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ml.chartshapes+xml"/>
  <Override PartName="/xl/charts/chart5.xml" ContentType="application/vnd.openxmlformats-officedocument.drawingml.chart+xml"/>
  <Override PartName="/xl/drawings/drawing5.xml" ContentType="application/vnd.openxmlformats-officedocument.drawingml.chartshapes+xml"/>
  <Override PartName="/xl/charts/chart6.xml" ContentType="application/vnd.openxmlformats-officedocument.drawingml.chart+xml"/>
  <Override PartName="/xl/drawings/drawing6.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7.xml" ContentType="application/vnd.openxmlformats-officedocument.drawingml.chartshapes+xml"/>
  <Override PartName="/xl/charts/chart10.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defaultThemeVersion="124226"/>
  <mc:AlternateContent xmlns:mc="http://schemas.openxmlformats.org/markup-compatibility/2006">
    <mc:Choice Requires="x15">
      <x15ac:absPath xmlns:x15ac="http://schemas.microsoft.com/office/spreadsheetml/2010/11/ac" url="C:\Users\mtyree\Desktop\"/>
    </mc:Choice>
  </mc:AlternateContent>
  <bookViews>
    <workbookView xWindow="0" yWindow="0" windowWidth="28800" windowHeight="12320" tabRatio="797"/>
  </bookViews>
  <sheets>
    <sheet name="Summary" sheetId="40" r:id="rId1"/>
    <sheet name="VO2 Raw " sheetId="30" r:id="rId2"/>
    <sheet name="VCO2 Raw" sheetId="32" r:id="rId3"/>
    <sheet name="VO2-mouse " sheetId="56" r:id="rId4"/>
    <sheet name="VO2-BW" sheetId="51" r:id="rId5"/>
    <sheet name="VO2-LBM" sheetId="31" r:id="rId6"/>
    <sheet name="VCO2-mouse" sheetId="53" r:id="rId7"/>
    <sheet name="VCO2-BW " sheetId="49" r:id="rId8"/>
    <sheet name="VCO2-LBM" sheetId="44" r:id="rId9"/>
    <sheet name="RER" sheetId="33" r:id="rId10"/>
    <sheet name="EE-mouse" sheetId="54" r:id="rId11"/>
    <sheet name="EE-BW" sheetId="55" r:id="rId12"/>
    <sheet name="EE-LBM" sheetId="45" r:id="rId13"/>
    <sheet name="Fat Oxidation-LBM" sheetId="46" r:id="rId14"/>
    <sheet name="Glucose Oxidation-LBM" sheetId="47" r:id="rId15"/>
    <sheet name="Food Intake" sheetId="34" r:id="rId16"/>
    <sheet name="Activity-X total" sheetId="35" r:id="rId17"/>
    <sheet name="Activity-X Ambulatory" sheetId="36" r:id="rId18"/>
    <sheet name="Activity-Z total" sheetId="37" r:id="rId19"/>
    <sheet name="Body Composition" sheetId="57" r:id="rId20"/>
    <sheet name="Procedures and References" sheetId="28" r:id="rId21"/>
  </sheets>
  <calcPr calcId="162913"/>
</workbook>
</file>

<file path=xl/calcChain.xml><?xml version="1.0" encoding="utf-8"?>
<calcChain xmlns="http://schemas.openxmlformats.org/spreadsheetml/2006/main">
  <c r="J73" i="40" l="1"/>
  <c r="C63" i="53" l="1"/>
  <c r="C63" i="56"/>
  <c r="K33" i="37"/>
  <c r="C63" i="44"/>
  <c r="C61" i="44"/>
  <c r="D61" i="44"/>
  <c r="E61" i="44"/>
  <c r="F61" i="44"/>
  <c r="G61" i="44"/>
  <c r="H61" i="44"/>
  <c r="I61" i="44"/>
  <c r="J61" i="44"/>
  <c r="K61" i="44"/>
  <c r="C61" i="49"/>
  <c r="D61" i="49"/>
  <c r="E61" i="49"/>
  <c r="F61" i="49"/>
  <c r="G61" i="49"/>
  <c r="H61" i="49"/>
  <c r="I61" i="49"/>
  <c r="J61" i="49"/>
  <c r="K61" i="49"/>
  <c r="C62" i="49"/>
  <c r="D62" i="49"/>
  <c r="E62" i="49"/>
  <c r="F62" i="49"/>
  <c r="G62" i="49"/>
  <c r="H62" i="49"/>
  <c r="I62" i="49"/>
  <c r="J62" i="49"/>
  <c r="K62" i="49"/>
  <c r="S40" i="37"/>
  <c r="R40" i="37"/>
  <c r="Q40" i="37"/>
  <c r="P40" i="37"/>
  <c r="O40" i="37"/>
  <c r="N40" i="37"/>
  <c r="M40" i="37"/>
  <c r="L40" i="37"/>
  <c r="K40" i="37"/>
  <c r="J40" i="37"/>
  <c r="I40" i="37"/>
  <c r="H40" i="37"/>
  <c r="G40" i="37"/>
  <c r="F40" i="37"/>
  <c r="E40" i="37"/>
  <c r="S39" i="37"/>
  <c r="R39" i="37"/>
  <c r="Q39" i="37"/>
  <c r="P39" i="37"/>
  <c r="O39" i="37"/>
  <c r="N39" i="37"/>
  <c r="M39" i="37"/>
  <c r="L39" i="37"/>
  <c r="K39" i="37"/>
  <c r="J39" i="37"/>
  <c r="I39" i="37"/>
  <c r="H39" i="37"/>
  <c r="G39" i="37"/>
  <c r="F39" i="37"/>
  <c r="E39" i="37"/>
  <c r="S38" i="37"/>
  <c r="R38" i="37"/>
  <c r="Q38" i="37"/>
  <c r="P38" i="37"/>
  <c r="O38" i="37"/>
  <c r="N38" i="37"/>
  <c r="M38" i="37"/>
  <c r="L38" i="37"/>
  <c r="K38" i="37"/>
  <c r="J38" i="37"/>
  <c r="I38" i="37"/>
  <c r="H38" i="37"/>
  <c r="G38" i="37"/>
  <c r="F38" i="37"/>
  <c r="E38" i="37"/>
  <c r="S37" i="37"/>
  <c r="R37" i="37"/>
  <c r="Q37" i="37"/>
  <c r="P37" i="37"/>
  <c r="O37" i="37"/>
  <c r="N37" i="37"/>
  <c r="M37" i="37"/>
  <c r="L37" i="37"/>
  <c r="K37" i="37"/>
  <c r="J37" i="37"/>
  <c r="I37" i="37"/>
  <c r="H37" i="37"/>
  <c r="G37" i="37"/>
  <c r="F37" i="37"/>
  <c r="E37" i="37"/>
  <c r="S36" i="37"/>
  <c r="R36" i="37"/>
  <c r="Q36" i="37"/>
  <c r="P36" i="37"/>
  <c r="O36" i="37"/>
  <c r="N36" i="37"/>
  <c r="M36" i="37"/>
  <c r="L36" i="37"/>
  <c r="K36" i="37"/>
  <c r="J36" i="37"/>
  <c r="I36" i="37"/>
  <c r="H36" i="37"/>
  <c r="G36" i="37"/>
  <c r="F36" i="37"/>
  <c r="E36" i="37"/>
  <c r="S35" i="37"/>
  <c r="R35" i="37"/>
  <c r="Q35" i="37"/>
  <c r="P35" i="37"/>
  <c r="O35" i="37"/>
  <c r="N35" i="37"/>
  <c r="M35" i="37"/>
  <c r="L35" i="37"/>
  <c r="K35" i="37"/>
  <c r="J35" i="37"/>
  <c r="I35" i="37"/>
  <c r="H35" i="37"/>
  <c r="G35" i="37"/>
  <c r="F35" i="37"/>
  <c r="E35" i="37"/>
  <c r="S34" i="37"/>
  <c r="R34" i="37"/>
  <c r="Q34" i="37"/>
  <c r="P34" i="37"/>
  <c r="O34" i="37"/>
  <c r="N34" i="37"/>
  <c r="M34" i="37"/>
  <c r="L34" i="37"/>
  <c r="K34" i="37"/>
  <c r="J34" i="37"/>
  <c r="I34" i="37"/>
  <c r="H34" i="37"/>
  <c r="G34" i="37"/>
  <c r="F34" i="37"/>
  <c r="E34" i="37"/>
  <c r="S33" i="37"/>
  <c r="R33" i="37"/>
  <c r="Q33" i="37"/>
  <c r="P33" i="37"/>
  <c r="O33" i="37"/>
  <c r="N33" i="37"/>
  <c r="M33" i="37"/>
  <c r="L33" i="37"/>
  <c r="J33" i="37"/>
  <c r="I33" i="37"/>
  <c r="H33" i="37"/>
  <c r="G33" i="37"/>
  <c r="F33" i="37"/>
  <c r="E33" i="37"/>
  <c r="S32" i="37"/>
  <c r="R32" i="37"/>
  <c r="Q32" i="37"/>
  <c r="P32" i="37"/>
  <c r="O32" i="37"/>
  <c r="N32" i="37"/>
  <c r="M32" i="37"/>
  <c r="L32" i="37"/>
  <c r="K32" i="37"/>
  <c r="J32" i="37"/>
  <c r="I32" i="37"/>
  <c r="H32" i="37"/>
  <c r="G32" i="37"/>
  <c r="F32" i="37"/>
  <c r="E32" i="37"/>
  <c r="S40" i="36"/>
  <c r="R40" i="36"/>
  <c r="Q40" i="36"/>
  <c r="P40" i="36"/>
  <c r="O40" i="36"/>
  <c r="N40" i="36"/>
  <c r="M40" i="36"/>
  <c r="L40" i="36"/>
  <c r="K40" i="36"/>
  <c r="J40" i="36"/>
  <c r="I40" i="36"/>
  <c r="H40" i="36"/>
  <c r="G40" i="36"/>
  <c r="F40" i="36"/>
  <c r="E40" i="36"/>
  <c r="S39" i="36"/>
  <c r="R39" i="36"/>
  <c r="Q39" i="36"/>
  <c r="P39" i="36"/>
  <c r="O39" i="36"/>
  <c r="N39" i="36"/>
  <c r="M39" i="36"/>
  <c r="L39" i="36"/>
  <c r="K39" i="36"/>
  <c r="J39" i="36"/>
  <c r="I39" i="36"/>
  <c r="H39" i="36"/>
  <c r="G39" i="36"/>
  <c r="F39" i="36"/>
  <c r="E39" i="36"/>
  <c r="S38" i="36"/>
  <c r="R38" i="36"/>
  <c r="Q38" i="36"/>
  <c r="P38" i="36"/>
  <c r="O38" i="36"/>
  <c r="N38" i="36"/>
  <c r="M38" i="36"/>
  <c r="L38" i="36"/>
  <c r="K38" i="36"/>
  <c r="J38" i="36"/>
  <c r="I38" i="36"/>
  <c r="H38" i="36"/>
  <c r="G38" i="36"/>
  <c r="F38" i="36"/>
  <c r="E38" i="36"/>
  <c r="S37" i="36"/>
  <c r="R37" i="36"/>
  <c r="Q37" i="36"/>
  <c r="P37" i="36"/>
  <c r="O37" i="36"/>
  <c r="N37" i="36"/>
  <c r="M37" i="36"/>
  <c r="L37" i="36"/>
  <c r="K37" i="36"/>
  <c r="J37" i="36"/>
  <c r="I37" i="36"/>
  <c r="H37" i="36"/>
  <c r="G37" i="36"/>
  <c r="F37" i="36"/>
  <c r="E37" i="36"/>
  <c r="S36" i="36"/>
  <c r="R36" i="36"/>
  <c r="Q36" i="36"/>
  <c r="P36" i="36"/>
  <c r="O36" i="36"/>
  <c r="N36" i="36"/>
  <c r="M36" i="36"/>
  <c r="L36" i="36"/>
  <c r="K36" i="36"/>
  <c r="J36" i="36"/>
  <c r="I36" i="36"/>
  <c r="H36" i="36"/>
  <c r="G36" i="36"/>
  <c r="F36" i="36"/>
  <c r="E36" i="36"/>
  <c r="S35" i="36"/>
  <c r="R35" i="36"/>
  <c r="Q35" i="36"/>
  <c r="P35" i="36"/>
  <c r="O35" i="36"/>
  <c r="N35" i="36"/>
  <c r="M35" i="36"/>
  <c r="L35" i="36"/>
  <c r="K35" i="36"/>
  <c r="J35" i="36"/>
  <c r="I35" i="36"/>
  <c r="H35" i="36"/>
  <c r="G35" i="36"/>
  <c r="F35" i="36"/>
  <c r="E35" i="36"/>
  <c r="S34" i="36"/>
  <c r="R34" i="36"/>
  <c r="Q34" i="36"/>
  <c r="P34" i="36"/>
  <c r="O34" i="36"/>
  <c r="N34" i="36"/>
  <c r="M34" i="36"/>
  <c r="L34" i="36"/>
  <c r="K34" i="36"/>
  <c r="J34" i="36"/>
  <c r="I34" i="36"/>
  <c r="H34" i="36"/>
  <c r="G34" i="36"/>
  <c r="F34" i="36"/>
  <c r="E34" i="36"/>
  <c r="S33" i="36"/>
  <c r="R33" i="36"/>
  <c r="Q33" i="36"/>
  <c r="P33" i="36"/>
  <c r="O33" i="36"/>
  <c r="N33" i="36"/>
  <c r="M33" i="36"/>
  <c r="L33" i="36"/>
  <c r="K33" i="36"/>
  <c r="J33" i="36"/>
  <c r="I33" i="36"/>
  <c r="H33" i="36"/>
  <c r="G33" i="36"/>
  <c r="F33" i="36"/>
  <c r="E33" i="36"/>
  <c r="S32" i="36"/>
  <c r="R32" i="36"/>
  <c r="Q32" i="36"/>
  <c r="P32" i="36"/>
  <c r="O32" i="36"/>
  <c r="N32" i="36"/>
  <c r="M32" i="36"/>
  <c r="L32" i="36"/>
  <c r="K32" i="36"/>
  <c r="J32" i="36"/>
  <c r="I32" i="36"/>
  <c r="H32" i="36"/>
  <c r="G32" i="36"/>
  <c r="F32" i="36"/>
  <c r="E32" i="36"/>
  <c r="S40" i="35"/>
  <c r="R40" i="35"/>
  <c r="Q40" i="35"/>
  <c r="P40" i="35"/>
  <c r="O40" i="35"/>
  <c r="N40" i="35"/>
  <c r="M40" i="35"/>
  <c r="L40" i="35"/>
  <c r="K40" i="35"/>
  <c r="J40" i="35"/>
  <c r="I40" i="35"/>
  <c r="H40" i="35"/>
  <c r="G40" i="35"/>
  <c r="F40" i="35"/>
  <c r="E40" i="35"/>
  <c r="S39" i="35"/>
  <c r="R39" i="35"/>
  <c r="Q39" i="35"/>
  <c r="P39" i="35"/>
  <c r="O39" i="35"/>
  <c r="N39" i="35"/>
  <c r="M39" i="35"/>
  <c r="L39" i="35"/>
  <c r="K39" i="35"/>
  <c r="J39" i="35"/>
  <c r="I39" i="35"/>
  <c r="H39" i="35"/>
  <c r="G39" i="35"/>
  <c r="F39" i="35"/>
  <c r="E39" i="35"/>
  <c r="S38" i="35"/>
  <c r="R38" i="35"/>
  <c r="Q38" i="35"/>
  <c r="P38" i="35"/>
  <c r="O38" i="35"/>
  <c r="N38" i="35"/>
  <c r="M38" i="35"/>
  <c r="L38" i="35"/>
  <c r="K38" i="35"/>
  <c r="J38" i="35"/>
  <c r="I38" i="35"/>
  <c r="H38" i="35"/>
  <c r="G38" i="35"/>
  <c r="F38" i="35"/>
  <c r="E38" i="35"/>
  <c r="S37" i="35"/>
  <c r="R37" i="35"/>
  <c r="Q37" i="35"/>
  <c r="P37" i="35"/>
  <c r="O37" i="35"/>
  <c r="N37" i="35"/>
  <c r="M37" i="35"/>
  <c r="L37" i="35"/>
  <c r="K37" i="35"/>
  <c r="J37" i="35"/>
  <c r="I37" i="35"/>
  <c r="H37" i="35"/>
  <c r="G37" i="35"/>
  <c r="F37" i="35"/>
  <c r="E37" i="35"/>
  <c r="S36" i="35"/>
  <c r="R36" i="35"/>
  <c r="Q36" i="35"/>
  <c r="P36" i="35"/>
  <c r="O36" i="35"/>
  <c r="N36" i="35"/>
  <c r="M36" i="35"/>
  <c r="L36" i="35"/>
  <c r="K36" i="35"/>
  <c r="J36" i="35"/>
  <c r="I36" i="35"/>
  <c r="H36" i="35"/>
  <c r="G36" i="35"/>
  <c r="F36" i="35"/>
  <c r="E36" i="35"/>
  <c r="S35" i="35"/>
  <c r="R35" i="35"/>
  <c r="Q35" i="35"/>
  <c r="P35" i="35"/>
  <c r="O35" i="35"/>
  <c r="N35" i="35"/>
  <c r="M35" i="35"/>
  <c r="L35" i="35"/>
  <c r="K35" i="35"/>
  <c r="J35" i="35"/>
  <c r="I35" i="35"/>
  <c r="H35" i="35"/>
  <c r="G35" i="35"/>
  <c r="F35" i="35"/>
  <c r="E35" i="35"/>
  <c r="S34" i="35"/>
  <c r="R34" i="35"/>
  <c r="Q34" i="35"/>
  <c r="P34" i="35"/>
  <c r="O34" i="35"/>
  <c r="N34" i="35"/>
  <c r="M34" i="35"/>
  <c r="L34" i="35"/>
  <c r="K34" i="35"/>
  <c r="J34" i="35"/>
  <c r="I34" i="35"/>
  <c r="H34" i="35"/>
  <c r="G34" i="35"/>
  <c r="F34" i="35"/>
  <c r="E34" i="35"/>
  <c r="S33" i="35"/>
  <c r="R33" i="35"/>
  <c r="Q33" i="35"/>
  <c r="P33" i="35"/>
  <c r="O33" i="35"/>
  <c r="N33" i="35"/>
  <c r="M33" i="35"/>
  <c r="L33" i="35"/>
  <c r="K33" i="35"/>
  <c r="J33" i="35"/>
  <c r="I33" i="35"/>
  <c r="H33" i="35"/>
  <c r="G33" i="35"/>
  <c r="F33" i="35"/>
  <c r="E33" i="35"/>
  <c r="S32" i="35"/>
  <c r="R32" i="35"/>
  <c r="Q32" i="35"/>
  <c r="P32" i="35"/>
  <c r="O32" i="35"/>
  <c r="N32" i="35"/>
  <c r="M32" i="35"/>
  <c r="L32" i="35"/>
  <c r="K32" i="35"/>
  <c r="J32" i="35"/>
  <c r="I32" i="35"/>
  <c r="H32" i="35"/>
  <c r="G32" i="35"/>
  <c r="F32" i="35"/>
  <c r="E32" i="35"/>
  <c r="S40" i="34"/>
  <c r="R40" i="34"/>
  <c r="Q40" i="34"/>
  <c r="S39" i="34"/>
  <c r="S42" i="34" s="1"/>
  <c r="R39" i="34"/>
  <c r="Q39" i="34"/>
  <c r="S38" i="34"/>
  <c r="R38" i="34"/>
  <c r="Q38" i="34"/>
  <c r="S37" i="34"/>
  <c r="R37" i="34"/>
  <c r="Q37" i="34"/>
  <c r="S36" i="34"/>
  <c r="R36" i="34"/>
  <c r="Q36" i="34"/>
  <c r="S35" i="34"/>
  <c r="R35" i="34"/>
  <c r="Q35" i="34"/>
  <c r="S34" i="34"/>
  <c r="R34" i="34"/>
  <c r="Q34" i="34"/>
  <c r="U418" i="34"/>
  <c r="U417" i="34"/>
  <c r="N417" i="34"/>
  <c r="U414" i="34"/>
  <c r="N414" i="34"/>
  <c r="U415" i="34" s="1"/>
  <c r="U411" i="34"/>
  <c r="N411" i="34"/>
  <c r="U412" i="34" s="1"/>
  <c r="U409" i="34"/>
  <c r="N408" i="34"/>
  <c r="U408" i="34" s="1"/>
  <c r="U406" i="34"/>
  <c r="U405" i="34"/>
  <c r="N405" i="34"/>
  <c r="U403" i="34"/>
  <c r="U402" i="34"/>
  <c r="N402" i="34"/>
  <c r="N399" i="34"/>
  <c r="U400" i="34" s="1"/>
  <c r="N396" i="34"/>
  <c r="U397" i="34" s="1"/>
  <c r="U394" i="34"/>
  <c r="U393" i="34"/>
  <c r="N393" i="34"/>
  <c r="U390" i="34"/>
  <c r="N390" i="34"/>
  <c r="U391" i="34" s="1"/>
  <c r="U387" i="34"/>
  <c r="N387" i="34"/>
  <c r="U388" i="34" s="1"/>
  <c r="U385" i="34"/>
  <c r="N384" i="34"/>
  <c r="U384" i="34" s="1"/>
  <c r="U382" i="34"/>
  <c r="U381" i="34"/>
  <c r="N381" i="34"/>
  <c r="U379" i="34"/>
  <c r="U378" i="34"/>
  <c r="N378" i="34"/>
  <c r="N375" i="34"/>
  <c r="U376" i="34" s="1"/>
  <c r="N372" i="34"/>
  <c r="U373" i="34" s="1"/>
  <c r="U370" i="34"/>
  <c r="U369" i="34"/>
  <c r="N369" i="34"/>
  <c r="U366" i="34"/>
  <c r="N366" i="34"/>
  <c r="U367" i="34" s="1"/>
  <c r="U363" i="34"/>
  <c r="N363" i="34"/>
  <c r="U364" i="34" s="1"/>
  <c r="U361" i="34"/>
  <c r="N360" i="34"/>
  <c r="U360" i="34" s="1"/>
  <c r="U358" i="34"/>
  <c r="U357" i="34"/>
  <c r="N357" i="34"/>
  <c r="U355" i="34"/>
  <c r="N354" i="34"/>
  <c r="U354" i="34" s="1"/>
  <c r="N351" i="34"/>
  <c r="U352" i="34" s="1"/>
  <c r="N348" i="34"/>
  <c r="U349" i="34" s="1"/>
  <c r="U346" i="34"/>
  <c r="U345" i="34"/>
  <c r="N345" i="34"/>
  <c r="U342" i="34"/>
  <c r="N342" i="34"/>
  <c r="U343" i="34" s="1"/>
  <c r="U339" i="34"/>
  <c r="N339" i="34"/>
  <c r="U340" i="34" s="1"/>
  <c r="U337" i="34"/>
  <c r="N336" i="34"/>
  <c r="U336" i="34" s="1"/>
  <c r="U334" i="34"/>
  <c r="U333" i="34"/>
  <c r="N333" i="34"/>
  <c r="U331" i="34"/>
  <c r="U330" i="34"/>
  <c r="N330" i="34"/>
  <c r="N327" i="34"/>
  <c r="U328" i="34" s="1"/>
  <c r="N324" i="34"/>
  <c r="U325" i="34" s="1"/>
  <c r="U322" i="34"/>
  <c r="U321" i="34"/>
  <c r="N321" i="34"/>
  <c r="U318" i="34"/>
  <c r="N318" i="34"/>
  <c r="U319" i="34" s="1"/>
  <c r="U315" i="34"/>
  <c r="N315" i="34"/>
  <c r="U316" i="34" s="1"/>
  <c r="U313" i="34"/>
  <c r="N312" i="34"/>
  <c r="U312" i="34" s="1"/>
  <c r="U310" i="34"/>
  <c r="U309" i="34"/>
  <c r="N309" i="34"/>
  <c r="U307" i="34"/>
  <c r="N306" i="34"/>
  <c r="U306" i="34" s="1"/>
  <c r="N303" i="34"/>
  <c r="U304" i="34" s="1"/>
  <c r="N300" i="34"/>
  <c r="U301" i="34" s="1"/>
  <c r="U298" i="34"/>
  <c r="U297" i="34"/>
  <c r="N297" i="34"/>
  <c r="U294" i="34"/>
  <c r="N294" i="34"/>
  <c r="U295" i="34" s="1"/>
  <c r="U291" i="34"/>
  <c r="N291" i="34"/>
  <c r="U292" i="34" s="1"/>
  <c r="U289" i="34"/>
  <c r="N288" i="34"/>
  <c r="U288" i="34" s="1"/>
  <c r="U286" i="34"/>
  <c r="U285" i="34"/>
  <c r="N285" i="34"/>
  <c r="U283" i="34"/>
  <c r="N282" i="34"/>
  <c r="U282" i="34" s="1"/>
  <c r="N279" i="34"/>
  <c r="U280" i="34" s="1"/>
  <c r="N276" i="34"/>
  <c r="U277" i="34" s="1"/>
  <c r="U274" i="34"/>
  <c r="U273" i="34"/>
  <c r="N273" i="34"/>
  <c r="U270" i="34"/>
  <c r="N270" i="34"/>
  <c r="U271" i="34" s="1"/>
  <c r="U267" i="34"/>
  <c r="N267" i="34"/>
  <c r="U268" i="34" s="1"/>
  <c r="U265" i="34"/>
  <c r="N264" i="34"/>
  <c r="U264" i="34" s="1"/>
  <c r="U262" i="34"/>
  <c r="U261" i="34"/>
  <c r="N261" i="34"/>
  <c r="U259" i="34"/>
  <c r="N258" i="34"/>
  <c r="U258" i="34" s="1"/>
  <c r="N255" i="34"/>
  <c r="U256" i="34" s="1"/>
  <c r="N252" i="34"/>
  <c r="U253" i="34" s="1"/>
  <c r="U250" i="34"/>
  <c r="U249" i="34"/>
  <c r="N249" i="34"/>
  <c r="U246" i="34"/>
  <c r="N246" i="34"/>
  <c r="U247" i="34" s="1"/>
  <c r="U243" i="34"/>
  <c r="N243" i="34"/>
  <c r="U244" i="34" s="1"/>
  <c r="U241" i="34"/>
  <c r="N240" i="34"/>
  <c r="U240" i="34" s="1"/>
  <c r="U238" i="34"/>
  <c r="U237" i="34"/>
  <c r="N237" i="34"/>
  <c r="U235" i="34"/>
  <c r="N234" i="34"/>
  <c r="U234" i="34" s="1"/>
  <c r="N231" i="34"/>
  <c r="U232" i="34" s="1"/>
  <c r="N228" i="34"/>
  <c r="U229" i="34" s="1"/>
  <c r="U226" i="34"/>
  <c r="U225" i="34"/>
  <c r="N225" i="34"/>
  <c r="U222" i="34"/>
  <c r="N222" i="34"/>
  <c r="U223" i="34" s="1"/>
  <c r="U219" i="34"/>
  <c r="N219" i="34"/>
  <c r="U220" i="34" s="1"/>
  <c r="U217" i="34"/>
  <c r="N216" i="34"/>
  <c r="U216" i="34" s="1"/>
  <c r="U214" i="34"/>
  <c r="U213" i="34"/>
  <c r="N213" i="34"/>
  <c r="U211" i="34"/>
  <c r="N210" i="34"/>
  <c r="U210" i="34" s="1"/>
  <c r="N207" i="34"/>
  <c r="U208" i="34" s="1"/>
  <c r="N204" i="34"/>
  <c r="U205" i="34" s="1"/>
  <c r="U202" i="34"/>
  <c r="U201" i="34"/>
  <c r="N201" i="34"/>
  <c r="U198" i="34"/>
  <c r="N198" i="34"/>
  <c r="U199" i="34" s="1"/>
  <c r="U195" i="34"/>
  <c r="N195" i="34"/>
  <c r="U196" i="34" s="1"/>
  <c r="U193" i="34"/>
  <c r="N192" i="34"/>
  <c r="U192" i="34" s="1"/>
  <c r="U190" i="34"/>
  <c r="U189" i="34"/>
  <c r="N189" i="34"/>
  <c r="U187" i="34"/>
  <c r="N186" i="34"/>
  <c r="U186" i="34" s="1"/>
  <c r="N183" i="34"/>
  <c r="U184" i="34" s="1"/>
  <c r="N180" i="34"/>
  <c r="U181" i="34" s="1"/>
  <c r="U178" i="34"/>
  <c r="U177" i="34"/>
  <c r="N177" i="34"/>
  <c r="U174" i="34"/>
  <c r="N174" i="34"/>
  <c r="U175" i="34" s="1"/>
  <c r="U171" i="34"/>
  <c r="N171" i="34"/>
  <c r="U172" i="34" s="1"/>
  <c r="U169" i="34"/>
  <c r="N168" i="34"/>
  <c r="U168" i="34" s="1"/>
  <c r="U166" i="34"/>
  <c r="U165" i="34"/>
  <c r="N165" i="34"/>
  <c r="U163" i="34"/>
  <c r="N162" i="34"/>
  <c r="U162" i="34" s="1"/>
  <c r="N159" i="34"/>
  <c r="U160" i="34" s="1"/>
  <c r="N156" i="34"/>
  <c r="U157" i="34" s="1"/>
  <c r="U154" i="34"/>
  <c r="U153" i="34"/>
  <c r="N153" i="34"/>
  <c r="U150" i="34"/>
  <c r="N150" i="34"/>
  <c r="U151" i="34" s="1"/>
  <c r="U147" i="34"/>
  <c r="N147" i="34"/>
  <c r="U148" i="34" s="1"/>
  <c r="U145" i="34"/>
  <c r="N144" i="34"/>
  <c r="U144" i="34" s="1"/>
  <c r="U142" i="34"/>
  <c r="U141" i="34"/>
  <c r="N141" i="34"/>
  <c r="U139" i="34"/>
  <c r="N138" i="34"/>
  <c r="U138" i="34" s="1"/>
  <c r="N135" i="34"/>
  <c r="U136" i="34" s="1"/>
  <c r="N132" i="34"/>
  <c r="U133" i="34" s="1"/>
  <c r="U130" i="34"/>
  <c r="U129" i="34"/>
  <c r="N129" i="34"/>
  <c r="U126" i="34"/>
  <c r="N126" i="34"/>
  <c r="U127" i="34" s="1"/>
  <c r="U123" i="34"/>
  <c r="N123" i="34"/>
  <c r="U124" i="34" s="1"/>
  <c r="U121" i="34"/>
  <c r="N120" i="34"/>
  <c r="U120" i="34" s="1"/>
  <c r="U118" i="34"/>
  <c r="U117" i="34"/>
  <c r="N117" i="34"/>
  <c r="U115" i="34"/>
  <c r="N114" i="34"/>
  <c r="U114" i="34" s="1"/>
  <c r="N111" i="34"/>
  <c r="U112" i="34" s="1"/>
  <c r="N108" i="34"/>
  <c r="U109" i="34" s="1"/>
  <c r="U106" i="34"/>
  <c r="U105" i="34"/>
  <c r="N105" i="34"/>
  <c r="U102" i="34"/>
  <c r="N102" i="34"/>
  <c r="U103" i="34" s="1"/>
  <c r="U99" i="34"/>
  <c r="N99" i="34"/>
  <c r="U100" i="34" s="1"/>
  <c r="U97" i="34"/>
  <c r="N96" i="34"/>
  <c r="U96" i="34" s="1"/>
  <c r="U94" i="34"/>
  <c r="U93" i="34"/>
  <c r="N93" i="34"/>
  <c r="U91" i="34"/>
  <c r="N90" i="34"/>
  <c r="U90" i="34" s="1"/>
  <c r="N87" i="34"/>
  <c r="U88" i="34" s="1"/>
  <c r="N84" i="34"/>
  <c r="U85" i="34" s="1"/>
  <c r="U82" i="34"/>
  <c r="U81" i="34"/>
  <c r="N81" i="34"/>
  <c r="U78" i="34"/>
  <c r="N78" i="34"/>
  <c r="U79" i="34" s="1"/>
  <c r="U75" i="34"/>
  <c r="N75" i="34"/>
  <c r="U76" i="34" s="1"/>
  <c r="U73" i="34"/>
  <c r="N72" i="34"/>
  <c r="U72" i="34" s="1"/>
  <c r="U70" i="34"/>
  <c r="U69" i="34"/>
  <c r="N69" i="34"/>
  <c r="U67" i="34"/>
  <c r="N66" i="34"/>
  <c r="U66" i="34" s="1"/>
  <c r="N63" i="34"/>
  <c r="U64" i="34" s="1"/>
  <c r="K62" i="34"/>
  <c r="J62" i="34"/>
  <c r="I62" i="34"/>
  <c r="H62" i="34"/>
  <c r="G62" i="34"/>
  <c r="F62" i="34"/>
  <c r="E62" i="34"/>
  <c r="D62" i="34"/>
  <c r="C62" i="34"/>
  <c r="K61" i="34"/>
  <c r="J61" i="34"/>
  <c r="I61" i="34"/>
  <c r="H61" i="34"/>
  <c r="G61" i="34"/>
  <c r="F61" i="34"/>
  <c r="E61" i="34"/>
  <c r="D61" i="34"/>
  <c r="C61" i="34"/>
  <c r="S33" i="34"/>
  <c r="R33" i="34"/>
  <c r="Q33" i="34"/>
  <c r="S32" i="34"/>
  <c r="R32" i="34"/>
  <c r="Q32" i="34"/>
  <c r="O40" i="34"/>
  <c r="P40" i="34"/>
  <c r="N40" i="34"/>
  <c r="P39" i="34"/>
  <c r="O39" i="34"/>
  <c r="N39" i="34"/>
  <c r="P38" i="34"/>
  <c r="N38" i="34"/>
  <c r="P37" i="34"/>
  <c r="O37" i="34"/>
  <c r="N37" i="34"/>
  <c r="P36" i="34"/>
  <c r="O36" i="34"/>
  <c r="N36" i="34"/>
  <c r="O35" i="34"/>
  <c r="P35" i="34"/>
  <c r="N35" i="34"/>
  <c r="P33" i="34"/>
  <c r="O33" i="34"/>
  <c r="N33" i="34"/>
  <c r="P32" i="34"/>
  <c r="O32" i="34"/>
  <c r="N32" i="34"/>
  <c r="M40" i="34"/>
  <c r="L40" i="34"/>
  <c r="K40" i="34"/>
  <c r="M39" i="34"/>
  <c r="L39" i="34"/>
  <c r="K39" i="34"/>
  <c r="M38" i="34"/>
  <c r="L38" i="34"/>
  <c r="K38" i="34"/>
  <c r="M37" i="34"/>
  <c r="L37" i="34"/>
  <c r="K37" i="34"/>
  <c r="M36" i="34"/>
  <c r="L36" i="34"/>
  <c r="K36" i="34"/>
  <c r="M35" i="34"/>
  <c r="L35" i="34"/>
  <c r="K35" i="34"/>
  <c r="M33" i="34"/>
  <c r="L33" i="34"/>
  <c r="K33" i="34"/>
  <c r="M32" i="34"/>
  <c r="L32" i="34"/>
  <c r="K32" i="34"/>
  <c r="J40" i="34"/>
  <c r="I40" i="34"/>
  <c r="H40" i="34"/>
  <c r="J39" i="34"/>
  <c r="I39" i="34"/>
  <c r="H39" i="34"/>
  <c r="J38" i="34"/>
  <c r="I38" i="34"/>
  <c r="H38" i="34"/>
  <c r="J37" i="34"/>
  <c r="I37" i="34"/>
  <c r="H37" i="34"/>
  <c r="J36" i="34"/>
  <c r="I36" i="34"/>
  <c r="H36" i="34"/>
  <c r="J35" i="34"/>
  <c r="I35" i="34"/>
  <c r="H35" i="34"/>
  <c r="J33" i="34"/>
  <c r="I33" i="34"/>
  <c r="H33" i="34"/>
  <c r="J32" i="34"/>
  <c r="I32" i="34"/>
  <c r="H32" i="34"/>
  <c r="G40" i="34"/>
  <c r="G39" i="34"/>
  <c r="G38" i="34"/>
  <c r="G37" i="34"/>
  <c r="G36" i="34"/>
  <c r="G35" i="34"/>
  <c r="G33" i="34"/>
  <c r="G32" i="34"/>
  <c r="F40" i="34"/>
  <c r="F39" i="34"/>
  <c r="F38" i="34"/>
  <c r="F37" i="34"/>
  <c r="F36" i="34"/>
  <c r="F35" i="34"/>
  <c r="F33" i="34"/>
  <c r="F32" i="34"/>
  <c r="E40" i="34"/>
  <c r="E39" i="34"/>
  <c r="E38" i="34"/>
  <c r="E37" i="34"/>
  <c r="E36" i="34"/>
  <c r="E35" i="34"/>
  <c r="E33" i="34"/>
  <c r="E32" i="34"/>
  <c r="Q42" i="34" l="1"/>
  <c r="R42" i="34"/>
  <c r="R41" i="34"/>
  <c r="S41" i="34"/>
  <c r="U84" i="34"/>
  <c r="U108" i="34"/>
  <c r="U132" i="34"/>
  <c r="U156" i="34"/>
  <c r="U180" i="34"/>
  <c r="U204" i="34"/>
  <c r="U228" i="34"/>
  <c r="U252" i="34"/>
  <c r="U276" i="34"/>
  <c r="U300" i="34"/>
  <c r="U324" i="34"/>
  <c r="U348" i="34"/>
  <c r="U372" i="34"/>
  <c r="U396" i="34"/>
  <c r="U63" i="34"/>
  <c r="U87" i="34"/>
  <c r="U111" i="34"/>
  <c r="U135" i="34"/>
  <c r="U159" i="34"/>
  <c r="U183" i="34"/>
  <c r="U207" i="34"/>
  <c r="U231" i="34"/>
  <c r="U255" i="34"/>
  <c r="U279" i="34"/>
  <c r="U303" i="34"/>
  <c r="U327" i="34"/>
  <c r="U351" i="34"/>
  <c r="U375" i="34"/>
  <c r="U399" i="34"/>
  <c r="Q41" i="34"/>
  <c r="U64" i="37"/>
  <c r="U64" i="36"/>
  <c r="U94" i="35"/>
  <c r="M84" i="54"/>
  <c r="U64" i="33"/>
  <c r="U70" i="53"/>
  <c r="U418" i="31"/>
  <c r="U418" i="51"/>
  <c r="U418" i="56"/>
  <c r="U64" i="32"/>
  <c r="U67" i="30"/>
  <c r="U64" i="30"/>
  <c r="F42" i="30"/>
  <c r="Q185" i="40" l="1"/>
  <c r="P185" i="40"/>
  <c r="Q184" i="40"/>
  <c r="P184" i="40"/>
  <c r="Q183" i="40"/>
  <c r="P183" i="40"/>
  <c r="Q182" i="40"/>
  <c r="P182" i="40"/>
  <c r="Q181" i="40"/>
  <c r="P181" i="40"/>
  <c r="Q180" i="40"/>
  <c r="P180" i="40"/>
  <c r="Q179" i="40"/>
  <c r="P179" i="40"/>
  <c r="Q178" i="40"/>
  <c r="P178" i="40"/>
  <c r="Q177" i="40"/>
  <c r="P177" i="40"/>
  <c r="Q176" i="40"/>
  <c r="P176" i="40"/>
  <c r="Q175" i="40"/>
  <c r="P175" i="40"/>
  <c r="Q174" i="40"/>
  <c r="P174" i="40"/>
  <c r="Q173" i="40"/>
  <c r="P173" i="40"/>
  <c r="Q172" i="40"/>
  <c r="P172" i="40"/>
  <c r="Q171" i="40"/>
  <c r="P171" i="40"/>
  <c r="Q170" i="40"/>
  <c r="P170" i="40"/>
  <c r="Q169" i="40"/>
  <c r="P169" i="40"/>
  <c r="Q168" i="40"/>
  <c r="P168" i="40"/>
  <c r="Q167" i="40"/>
  <c r="P167" i="40"/>
  <c r="Q166" i="40"/>
  <c r="P166" i="40"/>
  <c r="Q165" i="40"/>
  <c r="P165" i="40"/>
  <c r="Q164" i="40"/>
  <c r="P164" i="40"/>
  <c r="Q163" i="40"/>
  <c r="P163" i="40"/>
  <c r="Q162" i="40"/>
  <c r="P162" i="40"/>
  <c r="Q161" i="40"/>
  <c r="P161" i="40"/>
  <c r="Q160" i="40"/>
  <c r="P160" i="40"/>
  <c r="Q159" i="40"/>
  <c r="P159" i="40"/>
  <c r="Q158" i="40"/>
  <c r="P158" i="40"/>
  <c r="Q157" i="40"/>
  <c r="P157" i="40"/>
  <c r="Q156" i="40"/>
  <c r="P156" i="40"/>
  <c r="Q155" i="40"/>
  <c r="P155" i="40"/>
  <c r="Q154" i="40"/>
  <c r="P154" i="40"/>
  <c r="Q153" i="40"/>
  <c r="P153" i="40"/>
  <c r="Q152" i="40"/>
  <c r="P152" i="40"/>
  <c r="Q151" i="40"/>
  <c r="P151" i="40"/>
  <c r="Q150" i="40"/>
  <c r="P150" i="40"/>
  <c r="Q149" i="40"/>
  <c r="P149" i="40"/>
  <c r="Q148" i="40"/>
  <c r="P148" i="40"/>
  <c r="Q147" i="40"/>
  <c r="P147" i="40"/>
  <c r="Q146" i="40"/>
  <c r="P146" i="40"/>
  <c r="Q145" i="40"/>
  <c r="P145" i="40"/>
  <c r="Q144" i="40"/>
  <c r="P144" i="40"/>
  <c r="Q143" i="40"/>
  <c r="P143" i="40"/>
  <c r="Q142" i="40"/>
  <c r="P142" i="40"/>
  <c r="Q141" i="40"/>
  <c r="P141" i="40"/>
  <c r="Q140" i="40"/>
  <c r="P140" i="40"/>
  <c r="Q139" i="40"/>
  <c r="P139" i="40"/>
  <c r="Q138" i="40"/>
  <c r="P138" i="40"/>
  <c r="O185" i="40"/>
  <c r="N185" i="40"/>
  <c r="O184" i="40"/>
  <c r="N184" i="40"/>
  <c r="O183" i="40"/>
  <c r="N183" i="40"/>
  <c r="O182" i="40"/>
  <c r="N182" i="40"/>
  <c r="O181" i="40"/>
  <c r="N181" i="40"/>
  <c r="O180" i="40"/>
  <c r="N180" i="40"/>
  <c r="O179" i="40"/>
  <c r="N179" i="40"/>
  <c r="O178" i="40"/>
  <c r="N178" i="40"/>
  <c r="O177" i="40"/>
  <c r="N177" i="40"/>
  <c r="O176" i="40"/>
  <c r="N176" i="40"/>
  <c r="O175" i="40"/>
  <c r="N175" i="40"/>
  <c r="O174" i="40"/>
  <c r="N174" i="40"/>
  <c r="O173" i="40"/>
  <c r="N173" i="40"/>
  <c r="O172" i="40"/>
  <c r="N172" i="40"/>
  <c r="O171" i="40"/>
  <c r="N171" i="40"/>
  <c r="O170" i="40"/>
  <c r="N170" i="40"/>
  <c r="O169" i="40"/>
  <c r="N169" i="40"/>
  <c r="O168" i="40"/>
  <c r="N168" i="40"/>
  <c r="O167" i="40"/>
  <c r="N167" i="40"/>
  <c r="O166" i="40"/>
  <c r="N166" i="40"/>
  <c r="O165" i="40"/>
  <c r="N165" i="40"/>
  <c r="O164" i="40"/>
  <c r="N164" i="40"/>
  <c r="O163" i="40"/>
  <c r="N163" i="40"/>
  <c r="O162" i="40"/>
  <c r="N162" i="40"/>
  <c r="O161" i="40"/>
  <c r="N161" i="40"/>
  <c r="O160" i="40"/>
  <c r="N160" i="40"/>
  <c r="O159" i="40"/>
  <c r="N159" i="40"/>
  <c r="O158" i="40"/>
  <c r="N158" i="40"/>
  <c r="O157" i="40"/>
  <c r="N157" i="40"/>
  <c r="O156" i="40"/>
  <c r="N156" i="40"/>
  <c r="O155" i="40"/>
  <c r="N155" i="40"/>
  <c r="O154" i="40"/>
  <c r="N154" i="40"/>
  <c r="O153" i="40"/>
  <c r="N153" i="40"/>
  <c r="O152" i="40"/>
  <c r="N152" i="40"/>
  <c r="O151" i="40"/>
  <c r="N151" i="40"/>
  <c r="O150" i="40"/>
  <c r="N150" i="40"/>
  <c r="O149" i="40"/>
  <c r="N149" i="40"/>
  <c r="O148" i="40"/>
  <c r="N148" i="40"/>
  <c r="O147" i="40"/>
  <c r="N147" i="40"/>
  <c r="O146" i="40"/>
  <c r="N146" i="40"/>
  <c r="O145" i="40"/>
  <c r="N145" i="40"/>
  <c r="O144" i="40"/>
  <c r="N144" i="40"/>
  <c r="O143" i="40"/>
  <c r="N143" i="40"/>
  <c r="O142" i="40"/>
  <c r="N142" i="40"/>
  <c r="O141" i="40"/>
  <c r="N141" i="40"/>
  <c r="O140" i="40"/>
  <c r="N140" i="40"/>
  <c r="O139" i="40"/>
  <c r="N139" i="40"/>
  <c r="O138" i="40"/>
  <c r="N138" i="40"/>
  <c r="L185" i="40"/>
  <c r="L184" i="40"/>
  <c r="L183" i="40"/>
  <c r="L182" i="40"/>
  <c r="L181" i="40"/>
  <c r="L180" i="40"/>
  <c r="L179" i="40"/>
  <c r="L178" i="40"/>
  <c r="L177" i="40"/>
  <c r="L176" i="40"/>
  <c r="L175" i="40"/>
  <c r="L174" i="40"/>
  <c r="L173" i="40"/>
  <c r="L172" i="40"/>
  <c r="L171" i="40"/>
  <c r="L170" i="40"/>
  <c r="L169" i="40"/>
  <c r="L168" i="40"/>
  <c r="L167" i="40"/>
  <c r="L166" i="40"/>
  <c r="L165" i="40"/>
  <c r="L164" i="40"/>
  <c r="L163" i="40"/>
  <c r="L162" i="40"/>
  <c r="L161" i="40"/>
  <c r="L160" i="40"/>
  <c r="L159" i="40"/>
  <c r="L158" i="40"/>
  <c r="L157" i="40"/>
  <c r="L156" i="40"/>
  <c r="L155" i="40"/>
  <c r="L154" i="40"/>
  <c r="L153" i="40"/>
  <c r="L152" i="40"/>
  <c r="L151" i="40"/>
  <c r="L150" i="40"/>
  <c r="L149" i="40"/>
  <c r="L148" i="40"/>
  <c r="L147" i="40"/>
  <c r="L146" i="40"/>
  <c r="L145" i="40"/>
  <c r="L144" i="40"/>
  <c r="L143" i="40"/>
  <c r="L142" i="40"/>
  <c r="L141" i="40"/>
  <c r="L140" i="40"/>
  <c r="L139" i="40"/>
  <c r="L138" i="40"/>
  <c r="L137" i="40"/>
  <c r="L67" i="40"/>
  <c r="L68" i="40"/>
  <c r="L69" i="40"/>
  <c r="L70" i="40"/>
  <c r="L71" i="40"/>
  <c r="L72" i="40"/>
  <c r="L73" i="40"/>
  <c r="L74" i="40"/>
  <c r="L75" i="40"/>
  <c r="L76" i="40"/>
  <c r="L77" i="40"/>
  <c r="L78" i="40"/>
  <c r="L79" i="40"/>
  <c r="L80" i="40"/>
  <c r="L81" i="40"/>
  <c r="L82" i="40"/>
  <c r="L83" i="40"/>
  <c r="L84" i="40"/>
  <c r="L85" i="40"/>
  <c r="L86" i="40"/>
  <c r="L87" i="40"/>
  <c r="L88" i="40"/>
  <c r="L89" i="40"/>
  <c r="L90" i="40"/>
  <c r="L91" i="40"/>
  <c r="L92" i="40"/>
  <c r="L93" i="40"/>
  <c r="L94" i="40"/>
  <c r="L95" i="40"/>
  <c r="L96" i="40"/>
  <c r="L97" i="40"/>
  <c r="L98" i="40"/>
  <c r="L99" i="40"/>
  <c r="L100" i="40"/>
  <c r="L101" i="40"/>
  <c r="L102" i="40"/>
  <c r="L103" i="40"/>
  <c r="L104" i="40"/>
  <c r="L105" i="40"/>
  <c r="L106" i="40"/>
  <c r="L107" i="40"/>
  <c r="L108" i="40"/>
  <c r="L109" i="40"/>
  <c r="L110" i="40"/>
  <c r="L111" i="40"/>
  <c r="L112" i="40"/>
  <c r="L113" i="40"/>
  <c r="L114" i="40"/>
  <c r="L115" i="40"/>
  <c r="L116" i="40"/>
  <c r="L117" i="40"/>
  <c r="L118" i="40"/>
  <c r="L119" i="40"/>
  <c r="L120" i="40"/>
  <c r="L121" i="40"/>
  <c r="L122" i="40"/>
  <c r="L123" i="40"/>
  <c r="L124" i="40"/>
  <c r="L125" i="40"/>
  <c r="L126" i="40"/>
  <c r="L127" i="40"/>
  <c r="L128" i="40"/>
  <c r="L129" i="40"/>
  <c r="L130" i="40"/>
  <c r="L131" i="40"/>
  <c r="L132" i="40"/>
  <c r="L133" i="40"/>
  <c r="L134" i="40"/>
  <c r="L135" i="40"/>
  <c r="L136" i="40"/>
  <c r="K185" i="40"/>
  <c r="K184" i="40"/>
  <c r="K183" i="40"/>
  <c r="K182" i="40"/>
  <c r="K181" i="40"/>
  <c r="K180" i="40"/>
  <c r="K179" i="40"/>
  <c r="K178" i="40"/>
  <c r="K177" i="40"/>
  <c r="K176" i="40"/>
  <c r="K175" i="40"/>
  <c r="K174" i="40"/>
  <c r="K173" i="40"/>
  <c r="K172" i="40"/>
  <c r="K171" i="40"/>
  <c r="K170" i="40"/>
  <c r="K169" i="40"/>
  <c r="K168" i="40"/>
  <c r="K167" i="40"/>
  <c r="K166" i="40"/>
  <c r="K165" i="40"/>
  <c r="K164" i="40"/>
  <c r="K163" i="40"/>
  <c r="K162" i="40"/>
  <c r="K161" i="40"/>
  <c r="K160" i="40"/>
  <c r="K159" i="40"/>
  <c r="K158" i="40"/>
  <c r="K157" i="40"/>
  <c r="K156" i="40"/>
  <c r="K155" i="40"/>
  <c r="K154" i="40"/>
  <c r="K153" i="40"/>
  <c r="K152" i="40"/>
  <c r="K151" i="40"/>
  <c r="K150" i="40"/>
  <c r="K149" i="40"/>
  <c r="K148" i="40"/>
  <c r="K147" i="40"/>
  <c r="K146" i="40"/>
  <c r="K145" i="40"/>
  <c r="K144" i="40"/>
  <c r="K143" i="40"/>
  <c r="K142" i="40"/>
  <c r="K141" i="40"/>
  <c r="K140" i="40"/>
  <c r="K139" i="40"/>
  <c r="K138" i="40"/>
  <c r="J185" i="40"/>
  <c r="J184" i="40"/>
  <c r="J183" i="40"/>
  <c r="J182" i="40"/>
  <c r="J181" i="40"/>
  <c r="J180" i="40"/>
  <c r="J179" i="40"/>
  <c r="J178" i="40"/>
  <c r="J177" i="40"/>
  <c r="J176" i="40"/>
  <c r="J175" i="40"/>
  <c r="J174" i="40"/>
  <c r="J173" i="40"/>
  <c r="J172" i="40"/>
  <c r="J171" i="40"/>
  <c r="J170" i="40"/>
  <c r="J169" i="40"/>
  <c r="J168" i="40"/>
  <c r="J167" i="40"/>
  <c r="J166" i="40"/>
  <c r="J165" i="40"/>
  <c r="J164" i="40"/>
  <c r="J163" i="40"/>
  <c r="J162" i="40"/>
  <c r="J161" i="40"/>
  <c r="J160" i="40"/>
  <c r="J159" i="40"/>
  <c r="J158" i="40"/>
  <c r="J157" i="40"/>
  <c r="J156" i="40"/>
  <c r="J155" i="40"/>
  <c r="J154" i="40"/>
  <c r="J153" i="40"/>
  <c r="J152" i="40"/>
  <c r="J151" i="40"/>
  <c r="J150" i="40"/>
  <c r="J149" i="40"/>
  <c r="J148" i="40"/>
  <c r="J147" i="40"/>
  <c r="J146" i="40"/>
  <c r="J145" i="40"/>
  <c r="J144" i="40"/>
  <c r="J143" i="40"/>
  <c r="J142" i="40"/>
  <c r="J141" i="40"/>
  <c r="J140" i="40"/>
  <c r="J139" i="40"/>
  <c r="J138" i="40"/>
  <c r="G185" i="40" l="1"/>
  <c r="G184" i="40"/>
  <c r="G183" i="40"/>
  <c r="G182" i="40"/>
  <c r="G181" i="40"/>
  <c r="G180" i="40"/>
  <c r="G179" i="40"/>
  <c r="G178" i="40"/>
  <c r="G177" i="40"/>
  <c r="G176" i="40"/>
  <c r="F185" i="40"/>
  <c r="F184" i="40"/>
  <c r="F183" i="40"/>
  <c r="F182" i="40"/>
  <c r="F181" i="40"/>
  <c r="F180" i="40"/>
  <c r="F179" i="40"/>
  <c r="F178" i="40"/>
  <c r="F177" i="40"/>
  <c r="F176" i="40"/>
  <c r="G175" i="40"/>
  <c r="G174" i="40"/>
  <c r="G173" i="40"/>
  <c r="G172" i="40"/>
  <c r="G171" i="40"/>
  <c r="G170" i="40"/>
  <c r="G169" i="40"/>
  <c r="G168" i="40"/>
  <c r="G167" i="40"/>
  <c r="G166" i="40"/>
  <c r="G165" i="40"/>
  <c r="G164" i="40"/>
  <c r="G163" i="40"/>
  <c r="G162" i="40"/>
  <c r="G161" i="40"/>
  <c r="G160" i="40"/>
  <c r="G159" i="40"/>
  <c r="G158" i="40"/>
  <c r="G154" i="40"/>
  <c r="G157" i="40"/>
  <c r="G156" i="40"/>
  <c r="G155" i="40"/>
  <c r="G153" i="40"/>
  <c r="G152" i="40"/>
  <c r="G151" i="40"/>
  <c r="G150" i="40"/>
  <c r="G149" i="40"/>
  <c r="G148" i="40"/>
  <c r="G147" i="40"/>
  <c r="G146" i="40"/>
  <c r="G145" i="40"/>
  <c r="G144" i="40"/>
  <c r="G143" i="40"/>
  <c r="G142" i="40"/>
  <c r="G141" i="40"/>
  <c r="G140" i="40"/>
  <c r="G139" i="40"/>
  <c r="G138" i="40"/>
  <c r="F175" i="40"/>
  <c r="F174" i="40"/>
  <c r="F173" i="40"/>
  <c r="F172" i="40"/>
  <c r="F171" i="40"/>
  <c r="F170" i="40"/>
  <c r="F169" i="40"/>
  <c r="F168" i="40"/>
  <c r="F167" i="40"/>
  <c r="F166" i="40"/>
  <c r="F165" i="40"/>
  <c r="F164" i="40"/>
  <c r="F163" i="40"/>
  <c r="F162" i="40"/>
  <c r="F161" i="40"/>
  <c r="F160" i="40"/>
  <c r="F159" i="40"/>
  <c r="F158" i="40"/>
  <c r="F157" i="40"/>
  <c r="F156" i="40"/>
  <c r="F155" i="40"/>
  <c r="F154" i="40"/>
  <c r="F153" i="40"/>
  <c r="F152" i="40"/>
  <c r="F151" i="40"/>
  <c r="F150" i="40"/>
  <c r="F149" i="40"/>
  <c r="F148" i="40"/>
  <c r="F147" i="40"/>
  <c r="F146" i="40"/>
  <c r="F145" i="40"/>
  <c r="F144" i="40"/>
  <c r="F143" i="40"/>
  <c r="F142" i="40"/>
  <c r="F141" i="40"/>
  <c r="F140" i="40"/>
  <c r="F139" i="40"/>
  <c r="F138" i="40"/>
  <c r="E185" i="40"/>
  <c r="E184" i="40"/>
  <c r="E183" i="40"/>
  <c r="E182" i="40"/>
  <c r="E181" i="40"/>
  <c r="E180" i="40"/>
  <c r="E179" i="40"/>
  <c r="E178" i="40"/>
  <c r="E177" i="40"/>
  <c r="E176" i="40"/>
  <c r="E175" i="40"/>
  <c r="E174" i="40"/>
  <c r="E173" i="40"/>
  <c r="E172" i="40"/>
  <c r="E171" i="40"/>
  <c r="E170" i="40"/>
  <c r="E169" i="40"/>
  <c r="E168" i="40"/>
  <c r="E167" i="40"/>
  <c r="E166" i="40"/>
  <c r="E165" i="40"/>
  <c r="E164" i="40"/>
  <c r="E163" i="40"/>
  <c r="E162" i="40"/>
  <c r="E161" i="40"/>
  <c r="E160" i="40"/>
  <c r="E159" i="40"/>
  <c r="E158" i="40"/>
  <c r="E157" i="40"/>
  <c r="E156" i="40"/>
  <c r="E155" i="40"/>
  <c r="E154" i="40"/>
  <c r="E153" i="40"/>
  <c r="E152" i="40"/>
  <c r="E151" i="40"/>
  <c r="E150" i="40"/>
  <c r="E149" i="40"/>
  <c r="E148" i="40"/>
  <c r="E147" i="40"/>
  <c r="E146" i="40"/>
  <c r="E145" i="40"/>
  <c r="E144" i="40"/>
  <c r="E143" i="40"/>
  <c r="E142" i="40"/>
  <c r="E141" i="40"/>
  <c r="E140" i="40"/>
  <c r="E139" i="40"/>
  <c r="E138" i="40"/>
  <c r="D185" i="40"/>
  <c r="D184" i="40"/>
  <c r="D183" i="40"/>
  <c r="D182" i="40"/>
  <c r="D181" i="40"/>
  <c r="D180" i="40"/>
  <c r="D179" i="40"/>
  <c r="D178" i="40"/>
  <c r="D177" i="40"/>
  <c r="D176" i="40"/>
  <c r="D175" i="40"/>
  <c r="D174" i="40"/>
  <c r="D173" i="40"/>
  <c r="D172" i="40"/>
  <c r="D171" i="40"/>
  <c r="D170" i="40"/>
  <c r="D169" i="40"/>
  <c r="D168" i="40"/>
  <c r="D167" i="40"/>
  <c r="D166" i="40"/>
  <c r="D165" i="40"/>
  <c r="D164" i="40"/>
  <c r="D163" i="40"/>
  <c r="D162" i="40"/>
  <c r="D161" i="40"/>
  <c r="D160" i="40"/>
  <c r="D159" i="40"/>
  <c r="D158" i="40"/>
  <c r="D157" i="40"/>
  <c r="D156" i="40"/>
  <c r="D155" i="40"/>
  <c r="D154" i="40"/>
  <c r="D153" i="40"/>
  <c r="D152" i="40"/>
  <c r="D151" i="40"/>
  <c r="D150" i="40"/>
  <c r="D149" i="40"/>
  <c r="D148" i="40"/>
  <c r="D147" i="40"/>
  <c r="D146" i="40"/>
  <c r="D145" i="40"/>
  <c r="D144" i="40"/>
  <c r="D143" i="40"/>
  <c r="D142" i="40"/>
  <c r="D141" i="40"/>
  <c r="D140" i="40"/>
  <c r="D139" i="40"/>
  <c r="D138" i="40"/>
  <c r="D137" i="40"/>
  <c r="C185" i="40" l="1"/>
  <c r="C184" i="40"/>
  <c r="C183" i="40"/>
  <c r="C182" i="40"/>
  <c r="C181" i="40"/>
  <c r="C180" i="40"/>
  <c r="C179" i="40"/>
  <c r="C178" i="40"/>
  <c r="C177" i="40"/>
  <c r="C176" i="40"/>
  <c r="C175" i="40"/>
  <c r="C174" i="40"/>
  <c r="C173" i="40"/>
  <c r="C172" i="40"/>
  <c r="C171" i="40"/>
  <c r="C170" i="40"/>
  <c r="C169" i="40"/>
  <c r="C168" i="40"/>
  <c r="C167" i="40"/>
  <c r="C166" i="40"/>
  <c r="C165" i="40"/>
  <c r="C164" i="40"/>
  <c r="C163" i="40"/>
  <c r="C162" i="40"/>
  <c r="C161" i="40"/>
  <c r="C160" i="40"/>
  <c r="C159" i="40"/>
  <c r="C158" i="40"/>
  <c r="C157" i="40"/>
  <c r="C156" i="40"/>
  <c r="C155" i="40"/>
  <c r="C154" i="40"/>
  <c r="C153" i="40"/>
  <c r="C152" i="40"/>
  <c r="C151" i="40"/>
  <c r="C150" i="40"/>
  <c r="C149" i="40"/>
  <c r="C148" i="40"/>
  <c r="C147" i="40"/>
  <c r="C146" i="40"/>
  <c r="C145" i="40"/>
  <c r="C144" i="40"/>
  <c r="C143" i="40"/>
  <c r="C142" i="40"/>
  <c r="C141" i="40"/>
  <c r="C140" i="40"/>
  <c r="C139" i="40"/>
  <c r="C138" i="40"/>
  <c r="B185" i="40"/>
  <c r="B184" i="40"/>
  <c r="B183" i="40"/>
  <c r="B182" i="40"/>
  <c r="B181" i="40"/>
  <c r="B180" i="40"/>
  <c r="B179" i="40"/>
  <c r="B178" i="40"/>
  <c r="B177" i="40"/>
  <c r="B176" i="40"/>
  <c r="B175" i="40"/>
  <c r="B174" i="40"/>
  <c r="B173" i="40"/>
  <c r="B172" i="40"/>
  <c r="B171" i="40"/>
  <c r="B170" i="40"/>
  <c r="B169" i="40"/>
  <c r="B168" i="40"/>
  <c r="B167" i="40"/>
  <c r="B166" i="40"/>
  <c r="B165" i="40"/>
  <c r="B164" i="40"/>
  <c r="B163" i="40"/>
  <c r="B162" i="40"/>
  <c r="B161" i="40"/>
  <c r="B160" i="40"/>
  <c r="B159" i="40"/>
  <c r="B158" i="40"/>
  <c r="B157" i="40"/>
  <c r="B156" i="40"/>
  <c r="B155" i="40"/>
  <c r="B154" i="40"/>
  <c r="B153" i="40"/>
  <c r="B152" i="40"/>
  <c r="B151" i="40"/>
  <c r="B150" i="40"/>
  <c r="B149" i="40"/>
  <c r="B148" i="40"/>
  <c r="B147" i="40"/>
  <c r="B146" i="40"/>
  <c r="B145" i="40"/>
  <c r="B144" i="40"/>
  <c r="B143" i="40"/>
  <c r="B142" i="40"/>
  <c r="B141" i="40"/>
  <c r="B140" i="40"/>
  <c r="B139" i="40"/>
  <c r="B138" i="40"/>
  <c r="N42" i="37"/>
  <c r="L42" i="37"/>
  <c r="F42" i="37"/>
  <c r="S41" i="37"/>
  <c r="M41" i="37"/>
  <c r="K41" i="37"/>
  <c r="E41" i="37"/>
  <c r="S42" i="37"/>
  <c r="R41" i="37"/>
  <c r="Q41" i="37"/>
  <c r="P41" i="37"/>
  <c r="O41" i="37"/>
  <c r="N41" i="37"/>
  <c r="M42" i="37"/>
  <c r="L41" i="37"/>
  <c r="K42" i="37"/>
  <c r="J41" i="37"/>
  <c r="I41" i="37"/>
  <c r="H41" i="37"/>
  <c r="G41" i="37"/>
  <c r="F41" i="37"/>
  <c r="E42" i="37"/>
  <c r="L42" i="36"/>
  <c r="S41" i="36"/>
  <c r="Q41" i="36"/>
  <c r="M41" i="36"/>
  <c r="K41" i="36"/>
  <c r="I41" i="36"/>
  <c r="E41" i="36"/>
  <c r="S42" i="36"/>
  <c r="R41" i="36"/>
  <c r="P41" i="36"/>
  <c r="O41" i="36"/>
  <c r="N41" i="36"/>
  <c r="M42" i="36"/>
  <c r="L41" i="36"/>
  <c r="K42" i="36"/>
  <c r="J41" i="36"/>
  <c r="H41" i="36"/>
  <c r="G41" i="36"/>
  <c r="F41" i="36"/>
  <c r="E42" i="36"/>
  <c r="R42" i="35"/>
  <c r="S42" i="35"/>
  <c r="R41" i="35"/>
  <c r="Q41" i="35"/>
  <c r="P41" i="35"/>
  <c r="O41" i="35"/>
  <c r="N41" i="35"/>
  <c r="M41" i="35"/>
  <c r="L41" i="35"/>
  <c r="K42" i="35"/>
  <c r="J41" i="35"/>
  <c r="I41" i="35"/>
  <c r="H41" i="35"/>
  <c r="G41" i="35"/>
  <c r="F41" i="35"/>
  <c r="E41" i="35"/>
  <c r="S40" i="54"/>
  <c r="R40" i="54"/>
  <c r="Q40" i="54"/>
  <c r="P40" i="54"/>
  <c r="O40" i="54"/>
  <c r="N40" i="54"/>
  <c r="M40" i="54"/>
  <c r="L40" i="54"/>
  <c r="K40" i="54"/>
  <c r="J40" i="54"/>
  <c r="I40" i="54"/>
  <c r="H40" i="54"/>
  <c r="G40" i="54"/>
  <c r="F40" i="54"/>
  <c r="E40" i="54"/>
  <c r="S39" i="54"/>
  <c r="R39" i="54"/>
  <c r="Q39" i="54"/>
  <c r="P39" i="54"/>
  <c r="O39" i="54"/>
  <c r="N39" i="54"/>
  <c r="M39" i="54"/>
  <c r="L39" i="54"/>
  <c r="K39" i="54"/>
  <c r="J39" i="54"/>
  <c r="I39" i="54"/>
  <c r="H39" i="54"/>
  <c r="G39" i="54"/>
  <c r="F39" i="54"/>
  <c r="E39" i="54"/>
  <c r="S38" i="54"/>
  <c r="R38" i="54"/>
  <c r="Q38" i="54"/>
  <c r="P38" i="54"/>
  <c r="O38" i="54"/>
  <c r="N38" i="54"/>
  <c r="M38" i="54"/>
  <c r="L38" i="54"/>
  <c r="K38" i="54"/>
  <c r="J38" i="54"/>
  <c r="I38" i="54"/>
  <c r="H38" i="54"/>
  <c r="G38" i="54"/>
  <c r="F38" i="54"/>
  <c r="E38" i="54"/>
  <c r="S37" i="54"/>
  <c r="R37" i="54"/>
  <c r="Q37" i="54"/>
  <c r="P37" i="54"/>
  <c r="O37" i="54"/>
  <c r="N37" i="54"/>
  <c r="M37" i="54"/>
  <c r="L37" i="54"/>
  <c r="K37" i="54"/>
  <c r="J37" i="54"/>
  <c r="I37" i="54"/>
  <c r="H37" i="54"/>
  <c r="G37" i="54"/>
  <c r="F37" i="54"/>
  <c r="E37" i="54"/>
  <c r="S36" i="54"/>
  <c r="R36" i="54"/>
  <c r="Q36" i="54"/>
  <c r="P36" i="54"/>
  <c r="O36" i="54"/>
  <c r="N36" i="54"/>
  <c r="M36" i="54"/>
  <c r="L36" i="54"/>
  <c r="K36" i="54"/>
  <c r="J36" i="54"/>
  <c r="I36" i="54"/>
  <c r="H36" i="54"/>
  <c r="G36" i="54"/>
  <c r="F36" i="54"/>
  <c r="E36" i="54"/>
  <c r="S35" i="54"/>
  <c r="R35" i="54"/>
  <c r="Q35" i="54"/>
  <c r="P35" i="54"/>
  <c r="O35" i="54"/>
  <c r="N35" i="54"/>
  <c r="M35" i="54"/>
  <c r="L35" i="54"/>
  <c r="K35" i="54"/>
  <c r="J35" i="54"/>
  <c r="I35" i="54"/>
  <c r="H35" i="54"/>
  <c r="G35" i="54"/>
  <c r="F35" i="54"/>
  <c r="E35" i="54"/>
  <c r="S34" i="54"/>
  <c r="R34" i="54"/>
  <c r="Q34" i="54"/>
  <c r="P34" i="54"/>
  <c r="O34" i="54"/>
  <c r="N34" i="54"/>
  <c r="M34" i="54"/>
  <c r="L34" i="54"/>
  <c r="L42" i="54" s="1"/>
  <c r="K34" i="54"/>
  <c r="J34" i="54"/>
  <c r="I34" i="54"/>
  <c r="H34" i="54"/>
  <c r="G34" i="54"/>
  <c r="F34" i="54"/>
  <c r="E34" i="54"/>
  <c r="S33" i="54"/>
  <c r="S41" i="54" s="1"/>
  <c r="R33" i="54"/>
  <c r="Q33" i="54"/>
  <c r="P33" i="54"/>
  <c r="O33" i="54"/>
  <c r="N33" i="54"/>
  <c r="M33" i="54"/>
  <c r="L33" i="54"/>
  <c r="K33" i="54"/>
  <c r="K41" i="54" s="1"/>
  <c r="J33" i="54"/>
  <c r="I33" i="54"/>
  <c r="H33" i="54"/>
  <c r="G33" i="54"/>
  <c r="F33" i="54"/>
  <c r="E33" i="54"/>
  <c r="S32" i="54"/>
  <c r="S42" i="54" s="1"/>
  <c r="R32" i="54"/>
  <c r="R41" i="54" s="1"/>
  <c r="Q32" i="54"/>
  <c r="Q41" i="54" s="1"/>
  <c r="P32" i="54"/>
  <c r="P41" i="54" s="1"/>
  <c r="O32" i="54"/>
  <c r="O41" i="54" s="1"/>
  <c r="N32" i="54"/>
  <c r="N41" i="54" s="1"/>
  <c r="M32" i="54"/>
  <c r="M41" i="54" s="1"/>
  <c r="L32" i="54"/>
  <c r="L41" i="54" s="1"/>
  <c r="K32" i="54"/>
  <c r="K42" i="54" s="1"/>
  <c r="J32" i="54"/>
  <c r="J41" i="54" s="1"/>
  <c r="I32" i="54"/>
  <c r="I41" i="54" s="1"/>
  <c r="H32" i="54"/>
  <c r="H41" i="54" s="1"/>
  <c r="G32" i="54"/>
  <c r="G41" i="54" s="1"/>
  <c r="F32" i="54"/>
  <c r="F41" i="54" s="1"/>
  <c r="E32" i="54"/>
  <c r="E41" i="54" s="1"/>
  <c r="S40" i="33"/>
  <c r="R40" i="33"/>
  <c r="Q40" i="33"/>
  <c r="P40" i="33"/>
  <c r="O40" i="33"/>
  <c r="N40" i="33"/>
  <c r="M40" i="33"/>
  <c r="L40" i="33"/>
  <c r="K40" i="33"/>
  <c r="J40" i="33"/>
  <c r="I40" i="33"/>
  <c r="H40" i="33"/>
  <c r="G40" i="33"/>
  <c r="F40" i="33"/>
  <c r="E40" i="33"/>
  <c r="S39" i="33"/>
  <c r="R39" i="33"/>
  <c r="Q39" i="33"/>
  <c r="P39" i="33"/>
  <c r="O39" i="33"/>
  <c r="N39" i="33"/>
  <c r="M39" i="33"/>
  <c r="L39" i="33"/>
  <c r="K39" i="33"/>
  <c r="J39" i="33"/>
  <c r="I39" i="33"/>
  <c r="H39" i="33"/>
  <c r="G39" i="33"/>
  <c r="F39" i="33"/>
  <c r="E39" i="33"/>
  <c r="S38" i="33"/>
  <c r="R38" i="33"/>
  <c r="Q38" i="33"/>
  <c r="P38" i="33"/>
  <c r="O38" i="33"/>
  <c r="N38" i="33"/>
  <c r="M38" i="33"/>
  <c r="L38" i="33"/>
  <c r="K38" i="33"/>
  <c r="J38" i="33"/>
  <c r="I38" i="33"/>
  <c r="H38" i="33"/>
  <c r="G38" i="33"/>
  <c r="F38" i="33"/>
  <c r="E38" i="33"/>
  <c r="S37" i="33"/>
  <c r="R37" i="33"/>
  <c r="Q37" i="33"/>
  <c r="P37" i="33"/>
  <c r="O37" i="33"/>
  <c r="N37" i="33"/>
  <c r="M37" i="33"/>
  <c r="L37" i="33"/>
  <c r="K37" i="33"/>
  <c r="J37" i="33"/>
  <c r="I37" i="33"/>
  <c r="H37" i="33"/>
  <c r="G37" i="33"/>
  <c r="F37" i="33"/>
  <c r="E37" i="33"/>
  <c r="S36" i="33"/>
  <c r="R36" i="33"/>
  <c r="Q36" i="33"/>
  <c r="P36" i="33"/>
  <c r="O36" i="33"/>
  <c r="N36" i="33"/>
  <c r="M36" i="33"/>
  <c r="L36" i="33"/>
  <c r="K36" i="33"/>
  <c r="J36" i="33"/>
  <c r="I36" i="33"/>
  <c r="H36" i="33"/>
  <c r="G36" i="33"/>
  <c r="F36" i="33"/>
  <c r="E36" i="33"/>
  <c r="S35" i="33"/>
  <c r="R35" i="33"/>
  <c r="Q35" i="33"/>
  <c r="P35" i="33"/>
  <c r="O35" i="33"/>
  <c r="N35" i="33"/>
  <c r="M35" i="33"/>
  <c r="L35" i="33"/>
  <c r="K35" i="33"/>
  <c r="J35" i="33"/>
  <c r="I35" i="33"/>
  <c r="H35" i="33"/>
  <c r="G35" i="33"/>
  <c r="F35" i="33"/>
  <c r="E35" i="33"/>
  <c r="S34" i="33"/>
  <c r="R34" i="33"/>
  <c r="Q34" i="33"/>
  <c r="P34" i="33"/>
  <c r="O34" i="33"/>
  <c r="N34" i="33"/>
  <c r="M34" i="33"/>
  <c r="M42" i="33" s="1"/>
  <c r="L34" i="33"/>
  <c r="L42" i="33" s="1"/>
  <c r="K34" i="33"/>
  <c r="J34" i="33"/>
  <c r="I34" i="33"/>
  <c r="H34" i="33"/>
  <c r="G34" i="33"/>
  <c r="F34" i="33"/>
  <c r="E34" i="33"/>
  <c r="E42" i="33" s="1"/>
  <c r="S33" i="33"/>
  <c r="S41" i="33" s="1"/>
  <c r="R33" i="33"/>
  <c r="Q33" i="33"/>
  <c r="Q41" i="33" s="1"/>
  <c r="P33" i="33"/>
  <c r="O33" i="33"/>
  <c r="N33" i="33"/>
  <c r="M33" i="33"/>
  <c r="L33" i="33"/>
  <c r="L41" i="33" s="1"/>
  <c r="K33" i="33"/>
  <c r="K41" i="33" s="1"/>
  <c r="J33" i="33"/>
  <c r="I33" i="33"/>
  <c r="I41" i="33" s="1"/>
  <c r="H33" i="33"/>
  <c r="G33" i="33"/>
  <c r="F33" i="33"/>
  <c r="E33" i="33"/>
  <c r="S32" i="33"/>
  <c r="S42" i="33" s="1"/>
  <c r="R32" i="33"/>
  <c r="R41" i="33" s="1"/>
  <c r="Q32" i="33"/>
  <c r="Q42" i="33" s="1"/>
  <c r="P32" i="33"/>
  <c r="P41" i="33" s="1"/>
  <c r="O32" i="33"/>
  <c r="O41" i="33" s="1"/>
  <c r="N32" i="33"/>
  <c r="N41" i="33" s="1"/>
  <c r="M32" i="33"/>
  <c r="M41" i="33" s="1"/>
  <c r="L32" i="33"/>
  <c r="K32" i="33"/>
  <c r="K42" i="33" s="1"/>
  <c r="J32" i="33"/>
  <c r="J41" i="33" s="1"/>
  <c r="I32" i="33"/>
  <c r="I42" i="33" s="1"/>
  <c r="H32" i="33"/>
  <c r="H41" i="33" s="1"/>
  <c r="G32" i="33"/>
  <c r="G41" i="33" s="1"/>
  <c r="F32" i="33"/>
  <c r="F41" i="33" s="1"/>
  <c r="E32" i="33"/>
  <c r="E41" i="33" s="1"/>
  <c r="S40" i="53"/>
  <c r="R40" i="53"/>
  <c r="Q40" i="53"/>
  <c r="P40" i="53"/>
  <c r="O40" i="53"/>
  <c r="N40" i="53"/>
  <c r="M40" i="53"/>
  <c r="L40" i="53"/>
  <c r="K40" i="53"/>
  <c r="J40" i="53"/>
  <c r="I40" i="53"/>
  <c r="H40" i="53"/>
  <c r="G40" i="53"/>
  <c r="F40" i="53"/>
  <c r="E40" i="53"/>
  <c r="S39" i="53"/>
  <c r="R39" i="53"/>
  <c r="Q39" i="53"/>
  <c r="P39" i="53"/>
  <c r="O39" i="53"/>
  <c r="N39" i="53"/>
  <c r="M39" i="53"/>
  <c r="L39" i="53"/>
  <c r="K39" i="53"/>
  <c r="J39" i="53"/>
  <c r="I39" i="53"/>
  <c r="H39" i="53"/>
  <c r="G39" i="53"/>
  <c r="F39" i="53"/>
  <c r="E39" i="53"/>
  <c r="S38" i="53"/>
  <c r="R38" i="53"/>
  <c r="Q38" i="53"/>
  <c r="P38" i="53"/>
  <c r="O38" i="53"/>
  <c r="N38" i="53"/>
  <c r="M38" i="53"/>
  <c r="L38" i="53"/>
  <c r="K38" i="53"/>
  <c r="J38" i="53"/>
  <c r="I38" i="53"/>
  <c r="H38" i="53"/>
  <c r="G38" i="53"/>
  <c r="F38" i="53"/>
  <c r="E38" i="53"/>
  <c r="S37" i="53"/>
  <c r="R37" i="53"/>
  <c r="Q37" i="53"/>
  <c r="P37" i="53"/>
  <c r="O37" i="53"/>
  <c r="N37" i="53"/>
  <c r="M37" i="53"/>
  <c r="L37" i="53"/>
  <c r="K37" i="53"/>
  <c r="J37" i="53"/>
  <c r="I37" i="53"/>
  <c r="H37" i="53"/>
  <c r="G37" i="53"/>
  <c r="F37" i="53"/>
  <c r="E37" i="53"/>
  <c r="S36" i="53"/>
  <c r="R36" i="53"/>
  <c r="Q36" i="53"/>
  <c r="P36" i="53"/>
  <c r="O36" i="53"/>
  <c r="N36" i="53"/>
  <c r="M36" i="53"/>
  <c r="L36" i="53"/>
  <c r="K36" i="53"/>
  <c r="J36" i="53"/>
  <c r="I36" i="53"/>
  <c r="H36" i="53"/>
  <c r="G36" i="53"/>
  <c r="F36" i="53"/>
  <c r="E36" i="53"/>
  <c r="S35" i="53"/>
  <c r="R35" i="53"/>
  <c r="Q35" i="53"/>
  <c r="P35" i="53"/>
  <c r="O35" i="53"/>
  <c r="N35" i="53"/>
  <c r="M35" i="53"/>
  <c r="L35" i="53"/>
  <c r="K35" i="53"/>
  <c r="J35" i="53"/>
  <c r="I35" i="53"/>
  <c r="H35" i="53"/>
  <c r="G35" i="53"/>
  <c r="F35" i="53"/>
  <c r="E35" i="53"/>
  <c r="S34" i="53"/>
  <c r="R34" i="53"/>
  <c r="Q34" i="53"/>
  <c r="P34" i="53"/>
  <c r="O34" i="53"/>
  <c r="N34" i="53"/>
  <c r="M34" i="53"/>
  <c r="L34" i="53"/>
  <c r="L42" i="53" s="1"/>
  <c r="K34" i="53"/>
  <c r="J34" i="53"/>
  <c r="I34" i="53"/>
  <c r="H34" i="53"/>
  <c r="G34" i="53"/>
  <c r="F34" i="53"/>
  <c r="E34" i="53"/>
  <c r="S33" i="53"/>
  <c r="S41" i="53" s="1"/>
  <c r="R33" i="53"/>
  <c r="Q33" i="53"/>
  <c r="P33" i="53"/>
  <c r="O33" i="53"/>
  <c r="N33" i="53"/>
  <c r="M33" i="53"/>
  <c r="L33" i="53"/>
  <c r="K33" i="53"/>
  <c r="K41" i="53" s="1"/>
  <c r="J33" i="53"/>
  <c r="I33" i="53"/>
  <c r="H33" i="53"/>
  <c r="G33" i="53"/>
  <c r="F33" i="53"/>
  <c r="E33" i="53"/>
  <c r="S32" i="53"/>
  <c r="S42" i="53" s="1"/>
  <c r="R32" i="53"/>
  <c r="R41" i="53" s="1"/>
  <c r="Q32" i="53"/>
  <c r="Q41" i="53" s="1"/>
  <c r="P32" i="53"/>
  <c r="P41" i="53" s="1"/>
  <c r="O32" i="53"/>
  <c r="O41" i="53" s="1"/>
  <c r="N32" i="53"/>
  <c r="N41" i="53" s="1"/>
  <c r="M32" i="53"/>
  <c r="M41" i="53" s="1"/>
  <c r="L32" i="53"/>
  <c r="L41" i="53" s="1"/>
  <c r="K32" i="53"/>
  <c r="K42" i="53" s="1"/>
  <c r="J32" i="53"/>
  <c r="J41" i="53" s="1"/>
  <c r="I32" i="53"/>
  <c r="I41" i="53" s="1"/>
  <c r="H32" i="53"/>
  <c r="H41" i="53" s="1"/>
  <c r="G32" i="53"/>
  <c r="G41" i="53" s="1"/>
  <c r="F32" i="53"/>
  <c r="F41" i="53" s="1"/>
  <c r="E32" i="53"/>
  <c r="E41" i="53" s="1"/>
  <c r="S40" i="31"/>
  <c r="R40" i="31"/>
  <c r="Q40" i="31"/>
  <c r="P40" i="31"/>
  <c r="O40" i="31"/>
  <c r="N40" i="31"/>
  <c r="M40" i="31"/>
  <c r="L40" i="31"/>
  <c r="K40" i="31"/>
  <c r="J40" i="31"/>
  <c r="I40" i="31"/>
  <c r="H40" i="31"/>
  <c r="G40" i="31"/>
  <c r="F40" i="31"/>
  <c r="E40" i="31"/>
  <c r="S39" i="31"/>
  <c r="R39" i="31"/>
  <c r="Q39" i="31"/>
  <c r="P39" i="31"/>
  <c r="O39" i="31"/>
  <c r="N39" i="31"/>
  <c r="M39" i="31"/>
  <c r="L39" i="31"/>
  <c r="K39" i="31"/>
  <c r="J39" i="31"/>
  <c r="I39" i="31"/>
  <c r="H39" i="31"/>
  <c r="G39" i="31"/>
  <c r="F39" i="31"/>
  <c r="E39" i="31"/>
  <c r="S38" i="31"/>
  <c r="R38" i="31"/>
  <c r="Q38" i="31"/>
  <c r="P38" i="31"/>
  <c r="O38" i="31"/>
  <c r="N38" i="31"/>
  <c r="M38" i="31"/>
  <c r="L38" i="31"/>
  <c r="K38" i="31"/>
  <c r="J38" i="31"/>
  <c r="I38" i="31"/>
  <c r="H38" i="31"/>
  <c r="G38" i="31"/>
  <c r="F38" i="31"/>
  <c r="E38" i="31"/>
  <c r="S37" i="31"/>
  <c r="R37" i="31"/>
  <c r="Q37" i="31"/>
  <c r="P37" i="31"/>
  <c r="O37" i="31"/>
  <c r="N37" i="31"/>
  <c r="M37" i="31"/>
  <c r="L37" i="31"/>
  <c r="K37" i="31"/>
  <c r="J37" i="31"/>
  <c r="I37" i="31"/>
  <c r="H37" i="31"/>
  <c r="G37" i="31"/>
  <c r="F37" i="31"/>
  <c r="E37" i="31"/>
  <c r="S36" i="31"/>
  <c r="R36" i="31"/>
  <c r="Q36" i="31"/>
  <c r="P36" i="31"/>
  <c r="O36" i="31"/>
  <c r="N36" i="31"/>
  <c r="M36" i="31"/>
  <c r="L36" i="31"/>
  <c r="K36" i="31"/>
  <c r="J36" i="31"/>
  <c r="I36" i="31"/>
  <c r="H36" i="31"/>
  <c r="G36" i="31"/>
  <c r="F36" i="31"/>
  <c r="E36" i="31"/>
  <c r="S35" i="31"/>
  <c r="R35" i="31"/>
  <c r="Q35" i="31"/>
  <c r="P35" i="31"/>
  <c r="O35" i="31"/>
  <c r="N35" i="31"/>
  <c r="M35" i="31"/>
  <c r="L35" i="31"/>
  <c r="K35" i="31"/>
  <c r="J35" i="31"/>
  <c r="I35" i="31"/>
  <c r="H35" i="31"/>
  <c r="G35" i="31"/>
  <c r="F35" i="31"/>
  <c r="E35" i="31"/>
  <c r="S34" i="31"/>
  <c r="R34" i="31"/>
  <c r="Q34" i="31"/>
  <c r="P34" i="31"/>
  <c r="O34" i="31"/>
  <c r="N34" i="31"/>
  <c r="N42" i="31" s="1"/>
  <c r="M34" i="31"/>
  <c r="L34" i="31"/>
  <c r="L42" i="31" s="1"/>
  <c r="K34" i="31"/>
  <c r="J34" i="31"/>
  <c r="I34" i="31"/>
  <c r="H34" i="31"/>
  <c r="G34" i="31"/>
  <c r="F34" i="31"/>
  <c r="F42" i="31" s="1"/>
  <c r="E34" i="31"/>
  <c r="S33" i="31"/>
  <c r="S41" i="31" s="1"/>
  <c r="R33" i="31"/>
  <c r="Q33" i="31"/>
  <c r="P33" i="31"/>
  <c r="O33" i="31"/>
  <c r="N33" i="31"/>
  <c r="M33" i="31"/>
  <c r="M41" i="31" s="1"/>
  <c r="L33" i="31"/>
  <c r="K33" i="31"/>
  <c r="K41" i="31" s="1"/>
  <c r="J33" i="31"/>
  <c r="I33" i="31"/>
  <c r="H33" i="31"/>
  <c r="G33" i="31"/>
  <c r="F33" i="31"/>
  <c r="E33" i="31"/>
  <c r="S32" i="31"/>
  <c r="S42" i="31" s="1"/>
  <c r="R32" i="31"/>
  <c r="R41" i="31" s="1"/>
  <c r="Q32" i="31"/>
  <c r="Q41" i="31" s="1"/>
  <c r="P32" i="31"/>
  <c r="P41" i="31" s="1"/>
  <c r="O32" i="31"/>
  <c r="O41" i="31" s="1"/>
  <c r="N32" i="31"/>
  <c r="N41" i="31" s="1"/>
  <c r="M32" i="31"/>
  <c r="M42" i="31" s="1"/>
  <c r="L32" i="31"/>
  <c r="L41" i="31" s="1"/>
  <c r="K32" i="31"/>
  <c r="K42" i="31" s="1"/>
  <c r="J32" i="31"/>
  <c r="J41" i="31" s="1"/>
  <c r="I32" i="31"/>
  <c r="I41" i="31" s="1"/>
  <c r="H32" i="31"/>
  <c r="H41" i="31" s="1"/>
  <c r="G32" i="31"/>
  <c r="G41" i="31" s="1"/>
  <c r="F32" i="31"/>
  <c r="F41" i="31" s="1"/>
  <c r="E32" i="31"/>
  <c r="E41" i="31" s="1"/>
  <c r="S40" i="51"/>
  <c r="R40" i="51"/>
  <c r="Q40" i="51"/>
  <c r="P40" i="51"/>
  <c r="O40" i="51"/>
  <c r="N40" i="51"/>
  <c r="M40" i="51"/>
  <c r="L40" i="51"/>
  <c r="K40" i="51"/>
  <c r="J40" i="51"/>
  <c r="I40" i="51"/>
  <c r="H40" i="51"/>
  <c r="G40" i="51"/>
  <c r="F40" i="51"/>
  <c r="E40" i="51"/>
  <c r="S39" i="51"/>
  <c r="R39" i="51"/>
  <c r="Q39" i="51"/>
  <c r="P39" i="51"/>
  <c r="O39" i="51"/>
  <c r="N39" i="51"/>
  <c r="M39" i="51"/>
  <c r="L39" i="51"/>
  <c r="K39" i="51"/>
  <c r="J39" i="51"/>
  <c r="I39" i="51"/>
  <c r="H39" i="51"/>
  <c r="G39" i="51"/>
  <c r="F39" i="51"/>
  <c r="E39" i="51"/>
  <c r="S38" i="51"/>
  <c r="R38" i="51"/>
  <c r="Q38" i="51"/>
  <c r="P38" i="51"/>
  <c r="O38" i="51"/>
  <c r="N38" i="51"/>
  <c r="M38" i="51"/>
  <c r="L38" i="51"/>
  <c r="K38" i="51"/>
  <c r="J38" i="51"/>
  <c r="I38" i="51"/>
  <c r="H38" i="51"/>
  <c r="G38" i="51"/>
  <c r="F38" i="51"/>
  <c r="E38" i="51"/>
  <c r="S37" i="51"/>
  <c r="R37" i="51"/>
  <c r="Q37" i="51"/>
  <c r="P37" i="51"/>
  <c r="O37" i="51"/>
  <c r="N37" i="51"/>
  <c r="M37" i="51"/>
  <c r="L37" i="51"/>
  <c r="K37" i="51"/>
  <c r="J37" i="51"/>
  <c r="I37" i="51"/>
  <c r="H37" i="51"/>
  <c r="G37" i="51"/>
  <c r="F37" i="51"/>
  <c r="E37" i="51"/>
  <c r="S36" i="51"/>
  <c r="R36" i="51"/>
  <c r="Q36" i="51"/>
  <c r="P36" i="51"/>
  <c r="O36" i="51"/>
  <c r="N36" i="51"/>
  <c r="M36" i="51"/>
  <c r="L36" i="51"/>
  <c r="K36" i="51"/>
  <c r="J36" i="51"/>
  <c r="I36" i="51"/>
  <c r="H36" i="51"/>
  <c r="G36" i="51"/>
  <c r="F36" i="51"/>
  <c r="E36" i="51"/>
  <c r="S35" i="51"/>
  <c r="R35" i="51"/>
  <c r="Q35" i="51"/>
  <c r="P35" i="51"/>
  <c r="O35" i="51"/>
  <c r="N35" i="51"/>
  <c r="M35" i="51"/>
  <c r="L35" i="51"/>
  <c r="K35" i="51"/>
  <c r="J35" i="51"/>
  <c r="I35" i="51"/>
  <c r="H35" i="51"/>
  <c r="G35" i="51"/>
  <c r="F35" i="51"/>
  <c r="E35" i="51"/>
  <c r="S34" i="51"/>
  <c r="R34" i="51"/>
  <c r="Q34" i="51"/>
  <c r="P34" i="51"/>
  <c r="O34" i="51"/>
  <c r="N34" i="51"/>
  <c r="M34" i="51"/>
  <c r="L34" i="51"/>
  <c r="L42" i="51" s="1"/>
  <c r="K34" i="51"/>
  <c r="J34" i="51"/>
  <c r="I34" i="51"/>
  <c r="H34" i="51"/>
  <c r="G34" i="51"/>
  <c r="F34" i="51"/>
  <c r="E34" i="51"/>
  <c r="S33" i="51"/>
  <c r="S41" i="51" s="1"/>
  <c r="R33" i="51"/>
  <c r="Q33" i="51"/>
  <c r="P33" i="51"/>
  <c r="O33" i="51"/>
  <c r="N33" i="51"/>
  <c r="M33" i="51"/>
  <c r="L33" i="51"/>
  <c r="K33" i="51"/>
  <c r="K41" i="51" s="1"/>
  <c r="J33" i="51"/>
  <c r="I33" i="51"/>
  <c r="H33" i="51"/>
  <c r="G33" i="51"/>
  <c r="F33" i="51"/>
  <c r="E33" i="51"/>
  <c r="S32" i="51"/>
  <c r="S42" i="51" s="1"/>
  <c r="R32" i="51"/>
  <c r="R41" i="51" s="1"/>
  <c r="Q32" i="51"/>
  <c r="Q41" i="51" s="1"/>
  <c r="P32" i="51"/>
  <c r="P41" i="51" s="1"/>
  <c r="O32" i="51"/>
  <c r="O41" i="51" s="1"/>
  <c r="N32" i="51"/>
  <c r="N41" i="51" s="1"/>
  <c r="M32" i="51"/>
  <c r="M41" i="51" s="1"/>
  <c r="L32" i="51"/>
  <c r="L41" i="51" s="1"/>
  <c r="K32" i="51"/>
  <c r="K42" i="51" s="1"/>
  <c r="J32" i="51"/>
  <c r="J41" i="51" s="1"/>
  <c r="I32" i="51"/>
  <c r="I41" i="51" s="1"/>
  <c r="H32" i="51"/>
  <c r="H41" i="51" s="1"/>
  <c r="G32" i="51"/>
  <c r="G41" i="51" s="1"/>
  <c r="F32" i="51"/>
  <c r="F41" i="51" s="1"/>
  <c r="E32" i="51"/>
  <c r="E41" i="51" s="1"/>
  <c r="S40" i="56"/>
  <c r="R40" i="56"/>
  <c r="Q40" i="56"/>
  <c r="P40" i="56"/>
  <c r="O40" i="56"/>
  <c r="N40" i="56"/>
  <c r="M40" i="56"/>
  <c r="L40" i="56"/>
  <c r="K40" i="56"/>
  <c r="J40" i="56"/>
  <c r="I40" i="56"/>
  <c r="H40" i="56"/>
  <c r="G40" i="56"/>
  <c r="F40" i="56"/>
  <c r="E40" i="56"/>
  <c r="S39" i="56"/>
  <c r="R39" i="56"/>
  <c r="Q39" i="56"/>
  <c r="P39" i="56"/>
  <c r="O39" i="56"/>
  <c r="N39" i="56"/>
  <c r="M39" i="56"/>
  <c r="L39" i="56"/>
  <c r="K39" i="56"/>
  <c r="J39" i="56"/>
  <c r="I39" i="56"/>
  <c r="H39" i="56"/>
  <c r="G39" i="56"/>
  <c r="F39" i="56"/>
  <c r="E39" i="56"/>
  <c r="S38" i="56"/>
  <c r="R38" i="56"/>
  <c r="Q38" i="56"/>
  <c r="P38" i="56"/>
  <c r="O38" i="56"/>
  <c r="N38" i="56"/>
  <c r="M38" i="56"/>
  <c r="L38" i="56"/>
  <c r="K38" i="56"/>
  <c r="J38" i="56"/>
  <c r="I38" i="56"/>
  <c r="H38" i="56"/>
  <c r="G38" i="56"/>
  <c r="F38" i="56"/>
  <c r="E38" i="56"/>
  <c r="S37" i="56"/>
  <c r="R37" i="56"/>
  <c r="Q37" i="56"/>
  <c r="P37" i="56"/>
  <c r="O37" i="56"/>
  <c r="N37" i="56"/>
  <c r="M37" i="56"/>
  <c r="L37" i="56"/>
  <c r="K37" i="56"/>
  <c r="J37" i="56"/>
  <c r="I37" i="56"/>
  <c r="H37" i="56"/>
  <c r="G37" i="56"/>
  <c r="F37" i="56"/>
  <c r="E37" i="56"/>
  <c r="S36" i="56"/>
  <c r="R36" i="56"/>
  <c r="Q36" i="56"/>
  <c r="P36" i="56"/>
  <c r="O36" i="56"/>
  <c r="N36" i="56"/>
  <c r="M36" i="56"/>
  <c r="L36" i="56"/>
  <c r="K36" i="56"/>
  <c r="J36" i="56"/>
  <c r="I36" i="56"/>
  <c r="H36" i="56"/>
  <c r="G36" i="56"/>
  <c r="F36" i="56"/>
  <c r="E36" i="56"/>
  <c r="S35" i="56"/>
  <c r="R35" i="56"/>
  <c r="Q35" i="56"/>
  <c r="P35" i="56"/>
  <c r="O35" i="56"/>
  <c r="N35" i="56"/>
  <c r="M35" i="56"/>
  <c r="L35" i="56"/>
  <c r="K35" i="56"/>
  <c r="J35" i="56"/>
  <c r="I35" i="56"/>
  <c r="H35" i="56"/>
  <c r="G35" i="56"/>
  <c r="F35" i="56"/>
  <c r="E35" i="56"/>
  <c r="S34" i="56"/>
  <c r="R34" i="56"/>
  <c r="Q34" i="56"/>
  <c r="P34" i="56"/>
  <c r="O34" i="56"/>
  <c r="N34" i="56"/>
  <c r="M34" i="56"/>
  <c r="L34" i="56"/>
  <c r="L42" i="56" s="1"/>
  <c r="K34" i="56"/>
  <c r="J34" i="56"/>
  <c r="I34" i="56"/>
  <c r="H34" i="56"/>
  <c r="G34" i="56"/>
  <c r="F34" i="56"/>
  <c r="E34" i="56"/>
  <c r="S33" i="56"/>
  <c r="S41" i="56" s="1"/>
  <c r="R33" i="56"/>
  <c r="Q33" i="56"/>
  <c r="Q41" i="56" s="1"/>
  <c r="P33" i="56"/>
  <c r="O33" i="56"/>
  <c r="N33" i="56"/>
  <c r="M33" i="56"/>
  <c r="M41" i="56" s="1"/>
  <c r="L33" i="56"/>
  <c r="K33" i="56"/>
  <c r="K41" i="56" s="1"/>
  <c r="J33" i="56"/>
  <c r="I33" i="56"/>
  <c r="I41" i="56" s="1"/>
  <c r="H33" i="56"/>
  <c r="G33" i="56"/>
  <c r="F33" i="56"/>
  <c r="E33" i="56"/>
  <c r="E41" i="56" s="1"/>
  <c r="S32" i="56"/>
  <c r="S42" i="56" s="1"/>
  <c r="R32" i="56"/>
  <c r="R41" i="56" s="1"/>
  <c r="Q32" i="56"/>
  <c r="P32" i="56"/>
  <c r="P41" i="56" s="1"/>
  <c r="O32" i="56"/>
  <c r="O41" i="56" s="1"/>
  <c r="N32" i="56"/>
  <c r="N41" i="56" s="1"/>
  <c r="M32" i="56"/>
  <c r="M42" i="56" s="1"/>
  <c r="L32" i="56"/>
  <c r="L41" i="56" s="1"/>
  <c r="K32" i="56"/>
  <c r="K42" i="56" s="1"/>
  <c r="J32" i="56"/>
  <c r="J41" i="56" s="1"/>
  <c r="I32" i="56"/>
  <c r="H32" i="56"/>
  <c r="H41" i="56" s="1"/>
  <c r="G32" i="56"/>
  <c r="G41" i="56" s="1"/>
  <c r="F32" i="56"/>
  <c r="F41" i="56" s="1"/>
  <c r="E32" i="56"/>
  <c r="E42" i="56" s="1"/>
  <c r="S40" i="32"/>
  <c r="R40" i="32"/>
  <c r="Q40" i="32"/>
  <c r="P40" i="32"/>
  <c r="O40" i="32"/>
  <c r="N40" i="32"/>
  <c r="M40" i="32"/>
  <c r="L40" i="32"/>
  <c r="K40" i="32"/>
  <c r="J40" i="32"/>
  <c r="I40" i="32"/>
  <c r="H40" i="32"/>
  <c r="G40" i="32"/>
  <c r="F40" i="32"/>
  <c r="E40" i="32"/>
  <c r="S39" i="32"/>
  <c r="R39" i="32"/>
  <c r="Q39" i="32"/>
  <c r="P39" i="32"/>
  <c r="O39" i="32"/>
  <c r="N39" i="32"/>
  <c r="M39" i="32"/>
  <c r="L39" i="32"/>
  <c r="K39" i="32"/>
  <c r="J39" i="32"/>
  <c r="I39" i="32"/>
  <c r="H39" i="32"/>
  <c r="G39" i="32"/>
  <c r="F39" i="32"/>
  <c r="E39" i="32"/>
  <c r="S38" i="32"/>
  <c r="R38" i="32"/>
  <c r="Q38" i="32"/>
  <c r="P38" i="32"/>
  <c r="O38" i="32"/>
  <c r="N38" i="32"/>
  <c r="M38" i="32"/>
  <c r="L38" i="32"/>
  <c r="K38" i="32"/>
  <c r="J38" i="32"/>
  <c r="I38" i="32"/>
  <c r="H38" i="32"/>
  <c r="G38" i="32"/>
  <c r="F38" i="32"/>
  <c r="E38" i="32"/>
  <c r="S37" i="32"/>
  <c r="R37" i="32"/>
  <c r="Q37" i="32"/>
  <c r="P37" i="32"/>
  <c r="O37" i="32"/>
  <c r="N37" i="32"/>
  <c r="M37" i="32"/>
  <c r="L37" i="32"/>
  <c r="K37" i="32"/>
  <c r="J37" i="32"/>
  <c r="I37" i="32"/>
  <c r="H37" i="32"/>
  <c r="G37" i="32"/>
  <c r="F37" i="32"/>
  <c r="E37" i="32"/>
  <c r="S36" i="32"/>
  <c r="R36" i="32"/>
  <c r="Q36" i="32"/>
  <c r="P36" i="32"/>
  <c r="O36" i="32"/>
  <c r="N36" i="32"/>
  <c r="M36" i="32"/>
  <c r="L36" i="32"/>
  <c r="K36" i="32"/>
  <c r="J36" i="32"/>
  <c r="I36" i="32"/>
  <c r="H36" i="32"/>
  <c r="G36" i="32"/>
  <c r="F36" i="32"/>
  <c r="E36" i="32"/>
  <c r="S35" i="32"/>
  <c r="R35" i="32"/>
  <c r="Q35" i="32"/>
  <c r="P35" i="32"/>
  <c r="O35" i="32"/>
  <c r="N35" i="32"/>
  <c r="M35" i="32"/>
  <c r="L35" i="32"/>
  <c r="K35" i="32"/>
  <c r="J35" i="32"/>
  <c r="I35" i="32"/>
  <c r="H35" i="32"/>
  <c r="G35" i="32"/>
  <c r="F35" i="32"/>
  <c r="E35" i="32"/>
  <c r="S34" i="32"/>
  <c r="R34" i="32"/>
  <c r="Q34" i="32"/>
  <c r="P34" i="32"/>
  <c r="O34" i="32"/>
  <c r="N34" i="32"/>
  <c r="M34" i="32"/>
  <c r="L34" i="32"/>
  <c r="L42" i="32" s="1"/>
  <c r="K34" i="32"/>
  <c r="J34" i="32"/>
  <c r="I34" i="32"/>
  <c r="H34" i="32"/>
  <c r="G34" i="32"/>
  <c r="F34" i="32"/>
  <c r="E34" i="32"/>
  <c r="S33" i="32"/>
  <c r="S41" i="32" s="1"/>
  <c r="R33" i="32"/>
  <c r="Q33" i="32"/>
  <c r="P33" i="32"/>
  <c r="O33" i="32"/>
  <c r="N33" i="32"/>
  <c r="M33" i="32"/>
  <c r="L33" i="32"/>
  <c r="K33" i="32"/>
  <c r="K41" i="32" s="1"/>
  <c r="J33" i="32"/>
  <c r="I33" i="32"/>
  <c r="H33" i="32"/>
  <c r="G33" i="32"/>
  <c r="F33" i="32"/>
  <c r="E33" i="32"/>
  <c r="S32" i="32"/>
  <c r="S42" i="32" s="1"/>
  <c r="R32" i="32"/>
  <c r="R41" i="32" s="1"/>
  <c r="Q32" i="32"/>
  <c r="Q41" i="32" s="1"/>
  <c r="P32" i="32"/>
  <c r="P41" i="32" s="1"/>
  <c r="O32" i="32"/>
  <c r="O41" i="32" s="1"/>
  <c r="N32" i="32"/>
  <c r="N41" i="32" s="1"/>
  <c r="M32" i="32"/>
  <c r="M41" i="32" s="1"/>
  <c r="L32" i="32"/>
  <c r="L41" i="32" s="1"/>
  <c r="K32" i="32"/>
  <c r="K42" i="32" s="1"/>
  <c r="J32" i="32"/>
  <c r="J41" i="32" s="1"/>
  <c r="I32" i="32"/>
  <c r="I41" i="32" s="1"/>
  <c r="H32" i="32"/>
  <c r="H41" i="32" s="1"/>
  <c r="G32" i="32"/>
  <c r="G41" i="32" s="1"/>
  <c r="F32" i="32"/>
  <c r="F41" i="32" s="1"/>
  <c r="E32" i="32"/>
  <c r="E41" i="32" s="1"/>
  <c r="S40" i="30"/>
  <c r="S39" i="30"/>
  <c r="S38" i="30"/>
  <c r="S37" i="30"/>
  <c r="S36" i="30"/>
  <c r="S35" i="30"/>
  <c r="S34" i="30"/>
  <c r="S33" i="30"/>
  <c r="R40" i="30"/>
  <c r="R39" i="30"/>
  <c r="R38" i="30"/>
  <c r="R37" i="30"/>
  <c r="R36" i="30"/>
  <c r="R35" i="30"/>
  <c r="R34" i="30"/>
  <c r="R33" i="30"/>
  <c r="Q40" i="30"/>
  <c r="Q39" i="30"/>
  <c r="Q38" i="30"/>
  <c r="Q37" i="30"/>
  <c r="Q36" i="30"/>
  <c r="Q35" i="30"/>
  <c r="Q34" i="30"/>
  <c r="Q33" i="30"/>
  <c r="N42" i="30"/>
  <c r="P40" i="30"/>
  <c r="P39" i="30"/>
  <c r="P38" i="30"/>
  <c r="P37" i="30"/>
  <c r="P35" i="30"/>
  <c r="P36" i="30"/>
  <c r="P34" i="30"/>
  <c r="P33" i="30"/>
  <c r="O40" i="30"/>
  <c r="O39" i="30"/>
  <c r="O38" i="30"/>
  <c r="O37" i="30"/>
  <c r="O36" i="30"/>
  <c r="O35" i="30"/>
  <c r="O34" i="30"/>
  <c r="O33" i="30"/>
  <c r="N40" i="30"/>
  <c r="N41" i="30"/>
  <c r="N39" i="30"/>
  <c r="N38" i="30"/>
  <c r="N37" i="30"/>
  <c r="N36" i="30"/>
  <c r="N35" i="30"/>
  <c r="N34" i="30"/>
  <c r="N33" i="30"/>
  <c r="M40" i="30"/>
  <c r="M39" i="30"/>
  <c r="M38" i="30"/>
  <c r="M37" i="30"/>
  <c r="L40" i="30"/>
  <c r="L39" i="30"/>
  <c r="L38" i="30"/>
  <c r="L37" i="30"/>
  <c r="K40" i="30"/>
  <c r="K39" i="30"/>
  <c r="K38" i="30"/>
  <c r="K37" i="30"/>
  <c r="J40" i="30"/>
  <c r="J39" i="30"/>
  <c r="J38" i="30"/>
  <c r="J37" i="30"/>
  <c r="I40" i="30"/>
  <c r="I39" i="30"/>
  <c r="I38" i="30"/>
  <c r="I37" i="30"/>
  <c r="H40" i="30"/>
  <c r="H39" i="30"/>
  <c r="H38" i="30"/>
  <c r="H37" i="30"/>
  <c r="G40" i="30"/>
  <c r="G39" i="30"/>
  <c r="G38" i="30"/>
  <c r="G37" i="30"/>
  <c r="F40" i="30"/>
  <c r="F39" i="30"/>
  <c r="F38" i="30"/>
  <c r="F37" i="30"/>
  <c r="S32" i="30"/>
  <c r="R32" i="30"/>
  <c r="Q32" i="30"/>
  <c r="P32" i="30"/>
  <c r="O32" i="30"/>
  <c r="N32" i="30"/>
  <c r="M32" i="30"/>
  <c r="E40" i="30"/>
  <c r="E39" i="30"/>
  <c r="E38" i="30"/>
  <c r="E37" i="30"/>
  <c r="L36" i="30"/>
  <c r="L35" i="30"/>
  <c r="L34" i="30"/>
  <c r="M36" i="30"/>
  <c r="M35" i="30"/>
  <c r="M34" i="30"/>
  <c r="M33" i="30"/>
  <c r="L33" i="30"/>
  <c r="L32" i="30"/>
  <c r="L69" i="31"/>
  <c r="U70" i="31" s="1"/>
  <c r="M69" i="31"/>
  <c r="N69" i="31"/>
  <c r="O69" i="31"/>
  <c r="P69" i="31"/>
  <c r="Q69" i="31"/>
  <c r="U69" i="31" s="1"/>
  <c r="R69" i="31"/>
  <c r="S69" i="31"/>
  <c r="T69" i="31"/>
  <c r="L72" i="31"/>
  <c r="M72" i="31"/>
  <c r="N72" i="31"/>
  <c r="U73" i="31" s="1"/>
  <c r="O72" i="31"/>
  <c r="P72" i="31"/>
  <c r="Q72" i="31"/>
  <c r="R72" i="31"/>
  <c r="S72" i="31"/>
  <c r="T72" i="31"/>
  <c r="L75" i="31"/>
  <c r="M75" i="31"/>
  <c r="U76" i="31" s="1"/>
  <c r="N75" i="31"/>
  <c r="O75" i="31"/>
  <c r="P75" i="31"/>
  <c r="Q75" i="31"/>
  <c r="R75" i="31"/>
  <c r="S75" i="31"/>
  <c r="U75" i="31" s="1"/>
  <c r="T75" i="31"/>
  <c r="L78" i="31"/>
  <c r="U78" i="31" s="1"/>
  <c r="M78" i="31"/>
  <c r="N78" i="31"/>
  <c r="O78" i="31"/>
  <c r="P78" i="31"/>
  <c r="Q78" i="31"/>
  <c r="R78" i="31"/>
  <c r="S78" i="31"/>
  <c r="T78" i="31"/>
  <c r="L81" i="31"/>
  <c r="U82" i="31" s="1"/>
  <c r="M81" i="31"/>
  <c r="U81" i="31" s="1"/>
  <c r="N81" i="31"/>
  <c r="O81" i="31"/>
  <c r="P81" i="31"/>
  <c r="Q81" i="31"/>
  <c r="R81" i="31"/>
  <c r="S81" i="31"/>
  <c r="T81" i="31"/>
  <c r="L84" i="31"/>
  <c r="U84" i="31" s="1"/>
  <c r="M84" i="31"/>
  <c r="N84" i="31"/>
  <c r="O84" i="31"/>
  <c r="P84" i="31"/>
  <c r="Q84" i="31"/>
  <c r="R84" i="31"/>
  <c r="S84" i="31"/>
  <c r="T84" i="31"/>
  <c r="L87" i="31"/>
  <c r="M87" i="31"/>
  <c r="U88" i="31" s="1"/>
  <c r="N87" i="31"/>
  <c r="O87" i="31"/>
  <c r="U87" i="31" s="1"/>
  <c r="P87" i="31"/>
  <c r="Q87" i="31"/>
  <c r="R87" i="31"/>
  <c r="S87" i="31"/>
  <c r="T87" i="31"/>
  <c r="L90" i="31"/>
  <c r="U90" i="31" s="1"/>
  <c r="M90" i="31"/>
  <c r="N90" i="31"/>
  <c r="O90" i="31"/>
  <c r="P90" i="31"/>
  <c r="Q90" i="31"/>
  <c r="R90" i="31"/>
  <c r="S90" i="31"/>
  <c r="T90" i="31"/>
  <c r="L93" i="31"/>
  <c r="U94" i="31" s="1"/>
  <c r="M93" i="31"/>
  <c r="N93" i="31"/>
  <c r="O93" i="31"/>
  <c r="P93" i="31"/>
  <c r="Q93" i="31"/>
  <c r="U93" i="31" s="1"/>
  <c r="R93" i="31"/>
  <c r="S93" i="31"/>
  <c r="T93" i="31"/>
  <c r="L96" i="31"/>
  <c r="U96" i="31" s="1"/>
  <c r="M96" i="31"/>
  <c r="N96" i="31"/>
  <c r="O96" i="31"/>
  <c r="P96" i="31"/>
  <c r="Q96" i="31"/>
  <c r="R96" i="31"/>
  <c r="S96" i="31"/>
  <c r="T96" i="31"/>
  <c r="U97" i="31"/>
  <c r="L99" i="31"/>
  <c r="M99" i="31"/>
  <c r="U100" i="31" s="1"/>
  <c r="N99" i="31"/>
  <c r="O99" i="31"/>
  <c r="P99" i="31"/>
  <c r="Q99" i="31"/>
  <c r="R99" i="31"/>
  <c r="S99" i="31"/>
  <c r="U99" i="31" s="1"/>
  <c r="T99" i="31"/>
  <c r="L102" i="31"/>
  <c r="U102" i="31" s="1"/>
  <c r="M102" i="31"/>
  <c r="N102" i="31"/>
  <c r="O102" i="31"/>
  <c r="P102" i="31"/>
  <c r="Q102" i="31"/>
  <c r="R102" i="31"/>
  <c r="S102" i="31"/>
  <c r="T102" i="31"/>
  <c r="L105" i="31"/>
  <c r="U106" i="31" s="1"/>
  <c r="M105" i="31"/>
  <c r="N105" i="31"/>
  <c r="O105" i="31"/>
  <c r="P105" i="31"/>
  <c r="Q105" i="31"/>
  <c r="R105" i="31"/>
  <c r="S105" i="31"/>
  <c r="T105" i="31"/>
  <c r="U105" i="31"/>
  <c r="L108" i="31"/>
  <c r="U108" i="31" s="1"/>
  <c r="M108" i="31"/>
  <c r="N108" i="31"/>
  <c r="O108" i="31"/>
  <c r="P108" i="31"/>
  <c r="Q108" i="31"/>
  <c r="R108" i="31"/>
  <c r="S108" i="31"/>
  <c r="T108" i="31"/>
  <c r="L111" i="31"/>
  <c r="M111" i="31"/>
  <c r="U112" i="31" s="1"/>
  <c r="N111" i="31"/>
  <c r="O111" i="31"/>
  <c r="U111" i="31" s="1"/>
  <c r="P111" i="31"/>
  <c r="Q111" i="31"/>
  <c r="R111" i="31"/>
  <c r="S111" i="31"/>
  <c r="T111" i="31"/>
  <c r="L114" i="31"/>
  <c r="U114" i="31" s="1"/>
  <c r="M114" i="31"/>
  <c r="N114" i="31"/>
  <c r="O114" i="31"/>
  <c r="P114" i="31"/>
  <c r="Q114" i="31"/>
  <c r="R114" i="31"/>
  <c r="S114" i="31"/>
  <c r="T114" i="31"/>
  <c r="L117" i="31"/>
  <c r="U118" i="31" s="1"/>
  <c r="M117" i="31"/>
  <c r="N117" i="31"/>
  <c r="O117" i="31"/>
  <c r="P117" i="31"/>
  <c r="Q117" i="31"/>
  <c r="U117" i="31" s="1"/>
  <c r="R117" i="31"/>
  <c r="S117" i="31"/>
  <c r="T117" i="31"/>
  <c r="L120" i="31"/>
  <c r="U120" i="31" s="1"/>
  <c r="M120" i="31"/>
  <c r="N120" i="31"/>
  <c r="O120" i="31"/>
  <c r="P120" i="31"/>
  <c r="Q120" i="31"/>
  <c r="R120" i="31"/>
  <c r="S120" i="31"/>
  <c r="T120" i="31"/>
  <c r="U121" i="31"/>
  <c r="L123" i="31"/>
  <c r="M123" i="31"/>
  <c r="U124" i="31" s="1"/>
  <c r="N123" i="31"/>
  <c r="O123" i="31"/>
  <c r="P123" i="31"/>
  <c r="Q123" i="31"/>
  <c r="R123" i="31"/>
  <c r="S123" i="31"/>
  <c r="U123" i="31" s="1"/>
  <c r="T123" i="31"/>
  <c r="L126" i="31"/>
  <c r="U126" i="31" s="1"/>
  <c r="M126" i="31"/>
  <c r="N126" i="31"/>
  <c r="O126" i="31"/>
  <c r="P126" i="31"/>
  <c r="Q126" i="31"/>
  <c r="R126" i="31"/>
  <c r="S126" i="31"/>
  <c r="T126" i="31"/>
  <c r="L129" i="31"/>
  <c r="U130" i="31" s="1"/>
  <c r="M129" i="31"/>
  <c r="U129" i="31" s="1"/>
  <c r="N129" i="31"/>
  <c r="O129" i="31"/>
  <c r="P129" i="31"/>
  <c r="Q129" i="31"/>
  <c r="R129" i="31"/>
  <c r="S129" i="31"/>
  <c r="T129" i="31"/>
  <c r="L132" i="31"/>
  <c r="U132" i="31" s="1"/>
  <c r="M132" i="31"/>
  <c r="N132" i="31"/>
  <c r="O132" i="31"/>
  <c r="P132" i="31"/>
  <c r="Q132" i="31"/>
  <c r="R132" i="31"/>
  <c r="S132" i="31"/>
  <c r="T132" i="31"/>
  <c r="L135" i="31"/>
  <c r="M135" i="31"/>
  <c r="U136" i="31" s="1"/>
  <c r="N135" i="31"/>
  <c r="O135" i="31"/>
  <c r="U135" i="31" s="1"/>
  <c r="P135" i="31"/>
  <c r="Q135" i="31"/>
  <c r="R135" i="31"/>
  <c r="S135" i="31"/>
  <c r="T135" i="31"/>
  <c r="L138" i="31"/>
  <c r="U138" i="31" s="1"/>
  <c r="M138" i="31"/>
  <c r="N138" i="31"/>
  <c r="O138" i="31"/>
  <c r="P138" i="31"/>
  <c r="Q138" i="31"/>
  <c r="R138" i="31"/>
  <c r="S138" i="31"/>
  <c r="T138" i="31"/>
  <c r="L141" i="31"/>
  <c r="U142" i="31" s="1"/>
  <c r="M141" i="31"/>
  <c r="N141" i="31"/>
  <c r="O141" i="31"/>
  <c r="P141" i="31"/>
  <c r="Q141" i="31"/>
  <c r="U141" i="31" s="1"/>
  <c r="R141" i="31"/>
  <c r="S141" i="31"/>
  <c r="T141" i="31"/>
  <c r="L144" i="31"/>
  <c r="U144" i="31" s="1"/>
  <c r="M144" i="31"/>
  <c r="N144" i="31"/>
  <c r="U145" i="31" s="1"/>
  <c r="O144" i="31"/>
  <c r="P144" i="31"/>
  <c r="Q144" i="31"/>
  <c r="R144" i="31"/>
  <c r="S144" i="31"/>
  <c r="T144" i="31"/>
  <c r="L147" i="31"/>
  <c r="M147" i="31"/>
  <c r="U148" i="31" s="1"/>
  <c r="N147" i="31"/>
  <c r="O147" i="31"/>
  <c r="P147" i="31"/>
  <c r="Q147" i="31"/>
  <c r="R147" i="31"/>
  <c r="S147" i="31"/>
  <c r="U147" i="31" s="1"/>
  <c r="T147" i="31"/>
  <c r="L150" i="31"/>
  <c r="U150" i="31" s="1"/>
  <c r="M150" i="31"/>
  <c r="N150" i="31"/>
  <c r="O150" i="31"/>
  <c r="P150" i="31"/>
  <c r="Q150" i="31"/>
  <c r="R150" i="31"/>
  <c r="S150" i="31"/>
  <c r="T150" i="31"/>
  <c r="L153" i="31"/>
  <c r="M153" i="31"/>
  <c r="U154" i="31" s="1"/>
  <c r="N153" i="31"/>
  <c r="O153" i="31"/>
  <c r="P153" i="31"/>
  <c r="Q153" i="31"/>
  <c r="R153" i="31"/>
  <c r="S153" i="31"/>
  <c r="T153" i="31"/>
  <c r="U153" i="31"/>
  <c r="L156" i="31"/>
  <c r="U156" i="31" s="1"/>
  <c r="M156" i="31"/>
  <c r="N156" i="31"/>
  <c r="O156" i="31"/>
  <c r="P156" i="31"/>
  <c r="Q156" i="31"/>
  <c r="R156" i="31"/>
  <c r="S156" i="31"/>
  <c r="T156" i="31"/>
  <c r="L159" i="31"/>
  <c r="M159" i="31"/>
  <c r="N159" i="31"/>
  <c r="O159" i="31"/>
  <c r="U159" i="31" s="1"/>
  <c r="P159" i="31"/>
  <c r="Q159" i="31"/>
  <c r="R159" i="31"/>
  <c r="S159" i="31"/>
  <c r="T159" i="31"/>
  <c r="L162" i="31"/>
  <c r="U162" i="31" s="1"/>
  <c r="M162" i="31"/>
  <c r="N162" i="31"/>
  <c r="O162" i="31"/>
  <c r="P162" i="31"/>
  <c r="Q162" i="31"/>
  <c r="R162" i="31"/>
  <c r="S162" i="31"/>
  <c r="T162" i="31"/>
  <c r="L165" i="31"/>
  <c r="M165" i="31"/>
  <c r="U166" i="31" s="1"/>
  <c r="N165" i="31"/>
  <c r="O165" i="31"/>
  <c r="P165" i="31"/>
  <c r="Q165" i="31"/>
  <c r="U165" i="31" s="1"/>
  <c r="R165" i="31"/>
  <c r="S165" i="31"/>
  <c r="T165" i="31"/>
  <c r="L168" i="31"/>
  <c r="M168" i="31"/>
  <c r="N168" i="31"/>
  <c r="U168" i="31" s="1"/>
  <c r="O168" i="31"/>
  <c r="P168" i="31"/>
  <c r="Q168" i="31"/>
  <c r="R168" i="31"/>
  <c r="S168" i="31"/>
  <c r="T168" i="31"/>
  <c r="U169" i="31"/>
  <c r="L171" i="31"/>
  <c r="M171" i="31"/>
  <c r="U172" i="31" s="1"/>
  <c r="N171" i="31"/>
  <c r="O171" i="31"/>
  <c r="P171" i="31"/>
  <c r="Q171" i="31"/>
  <c r="R171" i="31"/>
  <c r="S171" i="31"/>
  <c r="U171" i="31" s="1"/>
  <c r="T171" i="31"/>
  <c r="L174" i="31"/>
  <c r="U174" i="31" s="1"/>
  <c r="M174" i="31"/>
  <c r="N174" i="31"/>
  <c r="O174" i="31"/>
  <c r="P174" i="31"/>
  <c r="Q174" i="31"/>
  <c r="R174" i="31"/>
  <c r="S174" i="31"/>
  <c r="T174" i="31"/>
  <c r="L177" i="31"/>
  <c r="M177" i="31"/>
  <c r="U178" i="31" s="1"/>
  <c r="N177" i="31"/>
  <c r="O177" i="31"/>
  <c r="P177" i="31"/>
  <c r="Q177" i="31"/>
  <c r="R177" i="31"/>
  <c r="S177" i="31"/>
  <c r="T177" i="31"/>
  <c r="U177" i="31"/>
  <c r="L180" i="31"/>
  <c r="U180" i="31" s="1"/>
  <c r="M180" i="31"/>
  <c r="N180" i="31"/>
  <c r="O180" i="31"/>
  <c r="P180" i="31"/>
  <c r="Q180" i="31"/>
  <c r="R180" i="31"/>
  <c r="S180" i="31"/>
  <c r="T180" i="31"/>
  <c r="L183" i="31"/>
  <c r="M183" i="31"/>
  <c r="N183" i="31"/>
  <c r="O183" i="31"/>
  <c r="U183" i="31" s="1"/>
  <c r="P183" i="31"/>
  <c r="Q183" i="31"/>
  <c r="R183" i="31"/>
  <c r="S183" i="31"/>
  <c r="T183" i="31"/>
  <c r="L186" i="31"/>
  <c r="U186" i="31" s="1"/>
  <c r="M186" i="31"/>
  <c r="N186" i="31"/>
  <c r="O186" i="31"/>
  <c r="P186" i="31"/>
  <c r="Q186" i="31"/>
  <c r="R186" i="31"/>
  <c r="S186" i="31"/>
  <c r="T186" i="31"/>
  <c r="L189" i="31"/>
  <c r="M189" i="31"/>
  <c r="N189" i="31"/>
  <c r="O189" i="31"/>
  <c r="P189" i="31"/>
  <c r="Q189" i="31"/>
  <c r="U189" i="31" s="1"/>
  <c r="R189" i="31"/>
  <c r="S189" i="31"/>
  <c r="T189" i="31"/>
  <c r="L192" i="31"/>
  <c r="M192" i="31"/>
  <c r="N192" i="31"/>
  <c r="U192" i="31" s="1"/>
  <c r="O192" i="31"/>
  <c r="P192" i="31"/>
  <c r="Q192" i="31"/>
  <c r="R192" i="31"/>
  <c r="S192" i="31"/>
  <c r="T192" i="31"/>
  <c r="U193" i="31"/>
  <c r="L195" i="31"/>
  <c r="M195" i="31"/>
  <c r="U196" i="31" s="1"/>
  <c r="N195" i="31"/>
  <c r="O195" i="31"/>
  <c r="P195" i="31"/>
  <c r="Q195" i="31"/>
  <c r="R195" i="31"/>
  <c r="S195" i="31"/>
  <c r="U195" i="31" s="1"/>
  <c r="T195" i="31"/>
  <c r="L198" i="31"/>
  <c r="M198" i="31"/>
  <c r="N198" i="31"/>
  <c r="O198" i="31"/>
  <c r="P198" i="31"/>
  <c r="U198" i="31" s="1"/>
  <c r="Q198" i="31"/>
  <c r="R198" i="31"/>
  <c r="S198" i="31"/>
  <c r="T198" i="31"/>
  <c r="L201" i="31"/>
  <c r="M201" i="31"/>
  <c r="U202" i="31" s="1"/>
  <c r="N201" i="31"/>
  <c r="O201" i="31"/>
  <c r="P201" i="31"/>
  <c r="Q201" i="31"/>
  <c r="R201" i="31"/>
  <c r="S201" i="31"/>
  <c r="T201" i="31"/>
  <c r="U201" i="31"/>
  <c r="L204" i="31"/>
  <c r="U204" i="31" s="1"/>
  <c r="M204" i="31"/>
  <c r="N204" i="31"/>
  <c r="O204" i="31"/>
  <c r="P204" i="31"/>
  <c r="Q204" i="31"/>
  <c r="R204" i="31"/>
  <c r="S204" i="31"/>
  <c r="T204" i="31"/>
  <c r="L207" i="31"/>
  <c r="M207" i="31"/>
  <c r="N207" i="31"/>
  <c r="O207" i="31"/>
  <c r="U207" i="31" s="1"/>
  <c r="P207" i="31"/>
  <c r="Q207" i="31"/>
  <c r="R207" i="31"/>
  <c r="S207" i="31"/>
  <c r="T207" i="31"/>
  <c r="L210" i="31"/>
  <c r="U210" i="31" s="1"/>
  <c r="M210" i="31"/>
  <c r="N210" i="31"/>
  <c r="O210" i="31"/>
  <c r="P210" i="31"/>
  <c r="Q210" i="31"/>
  <c r="R210" i="31"/>
  <c r="S210" i="31"/>
  <c r="T210" i="31"/>
  <c r="L213" i="31"/>
  <c r="M213" i="31"/>
  <c r="N213" i="31"/>
  <c r="O213" i="31"/>
  <c r="P213" i="31"/>
  <c r="Q213" i="31"/>
  <c r="U213" i="31" s="1"/>
  <c r="R213" i="31"/>
  <c r="S213" i="31"/>
  <c r="T213" i="31"/>
  <c r="L216" i="31"/>
  <c r="M216" i="31"/>
  <c r="N216" i="31"/>
  <c r="U216" i="31" s="1"/>
  <c r="O216" i="31"/>
  <c r="P216" i="31"/>
  <c r="Q216" i="31"/>
  <c r="R216" i="31"/>
  <c r="S216" i="31"/>
  <c r="T216" i="31"/>
  <c r="U217" i="31"/>
  <c r="L219" i="31"/>
  <c r="M219" i="31"/>
  <c r="U220" i="31" s="1"/>
  <c r="N219" i="31"/>
  <c r="O219" i="31"/>
  <c r="P219" i="31"/>
  <c r="Q219" i="31"/>
  <c r="R219" i="31"/>
  <c r="S219" i="31"/>
  <c r="U219" i="31" s="1"/>
  <c r="T219" i="31"/>
  <c r="L222" i="31"/>
  <c r="M222" i="31"/>
  <c r="N222" i="31"/>
  <c r="O222" i="31"/>
  <c r="P222" i="31"/>
  <c r="U222" i="31" s="1"/>
  <c r="Q222" i="31"/>
  <c r="R222" i="31"/>
  <c r="S222" i="31"/>
  <c r="T222" i="31"/>
  <c r="L225" i="31"/>
  <c r="M225" i="31"/>
  <c r="U226" i="31" s="1"/>
  <c r="N225" i="31"/>
  <c r="O225" i="31"/>
  <c r="P225" i="31"/>
  <c r="Q225" i="31"/>
  <c r="R225" i="31"/>
  <c r="S225" i="31"/>
  <c r="T225" i="31"/>
  <c r="U225" i="31"/>
  <c r="L228" i="31"/>
  <c r="U228" i="31" s="1"/>
  <c r="M228" i="31"/>
  <c r="N228" i="31"/>
  <c r="O228" i="31"/>
  <c r="P228" i="31"/>
  <c r="Q228" i="31"/>
  <c r="R228" i="31"/>
  <c r="S228" i="31"/>
  <c r="T228" i="31"/>
  <c r="L231" i="31"/>
  <c r="M231" i="31"/>
  <c r="N231" i="31"/>
  <c r="O231" i="31"/>
  <c r="U231" i="31" s="1"/>
  <c r="P231" i="31"/>
  <c r="Q231" i="31"/>
  <c r="R231" i="31"/>
  <c r="S231" i="31"/>
  <c r="T231" i="31"/>
  <c r="L234" i="31"/>
  <c r="U234" i="31" s="1"/>
  <c r="M234" i="31"/>
  <c r="N234" i="31"/>
  <c r="O234" i="31"/>
  <c r="P234" i="31"/>
  <c r="Q234" i="31"/>
  <c r="R234" i="31"/>
  <c r="S234" i="31"/>
  <c r="T234" i="31"/>
  <c r="L237" i="31"/>
  <c r="M237" i="31"/>
  <c r="N237" i="31"/>
  <c r="O237" i="31"/>
  <c r="P237" i="31"/>
  <c r="Q237" i="31"/>
  <c r="U237" i="31" s="1"/>
  <c r="R237" i="31"/>
  <c r="S237" i="31"/>
  <c r="T237" i="31"/>
  <c r="L240" i="31"/>
  <c r="M240" i="31"/>
  <c r="N240" i="31"/>
  <c r="U240" i="31" s="1"/>
  <c r="O240" i="31"/>
  <c r="P240" i="31"/>
  <c r="Q240" i="31"/>
  <c r="R240" i="31"/>
  <c r="S240" i="31"/>
  <c r="T240" i="31"/>
  <c r="U241" i="31"/>
  <c r="L243" i="31"/>
  <c r="M243" i="31"/>
  <c r="N243" i="31"/>
  <c r="O243" i="31"/>
  <c r="P243" i="31"/>
  <c r="Q243" i="31"/>
  <c r="R243" i="31"/>
  <c r="U244" i="31" s="1"/>
  <c r="S243" i="31"/>
  <c r="T243" i="31"/>
  <c r="L246" i="31"/>
  <c r="M246" i="31"/>
  <c r="N246" i="31"/>
  <c r="O246" i="31"/>
  <c r="P246" i="31"/>
  <c r="U246" i="31" s="1"/>
  <c r="Q246" i="31"/>
  <c r="R246" i="31"/>
  <c r="S246" i="31"/>
  <c r="T246" i="31"/>
  <c r="L249" i="31"/>
  <c r="M249" i="31"/>
  <c r="U250" i="31" s="1"/>
  <c r="N249" i="31"/>
  <c r="O249" i="31"/>
  <c r="P249" i="31"/>
  <c r="Q249" i="31"/>
  <c r="R249" i="31"/>
  <c r="S249" i="31"/>
  <c r="T249" i="31"/>
  <c r="U249" i="31"/>
  <c r="L252" i="31"/>
  <c r="M252" i="31"/>
  <c r="N252" i="31"/>
  <c r="O252" i="31"/>
  <c r="P252" i="31"/>
  <c r="Q252" i="31"/>
  <c r="R252" i="31"/>
  <c r="U252" i="31" s="1"/>
  <c r="S252" i="31"/>
  <c r="T252" i="31"/>
  <c r="L255" i="31"/>
  <c r="M255" i="31"/>
  <c r="N255" i="31"/>
  <c r="O255" i="31"/>
  <c r="U255" i="31" s="1"/>
  <c r="P255" i="31"/>
  <c r="Q255" i="31"/>
  <c r="R255" i="31"/>
  <c r="S255" i="31"/>
  <c r="T255" i="31"/>
  <c r="L258" i="31"/>
  <c r="U258" i="31" s="1"/>
  <c r="M258" i="31"/>
  <c r="N258" i="31"/>
  <c r="O258" i="31"/>
  <c r="P258" i="31"/>
  <c r="Q258" i="31"/>
  <c r="R258" i="31"/>
  <c r="S258" i="31"/>
  <c r="T258" i="31"/>
  <c r="L261" i="31"/>
  <c r="M261" i="31"/>
  <c r="N261" i="31"/>
  <c r="O261" i="31"/>
  <c r="P261" i="31"/>
  <c r="Q261" i="31"/>
  <c r="U261" i="31" s="1"/>
  <c r="R261" i="31"/>
  <c r="S261" i="31"/>
  <c r="T261" i="31"/>
  <c r="L264" i="31"/>
  <c r="M264" i="31"/>
  <c r="N264" i="31"/>
  <c r="U264" i="31" s="1"/>
  <c r="O264" i="31"/>
  <c r="P264" i="31"/>
  <c r="Q264" i="31"/>
  <c r="R264" i="31"/>
  <c r="S264" i="31"/>
  <c r="T264" i="31"/>
  <c r="U265" i="31"/>
  <c r="L267" i="31"/>
  <c r="M267" i="31"/>
  <c r="N267" i="31"/>
  <c r="O267" i="31"/>
  <c r="P267" i="31"/>
  <c r="Q267" i="31"/>
  <c r="R267" i="31"/>
  <c r="S267" i="31"/>
  <c r="U268" i="31" s="1"/>
  <c r="T267" i="31"/>
  <c r="L270" i="31"/>
  <c r="M270" i="31"/>
  <c r="N270" i="31"/>
  <c r="O270" i="31"/>
  <c r="P270" i="31"/>
  <c r="U270" i="31" s="1"/>
  <c r="Q270" i="31"/>
  <c r="R270" i="31"/>
  <c r="S270" i="31"/>
  <c r="T270" i="31"/>
  <c r="L273" i="31"/>
  <c r="M273" i="31"/>
  <c r="U274" i="31" s="1"/>
  <c r="E137" i="40" s="1"/>
  <c r="N273" i="31"/>
  <c r="O273" i="31"/>
  <c r="P273" i="31"/>
  <c r="Q273" i="31"/>
  <c r="R273" i="31"/>
  <c r="S273" i="31"/>
  <c r="T273" i="31"/>
  <c r="U273" i="31"/>
  <c r="L276" i="31"/>
  <c r="M276" i="31"/>
  <c r="N276" i="31"/>
  <c r="O276" i="31"/>
  <c r="P276" i="31"/>
  <c r="Q276" i="31"/>
  <c r="R276" i="31"/>
  <c r="U276" i="31" s="1"/>
  <c r="S276" i="31"/>
  <c r="T276" i="31"/>
  <c r="L279" i="31"/>
  <c r="M279" i="31"/>
  <c r="N279" i="31"/>
  <c r="O279" i="31"/>
  <c r="U279" i="31" s="1"/>
  <c r="P279" i="31"/>
  <c r="Q279" i="31"/>
  <c r="R279" i="31"/>
  <c r="S279" i="31"/>
  <c r="T279" i="31"/>
  <c r="L282" i="31"/>
  <c r="U282" i="31" s="1"/>
  <c r="M282" i="31"/>
  <c r="N282" i="31"/>
  <c r="O282" i="31"/>
  <c r="P282" i="31"/>
  <c r="Q282" i="31"/>
  <c r="R282" i="31"/>
  <c r="S282" i="31"/>
  <c r="T282" i="31"/>
  <c r="L285" i="31"/>
  <c r="M285" i="31"/>
  <c r="N285" i="31"/>
  <c r="O285" i="31"/>
  <c r="P285" i="31"/>
  <c r="Q285" i="31"/>
  <c r="U285" i="31" s="1"/>
  <c r="R285" i="31"/>
  <c r="S285" i="31"/>
  <c r="T285" i="31"/>
  <c r="L288" i="31"/>
  <c r="M288" i="31"/>
  <c r="N288" i="31"/>
  <c r="U289" i="31" s="1"/>
  <c r="O288" i="31"/>
  <c r="P288" i="31"/>
  <c r="Q288" i="31"/>
  <c r="R288" i="31"/>
  <c r="S288" i="31"/>
  <c r="T288" i="31"/>
  <c r="L291" i="31"/>
  <c r="M291" i="31"/>
  <c r="N291" i="31"/>
  <c r="O291" i="31"/>
  <c r="P291" i="31"/>
  <c r="Q291" i="31"/>
  <c r="R291" i="31"/>
  <c r="U292" i="31" s="1"/>
  <c r="S291" i="31"/>
  <c r="U291" i="31" s="1"/>
  <c r="T291" i="31"/>
  <c r="L294" i="31"/>
  <c r="M294" i="31"/>
  <c r="N294" i="31"/>
  <c r="O294" i="31"/>
  <c r="P294" i="31"/>
  <c r="U294" i="31" s="1"/>
  <c r="Q294" i="31"/>
  <c r="R294" i="31"/>
  <c r="S294" i="31"/>
  <c r="T294" i="31"/>
  <c r="L297" i="31"/>
  <c r="M297" i="31"/>
  <c r="U298" i="31" s="1"/>
  <c r="N297" i="31"/>
  <c r="O297" i="31"/>
  <c r="P297" i="31"/>
  <c r="Q297" i="31"/>
  <c r="R297" i="31"/>
  <c r="S297" i="31"/>
  <c r="T297" i="31"/>
  <c r="L300" i="31"/>
  <c r="M300" i="31"/>
  <c r="N300" i="31"/>
  <c r="O300" i="31"/>
  <c r="P300" i="31"/>
  <c r="Q300" i="31"/>
  <c r="U300" i="31" s="1"/>
  <c r="R300" i="31"/>
  <c r="S300" i="31"/>
  <c r="T300" i="31"/>
  <c r="L303" i="31"/>
  <c r="M303" i="31"/>
  <c r="N303" i="31"/>
  <c r="O303" i="31"/>
  <c r="U303" i="31" s="1"/>
  <c r="P303" i="31"/>
  <c r="Q303" i="31"/>
  <c r="R303" i="31"/>
  <c r="S303" i="31"/>
  <c r="T303" i="31"/>
  <c r="L306" i="31"/>
  <c r="U306" i="31" s="1"/>
  <c r="M306" i="31"/>
  <c r="N306" i="31"/>
  <c r="O306" i="31"/>
  <c r="P306" i="31"/>
  <c r="Q306" i="31"/>
  <c r="R306" i="31"/>
  <c r="S306" i="31"/>
  <c r="T306" i="31"/>
  <c r="L309" i="31"/>
  <c r="M309" i="31"/>
  <c r="N309" i="31"/>
  <c r="O309" i="31"/>
  <c r="P309" i="31"/>
  <c r="Q309" i="31"/>
  <c r="U309" i="31" s="1"/>
  <c r="R309" i="31"/>
  <c r="S309" i="31"/>
  <c r="T309" i="31"/>
  <c r="L312" i="31"/>
  <c r="M312" i="31"/>
  <c r="N312" i="31"/>
  <c r="U313" i="31" s="1"/>
  <c r="O312" i="31"/>
  <c r="P312" i="31"/>
  <c r="Q312" i="31"/>
  <c r="R312" i="31"/>
  <c r="S312" i="31"/>
  <c r="T312" i="31"/>
  <c r="L315" i="31"/>
  <c r="M315" i="31"/>
  <c r="N315" i="31"/>
  <c r="O315" i="31"/>
  <c r="P315" i="31"/>
  <c r="Q315" i="31"/>
  <c r="R315" i="31"/>
  <c r="S315" i="31"/>
  <c r="U316" i="31" s="1"/>
  <c r="T315" i="31"/>
  <c r="L318" i="31"/>
  <c r="M318" i="31"/>
  <c r="N318" i="31"/>
  <c r="O318" i="31"/>
  <c r="P318" i="31"/>
  <c r="U318" i="31" s="1"/>
  <c r="Q318" i="31"/>
  <c r="R318" i="31"/>
  <c r="S318" i="31"/>
  <c r="T318" i="31"/>
  <c r="L321" i="31"/>
  <c r="M321" i="31"/>
  <c r="U322" i="31" s="1"/>
  <c r="N321" i="31"/>
  <c r="O321" i="31"/>
  <c r="P321" i="31"/>
  <c r="Q321" i="31"/>
  <c r="R321" i="31"/>
  <c r="S321" i="31"/>
  <c r="T321" i="31"/>
  <c r="U321" i="31"/>
  <c r="L324" i="31"/>
  <c r="M324" i="31"/>
  <c r="N324" i="31"/>
  <c r="O324" i="31"/>
  <c r="P324" i="31"/>
  <c r="Q324" i="31"/>
  <c r="R324" i="31"/>
  <c r="U324" i="31" s="1"/>
  <c r="S324" i="31"/>
  <c r="T324" i="31"/>
  <c r="L327" i="31"/>
  <c r="M327" i="31"/>
  <c r="N327" i="31"/>
  <c r="O327" i="31"/>
  <c r="U327" i="31" s="1"/>
  <c r="P327" i="31"/>
  <c r="Q327" i="31"/>
  <c r="R327" i="31"/>
  <c r="S327" i="31"/>
  <c r="T327" i="31"/>
  <c r="L330" i="31"/>
  <c r="U330" i="31" s="1"/>
  <c r="M330" i="31"/>
  <c r="N330" i="31"/>
  <c r="O330" i="31"/>
  <c r="P330" i="31"/>
  <c r="Q330" i="31"/>
  <c r="R330" i="31"/>
  <c r="S330" i="31"/>
  <c r="T330" i="31"/>
  <c r="L333" i="31"/>
  <c r="M333" i="31"/>
  <c r="N333" i="31"/>
  <c r="O333" i="31"/>
  <c r="P333" i="31"/>
  <c r="U333" i="31" s="1"/>
  <c r="Q333" i="31"/>
  <c r="R333" i="31"/>
  <c r="S333" i="31"/>
  <c r="T333" i="31"/>
  <c r="L336" i="31"/>
  <c r="M336" i="31"/>
  <c r="N336" i="31"/>
  <c r="U336" i="31" s="1"/>
  <c r="O336" i="31"/>
  <c r="P336" i="31"/>
  <c r="Q336" i="31"/>
  <c r="R336" i="31"/>
  <c r="S336" i="31"/>
  <c r="T336" i="31"/>
  <c r="U337" i="31"/>
  <c r="L339" i="31"/>
  <c r="M339" i="31"/>
  <c r="N339" i="31"/>
  <c r="O339" i="31"/>
  <c r="P339" i="31"/>
  <c r="Q339" i="31"/>
  <c r="R339" i="31"/>
  <c r="S339" i="31"/>
  <c r="U340" i="31" s="1"/>
  <c r="T339" i="31"/>
  <c r="L342" i="31"/>
  <c r="M342" i="31"/>
  <c r="N342" i="31"/>
  <c r="O342" i="31"/>
  <c r="P342" i="31"/>
  <c r="U342" i="31" s="1"/>
  <c r="Q342" i="31"/>
  <c r="R342" i="31"/>
  <c r="S342" i="31"/>
  <c r="T342" i="31"/>
  <c r="L345" i="31"/>
  <c r="M345" i="31"/>
  <c r="U346" i="31" s="1"/>
  <c r="N345" i="31"/>
  <c r="O345" i="31"/>
  <c r="P345" i="31"/>
  <c r="Q345" i="31"/>
  <c r="R345" i="31"/>
  <c r="S345" i="31"/>
  <c r="T345" i="31"/>
  <c r="U345" i="31"/>
  <c r="L348" i="31"/>
  <c r="M348" i="31"/>
  <c r="N348" i="31"/>
  <c r="O348" i="31"/>
  <c r="P348" i="31"/>
  <c r="Q348" i="31"/>
  <c r="U348" i="31" s="1"/>
  <c r="R348" i="31"/>
  <c r="U349" i="31" s="1"/>
  <c r="S348" i="31"/>
  <c r="T348" i="31"/>
  <c r="L351" i="31"/>
  <c r="M351" i="31"/>
  <c r="N351" i="31"/>
  <c r="U351" i="31" s="1"/>
  <c r="O351" i="31"/>
  <c r="U352" i="31" s="1"/>
  <c r="P351" i="31"/>
  <c r="Q351" i="31"/>
  <c r="R351" i="31"/>
  <c r="S351" i="31"/>
  <c r="T351" i="31"/>
  <c r="L354" i="31"/>
  <c r="U354" i="31" s="1"/>
  <c r="M354" i="31"/>
  <c r="N354" i="31"/>
  <c r="O354" i="31"/>
  <c r="P354" i="31"/>
  <c r="Q354" i="31"/>
  <c r="R354" i="31"/>
  <c r="S354" i="31"/>
  <c r="T354" i="31"/>
  <c r="L357" i="31"/>
  <c r="M357" i="31"/>
  <c r="N357" i="31"/>
  <c r="O357" i="31"/>
  <c r="P357" i="31"/>
  <c r="Q357" i="31"/>
  <c r="U357" i="31" s="1"/>
  <c r="R357" i="31"/>
  <c r="S357" i="31"/>
  <c r="T357" i="31"/>
  <c r="L360" i="31"/>
  <c r="M360" i="31"/>
  <c r="N360" i="31"/>
  <c r="U360" i="31" s="1"/>
  <c r="O360" i="31"/>
  <c r="P360" i="31"/>
  <c r="Q360" i="31"/>
  <c r="R360" i="31"/>
  <c r="S360" i="31"/>
  <c r="T360" i="31"/>
  <c r="U361" i="31"/>
  <c r="L363" i="31"/>
  <c r="M363" i="31"/>
  <c r="N363" i="31"/>
  <c r="O363" i="31"/>
  <c r="P363" i="31"/>
  <c r="Q363" i="31"/>
  <c r="R363" i="31"/>
  <c r="S363" i="31"/>
  <c r="U364" i="31" s="1"/>
  <c r="T363" i="31"/>
  <c r="L366" i="31"/>
  <c r="M366" i="31"/>
  <c r="N366" i="31"/>
  <c r="O366" i="31"/>
  <c r="P366" i="31"/>
  <c r="U366" i="31" s="1"/>
  <c r="Q366" i="31"/>
  <c r="R366" i="31"/>
  <c r="S366" i="31"/>
  <c r="T366" i="31"/>
  <c r="L369" i="31"/>
  <c r="M369" i="31"/>
  <c r="U369" i="31" s="1"/>
  <c r="N369" i="31"/>
  <c r="O369" i="31"/>
  <c r="P369" i="31"/>
  <c r="Q369" i="31"/>
  <c r="R369" i="31"/>
  <c r="S369" i="31"/>
  <c r="T369" i="31"/>
  <c r="L372" i="31"/>
  <c r="M372" i="31"/>
  <c r="N372" i="31"/>
  <c r="O372" i="31"/>
  <c r="P372" i="31"/>
  <c r="Q372" i="31"/>
  <c r="R372" i="31"/>
  <c r="U372" i="31" s="1"/>
  <c r="S372" i="31"/>
  <c r="T372" i="31"/>
  <c r="L375" i="31"/>
  <c r="M375" i="31"/>
  <c r="N375" i="31"/>
  <c r="O375" i="31"/>
  <c r="U375" i="31" s="1"/>
  <c r="P375" i="31"/>
  <c r="Q375" i="31"/>
  <c r="R375" i="31"/>
  <c r="S375" i="31"/>
  <c r="T375" i="31"/>
  <c r="L378" i="31"/>
  <c r="U378" i="31" s="1"/>
  <c r="M378" i="31"/>
  <c r="N378" i="31"/>
  <c r="O378" i="31"/>
  <c r="P378" i="31"/>
  <c r="Q378" i="31"/>
  <c r="R378" i="31"/>
  <c r="S378" i="31"/>
  <c r="T378" i="31"/>
  <c r="L381" i="31"/>
  <c r="M381" i="31"/>
  <c r="N381" i="31"/>
  <c r="O381" i="31"/>
  <c r="P381" i="31"/>
  <c r="Q381" i="31"/>
  <c r="U381" i="31" s="1"/>
  <c r="R381" i="31"/>
  <c r="S381" i="31"/>
  <c r="T381" i="31"/>
  <c r="L384" i="31"/>
  <c r="M384" i="31"/>
  <c r="N384" i="31"/>
  <c r="U385" i="31" s="1"/>
  <c r="O384" i="31"/>
  <c r="P384" i="31"/>
  <c r="Q384" i="31"/>
  <c r="R384" i="31"/>
  <c r="S384" i="31"/>
  <c r="T384" i="31"/>
  <c r="L387" i="31"/>
  <c r="U388" i="31" s="1"/>
  <c r="M387" i="31"/>
  <c r="N387" i="31"/>
  <c r="O387" i="31"/>
  <c r="P387" i="31"/>
  <c r="Q387" i="31"/>
  <c r="R387" i="31"/>
  <c r="S387" i="31"/>
  <c r="U387" i="31" s="1"/>
  <c r="T387" i="31"/>
  <c r="L390" i="31"/>
  <c r="M390" i="31"/>
  <c r="N390" i="31"/>
  <c r="O390" i="31"/>
  <c r="P390" i="31"/>
  <c r="U390" i="31" s="1"/>
  <c r="Q390" i="31"/>
  <c r="R390" i="31"/>
  <c r="S390" i="31"/>
  <c r="T390" i="31"/>
  <c r="L393" i="31"/>
  <c r="M393" i="31"/>
  <c r="U394" i="31" s="1"/>
  <c r="N393" i="31"/>
  <c r="O393" i="31"/>
  <c r="P393" i="31"/>
  <c r="Q393" i="31"/>
  <c r="R393" i="31"/>
  <c r="S393" i="31"/>
  <c r="T393" i="31"/>
  <c r="U393" i="31"/>
  <c r="L396" i="31"/>
  <c r="U396" i="31" s="1"/>
  <c r="M396" i="31"/>
  <c r="N396" i="31"/>
  <c r="O396" i="31"/>
  <c r="P396" i="31"/>
  <c r="Q396" i="31"/>
  <c r="R396" i="31"/>
  <c r="S396" i="31"/>
  <c r="T396" i="31"/>
  <c r="L399" i="31"/>
  <c r="M399" i="31"/>
  <c r="N399" i="31"/>
  <c r="O399" i="31"/>
  <c r="U399" i="31" s="1"/>
  <c r="P399" i="31"/>
  <c r="Q399" i="31"/>
  <c r="R399" i="31"/>
  <c r="S399" i="31"/>
  <c r="T399" i="31"/>
  <c r="L402" i="31"/>
  <c r="U402" i="31" s="1"/>
  <c r="M402" i="31"/>
  <c r="N402" i="31"/>
  <c r="O402" i="31"/>
  <c r="P402" i="31"/>
  <c r="Q402" i="31"/>
  <c r="R402" i="31"/>
  <c r="S402" i="31"/>
  <c r="T402" i="31"/>
  <c r="L405" i="31"/>
  <c r="M405" i="31"/>
  <c r="N405" i="31"/>
  <c r="O405" i="31"/>
  <c r="P405" i="31"/>
  <c r="Q405" i="31"/>
  <c r="U405" i="31" s="1"/>
  <c r="R405" i="31"/>
  <c r="S405" i="31"/>
  <c r="T405" i="31"/>
  <c r="L408" i="31"/>
  <c r="M408" i="31"/>
  <c r="N408" i="31"/>
  <c r="U408" i="31" s="1"/>
  <c r="O408" i="31"/>
  <c r="P408" i="31"/>
  <c r="Q408" i="31"/>
  <c r="R408" i="31"/>
  <c r="S408" i="31"/>
  <c r="T408" i="31"/>
  <c r="U409" i="31"/>
  <c r="L411" i="31"/>
  <c r="U412" i="31" s="1"/>
  <c r="M411" i="31"/>
  <c r="N411" i="31"/>
  <c r="O411" i="31"/>
  <c r="P411" i="31"/>
  <c r="Q411" i="31"/>
  <c r="R411" i="31"/>
  <c r="S411" i="31"/>
  <c r="U411" i="31" s="1"/>
  <c r="T411" i="31"/>
  <c r="L414" i="31"/>
  <c r="M414" i="31"/>
  <c r="N414" i="31"/>
  <c r="U414" i="31" s="1"/>
  <c r="O414" i="31"/>
  <c r="P414" i="31"/>
  <c r="U415" i="31" s="1"/>
  <c r="Q414" i="31"/>
  <c r="R414" i="31"/>
  <c r="S414" i="31"/>
  <c r="T414" i="31"/>
  <c r="L417" i="31"/>
  <c r="M417" i="31"/>
  <c r="N417" i="31"/>
  <c r="O417" i="31"/>
  <c r="P417" i="31"/>
  <c r="Q417" i="31"/>
  <c r="R417" i="31"/>
  <c r="S417" i="31"/>
  <c r="T417" i="31"/>
  <c r="U417" i="31"/>
  <c r="Q66" i="31"/>
  <c r="R66" i="31"/>
  <c r="S66" i="31"/>
  <c r="T66" i="31"/>
  <c r="Q63" i="31"/>
  <c r="R63" i="31"/>
  <c r="S63" i="31"/>
  <c r="T63" i="31"/>
  <c r="H62" i="46"/>
  <c r="G62" i="46"/>
  <c r="F62" i="46"/>
  <c r="J61" i="46"/>
  <c r="I61" i="46"/>
  <c r="H61" i="46"/>
  <c r="J60" i="46"/>
  <c r="H60" i="46"/>
  <c r="G61" i="46"/>
  <c r="I60" i="46"/>
  <c r="C419" i="54"/>
  <c r="K419" i="33"/>
  <c r="J419" i="33"/>
  <c r="I419" i="33"/>
  <c r="H419" i="33"/>
  <c r="G419" i="33"/>
  <c r="F419" i="33"/>
  <c r="E419" i="33"/>
  <c r="D419" i="33"/>
  <c r="C419" i="33"/>
  <c r="C323" i="44"/>
  <c r="C323" i="47" s="1"/>
  <c r="K419" i="49"/>
  <c r="K419" i="44" s="1"/>
  <c r="K419" i="46" s="1"/>
  <c r="J419" i="49"/>
  <c r="I419" i="49"/>
  <c r="I419" i="44" s="1"/>
  <c r="H419" i="49"/>
  <c r="K419" i="53"/>
  <c r="J419" i="53"/>
  <c r="I419" i="53"/>
  <c r="H419" i="53"/>
  <c r="G419" i="53"/>
  <c r="G419" i="54" s="1"/>
  <c r="F419" i="53"/>
  <c r="E419" i="53"/>
  <c r="D419" i="53"/>
  <c r="C419" i="53"/>
  <c r="K419" i="51"/>
  <c r="K419" i="31" s="1"/>
  <c r="J419" i="51"/>
  <c r="I419" i="51"/>
  <c r="H419" i="51"/>
  <c r="G419" i="51"/>
  <c r="F419" i="51"/>
  <c r="E419" i="51"/>
  <c r="D419" i="51"/>
  <c r="C419" i="51"/>
  <c r="K419" i="56"/>
  <c r="J419" i="56"/>
  <c r="J419" i="54" s="1"/>
  <c r="I419" i="56"/>
  <c r="H419" i="56"/>
  <c r="H419" i="54" s="1"/>
  <c r="G419" i="56"/>
  <c r="F419" i="56"/>
  <c r="E419" i="56"/>
  <c r="D419" i="56"/>
  <c r="C419" i="56"/>
  <c r="E340" i="31"/>
  <c r="K62" i="47"/>
  <c r="J62" i="47"/>
  <c r="I62" i="47"/>
  <c r="H62" i="47"/>
  <c r="G62" i="47"/>
  <c r="F62" i="47"/>
  <c r="E62" i="47"/>
  <c r="D62" i="47"/>
  <c r="C62" i="47"/>
  <c r="K61" i="47"/>
  <c r="J61" i="47"/>
  <c r="I61" i="47"/>
  <c r="H61" i="47"/>
  <c r="G61" i="47"/>
  <c r="F61" i="47"/>
  <c r="E61" i="47"/>
  <c r="D61" i="47"/>
  <c r="C61" i="47"/>
  <c r="K60" i="47"/>
  <c r="J60" i="47"/>
  <c r="I60" i="47"/>
  <c r="H60" i="47"/>
  <c r="G60" i="47"/>
  <c r="F60" i="47"/>
  <c r="O62" i="47" s="1"/>
  <c r="E60" i="47"/>
  <c r="D60" i="47"/>
  <c r="C60" i="47"/>
  <c r="K62" i="45"/>
  <c r="J62" i="45"/>
  <c r="I62" i="45"/>
  <c r="H62" i="45"/>
  <c r="G62" i="45"/>
  <c r="F62" i="45"/>
  <c r="E62" i="45"/>
  <c r="D62" i="45"/>
  <c r="C62" i="45"/>
  <c r="K61" i="45"/>
  <c r="J61" i="45"/>
  <c r="I61" i="45"/>
  <c r="H61" i="45"/>
  <c r="G61" i="45"/>
  <c r="F61" i="45"/>
  <c r="E61" i="45"/>
  <c r="D61" i="45"/>
  <c r="C61" i="45"/>
  <c r="K60" i="45"/>
  <c r="J60" i="45"/>
  <c r="S62" i="45" s="1"/>
  <c r="I60" i="45"/>
  <c r="H60" i="45"/>
  <c r="G60" i="45"/>
  <c r="F60" i="45"/>
  <c r="E60" i="45"/>
  <c r="D60" i="45"/>
  <c r="C60" i="45"/>
  <c r="K62" i="44"/>
  <c r="J62" i="44"/>
  <c r="I62" i="44"/>
  <c r="H62" i="44"/>
  <c r="G62" i="44"/>
  <c r="F62" i="44"/>
  <c r="E62" i="44"/>
  <c r="D62" i="44"/>
  <c r="C62" i="44"/>
  <c r="K60" i="44"/>
  <c r="J60" i="44"/>
  <c r="I60" i="44"/>
  <c r="H60" i="44"/>
  <c r="G60" i="44"/>
  <c r="F60" i="44"/>
  <c r="O62" i="44" s="1"/>
  <c r="E60" i="44"/>
  <c r="D60" i="44"/>
  <c r="C60" i="44"/>
  <c r="H62" i="31"/>
  <c r="G62" i="31"/>
  <c r="F62" i="31"/>
  <c r="D62" i="31"/>
  <c r="E62" i="31"/>
  <c r="I62" i="31"/>
  <c r="J62" i="31"/>
  <c r="K62" i="31"/>
  <c r="J61" i="31"/>
  <c r="K61" i="31"/>
  <c r="I61" i="31"/>
  <c r="H61" i="31"/>
  <c r="E61" i="31"/>
  <c r="E419" i="31" s="1"/>
  <c r="E60" i="31"/>
  <c r="N62" i="31" s="1"/>
  <c r="F60" i="31"/>
  <c r="G60" i="31"/>
  <c r="H60" i="31"/>
  <c r="I60" i="31"/>
  <c r="J60" i="31"/>
  <c r="K60" i="31"/>
  <c r="K62" i="37"/>
  <c r="J62" i="37"/>
  <c r="I62" i="37"/>
  <c r="H62" i="37"/>
  <c r="G62" i="37"/>
  <c r="F62" i="37"/>
  <c r="E62" i="37"/>
  <c r="D62" i="37"/>
  <c r="C62" i="37"/>
  <c r="K61" i="37"/>
  <c r="J61" i="37"/>
  <c r="I61" i="37"/>
  <c r="H61" i="37"/>
  <c r="G61" i="37"/>
  <c r="F61" i="37"/>
  <c r="E61" i="37"/>
  <c r="D61" i="37"/>
  <c r="C61" i="37"/>
  <c r="K60" i="37"/>
  <c r="J60" i="37"/>
  <c r="I60" i="37"/>
  <c r="H60" i="37"/>
  <c r="Q62" i="37" s="1"/>
  <c r="G60" i="37"/>
  <c r="F60" i="37"/>
  <c r="O62" i="37" s="1"/>
  <c r="E60" i="37"/>
  <c r="D60" i="37"/>
  <c r="C60" i="37"/>
  <c r="L66" i="36"/>
  <c r="M66" i="36"/>
  <c r="N66" i="36"/>
  <c r="O66" i="36"/>
  <c r="P66" i="36"/>
  <c r="Q66" i="36"/>
  <c r="R66" i="36"/>
  <c r="S66" i="36"/>
  <c r="T66" i="36"/>
  <c r="L69" i="36"/>
  <c r="M69" i="36"/>
  <c r="N69" i="36"/>
  <c r="O69" i="36"/>
  <c r="P69" i="36"/>
  <c r="Q69" i="36"/>
  <c r="R69" i="36"/>
  <c r="S69" i="36"/>
  <c r="T69" i="36"/>
  <c r="L72" i="36"/>
  <c r="M72" i="36"/>
  <c r="N72" i="36"/>
  <c r="O72" i="36"/>
  <c r="P72" i="36"/>
  <c r="Q72" i="36"/>
  <c r="R72" i="36"/>
  <c r="S72" i="36"/>
  <c r="T72" i="36"/>
  <c r="L75" i="36"/>
  <c r="M75" i="36"/>
  <c r="N75" i="36"/>
  <c r="O75" i="36"/>
  <c r="P75" i="36"/>
  <c r="Q75" i="36"/>
  <c r="R75" i="36"/>
  <c r="S75" i="36"/>
  <c r="T75" i="36"/>
  <c r="L78" i="36"/>
  <c r="M78" i="36"/>
  <c r="N78" i="36"/>
  <c r="O78" i="36"/>
  <c r="P78" i="36"/>
  <c r="Q78" i="36"/>
  <c r="R78" i="36"/>
  <c r="S78" i="36"/>
  <c r="T78" i="36"/>
  <c r="L81" i="36"/>
  <c r="M81" i="36"/>
  <c r="N81" i="36"/>
  <c r="O81" i="36"/>
  <c r="P81" i="36"/>
  <c r="Q81" i="36"/>
  <c r="R81" i="36"/>
  <c r="S81" i="36"/>
  <c r="T81" i="36"/>
  <c r="L84" i="36"/>
  <c r="M84" i="36"/>
  <c r="N84" i="36"/>
  <c r="O84" i="36"/>
  <c r="P84" i="36"/>
  <c r="Q84" i="36"/>
  <c r="R84" i="36"/>
  <c r="S84" i="36"/>
  <c r="T84" i="36"/>
  <c r="L87" i="36"/>
  <c r="M87" i="36"/>
  <c r="N87" i="36"/>
  <c r="O87" i="36"/>
  <c r="P87" i="36"/>
  <c r="Q87" i="36"/>
  <c r="R87" i="36"/>
  <c r="S87" i="36"/>
  <c r="T87" i="36"/>
  <c r="L90" i="36"/>
  <c r="M90" i="36"/>
  <c r="N90" i="36"/>
  <c r="O90" i="36"/>
  <c r="P90" i="36"/>
  <c r="Q90" i="36"/>
  <c r="R90" i="36"/>
  <c r="S90" i="36"/>
  <c r="T90" i="36"/>
  <c r="L93" i="36"/>
  <c r="M93" i="36"/>
  <c r="N93" i="36"/>
  <c r="O93" i="36"/>
  <c r="P93" i="36"/>
  <c r="Q93" i="36"/>
  <c r="R93" i="36"/>
  <c r="S93" i="36"/>
  <c r="T93" i="36"/>
  <c r="L96" i="36"/>
  <c r="M96" i="36"/>
  <c r="N96" i="36"/>
  <c r="O96" i="36"/>
  <c r="P96" i="36"/>
  <c r="Q96" i="36"/>
  <c r="R96" i="36"/>
  <c r="S96" i="36"/>
  <c r="T96" i="36"/>
  <c r="L99" i="36"/>
  <c r="M99" i="36"/>
  <c r="N99" i="36"/>
  <c r="O99" i="36"/>
  <c r="P99" i="36"/>
  <c r="Q99" i="36"/>
  <c r="R99" i="36"/>
  <c r="S99" i="36"/>
  <c r="T99" i="36"/>
  <c r="L102" i="36"/>
  <c r="M102" i="36"/>
  <c r="N102" i="36"/>
  <c r="O102" i="36"/>
  <c r="P102" i="36"/>
  <c r="Q102" i="36"/>
  <c r="R102" i="36"/>
  <c r="S102" i="36"/>
  <c r="T102" i="36"/>
  <c r="L105" i="36"/>
  <c r="M105" i="36"/>
  <c r="N105" i="36"/>
  <c r="O105" i="36"/>
  <c r="P105" i="36"/>
  <c r="Q105" i="36"/>
  <c r="R105" i="36"/>
  <c r="S105" i="36"/>
  <c r="T105" i="36"/>
  <c r="L108" i="36"/>
  <c r="M108" i="36"/>
  <c r="N108" i="36"/>
  <c r="O108" i="36"/>
  <c r="P108" i="36"/>
  <c r="Q108" i="36"/>
  <c r="R108" i="36"/>
  <c r="S108" i="36"/>
  <c r="T108" i="36"/>
  <c r="L111" i="36"/>
  <c r="M111" i="36"/>
  <c r="N111" i="36"/>
  <c r="O111" i="36"/>
  <c r="P111" i="36"/>
  <c r="Q111" i="36"/>
  <c r="R111" i="36"/>
  <c r="S111" i="36"/>
  <c r="T111" i="36"/>
  <c r="L114" i="36"/>
  <c r="M114" i="36"/>
  <c r="N114" i="36"/>
  <c r="O114" i="36"/>
  <c r="P114" i="36"/>
  <c r="Q114" i="36"/>
  <c r="R114" i="36"/>
  <c r="S114" i="36"/>
  <c r="T114" i="36"/>
  <c r="L117" i="36"/>
  <c r="M117" i="36"/>
  <c r="N117" i="36"/>
  <c r="O117" i="36"/>
  <c r="P117" i="36"/>
  <c r="Q117" i="36"/>
  <c r="R117" i="36"/>
  <c r="S117" i="36"/>
  <c r="T117" i="36"/>
  <c r="L120" i="36"/>
  <c r="U120" i="36" s="1"/>
  <c r="M120" i="36"/>
  <c r="N120" i="36"/>
  <c r="O120" i="36"/>
  <c r="P120" i="36"/>
  <c r="Q120" i="36"/>
  <c r="R120" i="36"/>
  <c r="S120" i="36"/>
  <c r="T120" i="36"/>
  <c r="L123" i="36"/>
  <c r="M123" i="36"/>
  <c r="N123" i="36"/>
  <c r="O123" i="36"/>
  <c r="P123" i="36"/>
  <c r="Q123" i="36"/>
  <c r="R123" i="36"/>
  <c r="S123" i="36"/>
  <c r="T123" i="36"/>
  <c r="L126" i="36"/>
  <c r="M126" i="36"/>
  <c r="N126" i="36"/>
  <c r="O126" i="36"/>
  <c r="P126" i="36"/>
  <c r="Q126" i="36"/>
  <c r="R126" i="36"/>
  <c r="S126" i="36"/>
  <c r="T126" i="36"/>
  <c r="L129" i="36"/>
  <c r="M129" i="36"/>
  <c r="N129" i="36"/>
  <c r="O129" i="36"/>
  <c r="P129" i="36"/>
  <c r="Q129" i="36"/>
  <c r="R129" i="36"/>
  <c r="S129" i="36"/>
  <c r="T129" i="36"/>
  <c r="L132" i="36"/>
  <c r="M132" i="36"/>
  <c r="N132" i="36"/>
  <c r="O132" i="36"/>
  <c r="P132" i="36"/>
  <c r="Q132" i="36"/>
  <c r="R132" i="36"/>
  <c r="S132" i="36"/>
  <c r="T132" i="36"/>
  <c r="L135" i="36"/>
  <c r="M135" i="36"/>
  <c r="N135" i="36"/>
  <c r="O135" i="36"/>
  <c r="P135" i="36"/>
  <c r="Q135" i="36"/>
  <c r="R135" i="36"/>
  <c r="S135" i="36"/>
  <c r="T135" i="36"/>
  <c r="L138" i="36"/>
  <c r="M138" i="36"/>
  <c r="N138" i="36"/>
  <c r="O138" i="36"/>
  <c r="P138" i="36"/>
  <c r="Q138" i="36"/>
  <c r="R138" i="36"/>
  <c r="S138" i="36"/>
  <c r="T138" i="36"/>
  <c r="L141" i="36"/>
  <c r="M141" i="36"/>
  <c r="N141" i="36"/>
  <c r="O141" i="36"/>
  <c r="P141" i="36"/>
  <c r="Q141" i="36"/>
  <c r="R141" i="36"/>
  <c r="S141" i="36"/>
  <c r="T141" i="36"/>
  <c r="L144" i="36"/>
  <c r="M144" i="36"/>
  <c r="N144" i="36"/>
  <c r="O144" i="36"/>
  <c r="P144" i="36"/>
  <c r="Q144" i="36"/>
  <c r="R144" i="36"/>
  <c r="S144" i="36"/>
  <c r="T144" i="36"/>
  <c r="L147" i="36"/>
  <c r="M147" i="36"/>
  <c r="N147" i="36"/>
  <c r="O147" i="36"/>
  <c r="P147" i="36"/>
  <c r="Q147" i="36"/>
  <c r="R147" i="36"/>
  <c r="S147" i="36"/>
  <c r="T147" i="36"/>
  <c r="L150" i="36"/>
  <c r="M150" i="36"/>
  <c r="N150" i="36"/>
  <c r="O150" i="36"/>
  <c r="P150" i="36"/>
  <c r="Q150" i="36"/>
  <c r="R150" i="36"/>
  <c r="S150" i="36"/>
  <c r="T150" i="36"/>
  <c r="L153" i="36"/>
  <c r="M153" i="36"/>
  <c r="N153" i="36"/>
  <c r="O153" i="36"/>
  <c r="P153" i="36"/>
  <c r="Q153" i="36"/>
  <c r="R153" i="36"/>
  <c r="S153" i="36"/>
  <c r="T153" i="36"/>
  <c r="L156" i="36"/>
  <c r="M156" i="36"/>
  <c r="N156" i="36"/>
  <c r="O156" i="36"/>
  <c r="P156" i="36"/>
  <c r="Q156" i="36"/>
  <c r="R156" i="36"/>
  <c r="S156" i="36"/>
  <c r="T156" i="36"/>
  <c r="L159" i="36"/>
  <c r="M159" i="36"/>
  <c r="N159" i="36"/>
  <c r="O159" i="36"/>
  <c r="P159" i="36"/>
  <c r="Q159" i="36"/>
  <c r="R159" i="36"/>
  <c r="S159" i="36"/>
  <c r="T159" i="36"/>
  <c r="L162" i="36"/>
  <c r="M162" i="36"/>
  <c r="N162" i="36"/>
  <c r="O162" i="36"/>
  <c r="P162" i="36"/>
  <c r="Q162" i="36"/>
  <c r="R162" i="36"/>
  <c r="S162" i="36"/>
  <c r="T162" i="36"/>
  <c r="L165" i="36"/>
  <c r="M165" i="36"/>
  <c r="N165" i="36"/>
  <c r="O165" i="36"/>
  <c r="P165" i="36"/>
  <c r="Q165" i="36"/>
  <c r="R165" i="36"/>
  <c r="S165" i="36"/>
  <c r="T165" i="36"/>
  <c r="L168" i="36"/>
  <c r="M168" i="36"/>
  <c r="N168" i="36"/>
  <c r="O168" i="36"/>
  <c r="P168" i="36"/>
  <c r="Q168" i="36"/>
  <c r="R168" i="36"/>
  <c r="S168" i="36"/>
  <c r="T168" i="36"/>
  <c r="L171" i="36"/>
  <c r="M171" i="36"/>
  <c r="N171" i="36"/>
  <c r="O171" i="36"/>
  <c r="P171" i="36"/>
  <c r="Q171" i="36"/>
  <c r="R171" i="36"/>
  <c r="S171" i="36"/>
  <c r="T171" i="36"/>
  <c r="L174" i="36"/>
  <c r="M174" i="36"/>
  <c r="N174" i="36"/>
  <c r="O174" i="36"/>
  <c r="P174" i="36"/>
  <c r="Q174" i="36"/>
  <c r="R174" i="36"/>
  <c r="S174" i="36"/>
  <c r="T174" i="36"/>
  <c r="L177" i="36"/>
  <c r="M177" i="36"/>
  <c r="N177" i="36"/>
  <c r="O177" i="36"/>
  <c r="P177" i="36"/>
  <c r="Q177" i="36"/>
  <c r="R177" i="36"/>
  <c r="S177" i="36"/>
  <c r="T177" i="36"/>
  <c r="L180" i="36"/>
  <c r="M180" i="36"/>
  <c r="N180" i="36"/>
  <c r="O180" i="36"/>
  <c r="P180" i="36"/>
  <c r="Q180" i="36"/>
  <c r="R180" i="36"/>
  <c r="S180" i="36"/>
  <c r="T180" i="36"/>
  <c r="L183" i="36"/>
  <c r="M183" i="36"/>
  <c r="N183" i="36"/>
  <c r="O183" i="36"/>
  <c r="P183" i="36"/>
  <c r="Q183" i="36"/>
  <c r="R183" i="36"/>
  <c r="S183" i="36"/>
  <c r="T183" i="36"/>
  <c r="L186" i="36"/>
  <c r="M186" i="36"/>
  <c r="N186" i="36"/>
  <c r="O186" i="36"/>
  <c r="P186" i="36"/>
  <c r="Q186" i="36"/>
  <c r="R186" i="36"/>
  <c r="S186" i="36"/>
  <c r="T186" i="36"/>
  <c r="L189" i="36"/>
  <c r="M189" i="36"/>
  <c r="N189" i="36"/>
  <c r="O189" i="36"/>
  <c r="P189" i="36"/>
  <c r="Q189" i="36"/>
  <c r="R189" i="36"/>
  <c r="S189" i="36"/>
  <c r="T189" i="36"/>
  <c r="L192" i="36"/>
  <c r="M192" i="36"/>
  <c r="N192" i="36"/>
  <c r="O192" i="36"/>
  <c r="P192" i="36"/>
  <c r="Q192" i="36"/>
  <c r="R192" i="36"/>
  <c r="S192" i="36"/>
  <c r="T192" i="36"/>
  <c r="U192" i="36" s="1"/>
  <c r="L195" i="36"/>
  <c r="M195" i="36"/>
  <c r="N195" i="36"/>
  <c r="O195" i="36"/>
  <c r="P195" i="36"/>
  <c r="Q195" i="36"/>
  <c r="R195" i="36"/>
  <c r="S195" i="36"/>
  <c r="T195" i="36"/>
  <c r="L198" i="36"/>
  <c r="M198" i="36"/>
  <c r="N198" i="36"/>
  <c r="O198" i="36"/>
  <c r="P198" i="36"/>
  <c r="Q198" i="36"/>
  <c r="R198" i="36"/>
  <c r="S198" i="36"/>
  <c r="T198" i="36"/>
  <c r="L201" i="36"/>
  <c r="M201" i="36"/>
  <c r="N201" i="36"/>
  <c r="O201" i="36"/>
  <c r="P201" i="36"/>
  <c r="Q201" i="36"/>
  <c r="R201" i="36"/>
  <c r="S201" i="36"/>
  <c r="T201" i="36"/>
  <c r="L204" i="36"/>
  <c r="M204" i="36"/>
  <c r="N204" i="36"/>
  <c r="O204" i="36"/>
  <c r="P204" i="36"/>
  <c r="Q204" i="36"/>
  <c r="R204" i="36"/>
  <c r="S204" i="36"/>
  <c r="T204" i="36"/>
  <c r="L207" i="36"/>
  <c r="M207" i="36"/>
  <c r="N207" i="36"/>
  <c r="O207" i="36"/>
  <c r="P207" i="36"/>
  <c r="Q207" i="36"/>
  <c r="R207" i="36"/>
  <c r="S207" i="36"/>
  <c r="T207" i="36"/>
  <c r="L210" i="36"/>
  <c r="M210" i="36"/>
  <c r="N210" i="36"/>
  <c r="O210" i="36"/>
  <c r="P210" i="36"/>
  <c r="Q210" i="36"/>
  <c r="R210" i="36"/>
  <c r="S210" i="36"/>
  <c r="T210" i="36"/>
  <c r="L213" i="36"/>
  <c r="M213" i="36"/>
  <c r="N213" i="36"/>
  <c r="O213" i="36"/>
  <c r="P213" i="36"/>
  <c r="Q213" i="36"/>
  <c r="R213" i="36"/>
  <c r="S213" i="36"/>
  <c r="T213" i="36"/>
  <c r="L216" i="36"/>
  <c r="M216" i="36"/>
  <c r="N216" i="36"/>
  <c r="O216" i="36"/>
  <c r="P216" i="36"/>
  <c r="Q216" i="36"/>
  <c r="R216" i="36"/>
  <c r="S216" i="36"/>
  <c r="T216" i="36"/>
  <c r="L219" i="36"/>
  <c r="M219" i="36"/>
  <c r="N219" i="36"/>
  <c r="O219" i="36"/>
  <c r="P219" i="36"/>
  <c r="Q219" i="36"/>
  <c r="R219" i="36"/>
  <c r="S219" i="36"/>
  <c r="T219" i="36"/>
  <c r="L222" i="36"/>
  <c r="M222" i="36"/>
  <c r="N222" i="36"/>
  <c r="O222" i="36"/>
  <c r="P222" i="36"/>
  <c r="Q222" i="36"/>
  <c r="R222" i="36"/>
  <c r="S222" i="36"/>
  <c r="T222" i="36"/>
  <c r="L225" i="36"/>
  <c r="M225" i="36"/>
  <c r="N225" i="36"/>
  <c r="O225" i="36"/>
  <c r="P225" i="36"/>
  <c r="Q225" i="36"/>
  <c r="R225" i="36"/>
  <c r="S225" i="36"/>
  <c r="T225" i="36"/>
  <c r="L228" i="36"/>
  <c r="M228" i="36"/>
  <c r="N228" i="36"/>
  <c r="O228" i="36"/>
  <c r="P228" i="36"/>
  <c r="Q228" i="36"/>
  <c r="R228" i="36"/>
  <c r="S228" i="36"/>
  <c r="T228" i="36"/>
  <c r="L231" i="36"/>
  <c r="M231" i="36"/>
  <c r="N231" i="36"/>
  <c r="O231" i="36"/>
  <c r="U232" i="36" s="1"/>
  <c r="P231" i="36"/>
  <c r="Q231" i="36"/>
  <c r="R231" i="36"/>
  <c r="S231" i="36"/>
  <c r="T231" i="36"/>
  <c r="L234" i="36"/>
  <c r="M234" i="36"/>
  <c r="N234" i="36"/>
  <c r="O234" i="36"/>
  <c r="P234" i="36"/>
  <c r="Q234" i="36"/>
  <c r="R234" i="36"/>
  <c r="S234" i="36"/>
  <c r="T234" i="36"/>
  <c r="L237" i="36"/>
  <c r="M237" i="36"/>
  <c r="N237" i="36"/>
  <c r="O237" i="36"/>
  <c r="P237" i="36"/>
  <c r="Q237" i="36"/>
  <c r="R237" i="36"/>
  <c r="S237" i="36"/>
  <c r="T237" i="36"/>
  <c r="L240" i="36"/>
  <c r="M240" i="36"/>
  <c r="N240" i="36"/>
  <c r="O240" i="36"/>
  <c r="P240" i="36"/>
  <c r="Q240" i="36"/>
  <c r="R240" i="36"/>
  <c r="S240" i="36"/>
  <c r="T240" i="36"/>
  <c r="L243" i="36"/>
  <c r="M243" i="36"/>
  <c r="N243" i="36"/>
  <c r="O243" i="36"/>
  <c r="P243" i="36"/>
  <c r="Q243" i="36"/>
  <c r="R243" i="36"/>
  <c r="S243" i="36"/>
  <c r="T243" i="36"/>
  <c r="L246" i="36"/>
  <c r="M246" i="36"/>
  <c r="N246" i="36"/>
  <c r="O246" i="36"/>
  <c r="P246" i="36"/>
  <c r="Q246" i="36"/>
  <c r="R246" i="36"/>
  <c r="S246" i="36"/>
  <c r="T246" i="36"/>
  <c r="L249" i="36"/>
  <c r="M249" i="36"/>
  <c r="N249" i="36"/>
  <c r="O249" i="36"/>
  <c r="P249" i="36"/>
  <c r="Q249" i="36"/>
  <c r="R249" i="36"/>
  <c r="S249" i="36"/>
  <c r="T249" i="36"/>
  <c r="L252" i="36"/>
  <c r="M252" i="36"/>
  <c r="N252" i="36"/>
  <c r="O252" i="36"/>
  <c r="P252" i="36"/>
  <c r="Q252" i="36"/>
  <c r="R252" i="36"/>
  <c r="S252" i="36"/>
  <c r="T252" i="36"/>
  <c r="L255" i="36"/>
  <c r="M255" i="36"/>
  <c r="N255" i="36"/>
  <c r="O255" i="36"/>
  <c r="P255" i="36"/>
  <c r="Q255" i="36"/>
  <c r="R255" i="36"/>
  <c r="U256" i="36" s="1"/>
  <c r="S255" i="36"/>
  <c r="T255" i="36"/>
  <c r="L258" i="36"/>
  <c r="M258" i="36"/>
  <c r="N258" i="36"/>
  <c r="O258" i="36"/>
  <c r="P258" i="36"/>
  <c r="Q258" i="36"/>
  <c r="R258" i="36"/>
  <c r="S258" i="36"/>
  <c r="T258" i="36"/>
  <c r="L261" i="36"/>
  <c r="M261" i="36"/>
  <c r="N261" i="36"/>
  <c r="O261" i="36"/>
  <c r="P261" i="36"/>
  <c r="Q261" i="36"/>
  <c r="R261" i="36"/>
  <c r="S261" i="36"/>
  <c r="T261" i="36"/>
  <c r="L264" i="36"/>
  <c r="M264" i="36"/>
  <c r="N264" i="36"/>
  <c r="O264" i="36"/>
  <c r="P264" i="36"/>
  <c r="Q264" i="36"/>
  <c r="R264" i="36"/>
  <c r="S264" i="36"/>
  <c r="T264" i="36"/>
  <c r="L267" i="36"/>
  <c r="M267" i="36"/>
  <c r="N267" i="36"/>
  <c r="O267" i="36"/>
  <c r="P267" i="36"/>
  <c r="Q267" i="36"/>
  <c r="R267" i="36"/>
  <c r="S267" i="36"/>
  <c r="T267" i="36"/>
  <c r="L270" i="36"/>
  <c r="M270" i="36"/>
  <c r="N270" i="36"/>
  <c r="O270" i="36"/>
  <c r="P270" i="36"/>
  <c r="Q270" i="36"/>
  <c r="R270" i="36"/>
  <c r="S270" i="36"/>
  <c r="T270" i="36"/>
  <c r="L273" i="36"/>
  <c r="M273" i="36"/>
  <c r="N273" i="36"/>
  <c r="O273" i="36"/>
  <c r="P273" i="36"/>
  <c r="Q273" i="36"/>
  <c r="R273" i="36"/>
  <c r="S273" i="36"/>
  <c r="T273" i="36"/>
  <c r="L276" i="36"/>
  <c r="M276" i="36"/>
  <c r="N276" i="36"/>
  <c r="O276" i="36"/>
  <c r="P276" i="36"/>
  <c r="Q276" i="36"/>
  <c r="R276" i="36"/>
  <c r="S276" i="36"/>
  <c r="T276" i="36"/>
  <c r="L279" i="36"/>
  <c r="M279" i="36"/>
  <c r="N279" i="36"/>
  <c r="U280" i="36" s="1"/>
  <c r="O279" i="36"/>
  <c r="P279" i="36"/>
  <c r="Q279" i="36"/>
  <c r="R279" i="36"/>
  <c r="S279" i="36"/>
  <c r="T279" i="36"/>
  <c r="L282" i="36"/>
  <c r="M282" i="36"/>
  <c r="N282" i="36"/>
  <c r="O282" i="36"/>
  <c r="P282" i="36"/>
  <c r="Q282" i="36"/>
  <c r="R282" i="36"/>
  <c r="S282" i="36"/>
  <c r="T282" i="36"/>
  <c r="L285" i="36"/>
  <c r="M285" i="36"/>
  <c r="N285" i="36"/>
  <c r="O285" i="36"/>
  <c r="P285" i="36"/>
  <c r="Q285" i="36"/>
  <c r="R285" i="36"/>
  <c r="S285" i="36"/>
  <c r="T285" i="36"/>
  <c r="L288" i="36"/>
  <c r="M288" i="36"/>
  <c r="N288" i="36"/>
  <c r="O288" i="36"/>
  <c r="P288" i="36"/>
  <c r="Q288" i="36"/>
  <c r="R288" i="36"/>
  <c r="S288" i="36"/>
  <c r="T288" i="36"/>
  <c r="L291" i="36"/>
  <c r="M291" i="36"/>
  <c r="N291" i="36"/>
  <c r="O291" i="36"/>
  <c r="P291" i="36"/>
  <c r="Q291" i="36"/>
  <c r="R291" i="36"/>
  <c r="S291" i="36"/>
  <c r="T291" i="36"/>
  <c r="L294" i="36"/>
  <c r="M294" i="36"/>
  <c r="N294" i="36"/>
  <c r="O294" i="36"/>
  <c r="P294" i="36"/>
  <c r="Q294" i="36"/>
  <c r="R294" i="36"/>
  <c r="S294" i="36"/>
  <c r="T294" i="36"/>
  <c r="L297" i="36"/>
  <c r="M297" i="36"/>
  <c r="N297" i="36"/>
  <c r="O297" i="36"/>
  <c r="P297" i="36"/>
  <c r="Q297" i="36"/>
  <c r="R297" i="36"/>
  <c r="S297" i="36"/>
  <c r="T297" i="36"/>
  <c r="L300" i="36"/>
  <c r="M300" i="36"/>
  <c r="N300" i="36"/>
  <c r="O300" i="36"/>
  <c r="P300" i="36"/>
  <c r="Q300" i="36"/>
  <c r="R300" i="36"/>
  <c r="S300" i="36"/>
  <c r="T300" i="36"/>
  <c r="L303" i="36"/>
  <c r="M303" i="36"/>
  <c r="N303" i="36"/>
  <c r="U304" i="36" s="1"/>
  <c r="O303" i="36"/>
  <c r="P303" i="36"/>
  <c r="Q303" i="36"/>
  <c r="R303" i="36"/>
  <c r="S303" i="36"/>
  <c r="T303" i="36"/>
  <c r="L306" i="36"/>
  <c r="M306" i="36"/>
  <c r="N306" i="36"/>
  <c r="O306" i="36"/>
  <c r="P306" i="36"/>
  <c r="Q306" i="36"/>
  <c r="R306" i="36"/>
  <c r="S306" i="36"/>
  <c r="T306" i="36"/>
  <c r="L309" i="36"/>
  <c r="M309" i="36"/>
  <c r="N309" i="36"/>
  <c r="O309" i="36"/>
  <c r="P309" i="36"/>
  <c r="Q309" i="36"/>
  <c r="R309" i="36"/>
  <c r="S309" i="36"/>
  <c r="T309" i="36"/>
  <c r="L312" i="36"/>
  <c r="M312" i="36"/>
  <c r="N312" i="36"/>
  <c r="O312" i="36"/>
  <c r="P312" i="36"/>
  <c r="Q312" i="36"/>
  <c r="R312" i="36"/>
  <c r="S312" i="36"/>
  <c r="T312" i="36"/>
  <c r="L315" i="36"/>
  <c r="M315" i="36"/>
  <c r="N315" i="36"/>
  <c r="O315" i="36"/>
  <c r="P315" i="36"/>
  <c r="Q315" i="36"/>
  <c r="R315" i="36"/>
  <c r="S315" i="36"/>
  <c r="T315" i="36"/>
  <c r="L318" i="36"/>
  <c r="M318" i="36"/>
  <c r="N318" i="36"/>
  <c r="O318" i="36"/>
  <c r="P318" i="36"/>
  <c r="Q318" i="36"/>
  <c r="R318" i="36"/>
  <c r="S318" i="36"/>
  <c r="T318" i="36"/>
  <c r="L321" i="36"/>
  <c r="M321" i="36"/>
  <c r="N321" i="36"/>
  <c r="O321" i="36"/>
  <c r="P321" i="36"/>
  <c r="Q321" i="36"/>
  <c r="R321" i="36"/>
  <c r="S321" i="36"/>
  <c r="T321" i="36"/>
  <c r="L324" i="36"/>
  <c r="M324" i="36"/>
  <c r="N324" i="36"/>
  <c r="O324" i="36"/>
  <c r="P324" i="36"/>
  <c r="Q324" i="36"/>
  <c r="R324" i="36"/>
  <c r="S324" i="36"/>
  <c r="T324" i="36"/>
  <c r="L327" i="36"/>
  <c r="M327" i="36"/>
  <c r="N327" i="36"/>
  <c r="O327" i="36"/>
  <c r="P327" i="36"/>
  <c r="Q327" i="36"/>
  <c r="R327" i="36"/>
  <c r="S327" i="36"/>
  <c r="T327" i="36"/>
  <c r="L330" i="36"/>
  <c r="M330" i="36"/>
  <c r="N330" i="36"/>
  <c r="O330" i="36"/>
  <c r="P330" i="36"/>
  <c r="Q330" i="36"/>
  <c r="R330" i="36"/>
  <c r="S330" i="36"/>
  <c r="T330" i="36"/>
  <c r="L333" i="36"/>
  <c r="M333" i="36"/>
  <c r="N333" i="36"/>
  <c r="O333" i="36"/>
  <c r="P333" i="36"/>
  <c r="Q333" i="36"/>
  <c r="R333" i="36"/>
  <c r="S333" i="36"/>
  <c r="T333" i="36"/>
  <c r="L336" i="36"/>
  <c r="M336" i="36"/>
  <c r="N336" i="36"/>
  <c r="O336" i="36"/>
  <c r="P336" i="36"/>
  <c r="Q336" i="36"/>
  <c r="R336" i="36"/>
  <c r="S336" i="36"/>
  <c r="T336" i="36"/>
  <c r="L339" i="36"/>
  <c r="M339" i="36"/>
  <c r="N339" i="36"/>
  <c r="O339" i="36"/>
  <c r="P339" i="36"/>
  <c r="Q339" i="36"/>
  <c r="R339" i="36"/>
  <c r="S339" i="36"/>
  <c r="T339" i="36"/>
  <c r="L342" i="36"/>
  <c r="M342" i="36"/>
  <c r="N342" i="36"/>
  <c r="O342" i="36"/>
  <c r="P342" i="36"/>
  <c r="Q342" i="36"/>
  <c r="R342" i="36"/>
  <c r="S342" i="36"/>
  <c r="T342" i="36"/>
  <c r="L345" i="36"/>
  <c r="M345" i="36"/>
  <c r="N345" i="36"/>
  <c r="O345" i="36"/>
  <c r="P345" i="36"/>
  <c r="Q345" i="36"/>
  <c r="R345" i="36"/>
  <c r="S345" i="36"/>
  <c r="T345" i="36"/>
  <c r="L348" i="36"/>
  <c r="M348" i="36"/>
  <c r="N348" i="36"/>
  <c r="O348" i="36"/>
  <c r="P348" i="36"/>
  <c r="Q348" i="36"/>
  <c r="R348" i="36"/>
  <c r="S348" i="36"/>
  <c r="T348" i="36"/>
  <c r="L351" i="36"/>
  <c r="M351" i="36"/>
  <c r="N351" i="36"/>
  <c r="O351" i="36"/>
  <c r="P351" i="36"/>
  <c r="Q351" i="36"/>
  <c r="R351" i="36"/>
  <c r="S351" i="36"/>
  <c r="T351" i="36"/>
  <c r="L354" i="36"/>
  <c r="M354" i="36"/>
  <c r="N354" i="36"/>
  <c r="O354" i="36"/>
  <c r="P354" i="36"/>
  <c r="Q354" i="36"/>
  <c r="R354" i="36"/>
  <c r="S354" i="36"/>
  <c r="T354" i="36"/>
  <c r="L357" i="36"/>
  <c r="M357" i="36"/>
  <c r="N357" i="36"/>
  <c r="O357" i="36"/>
  <c r="P357" i="36"/>
  <c r="Q357" i="36"/>
  <c r="R357" i="36"/>
  <c r="S357" i="36"/>
  <c r="T357" i="36"/>
  <c r="L360" i="36"/>
  <c r="M360" i="36"/>
  <c r="N360" i="36"/>
  <c r="O360" i="36"/>
  <c r="P360" i="36"/>
  <c r="Q360" i="36"/>
  <c r="R360" i="36"/>
  <c r="S360" i="36"/>
  <c r="T360" i="36"/>
  <c r="L363" i="36"/>
  <c r="M363" i="36"/>
  <c r="N363" i="36"/>
  <c r="O363" i="36"/>
  <c r="P363" i="36"/>
  <c r="Q363" i="36"/>
  <c r="R363" i="36"/>
  <c r="S363" i="36"/>
  <c r="T363" i="36"/>
  <c r="L366" i="36"/>
  <c r="M366" i="36"/>
  <c r="N366" i="36"/>
  <c r="O366" i="36"/>
  <c r="P366" i="36"/>
  <c r="Q366" i="36"/>
  <c r="R366" i="36"/>
  <c r="S366" i="36"/>
  <c r="T366" i="36"/>
  <c r="L369" i="36"/>
  <c r="M369" i="36"/>
  <c r="N369" i="36"/>
  <c r="O369" i="36"/>
  <c r="P369" i="36"/>
  <c r="Q369" i="36"/>
  <c r="R369" i="36"/>
  <c r="S369" i="36"/>
  <c r="T369" i="36"/>
  <c r="L372" i="36"/>
  <c r="M372" i="36"/>
  <c r="N372" i="36"/>
  <c r="O372" i="36"/>
  <c r="P372" i="36"/>
  <c r="Q372" i="36"/>
  <c r="R372" i="36"/>
  <c r="S372" i="36"/>
  <c r="T372" i="36"/>
  <c r="L375" i="36"/>
  <c r="M375" i="36"/>
  <c r="N375" i="36"/>
  <c r="O375" i="36"/>
  <c r="P375" i="36"/>
  <c r="Q375" i="36"/>
  <c r="R375" i="36"/>
  <c r="S375" i="36"/>
  <c r="T375" i="36"/>
  <c r="L378" i="36"/>
  <c r="M378" i="36"/>
  <c r="N378" i="36"/>
  <c r="O378" i="36"/>
  <c r="P378" i="36"/>
  <c r="Q378" i="36"/>
  <c r="R378" i="36"/>
  <c r="S378" i="36"/>
  <c r="T378" i="36"/>
  <c r="L381" i="36"/>
  <c r="M381" i="36"/>
  <c r="N381" i="36"/>
  <c r="O381" i="36"/>
  <c r="P381" i="36"/>
  <c r="Q381" i="36"/>
  <c r="R381" i="36"/>
  <c r="S381" i="36"/>
  <c r="T381" i="36"/>
  <c r="L384" i="36"/>
  <c r="M384" i="36"/>
  <c r="N384" i="36"/>
  <c r="O384" i="36"/>
  <c r="P384" i="36"/>
  <c r="Q384" i="36"/>
  <c r="R384" i="36"/>
  <c r="S384" i="36"/>
  <c r="T384" i="36"/>
  <c r="L387" i="36"/>
  <c r="M387" i="36"/>
  <c r="N387" i="36"/>
  <c r="O387" i="36"/>
  <c r="P387" i="36"/>
  <c r="Q387" i="36"/>
  <c r="R387" i="36"/>
  <c r="S387" i="36"/>
  <c r="T387" i="36"/>
  <c r="L390" i="36"/>
  <c r="M390" i="36"/>
  <c r="N390" i="36"/>
  <c r="O390" i="36"/>
  <c r="P390" i="36"/>
  <c r="Q390" i="36"/>
  <c r="R390" i="36"/>
  <c r="S390" i="36"/>
  <c r="T390" i="36"/>
  <c r="L393" i="36"/>
  <c r="M393" i="36"/>
  <c r="N393" i="36"/>
  <c r="O393" i="36"/>
  <c r="P393" i="36"/>
  <c r="Q393" i="36"/>
  <c r="R393" i="36"/>
  <c r="S393" i="36"/>
  <c r="T393" i="36"/>
  <c r="L396" i="36"/>
  <c r="M396" i="36"/>
  <c r="N396" i="36"/>
  <c r="O396" i="36"/>
  <c r="P396" i="36"/>
  <c r="Q396" i="36"/>
  <c r="R396" i="36"/>
  <c r="S396" i="36"/>
  <c r="T396" i="36"/>
  <c r="L399" i="36"/>
  <c r="M399" i="36"/>
  <c r="N399" i="36"/>
  <c r="O399" i="36"/>
  <c r="P399" i="36"/>
  <c r="Q399" i="36"/>
  <c r="R399" i="36"/>
  <c r="S399" i="36"/>
  <c r="T399" i="36"/>
  <c r="L402" i="36"/>
  <c r="M402" i="36"/>
  <c r="N402" i="36"/>
  <c r="O402" i="36"/>
  <c r="P402" i="36"/>
  <c r="Q402" i="36"/>
  <c r="R402" i="36"/>
  <c r="S402" i="36"/>
  <c r="T402" i="36"/>
  <c r="L405" i="36"/>
  <c r="M405" i="36"/>
  <c r="N405" i="36"/>
  <c r="O405" i="36"/>
  <c r="P405" i="36"/>
  <c r="Q405" i="36"/>
  <c r="R405" i="36"/>
  <c r="S405" i="36"/>
  <c r="T405" i="36"/>
  <c r="L408" i="36"/>
  <c r="M408" i="36"/>
  <c r="N408" i="36"/>
  <c r="O408" i="36"/>
  <c r="P408" i="36"/>
  <c r="Q408" i="36"/>
  <c r="R408" i="36"/>
  <c r="S408" i="36"/>
  <c r="T408" i="36"/>
  <c r="L411" i="36"/>
  <c r="M411" i="36"/>
  <c r="N411" i="36"/>
  <c r="O411" i="36"/>
  <c r="P411" i="36"/>
  <c r="Q411" i="36"/>
  <c r="R411" i="36"/>
  <c r="S411" i="36"/>
  <c r="T411" i="36"/>
  <c r="L414" i="36"/>
  <c r="M414" i="36"/>
  <c r="N414" i="36"/>
  <c r="O414" i="36"/>
  <c r="P414" i="36"/>
  <c r="Q414" i="36"/>
  <c r="R414" i="36"/>
  <c r="S414" i="36"/>
  <c r="T414" i="36"/>
  <c r="L417" i="36"/>
  <c r="M417" i="36"/>
  <c r="N417" i="36"/>
  <c r="O417" i="36"/>
  <c r="P417" i="36"/>
  <c r="Q417" i="36"/>
  <c r="R417" i="36"/>
  <c r="S417" i="36"/>
  <c r="T417" i="36"/>
  <c r="Q63" i="36"/>
  <c r="R63" i="36"/>
  <c r="S63" i="36"/>
  <c r="T63" i="36"/>
  <c r="K62" i="36"/>
  <c r="J62" i="36"/>
  <c r="I62" i="36"/>
  <c r="H62" i="36"/>
  <c r="G62" i="36"/>
  <c r="F62" i="36"/>
  <c r="E62" i="36"/>
  <c r="D62" i="36"/>
  <c r="C62" i="36"/>
  <c r="K61" i="36"/>
  <c r="J61" i="36"/>
  <c r="I61" i="36"/>
  <c r="H61" i="36"/>
  <c r="G61" i="36"/>
  <c r="F61" i="36"/>
  <c r="E61" i="36"/>
  <c r="D61" i="36"/>
  <c r="C61" i="36"/>
  <c r="K60" i="36"/>
  <c r="J60" i="36"/>
  <c r="I60" i="36"/>
  <c r="H60" i="36"/>
  <c r="G60" i="36"/>
  <c r="F60" i="36"/>
  <c r="O62" i="36" s="1"/>
  <c r="E60" i="36"/>
  <c r="D60" i="36"/>
  <c r="C60" i="36"/>
  <c r="L66" i="35"/>
  <c r="M66" i="35"/>
  <c r="N66" i="35"/>
  <c r="O66" i="35"/>
  <c r="P66" i="35"/>
  <c r="Q66" i="35"/>
  <c r="R66" i="35"/>
  <c r="S66" i="35"/>
  <c r="T66" i="35"/>
  <c r="L69" i="35"/>
  <c r="M69" i="35"/>
  <c r="N69" i="35"/>
  <c r="O69" i="35"/>
  <c r="P69" i="35"/>
  <c r="Q69" i="35"/>
  <c r="R69" i="35"/>
  <c r="S69" i="35"/>
  <c r="T69" i="35"/>
  <c r="L72" i="35"/>
  <c r="M72" i="35"/>
  <c r="N72" i="35"/>
  <c r="O72" i="35"/>
  <c r="P72" i="35"/>
  <c r="Q72" i="35"/>
  <c r="R72" i="35"/>
  <c r="S72" i="35"/>
  <c r="T72" i="35"/>
  <c r="L75" i="35"/>
  <c r="M75" i="35"/>
  <c r="N75" i="35"/>
  <c r="O75" i="35"/>
  <c r="P75" i="35"/>
  <c r="Q75" i="35"/>
  <c r="R75" i="35"/>
  <c r="S75" i="35"/>
  <c r="T75" i="35"/>
  <c r="L78" i="35"/>
  <c r="M78" i="35"/>
  <c r="N78" i="35"/>
  <c r="O78" i="35"/>
  <c r="P78" i="35"/>
  <c r="Q78" i="35"/>
  <c r="R78" i="35"/>
  <c r="S78" i="35"/>
  <c r="T78" i="35"/>
  <c r="L81" i="35"/>
  <c r="M81" i="35"/>
  <c r="N81" i="35"/>
  <c r="O81" i="35"/>
  <c r="P81" i="35"/>
  <c r="Q81" i="35"/>
  <c r="R81" i="35"/>
  <c r="S81" i="35"/>
  <c r="T81" i="35"/>
  <c r="L84" i="35"/>
  <c r="M84" i="35"/>
  <c r="N84" i="35"/>
  <c r="O84" i="35"/>
  <c r="P84" i="35"/>
  <c r="Q84" i="35"/>
  <c r="R84" i="35"/>
  <c r="S84" i="35"/>
  <c r="T84" i="35"/>
  <c r="L87" i="35"/>
  <c r="M87" i="35"/>
  <c r="N87" i="35"/>
  <c r="O87" i="35"/>
  <c r="P87" i="35"/>
  <c r="Q87" i="35"/>
  <c r="R87" i="35"/>
  <c r="S87" i="35"/>
  <c r="T87" i="35"/>
  <c r="L90" i="35"/>
  <c r="M90" i="35"/>
  <c r="N90" i="35"/>
  <c r="O90" i="35"/>
  <c r="P90" i="35"/>
  <c r="Q90" i="35"/>
  <c r="R90" i="35"/>
  <c r="S90" i="35"/>
  <c r="T90" i="35"/>
  <c r="L93" i="35"/>
  <c r="M93" i="35"/>
  <c r="N93" i="35"/>
  <c r="O93" i="35"/>
  <c r="P93" i="35"/>
  <c r="Q93" i="35"/>
  <c r="R93" i="35"/>
  <c r="S93" i="35"/>
  <c r="T93" i="35"/>
  <c r="L96" i="35"/>
  <c r="M96" i="35"/>
  <c r="N96" i="35"/>
  <c r="O96" i="35"/>
  <c r="U96" i="35" s="1"/>
  <c r="P96" i="35"/>
  <c r="Q96" i="35"/>
  <c r="R96" i="35"/>
  <c r="S96" i="35"/>
  <c r="T96" i="35"/>
  <c r="L99" i="35"/>
  <c r="M99" i="35"/>
  <c r="N99" i="35"/>
  <c r="O99" i="35"/>
  <c r="P99" i="35"/>
  <c r="Q99" i="35"/>
  <c r="R99" i="35"/>
  <c r="S99" i="35"/>
  <c r="T99" i="35"/>
  <c r="L102" i="35"/>
  <c r="M102" i="35"/>
  <c r="N102" i="35"/>
  <c r="O102" i="35"/>
  <c r="P102" i="35"/>
  <c r="Q102" i="35"/>
  <c r="R102" i="35"/>
  <c r="S102" i="35"/>
  <c r="T102" i="35"/>
  <c r="L105" i="35"/>
  <c r="M105" i="35"/>
  <c r="N105" i="35"/>
  <c r="O105" i="35"/>
  <c r="P105" i="35"/>
  <c r="Q105" i="35"/>
  <c r="R105" i="35"/>
  <c r="S105" i="35"/>
  <c r="T105" i="35"/>
  <c r="L108" i="35"/>
  <c r="M108" i="35"/>
  <c r="N108" i="35"/>
  <c r="O108" i="35"/>
  <c r="P108" i="35"/>
  <c r="Q108" i="35"/>
  <c r="R108" i="35"/>
  <c r="S108" i="35"/>
  <c r="T108" i="35"/>
  <c r="L111" i="35"/>
  <c r="M111" i="35"/>
  <c r="N111" i="35"/>
  <c r="O111" i="35"/>
  <c r="P111" i="35"/>
  <c r="Q111" i="35"/>
  <c r="R111" i="35"/>
  <c r="S111" i="35"/>
  <c r="T111" i="35"/>
  <c r="L114" i="35"/>
  <c r="M114" i="35"/>
  <c r="N114" i="35"/>
  <c r="O114" i="35"/>
  <c r="P114" i="35"/>
  <c r="Q114" i="35"/>
  <c r="R114" i="35"/>
  <c r="S114" i="35"/>
  <c r="T114" i="35"/>
  <c r="L117" i="35"/>
  <c r="M117" i="35"/>
  <c r="N117" i="35"/>
  <c r="O117" i="35"/>
  <c r="P117" i="35"/>
  <c r="Q117" i="35"/>
  <c r="R117" i="35"/>
  <c r="S117" i="35"/>
  <c r="T117" i="35"/>
  <c r="L120" i="35"/>
  <c r="M120" i="35"/>
  <c r="N120" i="35"/>
  <c r="O120" i="35"/>
  <c r="P120" i="35"/>
  <c r="Q120" i="35"/>
  <c r="R120" i="35"/>
  <c r="S120" i="35"/>
  <c r="T120" i="35"/>
  <c r="L123" i="35"/>
  <c r="M123" i="35"/>
  <c r="N123" i="35"/>
  <c r="O123" i="35"/>
  <c r="P123" i="35"/>
  <c r="Q123" i="35"/>
  <c r="R123" i="35"/>
  <c r="S123" i="35"/>
  <c r="T123" i="35"/>
  <c r="L126" i="35"/>
  <c r="M126" i="35"/>
  <c r="N126" i="35"/>
  <c r="O126" i="35"/>
  <c r="P126" i="35"/>
  <c r="Q126" i="35"/>
  <c r="R126" i="35"/>
  <c r="S126" i="35"/>
  <c r="T126" i="35"/>
  <c r="L129" i="35"/>
  <c r="M129" i="35"/>
  <c r="N129" i="35"/>
  <c r="O129" i="35"/>
  <c r="P129" i="35"/>
  <c r="Q129" i="35"/>
  <c r="R129" i="35"/>
  <c r="S129" i="35"/>
  <c r="T129" i="35"/>
  <c r="L132" i="35"/>
  <c r="M132" i="35"/>
  <c r="N132" i="35"/>
  <c r="O132" i="35"/>
  <c r="P132" i="35"/>
  <c r="Q132" i="35"/>
  <c r="R132" i="35"/>
  <c r="S132" i="35"/>
  <c r="T132" i="35"/>
  <c r="L135" i="35"/>
  <c r="M135" i="35"/>
  <c r="N135" i="35"/>
  <c r="O135" i="35"/>
  <c r="P135" i="35"/>
  <c r="Q135" i="35"/>
  <c r="R135" i="35"/>
  <c r="S135" i="35"/>
  <c r="T135" i="35"/>
  <c r="L138" i="35"/>
  <c r="M138" i="35"/>
  <c r="N138" i="35"/>
  <c r="O138" i="35"/>
  <c r="P138" i="35"/>
  <c r="Q138" i="35"/>
  <c r="R138" i="35"/>
  <c r="S138" i="35"/>
  <c r="T138" i="35"/>
  <c r="L141" i="35"/>
  <c r="M141" i="35"/>
  <c r="N141" i="35"/>
  <c r="O141" i="35"/>
  <c r="P141" i="35"/>
  <c r="Q141" i="35"/>
  <c r="R141" i="35"/>
  <c r="S141" i="35"/>
  <c r="T141" i="35"/>
  <c r="L144" i="35"/>
  <c r="M144" i="35"/>
  <c r="U145" i="35" s="1"/>
  <c r="N144" i="35"/>
  <c r="O144" i="35"/>
  <c r="P144" i="35"/>
  <c r="Q144" i="35"/>
  <c r="R144" i="35"/>
  <c r="S144" i="35"/>
  <c r="T144" i="35"/>
  <c r="U144" i="35"/>
  <c r="L147" i="35"/>
  <c r="M147" i="35"/>
  <c r="N147" i="35"/>
  <c r="O147" i="35"/>
  <c r="P147" i="35"/>
  <c r="Q147" i="35"/>
  <c r="R147" i="35"/>
  <c r="S147" i="35"/>
  <c r="T147" i="35"/>
  <c r="L150" i="35"/>
  <c r="M150" i="35"/>
  <c r="N150" i="35"/>
  <c r="O150" i="35"/>
  <c r="P150" i="35"/>
  <c r="Q150" i="35"/>
  <c r="R150" i="35"/>
  <c r="S150" i="35"/>
  <c r="T150" i="35"/>
  <c r="L153" i="35"/>
  <c r="M153" i="35"/>
  <c r="N153" i="35"/>
  <c r="O153" i="35"/>
  <c r="P153" i="35"/>
  <c r="Q153" i="35"/>
  <c r="R153" i="35"/>
  <c r="S153" i="35"/>
  <c r="T153" i="35"/>
  <c r="L156" i="35"/>
  <c r="M156" i="35"/>
  <c r="N156" i="35"/>
  <c r="O156" i="35"/>
  <c r="P156" i="35"/>
  <c r="Q156" i="35"/>
  <c r="R156" i="35"/>
  <c r="S156" i="35"/>
  <c r="T156" i="35"/>
  <c r="L159" i="35"/>
  <c r="M159" i="35"/>
  <c r="N159" i="35"/>
  <c r="O159" i="35"/>
  <c r="P159" i="35"/>
  <c r="Q159" i="35"/>
  <c r="R159" i="35"/>
  <c r="S159" i="35"/>
  <c r="T159" i="35"/>
  <c r="L162" i="35"/>
  <c r="M162" i="35"/>
  <c r="U163" i="35" s="1"/>
  <c r="N162" i="35"/>
  <c r="O162" i="35"/>
  <c r="P162" i="35"/>
  <c r="Q162" i="35"/>
  <c r="R162" i="35"/>
  <c r="S162" i="35"/>
  <c r="T162" i="35"/>
  <c r="L165" i="35"/>
  <c r="M165" i="35"/>
  <c r="N165" i="35"/>
  <c r="O165" i="35"/>
  <c r="P165" i="35"/>
  <c r="Q165" i="35"/>
  <c r="R165" i="35"/>
  <c r="S165" i="35"/>
  <c r="T165" i="35"/>
  <c r="L168" i="35"/>
  <c r="M168" i="35"/>
  <c r="N168" i="35"/>
  <c r="O168" i="35"/>
  <c r="P168" i="35"/>
  <c r="Q168" i="35"/>
  <c r="R168" i="35"/>
  <c r="S168" i="35"/>
  <c r="T168" i="35"/>
  <c r="L171" i="35"/>
  <c r="M171" i="35"/>
  <c r="N171" i="35"/>
  <c r="O171" i="35"/>
  <c r="P171" i="35"/>
  <c r="Q171" i="35"/>
  <c r="R171" i="35"/>
  <c r="S171" i="35"/>
  <c r="T171" i="35"/>
  <c r="L174" i="35"/>
  <c r="M174" i="35"/>
  <c r="N174" i="35"/>
  <c r="O174" i="35"/>
  <c r="P174" i="35"/>
  <c r="Q174" i="35"/>
  <c r="R174" i="35"/>
  <c r="S174" i="35"/>
  <c r="T174" i="35"/>
  <c r="L177" i="35"/>
  <c r="M177" i="35"/>
  <c r="N177" i="35"/>
  <c r="O177" i="35"/>
  <c r="P177" i="35"/>
  <c r="Q177" i="35"/>
  <c r="R177" i="35"/>
  <c r="S177" i="35"/>
  <c r="T177" i="35"/>
  <c r="L180" i="35"/>
  <c r="M180" i="35"/>
  <c r="N180" i="35"/>
  <c r="O180" i="35"/>
  <c r="P180" i="35"/>
  <c r="Q180" i="35"/>
  <c r="R180" i="35"/>
  <c r="S180" i="35"/>
  <c r="T180" i="35"/>
  <c r="L183" i="35"/>
  <c r="M183" i="35"/>
  <c r="N183" i="35"/>
  <c r="O183" i="35"/>
  <c r="P183" i="35"/>
  <c r="Q183" i="35"/>
  <c r="R183" i="35"/>
  <c r="S183" i="35"/>
  <c r="T183" i="35"/>
  <c r="L186" i="35"/>
  <c r="M186" i="35"/>
  <c r="N186" i="35"/>
  <c r="O186" i="35"/>
  <c r="P186" i="35"/>
  <c r="Q186" i="35"/>
  <c r="R186" i="35"/>
  <c r="S186" i="35"/>
  <c r="T186" i="35"/>
  <c r="L189" i="35"/>
  <c r="M189" i="35"/>
  <c r="N189" i="35"/>
  <c r="O189" i="35"/>
  <c r="P189" i="35"/>
  <c r="Q189" i="35"/>
  <c r="R189" i="35"/>
  <c r="S189" i="35"/>
  <c r="T189" i="35"/>
  <c r="L192" i="35"/>
  <c r="M192" i="35"/>
  <c r="N192" i="35"/>
  <c r="O192" i="35"/>
  <c r="P192" i="35"/>
  <c r="Q192" i="35"/>
  <c r="R192" i="35"/>
  <c r="S192" i="35"/>
  <c r="T192" i="35"/>
  <c r="L195" i="35"/>
  <c r="M195" i="35"/>
  <c r="N195" i="35"/>
  <c r="O195" i="35"/>
  <c r="P195" i="35"/>
  <c r="Q195" i="35"/>
  <c r="R195" i="35"/>
  <c r="S195" i="35"/>
  <c r="T195" i="35"/>
  <c r="L198" i="35"/>
  <c r="M198" i="35"/>
  <c r="N198" i="35"/>
  <c r="O198" i="35"/>
  <c r="P198" i="35"/>
  <c r="Q198" i="35"/>
  <c r="R198" i="35"/>
  <c r="S198" i="35"/>
  <c r="T198" i="35"/>
  <c r="L201" i="35"/>
  <c r="M201" i="35"/>
  <c r="N201" i="35"/>
  <c r="O201" i="35"/>
  <c r="P201" i="35"/>
  <c r="Q201" i="35"/>
  <c r="R201" i="35"/>
  <c r="S201" i="35"/>
  <c r="T201" i="35"/>
  <c r="L204" i="35"/>
  <c r="M204" i="35"/>
  <c r="N204" i="35"/>
  <c r="O204" i="35"/>
  <c r="P204" i="35"/>
  <c r="Q204" i="35"/>
  <c r="R204" i="35"/>
  <c r="S204" i="35"/>
  <c r="T204" i="35"/>
  <c r="L207" i="35"/>
  <c r="M207" i="35"/>
  <c r="N207" i="35"/>
  <c r="O207" i="35"/>
  <c r="P207" i="35"/>
  <c r="Q207" i="35"/>
  <c r="R207" i="35"/>
  <c r="S207" i="35"/>
  <c r="T207" i="35"/>
  <c r="L210" i="35"/>
  <c r="M210" i="35"/>
  <c r="U211" i="35" s="1"/>
  <c r="N210" i="35"/>
  <c r="O210" i="35"/>
  <c r="P210" i="35"/>
  <c r="Q210" i="35"/>
  <c r="R210" i="35"/>
  <c r="S210" i="35"/>
  <c r="T210" i="35"/>
  <c r="L213" i="35"/>
  <c r="M213" i="35"/>
  <c r="N213" i="35"/>
  <c r="O213" i="35"/>
  <c r="P213" i="35"/>
  <c r="Q213" i="35"/>
  <c r="R213" i="35"/>
  <c r="S213" i="35"/>
  <c r="T213" i="35"/>
  <c r="L216" i="35"/>
  <c r="M216" i="35"/>
  <c r="N216" i="35"/>
  <c r="O216" i="35"/>
  <c r="P216" i="35"/>
  <c r="Q216" i="35"/>
  <c r="R216" i="35"/>
  <c r="S216" i="35"/>
  <c r="T216" i="35"/>
  <c r="L219" i="35"/>
  <c r="M219" i="35"/>
  <c r="N219" i="35"/>
  <c r="O219" i="35"/>
  <c r="P219" i="35"/>
  <c r="Q219" i="35"/>
  <c r="R219" i="35"/>
  <c r="S219" i="35"/>
  <c r="T219" i="35"/>
  <c r="L222" i="35"/>
  <c r="M222" i="35"/>
  <c r="N222" i="35"/>
  <c r="O222" i="35"/>
  <c r="P222" i="35"/>
  <c r="Q222" i="35"/>
  <c r="R222" i="35"/>
  <c r="S222" i="35"/>
  <c r="T222" i="35"/>
  <c r="L225" i="35"/>
  <c r="M225" i="35"/>
  <c r="N225" i="35"/>
  <c r="O225" i="35"/>
  <c r="P225" i="35"/>
  <c r="Q225" i="35"/>
  <c r="R225" i="35"/>
  <c r="S225" i="35"/>
  <c r="T225" i="35"/>
  <c r="L228" i="35"/>
  <c r="M228" i="35"/>
  <c r="N228" i="35"/>
  <c r="O228" i="35"/>
  <c r="P228" i="35"/>
  <c r="Q228" i="35"/>
  <c r="R228" i="35"/>
  <c r="S228" i="35"/>
  <c r="T228" i="35"/>
  <c r="L231" i="35"/>
  <c r="M231" i="35"/>
  <c r="N231" i="35"/>
  <c r="O231" i="35"/>
  <c r="P231" i="35"/>
  <c r="Q231" i="35"/>
  <c r="R231" i="35"/>
  <c r="S231" i="35"/>
  <c r="T231" i="35"/>
  <c r="L234" i="35"/>
  <c r="M234" i="35"/>
  <c r="N234" i="35"/>
  <c r="O234" i="35"/>
  <c r="P234" i="35"/>
  <c r="Q234" i="35"/>
  <c r="R234" i="35"/>
  <c r="S234" i="35"/>
  <c r="T234" i="35"/>
  <c r="L237" i="35"/>
  <c r="M237" i="35"/>
  <c r="N237" i="35"/>
  <c r="O237" i="35"/>
  <c r="P237" i="35"/>
  <c r="Q237" i="35"/>
  <c r="R237" i="35"/>
  <c r="S237" i="35"/>
  <c r="T237" i="35"/>
  <c r="L240" i="35"/>
  <c r="M240" i="35"/>
  <c r="N240" i="35"/>
  <c r="O240" i="35"/>
  <c r="P240" i="35"/>
  <c r="Q240" i="35"/>
  <c r="R240" i="35"/>
  <c r="S240" i="35"/>
  <c r="T240" i="35"/>
  <c r="L243" i="35"/>
  <c r="M243" i="35"/>
  <c r="N243" i="35"/>
  <c r="O243" i="35"/>
  <c r="P243" i="35"/>
  <c r="Q243" i="35"/>
  <c r="R243" i="35"/>
  <c r="S243" i="35"/>
  <c r="T243" i="35"/>
  <c r="L246" i="35"/>
  <c r="M246" i="35"/>
  <c r="N246" i="35"/>
  <c r="O246" i="35"/>
  <c r="P246" i="35"/>
  <c r="Q246" i="35"/>
  <c r="R246" i="35"/>
  <c r="S246" i="35"/>
  <c r="T246" i="35"/>
  <c r="L249" i="35"/>
  <c r="M249" i="35"/>
  <c r="N249" i="35"/>
  <c r="O249" i="35"/>
  <c r="P249" i="35"/>
  <c r="Q249" i="35"/>
  <c r="R249" i="35"/>
  <c r="S249" i="35"/>
  <c r="T249" i="35"/>
  <c r="L252" i="35"/>
  <c r="M252" i="35"/>
  <c r="N252" i="35"/>
  <c r="O252" i="35"/>
  <c r="P252" i="35"/>
  <c r="Q252" i="35"/>
  <c r="R252" i="35"/>
  <c r="S252" i="35"/>
  <c r="T252" i="35"/>
  <c r="L255" i="35"/>
  <c r="M255" i="35"/>
  <c r="N255" i="35"/>
  <c r="O255" i="35"/>
  <c r="P255" i="35"/>
  <c r="Q255" i="35"/>
  <c r="R255" i="35"/>
  <c r="S255" i="35"/>
  <c r="T255" i="35"/>
  <c r="L258" i="35"/>
  <c r="M258" i="35"/>
  <c r="N258" i="35"/>
  <c r="O258" i="35"/>
  <c r="P258" i="35"/>
  <c r="Q258" i="35"/>
  <c r="R258" i="35"/>
  <c r="S258" i="35"/>
  <c r="T258" i="35"/>
  <c r="L261" i="35"/>
  <c r="M261" i="35"/>
  <c r="N261" i="35"/>
  <c r="O261" i="35"/>
  <c r="P261" i="35"/>
  <c r="Q261" i="35"/>
  <c r="R261" i="35"/>
  <c r="S261" i="35"/>
  <c r="T261" i="35"/>
  <c r="L264" i="35"/>
  <c r="M264" i="35"/>
  <c r="N264" i="35"/>
  <c r="O264" i="35"/>
  <c r="P264" i="35"/>
  <c r="Q264" i="35"/>
  <c r="R264" i="35"/>
  <c r="S264" i="35"/>
  <c r="T264" i="35"/>
  <c r="L267" i="35"/>
  <c r="M267" i="35"/>
  <c r="N267" i="35"/>
  <c r="O267" i="35"/>
  <c r="P267" i="35"/>
  <c r="Q267" i="35"/>
  <c r="R267" i="35"/>
  <c r="S267" i="35"/>
  <c r="T267" i="35"/>
  <c r="L270" i="35"/>
  <c r="M270" i="35"/>
  <c r="N270" i="35"/>
  <c r="O270" i="35"/>
  <c r="P270" i="35"/>
  <c r="Q270" i="35"/>
  <c r="R270" i="35"/>
  <c r="S270" i="35"/>
  <c r="T270" i="35"/>
  <c r="L273" i="35"/>
  <c r="M273" i="35"/>
  <c r="N273" i="35"/>
  <c r="O273" i="35"/>
  <c r="P273" i="35"/>
  <c r="Q273" i="35"/>
  <c r="R273" i="35"/>
  <c r="S273" i="35"/>
  <c r="T273" i="35"/>
  <c r="L276" i="35"/>
  <c r="M276" i="35"/>
  <c r="N276" i="35"/>
  <c r="O276" i="35"/>
  <c r="P276" i="35"/>
  <c r="Q276" i="35"/>
  <c r="R276" i="35"/>
  <c r="S276" i="35"/>
  <c r="T276" i="35"/>
  <c r="L279" i="35"/>
  <c r="M279" i="35"/>
  <c r="N279" i="35"/>
  <c r="O279" i="35"/>
  <c r="P279" i="35"/>
  <c r="Q279" i="35"/>
  <c r="R279" i="35"/>
  <c r="S279" i="35"/>
  <c r="T279" i="35"/>
  <c r="L282" i="35"/>
  <c r="M282" i="35"/>
  <c r="N282" i="35"/>
  <c r="O282" i="35"/>
  <c r="P282" i="35"/>
  <c r="Q282" i="35"/>
  <c r="R282" i="35"/>
  <c r="S282" i="35"/>
  <c r="T282" i="35"/>
  <c r="L285" i="35"/>
  <c r="M285" i="35"/>
  <c r="N285" i="35"/>
  <c r="O285" i="35"/>
  <c r="P285" i="35"/>
  <c r="Q285" i="35"/>
  <c r="R285" i="35"/>
  <c r="S285" i="35"/>
  <c r="T285" i="35"/>
  <c r="L288" i="35"/>
  <c r="M288" i="35"/>
  <c r="N288" i="35"/>
  <c r="O288" i="35"/>
  <c r="P288" i="35"/>
  <c r="Q288" i="35"/>
  <c r="R288" i="35"/>
  <c r="S288" i="35"/>
  <c r="T288" i="35"/>
  <c r="L291" i="35"/>
  <c r="M291" i="35"/>
  <c r="N291" i="35"/>
  <c r="O291" i="35"/>
  <c r="P291" i="35"/>
  <c r="Q291" i="35"/>
  <c r="R291" i="35"/>
  <c r="S291" i="35"/>
  <c r="T291" i="35"/>
  <c r="L294" i="35"/>
  <c r="M294" i="35"/>
  <c r="N294" i="35"/>
  <c r="O294" i="35"/>
  <c r="P294" i="35"/>
  <c r="Q294" i="35"/>
  <c r="R294" i="35"/>
  <c r="S294" i="35"/>
  <c r="T294" i="35"/>
  <c r="L297" i="35"/>
  <c r="M297" i="35"/>
  <c r="N297" i="35"/>
  <c r="O297" i="35"/>
  <c r="P297" i="35"/>
  <c r="Q297" i="35"/>
  <c r="R297" i="35"/>
  <c r="S297" i="35"/>
  <c r="T297" i="35"/>
  <c r="L300" i="35"/>
  <c r="M300" i="35"/>
  <c r="N300" i="35"/>
  <c r="O300" i="35"/>
  <c r="P300" i="35"/>
  <c r="Q300" i="35"/>
  <c r="R300" i="35"/>
  <c r="S300" i="35"/>
  <c r="T300" i="35"/>
  <c r="L303" i="35"/>
  <c r="M303" i="35"/>
  <c r="N303" i="35"/>
  <c r="O303" i="35"/>
  <c r="P303" i="35"/>
  <c r="Q303" i="35"/>
  <c r="R303" i="35"/>
  <c r="S303" i="35"/>
  <c r="T303" i="35"/>
  <c r="L306" i="35"/>
  <c r="M306" i="35"/>
  <c r="N306" i="35"/>
  <c r="O306" i="35"/>
  <c r="P306" i="35"/>
  <c r="Q306" i="35"/>
  <c r="R306" i="35"/>
  <c r="S306" i="35"/>
  <c r="T306" i="35"/>
  <c r="L309" i="35"/>
  <c r="M309" i="35"/>
  <c r="N309" i="35"/>
  <c r="O309" i="35"/>
  <c r="P309" i="35"/>
  <c r="Q309" i="35"/>
  <c r="R309" i="35"/>
  <c r="S309" i="35"/>
  <c r="T309" i="35"/>
  <c r="L312" i="35"/>
  <c r="M312" i="35"/>
  <c r="N312" i="35"/>
  <c r="O312" i="35"/>
  <c r="P312" i="35"/>
  <c r="Q312" i="35"/>
  <c r="R312" i="35"/>
  <c r="S312" i="35"/>
  <c r="T312" i="35"/>
  <c r="L315" i="35"/>
  <c r="M315" i="35"/>
  <c r="N315" i="35"/>
  <c r="O315" i="35"/>
  <c r="P315" i="35"/>
  <c r="Q315" i="35"/>
  <c r="R315" i="35"/>
  <c r="S315" i="35"/>
  <c r="T315" i="35"/>
  <c r="L318" i="35"/>
  <c r="M318" i="35"/>
  <c r="N318" i="35"/>
  <c r="O318" i="35"/>
  <c r="P318" i="35"/>
  <c r="Q318" i="35"/>
  <c r="R318" i="35"/>
  <c r="S318" i="35"/>
  <c r="T318" i="35"/>
  <c r="L321" i="35"/>
  <c r="M321" i="35"/>
  <c r="N321" i="35"/>
  <c r="O321" i="35"/>
  <c r="P321" i="35"/>
  <c r="Q321" i="35"/>
  <c r="R321" i="35"/>
  <c r="S321" i="35"/>
  <c r="T321" i="35"/>
  <c r="L324" i="35"/>
  <c r="M324" i="35"/>
  <c r="N324" i="35"/>
  <c r="O324" i="35"/>
  <c r="P324" i="35"/>
  <c r="Q324" i="35"/>
  <c r="R324" i="35"/>
  <c r="S324" i="35"/>
  <c r="T324" i="35"/>
  <c r="L327" i="35"/>
  <c r="M327" i="35"/>
  <c r="N327" i="35"/>
  <c r="O327" i="35"/>
  <c r="P327" i="35"/>
  <c r="Q327" i="35"/>
  <c r="R327" i="35"/>
  <c r="S327" i="35"/>
  <c r="T327" i="35"/>
  <c r="L330" i="35"/>
  <c r="M330" i="35"/>
  <c r="N330" i="35"/>
  <c r="O330" i="35"/>
  <c r="P330" i="35"/>
  <c r="Q330" i="35"/>
  <c r="R330" i="35"/>
  <c r="S330" i="35"/>
  <c r="T330" i="35"/>
  <c r="L333" i="35"/>
  <c r="M333" i="35"/>
  <c r="N333" i="35"/>
  <c r="O333" i="35"/>
  <c r="P333" i="35"/>
  <c r="Q333" i="35"/>
  <c r="R333" i="35"/>
  <c r="S333" i="35"/>
  <c r="T333" i="35"/>
  <c r="L336" i="35"/>
  <c r="M336" i="35"/>
  <c r="N336" i="35"/>
  <c r="O336" i="35"/>
  <c r="P336" i="35"/>
  <c r="Q336" i="35"/>
  <c r="R336" i="35"/>
  <c r="S336" i="35"/>
  <c r="T336" i="35"/>
  <c r="L339" i="35"/>
  <c r="M339" i="35"/>
  <c r="N339" i="35"/>
  <c r="O339" i="35"/>
  <c r="P339" i="35"/>
  <c r="Q339" i="35"/>
  <c r="R339" i="35"/>
  <c r="S339" i="35"/>
  <c r="T339" i="35"/>
  <c r="L342" i="35"/>
  <c r="M342" i="35"/>
  <c r="N342" i="35"/>
  <c r="O342" i="35"/>
  <c r="P342" i="35"/>
  <c r="Q342" i="35"/>
  <c r="R342" i="35"/>
  <c r="S342" i="35"/>
  <c r="T342" i="35"/>
  <c r="L345" i="35"/>
  <c r="M345" i="35"/>
  <c r="N345" i="35"/>
  <c r="O345" i="35"/>
  <c r="P345" i="35"/>
  <c r="Q345" i="35"/>
  <c r="R345" i="35"/>
  <c r="S345" i="35"/>
  <c r="T345" i="35"/>
  <c r="L348" i="35"/>
  <c r="M348" i="35"/>
  <c r="N348" i="35"/>
  <c r="O348" i="35"/>
  <c r="P348" i="35"/>
  <c r="Q348" i="35"/>
  <c r="R348" i="35"/>
  <c r="S348" i="35"/>
  <c r="T348" i="35"/>
  <c r="L351" i="35"/>
  <c r="M351" i="35"/>
  <c r="N351" i="35"/>
  <c r="O351" i="35"/>
  <c r="P351" i="35"/>
  <c r="Q351" i="35"/>
  <c r="R351" i="35"/>
  <c r="S351" i="35"/>
  <c r="T351" i="35"/>
  <c r="L354" i="35"/>
  <c r="M354" i="35"/>
  <c r="N354" i="35"/>
  <c r="O354" i="35"/>
  <c r="P354" i="35"/>
  <c r="Q354" i="35"/>
  <c r="R354" i="35"/>
  <c r="S354" i="35"/>
  <c r="T354" i="35"/>
  <c r="L357" i="35"/>
  <c r="M357" i="35"/>
  <c r="N357" i="35"/>
  <c r="O357" i="35"/>
  <c r="P357" i="35"/>
  <c r="Q357" i="35"/>
  <c r="R357" i="35"/>
  <c r="S357" i="35"/>
  <c r="T357" i="35"/>
  <c r="L360" i="35"/>
  <c r="M360" i="35"/>
  <c r="N360" i="35"/>
  <c r="O360" i="35"/>
  <c r="P360" i="35"/>
  <c r="Q360" i="35"/>
  <c r="R360" i="35"/>
  <c r="S360" i="35"/>
  <c r="T360" i="35"/>
  <c r="L363" i="35"/>
  <c r="M363" i="35"/>
  <c r="N363" i="35"/>
  <c r="O363" i="35"/>
  <c r="P363" i="35"/>
  <c r="Q363" i="35"/>
  <c r="R363" i="35"/>
  <c r="S363" i="35"/>
  <c r="T363" i="35"/>
  <c r="L366" i="35"/>
  <c r="M366" i="35"/>
  <c r="N366" i="35"/>
  <c r="O366" i="35"/>
  <c r="P366" i="35"/>
  <c r="Q366" i="35"/>
  <c r="R366" i="35"/>
  <c r="S366" i="35"/>
  <c r="T366" i="35"/>
  <c r="L369" i="35"/>
  <c r="M369" i="35"/>
  <c r="N369" i="35"/>
  <c r="O369" i="35"/>
  <c r="P369" i="35"/>
  <c r="Q369" i="35"/>
  <c r="R369" i="35"/>
  <c r="S369" i="35"/>
  <c r="T369" i="35"/>
  <c r="L372" i="35"/>
  <c r="M372" i="35"/>
  <c r="N372" i="35"/>
  <c r="O372" i="35"/>
  <c r="P372" i="35"/>
  <c r="Q372" i="35"/>
  <c r="R372" i="35"/>
  <c r="S372" i="35"/>
  <c r="T372" i="35"/>
  <c r="L375" i="35"/>
  <c r="M375" i="35"/>
  <c r="N375" i="35"/>
  <c r="O375" i="35"/>
  <c r="P375" i="35"/>
  <c r="Q375" i="35"/>
  <c r="R375" i="35"/>
  <c r="S375" i="35"/>
  <c r="T375" i="35"/>
  <c r="L378" i="35"/>
  <c r="M378" i="35"/>
  <c r="N378" i="35"/>
  <c r="O378" i="35"/>
  <c r="P378" i="35"/>
  <c r="Q378" i="35"/>
  <c r="R378" i="35"/>
  <c r="S378" i="35"/>
  <c r="T378" i="35"/>
  <c r="L381" i="35"/>
  <c r="M381" i="35"/>
  <c r="N381" i="35"/>
  <c r="O381" i="35"/>
  <c r="P381" i="35"/>
  <c r="Q381" i="35"/>
  <c r="R381" i="35"/>
  <c r="S381" i="35"/>
  <c r="T381" i="35"/>
  <c r="L384" i="35"/>
  <c r="M384" i="35"/>
  <c r="N384" i="35"/>
  <c r="O384" i="35"/>
  <c r="P384" i="35"/>
  <c r="Q384" i="35"/>
  <c r="R384" i="35"/>
  <c r="S384" i="35"/>
  <c r="T384" i="35"/>
  <c r="L387" i="35"/>
  <c r="M387" i="35"/>
  <c r="N387" i="35"/>
  <c r="O387" i="35"/>
  <c r="P387" i="35"/>
  <c r="Q387" i="35"/>
  <c r="R387" i="35"/>
  <c r="S387" i="35"/>
  <c r="T387" i="35"/>
  <c r="L390" i="35"/>
  <c r="M390" i="35"/>
  <c r="N390" i="35"/>
  <c r="O390" i="35"/>
  <c r="P390" i="35"/>
  <c r="Q390" i="35"/>
  <c r="R390" i="35"/>
  <c r="S390" i="35"/>
  <c r="T390" i="35"/>
  <c r="L393" i="35"/>
  <c r="M393" i="35"/>
  <c r="N393" i="35"/>
  <c r="O393" i="35"/>
  <c r="P393" i="35"/>
  <c r="Q393" i="35"/>
  <c r="R393" i="35"/>
  <c r="S393" i="35"/>
  <c r="T393" i="35"/>
  <c r="L396" i="35"/>
  <c r="M396" i="35"/>
  <c r="N396" i="35"/>
  <c r="O396" i="35"/>
  <c r="P396" i="35"/>
  <c r="Q396" i="35"/>
  <c r="R396" i="35"/>
  <c r="S396" i="35"/>
  <c r="T396" i="35"/>
  <c r="L399" i="35"/>
  <c r="M399" i="35"/>
  <c r="N399" i="35"/>
  <c r="O399" i="35"/>
  <c r="P399" i="35"/>
  <c r="Q399" i="35"/>
  <c r="R399" i="35"/>
  <c r="S399" i="35"/>
  <c r="T399" i="35"/>
  <c r="L402" i="35"/>
  <c r="M402" i="35"/>
  <c r="N402" i="35"/>
  <c r="O402" i="35"/>
  <c r="P402" i="35"/>
  <c r="Q402" i="35"/>
  <c r="R402" i="35"/>
  <c r="S402" i="35"/>
  <c r="T402" i="35"/>
  <c r="L405" i="35"/>
  <c r="M405" i="35"/>
  <c r="N405" i="35"/>
  <c r="O405" i="35"/>
  <c r="P405" i="35"/>
  <c r="Q405" i="35"/>
  <c r="R405" i="35"/>
  <c r="S405" i="35"/>
  <c r="T405" i="35"/>
  <c r="L408" i="35"/>
  <c r="M408" i="35"/>
  <c r="N408" i="35"/>
  <c r="O408" i="35"/>
  <c r="P408" i="35"/>
  <c r="Q408" i="35"/>
  <c r="R408" i="35"/>
  <c r="S408" i="35"/>
  <c r="T408" i="35"/>
  <c r="L411" i="35"/>
  <c r="M411" i="35"/>
  <c r="N411" i="35"/>
  <c r="O411" i="35"/>
  <c r="P411" i="35"/>
  <c r="Q411" i="35"/>
  <c r="R411" i="35"/>
  <c r="S411" i="35"/>
  <c r="T411" i="35"/>
  <c r="L414" i="35"/>
  <c r="M414" i="35"/>
  <c r="N414" i="35"/>
  <c r="O414" i="35"/>
  <c r="P414" i="35"/>
  <c r="Q414" i="35"/>
  <c r="R414" i="35"/>
  <c r="S414" i="35"/>
  <c r="T414" i="35"/>
  <c r="L417" i="35"/>
  <c r="M417" i="35"/>
  <c r="N417" i="35"/>
  <c r="O417" i="35"/>
  <c r="P417" i="35"/>
  <c r="Q417" i="35"/>
  <c r="R417" i="35"/>
  <c r="S417" i="35"/>
  <c r="T417" i="35"/>
  <c r="Q63" i="35"/>
  <c r="R63" i="35"/>
  <c r="S63" i="35"/>
  <c r="T63" i="35"/>
  <c r="L66" i="34"/>
  <c r="M66" i="34"/>
  <c r="O66" i="34"/>
  <c r="P66" i="34"/>
  <c r="Q66" i="34"/>
  <c r="R66" i="34"/>
  <c r="S66" i="34"/>
  <c r="T66" i="34"/>
  <c r="L69" i="34"/>
  <c r="M69" i="34"/>
  <c r="O69" i="34"/>
  <c r="P69" i="34"/>
  <c r="Q69" i="34"/>
  <c r="R69" i="34"/>
  <c r="S69" i="34"/>
  <c r="T69" i="34"/>
  <c r="L72" i="34"/>
  <c r="M72" i="34"/>
  <c r="O72" i="34"/>
  <c r="P72" i="34"/>
  <c r="Q72" i="34"/>
  <c r="R72" i="34"/>
  <c r="S72" i="34"/>
  <c r="T72" i="34"/>
  <c r="L75" i="34"/>
  <c r="M75" i="34"/>
  <c r="O75" i="34"/>
  <c r="P75" i="34"/>
  <c r="Q75" i="34"/>
  <c r="R75" i="34"/>
  <c r="S75" i="34"/>
  <c r="T75" i="34"/>
  <c r="L78" i="34"/>
  <c r="M78" i="34"/>
  <c r="O78" i="34"/>
  <c r="P78" i="34"/>
  <c r="Q78" i="34"/>
  <c r="R78" i="34"/>
  <c r="S78" i="34"/>
  <c r="T78" i="34"/>
  <c r="L81" i="34"/>
  <c r="M81" i="34"/>
  <c r="O81" i="34"/>
  <c r="P81" i="34"/>
  <c r="Q81" i="34"/>
  <c r="R81" i="34"/>
  <c r="S81" i="34"/>
  <c r="T81" i="34"/>
  <c r="L84" i="34"/>
  <c r="M84" i="34"/>
  <c r="O84" i="34"/>
  <c r="P84" i="34"/>
  <c r="Q84" i="34"/>
  <c r="R84" i="34"/>
  <c r="S84" i="34"/>
  <c r="T84" i="34"/>
  <c r="L87" i="34"/>
  <c r="M87" i="34"/>
  <c r="O87" i="34"/>
  <c r="P87" i="34"/>
  <c r="Q87" i="34"/>
  <c r="R87" i="34"/>
  <c r="S87" i="34"/>
  <c r="T87" i="34"/>
  <c r="L90" i="34"/>
  <c r="M90" i="34"/>
  <c r="O90" i="34"/>
  <c r="P90" i="34"/>
  <c r="Q90" i="34"/>
  <c r="R90" i="34"/>
  <c r="S90" i="34"/>
  <c r="T90" i="34"/>
  <c r="L93" i="34"/>
  <c r="M93" i="34"/>
  <c r="O93" i="34"/>
  <c r="P93" i="34"/>
  <c r="Q93" i="34"/>
  <c r="R93" i="34"/>
  <c r="S93" i="34"/>
  <c r="T93" i="34"/>
  <c r="L96" i="34"/>
  <c r="M96" i="34"/>
  <c r="O96" i="34"/>
  <c r="P96" i="34"/>
  <c r="Q96" i="34"/>
  <c r="R96" i="34"/>
  <c r="S96" i="34"/>
  <c r="T96" i="34"/>
  <c r="L99" i="34"/>
  <c r="M99" i="34"/>
  <c r="O99" i="34"/>
  <c r="P99" i="34"/>
  <c r="Q99" i="34"/>
  <c r="R99" i="34"/>
  <c r="S99" i="34"/>
  <c r="T99" i="34"/>
  <c r="L102" i="34"/>
  <c r="M102" i="34"/>
  <c r="O102" i="34"/>
  <c r="P102" i="34"/>
  <c r="Q102" i="34"/>
  <c r="R102" i="34"/>
  <c r="S102" i="34"/>
  <c r="T102" i="34"/>
  <c r="L105" i="34"/>
  <c r="M105" i="34"/>
  <c r="O105" i="34"/>
  <c r="P105" i="34"/>
  <c r="Q105" i="34"/>
  <c r="R105" i="34"/>
  <c r="S105" i="34"/>
  <c r="T105" i="34"/>
  <c r="L108" i="34"/>
  <c r="M108" i="34"/>
  <c r="O108" i="34"/>
  <c r="P108" i="34"/>
  <c r="Q108" i="34"/>
  <c r="R108" i="34"/>
  <c r="S108" i="34"/>
  <c r="T108" i="34"/>
  <c r="L111" i="34"/>
  <c r="M111" i="34"/>
  <c r="O111" i="34"/>
  <c r="P111" i="34"/>
  <c r="Q111" i="34"/>
  <c r="R111" i="34"/>
  <c r="S111" i="34"/>
  <c r="T111" i="34"/>
  <c r="L114" i="34"/>
  <c r="M114" i="34"/>
  <c r="O114" i="34"/>
  <c r="P114" i="34"/>
  <c r="Q114" i="34"/>
  <c r="R114" i="34"/>
  <c r="S114" i="34"/>
  <c r="T114" i="34"/>
  <c r="L117" i="34"/>
  <c r="M117" i="34"/>
  <c r="O117" i="34"/>
  <c r="P117" i="34"/>
  <c r="Q117" i="34"/>
  <c r="R117" i="34"/>
  <c r="S117" i="34"/>
  <c r="T117" i="34"/>
  <c r="L120" i="34"/>
  <c r="M120" i="34"/>
  <c r="O120" i="34"/>
  <c r="P120" i="34"/>
  <c r="Q120" i="34"/>
  <c r="R120" i="34"/>
  <c r="S120" i="34"/>
  <c r="T120" i="34"/>
  <c r="L123" i="34"/>
  <c r="M123" i="34"/>
  <c r="O123" i="34"/>
  <c r="P123" i="34"/>
  <c r="Q123" i="34"/>
  <c r="R123" i="34"/>
  <c r="S123" i="34"/>
  <c r="T123" i="34"/>
  <c r="L126" i="34"/>
  <c r="M126" i="34"/>
  <c r="O126" i="34"/>
  <c r="P126" i="34"/>
  <c r="Q126" i="34"/>
  <c r="R126" i="34"/>
  <c r="S126" i="34"/>
  <c r="T126" i="34"/>
  <c r="L129" i="34"/>
  <c r="M129" i="34"/>
  <c r="O129" i="34"/>
  <c r="P129" i="34"/>
  <c r="Q129" i="34"/>
  <c r="R129" i="34"/>
  <c r="S129" i="34"/>
  <c r="T129" i="34"/>
  <c r="L132" i="34"/>
  <c r="M132" i="34"/>
  <c r="O132" i="34"/>
  <c r="P132" i="34"/>
  <c r="Q132" i="34"/>
  <c r="R132" i="34"/>
  <c r="S132" i="34"/>
  <c r="T132" i="34"/>
  <c r="L135" i="34"/>
  <c r="M135" i="34"/>
  <c r="O135" i="34"/>
  <c r="P135" i="34"/>
  <c r="Q135" i="34"/>
  <c r="R135" i="34"/>
  <c r="S135" i="34"/>
  <c r="T135" i="34"/>
  <c r="L138" i="34"/>
  <c r="M138" i="34"/>
  <c r="O138" i="34"/>
  <c r="P138" i="34"/>
  <c r="Q138" i="34"/>
  <c r="R138" i="34"/>
  <c r="S138" i="34"/>
  <c r="T138" i="34"/>
  <c r="L141" i="34"/>
  <c r="M141" i="34"/>
  <c r="O141" i="34"/>
  <c r="P141" i="34"/>
  <c r="Q141" i="34"/>
  <c r="R141" i="34"/>
  <c r="S141" i="34"/>
  <c r="T141" i="34"/>
  <c r="L144" i="34"/>
  <c r="M144" i="34"/>
  <c r="O144" i="34"/>
  <c r="P144" i="34"/>
  <c r="Q144" i="34"/>
  <c r="R144" i="34"/>
  <c r="S144" i="34"/>
  <c r="T144" i="34"/>
  <c r="L147" i="34"/>
  <c r="M147" i="34"/>
  <c r="O147" i="34"/>
  <c r="P147" i="34"/>
  <c r="Q147" i="34"/>
  <c r="R147" i="34"/>
  <c r="S147" i="34"/>
  <c r="T147" i="34"/>
  <c r="L150" i="34"/>
  <c r="M150" i="34"/>
  <c r="O150" i="34"/>
  <c r="P150" i="34"/>
  <c r="Q150" i="34"/>
  <c r="R150" i="34"/>
  <c r="S150" i="34"/>
  <c r="T150" i="34"/>
  <c r="L153" i="34"/>
  <c r="M153" i="34"/>
  <c r="O153" i="34"/>
  <c r="P153" i="34"/>
  <c r="Q153" i="34"/>
  <c r="R153" i="34"/>
  <c r="S153" i="34"/>
  <c r="T153" i="34"/>
  <c r="L156" i="34"/>
  <c r="M156" i="34"/>
  <c r="O156" i="34"/>
  <c r="P156" i="34"/>
  <c r="Q156" i="34"/>
  <c r="R156" i="34"/>
  <c r="S156" i="34"/>
  <c r="T156" i="34"/>
  <c r="L159" i="34"/>
  <c r="M159" i="34"/>
  <c r="O159" i="34"/>
  <c r="P159" i="34"/>
  <c r="Q159" i="34"/>
  <c r="R159" i="34"/>
  <c r="S159" i="34"/>
  <c r="T159" i="34"/>
  <c r="L162" i="34"/>
  <c r="M162" i="34"/>
  <c r="O162" i="34"/>
  <c r="P162" i="34"/>
  <c r="Q162" i="34"/>
  <c r="R162" i="34"/>
  <c r="S162" i="34"/>
  <c r="T162" i="34"/>
  <c r="L165" i="34"/>
  <c r="M165" i="34"/>
  <c r="O165" i="34"/>
  <c r="P165" i="34"/>
  <c r="Q165" i="34"/>
  <c r="R165" i="34"/>
  <c r="S165" i="34"/>
  <c r="T165" i="34"/>
  <c r="L168" i="34"/>
  <c r="M168" i="34"/>
  <c r="O168" i="34"/>
  <c r="P168" i="34"/>
  <c r="Q168" i="34"/>
  <c r="R168" i="34"/>
  <c r="S168" i="34"/>
  <c r="T168" i="34"/>
  <c r="L171" i="34"/>
  <c r="M171" i="34"/>
  <c r="O171" i="34"/>
  <c r="P171" i="34"/>
  <c r="Q171" i="34"/>
  <c r="R171" i="34"/>
  <c r="S171" i="34"/>
  <c r="T171" i="34"/>
  <c r="L174" i="34"/>
  <c r="M174" i="34"/>
  <c r="O174" i="34"/>
  <c r="P174" i="34"/>
  <c r="Q174" i="34"/>
  <c r="R174" i="34"/>
  <c r="S174" i="34"/>
  <c r="T174" i="34"/>
  <c r="L177" i="34"/>
  <c r="M177" i="34"/>
  <c r="O177" i="34"/>
  <c r="P177" i="34"/>
  <c r="Q177" i="34"/>
  <c r="R177" i="34"/>
  <c r="S177" i="34"/>
  <c r="T177" i="34"/>
  <c r="L180" i="34"/>
  <c r="M180" i="34"/>
  <c r="O180" i="34"/>
  <c r="P180" i="34"/>
  <c r="Q180" i="34"/>
  <c r="R180" i="34"/>
  <c r="S180" i="34"/>
  <c r="T180" i="34"/>
  <c r="L183" i="34"/>
  <c r="M183" i="34"/>
  <c r="O183" i="34"/>
  <c r="P183" i="34"/>
  <c r="Q183" i="34"/>
  <c r="R183" i="34"/>
  <c r="S183" i="34"/>
  <c r="T183" i="34"/>
  <c r="L186" i="34"/>
  <c r="M186" i="34"/>
  <c r="O186" i="34"/>
  <c r="P186" i="34"/>
  <c r="Q186" i="34"/>
  <c r="R186" i="34"/>
  <c r="S186" i="34"/>
  <c r="T186" i="34"/>
  <c r="L189" i="34"/>
  <c r="M189" i="34"/>
  <c r="O189" i="34"/>
  <c r="P189" i="34"/>
  <c r="Q189" i="34"/>
  <c r="R189" i="34"/>
  <c r="S189" i="34"/>
  <c r="T189" i="34"/>
  <c r="L192" i="34"/>
  <c r="M192" i="34"/>
  <c r="O192" i="34"/>
  <c r="P192" i="34"/>
  <c r="Q192" i="34"/>
  <c r="R192" i="34"/>
  <c r="S192" i="34"/>
  <c r="T192" i="34"/>
  <c r="L195" i="34"/>
  <c r="M195" i="34"/>
  <c r="O195" i="34"/>
  <c r="P195" i="34"/>
  <c r="Q195" i="34"/>
  <c r="R195" i="34"/>
  <c r="S195" i="34"/>
  <c r="T195" i="34"/>
  <c r="L198" i="34"/>
  <c r="M198" i="34"/>
  <c r="O198" i="34"/>
  <c r="P198" i="34"/>
  <c r="Q198" i="34"/>
  <c r="R198" i="34"/>
  <c r="S198" i="34"/>
  <c r="T198" i="34"/>
  <c r="L201" i="34"/>
  <c r="M201" i="34"/>
  <c r="O201" i="34"/>
  <c r="P201" i="34"/>
  <c r="Q201" i="34"/>
  <c r="R201" i="34"/>
  <c r="S201" i="34"/>
  <c r="T201" i="34"/>
  <c r="L204" i="34"/>
  <c r="M204" i="34"/>
  <c r="O204" i="34"/>
  <c r="P204" i="34"/>
  <c r="Q204" i="34"/>
  <c r="R204" i="34"/>
  <c r="S204" i="34"/>
  <c r="T204" i="34"/>
  <c r="L207" i="34"/>
  <c r="M207" i="34"/>
  <c r="O207" i="34"/>
  <c r="P207" i="34"/>
  <c r="Q207" i="34"/>
  <c r="R207" i="34"/>
  <c r="S207" i="34"/>
  <c r="T207" i="34"/>
  <c r="L210" i="34"/>
  <c r="M210" i="34"/>
  <c r="O210" i="34"/>
  <c r="P210" i="34"/>
  <c r="Q210" i="34"/>
  <c r="R210" i="34"/>
  <c r="S210" i="34"/>
  <c r="T210" i="34"/>
  <c r="L213" i="34"/>
  <c r="M213" i="34"/>
  <c r="O213" i="34"/>
  <c r="P213" i="34"/>
  <c r="Q213" i="34"/>
  <c r="R213" i="34"/>
  <c r="S213" i="34"/>
  <c r="T213" i="34"/>
  <c r="L216" i="34"/>
  <c r="M216" i="34"/>
  <c r="O216" i="34"/>
  <c r="P216" i="34"/>
  <c r="Q216" i="34"/>
  <c r="R216" i="34"/>
  <c r="S216" i="34"/>
  <c r="T216" i="34"/>
  <c r="L219" i="34"/>
  <c r="M219" i="34"/>
  <c r="O219" i="34"/>
  <c r="P219" i="34"/>
  <c r="Q219" i="34"/>
  <c r="R219" i="34"/>
  <c r="S219" i="34"/>
  <c r="T219" i="34"/>
  <c r="L222" i="34"/>
  <c r="M222" i="34"/>
  <c r="O222" i="34"/>
  <c r="P222" i="34"/>
  <c r="Q222" i="34"/>
  <c r="R222" i="34"/>
  <c r="S222" i="34"/>
  <c r="T222" i="34"/>
  <c r="L225" i="34"/>
  <c r="M225" i="34"/>
  <c r="O225" i="34"/>
  <c r="P225" i="34"/>
  <c r="Q225" i="34"/>
  <c r="R225" i="34"/>
  <c r="S225" i="34"/>
  <c r="T225" i="34"/>
  <c r="L228" i="34"/>
  <c r="M228" i="34"/>
  <c r="O228" i="34"/>
  <c r="P228" i="34"/>
  <c r="Q228" i="34"/>
  <c r="R228" i="34"/>
  <c r="S228" i="34"/>
  <c r="T228" i="34"/>
  <c r="L231" i="34"/>
  <c r="M231" i="34"/>
  <c r="O231" i="34"/>
  <c r="P231" i="34"/>
  <c r="Q231" i="34"/>
  <c r="R231" i="34"/>
  <c r="S231" i="34"/>
  <c r="T231" i="34"/>
  <c r="L234" i="34"/>
  <c r="M234" i="34"/>
  <c r="O234" i="34"/>
  <c r="P234" i="34"/>
  <c r="Q234" i="34"/>
  <c r="R234" i="34"/>
  <c r="S234" i="34"/>
  <c r="T234" i="34"/>
  <c r="L237" i="34"/>
  <c r="M237" i="34"/>
  <c r="O237" i="34"/>
  <c r="P237" i="34"/>
  <c r="Q237" i="34"/>
  <c r="R237" i="34"/>
  <c r="S237" i="34"/>
  <c r="T237" i="34"/>
  <c r="L240" i="34"/>
  <c r="M240" i="34"/>
  <c r="O240" i="34"/>
  <c r="P240" i="34"/>
  <c r="Q240" i="34"/>
  <c r="R240" i="34"/>
  <c r="S240" i="34"/>
  <c r="T240" i="34"/>
  <c r="L243" i="34"/>
  <c r="M243" i="34"/>
  <c r="O243" i="34"/>
  <c r="P243" i="34"/>
  <c r="Q243" i="34"/>
  <c r="R243" i="34"/>
  <c r="S243" i="34"/>
  <c r="T243" i="34"/>
  <c r="L246" i="34"/>
  <c r="M246" i="34"/>
  <c r="O246" i="34"/>
  <c r="P246" i="34"/>
  <c r="Q246" i="34"/>
  <c r="R246" i="34"/>
  <c r="S246" i="34"/>
  <c r="T246" i="34"/>
  <c r="L249" i="34"/>
  <c r="M249" i="34"/>
  <c r="O249" i="34"/>
  <c r="P249" i="34"/>
  <c r="Q249" i="34"/>
  <c r="R249" i="34"/>
  <c r="S249" i="34"/>
  <c r="T249" i="34"/>
  <c r="L252" i="34"/>
  <c r="M252" i="34"/>
  <c r="O252" i="34"/>
  <c r="P252" i="34"/>
  <c r="Q252" i="34"/>
  <c r="R252" i="34"/>
  <c r="S252" i="34"/>
  <c r="T252" i="34"/>
  <c r="L255" i="34"/>
  <c r="M255" i="34"/>
  <c r="O255" i="34"/>
  <c r="P255" i="34"/>
  <c r="Q255" i="34"/>
  <c r="R255" i="34"/>
  <c r="S255" i="34"/>
  <c r="T255" i="34"/>
  <c r="L258" i="34"/>
  <c r="M258" i="34"/>
  <c r="O258" i="34"/>
  <c r="P258" i="34"/>
  <c r="Q258" i="34"/>
  <c r="R258" i="34"/>
  <c r="S258" i="34"/>
  <c r="T258" i="34"/>
  <c r="L261" i="34"/>
  <c r="M261" i="34"/>
  <c r="O261" i="34"/>
  <c r="P261" i="34"/>
  <c r="Q261" i="34"/>
  <c r="R261" i="34"/>
  <c r="S261" i="34"/>
  <c r="T261" i="34"/>
  <c r="L264" i="34"/>
  <c r="M264" i="34"/>
  <c r="O264" i="34"/>
  <c r="P264" i="34"/>
  <c r="Q264" i="34"/>
  <c r="R264" i="34"/>
  <c r="S264" i="34"/>
  <c r="T264" i="34"/>
  <c r="L267" i="34"/>
  <c r="M267" i="34"/>
  <c r="O267" i="34"/>
  <c r="P267" i="34"/>
  <c r="Q267" i="34"/>
  <c r="R267" i="34"/>
  <c r="S267" i="34"/>
  <c r="T267" i="34"/>
  <c r="L270" i="34"/>
  <c r="M270" i="34"/>
  <c r="O270" i="34"/>
  <c r="P270" i="34"/>
  <c r="Q270" i="34"/>
  <c r="R270" i="34"/>
  <c r="S270" i="34"/>
  <c r="T270" i="34"/>
  <c r="L273" i="34"/>
  <c r="M273" i="34"/>
  <c r="O273" i="34"/>
  <c r="P273" i="34"/>
  <c r="Q273" i="34"/>
  <c r="R273" i="34"/>
  <c r="S273" i="34"/>
  <c r="T273" i="34"/>
  <c r="L276" i="34"/>
  <c r="M276" i="34"/>
  <c r="O276" i="34"/>
  <c r="P276" i="34"/>
  <c r="Q276" i="34"/>
  <c r="R276" i="34"/>
  <c r="S276" i="34"/>
  <c r="T276" i="34"/>
  <c r="L279" i="34"/>
  <c r="M279" i="34"/>
  <c r="O279" i="34"/>
  <c r="P279" i="34"/>
  <c r="Q279" i="34"/>
  <c r="R279" i="34"/>
  <c r="S279" i="34"/>
  <c r="T279" i="34"/>
  <c r="L282" i="34"/>
  <c r="M282" i="34"/>
  <c r="O282" i="34"/>
  <c r="P282" i="34"/>
  <c r="Q282" i="34"/>
  <c r="R282" i="34"/>
  <c r="S282" i="34"/>
  <c r="T282" i="34"/>
  <c r="L285" i="34"/>
  <c r="M285" i="34"/>
  <c r="O285" i="34"/>
  <c r="P285" i="34"/>
  <c r="Q285" i="34"/>
  <c r="R285" i="34"/>
  <c r="S285" i="34"/>
  <c r="T285" i="34"/>
  <c r="L288" i="34"/>
  <c r="M288" i="34"/>
  <c r="O288" i="34"/>
  <c r="P288" i="34"/>
  <c r="Q288" i="34"/>
  <c r="R288" i="34"/>
  <c r="S288" i="34"/>
  <c r="T288" i="34"/>
  <c r="L291" i="34"/>
  <c r="M291" i="34"/>
  <c r="O291" i="34"/>
  <c r="P291" i="34"/>
  <c r="Q291" i="34"/>
  <c r="R291" i="34"/>
  <c r="S291" i="34"/>
  <c r="T291" i="34"/>
  <c r="L294" i="34"/>
  <c r="M294" i="34"/>
  <c r="O294" i="34"/>
  <c r="P294" i="34"/>
  <c r="Q294" i="34"/>
  <c r="R294" i="34"/>
  <c r="S294" i="34"/>
  <c r="T294" i="34"/>
  <c r="L297" i="34"/>
  <c r="M297" i="34"/>
  <c r="O297" i="34"/>
  <c r="P297" i="34"/>
  <c r="Q297" i="34"/>
  <c r="R297" i="34"/>
  <c r="S297" i="34"/>
  <c r="T297" i="34"/>
  <c r="L300" i="34"/>
  <c r="M300" i="34"/>
  <c r="O300" i="34"/>
  <c r="P300" i="34"/>
  <c r="Q300" i="34"/>
  <c r="R300" i="34"/>
  <c r="S300" i="34"/>
  <c r="T300" i="34"/>
  <c r="L303" i="34"/>
  <c r="M303" i="34"/>
  <c r="O303" i="34"/>
  <c r="P303" i="34"/>
  <c r="Q303" i="34"/>
  <c r="R303" i="34"/>
  <c r="S303" i="34"/>
  <c r="T303" i="34"/>
  <c r="L306" i="34"/>
  <c r="M306" i="34"/>
  <c r="O306" i="34"/>
  <c r="P306" i="34"/>
  <c r="Q306" i="34"/>
  <c r="R306" i="34"/>
  <c r="S306" i="34"/>
  <c r="T306" i="34"/>
  <c r="L309" i="34"/>
  <c r="M309" i="34"/>
  <c r="O309" i="34"/>
  <c r="P309" i="34"/>
  <c r="Q309" i="34"/>
  <c r="R309" i="34"/>
  <c r="S309" i="34"/>
  <c r="T309" i="34"/>
  <c r="L312" i="34"/>
  <c r="M312" i="34"/>
  <c r="O312" i="34"/>
  <c r="P312" i="34"/>
  <c r="Q312" i="34"/>
  <c r="R312" i="34"/>
  <c r="S312" i="34"/>
  <c r="T312" i="34"/>
  <c r="L315" i="34"/>
  <c r="M315" i="34"/>
  <c r="O315" i="34"/>
  <c r="P315" i="34"/>
  <c r="Q315" i="34"/>
  <c r="R315" i="34"/>
  <c r="S315" i="34"/>
  <c r="T315" i="34"/>
  <c r="L318" i="34"/>
  <c r="M318" i="34"/>
  <c r="O318" i="34"/>
  <c r="P318" i="34"/>
  <c r="Q318" i="34"/>
  <c r="R318" i="34"/>
  <c r="S318" i="34"/>
  <c r="T318" i="34"/>
  <c r="L321" i="34"/>
  <c r="M321" i="34"/>
  <c r="O321" i="34"/>
  <c r="P321" i="34"/>
  <c r="Q321" i="34"/>
  <c r="R321" i="34"/>
  <c r="S321" i="34"/>
  <c r="T321" i="34"/>
  <c r="L324" i="34"/>
  <c r="M324" i="34"/>
  <c r="O324" i="34"/>
  <c r="P324" i="34"/>
  <c r="Q324" i="34"/>
  <c r="R324" i="34"/>
  <c r="S324" i="34"/>
  <c r="T324" i="34"/>
  <c r="L327" i="34"/>
  <c r="M327" i="34"/>
  <c r="O327" i="34"/>
  <c r="P327" i="34"/>
  <c r="Q327" i="34"/>
  <c r="R327" i="34"/>
  <c r="S327" i="34"/>
  <c r="T327" i="34"/>
  <c r="L330" i="34"/>
  <c r="M330" i="34"/>
  <c r="O330" i="34"/>
  <c r="P330" i="34"/>
  <c r="Q330" i="34"/>
  <c r="R330" i="34"/>
  <c r="S330" i="34"/>
  <c r="T330" i="34"/>
  <c r="L333" i="34"/>
  <c r="M333" i="34"/>
  <c r="O333" i="34"/>
  <c r="P333" i="34"/>
  <c r="Q333" i="34"/>
  <c r="R333" i="34"/>
  <c r="S333" i="34"/>
  <c r="T333" i="34"/>
  <c r="L336" i="34"/>
  <c r="M336" i="34"/>
  <c r="O336" i="34"/>
  <c r="P336" i="34"/>
  <c r="Q336" i="34"/>
  <c r="R336" i="34"/>
  <c r="S336" i="34"/>
  <c r="T336" i="34"/>
  <c r="L339" i="34"/>
  <c r="M339" i="34"/>
  <c r="O339" i="34"/>
  <c r="P339" i="34"/>
  <c r="Q339" i="34"/>
  <c r="R339" i="34"/>
  <c r="S339" i="34"/>
  <c r="T339" i="34"/>
  <c r="L342" i="34"/>
  <c r="M342" i="34"/>
  <c r="O342" i="34"/>
  <c r="P342" i="34"/>
  <c r="Q342" i="34"/>
  <c r="R342" i="34"/>
  <c r="S342" i="34"/>
  <c r="T342" i="34"/>
  <c r="L345" i="34"/>
  <c r="M345" i="34"/>
  <c r="O345" i="34"/>
  <c r="P345" i="34"/>
  <c r="Q345" i="34"/>
  <c r="R345" i="34"/>
  <c r="S345" i="34"/>
  <c r="T345" i="34"/>
  <c r="L348" i="34"/>
  <c r="M348" i="34"/>
  <c r="O348" i="34"/>
  <c r="P348" i="34"/>
  <c r="Q348" i="34"/>
  <c r="R348" i="34"/>
  <c r="S348" i="34"/>
  <c r="T348" i="34"/>
  <c r="L351" i="34"/>
  <c r="M351" i="34"/>
  <c r="O351" i="34"/>
  <c r="P351" i="34"/>
  <c r="Q351" i="34"/>
  <c r="R351" i="34"/>
  <c r="S351" i="34"/>
  <c r="T351" i="34"/>
  <c r="L354" i="34"/>
  <c r="M354" i="34"/>
  <c r="O354" i="34"/>
  <c r="P354" i="34"/>
  <c r="Q354" i="34"/>
  <c r="R354" i="34"/>
  <c r="S354" i="34"/>
  <c r="T354" i="34"/>
  <c r="L357" i="34"/>
  <c r="M357" i="34"/>
  <c r="O357" i="34"/>
  <c r="P357" i="34"/>
  <c r="Q357" i="34"/>
  <c r="R357" i="34"/>
  <c r="S357" i="34"/>
  <c r="T357" i="34"/>
  <c r="L360" i="34"/>
  <c r="M360" i="34"/>
  <c r="O360" i="34"/>
  <c r="P360" i="34"/>
  <c r="Q360" i="34"/>
  <c r="R360" i="34"/>
  <c r="S360" i="34"/>
  <c r="T360" i="34"/>
  <c r="L363" i="34"/>
  <c r="M363" i="34"/>
  <c r="O363" i="34"/>
  <c r="P363" i="34"/>
  <c r="Q363" i="34"/>
  <c r="R363" i="34"/>
  <c r="S363" i="34"/>
  <c r="T363" i="34"/>
  <c r="L366" i="34"/>
  <c r="M366" i="34"/>
  <c r="O366" i="34"/>
  <c r="P366" i="34"/>
  <c r="Q366" i="34"/>
  <c r="R366" i="34"/>
  <c r="S366" i="34"/>
  <c r="T366" i="34"/>
  <c r="L369" i="34"/>
  <c r="M369" i="34"/>
  <c r="O369" i="34"/>
  <c r="P369" i="34"/>
  <c r="Q369" i="34"/>
  <c r="R369" i="34"/>
  <c r="S369" i="34"/>
  <c r="T369" i="34"/>
  <c r="L372" i="34"/>
  <c r="M372" i="34"/>
  <c r="O372" i="34"/>
  <c r="P372" i="34"/>
  <c r="Q372" i="34"/>
  <c r="R372" i="34"/>
  <c r="S372" i="34"/>
  <c r="T372" i="34"/>
  <c r="L375" i="34"/>
  <c r="M375" i="34"/>
  <c r="O375" i="34"/>
  <c r="P375" i="34"/>
  <c r="Q375" i="34"/>
  <c r="R375" i="34"/>
  <c r="S375" i="34"/>
  <c r="T375" i="34"/>
  <c r="L378" i="34"/>
  <c r="M378" i="34"/>
  <c r="O378" i="34"/>
  <c r="P378" i="34"/>
  <c r="Q378" i="34"/>
  <c r="R378" i="34"/>
  <c r="S378" i="34"/>
  <c r="T378" i="34"/>
  <c r="L381" i="34"/>
  <c r="M381" i="34"/>
  <c r="O381" i="34"/>
  <c r="P381" i="34"/>
  <c r="Q381" i="34"/>
  <c r="R381" i="34"/>
  <c r="S381" i="34"/>
  <c r="T381" i="34"/>
  <c r="L384" i="34"/>
  <c r="M384" i="34"/>
  <c r="O384" i="34"/>
  <c r="P384" i="34"/>
  <c r="Q384" i="34"/>
  <c r="R384" i="34"/>
  <c r="S384" i="34"/>
  <c r="T384" i="34"/>
  <c r="L387" i="34"/>
  <c r="M387" i="34"/>
  <c r="O387" i="34"/>
  <c r="P387" i="34"/>
  <c r="Q387" i="34"/>
  <c r="R387" i="34"/>
  <c r="S387" i="34"/>
  <c r="T387" i="34"/>
  <c r="L390" i="34"/>
  <c r="M390" i="34"/>
  <c r="O390" i="34"/>
  <c r="P390" i="34"/>
  <c r="Q390" i="34"/>
  <c r="R390" i="34"/>
  <c r="S390" i="34"/>
  <c r="T390" i="34"/>
  <c r="L393" i="34"/>
  <c r="M393" i="34"/>
  <c r="O393" i="34"/>
  <c r="P393" i="34"/>
  <c r="Q393" i="34"/>
  <c r="R393" i="34"/>
  <c r="S393" i="34"/>
  <c r="T393" i="34"/>
  <c r="L396" i="34"/>
  <c r="M396" i="34"/>
  <c r="O396" i="34"/>
  <c r="P396" i="34"/>
  <c r="Q396" i="34"/>
  <c r="R396" i="34"/>
  <c r="S396" i="34"/>
  <c r="T396" i="34"/>
  <c r="L399" i="34"/>
  <c r="M399" i="34"/>
  <c r="O399" i="34"/>
  <c r="P399" i="34"/>
  <c r="Q399" i="34"/>
  <c r="R399" i="34"/>
  <c r="S399" i="34"/>
  <c r="T399" i="34"/>
  <c r="L402" i="34"/>
  <c r="M402" i="34"/>
  <c r="O402" i="34"/>
  <c r="P402" i="34"/>
  <c r="Q402" i="34"/>
  <c r="R402" i="34"/>
  <c r="S402" i="34"/>
  <c r="T402" i="34"/>
  <c r="L405" i="34"/>
  <c r="M405" i="34"/>
  <c r="O405" i="34"/>
  <c r="P405" i="34"/>
  <c r="Q405" i="34"/>
  <c r="R405" i="34"/>
  <c r="S405" i="34"/>
  <c r="T405" i="34"/>
  <c r="L408" i="34"/>
  <c r="M408" i="34"/>
  <c r="O408" i="34"/>
  <c r="P408" i="34"/>
  <c r="Q408" i="34"/>
  <c r="R408" i="34"/>
  <c r="S408" i="34"/>
  <c r="T408" i="34"/>
  <c r="L411" i="34"/>
  <c r="M411" i="34"/>
  <c r="O411" i="34"/>
  <c r="P411" i="34"/>
  <c r="Q411" i="34"/>
  <c r="R411" i="34"/>
  <c r="S411" i="34"/>
  <c r="T411" i="34"/>
  <c r="L414" i="34"/>
  <c r="M414" i="34"/>
  <c r="O414" i="34"/>
  <c r="P414" i="34"/>
  <c r="Q414" i="34"/>
  <c r="R414" i="34"/>
  <c r="S414" i="34"/>
  <c r="T414" i="34"/>
  <c r="L417" i="34"/>
  <c r="M417" i="34"/>
  <c r="O417" i="34"/>
  <c r="P417" i="34"/>
  <c r="Q417" i="34"/>
  <c r="R417" i="34"/>
  <c r="S417" i="34"/>
  <c r="T417" i="34"/>
  <c r="Q63" i="34"/>
  <c r="R63" i="34"/>
  <c r="S63" i="34"/>
  <c r="T63" i="34"/>
  <c r="K62" i="35"/>
  <c r="J62" i="35"/>
  <c r="I62" i="35"/>
  <c r="H62" i="35"/>
  <c r="G62" i="35"/>
  <c r="F62" i="35"/>
  <c r="E62" i="35"/>
  <c r="D62" i="35"/>
  <c r="C62" i="35"/>
  <c r="K61" i="35"/>
  <c r="J61" i="35"/>
  <c r="I61" i="35"/>
  <c r="H61" i="35"/>
  <c r="G61" i="35"/>
  <c r="F61" i="35"/>
  <c r="E61" i="35"/>
  <c r="D61" i="35"/>
  <c r="C61" i="35"/>
  <c r="K60" i="35"/>
  <c r="J60" i="35"/>
  <c r="I60" i="35"/>
  <c r="H60" i="35"/>
  <c r="G60" i="35"/>
  <c r="F60" i="35"/>
  <c r="O62" i="35" s="1"/>
  <c r="E60" i="35"/>
  <c r="D60" i="35"/>
  <c r="C60" i="35"/>
  <c r="S62" i="34"/>
  <c r="R62" i="34"/>
  <c r="Q62" i="34"/>
  <c r="K404" i="54"/>
  <c r="I403" i="54"/>
  <c r="K302" i="54"/>
  <c r="I286" i="54"/>
  <c r="I222" i="54"/>
  <c r="K177" i="54"/>
  <c r="I158" i="54"/>
  <c r="I94" i="54"/>
  <c r="G296" i="54"/>
  <c r="F307" i="54"/>
  <c r="F325" i="54"/>
  <c r="F371" i="54"/>
  <c r="F389" i="54"/>
  <c r="E354" i="54"/>
  <c r="D288" i="54"/>
  <c r="H329" i="49"/>
  <c r="H329" i="44" s="1"/>
  <c r="K258" i="49"/>
  <c r="K258" i="44" s="1"/>
  <c r="H233" i="49"/>
  <c r="H233" i="44" s="1"/>
  <c r="J207" i="49"/>
  <c r="J207" i="44" s="1"/>
  <c r="J186" i="49"/>
  <c r="J186" i="44" s="1"/>
  <c r="J170" i="49"/>
  <c r="J170" i="44" s="1"/>
  <c r="J154" i="49"/>
  <c r="J154" i="44" s="1"/>
  <c r="J138" i="49"/>
  <c r="J122" i="49"/>
  <c r="J106" i="49"/>
  <c r="J90" i="49"/>
  <c r="J90" i="44" s="1"/>
  <c r="J74" i="49"/>
  <c r="J74" i="44" s="1"/>
  <c r="G292" i="49"/>
  <c r="G292" i="44" s="1"/>
  <c r="G356" i="49"/>
  <c r="G356" i="44" s="1"/>
  <c r="F276" i="49"/>
  <c r="F276" i="44" s="1"/>
  <c r="F340" i="49"/>
  <c r="F404" i="49"/>
  <c r="C275" i="49"/>
  <c r="C275" i="44" s="1"/>
  <c r="C283" i="49"/>
  <c r="C283" i="44" s="1"/>
  <c r="C291" i="49"/>
  <c r="C291" i="44" s="1"/>
  <c r="C299" i="49"/>
  <c r="C299" i="44" s="1"/>
  <c r="C307" i="49"/>
  <c r="C307" i="44" s="1"/>
  <c r="C315" i="49"/>
  <c r="C315" i="44" s="1"/>
  <c r="C323" i="49"/>
  <c r="C331" i="49"/>
  <c r="C331" i="44" s="1"/>
  <c r="C339" i="49"/>
  <c r="C339" i="44" s="1"/>
  <c r="C347" i="49"/>
  <c r="C347" i="44" s="1"/>
  <c r="C355" i="49"/>
  <c r="C355" i="44" s="1"/>
  <c r="C363" i="49"/>
  <c r="C363" i="44" s="1"/>
  <c r="C371" i="49"/>
  <c r="C371" i="44" s="1"/>
  <c r="C379" i="49"/>
  <c r="C379" i="44" s="1"/>
  <c r="C387" i="49"/>
  <c r="C387" i="44" s="1"/>
  <c r="C395" i="49"/>
  <c r="C395" i="44" s="1"/>
  <c r="C403" i="49"/>
  <c r="C403" i="44" s="1"/>
  <c r="C411" i="49"/>
  <c r="C411" i="44" s="1"/>
  <c r="T66" i="53"/>
  <c r="S72" i="53"/>
  <c r="R75" i="53"/>
  <c r="R78" i="53"/>
  <c r="S81" i="53"/>
  <c r="S93" i="53"/>
  <c r="R99" i="53"/>
  <c r="R102" i="53"/>
  <c r="S102" i="53"/>
  <c r="S114" i="53"/>
  <c r="R123" i="53"/>
  <c r="R126" i="53"/>
  <c r="T129" i="53"/>
  <c r="S135" i="53"/>
  <c r="R147" i="53"/>
  <c r="T147" i="53"/>
  <c r="R150" i="53"/>
  <c r="S156" i="53"/>
  <c r="T165" i="53"/>
  <c r="S168" i="53"/>
  <c r="R171" i="53"/>
  <c r="R174" i="53"/>
  <c r="S177" i="53"/>
  <c r="T177" i="53"/>
  <c r="S189" i="53"/>
  <c r="R195" i="53"/>
  <c r="T195" i="53"/>
  <c r="R198" i="53"/>
  <c r="S198" i="53"/>
  <c r="S210" i="53"/>
  <c r="T210" i="53"/>
  <c r="R219" i="53"/>
  <c r="R222" i="53"/>
  <c r="T228" i="53"/>
  <c r="S231" i="53"/>
  <c r="R243" i="53"/>
  <c r="R246" i="53"/>
  <c r="S252" i="53"/>
  <c r="R255" i="53"/>
  <c r="T261" i="53"/>
  <c r="R267" i="53"/>
  <c r="R270" i="53"/>
  <c r="M279" i="53"/>
  <c r="M282" i="53"/>
  <c r="O285" i="53"/>
  <c r="Q285" i="53"/>
  <c r="M288" i="53"/>
  <c r="S288" i="53"/>
  <c r="M291" i="53"/>
  <c r="M297" i="53"/>
  <c r="P297" i="53"/>
  <c r="O300" i="53"/>
  <c r="M303" i="53"/>
  <c r="O303" i="53"/>
  <c r="S303" i="53"/>
  <c r="M306" i="53"/>
  <c r="R306" i="53"/>
  <c r="T306" i="53"/>
  <c r="M312" i="53"/>
  <c r="M315" i="53"/>
  <c r="M321" i="53"/>
  <c r="T321" i="53"/>
  <c r="N324" i="53"/>
  <c r="O324" i="53"/>
  <c r="M327" i="53"/>
  <c r="N327" i="53"/>
  <c r="M330" i="53"/>
  <c r="R330" i="53"/>
  <c r="Q333" i="53"/>
  <c r="S333" i="53"/>
  <c r="M336" i="53"/>
  <c r="R336" i="53"/>
  <c r="M339" i="53"/>
  <c r="O342" i="53"/>
  <c r="R342" i="53"/>
  <c r="M345" i="53"/>
  <c r="P345" i="53"/>
  <c r="R345" i="53"/>
  <c r="S345" i="53"/>
  <c r="O348" i="53"/>
  <c r="R348" i="53"/>
  <c r="M351" i="53"/>
  <c r="R351" i="53"/>
  <c r="S351" i="53"/>
  <c r="T351" i="53"/>
  <c r="M354" i="53"/>
  <c r="R354" i="53"/>
  <c r="M360" i="53"/>
  <c r="R360" i="53"/>
  <c r="M363" i="53"/>
  <c r="M369" i="53"/>
  <c r="M375" i="53"/>
  <c r="M378" i="53"/>
  <c r="R381" i="53"/>
  <c r="M384" i="53"/>
  <c r="R384" i="53"/>
  <c r="M387" i="53"/>
  <c r="P387" i="53"/>
  <c r="Q387" i="53"/>
  <c r="N390" i="53"/>
  <c r="M393" i="53"/>
  <c r="O396" i="53"/>
  <c r="T396" i="53"/>
  <c r="M399" i="53"/>
  <c r="M402" i="53"/>
  <c r="M408" i="53"/>
  <c r="M411" i="53"/>
  <c r="O414" i="53"/>
  <c r="S414" i="53"/>
  <c r="M417" i="53"/>
  <c r="R63" i="53"/>
  <c r="T63" i="53"/>
  <c r="K418" i="53"/>
  <c r="J418" i="53"/>
  <c r="I418" i="53"/>
  <c r="H418" i="53"/>
  <c r="K417" i="53"/>
  <c r="T417" i="53" s="1"/>
  <c r="J417" i="53"/>
  <c r="S417" i="53" s="1"/>
  <c r="I417" i="53"/>
  <c r="R417" i="53" s="1"/>
  <c r="H417" i="53"/>
  <c r="Q417" i="53" s="1"/>
  <c r="K416" i="53"/>
  <c r="J416" i="53"/>
  <c r="I416" i="53"/>
  <c r="H416" i="53"/>
  <c r="K415" i="53"/>
  <c r="J415" i="53"/>
  <c r="I415" i="53"/>
  <c r="H415" i="53"/>
  <c r="K414" i="53"/>
  <c r="T414" i="53" s="1"/>
  <c r="J414" i="53"/>
  <c r="I414" i="53"/>
  <c r="R414" i="53" s="1"/>
  <c r="H414" i="53"/>
  <c r="K413" i="53"/>
  <c r="J413" i="53"/>
  <c r="J413" i="54" s="1"/>
  <c r="I413" i="53"/>
  <c r="H413" i="53"/>
  <c r="K412" i="53"/>
  <c r="K412" i="54" s="1"/>
  <c r="J412" i="53"/>
  <c r="I412" i="53"/>
  <c r="H412" i="53"/>
  <c r="K411" i="53"/>
  <c r="T411" i="53" s="1"/>
  <c r="J411" i="53"/>
  <c r="S411" i="53" s="1"/>
  <c r="I411" i="53"/>
  <c r="R411" i="53" s="1"/>
  <c r="H411" i="53"/>
  <c r="Q411" i="53" s="1"/>
  <c r="K410" i="53"/>
  <c r="J410" i="53"/>
  <c r="I410" i="53"/>
  <c r="H410" i="53"/>
  <c r="K409" i="53"/>
  <c r="J409" i="53"/>
  <c r="I409" i="53"/>
  <c r="H409" i="53"/>
  <c r="K408" i="53"/>
  <c r="T408" i="53" s="1"/>
  <c r="J408" i="53"/>
  <c r="S408" i="53" s="1"/>
  <c r="I408" i="53"/>
  <c r="R408" i="53" s="1"/>
  <c r="H408" i="53"/>
  <c r="K407" i="53"/>
  <c r="J407" i="53"/>
  <c r="I407" i="53"/>
  <c r="H407" i="53"/>
  <c r="K406" i="53"/>
  <c r="J406" i="53"/>
  <c r="I406" i="53"/>
  <c r="H406" i="53"/>
  <c r="K405" i="53"/>
  <c r="T405" i="53" s="1"/>
  <c r="J405" i="53"/>
  <c r="S405" i="53" s="1"/>
  <c r="I405" i="53"/>
  <c r="R405" i="53" s="1"/>
  <c r="H405" i="53"/>
  <c r="Q405" i="53" s="1"/>
  <c r="K404" i="53"/>
  <c r="J404" i="53"/>
  <c r="I404" i="53"/>
  <c r="H404" i="53"/>
  <c r="K403" i="53"/>
  <c r="J403" i="53"/>
  <c r="I403" i="53"/>
  <c r="H403" i="53"/>
  <c r="Q402" i="53" s="1"/>
  <c r="K402" i="53"/>
  <c r="T402" i="53" s="1"/>
  <c r="J402" i="53"/>
  <c r="S402" i="53" s="1"/>
  <c r="I402" i="53"/>
  <c r="R402" i="53" s="1"/>
  <c r="H402" i="53"/>
  <c r="K401" i="53"/>
  <c r="J401" i="53"/>
  <c r="I401" i="53"/>
  <c r="H401" i="53"/>
  <c r="K400" i="53"/>
  <c r="J400" i="53"/>
  <c r="I400" i="53"/>
  <c r="H400" i="53"/>
  <c r="K399" i="53"/>
  <c r="T399" i="53" s="1"/>
  <c r="J399" i="53"/>
  <c r="S399" i="53" s="1"/>
  <c r="I399" i="53"/>
  <c r="R399" i="53" s="1"/>
  <c r="H399" i="53"/>
  <c r="Q399" i="53" s="1"/>
  <c r="K398" i="53"/>
  <c r="J398" i="53"/>
  <c r="I398" i="53"/>
  <c r="H398" i="53"/>
  <c r="K397" i="53"/>
  <c r="J397" i="53"/>
  <c r="I397" i="53"/>
  <c r="H397" i="53"/>
  <c r="K396" i="53"/>
  <c r="K396" i="54" s="1"/>
  <c r="J396" i="53"/>
  <c r="S396" i="53" s="1"/>
  <c r="I396" i="53"/>
  <c r="R396" i="53" s="1"/>
  <c r="H396" i="53"/>
  <c r="K395" i="53"/>
  <c r="J395" i="53"/>
  <c r="I395" i="53"/>
  <c r="H395" i="53"/>
  <c r="K394" i="53"/>
  <c r="J394" i="53"/>
  <c r="I394" i="53"/>
  <c r="H394" i="53"/>
  <c r="K393" i="53"/>
  <c r="T393" i="53" s="1"/>
  <c r="J393" i="53"/>
  <c r="S393" i="53" s="1"/>
  <c r="I393" i="53"/>
  <c r="R393" i="53" s="1"/>
  <c r="H393" i="53"/>
  <c r="Q393" i="53" s="1"/>
  <c r="K392" i="53"/>
  <c r="J392" i="53"/>
  <c r="I392" i="53"/>
  <c r="H392" i="53"/>
  <c r="K391" i="53"/>
  <c r="J391" i="53"/>
  <c r="I391" i="53"/>
  <c r="H391" i="53"/>
  <c r="Q390" i="53" s="1"/>
  <c r="K390" i="53"/>
  <c r="T390" i="53" s="1"/>
  <c r="J390" i="53"/>
  <c r="S390" i="53" s="1"/>
  <c r="I390" i="53"/>
  <c r="R390" i="53" s="1"/>
  <c r="H390" i="53"/>
  <c r="K389" i="53"/>
  <c r="J389" i="53"/>
  <c r="I389" i="53"/>
  <c r="H389" i="53"/>
  <c r="K388" i="53"/>
  <c r="K388" i="54" s="1"/>
  <c r="J388" i="53"/>
  <c r="I388" i="53"/>
  <c r="H388" i="53"/>
  <c r="K387" i="53"/>
  <c r="T387" i="53" s="1"/>
  <c r="J387" i="53"/>
  <c r="S387" i="53" s="1"/>
  <c r="I387" i="53"/>
  <c r="R387" i="53" s="1"/>
  <c r="H387" i="53"/>
  <c r="K386" i="53"/>
  <c r="J386" i="53"/>
  <c r="I386" i="53"/>
  <c r="H386" i="53"/>
  <c r="K385" i="53"/>
  <c r="J385" i="53"/>
  <c r="I385" i="53"/>
  <c r="H385" i="53"/>
  <c r="K384" i="53"/>
  <c r="T384" i="53" s="1"/>
  <c r="J384" i="53"/>
  <c r="S384" i="53" s="1"/>
  <c r="I384" i="53"/>
  <c r="H384" i="53"/>
  <c r="K383" i="53"/>
  <c r="J383" i="53"/>
  <c r="I383" i="53"/>
  <c r="H383" i="53"/>
  <c r="K382" i="53"/>
  <c r="J382" i="53"/>
  <c r="I382" i="53"/>
  <c r="H382" i="53"/>
  <c r="K381" i="53"/>
  <c r="T381" i="53" s="1"/>
  <c r="J381" i="53"/>
  <c r="S381" i="53" s="1"/>
  <c r="I381" i="53"/>
  <c r="H381" i="53"/>
  <c r="Q381" i="53" s="1"/>
  <c r="K380" i="53"/>
  <c r="J380" i="53"/>
  <c r="I380" i="53"/>
  <c r="H380" i="53"/>
  <c r="K379" i="53"/>
  <c r="J379" i="53"/>
  <c r="I379" i="53"/>
  <c r="H379" i="53"/>
  <c r="Q378" i="53" s="1"/>
  <c r="K378" i="53"/>
  <c r="T378" i="53" s="1"/>
  <c r="J378" i="53"/>
  <c r="S378" i="53" s="1"/>
  <c r="I378" i="53"/>
  <c r="R378" i="53" s="1"/>
  <c r="H378" i="53"/>
  <c r="K377" i="53"/>
  <c r="J377" i="53"/>
  <c r="I377" i="53"/>
  <c r="H377" i="53"/>
  <c r="K376" i="53"/>
  <c r="J376" i="53"/>
  <c r="I376" i="53"/>
  <c r="H376" i="53"/>
  <c r="K375" i="53"/>
  <c r="T375" i="53" s="1"/>
  <c r="J375" i="53"/>
  <c r="S375" i="53" s="1"/>
  <c r="I375" i="53"/>
  <c r="R375" i="53" s="1"/>
  <c r="H375" i="53"/>
  <c r="Q375" i="53" s="1"/>
  <c r="K374" i="53"/>
  <c r="J374" i="53"/>
  <c r="I374" i="53"/>
  <c r="H374" i="53"/>
  <c r="K373" i="53"/>
  <c r="J373" i="53"/>
  <c r="I373" i="53"/>
  <c r="H373" i="53"/>
  <c r="K372" i="53"/>
  <c r="T372" i="53" s="1"/>
  <c r="J372" i="53"/>
  <c r="S372" i="53" s="1"/>
  <c r="I372" i="53"/>
  <c r="R372" i="53" s="1"/>
  <c r="H372" i="53"/>
  <c r="K371" i="53"/>
  <c r="J371" i="53"/>
  <c r="I371" i="53"/>
  <c r="H371" i="53"/>
  <c r="K370" i="53"/>
  <c r="J370" i="53"/>
  <c r="I370" i="53"/>
  <c r="H370" i="53"/>
  <c r="K369" i="53"/>
  <c r="T369" i="53" s="1"/>
  <c r="J369" i="53"/>
  <c r="S369" i="53" s="1"/>
  <c r="I369" i="53"/>
  <c r="R369" i="53" s="1"/>
  <c r="H369" i="53"/>
  <c r="Q369" i="53" s="1"/>
  <c r="K368" i="53"/>
  <c r="J368" i="53"/>
  <c r="I368" i="53"/>
  <c r="H368" i="53"/>
  <c r="K367" i="53"/>
  <c r="J367" i="53"/>
  <c r="I367" i="53"/>
  <c r="H367" i="53"/>
  <c r="K366" i="53"/>
  <c r="T366" i="53" s="1"/>
  <c r="J366" i="53"/>
  <c r="S366" i="53" s="1"/>
  <c r="I366" i="53"/>
  <c r="R366" i="53" s="1"/>
  <c r="H366" i="53"/>
  <c r="K365" i="53"/>
  <c r="J365" i="53"/>
  <c r="I365" i="53"/>
  <c r="H365" i="53"/>
  <c r="K364" i="53"/>
  <c r="J364" i="53"/>
  <c r="I364" i="53"/>
  <c r="H364" i="53"/>
  <c r="K363" i="53"/>
  <c r="T363" i="53" s="1"/>
  <c r="J363" i="53"/>
  <c r="S363" i="53" s="1"/>
  <c r="I363" i="53"/>
  <c r="R363" i="53" s="1"/>
  <c r="H363" i="53"/>
  <c r="Q363" i="53" s="1"/>
  <c r="K362" i="53"/>
  <c r="J362" i="53"/>
  <c r="I362" i="53"/>
  <c r="H362" i="53"/>
  <c r="K361" i="53"/>
  <c r="J361" i="53"/>
  <c r="I361" i="53"/>
  <c r="H361" i="53"/>
  <c r="K360" i="53"/>
  <c r="T360" i="53" s="1"/>
  <c r="J360" i="53"/>
  <c r="S360" i="53" s="1"/>
  <c r="I360" i="53"/>
  <c r="H360" i="53"/>
  <c r="K359" i="53"/>
  <c r="J359" i="53"/>
  <c r="I359" i="53"/>
  <c r="H359" i="53"/>
  <c r="K358" i="53"/>
  <c r="J358" i="53"/>
  <c r="I358" i="53"/>
  <c r="H358" i="53"/>
  <c r="K357" i="53"/>
  <c r="T357" i="53" s="1"/>
  <c r="J357" i="53"/>
  <c r="S357" i="53" s="1"/>
  <c r="I357" i="53"/>
  <c r="R357" i="53" s="1"/>
  <c r="H357" i="53"/>
  <c r="Q357" i="53" s="1"/>
  <c r="K356" i="53"/>
  <c r="J356" i="53"/>
  <c r="I356" i="53"/>
  <c r="H356" i="53"/>
  <c r="K355" i="53"/>
  <c r="J355" i="53"/>
  <c r="I355" i="53"/>
  <c r="H355" i="53"/>
  <c r="K354" i="53"/>
  <c r="T354" i="53" s="1"/>
  <c r="J354" i="53"/>
  <c r="S354" i="53" s="1"/>
  <c r="I354" i="53"/>
  <c r="H354" i="53"/>
  <c r="K353" i="53"/>
  <c r="J353" i="53"/>
  <c r="I353" i="53"/>
  <c r="H353" i="53"/>
  <c r="K352" i="53"/>
  <c r="J352" i="53"/>
  <c r="I352" i="53"/>
  <c r="H352" i="53"/>
  <c r="K351" i="53"/>
  <c r="J351" i="53"/>
  <c r="I351" i="53"/>
  <c r="H351" i="53"/>
  <c r="Q351" i="53" s="1"/>
  <c r="K350" i="53"/>
  <c r="K350" i="54" s="1"/>
  <c r="J350" i="53"/>
  <c r="I350" i="53"/>
  <c r="H350" i="53"/>
  <c r="K349" i="53"/>
  <c r="J349" i="53"/>
  <c r="I349" i="53"/>
  <c r="H349" i="53"/>
  <c r="K348" i="53"/>
  <c r="T348" i="53" s="1"/>
  <c r="J348" i="53"/>
  <c r="S348" i="53" s="1"/>
  <c r="I348" i="53"/>
  <c r="H348" i="53"/>
  <c r="K347" i="53"/>
  <c r="J347" i="53"/>
  <c r="I347" i="53"/>
  <c r="H347" i="53"/>
  <c r="K346" i="53"/>
  <c r="J346" i="53"/>
  <c r="I346" i="53"/>
  <c r="H346" i="53"/>
  <c r="K345" i="53"/>
  <c r="T345" i="53" s="1"/>
  <c r="J345" i="53"/>
  <c r="I345" i="53"/>
  <c r="H345" i="53"/>
  <c r="Q345" i="53" s="1"/>
  <c r="K344" i="53"/>
  <c r="J344" i="53"/>
  <c r="I344" i="53"/>
  <c r="H344" i="53"/>
  <c r="K343" i="53"/>
  <c r="J343" i="53"/>
  <c r="I343" i="53"/>
  <c r="H343" i="53"/>
  <c r="K342" i="53"/>
  <c r="T342" i="53" s="1"/>
  <c r="J342" i="53"/>
  <c r="S342" i="53" s="1"/>
  <c r="I342" i="53"/>
  <c r="H342" i="53"/>
  <c r="K341" i="53"/>
  <c r="J341" i="53"/>
  <c r="I341" i="53"/>
  <c r="H341" i="53"/>
  <c r="K340" i="53"/>
  <c r="J340" i="53"/>
  <c r="I340" i="53"/>
  <c r="H340" i="53"/>
  <c r="K339" i="53"/>
  <c r="T339" i="53" s="1"/>
  <c r="J339" i="53"/>
  <c r="S339" i="53" s="1"/>
  <c r="I339" i="53"/>
  <c r="I339" i="54" s="1"/>
  <c r="R339" i="54" s="1"/>
  <c r="H339" i="53"/>
  <c r="Q339" i="53" s="1"/>
  <c r="K338" i="53"/>
  <c r="J338" i="53"/>
  <c r="I338" i="53"/>
  <c r="H338" i="53"/>
  <c r="K337" i="53"/>
  <c r="J337" i="53"/>
  <c r="I337" i="53"/>
  <c r="H337" i="53"/>
  <c r="K336" i="53"/>
  <c r="T336" i="53" s="1"/>
  <c r="J336" i="53"/>
  <c r="S336" i="53" s="1"/>
  <c r="I336" i="53"/>
  <c r="H336" i="53"/>
  <c r="K335" i="53"/>
  <c r="J335" i="53"/>
  <c r="I335" i="53"/>
  <c r="H335" i="53"/>
  <c r="K334" i="53"/>
  <c r="J334" i="53"/>
  <c r="I334" i="53"/>
  <c r="H334" i="53"/>
  <c r="K333" i="53"/>
  <c r="T333" i="53" s="1"/>
  <c r="J333" i="53"/>
  <c r="I333" i="53"/>
  <c r="R333" i="53" s="1"/>
  <c r="H333" i="53"/>
  <c r="K332" i="53"/>
  <c r="K332" i="54" s="1"/>
  <c r="J332" i="53"/>
  <c r="I332" i="53"/>
  <c r="H332" i="53"/>
  <c r="K331" i="53"/>
  <c r="J331" i="53"/>
  <c r="I331" i="53"/>
  <c r="H331" i="53"/>
  <c r="K330" i="53"/>
  <c r="T330" i="53" s="1"/>
  <c r="J330" i="53"/>
  <c r="S330" i="53" s="1"/>
  <c r="I330" i="53"/>
  <c r="H330" i="53"/>
  <c r="K329" i="53"/>
  <c r="J329" i="53"/>
  <c r="I329" i="53"/>
  <c r="H329" i="53"/>
  <c r="K328" i="53"/>
  <c r="J328" i="53"/>
  <c r="I328" i="53"/>
  <c r="H328" i="53"/>
  <c r="K327" i="53"/>
  <c r="T327" i="53" s="1"/>
  <c r="J327" i="53"/>
  <c r="S327" i="53" s="1"/>
  <c r="I327" i="53"/>
  <c r="R327" i="53" s="1"/>
  <c r="H327" i="53"/>
  <c r="Q327" i="53" s="1"/>
  <c r="K326" i="53"/>
  <c r="J326" i="53"/>
  <c r="I326" i="53"/>
  <c r="H326" i="53"/>
  <c r="K325" i="53"/>
  <c r="J325" i="53"/>
  <c r="I325" i="53"/>
  <c r="H325" i="53"/>
  <c r="K324" i="53"/>
  <c r="T324" i="53" s="1"/>
  <c r="J324" i="53"/>
  <c r="S324" i="53" s="1"/>
  <c r="I324" i="53"/>
  <c r="R324" i="53" s="1"/>
  <c r="H324" i="53"/>
  <c r="K323" i="53"/>
  <c r="J323" i="53"/>
  <c r="I323" i="53"/>
  <c r="H323" i="53"/>
  <c r="K322" i="53"/>
  <c r="J322" i="53"/>
  <c r="I322" i="53"/>
  <c r="H322" i="53"/>
  <c r="K321" i="53"/>
  <c r="J321" i="53"/>
  <c r="S321" i="53" s="1"/>
  <c r="I321" i="53"/>
  <c r="R321" i="53" s="1"/>
  <c r="H321" i="53"/>
  <c r="Q321" i="53" s="1"/>
  <c r="K320" i="53"/>
  <c r="J320" i="53"/>
  <c r="I320" i="53"/>
  <c r="H320" i="53"/>
  <c r="K319" i="53"/>
  <c r="J319" i="53"/>
  <c r="I319" i="53"/>
  <c r="H319" i="53"/>
  <c r="K318" i="53"/>
  <c r="T318" i="53" s="1"/>
  <c r="J318" i="53"/>
  <c r="S318" i="53" s="1"/>
  <c r="I318" i="53"/>
  <c r="R318" i="53" s="1"/>
  <c r="H318" i="53"/>
  <c r="K317" i="53"/>
  <c r="J317" i="53"/>
  <c r="I317" i="53"/>
  <c r="H317" i="53"/>
  <c r="K316" i="53"/>
  <c r="J316" i="53"/>
  <c r="I316" i="53"/>
  <c r="H316" i="53"/>
  <c r="K315" i="53"/>
  <c r="T315" i="53" s="1"/>
  <c r="J315" i="53"/>
  <c r="S315" i="53" s="1"/>
  <c r="I315" i="53"/>
  <c r="R315" i="53" s="1"/>
  <c r="H315" i="53"/>
  <c r="Q315" i="53" s="1"/>
  <c r="K314" i="53"/>
  <c r="J314" i="53"/>
  <c r="I314" i="53"/>
  <c r="H314" i="53"/>
  <c r="K313" i="53"/>
  <c r="J313" i="53"/>
  <c r="I313" i="53"/>
  <c r="H313" i="53"/>
  <c r="K312" i="53"/>
  <c r="T312" i="53" s="1"/>
  <c r="J312" i="53"/>
  <c r="S312" i="53" s="1"/>
  <c r="I312" i="53"/>
  <c r="R312" i="53" s="1"/>
  <c r="H312" i="53"/>
  <c r="K311" i="53"/>
  <c r="J311" i="53"/>
  <c r="I311" i="53"/>
  <c r="H311" i="53"/>
  <c r="K310" i="53"/>
  <c r="J310" i="53"/>
  <c r="I310" i="53"/>
  <c r="I310" i="54" s="1"/>
  <c r="H310" i="53"/>
  <c r="K309" i="53"/>
  <c r="T309" i="53" s="1"/>
  <c r="J309" i="53"/>
  <c r="S309" i="53" s="1"/>
  <c r="I309" i="53"/>
  <c r="R309" i="53" s="1"/>
  <c r="H309" i="53"/>
  <c r="Q309" i="53" s="1"/>
  <c r="K308" i="53"/>
  <c r="J308" i="53"/>
  <c r="I308" i="53"/>
  <c r="H308" i="53"/>
  <c r="K307" i="53"/>
  <c r="J307" i="53"/>
  <c r="I307" i="53"/>
  <c r="H307" i="53"/>
  <c r="K306" i="53"/>
  <c r="J306" i="53"/>
  <c r="S306" i="53" s="1"/>
  <c r="I306" i="53"/>
  <c r="H306" i="53"/>
  <c r="K305" i="53"/>
  <c r="J305" i="53"/>
  <c r="I305" i="53"/>
  <c r="H305" i="53"/>
  <c r="K304" i="53"/>
  <c r="J304" i="53"/>
  <c r="I304" i="53"/>
  <c r="H304" i="53"/>
  <c r="K303" i="53"/>
  <c r="T303" i="53" s="1"/>
  <c r="J303" i="53"/>
  <c r="I303" i="53"/>
  <c r="R303" i="53" s="1"/>
  <c r="H303" i="53"/>
  <c r="Q303" i="53" s="1"/>
  <c r="K302" i="53"/>
  <c r="J302" i="53"/>
  <c r="I302" i="53"/>
  <c r="I302" i="54" s="1"/>
  <c r="H302" i="53"/>
  <c r="K301" i="53"/>
  <c r="J301" i="53"/>
  <c r="I301" i="53"/>
  <c r="H301" i="53"/>
  <c r="K300" i="53"/>
  <c r="T300" i="53" s="1"/>
  <c r="J300" i="53"/>
  <c r="S300" i="53" s="1"/>
  <c r="I300" i="53"/>
  <c r="R300" i="53" s="1"/>
  <c r="H300" i="53"/>
  <c r="K299" i="53"/>
  <c r="J299" i="53"/>
  <c r="I299" i="53"/>
  <c r="H299" i="53"/>
  <c r="K298" i="53"/>
  <c r="J298" i="53"/>
  <c r="I298" i="53"/>
  <c r="H298" i="53"/>
  <c r="K297" i="53"/>
  <c r="T297" i="53" s="1"/>
  <c r="J297" i="53"/>
  <c r="S297" i="53" s="1"/>
  <c r="I297" i="53"/>
  <c r="R297" i="53" s="1"/>
  <c r="H297" i="53"/>
  <c r="Q297" i="53" s="1"/>
  <c r="K296" i="53"/>
  <c r="J296" i="53"/>
  <c r="I296" i="53"/>
  <c r="H296" i="53"/>
  <c r="K295" i="53"/>
  <c r="J295" i="53"/>
  <c r="I295" i="53"/>
  <c r="H295" i="53"/>
  <c r="K294" i="53"/>
  <c r="T294" i="53" s="1"/>
  <c r="J294" i="53"/>
  <c r="S294" i="53" s="1"/>
  <c r="I294" i="53"/>
  <c r="R294" i="53" s="1"/>
  <c r="H294" i="53"/>
  <c r="K293" i="53"/>
  <c r="J293" i="53"/>
  <c r="I293" i="53"/>
  <c r="H293" i="53"/>
  <c r="K292" i="53"/>
  <c r="J292" i="53"/>
  <c r="I292" i="53"/>
  <c r="H292" i="53"/>
  <c r="K291" i="53"/>
  <c r="T291" i="53" s="1"/>
  <c r="J291" i="53"/>
  <c r="S291" i="53" s="1"/>
  <c r="I291" i="53"/>
  <c r="R291" i="53" s="1"/>
  <c r="H291" i="53"/>
  <c r="Q291" i="53" s="1"/>
  <c r="K290" i="53"/>
  <c r="J290" i="53"/>
  <c r="I290" i="53"/>
  <c r="H290" i="53"/>
  <c r="K289" i="53"/>
  <c r="J289" i="53"/>
  <c r="I289" i="53"/>
  <c r="H289" i="53"/>
  <c r="K288" i="53"/>
  <c r="T288" i="53" s="1"/>
  <c r="J288" i="53"/>
  <c r="I288" i="53"/>
  <c r="R288" i="53" s="1"/>
  <c r="H288" i="53"/>
  <c r="K287" i="53"/>
  <c r="J287" i="53"/>
  <c r="I287" i="53"/>
  <c r="H287" i="53"/>
  <c r="K286" i="53"/>
  <c r="K286" i="54" s="1"/>
  <c r="J286" i="53"/>
  <c r="I286" i="53"/>
  <c r="H286" i="53"/>
  <c r="K285" i="53"/>
  <c r="T285" i="53" s="1"/>
  <c r="J285" i="53"/>
  <c r="S285" i="53" s="1"/>
  <c r="I285" i="53"/>
  <c r="R285" i="53" s="1"/>
  <c r="H285" i="53"/>
  <c r="K284" i="53"/>
  <c r="J284" i="53"/>
  <c r="I284" i="53"/>
  <c r="H284" i="53"/>
  <c r="K283" i="53"/>
  <c r="J283" i="53"/>
  <c r="I283" i="53"/>
  <c r="H283" i="53"/>
  <c r="K282" i="53"/>
  <c r="T282" i="53" s="1"/>
  <c r="J282" i="53"/>
  <c r="S282" i="53" s="1"/>
  <c r="I282" i="53"/>
  <c r="R282" i="53" s="1"/>
  <c r="H282" i="53"/>
  <c r="K281" i="53"/>
  <c r="J281" i="53"/>
  <c r="I281" i="53"/>
  <c r="H281" i="53"/>
  <c r="K280" i="53"/>
  <c r="J280" i="53"/>
  <c r="I280" i="53"/>
  <c r="H280" i="53"/>
  <c r="K279" i="53"/>
  <c r="T279" i="53" s="1"/>
  <c r="J279" i="53"/>
  <c r="S279" i="53" s="1"/>
  <c r="I279" i="53"/>
  <c r="R279" i="53" s="1"/>
  <c r="H279" i="53"/>
  <c r="Q279" i="53" s="1"/>
  <c r="K278" i="53"/>
  <c r="J278" i="53"/>
  <c r="I278" i="53"/>
  <c r="I278" i="54" s="1"/>
  <c r="H278" i="53"/>
  <c r="K277" i="53"/>
  <c r="J277" i="53"/>
  <c r="I277" i="53"/>
  <c r="H277" i="53"/>
  <c r="K276" i="53"/>
  <c r="T276" i="53" s="1"/>
  <c r="J276" i="53"/>
  <c r="S276" i="53" s="1"/>
  <c r="I276" i="53"/>
  <c r="R276" i="53" s="1"/>
  <c r="H276" i="53"/>
  <c r="K275" i="53"/>
  <c r="J275" i="53"/>
  <c r="I275" i="53"/>
  <c r="H275" i="53"/>
  <c r="K274" i="53"/>
  <c r="J274" i="53"/>
  <c r="I274" i="53"/>
  <c r="H274" i="53"/>
  <c r="K273" i="53"/>
  <c r="T273" i="53" s="1"/>
  <c r="J273" i="53"/>
  <c r="S273" i="53" s="1"/>
  <c r="I273" i="53"/>
  <c r="R273" i="53" s="1"/>
  <c r="H273" i="53"/>
  <c r="Q273" i="53" s="1"/>
  <c r="K272" i="53"/>
  <c r="J272" i="53"/>
  <c r="I272" i="53"/>
  <c r="H272" i="53"/>
  <c r="K271" i="53"/>
  <c r="J271" i="53"/>
  <c r="I271" i="53"/>
  <c r="H271" i="53"/>
  <c r="K270" i="53"/>
  <c r="T270" i="53" s="1"/>
  <c r="J270" i="53"/>
  <c r="S270" i="53" s="1"/>
  <c r="I270" i="53"/>
  <c r="I270" i="54" s="1"/>
  <c r="H270" i="53"/>
  <c r="K269" i="53"/>
  <c r="J269" i="53"/>
  <c r="I269" i="53"/>
  <c r="H269" i="53"/>
  <c r="K268" i="53"/>
  <c r="J268" i="53"/>
  <c r="I268" i="53"/>
  <c r="H268" i="53"/>
  <c r="K267" i="53"/>
  <c r="T267" i="53" s="1"/>
  <c r="J267" i="53"/>
  <c r="S267" i="53" s="1"/>
  <c r="I267" i="53"/>
  <c r="H267" i="53"/>
  <c r="Q267" i="53" s="1"/>
  <c r="K266" i="53"/>
  <c r="J266" i="53"/>
  <c r="I266" i="53"/>
  <c r="H266" i="53"/>
  <c r="K265" i="53"/>
  <c r="J265" i="53"/>
  <c r="I265" i="53"/>
  <c r="H265" i="53"/>
  <c r="K264" i="53"/>
  <c r="T264" i="53" s="1"/>
  <c r="J264" i="53"/>
  <c r="S264" i="53" s="1"/>
  <c r="I264" i="53"/>
  <c r="R264" i="53" s="1"/>
  <c r="H264" i="53"/>
  <c r="K263" i="53"/>
  <c r="J263" i="53"/>
  <c r="I263" i="53"/>
  <c r="H263" i="53"/>
  <c r="K262" i="53"/>
  <c r="K262" i="54" s="1"/>
  <c r="J262" i="53"/>
  <c r="I262" i="53"/>
  <c r="I262" i="54" s="1"/>
  <c r="H262" i="53"/>
  <c r="K261" i="53"/>
  <c r="J261" i="53"/>
  <c r="S261" i="53" s="1"/>
  <c r="I261" i="53"/>
  <c r="R261" i="53" s="1"/>
  <c r="H261" i="53"/>
  <c r="Q261" i="53" s="1"/>
  <c r="K260" i="53"/>
  <c r="J260" i="53"/>
  <c r="I260" i="53"/>
  <c r="H260" i="53"/>
  <c r="K259" i="53"/>
  <c r="J259" i="53"/>
  <c r="I259" i="53"/>
  <c r="H259" i="53"/>
  <c r="K258" i="53"/>
  <c r="T258" i="53" s="1"/>
  <c r="J258" i="53"/>
  <c r="S258" i="53" s="1"/>
  <c r="I258" i="53"/>
  <c r="R258" i="53" s="1"/>
  <c r="H258" i="53"/>
  <c r="K257" i="53"/>
  <c r="J257" i="53"/>
  <c r="I257" i="53"/>
  <c r="H257" i="53"/>
  <c r="K256" i="53"/>
  <c r="J256" i="53"/>
  <c r="I256" i="53"/>
  <c r="H256" i="53"/>
  <c r="K255" i="53"/>
  <c r="T255" i="53" s="1"/>
  <c r="J255" i="53"/>
  <c r="S255" i="53" s="1"/>
  <c r="I255" i="53"/>
  <c r="H255" i="53"/>
  <c r="Q255" i="53" s="1"/>
  <c r="K254" i="53"/>
  <c r="J254" i="53"/>
  <c r="I254" i="53"/>
  <c r="I254" i="54" s="1"/>
  <c r="H254" i="53"/>
  <c r="K253" i="53"/>
  <c r="J253" i="53"/>
  <c r="I253" i="53"/>
  <c r="H253" i="53"/>
  <c r="K252" i="53"/>
  <c r="T252" i="53" s="1"/>
  <c r="J252" i="53"/>
  <c r="I252" i="53"/>
  <c r="R252" i="53" s="1"/>
  <c r="H252" i="53"/>
  <c r="K251" i="53"/>
  <c r="J251" i="53"/>
  <c r="I251" i="53"/>
  <c r="H251" i="53"/>
  <c r="K250" i="53"/>
  <c r="J250" i="53"/>
  <c r="I250" i="53"/>
  <c r="H250" i="53"/>
  <c r="K249" i="53"/>
  <c r="T249" i="53" s="1"/>
  <c r="J249" i="53"/>
  <c r="S249" i="53" s="1"/>
  <c r="I249" i="53"/>
  <c r="R249" i="53" s="1"/>
  <c r="H249" i="53"/>
  <c r="Q249" i="53" s="1"/>
  <c r="K248" i="53"/>
  <c r="J248" i="53"/>
  <c r="I248" i="53"/>
  <c r="H248" i="53"/>
  <c r="K247" i="53"/>
  <c r="J247" i="53"/>
  <c r="I247" i="53"/>
  <c r="H247" i="53"/>
  <c r="K246" i="53"/>
  <c r="T246" i="53" s="1"/>
  <c r="J246" i="53"/>
  <c r="S246" i="53" s="1"/>
  <c r="I246" i="53"/>
  <c r="I246" i="54" s="1"/>
  <c r="R246" i="54" s="1"/>
  <c r="H246" i="53"/>
  <c r="K245" i="53"/>
  <c r="J245" i="53"/>
  <c r="I245" i="53"/>
  <c r="H245" i="53"/>
  <c r="K244" i="53"/>
  <c r="J244" i="53"/>
  <c r="I244" i="53"/>
  <c r="H244" i="53"/>
  <c r="K243" i="53"/>
  <c r="T243" i="53" s="1"/>
  <c r="J243" i="53"/>
  <c r="S243" i="53" s="1"/>
  <c r="I243" i="53"/>
  <c r="H243" i="53"/>
  <c r="Q243" i="53" s="1"/>
  <c r="K242" i="53"/>
  <c r="J242" i="53"/>
  <c r="I242" i="53"/>
  <c r="H242" i="53"/>
  <c r="K241" i="53"/>
  <c r="J241" i="53"/>
  <c r="I241" i="53"/>
  <c r="H241" i="53"/>
  <c r="K240" i="53"/>
  <c r="T240" i="53" s="1"/>
  <c r="J240" i="53"/>
  <c r="S240" i="53" s="1"/>
  <c r="I240" i="53"/>
  <c r="R240" i="53" s="1"/>
  <c r="H240" i="53"/>
  <c r="K239" i="53"/>
  <c r="J239" i="53"/>
  <c r="I239" i="53"/>
  <c r="H239" i="53"/>
  <c r="K238" i="53"/>
  <c r="J238" i="53"/>
  <c r="I238" i="53"/>
  <c r="I238" i="54" s="1"/>
  <c r="H238" i="53"/>
  <c r="K237" i="53"/>
  <c r="T237" i="53" s="1"/>
  <c r="J237" i="53"/>
  <c r="S237" i="53" s="1"/>
  <c r="I237" i="53"/>
  <c r="R237" i="53" s="1"/>
  <c r="H237" i="53"/>
  <c r="Q237" i="53" s="1"/>
  <c r="K236" i="53"/>
  <c r="J236" i="53"/>
  <c r="I236" i="53"/>
  <c r="H236" i="53"/>
  <c r="K235" i="53"/>
  <c r="J235" i="53"/>
  <c r="I235" i="53"/>
  <c r="H235" i="53"/>
  <c r="K234" i="53"/>
  <c r="T234" i="53" s="1"/>
  <c r="J234" i="53"/>
  <c r="S234" i="53" s="1"/>
  <c r="I234" i="53"/>
  <c r="R234" i="53" s="1"/>
  <c r="H234" i="53"/>
  <c r="K233" i="53"/>
  <c r="J233" i="53"/>
  <c r="I233" i="53"/>
  <c r="H233" i="53"/>
  <c r="K232" i="53"/>
  <c r="J232" i="53"/>
  <c r="I232" i="53"/>
  <c r="H232" i="53"/>
  <c r="K231" i="53"/>
  <c r="T231" i="53" s="1"/>
  <c r="J231" i="53"/>
  <c r="I231" i="53"/>
  <c r="R231" i="53" s="1"/>
  <c r="H231" i="53"/>
  <c r="Q231" i="53" s="1"/>
  <c r="K230" i="53"/>
  <c r="J230" i="53"/>
  <c r="I230" i="53"/>
  <c r="I230" i="54" s="1"/>
  <c r="H230" i="53"/>
  <c r="K229" i="53"/>
  <c r="J229" i="53"/>
  <c r="I229" i="53"/>
  <c r="H229" i="53"/>
  <c r="K228" i="53"/>
  <c r="J228" i="53"/>
  <c r="S228" i="53" s="1"/>
  <c r="I228" i="53"/>
  <c r="R228" i="53" s="1"/>
  <c r="H228" i="53"/>
  <c r="K227" i="53"/>
  <c r="J227" i="53"/>
  <c r="I227" i="53"/>
  <c r="H227" i="53"/>
  <c r="K226" i="53"/>
  <c r="J226" i="53"/>
  <c r="I226" i="53"/>
  <c r="H226" i="53"/>
  <c r="K225" i="53"/>
  <c r="T225" i="53" s="1"/>
  <c r="J225" i="53"/>
  <c r="S225" i="53" s="1"/>
  <c r="I225" i="53"/>
  <c r="R225" i="53" s="1"/>
  <c r="H225" i="53"/>
  <c r="Q225" i="53" s="1"/>
  <c r="K224" i="53"/>
  <c r="J224" i="53"/>
  <c r="I224" i="53"/>
  <c r="H224" i="53"/>
  <c r="K223" i="53"/>
  <c r="J223" i="53"/>
  <c r="I223" i="53"/>
  <c r="H223" i="53"/>
  <c r="K222" i="53"/>
  <c r="T222" i="53" s="1"/>
  <c r="J222" i="53"/>
  <c r="S222" i="53" s="1"/>
  <c r="I222" i="53"/>
  <c r="H222" i="53"/>
  <c r="K221" i="53"/>
  <c r="J221" i="53"/>
  <c r="I221" i="53"/>
  <c r="H221" i="53"/>
  <c r="K220" i="53"/>
  <c r="J220" i="53"/>
  <c r="I220" i="53"/>
  <c r="H220" i="53"/>
  <c r="K219" i="53"/>
  <c r="T219" i="53" s="1"/>
  <c r="J219" i="53"/>
  <c r="S219" i="53" s="1"/>
  <c r="I219" i="53"/>
  <c r="H219" i="53"/>
  <c r="Q219" i="53" s="1"/>
  <c r="K218" i="53"/>
  <c r="J218" i="53"/>
  <c r="I218" i="53"/>
  <c r="H218" i="53"/>
  <c r="K217" i="53"/>
  <c r="J217" i="53"/>
  <c r="I217" i="53"/>
  <c r="H217" i="53"/>
  <c r="K216" i="53"/>
  <c r="T216" i="53" s="1"/>
  <c r="J216" i="53"/>
  <c r="S216" i="53" s="1"/>
  <c r="I216" i="53"/>
  <c r="R216" i="53" s="1"/>
  <c r="H216" i="53"/>
  <c r="K215" i="53"/>
  <c r="J215" i="53"/>
  <c r="I215" i="53"/>
  <c r="H215" i="53"/>
  <c r="K214" i="53"/>
  <c r="J214" i="53"/>
  <c r="I214" i="53"/>
  <c r="I214" i="54" s="1"/>
  <c r="H214" i="53"/>
  <c r="K213" i="53"/>
  <c r="T213" i="53" s="1"/>
  <c r="J213" i="53"/>
  <c r="S213" i="53" s="1"/>
  <c r="I213" i="53"/>
  <c r="R213" i="53" s="1"/>
  <c r="H213" i="53"/>
  <c r="Q213" i="53" s="1"/>
  <c r="K212" i="53"/>
  <c r="J212" i="53"/>
  <c r="I212" i="53"/>
  <c r="H212" i="53"/>
  <c r="K211" i="53"/>
  <c r="J211" i="53"/>
  <c r="I211" i="53"/>
  <c r="H211" i="53"/>
  <c r="K210" i="53"/>
  <c r="J210" i="53"/>
  <c r="I210" i="53"/>
  <c r="R210" i="53" s="1"/>
  <c r="H210" i="53"/>
  <c r="K209" i="53"/>
  <c r="K209" i="54" s="1"/>
  <c r="J209" i="53"/>
  <c r="I209" i="53"/>
  <c r="H209" i="53"/>
  <c r="K208" i="53"/>
  <c r="J208" i="53"/>
  <c r="I208" i="53"/>
  <c r="H208" i="53"/>
  <c r="K207" i="53"/>
  <c r="T207" i="53" s="1"/>
  <c r="J207" i="53"/>
  <c r="S207" i="53" s="1"/>
  <c r="I207" i="53"/>
  <c r="R207" i="53" s="1"/>
  <c r="H207" i="53"/>
  <c r="Q207" i="53" s="1"/>
  <c r="K206" i="53"/>
  <c r="J206" i="53"/>
  <c r="I206" i="53"/>
  <c r="I206" i="54" s="1"/>
  <c r="H206" i="53"/>
  <c r="K205" i="53"/>
  <c r="J205" i="53"/>
  <c r="I205" i="53"/>
  <c r="H205" i="53"/>
  <c r="K204" i="53"/>
  <c r="T204" i="53" s="1"/>
  <c r="J204" i="53"/>
  <c r="S204" i="53" s="1"/>
  <c r="I204" i="53"/>
  <c r="R204" i="53" s="1"/>
  <c r="H204" i="53"/>
  <c r="K203" i="53"/>
  <c r="J203" i="53"/>
  <c r="I203" i="53"/>
  <c r="H203" i="53"/>
  <c r="K202" i="53"/>
  <c r="J202" i="53"/>
  <c r="I202" i="53"/>
  <c r="H202" i="53"/>
  <c r="K201" i="53"/>
  <c r="T201" i="53" s="1"/>
  <c r="J201" i="53"/>
  <c r="S201" i="53" s="1"/>
  <c r="I201" i="53"/>
  <c r="R201" i="53" s="1"/>
  <c r="H201" i="53"/>
  <c r="Q201" i="53" s="1"/>
  <c r="K200" i="53"/>
  <c r="J200" i="53"/>
  <c r="I200" i="53"/>
  <c r="H200" i="53"/>
  <c r="K199" i="53"/>
  <c r="J199" i="53"/>
  <c r="I199" i="53"/>
  <c r="H199" i="53"/>
  <c r="K198" i="53"/>
  <c r="T198" i="53" s="1"/>
  <c r="J198" i="53"/>
  <c r="I198" i="53"/>
  <c r="I198" i="54" s="1"/>
  <c r="H198" i="53"/>
  <c r="K197" i="53"/>
  <c r="J197" i="53"/>
  <c r="I197" i="53"/>
  <c r="H197" i="53"/>
  <c r="K196" i="53"/>
  <c r="J196" i="53"/>
  <c r="I196" i="53"/>
  <c r="H196" i="53"/>
  <c r="K195" i="53"/>
  <c r="J195" i="53"/>
  <c r="S195" i="53" s="1"/>
  <c r="I195" i="53"/>
  <c r="H195" i="53"/>
  <c r="Q195" i="53" s="1"/>
  <c r="K194" i="53"/>
  <c r="J194" i="53"/>
  <c r="I194" i="53"/>
  <c r="H194" i="53"/>
  <c r="K193" i="53"/>
  <c r="J193" i="53"/>
  <c r="I193" i="53"/>
  <c r="H193" i="53"/>
  <c r="K192" i="53"/>
  <c r="T192" i="53" s="1"/>
  <c r="J192" i="53"/>
  <c r="S192" i="53" s="1"/>
  <c r="I192" i="53"/>
  <c r="R192" i="53" s="1"/>
  <c r="H192" i="53"/>
  <c r="K191" i="53"/>
  <c r="J191" i="53"/>
  <c r="I191" i="53"/>
  <c r="H191" i="53"/>
  <c r="K190" i="53"/>
  <c r="J190" i="53"/>
  <c r="I190" i="53"/>
  <c r="I190" i="54" s="1"/>
  <c r="H190" i="53"/>
  <c r="K189" i="53"/>
  <c r="T189" i="53" s="1"/>
  <c r="J189" i="53"/>
  <c r="I189" i="53"/>
  <c r="R189" i="53" s="1"/>
  <c r="H189" i="53"/>
  <c r="Q189" i="53" s="1"/>
  <c r="K188" i="53"/>
  <c r="J188" i="53"/>
  <c r="I188" i="53"/>
  <c r="H188" i="53"/>
  <c r="K187" i="53"/>
  <c r="J187" i="53"/>
  <c r="I187" i="53"/>
  <c r="H187" i="53"/>
  <c r="K186" i="53"/>
  <c r="T186" i="53" s="1"/>
  <c r="J186" i="53"/>
  <c r="S186" i="53" s="1"/>
  <c r="I186" i="53"/>
  <c r="R186" i="53" s="1"/>
  <c r="H186" i="53"/>
  <c r="K185" i="53"/>
  <c r="J185" i="53"/>
  <c r="I185" i="53"/>
  <c r="H185" i="53"/>
  <c r="K184" i="53"/>
  <c r="J184" i="53"/>
  <c r="I184" i="53"/>
  <c r="H184" i="53"/>
  <c r="K183" i="53"/>
  <c r="T183" i="53" s="1"/>
  <c r="J183" i="53"/>
  <c r="S183" i="53" s="1"/>
  <c r="I183" i="53"/>
  <c r="R183" i="53" s="1"/>
  <c r="H183" i="53"/>
  <c r="Q183" i="53" s="1"/>
  <c r="K182" i="53"/>
  <c r="J182" i="53"/>
  <c r="I182" i="53"/>
  <c r="I182" i="54" s="1"/>
  <c r="H182" i="53"/>
  <c r="K181" i="53"/>
  <c r="J181" i="53"/>
  <c r="I181" i="53"/>
  <c r="H181" i="53"/>
  <c r="K180" i="53"/>
  <c r="T180" i="53" s="1"/>
  <c r="J180" i="53"/>
  <c r="S180" i="53" s="1"/>
  <c r="I180" i="53"/>
  <c r="R180" i="53" s="1"/>
  <c r="H180" i="53"/>
  <c r="K179" i="53"/>
  <c r="J179" i="53"/>
  <c r="I179" i="53"/>
  <c r="H179" i="53"/>
  <c r="K178" i="53"/>
  <c r="J178" i="53"/>
  <c r="I178" i="53"/>
  <c r="H178" i="53"/>
  <c r="K177" i="53"/>
  <c r="J177" i="53"/>
  <c r="I177" i="53"/>
  <c r="R177" i="53" s="1"/>
  <c r="H177" i="53"/>
  <c r="Q177" i="53" s="1"/>
  <c r="K176" i="53"/>
  <c r="J176" i="53"/>
  <c r="I176" i="53"/>
  <c r="H176" i="53"/>
  <c r="K175" i="53"/>
  <c r="J175" i="53"/>
  <c r="I175" i="53"/>
  <c r="H175" i="53"/>
  <c r="K174" i="53"/>
  <c r="T174" i="53" s="1"/>
  <c r="J174" i="53"/>
  <c r="S174" i="53" s="1"/>
  <c r="I174" i="53"/>
  <c r="I174" i="54" s="1"/>
  <c r="H174" i="53"/>
  <c r="K173" i="53"/>
  <c r="J173" i="53"/>
  <c r="I173" i="53"/>
  <c r="H173" i="53"/>
  <c r="K172" i="53"/>
  <c r="J172" i="53"/>
  <c r="I172" i="53"/>
  <c r="H172" i="53"/>
  <c r="K171" i="53"/>
  <c r="T171" i="53" s="1"/>
  <c r="J171" i="53"/>
  <c r="S171" i="53" s="1"/>
  <c r="I171" i="53"/>
  <c r="H171" i="53"/>
  <c r="Q171" i="53" s="1"/>
  <c r="K170" i="53"/>
  <c r="J170" i="53"/>
  <c r="I170" i="53"/>
  <c r="H170" i="53"/>
  <c r="K169" i="53"/>
  <c r="J169" i="53"/>
  <c r="I169" i="53"/>
  <c r="H169" i="53"/>
  <c r="K168" i="53"/>
  <c r="T168" i="53" s="1"/>
  <c r="J168" i="53"/>
  <c r="I168" i="53"/>
  <c r="R168" i="53" s="1"/>
  <c r="H168" i="53"/>
  <c r="K167" i="53"/>
  <c r="J167" i="53"/>
  <c r="I167" i="53"/>
  <c r="H167" i="53"/>
  <c r="K166" i="53"/>
  <c r="J166" i="53"/>
  <c r="I166" i="53"/>
  <c r="I166" i="54" s="1"/>
  <c r="H166" i="53"/>
  <c r="K165" i="53"/>
  <c r="J165" i="53"/>
  <c r="S165" i="53" s="1"/>
  <c r="I165" i="53"/>
  <c r="R165" i="53" s="1"/>
  <c r="H165" i="53"/>
  <c r="Q165" i="53" s="1"/>
  <c r="K164" i="53"/>
  <c r="J164" i="53"/>
  <c r="I164" i="53"/>
  <c r="H164" i="53"/>
  <c r="K163" i="53"/>
  <c r="J163" i="53"/>
  <c r="I163" i="53"/>
  <c r="H163" i="53"/>
  <c r="K162" i="53"/>
  <c r="T162" i="53" s="1"/>
  <c r="J162" i="53"/>
  <c r="S162" i="53" s="1"/>
  <c r="I162" i="53"/>
  <c r="R162" i="53" s="1"/>
  <c r="H162" i="53"/>
  <c r="K161" i="53"/>
  <c r="J161" i="53"/>
  <c r="I161" i="53"/>
  <c r="H161" i="53"/>
  <c r="K160" i="53"/>
  <c r="J160" i="53"/>
  <c r="I160" i="53"/>
  <c r="H160" i="53"/>
  <c r="K159" i="53"/>
  <c r="T159" i="53" s="1"/>
  <c r="J159" i="53"/>
  <c r="S159" i="53" s="1"/>
  <c r="I159" i="53"/>
  <c r="R159" i="53" s="1"/>
  <c r="H159" i="53"/>
  <c r="Q159" i="53" s="1"/>
  <c r="K158" i="53"/>
  <c r="J158" i="53"/>
  <c r="I158" i="53"/>
  <c r="H158" i="53"/>
  <c r="K157" i="53"/>
  <c r="J157" i="53"/>
  <c r="I157" i="53"/>
  <c r="H157" i="53"/>
  <c r="K156" i="53"/>
  <c r="T156" i="53" s="1"/>
  <c r="J156" i="53"/>
  <c r="I156" i="53"/>
  <c r="R156" i="53" s="1"/>
  <c r="H156" i="53"/>
  <c r="K155" i="53"/>
  <c r="J155" i="53"/>
  <c r="J155" i="54" s="1"/>
  <c r="I155" i="53"/>
  <c r="H155" i="53"/>
  <c r="K154" i="53"/>
  <c r="J154" i="53"/>
  <c r="I154" i="53"/>
  <c r="H154" i="53"/>
  <c r="K153" i="53"/>
  <c r="T153" i="53" s="1"/>
  <c r="J153" i="53"/>
  <c r="S153" i="53" s="1"/>
  <c r="I153" i="53"/>
  <c r="R153" i="53" s="1"/>
  <c r="H153" i="53"/>
  <c r="Q153" i="53" s="1"/>
  <c r="K152" i="53"/>
  <c r="J152" i="53"/>
  <c r="I152" i="53"/>
  <c r="H152" i="53"/>
  <c r="K151" i="53"/>
  <c r="J151" i="53"/>
  <c r="I151" i="53"/>
  <c r="H151" i="53"/>
  <c r="K150" i="53"/>
  <c r="T150" i="53" s="1"/>
  <c r="J150" i="53"/>
  <c r="S150" i="53" s="1"/>
  <c r="I150" i="53"/>
  <c r="I150" i="54" s="1"/>
  <c r="H150" i="53"/>
  <c r="K149" i="53"/>
  <c r="J149" i="53"/>
  <c r="I149" i="53"/>
  <c r="H149" i="53"/>
  <c r="K148" i="53"/>
  <c r="K148" i="54" s="1"/>
  <c r="J148" i="53"/>
  <c r="I148" i="53"/>
  <c r="H148" i="53"/>
  <c r="K147" i="53"/>
  <c r="J147" i="53"/>
  <c r="S147" i="53" s="1"/>
  <c r="I147" i="53"/>
  <c r="H147" i="53"/>
  <c r="Q147" i="53" s="1"/>
  <c r="K146" i="53"/>
  <c r="J146" i="53"/>
  <c r="I146" i="53"/>
  <c r="H146" i="53"/>
  <c r="K145" i="53"/>
  <c r="J145" i="53"/>
  <c r="I145" i="53"/>
  <c r="H145" i="53"/>
  <c r="K144" i="53"/>
  <c r="T144" i="53" s="1"/>
  <c r="J144" i="53"/>
  <c r="S144" i="53" s="1"/>
  <c r="I144" i="53"/>
  <c r="R144" i="53" s="1"/>
  <c r="H144" i="53"/>
  <c r="K143" i="53"/>
  <c r="J143" i="53"/>
  <c r="I143" i="53"/>
  <c r="H143" i="53"/>
  <c r="K142" i="53"/>
  <c r="J142" i="53"/>
  <c r="I142" i="53"/>
  <c r="I142" i="54" s="1"/>
  <c r="H142" i="53"/>
  <c r="K141" i="53"/>
  <c r="T141" i="53" s="1"/>
  <c r="J141" i="53"/>
  <c r="S141" i="53" s="1"/>
  <c r="I141" i="53"/>
  <c r="R141" i="53" s="1"/>
  <c r="H141" i="53"/>
  <c r="Q141" i="53" s="1"/>
  <c r="K140" i="53"/>
  <c r="J140" i="53"/>
  <c r="I140" i="53"/>
  <c r="H140" i="53"/>
  <c r="K139" i="53"/>
  <c r="J139" i="53"/>
  <c r="I139" i="53"/>
  <c r="H139" i="53"/>
  <c r="K138" i="53"/>
  <c r="T138" i="53" s="1"/>
  <c r="J138" i="53"/>
  <c r="S138" i="53" s="1"/>
  <c r="I138" i="53"/>
  <c r="R138" i="53" s="1"/>
  <c r="H138" i="53"/>
  <c r="K137" i="53"/>
  <c r="J137" i="53"/>
  <c r="I137" i="53"/>
  <c r="H137" i="53"/>
  <c r="K136" i="53"/>
  <c r="J136" i="53"/>
  <c r="I136" i="53"/>
  <c r="H136" i="53"/>
  <c r="K135" i="53"/>
  <c r="T135" i="53" s="1"/>
  <c r="J135" i="53"/>
  <c r="I135" i="53"/>
  <c r="R135" i="53" s="1"/>
  <c r="H135" i="53"/>
  <c r="Q135" i="53" s="1"/>
  <c r="K134" i="53"/>
  <c r="J134" i="53"/>
  <c r="I134" i="53"/>
  <c r="I134" i="54" s="1"/>
  <c r="H134" i="53"/>
  <c r="K133" i="53"/>
  <c r="J133" i="53"/>
  <c r="I133" i="53"/>
  <c r="H133" i="53"/>
  <c r="K132" i="53"/>
  <c r="T132" i="53" s="1"/>
  <c r="J132" i="53"/>
  <c r="S132" i="53" s="1"/>
  <c r="I132" i="53"/>
  <c r="R132" i="53" s="1"/>
  <c r="H132" i="53"/>
  <c r="K131" i="53"/>
  <c r="J131" i="53"/>
  <c r="I131" i="53"/>
  <c r="H131" i="53"/>
  <c r="K130" i="53"/>
  <c r="J130" i="53"/>
  <c r="I130" i="53"/>
  <c r="H130" i="53"/>
  <c r="K129" i="53"/>
  <c r="J129" i="53"/>
  <c r="S129" i="53" s="1"/>
  <c r="I129" i="53"/>
  <c r="R129" i="53" s="1"/>
  <c r="H129" i="53"/>
  <c r="Q129" i="53" s="1"/>
  <c r="K128" i="53"/>
  <c r="J128" i="53"/>
  <c r="I128" i="53"/>
  <c r="H128" i="53"/>
  <c r="K127" i="53"/>
  <c r="J127" i="53"/>
  <c r="I127" i="53"/>
  <c r="H127" i="53"/>
  <c r="K126" i="53"/>
  <c r="T126" i="53" s="1"/>
  <c r="J126" i="53"/>
  <c r="S126" i="53" s="1"/>
  <c r="I126" i="53"/>
  <c r="I126" i="54" s="1"/>
  <c r="H126" i="53"/>
  <c r="K125" i="53"/>
  <c r="J125" i="53"/>
  <c r="I125" i="53"/>
  <c r="H125" i="53"/>
  <c r="K124" i="53"/>
  <c r="J124" i="53"/>
  <c r="I124" i="53"/>
  <c r="H124" i="53"/>
  <c r="K123" i="53"/>
  <c r="T123" i="53" s="1"/>
  <c r="J123" i="53"/>
  <c r="S123" i="53" s="1"/>
  <c r="I123" i="53"/>
  <c r="H123" i="53"/>
  <c r="Q123" i="53" s="1"/>
  <c r="K122" i="53"/>
  <c r="J122" i="53"/>
  <c r="I122" i="53"/>
  <c r="H122" i="53"/>
  <c r="K121" i="53"/>
  <c r="J121" i="53"/>
  <c r="I121" i="53"/>
  <c r="H121" i="53"/>
  <c r="K120" i="53"/>
  <c r="T120" i="53" s="1"/>
  <c r="J120" i="53"/>
  <c r="S120" i="53" s="1"/>
  <c r="I120" i="53"/>
  <c r="R120" i="53" s="1"/>
  <c r="H120" i="53"/>
  <c r="K119" i="53"/>
  <c r="J119" i="53"/>
  <c r="I119" i="53"/>
  <c r="H119" i="53"/>
  <c r="K118" i="53"/>
  <c r="J118" i="53"/>
  <c r="I118" i="53"/>
  <c r="I118" i="54" s="1"/>
  <c r="H118" i="53"/>
  <c r="K117" i="53"/>
  <c r="T117" i="53" s="1"/>
  <c r="J117" i="53"/>
  <c r="S117" i="53" s="1"/>
  <c r="I117" i="53"/>
  <c r="R117" i="53" s="1"/>
  <c r="H117" i="53"/>
  <c r="Q117" i="53" s="1"/>
  <c r="K116" i="53"/>
  <c r="K116" i="54" s="1"/>
  <c r="J116" i="53"/>
  <c r="I116" i="53"/>
  <c r="H116" i="53"/>
  <c r="K115" i="53"/>
  <c r="J115" i="53"/>
  <c r="I115" i="53"/>
  <c r="H115" i="53"/>
  <c r="K114" i="53"/>
  <c r="T114" i="53" s="1"/>
  <c r="J114" i="53"/>
  <c r="I114" i="53"/>
  <c r="R114" i="53" s="1"/>
  <c r="H114" i="53"/>
  <c r="K113" i="53"/>
  <c r="J113" i="53"/>
  <c r="I113" i="53"/>
  <c r="H113" i="53"/>
  <c r="K112" i="53"/>
  <c r="J112" i="53"/>
  <c r="I112" i="53"/>
  <c r="H112" i="53"/>
  <c r="K111" i="53"/>
  <c r="T111" i="53" s="1"/>
  <c r="J111" i="53"/>
  <c r="S111" i="53" s="1"/>
  <c r="I111" i="53"/>
  <c r="R111" i="53" s="1"/>
  <c r="H111" i="53"/>
  <c r="Q111" i="53" s="1"/>
  <c r="K110" i="53"/>
  <c r="J110" i="53"/>
  <c r="I110" i="53"/>
  <c r="I110" i="54" s="1"/>
  <c r="H110" i="53"/>
  <c r="K109" i="53"/>
  <c r="J109" i="53"/>
  <c r="I109" i="53"/>
  <c r="H109" i="53"/>
  <c r="K108" i="53"/>
  <c r="T108" i="53" s="1"/>
  <c r="J108" i="53"/>
  <c r="S108" i="53" s="1"/>
  <c r="I108" i="53"/>
  <c r="R108" i="53" s="1"/>
  <c r="H108" i="53"/>
  <c r="K107" i="53"/>
  <c r="J107" i="53"/>
  <c r="I107" i="53"/>
  <c r="H107" i="53"/>
  <c r="K106" i="53"/>
  <c r="J106" i="53"/>
  <c r="I106" i="53"/>
  <c r="H106" i="53"/>
  <c r="K105" i="53"/>
  <c r="T105" i="53" s="1"/>
  <c r="J105" i="53"/>
  <c r="S105" i="53" s="1"/>
  <c r="I105" i="53"/>
  <c r="R105" i="53" s="1"/>
  <c r="H105" i="53"/>
  <c r="Q105" i="53" s="1"/>
  <c r="K104" i="53"/>
  <c r="J104" i="53"/>
  <c r="I104" i="53"/>
  <c r="H104" i="53"/>
  <c r="K103" i="53"/>
  <c r="J103" i="53"/>
  <c r="I103" i="53"/>
  <c r="H103" i="53"/>
  <c r="K102" i="53"/>
  <c r="T102" i="53" s="1"/>
  <c r="J102" i="53"/>
  <c r="I102" i="53"/>
  <c r="I102" i="54" s="1"/>
  <c r="H102" i="53"/>
  <c r="K101" i="53"/>
  <c r="J101" i="53"/>
  <c r="I101" i="53"/>
  <c r="H101" i="53"/>
  <c r="K100" i="53"/>
  <c r="J100" i="53"/>
  <c r="I100" i="53"/>
  <c r="H100" i="53"/>
  <c r="K99" i="53"/>
  <c r="T99" i="53" s="1"/>
  <c r="J99" i="53"/>
  <c r="S99" i="53" s="1"/>
  <c r="I99" i="53"/>
  <c r="H99" i="53"/>
  <c r="Q99" i="53" s="1"/>
  <c r="K98" i="53"/>
  <c r="J98" i="53"/>
  <c r="I98" i="53"/>
  <c r="H98" i="53"/>
  <c r="K97" i="53"/>
  <c r="J97" i="53"/>
  <c r="I97" i="53"/>
  <c r="H97" i="53"/>
  <c r="K96" i="53"/>
  <c r="T96" i="53" s="1"/>
  <c r="J96" i="53"/>
  <c r="S96" i="53" s="1"/>
  <c r="I96" i="53"/>
  <c r="R96" i="53" s="1"/>
  <c r="H96" i="53"/>
  <c r="K95" i="53"/>
  <c r="J95" i="53"/>
  <c r="I95" i="53"/>
  <c r="H95" i="53"/>
  <c r="K94" i="53"/>
  <c r="J94" i="53"/>
  <c r="I94" i="53"/>
  <c r="H94" i="53"/>
  <c r="K93" i="53"/>
  <c r="T93" i="53" s="1"/>
  <c r="J93" i="53"/>
  <c r="I93" i="53"/>
  <c r="R93" i="53" s="1"/>
  <c r="H93" i="53"/>
  <c r="Q93" i="53" s="1"/>
  <c r="K92" i="53"/>
  <c r="J92" i="53"/>
  <c r="I92" i="53"/>
  <c r="H92" i="53"/>
  <c r="K91" i="53"/>
  <c r="K91" i="54" s="1"/>
  <c r="J91" i="53"/>
  <c r="I91" i="53"/>
  <c r="H91" i="53"/>
  <c r="K90" i="53"/>
  <c r="T90" i="53" s="1"/>
  <c r="J90" i="53"/>
  <c r="S90" i="53" s="1"/>
  <c r="I90" i="53"/>
  <c r="R90" i="53" s="1"/>
  <c r="H90" i="53"/>
  <c r="K89" i="53"/>
  <c r="J89" i="53"/>
  <c r="I89" i="53"/>
  <c r="H89" i="53"/>
  <c r="K88" i="53"/>
  <c r="J88" i="53"/>
  <c r="I88" i="53"/>
  <c r="H88" i="53"/>
  <c r="K87" i="53"/>
  <c r="T87" i="53" s="1"/>
  <c r="J87" i="53"/>
  <c r="S87" i="53" s="1"/>
  <c r="I87" i="53"/>
  <c r="R87" i="53" s="1"/>
  <c r="H87" i="53"/>
  <c r="Q87" i="53" s="1"/>
  <c r="K86" i="53"/>
  <c r="J86" i="53"/>
  <c r="I86" i="53"/>
  <c r="I86" i="54" s="1"/>
  <c r="H86" i="53"/>
  <c r="K85" i="53"/>
  <c r="J85" i="53"/>
  <c r="I85" i="53"/>
  <c r="H85" i="53"/>
  <c r="K84" i="53"/>
  <c r="T84" i="53" s="1"/>
  <c r="J84" i="53"/>
  <c r="S84" i="53" s="1"/>
  <c r="I84" i="53"/>
  <c r="R84" i="53" s="1"/>
  <c r="H84" i="53"/>
  <c r="K83" i="53"/>
  <c r="J83" i="53"/>
  <c r="I83" i="53"/>
  <c r="H83" i="53"/>
  <c r="K82" i="53"/>
  <c r="J82" i="53"/>
  <c r="I82" i="53"/>
  <c r="H82" i="53"/>
  <c r="K81" i="53"/>
  <c r="T81" i="53" s="1"/>
  <c r="J81" i="53"/>
  <c r="I81" i="53"/>
  <c r="R81" i="53" s="1"/>
  <c r="H81" i="53"/>
  <c r="Q81" i="53" s="1"/>
  <c r="K80" i="53"/>
  <c r="J80" i="53"/>
  <c r="I80" i="53"/>
  <c r="H80" i="53"/>
  <c r="K79" i="53"/>
  <c r="J79" i="53"/>
  <c r="I79" i="53"/>
  <c r="H79" i="53"/>
  <c r="K78" i="53"/>
  <c r="T78" i="53" s="1"/>
  <c r="J78" i="53"/>
  <c r="S78" i="53" s="1"/>
  <c r="I78" i="53"/>
  <c r="I78" i="54" s="1"/>
  <c r="H78" i="53"/>
  <c r="K77" i="53"/>
  <c r="J77" i="53"/>
  <c r="I77" i="53"/>
  <c r="H77" i="53"/>
  <c r="K76" i="53"/>
  <c r="J76" i="53"/>
  <c r="I76" i="53"/>
  <c r="H76" i="53"/>
  <c r="K75" i="53"/>
  <c r="T75" i="53" s="1"/>
  <c r="J75" i="53"/>
  <c r="S75" i="53" s="1"/>
  <c r="I75" i="53"/>
  <c r="H75" i="53"/>
  <c r="Q75" i="53" s="1"/>
  <c r="K74" i="53"/>
  <c r="J74" i="53"/>
  <c r="I74" i="53"/>
  <c r="H74" i="53"/>
  <c r="K73" i="53"/>
  <c r="J73" i="53"/>
  <c r="I73" i="53"/>
  <c r="H73" i="53"/>
  <c r="K72" i="53"/>
  <c r="T72" i="53" s="1"/>
  <c r="J72" i="53"/>
  <c r="I72" i="53"/>
  <c r="R72" i="53" s="1"/>
  <c r="H72" i="53"/>
  <c r="K71" i="53"/>
  <c r="J71" i="53"/>
  <c r="I71" i="53"/>
  <c r="H71" i="53"/>
  <c r="K70" i="53"/>
  <c r="J70" i="53"/>
  <c r="I70" i="53"/>
  <c r="I70" i="54" s="1"/>
  <c r="H70" i="53"/>
  <c r="K69" i="53"/>
  <c r="T69" i="53" s="1"/>
  <c r="J69" i="53"/>
  <c r="S69" i="53" s="1"/>
  <c r="I69" i="53"/>
  <c r="R69" i="53" s="1"/>
  <c r="H69" i="53"/>
  <c r="Q69" i="53" s="1"/>
  <c r="K68" i="53"/>
  <c r="J68" i="53"/>
  <c r="I68" i="53"/>
  <c r="H68" i="53"/>
  <c r="K67" i="53"/>
  <c r="J67" i="53"/>
  <c r="I67" i="53"/>
  <c r="H67" i="53"/>
  <c r="K66" i="53"/>
  <c r="J66" i="53"/>
  <c r="S66" i="53" s="1"/>
  <c r="I66" i="53"/>
  <c r="R66" i="53" s="1"/>
  <c r="H66" i="53"/>
  <c r="K65" i="53"/>
  <c r="J65" i="53"/>
  <c r="I65" i="53"/>
  <c r="H65" i="53"/>
  <c r="K64" i="53"/>
  <c r="J64" i="53"/>
  <c r="I64" i="53"/>
  <c r="H64" i="53"/>
  <c r="K63" i="53"/>
  <c r="J63" i="53"/>
  <c r="S63" i="53" s="1"/>
  <c r="I63" i="53"/>
  <c r="H63" i="53"/>
  <c r="Q63" i="53" s="1"/>
  <c r="G275" i="53"/>
  <c r="G276" i="53"/>
  <c r="P276" i="53" s="1"/>
  <c r="G277" i="53"/>
  <c r="G278" i="53"/>
  <c r="G279" i="53"/>
  <c r="P279" i="53" s="1"/>
  <c r="G280" i="53"/>
  <c r="G281" i="53"/>
  <c r="G282" i="53"/>
  <c r="P282" i="53" s="1"/>
  <c r="G283" i="53"/>
  <c r="G284" i="53"/>
  <c r="G285" i="53"/>
  <c r="P285" i="53" s="1"/>
  <c r="G286" i="53"/>
  <c r="G287" i="53"/>
  <c r="G288" i="53"/>
  <c r="P288" i="53" s="1"/>
  <c r="G289" i="53"/>
  <c r="G290" i="53"/>
  <c r="G291" i="53"/>
  <c r="P291" i="53" s="1"/>
  <c r="G292" i="53"/>
  <c r="G293" i="53"/>
  <c r="G294" i="53"/>
  <c r="P294" i="53" s="1"/>
  <c r="G295" i="53"/>
  <c r="G296" i="53"/>
  <c r="G297" i="53"/>
  <c r="G298" i="53"/>
  <c r="G299" i="53"/>
  <c r="G300" i="53"/>
  <c r="P300" i="53" s="1"/>
  <c r="G301" i="53"/>
  <c r="G302" i="53"/>
  <c r="G303" i="53"/>
  <c r="P303" i="53" s="1"/>
  <c r="G304" i="53"/>
  <c r="G305" i="53"/>
  <c r="G305" i="54" s="1"/>
  <c r="G306" i="53"/>
  <c r="P306" i="53" s="1"/>
  <c r="G307" i="53"/>
  <c r="G308" i="53"/>
  <c r="G309" i="53"/>
  <c r="G310" i="53"/>
  <c r="G311" i="53"/>
  <c r="P309" i="53" s="1"/>
  <c r="G312" i="53"/>
  <c r="P312" i="53" s="1"/>
  <c r="G313" i="53"/>
  <c r="G314" i="53"/>
  <c r="G315" i="53"/>
  <c r="P315" i="53" s="1"/>
  <c r="G316" i="53"/>
  <c r="G317" i="53"/>
  <c r="G318" i="53"/>
  <c r="P318" i="53" s="1"/>
  <c r="G319" i="53"/>
  <c r="G320" i="53"/>
  <c r="G321" i="53"/>
  <c r="P321" i="53" s="1"/>
  <c r="G322" i="53"/>
  <c r="G323" i="53"/>
  <c r="G324" i="53"/>
  <c r="P324" i="53" s="1"/>
  <c r="G325" i="53"/>
  <c r="G326" i="53"/>
  <c r="G327" i="53"/>
  <c r="P327" i="53" s="1"/>
  <c r="G328" i="53"/>
  <c r="G328" i="54" s="1"/>
  <c r="G329" i="53"/>
  <c r="G330" i="53"/>
  <c r="P330" i="53" s="1"/>
  <c r="G331" i="53"/>
  <c r="G332" i="53"/>
  <c r="G333" i="53"/>
  <c r="G334" i="53"/>
  <c r="G335" i="53"/>
  <c r="P333" i="53" s="1"/>
  <c r="G336" i="53"/>
  <c r="P336" i="53" s="1"/>
  <c r="G337" i="53"/>
  <c r="G337" i="54" s="1"/>
  <c r="G338" i="53"/>
  <c r="G339" i="53"/>
  <c r="P339" i="53" s="1"/>
  <c r="G340" i="53"/>
  <c r="G341" i="53"/>
  <c r="G342" i="53"/>
  <c r="P342" i="53" s="1"/>
  <c r="G343" i="53"/>
  <c r="G344" i="53"/>
  <c r="G345" i="53"/>
  <c r="G346" i="53"/>
  <c r="G347" i="53"/>
  <c r="G348" i="53"/>
  <c r="P348" i="53" s="1"/>
  <c r="G349" i="53"/>
  <c r="G350" i="53"/>
  <c r="G351" i="53"/>
  <c r="P351" i="53" s="1"/>
  <c r="G352" i="53"/>
  <c r="G353" i="53"/>
  <c r="G354" i="53"/>
  <c r="P354" i="53" s="1"/>
  <c r="G355" i="53"/>
  <c r="G356" i="53"/>
  <c r="G357" i="53"/>
  <c r="P357" i="53" s="1"/>
  <c r="G358" i="53"/>
  <c r="G359" i="53"/>
  <c r="G360" i="53"/>
  <c r="G360" i="54" s="1"/>
  <c r="G361" i="53"/>
  <c r="G362" i="53"/>
  <c r="G363" i="53"/>
  <c r="P363" i="53" s="1"/>
  <c r="G364" i="53"/>
  <c r="G365" i="53"/>
  <c r="G366" i="53"/>
  <c r="G367" i="53"/>
  <c r="P366" i="53" s="1"/>
  <c r="G368" i="53"/>
  <c r="G369" i="53"/>
  <c r="G369" i="54" s="1"/>
  <c r="G370" i="53"/>
  <c r="G371" i="53"/>
  <c r="G372" i="53"/>
  <c r="P372" i="53" s="1"/>
  <c r="G373" i="53"/>
  <c r="G374" i="53"/>
  <c r="G375" i="53"/>
  <c r="P375" i="53" s="1"/>
  <c r="G376" i="53"/>
  <c r="G377" i="53"/>
  <c r="G378" i="53"/>
  <c r="P378" i="53" s="1"/>
  <c r="G379" i="53"/>
  <c r="G380" i="53"/>
  <c r="G381" i="53"/>
  <c r="P381" i="53" s="1"/>
  <c r="G382" i="53"/>
  <c r="G383" i="53"/>
  <c r="G384" i="53"/>
  <c r="P384" i="53" s="1"/>
  <c r="G385" i="53"/>
  <c r="G386" i="53"/>
  <c r="G387" i="53"/>
  <c r="G388" i="53"/>
  <c r="G389" i="53"/>
  <c r="G390" i="53"/>
  <c r="P390" i="53" s="1"/>
  <c r="G391" i="53"/>
  <c r="G392" i="53"/>
  <c r="G392" i="54" s="1"/>
  <c r="G393" i="53"/>
  <c r="P393" i="53" s="1"/>
  <c r="G394" i="53"/>
  <c r="G395" i="53"/>
  <c r="G396" i="53"/>
  <c r="P396" i="53" s="1"/>
  <c r="G397" i="53"/>
  <c r="G398" i="53"/>
  <c r="G399" i="53"/>
  <c r="P399" i="53" s="1"/>
  <c r="G400" i="53"/>
  <c r="G401" i="53"/>
  <c r="G401" i="54" s="1"/>
  <c r="G402" i="53"/>
  <c r="P402" i="53" s="1"/>
  <c r="G403" i="53"/>
  <c r="G404" i="53"/>
  <c r="G405" i="53"/>
  <c r="P405" i="53" s="1"/>
  <c r="G406" i="53"/>
  <c r="G407" i="53"/>
  <c r="G408" i="53"/>
  <c r="P408" i="53" s="1"/>
  <c r="G409" i="53"/>
  <c r="G410" i="53"/>
  <c r="G411" i="53"/>
  <c r="P411" i="53" s="1"/>
  <c r="G412" i="53"/>
  <c r="G413" i="53"/>
  <c r="G414" i="53"/>
  <c r="P414" i="53" s="1"/>
  <c r="G415" i="53"/>
  <c r="G416" i="53"/>
  <c r="G417" i="53"/>
  <c r="P417" i="53" s="1"/>
  <c r="G418" i="53"/>
  <c r="F275" i="53"/>
  <c r="F275" i="54" s="1"/>
  <c r="F276" i="53"/>
  <c r="O276" i="53" s="1"/>
  <c r="F277" i="53"/>
  <c r="F277" i="54" s="1"/>
  <c r="F278" i="53"/>
  <c r="F279" i="53"/>
  <c r="O279" i="53" s="1"/>
  <c r="F280" i="53"/>
  <c r="F281" i="53"/>
  <c r="F282" i="53"/>
  <c r="O282" i="53" s="1"/>
  <c r="F283" i="53"/>
  <c r="F284" i="53"/>
  <c r="F285" i="53"/>
  <c r="F286" i="53"/>
  <c r="F287" i="53"/>
  <c r="F288" i="53"/>
  <c r="F289" i="53"/>
  <c r="O288" i="53" s="1"/>
  <c r="F290" i="53"/>
  <c r="F291" i="53"/>
  <c r="F291" i="54" s="1"/>
  <c r="F292" i="53"/>
  <c r="F293" i="53"/>
  <c r="F293" i="54" s="1"/>
  <c r="F294" i="53"/>
  <c r="O294" i="53" s="1"/>
  <c r="F295" i="53"/>
  <c r="F296" i="53"/>
  <c r="F297" i="53"/>
  <c r="O297" i="53" s="1"/>
  <c r="F298" i="53"/>
  <c r="F299" i="53"/>
  <c r="F300" i="53"/>
  <c r="F301" i="53"/>
  <c r="F302" i="53"/>
  <c r="F303" i="53"/>
  <c r="F304" i="53"/>
  <c r="F305" i="53"/>
  <c r="F306" i="53"/>
  <c r="O306" i="53" s="1"/>
  <c r="F307" i="53"/>
  <c r="F308" i="53"/>
  <c r="F309" i="53"/>
  <c r="F309" i="54" s="1"/>
  <c r="F310" i="53"/>
  <c r="F311" i="53"/>
  <c r="O309" i="53" s="1"/>
  <c r="F312" i="53"/>
  <c r="O312" i="53" s="1"/>
  <c r="F313" i="53"/>
  <c r="F314" i="53"/>
  <c r="F315" i="53"/>
  <c r="O315" i="53" s="1"/>
  <c r="F316" i="53"/>
  <c r="F317" i="53"/>
  <c r="F318" i="53"/>
  <c r="F319" i="53"/>
  <c r="O318" i="53" s="1"/>
  <c r="F320" i="53"/>
  <c r="F321" i="53"/>
  <c r="F322" i="53"/>
  <c r="O321" i="53" s="1"/>
  <c r="F323" i="53"/>
  <c r="F323" i="54" s="1"/>
  <c r="F324" i="53"/>
  <c r="F325" i="53"/>
  <c r="F326" i="53"/>
  <c r="F327" i="53"/>
  <c r="O327" i="53" s="1"/>
  <c r="F328" i="53"/>
  <c r="F329" i="53"/>
  <c r="F330" i="53"/>
  <c r="O330" i="53" s="1"/>
  <c r="F331" i="53"/>
  <c r="F332" i="53"/>
  <c r="F333" i="53"/>
  <c r="O333" i="53" s="1"/>
  <c r="F334" i="53"/>
  <c r="F335" i="53"/>
  <c r="F336" i="53"/>
  <c r="O336" i="53" s="1"/>
  <c r="F337" i="53"/>
  <c r="F338" i="53"/>
  <c r="F339" i="53"/>
  <c r="F339" i="54" s="1"/>
  <c r="F340" i="53"/>
  <c r="F341" i="53"/>
  <c r="F341" i="54" s="1"/>
  <c r="F342" i="53"/>
  <c r="F343" i="53"/>
  <c r="F344" i="53"/>
  <c r="F345" i="53"/>
  <c r="O345" i="53" s="1"/>
  <c r="F346" i="53"/>
  <c r="F347" i="53"/>
  <c r="F348" i="53"/>
  <c r="F349" i="53"/>
  <c r="F350" i="53"/>
  <c r="F351" i="53"/>
  <c r="O351" i="53" s="1"/>
  <c r="F352" i="53"/>
  <c r="F353" i="53"/>
  <c r="F354" i="53"/>
  <c r="O354" i="53" s="1"/>
  <c r="F355" i="53"/>
  <c r="F355" i="54" s="1"/>
  <c r="F356" i="53"/>
  <c r="F357" i="53"/>
  <c r="F357" i="54" s="1"/>
  <c r="F358" i="53"/>
  <c r="F359" i="53"/>
  <c r="O357" i="53" s="1"/>
  <c r="F360" i="53"/>
  <c r="F361" i="53"/>
  <c r="F362" i="53"/>
  <c r="O360" i="53" s="1"/>
  <c r="F363" i="53"/>
  <c r="O363" i="53" s="1"/>
  <c r="F364" i="53"/>
  <c r="F365" i="53"/>
  <c r="F366" i="53"/>
  <c r="F367" i="53"/>
  <c r="O366" i="53" s="1"/>
  <c r="F368" i="53"/>
  <c r="F369" i="53"/>
  <c r="O369" i="53" s="1"/>
  <c r="F370" i="53"/>
  <c r="F371" i="53"/>
  <c r="F372" i="53"/>
  <c r="O372" i="53" s="1"/>
  <c r="F373" i="53"/>
  <c r="F373" i="54" s="1"/>
  <c r="F374" i="53"/>
  <c r="F375" i="53"/>
  <c r="O375" i="53" s="1"/>
  <c r="F376" i="53"/>
  <c r="F377" i="53"/>
  <c r="F378" i="53"/>
  <c r="O378" i="53" s="1"/>
  <c r="F379" i="53"/>
  <c r="F380" i="53"/>
  <c r="F381" i="53"/>
  <c r="O381" i="53" s="1"/>
  <c r="F382" i="53"/>
  <c r="F383" i="53"/>
  <c r="F384" i="53"/>
  <c r="F385" i="53"/>
  <c r="F386" i="53"/>
  <c r="O384" i="53" s="1"/>
  <c r="F387" i="53"/>
  <c r="O387" i="53" s="1"/>
  <c r="F388" i="53"/>
  <c r="F389" i="53"/>
  <c r="F390" i="53"/>
  <c r="O390" i="53" s="1"/>
  <c r="F391" i="53"/>
  <c r="F392" i="53"/>
  <c r="F393" i="53"/>
  <c r="O393" i="53" s="1"/>
  <c r="F394" i="53"/>
  <c r="F395" i="53"/>
  <c r="F396" i="53"/>
  <c r="F397" i="53"/>
  <c r="F398" i="53"/>
  <c r="F399" i="53"/>
  <c r="O399" i="53" s="1"/>
  <c r="F400" i="53"/>
  <c r="F401" i="53"/>
  <c r="F402" i="53"/>
  <c r="O402" i="53" s="1"/>
  <c r="F403" i="53"/>
  <c r="F403" i="54" s="1"/>
  <c r="F404" i="53"/>
  <c r="F405" i="53"/>
  <c r="F405" i="54" s="1"/>
  <c r="F406" i="53"/>
  <c r="F407" i="53"/>
  <c r="F408" i="53"/>
  <c r="O408" i="53" s="1"/>
  <c r="F409" i="53"/>
  <c r="F410" i="53"/>
  <c r="F411" i="53"/>
  <c r="O411" i="53" s="1"/>
  <c r="F412" i="53"/>
  <c r="F413" i="53"/>
  <c r="F414" i="53"/>
  <c r="F415" i="53"/>
  <c r="F416" i="53"/>
  <c r="F417" i="53"/>
  <c r="O417" i="53" s="1"/>
  <c r="F418" i="53"/>
  <c r="E275" i="53"/>
  <c r="E276" i="53"/>
  <c r="N276" i="53" s="1"/>
  <c r="E277" i="53"/>
  <c r="E278" i="53"/>
  <c r="E279" i="53"/>
  <c r="N279" i="53" s="1"/>
  <c r="E280" i="53"/>
  <c r="E281" i="53"/>
  <c r="E282" i="53"/>
  <c r="N282" i="53" s="1"/>
  <c r="E283" i="53"/>
  <c r="E284" i="53"/>
  <c r="E285" i="53"/>
  <c r="N285" i="53" s="1"/>
  <c r="E286" i="53"/>
  <c r="E287" i="53"/>
  <c r="E288" i="53"/>
  <c r="N288" i="53" s="1"/>
  <c r="E289" i="53"/>
  <c r="E289" i="54" s="1"/>
  <c r="E290" i="53"/>
  <c r="E290" i="54" s="1"/>
  <c r="E291" i="53"/>
  <c r="N291" i="53" s="1"/>
  <c r="E292" i="53"/>
  <c r="E293" i="53"/>
  <c r="E294" i="53"/>
  <c r="N294" i="53" s="1"/>
  <c r="E295" i="53"/>
  <c r="E296" i="53"/>
  <c r="E297" i="53"/>
  <c r="N297" i="53" s="1"/>
  <c r="E298" i="53"/>
  <c r="E299" i="53"/>
  <c r="E300" i="53"/>
  <c r="N300" i="53" s="1"/>
  <c r="E301" i="53"/>
  <c r="E302" i="53"/>
  <c r="E303" i="53"/>
  <c r="N303" i="53" s="1"/>
  <c r="E304" i="53"/>
  <c r="E305" i="53"/>
  <c r="E306" i="53"/>
  <c r="N306" i="53" s="1"/>
  <c r="E307" i="53"/>
  <c r="E308" i="53"/>
  <c r="E309" i="53"/>
  <c r="N309" i="53" s="1"/>
  <c r="E310" i="53"/>
  <c r="E311" i="53"/>
  <c r="E311" i="54" s="1"/>
  <c r="E312" i="53"/>
  <c r="N312" i="53" s="1"/>
  <c r="E313" i="53"/>
  <c r="E313" i="54" s="1"/>
  <c r="E314" i="53"/>
  <c r="E315" i="53"/>
  <c r="N315" i="53" s="1"/>
  <c r="E316" i="53"/>
  <c r="E317" i="53"/>
  <c r="E318" i="53"/>
  <c r="N318" i="53" s="1"/>
  <c r="E319" i="53"/>
  <c r="E320" i="53"/>
  <c r="E321" i="53"/>
  <c r="N321" i="53" s="1"/>
  <c r="E322" i="53"/>
  <c r="E323" i="53"/>
  <c r="E324" i="53"/>
  <c r="E325" i="53"/>
  <c r="E326" i="53"/>
  <c r="E327" i="53"/>
  <c r="E328" i="53"/>
  <c r="E329" i="53"/>
  <c r="E330" i="53"/>
  <c r="E330" i="54" s="1"/>
  <c r="E331" i="53"/>
  <c r="N330" i="53" s="1"/>
  <c r="E332" i="53"/>
  <c r="E333" i="53"/>
  <c r="N333" i="53" s="1"/>
  <c r="E334" i="53"/>
  <c r="E335" i="53"/>
  <c r="E335" i="54" s="1"/>
  <c r="E336" i="53"/>
  <c r="N336" i="53" s="1"/>
  <c r="E337" i="53"/>
  <c r="E338" i="53"/>
  <c r="E339" i="53"/>
  <c r="N339" i="53" s="1"/>
  <c r="E340" i="53"/>
  <c r="E341" i="53"/>
  <c r="E342" i="53"/>
  <c r="N342" i="53" s="1"/>
  <c r="E343" i="53"/>
  <c r="E344" i="53"/>
  <c r="E345" i="53"/>
  <c r="N345" i="53" s="1"/>
  <c r="E346" i="53"/>
  <c r="E347" i="53"/>
  <c r="E348" i="53"/>
  <c r="N348" i="53" s="1"/>
  <c r="E349" i="53"/>
  <c r="E350" i="53"/>
  <c r="E351" i="53"/>
  <c r="N351" i="53" s="1"/>
  <c r="E352" i="53"/>
  <c r="E353" i="53"/>
  <c r="E353" i="54" s="1"/>
  <c r="E354" i="53"/>
  <c r="N354" i="53" s="1"/>
  <c r="E355" i="53"/>
  <c r="E356" i="53"/>
  <c r="E357" i="53"/>
  <c r="N357" i="53" s="1"/>
  <c r="E358" i="53"/>
  <c r="E359" i="53"/>
  <c r="E360" i="53"/>
  <c r="N360" i="53" s="1"/>
  <c r="E361" i="53"/>
  <c r="E362" i="53"/>
  <c r="E363" i="53"/>
  <c r="N363" i="53" s="1"/>
  <c r="E364" i="53"/>
  <c r="E365" i="53"/>
  <c r="E366" i="53"/>
  <c r="N366" i="53" s="1"/>
  <c r="E367" i="53"/>
  <c r="E368" i="53"/>
  <c r="E369" i="53"/>
  <c r="E369" i="54" s="1"/>
  <c r="E370" i="53"/>
  <c r="E370" i="54" s="1"/>
  <c r="E371" i="53"/>
  <c r="E372" i="53"/>
  <c r="N372" i="53" s="1"/>
  <c r="E373" i="53"/>
  <c r="E374" i="53"/>
  <c r="E375" i="53"/>
  <c r="N375" i="53" s="1"/>
  <c r="E376" i="53"/>
  <c r="E377" i="53"/>
  <c r="E378" i="53"/>
  <c r="N378" i="53" s="1"/>
  <c r="E379" i="53"/>
  <c r="E380" i="53"/>
  <c r="E381" i="53"/>
  <c r="N381" i="53" s="1"/>
  <c r="E382" i="53"/>
  <c r="E383" i="53"/>
  <c r="E384" i="53"/>
  <c r="N384" i="53" s="1"/>
  <c r="E385" i="53"/>
  <c r="E385" i="54" s="1"/>
  <c r="E386" i="53"/>
  <c r="E386" i="54" s="1"/>
  <c r="E387" i="53"/>
  <c r="N387" i="53" s="1"/>
  <c r="E388" i="53"/>
  <c r="E389" i="53"/>
  <c r="E390" i="53"/>
  <c r="E391" i="53"/>
  <c r="E392" i="53"/>
  <c r="E393" i="53"/>
  <c r="E394" i="53"/>
  <c r="E395" i="53"/>
  <c r="N393" i="53" s="1"/>
  <c r="E396" i="53"/>
  <c r="N396" i="53" s="1"/>
  <c r="E397" i="53"/>
  <c r="E398" i="53"/>
  <c r="E399" i="53"/>
  <c r="N399" i="53" s="1"/>
  <c r="E400" i="53"/>
  <c r="E401" i="53"/>
  <c r="E401" i="54" s="1"/>
  <c r="E402" i="53"/>
  <c r="E402" i="54" s="1"/>
  <c r="E403" i="53"/>
  <c r="E404" i="53"/>
  <c r="E405" i="53"/>
  <c r="N405" i="53" s="1"/>
  <c r="E406" i="53"/>
  <c r="E407" i="53"/>
  <c r="E408" i="53"/>
  <c r="N408" i="53" s="1"/>
  <c r="E409" i="53"/>
  <c r="E410" i="53"/>
  <c r="E411" i="53"/>
  <c r="N411" i="53" s="1"/>
  <c r="E412" i="53"/>
  <c r="E413" i="53"/>
  <c r="E414" i="53"/>
  <c r="N414" i="53" s="1"/>
  <c r="E415" i="53"/>
  <c r="E416" i="53"/>
  <c r="E417" i="53"/>
  <c r="N417" i="53" s="1"/>
  <c r="E418" i="53"/>
  <c r="D418" i="53"/>
  <c r="D275" i="53"/>
  <c r="D276" i="53"/>
  <c r="D277" i="53"/>
  <c r="D278" i="53"/>
  <c r="M276" i="53" s="1"/>
  <c r="D279" i="53"/>
  <c r="D280" i="53"/>
  <c r="D281" i="53"/>
  <c r="D282" i="53"/>
  <c r="D283" i="53"/>
  <c r="D284" i="53"/>
  <c r="D285" i="53"/>
  <c r="D286" i="53"/>
  <c r="M285" i="53" s="1"/>
  <c r="D287" i="53"/>
  <c r="D288" i="53"/>
  <c r="D289" i="53"/>
  <c r="D290" i="53"/>
  <c r="D291" i="53"/>
  <c r="D292" i="53"/>
  <c r="D293" i="53"/>
  <c r="D294" i="53"/>
  <c r="M294" i="53" s="1"/>
  <c r="D295" i="53"/>
  <c r="D296" i="53"/>
  <c r="D297" i="53"/>
  <c r="D298" i="53"/>
  <c r="D299" i="53"/>
  <c r="D300" i="53"/>
  <c r="D301" i="53"/>
  <c r="D302" i="53"/>
  <c r="M300" i="53" s="1"/>
  <c r="D303" i="53"/>
  <c r="D304" i="53"/>
  <c r="D305" i="53"/>
  <c r="D306" i="53"/>
  <c r="D307" i="53"/>
  <c r="D308" i="53"/>
  <c r="D309" i="53"/>
  <c r="D310" i="53"/>
  <c r="M309" i="53" s="1"/>
  <c r="D311" i="53"/>
  <c r="D312" i="53"/>
  <c r="D313" i="53"/>
  <c r="D314" i="53"/>
  <c r="D315" i="53"/>
  <c r="D316" i="53"/>
  <c r="D317" i="53"/>
  <c r="D318" i="53"/>
  <c r="M318" i="53" s="1"/>
  <c r="D319" i="53"/>
  <c r="D320" i="53"/>
  <c r="D320" i="54" s="1"/>
  <c r="D321" i="53"/>
  <c r="D322" i="53"/>
  <c r="D323" i="53"/>
  <c r="D324" i="53"/>
  <c r="D325" i="53"/>
  <c r="D326" i="53"/>
  <c r="M324" i="53" s="1"/>
  <c r="D327" i="53"/>
  <c r="D328" i="53"/>
  <c r="D329" i="53"/>
  <c r="D330" i="53"/>
  <c r="D331" i="53"/>
  <c r="D332" i="53"/>
  <c r="D333" i="53"/>
  <c r="D334" i="53"/>
  <c r="M333" i="53" s="1"/>
  <c r="D335" i="53"/>
  <c r="D336" i="53"/>
  <c r="D337" i="53"/>
  <c r="D338" i="53"/>
  <c r="D339" i="53"/>
  <c r="D340" i="53"/>
  <c r="D341" i="53"/>
  <c r="D342" i="53"/>
  <c r="M342" i="53" s="1"/>
  <c r="D343" i="53"/>
  <c r="D344" i="53"/>
  <c r="D345" i="53"/>
  <c r="D346" i="53"/>
  <c r="D347" i="53"/>
  <c r="D348" i="53"/>
  <c r="D349" i="53"/>
  <c r="D350" i="53"/>
  <c r="M348" i="53" s="1"/>
  <c r="D351" i="53"/>
  <c r="D352" i="53"/>
  <c r="D352" i="54" s="1"/>
  <c r="D353" i="53"/>
  <c r="D354" i="53"/>
  <c r="D355" i="53"/>
  <c r="D356" i="53"/>
  <c r="D357" i="53"/>
  <c r="D358" i="53"/>
  <c r="M357" i="53" s="1"/>
  <c r="D359" i="53"/>
  <c r="D360" i="53"/>
  <c r="D361" i="53"/>
  <c r="D362" i="53"/>
  <c r="D363" i="53"/>
  <c r="D364" i="53"/>
  <c r="D365" i="53"/>
  <c r="D366" i="53"/>
  <c r="M366" i="53" s="1"/>
  <c r="D367" i="53"/>
  <c r="D368" i="53"/>
  <c r="D369" i="53"/>
  <c r="D370" i="53"/>
  <c r="D371" i="53"/>
  <c r="D372" i="53"/>
  <c r="D373" i="53"/>
  <c r="D374" i="53"/>
  <c r="M372" i="53" s="1"/>
  <c r="D375" i="53"/>
  <c r="D376" i="53"/>
  <c r="D377" i="53"/>
  <c r="D378" i="53"/>
  <c r="D379" i="53"/>
  <c r="D380" i="53"/>
  <c r="D381" i="53"/>
  <c r="D382" i="53"/>
  <c r="M381" i="53" s="1"/>
  <c r="D383" i="53"/>
  <c r="D384" i="53"/>
  <c r="D384" i="54" s="1"/>
  <c r="D385" i="53"/>
  <c r="D386" i="53"/>
  <c r="D387" i="53"/>
  <c r="D388" i="53"/>
  <c r="D389" i="53"/>
  <c r="D390" i="53"/>
  <c r="M390" i="53" s="1"/>
  <c r="D391" i="53"/>
  <c r="D392" i="53"/>
  <c r="D393" i="53"/>
  <c r="D394" i="53"/>
  <c r="D395" i="53"/>
  <c r="D396" i="53"/>
  <c r="D397" i="53"/>
  <c r="D398" i="53"/>
  <c r="M396" i="53" s="1"/>
  <c r="D399" i="53"/>
  <c r="D400" i="53"/>
  <c r="D401" i="53"/>
  <c r="D402" i="53"/>
  <c r="D403" i="53"/>
  <c r="D404" i="53"/>
  <c r="D405" i="53"/>
  <c r="D406" i="53"/>
  <c r="M405" i="53" s="1"/>
  <c r="D407" i="53"/>
  <c r="D408" i="53"/>
  <c r="D409" i="53"/>
  <c r="D410" i="53"/>
  <c r="D411" i="53"/>
  <c r="D412" i="53"/>
  <c r="D413" i="53"/>
  <c r="D414" i="53"/>
  <c r="M414" i="53" s="1"/>
  <c r="D415" i="53"/>
  <c r="D416" i="53"/>
  <c r="D416" i="54" s="1"/>
  <c r="D417" i="53"/>
  <c r="C275" i="53"/>
  <c r="C276" i="53"/>
  <c r="C277" i="53"/>
  <c r="C278" i="53"/>
  <c r="C279" i="53"/>
  <c r="C280" i="53"/>
  <c r="C281" i="53"/>
  <c r="C282" i="53"/>
  <c r="C283" i="53"/>
  <c r="C284" i="53"/>
  <c r="C285" i="53"/>
  <c r="C286" i="53"/>
  <c r="C287" i="53"/>
  <c r="C288" i="53"/>
  <c r="C289" i="53"/>
  <c r="C290" i="53"/>
  <c r="C291" i="53"/>
  <c r="C292" i="53"/>
  <c r="C293" i="53"/>
  <c r="C294" i="53"/>
  <c r="C295" i="53"/>
  <c r="C295" i="54" s="1"/>
  <c r="C296" i="53"/>
  <c r="C297" i="53"/>
  <c r="C298" i="53"/>
  <c r="C299" i="53"/>
  <c r="C300" i="53"/>
  <c r="C301" i="53"/>
  <c r="C302" i="53"/>
  <c r="C303" i="53"/>
  <c r="C304" i="53"/>
  <c r="C305" i="53"/>
  <c r="C306" i="53"/>
  <c r="C307" i="53"/>
  <c r="C308" i="53"/>
  <c r="C309" i="53"/>
  <c r="C310" i="53"/>
  <c r="C311" i="53"/>
  <c r="C312" i="53"/>
  <c r="C313" i="53"/>
  <c r="C314" i="53"/>
  <c r="C315" i="53"/>
  <c r="C316" i="53"/>
  <c r="C317" i="53"/>
  <c r="C318" i="53"/>
  <c r="C319" i="53"/>
  <c r="C320" i="53"/>
  <c r="C321" i="53"/>
  <c r="C322" i="53"/>
  <c r="C323" i="53"/>
  <c r="C324" i="53"/>
  <c r="C325" i="53"/>
  <c r="C326" i="53"/>
  <c r="C327" i="53"/>
  <c r="C328" i="53"/>
  <c r="C329" i="53"/>
  <c r="C330" i="53"/>
  <c r="C331" i="53"/>
  <c r="C332" i="53"/>
  <c r="C333" i="53"/>
  <c r="C334" i="53"/>
  <c r="C335" i="53"/>
  <c r="C335" i="54" s="1"/>
  <c r="C336" i="53"/>
  <c r="C337" i="53"/>
  <c r="C338" i="53"/>
  <c r="C339" i="53"/>
  <c r="L339" i="53" s="1"/>
  <c r="C340" i="53"/>
  <c r="C341" i="53"/>
  <c r="C342" i="53"/>
  <c r="C343" i="53"/>
  <c r="C344" i="53"/>
  <c r="C345" i="53"/>
  <c r="C346" i="53"/>
  <c r="C347" i="53"/>
  <c r="C348" i="53"/>
  <c r="C349" i="53"/>
  <c r="C350" i="53"/>
  <c r="C351" i="53"/>
  <c r="C352" i="53"/>
  <c r="C353" i="53"/>
  <c r="C354" i="53"/>
  <c r="C355" i="53"/>
  <c r="C356" i="53"/>
  <c r="C357" i="53"/>
  <c r="C358" i="53"/>
  <c r="C359" i="53"/>
  <c r="C359" i="54" s="1"/>
  <c r="C360" i="53"/>
  <c r="C361" i="53"/>
  <c r="C362" i="53"/>
  <c r="C363" i="53"/>
  <c r="L363" i="53" s="1"/>
  <c r="C364" i="53"/>
  <c r="C365" i="53"/>
  <c r="C366" i="53"/>
  <c r="C367" i="53"/>
  <c r="C367" i="54" s="1"/>
  <c r="C368" i="53"/>
  <c r="C369" i="53"/>
  <c r="C370" i="53"/>
  <c r="C371" i="53"/>
  <c r="C372" i="53"/>
  <c r="C373" i="53"/>
  <c r="C374" i="53"/>
  <c r="C375" i="53"/>
  <c r="C376" i="53"/>
  <c r="C377" i="53"/>
  <c r="C378" i="53"/>
  <c r="C379" i="53"/>
  <c r="C380" i="53"/>
  <c r="C381" i="53"/>
  <c r="C382" i="53"/>
  <c r="C383" i="53"/>
  <c r="C384" i="53"/>
  <c r="C385" i="53"/>
  <c r="C386" i="53"/>
  <c r="C387" i="53"/>
  <c r="L387" i="53" s="1"/>
  <c r="C388" i="53"/>
  <c r="C389" i="53"/>
  <c r="C390" i="53"/>
  <c r="C391" i="53"/>
  <c r="C391" i="54" s="1"/>
  <c r="C392" i="53"/>
  <c r="C393" i="53"/>
  <c r="C394" i="53"/>
  <c r="C395" i="53"/>
  <c r="C396" i="53"/>
  <c r="C397" i="53"/>
  <c r="C398" i="53"/>
  <c r="C399" i="53"/>
  <c r="C399" i="54" s="1"/>
  <c r="C400" i="53"/>
  <c r="C401" i="53"/>
  <c r="C402" i="53"/>
  <c r="C403" i="53"/>
  <c r="C404" i="53"/>
  <c r="C405" i="53"/>
  <c r="C406" i="53"/>
  <c r="C407" i="53"/>
  <c r="C408" i="53"/>
  <c r="L408" i="53" s="1"/>
  <c r="C409" i="53"/>
  <c r="C410" i="53"/>
  <c r="C411" i="53"/>
  <c r="L411" i="53" s="1"/>
  <c r="C412" i="53"/>
  <c r="C413" i="53"/>
  <c r="C414" i="53"/>
  <c r="C415" i="53"/>
  <c r="C416" i="53"/>
  <c r="C417" i="53"/>
  <c r="L417" i="53" s="1"/>
  <c r="C418" i="53"/>
  <c r="S69" i="51"/>
  <c r="S81" i="51"/>
  <c r="S93" i="51"/>
  <c r="S105" i="51"/>
  <c r="S117" i="51"/>
  <c r="R126" i="51"/>
  <c r="T168" i="51"/>
  <c r="R198" i="51"/>
  <c r="S198" i="51"/>
  <c r="S210" i="51"/>
  <c r="S222" i="51"/>
  <c r="T222" i="51"/>
  <c r="S234" i="51"/>
  <c r="R246" i="51"/>
  <c r="R270" i="51"/>
  <c r="L276" i="51"/>
  <c r="O276" i="51"/>
  <c r="R276" i="51"/>
  <c r="Q279" i="51"/>
  <c r="Q285" i="51"/>
  <c r="O288" i="51"/>
  <c r="L291" i="51"/>
  <c r="N291" i="51"/>
  <c r="S291" i="51"/>
  <c r="P300" i="51"/>
  <c r="Q300" i="51"/>
  <c r="S300" i="51"/>
  <c r="O306" i="51"/>
  <c r="L315" i="51"/>
  <c r="N315" i="51"/>
  <c r="N318" i="51"/>
  <c r="O318" i="51"/>
  <c r="O321" i="51"/>
  <c r="R327" i="51"/>
  <c r="L330" i="51"/>
  <c r="M333" i="51"/>
  <c r="O336" i="51"/>
  <c r="O345" i="51"/>
  <c r="L354" i="51"/>
  <c r="P354" i="51"/>
  <c r="L357" i="51"/>
  <c r="M357" i="51"/>
  <c r="N357" i="51"/>
  <c r="P357" i="51"/>
  <c r="R357" i="51"/>
  <c r="S357" i="51"/>
  <c r="Q360" i="51"/>
  <c r="O363" i="51"/>
  <c r="P366" i="51"/>
  <c r="L372" i="51"/>
  <c r="T372" i="51"/>
  <c r="S375" i="51"/>
  <c r="L378" i="51"/>
  <c r="O378" i="51"/>
  <c r="M381" i="51"/>
  <c r="O384" i="51"/>
  <c r="O393" i="51"/>
  <c r="L396" i="51"/>
  <c r="O396" i="51"/>
  <c r="T396" i="51"/>
  <c r="R402" i="51"/>
  <c r="O405" i="51"/>
  <c r="O408" i="51"/>
  <c r="S408" i="51"/>
  <c r="T408" i="51"/>
  <c r="Q411" i="51"/>
  <c r="T411" i="51"/>
  <c r="Q63" i="51"/>
  <c r="S63" i="51"/>
  <c r="K418" i="51"/>
  <c r="K418" i="31" s="1"/>
  <c r="J418" i="51"/>
  <c r="J418" i="31" s="1"/>
  <c r="I418" i="51"/>
  <c r="R417" i="51" s="1"/>
  <c r="H418" i="51"/>
  <c r="Q417" i="51" s="1"/>
  <c r="K417" i="51"/>
  <c r="J417" i="51"/>
  <c r="I417" i="51"/>
  <c r="H417" i="51"/>
  <c r="K416" i="51"/>
  <c r="J416" i="51"/>
  <c r="I416" i="51"/>
  <c r="H416" i="51"/>
  <c r="K415" i="51"/>
  <c r="T414" i="51" s="1"/>
  <c r="J415" i="51"/>
  <c r="I415" i="51"/>
  <c r="H415" i="51"/>
  <c r="K414" i="51"/>
  <c r="J414" i="51"/>
  <c r="S414" i="51" s="1"/>
  <c r="I414" i="51"/>
  <c r="R414" i="51" s="1"/>
  <c r="H414" i="51"/>
  <c r="Q414" i="51" s="1"/>
  <c r="K413" i="51"/>
  <c r="J413" i="51"/>
  <c r="I413" i="51"/>
  <c r="H413" i="51"/>
  <c r="K412" i="51"/>
  <c r="J412" i="51"/>
  <c r="I412" i="51"/>
  <c r="H412" i="51"/>
  <c r="K411" i="51"/>
  <c r="J411" i="51"/>
  <c r="S411" i="51" s="1"/>
  <c r="I411" i="51"/>
  <c r="R411" i="51" s="1"/>
  <c r="H411" i="51"/>
  <c r="K410" i="51"/>
  <c r="J410" i="51"/>
  <c r="I410" i="51"/>
  <c r="H410" i="51"/>
  <c r="K409" i="51"/>
  <c r="J409" i="51"/>
  <c r="I409" i="51"/>
  <c r="H409" i="51"/>
  <c r="K408" i="51"/>
  <c r="J408" i="51"/>
  <c r="I408" i="51"/>
  <c r="R408" i="51" s="1"/>
  <c r="H408" i="51"/>
  <c r="Q408" i="51" s="1"/>
  <c r="K407" i="51"/>
  <c r="J407" i="51"/>
  <c r="I407" i="51"/>
  <c r="H407" i="51"/>
  <c r="K406" i="51"/>
  <c r="J406" i="51"/>
  <c r="I406" i="51"/>
  <c r="H406" i="51"/>
  <c r="K405" i="51"/>
  <c r="T405" i="51" s="1"/>
  <c r="J405" i="51"/>
  <c r="S405" i="51" s="1"/>
  <c r="I405" i="51"/>
  <c r="R405" i="51" s="1"/>
  <c r="H405" i="51"/>
  <c r="Q405" i="51" s="1"/>
  <c r="K404" i="51"/>
  <c r="J404" i="51"/>
  <c r="I404" i="51"/>
  <c r="H404" i="51"/>
  <c r="K403" i="51"/>
  <c r="T402" i="51" s="1"/>
  <c r="J403" i="51"/>
  <c r="I403" i="51"/>
  <c r="H403" i="51"/>
  <c r="K402" i="51"/>
  <c r="J402" i="51"/>
  <c r="S402" i="51" s="1"/>
  <c r="I402" i="51"/>
  <c r="H402" i="51"/>
  <c r="Q402" i="51" s="1"/>
  <c r="K401" i="51"/>
  <c r="J401" i="51"/>
  <c r="I401" i="51"/>
  <c r="H401" i="51"/>
  <c r="K400" i="51"/>
  <c r="J400" i="51"/>
  <c r="I400" i="51"/>
  <c r="R399" i="51" s="1"/>
  <c r="H400" i="51"/>
  <c r="K399" i="51"/>
  <c r="T399" i="51" s="1"/>
  <c r="J399" i="51"/>
  <c r="S399" i="51" s="1"/>
  <c r="I399" i="51"/>
  <c r="H399" i="51"/>
  <c r="Q399" i="51" s="1"/>
  <c r="K398" i="51"/>
  <c r="J398" i="51"/>
  <c r="I398" i="51"/>
  <c r="H398" i="51"/>
  <c r="K397" i="51"/>
  <c r="J397" i="51"/>
  <c r="I397" i="51"/>
  <c r="H397" i="51"/>
  <c r="K396" i="51"/>
  <c r="J396" i="51"/>
  <c r="S396" i="51" s="1"/>
  <c r="I396" i="51"/>
  <c r="R396" i="51" s="1"/>
  <c r="H396" i="51"/>
  <c r="Q396" i="51" s="1"/>
  <c r="K395" i="51"/>
  <c r="J395" i="51"/>
  <c r="I395" i="51"/>
  <c r="H395" i="51"/>
  <c r="K394" i="51"/>
  <c r="J394" i="51"/>
  <c r="I394" i="51"/>
  <c r="R393" i="51" s="1"/>
  <c r="H394" i="51"/>
  <c r="K393" i="51"/>
  <c r="T393" i="51" s="1"/>
  <c r="J393" i="51"/>
  <c r="S393" i="51" s="1"/>
  <c r="I393" i="51"/>
  <c r="H393" i="51"/>
  <c r="Q393" i="51" s="1"/>
  <c r="K392" i="51"/>
  <c r="J392" i="51"/>
  <c r="I392" i="51"/>
  <c r="H392" i="51"/>
  <c r="K391" i="51"/>
  <c r="T390" i="51" s="1"/>
  <c r="J391" i="51"/>
  <c r="I391" i="51"/>
  <c r="H391" i="51"/>
  <c r="K390" i="51"/>
  <c r="J390" i="51"/>
  <c r="S390" i="51" s="1"/>
  <c r="I390" i="51"/>
  <c r="R390" i="51" s="1"/>
  <c r="H390" i="51"/>
  <c r="Q390" i="51" s="1"/>
  <c r="K389" i="51"/>
  <c r="J389" i="51"/>
  <c r="I389" i="51"/>
  <c r="H389" i="51"/>
  <c r="K388" i="51"/>
  <c r="J388" i="51"/>
  <c r="I388" i="51"/>
  <c r="H388" i="51"/>
  <c r="K387" i="51"/>
  <c r="T387" i="51" s="1"/>
  <c r="J387" i="51"/>
  <c r="S387" i="51" s="1"/>
  <c r="I387" i="51"/>
  <c r="R387" i="51" s="1"/>
  <c r="H387" i="51"/>
  <c r="Q387" i="51" s="1"/>
  <c r="K386" i="51"/>
  <c r="J386" i="51"/>
  <c r="I386" i="51"/>
  <c r="H386" i="51"/>
  <c r="K385" i="51"/>
  <c r="T384" i="51" s="1"/>
  <c r="J385" i="51"/>
  <c r="I385" i="51"/>
  <c r="H385" i="51"/>
  <c r="K384" i="51"/>
  <c r="J384" i="51"/>
  <c r="S384" i="51" s="1"/>
  <c r="I384" i="51"/>
  <c r="R384" i="51" s="1"/>
  <c r="H384" i="51"/>
  <c r="Q384" i="51" s="1"/>
  <c r="K383" i="51"/>
  <c r="J383" i="51"/>
  <c r="I383" i="51"/>
  <c r="H383" i="51"/>
  <c r="K382" i="51"/>
  <c r="J382" i="51"/>
  <c r="I382" i="51"/>
  <c r="H382" i="51"/>
  <c r="K381" i="51"/>
  <c r="T381" i="51" s="1"/>
  <c r="J381" i="51"/>
  <c r="S381" i="51" s="1"/>
  <c r="I381" i="51"/>
  <c r="R381" i="51" s="1"/>
  <c r="H381" i="51"/>
  <c r="Q381" i="51" s="1"/>
  <c r="K380" i="51"/>
  <c r="J380" i="51"/>
  <c r="I380" i="51"/>
  <c r="H380" i="51"/>
  <c r="K379" i="51"/>
  <c r="J379" i="51"/>
  <c r="I379" i="51"/>
  <c r="H379" i="51"/>
  <c r="K378" i="51"/>
  <c r="J378" i="51"/>
  <c r="S378" i="51" s="1"/>
  <c r="I378" i="51"/>
  <c r="R378" i="51" s="1"/>
  <c r="H378" i="51"/>
  <c r="Q378" i="51" s="1"/>
  <c r="K377" i="51"/>
  <c r="J377" i="51"/>
  <c r="I377" i="51"/>
  <c r="H377" i="51"/>
  <c r="K376" i="51"/>
  <c r="J376" i="51"/>
  <c r="I376" i="51"/>
  <c r="H376" i="51"/>
  <c r="K375" i="51"/>
  <c r="T375" i="51" s="1"/>
  <c r="J375" i="51"/>
  <c r="I375" i="51"/>
  <c r="R375" i="51" s="1"/>
  <c r="H375" i="51"/>
  <c r="Q375" i="51" s="1"/>
  <c r="K374" i="51"/>
  <c r="J374" i="51"/>
  <c r="I374" i="51"/>
  <c r="H374" i="51"/>
  <c r="K373" i="51"/>
  <c r="J373" i="51"/>
  <c r="I373" i="51"/>
  <c r="H373" i="51"/>
  <c r="K372" i="51"/>
  <c r="J372" i="51"/>
  <c r="S372" i="51" s="1"/>
  <c r="I372" i="51"/>
  <c r="R372" i="51" s="1"/>
  <c r="H372" i="51"/>
  <c r="Q372" i="51" s="1"/>
  <c r="K371" i="51"/>
  <c r="J371" i="51"/>
  <c r="I371" i="51"/>
  <c r="H371" i="51"/>
  <c r="K370" i="51"/>
  <c r="J370" i="51"/>
  <c r="I370" i="51"/>
  <c r="H370" i="51"/>
  <c r="K369" i="51"/>
  <c r="T369" i="51" s="1"/>
  <c r="J369" i="51"/>
  <c r="S369" i="51" s="1"/>
  <c r="I369" i="51"/>
  <c r="R369" i="51" s="1"/>
  <c r="H369" i="51"/>
  <c r="Q369" i="51" s="1"/>
  <c r="K368" i="51"/>
  <c r="J368" i="51"/>
  <c r="I368" i="51"/>
  <c r="H368" i="51"/>
  <c r="K367" i="51"/>
  <c r="J367" i="51"/>
  <c r="S366" i="51" s="1"/>
  <c r="I367" i="51"/>
  <c r="H367" i="51"/>
  <c r="K366" i="51"/>
  <c r="J366" i="51"/>
  <c r="I366" i="51"/>
  <c r="R366" i="51" s="1"/>
  <c r="H366" i="51"/>
  <c r="Q366" i="51" s="1"/>
  <c r="K365" i="51"/>
  <c r="J365" i="51"/>
  <c r="I365" i="51"/>
  <c r="H365" i="51"/>
  <c r="K364" i="51"/>
  <c r="J364" i="51"/>
  <c r="I364" i="51"/>
  <c r="R363" i="51" s="1"/>
  <c r="H364" i="51"/>
  <c r="K363" i="51"/>
  <c r="T363" i="51" s="1"/>
  <c r="J363" i="51"/>
  <c r="S363" i="51" s="1"/>
  <c r="I363" i="51"/>
  <c r="H363" i="51"/>
  <c r="Q363" i="51" s="1"/>
  <c r="K362" i="51"/>
  <c r="J362" i="51"/>
  <c r="I362" i="51"/>
  <c r="H362" i="51"/>
  <c r="K361" i="51"/>
  <c r="T360" i="51" s="1"/>
  <c r="J361" i="51"/>
  <c r="I361" i="51"/>
  <c r="H361" i="51"/>
  <c r="K360" i="51"/>
  <c r="J360" i="51"/>
  <c r="S360" i="51" s="1"/>
  <c r="I360" i="51"/>
  <c r="R360" i="51" s="1"/>
  <c r="H360" i="51"/>
  <c r="K359" i="51"/>
  <c r="J359" i="51"/>
  <c r="I359" i="51"/>
  <c r="H359" i="51"/>
  <c r="K358" i="51"/>
  <c r="J358" i="51"/>
  <c r="I358" i="51"/>
  <c r="H358" i="51"/>
  <c r="K357" i="51"/>
  <c r="T357" i="51" s="1"/>
  <c r="J357" i="51"/>
  <c r="I357" i="51"/>
  <c r="H357" i="51"/>
  <c r="Q357" i="51" s="1"/>
  <c r="K356" i="51"/>
  <c r="J356" i="51"/>
  <c r="I356" i="51"/>
  <c r="H356" i="51"/>
  <c r="K355" i="51"/>
  <c r="T354" i="51" s="1"/>
  <c r="J355" i="51"/>
  <c r="S354" i="51" s="1"/>
  <c r="I355" i="51"/>
  <c r="H355" i="51"/>
  <c r="K354" i="51"/>
  <c r="J354" i="51"/>
  <c r="I354" i="51"/>
  <c r="R354" i="51" s="1"/>
  <c r="H354" i="51"/>
  <c r="Q354" i="51" s="1"/>
  <c r="K353" i="51"/>
  <c r="J353" i="51"/>
  <c r="I353" i="51"/>
  <c r="H353" i="51"/>
  <c r="K352" i="51"/>
  <c r="J352" i="51"/>
  <c r="I352" i="51"/>
  <c r="H352" i="51"/>
  <c r="K351" i="51"/>
  <c r="T351" i="51" s="1"/>
  <c r="J351" i="51"/>
  <c r="S351" i="51" s="1"/>
  <c r="I351" i="51"/>
  <c r="R351" i="51" s="1"/>
  <c r="H351" i="51"/>
  <c r="Q351" i="51" s="1"/>
  <c r="K350" i="51"/>
  <c r="J350" i="51"/>
  <c r="I350" i="51"/>
  <c r="H350" i="51"/>
  <c r="K349" i="51"/>
  <c r="J349" i="51"/>
  <c r="I349" i="51"/>
  <c r="H349" i="51"/>
  <c r="K348" i="51"/>
  <c r="J348" i="51"/>
  <c r="S348" i="51" s="1"/>
  <c r="I348" i="51"/>
  <c r="R348" i="51" s="1"/>
  <c r="H348" i="51"/>
  <c r="Q348" i="51" s="1"/>
  <c r="K347" i="51"/>
  <c r="J347" i="51"/>
  <c r="I347" i="51"/>
  <c r="H347" i="51"/>
  <c r="K346" i="51"/>
  <c r="J346" i="51"/>
  <c r="I346" i="51"/>
  <c r="H346" i="51"/>
  <c r="K345" i="51"/>
  <c r="T345" i="51" s="1"/>
  <c r="J345" i="51"/>
  <c r="S345" i="51" s="1"/>
  <c r="I345" i="51"/>
  <c r="R345" i="51" s="1"/>
  <c r="H345" i="51"/>
  <c r="Q345" i="51" s="1"/>
  <c r="K344" i="51"/>
  <c r="J344" i="51"/>
  <c r="I344" i="51"/>
  <c r="H344" i="51"/>
  <c r="K343" i="51"/>
  <c r="T342" i="51" s="1"/>
  <c r="J343" i="51"/>
  <c r="I343" i="51"/>
  <c r="H343" i="51"/>
  <c r="K342" i="51"/>
  <c r="J342" i="51"/>
  <c r="S342" i="51" s="1"/>
  <c r="I342" i="51"/>
  <c r="R342" i="51" s="1"/>
  <c r="H342" i="51"/>
  <c r="Q342" i="51" s="1"/>
  <c r="K341" i="51"/>
  <c r="J341" i="51"/>
  <c r="I341" i="51"/>
  <c r="H341" i="51"/>
  <c r="K340" i="51"/>
  <c r="J340" i="51"/>
  <c r="I340" i="51"/>
  <c r="H340" i="51"/>
  <c r="K339" i="51"/>
  <c r="T339" i="51" s="1"/>
  <c r="J339" i="51"/>
  <c r="S339" i="51" s="1"/>
  <c r="I339" i="51"/>
  <c r="R339" i="51" s="1"/>
  <c r="H339" i="51"/>
  <c r="Q339" i="51" s="1"/>
  <c r="K338" i="51"/>
  <c r="J338" i="51"/>
  <c r="I338" i="51"/>
  <c r="H338" i="51"/>
  <c r="K337" i="51"/>
  <c r="J337" i="51"/>
  <c r="I337" i="51"/>
  <c r="H337" i="51"/>
  <c r="K336" i="51"/>
  <c r="J336" i="51"/>
  <c r="S336" i="51" s="1"/>
  <c r="I336" i="51"/>
  <c r="R336" i="51" s="1"/>
  <c r="H336" i="51"/>
  <c r="Q336" i="51" s="1"/>
  <c r="K335" i="51"/>
  <c r="J335" i="51"/>
  <c r="I335" i="51"/>
  <c r="H335" i="51"/>
  <c r="K334" i="51"/>
  <c r="J334" i="51"/>
  <c r="I334" i="51"/>
  <c r="R333" i="51" s="1"/>
  <c r="H334" i="51"/>
  <c r="K333" i="51"/>
  <c r="T333" i="51" s="1"/>
  <c r="J333" i="51"/>
  <c r="S333" i="51" s="1"/>
  <c r="I333" i="51"/>
  <c r="H333" i="51"/>
  <c r="Q333" i="51" s="1"/>
  <c r="K332" i="51"/>
  <c r="J332" i="51"/>
  <c r="I332" i="51"/>
  <c r="H332" i="51"/>
  <c r="K331" i="51"/>
  <c r="T330" i="51" s="1"/>
  <c r="J331" i="51"/>
  <c r="I331" i="51"/>
  <c r="H331" i="51"/>
  <c r="K330" i="51"/>
  <c r="J330" i="51"/>
  <c r="S330" i="51" s="1"/>
  <c r="I330" i="51"/>
  <c r="R330" i="51" s="1"/>
  <c r="H330" i="51"/>
  <c r="Q330" i="51" s="1"/>
  <c r="K329" i="51"/>
  <c r="J329" i="51"/>
  <c r="I329" i="51"/>
  <c r="H329" i="51"/>
  <c r="K328" i="51"/>
  <c r="J328" i="51"/>
  <c r="I328" i="51"/>
  <c r="H328" i="51"/>
  <c r="K327" i="51"/>
  <c r="T327" i="51" s="1"/>
  <c r="J327" i="51"/>
  <c r="S327" i="51" s="1"/>
  <c r="I327" i="51"/>
  <c r="H327" i="51"/>
  <c r="Q327" i="51" s="1"/>
  <c r="K326" i="51"/>
  <c r="J326" i="51"/>
  <c r="I326" i="51"/>
  <c r="H326" i="51"/>
  <c r="K325" i="51"/>
  <c r="J325" i="51"/>
  <c r="I325" i="51"/>
  <c r="H325" i="51"/>
  <c r="K324" i="51"/>
  <c r="J324" i="51"/>
  <c r="S324" i="51" s="1"/>
  <c r="I324" i="51"/>
  <c r="R324" i="51" s="1"/>
  <c r="H324" i="51"/>
  <c r="Q324" i="51" s="1"/>
  <c r="K323" i="51"/>
  <c r="J323" i="51"/>
  <c r="I323" i="51"/>
  <c r="H323" i="51"/>
  <c r="K322" i="51"/>
  <c r="J322" i="51"/>
  <c r="I322" i="51"/>
  <c r="R321" i="51" s="1"/>
  <c r="H322" i="51"/>
  <c r="K321" i="51"/>
  <c r="T321" i="51" s="1"/>
  <c r="J321" i="51"/>
  <c r="S321" i="51" s="1"/>
  <c r="I321" i="51"/>
  <c r="H321" i="51"/>
  <c r="Q321" i="51" s="1"/>
  <c r="K320" i="51"/>
  <c r="J320" i="51"/>
  <c r="I320" i="51"/>
  <c r="H320" i="51"/>
  <c r="K319" i="51"/>
  <c r="J319" i="51"/>
  <c r="S318" i="51" s="1"/>
  <c r="I319" i="51"/>
  <c r="H319" i="51"/>
  <c r="K318" i="51"/>
  <c r="J318" i="51"/>
  <c r="I318" i="51"/>
  <c r="R318" i="51" s="1"/>
  <c r="H318" i="51"/>
  <c r="Q318" i="51" s="1"/>
  <c r="K317" i="51"/>
  <c r="J317" i="51"/>
  <c r="I317" i="51"/>
  <c r="H317" i="51"/>
  <c r="K316" i="51"/>
  <c r="J316" i="51"/>
  <c r="I316" i="51"/>
  <c r="H316" i="51"/>
  <c r="K315" i="51"/>
  <c r="T315" i="51" s="1"/>
  <c r="J315" i="51"/>
  <c r="S315" i="51" s="1"/>
  <c r="I315" i="51"/>
  <c r="R315" i="51" s="1"/>
  <c r="H315" i="51"/>
  <c r="Q315" i="51" s="1"/>
  <c r="K314" i="51"/>
  <c r="J314" i="51"/>
  <c r="I314" i="51"/>
  <c r="H314" i="51"/>
  <c r="K313" i="51"/>
  <c r="J313" i="51"/>
  <c r="S312" i="51" s="1"/>
  <c r="I313" i="51"/>
  <c r="H313" i="51"/>
  <c r="K312" i="51"/>
  <c r="J312" i="51"/>
  <c r="I312" i="51"/>
  <c r="R312" i="51" s="1"/>
  <c r="H312" i="51"/>
  <c r="Q312" i="51" s="1"/>
  <c r="K311" i="51"/>
  <c r="J311" i="51"/>
  <c r="I311" i="51"/>
  <c r="H311" i="51"/>
  <c r="K310" i="51"/>
  <c r="J310" i="51"/>
  <c r="I310" i="51"/>
  <c r="H310" i="51"/>
  <c r="K309" i="51"/>
  <c r="T309" i="51" s="1"/>
  <c r="J309" i="51"/>
  <c r="S309" i="51" s="1"/>
  <c r="I309" i="51"/>
  <c r="R309" i="51" s="1"/>
  <c r="H309" i="51"/>
  <c r="Q309" i="51" s="1"/>
  <c r="K308" i="51"/>
  <c r="J308" i="51"/>
  <c r="I308" i="51"/>
  <c r="H308" i="51"/>
  <c r="K307" i="51"/>
  <c r="J307" i="51"/>
  <c r="I307" i="51"/>
  <c r="H307" i="51"/>
  <c r="K306" i="51"/>
  <c r="J306" i="51"/>
  <c r="S306" i="51" s="1"/>
  <c r="I306" i="51"/>
  <c r="R306" i="51" s="1"/>
  <c r="H306" i="51"/>
  <c r="Q306" i="51" s="1"/>
  <c r="K305" i="51"/>
  <c r="J305" i="51"/>
  <c r="I305" i="51"/>
  <c r="H305" i="51"/>
  <c r="K304" i="51"/>
  <c r="J304" i="51"/>
  <c r="I304" i="51"/>
  <c r="R303" i="51" s="1"/>
  <c r="H304" i="51"/>
  <c r="K303" i="51"/>
  <c r="T303" i="51" s="1"/>
  <c r="J303" i="51"/>
  <c r="S303" i="51" s="1"/>
  <c r="I303" i="51"/>
  <c r="H303" i="51"/>
  <c r="Q303" i="51" s="1"/>
  <c r="K302" i="51"/>
  <c r="J302" i="51"/>
  <c r="I302" i="51"/>
  <c r="H302" i="51"/>
  <c r="K301" i="51"/>
  <c r="T300" i="51" s="1"/>
  <c r="J301" i="51"/>
  <c r="I301" i="51"/>
  <c r="H301" i="51"/>
  <c r="K300" i="51"/>
  <c r="J300" i="51"/>
  <c r="I300" i="51"/>
  <c r="R300" i="51" s="1"/>
  <c r="H300" i="51"/>
  <c r="K299" i="51"/>
  <c r="J299" i="51"/>
  <c r="I299" i="51"/>
  <c r="H299" i="51"/>
  <c r="K298" i="51"/>
  <c r="J298" i="51"/>
  <c r="I298" i="51"/>
  <c r="R297" i="51" s="1"/>
  <c r="H298" i="51"/>
  <c r="K297" i="51"/>
  <c r="T297" i="51" s="1"/>
  <c r="J297" i="51"/>
  <c r="S297" i="51" s="1"/>
  <c r="I297" i="51"/>
  <c r="H297" i="51"/>
  <c r="Q297" i="51" s="1"/>
  <c r="K296" i="51"/>
  <c r="J296" i="51"/>
  <c r="I296" i="51"/>
  <c r="H296" i="51"/>
  <c r="K295" i="51"/>
  <c r="J295" i="51"/>
  <c r="I295" i="51"/>
  <c r="H295" i="51"/>
  <c r="K294" i="51"/>
  <c r="J294" i="51"/>
  <c r="S294" i="51" s="1"/>
  <c r="I294" i="51"/>
  <c r="R294" i="51" s="1"/>
  <c r="H294" i="51"/>
  <c r="Q294" i="51" s="1"/>
  <c r="K293" i="51"/>
  <c r="J293" i="51"/>
  <c r="I293" i="51"/>
  <c r="H293" i="51"/>
  <c r="K292" i="51"/>
  <c r="J292" i="51"/>
  <c r="I292" i="51"/>
  <c r="H292" i="51"/>
  <c r="K291" i="51"/>
  <c r="T291" i="51" s="1"/>
  <c r="J291" i="51"/>
  <c r="I291" i="51"/>
  <c r="R291" i="51" s="1"/>
  <c r="H291" i="51"/>
  <c r="Q291" i="51" s="1"/>
  <c r="K290" i="51"/>
  <c r="J290" i="51"/>
  <c r="I290" i="51"/>
  <c r="H290" i="51"/>
  <c r="K289" i="51"/>
  <c r="J289" i="51"/>
  <c r="I289" i="51"/>
  <c r="H289" i="51"/>
  <c r="K288" i="51"/>
  <c r="J288" i="51"/>
  <c r="S288" i="51" s="1"/>
  <c r="I288" i="51"/>
  <c r="R288" i="51" s="1"/>
  <c r="H288" i="51"/>
  <c r="Q288" i="51" s="1"/>
  <c r="K287" i="51"/>
  <c r="J287" i="51"/>
  <c r="I287" i="51"/>
  <c r="H287" i="51"/>
  <c r="K286" i="51"/>
  <c r="J286" i="51"/>
  <c r="I286" i="51"/>
  <c r="H286" i="51"/>
  <c r="K285" i="51"/>
  <c r="T285" i="51" s="1"/>
  <c r="J285" i="51"/>
  <c r="S285" i="51" s="1"/>
  <c r="I285" i="51"/>
  <c r="R285" i="51" s="1"/>
  <c r="H285" i="51"/>
  <c r="K284" i="51"/>
  <c r="J284" i="51"/>
  <c r="I284" i="51"/>
  <c r="H284" i="51"/>
  <c r="K283" i="51"/>
  <c r="T282" i="51" s="1"/>
  <c r="J283" i="51"/>
  <c r="I283" i="51"/>
  <c r="H283" i="51"/>
  <c r="K282" i="51"/>
  <c r="J282" i="51"/>
  <c r="S282" i="51" s="1"/>
  <c r="I282" i="51"/>
  <c r="R282" i="51" s="1"/>
  <c r="H282" i="51"/>
  <c r="Q282" i="51" s="1"/>
  <c r="K281" i="51"/>
  <c r="J281" i="51"/>
  <c r="I281" i="51"/>
  <c r="H281" i="51"/>
  <c r="K280" i="51"/>
  <c r="J280" i="51"/>
  <c r="I280" i="51"/>
  <c r="H280" i="51"/>
  <c r="K279" i="51"/>
  <c r="T279" i="51" s="1"/>
  <c r="J279" i="51"/>
  <c r="S279" i="51" s="1"/>
  <c r="I279" i="51"/>
  <c r="R279" i="51" s="1"/>
  <c r="H279" i="51"/>
  <c r="K278" i="51"/>
  <c r="J278" i="51"/>
  <c r="I278" i="51"/>
  <c r="H278" i="51"/>
  <c r="K277" i="51"/>
  <c r="T276" i="51" s="1"/>
  <c r="J277" i="51"/>
  <c r="S276" i="51" s="1"/>
  <c r="I277" i="51"/>
  <c r="H277" i="51"/>
  <c r="K276" i="51"/>
  <c r="J276" i="51"/>
  <c r="I276" i="51"/>
  <c r="H276" i="51"/>
  <c r="Q276" i="51" s="1"/>
  <c r="K275" i="51"/>
  <c r="J275" i="51"/>
  <c r="I275" i="51"/>
  <c r="H275" i="51"/>
  <c r="K274" i="51"/>
  <c r="J274" i="51"/>
  <c r="I274" i="51"/>
  <c r="H274" i="51"/>
  <c r="K273" i="51"/>
  <c r="T273" i="51" s="1"/>
  <c r="J273" i="51"/>
  <c r="S273" i="51" s="1"/>
  <c r="I273" i="51"/>
  <c r="R273" i="51" s="1"/>
  <c r="H273" i="51"/>
  <c r="Q273" i="51" s="1"/>
  <c r="K272" i="51"/>
  <c r="J272" i="51"/>
  <c r="I272" i="51"/>
  <c r="H272" i="51"/>
  <c r="K271" i="51"/>
  <c r="T270" i="51" s="1"/>
  <c r="J271" i="51"/>
  <c r="I271" i="51"/>
  <c r="H271" i="51"/>
  <c r="K270" i="51"/>
  <c r="J270" i="51"/>
  <c r="S270" i="51" s="1"/>
  <c r="I270" i="51"/>
  <c r="H270" i="51"/>
  <c r="Q270" i="51" s="1"/>
  <c r="K269" i="51"/>
  <c r="J269" i="51"/>
  <c r="I269" i="51"/>
  <c r="H269" i="51"/>
  <c r="K268" i="51"/>
  <c r="J268" i="51"/>
  <c r="I268" i="51"/>
  <c r="R267" i="51" s="1"/>
  <c r="H268" i="51"/>
  <c r="K267" i="51"/>
  <c r="T267" i="51" s="1"/>
  <c r="J267" i="51"/>
  <c r="S267" i="51" s="1"/>
  <c r="I267" i="51"/>
  <c r="H267" i="51"/>
  <c r="Q267" i="51" s="1"/>
  <c r="K266" i="51"/>
  <c r="J266" i="51"/>
  <c r="I266" i="51"/>
  <c r="H266" i="51"/>
  <c r="K265" i="51"/>
  <c r="T264" i="51" s="1"/>
  <c r="J265" i="51"/>
  <c r="I265" i="51"/>
  <c r="H265" i="51"/>
  <c r="K264" i="51"/>
  <c r="J264" i="51"/>
  <c r="S264" i="51" s="1"/>
  <c r="I264" i="51"/>
  <c r="R264" i="51" s="1"/>
  <c r="H264" i="51"/>
  <c r="Q264" i="51" s="1"/>
  <c r="K263" i="51"/>
  <c r="J263" i="51"/>
  <c r="I263" i="51"/>
  <c r="H263" i="51"/>
  <c r="K262" i="51"/>
  <c r="J262" i="51"/>
  <c r="I262" i="51"/>
  <c r="H262" i="51"/>
  <c r="K261" i="51"/>
  <c r="T261" i="51" s="1"/>
  <c r="J261" i="51"/>
  <c r="S261" i="51" s="1"/>
  <c r="I261" i="51"/>
  <c r="R261" i="51" s="1"/>
  <c r="H261" i="51"/>
  <c r="Q261" i="51" s="1"/>
  <c r="K260" i="51"/>
  <c r="J260" i="51"/>
  <c r="I260" i="51"/>
  <c r="H260" i="51"/>
  <c r="K259" i="51"/>
  <c r="J259" i="51"/>
  <c r="S258" i="51" s="1"/>
  <c r="I259" i="51"/>
  <c r="H259" i="51"/>
  <c r="K258" i="51"/>
  <c r="J258" i="51"/>
  <c r="I258" i="51"/>
  <c r="R258" i="51" s="1"/>
  <c r="H258" i="51"/>
  <c r="Q258" i="51" s="1"/>
  <c r="K257" i="51"/>
  <c r="J257" i="51"/>
  <c r="I257" i="51"/>
  <c r="H257" i="51"/>
  <c r="K256" i="51"/>
  <c r="J256" i="51"/>
  <c r="I256" i="51"/>
  <c r="H256" i="51"/>
  <c r="K255" i="51"/>
  <c r="T255" i="51" s="1"/>
  <c r="J255" i="51"/>
  <c r="S255" i="51" s="1"/>
  <c r="I255" i="51"/>
  <c r="R255" i="51" s="1"/>
  <c r="H255" i="51"/>
  <c r="Q255" i="51" s="1"/>
  <c r="K254" i="51"/>
  <c r="J254" i="51"/>
  <c r="I254" i="51"/>
  <c r="H254" i="51"/>
  <c r="K253" i="51"/>
  <c r="J253" i="51"/>
  <c r="I253" i="51"/>
  <c r="H253" i="51"/>
  <c r="K252" i="51"/>
  <c r="J252" i="51"/>
  <c r="S252" i="51" s="1"/>
  <c r="I252" i="51"/>
  <c r="R252" i="51" s="1"/>
  <c r="H252" i="51"/>
  <c r="Q252" i="51" s="1"/>
  <c r="K251" i="51"/>
  <c r="J251" i="51"/>
  <c r="I251" i="51"/>
  <c r="H251" i="51"/>
  <c r="K250" i="51"/>
  <c r="J250" i="51"/>
  <c r="I250" i="51"/>
  <c r="H250" i="51"/>
  <c r="K249" i="51"/>
  <c r="T249" i="51" s="1"/>
  <c r="J249" i="51"/>
  <c r="S249" i="51" s="1"/>
  <c r="I249" i="51"/>
  <c r="R249" i="51" s="1"/>
  <c r="H249" i="51"/>
  <c r="Q249" i="51" s="1"/>
  <c r="K248" i="51"/>
  <c r="J248" i="51"/>
  <c r="I248" i="51"/>
  <c r="H248" i="51"/>
  <c r="K247" i="51"/>
  <c r="T246" i="51" s="1"/>
  <c r="J247" i="51"/>
  <c r="S246" i="51" s="1"/>
  <c r="I247" i="51"/>
  <c r="H247" i="51"/>
  <c r="K246" i="51"/>
  <c r="J246" i="51"/>
  <c r="I246" i="51"/>
  <c r="H246" i="51"/>
  <c r="Q246" i="51" s="1"/>
  <c r="K245" i="51"/>
  <c r="J245" i="51"/>
  <c r="I245" i="51"/>
  <c r="H245" i="51"/>
  <c r="K244" i="51"/>
  <c r="J244" i="51"/>
  <c r="I244" i="51"/>
  <c r="H244" i="51"/>
  <c r="K243" i="51"/>
  <c r="T243" i="51" s="1"/>
  <c r="J243" i="51"/>
  <c r="S243" i="51" s="1"/>
  <c r="I243" i="51"/>
  <c r="R243" i="51" s="1"/>
  <c r="H243" i="51"/>
  <c r="Q243" i="51" s="1"/>
  <c r="K242" i="51"/>
  <c r="J242" i="51"/>
  <c r="I242" i="51"/>
  <c r="H242" i="51"/>
  <c r="K241" i="51"/>
  <c r="J241" i="51"/>
  <c r="I241" i="51"/>
  <c r="H241" i="51"/>
  <c r="K240" i="51"/>
  <c r="J240" i="51"/>
  <c r="S240" i="51" s="1"/>
  <c r="I240" i="51"/>
  <c r="R240" i="51" s="1"/>
  <c r="H240" i="51"/>
  <c r="Q240" i="51" s="1"/>
  <c r="K239" i="51"/>
  <c r="J239" i="51"/>
  <c r="I239" i="51"/>
  <c r="H239" i="51"/>
  <c r="K238" i="51"/>
  <c r="J238" i="51"/>
  <c r="I238" i="51"/>
  <c r="H238" i="51"/>
  <c r="K237" i="51"/>
  <c r="T237" i="51" s="1"/>
  <c r="J237" i="51"/>
  <c r="S237" i="51" s="1"/>
  <c r="I237" i="51"/>
  <c r="R237" i="51" s="1"/>
  <c r="H237" i="51"/>
  <c r="Q237" i="51" s="1"/>
  <c r="K236" i="51"/>
  <c r="J236" i="51"/>
  <c r="I236" i="51"/>
  <c r="H236" i="51"/>
  <c r="K235" i="51"/>
  <c r="J235" i="51"/>
  <c r="I235" i="51"/>
  <c r="H235" i="51"/>
  <c r="K234" i="51"/>
  <c r="J234" i="51"/>
  <c r="I234" i="51"/>
  <c r="R234" i="51" s="1"/>
  <c r="H234" i="51"/>
  <c r="Q234" i="51" s="1"/>
  <c r="K233" i="51"/>
  <c r="J233" i="51"/>
  <c r="I233" i="51"/>
  <c r="H233" i="51"/>
  <c r="K232" i="51"/>
  <c r="J232" i="51"/>
  <c r="I232" i="51"/>
  <c r="H232" i="51"/>
  <c r="K231" i="51"/>
  <c r="T231" i="51" s="1"/>
  <c r="J231" i="51"/>
  <c r="S231" i="51" s="1"/>
  <c r="I231" i="51"/>
  <c r="R231" i="51" s="1"/>
  <c r="H231" i="51"/>
  <c r="Q231" i="51" s="1"/>
  <c r="K230" i="51"/>
  <c r="J230" i="51"/>
  <c r="I230" i="51"/>
  <c r="H230" i="51"/>
  <c r="K229" i="51"/>
  <c r="T228" i="51" s="1"/>
  <c r="J229" i="51"/>
  <c r="I229" i="51"/>
  <c r="H229" i="51"/>
  <c r="K228" i="51"/>
  <c r="J228" i="51"/>
  <c r="S228" i="51" s="1"/>
  <c r="I228" i="51"/>
  <c r="R228" i="51" s="1"/>
  <c r="H228" i="51"/>
  <c r="Q228" i="51" s="1"/>
  <c r="K227" i="51"/>
  <c r="J227" i="51"/>
  <c r="I227" i="51"/>
  <c r="H227" i="51"/>
  <c r="K226" i="51"/>
  <c r="J226" i="51"/>
  <c r="I226" i="51"/>
  <c r="H226" i="51"/>
  <c r="K225" i="51"/>
  <c r="T225" i="51" s="1"/>
  <c r="J225" i="51"/>
  <c r="S225" i="51" s="1"/>
  <c r="I225" i="51"/>
  <c r="R225" i="51" s="1"/>
  <c r="H225" i="51"/>
  <c r="Q225" i="51" s="1"/>
  <c r="K224" i="51"/>
  <c r="K224" i="31" s="1"/>
  <c r="J224" i="51"/>
  <c r="I224" i="51"/>
  <c r="H224" i="51"/>
  <c r="K223" i="51"/>
  <c r="J223" i="51"/>
  <c r="I223" i="51"/>
  <c r="H223" i="51"/>
  <c r="K222" i="51"/>
  <c r="J222" i="51"/>
  <c r="I222" i="51"/>
  <c r="R222" i="51" s="1"/>
  <c r="H222" i="51"/>
  <c r="Q222" i="51" s="1"/>
  <c r="K221" i="51"/>
  <c r="J221" i="51"/>
  <c r="I221" i="51"/>
  <c r="H221" i="51"/>
  <c r="K220" i="51"/>
  <c r="J220" i="51"/>
  <c r="I220" i="51"/>
  <c r="H220" i="51"/>
  <c r="K219" i="51"/>
  <c r="T219" i="51" s="1"/>
  <c r="J219" i="51"/>
  <c r="S219" i="51" s="1"/>
  <c r="I219" i="51"/>
  <c r="R219" i="51" s="1"/>
  <c r="H219" i="51"/>
  <c r="Q219" i="51" s="1"/>
  <c r="K218" i="51"/>
  <c r="J218" i="51"/>
  <c r="I218" i="51"/>
  <c r="H218" i="51"/>
  <c r="K217" i="51"/>
  <c r="J217" i="51"/>
  <c r="I217" i="51"/>
  <c r="H217" i="51"/>
  <c r="K216" i="51"/>
  <c r="J216" i="51"/>
  <c r="S216" i="51" s="1"/>
  <c r="I216" i="51"/>
  <c r="R216" i="51" s="1"/>
  <c r="H216" i="51"/>
  <c r="Q216" i="51" s="1"/>
  <c r="K215" i="51"/>
  <c r="J215" i="51"/>
  <c r="I215" i="51"/>
  <c r="H215" i="51"/>
  <c r="K214" i="51"/>
  <c r="J214" i="51"/>
  <c r="I214" i="51"/>
  <c r="H214" i="51"/>
  <c r="K213" i="51"/>
  <c r="T213" i="51" s="1"/>
  <c r="J213" i="51"/>
  <c r="S213" i="51" s="1"/>
  <c r="I213" i="51"/>
  <c r="R213" i="51" s="1"/>
  <c r="H213" i="51"/>
  <c r="Q213" i="51" s="1"/>
  <c r="K212" i="51"/>
  <c r="J212" i="51"/>
  <c r="I212" i="51"/>
  <c r="H212" i="51"/>
  <c r="K211" i="51"/>
  <c r="T210" i="51" s="1"/>
  <c r="J211" i="51"/>
  <c r="I211" i="51"/>
  <c r="H211" i="51"/>
  <c r="K210" i="51"/>
  <c r="J210" i="51"/>
  <c r="I210" i="51"/>
  <c r="R210" i="51" s="1"/>
  <c r="H210" i="51"/>
  <c r="Q210" i="51" s="1"/>
  <c r="K209" i="51"/>
  <c r="J209" i="51"/>
  <c r="I209" i="51"/>
  <c r="H209" i="51"/>
  <c r="K208" i="51"/>
  <c r="J208" i="51"/>
  <c r="I208" i="51"/>
  <c r="H208" i="51"/>
  <c r="K207" i="51"/>
  <c r="T207" i="51" s="1"/>
  <c r="J207" i="51"/>
  <c r="S207" i="51" s="1"/>
  <c r="I207" i="51"/>
  <c r="R207" i="51" s="1"/>
  <c r="H207" i="51"/>
  <c r="Q207" i="51" s="1"/>
  <c r="K206" i="51"/>
  <c r="J206" i="51"/>
  <c r="I206" i="51"/>
  <c r="H206" i="51"/>
  <c r="K205" i="51"/>
  <c r="T204" i="51" s="1"/>
  <c r="J205" i="51"/>
  <c r="I205" i="51"/>
  <c r="H205" i="51"/>
  <c r="K204" i="51"/>
  <c r="J204" i="51"/>
  <c r="S204" i="51" s="1"/>
  <c r="I204" i="51"/>
  <c r="R204" i="51" s="1"/>
  <c r="H204" i="51"/>
  <c r="Q204" i="51" s="1"/>
  <c r="K203" i="51"/>
  <c r="J203" i="51"/>
  <c r="I203" i="51"/>
  <c r="H203" i="51"/>
  <c r="K202" i="51"/>
  <c r="J202" i="51"/>
  <c r="I202" i="51"/>
  <c r="H202" i="51"/>
  <c r="K201" i="51"/>
  <c r="T201" i="51" s="1"/>
  <c r="J201" i="51"/>
  <c r="S201" i="51" s="1"/>
  <c r="I201" i="51"/>
  <c r="R201" i="51" s="1"/>
  <c r="H201" i="51"/>
  <c r="Q201" i="51" s="1"/>
  <c r="K200" i="51"/>
  <c r="J200" i="51"/>
  <c r="I200" i="51"/>
  <c r="H200" i="51"/>
  <c r="K199" i="51"/>
  <c r="J199" i="51"/>
  <c r="I199" i="51"/>
  <c r="H199" i="51"/>
  <c r="K198" i="51"/>
  <c r="J198" i="51"/>
  <c r="I198" i="51"/>
  <c r="H198" i="51"/>
  <c r="Q198" i="51" s="1"/>
  <c r="K197" i="51"/>
  <c r="J197" i="51"/>
  <c r="I197" i="51"/>
  <c r="H197" i="51"/>
  <c r="K196" i="51"/>
  <c r="J196" i="51"/>
  <c r="I196" i="51"/>
  <c r="H196" i="51"/>
  <c r="K195" i="51"/>
  <c r="T195" i="51" s="1"/>
  <c r="J195" i="51"/>
  <c r="S195" i="51" s="1"/>
  <c r="I195" i="51"/>
  <c r="R195" i="51" s="1"/>
  <c r="H195" i="51"/>
  <c r="Q195" i="51" s="1"/>
  <c r="K194" i="51"/>
  <c r="J194" i="51"/>
  <c r="I194" i="51"/>
  <c r="H194" i="51"/>
  <c r="K193" i="51"/>
  <c r="T192" i="51" s="1"/>
  <c r="J193" i="51"/>
  <c r="I193" i="51"/>
  <c r="H193" i="51"/>
  <c r="K192" i="51"/>
  <c r="J192" i="51"/>
  <c r="S192" i="51" s="1"/>
  <c r="I192" i="51"/>
  <c r="R192" i="51" s="1"/>
  <c r="H192" i="51"/>
  <c r="Q192" i="51" s="1"/>
  <c r="K191" i="51"/>
  <c r="J191" i="51"/>
  <c r="I191" i="51"/>
  <c r="H191" i="51"/>
  <c r="K190" i="51"/>
  <c r="J190" i="51"/>
  <c r="I190" i="51"/>
  <c r="H190" i="51"/>
  <c r="K189" i="51"/>
  <c r="T189" i="51" s="1"/>
  <c r="J189" i="51"/>
  <c r="S189" i="51" s="1"/>
  <c r="I189" i="51"/>
  <c r="R189" i="51" s="1"/>
  <c r="H189" i="51"/>
  <c r="Q189" i="51" s="1"/>
  <c r="K188" i="51"/>
  <c r="J188" i="51"/>
  <c r="I188" i="51"/>
  <c r="H188" i="51"/>
  <c r="K187" i="51"/>
  <c r="T186" i="51" s="1"/>
  <c r="J187" i="51"/>
  <c r="S186" i="51" s="1"/>
  <c r="I187" i="51"/>
  <c r="H187" i="51"/>
  <c r="K186" i="51"/>
  <c r="J186" i="51"/>
  <c r="I186" i="51"/>
  <c r="R186" i="51" s="1"/>
  <c r="H186" i="51"/>
  <c r="Q186" i="51" s="1"/>
  <c r="K185" i="51"/>
  <c r="J185" i="51"/>
  <c r="I185" i="51"/>
  <c r="H185" i="51"/>
  <c r="K184" i="51"/>
  <c r="J184" i="51"/>
  <c r="I184" i="51"/>
  <c r="H184" i="51"/>
  <c r="K183" i="51"/>
  <c r="T183" i="51" s="1"/>
  <c r="J183" i="51"/>
  <c r="S183" i="51" s="1"/>
  <c r="I183" i="51"/>
  <c r="R183" i="51" s="1"/>
  <c r="H183" i="51"/>
  <c r="Q183" i="51" s="1"/>
  <c r="K182" i="51"/>
  <c r="J182" i="51"/>
  <c r="I182" i="51"/>
  <c r="H182" i="51"/>
  <c r="K181" i="51"/>
  <c r="J181" i="51"/>
  <c r="I181" i="51"/>
  <c r="H181" i="51"/>
  <c r="K180" i="51"/>
  <c r="J180" i="51"/>
  <c r="S180" i="51" s="1"/>
  <c r="I180" i="51"/>
  <c r="R180" i="51" s="1"/>
  <c r="H180" i="51"/>
  <c r="Q180" i="51" s="1"/>
  <c r="K179" i="51"/>
  <c r="J179" i="51"/>
  <c r="I179" i="51"/>
  <c r="H179" i="51"/>
  <c r="K178" i="51"/>
  <c r="J178" i="51"/>
  <c r="I178" i="51"/>
  <c r="H178" i="51"/>
  <c r="K177" i="51"/>
  <c r="T177" i="51" s="1"/>
  <c r="J177" i="51"/>
  <c r="S177" i="51" s="1"/>
  <c r="I177" i="51"/>
  <c r="R177" i="51" s="1"/>
  <c r="H177" i="51"/>
  <c r="Q177" i="51" s="1"/>
  <c r="K176" i="51"/>
  <c r="J176" i="51"/>
  <c r="I176" i="51"/>
  <c r="H176" i="51"/>
  <c r="K175" i="51"/>
  <c r="J175" i="51"/>
  <c r="S174" i="51" s="1"/>
  <c r="I175" i="51"/>
  <c r="H175" i="51"/>
  <c r="K174" i="51"/>
  <c r="J174" i="51"/>
  <c r="I174" i="51"/>
  <c r="R174" i="51" s="1"/>
  <c r="H174" i="51"/>
  <c r="Q174" i="51" s="1"/>
  <c r="K173" i="51"/>
  <c r="J173" i="51"/>
  <c r="I173" i="51"/>
  <c r="H173" i="51"/>
  <c r="K172" i="51"/>
  <c r="J172" i="51"/>
  <c r="I172" i="51"/>
  <c r="H172" i="51"/>
  <c r="K171" i="51"/>
  <c r="T171" i="51" s="1"/>
  <c r="J171" i="51"/>
  <c r="S171" i="51" s="1"/>
  <c r="I171" i="51"/>
  <c r="R171" i="51" s="1"/>
  <c r="H171" i="51"/>
  <c r="Q171" i="51" s="1"/>
  <c r="K170" i="51"/>
  <c r="J170" i="51"/>
  <c r="I170" i="51"/>
  <c r="H170" i="51"/>
  <c r="K169" i="51"/>
  <c r="J169" i="51"/>
  <c r="I169" i="51"/>
  <c r="H169" i="51"/>
  <c r="K168" i="51"/>
  <c r="J168" i="51"/>
  <c r="S168" i="51" s="1"/>
  <c r="I168" i="51"/>
  <c r="R168" i="51" s="1"/>
  <c r="H168" i="51"/>
  <c r="Q168" i="51" s="1"/>
  <c r="K167" i="51"/>
  <c r="J167" i="51"/>
  <c r="I167" i="51"/>
  <c r="H167" i="51"/>
  <c r="K166" i="51"/>
  <c r="J166" i="51"/>
  <c r="I166" i="51"/>
  <c r="H166" i="51"/>
  <c r="K165" i="51"/>
  <c r="T165" i="51" s="1"/>
  <c r="J165" i="51"/>
  <c r="S165" i="51" s="1"/>
  <c r="I165" i="51"/>
  <c r="R165" i="51" s="1"/>
  <c r="H165" i="51"/>
  <c r="Q165" i="51" s="1"/>
  <c r="K164" i="51"/>
  <c r="J164" i="51"/>
  <c r="I164" i="51"/>
  <c r="H164" i="51"/>
  <c r="K163" i="51"/>
  <c r="T162" i="51" s="1"/>
  <c r="J163" i="51"/>
  <c r="S162" i="51" s="1"/>
  <c r="I163" i="51"/>
  <c r="H163" i="51"/>
  <c r="K162" i="51"/>
  <c r="J162" i="51"/>
  <c r="I162" i="51"/>
  <c r="R162" i="51" s="1"/>
  <c r="H162" i="51"/>
  <c r="Q162" i="51" s="1"/>
  <c r="K161" i="51"/>
  <c r="J161" i="51"/>
  <c r="I161" i="51"/>
  <c r="H161" i="51"/>
  <c r="K160" i="51"/>
  <c r="J160" i="51"/>
  <c r="I160" i="51"/>
  <c r="H160" i="51"/>
  <c r="K159" i="51"/>
  <c r="T159" i="51" s="1"/>
  <c r="J159" i="51"/>
  <c r="S159" i="51" s="1"/>
  <c r="I159" i="51"/>
  <c r="R159" i="51" s="1"/>
  <c r="H159" i="51"/>
  <c r="Q159" i="51" s="1"/>
  <c r="K158" i="51"/>
  <c r="J158" i="51"/>
  <c r="I158" i="51"/>
  <c r="H158" i="51"/>
  <c r="K157" i="51"/>
  <c r="J157" i="51"/>
  <c r="I157" i="51"/>
  <c r="H157" i="51"/>
  <c r="K156" i="51"/>
  <c r="J156" i="51"/>
  <c r="S156" i="51" s="1"/>
  <c r="I156" i="51"/>
  <c r="R156" i="51" s="1"/>
  <c r="H156" i="51"/>
  <c r="Q156" i="51" s="1"/>
  <c r="K155" i="51"/>
  <c r="J155" i="51"/>
  <c r="I155" i="51"/>
  <c r="H155" i="51"/>
  <c r="K154" i="51"/>
  <c r="J154" i="51"/>
  <c r="I154" i="51"/>
  <c r="H154" i="51"/>
  <c r="K153" i="51"/>
  <c r="T153" i="51" s="1"/>
  <c r="J153" i="51"/>
  <c r="S153" i="51" s="1"/>
  <c r="I153" i="51"/>
  <c r="R153" i="51" s="1"/>
  <c r="H153" i="51"/>
  <c r="Q153" i="51" s="1"/>
  <c r="K152" i="51"/>
  <c r="J152" i="51"/>
  <c r="I152" i="51"/>
  <c r="H152" i="51"/>
  <c r="K151" i="51"/>
  <c r="J151" i="51"/>
  <c r="S150" i="51" s="1"/>
  <c r="I151" i="51"/>
  <c r="H151" i="51"/>
  <c r="K150" i="51"/>
  <c r="J150" i="51"/>
  <c r="I150" i="51"/>
  <c r="R150" i="51" s="1"/>
  <c r="H150" i="51"/>
  <c r="Q150" i="51" s="1"/>
  <c r="K149" i="51"/>
  <c r="J149" i="51"/>
  <c r="I149" i="51"/>
  <c r="H149" i="51"/>
  <c r="K148" i="51"/>
  <c r="J148" i="51"/>
  <c r="I148" i="51"/>
  <c r="H148" i="51"/>
  <c r="K147" i="51"/>
  <c r="T147" i="51" s="1"/>
  <c r="J147" i="51"/>
  <c r="S147" i="51" s="1"/>
  <c r="I147" i="51"/>
  <c r="R147" i="51" s="1"/>
  <c r="H147" i="51"/>
  <c r="Q147" i="51" s="1"/>
  <c r="K146" i="51"/>
  <c r="J146" i="51"/>
  <c r="I146" i="51"/>
  <c r="H146" i="51"/>
  <c r="K145" i="51"/>
  <c r="T144" i="51" s="1"/>
  <c r="J145" i="51"/>
  <c r="I145" i="51"/>
  <c r="H145" i="51"/>
  <c r="K144" i="51"/>
  <c r="J144" i="51"/>
  <c r="S144" i="51" s="1"/>
  <c r="I144" i="51"/>
  <c r="R144" i="51" s="1"/>
  <c r="H144" i="51"/>
  <c r="Q144" i="51" s="1"/>
  <c r="K143" i="51"/>
  <c r="J143" i="51"/>
  <c r="I143" i="51"/>
  <c r="H143" i="51"/>
  <c r="K142" i="51"/>
  <c r="J142" i="51"/>
  <c r="I142" i="51"/>
  <c r="H142" i="51"/>
  <c r="K141" i="51"/>
  <c r="T141" i="51" s="1"/>
  <c r="J141" i="51"/>
  <c r="S141" i="51" s="1"/>
  <c r="I141" i="51"/>
  <c r="R141" i="51" s="1"/>
  <c r="H141" i="51"/>
  <c r="Q141" i="51" s="1"/>
  <c r="K140" i="51"/>
  <c r="J140" i="51"/>
  <c r="I140" i="51"/>
  <c r="H140" i="51"/>
  <c r="K139" i="51"/>
  <c r="K139" i="31" s="1"/>
  <c r="J139" i="51"/>
  <c r="S138" i="51" s="1"/>
  <c r="I139" i="51"/>
  <c r="H139" i="51"/>
  <c r="K138" i="51"/>
  <c r="J138" i="51"/>
  <c r="I138" i="51"/>
  <c r="R138" i="51" s="1"/>
  <c r="H138" i="51"/>
  <c r="Q138" i="51" s="1"/>
  <c r="K137" i="51"/>
  <c r="J137" i="51"/>
  <c r="I137" i="51"/>
  <c r="H137" i="51"/>
  <c r="K136" i="51"/>
  <c r="J136" i="51"/>
  <c r="I136" i="51"/>
  <c r="H136" i="51"/>
  <c r="K135" i="51"/>
  <c r="T135" i="51" s="1"/>
  <c r="J135" i="51"/>
  <c r="S135" i="51" s="1"/>
  <c r="I135" i="51"/>
  <c r="R135" i="51" s="1"/>
  <c r="H135" i="51"/>
  <c r="Q135" i="51" s="1"/>
  <c r="K134" i="51"/>
  <c r="J134" i="51"/>
  <c r="I134" i="51"/>
  <c r="H134" i="51"/>
  <c r="K133" i="51"/>
  <c r="J133" i="51"/>
  <c r="I133" i="51"/>
  <c r="H133" i="51"/>
  <c r="K132" i="51"/>
  <c r="J132" i="51"/>
  <c r="S132" i="51" s="1"/>
  <c r="I132" i="51"/>
  <c r="R132" i="51" s="1"/>
  <c r="H132" i="51"/>
  <c r="Q132" i="51" s="1"/>
  <c r="K131" i="51"/>
  <c r="J131" i="51"/>
  <c r="I131" i="51"/>
  <c r="H131" i="51"/>
  <c r="K130" i="51"/>
  <c r="J130" i="51"/>
  <c r="I130" i="51"/>
  <c r="H130" i="51"/>
  <c r="K129" i="51"/>
  <c r="T129" i="51" s="1"/>
  <c r="J129" i="51"/>
  <c r="S129" i="51" s="1"/>
  <c r="I129" i="51"/>
  <c r="R129" i="51" s="1"/>
  <c r="H129" i="51"/>
  <c r="Q129" i="51" s="1"/>
  <c r="K128" i="51"/>
  <c r="J128" i="51"/>
  <c r="I128" i="51"/>
  <c r="H128" i="51"/>
  <c r="K127" i="51"/>
  <c r="J127" i="51"/>
  <c r="S126" i="51" s="1"/>
  <c r="I127" i="51"/>
  <c r="H127" i="51"/>
  <c r="K126" i="51"/>
  <c r="J126" i="51"/>
  <c r="I126" i="51"/>
  <c r="H126" i="51"/>
  <c r="Q126" i="51" s="1"/>
  <c r="K125" i="51"/>
  <c r="J125" i="51"/>
  <c r="I125" i="51"/>
  <c r="H125" i="51"/>
  <c r="K124" i="51"/>
  <c r="J124" i="51"/>
  <c r="I124" i="51"/>
  <c r="H124" i="51"/>
  <c r="K123" i="51"/>
  <c r="T123" i="51" s="1"/>
  <c r="J123" i="51"/>
  <c r="S123" i="51" s="1"/>
  <c r="I123" i="51"/>
  <c r="R123" i="51" s="1"/>
  <c r="H123" i="51"/>
  <c r="Q123" i="51" s="1"/>
  <c r="K122" i="51"/>
  <c r="J122" i="51"/>
  <c r="I122" i="51"/>
  <c r="H122" i="51"/>
  <c r="K121" i="51"/>
  <c r="J121" i="51"/>
  <c r="I121" i="51"/>
  <c r="H121" i="51"/>
  <c r="K120" i="51"/>
  <c r="J120" i="51"/>
  <c r="S120" i="51" s="1"/>
  <c r="I120" i="51"/>
  <c r="R120" i="51" s="1"/>
  <c r="H120" i="51"/>
  <c r="Q120" i="51" s="1"/>
  <c r="K119" i="51"/>
  <c r="J119" i="51"/>
  <c r="I119" i="51"/>
  <c r="H119" i="51"/>
  <c r="K118" i="51"/>
  <c r="J118" i="51"/>
  <c r="I118" i="51"/>
  <c r="H118" i="51"/>
  <c r="K117" i="51"/>
  <c r="T117" i="51" s="1"/>
  <c r="J117" i="51"/>
  <c r="I117" i="51"/>
  <c r="R117" i="51" s="1"/>
  <c r="H117" i="51"/>
  <c r="Q117" i="51" s="1"/>
  <c r="K116" i="51"/>
  <c r="J116" i="51"/>
  <c r="I116" i="51"/>
  <c r="H116" i="51"/>
  <c r="K115" i="51"/>
  <c r="J115" i="51"/>
  <c r="I115" i="51"/>
  <c r="H115" i="51"/>
  <c r="K114" i="51"/>
  <c r="J114" i="51"/>
  <c r="S114" i="51" s="1"/>
  <c r="I114" i="51"/>
  <c r="R114" i="51" s="1"/>
  <c r="H114" i="51"/>
  <c r="Q114" i="51" s="1"/>
  <c r="K113" i="51"/>
  <c r="J113" i="51"/>
  <c r="I113" i="51"/>
  <c r="H113" i="51"/>
  <c r="K112" i="51"/>
  <c r="J112" i="51"/>
  <c r="I112" i="51"/>
  <c r="H112" i="51"/>
  <c r="K111" i="51"/>
  <c r="J111" i="51"/>
  <c r="S111" i="51" s="1"/>
  <c r="I111" i="51"/>
  <c r="R111" i="51" s="1"/>
  <c r="H111" i="51"/>
  <c r="Q111" i="51" s="1"/>
  <c r="K110" i="51"/>
  <c r="J110" i="51"/>
  <c r="I110" i="51"/>
  <c r="H110" i="51"/>
  <c r="K109" i="51"/>
  <c r="J109" i="51"/>
  <c r="I109" i="51"/>
  <c r="H109" i="51"/>
  <c r="K108" i="51"/>
  <c r="J108" i="51"/>
  <c r="S108" i="51" s="1"/>
  <c r="I108" i="51"/>
  <c r="R108" i="51" s="1"/>
  <c r="H108" i="51"/>
  <c r="Q108" i="51" s="1"/>
  <c r="K107" i="51"/>
  <c r="J107" i="51"/>
  <c r="I107" i="51"/>
  <c r="H107" i="51"/>
  <c r="K106" i="51"/>
  <c r="J106" i="51"/>
  <c r="I106" i="51"/>
  <c r="H106" i="51"/>
  <c r="K105" i="51"/>
  <c r="T105" i="51" s="1"/>
  <c r="J105" i="51"/>
  <c r="I105" i="51"/>
  <c r="R105" i="51" s="1"/>
  <c r="H105" i="51"/>
  <c r="Q105" i="51" s="1"/>
  <c r="K104" i="51"/>
  <c r="J104" i="51"/>
  <c r="I104" i="51"/>
  <c r="H104" i="51"/>
  <c r="K103" i="51"/>
  <c r="J103" i="51"/>
  <c r="I103" i="51"/>
  <c r="H103" i="51"/>
  <c r="K102" i="51"/>
  <c r="J102" i="51"/>
  <c r="S102" i="51" s="1"/>
  <c r="I102" i="51"/>
  <c r="R102" i="51" s="1"/>
  <c r="H102" i="51"/>
  <c r="Q102" i="51" s="1"/>
  <c r="K101" i="51"/>
  <c r="J101" i="51"/>
  <c r="I101" i="51"/>
  <c r="H101" i="51"/>
  <c r="K100" i="51"/>
  <c r="J100" i="51"/>
  <c r="I100" i="51"/>
  <c r="H100" i="51"/>
  <c r="K99" i="51"/>
  <c r="T99" i="51" s="1"/>
  <c r="J99" i="51"/>
  <c r="S99" i="51" s="1"/>
  <c r="I99" i="51"/>
  <c r="R99" i="51" s="1"/>
  <c r="H99" i="51"/>
  <c r="Q99" i="51" s="1"/>
  <c r="K98" i="51"/>
  <c r="J98" i="51"/>
  <c r="I98" i="51"/>
  <c r="H98" i="51"/>
  <c r="K97" i="51"/>
  <c r="J97" i="51"/>
  <c r="I97" i="51"/>
  <c r="H97" i="51"/>
  <c r="K96" i="51"/>
  <c r="J96" i="51"/>
  <c r="S96" i="51" s="1"/>
  <c r="I96" i="51"/>
  <c r="R96" i="51" s="1"/>
  <c r="H96" i="51"/>
  <c r="Q96" i="51" s="1"/>
  <c r="K95" i="51"/>
  <c r="J95" i="51"/>
  <c r="I95" i="51"/>
  <c r="H95" i="51"/>
  <c r="K94" i="51"/>
  <c r="J94" i="51"/>
  <c r="I94" i="51"/>
  <c r="H94" i="51"/>
  <c r="K93" i="51"/>
  <c r="J93" i="51"/>
  <c r="I93" i="51"/>
  <c r="R93" i="51" s="1"/>
  <c r="H93" i="51"/>
  <c r="Q93" i="51" s="1"/>
  <c r="K92" i="51"/>
  <c r="J92" i="51"/>
  <c r="I92" i="51"/>
  <c r="H92" i="51"/>
  <c r="K91" i="51"/>
  <c r="J91" i="51"/>
  <c r="I91" i="51"/>
  <c r="H91" i="51"/>
  <c r="K90" i="51"/>
  <c r="K90" i="31" s="1"/>
  <c r="J90" i="51"/>
  <c r="S90" i="51" s="1"/>
  <c r="I90" i="51"/>
  <c r="R90" i="51" s="1"/>
  <c r="H90" i="51"/>
  <c r="Q90" i="51" s="1"/>
  <c r="K89" i="51"/>
  <c r="J89" i="51"/>
  <c r="I89" i="51"/>
  <c r="H89" i="51"/>
  <c r="K88" i="51"/>
  <c r="J88" i="51"/>
  <c r="I88" i="51"/>
  <c r="H88" i="51"/>
  <c r="K87" i="51"/>
  <c r="T87" i="51" s="1"/>
  <c r="J87" i="51"/>
  <c r="J87" i="31" s="1"/>
  <c r="I87" i="51"/>
  <c r="R87" i="51" s="1"/>
  <c r="H87" i="51"/>
  <c r="Q87" i="51" s="1"/>
  <c r="K86" i="51"/>
  <c r="J86" i="51"/>
  <c r="I86" i="51"/>
  <c r="H86" i="51"/>
  <c r="K85" i="51"/>
  <c r="T84" i="51" s="1"/>
  <c r="J85" i="51"/>
  <c r="I85" i="51"/>
  <c r="H85" i="51"/>
  <c r="K84" i="51"/>
  <c r="J84" i="51"/>
  <c r="S84" i="51" s="1"/>
  <c r="I84" i="51"/>
  <c r="R84" i="51" s="1"/>
  <c r="H84" i="51"/>
  <c r="Q84" i="51" s="1"/>
  <c r="K83" i="51"/>
  <c r="J83" i="51"/>
  <c r="I83" i="51"/>
  <c r="H83" i="51"/>
  <c r="K82" i="51"/>
  <c r="J82" i="51"/>
  <c r="I82" i="51"/>
  <c r="H82" i="51"/>
  <c r="K81" i="51"/>
  <c r="T81" i="51" s="1"/>
  <c r="J81" i="51"/>
  <c r="I81" i="51"/>
  <c r="R81" i="51" s="1"/>
  <c r="H81" i="51"/>
  <c r="Q81" i="51" s="1"/>
  <c r="K80" i="51"/>
  <c r="J80" i="51"/>
  <c r="I80" i="51"/>
  <c r="H80" i="51"/>
  <c r="K79" i="51"/>
  <c r="J79" i="51"/>
  <c r="I79" i="51"/>
  <c r="H79" i="51"/>
  <c r="K78" i="51"/>
  <c r="J78" i="51"/>
  <c r="S78" i="51" s="1"/>
  <c r="I78" i="51"/>
  <c r="R78" i="51" s="1"/>
  <c r="H78" i="51"/>
  <c r="Q78" i="51" s="1"/>
  <c r="K77" i="51"/>
  <c r="K77" i="31" s="1"/>
  <c r="J77" i="51"/>
  <c r="I77" i="51"/>
  <c r="H77" i="51"/>
  <c r="K76" i="51"/>
  <c r="J76" i="51"/>
  <c r="I76" i="51"/>
  <c r="H76" i="51"/>
  <c r="K75" i="51"/>
  <c r="T75" i="51" s="1"/>
  <c r="J75" i="51"/>
  <c r="S75" i="51" s="1"/>
  <c r="I75" i="51"/>
  <c r="R75" i="51" s="1"/>
  <c r="H75" i="51"/>
  <c r="Q75" i="51" s="1"/>
  <c r="K74" i="51"/>
  <c r="K74" i="31" s="1"/>
  <c r="J74" i="51"/>
  <c r="I74" i="51"/>
  <c r="H74" i="51"/>
  <c r="K73" i="51"/>
  <c r="J73" i="51"/>
  <c r="I73" i="51"/>
  <c r="H73" i="51"/>
  <c r="K72" i="51"/>
  <c r="J72" i="51"/>
  <c r="S72" i="51" s="1"/>
  <c r="I72" i="51"/>
  <c r="R72" i="51" s="1"/>
  <c r="H72" i="51"/>
  <c r="Q72" i="51" s="1"/>
  <c r="K71" i="51"/>
  <c r="J71" i="51"/>
  <c r="J71" i="31" s="1"/>
  <c r="I71" i="51"/>
  <c r="H71" i="51"/>
  <c r="K70" i="51"/>
  <c r="J70" i="51"/>
  <c r="I70" i="51"/>
  <c r="H70" i="51"/>
  <c r="K69" i="51"/>
  <c r="T69" i="51" s="1"/>
  <c r="J69" i="51"/>
  <c r="I69" i="51"/>
  <c r="R69" i="51" s="1"/>
  <c r="H69" i="51"/>
  <c r="Q69" i="51" s="1"/>
  <c r="K68" i="51"/>
  <c r="J68" i="51"/>
  <c r="I68" i="51"/>
  <c r="H68" i="51"/>
  <c r="K67" i="51"/>
  <c r="T66" i="51" s="1"/>
  <c r="J67" i="51"/>
  <c r="J67" i="31" s="1"/>
  <c r="I67" i="51"/>
  <c r="H67" i="51"/>
  <c r="K66" i="51"/>
  <c r="J66" i="51"/>
  <c r="S66" i="51" s="1"/>
  <c r="I66" i="51"/>
  <c r="R66" i="51" s="1"/>
  <c r="H66" i="51"/>
  <c r="Q66" i="51" s="1"/>
  <c r="K65" i="51"/>
  <c r="J65" i="51"/>
  <c r="I65" i="51"/>
  <c r="H65" i="51"/>
  <c r="K64" i="51"/>
  <c r="J64" i="51"/>
  <c r="I64" i="51"/>
  <c r="H64" i="51"/>
  <c r="K63" i="51"/>
  <c r="T63" i="51" s="1"/>
  <c r="J63" i="51"/>
  <c r="I63" i="51"/>
  <c r="R63" i="51" s="1"/>
  <c r="H63" i="51"/>
  <c r="G275" i="51"/>
  <c r="G276" i="51"/>
  <c r="G277" i="51"/>
  <c r="G278" i="51"/>
  <c r="G279" i="51"/>
  <c r="G280" i="51"/>
  <c r="G281" i="51"/>
  <c r="G282" i="51"/>
  <c r="P282" i="51" s="1"/>
  <c r="G283" i="51"/>
  <c r="G284" i="51"/>
  <c r="G285" i="51"/>
  <c r="G286" i="51"/>
  <c r="G287" i="51"/>
  <c r="G288" i="51"/>
  <c r="G289" i="51"/>
  <c r="G290" i="51"/>
  <c r="G291" i="51"/>
  <c r="P291" i="51" s="1"/>
  <c r="G292" i="51"/>
  <c r="G293" i="51"/>
  <c r="G294" i="51"/>
  <c r="P294" i="51" s="1"/>
  <c r="G295" i="51"/>
  <c r="G296" i="51"/>
  <c r="G297" i="51"/>
  <c r="P297" i="51" s="1"/>
  <c r="G298" i="51"/>
  <c r="G299" i="51"/>
  <c r="G300" i="51"/>
  <c r="G301" i="51"/>
  <c r="G302" i="51"/>
  <c r="G303" i="51"/>
  <c r="G304" i="51"/>
  <c r="G305" i="51"/>
  <c r="G306" i="51"/>
  <c r="G307" i="51"/>
  <c r="G308" i="51"/>
  <c r="G309" i="51"/>
  <c r="P309" i="51" s="1"/>
  <c r="G310" i="51"/>
  <c r="G311" i="51"/>
  <c r="G312" i="51"/>
  <c r="G313" i="51"/>
  <c r="G314" i="51"/>
  <c r="G315" i="51"/>
  <c r="P315" i="51" s="1"/>
  <c r="G316" i="51"/>
  <c r="G317" i="51"/>
  <c r="G318" i="51"/>
  <c r="P318" i="51" s="1"/>
  <c r="G319" i="51"/>
  <c r="G320" i="51"/>
  <c r="G321" i="51"/>
  <c r="P321" i="51" s="1"/>
  <c r="G322" i="51"/>
  <c r="G323" i="51"/>
  <c r="G324" i="51"/>
  <c r="G325" i="51"/>
  <c r="G326" i="51"/>
  <c r="G327" i="51"/>
  <c r="G328" i="51"/>
  <c r="G329" i="51"/>
  <c r="G330" i="51"/>
  <c r="G331" i="51"/>
  <c r="G332" i="51"/>
  <c r="G333" i="51"/>
  <c r="P333" i="51" s="1"/>
  <c r="G334" i="51"/>
  <c r="G335" i="51"/>
  <c r="G336" i="51"/>
  <c r="G337" i="51"/>
  <c r="G338" i="51"/>
  <c r="G339" i="51"/>
  <c r="P339" i="51" s="1"/>
  <c r="G340" i="51"/>
  <c r="G341" i="51"/>
  <c r="G342" i="51"/>
  <c r="P342" i="51" s="1"/>
  <c r="G343" i="51"/>
  <c r="G344" i="51"/>
  <c r="G345" i="51"/>
  <c r="P345" i="51" s="1"/>
  <c r="G346" i="51"/>
  <c r="G347" i="51"/>
  <c r="G348" i="51"/>
  <c r="G349" i="51"/>
  <c r="G350" i="51"/>
  <c r="G351" i="51"/>
  <c r="G352" i="51"/>
  <c r="G353" i="51"/>
  <c r="P351" i="51" s="1"/>
  <c r="G354" i="51"/>
  <c r="G355" i="51"/>
  <c r="G356" i="51"/>
  <c r="G357" i="51"/>
  <c r="G358" i="51"/>
  <c r="G359" i="51"/>
  <c r="G360" i="51"/>
  <c r="G361" i="51"/>
  <c r="P360" i="51" s="1"/>
  <c r="G362" i="51"/>
  <c r="G363" i="51"/>
  <c r="P363" i="51" s="1"/>
  <c r="G364" i="51"/>
  <c r="G365" i="51"/>
  <c r="G366" i="51"/>
  <c r="G367" i="51"/>
  <c r="G368" i="51"/>
  <c r="G369" i="51"/>
  <c r="P369" i="51" s="1"/>
  <c r="G370" i="51"/>
  <c r="G371" i="51"/>
  <c r="G372" i="51"/>
  <c r="P372" i="51" s="1"/>
  <c r="G373" i="51"/>
  <c r="G374" i="51"/>
  <c r="G375" i="51"/>
  <c r="G376" i="51"/>
  <c r="G377" i="51"/>
  <c r="P375" i="51" s="1"/>
  <c r="G378" i="51"/>
  <c r="G379" i="51"/>
  <c r="G380" i="51"/>
  <c r="G381" i="51"/>
  <c r="P381" i="51" s="1"/>
  <c r="G382" i="51"/>
  <c r="G383" i="51"/>
  <c r="G384" i="51"/>
  <c r="G385" i="51"/>
  <c r="P384" i="51" s="1"/>
  <c r="G386" i="51"/>
  <c r="G387" i="51"/>
  <c r="P387" i="51" s="1"/>
  <c r="G388" i="51"/>
  <c r="G389" i="51"/>
  <c r="G390" i="51"/>
  <c r="P390" i="51" s="1"/>
  <c r="G391" i="51"/>
  <c r="G392" i="51"/>
  <c r="G393" i="51"/>
  <c r="P393" i="51" s="1"/>
  <c r="G394" i="51"/>
  <c r="G395" i="51"/>
  <c r="G396" i="51"/>
  <c r="P396" i="51" s="1"/>
  <c r="G397" i="51"/>
  <c r="G398" i="51"/>
  <c r="G399" i="51"/>
  <c r="P399" i="51" s="1"/>
  <c r="G400" i="51"/>
  <c r="G401" i="51"/>
  <c r="G402" i="51"/>
  <c r="G403" i="51"/>
  <c r="P402" i="51" s="1"/>
  <c r="G404" i="51"/>
  <c r="G405" i="51"/>
  <c r="P405" i="51" s="1"/>
  <c r="G406" i="51"/>
  <c r="G407" i="51"/>
  <c r="G408" i="51"/>
  <c r="P408" i="51" s="1"/>
  <c r="G409" i="51"/>
  <c r="G410" i="51"/>
  <c r="G411" i="51"/>
  <c r="P411" i="51" s="1"/>
  <c r="G412" i="51"/>
  <c r="G413" i="51"/>
  <c r="G414" i="51"/>
  <c r="P414" i="51" s="1"/>
  <c r="G415" i="51"/>
  <c r="G416" i="51"/>
  <c r="G417" i="51"/>
  <c r="G418" i="51"/>
  <c r="F275" i="51"/>
  <c r="F276" i="51"/>
  <c r="F277" i="51"/>
  <c r="F278" i="51"/>
  <c r="F279" i="51"/>
  <c r="O279" i="51" s="1"/>
  <c r="F280" i="51"/>
  <c r="F281" i="51"/>
  <c r="F282" i="51"/>
  <c r="F283" i="51"/>
  <c r="F284" i="51"/>
  <c r="F285" i="51"/>
  <c r="F286" i="51"/>
  <c r="F287" i="51"/>
  <c r="F288" i="51"/>
  <c r="F289" i="51"/>
  <c r="F290" i="51"/>
  <c r="F291" i="51"/>
  <c r="F292" i="51"/>
  <c r="F293" i="51"/>
  <c r="O291" i="51" s="1"/>
  <c r="F294" i="51"/>
  <c r="O294" i="51" s="1"/>
  <c r="F295" i="51"/>
  <c r="F296" i="51"/>
  <c r="F297" i="51"/>
  <c r="O297" i="51" s="1"/>
  <c r="F298" i="51"/>
  <c r="F299" i="51"/>
  <c r="F300" i="51"/>
  <c r="F301" i="51"/>
  <c r="F302" i="51"/>
  <c r="F303" i="51"/>
  <c r="O303" i="51" s="1"/>
  <c r="F304" i="51"/>
  <c r="F305" i="51"/>
  <c r="F306" i="51"/>
  <c r="F307" i="51"/>
  <c r="F308" i="51"/>
  <c r="F309" i="51"/>
  <c r="F310" i="51"/>
  <c r="F311" i="51"/>
  <c r="F312" i="51"/>
  <c r="O312" i="51" s="1"/>
  <c r="F313" i="51"/>
  <c r="F314" i="51"/>
  <c r="F315" i="51"/>
  <c r="F316" i="51"/>
  <c r="F317" i="51"/>
  <c r="F318" i="51"/>
  <c r="F319" i="51"/>
  <c r="F320" i="51"/>
  <c r="F321" i="51"/>
  <c r="F322" i="51"/>
  <c r="F323" i="51"/>
  <c r="F324" i="51"/>
  <c r="F325" i="51"/>
  <c r="F326" i="51"/>
  <c r="F327" i="51"/>
  <c r="O327" i="51" s="1"/>
  <c r="F328" i="51"/>
  <c r="F329" i="51"/>
  <c r="F330" i="51"/>
  <c r="F331" i="51"/>
  <c r="F332" i="51"/>
  <c r="F333" i="51"/>
  <c r="O333" i="51" s="1"/>
  <c r="F334" i="51"/>
  <c r="F335" i="51"/>
  <c r="F336" i="51"/>
  <c r="F337" i="51"/>
  <c r="F338" i="51"/>
  <c r="F339" i="51"/>
  <c r="F340" i="51"/>
  <c r="F341" i="51"/>
  <c r="F342" i="51"/>
  <c r="F343" i="51"/>
  <c r="F344" i="51"/>
  <c r="F345" i="51"/>
  <c r="F346" i="51"/>
  <c r="F347" i="51"/>
  <c r="F348" i="51"/>
  <c r="O348" i="51" s="1"/>
  <c r="F349" i="51"/>
  <c r="F350" i="51"/>
  <c r="F351" i="51"/>
  <c r="O351" i="51" s="1"/>
  <c r="F352" i="51"/>
  <c r="F353" i="51"/>
  <c r="F354" i="51"/>
  <c r="F355" i="51"/>
  <c r="F356" i="51"/>
  <c r="F357" i="51"/>
  <c r="F358" i="51"/>
  <c r="F359" i="51"/>
  <c r="F360" i="51"/>
  <c r="O360" i="51" s="1"/>
  <c r="F361" i="51"/>
  <c r="F362" i="51"/>
  <c r="F363" i="51"/>
  <c r="F364" i="51"/>
  <c r="F365" i="51"/>
  <c r="F366" i="51"/>
  <c r="O366" i="51" s="1"/>
  <c r="F367" i="51"/>
  <c r="F368" i="51"/>
  <c r="F369" i="51"/>
  <c r="O369" i="51" s="1"/>
  <c r="F370" i="51"/>
  <c r="F371" i="51"/>
  <c r="F372" i="51"/>
  <c r="F373" i="51"/>
  <c r="F374" i="51"/>
  <c r="F375" i="51"/>
  <c r="O375" i="51" s="1"/>
  <c r="F376" i="51"/>
  <c r="F377" i="51"/>
  <c r="F378" i="51"/>
  <c r="F379" i="51"/>
  <c r="F380" i="51"/>
  <c r="F381" i="51"/>
  <c r="O381" i="51" s="1"/>
  <c r="F382" i="51"/>
  <c r="F383" i="51"/>
  <c r="F384" i="51"/>
  <c r="F385" i="51"/>
  <c r="F386" i="51"/>
  <c r="F387" i="51"/>
  <c r="F388" i="51"/>
  <c r="F389" i="51"/>
  <c r="F390" i="51"/>
  <c r="F391" i="51"/>
  <c r="F392" i="51"/>
  <c r="F393" i="51"/>
  <c r="F394" i="51"/>
  <c r="F395" i="51"/>
  <c r="F396" i="51"/>
  <c r="F397" i="51"/>
  <c r="F398" i="51"/>
  <c r="F399" i="51"/>
  <c r="O399" i="51" s="1"/>
  <c r="F400" i="51"/>
  <c r="F401" i="51"/>
  <c r="F402" i="51"/>
  <c r="F403" i="51"/>
  <c r="F404" i="51"/>
  <c r="F405" i="51"/>
  <c r="F406" i="51"/>
  <c r="F407" i="51"/>
  <c r="F408" i="51"/>
  <c r="F409" i="51"/>
  <c r="F410" i="51"/>
  <c r="F411" i="51"/>
  <c r="F412" i="51"/>
  <c r="F413" i="51"/>
  <c r="F414" i="51"/>
  <c r="F415" i="51"/>
  <c r="F416" i="51"/>
  <c r="F417" i="51"/>
  <c r="F418" i="51"/>
  <c r="E275" i="51"/>
  <c r="E276" i="51"/>
  <c r="E276" i="31" s="1"/>
  <c r="E277" i="51"/>
  <c r="E278" i="51"/>
  <c r="E278" i="31" s="1"/>
  <c r="E279" i="51"/>
  <c r="N279" i="51" s="1"/>
  <c r="E280" i="51"/>
  <c r="E281" i="51"/>
  <c r="E282" i="51"/>
  <c r="E283" i="51"/>
  <c r="E284" i="51"/>
  <c r="E284" i="31" s="1"/>
  <c r="E285" i="51"/>
  <c r="E286" i="51"/>
  <c r="E286" i="31" s="1"/>
  <c r="E287" i="51"/>
  <c r="E288" i="51"/>
  <c r="E289" i="51"/>
  <c r="E290" i="51"/>
  <c r="E290" i="31" s="1"/>
  <c r="E291" i="51"/>
  <c r="E292" i="51"/>
  <c r="E292" i="31" s="1"/>
  <c r="E293" i="51"/>
  <c r="E294" i="51"/>
  <c r="E295" i="51"/>
  <c r="E296" i="51"/>
  <c r="E297" i="51"/>
  <c r="E298" i="51"/>
  <c r="E298" i="31" s="1"/>
  <c r="E299" i="51"/>
  <c r="E300" i="51"/>
  <c r="E301" i="51"/>
  <c r="E302" i="51"/>
  <c r="E302" i="31" s="1"/>
  <c r="E303" i="51"/>
  <c r="N303" i="51" s="1"/>
  <c r="E304" i="51"/>
  <c r="E305" i="51"/>
  <c r="E306" i="51"/>
  <c r="E307" i="51"/>
  <c r="E308" i="51"/>
  <c r="E308" i="31" s="1"/>
  <c r="E309" i="51"/>
  <c r="N309" i="51" s="1"/>
  <c r="E310" i="51"/>
  <c r="E310" i="31" s="1"/>
  <c r="E311" i="51"/>
  <c r="E312" i="51"/>
  <c r="E313" i="51"/>
  <c r="E314" i="51"/>
  <c r="E314" i="31" s="1"/>
  <c r="E315" i="51"/>
  <c r="E316" i="51"/>
  <c r="E316" i="31" s="1"/>
  <c r="E317" i="51"/>
  <c r="E318" i="51"/>
  <c r="E318" i="31" s="1"/>
  <c r="E319" i="51"/>
  <c r="E320" i="51"/>
  <c r="E321" i="51"/>
  <c r="E322" i="51"/>
  <c r="E323" i="51"/>
  <c r="E324" i="51"/>
  <c r="E324" i="31" s="1"/>
  <c r="E325" i="51"/>
  <c r="E326" i="51"/>
  <c r="E326" i="31" s="1"/>
  <c r="E327" i="51"/>
  <c r="N327" i="51" s="1"/>
  <c r="E328" i="51"/>
  <c r="E329" i="51"/>
  <c r="E330" i="51"/>
  <c r="E331" i="51"/>
  <c r="E332" i="51"/>
  <c r="E332" i="31" s="1"/>
  <c r="E333" i="51"/>
  <c r="N333" i="51" s="1"/>
  <c r="E334" i="51"/>
  <c r="E334" i="31" s="1"/>
  <c r="E335" i="51"/>
  <c r="E336" i="51"/>
  <c r="E337" i="51"/>
  <c r="E338" i="51"/>
  <c r="E338" i="31" s="1"/>
  <c r="E339" i="51"/>
  <c r="E340" i="51"/>
  <c r="E341" i="51"/>
  <c r="E342" i="51"/>
  <c r="E343" i="51"/>
  <c r="E344" i="51"/>
  <c r="E345" i="51"/>
  <c r="E346" i="51"/>
  <c r="E346" i="31" s="1"/>
  <c r="E347" i="51"/>
  <c r="E348" i="51"/>
  <c r="E348" i="31" s="1"/>
  <c r="E349" i="51"/>
  <c r="E350" i="51"/>
  <c r="E350" i="31" s="1"/>
  <c r="E351" i="51"/>
  <c r="N351" i="51" s="1"/>
  <c r="E352" i="51"/>
  <c r="E353" i="51"/>
  <c r="E354" i="51"/>
  <c r="E355" i="51"/>
  <c r="E356" i="51"/>
  <c r="E356" i="31" s="1"/>
  <c r="E357" i="51"/>
  <c r="E358" i="51"/>
  <c r="E358" i="31" s="1"/>
  <c r="E359" i="51"/>
  <c r="E360" i="51"/>
  <c r="E361" i="51"/>
  <c r="E362" i="51"/>
  <c r="N360" i="51" s="1"/>
  <c r="E363" i="51"/>
  <c r="E364" i="51"/>
  <c r="E364" i="31" s="1"/>
  <c r="E365" i="51"/>
  <c r="E366" i="51"/>
  <c r="E367" i="51"/>
  <c r="E368" i="51"/>
  <c r="E369" i="51"/>
  <c r="E370" i="51"/>
  <c r="E370" i="31" s="1"/>
  <c r="E371" i="51"/>
  <c r="E372" i="51"/>
  <c r="E372" i="31" s="1"/>
  <c r="E373" i="51"/>
  <c r="E374" i="51"/>
  <c r="E374" i="31" s="1"/>
  <c r="E375" i="51"/>
  <c r="N375" i="51" s="1"/>
  <c r="E376" i="51"/>
  <c r="E377" i="51"/>
  <c r="E378" i="51"/>
  <c r="E379" i="51"/>
  <c r="E380" i="51"/>
  <c r="E380" i="31" s="1"/>
  <c r="E381" i="51"/>
  <c r="N381" i="51" s="1"/>
  <c r="E382" i="51"/>
  <c r="E382" i="31" s="1"/>
  <c r="E383" i="51"/>
  <c r="E384" i="51"/>
  <c r="E385" i="51"/>
  <c r="E386" i="51"/>
  <c r="E386" i="31" s="1"/>
  <c r="E387" i="51"/>
  <c r="E388" i="51"/>
  <c r="E388" i="31" s="1"/>
  <c r="E389" i="51"/>
  <c r="E390" i="51"/>
  <c r="E390" i="31" s="1"/>
  <c r="E391" i="51"/>
  <c r="E392" i="51"/>
  <c r="E393" i="51"/>
  <c r="E394" i="51"/>
  <c r="E395" i="51"/>
  <c r="E396" i="51"/>
  <c r="E397" i="51"/>
  <c r="E398" i="51"/>
  <c r="E398" i="31" s="1"/>
  <c r="E399" i="51"/>
  <c r="N399" i="51" s="1"/>
  <c r="E400" i="51"/>
  <c r="E401" i="51"/>
  <c r="E402" i="51"/>
  <c r="E403" i="51"/>
  <c r="E404" i="51"/>
  <c r="E404" i="31" s="1"/>
  <c r="E405" i="51"/>
  <c r="E406" i="51"/>
  <c r="E406" i="31" s="1"/>
  <c r="E407" i="51"/>
  <c r="E408" i="51"/>
  <c r="E409" i="51"/>
  <c r="E410" i="51"/>
  <c r="E410" i="31" s="1"/>
  <c r="E411" i="51"/>
  <c r="E412" i="51"/>
  <c r="E412" i="31" s="1"/>
  <c r="E413" i="51"/>
  <c r="E414" i="51"/>
  <c r="E414" i="31" s="1"/>
  <c r="E415" i="51"/>
  <c r="E416" i="51"/>
  <c r="E417" i="51"/>
  <c r="E418" i="51"/>
  <c r="E418" i="31" s="1"/>
  <c r="D275" i="51"/>
  <c r="D276" i="51"/>
  <c r="M276" i="51" s="1"/>
  <c r="D277" i="51"/>
  <c r="D278" i="51"/>
  <c r="D279" i="51"/>
  <c r="M279" i="51" s="1"/>
  <c r="D280" i="51"/>
  <c r="D281" i="51"/>
  <c r="D282" i="51"/>
  <c r="D283" i="51"/>
  <c r="D284" i="51"/>
  <c r="D285" i="51"/>
  <c r="M285" i="51" s="1"/>
  <c r="D286" i="51"/>
  <c r="D287" i="51"/>
  <c r="D288" i="51"/>
  <c r="D289" i="51"/>
  <c r="D290" i="51"/>
  <c r="D291" i="51"/>
  <c r="D292" i="51"/>
  <c r="D293" i="51"/>
  <c r="D294" i="51"/>
  <c r="M294" i="51" s="1"/>
  <c r="D295" i="51"/>
  <c r="D296" i="51"/>
  <c r="D297" i="51"/>
  <c r="M297" i="51" s="1"/>
  <c r="D298" i="51"/>
  <c r="D299" i="51"/>
  <c r="D300" i="51"/>
  <c r="M300" i="51" s="1"/>
  <c r="D301" i="51"/>
  <c r="D302" i="51"/>
  <c r="D303" i="51"/>
  <c r="M303" i="51" s="1"/>
  <c r="D304" i="51"/>
  <c r="D305" i="51"/>
  <c r="D306" i="51"/>
  <c r="D307" i="51"/>
  <c r="D308" i="51"/>
  <c r="D309" i="51"/>
  <c r="M309" i="51" s="1"/>
  <c r="D310" i="51"/>
  <c r="D311" i="51"/>
  <c r="D312" i="51"/>
  <c r="D313" i="51"/>
  <c r="D314" i="51"/>
  <c r="D315" i="51"/>
  <c r="D316" i="51"/>
  <c r="D317" i="51"/>
  <c r="D318" i="51"/>
  <c r="M318" i="51" s="1"/>
  <c r="D319" i="51"/>
  <c r="D320" i="51"/>
  <c r="D321" i="51"/>
  <c r="M321" i="51" s="1"/>
  <c r="D322" i="51"/>
  <c r="D323" i="51"/>
  <c r="D324" i="51"/>
  <c r="M324" i="51" s="1"/>
  <c r="D325" i="51"/>
  <c r="D326" i="51"/>
  <c r="D327" i="51"/>
  <c r="M327" i="51" s="1"/>
  <c r="D328" i="51"/>
  <c r="D329" i="51"/>
  <c r="D330" i="51"/>
  <c r="D331" i="51"/>
  <c r="D332" i="51"/>
  <c r="D333" i="51"/>
  <c r="D334" i="51"/>
  <c r="D335" i="51"/>
  <c r="D336" i="51"/>
  <c r="D337" i="51"/>
  <c r="D338" i="51"/>
  <c r="D339" i="51"/>
  <c r="D340" i="51"/>
  <c r="D341" i="51"/>
  <c r="D342" i="51"/>
  <c r="D343" i="51"/>
  <c r="D344" i="51"/>
  <c r="M342" i="51" s="1"/>
  <c r="D345" i="51"/>
  <c r="D346" i="51"/>
  <c r="M345" i="51" s="1"/>
  <c r="D347" i="51"/>
  <c r="D348" i="51"/>
  <c r="M348" i="51" s="1"/>
  <c r="D349" i="51"/>
  <c r="D350" i="51"/>
  <c r="D351" i="51"/>
  <c r="D352" i="51"/>
  <c r="M351" i="51" s="1"/>
  <c r="D353" i="51"/>
  <c r="D354" i="51"/>
  <c r="D355" i="51"/>
  <c r="D356" i="51"/>
  <c r="D357" i="51"/>
  <c r="D358" i="51"/>
  <c r="D359" i="51"/>
  <c r="D360" i="51"/>
  <c r="M360" i="51" s="1"/>
  <c r="D361" i="51"/>
  <c r="D362" i="51"/>
  <c r="D363" i="51"/>
  <c r="M363" i="51" s="1"/>
  <c r="D364" i="51"/>
  <c r="D365" i="51"/>
  <c r="D366" i="51"/>
  <c r="D367" i="51"/>
  <c r="D368" i="51"/>
  <c r="M366" i="51" s="1"/>
  <c r="D369" i="51"/>
  <c r="D370" i="51"/>
  <c r="M369" i="51" s="1"/>
  <c r="D371" i="51"/>
  <c r="D372" i="51"/>
  <c r="M372" i="51" s="1"/>
  <c r="D373" i="51"/>
  <c r="D374" i="51"/>
  <c r="D375" i="51"/>
  <c r="D376" i="51"/>
  <c r="M375" i="51" s="1"/>
  <c r="D377" i="51"/>
  <c r="D378" i="51"/>
  <c r="M378" i="51" s="1"/>
  <c r="D379" i="51"/>
  <c r="D380" i="51"/>
  <c r="D381" i="51"/>
  <c r="D382" i="51"/>
  <c r="D383" i="51"/>
  <c r="D384" i="51"/>
  <c r="M384" i="51" s="1"/>
  <c r="D385" i="51"/>
  <c r="D386" i="51"/>
  <c r="D387" i="51"/>
  <c r="M387" i="51" s="1"/>
  <c r="D388" i="51"/>
  <c r="D389" i="51"/>
  <c r="D390" i="51"/>
  <c r="D391" i="51"/>
  <c r="D392" i="51"/>
  <c r="M390" i="51" s="1"/>
  <c r="D393" i="51"/>
  <c r="D394" i="51"/>
  <c r="M393" i="51" s="1"/>
  <c r="D395" i="51"/>
  <c r="D396" i="51"/>
  <c r="M396" i="51" s="1"/>
  <c r="D397" i="51"/>
  <c r="D398" i="51"/>
  <c r="D399" i="51"/>
  <c r="D400" i="51"/>
  <c r="D401" i="51"/>
  <c r="D402" i="51"/>
  <c r="M402" i="51" s="1"/>
  <c r="D403" i="51"/>
  <c r="D404" i="51"/>
  <c r="D405" i="51"/>
  <c r="M405" i="51" s="1"/>
  <c r="D406" i="51"/>
  <c r="D407" i="51"/>
  <c r="D408" i="51"/>
  <c r="D409" i="51"/>
  <c r="D410" i="51"/>
  <c r="D411" i="51"/>
  <c r="D412" i="51"/>
  <c r="D413" i="51"/>
  <c r="D414" i="51"/>
  <c r="M414" i="51" s="1"/>
  <c r="D415" i="51"/>
  <c r="D416" i="51"/>
  <c r="D417" i="51"/>
  <c r="M417" i="51" s="1"/>
  <c r="D418" i="51"/>
  <c r="C275" i="51"/>
  <c r="C276" i="51"/>
  <c r="C277" i="51"/>
  <c r="C278" i="51"/>
  <c r="C279" i="51"/>
  <c r="C280" i="51"/>
  <c r="C281" i="51"/>
  <c r="C282" i="51"/>
  <c r="C283" i="51"/>
  <c r="C284" i="51"/>
  <c r="C285" i="51"/>
  <c r="C286" i="51"/>
  <c r="C287" i="51"/>
  <c r="C288" i="51"/>
  <c r="C289" i="51"/>
  <c r="C290" i="51"/>
  <c r="C291" i="51"/>
  <c r="C292" i="51"/>
  <c r="C293" i="51"/>
  <c r="C294" i="51"/>
  <c r="C295" i="51"/>
  <c r="C296" i="51"/>
  <c r="C297" i="51"/>
  <c r="C298" i="51"/>
  <c r="C299" i="51"/>
  <c r="C300" i="51"/>
  <c r="C301" i="51"/>
  <c r="C302" i="51"/>
  <c r="C303" i="51"/>
  <c r="C304" i="51"/>
  <c r="C305" i="51"/>
  <c r="C306" i="51"/>
  <c r="C307" i="51"/>
  <c r="C308" i="51"/>
  <c r="C309" i="51"/>
  <c r="C310" i="51"/>
  <c r="C311" i="51"/>
  <c r="C312" i="51"/>
  <c r="C313" i="51"/>
  <c r="C314" i="51"/>
  <c r="C315" i="51"/>
  <c r="C316" i="51"/>
  <c r="C317" i="51"/>
  <c r="C318" i="51"/>
  <c r="C319" i="51"/>
  <c r="C320" i="51"/>
  <c r="C321" i="51"/>
  <c r="C322" i="51"/>
  <c r="C323" i="51"/>
  <c r="C324" i="51"/>
  <c r="C325" i="51"/>
  <c r="C326" i="51"/>
  <c r="C327" i="51"/>
  <c r="C328" i="51"/>
  <c r="C329" i="51"/>
  <c r="C330" i="51"/>
  <c r="C331" i="51"/>
  <c r="C332" i="51"/>
  <c r="C333" i="51"/>
  <c r="C334" i="51"/>
  <c r="C335" i="51"/>
  <c r="C336" i="51"/>
  <c r="C337" i="51"/>
  <c r="C338" i="51"/>
  <c r="C339" i="51"/>
  <c r="C340" i="51"/>
  <c r="C341" i="51"/>
  <c r="C342" i="51"/>
  <c r="C343" i="51"/>
  <c r="C344" i="51"/>
  <c r="C345" i="51"/>
  <c r="C346" i="51"/>
  <c r="C347" i="51"/>
  <c r="C348" i="51"/>
  <c r="L348" i="51" s="1"/>
  <c r="C349" i="51"/>
  <c r="C350" i="51"/>
  <c r="C351" i="51"/>
  <c r="C352" i="51"/>
  <c r="C353" i="51"/>
  <c r="C354" i="51"/>
  <c r="C355" i="51"/>
  <c r="C356" i="51"/>
  <c r="C357" i="51"/>
  <c r="C358" i="51"/>
  <c r="C359" i="51"/>
  <c r="C360" i="51"/>
  <c r="C361" i="51"/>
  <c r="C362" i="51"/>
  <c r="C363" i="51"/>
  <c r="L363" i="51" s="1"/>
  <c r="C364" i="51"/>
  <c r="C365" i="51"/>
  <c r="C366" i="51"/>
  <c r="C367" i="51"/>
  <c r="C368" i="51"/>
  <c r="C369" i="51"/>
  <c r="C370" i="51"/>
  <c r="C371" i="51"/>
  <c r="C372" i="51"/>
  <c r="C373" i="51"/>
  <c r="C374" i="51"/>
  <c r="C375" i="51"/>
  <c r="L375" i="51" s="1"/>
  <c r="C376" i="51"/>
  <c r="C377" i="51"/>
  <c r="C378" i="51"/>
  <c r="C379" i="51"/>
  <c r="C380" i="51"/>
  <c r="C381" i="51"/>
  <c r="C382" i="51"/>
  <c r="C383" i="51"/>
  <c r="C384" i="51"/>
  <c r="C385" i="51"/>
  <c r="C386" i="51"/>
  <c r="C387" i="51"/>
  <c r="L387" i="51" s="1"/>
  <c r="C388" i="51"/>
  <c r="C389" i="51"/>
  <c r="C390" i="51"/>
  <c r="C391" i="51"/>
  <c r="C392" i="51"/>
  <c r="C393" i="51"/>
  <c r="C394" i="51"/>
  <c r="C395" i="51"/>
  <c r="C396" i="51"/>
  <c r="C397" i="51"/>
  <c r="C398" i="51"/>
  <c r="C399" i="51"/>
  <c r="C400" i="51"/>
  <c r="C401" i="51"/>
  <c r="C402" i="51"/>
  <c r="C403" i="51"/>
  <c r="C404" i="51"/>
  <c r="C405" i="51"/>
  <c r="C406" i="51"/>
  <c r="C407" i="51"/>
  <c r="C408" i="51"/>
  <c r="C409" i="51"/>
  <c r="C410" i="51"/>
  <c r="C411" i="51"/>
  <c r="L411" i="51" s="1"/>
  <c r="C412" i="51"/>
  <c r="C413" i="51"/>
  <c r="C414" i="51"/>
  <c r="C415" i="51"/>
  <c r="C416" i="51"/>
  <c r="C417" i="51"/>
  <c r="C418" i="51"/>
  <c r="R84" i="56"/>
  <c r="R108" i="56"/>
  <c r="R132" i="56"/>
  <c r="R156" i="56"/>
  <c r="R180" i="56"/>
  <c r="R204" i="56"/>
  <c r="R228" i="56"/>
  <c r="R246" i="56"/>
  <c r="R252" i="56"/>
  <c r="R270" i="56"/>
  <c r="P276" i="56"/>
  <c r="M279" i="56"/>
  <c r="R282" i="56"/>
  <c r="L285" i="56"/>
  <c r="O285" i="56"/>
  <c r="R288" i="56"/>
  <c r="T291" i="56"/>
  <c r="O297" i="56"/>
  <c r="R297" i="56"/>
  <c r="L303" i="56"/>
  <c r="R312" i="56"/>
  <c r="N318" i="56"/>
  <c r="O327" i="56"/>
  <c r="N330" i="56"/>
  <c r="P330" i="56"/>
  <c r="R330" i="56"/>
  <c r="T330" i="56"/>
  <c r="T336" i="56"/>
  <c r="L345" i="56"/>
  <c r="R345" i="56"/>
  <c r="L351" i="56"/>
  <c r="R354" i="56"/>
  <c r="O357" i="56"/>
  <c r="R363" i="56"/>
  <c r="N366" i="56"/>
  <c r="O366" i="56"/>
  <c r="L369" i="56"/>
  <c r="N369" i="56"/>
  <c r="O369" i="56"/>
  <c r="T369" i="56"/>
  <c r="P372" i="56"/>
  <c r="L375" i="56"/>
  <c r="R378" i="56"/>
  <c r="R384" i="56"/>
  <c r="P387" i="56"/>
  <c r="R387" i="56"/>
  <c r="L390" i="56"/>
  <c r="N390" i="56"/>
  <c r="R393" i="56"/>
  <c r="O399" i="56"/>
  <c r="N405" i="56"/>
  <c r="O405" i="56"/>
  <c r="L408" i="56"/>
  <c r="M408" i="56"/>
  <c r="R408" i="56"/>
  <c r="M414" i="56"/>
  <c r="N414" i="56"/>
  <c r="R414" i="56"/>
  <c r="L417" i="56"/>
  <c r="N417" i="56"/>
  <c r="R417" i="56"/>
  <c r="K418" i="56"/>
  <c r="J418" i="56"/>
  <c r="S417" i="56" s="1"/>
  <c r="I418" i="56"/>
  <c r="I418" i="54" s="1"/>
  <c r="H418" i="56"/>
  <c r="H418" i="54" s="1"/>
  <c r="K417" i="56"/>
  <c r="K417" i="54" s="1"/>
  <c r="J417" i="56"/>
  <c r="J417" i="54" s="1"/>
  <c r="I417" i="56"/>
  <c r="I417" i="54" s="1"/>
  <c r="H417" i="56"/>
  <c r="K416" i="56"/>
  <c r="K416" i="54" s="1"/>
  <c r="J416" i="56"/>
  <c r="J416" i="54" s="1"/>
  <c r="I416" i="56"/>
  <c r="I416" i="54" s="1"/>
  <c r="H416" i="56"/>
  <c r="H416" i="54" s="1"/>
  <c r="K415" i="56"/>
  <c r="J415" i="56"/>
  <c r="J415" i="54" s="1"/>
  <c r="I415" i="56"/>
  <c r="I415" i="54" s="1"/>
  <c r="H415" i="56"/>
  <c r="K414" i="56"/>
  <c r="K414" i="54" s="1"/>
  <c r="J414" i="56"/>
  <c r="J414" i="54" s="1"/>
  <c r="S414" i="54" s="1"/>
  <c r="I414" i="56"/>
  <c r="I414" i="54" s="1"/>
  <c r="R414" i="54" s="1"/>
  <c r="H414" i="56"/>
  <c r="H414" i="54" s="1"/>
  <c r="K413" i="56"/>
  <c r="K413" i="54" s="1"/>
  <c r="J413" i="56"/>
  <c r="I413" i="56"/>
  <c r="I413" i="54" s="1"/>
  <c r="H413" i="56"/>
  <c r="K412" i="56"/>
  <c r="J412" i="56"/>
  <c r="J412" i="54" s="1"/>
  <c r="I412" i="56"/>
  <c r="I412" i="54" s="1"/>
  <c r="H412" i="56"/>
  <c r="H412" i="54" s="1"/>
  <c r="K411" i="56"/>
  <c r="J411" i="56"/>
  <c r="J411" i="54" s="1"/>
  <c r="I411" i="56"/>
  <c r="R411" i="56" s="1"/>
  <c r="H411" i="56"/>
  <c r="K410" i="56"/>
  <c r="K410" i="54" s="1"/>
  <c r="J410" i="56"/>
  <c r="J410" i="54" s="1"/>
  <c r="I410" i="56"/>
  <c r="I410" i="54" s="1"/>
  <c r="H410" i="56"/>
  <c r="H410" i="54" s="1"/>
  <c r="K409" i="56"/>
  <c r="K409" i="54" s="1"/>
  <c r="J409" i="56"/>
  <c r="J409" i="54" s="1"/>
  <c r="I409" i="56"/>
  <c r="I409" i="54" s="1"/>
  <c r="H409" i="56"/>
  <c r="K408" i="56"/>
  <c r="K408" i="54" s="1"/>
  <c r="J408" i="56"/>
  <c r="J408" i="54" s="1"/>
  <c r="I408" i="56"/>
  <c r="I408" i="54" s="1"/>
  <c r="R408" i="54" s="1"/>
  <c r="H408" i="56"/>
  <c r="H408" i="54" s="1"/>
  <c r="K407" i="56"/>
  <c r="K407" i="54" s="1"/>
  <c r="J407" i="56"/>
  <c r="J407" i="54" s="1"/>
  <c r="I407" i="56"/>
  <c r="I407" i="54" s="1"/>
  <c r="H407" i="56"/>
  <c r="K406" i="56"/>
  <c r="K406" i="54" s="1"/>
  <c r="J406" i="56"/>
  <c r="J406" i="54" s="1"/>
  <c r="I406" i="56"/>
  <c r="I406" i="54" s="1"/>
  <c r="H406" i="56"/>
  <c r="H406" i="54" s="1"/>
  <c r="K405" i="56"/>
  <c r="K405" i="54" s="1"/>
  <c r="T405" i="54" s="1"/>
  <c r="J405" i="56"/>
  <c r="S405" i="56" s="1"/>
  <c r="I405" i="56"/>
  <c r="I405" i="54" s="1"/>
  <c r="H405" i="56"/>
  <c r="K404" i="56"/>
  <c r="J404" i="56"/>
  <c r="J404" i="54" s="1"/>
  <c r="I404" i="56"/>
  <c r="I404" i="54" s="1"/>
  <c r="H404" i="56"/>
  <c r="H404" i="54" s="1"/>
  <c r="K403" i="56"/>
  <c r="K403" i="54" s="1"/>
  <c r="J403" i="56"/>
  <c r="J403" i="54" s="1"/>
  <c r="I403" i="56"/>
  <c r="H403" i="56"/>
  <c r="K402" i="56"/>
  <c r="K402" i="54" s="1"/>
  <c r="J402" i="56"/>
  <c r="J402" i="54" s="1"/>
  <c r="S402" i="54" s="1"/>
  <c r="I402" i="56"/>
  <c r="I402" i="54" s="1"/>
  <c r="H402" i="56"/>
  <c r="H402" i="54" s="1"/>
  <c r="K401" i="56"/>
  <c r="K401" i="54" s="1"/>
  <c r="J401" i="56"/>
  <c r="J401" i="54" s="1"/>
  <c r="I401" i="56"/>
  <c r="I401" i="54" s="1"/>
  <c r="H401" i="56"/>
  <c r="K400" i="56"/>
  <c r="K400" i="54" s="1"/>
  <c r="J400" i="56"/>
  <c r="J400" i="54" s="1"/>
  <c r="I400" i="56"/>
  <c r="I400" i="54" s="1"/>
  <c r="H400" i="56"/>
  <c r="H400" i="54" s="1"/>
  <c r="K399" i="56"/>
  <c r="J399" i="56"/>
  <c r="J399" i="54" s="1"/>
  <c r="I399" i="56"/>
  <c r="I399" i="54" s="1"/>
  <c r="H399" i="56"/>
  <c r="K398" i="56"/>
  <c r="K398" i="54" s="1"/>
  <c r="J398" i="56"/>
  <c r="J398" i="54" s="1"/>
  <c r="I398" i="56"/>
  <c r="I398" i="54" s="1"/>
  <c r="H398" i="56"/>
  <c r="H398" i="54" s="1"/>
  <c r="K397" i="56"/>
  <c r="K397" i="54" s="1"/>
  <c r="J397" i="56"/>
  <c r="J397" i="54" s="1"/>
  <c r="I397" i="56"/>
  <c r="I397" i="54" s="1"/>
  <c r="H397" i="56"/>
  <c r="K396" i="56"/>
  <c r="J396" i="56"/>
  <c r="J396" i="54" s="1"/>
  <c r="S396" i="54" s="1"/>
  <c r="I396" i="56"/>
  <c r="I396" i="54" s="1"/>
  <c r="R396" i="54" s="1"/>
  <c r="H396" i="56"/>
  <c r="H396" i="54" s="1"/>
  <c r="K395" i="56"/>
  <c r="K395" i="54" s="1"/>
  <c r="J395" i="56"/>
  <c r="J395" i="54" s="1"/>
  <c r="I395" i="56"/>
  <c r="I395" i="54" s="1"/>
  <c r="H395" i="56"/>
  <c r="K394" i="56"/>
  <c r="K394" i="54" s="1"/>
  <c r="J394" i="56"/>
  <c r="J394" i="54" s="1"/>
  <c r="I394" i="56"/>
  <c r="I394" i="54" s="1"/>
  <c r="H394" i="56"/>
  <c r="H394" i="54" s="1"/>
  <c r="K393" i="56"/>
  <c r="J393" i="56"/>
  <c r="J393" i="54" s="1"/>
  <c r="I393" i="56"/>
  <c r="I393" i="54" s="1"/>
  <c r="H393" i="56"/>
  <c r="K392" i="56"/>
  <c r="K392" i="54" s="1"/>
  <c r="J392" i="56"/>
  <c r="J392" i="54" s="1"/>
  <c r="I392" i="56"/>
  <c r="I392" i="54" s="1"/>
  <c r="H392" i="56"/>
  <c r="H392" i="54" s="1"/>
  <c r="K391" i="56"/>
  <c r="J391" i="56"/>
  <c r="J391" i="54" s="1"/>
  <c r="I391" i="56"/>
  <c r="I391" i="54" s="1"/>
  <c r="H391" i="56"/>
  <c r="K390" i="56"/>
  <c r="K390" i="54" s="1"/>
  <c r="J390" i="56"/>
  <c r="J390" i="54" s="1"/>
  <c r="S390" i="54" s="1"/>
  <c r="I390" i="56"/>
  <c r="I390" i="54" s="1"/>
  <c r="R390" i="54" s="1"/>
  <c r="H390" i="56"/>
  <c r="H390" i="54" s="1"/>
  <c r="K389" i="56"/>
  <c r="K389" i="54" s="1"/>
  <c r="J389" i="56"/>
  <c r="J389" i="54" s="1"/>
  <c r="I389" i="56"/>
  <c r="I389" i="54" s="1"/>
  <c r="H389" i="56"/>
  <c r="K388" i="56"/>
  <c r="J388" i="56"/>
  <c r="J388" i="54" s="1"/>
  <c r="I388" i="56"/>
  <c r="I388" i="54" s="1"/>
  <c r="H388" i="56"/>
  <c r="H388" i="54" s="1"/>
  <c r="K387" i="56"/>
  <c r="J387" i="56"/>
  <c r="J387" i="54" s="1"/>
  <c r="I387" i="56"/>
  <c r="I387" i="54" s="1"/>
  <c r="H387" i="56"/>
  <c r="K386" i="56"/>
  <c r="K386" i="54" s="1"/>
  <c r="J386" i="56"/>
  <c r="J386" i="54" s="1"/>
  <c r="I386" i="56"/>
  <c r="I386" i="54" s="1"/>
  <c r="H386" i="56"/>
  <c r="H386" i="54" s="1"/>
  <c r="K385" i="56"/>
  <c r="J385" i="56"/>
  <c r="J385" i="54" s="1"/>
  <c r="I385" i="56"/>
  <c r="I385" i="54" s="1"/>
  <c r="H385" i="56"/>
  <c r="K384" i="56"/>
  <c r="K384" i="54" s="1"/>
  <c r="J384" i="56"/>
  <c r="J384" i="54" s="1"/>
  <c r="S384" i="54" s="1"/>
  <c r="I384" i="56"/>
  <c r="I384" i="54" s="1"/>
  <c r="R384" i="54" s="1"/>
  <c r="H384" i="56"/>
  <c r="H384" i="54" s="1"/>
  <c r="K383" i="56"/>
  <c r="K383" i="54" s="1"/>
  <c r="J383" i="56"/>
  <c r="J383" i="54" s="1"/>
  <c r="I383" i="56"/>
  <c r="I383" i="54" s="1"/>
  <c r="H383" i="56"/>
  <c r="K382" i="56"/>
  <c r="K382" i="54" s="1"/>
  <c r="J382" i="56"/>
  <c r="J382" i="54" s="1"/>
  <c r="I382" i="56"/>
  <c r="I382" i="54" s="1"/>
  <c r="H382" i="56"/>
  <c r="H382" i="54" s="1"/>
  <c r="K381" i="56"/>
  <c r="J381" i="56"/>
  <c r="J381" i="54" s="1"/>
  <c r="I381" i="56"/>
  <c r="I381" i="54" s="1"/>
  <c r="H381" i="56"/>
  <c r="K380" i="56"/>
  <c r="K380" i="54" s="1"/>
  <c r="J380" i="56"/>
  <c r="J380" i="54" s="1"/>
  <c r="I380" i="56"/>
  <c r="I380" i="54" s="1"/>
  <c r="H380" i="56"/>
  <c r="H380" i="54" s="1"/>
  <c r="K379" i="56"/>
  <c r="K379" i="54" s="1"/>
  <c r="J379" i="56"/>
  <c r="J379" i="54" s="1"/>
  <c r="I379" i="56"/>
  <c r="I379" i="54" s="1"/>
  <c r="H379" i="56"/>
  <c r="K378" i="56"/>
  <c r="K378" i="54" s="1"/>
  <c r="J378" i="56"/>
  <c r="J378" i="54" s="1"/>
  <c r="S378" i="54" s="1"/>
  <c r="I378" i="56"/>
  <c r="I378" i="54" s="1"/>
  <c r="H378" i="56"/>
  <c r="H378" i="54" s="1"/>
  <c r="K377" i="56"/>
  <c r="K377" i="54" s="1"/>
  <c r="J377" i="56"/>
  <c r="J377" i="54" s="1"/>
  <c r="I377" i="56"/>
  <c r="I377" i="54" s="1"/>
  <c r="H377" i="56"/>
  <c r="K376" i="56"/>
  <c r="K376" i="54" s="1"/>
  <c r="J376" i="56"/>
  <c r="J376" i="54" s="1"/>
  <c r="I376" i="56"/>
  <c r="I376" i="54" s="1"/>
  <c r="H376" i="56"/>
  <c r="H376" i="54" s="1"/>
  <c r="K375" i="56"/>
  <c r="J375" i="56"/>
  <c r="J375" i="54" s="1"/>
  <c r="I375" i="56"/>
  <c r="I375" i="54" s="1"/>
  <c r="H375" i="56"/>
  <c r="K374" i="56"/>
  <c r="K374" i="54" s="1"/>
  <c r="J374" i="56"/>
  <c r="J374" i="54" s="1"/>
  <c r="I374" i="56"/>
  <c r="I374" i="54" s="1"/>
  <c r="H374" i="56"/>
  <c r="H374" i="54" s="1"/>
  <c r="K373" i="56"/>
  <c r="K373" i="54" s="1"/>
  <c r="J373" i="56"/>
  <c r="J373" i="54" s="1"/>
  <c r="I373" i="56"/>
  <c r="I373" i="54" s="1"/>
  <c r="H373" i="56"/>
  <c r="K372" i="56"/>
  <c r="K372" i="54" s="1"/>
  <c r="J372" i="56"/>
  <c r="J372" i="54" s="1"/>
  <c r="S372" i="54" s="1"/>
  <c r="I372" i="56"/>
  <c r="I372" i="54" s="1"/>
  <c r="R372" i="54" s="1"/>
  <c r="H372" i="56"/>
  <c r="H372" i="54" s="1"/>
  <c r="K371" i="56"/>
  <c r="K371" i="54" s="1"/>
  <c r="J371" i="56"/>
  <c r="J371" i="54" s="1"/>
  <c r="I371" i="56"/>
  <c r="I371" i="54" s="1"/>
  <c r="H371" i="56"/>
  <c r="K370" i="56"/>
  <c r="K370" i="54" s="1"/>
  <c r="J370" i="56"/>
  <c r="J370" i="54" s="1"/>
  <c r="I370" i="56"/>
  <c r="I370" i="54" s="1"/>
  <c r="H370" i="56"/>
  <c r="H370" i="54" s="1"/>
  <c r="K369" i="56"/>
  <c r="K369" i="54" s="1"/>
  <c r="T369" i="54" s="1"/>
  <c r="J369" i="56"/>
  <c r="J369" i="54" s="1"/>
  <c r="I369" i="56"/>
  <c r="I369" i="54" s="1"/>
  <c r="H369" i="56"/>
  <c r="K368" i="56"/>
  <c r="K368" i="54" s="1"/>
  <c r="J368" i="56"/>
  <c r="J368" i="54" s="1"/>
  <c r="I368" i="56"/>
  <c r="I368" i="54" s="1"/>
  <c r="H368" i="56"/>
  <c r="H368" i="54" s="1"/>
  <c r="K367" i="56"/>
  <c r="K367" i="54" s="1"/>
  <c r="J367" i="56"/>
  <c r="J367" i="54" s="1"/>
  <c r="I367" i="56"/>
  <c r="I367" i="54" s="1"/>
  <c r="H367" i="56"/>
  <c r="K366" i="56"/>
  <c r="T366" i="56" s="1"/>
  <c r="J366" i="56"/>
  <c r="J366" i="54" s="1"/>
  <c r="S366" i="54" s="1"/>
  <c r="I366" i="56"/>
  <c r="I366" i="54" s="1"/>
  <c r="R366" i="54" s="1"/>
  <c r="H366" i="56"/>
  <c r="H366" i="54" s="1"/>
  <c r="K365" i="56"/>
  <c r="K365" i="54" s="1"/>
  <c r="J365" i="56"/>
  <c r="J365" i="54" s="1"/>
  <c r="I365" i="56"/>
  <c r="I365" i="54" s="1"/>
  <c r="H365" i="56"/>
  <c r="K364" i="56"/>
  <c r="K364" i="54" s="1"/>
  <c r="J364" i="56"/>
  <c r="J364" i="54" s="1"/>
  <c r="I364" i="56"/>
  <c r="I364" i="54" s="1"/>
  <c r="H364" i="56"/>
  <c r="H364" i="54" s="1"/>
  <c r="K363" i="56"/>
  <c r="J363" i="56"/>
  <c r="J363" i="54" s="1"/>
  <c r="I363" i="56"/>
  <c r="I363" i="54" s="1"/>
  <c r="H363" i="56"/>
  <c r="K362" i="56"/>
  <c r="K362" i="54" s="1"/>
  <c r="J362" i="56"/>
  <c r="J362" i="54" s="1"/>
  <c r="I362" i="56"/>
  <c r="I362" i="54" s="1"/>
  <c r="H362" i="56"/>
  <c r="H362" i="54" s="1"/>
  <c r="K361" i="56"/>
  <c r="J361" i="56"/>
  <c r="J361" i="54" s="1"/>
  <c r="I361" i="56"/>
  <c r="I361" i="54" s="1"/>
  <c r="H361" i="56"/>
  <c r="K360" i="56"/>
  <c r="K360" i="54" s="1"/>
  <c r="J360" i="56"/>
  <c r="J360" i="54" s="1"/>
  <c r="S360" i="54" s="1"/>
  <c r="I360" i="56"/>
  <c r="I360" i="54" s="1"/>
  <c r="R360" i="54" s="1"/>
  <c r="H360" i="56"/>
  <c r="H360" i="54" s="1"/>
  <c r="K359" i="56"/>
  <c r="K359" i="54" s="1"/>
  <c r="J359" i="56"/>
  <c r="J359" i="54" s="1"/>
  <c r="I359" i="56"/>
  <c r="I359" i="54" s="1"/>
  <c r="H359" i="56"/>
  <c r="K358" i="56"/>
  <c r="K358" i="54" s="1"/>
  <c r="J358" i="56"/>
  <c r="J358" i="54" s="1"/>
  <c r="I358" i="56"/>
  <c r="I358" i="54" s="1"/>
  <c r="H358" i="56"/>
  <c r="H358" i="54" s="1"/>
  <c r="K357" i="56"/>
  <c r="J357" i="56"/>
  <c r="J357" i="54" s="1"/>
  <c r="I357" i="56"/>
  <c r="I357" i="54" s="1"/>
  <c r="H357" i="56"/>
  <c r="K356" i="56"/>
  <c r="K356" i="54" s="1"/>
  <c r="J356" i="56"/>
  <c r="J356" i="54" s="1"/>
  <c r="I356" i="56"/>
  <c r="I356" i="54" s="1"/>
  <c r="H356" i="56"/>
  <c r="H356" i="54" s="1"/>
  <c r="K355" i="56"/>
  <c r="K355" i="54" s="1"/>
  <c r="J355" i="56"/>
  <c r="J355" i="54" s="1"/>
  <c r="I355" i="56"/>
  <c r="I355" i="54" s="1"/>
  <c r="H355" i="56"/>
  <c r="K354" i="56"/>
  <c r="K354" i="54" s="1"/>
  <c r="J354" i="56"/>
  <c r="J354" i="54" s="1"/>
  <c r="I354" i="56"/>
  <c r="I354" i="54" s="1"/>
  <c r="H354" i="56"/>
  <c r="H354" i="54" s="1"/>
  <c r="K353" i="56"/>
  <c r="K353" i="54" s="1"/>
  <c r="J353" i="56"/>
  <c r="J353" i="54" s="1"/>
  <c r="I353" i="56"/>
  <c r="I353" i="54" s="1"/>
  <c r="H353" i="56"/>
  <c r="K352" i="56"/>
  <c r="K352" i="54" s="1"/>
  <c r="J352" i="56"/>
  <c r="J352" i="54" s="1"/>
  <c r="I352" i="56"/>
  <c r="I352" i="54" s="1"/>
  <c r="H352" i="56"/>
  <c r="H352" i="54" s="1"/>
  <c r="K351" i="56"/>
  <c r="K351" i="54" s="1"/>
  <c r="T351" i="54" s="1"/>
  <c r="J351" i="56"/>
  <c r="J351" i="54" s="1"/>
  <c r="I351" i="56"/>
  <c r="I351" i="54" s="1"/>
  <c r="H351" i="56"/>
  <c r="K350" i="56"/>
  <c r="J350" i="56"/>
  <c r="J350" i="54" s="1"/>
  <c r="I350" i="56"/>
  <c r="I350" i="54" s="1"/>
  <c r="H350" i="56"/>
  <c r="H350" i="54" s="1"/>
  <c r="K349" i="56"/>
  <c r="K349" i="54" s="1"/>
  <c r="J349" i="56"/>
  <c r="J349" i="54" s="1"/>
  <c r="I349" i="56"/>
  <c r="I349" i="54" s="1"/>
  <c r="H349" i="56"/>
  <c r="K348" i="56"/>
  <c r="J348" i="56"/>
  <c r="J348" i="54" s="1"/>
  <c r="S348" i="54" s="1"/>
  <c r="I348" i="56"/>
  <c r="I348" i="54" s="1"/>
  <c r="R348" i="54" s="1"/>
  <c r="H348" i="56"/>
  <c r="H348" i="54" s="1"/>
  <c r="K347" i="56"/>
  <c r="K347" i="54" s="1"/>
  <c r="J347" i="56"/>
  <c r="J347" i="54" s="1"/>
  <c r="I347" i="56"/>
  <c r="I347" i="54" s="1"/>
  <c r="H347" i="56"/>
  <c r="K346" i="56"/>
  <c r="K346" i="54" s="1"/>
  <c r="J346" i="56"/>
  <c r="J346" i="54" s="1"/>
  <c r="I346" i="56"/>
  <c r="I346" i="54" s="1"/>
  <c r="H346" i="56"/>
  <c r="H346" i="54" s="1"/>
  <c r="K345" i="56"/>
  <c r="J345" i="56"/>
  <c r="J345" i="54" s="1"/>
  <c r="I345" i="56"/>
  <c r="I345" i="54" s="1"/>
  <c r="H345" i="56"/>
  <c r="K344" i="56"/>
  <c r="K344" i="54" s="1"/>
  <c r="J344" i="56"/>
  <c r="J344" i="54" s="1"/>
  <c r="I344" i="56"/>
  <c r="I344" i="54" s="1"/>
  <c r="H344" i="56"/>
  <c r="H344" i="54" s="1"/>
  <c r="K343" i="56"/>
  <c r="K343" i="54" s="1"/>
  <c r="J343" i="56"/>
  <c r="J343" i="54" s="1"/>
  <c r="I343" i="56"/>
  <c r="I343" i="54" s="1"/>
  <c r="H343" i="56"/>
  <c r="K342" i="56"/>
  <c r="K342" i="54" s="1"/>
  <c r="J342" i="56"/>
  <c r="J342" i="54" s="1"/>
  <c r="S342" i="54" s="1"/>
  <c r="I342" i="56"/>
  <c r="I342" i="54" s="1"/>
  <c r="R342" i="54" s="1"/>
  <c r="H342" i="56"/>
  <c r="H342" i="54" s="1"/>
  <c r="K341" i="56"/>
  <c r="K341" i="54" s="1"/>
  <c r="J341" i="56"/>
  <c r="J341" i="54" s="1"/>
  <c r="I341" i="56"/>
  <c r="I341" i="54" s="1"/>
  <c r="H341" i="56"/>
  <c r="K340" i="56"/>
  <c r="K340" i="54" s="1"/>
  <c r="J340" i="56"/>
  <c r="J340" i="54" s="1"/>
  <c r="I340" i="56"/>
  <c r="I340" i="54" s="1"/>
  <c r="H340" i="56"/>
  <c r="H340" i="54" s="1"/>
  <c r="K339" i="56"/>
  <c r="K339" i="54" s="1"/>
  <c r="J339" i="56"/>
  <c r="J339" i="54" s="1"/>
  <c r="I339" i="56"/>
  <c r="R339" i="56" s="1"/>
  <c r="H339" i="56"/>
  <c r="K338" i="56"/>
  <c r="K338" i="54" s="1"/>
  <c r="J338" i="56"/>
  <c r="J338" i="54" s="1"/>
  <c r="I338" i="56"/>
  <c r="I338" i="54" s="1"/>
  <c r="H338" i="56"/>
  <c r="H338" i="54" s="1"/>
  <c r="K337" i="56"/>
  <c r="K337" i="54" s="1"/>
  <c r="J337" i="56"/>
  <c r="J337" i="54" s="1"/>
  <c r="I337" i="56"/>
  <c r="I337" i="54" s="1"/>
  <c r="H337" i="56"/>
  <c r="K336" i="56"/>
  <c r="K336" i="54" s="1"/>
  <c r="J336" i="56"/>
  <c r="J336" i="54" s="1"/>
  <c r="S336" i="54" s="1"/>
  <c r="I336" i="56"/>
  <c r="I336" i="54" s="1"/>
  <c r="R336" i="54" s="1"/>
  <c r="H336" i="56"/>
  <c r="H336" i="54" s="1"/>
  <c r="K335" i="56"/>
  <c r="K335" i="54" s="1"/>
  <c r="J335" i="56"/>
  <c r="J335" i="54" s="1"/>
  <c r="I335" i="56"/>
  <c r="I335" i="54" s="1"/>
  <c r="H335" i="56"/>
  <c r="H335" i="54" s="1"/>
  <c r="K334" i="56"/>
  <c r="K334" i="54" s="1"/>
  <c r="J334" i="56"/>
  <c r="J334" i="54" s="1"/>
  <c r="I334" i="56"/>
  <c r="I334" i="54" s="1"/>
  <c r="H334" i="56"/>
  <c r="H334" i="54" s="1"/>
  <c r="K333" i="56"/>
  <c r="J333" i="56"/>
  <c r="J333" i="54" s="1"/>
  <c r="I333" i="56"/>
  <c r="I333" i="54" s="1"/>
  <c r="H333" i="56"/>
  <c r="H333" i="54" s="1"/>
  <c r="K332" i="56"/>
  <c r="J332" i="56"/>
  <c r="J332" i="54" s="1"/>
  <c r="I332" i="56"/>
  <c r="I332" i="54" s="1"/>
  <c r="H332" i="56"/>
  <c r="H332" i="54" s="1"/>
  <c r="K331" i="56"/>
  <c r="K331" i="54" s="1"/>
  <c r="J331" i="56"/>
  <c r="J331" i="54" s="1"/>
  <c r="I331" i="56"/>
  <c r="I331" i="54" s="1"/>
  <c r="H331" i="56"/>
  <c r="H331" i="54" s="1"/>
  <c r="K330" i="56"/>
  <c r="K330" i="54" s="1"/>
  <c r="J330" i="56"/>
  <c r="J330" i="54" s="1"/>
  <c r="S330" i="54" s="1"/>
  <c r="I330" i="56"/>
  <c r="I330" i="54" s="1"/>
  <c r="H330" i="56"/>
  <c r="H330" i="54" s="1"/>
  <c r="Q330" i="54" s="1"/>
  <c r="K329" i="56"/>
  <c r="K329" i="54" s="1"/>
  <c r="J329" i="56"/>
  <c r="J329" i="54" s="1"/>
  <c r="I329" i="56"/>
  <c r="I329" i="54" s="1"/>
  <c r="H329" i="56"/>
  <c r="H329" i="54" s="1"/>
  <c r="K328" i="56"/>
  <c r="K328" i="54" s="1"/>
  <c r="J328" i="56"/>
  <c r="J328" i="54" s="1"/>
  <c r="I328" i="56"/>
  <c r="I328" i="54" s="1"/>
  <c r="H328" i="56"/>
  <c r="H328" i="54" s="1"/>
  <c r="K327" i="56"/>
  <c r="J327" i="56"/>
  <c r="J327" i="54" s="1"/>
  <c r="I327" i="56"/>
  <c r="I327" i="54" s="1"/>
  <c r="H327" i="56"/>
  <c r="H327" i="54" s="1"/>
  <c r="K326" i="56"/>
  <c r="K326" i="54" s="1"/>
  <c r="J326" i="56"/>
  <c r="J326" i="54" s="1"/>
  <c r="I326" i="56"/>
  <c r="I326" i="54" s="1"/>
  <c r="H326" i="56"/>
  <c r="H326" i="54" s="1"/>
  <c r="K325" i="56"/>
  <c r="T324" i="56" s="1"/>
  <c r="J325" i="56"/>
  <c r="J325" i="54" s="1"/>
  <c r="I325" i="56"/>
  <c r="I325" i="54" s="1"/>
  <c r="H325" i="56"/>
  <c r="H325" i="54" s="1"/>
  <c r="K324" i="56"/>
  <c r="K324" i="54" s="1"/>
  <c r="J324" i="56"/>
  <c r="J324" i="54" s="1"/>
  <c r="S324" i="54" s="1"/>
  <c r="I324" i="56"/>
  <c r="I324" i="54" s="1"/>
  <c r="R324" i="54" s="1"/>
  <c r="H324" i="56"/>
  <c r="H324" i="54" s="1"/>
  <c r="Q324" i="54" s="1"/>
  <c r="K323" i="56"/>
  <c r="K323" i="54" s="1"/>
  <c r="J323" i="56"/>
  <c r="J323" i="54" s="1"/>
  <c r="I323" i="56"/>
  <c r="I323" i="54" s="1"/>
  <c r="H323" i="56"/>
  <c r="H323" i="54" s="1"/>
  <c r="K322" i="56"/>
  <c r="K322" i="54" s="1"/>
  <c r="J322" i="56"/>
  <c r="J322" i="54" s="1"/>
  <c r="I322" i="56"/>
  <c r="I322" i="54" s="1"/>
  <c r="H322" i="56"/>
  <c r="H322" i="54" s="1"/>
  <c r="K321" i="56"/>
  <c r="J321" i="56"/>
  <c r="J321" i="54" s="1"/>
  <c r="I321" i="56"/>
  <c r="I321" i="54" s="1"/>
  <c r="H321" i="56"/>
  <c r="H321" i="54" s="1"/>
  <c r="K320" i="56"/>
  <c r="K320" i="54" s="1"/>
  <c r="J320" i="56"/>
  <c r="J320" i="54" s="1"/>
  <c r="I320" i="56"/>
  <c r="I320" i="54" s="1"/>
  <c r="H320" i="56"/>
  <c r="H320" i="54" s="1"/>
  <c r="K319" i="56"/>
  <c r="K319" i="54" s="1"/>
  <c r="J319" i="56"/>
  <c r="J319" i="54" s="1"/>
  <c r="I319" i="56"/>
  <c r="I319" i="54" s="1"/>
  <c r="H319" i="56"/>
  <c r="H319" i="54" s="1"/>
  <c r="K318" i="56"/>
  <c r="K318" i="54" s="1"/>
  <c r="T318" i="54" s="1"/>
  <c r="J318" i="56"/>
  <c r="J318" i="54" s="1"/>
  <c r="S318" i="54" s="1"/>
  <c r="I318" i="56"/>
  <c r="I318" i="54" s="1"/>
  <c r="R318" i="54" s="1"/>
  <c r="H318" i="56"/>
  <c r="H318" i="54" s="1"/>
  <c r="Q318" i="54" s="1"/>
  <c r="K317" i="56"/>
  <c r="K317" i="54" s="1"/>
  <c r="J317" i="56"/>
  <c r="J317" i="54" s="1"/>
  <c r="I317" i="56"/>
  <c r="I317" i="54" s="1"/>
  <c r="H317" i="56"/>
  <c r="H317" i="54" s="1"/>
  <c r="K316" i="56"/>
  <c r="K316" i="54" s="1"/>
  <c r="J316" i="56"/>
  <c r="J316" i="54" s="1"/>
  <c r="I316" i="56"/>
  <c r="I316" i="54" s="1"/>
  <c r="H316" i="56"/>
  <c r="H316" i="54" s="1"/>
  <c r="K315" i="56"/>
  <c r="J315" i="56"/>
  <c r="J315" i="54" s="1"/>
  <c r="I315" i="56"/>
  <c r="I315" i="54" s="1"/>
  <c r="H315" i="56"/>
  <c r="H315" i="54" s="1"/>
  <c r="K314" i="56"/>
  <c r="K314" i="54" s="1"/>
  <c r="J314" i="56"/>
  <c r="J314" i="54" s="1"/>
  <c r="I314" i="56"/>
  <c r="I314" i="54" s="1"/>
  <c r="H314" i="56"/>
  <c r="H314" i="54" s="1"/>
  <c r="K313" i="56"/>
  <c r="K313" i="54" s="1"/>
  <c r="J313" i="56"/>
  <c r="J313" i="54" s="1"/>
  <c r="I313" i="56"/>
  <c r="I313" i="54" s="1"/>
  <c r="H313" i="56"/>
  <c r="H313" i="54" s="1"/>
  <c r="K312" i="56"/>
  <c r="K312" i="54" s="1"/>
  <c r="J312" i="56"/>
  <c r="J312" i="54" s="1"/>
  <c r="S312" i="54" s="1"/>
  <c r="I312" i="56"/>
  <c r="I312" i="54" s="1"/>
  <c r="R312" i="54" s="1"/>
  <c r="H312" i="56"/>
  <c r="H312" i="54" s="1"/>
  <c r="K311" i="56"/>
  <c r="K311" i="54" s="1"/>
  <c r="J311" i="56"/>
  <c r="J311" i="54" s="1"/>
  <c r="I311" i="56"/>
  <c r="I311" i="54" s="1"/>
  <c r="H311" i="56"/>
  <c r="H311" i="54" s="1"/>
  <c r="K310" i="56"/>
  <c r="K310" i="54" s="1"/>
  <c r="J310" i="56"/>
  <c r="J310" i="54" s="1"/>
  <c r="I310" i="56"/>
  <c r="H310" i="56"/>
  <c r="H310" i="54" s="1"/>
  <c r="K309" i="56"/>
  <c r="K309" i="54" s="1"/>
  <c r="J309" i="56"/>
  <c r="J309" i="54" s="1"/>
  <c r="I309" i="56"/>
  <c r="I309" i="54" s="1"/>
  <c r="H309" i="56"/>
  <c r="H309" i="54" s="1"/>
  <c r="K308" i="56"/>
  <c r="K308" i="54" s="1"/>
  <c r="J308" i="56"/>
  <c r="J308" i="54" s="1"/>
  <c r="I308" i="56"/>
  <c r="I308" i="54" s="1"/>
  <c r="H308" i="56"/>
  <c r="H308" i="54" s="1"/>
  <c r="K307" i="56"/>
  <c r="K307" i="54" s="1"/>
  <c r="J307" i="56"/>
  <c r="J307" i="54" s="1"/>
  <c r="I307" i="56"/>
  <c r="I307" i="54" s="1"/>
  <c r="H307" i="56"/>
  <c r="H307" i="54" s="1"/>
  <c r="K306" i="56"/>
  <c r="K306" i="54" s="1"/>
  <c r="J306" i="56"/>
  <c r="J306" i="54" s="1"/>
  <c r="S306" i="54" s="1"/>
  <c r="I306" i="56"/>
  <c r="I306" i="54" s="1"/>
  <c r="H306" i="56"/>
  <c r="H306" i="54" s="1"/>
  <c r="Q306" i="54" s="1"/>
  <c r="K305" i="56"/>
  <c r="K305" i="54" s="1"/>
  <c r="J305" i="56"/>
  <c r="J305" i="54" s="1"/>
  <c r="I305" i="56"/>
  <c r="I305" i="54" s="1"/>
  <c r="H305" i="56"/>
  <c r="H305" i="54" s="1"/>
  <c r="K304" i="56"/>
  <c r="K304" i="54" s="1"/>
  <c r="J304" i="56"/>
  <c r="J304" i="54" s="1"/>
  <c r="I304" i="56"/>
  <c r="I304" i="54" s="1"/>
  <c r="H304" i="56"/>
  <c r="H304" i="54" s="1"/>
  <c r="K303" i="56"/>
  <c r="J303" i="56"/>
  <c r="J303" i="54" s="1"/>
  <c r="I303" i="56"/>
  <c r="R303" i="56" s="1"/>
  <c r="H303" i="56"/>
  <c r="H303" i="54" s="1"/>
  <c r="K302" i="56"/>
  <c r="J302" i="56"/>
  <c r="J302" i="54" s="1"/>
  <c r="I302" i="56"/>
  <c r="H302" i="56"/>
  <c r="H302" i="54" s="1"/>
  <c r="K301" i="56"/>
  <c r="J301" i="56"/>
  <c r="J301" i="54" s="1"/>
  <c r="I301" i="56"/>
  <c r="I301" i="54" s="1"/>
  <c r="H301" i="56"/>
  <c r="H301" i="54" s="1"/>
  <c r="K300" i="56"/>
  <c r="K300" i="54" s="1"/>
  <c r="J300" i="56"/>
  <c r="J300" i="54" s="1"/>
  <c r="S300" i="54" s="1"/>
  <c r="I300" i="56"/>
  <c r="R300" i="56" s="1"/>
  <c r="H300" i="56"/>
  <c r="H300" i="54" s="1"/>
  <c r="Q300" i="54" s="1"/>
  <c r="K299" i="56"/>
  <c r="K299" i="54" s="1"/>
  <c r="J299" i="56"/>
  <c r="J299" i="54" s="1"/>
  <c r="I299" i="56"/>
  <c r="I299" i="54" s="1"/>
  <c r="H299" i="56"/>
  <c r="H299" i="54" s="1"/>
  <c r="K298" i="56"/>
  <c r="K298" i="54" s="1"/>
  <c r="J298" i="56"/>
  <c r="J298" i="54" s="1"/>
  <c r="I298" i="56"/>
  <c r="I298" i="54" s="1"/>
  <c r="H298" i="56"/>
  <c r="H298" i="54" s="1"/>
  <c r="K297" i="56"/>
  <c r="J297" i="56"/>
  <c r="J297" i="54" s="1"/>
  <c r="I297" i="56"/>
  <c r="I297" i="54" s="1"/>
  <c r="H297" i="56"/>
  <c r="H297" i="54" s="1"/>
  <c r="K296" i="56"/>
  <c r="K296" i="54" s="1"/>
  <c r="J296" i="56"/>
  <c r="J296" i="54" s="1"/>
  <c r="I296" i="56"/>
  <c r="I296" i="54" s="1"/>
  <c r="H296" i="56"/>
  <c r="H296" i="54" s="1"/>
  <c r="K295" i="56"/>
  <c r="K295" i="54" s="1"/>
  <c r="J295" i="56"/>
  <c r="J295" i="54" s="1"/>
  <c r="I295" i="56"/>
  <c r="I295" i="54" s="1"/>
  <c r="H295" i="56"/>
  <c r="H295" i="54" s="1"/>
  <c r="K294" i="56"/>
  <c r="K294" i="54" s="1"/>
  <c r="T294" i="54" s="1"/>
  <c r="J294" i="56"/>
  <c r="J294" i="54" s="1"/>
  <c r="S294" i="54" s="1"/>
  <c r="I294" i="56"/>
  <c r="R294" i="56" s="1"/>
  <c r="H294" i="56"/>
  <c r="H294" i="54" s="1"/>
  <c r="Q294" i="54" s="1"/>
  <c r="K293" i="56"/>
  <c r="K293" i="54" s="1"/>
  <c r="J293" i="56"/>
  <c r="J293" i="54" s="1"/>
  <c r="I293" i="56"/>
  <c r="I293" i="54" s="1"/>
  <c r="H293" i="56"/>
  <c r="H293" i="54" s="1"/>
  <c r="K292" i="56"/>
  <c r="K292" i="54" s="1"/>
  <c r="J292" i="56"/>
  <c r="J292" i="54" s="1"/>
  <c r="I292" i="56"/>
  <c r="I292" i="54" s="1"/>
  <c r="H292" i="56"/>
  <c r="H292" i="54" s="1"/>
  <c r="K291" i="56"/>
  <c r="K291" i="54" s="1"/>
  <c r="J291" i="56"/>
  <c r="J291" i="54" s="1"/>
  <c r="I291" i="56"/>
  <c r="I291" i="54" s="1"/>
  <c r="R291" i="54" s="1"/>
  <c r="H291" i="56"/>
  <c r="H291" i="54" s="1"/>
  <c r="K290" i="56"/>
  <c r="K290" i="54" s="1"/>
  <c r="J290" i="56"/>
  <c r="J290" i="54" s="1"/>
  <c r="I290" i="56"/>
  <c r="I290" i="54" s="1"/>
  <c r="H290" i="56"/>
  <c r="H290" i="54" s="1"/>
  <c r="K289" i="56"/>
  <c r="K289" i="54" s="1"/>
  <c r="J289" i="56"/>
  <c r="J289" i="54" s="1"/>
  <c r="I289" i="56"/>
  <c r="I289" i="54" s="1"/>
  <c r="H289" i="56"/>
  <c r="H289" i="54" s="1"/>
  <c r="K288" i="56"/>
  <c r="K288" i="54" s="1"/>
  <c r="J288" i="56"/>
  <c r="J288" i="54" s="1"/>
  <c r="S288" i="54" s="1"/>
  <c r="I288" i="56"/>
  <c r="I288" i="54" s="1"/>
  <c r="H288" i="56"/>
  <c r="H288" i="54" s="1"/>
  <c r="Q288" i="54" s="1"/>
  <c r="K287" i="56"/>
  <c r="K287" i="54" s="1"/>
  <c r="J287" i="56"/>
  <c r="J287" i="54" s="1"/>
  <c r="I287" i="56"/>
  <c r="I287" i="54" s="1"/>
  <c r="H287" i="56"/>
  <c r="H287" i="54" s="1"/>
  <c r="K286" i="56"/>
  <c r="J286" i="56"/>
  <c r="J286" i="54" s="1"/>
  <c r="I286" i="56"/>
  <c r="H286" i="56"/>
  <c r="H286" i="54" s="1"/>
  <c r="K285" i="56"/>
  <c r="T285" i="56" s="1"/>
  <c r="J285" i="56"/>
  <c r="J285" i="54" s="1"/>
  <c r="I285" i="56"/>
  <c r="I285" i="54" s="1"/>
  <c r="H285" i="56"/>
  <c r="H285" i="54" s="1"/>
  <c r="K284" i="56"/>
  <c r="K284" i="54" s="1"/>
  <c r="J284" i="56"/>
  <c r="J284" i="54" s="1"/>
  <c r="I284" i="56"/>
  <c r="I284" i="54" s="1"/>
  <c r="H284" i="56"/>
  <c r="H284" i="54" s="1"/>
  <c r="K283" i="56"/>
  <c r="K283" i="54" s="1"/>
  <c r="J283" i="56"/>
  <c r="J283" i="54" s="1"/>
  <c r="I283" i="56"/>
  <c r="I283" i="54" s="1"/>
  <c r="H283" i="56"/>
  <c r="H283" i="54" s="1"/>
  <c r="K282" i="56"/>
  <c r="K282" i="54" s="1"/>
  <c r="J282" i="56"/>
  <c r="J282" i="54" s="1"/>
  <c r="S282" i="54" s="1"/>
  <c r="I282" i="56"/>
  <c r="I282" i="54" s="1"/>
  <c r="H282" i="56"/>
  <c r="H282" i="54" s="1"/>
  <c r="Q282" i="54" s="1"/>
  <c r="K281" i="56"/>
  <c r="K281" i="54" s="1"/>
  <c r="J281" i="56"/>
  <c r="J281" i="54" s="1"/>
  <c r="I281" i="56"/>
  <c r="I281" i="54" s="1"/>
  <c r="H281" i="56"/>
  <c r="H281" i="54" s="1"/>
  <c r="K280" i="56"/>
  <c r="K280" i="54" s="1"/>
  <c r="J280" i="56"/>
  <c r="J280" i="54" s="1"/>
  <c r="I280" i="56"/>
  <c r="I280" i="54" s="1"/>
  <c r="H280" i="56"/>
  <c r="H280" i="54" s="1"/>
  <c r="K279" i="56"/>
  <c r="K279" i="54" s="1"/>
  <c r="T279" i="54" s="1"/>
  <c r="J279" i="56"/>
  <c r="J279" i="54" s="1"/>
  <c r="I279" i="56"/>
  <c r="I279" i="54" s="1"/>
  <c r="R279" i="54" s="1"/>
  <c r="H279" i="56"/>
  <c r="H279" i="54" s="1"/>
  <c r="K278" i="56"/>
  <c r="K278" i="54" s="1"/>
  <c r="J278" i="56"/>
  <c r="J278" i="54" s="1"/>
  <c r="I278" i="56"/>
  <c r="H278" i="56"/>
  <c r="H278" i="54" s="1"/>
  <c r="K277" i="56"/>
  <c r="K277" i="54" s="1"/>
  <c r="J277" i="56"/>
  <c r="J277" i="54" s="1"/>
  <c r="I277" i="56"/>
  <c r="I277" i="54" s="1"/>
  <c r="H277" i="56"/>
  <c r="H277" i="54" s="1"/>
  <c r="K276" i="56"/>
  <c r="K276" i="54" s="1"/>
  <c r="J276" i="56"/>
  <c r="J276" i="54" s="1"/>
  <c r="I276" i="56"/>
  <c r="R276" i="56" s="1"/>
  <c r="H276" i="56"/>
  <c r="H276" i="54" s="1"/>
  <c r="Q276" i="54" s="1"/>
  <c r="K275" i="56"/>
  <c r="K275" i="54" s="1"/>
  <c r="J275" i="56"/>
  <c r="J275" i="54" s="1"/>
  <c r="I275" i="56"/>
  <c r="I275" i="54" s="1"/>
  <c r="H275" i="56"/>
  <c r="H275" i="54" s="1"/>
  <c r="K274" i="56"/>
  <c r="K274" i="54" s="1"/>
  <c r="J274" i="56"/>
  <c r="J274" i="54" s="1"/>
  <c r="I274" i="56"/>
  <c r="I274" i="54" s="1"/>
  <c r="H274" i="56"/>
  <c r="H274" i="54" s="1"/>
  <c r="K273" i="56"/>
  <c r="J273" i="56"/>
  <c r="J273" i="54" s="1"/>
  <c r="I273" i="56"/>
  <c r="R273" i="56" s="1"/>
  <c r="H273" i="56"/>
  <c r="H273" i="54" s="1"/>
  <c r="K272" i="56"/>
  <c r="K272" i="54" s="1"/>
  <c r="J272" i="56"/>
  <c r="J272" i="54" s="1"/>
  <c r="I272" i="56"/>
  <c r="I272" i="54" s="1"/>
  <c r="H272" i="56"/>
  <c r="H272" i="54" s="1"/>
  <c r="K271" i="56"/>
  <c r="K271" i="54" s="1"/>
  <c r="J271" i="56"/>
  <c r="J271" i="54" s="1"/>
  <c r="I271" i="56"/>
  <c r="I271" i="54" s="1"/>
  <c r="H271" i="56"/>
  <c r="H271" i="54" s="1"/>
  <c r="K270" i="56"/>
  <c r="T270" i="56" s="1"/>
  <c r="J270" i="56"/>
  <c r="S270" i="56" s="1"/>
  <c r="I270" i="56"/>
  <c r="H270" i="56"/>
  <c r="H270" i="54" s="1"/>
  <c r="Q270" i="54" s="1"/>
  <c r="K269" i="56"/>
  <c r="K269" i="54" s="1"/>
  <c r="J269" i="56"/>
  <c r="J269" i="54" s="1"/>
  <c r="I269" i="56"/>
  <c r="I269" i="54" s="1"/>
  <c r="H269" i="56"/>
  <c r="H269" i="54" s="1"/>
  <c r="K268" i="56"/>
  <c r="K268" i="54" s="1"/>
  <c r="J268" i="56"/>
  <c r="J268" i="54" s="1"/>
  <c r="I268" i="56"/>
  <c r="I268" i="54" s="1"/>
  <c r="H268" i="56"/>
  <c r="H268" i="54" s="1"/>
  <c r="K267" i="56"/>
  <c r="K267" i="54" s="1"/>
  <c r="J267" i="56"/>
  <c r="J267" i="54" s="1"/>
  <c r="I267" i="56"/>
  <c r="I267" i="54" s="1"/>
  <c r="R267" i="54" s="1"/>
  <c r="H267" i="56"/>
  <c r="H267" i="54" s="1"/>
  <c r="K266" i="56"/>
  <c r="K266" i="54" s="1"/>
  <c r="J266" i="56"/>
  <c r="J266" i="54" s="1"/>
  <c r="I266" i="56"/>
  <c r="I266" i="54" s="1"/>
  <c r="H266" i="56"/>
  <c r="H266" i="54" s="1"/>
  <c r="K265" i="56"/>
  <c r="K265" i="54" s="1"/>
  <c r="J265" i="56"/>
  <c r="J265" i="54" s="1"/>
  <c r="I265" i="56"/>
  <c r="I265" i="54" s="1"/>
  <c r="H265" i="56"/>
  <c r="H265" i="54" s="1"/>
  <c r="K264" i="56"/>
  <c r="K264" i="54" s="1"/>
  <c r="J264" i="56"/>
  <c r="J264" i="54" s="1"/>
  <c r="I264" i="56"/>
  <c r="I264" i="54" s="1"/>
  <c r="H264" i="56"/>
  <c r="H264" i="54" s="1"/>
  <c r="Q264" i="54" s="1"/>
  <c r="K263" i="56"/>
  <c r="K263" i="54" s="1"/>
  <c r="J263" i="56"/>
  <c r="J263" i="54" s="1"/>
  <c r="I263" i="56"/>
  <c r="I263" i="54" s="1"/>
  <c r="H263" i="56"/>
  <c r="H263" i="54" s="1"/>
  <c r="K262" i="56"/>
  <c r="J262" i="56"/>
  <c r="J262" i="54" s="1"/>
  <c r="I262" i="56"/>
  <c r="H262" i="56"/>
  <c r="H262" i="54" s="1"/>
  <c r="K261" i="56"/>
  <c r="J261" i="56"/>
  <c r="J261" i="54" s="1"/>
  <c r="I261" i="56"/>
  <c r="R261" i="56" s="1"/>
  <c r="H261" i="56"/>
  <c r="H261" i="54" s="1"/>
  <c r="K260" i="56"/>
  <c r="K260" i="54" s="1"/>
  <c r="J260" i="56"/>
  <c r="J260" i="54" s="1"/>
  <c r="I260" i="56"/>
  <c r="I260" i="54" s="1"/>
  <c r="H260" i="56"/>
  <c r="H260" i="54" s="1"/>
  <c r="K259" i="56"/>
  <c r="K259" i="54" s="1"/>
  <c r="J259" i="56"/>
  <c r="J259" i="54" s="1"/>
  <c r="I259" i="56"/>
  <c r="I259" i="54" s="1"/>
  <c r="H259" i="56"/>
  <c r="H259" i="54" s="1"/>
  <c r="K258" i="56"/>
  <c r="K258" i="54" s="1"/>
  <c r="J258" i="56"/>
  <c r="S258" i="56" s="1"/>
  <c r="I258" i="56"/>
  <c r="I258" i="54" s="1"/>
  <c r="H258" i="56"/>
  <c r="H258" i="54" s="1"/>
  <c r="Q258" i="54" s="1"/>
  <c r="K257" i="56"/>
  <c r="K257" i="54" s="1"/>
  <c r="J257" i="56"/>
  <c r="J257" i="54" s="1"/>
  <c r="I257" i="56"/>
  <c r="I257" i="54" s="1"/>
  <c r="H257" i="56"/>
  <c r="H257" i="54" s="1"/>
  <c r="K256" i="56"/>
  <c r="K256" i="54" s="1"/>
  <c r="J256" i="56"/>
  <c r="J256" i="54" s="1"/>
  <c r="I256" i="56"/>
  <c r="I256" i="54" s="1"/>
  <c r="H256" i="56"/>
  <c r="H256" i="54" s="1"/>
  <c r="K255" i="56"/>
  <c r="J255" i="56"/>
  <c r="J255" i="54" s="1"/>
  <c r="I255" i="56"/>
  <c r="R255" i="56" s="1"/>
  <c r="H255" i="56"/>
  <c r="H255" i="54" s="1"/>
  <c r="K254" i="56"/>
  <c r="K254" i="54" s="1"/>
  <c r="J254" i="56"/>
  <c r="J254" i="54" s="1"/>
  <c r="I254" i="56"/>
  <c r="H254" i="56"/>
  <c r="H254" i="54" s="1"/>
  <c r="K253" i="56"/>
  <c r="K253" i="54" s="1"/>
  <c r="J253" i="56"/>
  <c r="J253" i="54" s="1"/>
  <c r="I253" i="56"/>
  <c r="I253" i="54" s="1"/>
  <c r="H253" i="56"/>
  <c r="H253" i="54" s="1"/>
  <c r="K252" i="56"/>
  <c r="K252" i="54" s="1"/>
  <c r="J252" i="56"/>
  <c r="J252" i="54" s="1"/>
  <c r="I252" i="56"/>
  <c r="I252" i="54" s="1"/>
  <c r="H252" i="56"/>
  <c r="H252" i="54" s="1"/>
  <c r="Q252" i="54" s="1"/>
  <c r="K251" i="56"/>
  <c r="K251" i="54" s="1"/>
  <c r="J251" i="56"/>
  <c r="J251" i="54" s="1"/>
  <c r="I251" i="56"/>
  <c r="I251" i="54" s="1"/>
  <c r="H251" i="56"/>
  <c r="H251" i="54" s="1"/>
  <c r="K250" i="56"/>
  <c r="K250" i="54" s="1"/>
  <c r="J250" i="56"/>
  <c r="J250" i="54" s="1"/>
  <c r="I250" i="56"/>
  <c r="I250" i="54" s="1"/>
  <c r="H250" i="56"/>
  <c r="H250" i="54" s="1"/>
  <c r="K249" i="56"/>
  <c r="J249" i="56"/>
  <c r="J249" i="54" s="1"/>
  <c r="I249" i="56"/>
  <c r="R249" i="56" s="1"/>
  <c r="H249" i="56"/>
  <c r="H249" i="54" s="1"/>
  <c r="K248" i="56"/>
  <c r="K248" i="54" s="1"/>
  <c r="J248" i="56"/>
  <c r="J248" i="54" s="1"/>
  <c r="I248" i="56"/>
  <c r="I248" i="54" s="1"/>
  <c r="H248" i="56"/>
  <c r="H248" i="54" s="1"/>
  <c r="K247" i="56"/>
  <c r="K247" i="54" s="1"/>
  <c r="J247" i="56"/>
  <c r="J247" i="54" s="1"/>
  <c r="I247" i="56"/>
  <c r="I247" i="54" s="1"/>
  <c r="H247" i="56"/>
  <c r="H247" i="54" s="1"/>
  <c r="K246" i="56"/>
  <c r="J246" i="56"/>
  <c r="J246" i="54" s="1"/>
  <c r="S246" i="54" s="1"/>
  <c r="I246" i="56"/>
  <c r="H246" i="56"/>
  <c r="H246" i="54" s="1"/>
  <c r="Q246" i="54" s="1"/>
  <c r="K245" i="56"/>
  <c r="K245" i="54" s="1"/>
  <c r="J245" i="56"/>
  <c r="J245" i="54" s="1"/>
  <c r="I245" i="56"/>
  <c r="I245" i="54" s="1"/>
  <c r="H245" i="56"/>
  <c r="H245" i="54" s="1"/>
  <c r="K244" i="56"/>
  <c r="K244" i="54" s="1"/>
  <c r="J244" i="56"/>
  <c r="J244" i="54" s="1"/>
  <c r="I244" i="56"/>
  <c r="I244" i="54" s="1"/>
  <c r="H244" i="56"/>
  <c r="H244" i="54" s="1"/>
  <c r="K243" i="56"/>
  <c r="J243" i="56"/>
  <c r="J243" i="54" s="1"/>
  <c r="I243" i="56"/>
  <c r="I243" i="54" s="1"/>
  <c r="R243" i="54" s="1"/>
  <c r="H243" i="56"/>
  <c r="H243" i="54" s="1"/>
  <c r="K242" i="56"/>
  <c r="K242" i="54" s="1"/>
  <c r="J242" i="56"/>
  <c r="J242" i="54" s="1"/>
  <c r="I242" i="56"/>
  <c r="I242" i="54" s="1"/>
  <c r="H242" i="56"/>
  <c r="H242" i="54" s="1"/>
  <c r="K241" i="56"/>
  <c r="K241" i="54" s="1"/>
  <c r="J241" i="56"/>
  <c r="J241" i="54" s="1"/>
  <c r="I241" i="56"/>
  <c r="I241" i="54" s="1"/>
  <c r="H241" i="56"/>
  <c r="H241" i="54" s="1"/>
  <c r="K240" i="56"/>
  <c r="T240" i="56" s="1"/>
  <c r="J240" i="56"/>
  <c r="J240" i="54" s="1"/>
  <c r="I240" i="56"/>
  <c r="I240" i="54" s="1"/>
  <c r="H240" i="56"/>
  <c r="H240" i="54" s="1"/>
  <c r="Q240" i="54" s="1"/>
  <c r="K239" i="56"/>
  <c r="K239" i="54" s="1"/>
  <c r="J239" i="56"/>
  <c r="J239" i="54" s="1"/>
  <c r="I239" i="56"/>
  <c r="I239" i="54" s="1"/>
  <c r="H239" i="56"/>
  <c r="H239" i="54" s="1"/>
  <c r="K238" i="56"/>
  <c r="K238" i="54" s="1"/>
  <c r="J238" i="56"/>
  <c r="J238" i="54" s="1"/>
  <c r="I238" i="56"/>
  <c r="H238" i="56"/>
  <c r="H238" i="54" s="1"/>
  <c r="K237" i="56"/>
  <c r="J237" i="56"/>
  <c r="J237" i="54" s="1"/>
  <c r="I237" i="56"/>
  <c r="R237" i="56" s="1"/>
  <c r="H237" i="56"/>
  <c r="H237" i="54" s="1"/>
  <c r="K236" i="56"/>
  <c r="K236" i="54" s="1"/>
  <c r="J236" i="56"/>
  <c r="J236" i="54" s="1"/>
  <c r="I236" i="56"/>
  <c r="I236" i="54" s="1"/>
  <c r="H236" i="56"/>
  <c r="H236" i="54" s="1"/>
  <c r="K235" i="56"/>
  <c r="K235" i="54" s="1"/>
  <c r="J235" i="56"/>
  <c r="J235" i="54" s="1"/>
  <c r="I235" i="56"/>
  <c r="I235" i="54" s="1"/>
  <c r="H235" i="56"/>
  <c r="H235" i="54" s="1"/>
  <c r="K234" i="56"/>
  <c r="T234" i="56" s="1"/>
  <c r="J234" i="56"/>
  <c r="J234" i="54" s="1"/>
  <c r="S234" i="54" s="1"/>
  <c r="I234" i="56"/>
  <c r="I234" i="54" s="1"/>
  <c r="H234" i="56"/>
  <c r="H234" i="54" s="1"/>
  <c r="Q234" i="54" s="1"/>
  <c r="K233" i="56"/>
  <c r="K233" i="54" s="1"/>
  <c r="J233" i="56"/>
  <c r="J233" i="54" s="1"/>
  <c r="I233" i="56"/>
  <c r="I233" i="54" s="1"/>
  <c r="H233" i="56"/>
  <c r="H233" i="54" s="1"/>
  <c r="K232" i="56"/>
  <c r="K232" i="54" s="1"/>
  <c r="J232" i="56"/>
  <c r="J232" i="54" s="1"/>
  <c r="I232" i="56"/>
  <c r="I232" i="54" s="1"/>
  <c r="H232" i="56"/>
  <c r="H232" i="54" s="1"/>
  <c r="K231" i="56"/>
  <c r="J231" i="56"/>
  <c r="J231" i="54" s="1"/>
  <c r="I231" i="56"/>
  <c r="R231" i="56" s="1"/>
  <c r="H231" i="56"/>
  <c r="H231" i="54" s="1"/>
  <c r="K230" i="56"/>
  <c r="K230" i="54" s="1"/>
  <c r="J230" i="56"/>
  <c r="J230" i="54" s="1"/>
  <c r="I230" i="56"/>
  <c r="H230" i="56"/>
  <c r="H230" i="54" s="1"/>
  <c r="K229" i="56"/>
  <c r="K229" i="54" s="1"/>
  <c r="J229" i="56"/>
  <c r="J229" i="54" s="1"/>
  <c r="I229" i="56"/>
  <c r="I229" i="54" s="1"/>
  <c r="H229" i="56"/>
  <c r="H229" i="54" s="1"/>
  <c r="K228" i="56"/>
  <c r="J228" i="56"/>
  <c r="J228" i="54" s="1"/>
  <c r="I228" i="56"/>
  <c r="I228" i="54" s="1"/>
  <c r="H228" i="56"/>
  <c r="H228" i="54" s="1"/>
  <c r="Q228" i="54" s="1"/>
  <c r="K227" i="56"/>
  <c r="K227" i="54" s="1"/>
  <c r="J227" i="56"/>
  <c r="J227" i="54" s="1"/>
  <c r="I227" i="56"/>
  <c r="I227" i="54" s="1"/>
  <c r="H227" i="56"/>
  <c r="H227" i="54" s="1"/>
  <c r="K226" i="56"/>
  <c r="K226" i="54" s="1"/>
  <c r="J226" i="56"/>
  <c r="J226" i="54" s="1"/>
  <c r="I226" i="56"/>
  <c r="I226" i="54" s="1"/>
  <c r="H226" i="56"/>
  <c r="H226" i="54" s="1"/>
  <c r="K225" i="56"/>
  <c r="K225" i="54" s="1"/>
  <c r="J225" i="56"/>
  <c r="J225" i="54" s="1"/>
  <c r="I225" i="56"/>
  <c r="R225" i="56" s="1"/>
  <c r="H225" i="56"/>
  <c r="H225" i="54" s="1"/>
  <c r="K224" i="56"/>
  <c r="K224" i="54" s="1"/>
  <c r="J224" i="56"/>
  <c r="J224" i="54" s="1"/>
  <c r="I224" i="56"/>
  <c r="I224" i="54" s="1"/>
  <c r="H224" i="56"/>
  <c r="H224" i="54" s="1"/>
  <c r="K223" i="56"/>
  <c r="K223" i="54" s="1"/>
  <c r="J223" i="56"/>
  <c r="J223" i="54" s="1"/>
  <c r="I223" i="56"/>
  <c r="I223" i="54" s="1"/>
  <c r="H223" i="56"/>
  <c r="H223" i="54" s="1"/>
  <c r="K222" i="56"/>
  <c r="J222" i="56"/>
  <c r="J222" i="54" s="1"/>
  <c r="S222" i="54" s="1"/>
  <c r="I222" i="56"/>
  <c r="R222" i="56" s="1"/>
  <c r="H222" i="56"/>
  <c r="H222" i="54" s="1"/>
  <c r="Q222" i="54" s="1"/>
  <c r="K221" i="56"/>
  <c r="K221" i="54" s="1"/>
  <c r="J221" i="56"/>
  <c r="J221" i="54" s="1"/>
  <c r="I221" i="56"/>
  <c r="I221" i="54" s="1"/>
  <c r="H221" i="56"/>
  <c r="H221" i="54" s="1"/>
  <c r="K220" i="56"/>
  <c r="K220" i="54" s="1"/>
  <c r="J220" i="56"/>
  <c r="J220" i="54" s="1"/>
  <c r="I220" i="56"/>
  <c r="I220" i="54" s="1"/>
  <c r="H220" i="56"/>
  <c r="H220" i="54" s="1"/>
  <c r="K219" i="56"/>
  <c r="K219" i="54" s="1"/>
  <c r="T219" i="54" s="1"/>
  <c r="J219" i="56"/>
  <c r="J219" i="54" s="1"/>
  <c r="I219" i="56"/>
  <c r="I219" i="54" s="1"/>
  <c r="R219" i="54" s="1"/>
  <c r="H219" i="56"/>
  <c r="H219" i="54" s="1"/>
  <c r="K218" i="56"/>
  <c r="K218" i="54" s="1"/>
  <c r="J218" i="56"/>
  <c r="J218" i="54" s="1"/>
  <c r="I218" i="56"/>
  <c r="I218" i="54" s="1"/>
  <c r="H218" i="56"/>
  <c r="H218" i="54" s="1"/>
  <c r="K217" i="56"/>
  <c r="K217" i="54" s="1"/>
  <c r="J217" i="56"/>
  <c r="J217" i="54" s="1"/>
  <c r="I217" i="56"/>
  <c r="I217" i="54" s="1"/>
  <c r="H217" i="56"/>
  <c r="H217" i="54" s="1"/>
  <c r="K216" i="56"/>
  <c r="J216" i="56"/>
  <c r="J216" i="54" s="1"/>
  <c r="S216" i="54" s="1"/>
  <c r="I216" i="56"/>
  <c r="I216" i="54" s="1"/>
  <c r="H216" i="56"/>
  <c r="H216" i="54" s="1"/>
  <c r="Q216" i="54" s="1"/>
  <c r="K215" i="56"/>
  <c r="K215" i="54" s="1"/>
  <c r="J215" i="56"/>
  <c r="J215" i="54" s="1"/>
  <c r="I215" i="56"/>
  <c r="I215" i="54" s="1"/>
  <c r="H215" i="56"/>
  <c r="H215" i="54" s="1"/>
  <c r="K214" i="56"/>
  <c r="K214" i="54" s="1"/>
  <c r="J214" i="56"/>
  <c r="J214" i="54" s="1"/>
  <c r="I214" i="56"/>
  <c r="H214" i="56"/>
  <c r="H214" i="54" s="1"/>
  <c r="K213" i="56"/>
  <c r="J213" i="56"/>
  <c r="J213" i="54" s="1"/>
  <c r="I213" i="56"/>
  <c r="R213" i="56" s="1"/>
  <c r="H213" i="56"/>
  <c r="H213" i="54" s="1"/>
  <c r="K212" i="56"/>
  <c r="K212" i="54" s="1"/>
  <c r="J212" i="56"/>
  <c r="J212" i="54" s="1"/>
  <c r="I212" i="56"/>
  <c r="I212" i="54" s="1"/>
  <c r="H212" i="56"/>
  <c r="H212" i="54" s="1"/>
  <c r="K211" i="56"/>
  <c r="K211" i="54" s="1"/>
  <c r="J211" i="56"/>
  <c r="J211" i="54" s="1"/>
  <c r="I211" i="56"/>
  <c r="I211" i="54" s="1"/>
  <c r="H211" i="56"/>
  <c r="H211" i="54" s="1"/>
  <c r="K210" i="56"/>
  <c r="J210" i="56"/>
  <c r="J210" i="54" s="1"/>
  <c r="S210" i="54" s="1"/>
  <c r="I210" i="56"/>
  <c r="I210" i="54" s="1"/>
  <c r="H210" i="56"/>
  <c r="H210" i="54" s="1"/>
  <c r="Q210" i="54" s="1"/>
  <c r="K209" i="56"/>
  <c r="J209" i="56"/>
  <c r="J209" i="54" s="1"/>
  <c r="I209" i="56"/>
  <c r="I209" i="54" s="1"/>
  <c r="H209" i="56"/>
  <c r="H209" i="54" s="1"/>
  <c r="K208" i="56"/>
  <c r="K208" i="54" s="1"/>
  <c r="J208" i="56"/>
  <c r="J208" i="54" s="1"/>
  <c r="I208" i="56"/>
  <c r="I208" i="54" s="1"/>
  <c r="H208" i="56"/>
  <c r="H208" i="54" s="1"/>
  <c r="K207" i="56"/>
  <c r="J207" i="56"/>
  <c r="J207" i="54" s="1"/>
  <c r="I207" i="56"/>
  <c r="R207" i="56" s="1"/>
  <c r="H207" i="56"/>
  <c r="H207" i="54" s="1"/>
  <c r="K206" i="56"/>
  <c r="K206" i="54" s="1"/>
  <c r="J206" i="56"/>
  <c r="J206" i="54" s="1"/>
  <c r="I206" i="56"/>
  <c r="H206" i="56"/>
  <c r="H206" i="54" s="1"/>
  <c r="K205" i="56"/>
  <c r="K205" i="54" s="1"/>
  <c r="J205" i="56"/>
  <c r="J205" i="54" s="1"/>
  <c r="I205" i="56"/>
  <c r="I205" i="54" s="1"/>
  <c r="H205" i="56"/>
  <c r="H205" i="54" s="1"/>
  <c r="K204" i="56"/>
  <c r="K204" i="54" s="1"/>
  <c r="T204" i="54" s="1"/>
  <c r="J204" i="56"/>
  <c r="J204" i="54" s="1"/>
  <c r="S204" i="54" s="1"/>
  <c r="I204" i="56"/>
  <c r="I204" i="54" s="1"/>
  <c r="H204" i="56"/>
  <c r="H204" i="54" s="1"/>
  <c r="Q204" i="54" s="1"/>
  <c r="K203" i="56"/>
  <c r="K203" i="54" s="1"/>
  <c r="J203" i="56"/>
  <c r="J203" i="54" s="1"/>
  <c r="I203" i="56"/>
  <c r="I203" i="54" s="1"/>
  <c r="H203" i="56"/>
  <c r="H203" i="54" s="1"/>
  <c r="K202" i="56"/>
  <c r="K202" i="54" s="1"/>
  <c r="J202" i="56"/>
  <c r="J202" i="54" s="1"/>
  <c r="I202" i="56"/>
  <c r="I202" i="54" s="1"/>
  <c r="H202" i="56"/>
  <c r="H202" i="54" s="1"/>
  <c r="K201" i="56"/>
  <c r="J201" i="56"/>
  <c r="J201" i="54" s="1"/>
  <c r="I201" i="56"/>
  <c r="R201" i="56" s="1"/>
  <c r="H201" i="56"/>
  <c r="H201" i="54" s="1"/>
  <c r="K200" i="56"/>
  <c r="K200" i="54" s="1"/>
  <c r="J200" i="56"/>
  <c r="J200" i="54" s="1"/>
  <c r="I200" i="56"/>
  <c r="I200" i="54" s="1"/>
  <c r="H200" i="56"/>
  <c r="H200" i="54" s="1"/>
  <c r="K199" i="56"/>
  <c r="K199" i="54" s="1"/>
  <c r="J199" i="56"/>
  <c r="J199" i="54" s="1"/>
  <c r="I199" i="56"/>
  <c r="I199" i="54" s="1"/>
  <c r="H199" i="56"/>
  <c r="H199" i="54" s="1"/>
  <c r="K198" i="56"/>
  <c r="K198" i="54" s="1"/>
  <c r="T198" i="54" s="1"/>
  <c r="J198" i="56"/>
  <c r="J198" i="54" s="1"/>
  <c r="S198" i="54" s="1"/>
  <c r="I198" i="56"/>
  <c r="R198" i="56" s="1"/>
  <c r="H198" i="56"/>
  <c r="H198" i="54" s="1"/>
  <c r="Q198" i="54" s="1"/>
  <c r="K197" i="56"/>
  <c r="K197" i="54" s="1"/>
  <c r="J197" i="56"/>
  <c r="J197" i="54" s="1"/>
  <c r="I197" i="56"/>
  <c r="I197" i="54" s="1"/>
  <c r="H197" i="56"/>
  <c r="H197" i="54" s="1"/>
  <c r="K196" i="56"/>
  <c r="K196" i="54" s="1"/>
  <c r="J196" i="56"/>
  <c r="J196" i="54" s="1"/>
  <c r="I196" i="56"/>
  <c r="I196" i="54" s="1"/>
  <c r="H196" i="56"/>
  <c r="H196" i="54" s="1"/>
  <c r="K195" i="56"/>
  <c r="J195" i="56"/>
  <c r="J195" i="54" s="1"/>
  <c r="I195" i="56"/>
  <c r="I195" i="54" s="1"/>
  <c r="R195" i="54" s="1"/>
  <c r="H195" i="56"/>
  <c r="H195" i="54" s="1"/>
  <c r="K194" i="56"/>
  <c r="K194" i="54" s="1"/>
  <c r="J194" i="56"/>
  <c r="J194" i="54" s="1"/>
  <c r="I194" i="56"/>
  <c r="I194" i="54" s="1"/>
  <c r="H194" i="56"/>
  <c r="H194" i="54" s="1"/>
  <c r="K193" i="56"/>
  <c r="K193" i="54" s="1"/>
  <c r="J193" i="56"/>
  <c r="J193" i="54" s="1"/>
  <c r="I193" i="56"/>
  <c r="I193" i="54" s="1"/>
  <c r="H193" i="56"/>
  <c r="H193" i="54" s="1"/>
  <c r="K192" i="56"/>
  <c r="J192" i="56"/>
  <c r="J192" i="54" s="1"/>
  <c r="S192" i="54" s="1"/>
  <c r="I192" i="56"/>
  <c r="I192" i="54" s="1"/>
  <c r="H192" i="56"/>
  <c r="H192" i="54" s="1"/>
  <c r="Q192" i="54" s="1"/>
  <c r="K191" i="56"/>
  <c r="K191" i="54" s="1"/>
  <c r="J191" i="56"/>
  <c r="J191" i="54" s="1"/>
  <c r="I191" i="56"/>
  <c r="I191" i="54" s="1"/>
  <c r="H191" i="56"/>
  <c r="H191" i="54" s="1"/>
  <c r="K190" i="56"/>
  <c r="K190" i="54" s="1"/>
  <c r="J190" i="56"/>
  <c r="J190" i="54" s="1"/>
  <c r="I190" i="56"/>
  <c r="H190" i="56"/>
  <c r="H190" i="54" s="1"/>
  <c r="K189" i="56"/>
  <c r="J189" i="56"/>
  <c r="J189" i="54" s="1"/>
  <c r="I189" i="56"/>
  <c r="R189" i="56" s="1"/>
  <c r="H189" i="56"/>
  <c r="H189" i="54" s="1"/>
  <c r="K188" i="56"/>
  <c r="K188" i="54" s="1"/>
  <c r="J188" i="56"/>
  <c r="J188" i="54" s="1"/>
  <c r="I188" i="56"/>
  <c r="I188" i="54" s="1"/>
  <c r="H188" i="56"/>
  <c r="H188" i="54" s="1"/>
  <c r="K187" i="56"/>
  <c r="K187" i="54" s="1"/>
  <c r="J187" i="56"/>
  <c r="J187" i="54" s="1"/>
  <c r="I187" i="56"/>
  <c r="I187" i="54" s="1"/>
  <c r="H187" i="56"/>
  <c r="H187" i="54" s="1"/>
  <c r="K186" i="56"/>
  <c r="J186" i="56"/>
  <c r="J186" i="54" s="1"/>
  <c r="S186" i="54" s="1"/>
  <c r="I186" i="56"/>
  <c r="I186" i="54" s="1"/>
  <c r="H186" i="56"/>
  <c r="H186" i="54" s="1"/>
  <c r="Q186" i="54" s="1"/>
  <c r="K185" i="56"/>
  <c r="K185" i="54" s="1"/>
  <c r="J185" i="56"/>
  <c r="J185" i="54" s="1"/>
  <c r="I185" i="56"/>
  <c r="I185" i="54" s="1"/>
  <c r="H185" i="56"/>
  <c r="H185" i="54" s="1"/>
  <c r="K184" i="56"/>
  <c r="K184" i="54" s="1"/>
  <c r="J184" i="56"/>
  <c r="J184" i="54" s="1"/>
  <c r="I184" i="56"/>
  <c r="I184" i="54" s="1"/>
  <c r="H184" i="56"/>
  <c r="H184" i="54" s="1"/>
  <c r="K183" i="56"/>
  <c r="K183" i="54" s="1"/>
  <c r="J183" i="56"/>
  <c r="J183" i="54" s="1"/>
  <c r="I183" i="56"/>
  <c r="R183" i="56" s="1"/>
  <c r="H183" i="56"/>
  <c r="H183" i="54" s="1"/>
  <c r="K182" i="56"/>
  <c r="K182" i="54" s="1"/>
  <c r="J182" i="56"/>
  <c r="J182" i="54" s="1"/>
  <c r="I182" i="56"/>
  <c r="H182" i="56"/>
  <c r="H182" i="54" s="1"/>
  <c r="K181" i="56"/>
  <c r="K181" i="54" s="1"/>
  <c r="J181" i="56"/>
  <c r="J181" i="54" s="1"/>
  <c r="I181" i="56"/>
  <c r="I181" i="54" s="1"/>
  <c r="H181" i="56"/>
  <c r="H181" i="54" s="1"/>
  <c r="K180" i="56"/>
  <c r="K180" i="54" s="1"/>
  <c r="T180" i="54" s="1"/>
  <c r="J180" i="56"/>
  <c r="J180" i="54" s="1"/>
  <c r="I180" i="56"/>
  <c r="I180" i="54" s="1"/>
  <c r="H180" i="56"/>
  <c r="H180" i="54" s="1"/>
  <c r="Q180" i="54" s="1"/>
  <c r="K179" i="56"/>
  <c r="K179" i="54" s="1"/>
  <c r="J179" i="56"/>
  <c r="J179" i="54" s="1"/>
  <c r="I179" i="56"/>
  <c r="I179" i="54" s="1"/>
  <c r="H179" i="56"/>
  <c r="H179" i="54" s="1"/>
  <c r="K178" i="56"/>
  <c r="K178" i="54" s="1"/>
  <c r="J178" i="56"/>
  <c r="J178" i="54" s="1"/>
  <c r="I178" i="56"/>
  <c r="I178" i="54" s="1"/>
  <c r="H178" i="56"/>
  <c r="H178" i="54" s="1"/>
  <c r="K177" i="56"/>
  <c r="T177" i="56" s="1"/>
  <c r="J177" i="56"/>
  <c r="J177" i="54" s="1"/>
  <c r="I177" i="56"/>
  <c r="R177" i="56" s="1"/>
  <c r="H177" i="56"/>
  <c r="H177" i="54" s="1"/>
  <c r="K176" i="56"/>
  <c r="K176" i="54" s="1"/>
  <c r="J176" i="56"/>
  <c r="J176" i="54" s="1"/>
  <c r="I176" i="56"/>
  <c r="I176" i="54" s="1"/>
  <c r="H176" i="56"/>
  <c r="H176" i="54" s="1"/>
  <c r="K175" i="56"/>
  <c r="K175" i="54" s="1"/>
  <c r="J175" i="56"/>
  <c r="J175" i="54" s="1"/>
  <c r="I175" i="56"/>
  <c r="I175" i="54" s="1"/>
  <c r="H175" i="56"/>
  <c r="H175" i="54" s="1"/>
  <c r="K174" i="56"/>
  <c r="J174" i="56"/>
  <c r="J174" i="54" s="1"/>
  <c r="S174" i="54" s="1"/>
  <c r="I174" i="56"/>
  <c r="R174" i="56" s="1"/>
  <c r="H174" i="56"/>
  <c r="H174" i="54" s="1"/>
  <c r="Q174" i="54" s="1"/>
  <c r="K173" i="56"/>
  <c r="K173" i="54" s="1"/>
  <c r="J173" i="56"/>
  <c r="J173" i="54" s="1"/>
  <c r="I173" i="56"/>
  <c r="I173" i="54" s="1"/>
  <c r="H173" i="56"/>
  <c r="H173" i="54" s="1"/>
  <c r="K172" i="56"/>
  <c r="K172" i="54" s="1"/>
  <c r="J172" i="56"/>
  <c r="J172" i="54" s="1"/>
  <c r="I172" i="56"/>
  <c r="I172" i="54" s="1"/>
  <c r="H172" i="56"/>
  <c r="H172" i="54" s="1"/>
  <c r="K171" i="56"/>
  <c r="J171" i="56"/>
  <c r="J171" i="54" s="1"/>
  <c r="I171" i="56"/>
  <c r="I171" i="54" s="1"/>
  <c r="H171" i="56"/>
  <c r="H171" i="54" s="1"/>
  <c r="K170" i="56"/>
  <c r="K170" i="54" s="1"/>
  <c r="J170" i="56"/>
  <c r="J170" i="54" s="1"/>
  <c r="I170" i="56"/>
  <c r="I170" i="54" s="1"/>
  <c r="H170" i="56"/>
  <c r="H170" i="54" s="1"/>
  <c r="K169" i="56"/>
  <c r="K169" i="54" s="1"/>
  <c r="J169" i="56"/>
  <c r="J169" i="54" s="1"/>
  <c r="I169" i="56"/>
  <c r="I169" i="54" s="1"/>
  <c r="H169" i="56"/>
  <c r="H169" i="54" s="1"/>
  <c r="K168" i="56"/>
  <c r="J168" i="56"/>
  <c r="J168" i="54" s="1"/>
  <c r="S168" i="54" s="1"/>
  <c r="I168" i="56"/>
  <c r="I168" i="54" s="1"/>
  <c r="H168" i="56"/>
  <c r="H168" i="54" s="1"/>
  <c r="Q168" i="54" s="1"/>
  <c r="K167" i="56"/>
  <c r="K167" i="54" s="1"/>
  <c r="J167" i="56"/>
  <c r="J167" i="54" s="1"/>
  <c r="I167" i="56"/>
  <c r="I167" i="54" s="1"/>
  <c r="H167" i="56"/>
  <c r="H167" i="54" s="1"/>
  <c r="K166" i="56"/>
  <c r="K166" i="54" s="1"/>
  <c r="J166" i="56"/>
  <c r="J166" i="54" s="1"/>
  <c r="I166" i="56"/>
  <c r="H166" i="56"/>
  <c r="H166" i="54" s="1"/>
  <c r="K165" i="56"/>
  <c r="J165" i="56"/>
  <c r="J165" i="54" s="1"/>
  <c r="I165" i="56"/>
  <c r="R165" i="56" s="1"/>
  <c r="H165" i="56"/>
  <c r="H165" i="54" s="1"/>
  <c r="K164" i="56"/>
  <c r="K164" i="54" s="1"/>
  <c r="J164" i="56"/>
  <c r="J164" i="54" s="1"/>
  <c r="I164" i="56"/>
  <c r="I164" i="54" s="1"/>
  <c r="H164" i="56"/>
  <c r="H164" i="54" s="1"/>
  <c r="K163" i="56"/>
  <c r="K163" i="54" s="1"/>
  <c r="J163" i="56"/>
  <c r="J163" i="54" s="1"/>
  <c r="I163" i="56"/>
  <c r="I163" i="54" s="1"/>
  <c r="H163" i="56"/>
  <c r="H163" i="54" s="1"/>
  <c r="K162" i="56"/>
  <c r="K162" i="54" s="1"/>
  <c r="J162" i="56"/>
  <c r="J162" i="54" s="1"/>
  <c r="I162" i="56"/>
  <c r="I162" i="54" s="1"/>
  <c r="H162" i="56"/>
  <c r="H162" i="54" s="1"/>
  <c r="Q162" i="54" s="1"/>
  <c r="K161" i="56"/>
  <c r="K161" i="54" s="1"/>
  <c r="J161" i="56"/>
  <c r="J161" i="54" s="1"/>
  <c r="I161" i="56"/>
  <c r="I161" i="54" s="1"/>
  <c r="H161" i="56"/>
  <c r="H161" i="54" s="1"/>
  <c r="K160" i="56"/>
  <c r="K160" i="54" s="1"/>
  <c r="J160" i="56"/>
  <c r="J160" i="54" s="1"/>
  <c r="I160" i="56"/>
  <c r="I160" i="54" s="1"/>
  <c r="H160" i="56"/>
  <c r="H160" i="54" s="1"/>
  <c r="K159" i="56"/>
  <c r="K159" i="54" s="1"/>
  <c r="J159" i="56"/>
  <c r="S159" i="56" s="1"/>
  <c r="I159" i="56"/>
  <c r="R159" i="56" s="1"/>
  <c r="H159" i="56"/>
  <c r="H159" i="54" s="1"/>
  <c r="K158" i="56"/>
  <c r="K158" i="54" s="1"/>
  <c r="J158" i="56"/>
  <c r="J158" i="54" s="1"/>
  <c r="I158" i="56"/>
  <c r="H158" i="56"/>
  <c r="H158" i="54" s="1"/>
  <c r="K157" i="56"/>
  <c r="K157" i="54" s="1"/>
  <c r="J157" i="56"/>
  <c r="J157" i="54" s="1"/>
  <c r="I157" i="56"/>
  <c r="I157" i="54" s="1"/>
  <c r="H157" i="56"/>
  <c r="H157" i="54" s="1"/>
  <c r="K156" i="56"/>
  <c r="T156" i="56" s="1"/>
  <c r="J156" i="56"/>
  <c r="J156" i="54" s="1"/>
  <c r="I156" i="56"/>
  <c r="I156" i="54" s="1"/>
  <c r="H156" i="56"/>
  <c r="H156" i="54" s="1"/>
  <c r="Q156" i="54" s="1"/>
  <c r="K155" i="56"/>
  <c r="K155" i="54" s="1"/>
  <c r="J155" i="56"/>
  <c r="I155" i="56"/>
  <c r="I155" i="54" s="1"/>
  <c r="H155" i="56"/>
  <c r="H155" i="54" s="1"/>
  <c r="K154" i="56"/>
  <c r="K154" i="54" s="1"/>
  <c r="J154" i="56"/>
  <c r="J154" i="54" s="1"/>
  <c r="I154" i="56"/>
  <c r="I154" i="54" s="1"/>
  <c r="H154" i="56"/>
  <c r="H154" i="54" s="1"/>
  <c r="K153" i="56"/>
  <c r="J153" i="56"/>
  <c r="J153" i="54" s="1"/>
  <c r="I153" i="56"/>
  <c r="R153" i="56" s="1"/>
  <c r="H153" i="56"/>
  <c r="H153" i="54" s="1"/>
  <c r="K152" i="56"/>
  <c r="K152" i="54" s="1"/>
  <c r="J152" i="56"/>
  <c r="J152" i="54" s="1"/>
  <c r="I152" i="56"/>
  <c r="I152" i="54" s="1"/>
  <c r="H152" i="56"/>
  <c r="H152" i="54" s="1"/>
  <c r="K151" i="56"/>
  <c r="K151" i="54" s="1"/>
  <c r="J151" i="56"/>
  <c r="J151" i="54" s="1"/>
  <c r="I151" i="56"/>
  <c r="I151" i="54" s="1"/>
  <c r="H151" i="56"/>
  <c r="H151" i="54" s="1"/>
  <c r="K150" i="56"/>
  <c r="J150" i="56"/>
  <c r="J150" i="54" s="1"/>
  <c r="I150" i="56"/>
  <c r="R150" i="56" s="1"/>
  <c r="H150" i="56"/>
  <c r="H150" i="54" s="1"/>
  <c r="Q150" i="54" s="1"/>
  <c r="K149" i="56"/>
  <c r="K149" i="54" s="1"/>
  <c r="J149" i="56"/>
  <c r="J149" i="54" s="1"/>
  <c r="I149" i="56"/>
  <c r="I149" i="54" s="1"/>
  <c r="H149" i="56"/>
  <c r="H149" i="54" s="1"/>
  <c r="K148" i="56"/>
  <c r="J148" i="56"/>
  <c r="J148" i="54" s="1"/>
  <c r="I148" i="56"/>
  <c r="I148" i="54" s="1"/>
  <c r="H148" i="56"/>
  <c r="H148" i="54" s="1"/>
  <c r="K147" i="56"/>
  <c r="J147" i="56"/>
  <c r="S147" i="56" s="1"/>
  <c r="I147" i="56"/>
  <c r="I147" i="54" s="1"/>
  <c r="R147" i="54" s="1"/>
  <c r="H147" i="56"/>
  <c r="H147" i="54" s="1"/>
  <c r="K146" i="56"/>
  <c r="K146" i="54" s="1"/>
  <c r="J146" i="56"/>
  <c r="J146" i="54" s="1"/>
  <c r="I146" i="56"/>
  <c r="I146" i="54" s="1"/>
  <c r="H146" i="56"/>
  <c r="H146" i="54" s="1"/>
  <c r="K145" i="56"/>
  <c r="K145" i="54" s="1"/>
  <c r="J145" i="56"/>
  <c r="J145" i="54" s="1"/>
  <c r="I145" i="56"/>
  <c r="I145" i="54" s="1"/>
  <c r="H145" i="56"/>
  <c r="H145" i="54" s="1"/>
  <c r="K144" i="56"/>
  <c r="J144" i="56"/>
  <c r="J144" i="54" s="1"/>
  <c r="S144" i="54" s="1"/>
  <c r="I144" i="56"/>
  <c r="I144" i="54" s="1"/>
  <c r="H144" i="56"/>
  <c r="H144" i="54" s="1"/>
  <c r="Q144" i="54" s="1"/>
  <c r="K143" i="56"/>
  <c r="K143" i="54" s="1"/>
  <c r="J143" i="56"/>
  <c r="J143" i="54" s="1"/>
  <c r="I143" i="56"/>
  <c r="I143" i="54" s="1"/>
  <c r="H143" i="56"/>
  <c r="H143" i="54" s="1"/>
  <c r="K142" i="56"/>
  <c r="K142" i="54" s="1"/>
  <c r="J142" i="56"/>
  <c r="J142" i="54" s="1"/>
  <c r="I142" i="56"/>
  <c r="H142" i="56"/>
  <c r="H142" i="54" s="1"/>
  <c r="K141" i="56"/>
  <c r="K141" i="54" s="1"/>
  <c r="J141" i="56"/>
  <c r="J141" i="54" s="1"/>
  <c r="I141" i="56"/>
  <c r="R141" i="56" s="1"/>
  <c r="H141" i="56"/>
  <c r="H141" i="54" s="1"/>
  <c r="K140" i="56"/>
  <c r="K140" i="54" s="1"/>
  <c r="J140" i="56"/>
  <c r="J140" i="54" s="1"/>
  <c r="I140" i="56"/>
  <c r="I140" i="54" s="1"/>
  <c r="H140" i="56"/>
  <c r="H140" i="54" s="1"/>
  <c r="K139" i="56"/>
  <c r="K139" i="54" s="1"/>
  <c r="J139" i="56"/>
  <c r="J139" i="54" s="1"/>
  <c r="I139" i="56"/>
  <c r="I139" i="54" s="1"/>
  <c r="H139" i="56"/>
  <c r="H139" i="54" s="1"/>
  <c r="K138" i="56"/>
  <c r="T138" i="56" s="1"/>
  <c r="J138" i="56"/>
  <c r="J138" i="54" s="1"/>
  <c r="I138" i="56"/>
  <c r="I138" i="54" s="1"/>
  <c r="H138" i="56"/>
  <c r="H138" i="54" s="1"/>
  <c r="Q138" i="54" s="1"/>
  <c r="K137" i="56"/>
  <c r="K137" i="54" s="1"/>
  <c r="J137" i="56"/>
  <c r="J137" i="54" s="1"/>
  <c r="I137" i="56"/>
  <c r="I137" i="54" s="1"/>
  <c r="H137" i="56"/>
  <c r="H137" i="54" s="1"/>
  <c r="K136" i="56"/>
  <c r="K136" i="54" s="1"/>
  <c r="J136" i="56"/>
  <c r="J136" i="54" s="1"/>
  <c r="I136" i="56"/>
  <c r="I136" i="54" s="1"/>
  <c r="H136" i="56"/>
  <c r="H136" i="54" s="1"/>
  <c r="K135" i="56"/>
  <c r="J135" i="56"/>
  <c r="S135" i="56" s="1"/>
  <c r="I135" i="56"/>
  <c r="R135" i="56" s="1"/>
  <c r="H135" i="56"/>
  <c r="H135" i="54" s="1"/>
  <c r="K134" i="56"/>
  <c r="K134" i="54" s="1"/>
  <c r="J134" i="56"/>
  <c r="J134" i="54" s="1"/>
  <c r="I134" i="56"/>
  <c r="H134" i="56"/>
  <c r="H134" i="54" s="1"/>
  <c r="K133" i="56"/>
  <c r="K133" i="54" s="1"/>
  <c r="J133" i="56"/>
  <c r="J133" i="54" s="1"/>
  <c r="I133" i="56"/>
  <c r="I133" i="54" s="1"/>
  <c r="H133" i="56"/>
  <c r="H133" i="54" s="1"/>
  <c r="K132" i="56"/>
  <c r="T132" i="56" s="1"/>
  <c r="J132" i="56"/>
  <c r="J132" i="54" s="1"/>
  <c r="S132" i="54" s="1"/>
  <c r="I132" i="56"/>
  <c r="I132" i="54" s="1"/>
  <c r="H132" i="56"/>
  <c r="H132" i="54" s="1"/>
  <c r="Q132" i="54" s="1"/>
  <c r="K131" i="56"/>
  <c r="K131" i="54" s="1"/>
  <c r="J131" i="56"/>
  <c r="J131" i="54" s="1"/>
  <c r="I131" i="56"/>
  <c r="I131" i="54" s="1"/>
  <c r="H131" i="56"/>
  <c r="H131" i="54" s="1"/>
  <c r="K130" i="56"/>
  <c r="K130" i="54" s="1"/>
  <c r="J130" i="56"/>
  <c r="J130" i="54" s="1"/>
  <c r="I130" i="56"/>
  <c r="I130" i="54" s="1"/>
  <c r="H130" i="56"/>
  <c r="H130" i="54" s="1"/>
  <c r="K129" i="56"/>
  <c r="J129" i="56"/>
  <c r="S129" i="56" s="1"/>
  <c r="I129" i="56"/>
  <c r="R129" i="56" s="1"/>
  <c r="H129" i="56"/>
  <c r="H129" i="54" s="1"/>
  <c r="K128" i="56"/>
  <c r="K128" i="54" s="1"/>
  <c r="J128" i="56"/>
  <c r="J128" i="54" s="1"/>
  <c r="I128" i="56"/>
  <c r="I128" i="54" s="1"/>
  <c r="H128" i="56"/>
  <c r="H128" i="54" s="1"/>
  <c r="K127" i="56"/>
  <c r="K127" i="54" s="1"/>
  <c r="J127" i="56"/>
  <c r="J127" i="54" s="1"/>
  <c r="I127" i="56"/>
  <c r="I127" i="54" s="1"/>
  <c r="H127" i="56"/>
  <c r="H127" i="54" s="1"/>
  <c r="K126" i="56"/>
  <c r="J126" i="56"/>
  <c r="S126" i="56" s="1"/>
  <c r="I126" i="56"/>
  <c r="R126" i="56" s="1"/>
  <c r="H126" i="56"/>
  <c r="H126" i="54" s="1"/>
  <c r="Q126" i="54" s="1"/>
  <c r="K125" i="56"/>
  <c r="K125" i="54" s="1"/>
  <c r="J125" i="56"/>
  <c r="J125" i="54" s="1"/>
  <c r="I125" i="56"/>
  <c r="I125" i="54" s="1"/>
  <c r="H125" i="56"/>
  <c r="H125" i="54" s="1"/>
  <c r="K124" i="56"/>
  <c r="K124" i="54" s="1"/>
  <c r="J124" i="56"/>
  <c r="J124" i="54" s="1"/>
  <c r="I124" i="56"/>
  <c r="I124" i="54" s="1"/>
  <c r="H124" i="56"/>
  <c r="H124" i="54" s="1"/>
  <c r="K123" i="56"/>
  <c r="J123" i="56"/>
  <c r="J123" i="54" s="1"/>
  <c r="I123" i="56"/>
  <c r="I123" i="54" s="1"/>
  <c r="R123" i="54" s="1"/>
  <c r="H123" i="56"/>
  <c r="H123" i="54" s="1"/>
  <c r="K122" i="56"/>
  <c r="K122" i="54" s="1"/>
  <c r="J122" i="56"/>
  <c r="J122" i="54" s="1"/>
  <c r="I122" i="56"/>
  <c r="I122" i="54" s="1"/>
  <c r="H122" i="56"/>
  <c r="H122" i="54" s="1"/>
  <c r="K121" i="56"/>
  <c r="K121" i="54" s="1"/>
  <c r="J121" i="56"/>
  <c r="J121" i="54" s="1"/>
  <c r="I121" i="56"/>
  <c r="I121" i="54" s="1"/>
  <c r="H121" i="56"/>
  <c r="H121" i="54" s="1"/>
  <c r="K120" i="56"/>
  <c r="K120" i="54" s="1"/>
  <c r="J120" i="56"/>
  <c r="J120" i="54" s="1"/>
  <c r="I120" i="56"/>
  <c r="I120" i="54" s="1"/>
  <c r="H120" i="56"/>
  <c r="H120" i="54" s="1"/>
  <c r="Q120" i="54" s="1"/>
  <c r="K119" i="56"/>
  <c r="K119" i="54" s="1"/>
  <c r="J119" i="56"/>
  <c r="J119" i="54" s="1"/>
  <c r="I119" i="56"/>
  <c r="I119" i="54" s="1"/>
  <c r="H119" i="56"/>
  <c r="H119" i="54" s="1"/>
  <c r="K118" i="56"/>
  <c r="K118" i="54" s="1"/>
  <c r="J118" i="56"/>
  <c r="J118" i="54" s="1"/>
  <c r="I118" i="56"/>
  <c r="H118" i="56"/>
  <c r="H118" i="54" s="1"/>
  <c r="K117" i="56"/>
  <c r="K117" i="54" s="1"/>
  <c r="J117" i="56"/>
  <c r="S117" i="56" s="1"/>
  <c r="I117" i="56"/>
  <c r="R117" i="56" s="1"/>
  <c r="H117" i="56"/>
  <c r="H117" i="54" s="1"/>
  <c r="K116" i="56"/>
  <c r="J116" i="56"/>
  <c r="J116" i="54" s="1"/>
  <c r="I116" i="56"/>
  <c r="I116" i="54" s="1"/>
  <c r="H116" i="56"/>
  <c r="H116" i="54" s="1"/>
  <c r="K115" i="56"/>
  <c r="K115" i="54" s="1"/>
  <c r="J115" i="56"/>
  <c r="J115" i="54" s="1"/>
  <c r="I115" i="56"/>
  <c r="I115" i="54" s="1"/>
  <c r="H115" i="56"/>
  <c r="H115" i="54" s="1"/>
  <c r="K114" i="56"/>
  <c r="T114" i="56" s="1"/>
  <c r="J114" i="56"/>
  <c r="S114" i="56" s="1"/>
  <c r="I114" i="56"/>
  <c r="I114" i="54" s="1"/>
  <c r="H114" i="56"/>
  <c r="H114" i="54" s="1"/>
  <c r="K113" i="56"/>
  <c r="K113" i="54" s="1"/>
  <c r="J113" i="56"/>
  <c r="J113" i="54" s="1"/>
  <c r="I113" i="56"/>
  <c r="I113" i="54" s="1"/>
  <c r="H113" i="56"/>
  <c r="H113" i="54" s="1"/>
  <c r="K112" i="56"/>
  <c r="K112" i="54" s="1"/>
  <c r="J112" i="56"/>
  <c r="J112" i="54" s="1"/>
  <c r="I112" i="56"/>
  <c r="I112" i="54" s="1"/>
  <c r="H112" i="56"/>
  <c r="H112" i="54" s="1"/>
  <c r="K111" i="56"/>
  <c r="K111" i="54" s="1"/>
  <c r="J111" i="56"/>
  <c r="J111" i="54" s="1"/>
  <c r="I111" i="56"/>
  <c r="R111" i="56" s="1"/>
  <c r="H111" i="56"/>
  <c r="H111" i="54" s="1"/>
  <c r="K110" i="56"/>
  <c r="K110" i="54" s="1"/>
  <c r="J110" i="56"/>
  <c r="J110" i="54" s="1"/>
  <c r="I110" i="56"/>
  <c r="H110" i="56"/>
  <c r="H110" i="54" s="1"/>
  <c r="K109" i="56"/>
  <c r="K109" i="54" s="1"/>
  <c r="J109" i="56"/>
  <c r="J109" i="54" s="1"/>
  <c r="I109" i="56"/>
  <c r="I109" i="54" s="1"/>
  <c r="H109" i="56"/>
  <c r="H109" i="54" s="1"/>
  <c r="K108" i="56"/>
  <c r="T108" i="56" s="1"/>
  <c r="J108" i="56"/>
  <c r="J108" i="54" s="1"/>
  <c r="I108" i="56"/>
  <c r="I108" i="54" s="1"/>
  <c r="H108" i="56"/>
  <c r="H108" i="54" s="1"/>
  <c r="Q108" i="54" s="1"/>
  <c r="K107" i="56"/>
  <c r="K107" i="54" s="1"/>
  <c r="J107" i="56"/>
  <c r="J107" i="54" s="1"/>
  <c r="I107" i="56"/>
  <c r="I107" i="54" s="1"/>
  <c r="H107" i="56"/>
  <c r="H107" i="54" s="1"/>
  <c r="K106" i="56"/>
  <c r="K106" i="54" s="1"/>
  <c r="J106" i="56"/>
  <c r="J106" i="54" s="1"/>
  <c r="I106" i="56"/>
  <c r="I106" i="54" s="1"/>
  <c r="H106" i="56"/>
  <c r="H106" i="54" s="1"/>
  <c r="K105" i="56"/>
  <c r="J105" i="56"/>
  <c r="S105" i="56" s="1"/>
  <c r="I105" i="56"/>
  <c r="R105" i="56" s="1"/>
  <c r="H105" i="56"/>
  <c r="H105" i="54" s="1"/>
  <c r="K104" i="56"/>
  <c r="K104" i="54" s="1"/>
  <c r="J104" i="56"/>
  <c r="J104" i="54" s="1"/>
  <c r="I104" i="56"/>
  <c r="I104" i="54" s="1"/>
  <c r="H104" i="56"/>
  <c r="H104" i="54" s="1"/>
  <c r="K103" i="56"/>
  <c r="K103" i="54" s="1"/>
  <c r="J103" i="56"/>
  <c r="J103" i="54" s="1"/>
  <c r="I103" i="56"/>
  <c r="I103" i="54" s="1"/>
  <c r="H103" i="56"/>
  <c r="H103" i="54" s="1"/>
  <c r="K102" i="56"/>
  <c r="J102" i="56"/>
  <c r="S102" i="56" s="1"/>
  <c r="I102" i="56"/>
  <c r="R102" i="56" s="1"/>
  <c r="H102" i="56"/>
  <c r="H102" i="54" s="1"/>
  <c r="K101" i="56"/>
  <c r="K101" i="54" s="1"/>
  <c r="J101" i="56"/>
  <c r="J101" i="54" s="1"/>
  <c r="I101" i="56"/>
  <c r="I101" i="54" s="1"/>
  <c r="H101" i="56"/>
  <c r="H101" i="54" s="1"/>
  <c r="K100" i="56"/>
  <c r="K100" i="54" s="1"/>
  <c r="J100" i="56"/>
  <c r="J100" i="54" s="1"/>
  <c r="I100" i="56"/>
  <c r="I100" i="54" s="1"/>
  <c r="H100" i="56"/>
  <c r="H100" i="54" s="1"/>
  <c r="K99" i="56"/>
  <c r="K99" i="54" s="1"/>
  <c r="J99" i="56"/>
  <c r="J99" i="54" s="1"/>
  <c r="I99" i="56"/>
  <c r="I99" i="54" s="1"/>
  <c r="R99" i="54" s="1"/>
  <c r="H99" i="56"/>
  <c r="H99" i="54" s="1"/>
  <c r="K98" i="56"/>
  <c r="K98" i="54" s="1"/>
  <c r="J98" i="56"/>
  <c r="J98" i="54" s="1"/>
  <c r="I98" i="56"/>
  <c r="I98" i="54" s="1"/>
  <c r="H98" i="56"/>
  <c r="H98" i="54" s="1"/>
  <c r="K97" i="56"/>
  <c r="K97" i="54" s="1"/>
  <c r="J97" i="56"/>
  <c r="J97" i="54" s="1"/>
  <c r="I97" i="56"/>
  <c r="I97" i="54" s="1"/>
  <c r="H97" i="56"/>
  <c r="H97" i="54" s="1"/>
  <c r="K96" i="56"/>
  <c r="K96" i="54" s="1"/>
  <c r="J96" i="56"/>
  <c r="J96" i="54" s="1"/>
  <c r="I96" i="56"/>
  <c r="I96" i="54" s="1"/>
  <c r="H96" i="56"/>
  <c r="H96" i="54" s="1"/>
  <c r="K95" i="56"/>
  <c r="K95" i="54" s="1"/>
  <c r="J95" i="56"/>
  <c r="J95" i="54" s="1"/>
  <c r="I95" i="56"/>
  <c r="I95" i="54" s="1"/>
  <c r="H95" i="56"/>
  <c r="H95" i="54" s="1"/>
  <c r="K94" i="56"/>
  <c r="K94" i="54" s="1"/>
  <c r="J94" i="56"/>
  <c r="J94" i="54" s="1"/>
  <c r="I94" i="56"/>
  <c r="H94" i="56"/>
  <c r="H94" i="54" s="1"/>
  <c r="K93" i="56"/>
  <c r="K93" i="54" s="1"/>
  <c r="T93" i="54" s="1"/>
  <c r="J93" i="56"/>
  <c r="J93" i="54" s="1"/>
  <c r="I93" i="56"/>
  <c r="R93" i="56" s="1"/>
  <c r="H93" i="56"/>
  <c r="H93" i="54" s="1"/>
  <c r="K92" i="56"/>
  <c r="K92" i="54" s="1"/>
  <c r="J92" i="56"/>
  <c r="J92" i="54" s="1"/>
  <c r="I92" i="56"/>
  <c r="I92" i="54" s="1"/>
  <c r="H92" i="56"/>
  <c r="H92" i="54" s="1"/>
  <c r="K91" i="56"/>
  <c r="J91" i="56"/>
  <c r="J91" i="54" s="1"/>
  <c r="I91" i="56"/>
  <c r="I91" i="54" s="1"/>
  <c r="H91" i="56"/>
  <c r="H91" i="54" s="1"/>
  <c r="K90" i="56"/>
  <c r="K90" i="54" s="1"/>
  <c r="J90" i="56"/>
  <c r="S90" i="56" s="1"/>
  <c r="I90" i="56"/>
  <c r="I90" i="54" s="1"/>
  <c r="H90" i="56"/>
  <c r="H90" i="54" s="1"/>
  <c r="K89" i="56"/>
  <c r="K89" i="54" s="1"/>
  <c r="J89" i="56"/>
  <c r="J89" i="54" s="1"/>
  <c r="I89" i="56"/>
  <c r="I89" i="54" s="1"/>
  <c r="H89" i="56"/>
  <c r="H89" i="54" s="1"/>
  <c r="K88" i="56"/>
  <c r="K88" i="54" s="1"/>
  <c r="J88" i="56"/>
  <c r="J88" i="54" s="1"/>
  <c r="I88" i="56"/>
  <c r="I88" i="54" s="1"/>
  <c r="H88" i="56"/>
  <c r="H88" i="54" s="1"/>
  <c r="K87" i="56"/>
  <c r="J87" i="56"/>
  <c r="J87" i="54" s="1"/>
  <c r="I87" i="56"/>
  <c r="R87" i="56" s="1"/>
  <c r="H87" i="56"/>
  <c r="H87" i="54" s="1"/>
  <c r="K86" i="56"/>
  <c r="K86" i="54" s="1"/>
  <c r="J86" i="56"/>
  <c r="J86" i="54" s="1"/>
  <c r="I86" i="56"/>
  <c r="H86" i="56"/>
  <c r="H86" i="54" s="1"/>
  <c r="K85" i="56"/>
  <c r="K85" i="54" s="1"/>
  <c r="J85" i="56"/>
  <c r="J85" i="54" s="1"/>
  <c r="I85" i="56"/>
  <c r="I85" i="54" s="1"/>
  <c r="H85" i="56"/>
  <c r="H85" i="54" s="1"/>
  <c r="K84" i="56"/>
  <c r="J84" i="56"/>
  <c r="J84" i="54" s="1"/>
  <c r="I84" i="56"/>
  <c r="I84" i="54" s="1"/>
  <c r="H84" i="56"/>
  <c r="H84" i="54" s="1"/>
  <c r="K83" i="56"/>
  <c r="K83" i="54" s="1"/>
  <c r="J83" i="56"/>
  <c r="J83" i="54" s="1"/>
  <c r="I83" i="56"/>
  <c r="I83" i="54" s="1"/>
  <c r="H83" i="56"/>
  <c r="H83" i="54" s="1"/>
  <c r="K82" i="56"/>
  <c r="K82" i="54" s="1"/>
  <c r="J82" i="56"/>
  <c r="J82" i="54" s="1"/>
  <c r="I82" i="56"/>
  <c r="I82" i="54" s="1"/>
  <c r="H82" i="56"/>
  <c r="H82" i="54" s="1"/>
  <c r="K81" i="56"/>
  <c r="J81" i="56"/>
  <c r="J81" i="54" s="1"/>
  <c r="I81" i="56"/>
  <c r="R81" i="56" s="1"/>
  <c r="H81" i="56"/>
  <c r="H81" i="54" s="1"/>
  <c r="K80" i="56"/>
  <c r="K80" i="54" s="1"/>
  <c r="J80" i="56"/>
  <c r="J80" i="54" s="1"/>
  <c r="I80" i="56"/>
  <c r="I80" i="54" s="1"/>
  <c r="H80" i="56"/>
  <c r="H80" i="54" s="1"/>
  <c r="K79" i="56"/>
  <c r="K79" i="54" s="1"/>
  <c r="J79" i="56"/>
  <c r="J79" i="54" s="1"/>
  <c r="I79" i="56"/>
  <c r="I79" i="54" s="1"/>
  <c r="H79" i="56"/>
  <c r="H79" i="54" s="1"/>
  <c r="K78" i="56"/>
  <c r="K78" i="54" s="1"/>
  <c r="T78" i="54" s="1"/>
  <c r="J78" i="56"/>
  <c r="J78" i="54" s="1"/>
  <c r="I78" i="56"/>
  <c r="R78" i="56" s="1"/>
  <c r="H78" i="56"/>
  <c r="H78" i="54" s="1"/>
  <c r="K77" i="56"/>
  <c r="K77" i="54" s="1"/>
  <c r="J77" i="56"/>
  <c r="J77" i="54" s="1"/>
  <c r="I77" i="56"/>
  <c r="I77" i="54" s="1"/>
  <c r="H77" i="56"/>
  <c r="H77" i="54" s="1"/>
  <c r="K76" i="56"/>
  <c r="K76" i="54" s="1"/>
  <c r="J76" i="56"/>
  <c r="J76" i="54" s="1"/>
  <c r="I76" i="56"/>
  <c r="I76" i="54" s="1"/>
  <c r="H76" i="56"/>
  <c r="H76" i="54" s="1"/>
  <c r="K75" i="56"/>
  <c r="K75" i="54" s="1"/>
  <c r="T75" i="54" s="1"/>
  <c r="J75" i="56"/>
  <c r="J75" i="54" s="1"/>
  <c r="I75" i="56"/>
  <c r="I75" i="54" s="1"/>
  <c r="R75" i="54" s="1"/>
  <c r="H75" i="56"/>
  <c r="H75" i="54" s="1"/>
  <c r="K74" i="56"/>
  <c r="K74" i="54" s="1"/>
  <c r="J74" i="56"/>
  <c r="J74" i="54" s="1"/>
  <c r="I74" i="56"/>
  <c r="I74" i="54" s="1"/>
  <c r="H74" i="56"/>
  <c r="H74" i="54" s="1"/>
  <c r="K73" i="56"/>
  <c r="K73" i="54" s="1"/>
  <c r="J73" i="56"/>
  <c r="J73" i="54" s="1"/>
  <c r="I73" i="56"/>
  <c r="I73" i="54" s="1"/>
  <c r="H73" i="56"/>
  <c r="H73" i="54" s="1"/>
  <c r="K72" i="56"/>
  <c r="J72" i="56"/>
  <c r="J72" i="54" s="1"/>
  <c r="I72" i="56"/>
  <c r="I72" i="54" s="1"/>
  <c r="H72" i="56"/>
  <c r="H72" i="54" s="1"/>
  <c r="K71" i="56"/>
  <c r="K71" i="54" s="1"/>
  <c r="J71" i="56"/>
  <c r="J71" i="54" s="1"/>
  <c r="I71" i="56"/>
  <c r="I71" i="54" s="1"/>
  <c r="H71" i="56"/>
  <c r="H71" i="54" s="1"/>
  <c r="K70" i="56"/>
  <c r="K70" i="54" s="1"/>
  <c r="J70" i="56"/>
  <c r="J70" i="54" s="1"/>
  <c r="I70" i="56"/>
  <c r="H70" i="56"/>
  <c r="H70" i="54" s="1"/>
  <c r="K69" i="56"/>
  <c r="K69" i="54" s="1"/>
  <c r="T69" i="54" s="1"/>
  <c r="J69" i="56"/>
  <c r="J69" i="54" s="1"/>
  <c r="I69" i="56"/>
  <c r="R69" i="56" s="1"/>
  <c r="H69" i="56"/>
  <c r="H69" i="54" s="1"/>
  <c r="K68" i="56"/>
  <c r="K68" i="54" s="1"/>
  <c r="J68" i="56"/>
  <c r="J68" i="54" s="1"/>
  <c r="I68" i="56"/>
  <c r="I68" i="54" s="1"/>
  <c r="H68" i="56"/>
  <c r="H68" i="54" s="1"/>
  <c r="K67" i="56"/>
  <c r="K67" i="54" s="1"/>
  <c r="J67" i="56"/>
  <c r="J67" i="54" s="1"/>
  <c r="I67" i="56"/>
  <c r="I67" i="54" s="1"/>
  <c r="H67" i="56"/>
  <c r="H67" i="54" s="1"/>
  <c r="K66" i="56"/>
  <c r="J66" i="56"/>
  <c r="J66" i="54" s="1"/>
  <c r="I66" i="56"/>
  <c r="I66" i="54" s="1"/>
  <c r="H66" i="56"/>
  <c r="H66" i="54" s="1"/>
  <c r="K65" i="56"/>
  <c r="K65" i="54" s="1"/>
  <c r="J65" i="56"/>
  <c r="J65" i="54" s="1"/>
  <c r="I65" i="56"/>
  <c r="I65" i="54" s="1"/>
  <c r="H65" i="56"/>
  <c r="H65" i="54" s="1"/>
  <c r="K64" i="56"/>
  <c r="K64" i="54" s="1"/>
  <c r="J64" i="56"/>
  <c r="J64" i="54" s="1"/>
  <c r="I64" i="56"/>
  <c r="I64" i="54" s="1"/>
  <c r="H64" i="56"/>
  <c r="H64" i="54" s="1"/>
  <c r="K63" i="56"/>
  <c r="J63" i="56"/>
  <c r="S63" i="56" s="1"/>
  <c r="I63" i="56"/>
  <c r="I63" i="54" s="1"/>
  <c r="R63" i="54" s="1"/>
  <c r="H63" i="56"/>
  <c r="H63" i="54" s="1"/>
  <c r="G275" i="56"/>
  <c r="G275" i="54" s="1"/>
  <c r="G276" i="56"/>
  <c r="G276" i="54" s="1"/>
  <c r="P276" i="54" s="1"/>
  <c r="G277" i="56"/>
  <c r="G277" i="54" s="1"/>
  <c r="G278" i="56"/>
  <c r="G278" i="54" s="1"/>
  <c r="G279" i="56"/>
  <c r="G280" i="56"/>
  <c r="G280" i="54" s="1"/>
  <c r="G281" i="56"/>
  <c r="G281" i="54" s="1"/>
  <c r="G282" i="56"/>
  <c r="G282" i="54" s="1"/>
  <c r="G283" i="56"/>
  <c r="G283" i="54" s="1"/>
  <c r="G284" i="56"/>
  <c r="G284" i="54" s="1"/>
  <c r="G285" i="56"/>
  <c r="G285" i="54" s="1"/>
  <c r="G286" i="56"/>
  <c r="G286" i="54" s="1"/>
  <c r="G287" i="56"/>
  <c r="G288" i="56"/>
  <c r="G288" i="54" s="1"/>
  <c r="G289" i="56"/>
  <c r="G289" i="54" s="1"/>
  <c r="G290" i="56"/>
  <c r="G290" i="54" s="1"/>
  <c r="G291" i="56"/>
  <c r="G291" i="54" s="1"/>
  <c r="G292" i="56"/>
  <c r="G292" i="54" s="1"/>
  <c r="G293" i="56"/>
  <c r="G293" i="54" s="1"/>
  <c r="G294" i="56"/>
  <c r="G294" i="54" s="1"/>
  <c r="G295" i="56"/>
  <c r="G296" i="56"/>
  <c r="G297" i="56"/>
  <c r="G297" i="54" s="1"/>
  <c r="G298" i="56"/>
  <c r="G298" i="54" s="1"/>
  <c r="G299" i="56"/>
  <c r="G299" i="54" s="1"/>
  <c r="G300" i="56"/>
  <c r="G300" i="54" s="1"/>
  <c r="P300" i="54" s="1"/>
  <c r="G301" i="56"/>
  <c r="G301" i="54" s="1"/>
  <c r="G302" i="56"/>
  <c r="G302" i="54" s="1"/>
  <c r="G303" i="56"/>
  <c r="G304" i="56"/>
  <c r="G304" i="54" s="1"/>
  <c r="G305" i="56"/>
  <c r="G306" i="56"/>
  <c r="G306" i="54" s="1"/>
  <c r="G307" i="56"/>
  <c r="G307" i="54" s="1"/>
  <c r="G308" i="56"/>
  <c r="G308" i="54" s="1"/>
  <c r="G309" i="56"/>
  <c r="G309" i="54" s="1"/>
  <c r="G310" i="56"/>
  <c r="G310" i="54" s="1"/>
  <c r="G311" i="56"/>
  <c r="G312" i="56"/>
  <c r="G312" i="54" s="1"/>
  <c r="G313" i="56"/>
  <c r="G313" i="54" s="1"/>
  <c r="G314" i="56"/>
  <c r="G314" i="54" s="1"/>
  <c r="G315" i="56"/>
  <c r="G315" i="54" s="1"/>
  <c r="G316" i="56"/>
  <c r="G316" i="54" s="1"/>
  <c r="G317" i="56"/>
  <c r="G317" i="54" s="1"/>
  <c r="G318" i="56"/>
  <c r="G318" i="54" s="1"/>
  <c r="G319" i="56"/>
  <c r="G320" i="56"/>
  <c r="G320" i="54" s="1"/>
  <c r="G321" i="56"/>
  <c r="G321" i="54" s="1"/>
  <c r="P321" i="54" s="1"/>
  <c r="G322" i="56"/>
  <c r="G322" i="54" s="1"/>
  <c r="G323" i="56"/>
  <c r="G323" i="54" s="1"/>
  <c r="G324" i="56"/>
  <c r="G324" i="54" s="1"/>
  <c r="P324" i="54" s="1"/>
  <c r="G325" i="56"/>
  <c r="G325" i="54" s="1"/>
  <c r="G326" i="56"/>
  <c r="G326" i="54" s="1"/>
  <c r="G327" i="56"/>
  <c r="G328" i="56"/>
  <c r="G329" i="56"/>
  <c r="G329" i="54" s="1"/>
  <c r="G330" i="56"/>
  <c r="G330" i="54" s="1"/>
  <c r="G331" i="56"/>
  <c r="G331" i="54" s="1"/>
  <c r="G332" i="56"/>
  <c r="G332" i="54" s="1"/>
  <c r="G333" i="56"/>
  <c r="G333" i="54" s="1"/>
  <c r="G334" i="56"/>
  <c r="G334" i="54" s="1"/>
  <c r="G335" i="56"/>
  <c r="G336" i="56"/>
  <c r="P336" i="56" s="1"/>
  <c r="G337" i="56"/>
  <c r="G338" i="56"/>
  <c r="G338" i="54" s="1"/>
  <c r="G339" i="56"/>
  <c r="G339" i="54" s="1"/>
  <c r="G340" i="56"/>
  <c r="G340" i="54" s="1"/>
  <c r="G341" i="56"/>
  <c r="G341" i="54" s="1"/>
  <c r="G342" i="56"/>
  <c r="G342" i="54" s="1"/>
  <c r="G343" i="56"/>
  <c r="G344" i="56"/>
  <c r="G344" i="54" s="1"/>
  <c r="G345" i="56"/>
  <c r="P345" i="56" s="1"/>
  <c r="G346" i="56"/>
  <c r="G346" i="54" s="1"/>
  <c r="G347" i="56"/>
  <c r="G347" i="54" s="1"/>
  <c r="G348" i="56"/>
  <c r="G348" i="54" s="1"/>
  <c r="P348" i="54" s="1"/>
  <c r="G349" i="56"/>
  <c r="G349" i="54" s="1"/>
  <c r="G350" i="56"/>
  <c r="G350" i="54" s="1"/>
  <c r="G351" i="56"/>
  <c r="G352" i="56"/>
  <c r="G352" i="54" s="1"/>
  <c r="G353" i="56"/>
  <c r="G353" i="54" s="1"/>
  <c r="G354" i="56"/>
  <c r="G354" i="54" s="1"/>
  <c r="G355" i="56"/>
  <c r="G355" i="54" s="1"/>
  <c r="G356" i="56"/>
  <c r="G356" i="54" s="1"/>
  <c r="G357" i="56"/>
  <c r="G357" i="54" s="1"/>
  <c r="G358" i="56"/>
  <c r="G358" i="54" s="1"/>
  <c r="G359" i="56"/>
  <c r="G360" i="56"/>
  <c r="P360" i="56" s="1"/>
  <c r="G361" i="56"/>
  <c r="G361" i="54" s="1"/>
  <c r="G362" i="56"/>
  <c r="G362" i="54" s="1"/>
  <c r="G363" i="56"/>
  <c r="G363" i="54" s="1"/>
  <c r="G364" i="56"/>
  <c r="G364" i="54" s="1"/>
  <c r="G365" i="56"/>
  <c r="G365" i="54" s="1"/>
  <c r="G366" i="56"/>
  <c r="G366" i="54" s="1"/>
  <c r="G367" i="56"/>
  <c r="G368" i="56"/>
  <c r="G368" i="54" s="1"/>
  <c r="G369" i="56"/>
  <c r="P369" i="56" s="1"/>
  <c r="G370" i="56"/>
  <c r="G370" i="54" s="1"/>
  <c r="G371" i="56"/>
  <c r="G371" i="54" s="1"/>
  <c r="G372" i="56"/>
  <c r="G372" i="54" s="1"/>
  <c r="P372" i="54" s="1"/>
  <c r="G373" i="56"/>
  <c r="G373" i="54" s="1"/>
  <c r="G374" i="56"/>
  <c r="G374" i="54" s="1"/>
  <c r="G375" i="56"/>
  <c r="G376" i="56"/>
  <c r="G376" i="54" s="1"/>
  <c r="G377" i="56"/>
  <c r="G377" i="54" s="1"/>
  <c r="G378" i="56"/>
  <c r="G378" i="54" s="1"/>
  <c r="G379" i="56"/>
  <c r="G379" i="54" s="1"/>
  <c r="G380" i="56"/>
  <c r="G380" i="54" s="1"/>
  <c r="G381" i="56"/>
  <c r="G381" i="54" s="1"/>
  <c r="G382" i="56"/>
  <c r="G382" i="54" s="1"/>
  <c r="G383" i="56"/>
  <c r="G384" i="56"/>
  <c r="G384" i="54" s="1"/>
  <c r="P384" i="54" s="1"/>
  <c r="G385" i="56"/>
  <c r="G385" i="54" s="1"/>
  <c r="G386" i="56"/>
  <c r="G386" i="54" s="1"/>
  <c r="G387" i="56"/>
  <c r="G387" i="54" s="1"/>
  <c r="G388" i="56"/>
  <c r="G388" i="54" s="1"/>
  <c r="G389" i="56"/>
  <c r="G389" i="54" s="1"/>
  <c r="G390" i="56"/>
  <c r="G390" i="54" s="1"/>
  <c r="G391" i="56"/>
  <c r="G392" i="56"/>
  <c r="G393" i="56"/>
  <c r="G393" i="54" s="1"/>
  <c r="P393" i="54" s="1"/>
  <c r="G394" i="56"/>
  <c r="G394" i="54" s="1"/>
  <c r="G395" i="56"/>
  <c r="G395" i="54" s="1"/>
  <c r="G396" i="56"/>
  <c r="G396" i="54" s="1"/>
  <c r="P396" i="54" s="1"/>
  <c r="G397" i="56"/>
  <c r="G397" i="54" s="1"/>
  <c r="G398" i="56"/>
  <c r="G398" i="54" s="1"/>
  <c r="G399" i="56"/>
  <c r="G400" i="56"/>
  <c r="G400" i="54" s="1"/>
  <c r="G401" i="56"/>
  <c r="G402" i="56"/>
  <c r="G402" i="54" s="1"/>
  <c r="G403" i="56"/>
  <c r="G403" i="54" s="1"/>
  <c r="G404" i="56"/>
  <c r="G404" i="54" s="1"/>
  <c r="G405" i="56"/>
  <c r="G405" i="54" s="1"/>
  <c r="G406" i="56"/>
  <c r="G406" i="54" s="1"/>
  <c r="G407" i="56"/>
  <c r="G408" i="56"/>
  <c r="P408" i="56" s="1"/>
  <c r="G409" i="56"/>
  <c r="G409" i="54" s="1"/>
  <c r="G410" i="56"/>
  <c r="G410" i="54" s="1"/>
  <c r="G411" i="56"/>
  <c r="G411" i="54" s="1"/>
  <c r="G412" i="56"/>
  <c r="G412" i="54" s="1"/>
  <c r="G413" i="56"/>
  <c r="G413" i="54" s="1"/>
  <c r="G414" i="56"/>
  <c r="G414" i="54" s="1"/>
  <c r="G415" i="56"/>
  <c r="G416" i="56"/>
  <c r="G416" i="54" s="1"/>
  <c r="G417" i="56"/>
  <c r="G417" i="54" s="1"/>
  <c r="G418" i="56"/>
  <c r="G418" i="54" s="1"/>
  <c r="F275" i="56"/>
  <c r="F276" i="56"/>
  <c r="F277" i="56"/>
  <c r="F278" i="56"/>
  <c r="F278" i="54" s="1"/>
  <c r="F279" i="56"/>
  <c r="F280" i="56"/>
  <c r="F280" i="54" s="1"/>
  <c r="F281" i="56"/>
  <c r="F281" i="54" s="1"/>
  <c r="F282" i="56"/>
  <c r="F283" i="56"/>
  <c r="F283" i="54" s="1"/>
  <c r="F284" i="56"/>
  <c r="F284" i="54" s="1"/>
  <c r="F285" i="56"/>
  <c r="F285" i="54" s="1"/>
  <c r="F286" i="56"/>
  <c r="F286" i="54" s="1"/>
  <c r="F287" i="56"/>
  <c r="F288" i="56"/>
  <c r="F288" i="54" s="1"/>
  <c r="F289" i="56"/>
  <c r="F289" i="54" s="1"/>
  <c r="F290" i="56"/>
  <c r="F291" i="56"/>
  <c r="O291" i="56" s="1"/>
  <c r="F292" i="56"/>
  <c r="F292" i="54" s="1"/>
  <c r="F293" i="56"/>
  <c r="F294" i="56"/>
  <c r="F294" i="54" s="1"/>
  <c r="F295" i="56"/>
  <c r="F296" i="56"/>
  <c r="F296" i="54" s="1"/>
  <c r="F297" i="56"/>
  <c r="F297" i="54" s="1"/>
  <c r="F298" i="56"/>
  <c r="F299" i="56"/>
  <c r="F299" i="54" s="1"/>
  <c r="F300" i="56"/>
  <c r="F301" i="56"/>
  <c r="F301" i="54" s="1"/>
  <c r="F302" i="56"/>
  <c r="F302" i="54" s="1"/>
  <c r="F303" i="56"/>
  <c r="F304" i="56"/>
  <c r="F304" i="54" s="1"/>
  <c r="F305" i="56"/>
  <c r="F305" i="54" s="1"/>
  <c r="F306" i="56"/>
  <c r="F307" i="56"/>
  <c r="F308" i="56"/>
  <c r="F308" i="54" s="1"/>
  <c r="F309" i="56"/>
  <c r="O309" i="56" s="1"/>
  <c r="F310" i="56"/>
  <c r="F310" i="54" s="1"/>
  <c r="F311" i="56"/>
  <c r="F312" i="56"/>
  <c r="F312" i="54" s="1"/>
  <c r="F313" i="56"/>
  <c r="F313" i="54" s="1"/>
  <c r="F314" i="56"/>
  <c r="F315" i="56"/>
  <c r="F315" i="54" s="1"/>
  <c r="F316" i="56"/>
  <c r="F316" i="54" s="1"/>
  <c r="F317" i="56"/>
  <c r="F317" i="54" s="1"/>
  <c r="F318" i="56"/>
  <c r="F318" i="54" s="1"/>
  <c r="F319" i="56"/>
  <c r="F320" i="56"/>
  <c r="F320" i="54" s="1"/>
  <c r="F321" i="56"/>
  <c r="F321" i="54" s="1"/>
  <c r="F322" i="56"/>
  <c r="F323" i="56"/>
  <c r="F324" i="56"/>
  <c r="F324" i="54" s="1"/>
  <c r="F325" i="56"/>
  <c r="F326" i="56"/>
  <c r="F326" i="54" s="1"/>
  <c r="F327" i="56"/>
  <c r="F328" i="56"/>
  <c r="F328" i="54" s="1"/>
  <c r="F329" i="56"/>
  <c r="F329" i="54" s="1"/>
  <c r="F330" i="56"/>
  <c r="F331" i="56"/>
  <c r="F331" i="54" s="1"/>
  <c r="F332" i="56"/>
  <c r="F332" i="54" s="1"/>
  <c r="F333" i="56"/>
  <c r="O333" i="56" s="1"/>
  <c r="F334" i="56"/>
  <c r="F334" i="54" s="1"/>
  <c r="F335" i="56"/>
  <c r="F336" i="56"/>
  <c r="F336" i="54" s="1"/>
  <c r="F337" i="56"/>
  <c r="F337" i="54" s="1"/>
  <c r="F338" i="56"/>
  <c r="F339" i="56"/>
  <c r="O339" i="56" s="1"/>
  <c r="F340" i="56"/>
  <c r="F340" i="54" s="1"/>
  <c r="F341" i="56"/>
  <c r="F342" i="56"/>
  <c r="F342" i="54" s="1"/>
  <c r="F343" i="56"/>
  <c r="F344" i="56"/>
  <c r="F344" i="54" s="1"/>
  <c r="F345" i="56"/>
  <c r="F345" i="54" s="1"/>
  <c r="F346" i="56"/>
  <c r="F347" i="56"/>
  <c r="F347" i="54" s="1"/>
  <c r="F348" i="56"/>
  <c r="F349" i="56"/>
  <c r="F349" i="54" s="1"/>
  <c r="F350" i="56"/>
  <c r="F350" i="54" s="1"/>
  <c r="F351" i="56"/>
  <c r="F352" i="56"/>
  <c r="F352" i="54" s="1"/>
  <c r="F353" i="56"/>
  <c r="F353" i="54" s="1"/>
  <c r="F354" i="56"/>
  <c r="F355" i="56"/>
  <c r="F356" i="56"/>
  <c r="F356" i="54" s="1"/>
  <c r="F357" i="56"/>
  <c r="F358" i="56"/>
  <c r="F358" i="54" s="1"/>
  <c r="F359" i="56"/>
  <c r="F360" i="56"/>
  <c r="F360" i="54" s="1"/>
  <c r="F361" i="56"/>
  <c r="F361" i="54" s="1"/>
  <c r="F362" i="56"/>
  <c r="F363" i="56"/>
  <c r="O363" i="56" s="1"/>
  <c r="F364" i="56"/>
  <c r="F364" i="54" s="1"/>
  <c r="F365" i="56"/>
  <c r="F365" i="54" s="1"/>
  <c r="F366" i="56"/>
  <c r="F366" i="54" s="1"/>
  <c r="F367" i="56"/>
  <c r="F368" i="56"/>
  <c r="F368" i="54" s="1"/>
  <c r="F369" i="56"/>
  <c r="F369" i="54" s="1"/>
  <c r="F370" i="56"/>
  <c r="F371" i="56"/>
  <c r="F372" i="56"/>
  <c r="F373" i="56"/>
  <c r="F374" i="56"/>
  <c r="F374" i="54" s="1"/>
  <c r="F375" i="56"/>
  <c r="F376" i="56"/>
  <c r="F376" i="54" s="1"/>
  <c r="F377" i="56"/>
  <c r="F377" i="54" s="1"/>
  <c r="F378" i="56"/>
  <c r="F379" i="56"/>
  <c r="F379" i="54" s="1"/>
  <c r="F380" i="56"/>
  <c r="F380" i="54" s="1"/>
  <c r="F381" i="56"/>
  <c r="O381" i="56" s="1"/>
  <c r="F382" i="56"/>
  <c r="F382" i="54" s="1"/>
  <c r="F383" i="56"/>
  <c r="F384" i="56"/>
  <c r="F384" i="54" s="1"/>
  <c r="F385" i="56"/>
  <c r="F385" i="54" s="1"/>
  <c r="F386" i="56"/>
  <c r="F387" i="56"/>
  <c r="O387" i="56" s="1"/>
  <c r="F388" i="56"/>
  <c r="F388" i="54" s="1"/>
  <c r="F389" i="56"/>
  <c r="F390" i="56"/>
  <c r="F390" i="54" s="1"/>
  <c r="F391" i="56"/>
  <c r="F392" i="56"/>
  <c r="F392" i="54" s="1"/>
  <c r="F393" i="56"/>
  <c r="F393" i="54" s="1"/>
  <c r="F394" i="56"/>
  <c r="F395" i="56"/>
  <c r="F395" i="54" s="1"/>
  <c r="F396" i="56"/>
  <c r="F397" i="56"/>
  <c r="F397" i="54" s="1"/>
  <c r="F398" i="56"/>
  <c r="F398" i="54" s="1"/>
  <c r="F399" i="56"/>
  <c r="F400" i="56"/>
  <c r="F400" i="54" s="1"/>
  <c r="F401" i="56"/>
  <c r="F401" i="54" s="1"/>
  <c r="F402" i="56"/>
  <c r="F403" i="56"/>
  <c r="F404" i="56"/>
  <c r="F404" i="54" s="1"/>
  <c r="F405" i="56"/>
  <c r="F406" i="56"/>
  <c r="F406" i="54" s="1"/>
  <c r="F407" i="56"/>
  <c r="F408" i="56"/>
  <c r="F408" i="54" s="1"/>
  <c r="F409" i="56"/>
  <c r="F409" i="54" s="1"/>
  <c r="F410" i="56"/>
  <c r="F411" i="56"/>
  <c r="F411" i="54" s="1"/>
  <c r="F412" i="56"/>
  <c r="F412" i="54" s="1"/>
  <c r="F413" i="56"/>
  <c r="F413" i="54" s="1"/>
  <c r="F414" i="56"/>
  <c r="O414" i="56" s="1"/>
  <c r="F415" i="56"/>
  <c r="F416" i="56"/>
  <c r="F416" i="54" s="1"/>
  <c r="F417" i="56"/>
  <c r="F417" i="54" s="1"/>
  <c r="F418" i="56"/>
  <c r="O417" i="56" s="1"/>
  <c r="E275" i="56"/>
  <c r="E276" i="56"/>
  <c r="E276" i="54" s="1"/>
  <c r="E277" i="56"/>
  <c r="E278" i="56"/>
  <c r="E278" i="54" s="1"/>
  <c r="E279" i="56"/>
  <c r="E280" i="56"/>
  <c r="E280" i="54" s="1"/>
  <c r="E281" i="56"/>
  <c r="E281" i="54" s="1"/>
  <c r="E282" i="56"/>
  <c r="N282" i="56" s="1"/>
  <c r="E283" i="56"/>
  <c r="E284" i="56"/>
  <c r="E284" i="54" s="1"/>
  <c r="E285" i="56"/>
  <c r="E285" i="54" s="1"/>
  <c r="E286" i="56"/>
  <c r="E286" i="54" s="1"/>
  <c r="E287" i="56"/>
  <c r="E287" i="54" s="1"/>
  <c r="E288" i="56"/>
  <c r="E289" i="56"/>
  <c r="E290" i="56"/>
  <c r="E291" i="56"/>
  <c r="E292" i="56"/>
  <c r="E292" i="54" s="1"/>
  <c r="E293" i="56"/>
  <c r="E293" i="54" s="1"/>
  <c r="E294" i="56"/>
  <c r="N294" i="56" s="1"/>
  <c r="E295" i="56"/>
  <c r="E295" i="54" s="1"/>
  <c r="E296" i="56"/>
  <c r="E296" i="54" s="1"/>
  <c r="E297" i="56"/>
  <c r="N297" i="56" s="1"/>
  <c r="E298" i="56"/>
  <c r="E298" i="54" s="1"/>
  <c r="E299" i="56"/>
  <c r="E300" i="56"/>
  <c r="E300" i="54" s="1"/>
  <c r="E301" i="56"/>
  <c r="E301" i="54" s="1"/>
  <c r="E302" i="56"/>
  <c r="E302" i="54" s="1"/>
  <c r="E303" i="56"/>
  <c r="E303" i="54" s="1"/>
  <c r="E304" i="56"/>
  <c r="E304" i="54" s="1"/>
  <c r="E305" i="56"/>
  <c r="E305" i="54" s="1"/>
  <c r="E306" i="56"/>
  <c r="N306" i="56" s="1"/>
  <c r="E307" i="56"/>
  <c r="E308" i="56"/>
  <c r="E308" i="54" s="1"/>
  <c r="E309" i="56"/>
  <c r="E310" i="56"/>
  <c r="E310" i="54" s="1"/>
  <c r="E311" i="56"/>
  <c r="E312" i="56"/>
  <c r="E312" i="54" s="1"/>
  <c r="E313" i="56"/>
  <c r="N312" i="56" s="1"/>
  <c r="E314" i="56"/>
  <c r="E314" i="54" s="1"/>
  <c r="E315" i="56"/>
  <c r="E316" i="56"/>
  <c r="E316" i="54" s="1"/>
  <c r="E317" i="56"/>
  <c r="E317" i="54" s="1"/>
  <c r="E318" i="56"/>
  <c r="E318" i="54" s="1"/>
  <c r="E319" i="56"/>
  <c r="E319" i="54" s="1"/>
  <c r="E320" i="56"/>
  <c r="E320" i="54" s="1"/>
  <c r="E321" i="56"/>
  <c r="N321" i="56" s="1"/>
  <c r="E322" i="56"/>
  <c r="E322" i="54" s="1"/>
  <c r="E323" i="56"/>
  <c r="E324" i="56"/>
  <c r="E325" i="56"/>
  <c r="E325" i="54" s="1"/>
  <c r="E326" i="56"/>
  <c r="E326" i="54" s="1"/>
  <c r="E327" i="56"/>
  <c r="E327" i="54" s="1"/>
  <c r="E328" i="56"/>
  <c r="E328" i="54" s="1"/>
  <c r="E329" i="56"/>
  <c r="E329" i="54" s="1"/>
  <c r="E330" i="56"/>
  <c r="E331" i="56"/>
  <c r="E332" i="56"/>
  <c r="E332" i="54" s="1"/>
  <c r="E333" i="56"/>
  <c r="E334" i="56"/>
  <c r="E334" i="54" s="1"/>
  <c r="E335" i="56"/>
  <c r="E336" i="56"/>
  <c r="E336" i="54" s="1"/>
  <c r="E337" i="56"/>
  <c r="N336" i="56" s="1"/>
  <c r="E338" i="56"/>
  <c r="E338" i="54" s="1"/>
  <c r="E339" i="56"/>
  <c r="E340" i="56"/>
  <c r="E340" i="54" s="1"/>
  <c r="E341" i="56"/>
  <c r="E341" i="54" s="1"/>
  <c r="E342" i="56"/>
  <c r="E342" i="54" s="1"/>
  <c r="E343" i="56"/>
  <c r="E343" i="54" s="1"/>
  <c r="E344" i="56"/>
  <c r="E344" i="54" s="1"/>
  <c r="E345" i="56"/>
  <c r="E345" i="54" s="1"/>
  <c r="E346" i="56"/>
  <c r="E346" i="54" s="1"/>
  <c r="E347" i="56"/>
  <c r="E348" i="56"/>
  <c r="E348" i="54" s="1"/>
  <c r="E349" i="56"/>
  <c r="E349" i="54" s="1"/>
  <c r="E350" i="56"/>
  <c r="E350" i="54" s="1"/>
  <c r="E351" i="56"/>
  <c r="E352" i="56"/>
  <c r="E352" i="54" s="1"/>
  <c r="E353" i="56"/>
  <c r="E354" i="56"/>
  <c r="N354" i="56" s="1"/>
  <c r="E355" i="56"/>
  <c r="E356" i="56"/>
  <c r="E356" i="54" s="1"/>
  <c r="E357" i="56"/>
  <c r="N357" i="56" s="1"/>
  <c r="E358" i="56"/>
  <c r="E358" i="54" s="1"/>
  <c r="E359" i="56"/>
  <c r="E359" i="54" s="1"/>
  <c r="E360" i="56"/>
  <c r="E360" i="54" s="1"/>
  <c r="E361" i="56"/>
  <c r="E361" i="54" s="1"/>
  <c r="E362" i="56"/>
  <c r="E362" i="54" s="1"/>
  <c r="E363" i="56"/>
  <c r="E364" i="56"/>
  <c r="E364" i="54" s="1"/>
  <c r="E365" i="56"/>
  <c r="N363" i="56" s="1"/>
  <c r="E366" i="56"/>
  <c r="E366" i="54" s="1"/>
  <c r="E367" i="56"/>
  <c r="E367" i="54" s="1"/>
  <c r="E368" i="56"/>
  <c r="E368" i="54" s="1"/>
  <c r="E369" i="56"/>
  <c r="E370" i="56"/>
  <c r="E371" i="56"/>
  <c r="E372" i="56"/>
  <c r="E372" i="54" s="1"/>
  <c r="E373" i="56"/>
  <c r="E373" i="54" s="1"/>
  <c r="E374" i="56"/>
  <c r="E374" i="54" s="1"/>
  <c r="E375" i="56"/>
  <c r="E375" i="54" s="1"/>
  <c r="E376" i="56"/>
  <c r="E376" i="54" s="1"/>
  <c r="E377" i="56"/>
  <c r="E377" i="54" s="1"/>
  <c r="E378" i="56"/>
  <c r="E378" i="54" s="1"/>
  <c r="E379" i="56"/>
  <c r="E380" i="56"/>
  <c r="E380" i="54" s="1"/>
  <c r="E381" i="56"/>
  <c r="N381" i="56" s="1"/>
  <c r="E382" i="56"/>
  <c r="E382" i="54" s="1"/>
  <c r="E383" i="56"/>
  <c r="E383" i="54" s="1"/>
  <c r="E384" i="56"/>
  <c r="E385" i="56"/>
  <c r="E386" i="56"/>
  <c r="E387" i="56"/>
  <c r="E388" i="56"/>
  <c r="E388" i="54" s="1"/>
  <c r="E389" i="56"/>
  <c r="N387" i="56" s="1"/>
  <c r="E390" i="56"/>
  <c r="E390" i="54" s="1"/>
  <c r="E391" i="56"/>
  <c r="E391" i="54" s="1"/>
  <c r="E392" i="56"/>
  <c r="E392" i="54" s="1"/>
  <c r="E393" i="56"/>
  <c r="E393" i="54" s="1"/>
  <c r="E394" i="56"/>
  <c r="E394" i="54" s="1"/>
  <c r="E395" i="56"/>
  <c r="E396" i="56"/>
  <c r="E396" i="54" s="1"/>
  <c r="E397" i="56"/>
  <c r="N396" i="56" s="1"/>
  <c r="E398" i="56"/>
  <c r="E398" i="54" s="1"/>
  <c r="E399" i="56"/>
  <c r="E399" i="54" s="1"/>
  <c r="E400" i="56"/>
  <c r="E400" i="54" s="1"/>
  <c r="E401" i="56"/>
  <c r="N399" i="56" s="1"/>
  <c r="E402" i="56"/>
  <c r="N402" i="56" s="1"/>
  <c r="E403" i="56"/>
  <c r="E404" i="56"/>
  <c r="E404" i="54" s="1"/>
  <c r="E405" i="56"/>
  <c r="E405" i="54" s="1"/>
  <c r="E406" i="56"/>
  <c r="E406" i="54" s="1"/>
  <c r="E407" i="56"/>
  <c r="E407" i="54" s="1"/>
  <c r="E408" i="56"/>
  <c r="E409" i="56"/>
  <c r="E409" i="54" s="1"/>
  <c r="E410" i="56"/>
  <c r="E410" i="54" s="1"/>
  <c r="E411" i="56"/>
  <c r="E412" i="56"/>
  <c r="E412" i="54" s="1"/>
  <c r="E413" i="56"/>
  <c r="E413" i="54" s="1"/>
  <c r="E414" i="56"/>
  <c r="E414" i="54" s="1"/>
  <c r="E415" i="56"/>
  <c r="E415" i="54" s="1"/>
  <c r="E416" i="56"/>
  <c r="E416" i="54" s="1"/>
  <c r="E417" i="56"/>
  <c r="E418" i="56"/>
  <c r="E418" i="54" s="1"/>
  <c r="D275" i="56"/>
  <c r="D275" i="54" s="1"/>
  <c r="D276" i="56"/>
  <c r="D276" i="54" s="1"/>
  <c r="D277" i="56"/>
  <c r="D277" i="54" s="1"/>
  <c r="D278" i="56"/>
  <c r="D278" i="54" s="1"/>
  <c r="D279" i="56"/>
  <c r="D279" i="54" s="1"/>
  <c r="D280" i="56"/>
  <c r="D280" i="54" s="1"/>
  <c r="D281" i="56"/>
  <c r="D281" i="54" s="1"/>
  <c r="D282" i="56"/>
  <c r="D282" i="54" s="1"/>
  <c r="D283" i="56"/>
  <c r="D283" i="54" s="1"/>
  <c r="D284" i="56"/>
  <c r="D284" i="54" s="1"/>
  <c r="D285" i="56"/>
  <c r="D286" i="56"/>
  <c r="D286" i="54" s="1"/>
  <c r="D287" i="56"/>
  <c r="D287" i="54" s="1"/>
  <c r="D288" i="56"/>
  <c r="D289" i="56"/>
  <c r="M288" i="56" s="1"/>
  <c r="D290" i="56"/>
  <c r="D290" i="54" s="1"/>
  <c r="D291" i="56"/>
  <c r="D291" i="54" s="1"/>
  <c r="D292" i="56"/>
  <c r="D292" i="54" s="1"/>
  <c r="D293" i="56"/>
  <c r="D293" i="54" s="1"/>
  <c r="D294" i="56"/>
  <c r="D295" i="56"/>
  <c r="D295" i="54" s="1"/>
  <c r="D296" i="56"/>
  <c r="D296" i="54" s="1"/>
  <c r="D297" i="56"/>
  <c r="D297" i="54" s="1"/>
  <c r="D298" i="56"/>
  <c r="D298" i="54" s="1"/>
  <c r="D299" i="56"/>
  <c r="D299" i="54" s="1"/>
  <c r="D300" i="56"/>
  <c r="D301" i="56"/>
  <c r="D301" i="54" s="1"/>
  <c r="D302" i="56"/>
  <c r="D302" i="54" s="1"/>
  <c r="D303" i="56"/>
  <c r="D304" i="56"/>
  <c r="D304" i="54" s="1"/>
  <c r="D305" i="56"/>
  <c r="D305" i="54" s="1"/>
  <c r="D306" i="56"/>
  <c r="D307" i="56"/>
  <c r="D307" i="54" s="1"/>
  <c r="D308" i="56"/>
  <c r="D308" i="54" s="1"/>
  <c r="D309" i="56"/>
  <c r="D310" i="56"/>
  <c r="D310" i="54" s="1"/>
  <c r="D311" i="56"/>
  <c r="D311" i="54" s="1"/>
  <c r="D312" i="56"/>
  <c r="D312" i="54" s="1"/>
  <c r="D313" i="56"/>
  <c r="D313" i="54" s="1"/>
  <c r="D314" i="56"/>
  <c r="D314" i="54" s="1"/>
  <c r="D315" i="56"/>
  <c r="D316" i="56"/>
  <c r="D316" i="54" s="1"/>
  <c r="D317" i="56"/>
  <c r="D317" i="54" s="1"/>
  <c r="D318" i="56"/>
  <c r="D319" i="56"/>
  <c r="D319" i="54" s="1"/>
  <c r="D320" i="56"/>
  <c r="D321" i="56"/>
  <c r="D321" i="54" s="1"/>
  <c r="D322" i="56"/>
  <c r="D322" i="54" s="1"/>
  <c r="D323" i="56"/>
  <c r="D323" i="54" s="1"/>
  <c r="D324" i="56"/>
  <c r="D325" i="56"/>
  <c r="D325" i="54" s="1"/>
  <c r="D326" i="56"/>
  <c r="D326" i="54" s="1"/>
  <c r="D327" i="56"/>
  <c r="D328" i="56"/>
  <c r="D328" i="54" s="1"/>
  <c r="D329" i="56"/>
  <c r="D329" i="54" s="1"/>
  <c r="D330" i="56"/>
  <c r="D331" i="56"/>
  <c r="D331" i="54" s="1"/>
  <c r="D332" i="56"/>
  <c r="D332" i="54" s="1"/>
  <c r="D333" i="56"/>
  <c r="D334" i="56"/>
  <c r="D334" i="54" s="1"/>
  <c r="D335" i="56"/>
  <c r="D335" i="54" s="1"/>
  <c r="D336" i="56"/>
  <c r="D337" i="56"/>
  <c r="D337" i="54" s="1"/>
  <c r="D338" i="56"/>
  <c r="D338" i="54" s="1"/>
  <c r="D339" i="56"/>
  <c r="D340" i="56"/>
  <c r="D340" i="54" s="1"/>
  <c r="D341" i="56"/>
  <c r="D341" i="54" s="1"/>
  <c r="D342" i="56"/>
  <c r="D343" i="56"/>
  <c r="D343" i="54" s="1"/>
  <c r="D344" i="56"/>
  <c r="D344" i="54" s="1"/>
  <c r="D345" i="56"/>
  <c r="D345" i="54" s="1"/>
  <c r="M345" i="54" s="1"/>
  <c r="D346" i="56"/>
  <c r="D346" i="54" s="1"/>
  <c r="D347" i="56"/>
  <c r="D347" i="54" s="1"/>
  <c r="D348" i="56"/>
  <c r="D349" i="56"/>
  <c r="D349" i="54" s="1"/>
  <c r="D350" i="56"/>
  <c r="D350" i="54" s="1"/>
  <c r="D351" i="56"/>
  <c r="D352" i="56"/>
  <c r="D353" i="56"/>
  <c r="D353" i="54" s="1"/>
  <c r="D354" i="56"/>
  <c r="D354" i="54" s="1"/>
  <c r="D355" i="56"/>
  <c r="D355" i="54" s="1"/>
  <c r="D356" i="56"/>
  <c r="D356" i="54" s="1"/>
  <c r="D357" i="56"/>
  <c r="D358" i="56"/>
  <c r="D358" i="54" s="1"/>
  <c r="D359" i="56"/>
  <c r="D359" i="54" s="1"/>
  <c r="D360" i="56"/>
  <c r="M360" i="56" s="1"/>
  <c r="D361" i="56"/>
  <c r="D361" i="54" s="1"/>
  <c r="D362" i="56"/>
  <c r="D362" i="54" s="1"/>
  <c r="D363" i="56"/>
  <c r="D363" i="54" s="1"/>
  <c r="D364" i="56"/>
  <c r="D364" i="54" s="1"/>
  <c r="D365" i="56"/>
  <c r="D365" i="54" s="1"/>
  <c r="D366" i="56"/>
  <c r="D367" i="56"/>
  <c r="D367" i="54" s="1"/>
  <c r="D368" i="56"/>
  <c r="D368" i="54" s="1"/>
  <c r="D369" i="56"/>
  <c r="D370" i="56"/>
  <c r="D370" i="54" s="1"/>
  <c r="D371" i="56"/>
  <c r="D371" i="54" s="1"/>
  <c r="D372" i="56"/>
  <c r="D373" i="56"/>
  <c r="D373" i="54" s="1"/>
  <c r="D374" i="56"/>
  <c r="D374" i="54" s="1"/>
  <c r="D375" i="56"/>
  <c r="D376" i="56"/>
  <c r="D376" i="54" s="1"/>
  <c r="D377" i="56"/>
  <c r="D377" i="54" s="1"/>
  <c r="D378" i="56"/>
  <c r="D378" i="54" s="1"/>
  <c r="D379" i="56"/>
  <c r="D379" i="54" s="1"/>
  <c r="D380" i="56"/>
  <c r="D380" i="54" s="1"/>
  <c r="D381" i="56"/>
  <c r="D382" i="56"/>
  <c r="D382" i="54" s="1"/>
  <c r="D383" i="56"/>
  <c r="D383" i="54" s="1"/>
  <c r="D384" i="56"/>
  <c r="M384" i="56" s="1"/>
  <c r="D385" i="56"/>
  <c r="D385" i="54" s="1"/>
  <c r="D386" i="56"/>
  <c r="D386" i="54" s="1"/>
  <c r="D387" i="56"/>
  <c r="D387" i="54" s="1"/>
  <c r="D388" i="56"/>
  <c r="D388" i="54" s="1"/>
  <c r="D389" i="56"/>
  <c r="D389" i="54" s="1"/>
  <c r="D390" i="56"/>
  <c r="D391" i="56"/>
  <c r="D391" i="54" s="1"/>
  <c r="D392" i="56"/>
  <c r="D392" i="54" s="1"/>
  <c r="D393" i="56"/>
  <c r="D393" i="54" s="1"/>
  <c r="M393" i="54" s="1"/>
  <c r="D394" i="56"/>
  <c r="D394" i="54" s="1"/>
  <c r="D395" i="56"/>
  <c r="D395" i="54" s="1"/>
  <c r="D396" i="56"/>
  <c r="D397" i="56"/>
  <c r="D397" i="54" s="1"/>
  <c r="D398" i="56"/>
  <c r="D398" i="54" s="1"/>
  <c r="D399" i="56"/>
  <c r="D400" i="56"/>
  <c r="D400" i="54" s="1"/>
  <c r="D401" i="56"/>
  <c r="D401" i="54" s="1"/>
  <c r="D402" i="56"/>
  <c r="D402" i="54" s="1"/>
  <c r="D403" i="56"/>
  <c r="D403" i="54" s="1"/>
  <c r="D404" i="56"/>
  <c r="D404" i="54" s="1"/>
  <c r="D405" i="56"/>
  <c r="D406" i="56"/>
  <c r="D406" i="54" s="1"/>
  <c r="D407" i="56"/>
  <c r="D407" i="54" s="1"/>
  <c r="D408" i="56"/>
  <c r="D408" i="54" s="1"/>
  <c r="D409" i="56"/>
  <c r="D409" i="54" s="1"/>
  <c r="D410" i="56"/>
  <c r="D410" i="54" s="1"/>
  <c r="D411" i="56"/>
  <c r="D411" i="54" s="1"/>
  <c r="D412" i="56"/>
  <c r="D412" i="54" s="1"/>
  <c r="D413" i="56"/>
  <c r="D413" i="54" s="1"/>
  <c r="D414" i="56"/>
  <c r="D414" i="54" s="1"/>
  <c r="D415" i="56"/>
  <c r="D415" i="54" s="1"/>
  <c r="D416" i="56"/>
  <c r="D417" i="56"/>
  <c r="D417" i="54" s="1"/>
  <c r="D418" i="56"/>
  <c r="D418" i="54" s="1"/>
  <c r="C275" i="56"/>
  <c r="C275" i="54" s="1"/>
  <c r="C276" i="56"/>
  <c r="C277" i="56"/>
  <c r="C277" i="54" s="1"/>
  <c r="C278" i="56"/>
  <c r="C278" i="54" s="1"/>
  <c r="C279" i="56"/>
  <c r="C279" i="54" s="1"/>
  <c r="C280" i="56"/>
  <c r="C280" i="54" s="1"/>
  <c r="C281" i="56"/>
  <c r="C281" i="54" s="1"/>
  <c r="C282" i="56"/>
  <c r="C282" i="54" s="1"/>
  <c r="C283" i="56"/>
  <c r="C283" i="54" s="1"/>
  <c r="C284" i="56"/>
  <c r="C284" i="54" s="1"/>
  <c r="C285" i="56"/>
  <c r="C285" i="54" s="1"/>
  <c r="C286" i="56"/>
  <c r="C286" i="54" s="1"/>
  <c r="C287" i="56"/>
  <c r="C287" i="54" s="1"/>
  <c r="C288" i="56"/>
  <c r="C288" i="54" s="1"/>
  <c r="C289" i="56"/>
  <c r="C289" i="54" s="1"/>
  <c r="C290" i="56"/>
  <c r="C290" i="54" s="1"/>
  <c r="C291" i="56"/>
  <c r="C291" i="54" s="1"/>
  <c r="C292" i="56"/>
  <c r="C292" i="54" s="1"/>
  <c r="C293" i="56"/>
  <c r="C293" i="54" s="1"/>
  <c r="C294" i="56"/>
  <c r="C295" i="56"/>
  <c r="C296" i="56"/>
  <c r="C296" i="54" s="1"/>
  <c r="C297" i="56"/>
  <c r="L297" i="56" s="1"/>
  <c r="C298" i="56"/>
  <c r="C298" i="54" s="1"/>
  <c r="C299" i="56"/>
  <c r="C299" i="54" s="1"/>
  <c r="C300" i="56"/>
  <c r="C301" i="56"/>
  <c r="C301" i="54" s="1"/>
  <c r="C302" i="56"/>
  <c r="C302" i="54" s="1"/>
  <c r="C303" i="56"/>
  <c r="C304" i="56"/>
  <c r="C304" i="54" s="1"/>
  <c r="C305" i="56"/>
  <c r="C305" i="54" s="1"/>
  <c r="C306" i="56"/>
  <c r="C306" i="54" s="1"/>
  <c r="C307" i="56"/>
  <c r="C307" i="54" s="1"/>
  <c r="C308" i="56"/>
  <c r="C308" i="54" s="1"/>
  <c r="C309" i="56"/>
  <c r="C309" i="54" s="1"/>
  <c r="C310" i="56"/>
  <c r="C311" i="56"/>
  <c r="C311" i="54" s="1"/>
  <c r="C312" i="56"/>
  <c r="C312" i="54" s="1"/>
  <c r="C313" i="56"/>
  <c r="C313" i="54" s="1"/>
  <c r="C314" i="56"/>
  <c r="C314" i="54" s="1"/>
  <c r="C315" i="56"/>
  <c r="C315" i="54" s="1"/>
  <c r="C316" i="56"/>
  <c r="C316" i="54" s="1"/>
  <c r="C317" i="56"/>
  <c r="C317" i="54" s="1"/>
  <c r="C318" i="56"/>
  <c r="C319" i="56"/>
  <c r="C319" i="54" s="1"/>
  <c r="C320" i="56"/>
  <c r="C320" i="54" s="1"/>
  <c r="C321" i="56"/>
  <c r="C321" i="54" s="1"/>
  <c r="C322" i="56"/>
  <c r="C322" i="54" s="1"/>
  <c r="C323" i="56"/>
  <c r="C323" i="54" s="1"/>
  <c r="C324" i="56"/>
  <c r="C324" i="54" s="1"/>
  <c r="C325" i="56"/>
  <c r="C325" i="54" s="1"/>
  <c r="C326" i="56"/>
  <c r="C326" i="54" s="1"/>
  <c r="C327" i="56"/>
  <c r="L327" i="56" s="1"/>
  <c r="C328" i="56"/>
  <c r="C328" i="54" s="1"/>
  <c r="C329" i="56"/>
  <c r="C329" i="54" s="1"/>
  <c r="C330" i="56"/>
  <c r="C330" i="54" s="1"/>
  <c r="C331" i="56"/>
  <c r="C331" i="54" s="1"/>
  <c r="C332" i="56"/>
  <c r="C333" i="56"/>
  <c r="C333" i="54" s="1"/>
  <c r="C334" i="56"/>
  <c r="C334" i="54" s="1"/>
  <c r="C335" i="56"/>
  <c r="C336" i="56"/>
  <c r="C336" i="54" s="1"/>
  <c r="C337" i="56"/>
  <c r="C337" i="54" s="1"/>
  <c r="C338" i="56"/>
  <c r="C338" i="54" s="1"/>
  <c r="C339" i="56"/>
  <c r="C339" i="54" s="1"/>
  <c r="C340" i="56"/>
  <c r="C340" i="54" s="1"/>
  <c r="C341" i="56"/>
  <c r="C341" i="54" s="1"/>
  <c r="C342" i="56"/>
  <c r="C343" i="56"/>
  <c r="C343" i="54" s="1"/>
  <c r="C344" i="56"/>
  <c r="C344" i="54" s="1"/>
  <c r="C345" i="56"/>
  <c r="C345" i="54" s="1"/>
  <c r="C346" i="56"/>
  <c r="C346" i="54" s="1"/>
  <c r="C347" i="56"/>
  <c r="C347" i="54" s="1"/>
  <c r="C348" i="56"/>
  <c r="C349" i="56"/>
  <c r="C349" i="54" s="1"/>
  <c r="C350" i="56"/>
  <c r="C350" i="54" s="1"/>
  <c r="C351" i="56"/>
  <c r="C351" i="54" s="1"/>
  <c r="C352" i="56"/>
  <c r="C352" i="54" s="1"/>
  <c r="C353" i="56"/>
  <c r="C353" i="54" s="1"/>
  <c r="C354" i="56"/>
  <c r="C354" i="54" s="1"/>
  <c r="C355" i="56"/>
  <c r="C355" i="54" s="1"/>
  <c r="C356" i="56"/>
  <c r="C356" i="54" s="1"/>
  <c r="C357" i="56"/>
  <c r="C357" i="54" s="1"/>
  <c r="C358" i="56"/>
  <c r="C358" i="54" s="1"/>
  <c r="C359" i="56"/>
  <c r="C360" i="56"/>
  <c r="C360" i="54" s="1"/>
  <c r="C361" i="56"/>
  <c r="C361" i="54" s="1"/>
  <c r="C362" i="56"/>
  <c r="C362" i="54" s="1"/>
  <c r="C363" i="56"/>
  <c r="C363" i="54" s="1"/>
  <c r="C364" i="56"/>
  <c r="C364" i="54" s="1"/>
  <c r="C365" i="56"/>
  <c r="C365" i="54" s="1"/>
  <c r="C366" i="56"/>
  <c r="C367" i="56"/>
  <c r="C368" i="56"/>
  <c r="C368" i="54" s="1"/>
  <c r="C369" i="56"/>
  <c r="C369" i="54" s="1"/>
  <c r="C370" i="56"/>
  <c r="C370" i="54" s="1"/>
  <c r="C371" i="56"/>
  <c r="C371" i="54" s="1"/>
  <c r="C372" i="56"/>
  <c r="C373" i="56"/>
  <c r="C373" i="54" s="1"/>
  <c r="C374" i="56"/>
  <c r="C374" i="54" s="1"/>
  <c r="C375" i="56"/>
  <c r="C375" i="54" s="1"/>
  <c r="C376" i="56"/>
  <c r="C376" i="54" s="1"/>
  <c r="C377" i="56"/>
  <c r="C377" i="54" s="1"/>
  <c r="C378" i="56"/>
  <c r="C378" i="54" s="1"/>
  <c r="C379" i="56"/>
  <c r="C379" i="54" s="1"/>
  <c r="C380" i="56"/>
  <c r="C380" i="54" s="1"/>
  <c r="C381" i="56"/>
  <c r="C381" i="54" s="1"/>
  <c r="C382" i="56"/>
  <c r="C382" i="54" s="1"/>
  <c r="C383" i="56"/>
  <c r="C383" i="54" s="1"/>
  <c r="C384" i="56"/>
  <c r="C384" i="54" s="1"/>
  <c r="C385" i="56"/>
  <c r="C385" i="54" s="1"/>
  <c r="C386" i="56"/>
  <c r="C386" i="54" s="1"/>
  <c r="C387" i="56"/>
  <c r="C387" i="54" s="1"/>
  <c r="C388" i="56"/>
  <c r="C388" i="54" s="1"/>
  <c r="C389" i="56"/>
  <c r="C389" i="54" s="1"/>
  <c r="C390" i="56"/>
  <c r="C390" i="54" s="1"/>
  <c r="C391" i="56"/>
  <c r="C392" i="56"/>
  <c r="C392" i="54" s="1"/>
  <c r="C393" i="56"/>
  <c r="C393" i="54" s="1"/>
  <c r="C394" i="56"/>
  <c r="C394" i="54" s="1"/>
  <c r="C395" i="56"/>
  <c r="C395" i="54" s="1"/>
  <c r="C396" i="56"/>
  <c r="C397" i="56"/>
  <c r="C397" i="54" s="1"/>
  <c r="C398" i="56"/>
  <c r="C398" i="54" s="1"/>
  <c r="C399" i="56"/>
  <c r="L399" i="56" s="1"/>
  <c r="C400" i="56"/>
  <c r="C400" i="54" s="1"/>
  <c r="C401" i="56"/>
  <c r="C401" i="54" s="1"/>
  <c r="C402" i="56"/>
  <c r="C402" i="54" s="1"/>
  <c r="C403" i="56"/>
  <c r="C403" i="54" s="1"/>
  <c r="C404" i="56"/>
  <c r="C404" i="54" s="1"/>
  <c r="C405" i="56"/>
  <c r="C405" i="54" s="1"/>
  <c r="C406" i="56"/>
  <c r="C406" i="54" s="1"/>
  <c r="C407" i="56"/>
  <c r="C407" i="54" s="1"/>
  <c r="C408" i="56"/>
  <c r="C408" i="54" s="1"/>
  <c r="C409" i="56"/>
  <c r="C409" i="54" s="1"/>
  <c r="C410" i="56"/>
  <c r="C410" i="54" s="1"/>
  <c r="C411" i="56"/>
  <c r="C411" i="54" s="1"/>
  <c r="C412" i="56"/>
  <c r="C412" i="54" s="1"/>
  <c r="C413" i="56"/>
  <c r="C413" i="54" s="1"/>
  <c r="C414" i="56"/>
  <c r="C415" i="56"/>
  <c r="C415" i="54" s="1"/>
  <c r="C416" i="56"/>
  <c r="C416" i="54" s="1"/>
  <c r="C417" i="56"/>
  <c r="C417" i="54" s="1"/>
  <c r="C418" i="56"/>
  <c r="C418" i="54" s="1"/>
  <c r="K418" i="33"/>
  <c r="J418" i="33"/>
  <c r="I418" i="33"/>
  <c r="H418" i="33"/>
  <c r="K417" i="33"/>
  <c r="T417" i="33" s="1"/>
  <c r="J417" i="33"/>
  <c r="I417" i="33"/>
  <c r="R417" i="33" s="1"/>
  <c r="H417" i="33"/>
  <c r="K416" i="33"/>
  <c r="J416" i="33"/>
  <c r="I416" i="33"/>
  <c r="H416" i="33"/>
  <c r="K415" i="33"/>
  <c r="J415" i="33"/>
  <c r="I415" i="33"/>
  <c r="H415" i="33"/>
  <c r="K414" i="33"/>
  <c r="T414" i="33" s="1"/>
  <c r="J414" i="33"/>
  <c r="S414" i="33" s="1"/>
  <c r="I414" i="33"/>
  <c r="R414" i="33" s="1"/>
  <c r="H414" i="33"/>
  <c r="Q414" i="33" s="1"/>
  <c r="K413" i="33"/>
  <c r="J413" i="33"/>
  <c r="I413" i="33"/>
  <c r="H413" i="33"/>
  <c r="K412" i="33"/>
  <c r="J412" i="33"/>
  <c r="I412" i="33"/>
  <c r="H412" i="33"/>
  <c r="K411" i="33"/>
  <c r="T411" i="33" s="1"/>
  <c r="J411" i="33"/>
  <c r="I411" i="33"/>
  <c r="H411" i="33"/>
  <c r="K410" i="33"/>
  <c r="J410" i="33"/>
  <c r="I410" i="33"/>
  <c r="H410" i="33"/>
  <c r="K409" i="33"/>
  <c r="J409" i="33"/>
  <c r="I409" i="33"/>
  <c r="H409" i="33"/>
  <c r="K408" i="33"/>
  <c r="J408" i="33"/>
  <c r="S408" i="33" s="1"/>
  <c r="I408" i="33"/>
  <c r="H408" i="33"/>
  <c r="Q408" i="33" s="1"/>
  <c r="K407" i="33"/>
  <c r="J407" i="33"/>
  <c r="I407" i="33"/>
  <c r="H407" i="33"/>
  <c r="K406" i="33"/>
  <c r="J406" i="33"/>
  <c r="I406" i="33"/>
  <c r="H406" i="33"/>
  <c r="K405" i="33"/>
  <c r="T405" i="33" s="1"/>
  <c r="J405" i="33"/>
  <c r="I405" i="33"/>
  <c r="R405" i="33" s="1"/>
  <c r="H405" i="33"/>
  <c r="K404" i="33"/>
  <c r="J404" i="33"/>
  <c r="I404" i="33"/>
  <c r="H404" i="33"/>
  <c r="K403" i="33"/>
  <c r="J403" i="33"/>
  <c r="I403" i="33"/>
  <c r="H403" i="33"/>
  <c r="K402" i="33"/>
  <c r="T402" i="33" s="1"/>
  <c r="J402" i="33"/>
  <c r="S402" i="33" s="1"/>
  <c r="I402" i="33"/>
  <c r="H402" i="33"/>
  <c r="Q402" i="33" s="1"/>
  <c r="K401" i="33"/>
  <c r="J401" i="33"/>
  <c r="I401" i="33"/>
  <c r="H401" i="33"/>
  <c r="K400" i="33"/>
  <c r="J400" i="33"/>
  <c r="S399" i="33" s="1"/>
  <c r="I400" i="33"/>
  <c r="H400" i="33"/>
  <c r="K399" i="33"/>
  <c r="T399" i="33" s="1"/>
  <c r="J399" i="33"/>
  <c r="I399" i="33"/>
  <c r="R399" i="33" s="1"/>
  <c r="H399" i="33"/>
  <c r="K398" i="33"/>
  <c r="J398" i="33"/>
  <c r="I398" i="33"/>
  <c r="H398" i="33"/>
  <c r="K397" i="33"/>
  <c r="J397" i="33"/>
  <c r="I397" i="33"/>
  <c r="H397" i="33"/>
  <c r="K396" i="33"/>
  <c r="T396" i="33" s="1"/>
  <c r="J396" i="33"/>
  <c r="S396" i="33" s="1"/>
  <c r="I396" i="33"/>
  <c r="H396" i="33"/>
  <c r="Q396" i="33" s="1"/>
  <c r="K395" i="33"/>
  <c r="J395" i="33"/>
  <c r="I395" i="33"/>
  <c r="H395" i="33"/>
  <c r="K394" i="33"/>
  <c r="J394" i="33"/>
  <c r="I394" i="33"/>
  <c r="H394" i="33"/>
  <c r="Q393" i="33" s="1"/>
  <c r="K393" i="33"/>
  <c r="J393" i="33"/>
  <c r="I393" i="33"/>
  <c r="R393" i="33" s="1"/>
  <c r="H393" i="33"/>
  <c r="K392" i="33"/>
  <c r="J392" i="33"/>
  <c r="I392" i="33"/>
  <c r="H392" i="33"/>
  <c r="K391" i="33"/>
  <c r="J391" i="33"/>
  <c r="I391" i="33"/>
  <c r="H391" i="33"/>
  <c r="K390" i="33"/>
  <c r="T390" i="33" s="1"/>
  <c r="J390" i="33"/>
  <c r="S390" i="33" s="1"/>
  <c r="I390" i="33"/>
  <c r="H390" i="33"/>
  <c r="Q390" i="33" s="1"/>
  <c r="K389" i="33"/>
  <c r="J389" i="33"/>
  <c r="I389" i="33"/>
  <c r="H389" i="33"/>
  <c r="K388" i="33"/>
  <c r="J388" i="33"/>
  <c r="I388" i="33"/>
  <c r="H388" i="33"/>
  <c r="K387" i="33"/>
  <c r="J387" i="33"/>
  <c r="I387" i="33"/>
  <c r="R387" i="33" s="1"/>
  <c r="H387" i="33"/>
  <c r="K386" i="33"/>
  <c r="J386" i="33"/>
  <c r="I386" i="33"/>
  <c r="H386" i="33"/>
  <c r="K385" i="33"/>
  <c r="J385" i="33"/>
  <c r="I385" i="33"/>
  <c r="H385" i="33"/>
  <c r="K384" i="33"/>
  <c r="T384" i="33" s="1"/>
  <c r="J384" i="33"/>
  <c r="S384" i="33" s="1"/>
  <c r="I384" i="33"/>
  <c r="R384" i="33" s="1"/>
  <c r="H384" i="33"/>
  <c r="Q384" i="33" s="1"/>
  <c r="K383" i="33"/>
  <c r="J383" i="33"/>
  <c r="I383" i="33"/>
  <c r="H383" i="33"/>
  <c r="K382" i="33"/>
  <c r="J382" i="33"/>
  <c r="I382" i="33"/>
  <c r="H382" i="33"/>
  <c r="K381" i="33"/>
  <c r="J381" i="33"/>
  <c r="I381" i="33"/>
  <c r="R381" i="33" s="1"/>
  <c r="H381" i="33"/>
  <c r="K380" i="33"/>
  <c r="J380" i="33"/>
  <c r="I380" i="33"/>
  <c r="H380" i="33"/>
  <c r="K379" i="33"/>
  <c r="J379" i="33"/>
  <c r="I379" i="33"/>
  <c r="H379" i="33"/>
  <c r="K378" i="33"/>
  <c r="T378" i="33" s="1"/>
  <c r="J378" i="33"/>
  <c r="S378" i="33" s="1"/>
  <c r="I378" i="33"/>
  <c r="H378" i="33"/>
  <c r="Q378" i="33" s="1"/>
  <c r="K377" i="33"/>
  <c r="J377" i="33"/>
  <c r="I377" i="33"/>
  <c r="H377" i="33"/>
  <c r="K376" i="33"/>
  <c r="J376" i="33"/>
  <c r="I376" i="33"/>
  <c r="H376" i="33"/>
  <c r="K375" i="33"/>
  <c r="T375" i="33" s="1"/>
  <c r="J375" i="33"/>
  <c r="I375" i="33"/>
  <c r="R375" i="33" s="1"/>
  <c r="H375" i="33"/>
  <c r="K374" i="33"/>
  <c r="J374" i="33"/>
  <c r="I374" i="33"/>
  <c r="H374" i="33"/>
  <c r="K373" i="33"/>
  <c r="J373" i="33"/>
  <c r="I373" i="33"/>
  <c r="H373" i="33"/>
  <c r="K372" i="33"/>
  <c r="T372" i="33" s="1"/>
  <c r="J372" i="33"/>
  <c r="S372" i="33" s="1"/>
  <c r="I372" i="33"/>
  <c r="H372" i="33"/>
  <c r="Q372" i="33" s="1"/>
  <c r="K371" i="33"/>
  <c r="J371" i="33"/>
  <c r="I371" i="33"/>
  <c r="H371" i="33"/>
  <c r="K370" i="33"/>
  <c r="J370" i="33"/>
  <c r="I370" i="33"/>
  <c r="H370" i="33"/>
  <c r="K369" i="33"/>
  <c r="T369" i="33" s="1"/>
  <c r="J369" i="33"/>
  <c r="I369" i="33"/>
  <c r="H369" i="33"/>
  <c r="Q369" i="33" s="1"/>
  <c r="K368" i="33"/>
  <c r="J368" i="33"/>
  <c r="I368" i="33"/>
  <c r="H368" i="33"/>
  <c r="K367" i="33"/>
  <c r="J367" i="33"/>
  <c r="I367" i="33"/>
  <c r="H367" i="33"/>
  <c r="K366" i="33"/>
  <c r="T366" i="33" s="1"/>
  <c r="J366" i="33"/>
  <c r="S366" i="33" s="1"/>
  <c r="I366" i="33"/>
  <c r="R366" i="33" s="1"/>
  <c r="H366" i="33"/>
  <c r="Q366" i="33" s="1"/>
  <c r="K365" i="33"/>
  <c r="J365" i="33"/>
  <c r="I365" i="33"/>
  <c r="H365" i="33"/>
  <c r="K364" i="33"/>
  <c r="J364" i="33"/>
  <c r="I364" i="33"/>
  <c r="H364" i="33"/>
  <c r="K363" i="33"/>
  <c r="T363" i="33" s="1"/>
  <c r="J363" i="33"/>
  <c r="I363" i="33"/>
  <c r="H363" i="33"/>
  <c r="K362" i="33"/>
  <c r="J362" i="33"/>
  <c r="I362" i="33"/>
  <c r="H362" i="33"/>
  <c r="K361" i="33"/>
  <c r="J361" i="33"/>
  <c r="I361" i="33"/>
  <c r="H361" i="33"/>
  <c r="K360" i="33"/>
  <c r="T360" i="33" s="1"/>
  <c r="J360" i="33"/>
  <c r="S360" i="33" s="1"/>
  <c r="I360" i="33"/>
  <c r="R360" i="33" s="1"/>
  <c r="H360" i="33"/>
  <c r="Q360" i="33" s="1"/>
  <c r="K359" i="33"/>
  <c r="J359" i="33"/>
  <c r="I359" i="33"/>
  <c r="H359" i="33"/>
  <c r="K358" i="33"/>
  <c r="T357" i="33" s="1"/>
  <c r="J358" i="33"/>
  <c r="I358" i="33"/>
  <c r="H358" i="33"/>
  <c r="K357" i="33"/>
  <c r="J357" i="33"/>
  <c r="I357" i="33"/>
  <c r="H357" i="33"/>
  <c r="K356" i="33"/>
  <c r="J356" i="33"/>
  <c r="I356" i="33"/>
  <c r="H356" i="33"/>
  <c r="K355" i="33"/>
  <c r="J355" i="33"/>
  <c r="I355" i="33"/>
  <c r="H355" i="33"/>
  <c r="K354" i="33"/>
  <c r="T354" i="33" s="1"/>
  <c r="J354" i="33"/>
  <c r="S354" i="33" s="1"/>
  <c r="I354" i="33"/>
  <c r="H354" i="33"/>
  <c r="Q354" i="33" s="1"/>
  <c r="K353" i="33"/>
  <c r="J353" i="33"/>
  <c r="I353" i="33"/>
  <c r="H353" i="33"/>
  <c r="K352" i="33"/>
  <c r="J352" i="33"/>
  <c r="I352" i="33"/>
  <c r="H352" i="33"/>
  <c r="K351" i="33"/>
  <c r="J351" i="33"/>
  <c r="I351" i="33"/>
  <c r="H351" i="33"/>
  <c r="K350" i="33"/>
  <c r="J350" i="33"/>
  <c r="I350" i="33"/>
  <c r="H350" i="33"/>
  <c r="K349" i="33"/>
  <c r="J349" i="33"/>
  <c r="I349" i="33"/>
  <c r="H349" i="33"/>
  <c r="K348" i="33"/>
  <c r="T348" i="33" s="1"/>
  <c r="J348" i="33"/>
  <c r="S348" i="33" s="1"/>
  <c r="I348" i="33"/>
  <c r="R348" i="33" s="1"/>
  <c r="H348" i="33"/>
  <c r="Q348" i="33" s="1"/>
  <c r="K347" i="33"/>
  <c r="J347" i="33"/>
  <c r="I347" i="33"/>
  <c r="H347" i="33"/>
  <c r="K346" i="33"/>
  <c r="T345" i="33" s="1"/>
  <c r="J346" i="33"/>
  <c r="I346" i="33"/>
  <c r="H346" i="33"/>
  <c r="K345" i="33"/>
  <c r="J345" i="33"/>
  <c r="I345" i="33"/>
  <c r="H345" i="33"/>
  <c r="K344" i="33"/>
  <c r="J344" i="33"/>
  <c r="I344" i="33"/>
  <c r="H344" i="33"/>
  <c r="K343" i="33"/>
  <c r="J343" i="33"/>
  <c r="I343" i="33"/>
  <c r="H343" i="33"/>
  <c r="K342" i="33"/>
  <c r="T342" i="33" s="1"/>
  <c r="J342" i="33"/>
  <c r="S342" i="33" s="1"/>
  <c r="I342" i="33"/>
  <c r="R342" i="33" s="1"/>
  <c r="H342" i="33"/>
  <c r="Q342" i="33" s="1"/>
  <c r="K341" i="33"/>
  <c r="J341" i="33"/>
  <c r="I341" i="33"/>
  <c r="H341" i="33"/>
  <c r="K340" i="33"/>
  <c r="J340" i="33"/>
  <c r="I340" i="33"/>
  <c r="H340" i="33"/>
  <c r="K339" i="33"/>
  <c r="J339" i="33"/>
  <c r="I339" i="33"/>
  <c r="H339" i="33"/>
  <c r="K338" i="33"/>
  <c r="J338" i="33"/>
  <c r="I338" i="33"/>
  <c r="H338" i="33"/>
  <c r="K337" i="33"/>
  <c r="J337" i="33"/>
  <c r="I337" i="33"/>
  <c r="H337" i="33"/>
  <c r="K336" i="33"/>
  <c r="T336" i="33" s="1"/>
  <c r="J336" i="33"/>
  <c r="S336" i="33" s="1"/>
  <c r="I336" i="33"/>
  <c r="R336" i="33" s="1"/>
  <c r="H336" i="33"/>
  <c r="Q336" i="33" s="1"/>
  <c r="K335" i="33"/>
  <c r="J335" i="33"/>
  <c r="I335" i="33"/>
  <c r="H335" i="33"/>
  <c r="K334" i="33"/>
  <c r="T333" i="33" s="1"/>
  <c r="J334" i="33"/>
  <c r="I334" i="33"/>
  <c r="H334" i="33"/>
  <c r="K333" i="33"/>
  <c r="J333" i="33"/>
  <c r="I333" i="33"/>
  <c r="H333" i="33"/>
  <c r="K332" i="33"/>
  <c r="J332" i="33"/>
  <c r="I332" i="33"/>
  <c r="H332" i="33"/>
  <c r="K331" i="33"/>
  <c r="J331" i="33"/>
  <c r="I331" i="33"/>
  <c r="H331" i="33"/>
  <c r="K330" i="33"/>
  <c r="T330" i="33" s="1"/>
  <c r="J330" i="33"/>
  <c r="S330" i="33" s="1"/>
  <c r="I330" i="33"/>
  <c r="R330" i="33" s="1"/>
  <c r="H330" i="33"/>
  <c r="Q330" i="33" s="1"/>
  <c r="K329" i="33"/>
  <c r="J329" i="33"/>
  <c r="I329" i="33"/>
  <c r="H329" i="33"/>
  <c r="K328" i="33"/>
  <c r="J328" i="33"/>
  <c r="I328" i="33"/>
  <c r="H328" i="33"/>
  <c r="K327" i="33"/>
  <c r="J327" i="33"/>
  <c r="I327" i="33"/>
  <c r="H327" i="33"/>
  <c r="K326" i="33"/>
  <c r="J326" i="33"/>
  <c r="I326" i="33"/>
  <c r="H326" i="33"/>
  <c r="K325" i="33"/>
  <c r="J325" i="33"/>
  <c r="I325" i="33"/>
  <c r="H325" i="33"/>
  <c r="K324" i="33"/>
  <c r="T324" i="33" s="1"/>
  <c r="J324" i="33"/>
  <c r="I324" i="33"/>
  <c r="R324" i="33" s="1"/>
  <c r="H324" i="33"/>
  <c r="Q324" i="33" s="1"/>
  <c r="K323" i="33"/>
  <c r="J323" i="33"/>
  <c r="I323" i="33"/>
  <c r="H323" i="33"/>
  <c r="K322" i="33"/>
  <c r="J322" i="33"/>
  <c r="I322" i="33"/>
  <c r="H322" i="33"/>
  <c r="K321" i="33"/>
  <c r="J321" i="33"/>
  <c r="S321" i="33" s="1"/>
  <c r="I321" i="33"/>
  <c r="H321" i="33"/>
  <c r="K320" i="33"/>
  <c r="J320" i="33"/>
  <c r="I320" i="33"/>
  <c r="H320" i="33"/>
  <c r="K319" i="33"/>
  <c r="J319" i="33"/>
  <c r="I319" i="33"/>
  <c r="H319" i="33"/>
  <c r="K318" i="33"/>
  <c r="T318" i="33" s="1"/>
  <c r="J318" i="33"/>
  <c r="S318" i="33" s="1"/>
  <c r="I318" i="33"/>
  <c r="R318" i="33" s="1"/>
  <c r="H318" i="33"/>
  <c r="Q318" i="33" s="1"/>
  <c r="K317" i="33"/>
  <c r="J317" i="33"/>
  <c r="I317" i="33"/>
  <c r="H317" i="33"/>
  <c r="K316" i="33"/>
  <c r="J316" i="33"/>
  <c r="I316" i="33"/>
  <c r="H316" i="33"/>
  <c r="K315" i="33"/>
  <c r="J315" i="33"/>
  <c r="S315" i="33" s="1"/>
  <c r="I315" i="33"/>
  <c r="H315" i="33"/>
  <c r="K314" i="33"/>
  <c r="J314" i="33"/>
  <c r="I314" i="33"/>
  <c r="H314" i="33"/>
  <c r="K313" i="33"/>
  <c r="J313" i="33"/>
  <c r="I313" i="33"/>
  <c r="H313" i="33"/>
  <c r="K312" i="33"/>
  <c r="T312" i="33" s="1"/>
  <c r="J312" i="33"/>
  <c r="I312" i="33"/>
  <c r="R312" i="33" s="1"/>
  <c r="H312" i="33"/>
  <c r="Q312" i="33" s="1"/>
  <c r="K311" i="33"/>
  <c r="J311" i="33"/>
  <c r="I311" i="33"/>
  <c r="H311" i="33"/>
  <c r="K310" i="33"/>
  <c r="J310" i="33"/>
  <c r="I310" i="33"/>
  <c r="H310" i="33"/>
  <c r="K309" i="33"/>
  <c r="J309" i="33"/>
  <c r="S309" i="33" s="1"/>
  <c r="I309" i="33"/>
  <c r="H309" i="33"/>
  <c r="K308" i="33"/>
  <c r="J308" i="33"/>
  <c r="I308" i="33"/>
  <c r="H308" i="33"/>
  <c r="K307" i="33"/>
  <c r="J307" i="33"/>
  <c r="I307" i="33"/>
  <c r="H307" i="33"/>
  <c r="K306" i="33"/>
  <c r="T306" i="33" s="1"/>
  <c r="J306" i="33"/>
  <c r="I306" i="33"/>
  <c r="R306" i="33" s="1"/>
  <c r="H306" i="33"/>
  <c r="Q306" i="33" s="1"/>
  <c r="K305" i="33"/>
  <c r="J305" i="33"/>
  <c r="I305" i="33"/>
  <c r="H305" i="33"/>
  <c r="K304" i="33"/>
  <c r="J304" i="33"/>
  <c r="I304" i="33"/>
  <c r="H304" i="33"/>
  <c r="K303" i="33"/>
  <c r="J303" i="33"/>
  <c r="S303" i="33" s="1"/>
  <c r="I303" i="33"/>
  <c r="R303" i="33" s="1"/>
  <c r="H303" i="33"/>
  <c r="K302" i="33"/>
  <c r="J302" i="33"/>
  <c r="I302" i="33"/>
  <c r="H302" i="33"/>
  <c r="K301" i="33"/>
  <c r="J301" i="33"/>
  <c r="I301" i="33"/>
  <c r="H301" i="33"/>
  <c r="K300" i="33"/>
  <c r="T300" i="33" s="1"/>
  <c r="J300" i="33"/>
  <c r="I300" i="33"/>
  <c r="R300" i="33" s="1"/>
  <c r="H300" i="33"/>
  <c r="Q300" i="33" s="1"/>
  <c r="K299" i="33"/>
  <c r="J299" i="33"/>
  <c r="I299" i="33"/>
  <c r="H299" i="33"/>
  <c r="K298" i="33"/>
  <c r="T297" i="33" s="1"/>
  <c r="J298" i="33"/>
  <c r="I298" i="33"/>
  <c r="H298" i="33"/>
  <c r="K297" i="33"/>
  <c r="J297" i="33"/>
  <c r="S297" i="33" s="1"/>
  <c r="I297" i="33"/>
  <c r="R297" i="33" s="1"/>
  <c r="H297" i="33"/>
  <c r="K296" i="33"/>
  <c r="J296" i="33"/>
  <c r="I296" i="33"/>
  <c r="H296" i="33"/>
  <c r="K295" i="33"/>
  <c r="J295" i="33"/>
  <c r="I295" i="33"/>
  <c r="H295" i="33"/>
  <c r="K294" i="33"/>
  <c r="T294" i="33" s="1"/>
  <c r="J294" i="33"/>
  <c r="I294" i="33"/>
  <c r="R294" i="33" s="1"/>
  <c r="H294" i="33"/>
  <c r="Q294" i="33" s="1"/>
  <c r="K293" i="33"/>
  <c r="J293" i="33"/>
  <c r="I293" i="33"/>
  <c r="H293" i="33"/>
  <c r="K292" i="33"/>
  <c r="J292" i="33"/>
  <c r="I292" i="33"/>
  <c r="H292" i="33"/>
  <c r="K291" i="33"/>
  <c r="T291" i="33" s="1"/>
  <c r="J291" i="33"/>
  <c r="I291" i="33"/>
  <c r="R291" i="33" s="1"/>
  <c r="H291" i="33"/>
  <c r="K290" i="33"/>
  <c r="J290" i="33"/>
  <c r="I290" i="33"/>
  <c r="H290" i="33"/>
  <c r="K289" i="33"/>
  <c r="J289" i="33"/>
  <c r="I289" i="33"/>
  <c r="H289" i="33"/>
  <c r="K288" i="33"/>
  <c r="T288" i="33" s="1"/>
  <c r="J288" i="33"/>
  <c r="I288" i="33"/>
  <c r="R288" i="33" s="1"/>
  <c r="H288" i="33"/>
  <c r="Q288" i="33" s="1"/>
  <c r="K287" i="33"/>
  <c r="J287" i="33"/>
  <c r="I287" i="33"/>
  <c r="H287" i="33"/>
  <c r="K286" i="33"/>
  <c r="J286" i="33"/>
  <c r="I286" i="33"/>
  <c r="H286" i="33"/>
  <c r="K285" i="33"/>
  <c r="J285" i="33"/>
  <c r="I285" i="33"/>
  <c r="H285" i="33"/>
  <c r="K284" i="33"/>
  <c r="J284" i="33"/>
  <c r="I284" i="33"/>
  <c r="H284" i="33"/>
  <c r="K283" i="33"/>
  <c r="J283" i="33"/>
  <c r="I283" i="33"/>
  <c r="H283" i="33"/>
  <c r="K282" i="33"/>
  <c r="T282" i="33" s="1"/>
  <c r="J282" i="33"/>
  <c r="I282" i="33"/>
  <c r="H282" i="33"/>
  <c r="Q282" i="33" s="1"/>
  <c r="K281" i="33"/>
  <c r="J281" i="33"/>
  <c r="I281" i="33"/>
  <c r="H281" i="33"/>
  <c r="K280" i="33"/>
  <c r="J280" i="33"/>
  <c r="I280" i="33"/>
  <c r="H280" i="33"/>
  <c r="K279" i="33"/>
  <c r="J279" i="33"/>
  <c r="S279" i="33" s="1"/>
  <c r="I279" i="33"/>
  <c r="R279" i="33" s="1"/>
  <c r="H279" i="33"/>
  <c r="K278" i="33"/>
  <c r="J278" i="33"/>
  <c r="I278" i="33"/>
  <c r="H278" i="33"/>
  <c r="K277" i="33"/>
  <c r="J277" i="33"/>
  <c r="I277" i="33"/>
  <c r="H277" i="33"/>
  <c r="K276" i="33"/>
  <c r="T276" i="33" s="1"/>
  <c r="J276" i="33"/>
  <c r="I276" i="33"/>
  <c r="H276" i="33"/>
  <c r="Q276" i="33" s="1"/>
  <c r="K275" i="33"/>
  <c r="J275" i="33"/>
  <c r="I275" i="33"/>
  <c r="H275" i="33"/>
  <c r="K274" i="33"/>
  <c r="J274" i="33"/>
  <c r="I274" i="33"/>
  <c r="H274" i="33"/>
  <c r="K273" i="33"/>
  <c r="J273" i="33"/>
  <c r="S273" i="33" s="1"/>
  <c r="I273" i="33"/>
  <c r="R273" i="33" s="1"/>
  <c r="H273" i="33"/>
  <c r="K272" i="33"/>
  <c r="J272" i="33"/>
  <c r="I272" i="33"/>
  <c r="H272" i="33"/>
  <c r="K271" i="33"/>
  <c r="J271" i="33"/>
  <c r="I271" i="33"/>
  <c r="H271" i="33"/>
  <c r="K270" i="33"/>
  <c r="T270" i="33" s="1"/>
  <c r="J270" i="33"/>
  <c r="I270" i="33"/>
  <c r="H270" i="33"/>
  <c r="Q270" i="33" s="1"/>
  <c r="K269" i="33"/>
  <c r="J269" i="33"/>
  <c r="I269" i="33"/>
  <c r="H269" i="33"/>
  <c r="K268" i="33"/>
  <c r="J268" i="33"/>
  <c r="I268" i="33"/>
  <c r="H268" i="33"/>
  <c r="K267" i="33"/>
  <c r="J267" i="33"/>
  <c r="S267" i="33" s="1"/>
  <c r="I267" i="33"/>
  <c r="R267" i="33" s="1"/>
  <c r="H267" i="33"/>
  <c r="K266" i="33"/>
  <c r="J266" i="33"/>
  <c r="I266" i="33"/>
  <c r="H266" i="33"/>
  <c r="K265" i="33"/>
  <c r="J265" i="33"/>
  <c r="I265" i="33"/>
  <c r="H265" i="33"/>
  <c r="K264" i="33"/>
  <c r="T264" i="33" s="1"/>
  <c r="J264" i="33"/>
  <c r="I264" i="33"/>
  <c r="H264" i="33"/>
  <c r="Q264" i="33" s="1"/>
  <c r="K263" i="33"/>
  <c r="J263" i="33"/>
  <c r="I263" i="33"/>
  <c r="H263" i="33"/>
  <c r="K262" i="33"/>
  <c r="J262" i="33"/>
  <c r="I262" i="33"/>
  <c r="H262" i="33"/>
  <c r="K261" i="33"/>
  <c r="T261" i="33" s="1"/>
  <c r="J261" i="33"/>
  <c r="I261" i="33"/>
  <c r="H261" i="33"/>
  <c r="K260" i="33"/>
  <c r="J260" i="33"/>
  <c r="I260" i="33"/>
  <c r="H260" i="33"/>
  <c r="K259" i="33"/>
  <c r="J259" i="33"/>
  <c r="I259" i="33"/>
  <c r="H259" i="33"/>
  <c r="K258" i="33"/>
  <c r="T258" i="33" s="1"/>
  <c r="J258" i="33"/>
  <c r="I258" i="33"/>
  <c r="R258" i="33" s="1"/>
  <c r="H258" i="33"/>
  <c r="Q258" i="33" s="1"/>
  <c r="K257" i="33"/>
  <c r="J257" i="33"/>
  <c r="I257" i="33"/>
  <c r="H257" i="33"/>
  <c r="K256" i="33"/>
  <c r="J256" i="33"/>
  <c r="I256" i="33"/>
  <c r="H256" i="33"/>
  <c r="K255" i="33"/>
  <c r="J255" i="33"/>
  <c r="S255" i="33" s="1"/>
  <c r="I255" i="33"/>
  <c r="H255" i="33"/>
  <c r="K254" i="33"/>
  <c r="J254" i="33"/>
  <c r="I254" i="33"/>
  <c r="H254" i="33"/>
  <c r="K253" i="33"/>
  <c r="J253" i="33"/>
  <c r="I253" i="33"/>
  <c r="H253" i="33"/>
  <c r="K252" i="33"/>
  <c r="J252" i="33"/>
  <c r="I252" i="33"/>
  <c r="R252" i="33" s="1"/>
  <c r="H252" i="33"/>
  <c r="Q252" i="33" s="1"/>
  <c r="K251" i="33"/>
  <c r="J251" i="33"/>
  <c r="I251" i="33"/>
  <c r="H251" i="33"/>
  <c r="K250" i="33"/>
  <c r="J250" i="33"/>
  <c r="I250" i="33"/>
  <c r="H250" i="33"/>
  <c r="K249" i="33"/>
  <c r="J249" i="33"/>
  <c r="S249" i="33" s="1"/>
  <c r="I249" i="33"/>
  <c r="H249" i="33"/>
  <c r="K248" i="33"/>
  <c r="J248" i="33"/>
  <c r="I248" i="33"/>
  <c r="H248" i="33"/>
  <c r="K247" i="33"/>
  <c r="J247" i="33"/>
  <c r="I247" i="33"/>
  <c r="H247" i="33"/>
  <c r="K246" i="33"/>
  <c r="J246" i="33"/>
  <c r="I246" i="33"/>
  <c r="R246" i="33" s="1"/>
  <c r="H246" i="33"/>
  <c r="Q246" i="33" s="1"/>
  <c r="K245" i="33"/>
  <c r="J245" i="33"/>
  <c r="I245" i="33"/>
  <c r="H245" i="33"/>
  <c r="K244" i="33"/>
  <c r="J244" i="33"/>
  <c r="I244" i="33"/>
  <c r="H244" i="33"/>
  <c r="K243" i="33"/>
  <c r="J243" i="33"/>
  <c r="S243" i="33" s="1"/>
  <c r="I243" i="33"/>
  <c r="H243" i="33"/>
  <c r="K242" i="33"/>
  <c r="J242" i="33"/>
  <c r="I242" i="33"/>
  <c r="H242" i="33"/>
  <c r="K241" i="33"/>
  <c r="J241" i="33"/>
  <c r="I241" i="33"/>
  <c r="H241" i="33"/>
  <c r="K240" i="33"/>
  <c r="T240" i="33" s="1"/>
  <c r="J240" i="33"/>
  <c r="I240" i="33"/>
  <c r="R240" i="33" s="1"/>
  <c r="H240" i="33"/>
  <c r="Q240" i="33" s="1"/>
  <c r="K239" i="33"/>
  <c r="J239" i="33"/>
  <c r="I239" i="33"/>
  <c r="H239" i="33"/>
  <c r="K238" i="33"/>
  <c r="J238" i="33"/>
  <c r="I238" i="33"/>
  <c r="H238" i="33"/>
  <c r="K237" i="33"/>
  <c r="J237" i="33"/>
  <c r="S237" i="33" s="1"/>
  <c r="I237" i="33"/>
  <c r="H237" i="33"/>
  <c r="K236" i="33"/>
  <c r="J236" i="33"/>
  <c r="I236" i="33"/>
  <c r="H236" i="33"/>
  <c r="K235" i="33"/>
  <c r="J235" i="33"/>
  <c r="I235" i="33"/>
  <c r="H235" i="33"/>
  <c r="K234" i="33"/>
  <c r="T234" i="33" s="1"/>
  <c r="J234" i="33"/>
  <c r="S234" i="33" s="1"/>
  <c r="I234" i="33"/>
  <c r="R234" i="33" s="1"/>
  <c r="H234" i="33"/>
  <c r="Q234" i="33" s="1"/>
  <c r="K233" i="33"/>
  <c r="J233" i="33"/>
  <c r="I233" i="33"/>
  <c r="H233" i="33"/>
  <c r="K232" i="33"/>
  <c r="J232" i="33"/>
  <c r="I232" i="33"/>
  <c r="H232" i="33"/>
  <c r="K231" i="33"/>
  <c r="J231" i="33"/>
  <c r="S231" i="33" s="1"/>
  <c r="I231" i="33"/>
  <c r="R231" i="33" s="1"/>
  <c r="H231" i="33"/>
  <c r="K230" i="33"/>
  <c r="J230" i="33"/>
  <c r="I230" i="33"/>
  <c r="H230" i="33"/>
  <c r="K229" i="33"/>
  <c r="J229" i="33"/>
  <c r="I229" i="33"/>
  <c r="H229" i="33"/>
  <c r="K228" i="33"/>
  <c r="T228" i="33" s="1"/>
  <c r="J228" i="33"/>
  <c r="I228" i="33"/>
  <c r="H228" i="33"/>
  <c r="Q228" i="33" s="1"/>
  <c r="K227" i="33"/>
  <c r="J227" i="33"/>
  <c r="I227" i="33"/>
  <c r="H227" i="33"/>
  <c r="K226" i="33"/>
  <c r="J226" i="33"/>
  <c r="I226" i="33"/>
  <c r="H226" i="33"/>
  <c r="K225" i="33"/>
  <c r="J225" i="33"/>
  <c r="S225" i="33" s="1"/>
  <c r="I225" i="33"/>
  <c r="R225" i="33" s="1"/>
  <c r="H225" i="33"/>
  <c r="K224" i="33"/>
  <c r="J224" i="33"/>
  <c r="I224" i="33"/>
  <c r="H224" i="33"/>
  <c r="K223" i="33"/>
  <c r="J223" i="33"/>
  <c r="I223" i="33"/>
  <c r="H223" i="33"/>
  <c r="K222" i="33"/>
  <c r="J222" i="33"/>
  <c r="S222" i="33" s="1"/>
  <c r="I222" i="33"/>
  <c r="R222" i="33" s="1"/>
  <c r="H222" i="33"/>
  <c r="Q222" i="33" s="1"/>
  <c r="K221" i="33"/>
  <c r="J221" i="33"/>
  <c r="I221" i="33"/>
  <c r="H221" i="33"/>
  <c r="K220" i="33"/>
  <c r="J220" i="33"/>
  <c r="I220" i="33"/>
  <c r="H220" i="33"/>
  <c r="K219" i="33"/>
  <c r="J219" i="33"/>
  <c r="S219" i="33" s="1"/>
  <c r="I219" i="33"/>
  <c r="H219" i="33"/>
  <c r="K218" i="33"/>
  <c r="J218" i="33"/>
  <c r="I218" i="33"/>
  <c r="H218" i="33"/>
  <c r="K217" i="33"/>
  <c r="J217" i="33"/>
  <c r="I217" i="33"/>
  <c r="H217" i="33"/>
  <c r="K216" i="33"/>
  <c r="T216" i="33" s="1"/>
  <c r="J216" i="33"/>
  <c r="I216" i="33"/>
  <c r="R216" i="33" s="1"/>
  <c r="H216" i="33"/>
  <c r="Q216" i="33" s="1"/>
  <c r="K215" i="33"/>
  <c r="J215" i="33"/>
  <c r="I215" i="33"/>
  <c r="H215" i="33"/>
  <c r="K214" i="33"/>
  <c r="J214" i="33"/>
  <c r="I214" i="33"/>
  <c r="H214" i="33"/>
  <c r="K213" i="33"/>
  <c r="J213" i="33"/>
  <c r="S213" i="33" s="1"/>
  <c r="I213" i="33"/>
  <c r="H213" i="33"/>
  <c r="K212" i="33"/>
  <c r="J212" i="33"/>
  <c r="I212" i="33"/>
  <c r="H212" i="33"/>
  <c r="K211" i="33"/>
  <c r="J211" i="33"/>
  <c r="I211" i="33"/>
  <c r="H211" i="33"/>
  <c r="K210" i="33"/>
  <c r="T210" i="33" s="1"/>
  <c r="J210" i="33"/>
  <c r="I210" i="33"/>
  <c r="R210" i="33" s="1"/>
  <c r="H210" i="33"/>
  <c r="Q210" i="33" s="1"/>
  <c r="K209" i="33"/>
  <c r="J209" i="33"/>
  <c r="I209" i="33"/>
  <c r="H209" i="33"/>
  <c r="K208" i="33"/>
  <c r="J208" i="33"/>
  <c r="I208" i="33"/>
  <c r="H208" i="33"/>
  <c r="K207" i="33"/>
  <c r="T207" i="33" s="1"/>
  <c r="J207" i="33"/>
  <c r="S207" i="33" s="1"/>
  <c r="I207" i="33"/>
  <c r="H207" i="33"/>
  <c r="K206" i="33"/>
  <c r="J206" i="33"/>
  <c r="I206" i="33"/>
  <c r="H206" i="33"/>
  <c r="K205" i="33"/>
  <c r="J205" i="33"/>
  <c r="I205" i="33"/>
  <c r="H205" i="33"/>
  <c r="K204" i="33"/>
  <c r="T204" i="33" s="1"/>
  <c r="J204" i="33"/>
  <c r="I204" i="33"/>
  <c r="R204" i="33" s="1"/>
  <c r="H204" i="33"/>
  <c r="Q204" i="33" s="1"/>
  <c r="K203" i="33"/>
  <c r="J203" i="33"/>
  <c r="I203" i="33"/>
  <c r="H203" i="33"/>
  <c r="K202" i="33"/>
  <c r="J202" i="33"/>
  <c r="I202" i="33"/>
  <c r="H202" i="33"/>
  <c r="K201" i="33"/>
  <c r="J201" i="33"/>
  <c r="S201" i="33" s="1"/>
  <c r="I201" i="33"/>
  <c r="H201" i="33"/>
  <c r="K200" i="33"/>
  <c r="J200" i="33"/>
  <c r="I200" i="33"/>
  <c r="H200" i="33"/>
  <c r="K199" i="33"/>
  <c r="J199" i="33"/>
  <c r="I199" i="33"/>
  <c r="H199" i="33"/>
  <c r="K198" i="33"/>
  <c r="T198" i="33" s="1"/>
  <c r="J198" i="33"/>
  <c r="I198" i="33"/>
  <c r="R198" i="33" s="1"/>
  <c r="H198" i="33"/>
  <c r="Q198" i="33" s="1"/>
  <c r="K197" i="33"/>
  <c r="J197" i="33"/>
  <c r="I197" i="33"/>
  <c r="H197" i="33"/>
  <c r="K196" i="33"/>
  <c r="J196" i="33"/>
  <c r="I196" i="33"/>
  <c r="H196" i="33"/>
  <c r="K195" i="33"/>
  <c r="J195" i="33"/>
  <c r="S195" i="33" s="1"/>
  <c r="I195" i="33"/>
  <c r="H195" i="33"/>
  <c r="K194" i="33"/>
  <c r="J194" i="33"/>
  <c r="I194" i="33"/>
  <c r="H194" i="33"/>
  <c r="K193" i="33"/>
  <c r="J193" i="33"/>
  <c r="I193" i="33"/>
  <c r="H193" i="33"/>
  <c r="K192" i="33"/>
  <c r="J192" i="33"/>
  <c r="I192" i="33"/>
  <c r="R192" i="33" s="1"/>
  <c r="H192" i="33"/>
  <c r="Q192" i="33" s="1"/>
  <c r="K191" i="33"/>
  <c r="J191" i="33"/>
  <c r="I191" i="33"/>
  <c r="H191" i="33"/>
  <c r="K190" i="33"/>
  <c r="J190" i="33"/>
  <c r="I190" i="33"/>
  <c r="H190" i="33"/>
  <c r="K189" i="33"/>
  <c r="T189" i="33" s="1"/>
  <c r="J189" i="33"/>
  <c r="I189" i="33"/>
  <c r="H189" i="33"/>
  <c r="K188" i="33"/>
  <c r="J188" i="33"/>
  <c r="I188" i="33"/>
  <c r="H188" i="33"/>
  <c r="K187" i="33"/>
  <c r="J187" i="33"/>
  <c r="I187" i="33"/>
  <c r="H187" i="33"/>
  <c r="K186" i="33"/>
  <c r="J186" i="33"/>
  <c r="I186" i="33"/>
  <c r="R186" i="33" s="1"/>
  <c r="H186" i="33"/>
  <c r="Q186" i="33" s="1"/>
  <c r="K185" i="33"/>
  <c r="J185" i="33"/>
  <c r="I185" i="33"/>
  <c r="H185" i="33"/>
  <c r="K184" i="33"/>
  <c r="J184" i="33"/>
  <c r="I184" i="33"/>
  <c r="H184" i="33"/>
  <c r="K183" i="33"/>
  <c r="J183" i="33"/>
  <c r="S183" i="33" s="1"/>
  <c r="I183" i="33"/>
  <c r="H183" i="33"/>
  <c r="K182" i="33"/>
  <c r="J182" i="33"/>
  <c r="I182" i="33"/>
  <c r="H182" i="33"/>
  <c r="K181" i="33"/>
  <c r="J181" i="33"/>
  <c r="I181" i="33"/>
  <c r="H181" i="33"/>
  <c r="K180" i="33"/>
  <c r="T180" i="33" s="1"/>
  <c r="J180" i="33"/>
  <c r="I180" i="33"/>
  <c r="R180" i="33" s="1"/>
  <c r="H180" i="33"/>
  <c r="Q180" i="33" s="1"/>
  <c r="K179" i="33"/>
  <c r="J179" i="33"/>
  <c r="I179" i="33"/>
  <c r="H179" i="33"/>
  <c r="K178" i="33"/>
  <c r="J178" i="33"/>
  <c r="I178" i="33"/>
  <c r="H178" i="33"/>
  <c r="K177" i="33"/>
  <c r="T177" i="33" s="1"/>
  <c r="J177" i="33"/>
  <c r="S177" i="33" s="1"/>
  <c r="I177" i="33"/>
  <c r="R177" i="33" s="1"/>
  <c r="H177" i="33"/>
  <c r="K176" i="33"/>
  <c r="J176" i="33"/>
  <c r="I176" i="33"/>
  <c r="H176" i="33"/>
  <c r="K175" i="33"/>
  <c r="J175" i="33"/>
  <c r="I175" i="33"/>
  <c r="H175" i="33"/>
  <c r="K174" i="33"/>
  <c r="J174" i="33"/>
  <c r="I174" i="33"/>
  <c r="R174" i="33" s="1"/>
  <c r="H174" i="33"/>
  <c r="Q174" i="33" s="1"/>
  <c r="K173" i="33"/>
  <c r="J173" i="33"/>
  <c r="I173" i="33"/>
  <c r="H173" i="33"/>
  <c r="K172" i="33"/>
  <c r="J172" i="33"/>
  <c r="I172" i="33"/>
  <c r="H172" i="33"/>
  <c r="K171" i="33"/>
  <c r="J171" i="33"/>
  <c r="S171" i="33" s="1"/>
  <c r="I171" i="33"/>
  <c r="R171" i="33" s="1"/>
  <c r="H171" i="33"/>
  <c r="K170" i="33"/>
  <c r="J170" i="33"/>
  <c r="I170" i="33"/>
  <c r="H170" i="33"/>
  <c r="K169" i="33"/>
  <c r="J169" i="33"/>
  <c r="I169" i="33"/>
  <c r="H169" i="33"/>
  <c r="K168" i="33"/>
  <c r="J168" i="33"/>
  <c r="I168" i="33"/>
  <c r="R168" i="33" s="1"/>
  <c r="H168" i="33"/>
  <c r="Q168" i="33" s="1"/>
  <c r="K167" i="33"/>
  <c r="J167" i="33"/>
  <c r="I167" i="33"/>
  <c r="H167" i="33"/>
  <c r="K166" i="33"/>
  <c r="J166" i="33"/>
  <c r="I166" i="33"/>
  <c r="H166" i="33"/>
  <c r="K165" i="33"/>
  <c r="T165" i="33" s="1"/>
  <c r="J165" i="33"/>
  <c r="S165" i="33" s="1"/>
  <c r="I165" i="33"/>
  <c r="R165" i="33" s="1"/>
  <c r="H165" i="33"/>
  <c r="K164" i="33"/>
  <c r="J164" i="33"/>
  <c r="I164" i="33"/>
  <c r="H164" i="33"/>
  <c r="K163" i="33"/>
  <c r="J163" i="33"/>
  <c r="I163" i="33"/>
  <c r="H163" i="33"/>
  <c r="K162" i="33"/>
  <c r="T162" i="33" s="1"/>
  <c r="J162" i="33"/>
  <c r="I162" i="33"/>
  <c r="R162" i="33" s="1"/>
  <c r="H162" i="33"/>
  <c r="Q162" i="33" s="1"/>
  <c r="K161" i="33"/>
  <c r="J161" i="33"/>
  <c r="I161" i="33"/>
  <c r="H161" i="33"/>
  <c r="K160" i="33"/>
  <c r="J160" i="33"/>
  <c r="I160" i="33"/>
  <c r="H160" i="33"/>
  <c r="K159" i="33"/>
  <c r="J159" i="33"/>
  <c r="S159" i="33" s="1"/>
  <c r="I159" i="33"/>
  <c r="R159" i="33" s="1"/>
  <c r="H159" i="33"/>
  <c r="K158" i="33"/>
  <c r="J158" i="33"/>
  <c r="I158" i="33"/>
  <c r="H158" i="33"/>
  <c r="K157" i="33"/>
  <c r="J157" i="33"/>
  <c r="I157" i="33"/>
  <c r="H157" i="33"/>
  <c r="K156" i="33"/>
  <c r="T156" i="33" s="1"/>
  <c r="J156" i="33"/>
  <c r="I156" i="33"/>
  <c r="H156" i="33"/>
  <c r="Q156" i="33" s="1"/>
  <c r="K155" i="33"/>
  <c r="J155" i="33"/>
  <c r="I155" i="33"/>
  <c r="H155" i="33"/>
  <c r="K154" i="33"/>
  <c r="J154" i="33"/>
  <c r="I154" i="33"/>
  <c r="H154" i="33"/>
  <c r="K153" i="33"/>
  <c r="T153" i="33" s="1"/>
  <c r="J153" i="33"/>
  <c r="S153" i="33" s="1"/>
  <c r="I153" i="33"/>
  <c r="R153" i="33" s="1"/>
  <c r="H153" i="33"/>
  <c r="K152" i="33"/>
  <c r="J152" i="33"/>
  <c r="I152" i="33"/>
  <c r="H152" i="33"/>
  <c r="K151" i="33"/>
  <c r="J151" i="33"/>
  <c r="I151" i="33"/>
  <c r="H151" i="33"/>
  <c r="K150" i="33"/>
  <c r="T150" i="33" s="1"/>
  <c r="J150" i="33"/>
  <c r="I150" i="33"/>
  <c r="R150" i="33" s="1"/>
  <c r="H150" i="33"/>
  <c r="Q150" i="33" s="1"/>
  <c r="K149" i="33"/>
  <c r="J149" i="33"/>
  <c r="I149" i="33"/>
  <c r="H149" i="33"/>
  <c r="K148" i="33"/>
  <c r="J148" i="33"/>
  <c r="I148" i="33"/>
  <c r="H148" i="33"/>
  <c r="K147" i="33"/>
  <c r="J147" i="33"/>
  <c r="S147" i="33" s="1"/>
  <c r="I147" i="33"/>
  <c r="R147" i="33" s="1"/>
  <c r="H147" i="33"/>
  <c r="K146" i="33"/>
  <c r="J146" i="33"/>
  <c r="I146" i="33"/>
  <c r="H146" i="33"/>
  <c r="K145" i="33"/>
  <c r="J145" i="33"/>
  <c r="I145" i="33"/>
  <c r="H145" i="33"/>
  <c r="K144" i="33"/>
  <c r="T144" i="33" s="1"/>
  <c r="J144" i="33"/>
  <c r="S144" i="33" s="1"/>
  <c r="I144" i="33"/>
  <c r="R144" i="33" s="1"/>
  <c r="H144" i="33"/>
  <c r="Q144" i="33" s="1"/>
  <c r="K143" i="33"/>
  <c r="J143" i="33"/>
  <c r="I143" i="33"/>
  <c r="H143" i="33"/>
  <c r="K142" i="33"/>
  <c r="J142" i="33"/>
  <c r="I142" i="33"/>
  <c r="H142" i="33"/>
  <c r="K141" i="33"/>
  <c r="J141" i="33"/>
  <c r="S141" i="33" s="1"/>
  <c r="I141" i="33"/>
  <c r="R141" i="33" s="1"/>
  <c r="H141" i="33"/>
  <c r="K140" i="33"/>
  <c r="J140" i="33"/>
  <c r="I140" i="33"/>
  <c r="H140" i="33"/>
  <c r="K139" i="33"/>
  <c r="J139" i="33"/>
  <c r="I139" i="33"/>
  <c r="H139" i="33"/>
  <c r="K138" i="33"/>
  <c r="T138" i="33" s="1"/>
  <c r="J138" i="33"/>
  <c r="I138" i="33"/>
  <c r="H138" i="33"/>
  <c r="Q138" i="33" s="1"/>
  <c r="K137" i="33"/>
  <c r="J137" i="33"/>
  <c r="I137" i="33"/>
  <c r="H137" i="33"/>
  <c r="K136" i="33"/>
  <c r="J136" i="33"/>
  <c r="I136" i="33"/>
  <c r="H136" i="33"/>
  <c r="K135" i="33"/>
  <c r="T135" i="33" s="1"/>
  <c r="J135" i="33"/>
  <c r="S135" i="33" s="1"/>
  <c r="I135" i="33"/>
  <c r="R135" i="33" s="1"/>
  <c r="H135" i="33"/>
  <c r="K134" i="33"/>
  <c r="J134" i="33"/>
  <c r="I134" i="33"/>
  <c r="H134" i="33"/>
  <c r="K133" i="33"/>
  <c r="J133" i="33"/>
  <c r="I133" i="33"/>
  <c r="H133" i="33"/>
  <c r="K132" i="33"/>
  <c r="T132" i="33" s="1"/>
  <c r="J132" i="33"/>
  <c r="I132" i="33"/>
  <c r="H132" i="33"/>
  <c r="Q132" i="33" s="1"/>
  <c r="K131" i="33"/>
  <c r="J131" i="33"/>
  <c r="I131" i="33"/>
  <c r="H131" i="33"/>
  <c r="K130" i="33"/>
  <c r="T129" i="33" s="1"/>
  <c r="J130" i="33"/>
  <c r="I130" i="33"/>
  <c r="H130" i="33"/>
  <c r="K129" i="33"/>
  <c r="J129" i="33"/>
  <c r="S129" i="33" s="1"/>
  <c r="I129" i="33"/>
  <c r="H129" i="33"/>
  <c r="K128" i="33"/>
  <c r="J128" i="33"/>
  <c r="I128" i="33"/>
  <c r="H128" i="33"/>
  <c r="K127" i="33"/>
  <c r="J127" i="33"/>
  <c r="I127" i="33"/>
  <c r="H127" i="33"/>
  <c r="K126" i="33"/>
  <c r="T126" i="33" s="1"/>
  <c r="J126" i="33"/>
  <c r="I126" i="33"/>
  <c r="H126" i="33"/>
  <c r="Q126" i="33" s="1"/>
  <c r="K125" i="33"/>
  <c r="J125" i="33"/>
  <c r="I125" i="33"/>
  <c r="H125" i="33"/>
  <c r="K124" i="33"/>
  <c r="J124" i="33"/>
  <c r="I124" i="33"/>
  <c r="H124" i="33"/>
  <c r="K123" i="33"/>
  <c r="J123" i="33"/>
  <c r="S123" i="33" s="1"/>
  <c r="I123" i="33"/>
  <c r="R123" i="33" s="1"/>
  <c r="H123" i="33"/>
  <c r="K122" i="33"/>
  <c r="J122" i="33"/>
  <c r="I122" i="33"/>
  <c r="H122" i="33"/>
  <c r="K121" i="33"/>
  <c r="J121" i="33"/>
  <c r="I121" i="33"/>
  <c r="H121" i="33"/>
  <c r="K120" i="33"/>
  <c r="T120" i="33" s="1"/>
  <c r="J120" i="33"/>
  <c r="I120" i="33"/>
  <c r="H120" i="33"/>
  <c r="Q120" i="33" s="1"/>
  <c r="K119" i="33"/>
  <c r="J119" i="33"/>
  <c r="I119" i="33"/>
  <c r="H119" i="33"/>
  <c r="K118" i="33"/>
  <c r="J118" i="33"/>
  <c r="I118" i="33"/>
  <c r="H118" i="33"/>
  <c r="K117" i="33"/>
  <c r="J117" i="33"/>
  <c r="S117" i="33" s="1"/>
  <c r="I117" i="33"/>
  <c r="R117" i="33" s="1"/>
  <c r="H117" i="33"/>
  <c r="K116" i="33"/>
  <c r="J116" i="33"/>
  <c r="I116" i="33"/>
  <c r="H116" i="33"/>
  <c r="K115" i="33"/>
  <c r="J115" i="33"/>
  <c r="I115" i="33"/>
  <c r="H115" i="33"/>
  <c r="K114" i="33"/>
  <c r="T114" i="33" s="1"/>
  <c r="J114" i="33"/>
  <c r="I114" i="33"/>
  <c r="H114" i="33"/>
  <c r="K113" i="33"/>
  <c r="J113" i="33"/>
  <c r="I113" i="33"/>
  <c r="H113" i="33"/>
  <c r="K112" i="33"/>
  <c r="J112" i="33"/>
  <c r="I112" i="33"/>
  <c r="H112" i="33"/>
  <c r="Q111" i="33" s="1"/>
  <c r="K111" i="33"/>
  <c r="J111" i="33"/>
  <c r="S111" i="33" s="1"/>
  <c r="I111" i="33"/>
  <c r="R111" i="33" s="1"/>
  <c r="H111" i="33"/>
  <c r="K110" i="33"/>
  <c r="J110" i="33"/>
  <c r="I110" i="33"/>
  <c r="H110" i="33"/>
  <c r="K109" i="33"/>
  <c r="J109" i="33"/>
  <c r="I109" i="33"/>
  <c r="H109" i="33"/>
  <c r="K108" i="33"/>
  <c r="T108" i="33" s="1"/>
  <c r="J108" i="33"/>
  <c r="I108" i="33"/>
  <c r="H108" i="33"/>
  <c r="Q108" i="33" s="1"/>
  <c r="K107" i="33"/>
  <c r="J107" i="33"/>
  <c r="I107" i="33"/>
  <c r="H107" i="33"/>
  <c r="K106" i="33"/>
  <c r="T105" i="33" s="1"/>
  <c r="J106" i="33"/>
  <c r="I106" i="33"/>
  <c r="H106" i="33"/>
  <c r="K105" i="33"/>
  <c r="J105" i="33"/>
  <c r="I105" i="33"/>
  <c r="R105" i="33" s="1"/>
  <c r="H105" i="33"/>
  <c r="K104" i="33"/>
  <c r="J104" i="33"/>
  <c r="I104" i="33"/>
  <c r="H104" i="33"/>
  <c r="K103" i="33"/>
  <c r="J103" i="33"/>
  <c r="I103" i="33"/>
  <c r="H103" i="33"/>
  <c r="K102" i="33"/>
  <c r="T102" i="33" s="1"/>
  <c r="J102" i="33"/>
  <c r="I102" i="33"/>
  <c r="H102" i="33"/>
  <c r="Q102" i="33" s="1"/>
  <c r="K101" i="33"/>
  <c r="J101" i="33"/>
  <c r="I101" i="33"/>
  <c r="H101" i="33"/>
  <c r="K100" i="33"/>
  <c r="J100" i="33"/>
  <c r="I100" i="33"/>
  <c r="H100" i="33"/>
  <c r="K99" i="33"/>
  <c r="J99" i="33"/>
  <c r="S99" i="33" s="1"/>
  <c r="I99" i="33"/>
  <c r="R99" i="33" s="1"/>
  <c r="H99" i="33"/>
  <c r="K98" i="33"/>
  <c r="J98" i="33"/>
  <c r="I98" i="33"/>
  <c r="H98" i="33"/>
  <c r="K97" i="33"/>
  <c r="J97" i="33"/>
  <c r="I97" i="33"/>
  <c r="H97" i="33"/>
  <c r="K96" i="33"/>
  <c r="T96" i="33" s="1"/>
  <c r="J96" i="33"/>
  <c r="I96" i="33"/>
  <c r="H96" i="33"/>
  <c r="Q96" i="33" s="1"/>
  <c r="K95" i="33"/>
  <c r="J95" i="33"/>
  <c r="I95" i="33"/>
  <c r="H95" i="33"/>
  <c r="K94" i="33"/>
  <c r="J94" i="33"/>
  <c r="I94" i="33"/>
  <c r="H94" i="33"/>
  <c r="K93" i="33"/>
  <c r="J93" i="33"/>
  <c r="I93" i="33"/>
  <c r="H93" i="33"/>
  <c r="K92" i="33"/>
  <c r="J92" i="33"/>
  <c r="I92" i="33"/>
  <c r="H92" i="33"/>
  <c r="K91" i="33"/>
  <c r="J91" i="33"/>
  <c r="I91" i="33"/>
  <c r="H91" i="33"/>
  <c r="K90" i="33"/>
  <c r="T90" i="33" s="1"/>
  <c r="J90" i="33"/>
  <c r="I90" i="33"/>
  <c r="H90" i="33"/>
  <c r="Q90" i="33" s="1"/>
  <c r="K89" i="33"/>
  <c r="J89" i="33"/>
  <c r="I89" i="33"/>
  <c r="H89" i="33"/>
  <c r="K88" i="33"/>
  <c r="T87" i="33" s="1"/>
  <c r="J88" i="33"/>
  <c r="I88" i="33"/>
  <c r="H88" i="33"/>
  <c r="K87" i="33"/>
  <c r="J87" i="33"/>
  <c r="S87" i="33" s="1"/>
  <c r="I87" i="33"/>
  <c r="R87" i="33" s="1"/>
  <c r="H87" i="33"/>
  <c r="K86" i="33"/>
  <c r="J86" i="33"/>
  <c r="I86" i="33"/>
  <c r="H86" i="33"/>
  <c r="K85" i="33"/>
  <c r="J85" i="33"/>
  <c r="I85" i="33"/>
  <c r="H85" i="33"/>
  <c r="K84" i="33"/>
  <c r="T84" i="33" s="1"/>
  <c r="J84" i="33"/>
  <c r="I84" i="33"/>
  <c r="H84" i="33"/>
  <c r="Q84" i="33" s="1"/>
  <c r="K83" i="33"/>
  <c r="J83" i="33"/>
  <c r="I83" i="33"/>
  <c r="H83" i="33"/>
  <c r="K82" i="33"/>
  <c r="J82" i="33"/>
  <c r="I82" i="33"/>
  <c r="H82" i="33"/>
  <c r="K81" i="33"/>
  <c r="J81" i="33"/>
  <c r="S81" i="33" s="1"/>
  <c r="I81" i="33"/>
  <c r="R81" i="33" s="1"/>
  <c r="H81" i="33"/>
  <c r="K80" i="33"/>
  <c r="J80" i="33"/>
  <c r="I80" i="33"/>
  <c r="H80" i="33"/>
  <c r="K79" i="33"/>
  <c r="J79" i="33"/>
  <c r="I79" i="33"/>
  <c r="H79" i="33"/>
  <c r="K78" i="33"/>
  <c r="T78" i="33" s="1"/>
  <c r="J78" i="33"/>
  <c r="I78" i="33"/>
  <c r="H78" i="33"/>
  <c r="Q78" i="33" s="1"/>
  <c r="K77" i="33"/>
  <c r="J77" i="33"/>
  <c r="I77" i="33"/>
  <c r="H77" i="33"/>
  <c r="K76" i="33"/>
  <c r="J76" i="33"/>
  <c r="I76" i="33"/>
  <c r="H76" i="33"/>
  <c r="K75" i="33"/>
  <c r="J75" i="33"/>
  <c r="S75" i="33" s="1"/>
  <c r="I75" i="33"/>
  <c r="H75" i="33"/>
  <c r="K74" i="33"/>
  <c r="J74" i="33"/>
  <c r="I74" i="33"/>
  <c r="H74" i="33"/>
  <c r="K73" i="33"/>
  <c r="J73" i="33"/>
  <c r="I73" i="33"/>
  <c r="H73" i="33"/>
  <c r="K72" i="33"/>
  <c r="T72" i="33" s="1"/>
  <c r="J72" i="33"/>
  <c r="I72" i="33"/>
  <c r="H72" i="33"/>
  <c r="Q72" i="33" s="1"/>
  <c r="K71" i="33"/>
  <c r="J71" i="33"/>
  <c r="I71" i="33"/>
  <c r="H71" i="33"/>
  <c r="K70" i="33"/>
  <c r="J70" i="33"/>
  <c r="I70" i="33"/>
  <c r="H70" i="33"/>
  <c r="K69" i="33"/>
  <c r="J69" i="33"/>
  <c r="S69" i="33" s="1"/>
  <c r="I69" i="33"/>
  <c r="H69" i="33"/>
  <c r="Q69" i="33" s="1"/>
  <c r="K68" i="33"/>
  <c r="J68" i="33"/>
  <c r="I68" i="33"/>
  <c r="H68" i="33"/>
  <c r="K67" i="33"/>
  <c r="J67" i="33"/>
  <c r="I67" i="33"/>
  <c r="H67" i="33"/>
  <c r="K66" i="33"/>
  <c r="J66" i="33"/>
  <c r="I66" i="33"/>
  <c r="H66" i="33"/>
  <c r="Q66" i="33" s="1"/>
  <c r="K65" i="33"/>
  <c r="J65" i="33"/>
  <c r="I65" i="33"/>
  <c r="H65" i="33"/>
  <c r="K64" i="33"/>
  <c r="J64" i="33"/>
  <c r="I64" i="33"/>
  <c r="H64" i="33"/>
  <c r="K63" i="33"/>
  <c r="J63" i="33"/>
  <c r="S63" i="33" s="1"/>
  <c r="I63" i="33"/>
  <c r="R63" i="33" s="1"/>
  <c r="H63" i="33"/>
  <c r="G275" i="33"/>
  <c r="G276" i="33"/>
  <c r="P276" i="33" s="1"/>
  <c r="G277" i="33"/>
  <c r="G278" i="33"/>
  <c r="G279" i="33"/>
  <c r="P279" i="33" s="1"/>
  <c r="G280" i="33"/>
  <c r="G281" i="33"/>
  <c r="G282" i="33"/>
  <c r="G283" i="33"/>
  <c r="G284" i="33"/>
  <c r="G285" i="33"/>
  <c r="G286" i="33"/>
  <c r="G287" i="33"/>
  <c r="G288" i="33"/>
  <c r="G289" i="33"/>
  <c r="P288" i="33" s="1"/>
  <c r="G290" i="33"/>
  <c r="G291" i="33"/>
  <c r="G292" i="33"/>
  <c r="G293" i="33"/>
  <c r="G294" i="33"/>
  <c r="G295" i="33"/>
  <c r="P294" i="33" s="1"/>
  <c r="G296" i="33"/>
  <c r="G297" i="33"/>
  <c r="P297" i="33" s="1"/>
  <c r="G298" i="33"/>
  <c r="G299" i="33"/>
  <c r="G300" i="33"/>
  <c r="P300" i="33" s="1"/>
  <c r="G301" i="33"/>
  <c r="G302" i="33"/>
  <c r="G303" i="33"/>
  <c r="G304" i="33"/>
  <c r="G305" i="33"/>
  <c r="G306" i="33"/>
  <c r="G307" i="33"/>
  <c r="G308" i="33"/>
  <c r="G309" i="33"/>
  <c r="G310" i="33"/>
  <c r="G311" i="33"/>
  <c r="G312" i="33"/>
  <c r="G313" i="33"/>
  <c r="G314" i="33"/>
  <c r="G315" i="33"/>
  <c r="G316" i="33"/>
  <c r="P315" i="33" s="1"/>
  <c r="G317" i="33"/>
  <c r="G318" i="33"/>
  <c r="G319" i="33"/>
  <c r="P318" i="33" s="1"/>
  <c r="G320" i="33"/>
  <c r="G321" i="33"/>
  <c r="G322" i="33"/>
  <c r="G323" i="33"/>
  <c r="G324" i="33"/>
  <c r="P324" i="33" s="1"/>
  <c r="G325" i="33"/>
  <c r="G326" i="33"/>
  <c r="G327" i="33"/>
  <c r="P327" i="33" s="1"/>
  <c r="G328" i="33"/>
  <c r="G329" i="33"/>
  <c r="G330" i="33"/>
  <c r="G331" i="33"/>
  <c r="G332" i="33"/>
  <c r="G333" i="33"/>
  <c r="G334" i="33"/>
  <c r="G335" i="33"/>
  <c r="G336" i="33"/>
  <c r="G337" i="33"/>
  <c r="P336" i="33" s="1"/>
  <c r="G338" i="33"/>
  <c r="G339" i="33"/>
  <c r="G340" i="33"/>
  <c r="P339" i="33" s="1"/>
  <c r="G341" i="33"/>
  <c r="G342" i="33"/>
  <c r="G343" i="33"/>
  <c r="P342" i="33" s="1"/>
  <c r="G344" i="33"/>
  <c r="G345" i="33"/>
  <c r="P345" i="33" s="1"/>
  <c r="G346" i="33"/>
  <c r="G347" i="33"/>
  <c r="G348" i="33"/>
  <c r="P348" i="33" s="1"/>
  <c r="G349" i="33"/>
  <c r="G350" i="33"/>
  <c r="G351" i="33"/>
  <c r="P351" i="33" s="1"/>
  <c r="G352" i="33"/>
  <c r="G353" i="33"/>
  <c r="G354" i="33"/>
  <c r="G355" i="33"/>
  <c r="G356" i="33"/>
  <c r="G357" i="33"/>
  <c r="G358" i="33"/>
  <c r="G359" i="33"/>
  <c r="G360" i="33"/>
  <c r="G361" i="33"/>
  <c r="G362" i="33"/>
  <c r="G363" i="33"/>
  <c r="G364" i="33"/>
  <c r="P363" i="33" s="1"/>
  <c r="G365" i="33"/>
  <c r="G366" i="33"/>
  <c r="G367" i="33"/>
  <c r="G368" i="33"/>
  <c r="G369" i="33"/>
  <c r="P369" i="33" s="1"/>
  <c r="G370" i="33"/>
  <c r="G371" i="33"/>
  <c r="G372" i="33"/>
  <c r="P372" i="33" s="1"/>
  <c r="G373" i="33"/>
  <c r="G374" i="33"/>
  <c r="G375" i="33"/>
  <c r="G376" i="33"/>
  <c r="G377" i="33"/>
  <c r="G378" i="33"/>
  <c r="G379" i="33"/>
  <c r="G380" i="33"/>
  <c r="G381" i="33"/>
  <c r="G382" i="33"/>
  <c r="G383" i="33"/>
  <c r="G384" i="33"/>
  <c r="G385" i="33"/>
  <c r="P384" i="33" s="1"/>
  <c r="G386" i="33"/>
  <c r="G387" i="33"/>
  <c r="G388" i="33"/>
  <c r="P387" i="33" s="1"/>
  <c r="G389" i="33"/>
  <c r="G390" i="33"/>
  <c r="G391" i="33"/>
  <c r="P390" i="33" s="1"/>
  <c r="G392" i="33"/>
  <c r="G393" i="33"/>
  <c r="G394" i="33"/>
  <c r="G395" i="33"/>
  <c r="G396" i="33"/>
  <c r="P396" i="33" s="1"/>
  <c r="G397" i="33"/>
  <c r="G398" i="33"/>
  <c r="G399" i="33"/>
  <c r="P399" i="33" s="1"/>
  <c r="G400" i="33"/>
  <c r="G401" i="33"/>
  <c r="G402" i="33"/>
  <c r="G403" i="33"/>
  <c r="G404" i="33"/>
  <c r="G405" i="33"/>
  <c r="G406" i="33"/>
  <c r="G407" i="33"/>
  <c r="G408" i="33"/>
  <c r="G409" i="33"/>
  <c r="P408" i="33" s="1"/>
  <c r="G410" i="33"/>
  <c r="G411" i="33"/>
  <c r="G412" i="33"/>
  <c r="G413" i="33"/>
  <c r="G414" i="33"/>
  <c r="G415" i="33"/>
  <c r="P414" i="33" s="1"/>
  <c r="G416" i="33"/>
  <c r="G417" i="33"/>
  <c r="G418" i="33"/>
  <c r="F275" i="33"/>
  <c r="F276" i="33"/>
  <c r="F277" i="33"/>
  <c r="F278" i="33"/>
  <c r="F279" i="33"/>
  <c r="F280" i="33"/>
  <c r="F281" i="33"/>
  <c r="F282" i="33"/>
  <c r="F283" i="33"/>
  <c r="F284" i="33"/>
  <c r="F285" i="33"/>
  <c r="F286" i="33"/>
  <c r="F287" i="33"/>
  <c r="F288" i="33"/>
  <c r="F289" i="33"/>
  <c r="F290" i="33"/>
  <c r="O288" i="33" s="1"/>
  <c r="F291" i="33"/>
  <c r="F292" i="33"/>
  <c r="F293" i="33"/>
  <c r="F294" i="33"/>
  <c r="F295" i="33"/>
  <c r="F296" i="33"/>
  <c r="F297" i="33"/>
  <c r="F298" i="33"/>
  <c r="O297" i="33" s="1"/>
  <c r="F299" i="33"/>
  <c r="F300" i="33"/>
  <c r="F301" i="33"/>
  <c r="F302" i="33"/>
  <c r="F303" i="33"/>
  <c r="F304" i="33"/>
  <c r="F305" i="33"/>
  <c r="F306" i="33"/>
  <c r="F307" i="33"/>
  <c r="F308" i="33"/>
  <c r="F309" i="33"/>
  <c r="O309" i="33" s="1"/>
  <c r="F310" i="33"/>
  <c r="F311" i="33"/>
  <c r="F312" i="33"/>
  <c r="F313" i="33"/>
  <c r="F314" i="33"/>
  <c r="O312" i="33" s="1"/>
  <c r="F315" i="33"/>
  <c r="F316" i="33"/>
  <c r="F317" i="33"/>
  <c r="O315" i="33" s="1"/>
  <c r="F318" i="33"/>
  <c r="F319" i="33"/>
  <c r="F320" i="33"/>
  <c r="F321" i="33"/>
  <c r="F322" i="33"/>
  <c r="O321" i="33" s="1"/>
  <c r="F323" i="33"/>
  <c r="F324" i="33"/>
  <c r="F325" i="33"/>
  <c r="F326" i="33"/>
  <c r="F327" i="33"/>
  <c r="F328" i="33"/>
  <c r="F329" i="33"/>
  <c r="F330" i="33"/>
  <c r="F331" i="33"/>
  <c r="F332" i="33"/>
  <c r="F333" i="33"/>
  <c r="O333" i="33" s="1"/>
  <c r="F334" i="33"/>
  <c r="F335" i="33"/>
  <c r="F336" i="33"/>
  <c r="F337" i="33"/>
  <c r="F338" i="33"/>
  <c r="O336" i="33" s="1"/>
  <c r="F339" i="33"/>
  <c r="F340" i="33"/>
  <c r="F341" i="33"/>
  <c r="O339" i="33" s="1"/>
  <c r="F342" i="33"/>
  <c r="F343" i="33"/>
  <c r="F344" i="33"/>
  <c r="F345" i="33"/>
  <c r="F346" i="33"/>
  <c r="O345" i="33" s="1"/>
  <c r="F347" i="33"/>
  <c r="F348" i="33"/>
  <c r="F349" i="33"/>
  <c r="F350" i="33"/>
  <c r="F351" i="33"/>
  <c r="F352" i="33"/>
  <c r="F353" i="33"/>
  <c r="F354" i="33"/>
  <c r="F355" i="33"/>
  <c r="F356" i="33"/>
  <c r="F357" i="33"/>
  <c r="O357" i="33" s="1"/>
  <c r="F358" i="33"/>
  <c r="F359" i="33"/>
  <c r="F360" i="33"/>
  <c r="F361" i="33"/>
  <c r="F362" i="33"/>
  <c r="O360" i="33" s="1"/>
  <c r="F363" i="33"/>
  <c r="F364" i="33"/>
  <c r="F365" i="33"/>
  <c r="F366" i="33"/>
  <c r="F367" i="33"/>
  <c r="F368" i="33"/>
  <c r="F369" i="33"/>
  <c r="F370" i="33"/>
  <c r="F371" i="33"/>
  <c r="F372" i="33"/>
  <c r="F373" i="33"/>
  <c r="F374" i="33"/>
  <c r="F375" i="33"/>
  <c r="F376" i="33"/>
  <c r="F377" i="33"/>
  <c r="F378" i="33"/>
  <c r="F379" i="33"/>
  <c r="F380" i="33"/>
  <c r="F381" i="33"/>
  <c r="O381" i="33" s="1"/>
  <c r="F382" i="33"/>
  <c r="F383" i="33"/>
  <c r="F384" i="33"/>
  <c r="F385" i="33"/>
  <c r="F386" i="33"/>
  <c r="O384" i="33" s="1"/>
  <c r="F387" i="33"/>
  <c r="F388" i="33"/>
  <c r="F389" i="33"/>
  <c r="F390" i="33"/>
  <c r="F391" i="33"/>
  <c r="F392" i="33"/>
  <c r="F393" i="33"/>
  <c r="F394" i="33"/>
  <c r="O393" i="33" s="1"/>
  <c r="F395" i="33"/>
  <c r="F396" i="33"/>
  <c r="F397" i="33"/>
  <c r="F398" i="33"/>
  <c r="F399" i="33"/>
  <c r="F400" i="33"/>
  <c r="F401" i="33"/>
  <c r="F402" i="33"/>
  <c r="F403" i="33"/>
  <c r="F404" i="33"/>
  <c r="F405" i="33"/>
  <c r="O405" i="33" s="1"/>
  <c r="F406" i="33"/>
  <c r="F407" i="33"/>
  <c r="F408" i="33"/>
  <c r="F409" i="33"/>
  <c r="F410" i="33"/>
  <c r="O408" i="33" s="1"/>
  <c r="F411" i="33"/>
  <c r="F412" i="33"/>
  <c r="F413" i="33"/>
  <c r="F414" i="33"/>
  <c r="F415" i="33"/>
  <c r="F416" i="33"/>
  <c r="F417" i="33"/>
  <c r="F418" i="33"/>
  <c r="O417" i="33" s="1"/>
  <c r="E275" i="33"/>
  <c r="E276" i="33"/>
  <c r="E277" i="33"/>
  <c r="N276" i="33" s="1"/>
  <c r="E278" i="33"/>
  <c r="E279" i="33"/>
  <c r="E280" i="33"/>
  <c r="E281" i="33"/>
  <c r="E282" i="33"/>
  <c r="N282" i="33" s="1"/>
  <c r="E283" i="33"/>
  <c r="E284" i="33"/>
  <c r="E285" i="33"/>
  <c r="N285" i="33" s="1"/>
  <c r="E286" i="33"/>
  <c r="E287" i="33"/>
  <c r="E288" i="33"/>
  <c r="E289" i="33"/>
  <c r="E290" i="33"/>
  <c r="E291" i="33"/>
  <c r="E292" i="33"/>
  <c r="E293" i="33"/>
  <c r="N291" i="33" s="1"/>
  <c r="E294" i="33"/>
  <c r="E295" i="33"/>
  <c r="E296" i="33"/>
  <c r="E297" i="33"/>
  <c r="E298" i="33"/>
  <c r="E299" i="33"/>
  <c r="E300" i="33"/>
  <c r="E301" i="33"/>
  <c r="N300" i="33" s="1"/>
  <c r="E302" i="33"/>
  <c r="E303" i="33"/>
  <c r="E304" i="33"/>
  <c r="E305" i="33"/>
  <c r="E306" i="33"/>
  <c r="N306" i="33" s="1"/>
  <c r="E307" i="33"/>
  <c r="E308" i="33"/>
  <c r="E309" i="33"/>
  <c r="N309" i="33" s="1"/>
  <c r="E310" i="33"/>
  <c r="E311" i="33"/>
  <c r="E312" i="33"/>
  <c r="E313" i="33"/>
  <c r="E314" i="33"/>
  <c r="E315" i="33"/>
  <c r="E316" i="33"/>
  <c r="E317" i="33"/>
  <c r="N315" i="33" s="1"/>
  <c r="E318" i="33"/>
  <c r="E319" i="33"/>
  <c r="E320" i="33"/>
  <c r="E321" i="33"/>
  <c r="E322" i="33"/>
  <c r="N321" i="33" s="1"/>
  <c r="E323" i="33"/>
  <c r="E324" i="33"/>
  <c r="E325" i="33"/>
  <c r="N324" i="33" s="1"/>
  <c r="E326" i="33"/>
  <c r="E327" i="33"/>
  <c r="E328" i="33"/>
  <c r="E329" i="33"/>
  <c r="E330" i="33"/>
  <c r="N330" i="33" s="1"/>
  <c r="E331" i="33"/>
  <c r="E332" i="33"/>
  <c r="E333" i="33"/>
  <c r="N333" i="33" s="1"/>
  <c r="E334" i="33"/>
  <c r="E335" i="33"/>
  <c r="E336" i="33"/>
  <c r="E337" i="33"/>
  <c r="E338" i="33"/>
  <c r="N336" i="33" s="1"/>
  <c r="E339" i="33"/>
  <c r="E340" i="33"/>
  <c r="E341" i="33"/>
  <c r="N339" i="33" s="1"/>
  <c r="E342" i="33"/>
  <c r="E343" i="33"/>
  <c r="E344" i="33"/>
  <c r="E345" i="33"/>
  <c r="E346" i="33"/>
  <c r="N345" i="33" s="1"/>
  <c r="E347" i="33"/>
  <c r="E348" i="33"/>
  <c r="E349" i="33"/>
  <c r="N348" i="33" s="1"/>
  <c r="E350" i="33"/>
  <c r="E351" i="33"/>
  <c r="E352" i="33"/>
  <c r="E353" i="33"/>
  <c r="N351" i="33" s="1"/>
  <c r="E354" i="33"/>
  <c r="N354" i="33" s="1"/>
  <c r="E355" i="33"/>
  <c r="E356" i="33"/>
  <c r="E357" i="33"/>
  <c r="E358" i="33"/>
  <c r="E359" i="33"/>
  <c r="E360" i="33"/>
  <c r="E361" i="33"/>
  <c r="E362" i="33"/>
  <c r="N360" i="33" s="1"/>
  <c r="E363" i="33"/>
  <c r="E364" i="33"/>
  <c r="E365" i="33"/>
  <c r="E366" i="33"/>
  <c r="N366" i="33" s="1"/>
  <c r="E367" i="33"/>
  <c r="E368" i="33"/>
  <c r="E369" i="33"/>
  <c r="E370" i="33"/>
  <c r="E371" i="33"/>
  <c r="E372" i="33"/>
  <c r="E373" i="33"/>
  <c r="N372" i="33" s="1"/>
  <c r="E374" i="33"/>
  <c r="E375" i="33"/>
  <c r="E376" i="33"/>
  <c r="E377" i="33"/>
  <c r="N375" i="33" s="1"/>
  <c r="E378" i="33"/>
  <c r="N378" i="33" s="1"/>
  <c r="E379" i="33"/>
  <c r="E380" i="33"/>
  <c r="E381" i="33"/>
  <c r="N381" i="33" s="1"/>
  <c r="E382" i="33"/>
  <c r="E383" i="33"/>
  <c r="E384" i="33"/>
  <c r="E385" i="33"/>
  <c r="E386" i="33"/>
  <c r="N384" i="33" s="1"/>
  <c r="E387" i="33"/>
  <c r="E388" i="33"/>
  <c r="E389" i="33"/>
  <c r="N387" i="33" s="1"/>
  <c r="E390" i="33"/>
  <c r="N390" i="33" s="1"/>
  <c r="E391" i="33"/>
  <c r="E392" i="33"/>
  <c r="E393" i="33"/>
  <c r="E394" i="33"/>
  <c r="E395" i="33"/>
  <c r="E396" i="33"/>
  <c r="E397" i="33"/>
  <c r="N396" i="33" s="1"/>
  <c r="E398" i="33"/>
  <c r="E399" i="33"/>
  <c r="E400" i="33"/>
  <c r="E401" i="33"/>
  <c r="E402" i="33"/>
  <c r="N402" i="33" s="1"/>
  <c r="E403" i="33"/>
  <c r="E404" i="33"/>
  <c r="E405" i="33"/>
  <c r="E406" i="33"/>
  <c r="E407" i="33"/>
  <c r="E408" i="33"/>
  <c r="E409" i="33"/>
  <c r="E410" i="33"/>
  <c r="N408" i="33" s="1"/>
  <c r="E411" i="33"/>
  <c r="E412" i="33"/>
  <c r="E413" i="33"/>
  <c r="N411" i="33" s="1"/>
  <c r="E414" i="33"/>
  <c r="N414" i="33" s="1"/>
  <c r="E415" i="33"/>
  <c r="E416" i="33"/>
  <c r="E417" i="33"/>
  <c r="E418" i="33"/>
  <c r="D275" i="33"/>
  <c r="D276" i="33"/>
  <c r="D277" i="33"/>
  <c r="D278" i="33"/>
  <c r="D279" i="33"/>
  <c r="D280" i="33"/>
  <c r="D281" i="33"/>
  <c r="M279" i="33" s="1"/>
  <c r="D282" i="33"/>
  <c r="D283" i="33"/>
  <c r="D284" i="33"/>
  <c r="D285" i="33"/>
  <c r="D286" i="33"/>
  <c r="D287" i="33"/>
  <c r="D288" i="33"/>
  <c r="D289" i="33"/>
  <c r="D290" i="33"/>
  <c r="D291" i="33"/>
  <c r="D292" i="33"/>
  <c r="M291" i="33" s="1"/>
  <c r="D293" i="33"/>
  <c r="D294" i="33"/>
  <c r="M294" i="33" s="1"/>
  <c r="D295" i="33"/>
  <c r="D296" i="33"/>
  <c r="D297" i="33"/>
  <c r="M297" i="33" s="1"/>
  <c r="D298" i="33"/>
  <c r="D299" i="33"/>
  <c r="D300" i="33"/>
  <c r="D301" i="33"/>
  <c r="D302" i="33"/>
  <c r="D303" i="33"/>
  <c r="D304" i="33"/>
  <c r="D305" i="33"/>
  <c r="M303" i="33" s="1"/>
  <c r="D306" i="33"/>
  <c r="D307" i="33"/>
  <c r="D308" i="33"/>
  <c r="D309" i="33"/>
  <c r="D310" i="33"/>
  <c r="D311" i="33"/>
  <c r="D312" i="33"/>
  <c r="D313" i="33"/>
  <c r="D314" i="33"/>
  <c r="D315" i="33"/>
  <c r="D316" i="33"/>
  <c r="M315" i="33" s="1"/>
  <c r="D317" i="33"/>
  <c r="D318" i="33"/>
  <c r="D319" i="33"/>
  <c r="D320" i="33"/>
  <c r="D321" i="33"/>
  <c r="M321" i="33" s="1"/>
  <c r="D322" i="33"/>
  <c r="D323" i="33"/>
  <c r="D324" i="33"/>
  <c r="D325" i="33"/>
  <c r="D326" i="33"/>
  <c r="M324" i="33" s="1"/>
  <c r="D327" i="33"/>
  <c r="D328" i="33"/>
  <c r="D329" i="33"/>
  <c r="M327" i="33" s="1"/>
  <c r="D330" i="33"/>
  <c r="D331" i="33"/>
  <c r="D332" i="33"/>
  <c r="D333" i="33"/>
  <c r="D334" i="33"/>
  <c r="M333" i="33" s="1"/>
  <c r="D335" i="33"/>
  <c r="D336" i="33"/>
  <c r="D337" i="33"/>
  <c r="D338" i="33"/>
  <c r="D339" i="33"/>
  <c r="D340" i="33"/>
  <c r="M339" i="33" s="1"/>
  <c r="D341" i="33"/>
  <c r="D342" i="33"/>
  <c r="M342" i="33" s="1"/>
  <c r="D343" i="33"/>
  <c r="D344" i="33"/>
  <c r="D345" i="33"/>
  <c r="D346" i="33"/>
  <c r="D347" i="33"/>
  <c r="D348" i="33"/>
  <c r="D349" i="33"/>
  <c r="D350" i="33"/>
  <c r="D351" i="33"/>
  <c r="D352" i="33"/>
  <c r="D353" i="33"/>
  <c r="M351" i="33" s="1"/>
  <c r="D354" i="33"/>
  <c r="D355" i="33"/>
  <c r="D356" i="33"/>
  <c r="M354" i="33" s="1"/>
  <c r="D357" i="33"/>
  <c r="D358" i="33"/>
  <c r="D359" i="33"/>
  <c r="D360" i="33"/>
  <c r="D361" i="33"/>
  <c r="D362" i="33"/>
  <c r="D363" i="33"/>
  <c r="D364" i="33"/>
  <c r="M363" i="33" s="1"/>
  <c r="D365" i="33"/>
  <c r="D366" i="33"/>
  <c r="M366" i="33" s="1"/>
  <c r="D367" i="33"/>
  <c r="D368" i="33"/>
  <c r="D369" i="33"/>
  <c r="M369" i="33" s="1"/>
  <c r="D370" i="33"/>
  <c r="D371" i="33"/>
  <c r="D372" i="33"/>
  <c r="D373" i="33"/>
  <c r="D374" i="33"/>
  <c r="D375" i="33"/>
  <c r="D376" i="33"/>
  <c r="D377" i="33"/>
  <c r="D378" i="33"/>
  <c r="D379" i="33"/>
  <c r="D380" i="33"/>
  <c r="D381" i="33"/>
  <c r="D382" i="33"/>
  <c r="D383" i="33"/>
  <c r="D384" i="33"/>
  <c r="D385" i="33"/>
  <c r="M384" i="33" s="1"/>
  <c r="D386" i="33"/>
  <c r="D387" i="33"/>
  <c r="D388" i="33"/>
  <c r="M387" i="33" s="1"/>
  <c r="D389" i="33"/>
  <c r="D390" i="33"/>
  <c r="M390" i="33" s="1"/>
  <c r="D391" i="33"/>
  <c r="D392" i="33"/>
  <c r="D393" i="33"/>
  <c r="M393" i="33" s="1"/>
  <c r="D394" i="33"/>
  <c r="D395" i="33"/>
  <c r="D396" i="33"/>
  <c r="D397" i="33"/>
  <c r="D398" i="33"/>
  <c r="D399" i="33"/>
  <c r="D400" i="33"/>
  <c r="D401" i="33"/>
  <c r="D402" i="33"/>
  <c r="D403" i="33"/>
  <c r="D404" i="33"/>
  <c r="D405" i="33"/>
  <c r="D406" i="33"/>
  <c r="D407" i="33"/>
  <c r="D408" i="33"/>
  <c r="D409" i="33"/>
  <c r="D410" i="33"/>
  <c r="D411" i="33"/>
  <c r="D412" i="33"/>
  <c r="M411" i="33" s="1"/>
  <c r="D413" i="33"/>
  <c r="D414" i="33"/>
  <c r="M414" i="33" s="1"/>
  <c r="D415" i="33"/>
  <c r="D416" i="33"/>
  <c r="D417" i="33"/>
  <c r="M417" i="33" s="1"/>
  <c r="D418" i="33"/>
  <c r="C275" i="33"/>
  <c r="C276" i="33"/>
  <c r="C277" i="33"/>
  <c r="C278" i="33"/>
  <c r="C279" i="33"/>
  <c r="C280" i="33"/>
  <c r="C281" i="33"/>
  <c r="C282" i="33"/>
  <c r="C283" i="33"/>
  <c r="C284" i="33"/>
  <c r="C285" i="33"/>
  <c r="C286" i="33"/>
  <c r="C287" i="33"/>
  <c r="C288" i="33"/>
  <c r="C289" i="33"/>
  <c r="C290" i="33"/>
  <c r="C291" i="33"/>
  <c r="C292" i="33"/>
  <c r="C293" i="33"/>
  <c r="C294" i="33"/>
  <c r="C295" i="33"/>
  <c r="C296" i="33"/>
  <c r="C297" i="33"/>
  <c r="C298" i="33"/>
  <c r="C299" i="33"/>
  <c r="C300" i="33"/>
  <c r="C301" i="33"/>
  <c r="C302" i="33"/>
  <c r="C303" i="33"/>
  <c r="C304" i="33"/>
  <c r="C305" i="33"/>
  <c r="L303" i="33" s="1"/>
  <c r="C306" i="33"/>
  <c r="C307" i="33"/>
  <c r="C308" i="33"/>
  <c r="C309" i="33"/>
  <c r="C310" i="33"/>
  <c r="C311" i="33"/>
  <c r="C312" i="33"/>
  <c r="C313" i="33"/>
  <c r="L312" i="33" s="1"/>
  <c r="C314" i="33"/>
  <c r="C315" i="33"/>
  <c r="C316" i="33"/>
  <c r="C317" i="33"/>
  <c r="C318" i="33"/>
  <c r="C319" i="33"/>
  <c r="C320" i="33"/>
  <c r="C321" i="33"/>
  <c r="C322" i="33"/>
  <c r="C323" i="33"/>
  <c r="C324" i="33"/>
  <c r="C325" i="33"/>
  <c r="C326" i="33"/>
  <c r="C327" i="33"/>
  <c r="C328" i="33"/>
  <c r="C329" i="33"/>
  <c r="L327" i="33" s="1"/>
  <c r="C330" i="33"/>
  <c r="C331" i="33"/>
  <c r="C332" i="33"/>
  <c r="C333" i="33"/>
  <c r="C334" i="33"/>
  <c r="C335" i="33"/>
  <c r="C336" i="33"/>
  <c r="C337" i="33"/>
  <c r="L336" i="33" s="1"/>
  <c r="C338" i="33"/>
  <c r="C339" i="33"/>
  <c r="C340" i="33"/>
  <c r="C341" i="33"/>
  <c r="C342" i="33"/>
  <c r="L342" i="33" s="1"/>
  <c r="C343" i="33"/>
  <c r="C344" i="33"/>
  <c r="C345" i="33"/>
  <c r="C346" i="33"/>
  <c r="C347" i="33"/>
  <c r="C348" i="33"/>
  <c r="C349" i="33"/>
  <c r="C350" i="33"/>
  <c r="C351" i="33"/>
  <c r="C352" i="33"/>
  <c r="C353" i="33"/>
  <c r="L351" i="33" s="1"/>
  <c r="C354" i="33"/>
  <c r="C355" i="33"/>
  <c r="C356" i="33"/>
  <c r="C357" i="33"/>
  <c r="C358" i="33"/>
  <c r="C359" i="33"/>
  <c r="C360" i="33"/>
  <c r="C361" i="33"/>
  <c r="C362" i="33"/>
  <c r="C363" i="33"/>
  <c r="C364" i="33"/>
  <c r="C365" i="33"/>
  <c r="C366" i="33"/>
  <c r="L366" i="33" s="1"/>
  <c r="C367" i="33"/>
  <c r="C368" i="33"/>
  <c r="C369" i="33"/>
  <c r="C370" i="33"/>
  <c r="C371" i="33"/>
  <c r="C372" i="33"/>
  <c r="C373" i="33"/>
  <c r="C374" i="33"/>
  <c r="C375" i="33"/>
  <c r="C376" i="33"/>
  <c r="C377" i="33"/>
  <c r="L375" i="33" s="1"/>
  <c r="C378" i="33"/>
  <c r="C379" i="33"/>
  <c r="C380" i="33"/>
  <c r="C381" i="33"/>
  <c r="C382" i="33"/>
  <c r="C383" i="33"/>
  <c r="C384" i="33"/>
  <c r="C385" i="33"/>
  <c r="C386" i="33"/>
  <c r="C387" i="33"/>
  <c r="C388" i="33"/>
  <c r="C389" i="33"/>
  <c r="C390" i="33"/>
  <c r="L390" i="33" s="1"/>
  <c r="C391" i="33"/>
  <c r="C392" i="33"/>
  <c r="C393" i="33"/>
  <c r="C394" i="33"/>
  <c r="C395" i="33"/>
  <c r="C396" i="33"/>
  <c r="C397" i="33"/>
  <c r="C398" i="33"/>
  <c r="C399" i="33"/>
  <c r="C400" i="33"/>
  <c r="C401" i="33"/>
  <c r="L399" i="33" s="1"/>
  <c r="C402" i="33"/>
  <c r="C403" i="33"/>
  <c r="C404" i="33"/>
  <c r="C405" i="33"/>
  <c r="C406" i="33"/>
  <c r="C407" i="33"/>
  <c r="C408" i="33"/>
  <c r="C409" i="33"/>
  <c r="L408" i="33" s="1"/>
  <c r="C410" i="33"/>
  <c r="C411" i="33"/>
  <c r="C412" i="33"/>
  <c r="C413" i="33"/>
  <c r="L411" i="33" s="1"/>
  <c r="C414" i="33"/>
  <c r="L414" i="33" s="1"/>
  <c r="C415" i="33"/>
  <c r="C416" i="33"/>
  <c r="C417" i="33"/>
  <c r="L417" i="33" s="1"/>
  <c r="C418" i="33"/>
  <c r="T66" i="33"/>
  <c r="R69" i="33"/>
  <c r="R75" i="33"/>
  <c r="R93" i="33"/>
  <c r="Q114" i="33"/>
  <c r="R129" i="33"/>
  <c r="S132" i="33"/>
  <c r="R156" i="33"/>
  <c r="T168" i="33"/>
  <c r="T171" i="33"/>
  <c r="R189" i="33"/>
  <c r="S189" i="33"/>
  <c r="T192" i="33"/>
  <c r="R195" i="33"/>
  <c r="R213" i="33"/>
  <c r="T222" i="33"/>
  <c r="T243" i="33"/>
  <c r="S246" i="33"/>
  <c r="R255" i="33"/>
  <c r="R261" i="33"/>
  <c r="R270" i="33"/>
  <c r="N279" i="33"/>
  <c r="O279" i="33"/>
  <c r="R285" i="33"/>
  <c r="S285" i="33"/>
  <c r="L294" i="33"/>
  <c r="N294" i="33"/>
  <c r="O294" i="33"/>
  <c r="N303" i="33"/>
  <c r="O303" i="33"/>
  <c r="P303" i="33"/>
  <c r="S312" i="33"/>
  <c r="M318" i="33"/>
  <c r="N318" i="33"/>
  <c r="O318" i="33"/>
  <c r="P321" i="33"/>
  <c r="R321" i="33"/>
  <c r="N327" i="33"/>
  <c r="O327" i="33"/>
  <c r="R333" i="33"/>
  <c r="M336" i="33"/>
  <c r="T339" i="33"/>
  <c r="N342" i="33"/>
  <c r="O342" i="33"/>
  <c r="M345" i="33"/>
  <c r="O351" i="33"/>
  <c r="R351" i="33"/>
  <c r="S351" i="33"/>
  <c r="M357" i="33"/>
  <c r="N363" i="33"/>
  <c r="R363" i="33"/>
  <c r="O366" i="33"/>
  <c r="P366" i="33"/>
  <c r="O369" i="33"/>
  <c r="R369" i="33"/>
  <c r="M375" i="33"/>
  <c r="O375" i="33"/>
  <c r="P375" i="33"/>
  <c r="T387" i="33"/>
  <c r="O390" i="33"/>
  <c r="P393" i="33"/>
  <c r="S393" i="33"/>
  <c r="T393" i="33"/>
  <c r="M399" i="33"/>
  <c r="N399" i="33"/>
  <c r="O399" i="33"/>
  <c r="T408" i="33"/>
  <c r="R411" i="33"/>
  <c r="S411" i="33"/>
  <c r="O414" i="33"/>
  <c r="L66" i="32"/>
  <c r="M66" i="32"/>
  <c r="N66" i="32"/>
  <c r="O66" i="32"/>
  <c r="P66" i="32"/>
  <c r="Q66" i="32"/>
  <c r="R66" i="32"/>
  <c r="S66" i="32"/>
  <c r="T66" i="32"/>
  <c r="L69" i="32"/>
  <c r="M69" i="32"/>
  <c r="N69" i="32"/>
  <c r="O69" i="32"/>
  <c r="P69" i="32"/>
  <c r="Q69" i="32"/>
  <c r="R69" i="32"/>
  <c r="S69" i="32"/>
  <c r="T69" i="32"/>
  <c r="L72" i="32"/>
  <c r="M72" i="32"/>
  <c r="N72" i="32"/>
  <c r="O72" i="32"/>
  <c r="P72" i="32"/>
  <c r="Q72" i="32"/>
  <c r="R72" i="32"/>
  <c r="S72" i="32"/>
  <c r="T72" i="32"/>
  <c r="L75" i="32"/>
  <c r="M75" i="32"/>
  <c r="N75" i="32"/>
  <c r="O75" i="32"/>
  <c r="P75" i="32"/>
  <c r="Q75" i="32"/>
  <c r="R75" i="32"/>
  <c r="S75" i="32"/>
  <c r="T75" i="32"/>
  <c r="L78" i="32"/>
  <c r="M78" i="32"/>
  <c r="N78" i="32"/>
  <c r="O78" i="32"/>
  <c r="P78" i="32"/>
  <c r="Q78" i="32"/>
  <c r="R78" i="32"/>
  <c r="S78" i="32"/>
  <c r="T78" i="32"/>
  <c r="L81" i="32"/>
  <c r="M81" i="32"/>
  <c r="N81" i="32"/>
  <c r="O81" i="32"/>
  <c r="P81" i="32"/>
  <c r="Q81" i="32"/>
  <c r="R81" i="32"/>
  <c r="S81" i="32"/>
  <c r="T81" i="32"/>
  <c r="L84" i="32"/>
  <c r="M84" i="32"/>
  <c r="N84" i="32"/>
  <c r="O84" i="32"/>
  <c r="P84" i="32"/>
  <c r="Q84" i="32"/>
  <c r="R84" i="32"/>
  <c r="S84" i="32"/>
  <c r="T84" i="32"/>
  <c r="L87" i="32"/>
  <c r="M87" i="32"/>
  <c r="N87" i="32"/>
  <c r="O87" i="32"/>
  <c r="P87" i="32"/>
  <c r="Q87" i="32"/>
  <c r="R87" i="32"/>
  <c r="S87" i="32"/>
  <c r="T87" i="32"/>
  <c r="L90" i="32"/>
  <c r="M90" i="32"/>
  <c r="N90" i="32"/>
  <c r="O90" i="32"/>
  <c r="P90" i="32"/>
  <c r="Q90" i="32"/>
  <c r="R90" i="32"/>
  <c r="S90" i="32"/>
  <c r="T90" i="32"/>
  <c r="L93" i="32"/>
  <c r="M93" i="32"/>
  <c r="N93" i="32"/>
  <c r="O93" i="32"/>
  <c r="P93" i="32"/>
  <c r="Q93" i="32"/>
  <c r="R93" i="32"/>
  <c r="S93" i="32"/>
  <c r="T93" i="32"/>
  <c r="L96" i="32"/>
  <c r="M96" i="32"/>
  <c r="N96" i="32"/>
  <c r="O96" i="32"/>
  <c r="P96" i="32"/>
  <c r="Q96" i="32"/>
  <c r="R96" i="32"/>
  <c r="S96" i="32"/>
  <c r="T96" i="32"/>
  <c r="L99" i="32"/>
  <c r="M99" i="32"/>
  <c r="N99" i="32"/>
  <c r="O99" i="32"/>
  <c r="P99" i="32"/>
  <c r="Q99" i="32"/>
  <c r="R99" i="32"/>
  <c r="S99" i="32"/>
  <c r="T99" i="32"/>
  <c r="L102" i="32"/>
  <c r="M102" i="32"/>
  <c r="N102" i="32"/>
  <c r="O102" i="32"/>
  <c r="P102" i="32"/>
  <c r="Q102" i="32"/>
  <c r="R102" i="32"/>
  <c r="S102" i="32"/>
  <c r="T102" i="32"/>
  <c r="L105" i="32"/>
  <c r="M105" i="32"/>
  <c r="N105" i="32"/>
  <c r="O105" i="32"/>
  <c r="P105" i="32"/>
  <c r="Q105" i="32"/>
  <c r="R105" i="32"/>
  <c r="S105" i="32"/>
  <c r="T105" i="32"/>
  <c r="L108" i="32"/>
  <c r="M108" i="32"/>
  <c r="N108" i="32"/>
  <c r="O108" i="32"/>
  <c r="P108" i="32"/>
  <c r="Q108" i="32"/>
  <c r="R108" i="32"/>
  <c r="S108" i="32"/>
  <c r="T108" i="32"/>
  <c r="L111" i="32"/>
  <c r="M111" i="32"/>
  <c r="N111" i="32"/>
  <c r="O111" i="32"/>
  <c r="P111" i="32"/>
  <c r="Q111" i="32"/>
  <c r="R111" i="32"/>
  <c r="S111" i="32"/>
  <c r="T111" i="32"/>
  <c r="L114" i="32"/>
  <c r="M114" i="32"/>
  <c r="N114" i="32"/>
  <c r="O114" i="32"/>
  <c r="P114" i="32"/>
  <c r="Q114" i="32"/>
  <c r="R114" i="32"/>
  <c r="S114" i="32"/>
  <c r="T114" i="32"/>
  <c r="L117" i="32"/>
  <c r="M117" i="32"/>
  <c r="N117" i="32"/>
  <c r="O117" i="32"/>
  <c r="P117" i="32"/>
  <c r="Q117" i="32"/>
  <c r="R117" i="32"/>
  <c r="S117" i="32"/>
  <c r="T117" i="32"/>
  <c r="L120" i="32"/>
  <c r="M120" i="32"/>
  <c r="N120" i="32"/>
  <c r="O120" i="32"/>
  <c r="P120" i="32"/>
  <c r="Q120" i="32"/>
  <c r="R120" i="32"/>
  <c r="S120" i="32"/>
  <c r="T120" i="32"/>
  <c r="L123" i="32"/>
  <c r="M123" i="32"/>
  <c r="N123" i="32"/>
  <c r="O123" i="32"/>
  <c r="P123" i="32"/>
  <c r="Q123" i="32"/>
  <c r="R123" i="32"/>
  <c r="S123" i="32"/>
  <c r="T123" i="32"/>
  <c r="L126" i="32"/>
  <c r="M126" i="32"/>
  <c r="N126" i="32"/>
  <c r="O126" i="32"/>
  <c r="P126" i="32"/>
  <c r="Q126" i="32"/>
  <c r="R126" i="32"/>
  <c r="S126" i="32"/>
  <c r="T126" i="32"/>
  <c r="L129" i="32"/>
  <c r="M129" i="32"/>
  <c r="N129" i="32"/>
  <c r="O129" i="32"/>
  <c r="P129" i="32"/>
  <c r="Q129" i="32"/>
  <c r="R129" i="32"/>
  <c r="S129" i="32"/>
  <c r="T129" i="32"/>
  <c r="L132" i="32"/>
  <c r="M132" i="32"/>
  <c r="N132" i="32"/>
  <c r="O132" i="32"/>
  <c r="P132" i="32"/>
  <c r="Q132" i="32"/>
  <c r="R132" i="32"/>
  <c r="S132" i="32"/>
  <c r="T132" i="32"/>
  <c r="L135" i="32"/>
  <c r="M135" i="32"/>
  <c r="N135" i="32"/>
  <c r="O135" i="32"/>
  <c r="P135" i="32"/>
  <c r="Q135" i="32"/>
  <c r="R135" i="32"/>
  <c r="S135" i="32"/>
  <c r="T135" i="32"/>
  <c r="L138" i="32"/>
  <c r="M138" i="32"/>
  <c r="N138" i="32"/>
  <c r="O138" i="32"/>
  <c r="P138" i="32"/>
  <c r="Q138" i="32"/>
  <c r="R138" i="32"/>
  <c r="S138" i="32"/>
  <c r="T138" i="32"/>
  <c r="L141" i="32"/>
  <c r="M141" i="32"/>
  <c r="N141" i="32"/>
  <c r="O141" i="32"/>
  <c r="P141" i="32"/>
  <c r="Q141" i="32"/>
  <c r="R141" i="32"/>
  <c r="S141" i="32"/>
  <c r="T141" i="32"/>
  <c r="L144" i="32"/>
  <c r="M144" i="32"/>
  <c r="N144" i="32"/>
  <c r="O144" i="32"/>
  <c r="P144" i="32"/>
  <c r="Q144" i="32"/>
  <c r="R144" i="32"/>
  <c r="S144" i="32"/>
  <c r="T144" i="32"/>
  <c r="L147" i="32"/>
  <c r="M147" i="32"/>
  <c r="N147" i="32"/>
  <c r="O147" i="32"/>
  <c r="P147" i="32"/>
  <c r="Q147" i="32"/>
  <c r="R147" i="32"/>
  <c r="S147" i="32"/>
  <c r="T147" i="32"/>
  <c r="L150" i="32"/>
  <c r="M150" i="32"/>
  <c r="N150" i="32"/>
  <c r="O150" i="32"/>
  <c r="P150" i="32"/>
  <c r="Q150" i="32"/>
  <c r="R150" i="32"/>
  <c r="S150" i="32"/>
  <c r="T150" i="32"/>
  <c r="L153" i="32"/>
  <c r="M153" i="32"/>
  <c r="N153" i="32"/>
  <c r="O153" i="32"/>
  <c r="P153" i="32"/>
  <c r="Q153" i="32"/>
  <c r="R153" i="32"/>
  <c r="S153" i="32"/>
  <c r="T153" i="32"/>
  <c r="L156" i="32"/>
  <c r="M156" i="32"/>
  <c r="N156" i="32"/>
  <c r="O156" i="32"/>
  <c r="P156" i="32"/>
  <c r="Q156" i="32"/>
  <c r="R156" i="32"/>
  <c r="S156" i="32"/>
  <c r="T156" i="32"/>
  <c r="L159" i="32"/>
  <c r="M159" i="32"/>
  <c r="N159" i="32"/>
  <c r="O159" i="32"/>
  <c r="P159" i="32"/>
  <c r="Q159" i="32"/>
  <c r="R159" i="32"/>
  <c r="S159" i="32"/>
  <c r="T159" i="32"/>
  <c r="U159" i="32" s="1"/>
  <c r="L162" i="32"/>
  <c r="M162" i="32"/>
  <c r="N162" i="32"/>
  <c r="O162" i="32"/>
  <c r="P162" i="32"/>
  <c r="Q162" i="32"/>
  <c r="R162" i="32"/>
  <c r="S162" i="32"/>
  <c r="T162" i="32"/>
  <c r="L165" i="32"/>
  <c r="M165" i="32"/>
  <c r="N165" i="32"/>
  <c r="O165" i="32"/>
  <c r="P165" i="32"/>
  <c r="Q165" i="32"/>
  <c r="R165" i="32"/>
  <c r="S165" i="32"/>
  <c r="T165" i="32"/>
  <c r="L168" i="32"/>
  <c r="M168" i="32"/>
  <c r="N168" i="32"/>
  <c r="O168" i="32"/>
  <c r="P168" i="32"/>
  <c r="Q168" i="32"/>
  <c r="R168" i="32"/>
  <c r="S168" i="32"/>
  <c r="T168" i="32"/>
  <c r="L171" i="32"/>
  <c r="M171" i="32"/>
  <c r="N171" i="32"/>
  <c r="O171" i="32"/>
  <c r="P171" i="32"/>
  <c r="Q171" i="32"/>
  <c r="R171" i="32"/>
  <c r="S171" i="32"/>
  <c r="T171" i="32"/>
  <c r="L174" i="32"/>
  <c r="M174" i="32"/>
  <c r="N174" i="32"/>
  <c r="O174" i="32"/>
  <c r="P174" i="32"/>
  <c r="Q174" i="32"/>
  <c r="R174" i="32"/>
  <c r="S174" i="32"/>
  <c r="T174" i="32"/>
  <c r="L177" i="32"/>
  <c r="M177" i="32"/>
  <c r="N177" i="32"/>
  <c r="O177" i="32"/>
  <c r="P177" i="32"/>
  <c r="Q177" i="32"/>
  <c r="R177" i="32"/>
  <c r="S177" i="32"/>
  <c r="T177" i="32"/>
  <c r="L180" i="32"/>
  <c r="M180" i="32"/>
  <c r="N180" i="32"/>
  <c r="O180" i="32"/>
  <c r="P180" i="32"/>
  <c r="Q180" i="32"/>
  <c r="R180" i="32"/>
  <c r="S180" i="32"/>
  <c r="T180" i="32"/>
  <c r="L183" i="32"/>
  <c r="M183" i="32"/>
  <c r="N183" i="32"/>
  <c r="O183" i="32"/>
  <c r="P183" i="32"/>
  <c r="Q183" i="32"/>
  <c r="R183" i="32"/>
  <c r="S183" i="32"/>
  <c r="T183" i="32"/>
  <c r="L186" i="32"/>
  <c r="M186" i="32"/>
  <c r="N186" i="32"/>
  <c r="O186" i="32"/>
  <c r="P186" i="32"/>
  <c r="Q186" i="32"/>
  <c r="R186" i="32"/>
  <c r="S186" i="32"/>
  <c r="T186" i="32"/>
  <c r="L189" i="32"/>
  <c r="M189" i="32"/>
  <c r="N189" i="32"/>
  <c r="O189" i="32"/>
  <c r="P189" i="32"/>
  <c r="Q189" i="32"/>
  <c r="R189" i="32"/>
  <c r="S189" i="32"/>
  <c r="T189" i="32"/>
  <c r="L192" i="32"/>
  <c r="M192" i="32"/>
  <c r="N192" i="32"/>
  <c r="O192" i="32"/>
  <c r="P192" i="32"/>
  <c r="Q192" i="32"/>
  <c r="R192" i="32"/>
  <c r="S192" i="32"/>
  <c r="T192" i="32"/>
  <c r="L195" i="32"/>
  <c r="M195" i="32"/>
  <c r="N195" i="32"/>
  <c r="O195" i="32"/>
  <c r="P195" i="32"/>
  <c r="Q195" i="32"/>
  <c r="R195" i="32"/>
  <c r="S195" i="32"/>
  <c r="T195" i="32"/>
  <c r="L198" i="32"/>
  <c r="M198" i="32"/>
  <c r="N198" i="32"/>
  <c r="O198" i="32"/>
  <c r="P198" i="32"/>
  <c r="Q198" i="32"/>
  <c r="R198" i="32"/>
  <c r="S198" i="32"/>
  <c r="T198" i="32"/>
  <c r="L201" i="32"/>
  <c r="M201" i="32"/>
  <c r="N201" i="32"/>
  <c r="O201" i="32"/>
  <c r="P201" i="32"/>
  <c r="Q201" i="32"/>
  <c r="R201" i="32"/>
  <c r="S201" i="32"/>
  <c r="T201" i="32"/>
  <c r="L204" i="32"/>
  <c r="M204" i="32"/>
  <c r="N204" i="32"/>
  <c r="O204" i="32"/>
  <c r="P204" i="32"/>
  <c r="Q204" i="32"/>
  <c r="R204" i="32"/>
  <c r="S204" i="32"/>
  <c r="T204" i="32"/>
  <c r="L207" i="32"/>
  <c r="M207" i="32"/>
  <c r="N207" i="32"/>
  <c r="O207" i="32"/>
  <c r="P207" i="32"/>
  <c r="Q207" i="32"/>
  <c r="R207" i="32"/>
  <c r="S207" i="32"/>
  <c r="T207" i="32"/>
  <c r="L210" i="32"/>
  <c r="M210" i="32"/>
  <c r="N210" i="32"/>
  <c r="O210" i="32"/>
  <c r="P210" i="32"/>
  <c r="Q210" i="32"/>
  <c r="R210" i="32"/>
  <c r="S210" i="32"/>
  <c r="T210" i="32"/>
  <c r="L213" i="32"/>
  <c r="M213" i="32"/>
  <c r="N213" i="32"/>
  <c r="O213" i="32"/>
  <c r="P213" i="32"/>
  <c r="Q213" i="32"/>
  <c r="R213" i="32"/>
  <c r="S213" i="32"/>
  <c r="T213" i="32"/>
  <c r="L216" i="32"/>
  <c r="M216" i="32"/>
  <c r="N216" i="32"/>
  <c r="O216" i="32"/>
  <c r="P216" i="32"/>
  <c r="Q216" i="32"/>
  <c r="R216" i="32"/>
  <c r="S216" i="32"/>
  <c r="T216" i="32"/>
  <c r="L219" i="32"/>
  <c r="M219" i="32"/>
  <c r="N219" i="32"/>
  <c r="O219" i="32"/>
  <c r="P219" i="32"/>
  <c r="Q219" i="32"/>
  <c r="R219" i="32"/>
  <c r="S219" i="32"/>
  <c r="T219" i="32"/>
  <c r="L222" i="32"/>
  <c r="M222" i="32"/>
  <c r="N222" i="32"/>
  <c r="O222" i="32"/>
  <c r="P222" i="32"/>
  <c r="Q222" i="32"/>
  <c r="R222" i="32"/>
  <c r="S222" i="32"/>
  <c r="T222" i="32"/>
  <c r="L225" i="32"/>
  <c r="M225" i="32"/>
  <c r="N225" i="32"/>
  <c r="O225" i="32"/>
  <c r="P225" i="32"/>
  <c r="Q225" i="32"/>
  <c r="R225" i="32"/>
  <c r="S225" i="32"/>
  <c r="T225" i="32"/>
  <c r="L228" i="32"/>
  <c r="M228" i="32"/>
  <c r="N228" i="32"/>
  <c r="O228" i="32"/>
  <c r="P228" i="32"/>
  <c r="Q228" i="32"/>
  <c r="R228" i="32"/>
  <c r="S228" i="32"/>
  <c r="T228" i="32"/>
  <c r="L231" i="32"/>
  <c r="M231" i="32"/>
  <c r="N231" i="32"/>
  <c r="O231" i="32"/>
  <c r="P231" i="32"/>
  <c r="Q231" i="32"/>
  <c r="R231" i="32"/>
  <c r="S231" i="32"/>
  <c r="T231" i="32"/>
  <c r="L234" i="32"/>
  <c r="M234" i="32"/>
  <c r="N234" i="32"/>
  <c r="O234" i="32"/>
  <c r="P234" i="32"/>
  <c r="Q234" i="32"/>
  <c r="R234" i="32"/>
  <c r="S234" i="32"/>
  <c r="T234" i="32"/>
  <c r="L237" i="32"/>
  <c r="M237" i="32"/>
  <c r="N237" i="32"/>
  <c r="O237" i="32"/>
  <c r="P237" i="32"/>
  <c r="Q237" i="32"/>
  <c r="R237" i="32"/>
  <c r="S237" i="32"/>
  <c r="T237" i="32"/>
  <c r="L240" i="32"/>
  <c r="M240" i="32"/>
  <c r="N240" i="32"/>
  <c r="O240" i="32"/>
  <c r="P240" i="32"/>
  <c r="Q240" i="32"/>
  <c r="R240" i="32"/>
  <c r="S240" i="32"/>
  <c r="T240" i="32"/>
  <c r="L243" i="32"/>
  <c r="M243" i="32"/>
  <c r="N243" i="32"/>
  <c r="O243" i="32"/>
  <c r="P243" i="32"/>
  <c r="Q243" i="32"/>
  <c r="R243" i="32"/>
  <c r="S243" i="32"/>
  <c r="T243" i="32"/>
  <c r="L246" i="32"/>
  <c r="M246" i="32"/>
  <c r="N246" i="32"/>
  <c r="O246" i="32"/>
  <c r="P246" i="32"/>
  <c r="Q246" i="32"/>
  <c r="R246" i="32"/>
  <c r="S246" i="32"/>
  <c r="T246" i="32"/>
  <c r="L249" i="32"/>
  <c r="M249" i="32"/>
  <c r="N249" i="32"/>
  <c r="O249" i="32"/>
  <c r="P249" i="32"/>
  <c r="Q249" i="32"/>
  <c r="R249" i="32"/>
  <c r="S249" i="32"/>
  <c r="T249" i="32"/>
  <c r="L252" i="32"/>
  <c r="M252" i="32"/>
  <c r="N252" i="32"/>
  <c r="O252" i="32"/>
  <c r="P252" i="32"/>
  <c r="Q252" i="32"/>
  <c r="R252" i="32"/>
  <c r="S252" i="32"/>
  <c r="T252" i="32"/>
  <c r="L255" i="32"/>
  <c r="M255" i="32"/>
  <c r="N255" i="32"/>
  <c r="O255" i="32"/>
  <c r="P255" i="32"/>
  <c r="Q255" i="32"/>
  <c r="R255" i="32"/>
  <c r="S255" i="32"/>
  <c r="T255" i="32"/>
  <c r="L258" i="32"/>
  <c r="M258" i="32"/>
  <c r="N258" i="32"/>
  <c r="O258" i="32"/>
  <c r="P258" i="32"/>
  <c r="Q258" i="32"/>
  <c r="R258" i="32"/>
  <c r="S258" i="32"/>
  <c r="T258" i="32"/>
  <c r="L261" i="32"/>
  <c r="M261" i="32"/>
  <c r="N261" i="32"/>
  <c r="O261" i="32"/>
  <c r="P261" i="32"/>
  <c r="Q261" i="32"/>
  <c r="R261" i="32"/>
  <c r="S261" i="32"/>
  <c r="T261" i="32"/>
  <c r="L264" i="32"/>
  <c r="M264" i="32"/>
  <c r="N264" i="32"/>
  <c r="O264" i="32"/>
  <c r="P264" i="32"/>
  <c r="Q264" i="32"/>
  <c r="R264" i="32"/>
  <c r="S264" i="32"/>
  <c r="T264" i="32"/>
  <c r="L267" i="32"/>
  <c r="M267" i="32"/>
  <c r="N267" i="32"/>
  <c r="O267" i="32"/>
  <c r="P267" i="32"/>
  <c r="Q267" i="32"/>
  <c r="R267" i="32"/>
  <c r="S267" i="32"/>
  <c r="T267" i="32"/>
  <c r="L270" i="32"/>
  <c r="M270" i="32"/>
  <c r="N270" i="32"/>
  <c r="O270" i="32"/>
  <c r="P270" i="32"/>
  <c r="Q270" i="32"/>
  <c r="R270" i="32"/>
  <c r="S270" i="32"/>
  <c r="T270" i="32"/>
  <c r="L273" i="32"/>
  <c r="M273" i="32"/>
  <c r="N273" i="32"/>
  <c r="O273" i="32"/>
  <c r="P273" i="32"/>
  <c r="Q273" i="32"/>
  <c r="R273" i="32"/>
  <c r="S273" i="32"/>
  <c r="T273" i="32"/>
  <c r="L276" i="32"/>
  <c r="M276" i="32"/>
  <c r="N276" i="32"/>
  <c r="O276" i="32"/>
  <c r="P276" i="32"/>
  <c r="Q276" i="32"/>
  <c r="R276" i="32"/>
  <c r="S276" i="32"/>
  <c r="T276" i="32"/>
  <c r="L279" i="32"/>
  <c r="M279" i="32"/>
  <c r="N279" i="32"/>
  <c r="O279" i="32"/>
  <c r="P279" i="32"/>
  <c r="Q279" i="32"/>
  <c r="R279" i="32"/>
  <c r="S279" i="32"/>
  <c r="T279" i="32"/>
  <c r="L282" i="32"/>
  <c r="M282" i="32"/>
  <c r="N282" i="32"/>
  <c r="O282" i="32"/>
  <c r="P282" i="32"/>
  <c r="Q282" i="32"/>
  <c r="R282" i="32"/>
  <c r="S282" i="32"/>
  <c r="T282" i="32"/>
  <c r="L285" i="32"/>
  <c r="M285" i="32"/>
  <c r="N285" i="32"/>
  <c r="O285" i="32"/>
  <c r="P285" i="32"/>
  <c r="Q285" i="32"/>
  <c r="R285" i="32"/>
  <c r="S285" i="32"/>
  <c r="T285" i="32"/>
  <c r="L288" i="32"/>
  <c r="M288" i="32"/>
  <c r="N288" i="32"/>
  <c r="O288" i="32"/>
  <c r="P288" i="32"/>
  <c r="Q288" i="32"/>
  <c r="R288" i="32"/>
  <c r="S288" i="32"/>
  <c r="T288" i="32"/>
  <c r="L291" i="32"/>
  <c r="M291" i="32"/>
  <c r="N291" i="32"/>
  <c r="O291" i="32"/>
  <c r="P291" i="32"/>
  <c r="Q291" i="32"/>
  <c r="R291" i="32"/>
  <c r="S291" i="32"/>
  <c r="T291" i="32"/>
  <c r="L294" i="32"/>
  <c r="M294" i="32"/>
  <c r="N294" i="32"/>
  <c r="O294" i="32"/>
  <c r="P294" i="32"/>
  <c r="Q294" i="32"/>
  <c r="R294" i="32"/>
  <c r="S294" i="32"/>
  <c r="T294" i="32"/>
  <c r="L297" i="32"/>
  <c r="M297" i="32"/>
  <c r="N297" i="32"/>
  <c r="O297" i="32"/>
  <c r="P297" i="32"/>
  <c r="Q297" i="32"/>
  <c r="R297" i="32"/>
  <c r="S297" i="32"/>
  <c r="T297" i="32"/>
  <c r="L300" i="32"/>
  <c r="M300" i="32"/>
  <c r="N300" i="32"/>
  <c r="O300" i="32"/>
  <c r="P300" i="32"/>
  <c r="Q300" i="32"/>
  <c r="R300" i="32"/>
  <c r="S300" i="32"/>
  <c r="T300" i="32"/>
  <c r="L303" i="32"/>
  <c r="M303" i="32"/>
  <c r="N303" i="32"/>
  <c r="O303" i="32"/>
  <c r="P303" i="32"/>
  <c r="Q303" i="32"/>
  <c r="R303" i="32"/>
  <c r="S303" i="32"/>
  <c r="T303" i="32"/>
  <c r="L306" i="32"/>
  <c r="M306" i="32"/>
  <c r="N306" i="32"/>
  <c r="O306" i="32"/>
  <c r="P306" i="32"/>
  <c r="Q306" i="32"/>
  <c r="R306" i="32"/>
  <c r="S306" i="32"/>
  <c r="T306" i="32"/>
  <c r="L309" i="32"/>
  <c r="M309" i="32"/>
  <c r="N309" i="32"/>
  <c r="O309" i="32"/>
  <c r="P309" i="32"/>
  <c r="Q309" i="32"/>
  <c r="R309" i="32"/>
  <c r="S309" i="32"/>
  <c r="T309" i="32"/>
  <c r="L312" i="32"/>
  <c r="M312" i="32"/>
  <c r="N312" i="32"/>
  <c r="O312" i="32"/>
  <c r="P312" i="32"/>
  <c r="Q312" i="32"/>
  <c r="R312" i="32"/>
  <c r="S312" i="32"/>
  <c r="T312" i="32"/>
  <c r="L315" i="32"/>
  <c r="M315" i="32"/>
  <c r="N315" i="32"/>
  <c r="O315" i="32"/>
  <c r="P315" i="32"/>
  <c r="Q315" i="32"/>
  <c r="R315" i="32"/>
  <c r="S315" i="32"/>
  <c r="T315" i="32"/>
  <c r="L318" i="32"/>
  <c r="M318" i="32"/>
  <c r="N318" i="32"/>
  <c r="O318" i="32"/>
  <c r="P318" i="32"/>
  <c r="Q318" i="32"/>
  <c r="R318" i="32"/>
  <c r="S318" i="32"/>
  <c r="T318" i="32"/>
  <c r="L321" i="32"/>
  <c r="M321" i="32"/>
  <c r="N321" i="32"/>
  <c r="O321" i="32"/>
  <c r="P321" i="32"/>
  <c r="Q321" i="32"/>
  <c r="R321" i="32"/>
  <c r="S321" i="32"/>
  <c r="T321" i="32"/>
  <c r="L324" i="32"/>
  <c r="M324" i="32"/>
  <c r="N324" i="32"/>
  <c r="O324" i="32"/>
  <c r="P324" i="32"/>
  <c r="Q324" i="32"/>
  <c r="R324" i="32"/>
  <c r="S324" i="32"/>
  <c r="T324" i="32"/>
  <c r="L327" i="32"/>
  <c r="M327" i="32"/>
  <c r="N327" i="32"/>
  <c r="O327" i="32"/>
  <c r="P327" i="32"/>
  <c r="Q327" i="32"/>
  <c r="R327" i="32"/>
  <c r="S327" i="32"/>
  <c r="T327" i="32"/>
  <c r="L330" i="32"/>
  <c r="M330" i="32"/>
  <c r="N330" i="32"/>
  <c r="O330" i="32"/>
  <c r="P330" i="32"/>
  <c r="Q330" i="32"/>
  <c r="R330" i="32"/>
  <c r="S330" i="32"/>
  <c r="T330" i="32"/>
  <c r="L333" i="32"/>
  <c r="M333" i="32"/>
  <c r="N333" i="32"/>
  <c r="O333" i="32"/>
  <c r="P333" i="32"/>
  <c r="Q333" i="32"/>
  <c r="R333" i="32"/>
  <c r="S333" i="32"/>
  <c r="T333" i="32"/>
  <c r="L336" i="32"/>
  <c r="M336" i="32"/>
  <c r="N336" i="32"/>
  <c r="O336" i="32"/>
  <c r="P336" i="32"/>
  <c r="Q336" i="32"/>
  <c r="R336" i="32"/>
  <c r="S336" i="32"/>
  <c r="T336" i="32"/>
  <c r="L339" i="32"/>
  <c r="M339" i="32"/>
  <c r="N339" i="32"/>
  <c r="O339" i="32"/>
  <c r="P339" i="32"/>
  <c r="Q339" i="32"/>
  <c r="R339" i="32"/>
  <c r="S339" i="32"/>
  <c r="T339" i="32"/>
  <c r="L342" i="32"/>
  <c r="M342" i="32"/>
  <c r="N342" i="32"/>
  <c r="O342" i="32"/>
  <c r="P342" i="32"/>
  <c r="Q342" i="32"/>
  <c r="R342" i="32"/>
  <c r="S342" i="32"/>
  <c r="T342" i="32"/>
  <c r="L345" i="32"/>
  <c r="M345" i="32"/>
  <c r="N345" i="32"/>
  <c r="O345" i="32"/>
  <c r="P345" i="32"/>
  <c r="Q345" i="32"/>
  <c r="R345" i="32"/>
  <c r="S345" i="32"/>
  <c r="T345" i="32"/>
  <c r="L348" i="32"/>
  <c r="M348" i="32"/>
  <c r="N348" i="32"/>
  <c r="O348" i="32"/>
  <c r="P348" i="32"/>
  <c r="Q348" i="32"/>
  <c r="R348" i="32"/>
  <c r="S348" i="32"/>
  <c r="T348" i="32"/>
  <c r="L351" i="32"/>
  <c r="M351" i="32"/>
  <c r="N351" i="32"/>
  <c r="O351" i="32"/>
  <c r="P351" i="32"/>
  <c r="Q351" i="32"/>
  <c r="R351" i="32"/>
  <c r="S351" i="32"/>
  <c r="T351" i="32"/>
  <c r="L354" i="32"/>
  <c r="M354" i="32"/>
  <c r="N354" i="32"/>
  <c r="O354" i="32"/>
  <c r="P354" i="32"/>
  <c r="Q354" i="32"/>
  <c r="R354" i="32"/>
  <c r="S354" i="32"/>
  <c r="T354" i="32"/>
  <c r="L357" i="32"/>
  <c r="M357" i="32"/>
  <c r="N357" i="32"/>
  <c r="O357" i="32"/>
  <c r="P357" i="32"/>
  <c r="Q357" i="32"/>
  <c r="R357" i="32"/>
  <c r="S357" i="32"/>
  <c r="T357" i="32"/>
  <c r="L360" i="32"/>
  <c r="M360" i="32"/>
  <c r="N360" i="32"/>
  <c r="O360" i="32"/>
  <c r="P360" i="32"/>
  <c r="Q360" i="32"/>
  <c r="R360" i="32"/>
  <c r="S360" i="32"/>
  <c r="T360" i="32"/>
  <c r="L363" i="32"/>
  <c r="M363" i="32"/>
  <c r="N363" i="32"/>
  <c r="O363" i="32"/>
  <c r="P363" i="32"/>
  <c r="Q363" i="32"/>
  <c r="R363" i="32"/>
  <c r="S363" i="32"/>
  <c r="T363" i="32"/>
  <c r="L366" i="32"/>
  <c r="M366" i="32"/>
  <c r="N366" i="32"/>
  <c r="O366" i="32"/>
  <c r="P366" i="32"/>
  <c r="Q366" i="32"/>
  <c r="R366" i="32"/>
  <c r="S366" i="32"/>
  <c r="T366" i="32"/>
  <c r="L369" i="32"/>
  <c r="M369" i="32"/>
  <c r="N369" i="32"/>
  <c r="O369" i="32"/>
  <c r="P369" i="32"/>
  <c r="Q369" i="32"/>
  <c r="R369" i="32"/>
  <c r="S369" i="32"/>
  <c r="T369" i="32"/>
  <c r="L372" i="32"/>
  <c r="M372" i="32"/>
  <c r="N372" i="32"/>
  <c r="O372" i="32"/>
  <c r="P372" i="32"/>
  <c r="Q372" i="32"/>
  <c r="R372" i="32"/>
  <c r="S372" i="32"/>
  <c r="T372" i="32"/>
  <c r="L375" i="32"/>
  <c r="M375" i="32"/>
  <c r="N375" i="32"/>
  <c r="O375" i="32"/>
  <c r="P375" i="32"/>
  <c r="Q375" i="32"/>
  <c r="R375" i="32"/>
  <c r="S375" i="32"/>
  <c r="T375" i="32"/>
  <c r="L378" i="32"/>
  <c r="M378" i="32"/>
  <c r="N378" i="32"/>
  <c r="O378" i="32"/>
  <c r="P378" i="32"/>
  <c r="Q378" i="32"/>
  <c r="R378" i="32"/>
  <c r="S378" i="32"/>
  <c r="T378" i="32"/>
  <c r="L381" i="32"/>
  <c r="M381" i="32"/>
  <c r="N381" i="32"/>
  <c r="O381" i="32"/>
  <c r="P381" i="32"/>
  <c r="Q381" i="32"/>
  <c r="R381" i="32"/>
  <c r="S381" i="32"/>
  <c r="T381" i="32"/>
  <c r="L384" i="32"/>
  <c r="M384" i="32"/>
  <c r="N384" i="32"/>
  <c r="O384" i="32"/>
  <c r="P384" i="32"/>
  <c r="Q384" i="32"/>
  <c r="R384" i="32"/>
  <c r="S384" i="32"/>
  <c r="T384" i="32"/>
  <c r="L387" i="32"/>
  <c r="M387" i="32"/>
  <c r="N387" i="32"/>
  <c r="O387" i="32"/>
  <c r="P387" i="32"/>
  <c r="Q387" i="32"/>
  <c r="R387" i="32"/>
  <c r="S387" i="32"/>
  <c r="T387" i="32"/>
  <c r="L390" i="32"/>
  <c r="M390" i="32"/>
  <c r="N390" i="32"/>
  <c r="O390" i="32"/>
  <c r="P390" i="32"/>
  <c r="Q390" i="32"/>
  <c r="R390" i="32"/>
  <c r="S390" i="32"/>
  <c r="T390" i="32"/>
  <c r="L393" i="32"/>
  <c r="M393" i="32"/>
  <c r="N393" i="32"/>
  <c r="O393" i="32"/>
  <c r="P393" i="32"/>
  <c r="Q393" i="32"/>
  <c r="R393" i="32"/>
  <c r="S393" i="32"/>
  <c r="T393" i="32"/>
  <c r="L396" i="32"/>
  <c r="M396" i="32"/>
  <c r="N396" i="32"/>
  <c r="O396" i="32"/>
  <c r="P396" i="32"/>
  <c r="Q396" i="32"/>
  <c r="R396" i="32"/>
  <c r="S396" i="32"/>
  <c r="T396" i="32"/>
  <c r="L399" i="32"/>
  <c r="M399" i="32"/>
  <c r="N399" i="32"/>
  <c r="O399" i="32"/>
  <c r="P399" i="32"/>
  <c r="Q399" i="32"/>
  <c r="R399" i="32"/>
  <c r="S399" i="32"/>
  <c r="T399" i="32"/>
  <c r="L402" i="32"/>
  <c r="M402" i="32"/>
  <c r="N402" i="32"/>
  <c r="O402" i="32"/>
  <c r="P402" i="32"/>
  <c r="Q402" i="32"/>
  <c r="R402" i="32"/>
  <c r="S402" i="32"/>
  <c r="T402" i="32"/>
  <c r="L405" i="32"/>
  <c r="M405" i="32"/>
  <c r="N405" i="32"/>
  <c r="O405" i="32"/>
  <c r="P405" i="32"/>
  <c r="Q405" i="32"/>
  <c r="R405" i="32"/>
  <c r="S405" i="32"/>
  <c r="T405" i="32"/>
  <c r="L408" i="32"/>
  <c r="M408" i="32"/>
  <c r="N408" i="32"/>
  <c r="O408" i="32"/>
  <c r="P408" i="32"/>
  <c r="Q408" i="32"/>
  <c r="R408" i="32"/>
  <c r="S408" i="32"/>
  <c r="T408" i="32"/>
  <c r="L411" i="32"/>
  <c r="M411" i="32"/>
  <c r="N411" i="32"/>
  <c r="O411" i="32"/>
  <c r="P411" i="32"/>
  <c r="Q411" i="32"/>
  <c r="R411" i="32"/>
  <c r="S411" i="32"/>
  <c r="T411" i="32"/>
  <c r="L414" i="32"/>
  <c r="M414" i="32"/>
  <c r="N414" i="32"/>
  <c r="O414" i="32"/>
  <c r="P414" i="32"/>
  <c r="Q414" i="32"/>
  <c r="R414" i="32"/>
  <c r="S414" i="32"/>
  <c r="T414" i="32"/>
  <c r="L417" i="32"/>
  <c r="M417" i="32"/>
  <c r="N417" i="32"/>
  <c r="O417" i="32"/>
  <c r="P417" i="32"/>
  <c r="Q417" i="32"/>
  <c r="R417" i="32"/>
  <c r="S417" i="32"/>
  <c r="T417" i="32"/>
  <c r="Q63" i="32"/>
  <c r="R63" i="32"/>
  <c r="S63" i="32"/>
  <c r="T63" i="32"/>
  <c r="L66" i="30"/>
  <c r="M66" i="30"/>
  <c r="N66" i="30"/>
  <c r="O66" i="30"/>
  <c r="P66" i="30"/>
  <c r="Q66" i="30"/>
  <c r="R66" i="30"/>
  <c r="S66" i="30"/>
  <c r="T66" i="30"/>
  <c r="L69" i="30"/>
  <c r="M69" i="30"/>
  <c r="N69" i="30"/>
  <c r="O69" i="30"/>
  <c r="P69" i="30"/>
  <c r="Q69" i="30"/>
  <c r="R69" i="30"/>
  <c r="S69" i="30"/>
  <c r="T69" i="30"/>
  <c r="L72" i="30"/>
  <c r="M72" i="30"/>
  <c r="N72" i="30"/>
  <c r="O72" i="30"/>
  <c r="P72" i="30"/>
  <c r="Q72" i="30"/>
  <c r="R72" i="30"/>
  <c r="S72" i="30"/>
  <c r="T72" i="30"/>
  <c r="L75" i="30"/>
  <c r="M75" i="30"/>
  <c r="N75" i="30"/>
  <c r="O75" i="30"/>
  <c r="P75" i="30"/>
  <c r="Q75" i="30"/>
  <c r="R75" i="30"/>
  <c r="S75" i="30"/>
  <c r="T75" i="30"/>
  <c r="L78" i="30"/>
  <c r="M78" i="30"/>
  <c r="N78" i="30"/>
  <c r="O78" i="30"/>
  <c r="P78" i="30"/>
  <c r="Q78" i="30"/>
  <c r="R78" i="30"/>
  <c r="S78" i="30"/>
  <c r="T78" i="30"/>
  <c r="L81" i="30"/>
  <c r="M81" i="30"/>
  <c r="N81" i="30"/>
  <c r="O81" i="30"/>
  <c r="P81" i="30"/>
  <c r="Q81" i="30"/>
  <c r="R81" i="30"/>
  <c r="S81" i="30"/>
  <c r="T81" i="30"/>
  <c r="L84" i="30"/>
  <c r="M84" i="30"/>
  <c r="N84" i="30"/>
  <c r="O84" i="30"/>
  <c r="P84" i="30"/>
  <c r="Q84" i="30"/>
  <c r="R84" i="30"/>
  <c r="S84" i="30"/>
  <c r="T84" i="30"/>
  <c r="L87" i="30"/>
  <c r="M87" i="30"/>
  <c r="N87" i="30"/>
  <c r="O87" i="30"/>
  <c r="P87" i="30"/>
  <c r="Q87" i="30"/>
  <c r="R87" i="30"/>
  <c r="S87" i="30"/>
  <c r="T87" i="30"/>
  <c r="L90" i="30"/>
  <c r="M90" i="30"/>
  <c r="N90" i="30"/>
  <c r="O90" i="30"/>
  <c r="P90" i="30"/>
  <c r="Q90" i="30"/>
  <c r="R90" i="30"/>
  <c r="S90" i="30"/>
  <c r="T90" i="30"/>
  <c r="L93" i="30"/>
  <c r="M93" i="30"/>
  <c r="N93" i="30"/>
  <c r="O93" i="30"/>
  <c r="P93" i="30"/>
  <c r="Q93" i="30"/>
  <c r="R93" i="30"/>
  <c r="S93" i="30"/>
  <c r="T93" i="30"/>
  <c r="L96" i="30"/>
  <c r="M96" i="30"/>
  <c r="N96" i="30"/>
  <c r="O96" i="30"/>
  <c r="P96" i="30"/>
  <c r="Q96" i="30"/>
  <c r="R96" i="30"/>
  <c r="S96" i="30"/>
  <c r="T96" i="30"/>
  <c r="L99" i="30"/>
  <c r="M99" i="30"/>
  <c r="N99" i="30"/>
  <c r="O99" i="30"/>
  <c r="P99" i="30"/>
  <c r="Q99" i="30"/>
  <c r="R99" i="30"/>
  <c r="S99" i="30"/>
  <c r="T99" i="30"/>
  <c r="L102" i="30"/>
  <c r="M102" i="30"/>
  <c r="N102" i="30"/>
  <c r="O102" i="30"/>
  <c r="P102" i="30"/>
  <c r="Q102" i="30"/>
  <c r="R102" i="30"/>
  <c r="S102" i="30"/>
  <c r="T102" i="30"/>
  <c r="L105" i="30"/>
  <c r="M105" i="30"/>
  <c r="N105" i="30"/>
  <c r="O105" i="30"/>
  <c r="P105" i="30"/>
  <c r="Q105" i="30"/>
  <c r="R105" i="30"/>
  <c r="S105" i="30"/>
  <c r="T105" i="30"/>
  <c r="L108" i="30"/>
  <c r="M108" i="30"/>
  <c r="N108" i="30"/>
  <c r="O108" i="30"/>
  <c r="P108" i="30"/>
  <c r="Q108" i="30"/>
  <c r="R108" i="30"/>
  <c r="S108" i="30"/>
  <c r="T108" i="30"/>
  <c r="L111" i="30"/>
  <c r="M111" i="30"/>
  <c r="N111" i="30"/>
  <c r="O111" i="30"/>
  <c r="P111" i="30"/>
  <c r="Q111" i="30"/>
  <c r="R111" i="30"/>
  <c r="S111" i="30"/>
  <c r="T111" i="30"/>
  <c r="L114" i="30"/>
  <c r="M114" i="30"/>
  <c r="N114" i="30"/>
  <c r="O114" i="30"/>
  <c r="P114" i="30"/>
  <c r="Q114" i="30"/>
  <c r="R114" i="30"/>
  <c r="S114" i="30"/>
  <c r="T114" i="30"/>
  <c r="L117" i="30"/>
  <c r="M117" i="30"/>
  <c r="N117" i="30"/>
  <c r="O117" i="30"/>
  <c r="P117" i="30"/>
  <c r="Q117" i="30"/>
  <c r="R117" i="30"/>
  <c r="S117" i="30"/>
  <c r="T117" i="30"/>
  <c r="L120" i="30"/>
  <c r="M120" i="30"/>
  <c r="N120" i="30"/>
  <c r="O120" i="30"/>
  <c r="P120" i="30"/>
  <c r="Q120" i="30"/>
  <c r="R120" i="30"/>
  <c r="S120" i="30"/>
  <c r="T120" i="30"/>
  <c r="L123" i="30"/>
  <c r="M123" i="30"/>
  <c r="N123" i="30"/>
  <c r="O123" i="30"/>
  <c r="P123" i="30"/>
  <c r="Q123" i="30"/>
  <c r="R123" i="30"/>
  <c r="S123" i="30"/>
  <c r="T123" i="30"/>
  <c r="L126" i="30"/>
  <c r="M126" i="30"/>
  <c r="N126" i="30"/>
  <c r="O126" i="30"/>
  <c r="P126" i="30"/>
  <c r="Q126" i="30"/>
  <c r="R126" i="30"/>
  <c r="S126" i="30"/>
  <c r="T126" i="30"/>
  <c r="L129" i="30"/>
  <c r="M129" i="30"/>
  <c r="N129" i="30"/>
  <c r="O129" i="30"/>
  <c r="P129" i="30"/>
  <c r="Q129" i="30"/>
  <c r="R129" i="30"/>
  <c r="S129" i="30"/>
  <c r="T129" i="30"/>
  <c r="L132" i="30"/>
  <c r="M132" i="30"/>
  <c r="N132" i="30"/>
  <c r="O132" i="30"/>
  <c r="P132" i="30"/>
  <c r="Q132" i="30"/>
  <c r="R132" i="30"/>
  <c r="S132" i="30"/>
  <c r="T132" i="30"/>
  <c r="L135" i="30"/>
  <c r="M135" i="30"/>
  <c r="N135" i="30"/>
  <c r="O135" i="30"/>
  <c r="P135" i="30"/>
  <c r="Q135" i="30"/>
  <c r="R135" i="30"/>
  <c r="S135" i="30"/>
  <c r="T135" i="30"/>
  <c r="L138" i="30"/>
  <c r="M138" i="30"/>
  <c r="N138" i="30"/>
  <c r="O138" i="30"/>
  <c r="P138" i="30"/>
  <c r="Q138" i="30"/>
  <c r="R138" i="30"/>
  <c r="S138" i="30"/>
  <c r="T138" i="30"/>
  <c r="L141" i="30"/>
  <c r="M141" i="30"/>
  <c r="N141" i="30"/>
  <c r="O141" i="30"/>
  <c r="P141" i="30"/>
  <c r="Q141" i="30"/>
  <c r="R141" i="30"/>
  <c r="S141" i="30"/>
  <c r="T141" i="30"/>
  <c r="L144" i="30"/>
  <c r="M144" i="30"/>
  <c r="N144" i="30"/>
  <c r="O144" i="30"/>
  <c r="P144" i="30"/>
  <c r="Q144" i="30"/>
  <c r="R144" i="30"/>
  <c r="S144" i="30"/>
  <c r="T144" i="30"/>
  <c r="L147" i="30"/>
  <c r="M147" i="30"/>
  <c r="N147" i="30"/>
  <c r="O147" i="30"/>
  <c r="P147" i="30"/>
  <c r="Q147" i="30"/>
  <c r="R147" i="30"/>
  <c r="S147" i="30"/>
  <c r="T147" i="30"/>
  <c r="L150" i="30"/>
  <c r="M150" i="30"/>
  <c r="N150" i="30"/>
  <c r="O150" i="30"/>
  <c r="P150" i="30"/>
  <c r="Q150" i="30"/>
  <c r="R150" i="30"/>
  <c r="S150" i="30"/>
  <c r="T150" i="30"/>
  <c r="L153" i="30"/>
  <c r="M153" i="30"/>
  <c r="N153" i="30"/>
  <c r="O153" i="30"/>
  <c r="P153" i="30"/>
  <c r="Q153" i="30"/>
  <c r="R153" i="30"/>
  <c r="S153" i="30"/>
  <c r="T153" i="30"/>
  <c r="L156" i="30"/>
  <c r="M156" i="30"/>
  <c r="N156" i="30"/>
  <c r="O156" i="30"/>
  <c r="P156" i="30"/>
  <c r="Q156" i="30"/>
  <c r="R156" i="30"/>
  <c r="S156" i="30"/>
  <c r="T156" i="30"/>
  <c r="L159" i="30"/>
  <c r="M159" i="30"/>
  <c r="N159" i="30"/>
  <c r="O159" i="30"/>
  <c r="P159" i="30"/>
  <c r="Q159" i="30"/>
  <c r="R159" i="30"/>
  <c r="S159" i="30"/>
  <c r="T159" i="30"/>
  <c r="L162" i="30"/>
  <c r="M162" i="30"/>
  <c r="N162" i="30"/>
  <c r="O162" i="30"/>
  <c r="P162" i="30"/>
  <c r="Q162" i="30"/>
  <c r="R162" i="30"/>
  <c r="S162" i="30"/>
  <c r="T162" i="30"/>
  <c r="L165" i="30"/>
  <c r="M165" i="30"/>
  <c r="N165" i="30"/>
  <c r="O165" i="30"/>
  <c r="P165" i="30"/>
  <c r="Q165" i="30"/>
  <c r="R165" i="30"/>
  <c r="S165" i="30"/>
  <c r="T165" i="30"/>
  <c r="L168" i="30"/>
  <c r="M168" i="30"/>
  <c r="N168" i="30"/>
  <c r="O168" i="30"/>
  <c r="P168" i="30"/>
  <c r="Q168" i="30"/>
  <c r="R168" i="30"/>
  <c r="S168" i="30"/>
  <c r="T168" i="30"/>
  <c r="L171" i="30"/>
  <c r="M171" i="30"/>
  <c r="N171" i="30"/>
  <c r="O171" i="30"/>
  <c r="P171" i="30"/>
  <c r="Q171" i="30"/>
  <c r="R171" i="30"/>
  <c r="S171" i="30"/>
  <c r="T171" i="30"/>
  <c r="L174" i="30"/>
  <c r="M174" i="30"/>
  <c r="N174" i="30"/>
  <c r="O174" i="30"/>
  <c r="P174" i="30"/>
  <c r="Q174" i="30"/>
  <c r="R174" i="30"/>
  <c r="S174" i="30"/>
  <c r="T174" i="30"/>
  <c r="L177" i="30"/>
  <c r="M177" i="30"/>
  <c r="N177" i="30"/>
  <c r="O177" i="30"/>
  <c r="P177" i="30"/>
  <c r="Q177" i="30"/>
  <c r="R177" i="30"/>
  <c r="S177" i="30"/>
  <c r="T177" i="30"/>
  <c r="L180" i="30"/>
  <c r="M180" i="30"/>
  <c r="N180" i="30"/>
  <c r="O180" i="30"/>
  <c r="P180" i="30"/>
  <c r="Q180" i="30"/>
  <c r="R180" i="30"/>
  <c r="S180" i="30"/>
  <c r="T180" i="30"/>
  <c r="L183" i="30"/>
  <c r="M183" i="30"/>
  <c r="N183" i="30"/>
  <c r="O183" i="30"/>
  <c r="P183" i="30"/>
  <c r="Q183" i="30"/>
  <c r="R183" i="30"/>
  <c r="S183" i="30"/>
  <c r="T183" i="30"/>
  <c r="L186" i="30"/>
  <c r="M186" i="30"/>
  <c r="N186" i="30"/>
  <c r="O186" i="30"/>
  <c r="P186" i="30"/>
  <c r="Q186" i="30"/>
  <c r="R186" i="30"/>
  <c r="S186" i="30"/>
  <c r="T186" i="30"/>
  <c r="L189" i="30"/>
  <c r="M189" i="30"/>
  <c r="N189" i="30"/>
  <c r="O189" i="30"/>
  <c r="P189" i="30"/>
  <c r="Q189" i="30"/>
  <c r="R189" i="30"/>
  <c r="S189" i="30"/>
  <c r="T189" i="30"/>
  <c r="L192" i="30"/>
  <c r="M192" i="30"/>
  <c r="N192" i="30"/>
  <c r="O192" i="30"/>
  <c r="P192" i="30"/>
  <c r="Q192" i="30"/>
  <c r="R192" i="30"/>
  <c r="S192" i="30"/>
  <c r="T192" i="30"/>
  <c r="L195" i="30"/>
  <c r="M195" i="30"/>
  <c r="N195" i="30"/>
  <c r="O195" i="30"/>
  <c r="P195" i="30"/>
  <c r="Q195" i="30"/>
  <c r="R195" i="30"/>
  <c r="S195" i="30"/>
  <c r="T195" i="30"/>
  <c r="L198" i="30"/>
  <c r="M198" i="30"/>
  <c r="N198" i="30"/>
  <c r="O198" i="30"/>
  <c r="P198" i="30"/>
  <c r="Q198" i="30"/>
  <c r="R198" i="30"/>
  <c r="S198" i="30"/>
  <c r="T198" i="30"/>
  <c r="L201" i="30"/>
  <c r="M201" i="30"/>
  <c r="N201" i="30"/>
  <c r="O201" i="30"/>
  <c r="P201" i="30"/>
  <c r="Q201" i="30"/>
  <c r="R201" i="30"/>
  <c r="S201" i="30"/>
  <c r="T201" i="30"/>
  <c r="L204" i="30"/>
  <c r="M204" i="30"/>
  <c r="N204" i="30"/>
  <c r="O204" i="30"/>
  <c r="P204" i="30"/>
  <c r="Q204" i="30"/>
  <c r="R204" i="30"/>
  <c r="S204" i="30"/>
  <c r="T204" i="30"/>
  <c r="L207" i="30"/>
  <c r="M207" i="30"/>
  <c r="N207" i="30"/>
  <c r="O207" i="30"/>
  <c r="P207" i="30"/>
  <c r="Q207" i="30"/>
  <c r="R207" i="30"/>
  <c r="S207" i="30"/>
  <c r="T207" i="30"/>
  <c r="L210" i="30"/>
  <c r="M210" i="30"/>
  <c r="N210" i="30"/>
  <c r="O210" i="30"/>
  <c r="P210" i="30"/>
  <c r="Q210" i="30"/>
  <c r="R210" i="30"/>
  <c r="S210" i="30"/>
  <c r="T210" i="30"/>
  <c r="L213" i="30"/>
  <c r="M213" i="30"/>
  <c r="N213" i="30"/>
  <c r="O213" i="30"/>
  <c r="P213" i="30"/>
  <c r="Q213" i="30"/>
  <c r="R213" i="30"/>
  <c r="S213" i="30"/>
  <c r="T213" i="30"/>
  <c r="L216" i="30"/>
  <c r="M216" i="30"/>
  <c r="N216" i="30"/>
  <c r="O216" i="30"/>
  <c r="P216" i="30"/>
  <c r="Q216" i="30"/>
  <c r="R216" i="30"/>
  <c r="S216" i="30"/>
  <c r="T216" i="30"/>
  <c r="L219" i="30"/>
  <c r="M219" i="30"/>
  <c r="N219" i="30"/>
  <c r="O219" i="30"/>
  <c r="P219" i="30"/>
  <c r="Q219" i="30"/>
  <c r="R219" i="30"/>
  <c r="S219" i="30"/>
  <c r="T219" i="30"/>
  <c r="L222" i="30"/>
  <c r="M222" i="30"/>
  <c r="N222" i="30"/>
  <c r="O222" i="30"/>
  <c r="P222" i="30"/>
  <c r="Q222" i="30"/>
  <c r="R222" i="30"/>
  <c r="S222" i="30"/>
  <c r="T222" i="30"/>
  <c r="L225" i="30"/>
  <c r="M225" i="30"/>
  <c r="N225" i="30"/>
  <c r="O225" i="30"/>
  <c r="P225" i="30"/>
  <c r="Q225" i="30"/>
  <c r="R225" i="30"/>
  <c r="S225" i="30"/>
  <c r="T225" i="30"/>
  <c r="L228" i="30"/>
  <c r="M228" i="30"/>
  <c r="N228" i="30"/>
  <c r="O228" i="30"/>
  <c r="P228" i="30"/>
  <c r="Q228" i="30"/>
  <c r="R228" i="30"/>
  <c r="S228" i="30"/>
  <c r="T228" i="30"/>
  <c r="L231" i="30"/>
  <c r="M231" i="30"/>
  <c r="N231" i="30"/>
  <c r="O231" i="30"/>
  <c r="P231" i="30"/>
  <c r="Q231" i="30"/>
  <c r="R231" i="30"/>
  <c r="S231" i="30"/>
  <c r="T231" i="30"/>
  <c r="L234" i="30"/>
  <c r="M234" i="30"/>
  <c r="N234" i="30"/>
  <c r="O234" i="30"/>
  <c r="P234" i="30"/>
  <c r="Q234" i="30"/>
  <c r="R234" i="30"/>
  <c r="S234" i="30"/>
  <c r="T234" i="30"/>
  <c r="L237" i="30"/>
  <c r="M237" i="30"/>
  <c r="N237" i="30"/>
  <c r="O237" i="30"/>
  <c r="P237" i="30"/>
  <c r="Q237" i="30"/>
  <c r="R237" i="30"/>
  <c r="S237" i="30"/>
  <c r="T237" i="30"/>
  <c r="L240" i="30"/>
  <c r="M240" i="30"/>
  <c r="N240" i="30"/>
  <c r="O240" i="30"/>
  <c r="P240" i="30"/>
  <c r="Q240" i="30"/>
  <c r="R240" i="30"/>
  <c r="S240" i="30"/>
  <c r="T240" i="30"/>
  <c r="L243" i="30"/>
  <c r="M243" i="30"/>
  <c r="N243" i="30"/>
  <c r="O243" i="30"/>
  <c r="P243" i="30"/>
  <c r="Q243" i="30"/>
  <c r="R243" i="30"/>
  <c r="S243" i="30"/>
  <c r="T243" i="30"/>
  <c r="L246" i="30"/>
  <c r="M246" i="30"/>
  <c r="N246" i="30"/>
  <c r="O246" i="30"/>
  <c r="P246" i="30"/>
  <c r="Q246" i="30"/>
  <c r="R246" i="30"/>
  <c r="S246" i="30"/>
  <c r="T246" i="30"/>
  <c r="L249" i="30"/>
  <c r="M249" i="30"/>
  <c r="N249" i="30"/>
  <c r="O249" i="30"/>
  <c r="P249" i="30"/>
  <c r="Q249" i="30"/>
  <c r="R249" i="30"/>
  <c r="S249" i="30"/>
  <c r="T249" i="30"/>
  <c r="L252" i="30"/>
  <c r="M252" i="30"/>
  <c r="N252" i="30"/>
  <c r="O252" i="30"/>
  <c r="P252" i="30"/>
  <c r="Q252" i="30"/>
  <c r="R252" i="30"/>
  <c r="S252" i="30"/>
  <c r="T252" i="30"/>
  <c r="L255" i="30"/>
  <c r="M255" i="30"/>
  <c r="N255" i="30"/>
  <c r="O255" i="30"/>
  <c r="P255" i="30"/>
  <c r="Q255" i="30"/>
  <c r="R255" i="30"/>
  <c r="S255" i="30"/>
  <c r="T255" i="30"/>
  <c r="L258" i="30"/>
  <c r="M258" i="30"/>
  <c r="N258" i="30"/>
  <c r="O258" i="30"/>
  <c r="P258" i="30"/>
  <c r="Q258" i="30"/>
  <c r="R258" i="30"/>
  <c r="S258" i="30"/>
  <c r="T258" i="30"/>
  <c r="L261" i="30"/>
  <c r="M261" i="30"/>
  <c r="N261" i="30"/>
  <c r="O261" i="30"/>
  <c r="P261" i="30"/>
  <c r="Q261" i="30"/>
  <c r="R261" i="30"/>
  <c r="S261" i="30"/>
  <c r="T261" i="30"/>
  <c r="L264" i="30"/>
  <c r="M264" i="30"/>
  <c r="N264" i="30"/>
  <c r="O264" i="30"/>
  <c r="P264" i="30"/>
  <c r="Q264" i="30"/>
  <c r="R264" i="30"/>
  <c r="S264" i="30"/>
  <c r="T264" i="30"/>
  <c r="L267" i="30"/>
  <c r="M267" i="30"/>
  <c r="N267" i="30"/>
  <c r="O267" i="30"/>
  <c r="P267" i="30"/>
  <c r="Q267" i="30"/>
  <c r="R267" i="30"/>
  <c r="S267" i="30"/>
  <c r="T267" i="30"/>
  <c r="L270" i="30"/>
  <c r="M270" i="30"/>
  <c r="N270" i="30"/>
  <c r="O270" i="30"/>
  <c r="P270" i="30"/>
  <c r="Q270" i="30"/>
  <c r="R270" i="30"/>
  <c r="S270" i="30"/>
  <c r="T270" i="30"/>
  <c r="L273" i="30"/>
  <c r="M273" i="30"/>
  <c r="N273" i="30"/>
  <c r="O273" i="30"/>
  <c r="P273" i="30"/>
  <c r="Q273" i="30"/>
  <c r="R273" i="30"/>
  <c r="S273" i="30"/>
  <c r="T273" i="30"/>
  <c r="L276" i="30"/>
  <c r="M276" i="30"/>
  <c r="N276" i="30"/>
  <c r="O276" i="30"/>
  <c r="P276" i="30"/>
  <c r="Q276" i="30"/>
  <c r="R276" i="30"/>
  <c r="S276" i="30"/>
  <c r="T276" i="30"/>
  <c r="L279" i="30"/>
  <c r="M279" i="30"/>
  <c r="N279" i="30"/>
  <c r="O279" i="30"/>
  <c r="P279" i="30"/>
  <c r="Q279" i="30"/>
  <c r="R279" i="30"/>
  <c r="S279" i="30"/>
  <c r="T279" i="30"/>
  <c r="L282" i="30"/>
  <c r="M282" i="30"/>
  <c r="N282" i="30"/>
  <c r="O282" i="30"/>
  <c r="P282" i="30"/>
  <c r="Q282" i="30"/>
  <c r="R282" i="30"/>
  <c r="S282" i="30"/>
  <c r="T282" i="30"/>
  <c r="L285" i="30"/>
  <c r="M285" i="30"/>
  <c r="N285" i="30"/>
  <c r="O285" i="30"/>
  <c r="P285" i="30"/>
  <c r="Q285" i="30"/>
  <c r="R285" i="30"/>
  <c r="S285" i="30"/>
  <c r="T285" i="30"/>
  <c r="L288" i="30"/>
  <c r="M288" i="30"/>
  <c r="N288" i="30"/>
  <c r="O288" i="30"/>
  <c r="P288" i="30"/>
  <c r="Q288" i="30"/>
  <c r="R288" i="30"/>
  <c r="S288" i="30"/>
  <c r="T288" i="30"/>
  <c r="L291" i="30"/>
  <c r="M291" i="30"/>
  <c r="N291" i="30"/>
  <c r="O291" i="30"/>
  <c r="P291" i="30"/>
  <c r="Q291" i="30"/>
  <c r="R291" i="30"/>
  <c r="S291" i="30"/>
  <c r="T291" i="30"/>
  <c r="L294" i="30"/>
  <c r="M294" i="30"/>
  <c r="N294" i="30"/>
  <c r="O294" i="30"/>
  <c r="P294" i="30"/>
  <c r="Q294" i="30"/>
  <c r="R294" i="30"/>
  <c r="S294" i="30"/>
  <c r="T294" i="30"/>
  <c r="L297" i="30"/>
  <c r="M297" i="30"/>
  <c r="N297" i="30"/>
  <c r="O297" i="30"/>
  <c r="P297" i="30"/>
  <c r="Q297" i="30"/>
  <c r="R297" i="30"/>
  <c r="S297" i="30"/>
  <c r="T297" i="30"/>
  <c r="L300" i="30"/>
  <c r="M300" i="30"/>
  <c r="N300" i="30"/>
  <c r="O300" i="30"/>
  <c r="P300" i="30"/>
  <c r="Q300" i="30"/>
  <c r="R300" i="30"/>
  <c r="S300" i="30"/>
  <c r="T300" i="30"/>
  <c r="L303" i="30"/>
  <c r="M303" i="30"/>
  <c r="N303" i="30"/>
  <c r="O303" i="30"/>
  <c r="P303" i="30"/>
  <c r="Q303" i="30"/>
  <c r="R303" i="30"/>
  <c r="S303" i="30"/>
  <c r="T303" i="30"/>
  <c r="L306" i="30"/>
  <c r="M306" i="30"/>
  <c r="N306" i="30"/>
  <c r="O306" i="30"/>
  <c r="P306" i="30"/>
  <c r="Q306" i="30"/>
  <c r="R306" i="30"/>
  <c r="S306" i="30"/>
  <c r="T306" i="30"/>
  <c r="L309" i="30"/>
  <c r="M309" i="30"/>
  <c r="N309" i="30"/>
  <c r="O309" i="30"/>
  <c r="P309" i="30"/>
  <c r="Q309" i="30"/>
  <c r="R309" i="30"/>
  <c r="S309" i="30"/>
  <c r="T309" i="30"/>
  <c r="L312" i="30"/>
  <c r="M312" i="30"/>
  <c r="N312" i="30"/>
  <c r="O312" i="30"/>
  <c r="P312" i="30"/>
  <c r="Q312" i="30"/>
  <c r="R312" i="30"/>
  <c r="S312" i="30"/>
  <c r="T312" i="30"/>
  <c r="L315" i="30"/>
  <c r="M315" i="30"/>
  <c r="N315" i="30"/>
  <c r="O315" i="30"/>
  <c r="P315" i="30"/>
  <c r="Q315" i="30"/>
  <c r="R315" i="30"/>
  <c r="S315" i="30"/>
  <c r="T315" i="30"/>
  <c r="L318" i="30"/>
  <c r="M318" i="30"/>
  <c r="N318" i="30"/>
  <c r="O318" i="30"/>
  <c r="P318" i="30"/>
  <c r="Q318" i="30"/>
  <c r="R318" i="30"/>
  <c r="S318" i="30"/>
  <c r="T318" i="30"/>
  <c r="L321" i="30"/>
  <c r="M321" i="30"/>
  <c r="N321" i="30"/>
  <c r="O321" i="30"/>
  <c r="P321" i="30"/>
  <c r="Q321" i="30"/>
  <c r="R321" i="30"/>
  <c r="S321" i="30"/>
  <c r="T321" i="30"/>
  <c r="L324" i="30"/>
  <c r="M324" i="30"/>
  <c r="N324" i="30"/>
  <c r="O324" i="30"/>
  <c r="P324" i="30"/>
  <c r="Q324" i="30"/>
  <c r="R324" i="30"/>
  <c r="S324" i="30"/>
  <c r="T324" i="30"/>
  <c r="L327" i="30"/>
  <c r="M327" i="30"/>
  <c r="N327" i="30"/>
  <c r="O327" i="30"/>
  <c r="P327" i="30"/>
  <c r="Q327" i="30"/>
  <c r="R327" i="30"/>
  <c r="S327" i="30"/>
  <c r="T327" i="30"/>
  <c r="L330" i="30"/>
  <c r="U331" i="30" s="1"/>
  <c r="M330" i="30"/>
  <c r="N330" i="30"/>
  <c r="O330" i="30"/>
  <c r="P330" i="30"/>
  <c r="Q330" i="30"/>
  <c r="R330" i="30"/>
  <c r="S330" i="30"/>
  <c r="T330" i="30"/>
  <c r="L333" i="30"/>
  <c r="M333" i="30"/>
  <c r="N333" i="30"/>
  <c r="O333" i="30"/>
  <c r="P333" i="30"/>
  <c r="Q333" i="30"/>
  <c r="R333" i="30"/>
  <c r="S333" i="30"/>
  <c r="T333" i="30"/>
  <c r="L336" i="30"/>
  <c r="M336" i="30"/>
  <c r="N336" i="30"/>
  <c r="O336" i="30"/>
  <c r="P336" i="30"/>
  <c r="Q336" i="30"/>
  <c r="R336" i="30"/>
  <c r="S336" i="30"/>
  <c r="T336" i="30"/>
  <c r="L339" i="30"/>
  <c r="M339" i="30"/>
  <c r="N339" i="30"/>
  <c r="O339" i="30"/>
  <c r="P339" i="30"/>
  <c r="Q339" i="30"/>
  <c r="R339" i="30"/>
  <c r="S339" i="30"/>
  <c r="T339" i="30"/>
  <c r="L342" i="30"/>
  <c r="M342" i="30"/>
  <c r="N342" i="30"/>
  <c r="O342" i="30"/>
  <c r="P342" i="30"/>
  <c r="Q342" i="30"/>
  <c r="R342" i="30"/>
  <c r="S342" i="30"/>
  <c r="T342" i="30"/>
  <c r="L345" i="30"/>
  <c r="M345" i="30"/>
  <c r="N345" i="30"/>
  <c r="O345" i="30"/>
  <c r="P345" i="30"/>
  <c r="Q345" i="30"/>
  <c r="R345" i="30"/>
  <c r="S345" i="30"/>
  <c r="T345" i="30"/>
  <c r="L348" i="30"/>
  <c r="M348" i="30"/>
  <c r="N348" i="30"/>
  <c r="O348" i="30"/>
  <c r="P348" i="30"/>
  <c r="Q348" i="30"/>
  <c r="R348" i="30"/>
  <c r="S348" i="30"/>
  <c r="T348" i="30"/>
  <c r="L351" i="30"/>
  <c r="M351" i="30"/>
  <c r="N351" i="30"/>
  <c r="O351" i="30"/>
  <c r="P351" i="30"/>
  <c r="Q351" i="30"/>
  <c r="R351" i="30"/>
  <c r="S351" i="30"/>
  <c r="T351" i="30"/>
  <c r="L354" i="30"/>
  <c r="M354" i="30"/>
  <c r="N354" i="30"/>
  <c r="O354" i="30"/>
  <c r="P354" i="30"/>
  <c r="Q354" i="30"/>
  <c r="R354" i="30"/>
  <c r="S354" i="30"/>
  <c r="T354" i="30"/>
  <c r="L357" i="30"/>
  <c r="M357" i="30"/>
  <c r="N357" i="30"/>
  <c r="O357" i="30"/>
  <c r="P357" i="30"/>
  <c r="Q357" i="30"/>
  <c r="R357" i="30"/>
  <c r="S357" i="30"/>
  <c r="T357" i="30"/>
  <c r="L360" i="30"/>
  <c r="M360" i="30"/>
  <c r="N360" i="30"/>
  <c r="O360" i="30"/>
  <c r="P360" i="30"/>
  <c r="Q360" i="30"/>
  <c r="R360" i="30"/>
  <c r="S360" i="30"/>
  <c r="T360" i="30"/>
  <c r="L363" i="30"/>
  <c r="M363" i="30"/>
  <c r="N363" i="30"/>
  <c r="O363" i="30"/>
  <c r="P363" i="30"/>
  <c r="Q363" i="30"/>
  <c r="R363" i="30"/>
  <c r="S363" i="30"/>
  <c r="T363" i="30"/>
  <c r="L366" i="30"/>
  <c r="M366" i="30"/>
  <c r="N366" i="30"/>
  <c r="O366" i="30"/>
  <c r="P366" i="30"/>
  <c r="Q366" i="30"/>
  <c r="R366" i="30"/>
  <c r="S366" i="30"/>
  <c r="T366" i="30"/>
  <c r="L369" i="30"/>
  <c r="M369" i="30"/>
  <c r="N369" i="30"/>
  <c r="O369" i="30"/>
  <c r="P369" i="30"/>
  <c r="Q369" i="30"/>
  <c r="R369" i="30"/>
  <c r="S369" i="30"/>
  <c r="T369" i="30"/>
  <c r="L372" i="30"/>
  <c r="M372" i="30"/>
  <c r="N372" i="30"/>
  <c r="O372" i="30"/>
  <c r="P372" i="30"/>
  <c r="Q372" i="30"/>
  <c r="R372" i="30"/>
  <c r="S372" i="30"/>
  <c r="T372" i="30"/>
  <c r="L375" i="30"/>
  <c r="M375" i="30"/>
  <c r="N375" i="30"/>
  <c r="O375" i="30"/>
  <c r="P375" i="30"/>
  <c r="Q375" i="30"/>
  <c r="R375" i="30"/>
  <c r="S375" i="30"/>
  <c r="T375" i="30"/>
  <c r="L378" i="30"/>
  <c r="M378" i="30"/>
  <c r="N378" i="30"/>
  <c r="O378" i="30"/>
  <c r="P378" i="30"/>
  <c r="Q378" i="30"/>
  <c r="R378" i="30"/>
  <c r="S378" i="30"/>
  <c r="T378" i="30"/>
  <c r="L381" i="30"/>
  <c r="M381" i="30"/>
  <c r="N381" i="30"/>
  <c r="O381" i="30"/>
  <c r="P381" i="30"/>
  <c r="Q381" i="30"/>
  <c r="R381" i="30"/>
  <c r="S381" i="30"/>
  <c r="T381" i="30"/>
  <c r="L384" i="30"/>
  <c r="M384" i="30"/>
  <c r="N384" i="30"/>
  <c r="O384" i="30"/>
  <c r="P384" i="30"/>
  <c r="Q384" i="30"/>
  <c r="R384" i="30"/>
  <c r="S384" i="30"/>
  <c r="T384" i="30"/>
  <c r="L387" i="30"/>
  <c r="M387" i="30"/>
  <c r="N387" i="30"/>
  <c r="O387" i="30"/>
  <c r="P387" i="30"/>
  <c r="Q387" i="30"/>
  <c r="R387" i="30"/>
  <c r="S387" i="30"/>
  <c r="T387" i="30"/>
  <c r="L390" i="30"/>
  <c r="M390" i="30"/>
  <c r="N390" i="30"/>
  <c r="O390" i="30"/>
  <c r="P390" i="30"/>
  <c r="Q390" i="30"/>
  <c r="R390" i="30"/>
  <c r="S390" i="30"/>
  <c r="T390" i="30"/>
  <c r="L393" i="30"/>
  <c r="M393" i="30"/>
  <c r="N393" i="30"/>
  <c r="O393" i="30"/>
  <c r="P393" i="30"/>
  <c r="Q393" i="30"/>
  <c r="R393" i="30"/>
  <c r="S393" i="30"/>
  <c r="T393" i="30"/>
  <c r="L396" i="30"/>
  <c r="M396" i="30"/>
  <c r="N396" i="30"/>
  <c r="O396" i="30"/>
  <c r="P396" i="30"/>
  <c r="Q396" i="30"/>
  <c r="R396" i="30"/>
  <c r="S396" i="30"/>
  <c r="T396" i="30"/>
  <c r="L399" i="30"/>
  <c r="M399" i="30"/>
  <c r="N399" i="30"/>
  <c r="O399" i="30"/>
  <c r="P399" i="30"/>
  <c r="Q399" i="30"/>
  <c r="R399" i="30"/>
  <c r="S399" i="30"/>
  <c r="T399" i="30"/>
  <c r="L402" i="30"/>
  <c r="M402" i="30"/>
  <c r="N402" i="30"/>
  <c r="O402" i="30"/>
  <c r="P402" i="30"/>
  <c r="Q402" i="30"/>
  <c r="R402" i="30"/>
  <c r="S402" i="30"/>
  <c r="T402" i="30"/>
  <c r="L405" i="30"/>
  <c r="M405" i="30"/>
  <c r="N405" i="30"/>
  <c r="O405" i="30"/>
  <c r="P405" i="30"/>
  <c r="Q405" i="30"/>
  <c r="R405" i="30"/>
  <c r="S405" i="30"/>
  <c r="T405" i="30"/>
  <c r="L408" i="30"/>
  <c r="M408" i="30"/>
  <c r="N408" i="30"/>
  <c r="O408" i="30"/>
  <c r="P408" i="30"/>
  <c r="Q408" i="30"/>
  <c r="R408" i="30"/>
  <c r="S408" i="30"/>
  <c r="T408" i="30"/>
  <c r="L411" i="30"/>
  <c r="M411" i="30"/>
  <c r="N411" i="30"/>
  <c r="O411" i="30"/>
  <c r="P411" i="30"/>
  <c r="Q411" i="30"/>
  <c r="R411" i="30"/>
  <c r="S411" i="30"/>
  <c r="T411" i="30"/>
  <c r="L414" i="30"/>
  <c r="M414" i="30"/>
  <c r="N414" i="30"/>
  <c r="O414" i="30"/>
  <c r="P414" i="30"/>
  <c r="Q414" i="30"/>
  <c r="R414" i="30"/>
  <c r="S414" i="30"/>
  <c r="T414" i="30"/>
  <c r="L417" i="30"/>
  <c r="M417" i="30"/>
  <c r="N417" i="30"/>
  <c r="O417" i="30"/>
  <c r="P417" i="30"/>
  <c r="Q417" i="30"/>
  <c r="R417" i="30"/>
  <c r="S417" i="30"/>
  <c r="T417" i="30"/>
  <c r="Q63" i="30"/>
  <c r="R63" i="30"/>
  <c r="S63" i="30"/>
  <c r="T63" i="30"/>
  <c r="L63" i="36"/>
  <c r="M63" i="36"/>
  <c r="N63" i="36"/>
  <c r="O63" i="36"/>
  <c r="P63" i="36"/>
  <c r="L63" i="35"/>
  <c r="M63" i="35"/>
  <c r="N63" i="35"/>
  <c r="O63" i="35"/>
  <c r="P63" i="35"/>
  <c r="L63" i="34"/>
  <c r="M63" i="34"/>
  <c r="O63" i="34"/>
  <c r="P63" i="34"/>
  <c r="L273" i="37"/>
  <c r="M273" i="37"/>
  <c r="N273" i="37"/>
  <c r="O273" i="37"/>
  <c r="P273" i="37"/>
  <c r="L276" i="37"/>
  <c r="M276" i="37"/>
  <c r="N276" i="37"/>
  <c r="O276" i="37"/>
  <c r="P276" i="37"/>
  <c r="L279" i="37"/>
  <c r="M279" i="37"/>
  <c r="N279" i="37"/>
  <c r="O279" i="37"/>
  <c r="P279" i="37"/>
  <c r="L282" i="37"/>
  <c r="M282" i="37"/>
  <c r="N282" i="37"/>
  <c r="O282" i="37"/>
  <c r="P282" i="37"/>
  <c r="L285" i="37"/>
  <c r="M285" i="37"/>
  <c r="N285" i="37"/>
  <c r="O285" i="37"/>
  <c r="P285" i="37"/>
  <c r="L288" i="37"/>
  <c r="M288" i="37"/>
  <c r="N288" i="37"/>
  <c r="O288" i="37"/>
  <c r="P288" i="37"/>
  <c r="L291" i="37"/>
  <c r="M291" i="37"/>
  <c r="N291" i="37"/>
  <c r="O291" i="37"/>
  <c r="P291" i="37"/>
  <c r="L294" i="37"/>
  <c r="M294" i="37"/>
  <c r="N294" i="37"/>
  <c r="O294" i="37"/>
  <c r="P294" i="37"/>
  <c r="L297" i="37"/>
  <c r="M297" i="37"/>
  <c r="N297" i="37"/>
  <c r="O297" i="37"/>
  <c r="P297" i="37"/>
  <c r="L300" i="37"/>
  <c r="M300" i="37"/>
  <c r="N300" i="37"/>
  <c r="O300" i="37"/>
  <c r="P300" i="37"/>
  <c r="L303" i="37"/>
  <c r="M303" i="37"/>
  <c r="N303" i="37"/>
  <c r="O303" i="37"/>
  <c r="P303" i="37"/>
  <c r="L306" i="37"/>
  <c r="M306" i="37"/>
  <c r="N306" i="37"/>
  <c r="O306" i="37"/>
  <c r="P306" i="37"/>
  <c r="L309" i="37"/>
  <c r="M309" i="37"/>
  <c r="N309" i="37"/>
  <c r="O309" i="37"/>
  <c r="P309" i="37"/>
  <c r="L312" i="37"/>
  <c r="M312" i="37"/>
  <c r="N312" i="37"/>
  <c r="O312" i="37"/>
  <c r="P312" i="37"/>
  <c r="L315" i="37"/>
  <c r="M315" i="37"/>
  <c r="N315" i="37"/>
  <c r="O315" i="37"/>
  <c r="P315" i="37"/>
  <c r="L318" i="37"/>
  <c r="M318" i="37"/>
  <c r="N318" i="37"/>
  <c r="O318" i="37"/>
  <c r="P318" i="37"/>
  <c r="L321" i="37"/>
  <c r="M321" i="37"/>
  <c r="N321" i="37"/>
  <c r="O321" i="37"/>
  <c r="P321" i="37"/>
  <c r="L324" i="37"/>
  <c r="M324" i="37"/>
  <c r="N324" i="37"/>
  <c r="O324" i="37"/>
  <c r="P324" i="37"/>
  <c r="L327" i="37"/>
  <c r="M327" i="37"/>
  <c r="N327" i="37"/>
  <c r="O327" i="37"/>
  <c r="P327" i="37"/>
  <c r="L330" i="37"/>
  <c r="M330" i="37"/>
  <c r="N330" i="37"/>
  <c r="O330" i="37"/>
  <c r="P330" i="37"/>
  <c r="L333" i="37"/>
  <c r="M333" i="37"/>
  <c r="N333" i="37"/>
  <c r="O333" i="37"/>
  <c r="P333" i="37"/>
  <c r="L336" i="37"/>
  <c r="M336" i="37"/>
  <c r="N336" i="37"/>
  <c r="O336" i="37"/>
  <c r="P336" i="37"/>
  <c r="L339" i="37"/>
  <c r="M339" i="37"/>
  <c r="N339" i="37"/>
  <c r="O339" i="37"/>
  <c r="P339" i="37"/>
  <c r="L342" i="37"/>
  <c r="M342" i="37"/>
  <c r="N342" i="37"/>
  <c r="O342" i="37"/>
  <c r="P342" i="37"/>
  <c r="L345" i="37"/>
  <c r="M345" i="37"/>
  <c r="N345" i="37"/>
  <c r="O345" i="37"/>
  <c r="P345" i="37"/>
  <c r="L348" i="37"/>
  <c r="M348" i="37"/>
  <c r="N348" i="37"/>
  <c r="O348" i="37"/>
  <c r="P348" i="37"/>
  <c r="L351" i="37"/>
  <c r="M351" i="37"/>
  <c r="N351" i="37"/>
  <c r="O351" i="37"/>
  <c r="P351" i="37"/>
  <c r="L354" i="37"/>
  <c r="M354" i="37"/>
  <c r="N354" i="37"/>
  <c r="O354" i="37"/>
  <c r="P354" i="37"/>
  <c r="L357" i="37"/>
  <c r="M357" i="37"/>
  <c r="N357" i="37"/>
  <c r="O357" i="37"/>
  <c r="P357" i="37"/>
  <c r="L360" i="37"/>
  <c r="M360" i="37"/>
  <c r="N360" i="37"/>
  <c r="O360" i="37"/>
  <c r="P360" i="37"/>
  <c r="L363" i="37"/>
  <c r="M363" i="37"/>
  <c r="N363" i="37"/>
  <c r="O363" i="37"/>
  <c r="P363" i="37"/>
  <c r="L366" i="37"/>
  <c r="M366" i="37"/>
  <c r="N366" i="37"/>
  <c r="O366" i="37"/>
  <c r="P366" i="37"/>
  <c r="L369" i="37"/>
  <c r="M369" i="37"/>
  <c r="N369" i="37"/>
  <c r="O369" i="37"/>
  <c r="P369" i="37"/>
  <c r="L372" i="37"/>
  <c r="M372" i="37"/>
  <c r="N372" i="37"/>
  <c r="O372" i="37"/>
  <c r="P372" i="37"/>
  <c r="L375" i="37"/>
  <c r="M375" i="37"/>
  <c r="N375" i="37"/>
  <c r="O375" i="37"/>
  <c r="P375" i="37"/>
  <c r="L378" i="37"/>
  <c r="M378" i="37"/>
  <c r="N378" i="37"/>
  <c r="O378" i="37"/>
  <c r="P378" i="37"/>
  <c r="L381" i="37"/>
  <c r="M381" i="37"/>
  <c r="N381" i="37"/>
  <c r="O381" i="37"/>
  <c r="P381" i="37"/>
  <c r="L384" i="37"/>
  <c r="M384" i="37"/>
  <c r="N384" i="37"/>
  <c r="O384" i="37"/>
  <c r="P384" i="37"/>
  <c r="L387" i="37"/>
  <c r="M387" i="37"/>
  <c r="N387" i="37"/>
  <c r="O387" i="37"/>
  <c r="P387" i="37"/>
  <c r="L390" i="37"/>
  <c r="M390" i="37"/>
  <c r="N390" i="37"/>
  <c r="O390" i="37"/>
  <c r="P390" i="37"/>
  <c r="L393" i="37"/>
  <c r="M393" i="37"/>
  <c r="N393" i="37"/>
  <c r="O393" i="37"/>
  <c r="P393" i="37"/>
  <c r="L396" i="37"/>
  <c r="M396" i="37"/>
  <c r="N396" i="37"/>
  <c r="O396" i="37"/>
  <c r="P396" i="37"/>
  <c r="L399" i="37"/>
  <c r="M399" i="37"/>
  <c r="N399" i="37"/>
  <c r="O399" i="37"/>
  <c r="P399" i="37"/>
  <c r="L402" i="37"/>
  <c r="M402" i="37"/>
  <c r="N402" i="37"/>
  <c r="O402" i="37"/>
  <c r="P402" i="37"/>
  <c r="L405" i="37"/>
  <c r="M405" i="37"/>
  <c r="N405" i="37"/>
  <c r="O405" i="37"/>
  <c r="P405" i="37"/>
  <c r="L408" i="37"/>
  <c r="M408" i="37"/>
  <c r="N408" i="37"/>
  <c r="O408" i="37"/>
  <c r="P408" i="37"/>
  <c r="L411" i="37"/>
  <c r="M411" i="37"/>
  <c r="N411" i="37"/>
  <c r="O411" i="37"/>
  <c r="P411" i="37"/>
  <c r="L414" i="37"/>
  <c r="M414" i="37"/>
  <c r="N414" i="37"/>
  <c r="O414" i="37"/>
  <c r="P414" i="37"/>
  <c r="L417" i="37"/>
  <c r="M417" i="37"/>
  <c r="N417" i="37"/>
  <c r="O417" i="37"/>
  <c r="P417" i="37"/>
  <c r="Q141" i="37"/>
  <c r="R141" i="37"/>
  <c r="S141" i="37"/>
  <c r="T141" i="37"/>
  <c r="Q144" i="37"/>
  <c r="R144" i="37"/>
  <c r="S144" i="37"/>
  <c r="T144" i="37"/>
  <c r="Q147" i="37"/>
  <c r="R147" i="37"/>
  <c r="S147" i="37"/>
  <c r="T147" i="37"/>
  <c r="Q150" i="37"/>
  <c r="R150" i="37"/>
  <c r="S150" i="37"/>
  <c r="T150" i="37"/>
  <c r="Q153" i="37"/>
  <c r="R153" i="37"/>
  <c r="S153" i="37"/>
  <c r="T153" i="37"/>
  <c r="Q156" i="37"/>
  <c r="R156" i="37"/>
  <c r="S156" i="37"/>
  <c r="T156" i="37"/>
  <c r="Q159" i="37"/>
  <c r="R159" i="37"/>
  <c r="S159" i="37"/>
  <c r="T159" i="37"/>
  <c r="Q162" i="37"/>
  <c r="R162" i="37"/>
  <c r="S162" i="37"/>
  <c r="T162" i="37"/>
  <c r="Q165" i="37"/>
  <c r="R165" i="37"/>
  <c r="S165" i="37"/>
  <c r="T165" i="37"/>
  <c r="Q168" i="37"/>
  <c r="R168" i="37"/>
  <c r="S168" i="37"/>
  <c r="T168" i="37"/>
  <c r="Q171" i="37"/>
  <c r="R171" i="37"/>
  <c r="S171" i="37"/>
  <c r="T171" i="37"/>
  <c r="Q174" i="37"/>
  <c r="R174" i="37"/>
  <c r="S174" i="37"/>
  <c r="T174" i="37"/>
  <c r="Q177" i="37"/>
  <c r="R177" i="37"/>
  <c r="S177" i="37"/>
  <c r="T177" i="37"/>
  <c r="Q180" i="37"/>
  <c r="R180" i="37"/>
  <c r="S180" i="37"/>
  <c r="T180" i="37"/>
  <c r="Q183" i="37"/>
  <c r="R183" i="37"/>
  <c r="S183" i="37"/>
  <c r="T183" i="37"/>
  <c r="Q186" i="37"/>
  <c r="R186" i="37"/>
  <c r="S186" i="37"/>
  <c r="T186" i="37"/>
  <c r="Q189" i="37"/>
  <c r="R189" i="37"/>
  <c r="S189" i="37"/>
  <c r="T189" i="37"/>
  <c r="Q192" i="37"/>
  <c r="R192" i="37"/>
  <c r="S192" i="37"/>
  <c r="T192" i="37"/>
  <c r="Q195" i="37"/>
  <c r="R195" i="37"/>
  <c r="S195" i="37"/>
  <c r="T195" i="37"/>
  <c r="Q198" i="37"/>
  <c r="R198" i="37"/>
  <c r="S198" i="37"/>
  <c r="T198" i="37"/>
  <c r="Q201" i="37"/>
  <c r="R201" i="37"/>
  <c r="S201" i="37"/>
  <c r="T201" i="37"/>
  <c r="Q204" i="37"/>
  <c r="R204" i="37"/>
  <c r="S204" i="37"/>
  <c r="T204" i="37"/>
  <c r="Q207" i="37"/>
  <c r="R207" i="37"/>
  <c r="S207" i="37"/>
  <c r="T207" i="37"/>
  <c r="Q210" i="37"/>
  <c r="R210" i="37"/>
  <c r="S210" i="37"/>
  <c r="T210" i="37"/>
  <c r="Q213" i="37"/>
  <c r="R213" i="37"/>
  <c r="S213" i="37"/>
  <c r="T213" i="37"/>
  <c r="Q216" i="37"/>
  <c r="R216" i="37"/>
  <c r="S216" i="37"/>
  <c r="T216" i="37"/>
  <c r="Q219" i="37"/>
  <c r="R219" i="37"/>
  <c r="S219" i="37"/>
  <c r="T219" i="37"/>
  <c r="Q222" i="37"/>
  <c r="R222" i="37"/>
  <c r="S222" i="37"/>
  <c r="T222" i="37"/>
  <c r="Q225" i="37"/>
  <c r="R225" i="37"/>
  <c r="S225" i="37"/>
  <c r="T225" i="37"/>
  <c r="Q228" i="37"/>
  <c r="R228" i="37"/>
  <c r="S228" i="37"/>
  <c r="T228" i="37"/>
  <c r="Q231" i="37"/>
  <c r="R231" i="37"/>
  <c r="S231" i="37"/>
  <c r="T231" i="37"/>
  <c r="Q234" i="37"/>
  <c r="R234" i="37"/>
  <c r="S234" i="37"/>
  <c r="T234" i="37"/>
  <c r="Q237" i="37"/>
  <c r="R237" i="37"/>
  <c r="S237" i="37"/>
  <c r="T237" i="37"/>
  <c r="Q240" i="37"/>
  <c r="R240" i="37"/>
  <c r="S240" i="37"/>
  <c r="T240" i="37"/>
  <c r="Q243" i="37"/>
  <c r="R243" i="37"/>
  <c r="S243" i="37"/>
  <c r="T243" i="37"/>
  <c r="Q246" i="37"/>
  <c r="R246" i="37"/>
  <c r="S246" i="37"/>
  <c r="T246" i="37"/>
  <c r="Q249" i="37"/>
  <c r="R249" i="37"/>
  <c r="S249" i="37"/>
  <c r="T249" i="37"/>
  <c r="Q252" i="37"/>
  <c r="R252" i="37"/>
  <c r="S252" i="37"/>
  <c r="T252" i="37"/>
  <c r="Q255" i="37"/>
  <c r="R255" i="37"/>
  <c r="S255" i="37"/>
  <c r="T255" i="37"/>
  <c r="Q258" i="37"/>
  <c r="R258" i="37"/>
  <c r="S258" i="37"/>
  <c r="T258" i="37"/>
  <c r="Q261" i="37"/>
  <c r="R261" i="37"/>
  <c r="S261" i="37"/>
  <c r="T261" i="37"/>
  <c r="Q264" i="37"/>
  <c r="R264" i="37"/>
  <c r="S264" i="37"/>
  <c r="T264" i="37"/>
  <c r="Q267" i="37"/>
  <c r="R267" i="37"/>
  <c r="S267" i="37"/>
  <c r="T267" i="37"/>
  <c r="Q270" i="37"/>
  <c r="R270" i="37"/>
  <c r="S270" i="37"/>
  <c r="T270" i="37"/>
  <c r="Q273" i="37"/>
  <c r="R273" i="37"/>
  <c r="S273" i="37"/>
  <c r="T273" i="37"/>
  <c r="Q276" i="37"/>
  <c r="R276" i="37"/>
  <c r="S276" i="37"/>
  <c r="T276" i="37"/>
  <c r="Q279" i="37"/>
  <c r="R279" i="37"/>
  <c r="S279" i="37"/>
  <c r="T279" i="37"/>
  <c r="Q282" i="37"/>
  <c r="R282" i="37"/>
  <c r="S282" i="37"/>
  <c r="T282" i="37"/>
  <c r="Q285" i="37"/>
  <c r="R285" i="37"/>
  <c r="S285" i="37"/>
  <c r="T285" i="37"/>
  <c r="Q288" i="37"/>
  <c r="R288" i="37"/>
  <c r="S288" i="37"/>
  <c r="T288" i="37"/>
  <c r="Q291" i="37"/>
  <c r="R291" i="37"/>
  <c r="S291" i="37"/>
  <c r="T291" i="37"/>
  <c r="Q294" i="37"/>
  <c r="R294" i="37"/>
  <c r="S294" i="37"/>
  <c r="T294" i="37"/>
  <c r="Q297" i="37"/>
  <c r="R297" i="37"/>
  <c r="S297" i="37"/>
  <c r="T297" i="37"/>
  <c r="Q300" i="37"/>
  <c r="R300" i="37"/>
  <c r="S300" i="37"/>
  <c r="T300" i="37"/>
  <c r="Q303" i="37"/>
  <c r="R303" i="37"/>
  <c r="S303" i="37"/>
  <c r="T303" i="37"/>
  <c r="Q306" i="37"/>
  <c r="R306" i="37"/>
  <c r="S306" i="37"/>
  <c r="T306" i="37"/>
  <c r="Q309" i="37"/>
  <c r="R309" i="37"/>
  <c r="S309" i="37"/>
  <c r="T309" i="37"/>
  <c r="Q312" i="37"/>
  <c r="R312" i="37"/>
  <c r="S312" i="37"/>
  <c r="T312" i="37"/>
  <c r="Q315" i="37"/>
  <c r="R315" i="37"/>
  <c r="S315" i="37"/>
  <c r="T315" i="37"/>
  <c r="Q318" i="37"/>
  <c r="R318" i="37"/>
  <c r="S318" i="37"/>
  <c r="T318" i="37"/>
  <c r="Q321" i="37"/>
  <c r="R321" i="37"/>
  <c r="S321" i="37"/>
  <c r="T321" i="37"/>
  <c r="Q324" i="37"/>
  <c r="R324" i="37"/>
  <c r="S324" i="37"/>
  <c r="T324" i="37"/>
  <c r="Q327" i="37"/>
  <c r="R327" i="37"/>
  <c r="S327" i="37"/>
  <c r="T327" i="37"/>
  <c r="Q330" i="37"/>
  <c r="R330" i="37"/>
  <c r="S330" i="37"/>
  <c r="T330" i="37"/>
  <c r="Q333" i="37"/>
  <c r="R333" i="37"/>
  <c r="S333" i="37"/>
  <c r="T333" i="37"/>
  <c r="Q336" i="37"/>
  <c r="R336" i="37"/>
  <c r="S336" i="37"/>
  <c r="T336" i="37"/>
  <c r="Q339" i="37"/>
  <c r="R339" i="37"/>
  <c r="S339" i="37"/>
  <c r="T339" i="37"/>
  <c r="Q342" i="37"/>
  <c r="R342" i="37"/>
  <c r="S342" i="37"/>
  <c r="T342" i="37"/>
  <c r="Q345" i="37"/>
  <c r="R345" i="37"/>
  <c r="S345" i="37"/>
  <c r="T345" i="37"/>
  <c r="Q348" i="37"/>
  <c r="R348" i="37"/>
  <c r="S348" i="37"/>
  <c r="T348" i="37"/>
  <c r="Q351" i="37"/>
  <c r="R351" i="37"/>
  <c r="S351" i="37"/>
  <c r="T351" i="37"/>
  <c r="Q354" i="37"/>
  <c r="R354" i="37"/>
  <c r="S354" i="37"/>
  <c r="T354" i="37"/>
  <c r="Q357" i="37"/>
  <c r="R357" i="37"/>
  <c r="S357" i="37"/>
  <c r="T357" i="37"/>
  <c r="Q360" i="37"/>
  <c r="R360" i="37"/>
  <c r="S360" i="37"/>
  <c r="T360" i="37"/>
  <c r="Q363" i="37"/>
  <c r="R363" i="37"/>
  <c r="S363" i="37"/>
  <c r="T363" i="37"/>
  <c r="Q366" i="37"/>
  <c r="R366" i="37"/>
  <c r="S366" i="37"/>
  <c r="T366" i="37"/>
  <c r="Q369" i="37"/>
  <c r="R369" i="37"/>
  <c r="S369" i="37"/>
  <c r="T369" i="37"/>
  <c r="Q372" i="37"/>
  <c r="R372" i="37"/>
  <c r="S372" i="37"/>
  <c r="T372" i="37"/>
  <c r="Q375" i="37"/>
  <c r="R375" i="37"/>
  <c r="S375" i="37"/>
  <c r="T375" i="37"/>
  <c r="Q378" i="37"/>
  <c r="R378" i="37"/>
  <c r="S378" i="37"/>
  <c r="T378" i="37"/>
  <c r="Q381" i="37"/>
  <c r="R381" i="37"/>
  <c r="S381" i="37"/>
  <c r="T381" i="37"/>
  <c r="Q384" i="37"/>
  <c r="R384" i="37"/>
  <c r="S384" i="37"/>
  <c r="T384" i="37"/>
  <c r="Q387" i="37"/>
  <c r="R387" i="37"/>
  <c r="S387" i="37"/>
  <c r="T387" i="37"/>
  <c r="Q390" i="37"/>
  <c r="R390" i="37"/>
  <c r="S390" i="37"/>
  <c r="T390" i="37"/>
  <c r="Q393" i="37"/>
  <c r="R393" i="37"/>
  <c r="S393" i="37"/>
  <c r="T393" i="37"/>
  <c r="Q396" i="37"/>
  <c r="R396" i="37"/>
  <c r="S396" i="37"/>
  <c r="T396" i="37"/>
  <c r="Q399" i="37"/>
  <c r="R399" i="37"/>
  <c r="S399" i="37"/>
  <c r="T399" i="37"/>
  <c r="Q402" i="37"/>
  <c r="R402" i="37"/>
  <c r="S402" i="37"/>
  <c r="T402" i="37"/>
  <c r="Q405" i="37"/>
  <c r="R405" i="37"/>
  <c r="S405" i="37"/>
  <c r="T405" i="37"/>
  <c r="Q408" i="37"/>
  <c r="R408" i="37"/>
  <c r="S408" i="37"/>
  <c r="T408" i="37"/>
  <c r="Q411" i="37"/>
  <c r="R411" i="37"/>
  <c r="S411" i="37"/>
  <c r="T411" i="37"/>
  <c r="Q414" i="37"/>
  <c r="R414" i="37"/>
  <c r="S414" i="37"/>
  <c r="T414" i="37"/>
  <c r="Q417" i="37"/>
  <c r="R417" i="37"/>
  <c r="S417" i="37"/>
  <c r="T417" i="37"/>
  <c r="T138" i="37"/>
  <c r="S138" i="37"/>
  <c r="R138" i="37"/>
  <c r="Q138" i="37"/>
  <c r="T135" i="37"/>
  <c r="S135" i="37"/>
  <c r="R135" i="37"/>
  <c r="Q135" i="37"/>
  <c r="T132" i="37"/>
  <c r="S132" i="37"/>
  <c r="R132" i="37"/>
  <c r="Q132" i="37"/>
  <c r="T129" i="37"/>
  <c r="S129" i="37"/>
  <c r="R129" i="37"/>
  <c r="Q129" i="37"/>
  <c r="T126" i="37"/>
  <c r="S126" i="37"/>
  <c r="R126" i="37"/>
  <c r="Q126" i="37"/>
  <c r="T123" i="37"/>
  <c r="S123" i="37"/>
  <c r="R123" i="37"/>
  <c r="Q123" i="37"/>
  <c r="T120" i="37"/>
  <c r="S120" i="37"/>
  <c r="R120" i="37"/>
  <c r="Q120" i="37"/>
  <c r="T117" i="37"/>
  <c r="S117" i="37"/>
  <c r="R117" i="37"/>
  <c r="Q117" i="37"/>
  <c r="T114" i="37"/>
  <c r="S114" i="37"/>
  <c r="R114" i="37"/>
  <c r="Q114" i="37"/>
  <c r="T111" i="37"/>
  <c r="S111" i="37"/>
  <c r="R111" i="37"/>
  <c r="Q111" i="37"/>
  <c r="T108" i="37"/>
  <c r="S108" i="37"/>
  <c r="R108" i="37"/>
  <c r="Q108" i="37"/>
  <c r="T105" i="37"/>
  <c r="S105" i="37"/>
  <c r="R105" i="37"/>
  <c r="Q105" i="37"/>
  <c r="T102" i="37"/>
  <c r="S102" i="37"/>
  <c r="R102" i="37"/>
  <c r="Q102" i="37"/>
  <c r="T99" i="37"/>
  <c r="S99" i="37"/>
  <c r="R99" i="37"/>
  <c r="Q99" i="37"/>
  <c r="T96" i="37"/>
  <c r="S96" i="37"/>
  <c r="R96" i="37"/>
  <c r="Q96" i="37"/>
  <c r="T93" i="37"/>
  <c r="S93" i="37"/>
  <c r="R93" i="37"/>
  <c r="Q93" i="37"/>
  <c r="T90" i="37"/>
  <c r="S90" i="37"/>
  <c r="R90" i="37"/>
  <c r="Q90" i="37"/>
  <c r="T87" i="37"/>
  <c r="S87" i="37"/>
  <c r="R87" i="37"/>
  <c r="Q87" i="37"/>
  <c r="T84" i="37"/>
  <c r="S84" i="37"/>
  <c r="R84" i="37"/>
  <c r="Q84" i="37"/>
  <c r="T81" i="37"/>
  <c r="S81" i="37"/>
  <c r="R81" i="37"/>
  <c r="Q81" i="37"/>
  <c r="T78" i="37"/>
  <c r="S78" i="37"/>
  <c r="R78" i="37"/>
  <c r="Q78" i="37"/>
  <c r="Q75" i="37"/>
  <c r="R75" i="37"/>
  <c r="S75" i="37"/>
  <c r="T75" i="37"/>
  <c r="Q72" i="37"/>
  <c r="R72" i="37"/>
  <c r="S72" i="37"/>
  <c r="T72" i="37"/>
  <c r="Q69" i="37"/>
  <c r="R69" i="37"/>
  <c r="S69" i="37"/>
  <c r="T69" i="37"/>
  <c r="Q66" i="37"/>
  <c r="R66" i="37"/>
  <c r="S66" i="37"/>
  <c r="T66" i="37"/>
  <c r="Q63" i="37"/>
  <c r="R63" i="37"/>
  <c r="S63" i="37"/>
  <c r="T63" i="37"/>
  <c r="T62" i="37"/>
  <c r="S62" i="37"/>
  <c r="R62" i="37"/>
  <c r="P62" i="37"/>
  <c r="N62" i="37"/>
  <c r="M62" i="37"/>
  <c r="L62" i="37"/>
  <c r="T62" i="36"/>
  <c r="S62" i="36"/>
  <c r="R62" i="36"/>
  <c r="Q62" i="36"/>
  <c r="P62" i="36"/>
  <c r="N62" i="36"/>
  <c r="M62" i="36"/>
  <c r="L62" i="36"/>
  <c r="T62" i="35"/>
  <c r="S62" i="35"/>
  <c r="R62" i="35"/>
  <c r="Q62" i="35"/>
  <c r="P62" i="35"/>
  <c r="N62" i="35"/>
  <c r="M62" i="35"/>
  <c r="L62" i="35"/>
  <c r="T62" i="47"/>
  <c r="S62" i="47"/>
  <c r="R62" i="47"/>
  <c r="Q62" i="47"/>
  <c r="P62" i="47"/>
  <c r="N62" i="47"/>
  <c r="M62" i="47"/>
  <c r="L62" i="47"/>
  <c r="Q62" i="46"/>
  <c r="P62" i="46"/>
  <c r="O62" i="46"/>
  <c r="N62" i="46"/>
  <c r="M62" i="46"/>
  <c r="L62" i="46"/>
  <c r="T62" i="45"/>
  <c r="R62" i="45"/>
  <c r="Q62" i="45"/>
  <c r="P62" i="45"/>
  <c r="O62" i="45"/>
  <c r="N62" i="45"/>
  <c r="M62" i="45"/>
  <c r="L62" i="45"/>
  <c r="T62" i="54"/>
  <c r="L62" i="54"/>
  <c r="T62" i="33"/>
  <c r="L62" i="33"/>
  <c r="T62" i="44"/>
  <c r="S62" i="44"/>
  <c r="R62" i="44"/>
  <c r="Q62" i="44"/>
  <c r="P62" i="44"/>
  <c r="N62" i="44"/>
  <c r="M62" i="44"/>
  <c r="L62" i="44"/>
  <c r="S62" i="49"/>
  <c r="T62" i="53"/>
  <c r="S62" i="53"/>
  <c r="R62" i="53"/>
  <c r="Q62" i="53"/>
  <c r="P62" i="53"/>
  <c r="O62" i="53"/>
  <c r="N62" i="53"/>
  <c r="M62" i="53"/>
  <c r="L62" i="53"/>
  <c r="T62" i="31"/>
  <c r="S62" i="31"/>
  <c r="R62" i="31"/>
  <c r="Q62" i="31"/>
  <c r="P62" i="31"/>
  <c r="O62" i="31"/>
  <c r="T62" i="51"/>
  <c r="S62" i="51"/>
  <c r="R62" i="51"/>
  <c r="Q62" i="51"/>
  <c r="P62" i="51"/>
  <c r="O62" i="51"/>
  <c r="N62" i="51"/>
  <c r="M62" i="51"/>
  <c r="L62" i="51"/>
  <c r="T62" i="56"/>
  <c r="S62" i="56"/>
  <c r="R62" i="56"/>
  <c r="Q62" i="56"/>
  <c r="P62" i="56"/>
  <c r="O62" i="56"/>
  <c r="N62" i="56"/>
  <c r="M62" i="56"/>
  <c r="L62" i="56"/>
  <c r="T62" i="32"/>
  <c r="S62" i="32"/>
  <c r="R62" i="32"/>
  <c r="Q62" i="32"/>
  <c r="P62" i="32"/>
  <c r="O62" i="32"/>
  <c r="N62" i="32"/>
  <c r="M62" i="32"/>
  <c r="L62" i="32"/>
  <c r="S62" i="30"/>
  <c r="R62" i="30"/>
  <c r="Q62" i="30"/>
  <c r="K60" i="34"/>
  <c r="J60" i="34"/>
  <c r="I60" i="34"/>
  <c r="H60" i="34"/>
  <c r="G60" i="34"/>
  <c r="F60" i="34"/>
  <c r="E60" i="34"/>
  <c r="D60" i="34"/>
  <c r="C60" i="34"/>
  <c r="K62" i="55"/>
  <c r="J62" i="55"/>
  <c r="I62" i="55"/>
  <c r="H62" i="55"/>
  <c r="G62" i="55"/>
  <c r="F62" i="55"/>
  <c r="E62" i="55"/>
  <c r="D62" i="55"/>
  <c r="C62" i="55"/>
  <c r="K61" i="55"/>
  <c r="J61" i="55"/>
  <c r="I61" i="55"/>
  <c r="H61" i="55"/>
  <c r="G61" i="55"/>
  <c r="F61" i="55"/>
  <c r="E61" i="55"/>
  <c r="D61" i="55"/>
  <c r="C61" i="55"/>
  <c r="K60" i="55"/>
  <c r="T62" i="55" s="1"/>
  <c r="J60" i="55"/>
  <c r="S62" i="55" s="1"/>
  <c r="I60" i="55"/>
  <c r="R62" i="55" s="1"/>
  <c r="H60" i="55"/>
  <c r="Q62" i="55" s="1"/>
  <c r="G60" i="55"/>
  <c r="P62" i="55" s="1"/>
  <c r="F60" i="55"/>
  <c r="O62" i="55" s="1"/>
  <c r="E60" i="55"/>
  <c r="N62" i="55" s="1"/>
  <c r="D60" i="55"/>
  <c r="M62" i="55" s="1"/>
  <c r="C60" i="55"/>
  <c r="L62" i="55" s="1"/>
  <c r="K62" i="54"/>
  <c r="J62" i="54"/>
  <c r="I62" i="54"/>
  <c r="H62" i="54"/>
  <c r="G62" i="54"/>
  <c r="F62" i="54"/>
  <c r="E62" i="54"/>
  <c r="D62" i="54"/>
  <c r="C62" i="54"/>
  <c r="K61" i="54"/>
  <c r="J61" i="54"/>
  <c r="I61" i="54"/>
  <c r="H61" i="54"/>
  <c r="G61" i="54"/>
  <c r="F61" i="54"/>
  <c r="E61" i="54"/>
  <c r="D61" i="54"/>
  <c r="C61" i="54"/>
  <c r="K60" i="54"/>
  <c r="J60" i="54"/>
  <c r="S62" i="54" s="1"/>
  <c r="I60" i="54"/>
  <c r="R62" i="54" s="1"/>
  <c r="H60" i="54"/>
  <c r="Q62" i="54" s="1"/>
  <c r="G60" i="54"/>
  <c r="P62" i="54" s="1"/>
  <c r="F60" i="54"/>
  <c r="O62" i="54" s="1"/>
  <c r="E60" i="54"/>
  <c r="N62" i="54" s="1"/>
  <c r="D60" i="54"/>
  <c r="M62" i="54" s="1"/>
  <c r="C60" i="54"/>
  <c r="K62" i="33"/>
  <c r="J62" i="33"/>
  <c r="I62" i="33"/>
  <c r="H62" i="33"/>
  <c r="G62" i="33"/>
  <c r="F62" i="33"/>
  <c r="E62" i="33"/>
  <c r="D62" i="33"/>
  <c r="C62" i="33"/>
  <c r="K61" i="33"/>
  <c r="J61" i="33"/>
  <c r="I61" i="33"/>
  <c r="H61" i="33"/>
  <c r="G61" i="33"/>
  <c r="F61" i="33"/>
  <c r="E61" i="33"/>
  <c r="D61" i="33"/>
  <c r="C61" i="33"/>
  <c r="K60" i="33"/>
  <c r="J60" i="33"/>
  <c r="S62" i="33" s="1"/>
  <c r="I60" i="33"/>
  <c r="R62" i="33" s="1"/>
  <c r="H60" i="33"/>
  <c r="Q62" i="33" s="1"/>
  <c r="G60" i="33"/>
  <c r="P62" i="33" s="1"/>
  <c r="F60" i="33"/>
  <c r="O62" i="33" s="1"/>
  <c r="E60" i="33"/>
  <c r="N62" i="33" s="1"/>
  <c r="D60" i="33"/>
  <c r="M62" i="33" s="1"/>
  <c r="C60" i="33"/>
  <c r="D341" i="49"/>
  <c r="K194" i="49"/>
  <c r="J271" i="49"/>
  <c r="H361" i="49"/>
  <c r="G284" i="49"/>
  <c r="E284" i="49"/>
  <c r="D281" i="49"/>
  <c r="D281" i="55" s="1"/>
  <c r="C419" i="49"/>
  <c r="C419" i="55" s="1"/>
  <c r="K60" i="49"/>
  <c r="T62" i="49" s="1"/>
  <c r="J60" i="49"/>
  <c r="I60" i="49"/>
  <c r="R62" i="49" s="1"/>
  <c r="H60" i="49"/>
  <c r="Q62" i="49" s="1"/>
  <c r="G60" i="49"/>
  <c r="P62" i="49" s="1"/>
  <c r="F60" i="49"/>
  <c r="O62" i="49" s="1"/>
  <c r="E60" i="49"/>
  <c r="N62" i="49" s="1"/>
  <c r="D60" i="49"/>
  <c r="M62" i="49" s="1"/>
  <c r="C60" i="49"/>
  <c r="L62" i="49" s="1"/>
  <c r="K62" i="53"/>
  <c r="J62" i="53"/>
  <c r="I62" i="53"/>
  <c r="H62" i="53"/>
  <c r="G62" i="53"/>
  <c r="F62" i="53"/>
  <c r="E62" i="53"/>
  <c r="D62" i="53"/>
  <c r="C62" i="53"/>
  <c r="K61" i="53"/>
  <c r="J61" i="53"/>
  <c r="I61" i="53"/>
  <c r="H61" i="53"/>
  <c r="G61" i="53"/>
  <c r="F61" i="53"/>
  <c r="E61" i="53"/>
  <c r="D61" i="53"/>
  <c r="C61" i="53"/>
  <c r="K60" i="53"/>
  <c r="J60" i="53"/>
  <c r="I60" i="53"/>
  <c r="H60" i="53"/>
  <c r="G60" i="53"/>
  <c r="F60" i="53"/>
  <c r="E60" i="53"/>
  <c r="D60" i="53"/>
  <c r="C60" i="53"/>
  <c r="D40" i="37"/>
  <c r="D39" i="37"/>
  <c r="D38" i="37"/>
  <c r="D37" i="37"/>
  <c r="D36" i="37"/>
  <c r="D35" i="37"/>
  <c r="D34" i="37"/>
  <c r="D33" i="37"/>
  <c r="D32" i="37"/>
  <c r="D40" i="36"/>
  <c r="D39" i="36"/>
  <c r="D38" i="36"/>
  <c r="D37" i="36"/>
  <c r="D36" i="36"/>
  <c r="D35" i="36"/>
  <c r="D34" i="36"/>
  <c r="D33" i="36"/>
  <c r="D32" i="36"/>
  <c r="D40" i="35"/>
  <c r="D39" i="35"/>
  <c r="D38" i="35"/>
  <c r="D37" i="35"/>
  <c r="D36" i="35"/>
  <c r="D35" i="35"/>
  <c r="D34" i="35"/>
  <c r="D33" i="35"/>
  <c r="D32" i="35"/>
  <c r="D40" i="34"/>
  <c r="D39" i="34"/>
  <c r="D38" i="34"/>
  <c r="D37" i="34"/>
  <c r="D36" i="34"/>
  <c r="D35" i="34"/>
  <c r="D34" i="34"/>
  <c r="D33" i="34"/>
  <c r="D32" i="34"/>
  <c r="D40" i="47"/>
  <c r="D39" i="47"/>
  <c r="D38" i="47"/>
  <c r="D37" i="47"/>
  <c r="D36" i="47"/>
  <c r="D35" i="47"/>
  <c r="D34" i="47"/>
  <c r="D33" i="47"/>
  <c r="D32" i="47"/>
  <c r="D40" i="46"/>
  <c r="D39" i="46"/>
  <c r="D38" i="46"/>
  <c r="D37" i="46"/>
  <c r="D36" i="46"/>
  <c r="D35" i="46"/>
  <c r="D34" i="46"/>
  <c r="D33" i="46"/>
  <c r="D32" i="46"/>
  <c r="D40" i="45"/>
  <c r="D39" i="45"/>
  <c r="D38" i="45"/>
  <c r="D37" i="45"/>
  <c r="D36" i="45"/>
  <c r="D35" i="45"/>
  <c r="D34" i="45"/>
  <c r="D33" i="45"/>
  <c r="D32" i="45"/>
  <c r="D40" i="55"/>
  <c r="D39" i="55"/>
  <c r="D38" i="55"/>
  <c r="D37" i="55"/>
  <c r="D36" i="55"/>
  <c r="D35" i="55"/>
  <c r="D34" i="55"/>
  <c r="D33" i="55"/>
  <c r="D32" i="55"/>
  <c r="D40" i="54"/>
  <c r="D39" i="54"/>
  <c r="D38" i="54"/>
  <c r="D37" i="54"/>
  <c r="D36" i="54"/>
  <c r="D35" i="54"/>
  <c r="D34" i="54"/>
  <c r="D33" i="54"/>
  <c r="D32" i="54"/>
  <c r="D40" i="33"/>
  <c r="D39" i="33"/>
  <c r="D38" i="33"/>
  <c r="D37" i="33"/>
  <c r="D36" i="33"/>
  <c r="D35" i="33"/>
  <c r="D34" i="33"/>
  <c r="D33" i="33"/>
  <c r="D32" i="33"/>
  <c r="D40" i="44"/>
  <c r="D39" i="44"/>
  <c r="D38" i="44"/>
  <c r="D37" i="44"/>
  <c r="D36" i="44"/>
  <c r="D35" i="44"/>
  <c r="D34" i="44"/>
  <c r="D33" i="44"/>
  <c r="D32" i="44"/>
  <c r="D40" i="49"/>
  <c r="D39" i="49"/>
  <c r="D38" i="49"/>
  <c r="D37" i="49"/>
  <c r="D36" i="49"/>
  <c r="D35" i="49"/>
  <c r="D34" i="49"/>
  <c r="D33" i="49"/>
  <c r="D32" i="49"/>
  <c r="D40" i="53"/>
  <c r="D39" i="53"/>
  <c r="D38" i="53"/>
  <c r="D37" i="53"/>
  <c r="D36" i="53"/>
  <c r="D35" i="53"/>
  <c r="D34" i="53"/>
  <c r="D33" i="53"/>
  <c r="D32" i="53"/>
  <c r="D40" i="31"/>
  <c r="D39" i="31"/>
  <c r="D38" i="31"/>
  <c r="D37" i="31"/>
  <c r="D36" i="31"/>
  <c r="D35" i="31"/>
  <c r="D34" i="31"/>
  <c r="D33" i="31"/>
  <c r="D32" i="31"/>
  <c r="D40" i="51"/>
  <c r="D39" i="51"/>
  <c r="D38" i="51"/>
  <c r="D37" i="51"/>
  <c r="D36" i="51"/>
  <c r="D35" i="51"/>
  <c r="D34" i="51"/>
  <c r="D33" i="51"/>
  <c r="D32" i="51"/>
  <c r="D40" i="56"/>
  <c r="D39" i="56"/>
  <c r="D38" i="56"/>
  <c r="D37" i="56"/>
  <c r="D36" i="56"/>
  <c r="D35" i="56"/>
  <c r="D34" i="56"/>
  <c r="D33" i="56"/>
  <c r="D32" i="56"/>
  <c r="D40" i="32"/>
  <c r="D39" i="32"/>
  <c r="D38" i="32"/>
  <c r="D37" i="32"/>
  <c r="D36" i="32"/>
  <c r="D35" i="32"/>
  <c r="D34" i="32"/>
  <c r="D33" i="32"/>
  <c r="D32" i="32"/>
  <c r="D40" i="30"/>
  <c r="D39" i="30"/>
  <c r="D38" i="30"/>
  <c r="D37" i="30"/>
  <c r="D36" i="30"/>
  <c r="D35" i="30"/>
  <c r="K62" i="51"/>
  <c r="J62" i="51"/>
  <c r="I62" i="51"/>
  <c r="H62" i="51"/>
  <c r="G62" i="51"/>
  <c r="F62" i="51"/>
  <c r="E62" i="51"/>
  <c r="D62" i="51"/>
  <c r="C62" i="51"/>
  <c r="K61" i="51"/>
  <c r="J61" i="51"/>
  <c r="I61" i="51"/>
  <c r="H61" i="51"/>
  <c r="G61" i="51"/>
  <c r="F61" i="51"/>
  <c r="E61" i="51"/>
  <c r="D61" i="51"/>
  <c r="C61" i="51"/>
  <c r="K60" i="51"/>
  <c r="J60" i="51"/>
  <c r="I60" i="51"/>
  <c r="H60" i="51"/>
  <c r="G60" i="51"/>
  <c r="F60" i="51"/>
  <c r="E60" i="51"/>
  <c r="D60" i="51"/>
  <c r="C60" i="51"/>
  <c r="K62" i="56"/>
  <c r="J62" i="56"/>
  <c r="I62" i="56"/>
  <c r="H62" i="56"/>
  <c r="G62" i="56"/>
  <c r="F62" i="56"/>
  <c r="E62" i="56"/>
  <c r="D62" i="56"/>
  <c r="C62" i="56"/>
  <c r="K61" i="56"/>
  <c r="J61" i="56"/>
  <c r="I61" i="56"/>
  <c r="H61" i="56"/>
  <c r="G61" i="56"/>
  <c r="F61" i="56"/>
  <c r="E61" i="56"/>
  <c r="D61" i="56"/>
  <c r="C61" i="56"/>
  <c r="K60" i="56"/>
  <c r="J60" i="56"/>
  <c r="I60" i="56"/>
  <c r="H60" i="56"/>
  <c r="G60" i="56"/>
  <c r="F60" i="56"/>
  <c r="E60" i="56"/>
  <c r="D60" i="56"/>
  <c r="C60" i="56"/>
  <c r="K62" i="32"/>
  <c r="J62" i="32"/>
  <c r="I62" i="32"/>
  <c r="H62" i="32"/>
  <c r="G62" i="32"/>
  <c r="F62" i="32"/>
  <c r="E62" i="32"/>
  <c r="D62" i="32"/>
  <c r="C62" i="32"/>
  <c r="K61" i="32"/>
  <c r="J61" i="32"/>
  <c r="I61" i="32"/>
  <c r="H61" i="32"/>
  <c r="G61" i="32"/>
  <c r="F61" i="32"/>
  <c r="E61" i="32"/>
  <c r="D61" i="32"/>
  <c r="C61" i="32"/>
  <c r="K60" i="32"/>
  <c r="J60" i="32"/>
  <c r="I60" i="32"/>
  <c r="H60" i="32"/>
  <c r="G60" i="32"/>
  <c r="F60" i="32"/>
  <c r="E60" i="32"/>
  <c r="D60" i="32"/>
  <c r="C60" i="32"/>
  <c r="K62" i="30"/>
  <c r="J62" i="30"/>
  <c r="I62" i="30"/>
  <c r="H62" i="30"/>
  <c r="G62" i="30"/>
  <c r="K61" i="30"/>
  <c r="J61" i="30"/>
  <c r="I61" i="30"/>
  <c r="H61" i="30"/>
  <c r="G61" i="30"/>
  <c r="F61" i="30"/>
  <c r="C62" i="30"/>
  <c r="C61" i="30"/>
  <c r="F62" i="30"/>
  <c r="K60" i="30"/>
  <c r="J60" i="30"/>
  <c r="I60" i="30"/>
  <c r="H60" i="30"/>
  <c r="G60" i="30"/>
  <c r="F60" i="30"/>
  <c r="E60" i="30"/>
  <c r="D60" i="30"/>
  <c r="C60" i="30"/>
  <c r="K70" i="57"/>
  <c r="J70" i="57"/>
  <c r="I70" i="57"/>
  <c r="K69" i="57"/>
  <c r="J69" i="57"/>
  <c r="I69" i="57"/>
  <c r="L69" i="57" s="1"/>
  <c r="K68" i="57"/>
  <c r="J68" i="57"/>
  <c r="I68" i="57"/>
  <c r="E40" i="57"/>
  <c r="K38" i="57"/>
  <c r="J38" i="57"/>
  <c r="I38" i="57"/>
  <c r="K37" i="57"/>
  <c r="J37" i="57"/>
  <c r="I37" i="57"/>
  <c r="L37" i="57" s="1"/>
  <c r="K36" i="57"/>
  <c r="J36" i="57"/>
  <c r="I36" i="57"/>
  <c r="K65" i="57"/>
  <c r="J65" i="57"/>
  <c r="I65" i="57"/>
  <c r="D65" i="57"/>
  <c r="C65" i="57"/>
  <c r="K33" i="57"/>
  <c r="L33" i="57" s="1"/>
  <c r="J33" i="57"/>
  <c r="I33" i="57"/>
  <c r="C379" i="46" l="1"/>
  <c r="C379" i="45"/>
  <c r="C379" i="47"/>
  <c r="C315" i="46"/>
  <c r="C315" i="45"/>
  <c r="C315" i="47"/>
  <c r="C299" i="46"/>
  <c r="C299" i="45"/>
  <c r="C299" i="47"/>
  <c r="C355" i="46"/>
  <c r="C355" i="45"/>
  <c r="C355" i="47"/>
  <c r="C291" i="46"/>
  <c r="C291" i="45"/>
  <c r="C291" i="47"/>
  <c r="C411" i="46"/>
  <c r="C411" i="45"/>
  <c r="C411" i="47"/>
  <c r="C347" i="46"/>
  <c r="C347" i="45"/>
  <c r="C347" i="47"/>
  <c r="C283" i="46"/>
  <c r="C283" i="45"/>
  <c r="C283" i="47"/>
  <c r="C307" i="46"/>
  <c r="C307" i="45"/>
  <c r="C307" i="47"/>
  <c r="C403" i="46"/>
  <c r="C403" i="45"/>
  <c r="C403" i="47"/>
  <c r="C339" i="46"/>
  <c r="C339" i="45"/>
  <c r="C339" i="47"/>
  <c r="C275" i="46"/>
  <c r="C275" i="45"/>
  <c r="C275" i="47"/>
  <c r="C395" i="46"/>
  <c r="C395" i="45"/>
  <c r="C395" i="47"/>
  <c r="C331" i="46"/>
  <c r="C331" i="45"/>
  <c r="C331" i="47"/>
  <c r="C371" i="46"/>
  <c r="C371" i="45"/>
  <c r="C371" i="47"/>
  <c r="C363" i="46"/>
  <c r="C363" i="45"/>
  <c r="C363" i="47"/>
  <c r="C387" i="46"/>
  <c r="C387" i="45"/>
  <c r="C387" i="47"/>
  <c r="E284" i="55"/>
  <c r="E284" i="44"/>
  <c r="D281" i="44"/>
  <c r="H361" i="55"/>
  <c r="H361" i="44"/>
  <c r="H419" i="55"/>
  <c r="H419" i="44"/>
  <c r="J271" i="55"/>
  <c r="J271" i="44"/>
  <c r="J106" i="55"/>
  <c r="J106" i="44"/>
  <c r="K194" i="55"/>
  <c r="K194" i="44"/>
  <c r="F404" i="55"/>
  <c r="F404" i="44"/>
  <c r="J122" i="55"/>
  <c r="J122" i="44"/>
  <c r="J419" i="55"/>
  <c r="J419" i="44"/>
  <c r="D341" i="55"/>
  <c r="D341" i="44"/>
  <c r="F340" i="55"/>
  <c r="F340" i="44"/>
  <c r="J138" i="44"/>
  <c r="C323" i="46"/>
  <c r="C323" i="45"/>
  <c r="G284" i="55"/>
  <c r="G284" i="44"/>
  <c r="C419" i="44"/>
  <c r="G42" i="37"/>
  <c r="O42" i="37"/>
  <c r="H42" i="37"/>
  <c r="P42" i="37"/>
  <c r="I42" i="37"/>
  <c r="Q42" i="37"/>
  <c r="J42" i="37"/>
  <c r="R42" i="37"/>
  <c r="F42" i="36"/>
  <c r="N42" i="36"/>
  <c r="G42" i="36"/>
  <c r="O42" i="36"/>
  <c r="H42" i="36"/>
  <c r="P42" i="36"/>
  <c r="I42" i="36"/>
  <c r="Q42" i="36"/>
  <c r="J42" i="36"/>
  <c r="R42" i="36"/>
  <c r="K41" i="35"/>
  <c r="S41" i="35"/>
  <c r="L42" i="35"/>
  <c r="E42" i="35"/>
  <c r="M42" i="35"/>
  <c r="F42" i="35"/>
  <c r="N42" i="35"/>
  <c r="G42" i="35"/>
  <c r="O42" i="35"/>
  <c r="H42" i="35"/>
  <c r="P42" i="35"/>
  <c r="I42" i="35"/>
  <c r="Q42" i="35"/>
  <c r="J42" i="35"/>
  <c r="E42" i="54"/>
  <c r="M42" i="54"/>
  <c r="F42" i="54"/>
  <c r="N42" i="54"/>
  <c r="G42" i="54"/>
  <c r="O42" i="54"/>
  <c r="H42" i="54"/>
  <c r="P42" i="54"/>
  <c r="I42" i="54"/>
  <c r="Q42" i="54"/>
  <c r="J42" i="54"/>
  <c r="R42" i="54"/>
  <c r="F42" i="33"/>
  <c r="N42" i="33"/>
  <c r="G42" i="33"/>
  <c r="O42" i="33"/>
  <c r="H42" i="33"/>
  <c r="P42" i="33"/>
  <c r="J42" i="33"/>
  <c r="R42" i="33"/>
  <c r="E42" i="53"/>
  <c r="M42" i="53"/>
  <c r="F42" i="53"/>
  <c r="N42" i="53"/>
  <c r="G42" i="53"/>
  <c r="O42" i="53"/>
  <c r="H42" i="53"/>
  <c r="P42" i="53"/>
  <c r="I42" i="53"/>
  <c r="Q42" i="53"/>
  <c r="J42" i="53"/>
  <c r="R42" i="53"/>
  <c r="E42" i="31"/>
  <c r="G42" i="31"/>
  <c r="O42" i="31"/>
  <c r="H42" i="31"/>
  <c r="P42" i="31"/>
  <c r="I42" i="31"/>
  <c r="Q42" i="31"/>
  <c r="J42" i="31"/>
  <c r="R42" i="31"/>
  <c r="E42" i="51"/>
  <c r="M42" i="51"/>
  <c r="F42" i="51"/>
  <c r="N42" i="51"/>
  <c r="G42" i="51"/>
  <c r="O42" i="51"/>
  <c r="H42" i="51"/>
  <c r="P42" i="51"/>
  <c r="I42" i="51"/>
  <c r="Q42" i="51"/>
  <c r="J42" i="51"/>
  <c r="R42" i="51"/>
  <c r="F42" i="56"/>
  <c r="N42" i="56"/>
  <c r="G42" i="56"/>
  <c r="O42" i="56"/>
  <c r="H42" i="56"/>
  <c r="P42" i="56"/>
  <c r="I42" i="56"/>
  <c r="Q42" i="56"/>
  <c r="J42" i="56"/>
  <c r="R42" i="56"/>
  <c r="E42" i="32"/>
  <c r="M42" i="32"/>
  <c r="F42" i="32"/>
  <c r="N42" i="32"/>
  <c r="G42" i="32"/>
  <c r="O42" i="32"/>
  <c r="H42" i="32"/>
  <c r="P42" i="32"/>
  <c r="I42" i="32"/>
  <c r="Q42" i="32"/>
  <c r="J42" i="32"/>
  <c r="R42" i="32"/>
  <c r="S42" i="30"/>
  <c r="S41" i="30"/>
  <c r="R42" i="30"/>
  <c r="R41" i="30"/>
  <c r="Q41" i="30"/>
  <c r="Q42" i="30"/>
  <c r="P42" i="30"/>
  <c r="P41" i="30"/>
  <c r="O42" i="30"/>
  <c r="O41" i="30"/>
  <c r="U403" i="31"/>
  <c r="U379" i="31"/>
  <c r="U363" i="31"/>
  <c r="U355" i="31"/>
  <c r="U339" i="31"/>
  <c r="U331" i="31"/>
  <c r="U315" i="31"/>
  <c r="U307" i="31"/>
  <c r="U283" i="31"/>
  <c r="U267" i="31"/>
  <c r="U259" i="31"/>
  <c r="U243" i="31"/>
  <c r="U235" i="31"/>
  <c r="U211" i="31"/>
  <c r="U187" i="31"/>
  <c r="U163" i="31"/>
  <c r="U139" i="31"/>
  <c r="U115" i="31"/>
  <c r="U91" i="31"/>
  <c r="U297" i="31"/>
  <c r="U370" i="31"/>
  <c r="U400" i="31"/>
  <c r="U384" i="31"/>
  <c r="U376" i="31"/>
  <c r="U328" i="31"/>
  <c r="U312" i="31"/>
  <c r="U304" i="31"/>
  <c r="U288" i="31"/>
  <c r="U280" i="31"/>
  <c r="U256" i="31"/>
  <c r="U232" i="31"/>
  <c r="U208" i="31"/>
  <c r="U184" i="31"/>
  <c r="U160" i="31"/>
  <c r="U72" i="31"/>
  <c r="U391" i="31"/>
  <c r="U367" i="31"/>
  <c r="U343" i="31"/>
  <c r="U319" i="31"/>
  <c r="U295" i="31"/>
  <c r="U271" i="31"/>
  <c r="U247" i="31"/>
  <c r="U223" i="31"/>
  <c r="U199" i="31"/>
  <c r="U175" i="31"/>
  <c r="U151" i="31"/>
  <c r="U127" i="31"/>
  <c r="U103" i="31"/>
  <c r="U79" i="31"/>
  <c r="U406" i="31"/>
  <c r="U382" i="31"/>
  <c r="U358" i="31"/>
  <c r="U334" i="31"/>
  <c r="U310" i="31"/>
  <c r="U286" i="31"/>
  <c r="U262" i="31"/>
  <c r="U238" i="31"/>
  <c r="U214" i="31"/>
  <c r="U190" i="31"/>
  <c r="U397" i="31"/>
  <c r="U373" i="31"/>
  <c r="U325" i="31"/>
  <c r="U301" i="31"/>
  <c r="U277" i="31"/>
  <c r="U253" i="31"/>
  <c r="U229" i="31"/>
  <c r="U205" i="31"/>
  <c r="U181" i="31"/>
  <c r="U157" i="31"/>
  <c r="U133" i="31"/>
  <c r="U109" i="31"/>
  <c r="U85" i="31"/>
  <c r="U381" i="36"/>
  <c r="U96" i="36"/>
  <c r="U193" i="36"/>
  <c r="U147" i="36"/>
  <c r="U99" i="36"/>
  <c r="U123" i="35"/>
  <c r="T93" i="33"/>
  <c r="T117" i="33"/>
  <c r="T147" i="33"/>
  <c r="T195" i="33"/>
  <c r="T213" i="33"/>
  <c r="T225" i="33"/>
  <c r="T231" i="33"/>
  <c r="T237" i="33"/>
  <c r="T249" i="33"/>
  <c r="T255" i="33"/>
  <c r="T267" i="33"/>
  <c r="T273" i="33"/>
  <c r="T279" i="33"/>
  <c r="T285" i="33"/>
  <c r="T303" i="33"/>
  <c r="T309" i="33"/>
  <c r="T315" i="33"/>
  <c r="T321" i="33"/>
  <c r="T327" i="33"/>
  <c r="T351" i="33"/>
  <c r="T381" i="33"/>
  <c r="T309" i="54"/>
  <c r="T63" i="33"/>
  <c r="T75" i="33"/>
  <c r="T111" i="33"/>
  <c r="K348" i="54"/>
  <c r="T348" i="54" s="1"/>
  <c r="K234" i="54"/>
  <c r="T234" i="54" s="1"/>
  <c r="T69" i="33"/>
  <c r="U343" i="32"/>
  <c r="U198" i="32"/>
  <c r="U160" i="32"/>
  <c r="U108" i="32"/>
  <c r="K246" i="54"/>
  <c r="K366" i="54"/>
  <c r="T366" i="54" s="1"/>
  <c r="T174" i="33"/>
  <c r="T186" i="33"/>
  <c r="T246" i="33"/>
  <c r="T252" i="33"/>
  <c r="K419" i="54"/>
  <c r="T405" i="56"/>
  <c r="T351" i="56"/>
  <c r="T309" i="56"/>
  <c r="T267" i="56"/>
  <c r="T225" i="56"/>
  <c r="T120" i="56"/>
  <c r="T78" i="56"/>
  <c r="K240" i="54"/>
  <c r="T240" i="54" s="1"/>
  <c r="U403" i="30"/>
  <c r="U379" i="30"/>
  <c r="U355" i="30"/>
  <c r="U307" i="30"/>
  <c r="U283" i="30"/>
  <c r="T177" i="54"/>
  <c r="T306" i="56"/>
  <c r="T264" i="56"/>
  <c r="T219" i="56"/>
  <c r="T162" i="56"/>
  <c r="T117" i="56"/>
  <c r="T75" i="56"/>
  <c r="K156" i="54"/>
  <c r="T156" i="54" s="1"/>
  <c r="T246" i="54"/>
  <c r="K325" i="54"/>
  <c r="T123" i="33"/>
  <c r="K135" i="54"/>
  <c r="T135" i="54" s="1"/>
  <c r="T135" i="56"/>
  <c r="T159" i="54"/>
  <c r="T165" i="56"/>
  <c r="K165" i="54"/>
  <c r="T165" i="54" s="1"/>
  <c r="T171" i="56"/>
  <c r="T183" i="54"/>
  <c r="T189" i="56"/>
  <c r="K189" i="54"/>
  <c r="T189" i="54" s="1"/>
  <c r="T195" i="56"/>
  <c r="T201" i="56"/>
  <c r="K207" i="54"/>
  <c r="T207" i="54" s="1"/>
  <c r="T207" i="56"/>
  <c r="K213" i="54"/>
  <c r="T213" i="54" s="1"/>
  <c r="T213" i="56"/>
  <c r="T225" i="54"/>
  <c r="K231" i="54"/>
  <c r="T231" i="54" s="1"/>
  <c r="T231" i="56"/>
  <c r="K237" i="54"/>
  <c r="T237" i="54" s="1"/>
  <c r="T237" i="56"/>
  <c r="K243" i="54"/>
  <c r="T243" i="54" s="1"/>
  <c r="T243" i="56"/>
  <c r="K249" i="54"/>
  <c r="T249" i="54" s="1"/>
  <c r="T249" i="56"/>
  <c r="K255" i="54"/>
  <c r="T255" i="54" s="1"/>
  <c r="T255" i="56"/>
  <c r="K261" i="54"/>
  <c r="T261" i="54" s="1"/>
  <c r="T261" i="56"/>
  <c r="K273" i="54"/>
  <c r="T273" i="54" s="1"/>
  <c r="T273" i="56"/>
  <c r="T291" i="54"/>
  <c r="K297" i="54"/>
  <c r="T297" i="54" s="1"/>
  <c r="T297" i="56"/>
  <c r="K301" i="54"/>
  <c r="T300" i="56"/>
  <c r="K303" i="54"/>
  <c r="T303" i="54" s="1"/>
  <c r="T303" i="56"/>
  <c r="K315" i="54"/>
  <c r="T315" i="54" s="1"/>
  <c r="T315" i="56"/>
  <c r="K321" i="54"/>
  <c r="T321" i="54" s="1"/>
  <c r="T321" i="56"/>
  <c r="K327" i="54"/>
  <c r="T327" i="54" s="1"/>
  <c r="T327" i="56"/>
  <c r="K333" i="54"/>
  <c r="T333" i="54" s="1"/>
  <c r="T333" i="56"/>
  <c r="T339" i="54"/>
  <c r="K345" i="54"/>
  <c r="T345" i="54" s="1"/>
  <c r="T345" i="56"/>
  <c r="K357" i="54"/>
  <c r="T357" i="54" s="1"/>
  <c r="T357" i="56"/>
  <c r="K361" i="54"/>
  <c r="T360" i="56"/>
  <c r="K363" i="54"/>
  <c r="T363" i="54" s="1"/>
  <c r="T363" i="56"/>
  <c r="K375" i="54"/>
  <c r="T375" i="54" s="1"/>
  <c r="T375" i="56"/>
  <c r="K381" i="54"/>
  <c r="T381" i="54" s="1"/>
  <c r="T381" i="56"/>
  <c r="K385" i="54"/>
  <c r="T384" i="56"/>
  <c r="K387" i="54"/>
  <c r="T387" i="54" s="1"/>
  <c r="T387" i="56"/>
  <c r="K391" i="54"/>
  <c r="T390" i="56"/>
  <c r="K393" i="54"/>
  <c r="T393" i="54" s="1"/>
  <c r="T393" i="56"/>
  <c r="K399" i="54"/>
  <c r="T399" i="54" s="1"/>
  <c r="T399" i="56"/>
  <c r="T411" i="56"/>
  <c r="U412" i="56" s="1"/>
  <c r="K411" i="54"/>
  <c r="T411" i="54" s="1"/>
  <c r="K415" i="54"/>
  <c r="T414" i="56"/>
  <c r="T348" i="56"/>
  <c r="T258" i="56"/>
  <c r="T204" i="56"/>
  <c r="T159" i="56"/>
  <c r="T111" i="56"/>
  <c r="T69" i="56"/>
  <c r="T72" i="51"/>
  <c r="T78" i="51"/>
  <c r="T96" i="51"/>
  <c r="T102" i="51"/>
  <c r="T108" i="51"/>
  <c r="T114" i="51"/>
  <c r="T120" i="51"/>
  <c r="T126" i="51"/>
  <c r="T132" i="51"/>
  <c r="T150" i="51"/>
  <c r="T156" i="51"/>
  <c r="T174" i="51"/>
  <c r="T180" i="51"/>
  <c r="T198" i="51"/>
  <c r="T216" i="51"/>
  <c r="T234" i="51"/>
  <c r="T240" i="51"/>
  <c r="T252" i="51"/>
  <c r="T258" i="51"/>
  <c r="T288" i="51"/>
  <c r="U289" i="51" s="1"/>
  <c r="T294" i="51"/>
  <c r="T306" i="51"/>
  <c r="T312" i="51"/>
  <c r="T318" i="51"/>
  <c r="T324" i="51"/>
  <c r="T336" i="51"/>
  <c r="T348" i="51"/>
  <c r="T366" i="51"/>
  <c r="U367" i="51" s="1"/>
  <c r="T378" i="51"/>
  <c r="T138" i="51"/>
  <c r="T99" i="33"/>
  <c r="T201" i="33"/>
  <c r="T219" i="33"/>
  <c r="T63" i="56"/>
  <c r="K63" i="54"/>
  <c r="T63" i="54" s="1"/>
  <c r="K81" i="54"/>
  <c r="T81" i="54" s="1"/>
  <c r="T81" i="56"/>
  <c r="K105" i="54"/>
  <c r="T105" i="54" s="1"/>
  <c r="T105" i="56"/>
  <c r="K129" i="54"/>
  <c r="T129" i="54" s="1"/>
  <c r="T129" i="56"/>
  <c r="T147" i="56"/>
  <c r="K147" i="54"/>
  <c r="T147" i="54" s="1"/>
  <c r="K153" i="54"/>
  <c r="T153" i="54" s="1"/>
  <c r="T153" i="56"/>
  <c r="T279" i="56"/>
  <c r="K132" i="54"/>
  <c r="T132" i="54" s="1"/>
  <c r="T183" i="33"/>
  <c r="K87" i="54"/>
  <c r="T87" i="54" s="1"/>
  <c r="T87" i="56"/>
  <c r="T99" i="54"/>
  <c r="T111" i="54"/>
  <c r="T267" i="54"/>
  <c r="U378" i="30"/>
  <c r="U330" i="30"/>
  <c r="T396" i="56"/>
  <c r="T246" i="56"/>
  <c r="T198" i="56"/>
  <c r="T141" i="56"/>
  <c r="T99" i="56"/>
  <c r="K138" i="54"/>
  <c r="T138" i="54" s="1"/>
  <c r="K195" i="54"/>
  <c r="T195" i="54" s="1"/>
  <c r="K285" i="54"/>
  <c r="T285" i="54" s="1"/>
  <c r="T81" i="33"/>
  <c r="T141" i="33"/>
  <c r="T159" i="33"/>
  <c r="T93" i="56"/>
  <c r="T117" i="54"/>
  <c r="T123" i="56"/>
  <c r="K123" i="54"/>
  <c r="T123" i="54" s="1"/>
  <c r="T141" i="54"/>
  <c r="T372" i="56"/>
  <c r="T339" i="56"/>
  <c r="T318" i="56"/>
  <c r="T294" i="56"/>
  <c r="T276" i="56"/>
  <c r="T183" i="56"/>
  <c r="T96" i="56"/>
  <c r="K108" i="54"/>
  <c r="T108" i="54" s="1"/>
  <c r="K201" i="54"/>
  <c r="T201" i="54" s="1"/>
  <c r="K66" i="54"/>
  <c r="T66" i="54" s="1"/>
  <c r="T66" i="56"/>
  <c r="K72" i="54"/>
  <c r="T72" i="54" s="1"/>
  <c r="T72" i="56"/>
  <c r="T84" i="56"/>
  <c r="K84" i="54"/>
  <c r="T84" i="54" s="1"/>
  <c r="T90" i="54"/>
  <c r="T96" i="54"/>
  <c r="T102" i="56"/>
  <c r="K102" i="54"/>
  <c r="T102" i="54" s="1"/>
  <c r="T120" i="54"/>
  <c r="T126" i="56"/>
  <c r="K126" i="54"/>
  <c r="T126" i="54" s="1"/>
  <c r="K144" i="54"/>
  <c r="T144" i="54" s="1"/>
  <c r="T144" i="56"/>
  <c r="K150" i="54"/>
  <c r="T150" i="54" s="1"/>
  <c r="T150" i="56"/>
  <c r="T162" i="54"/>
  <c r="K168" i="54"/>
  <c r="T168" i="54" s="1"/>
  <c r="T168" i="56"/>
  <c r="K174" i="54"/>
  <c r="T174" i="54" s="1"/>
  <c r="T174" i="56"/>
  <c r="T186" i="56"/>
  <c r="K186" i="54"/>
  <c r="T186" i="54" s="1"/>
  <c r="K192" i="54"/>
  <c r="T192" i="54" s="1"/>
  <c r="T192" i="56"/>
  <c r="T210" i="56"/>
  <c r="K210" i="54"/>
  <c r="T210" i="54" s="1"/>
  <c r="K216" i="54"/>
  <c r="T216" i="54" s="1"/>
  <c r="T216" i="56"/>
  <c r="K222" i="54"/>
  <c r="T222" i="54" s="1"/>
  <c r="T222" i="56"/>
  <c r="T228" i="56"/>
  <c r="K228" i="54"/>
  <c r="T228" i="54" s="1"/>
  <c r="T300" i="54"/>
  <c r="T324" i="54"/>
  <c r="T180" i="56"/>
  <c r="T90" i="56"/>
  <c r="K93" i="31"/>
  <c r="T93" i="51"/>
  <c r="K111" i="31"/>
  <c r="T111" i="51"/>
  <c r="K114" i="54"/>
  <c r="T114" i="54" s="1"/>
  <c r="K171" i="54"/>
  <c r="T171" i="54" s="1"/>
  <c r="T288" i="56"/>
  <c r="K270" i="54"/>
  <c r="T270" i="54" s="1"/>
  <c r="K419" i="47"/>
  <c r="K419" i="45"/>
  <c r="T252" i="54"/>
  <c r="T258" i="54"/>
  <c r="T264" i="54"/>
  <c r="T276" i="54"/>
  <c r="T282" i="54"/>
  <c r="T288" i="54"/>
  <c r="T306" i="54"/>
  <c r="T312" i="54"/>
  <c r="T330" i="54"/>
  <c r="T336" i="54"/>
  <c r="T354" i="54"/>
  <c r="T360" i="54"/>
  <c r="T417" i="56"/>
  <c r="T378" i="56"/>
  <c r="T252" i="56"/>
  <c r="T402" i="56"/>
  <c r="T312" i="56"/>
  <c r="T408" i="56"/>
  <c r="T354" i="56"/>
  <c r="T342" i="56"/>
  <c r="T282" i="56"/>
  <c r="T90" i="51"/>
  <c r="K89" i="31"/>
  <c r="K419" i="55"/>
  <c r="K155" i="31"/>
  <c r="U123" i="36"/>
  <c r="U72" i="36"/>
  <c r="U393" i="35"/>
  <c r="U369" i="35"/>
  <c r="U345" i="35"/>
  <c r="U232" i="35"/>
  <c r="U120" i="35"/>
  <c r="U160" i="35"/>
  <c r="U81" i="35"/>
  <c r="U184" i="35"/>
  <c r="U183" i="35"/>
  <c r="U183" i="32"/>
  <c r="S72" i="33"/>
  <c r="S96" i="33"/>
  <c r="S108" i="33"/>
  <c r="S126" i="33"/>
  <c r="S150" i="33"/>
  <c r="S168" i="33"/>
  <c r="S192" i="33"/>
  <c r="S228" i="33"/>
  <c r="S258" i="33"/>
  <c r="S288" i="33"/>
  <c r="S300" i="33"/>
  <c r="S324" i="33"/>
  <c r="U151" i="32"/>
  <c r="S66" i="33"/>
  <c r="S93" i="33"/>
  <c r="S105" i="33"/>
  <c r="S138" i="33"/>
  <c r="S162" i="33"/>
  <c r="S174" i="33"/>
  <c r="S198" i="33"/>
  <c r="S210" i="33"/>
  <c r="S240" i="33"/>
  <c r="S261" i="33"/>
  <c r="S294" i="33"/>
  <c r="S84" i="33"/>
  <c r="S120" i="33"/>
  <c r="S156" i="33"/>
  <c r="S186" i="33"/>
  <c r="S204" i="33"/>
  <c r="S252" i="33"/>
  <c r="S264" i="33"/>
  <c r="S276" i="33"/>
  <c r="S291" i="33"/>
  <c r="S306" i="33"/>
  <c r="U184" i="32"/>
  <c r="S78" i="33"/>
  <c r="S90" i="33"/>
  <c r="S102" i="33"/>
  <c r="S114" i="33"/>
  <c r="S180" i="33"/>
  <c r="S216" i="33"/>
  <c r="S270" i="33"/>
  <c r="S282" i="33"/>
  <c r="S327" i="33"/>
  <c r="S333" i="33"/>
  <c r="S339" i="33"/>
  <c r="S345" i="33"/>
  <c r="S357" i="33"/>
  <c r="S363" i="33"/>
  <c r="S369" i="33"/>
  <c r="S375" i="33"/>
  <c r="S381" i="33"/>
  <c r="S387" i="33"/>
  <c r="U388" i="33" s="1"/>
  <c r="S405" i="33"/>
  <c r="S417" i="33"/>
  <c r="S69" i="54"/>
  <c r="S75" i="54"/>
  <c r="S81" i="54"/>
  <c r="S87" i="54"/>
  <c r="S93" i="54"/>
  <c r="S99" i="54"/>
  <c r="S111" i="54"/>
  <c r="S123" i="54"/>
  <c r="S66" i="54"/>
  <c r="S72" i="54"/>
  <c r="S78" i="54"/>
  <c r="S84" i="54"/>
  <c r="S96" i="54"/>
  <c r="S108" i="54"/>
  <c r="S120" i="54"/>
  <c r="S162" i="54"/>
  <c r="S156" i="54"/>
  <c r="S387" i="56"/>
  <c r="S357" i="56"/>
  <c r="S312" i="56"/>
  <c r="S294" i="56"/>
  <c r="S246" i="56"/>
  <c r="S225" i="56"/>
  <c r="S213" i="56"/>
  <c r="S168" i="56"/>
  <c r="S156" i="56"/>
  <c r="S123" i="56"/>
  <c r="S111" i="56"/>
  <c r="S78" i="56"/>
  <c r="S66" i="56"/>
  <c r="J74" i="55"/>
  <c r="J105" i="54"/>
  <c r="S105" i="54" s="1"/>
  <c r="J117" i="54"/>
  <c r="S117" i="54" s="1"/>
  <c r="J129" i="54"/>
  <c r="S129" i="54" s="1"/>
  <c r="J147" i="54"/>
  <c r="S147" i="54" s="1"/>
  <c r="J405" i="54"/>
  <c r="S252" i="54"/>
  <c r="S408" i="56"/>
  <c r="S393" i="56"/>
  <c r="S378" i="56"/>
  <c r="U379" i="56" s="1"/>
  <c r="S348" i="56"/>
  <c r="S339" i="56"/>
  <c r="S321" i="56"/>
  <c r="S276" i="56"/>
  <c r="S267" i="56"/>
  <c r="S255" i="56"/>
  <c r="S234" i="56"/>
  <c r="S201" i="56"/>
  <c r="S189" i="56"/>
  <c r="S144" i="56"/>
  <c r="S132" i="56"/>
  <c r="S99" i="56"/>
  <c r="S87" i="56"/>
  <c r="J90" i="54"/>
  <c r="S90" i="54" s="1"/>
  <c r="J135" i="54"/>
  <c r="S135" i="54" s="1"/>
  <c r="J159" i="54"/>
  <c r="S159" i="54" s="1"/>
  <c r="S363" i="56"/>
  <c r="S354" i="56"/>
  <c r="S345" i="56"/>
  <c r="S336" i="56"/>
  <c r="S318" i="56"/>
  <c r="S309" i="56"/>
  <c r="S282" i="56"/>
  <c r="S264" i="56"/>
  <c r="S252" i="56"/>
  <c r="S243" i="56"/>
  <c r="S231" i="56"/>
  <c r="S198" i="56"/>
  <c r="S186" i="56"/>
  <c r="S153" i="56"/>
  <c r="S141" i="56"/>
  <c r="S96" i="56"/>
  <c r="S84" i="56"/>
  <c r="J63" i="54"/>
  <c r="S63" i="54" s="1"/>
  <c r="J270" i="54"/>
  <c r="S270" i="54" s="1"/>
  <c r="S150" i="54"/>
  <c r="S414" i="56"/>
  <c r="S369" i="56"/>
  <c r="S291" i="56"/>
  <c r="S210" i="56"/>
  <c r="S165" i="56"/>
  <c r="S108" i="56"/>
  <c r="J102" i="54"/>
  <c r="S102" i="54" s="1"/>
  <c r="S399" i="56"/>
  <c r="S390" i="56"/>
  <c r="S384" i="56"/>
  <c r="S375" i="56"/>
  <c r="S327" i="56"/>
  <c r="S297" i="56"/>
  <c r="S288" i="56"/>
  <c r="S273" i="56"/>
  <c r="S219" i="56"/>
  <c r="S207" i="56"/>
  <c r="S174" i="56"/>
  <c r="S162" i="56"/>
  <c r="S72" i="56"/>
  <c r="J258" i="54"/>
  <c r="S258" i="54" s="1"/>
  <c r="S138" i="54"/>
  <c r="S180" i="54"/>
  <c r="S228" i="54"/>
  <c r="S264" i="54"/>
  <c r="S276" i="54"/>
  <c r="S408" i="54"/>
  <c r="S402" i="56"/>
  <c r="S300" i="56"/>
  <c r="S222" i="56"/>
  <c r="S177" i="56"/>
  <c r="S120" i="56"/>
  <c r="S75" i="56"/>
  <c r="J114" i="54"/>
  <c r="S114" i="54" s="1"/>
  <c r="J126" i="54"/>
  <c r="S126" i="54" s="1"/>
  <c r="S333" i="56"/>
  <c r="S306" i="56"/>
  <c r="S261" i="56"/>
  <c r="S240" i="56"/>
  <c r="S228" i="56"/>
  <c r="S195" i="56"/>
  <c r="S183" i="56"/>
  <c r="S150" i="56"/>
  <c r="S138" i="56"/>
  <c r="S93" i="56"/>
  <c r="J154" i="55"/>
  <c r="S141" i="54"/>
  <c r="S153" i="54"/>
  <c r="S360" i="56"/>
  <c r="S351" i="56"/>
  <c r="S315" i="56"/>
  <c r="U315" i="56" s="1"/>
  <c r="S279" i="56"/>
  <c r="S249" i="56"/>
  <c r="S216" i="56"/>
  <c r="S204" i="56"/>
  <c r="S171" i="56"/>
  <c r="S81" i="56"/>
  <c r="S69" i="56"/>
  <c r="S87" i="51"/>
  <c r="J170" i="55"/>
  <c r="S411" i="56"/>
  <c r="S396" i="56"/>
  <c r="S381" i="56"/>
  <c r="S372" i="56"/>
  <c r="S366" i="56"/>
  <c r="S342" i="56"/>
  <c r="S330" i="56"/>
  <c r="U331" i="56" s="1"/>
  <c r="S324" i="56"/>
  <c r="S303" i="56"/>
  <c r="S285" i="56"/>
  <c r="S237" i="56"/>
  <c r="S192" i="56"/>
  <c r="S180" i="56"/>
  <c r="J269" i="31"/>
  <c r="J99" i="31"/>
  <c r="U408" i="36"/>
  <c r="U303" i="36"/>
  <c r="U279" i="36"/>
  <c r="U235" i="36"/>
  <c r="U211" i="36"/>
  <c r="U231" i="36"/>
  <c r="U216" i="36"/>
  <c r="U357" i="36"/>
  <c r="U103" i="36"/>
  <c r="U79" i="36"/>
  <c r="U408" i="35"/>
  <c r="U352" i="35"/>
  <c r="U351" i="35"/>
  <c r="U234" i="35"/>
  <c r="U162" i="35"/>
  <c r="U102" i="35"/>
  <c r="U214" i="35"/>
  <c r="U256" i="35"/>
  <c r="R183" i="33"/>
  <c r="R201" i="33"/>
  <c r="R207" i="33"/>
  <c r="R219" i="33"/>
  <c r="R237" i="33"/>
  <c r="R243" i="33"/>
  <c r="R249" i="33"/>
  <c r="R309" i="33"/>
  <c r="R315" i="33"/>
  <c r="R327" i="33"/>
  <c r="R339" i="33"/>
  <c r="R345" i="33"/>
  <c r="R357" i="33"/>
  <c r="R285" i="54"/>
  <c r="R297" i="54"/>
  <c r="R315" i="54"/>
  <c r="R363" i="54"/>
  <c r="R387" i="54"/>
  <c r="I294" i="54"/>
  <c r="U181" i="32"/>
  <c r="U321" i="32"/>
  <c r="U297" i="32"/>
  <c r="U273" i="32"/>
  <c r="U144" i="32"/>
  <c r="R339" i="53"/>
  <c r="R72" i="33"/>
  <c r="R90" i="33"/>
  <c r="R114" i="33"/>
  <c r="R132" i="33"/>
  <c r="R276" i="33"/>
  <c r="R372" i="33"/>
  <c r="R390" i="33"/>
  <c r="U390" i="33" s="1"/>
  <c r="R396" i="33"/>
  <c r="R402" i="33"/>
  <c r="R408" i="33"/>
  <c r="I419" i="54"/>
  <c r="R417" i="54" s="1"/>
  <c r="R96" i="33"/>
  <c r="R102" i="33"/>
  <c r="R126" i="33"/>
  <c r="R138" i="33"/>
  <c r="U145" i="32"/>
  <c r="I419" i="55"/>
  <c r="R66" i="33"/>
  <c r="R84" i="33"/>
  <c r="R108" i="33"/>
  <c r="R126" i="54"/>
  <c r="R66" i="54"/>
  <c r="R72" i="54"/>
  <c r="R84" i="54"/>
  <c r="R90" i="54"/>
  <c r="R96" i="54"/>
  <c r="R108" i="54"/>
  <c r="R114" i="54"/>
  <c r="R120" i="54"/>
  <c r="R132" i="54"/>
  <c r="R138" i="54"/>
  <c r="R144" i="54"/>
  <c r="R156" i="54"/>
  <c r="R162" i="54"/>
  <c r="R168" i="54"/>
  <c r="R180" i="54"/>
  <c r="R186" i="54"/>
  <c r="R192" i="54"/>
  <c r="R204" i="54"/>
  <c r="R210" i="54"/>
  <c r="R216" i="54"/>
  <c r="R228" i="54"/>
  <c r="R234" i="54"/>
  <c r="R240" i="54"/>
  <c r="R252" i="54"/>
  <c r="R258" i="54"/>
  <c r="R264" i="54"/>
  <c r="R282" i="54"/>
  <c r="R288" i="54"/>
  <c r="R306" i="54"/>
  <c r="R198" i="54"/>
  <c r="R78" i="54"/>
  <c r="R270" i="54"/>
  <c r="R150" i="54"/>
  <c r="R222" i="54"/>
  <c r="R309" i="54"/>
  <c r="R102" i="54"/>
  <c r="R294" i="54"/>
  <c r="R174" i="54"/>
  <c r="R321" i="54"/>
  <c r="R327" i="54"/>
  <c r="R333" i="54"/>
  <c r="R345" i="54"/>
  <c r="R351" i="54"/>
  <c r="R357" i="54"/>
  <c r="R393" i="54"/>
  <c r="R399" i="54"/>
  <c r="R405" i="54"/>
  <c r="R396" i="56"/>
  <c r="R375" i="56"/>
  <c r="R369" i="56"/>
  <c r="R351" i="56"/>
  <c r="R324" i="56"/>
  <c r="R309" i="56"/>
  <c r="R267" i="56"/>
  <c r="R243" i="56"/>
  <c r="R219" i="56"/>
  <c r="R195" i="56"/>
  <c r="R171" i="56"/>
  <c r="R147" i="56"/>
  <c r="R123" i="56"/>
  <c r="R99" i="56"/>
  <c r="R75" i="56"/>
  <c r="I81" i="54"/>
  <c r="R81" i="54" s="1"/>
  <c r="I105" i="54"/>
  <c r="R105" i="54" s="1"/>
  <c r="I129" i="54"/>
  <c r="R129" i="54" s="1"/>
  <c r="I153" i="54"/>
  <c r="R153" i="54" s="1"/>
  <c r="I177" i="54"/>
  <c r="R177" i="54" s="1"/>
  <c r="I201" i="54"/>
  <c r="R201" i="54" s="1"/>
  <c r="I225" i="54"/>
  <c r="R225" i="54" s="1"/>
  <c r="I249" i="54"/>
  <c r="R249" i="54" s="1"/>
  <c r="I273" i="54"/>
  <c r="R273" i="54" s="1"/>
  <c r="I411" i="54"/>
  <c r="R411" i="54" s="1"/>
  <c r="R63" i="56"/>
  <c r="R402" i="56"/>
  <c r="R357" i="56"/>
  <c r="R336" i="56"/>
  <c r="R258" i="56"/>
  <c r="R234" i="56"/>
  <c r="R210" i="56"/>
  <c r="R186" i="56"/>
  <c r="R162" i="56"/>
  <c r="R138" i="56"/>
  <c r="R114" i="56"/>
  <c r="R90" i="56"/>
  <c r="R66" i="56"/>
  <c r="I276" i="54"/>
  <c r="R276" i="54" s="1"/>
  <c r="I300" i="54"/>
  <c r="R300" i="54" s="1"/>
  <c r="R381" i="56"/>
  <c r="R315" i="56"/>
  <c r="R285" i="56"/>
  <c r="R279" i="56"/>
  <c r="I87" i="54"/>
  <c r="R87" i="54" s="1"/>
  <c r="I111" i="54"/>
  <c r="R111" i="54" s="1"/>
  <c r="I135" i="54"/>
  <c r="R135" i="54" s="1"/>
  <c r="I159" i="54"/>
  <c r="R159" i="54" s="1"/>
  <c r="I183" i="54"/>
  <c r="R183" i="54" s="1"/>
  <c r="I207" i="54"/>
  <c r="R207" i="54" s="1"/>
  <c r="I231" i="54"/>
  <c r="R231" i="54" s="1"/>
  <c r="I255" i="54"/>
  <c r="R255" i="54" s="1"/>
  <c r="I303" i="54"/>
  <c r="R303" i="54" s="1"/>
  <c r="R342" i="56"/>
  <c r="R321" i="56"/>
  <c r="R306" i="56"/>
  <c r="R264" i="56"/>
  <c r="R240" i="56"/>
  <c r="R216" i="56"/>
  <c r="R192" i="56"/>
  <c r="R168" i="56"/>
  <c r="R144" i="56"/>
  <c r="R120" i="56"/>
  <c r="R96" i="56"/>
  <c r="R72" i="56"/>
  <c r="R264" i="33"/>
  <c r="R378" i="33"/>
  <c r="R330" i="54"/>
  <c r="R354" i="54"/>
  <c r="R378" i="54"/>
  <c r="R402" i="54"/>
  <c r="R405" i="56"/>
  <c r="R399" i="56"/>
  <c r="R372" i="56"/>
  <c r="R348" i="56"/>
  <c r="R333" i="56"/>
  <c r="R327" i="56"/>
  <c r="R291" i="56"/>
  <c r="I69" i="54"/>
  <c r="R69" i="54" s="1"/>
  <c r="I93" i="54"/>
  <c r="R93" i="54" s="1"/>
  <c r="I117" i="54"/>
  <c r="R117" i="54" s="1"/>
  <c r="I141" i="54"/>
  <c r="R141" i="54" s="1"/>
  <c r="I165" i="54"/>
  <c r="I189" i="54"/>
  <c r="R189" i="54" s="1"/>
  <c r="I213" i="54"/>
  <c r="R213" i="54" s="1"/>
  <c r="I237" i="54"/>
  <c r="R237" i="54" s="1"/>
  <c r="I261" i="54"/>
  <c r="R261" i="54" s="1"/>
  <c r="R120" i="33"/>
  <c r="R228" i="33"/>
  <c r="R282" i="33"/>
  <c r="R354" i="33"/>
  <c r="R78" i="33"/>
  <c r="R390" i="56"/>
  <c r="R366" i="56"/>
  <c r="R360" i="56"/>
  <c r="R318" i="56"/>
  <c r="U112" i="36"/>
  <c r="U414" i="36"/>
  <c r="U252" i="36"/>
  <c r="U409" i="36"/>
  <c r="U361" i="36"/>
  <c r="U136" i="35"/>
  <c r="U384" i="35"/>
  <c r="U295" i="35"/>
  <c r="U273" i="35"/>
  <c r="U271" i="35"/>
  <c r="U415" i="35"/>
  <c r="U411" i="32"/>
  <c r="Q342" i="54"/>
  <c r="Q123" i="33"/>
  <c r="Q153" i="33"/>
  <c r="Q183" i="33"/>
  <c r="Q225" i="33"/>
  <c r="Q375" i="33"/>
  <c r="Q63" i="54"/>
  <c r="Q69" i="54"/>
  <c r="Q75" i="54"/>
  <c r="Q81" i="54"/>
  <c r="Q87" i="54"/>
  <c r="Q93" i="54"/>
  <c r="Q99" i="54"/>
  <c r="Q231" i="54"/>
  <c r="Q279" i="54"/>
  <c r="Q303" i="54"/>
  <c r="Q195" i="33"/>
  <c r="U387" i="32"/>
  <c r="Q66" i="53"/>
  <c r="Q72" i="53"/>
  <c r="Q78" i="53"/>
  <c r="Q84" i="53"/>
  <c r="Q90" i="53"/>
  <c r="Q96" i="53"/>
  <c r="Q102" i="53"/>
  <c r="Q108" i="53"/>
  <c r="Q114" i="53"/>
  <c r="Q120" i="53"/>
  <c r="Q126" i="53"/>
  <c r="Q132" i="53"/>
  <c r="Q138" i="53"/>
  <c r="Q144" i="53"/>
  <c r="Q150" i="53"/>
  <c r="Q156" i="53"/>
  <c r="Q162" i="53"/>
  <c r="Q168" i="53"/>
  <c r="Q174" i="53"/>
  <c r="Q180" i="53"/>
  <c r="Q186" i="53"/>
  <c r="Q192" i="53"/>
  <c r="Q198" i="53"/>
  <c r="Q204" i="53"/>
  <c r="Q210" i="53"/>
  <c r="Q216" i="53"/>
  <c r="Q222" i="53"/>
  <c r="Q228" i="53"/>
  <c r="Q234" i="53"/>
  <c r="Q240" i="53"/>
  <c r="Q246" i="53"/>
  <c r="Q252" i="53"/>
  <c r="Q258" i="53"/>
  <c r="Q264" i="53"/>
  <c r="Q270" i="53"/>
  <c r="Q276" i="53"/>
  <c r="Q282" i="53"/>
  <c r="Q288" i="53"/>
  <c r="Q294" i="53"/>
  <c r="Q300" i="53"/>
  <c r="Q306" i="53"/>
  <c r="Q312" i="53"/>
  <c r="Q318" i="53"/>
  <c r="Q324" i="53"/>
  <c r="Q330" i="53"/>
  <c r="Q336" i="53"/>
  <c r="Q342" i="53"/>
  <c r="Q348" i="53"/>
  <c r="Q354" i="53"/>
  <c r="Q360" i="53"/>
  <c r="Q366" i="53"/>
  <c r="U366" i="53" s="1"/>
  <c r="Q372" i="53"/>
  <c r="Q384" i="53"/>
  <c r="Q396" i="53"/>
  <c r="Q408" i="53"/>
  <c r="Q414" i="53"/>
  <c r="H337" i="54"/>
  <c r="Q336" i="54" s="1"/>
  <c r="H339" i="54"/>
  <c r="H341" i="54"/>
  <c r="H343" i="54"/>
  <c r="H345" i="54"/>
  <c r="Q345" i="54" s="1"/>
  <c r="H347" i="54"/>
  <c r="H349" i="54"/>
  <c r="Q348" i="54" s="1"/>
  <c r="H351" i="54"/>
  <c r="H353" i="54"/>
  <c r="H355" i="54"/>
  <c r="H357" i="54"/>
  <c r="Q357" i="54" s="1"/>
  <c r="H359" i="54"/>
  <c r="H361" i="54"/>
  <c r="Q360" i="54" s="1"/>
  <c r="H363" i="54"/>
  <c r="H365" i="54"/>
  <c r="H367" i="54"/>
  <c r="H369" i="54"/>
  <c r="Q369" i="54" s="1"/>
  <c r="H371" i="54"/>
  <c r="H373" i="54"/>
  <c r="Q372" i="54" s="1"/>
  <c r="H375" i="54"/>
  <c r="H377" i="54"/>
  <c r="Q375" i="54" s="1"/>
  <c r="H379" i="54"/>
  <c r="H381" i="54"/>
  <c r="Q381" i="54" s="1"/>
  <c r="H383" i="54"/>
  <c r="H385" i="54"/>
  <c r="Q384" i="54" s="1"/>
  <c r="H387" i="54"/>
  <c r="H389" i="54"/>
  <c r="H391" i="54"/>
  <c r="H393" i="54"/>
  <c r="Q393" i="54" s="1"/>
  <c r="H395" i="54"/>
  <c r="H397" i="54"/>
  <c r="Q396" i="54" s="1"/>
  <c r="H399" i="54"/>
  <c r="H401" i="54"/>
  <c r="H403" i="54"/>
  <c r="H405" i="54"/>
  <c r="Q405" i="54" s="1"/>
  <c r="H407" i="54"/>
  <c r="H409" i="54"/>
  <c r="Q408" i="54" s="1"/>
  <c r="H411" i="54"/>
  <c r="H413" i="54"/>
  <c r="H415" i="54"/>
  <c r="H417" i="54"/>
  <c r="Q417" i="54" s="1"/>
  <c r="Q366" i="54"/>
  <c r="Q378" i="54"/>
  <c r="Q390" i="54"/>
  <c r="Q402" i="54"/>
  <c r="Q414" i="54"/>
  <c r="Q66" i="54"/>
  <c r="Q72" i="54"/>
  <c r="Q78" i="54"/>
  <c r="Q84" i="54"/>
  <c r="Q90" i="54"/>
  <c r="Q96" i="54"/>
  <c r="Q102" i="54"/>
  <c r="Q213" i="56"/>
  <c r="Q303" i="33"/>
  <c r="Q333" i="33"/>
  <c r="Q345" i="33"/>
  <c r="Q357" i="33"/>
  <c r="Q381" i="33"/>
  <c r="Q399" i="33"/>
  <c r="U400" i="33" s="1"/>
  <c r="Q411" i="33"/>
  <c r="Q111" i="54"/>
  <c r="U282" i="30"/>
  <c r="Q414" i="56"/>
  <c r="Q405" i="56"/>
  <c r="Q369" i="56"/>
  <c r="Q339" i="56"/>
  <c r="Q333" i="56"/>
  <c r="Q312" i="56"/>
  <c r="Q306" i="56"/>
  <c r="Q279" i="56"/>
  <c r="Q63" i="33"/>
  <c r="Q87" i="33"/>
  <c r="Q99" i="33"/>
  <c r="Q147" i="33"/>
  <c r="Q171" i="33"/>
  <c r="Q177" i="33"/>
  <c r="Q213" i="33"/>
  <c r="Q231" i="33"/>
  <c r="Q243" i="33"/>
  <c r="Q255" i="33"/>
  <c r="Q267" i="33"/>
  <c r="Q273" i="33"/>
  <c r="Q297" i="33"/>
  <c r="U298" i="33" s="1"/>
  <c r="Q315" i="33"/>
  <c r="Q327" i="33"/>
  <c r="Q351" i="33"/>
  <c r="Q363" i="33"/>
  <c r="Q405" i="33"/>
  <c r="Q105" i="54"/>
  <c r="Q117" i="54"/>
  <c r="Q189" i="54"/>
  <c r="U402" i="30"/>
  <c r="U354" i="30"/>
  <c r="U306" i="30"/>
  <c r="Q63" i="56"/>
  <c r="Q360" i="56"/>
  <c r="Q300" i="56"/>
  <c r="Q393" i="56"/>
  <c r="Q372" i="56"/>
  <c r="Q348" i="56"/>
  <c r="Q321" i="56"/>
  <c r="H329" i="55"/>
  <c r="Q354" i="54"/>
  <c r="Q399" i="56"/>
  <c r="Q378" i="56"/>
  <c r="Q327" i="56"/>
  <c r="U328" i="56" s="1"/>
  <c r="Q288" i="56"/>
  <c r="Q267" i="56"/>
  <c r="Q255" i="56"/>
  <c r="Q243" i="56"/>
  <c r="Q231" i="56"/>
  <c r="Q219" i="56"/>
  <c r="Q201" i="56"/>
  <c r="Q189" i="56"/>
  <c r="Q171" i="56"/>
  <c r="Q159" i="56"/>
  <c r="Q147" i="56"/>
  <c r="Q135" i="56"/>
  <c r="Q123" i="56"/>
  <c r="Q111" i="56"/>
  <c r="Q99" i="56"/>
  <c r="Q87" i="56"/>
  <c r="Q75" i="56"/>
  <c r="Q342" i="56"/>
  <c r="Q336" i="56"/>
  <c r="Q330" i="56"/>
  <c r="Q315" i="56"/>
  <c r="Q309" i="56"/>
  <c r="Q303" i="56"/>
  <c r="Q282" i="56"/>
  <c r="U283" i="56" s="1"/>
  <c r="Q408" i="56"/>
  <c r="Q384" i="56"/>
  <c r="Q354" i="56"/>
  <c r="Q294" i="56"/>
  <c r="Q273" i="56"/>
  <c r="Q261" i="56"/>
  <c r="Q249" i="56"/>
  <c r="Q237" i="56"/>
  <c r="Q225" i="56"/>
  <c r="Q207" i="56"/>
  <c r="Q195" i="56"/>
  <c r="Q183" i="56"/>
  <c r="Q177" i="56"/>
  <c r="Q165" i="56"/>
  <c r="Q153" i="56"/>
  <c r="Q141" i="56"/>
  <c r="Q129" i="56"/>
  <c r="Q117" i="56"/>
  <c r="Q105" i="56"/>
  <c r="Q93" i="56"/>
  <c r="Q81" i="56"/>
  <c r="Q69" i="56"/>
  <c r="Q387" i="56"/>
  <c r="Q363" i="56"/>
  <c r="Q357" i="56"/>
  <c r="Q297" i="56"/>
  <c r="Q276" i="56"/>
  <c r="Q114" i="54"/>
  <c r="Q93" i="33"/>
  <c r="Q117" i="33"/>
  <c r="Q129" i="33"/>
  <c r="Q165" i="33"/>
  <c r="Q189" i="33"/>
  <c r="Q201" i="33"/>
  <c r="Q219" i="33"/>
  <c r="Q237" i="33"/>
  <c r="Q249" i="33"/>
  <c r="Q261" i="33"/>
  <c r="Q285" i="33"/>
  <c r="Q309" i="33"/>
  <c r="Q387" i="33"/>
  <c r="Q417" i="33"/>
  <c r="U417" i="33" s="1"/>
  <c r="Q129" i="54"/>
  <c r="Q135" i="54"/>
  <c r="Q141" i="54"/>
  <c r="Q147" i="54"/>
  <c r="Q153" i="54"/>
  <c r="Q159" i="54"/>
  <c r="Q165" i="54"/>
  <c r="Q171" i="54"/>
  <c r="Q177" i="54"/>
  <c r="Q183" i="54"/>
  <c r="Q195" i="54"/>
  <c r="Q201" i="54"/>
  <c r="Q207" i="54"/>
  <c r="Q213" i="54"/>
  <c r="Q219" i="54"/>
  <c r="Q225" i="54"/>
  <c r="Q237" i="54"/>
  <c r="Q243" i="54"/>
  <c r="Q249" i="54"/>
  <c r="Q255" i="54"/>
  <c r="Q261" i="54"/>
  <c r="Q267" i="54"/>
  <c r="Q273" i="54"/>
  <c r="Q285" i="54"/>
  <c r="Q291" i="54"/>
  <c r="Q297" i="54"/>
  <c r="Q309" i="54"/>
  <c r="Q315" i="54"/>
  <c r="Q321" i="54"/>
  <c r="Q327" i="54"/>
  <c r="Q333" i="54"/>
  <c r="Q339" i="54"/>
  <c r="Q351" i="54"/>
  <c r="Q363" i="54"/>
  <c r="Q387" i="54"/>
  <c r="Q399" i="54"/>
  <c r="Q411" i="54"/>
  <c r="Q411" i="56"/>
  <c r="Q402" i="56"/>
  <c r="Q381" i="56"/>
  <c r="Q375" i="56"/>
  <c r="Q351" i="56"/>
  <c r="Q291" i="56"/>
  <c r="Q285" i="56"/>
  <c r="Q270" i="56"/>
  <c r="Q264" i="56"/>
  <c r="Q258" i="56"/>
  <c r="Q252" i="56"/>
  <c r="Q246" i="56"/>
  <c r="Q240" i="56"/>
  <c r="Q234" i="56"/>
  <c r="Q228" i="56"/>
  <c r="Q222" i="56"/>
  <c r="Q216" i="56"/>
  <c r="Q210" i="56"/>
  <c r="Q204" i="56"/>
  <c r="Q198" i="56"/>
  <c r="Q192" i="56"/>
  <c r="Q186" i="56"/>
  <c r="Q180" i="56"/>
  <c r="Q174" i="56"/>
  <c r="Q168" i="56"/>
  <c r="Q162" i="56"/>
  <c r="Q156" i="56"/>
  <c r="Q150" i="56"/>
  <c r="Q144" i="56"/>
  <c r="Q138" i="56"/>
  <c r="Q132" i="56"/>
  <c r="Q126" i="56"/>
  <c r="Q120" i="56"/>
  <c r="Q114" i="56"/>
  <c r="Q108" i="56"/>
  <c r="Q102" i="56"/>
  <c r="Q96" i="56"/>
  <c r="Q90" i="56"/>
  <c r="Q84" i="56"/>
  <c r="Q78" i="56"/>
  <c r="Q72" i="56"/>
  <c r="Q66" i="56"/>
  <c r="Q312" i="54"/>
  <c r="Q75" i="33"/>
  <c r="Q81" i="33"/>
  <c r="Q105" i="33"/>
  <c r="Q135" i="33"/>
  <c r="Q141" i="33"/>
  <c r="Q159" i="33"/>
  <c r="Q207" i="33"/>
  <c r="Q279" i="33"/>
  <c r="Q291" i="33"/>
  <c r="Q321" i="33"/>
  <c r="Q339" i="33"/>
  <c r="Q123" i="54"/>
  <c r="Q396" i="56"/>
  <c r="Q390" i="56"/>
  <c r="Q366" i="56"/>
  <c r="Q345" i="56"/>
  <c r="Q324" i="56"/>
  <c r="Q318" i="56"/>
  <c r="H233" i="55"/>
  <c r="U409" i="37"/>
  <c r="U385" i="37"/>
  <c r="U336" i="37"/>
  <c r="U312" i="37"/>
  <c r="U390" i="36"/>
  <c r="U366" i="36"/>
  <c r="U294" i="36"/>
  <c r="U270" i="36"/>
  <c r="U184" i="36"/>
  <c r="U157" i="36"/>
  <c r="U336" i="36"/>
  <c r="U321" i="36"/>
  <c r="U297" i="36"/>
  <c r="U273" i="36"/>
  <c r="U210" i="36"/>
  <c r="U156" i="36"/>
  <c r="U343" i="36"/>
  <c r="U312" i="36"/>
  <c r="U295" i="36"/>
  <c r="U225" i="36"/>
  <c r="U387" i="36"/>
  <c r="U363" i="36"/>
  <c r="U291" i="36"/>
  <c r="U267" i="36"/>
  <c r="U247" i="36"/>
  <c r="U168" i="36"/>
  <c r="U217" i="36"/>
  <c r="U81" i="36"/>
  <c r="U360" i="35"/>
  <c r="U85" i="35"/>
  <c r="U385" i="35"/>
  <c r="U363" i="35"/>
  <c r="U216" i="35"/>
  <c r="U237" i="35"/>
  <c r="U331" i="35"/>
  <c r="U300" i="35"/>
  <c r="U276" i="35"/>
  <c r="U84" i="35"/>
  <c r="U330" i="35"/>
  <c r="U243" i="32"/>
  <c r="P369" i="53"/>
  <c r="U366" i="32"/>
  <c r="U342" i="32"/>
  <c r="U222" i="32"/>
  <c r="U192" i="32"/>
  <c r="P417" i="33"/>
  <c r="P360" i="53"/>
  <c r="U361" i="53" s="1"/>
  <c r="U129" i="32"/>
  <c r="U105" i="32"/>
  <c r="U81" i="32"/>
  <c r="U150" i="32"/>
  <c r="G415" i="54"/>
  <c r="G407" i="54"/>
  <c r="G399" i="54"/>
  <c r="G391" i="54"/>
  <c r="P390" i="54" s="1"/>
  <c r="G383" i="54"/>
  <c r="G375" i="54"/>
  <c r="G367" i="54"/>
  <c r="G359" i="54"/>
  <c r="G351" i="54"/>
  <c r="G343" i="54"/>
  <c r="G335" i="54"/>
  <c r="G327" i="54"/>
  <c r="P327" i="54" s="1"/>
  <c r="G319" i="54"/>
  <c r="G311" i="54"/>
  <c r="P309" i="54" s="1"/>
  <c r="G303" i="54"/>
  <c r="G295" i="54"/>
  <c r="G287" i="54"/>
  <c r="G279" i="54"/>
  <c r="P279" i="54" s="1"/>
  <c r="U388" i="32"/>
  <c r="P357" i="56"/>
  <c r="P303" i="56"/>
  <c r="P285" i="56"/>
  <c r="G345" i="54"/>
  <c r="P345" i="54" s="1"/>
  <c r="P360" i="33"/>
  <c r="P312" i="33"/>
  <c r="U313" i="33" s="1"/>
  <c r="P411" i="56"/>
  <c r="P399" i="56"/>
  <c r="P390" i="56"/>
  <c r="P348" i="56"/>
  <c r="P339" i="56"/>
  <c r="P321" i="56"/>
  <c r="P312" i="56"/>
  <c r="P294" i="56"/>
  <c r="P378" i="51"/>
  <c r="P330" i="51"/>
  <c r="U330" i="51" s="1"/>
  <c r="P306" i="51"/>
  <c r="G408" i="54"/>
  <c r="P414" i="56"/>
  <c r="U351" i="30"/>
  <c r="P414" i="54"/>
  <c r="P318" i="54"/>
  <c r="P351" i="56"/>
  <c r="P333" i="56"/>
  <c r="P306" i="56"/>
  <c r="P297" i="56"/>
  <c r="P288" i="56"/>
  <c r="P336" i="51"/>
  <c r="P312" i="51"/>
  <c r="P288" i="51"/>
  <c r="G336" i="54"/>
  <c r="P336" i="54" s="1"/>
  <c r="P405" i="33"/>
  <c r="U406" i="33" s="1"/>
  <c r="P381" i="33"/>
  <c r="P357" i="33"/>
  <c r="P333" i="33"/>
  <c r="P309" i="33"/>
  <c r="P285" i="33"/>
  <c r="P405" i="54"/>
  <c r="P381" i="54"/>
  <c r="P333" i="54"/>
  <c r="P285" i="54"/>
  <c r="P402" i="56"/>
  <c r="P393" i="56"/>
  <c r="P375" i="56"/>
  <c r="P342" i="56"/>
  <c r="P324" i="56"/>
  <c r="P315" i="56"/>
  <c r="P279" i="56"/>
  <c r="P327" i="51"/>
  <c r="P303" i="51"/>
  <c r="P279" i="51"/>
  <c r="U400" i="30"/>
  <c r="U375" i="30"/>
  <c r="U279" i="30"/>
  <c r="P405" i="56"/>
  <c r="P384" i="56"/>
  <c r="P360" i="54"/>
  <c r="P381" i="56"/>
  <c r="U352" i="30"/>
  <c r="U327" i="30"/>
  <c r="U304" i="30"/>
  <c r="P411" i="33"/>
  <c r="P291" i="33"/>
  <c r="P363" i="56"/>
  <c r="P354" i="56"/>
  <c r="P327" i="56"/>
  <c r="P318" i="56"/>
  <c r="P309" i="56"/>
  <c r="P300" i="56"/>
  <c r="P291" i="56"/>
  <c r="P285" i="51"/>
  <c r="P303" i="54"/>
  <c r="P402" i="33"/>
  <c r="P378" i="33"/>
  <c r="U379" i="33" s="1"/>
  <c r="P354" i="33"/>
  <c r="P330" i="33"/>
  <c r="P306" i="33"/>
  <c r="P282" i="33"/>
  <c r="P417" i="54"/>
  <c r="P396" i="56"/>
  <c r="P378" i="56"/>
  <c r="P366" i="56"/>
  <c r="P282" i="56"/>
  <c r="P348" i="51"/>
  <c r="P324" i="51"/>
  <c r="P276" i="51"/>
  <c r="G356" i="55"/>
  <c r="G292" i="55"/>
  <c r="U279" i="37"/>
  <c r="U337" i="36"/>
  <c r="U261" i="36"/>
  <c r="U186" i="36"/>
  <c r="U180" i="36"/>
  <c r="U160" i="36"/>
  <c r="U352" i="36"/>
  <c r="U91" i="36"/>
  <c r="U111" i="36"/>
  <c r="U87" i="36"/>
  <c r="U169" i="36"/>
  <c r="U336" i="35"/>
  <c r="U240" i="35"/>
  <c r="U75" i="35"/>
  <c r="U223" i="35"/>
  <c r="U201" i="35"/>
  <c r="U177" i="35"/>
  <c r="U115" i="35"/>
  <c r="U73" i="35"/>
  <c r="U304" i="35"/>
  <c r="U192" i="35"/>
  <c r="U153" i="35"/>
  <c r="U135" i="35"/>
  <c r="U88" i="35"/>
  <c r="U67" i="35"/>
  <c r="U235" i="35"/>
  <c r="U217" i="35"/>
  <c r="U171" i="35"/>
  <c r="U151" i="35"/>
  <c r="U111" i="35"/>
  <c r="U91" i="35"/>
  <c r="U303" i="35"/>
  <c r="U156" i="32"/>
  <c r="U141" i="32"/>
  <c r="O396" i="33"/>
  <c r="O372" i="33"/>
  <c r="O348" i="33"/>
  <c r="O324" i="33"/>
  <c r="O300" i="33"/>
  <c r="O276" i="33"/>
  <c r="O324" i="54"/>
  <c r="F387" i="54"/>
  <c r="U90" i="32"/>
  <c r="O387" i="33"/>
  <c r="O363" i="33"/>
  <c r="O291" i="33"/>
  <c r="O291" i="53"/>
  <c r="U313" i="32"/>
  <c r="U289" i="32"/>
  <c r="U219" i="32"/>
  <c r="U111" i="32"/>
  <c r="F410" i="54"/>
  <c r="F402" i="54"/>
  <c r="F394" i="54"/>
  <c r="F386" i="54"/>
  <c r="F378" i="54"/>
  <c r="O378" i="54" s="1"/>
  <c r="F370" i="54"/>
  <c r="F362" i="54"/>
  <c r="F354" i="54"/>
  <c r="F346" i="54"/>
  <c r="F338" i="54"/>
  <c r="F330" i="54"/>
  <c r="O330" i="54" s="1"/>
  <c r="F322" i="54"/>
  <c r="F314" i="54"/>
  <c r="O312" i="54" s="1"/>
  <c r="F306" i="54"/>
  <c r="F298" i="54"/>
  <c r="F290" i="54"/>
  <c r="F282" i="54"/>
  <c r="U402" i="32"/>
  <c r="U381" i="32"/>
  <c r="U357" i="32"/>
  <c r="U333" i="32"/>
  <c r="U328" i="32"/>
  <c r="U261" i="32"/>
  <c r="U256" i="32"/>
  <c r="U126" i="32"/>
  <c r="O405" i="53"/>
  <c r="U400" i="32"/>
  <c r="U378" i="32"/>
  <c r="U354" i="32"/>
  <c r="F419" i="54"/>
  <c r="U120" i="32"/>
  <c r="U102" i="32"/>
  <c r="U78" i="32"/>
  <c r="F415" i="54"/>
  <c r="F407" i="54"/>
  <c r="O405" i="54" s="1"/>
  <c r="F399" i="54"/>
  <c r="F391" i="54"/>
  <c r="O390" i="54" s="1"/>
  <c r="F383" i="54"/>
  <c r="F375" i="54"/>
  <c r="F367" i="54"/>
  <c r="F359" i="54"/>
  <c r="F351" i="54"/>
  <c r="O351" i="54" s="1"/>
  <c r="F343" i="54"/>
  <c r="O342" i="54" s="1"/>
  <c r="F335" i="54"/>
  <c r="F327" i="54"/>
  <c r="F319" i="54"/>
  <c r="F311" i="54"/>
  <c r="F303" i="54"/>
  <c r="F295" i="54"/>
  <c r="O294" i="54" s="1"/>
  <c r="F287" i="54"/>
  <c r="O285" i="54" s="1"/>
  <c r="F279" i="54"/>
  <c r="O279" i="54" s="1"/>
  <c r="O339" i="53"/>
  <c r="O411" i="33"/>
  <c r="O402" i="33"/>
  <c r="O378" i="33"/>
  <c r="O354" i="33"/>
  <c r="O396" i="56"/>
  <c r="F396" i="54"/>
  <c r="O396" i="54" s="1"/>
  <c r="O372" i="56"/>
  <c r="F372" i="54"/>
  <c r="O372" i="54" s="1"/>
  <c r="O348" i="56"/>
  <c r="F348" i="54"/>
  <c r="O348" i="54" s="1"/>
  <c r="O300" i="56"/>
  <c r="F300" i="54"/>
  <c r="O300" i="54" s="1"/>
  <c r="O276" i="56"/>
  <c r="F276" i="54"/>
  <c r="O276" i="54" s="1"/>
  <c r="O324" i="56"/>
  <c r="O309" i="54"/>
  <c r="U399" i="30"/>
  <c r="U303" i="30"/>
  <c r="O384" i="56"/>
  <c r="O354" i="56"/>
  <c r="O312" i="56"/>
  <c r="O369" i="54"/>
  <c r="O402" i="56"/>
  <c r="O390" i="56"/>
  <c r="O375" i="56"/>
  <c r="O342" i="56"/>
  <c r="O330" i="56"/>
  <c r="O315" i="56"/>
  <c r="O303" i="56"/>
  <c r="O414" i="51"/>
  <c r="U415" i="51" s="1"/>
  <c r="O390" i="51"/>
  <c r="O342" i="51"/>
  <c r="F414" i="54"/>
  <c r="O414" i="54" s="1"/>
  <c r="O288" i="56"/>
  <c r="U396" i="30"/>
  <c r="U372" i="30"/>
  <c r="U348" i="30"/>
  <c r="U324" i="30"/>
  <c r="U300" i="30"/>
  <c r="U276" i="30"/>
  <c r="O384" i="54"/>
  <c r="O360" i="54"/>
  <c r="O408" i="56"/>
  <c r="U409" i="56" s="1"/>
  <c r="O345" i="56"/>
  <c r="O318" i="56"/>
  <c r="O357" i="51"/>
  <c r="O309" i="51"/>
  <c r="O285" i="51"/>
  <c r="F381" i="54"/>
  <c r="O381" i="54" s="1"/>
  <c r="F333" i="54"/>
  <c r="O333" i="54" s="1"/>
  <c r="O306" i="33"/>
  <c r="U417" i="30"/>
  <c r="U393" i="30"/>
  <c r="U369" i="30"/>
  <c r="U345" i="30"/>
  <c r="U321" i="30"/>
  <c r="U297" i="30"/>
  <c r="O327" i="54"/>
  <c r="O303" i="54"/>
  <c r="O393" i="56"/>
  <c r="O378" i="56"/>
  <c r="O360" i="56"/>
  <c r="O306" i="56"/>
  <c r="O279" i="56"/>
  <c r="O372" i="51"/>
  <c r="O324" i="51"/>
  <c r="O300" i="51"/>
  <c r="U300" i="51" s="1"/>
  <c r="O330" i="33"/>
  <c r="O411" i="56"/>
  <c r="O321" i="56"/>
  <c r="O294" i="56"/>
  <c r="O411" i="51"/>
  <c r="O387" i="51"/>
  <c r="U387" i="51" s="1"/>
  <c r="O339" i="51"/>
  <c r="O315" i="51"/>
  <c r="U316" i="51" s="1"/>
  <c r="F363" i="54"/>
  <c r="O282" i="33"/>
  <c r="O285" i="33"/>
  <c r="O351" i="56"/>
  <c r="O336" i="56"/>
  <c r="O282" i="56"/>
  <c r="O402" i="51"/>
  <c r="O354" i="51"/>
  <c r="O330" i="51"/>
  <c r="O282" i="51"/>
  <c r="U402" i="37"/>
  <c r="U378" i="37"/>
  <c r="U354" i="37"/>
  <c r="U330" i="37"/>
  <c r="U306" i="37"/>
  <c r="U282" i="37"/>
  <c r="U397" i="37"/>
  <c r="U373" i="37"/>
  <c r="U313" i="36"/>
  <c r="U399" i="36"/>
  <c r="U375" i="36"/>
  <c r="U354" i="36"/>
  <c r="U241" i="36"/>
  <c r="U174" i="36"/>
  <c r="U97" i="36"/>
  <c r="U327" i="36"/>
  <c r="U307" i="36"/>
  <c r="U219" i="36"/>
  <c r="U199" i="36"/>
  <c r="U190" i="36"/>
  <c r="U139" i="36"/>
  <c r="U115" i="36"/>
  <c r="U109" i="36"/>
  <c r="U73" i="36"/>
  <c r="U415" i="36"/>
  <c r="U393" i="36"/>
  <c r="U382" i="36"/>
  <c r="U369" i="36"/>
  <c r="U306" i="36"/>
  <c r="U253" i="36"/>
  <c r="U114" i="36"/>
  <c r="U334" i="36"/>
  <c r="U175" i="36"/>
  <c r="U102" i="36"/>
  <c r="U246" i="36"/>
  <c r="U153" i="36"/>
  <c r="U129" i="36"/>
  <c r="U78" i="36"/>
  <c r="U67" i="36"/>
  <c r="U318" i="35"/>
  <c r="U306" i="35"/>
  <c r="U97" i="35"/>
  <c r="U63" i="35"/>
  <c r="U279" i="35"/>
  <c r="U361" i="35"/>
  <c r="U334" i="35"/>
  <c r="U193" i="35"/>
  <c r="U339" i="35"/>
  <c r="U297" i="35"/>
  <c r="U258" i="35"/>
  <c r="U355" i="35"/>
  <c r="U337" i="35"/>
  <c r="U127" i="35"/>
  <c r="U291" i="35"/>
  <c r="U267" i="35"/>
  <c r="U207" i="35"/>
  <c r="U87" i="35"/>
  <c r="U354" i="35"/>
  <c r="U283" i="35"/>
  <c r="U259" i="35"/>
  <c r="U241" i="35"/>
  <c r="U139" i="35"/>
  <c r="U121" i="35"/>
  <c r="N417" i="33"/>
  <c r="N393" i="33"/>
  <c r="N369" i="33"/>
  <c r="N312" i="33"/>
  <c r="N297" i="33"/>
  <c r="N288" i="33"/>
  <c r="N345" i="54"/>
  <c r="N402" i="53"/>
  <c r="E417" i="54"/>
  <c r="U376" i="32"/>
  <c r="U351" i="32"/>
  <c r="U306" i="32"/>
  <c r="U282" i="32"/>
  <c r="U258" i="32"/>
  <c r="U241" i="32"/>
  <c r="U217" i="32"/>
  <c r="U138" i="32"/>
  <c r="U121" i="32"/>
  <c r="U280" i="32"/>
  <c r="U213" i="32"/>
  <c r="U174" i="32"/>
  <c r="U117" i="32"/>
  <c r="U73" i="32"/>
  <c r="U414" i="32"/>
  <c r="U390" i="32"/>
  <c r="U345" i="32"/>
  <c r="U325" i="32"/>
  <c r="U300" i="32"/>
  <c r="U234" i="32"/>
  <c r="U210" i="32"/>
  <c r="U193" i="32"/>
  <c r="U171" i="32"/>
  <c r="U69" i="32"/>
  <c r="U100" i="32"/>
  <c r="U76" i="32"/>
  <c r="U66" i="32"/>
  <c r="N369" i="53"/>
  <c r="U409" i="32"/>
  <c r="U363" i="32"/>
  <c r="U339" i="32"/>
  <c r="U318" i="32"/>
  <c r="U294" i="32"/>
  <c r="U270" i="32"/>
  <c r="U249" i="32"/>
  <c r="U228" i="32"/>
  <c r="U204" i="32"/>
  <c r="U199" i="32"/>
  <c r="U186" i="32"/>
  <c r="U165" i="32"/>
  <c r="U109" i="32"/>
  <c r="U84" i="32"/>
  <c r="E411" i="54"/>
  <c r="E403" i="54"/>
  <c r="E395" i="54"/>
  <c r="N393" i="54" s="1"/>
  <c r="E387" i="54"/>
  <c r="E379" i="54"/>
  <c r="E371" i="54"/>
  <c r="E363" i="54"/>
  <c r="E355" i="54"/>
  <c r="E347" i="54"/>
  <c r="E339" i="54"/>
  <c r="E331" i="54"/>
  <c r="N330" i="54" s="1"/>
  <c r="E323" i="54"/>
  <c r="E315" i="54"/>
  <c r="E307" i="54"/>
  <c r="E299" i="54"/>
  <c r="E291" i="54"/>
  <c r="E283" i="54"/>
  <c r="E275" i="54"/>
  <c r="E419" i="54"/>
  <c r="N405" i="54"/>
  <c r="N414" i="54"/>
  <c r="N342" i="54"/>
  <c r="E394" i="31"/>
  <c r="N393" i="51"/>
  <c r="N282" i="51"/>
  <c r="E282" i="31"/>
  <c r="N312" i="51"/>
  <c r="E362" i="31"/>
  <c r="N357" i="33"/>
  <c r="N285" i="54"/>
  <c r="U397" i="30"/>
  <c r="U373" i="30"/>
  <c r="U349" i="30"/>
  <c r="U325" i="30"/>
  <c r="U301" i="30"/>
  <c r="U277" i="30"/>
  <c r="N408" i="56"/>
  <c r="N384" i="56"/>
  <c r="N360" i="54"/>
  <c r="N288" i="56"/>
  <c r="N345" i="56"/>
  <c r="N342" i="56"/>
  <c r="N291" i="56"/>
  <c r="E396" i="31"/>
  <c r="N396" i="51"/>
  <c r="E300" i="31"/>
  <c r="N300" i="51"/>
  <c r="E284" i="46"/>
  <c r="N405" i="51"/>
  <c r="N387" i="51"/>
  <c r="N345" i="51"/>
  <c r="U346" i="51" s="1"/>
  <c r="E297" i="54"/>
  <c r="N390" i="54"/>
  <c r="N318" i="54"/>
  <c r="U408" i="56"/>
  <c r="E354" i="31"/>
  <c r="N354" i="51"/>
  <c r="E330" i="31"/>
  <c r="N330" i="51"/>
  <c r="N297" i="51"/>
  <c r="N375" i="56"/>
  <c r="N351" i="56"/>
  <c r="E279" i="54"/>
  <c r="N279" i="54" s="1"/>
  <c r="N279" i="56"/>
  <c r="N327" i="56"/>
  <c r="N411" i="51"/>
  <c r="N339" i="51"/>
  <c r="N390" i="51"/>
  <c r="N372" i="51"/>
  <c r="N369" i="51"/>
  <c r="N348" i="51"/>
  <c r="N276" i="51"/>
  <c r="E389" i="54"/>
  <c r="N387" i="54" s="1"/>
  <c r="E357" i="54"/>
  <c r="N357" i="54" s="1"/>
  <c r="E337" i="54"/>
  <c r="N411" i="56"/>
  <c r="U411" i="30"/>
  <c r="U387" i="30"/>
  <c r="U363" i="30"/>
  <c r="U339" i="30"/>
  <c r="U315" i="30"/>
  <c r="U291" i="30"/>
  <c r="N324" i="56"/>
  <c r="N393" i="56"/>
  <c r="N408" i="51"/>
  <c r="N384" i="51"/>
  <c r="E351" i="54"/>
  <c r="E306" i="54"/>
  <c r="E282" i="54"/>
  <c r="N405" i="33"/>
  <c r="E277" i="54"/>
  <c r="N276" i="56"/>
  <c r="N336" i="51"/>
  <c r="N303" i="56"/>
  <c r="N300" i="56"/>
  <c r="N285" i="56"/>
  <c r="N414" i="51"/>
  <c r="E397" i="54"/>
  <c r="N396" i="54" s="1"/>
  <c r="E381" i="54"/>
  <c r="N381" i="54" s="1"/>
  <c r="E365" i="54"/>
  <c r="N366" i="54"/>
  <c r="N306" i="51"/>
  <c r="E306" i="31"/>
  <c r="E309" i="54"/>
  <c r="N309" i="54" s="1"/>
  <c r="N309" i="56"/>
  <c r="N378" i="56"/>
  <c r="E366" i="31"/>
  <c r="N366" i="51"/>
  <c r="E342" i="31"/>
  <c r="N342" i="51"/>
  <c r="N294" i="51"/>
  <c r="E294" i="31"/>
  <c r="N417" i="51"/>
  <c r="N363" i="51"/>
  <c r="N324" i="51"/>
  <c r="N285" i="51"/>
  <c r="N402" i="51"/>
  <c r="U402" i="51" s="1"/>
  <c r="E402" i="31"/>
  <c r="N378" i="51"/>
  <c r="E378" i="31"/>
  <c r="E322" i="31"/>
  <c r="N321" i="51"/>
  <c r="U322" i="51" s="1"/>
  <c r="E333" i="54"/>
  <c r="N333" i="54" s="1"/>
  <c r="N333" i="56"/>
  <c r="N360" i="56"/>
  <c r="N288" i="51"/>
  <c r="E321" i="54"/>
  <c r="N321" i="54" s="1"/>
  <c r="E408" i="54"/>
  <c r="N408" i="54" s="1"/>
  <c r="E384" i="54"/>
  <c r="E288" i="54"/>
  <c r="N288" i="54" s="1"/>
  <c r="N372" i="56"/>
  <c r="N339" i="56"/>
  <c r="N315" i="56"/>
  <c r="E294" i="54"/>
  <c r="N294" i="54" s="1"/>
  <c r="N348" i="56"/>
  <c r="E324" i="54"/>
  <c r="U411" i="37"/>
  <c r="U387" i="37"/>
  <c r="U364" i="37"/>
  <c r="U340" i="37"/>
  <c r="U316" i="37"/>
  <c r="U292" i="37"/>
  <c r="U396" i="37"/>
  <c r="U372" i="37"/>
  <c r="U348" i="37"/>
  <c r="U324" i="37"/>
  <c r="U300" i="37"/>
  <c r="U276" i="37"/>
  <c r="U405" i="37"/>
  <c r="U381" i="37"/>
  <c r="U357" i="37"/>
  <c r="U333" i="37"/>
  <c r="U309" i="37"/>
  <c r="U285" i="37"/>
  <c r="U414" i="37"/>
  <c r="U390" i="37"/>
  <c r="U366" i="37"/>
  <c r="U342" i="37"/>
  <c r="U318" i="37"/>
  <c r="U294" i="37"/>
  <c r="U399" i="37"/>
  <c r="U375" i="37"/>
  <c r="U351" i="37"/>
  <c r="U327" i="37"/>
  <c r="U303" i="37"/>
  <c r="U408" i="37"/>
  <c r="U384" i="37"/>
  <c r="U360" i="37"/>
  <c r="U288" i="37"/>
  <c r="U393" i="37"/>
  <c r="U369" i="37"/>
  <c r="U345" i="37"/>
  <c r="U321" i="37"/>
  <c r="U297" i="37"/>
  <c r="U291" i="37"/>
  <c r="U351" i="36"/>
  <c r="U331" i="36"/>
  <c r="U288" i="36"/>
  <c r="U264" i="36"/>
  <c r="U243" i="36"/>
  <c r="U237" i="36"/>
  <c r="U223" i="36"/>
  <c r="U214" i="36"/>
  <c r="U201" i="36"/>
  <c r="U183" i="36"/>
  <c r="U163" i="36"/>
  <c r="U133" i="36"/>
  <c r="U75" i="36"/>
  <c r="U330" i="36"/>
  <c r="U277" i="36"/>
  <c r="U162" i="36"/>
  <c r="U411" i="36"/>
  <c r="U391" i="36"/>
  <c r="U367" i="36"/>
  <c r="U345" i="36"/>
  <c r="U300" i="36"/>
  <c r="U283" i="36"/>
  <c r="U259" i="36"/>
  <c r="U213" i="36"/>
  <c r="U195" i="36"/>
  <c r="U177" i="36"/>
  <c r="U159" i="36"/>
  <c r="U135" i="36"/>
  <c r="U126" i="36"/>
  <c r="U108" i="36"/>
  <c r="U85" i="36"/>
  <c r="U282" i="36"/>
  <c r="U84" i="36"/>
  <c r="U384" i="36"/>
  <c r="U339" i="36"/>
  <c r="U319" i="36"/>
  <c r="U310" i="36"/>
  <c r="U255" i="36"/>
  <c r="U234" i="36"/>
  <c r="U171" i="36"/>
  <c r="U142" i="36"/>
  <c r="U397" i="36"/>
  <c r="U373" i="36"/>
  <c r="U333" i="36"/>
  <c r="U315" i="36"/>
  <c r="U151" i="36"/>
  <c r="U127" i="36"/>
  <c r="U105" i="36"/>
  <c r="U403" i="36"/>
  <c r="U379" i="36"/>
  <c r="U372" i="36"/>
  <c r="U355" i="36"/>
  <c r="U309" i="36"/>
  <c r="U271" i="36"/>
  <c r="U249" i="36"/>
  <c r="U207" i="36"/>
  <c r="U187" i="36"/>
  <c r="U141" i="36"/>
  <c r="U414" i="35"/>
  <c r="U400" i="35"/>
  <c r="U390" i="35"/>
  <c r="U315" i="35"/>
  <c r="U249" i="35"/>
  <c r="U231" i="35"/>
  <c r="U168" i="35"/>
  <c r="U147" i="35"/>
  <c r="U129" i="35"/>
  <c r="U375" i="35"/>
  <c r="U210" i="35"/>
  <c r="U198" i="35"/>
  <c r="U180" i="35"/>
  <c r="U141" i="35"/>
  <c r="U118" i="35"/>
  <c r="U105" i="35"/>
  <c r="U411" i="35"/>
  <c r="U288" i="35"/>
  <c r="U243" i="35"/>
  <c r="U225" i="35"/>
  <c r="U99" i="35"/>
  <c r="U396" i="35"/>
  <c r="U387" i="35"/>
  <c r="U367" i="35"/>
  <c r="U327" i="35"/>
  <c r="U219" i="35"/>
  <c r="U190" i="35"/>
  <c r="U159" i="35"/>
  <c r="U150" i="35"/>
  <c r="U132" i="35"/>
  <c r="U93" i="35"/>
  <c r="U294" i="35"/>
  <c r="U270" i="35"/>
  <c r="U195" i="35"/>
  <c r="U138" i="35"/>
  <c r="U399" i="35"/>
  <c r="U388" i="35"/>
  <c r="U343" i="35"/>
  <c r="U321" i="35"/>
  <c r="U255" i="35"/>
  <c r="U189" i="35"/>
  <c r="U405" i="32"/>
  <c r="U385" i="32"/>
  <c r="U361" i="32"/>
  <c r="U337" i="32"/>
  <c r="U315" i="32"/>
  <c r="U291" i="32"/>
  <c r="U267" i="32"/>
  <c r="U246" i="32"/>
  <c r="U225" i="32"/>
  <c r="U201" i="32"/>
  <c r="U162" i="32"/>
  <c r="U147" i="32"/>
  <c r="U87" i="32"/>
  <c r="U265" i="32"/>
  <c r="M396" i="33"/>
  <c r="M372" i="33"/>
  <c r="M348" i="33"/>
  <c r="M300" i="33"/>
  <c r="U301" i="33" s="1"/>
  <c r="M276" i="33"/>
  <c r="U330" i="32"/>
  <c r="U309" i="32"/>
  <c r="U285" i="32"/>
  <c r="U123" i="32"/>
  <c r="U396" i="32"/>
  <c r="U195" i="32"/>
  <c r="U177" i="32"/>
  <c r="U411" i="53"/>
  <c r="U387" i="53"/>
  <c r="U363" i="53"/>
  <c r="U339" i="53"/>
  <c r="U417" i="32"/>
  <c r="U393" i="32"/>
  <c r="U372" i="32"/>
  <c r="U348" i="32"/>
  <c r="U327" i="32"/>
  <c r="U303" i="32"/>
  <c r="U237" i="32"/>
  <c r="U99" i="32"/>
  <c r="U75" i="32"/>
  <c r="M417" i="54"/>
  <c r="D419" i="54"/>
  <c r="M414" i="54"/>
  <c r="U369" i="32"/>
  <c r="U276" i="32"/>
  <c r="U255" i="32"/>
  <c r="U252" i="32"/>
  <c r="U207" i="32"/>
  <c r="U189" i="32"/>
  <c r="U169" i="32"/>
  <c r="U153" i="32"/>
  <c r="U132" i="32"/>
  <c r="U127" i="32"/>
  <c r="U114" i="32"/>
  <c r="U93" i="32"/>
  <c r="D390" i="54"/>
  <c r="M390" i="54" s="1"/>
  <c r="M390" i="56"/>
  <c r="D366" i="54"/>
  <c r="M366" i="54" s="1"/>
  <c r="M366" i="56"/>
  <c r="M342" i="56"/>
  <c r="D342" i="54"/>
  <c r="M342" i="54" s="1"/>
  <c r="M318" i="56"/>
  <c r="D318" i="54"/>
  <c r="M318" i="54" s="1"/>
  <c r="D294" i="54"/>
  <c r="M294" i="54" s="1"/>
  <c r="M294" i="56"/>
  <c r="U415" i="30"/>
  <c r="U391" i="30"/>
  <c r="U367" i="30"/>
  <c r="U343" i="30"/>
  <c r="U319" i="30"/>
  <c r="U295" i="30"/>
  <c r="U411" i="33"/>
  <c r="M405" i="33"/>
  <c r="M381" i="33"/>
  <c r="M309" i="33"/>
  <c r="M285" i="33"/>
  <c r="D405" i="54"/>
  <c r="M405" i="54" s="1"/>
  <c r="M405" i="56"/>
  <c r="D381" i="54"/>
  <c r="M381" i="54" s="1"/>
  <c r="M381" i="56"/>
  <c r="D357" i="54"/>
  <c r="M357" i="56"/>
  <c r="M333" i="56"/>
  <c r="D333" i="54"/>
  <c r="M309" i="56"/>
  <c r="D309" i="54"/>
  <c r="D285" i="54"/>
  <c r="M285" i="56"/>
  <c r="U285" i="56"/>
  <c r="M282" i="56"/>
  <c r="M276" i="56"/>
  <c r="D348" i="54"/>
  <c r="M348" i="56"/>
  <c r="D324" i="54"/>
  <c r="M324" i="56"/>
  <c r="M411" i="56"/>
  <c r="U408" i="30"/>
  <c r="U384" i="30"/>
  <c r="U360" i="30"/>
  <c r="U336" i="30"/>
  <c r="U312" i="30"/>
  <c r="U288" i="30"/>
  <c r="U376" i="30"/>
  <c r="U328" i="30"/>
  <c r="U280" i="30"/>
  <c r="M402" i="33"/>
  <c r="M378" i="33"/>
  <c r="M330" i="33"/>
  <c r="M306" i="33"/>
  <c r="M282" i="33"/>
  <c r="D396" i="54"/>
  <c r="M396" i="54" s="1"/>
  <c r="M396" i="56"/>
  <c r="D300" i="54"/>
  <c r="M300" i="56"/>
  <c r="U408" i="33"/>
  <c r="D372" i="54"/>
  <c r="M372" i="54" s="1"/>
  <c r="M372" i="56"/>
  <c r="U294" i="33"/>
  <c r="M408" i="33"/>
  <c r="M360" i="33"/>
  <c r="M312" i="33"/>
  <c r="M288" i="33"/>
  <c r="U289" i="33" s="1"/>
  <c r="M312" i="54"/>
  <c r="D399" i="54"/>
  <c r="M399" i="54" s="1"/>
  <c r="M399" i="56"/>
  <c r="D375" i="54"/>
  <c r="M375" i="54" s="1"/>
  <c r="M375" i="56"/>
  <c r="D351" i="54"/>
  <c r="M351" i="54" s="1"/>
  <c r="M351" i="56"/>
  <c r="M327" i="56"/>
  <c r="D327" i="54"/>
  <c r="M327" i="54" s="1"/>
  <c r="M303" i="56"/>
  <c r="D303" i="54"/>
  <c r="M303" i="54" s="1"/>
  <c r="M411" i="51"/>
  <c r="M339" i="51"/>
  <c r="M315" i="51"/>
  <c r="M291" i="51"/>
  <c r="U291" i="51" s="1"/>
  <c r="D360" i="54"/>
  <c r="M354" i="51"/>
  <c r="M330" i="51"/>
  <c r="M306" i="51"/>
  <c r="M282" i="51"/>
  <c r="D289" i="54"/>
  <c r="D339" i="54"/>
  <c r="M339" i="54" s="1"/>
  <c r="M339" i="56"/>
  <c r="D315" i="54"/>
  <c r="M315" i="54" s="1"/>
  <c r="M315" i="56"/>
  <c r="M291" i="54"/>
  <c r="M402" i="56"/>
  <c r="M393" i="56"/>
  <c r="M408" i="51"/>
  <c r="M336" i="51"/>
  <c r="M312" i="51"/>
  <c r="M288" i="51"/>
  <c r="M378" i="54"/>
  <c r="M354" i="54"/>
  <c r="D330" i="54"/>
  <c r="M330" i="54" s="1"/>
  <c r="M330" i="56"/>
  <c r="D306" i="54"/>
  <c r="M306" i="54" s="1"/>
  <c r="M306" i="56"/>
  <c r="M282" i="54"/>
  <c r="M387" i="56"/>
  <c r="M378" i="56"/>
  <c r="M363" i="56"/>
  <c r="U363" i="56" s="1"/>
  <c r="M354" i="56"/>
  <c r="M399" i="51"/>
  <c r="U297" i="56"/>
  <c r="M417" i="56"/>
  <c r="M369" i="56"/>
  <c r="U369" i="56" s="1"/>
  <c r="M345" i="56"/>
  <c r="M321" i="56"/>
  <c r="D369" i="54"/>
  <c r="M369" i="54" s="1"/>
  <c r="M336" i="56"/>
  <c r="M312" i="56"/>
  <c r="D336" i="54"/>
  <c r="M336" i="54" s="1"/>
  <c r="M279" i="54"/>
  <c r="M297" i="56"/>
  <c r="M291" i="56"/>
  <c r="U411" i="51"/>
  <c r="U406" i="37"/>
  <c r="U394" i="37"/>
  <c r="U382" i="37"/>
  <c r="U370" i="37"/>
  <c r="U363" i="37"/>
  <c r="U339" i="37"/>
  <c r="U315" i="37"/>
  <c r="U415" i="37"/>
  <c r="U403" i="37"/>
  <c r="U391" i="37"/>
  <c r="U379" i="37"/>
  <c r="U355" i="37"/>
  <c r="U331" i="37"/>
  <c r="U367" i="37"/>
  <c r="U343" i="37"/>
  <c r="U319" i="37"/>
  <c r="U295" i="37"/>
  <c r="U412" i="37"/>
  <c r="U400" i="37"/>
  <c r="U388" i="37"/>
  <c r="U376" i="37"/>
  <c r="U307" i="37"/>
  <c r="U283" i="37"/>
  <c r="U402" i="36"/>
  <c r="U400" i="36"/>
  <c r="U396" i="36"/>
  <c r="U276" i="36"/>
  <c r="U121" i="36"/>
  <c r="U117" i="36"/>
  <c r="U94" i="36"/>
  <c r="U66" i="36"/>
  <c r="U406" i="36"/>
  <c r="U378" i="36"/>
  <c r="U376" i="36"/>
  <c r="U349" i="36"/>
  <c r="U258" i="36"/>
  <c r="U229" i="36"/>
  <c r="U150" i="36"/>
  <c r="U138" i="36"/>
  <c r="U136" i="36"/>
  <c r="U132" i="36"/>
  <c r="U93" i="36"/>
  <c r="U70" i="36"/>
  <c r="U348" i="36"/>
  <c r="U286" i="36"/>
  <c r="U228" i="36"/>
  <c r="U189" i="36"/>
  <c r="U166" i="36"/>
  <c r="U405" i="36"/>
  <c r="U342" i="36"/>
  <c r="U325" i="36"/>
  <c r="U262" i="36"/>
  <c r="U222" i="36"/>
  <c r="U205" i="36"/>
  <c r="U69" i="36"/>
  <c r="U358" i="36"/>
  <c r="U328" i="36"/>
  <c r="U324" i="36"/>
  <c r="U289" i="36"/>
  <c r="U285" i="36"/>
  <c r="U238" i="36"/>
  <c r="U208" i="36"/>
  <c r="U204" i="36"/>
  <c r="U165" i="36"/>
  <c r="U63" i="36"/>
  <c r="U385" i="36"/>
  <c r="U318" i="36"/>
  <c r="U301" i="36"/>
  <c r="U265" i="36"/>
  <c r="U198" i="36"/>
  <c r="U181" i="36"/>
  <c r="U145" i="36"/>
  <c r="U118" i="36"/>
  <c r="U90" i="36"/>
  <c r="U88" i="36"/>
  <c r="U357" i="35"/>
  <c r="U186" i="35"/>
  <c r="U90" i="35"/>
  <c r="U402" i="35"/>
  <c r="U379" i="35"/>
  <c r="U376" i="35"/>
  <c r="U372" i="35"/>
  <c r="U319" i="35"/>
  <c r="U310" i="35"/>
  <c r="U282" i="35"/>
  <c r="U280" i="35"/>
  <c r="U252" i="35"/>
  <c r="U199" i="35"/>
  <c r="U174" i="35"/>
  <c r="U156" i="35"/>
  <c r="U103" i="35"/>
  <c r="U78" i="35"/>
  <c r="U333" i="35"/>
  <c r="U213" i="35"/>
  <c r="U117" i="35"/>
  <c r="U66" i="35"/>
  <c r="U405" i="35"/>
  <c r="U378" i="35"/>
  <c r="U366" i="35"/>
  <c r="U348" i="35"/>
  <c r="U313" i="35"/>
  <c r="U309" i="35"/>
  <c r="U286" i="35"/>
  <c r="U246" i="35"/>
  <c r="U228" i="35"/>
  <c r="U175" i="35"/>
  <c r="U79" i="35"/>
  <c r="U262" i="35"/>
  <c r="U166" i="35"/>
  <c r="U70" i="35"/>
  <c r="U409" i="35"/>
  <c r="U403" i="35"/>
  <c r="U381" i="35"/>
  <c r="U342" i="35"/>
  <c r="U324" i="35"/>
  <c r="U307" i="35"/>
  <c r="U289" i="35"/>
  <c r="U285" i="35"/>
  <c r="U247" i="35"/>
  <c r="U222" i="35"/>
  <c r="U204" i="35"/>
  <c r="U126" i="35"/>
  <c r="U108" i="35"/>
  <c r="U412" i="35"/>
  <c r="U358" i="35"/>
  <c r="U328" i="35"/>
  <c r="U265" i="35"/>
  <c r="U261" i="35"/>
  <c r="U238" i="35"/>
  <c r="U208" i="35"/>
  <c r="U187" i="35"/>
  <c r="U169" i="35"/>
  <c r="U165" i="35"/>
  <c r="U142" i="35"/>
  <c r="U114" i="35"/>
  <c r="U112" i="35"/>
  <c r="U72" i="35"/>
  <c r="U69" i="35"/>
  <c r="U417" i="37"/>
  <c r="U418" i="37"/>
  <c r="U417" i="36"/>
  <c r="U417" i="35"/>
  <c r="M357" i="54"/>
  <c r="M333" i="54"/>
  <c r="M309" i="54"/>
  <c r="M285" i="54"/>
  <c r="N372" i="54"/>
  <c r="N348" i="54"/>
  <c r="N324" i="54"/>
  <c r="U324" i="54" s="1"/>
  <c r="N300" i="54"/>
  <c r="N276" i="54"/>
  <c r="O411" i="54"/>
  <c r="O387" i="54"/>
  <c r="O363" i="54"/>
  <c r="O339" i="54"/>
  <c r="O315" i="54"/>
  <c r="O291" i="54"/>
  <c r="P411" i="54"/>
  <c r="P387" i="54"/>
  <c r="P363" i="54"/>
  <c r="P339" i="54"/>
  <c r="P315" i="54"/>
  <c r="P291" i="54"/>
  <c r="T342" i="54"/>
  <c r="T372" i="54"/>
  <c r="T378" i="54"/>
  <c r="T384" i="54"/>
  <c r="T390" i="54"/>
  <c r="T396" i="54"/>
  <c r="T402" i="54"/>
  <c r="T408" i="54"/>
  <c r="T414" i="54"/>
  <c r="M348" i="54"/>
  <c r="M324" i="54"/>
  <c r="M300" i="54"/>
  <c r="M276" i="54"/>
  <c r="N411" i="54"/>
  <c r="N339" i="54"/>
  <c r="N315" i="54"/>
  <c r="N291" i="54"/>
  <c r="O402" i="54"/>
  <c r="O354" i="54"/>
  <c r="O306" i="54"/>
  <c r="O282" i="54"/>
  <c r="P402" i="54"/>
  <c r="P378" i="54"/>
  <c r="P354" i="54"/>
  <c r="P330" i="54"/>
  <c r="P306" i="54"/>
  <c r="P282" i="54"/>
  <c r="M411" i="54"/>
  <c r="M387" i="54"/>
  <c r="M363" i="54"/>
  <c r="N402" i="54"/>
  <c r="N378" i="54"/>
  <c r="N354" i="54"/>
  <c r="N306" i="54"/>
  <c r="N282" i="54"/>
  <c r="O393" i="54"/>
  <c r="O345" i="54"/>
  <c r="O321" i="54"/>
  <c r="O297" i="54"/>
  <c r="P369" i="54"/>
  <c r="P297" i="54"/>
  <c r="R165" i="54"/>
  <c r="R171" i="54"/>
  <c r="R369" i="54"/>
  <c r="R375" i="54"/>
  <c r="R381" i="54"/>
  <c r="M402" i="54"/>
  <c r="N369" i="54"/>
  <c r="N297" i="54"/>
  <c r="O408" i="54"/>
  <c r="O336" i="54"/>
  <c r="O288" i="54"/>
  <c r="P408" i="54"/>
  <c r="P312" i="54"/>
  <c r="P288" i="54"/>
  <c r="S165" i="54"/>
  <c r="S171" i="54"/>
  <c r="S177" i="54"/>
  <c r="S183" i="54"/>
  <c r="S189" i="54"/>
  <c r="S195" i="54"/>
  <c r="S201" i="54"/>
  <c r="S207" i="54"/>
  <c r="S213" i="54"/>
  <c r="S219" i="54"/>
  <c r="S225" i="54"/>
  <c r="S231" i="54"/>
  <c r="S237" i="54"/>
  <c r="S243" i="54"/>
  <c r="S249" i="54"/>
  <c r="S255" i="54"/>
  <c r="S261" i="54"/>
  <c r="S267" i="54"/>
  <c r="S273" i="54"/>
  <c r="S279" i="54"/>
  <c r="S285" i="54"/>
  <c r="S291" i="54"/>
  <c r="S297" i="54"/>
  <c r="S303" i="54"/>
  <c r="S309" i="54"/>
  <c r="S315" i="54"/>
  <c r="S321" i="54"/>
  <c r="S327" i="54"/>
  <c r="S333" i="54"/>
  <c r="S339" i="54"/>
  <c r="S345" i="54"/>
  <c r="S351" i="54"/>
  <c r="S357" i="54"/>
  <c r="S363" i="54"/>
  <c r="S369" i="54"/>
  <c r="S375" i="54"/>
  <c r="S381" i="54"/>
  <c r="S387" i="54"/>
  <c r="S393" i="54"/>
  <c r="S399" i="54"/>
  <c r="S405" i="54"/>
  <c r="S411" i="54"/>
  <c r="S354" i="54"/>
  <c r="M321" i="54"/>
  <c r="M297" i="54"/>
  <c r="N384" i="54"/>
  <c r="N336" i="54"/>
  <c r="N312" i="54"/>
  <c r="O399" i="54"/>
  <c r="O375" i="54"/>
  <c r="P399" i="54"/>
  <c r="P375" i="54"/>
  <c r="P351" i="54"/>
  <c r="S240" i="54"/>
  <c r="M408" i="54"/>
  <c r="M384" i="54"/>
  <c r="M360" i="54"/>
  <c r="M288" i="54"/>
  <c r="N399" i="54"/>
  <c r="N375" i="54"/>
  <c r="N351" i="54"/>
  <c r="N327" i="54"/>
  <c r="N303" i="54"/>
  <c r="O366" i="54"/>
  <c r="O318" i="54"/>
  <c r="P366" i="54"/>
  <c r="P342" i="54"/>
  <c r="P294" i="54"/>
  <c r="O357" i="54"/>
  <c r="P357" i="54"/>
  <c r="L387" i="33"/>
  <c r="U387" i="33" s="1"/>
  <c r="L363" i="33"/>
  <c r="U363" i="33" s="1"/>
  <c r="L339" i="33"/>
  <c r="U339" i="33" s="1"/>
  <c r="L315" i="33"/>
  <c r="U315" i="33" s="1"/>
  <c r="L291" i="33"/>
  <c r="U375" i="33"/>
  <c r="U351" i="33"/>
  <c r="U336" i="33"/>
  <c r="U303" i="33"/>
  <c r="L279" i="33"/>
  <c r="U279" i="33" s="1"/>
  <c r="U414" i="33"/>
  <c r="U366" i="33"/>
  <c r="L318" i="33"/>
  <c r="U318" i="33" s="1"/>
  <c r="D363" i="49"/>
  <c r="D363" i="44" s="1"/>
  <c r="D277" i="49"/>
  <c r="J90" i="55"/>
  <c r="J138" i="55"/>
  <c r="J207" i="55"/>
  <c r="F419" i="49"/>
  <c r="F419" i="44" s="1"/>
  <c r="F277" i="49"/>
  <c r="F285" i="49"/>
  <c r="F285" i="44" s="1"/>
  <c r="F293" i="49"/>
  <c r="F301" i="49"/>
  <c r="F309" i="49"/>
  <c r="F309" i="44" s="1"/>
  <c r="F317" i="49"/>
  <c r="F325" i="49"/>
  <c r="F333" i="49"/>
  <c r="F333" i="44" s="1"/>
  <c r="F341" i="49"/>
  <c r="F349" i="49"/>
  <c r="F357" i="49"/>
  <c r="F357" i="44" s="1"/>
  <c r="F365" i="49"/>
  <c r="F373" i="49"/>
  <c r="F381" i="49"/>
  <c r="F381" i="44" s="1"/>
  <c r="F389" i="49"/>
  <c r="F397" i="49"/>
  <c r="F405" i="49"/>
  <c r="F405" i="44" s="1"/>
  <c r="F413" i="49"/>
  <c r="F278" i="49"/>
  <c r="F286" i="49"/>
  <c r="F294" i="49"/>
  <c r="F294" i="44" s="1"/>
  <c r="F302" i="49"/>
  <c r="F310" i="49"/>
  <c r="F318" i="49"/>
  <c r="F318" i="44" s="1"/>
  <c r="F326" i="49"/>
  <c r="F334" i="49"/>
  <c r="F342" i="49"/>
  <c r="F342" i="44" s="1"/>
  <c r="F350" i="49"/>
  <c r="F358" i="49"/>
  <c r="F366" i="49"/>
  <c r="F366" i="44" s="1"/>
  <c r="F374" i="49"/>
  <c r="F382" i="49"/>
  <c r="F390" i="49"/>
  <c r="F390" i="44" s="1"/>
  <c r="F398" i="49"/>
  <c r="F406" i="49"/>
  <c r="F414" i="49"/>
  <c r="F414" i="44" s="1"/>
  <c r="F279" i="49"/>
  <c r="F279" i="44" s="1"/>
  <c r="F287" i="49"/>
  <c r="F295" i="49"/>
  <c r="F303" i="49"/>
  <c r="F303" i="44" s="1"/>
  <c r="F311" i="49"/>
  <c r="F319" i="49"/>
  <c r="F327" i="49"/>
  <c r="F327" i="44" s="1"/>
  <c r="F335" i="49"/>
  <c r="F343" i="49"/>
  <c r="F351" i="49"/>
  <c r="F351" i="44" s="1"/>
  <c r="F359" i="49"/>
  <c r="F367" i="49"/>
  <c r="F375" i="49"/>
  <c r="F375" i="44" s="1"/>
  <c r="F383" i="49"/>
  <c r="F391" i="49"/>
  <c r="F399" i="49"/>
  <c r="F399" i="44" s="1"/>
  <c r="F407" i="49"/>
  <c r="F415" i="49"/>
  <c r="F280" i="49"/>
  <c r="F288" i="49"/>
  <c r="F288" i="44" s="1"/>
  <c r="F296" i="49"/>
  <c r="F304" i="49"/>
  <c r="F312" i="49"/>
  <c r="F312" i="44" s="1"/>
  <c r="F320" i="49"/>
  <c r="F328" i="49"/>
  <c r="F336" i="49"/>
  <c r="F336" i="44" s="1"/>
  <c r="F344" i="49"/>
  <c r="F352" i="49"/>
  <c r="F360" i="49"/>
  <c r="F360" i="44" s="1"/>
  <c r="F368" i="49"/>
  <c r="F376" i="49"/>
  <c r="F384" i="49"/>
  <c r="F384" i="44" s="1"/>
  <c r="F392" i="49"/>
  <c r="F400" i="49"/>
  <c r="F408" i="49"/>
  <c r="F408" i="44" s="1"/>
  <c r="F416" i="49"/>
  <c r="F281" i="49"/>
  <c r="F289" i="49"/>
  <c r="F297" i="49"/>
  <c r="F297" i="44" s="1"/>
  <c r="F305" i="49"/>
  <c r="F313" i="49"/>
  <c r="F321" i="49"/>
  <c r="F321" i="44" s="1"/>
  <c r="F329" i="49"/>
  <c r="F337" i="49"/>
  <c r="F345" i="49"/>
  <c r="F345" i="44" s="1"/>
  <c r="F353" i="49"/>
  <c r="F361" i="49"/>
  <c r="F369" i="49"/>
  <c r="F369" i="44" s="1"/>
  <c r="F377" i="49"/>
  <c r="F385" i="49"/>
  <c r="F393" i="49"/>
  <c r="F393" i="44" s="1"/>
  <c r="F401" i="49"/>
  <c r="F409" i="49"/>
  <c r="F417" i="49"/>
  <c r="F417" i="44" s="1"/>
  <c r="F282" i="49"/>
  <c r="F290" i="49"/>
  <c r="F298" i="49"/>
  <c r="F306" i="49"/>
  <c r="F306" i="44" s="1"/>
  <c r="F314" i="49"/>
  <c r="F322" i="49"/>
  <c r="F330" i="49"/>
  <c r="F330" i="44" s="1"/>
  <c r="F338" i="49"/>
  <c r="F346" i="49"/>
  <c r="F354" i="49"/>
  <c r="F354" i="44" s="1"/>
  <c r="F362" i="49"/>
  <c r="F370" i="49"/>
  <c r="F378" i="49"/>
  <c r="F378" i="44" s="1"/>
  <c r="F386" i="49"/>
  <c r="F394" i="49"/>
  <c r="F402" i="49"/>
  <c r="F402" i="44" s="1"/>
  <c r="F410" i="49"/>
  <c r="F418" i="49"/>
  <c r="F418" i="44" s="1"/>
  <c r="F275" i="49"/>
  <c r="F283" i="49"/>
  <c r="F291" i="49"/>
  <c r="F291" i="44" s="1"/>
  <c r="F299" i="49"/>
  <c r="F307" i="49"/>
  <c r="F315" i="49"/>
  <c r="F315" i="44" s="1"/>
  <c r="F323" i="49"/>
  <c r="F331" i="49"/>
  <c r="F339" i="49"/>
  <c r="F339" i="44" s="1"/>
  <c r="F347" i="49"/>
  <c r="F355" i="49"/>
  <c r="F363" i="49"/>
  <c r="F363" i="44" s="1"/>
  <c r="F371" i="49"/>
  <c r="F379" i="49"/>
  <c r="F387" i="49"/>
  <c r="F387" i="44" s="1"/>
  <c r="F395" i="49"/>
  <c r="F403" i="49"/>
  <c r="F411" i="49"/>
  <c r="F411" i="44" s="1"/>
  <c r="C418" i="49"/>
  <c r="C410" i="49"/>
  <c r="C410" i="44" s="1"/>
  <c r="C402" i="49"/>
  <c r="C402" i="44" s="1"/>
  <c r="C394" i="49"/>
  <c r="C394" i="44" s="1"/>
  <c r="C386" i="49"/>
  <c r="C386" i="44" s="1"/>
  <c r="C378" i="49"/>
  <c r="C378" i="44" s="1"/>
  <c r="C370" i="49"/>
  <c r="C370" i="44" s="1"/>
  <c r="C362" i="49"/>
  <c r="C362" i="44" s="1"/>
  <c r="C354" i="49"/>
  <c r="C346" i="49"/>
  <c r="C346" i="44" s="1"/>
  <c r="C338" i="49"/>
  <c r="C338" i="44" s="1"/>
  <c r="C330" i="49"/>
  <c r="C330" i="44" s="1"/>
  <c r="C322" i="49"/>
  <c r="C322" i="44" s="1"/>
  <c r="C314" i="49"/>
  <c r="C314" i="44" s="1"/>
  <c r="C306" i="49"/>
  <c r="C306" i="44" s="1"/>
  <c r="C298" i="49"/>
  <c r="C298" i="44" s="1"/>
  <c r="C290" i="49"/>
  <c r="C282" i="49"/>
  <c r="D418" i="49"/>
  <c r="D410" i="49"/>
  <c r="D402" i="49"/>
  <c r="D402" i="44" s="1"/>
  <c r="D394" i="49"/>
  <c r="D386" i="49"/>
  <c r="D378" i="49"/>
  <c r="D378" i="44" s="1"/>
  <c r="D370" i="49"/>
  <c r="D362" i="49"/>
  <c r="D353" i="49"/>
  <c r="D340" i="49"/>
  <c r="D326" i="49"/>
  <c r="D314" i="49"/>
  <c r="D301" i="49"/>
  <c r="D289" i="49"/>
  <c r="D276" i="49"/>
  <c r="D276" i="44" s="1"/>
  <c r="E406" i="49"/>
  <c r="E394" i="49"/>
  <c r="E377" i="49"/>
  <c r="E316" i="49"/>
  <c r="F396" i="49"/>
  <c r="F396" i="44" s="1"/>
  <c r="F332" i="49"/>
  <c r="G412" i="49"/>
  <c r="G348" i="49"/>
  <c r="G348" i="44" s="1"/>
  <c r="J76" i="49"/>
  <c r="J92" i="49"/>
  <c r="J108" i="49"/>
  <c r="J108" i="44" s="1"/>
  <c r="J124" i="49"/>
  <c r="J140" i="49"/>
  <c r="J156" i="49"/>
  <c r="J156" i="44" s="1"/>
  <c r="J172" i="49"/>
  <c r="J188" i="49"/>
  <c r="K210" i="49"/>
  <c r="J236" i="49"/>
  <c r="H262" i="49"/>
  <c r="H345" i="49"/>
  <c r="H345" i="44" s="1"/>
  <c r="D387" i="49"/>
  <c r="D387" i="44" s="1"/>
  <c r="D316" i="49"/>
  <c r="E324" i="49"/>
  <c r="E324" i="44" s="1"/>
  <c r="E324" i="46" s="1"/>
  <c r="G419" i="49"/>
  <c r="G277" i="49"/>
  <c r="G285" i="49"/>
  <c r="G285" i="44" s="1"/>
  <c r="G293" i="49"/>
  <c r="G301" i="49"/>
  <c r="G309" i="49"/>
  <c r="G309" i="44" s="1"/>
  <c r="G317" i="49"/>
  <c r="G325" i="49"/>
  <c r="G333" i="49"/>
  <c r="G333" i="44" s="1"/>
  <c r="G341" i="49"/>
  <c r="G349" i="49"/>
  <c r="G357" i="49"/>
  <c r="G357" i="44" s="1"/>
  <c r="G365" i="49"/>
  <c r="G373" i="49"/>
  <c r="G381" i="49"/>
  <c r="G381" i="44" s="1"/>
  <c r="G389" i="49"/>
  <c r="G397" i="49"/>
  <c r="G405" i="49"/>
  <c r="G405" i="44" s="1"/>
  <c r="G413" i="49"/>
  <c r="G278" i="49"/>
  <c r="G286" i="49"/>
  <c r="G294" i="49"/>
  <c r="G294" i="44" s="1"/>
  <c r="G302" i="49"/>
  <c r="G310" i="49"/>
  <c r="G318" i="49"/>
  <c r="G326" i="49"/>
  <c r="G334" i="49"/>
  <c r="G342" i="49"/>
  <c r="G342" i="44" s="1"/>
  <c r="G350" i="49"/>
  <c r="G358" i="49"/>
  <c r="G366" i="49"/>
  <c r="G366" i="44" s="1"/>
  <c r="G374" i="49"/>
  <c r="G382" i="49"/>
  <c r="G390" i="49"/>
  <c r="G390" i="44" s="1"/>
  <c r="G398" i="49"/>
  <c r="G406" i="49"/>
  <c r="G414" i="49"/>
  <c r="G414" i="44" s="1"/>
  <c r="G279" i="49"/>
  <c r="G279" i="44" s="1"/>
  <c r="G287" i="49"/>
  <c r="G295" i="49"/>
  <c r="G303" i="49"/>
  <c r="G303" i="44" s="1"/>
  <c r="G311" i="49"/>
  <c r="G319" i="49"/>
  <c r="G327" i="49"/>
  <c r="G327" i="44" s="1"/>
  <c r="G335" i="49"/>
  <c r="G343" i="49"/>
  <c r="G351" i="49"/>
  <c r="G351" i="44" s="1"/>
  <c r="G359" i="49"/>
  <c r="G367" i="49"/>
  <c r="G375" i="49"/>
  <c r="G375" i="44" s="1"/>
  <c r="G383" i="49"/>
  <c r="G391" i="49"/>
  <c r="G399" i="49"/>
  <c r="G399" i="44" s="1"/>
  <c r="G407" i="49"/>
  <c r="G415" i="49"/>
  <c r="G280" i="49"/>
  <c r="G288" i="49"/>
  <c r="G288" i="44" s="1"/>
  <c r="G296" i="49"/>
  <c r="G304" i="49"/>
  <c r="G312" i="49"/>
  <c r="G312" i="44" s="1"/>
  <c r="G320" i="49"/>
  <c r="G328" i="49"/>
  <c r="G336" i="49"/>
  <c r="G336" i="44" s="1"/>
  <c r="G344" i="49"/>
  <c r="G352" i="49"/>
  <c r="G360" i="49"/>
  <c r="G360" i="44" s="1"/>
  <c r="G368" i="49"/>
  <c r="G376" i="49"/>
  <c r="G384" i="49"/>
  <c r="G384" i="44" s="1"/>
  <c r="G392" i="49"/>
  <c r="G400" i="49"/>
  <c r="G408" i="49"/>
  <c r="G408" i="44" s="1"/>
  <c r="G416" i="49"/>
  <c r="G281" i="49"/>
  <c r="G289" i="49"/>
  <c r="G297" i="49"/>
  <c r="G297" i="44" s="1"/>
  <c r="G305" i="49"/>
  <c r="G313" i="49"/>
  <c r="G321" i="49"/>
  <c r="G321" i="44" s="1"/>
  <c r="G329" i="49"/>
  <c r="G337" i="49"/>
  <c r="G345" i="49"/>
  <c r="G345" i="44" s="1"/>
  <c r="G353" i="49"/>
  <c r="G361" i="49"/>
  <c r="G369" i="49"/>
  <c r="G369" i="44" s="1"/>
  <c r="G377" i="49"/>
  <c r="G385" i="49"/>
  <c r="G393" i="49"/>
  <c r="G393" i="44" s="1"/>
  <c r="G401" i="49"/>
  <c r="G409" i="49"/>
  <c r="G417" i="49"/>
  <c r="G417" i="44" s="1"/>
  <c r="G282" i="49"/>
  <c r="G290" i="49"/>
  <c r="G298" i="49"/>
  <c r="G306" i="49"/>
  <c r="G306" i="44" s="1"/>
  <c r="G314" i="49"/>
  <c r="G322" i="49"/>
  <c r="G330" i="49"/>
  <c r="G330" i="44" s="1"/>
  <c r="G338" i="49"/>
  <c r="G346" i="49"/>
  <c r="G354" i="49"/>
  <c r="G354" i="44" s="1"/>
  <c r="G362" i="49"/>
  <c r="G370" i="49"/>
  <c r="G378" i="49"/>
  <c r="G378" i="44" s="1"/>
  <c r="G386" i="49"/>
  <c r="G394" i="49"/>
  <c r="G402" i="49"/>
  <c r="G402" i="44" s="1"/>
  <c r="G410" i="49"/>
  <c r="G418" i="49"/>
  <c r="G418" i="44" s="1"/>
  <c r="G275" i="49"/>
  <c r="G283" i="49"/>
  <c r="G291" i="49"/>
  <c r="G291" i="44" s="1"/>
  <c r="G299" i="49"/>
  <c r="G307" i="49"/>
  <c r="G315" i="49"/>
  <c r="G315" i="44" s="1"/>
  <c r="G323" i="49"/>
  <c r="G331" i="49"/>
  <c r="G339" i="49"/>
  <c r="G339" i="44" s="1"/>
  <c r="G347" i="49"/>
  <c r="G355" i="49"/>
  <c r="G363" i="49"/>
  <c r="G363" i="44" s="1"/>
  <c r="G371" i="49"/>
  <c r="G379" i="49"/>
  <c r="G387" i="49"/>
  <c r="G387" i="44" s="1"/>
  <c r="G395" i="49"/>
  <c r="G403" i="49"/>
  <c r="G411" i="49"/>
  <c r="G411" i="44" s="1"/>
  <c r="C417" i="49"/>
  <c r="C417" i="44" s="1"/>
  <c r="C409" i="49"/>
  <c r="C401" i="49"/>
  <c r="C401" i="44" s="1"/>
  <c r="C393" i="49"/>
  <c r="C393" i="44" s="1"/>
  <c r="C385" i="49"/>
  <c r="C385" i="44" s="1"/>
  <c r="C377" i="49"/>
  <c r="C377" i="44" s="1"/>
  <c r="C369" i="49"/>
  <c r="C369" i="44" s="1"/>
  <c r="C361" i="49"/>
  <c r="C361" i="44" s="1"/>
  <c r="C353" i="49"/>
  <c r="C345" i="49"/>
  <c r="C337" i="49"/>
  <c r="C337" i="44" s="1"/>
  <c r="C329" i="49"/>
  <c r="C329" i="44" s="1"/>
  <c r="C321" i="49"/>
  <c r="C321" i="44" s="1"/>
  <c r="C313" i="49"/>
  <c r="C313" i="44" s="1"/>
  <c r="C305" i="49"/>
  <c r="C305" i="44" s="1"/>
  <c r="C297" i="49"/>
  <c r="C297" i="44" s="1"/>
  <c r="C289" i="49"/>
  <c r="C289" i="44" s="1"/>
  <c r="C281" i="49"/>
  <c r="D417" i="49"/>
  <c r="D417" i="44" s="1"/>
  <c r="D409" i="49"/>
  <c r="D401" i="49"/>
  <c r="D393" i="49"/>
  <c r="D393" i="44" s="1"/>
  <c r="D385" i="49"/>
  <c r="D377" i="49"/>
  <c r="D369" i="49"/>
  <c r="D369" i="44" s="1"/>
  <c r="D361" i="49"/>
  <c r="D350" i="49"/>
  <c r="D338" i="49"/>
  <c r="D325" i="49"/>
  <c r="D313" i="49"/>
  <c r="D300" i="49"/>
  <c r="D300" i="44" s="1"/>
  <c r="D286" i="49"/>
  <c r="E418" i="49"/>
  <c r="E405" i="49"/>
  <c r="E405" i="44" s="1"/>
  <c r="E393" i="49"/>
  <c r="E393" i="44" s="1"/>
  <c r="E372" i="49"/>
  <c r="E372" i="44" s="1"/>
  <c r="E308" i="49"/>
  <c r="F388" i="49"/>
  <c r="F324" i="49"/>
  <c r="F324" i="44" s="1"/>
  <c r="G404" i="49"/>
  <c r="G340" i="49"/>
  <c r="G276" i="49"/>
  <c r="G276" i="44" s="1"/>
  <c r="J78" i="49"/>
  <c r="J78" i="44" s="1"/>
  <c r="J94" i="49"/>
  <c r="J110" i="49"/>
  <c r="J126" i="49"/>
  <c r="J126" i="44" s="1"/>
  <c r="J142" i="49"/>
  <c r="J158" i="49"/>
  <c r="J174" i="49"/>
  <c r="J190" i="49"/>
  <c r="H214" i="49"/>
  <c r="J239" i="49"/>
  <c r="H265" i="49"/>
  <c r="D403" i="49"/>
  <c r="D354" i="49"/>
  <c r="D354" i="44" s="1"/>
  <c r="D290" i="49"/>
  <c r="J186" i="55"/>
  <c r="H418" i="49"/>
  <c r="H416" i="49"/>
  <c r="H414" i="49"/>
  <c r="H414" i="44" s="1"/>
  <c r="H412" i="49"/>
  <c r="H410" i="49"/>
  <c r="H408" i="49"/>
  <c r="H408" i="44" s="1"/>
  <c r="H406" i="49"/>
  <c r="H404" i="49"/>
  <c r="H402" i="49"/>
  <c r="H402" i="44" s="1"/>
  <c r="H400" i="49"/>
  <c r="H398" i="49"/>
  <c r="H396" i="49"/>
  <c r="H396" i="44" s="1"/>
  <c r="H394" i="49"/>
  <c r="H392" i="49"/>
  <c r="H390" i="49"/>
  <c r="H390" i="44" s="1"/>
  <c r="H388" i="49"/>
  <c r="H386" i="49"/>
  <c r="H384" i="49"/>
  <c r="H384" i="44" s="1"/>
  <c r="H382" i="49"/>
  <c r="H380" i="49"/>
  <c r="H378" i="49"/>
  <c r="H378" i="44" s="1"/>
  <c r="H376" i="49"/>
  <c r="H374" i="49"/>
  <c r="H372" i="49"/>
  <c r="H372" i="44" s="1"/>
  <c r="H370" i="49"/>
  <c r="H368" i="49"/>
  <c r="H366" i="49"/>
  <c r="H366" i="44" s="1"/>
  <c r="H364" i="49"/>
  <c r="H362" i="49"/>
  <c r="H360" i="49"/>
  <c r="H360" i="44" s="1"/>
  <c r="H358" i="49"/>
  <c r="H356" i="49"/>
  <c r="H354" i="49"/>
  <c r="H354" i="44" s="1"/>
  <c r="H352" i="49"/>
  <c r="H350" i="49"/>
  <c r="H348" i="49"/>
  <c r="H348" i="44" s="1"/>
  <c r="H346" i="49"/>
  <c r="H344" i="49"/>
  <c r="H342" i="49"/>
  <c r="H342" i="44" s="1"/>
  <c r="H340" i="49"/>
  <c r="H338" i="49"/>
  <c r="H336" i="49"/>
  <c r="H336" i="44" s="1"/>
  <c r="H334" i="49"/>
  <c r="H332" i="49"/>
  <c r="H330" i="49"/>
  <c r="H330" i="44" s="1"/>
  <c r="H328" i="49"/>
  <c r="H326" i="49"/>
  <c r="H324" i="49"/>
  <c r="H324" i="44" s="1"/>
  <c r="H322" i="49"/>
  <c r="H320" i="49"/>
  <c r="H318" i="49"/>
  <c r="H316" i="49"/>
  <c r="H314" i="49"/>
  <c r="H312" i="49"/>
  <c r="H312" i="44" s="1"/>
  <c r="H310" i="49"/>
  <c r="H308" i="49"/>
  <c r="H306" i="49"/>
  <c r="H306" i="44" s="1"/>
  <c r="H304" i="49"/>
  <c r="H302" i="49"/>
  <c r="H300" i="49"/>
  <c r="H300" i="44" s="1"/>
  <c r="H298" i="49"/>
  <c r="H296" i="49"/>
  <c r="H294" i="49"/>
  <c r="H294" i="44" s="1"/>
  <c r="H292" i="49"/>
  <c r="H290" i="49"/>
  <c r="H288" i="49"/>
  <c r="H288" i="44" s="1"/>
  <c r="H286" i="49"/>
  <c r="H284" i="49"/>
  <c r="H282" i="49"/>
  <c r="H280" i="49"/>
  <c r="H278" i="49"/>
  <c r="H276" i="49"/>
  <c r="H276" i="44" s="1"/>
  <c r="H274" i="49"/>
  <c r="H407" i="49"/>
  <c r="H391" i="49"/>
  <c r="H375" i="49"/>
  <c r="H375" i="44" s="1"/>
  <c r="H359" i="49"/>
  <c r="H343" i="49"/>
  <c r="H327" i="49"/>
  <c r="H327" i="44" s="1"/>
  <c r="H311" i="49"/>
  <c r="H295" i="49"/>
  <c r="H279" i="49"/>
  <c r="H279" i="44" s="1"/>
  <c r="H271" i="49"/>
  <c r="H268" i="49"/>
  <c r="H255" i="49"/>
  <c r="H255" i="44" s="1"/>
  <c r="H252" i="49"/>
  <c r="H252" i="44" s="1"/>
  <c r="H239" i="49"/>
  <c r="H236" i="49"/>
  <c r="H223" i="49"/>
  <c r="H220" i="49"/>
  <c r="H207" i="49"/>
  <c r="H207" i="44" s="1"/>
  <c r="H204" i="49"/>
  <c r="H204" i="44" s="1"/>
  <c r="H405" i="49"/>
  <c r="H405" i="44" s="1"/>
  <c r="H389" i="49"/>
  <c r="H373" i="49"/>
  <c r="H357" i="49"/>
  <c r="H357" i="44" s="1"/>
  <c r="H341" i="49"/>
  <c r="H325" i="49"/>
  <c r="H309" i="49"/>
  <c r="H309" i="44" s="1"/>
  <c r="H293" i="49"/>
  <c r="H277" i="49"/>
  <c r="H261" i="49"/>
  <c r="H261" i="44" s="1"/>
  <c r="H258" i="49"/>
  <c r="H258" i="44" s="1"/>
  <c r="H245" i="49"/>
  <c r="H242" i="49"/>
  <c r="H229" i="49"/>
  <c r="H226" i="49"/>
  <c r="H213" i="49"/>
  <c r="H213" i="44" s="1"/>
  <c r="H210" i="49"/>
  <c r="H197" i="49"/>
  <c r="H192" i="49"/>
  <c r="H192" i="44" s="1"/>
  <c r="H190" i="49"/>
  <c r="H188" i="49"/>
  <c r="H186" i="49"/>
  <c r="H186" i="44" s="1"/>
  <c r="H184" i="49"/>
  <c r="H182" i="49"/>
  <c r="H180" i="49"/>
  <c r="H180" i="44" s="1"/>
  <c r="H178" i="49"/>
  <c r="H176" i="49"/>
  <c r="H174" i="49"/>
  <c r="H172" i="49"/>
  <c r="H170" i="49"/>
  <c r="H168" i="49"/>
  <c r="H168" i="44" s="1"/>
  <c r="H166" i="49"/>
  <c r="H164" i="49"/>
  <c r="H162" i="49"/>
  <c r="H162" i="44" s="1"/>
  <c r="H160" i="49"/>
  <c r="H158" i="49"/>
  <c r="H156" i="49"/>
  <c r="H156" i="44" s="1"/>
  <c r="H154" i="49"/>
  <c r="H152" i="49"/>
  <c r="H150" i="49"/>
  <c r="H150" i="44" s="1"/>
  <c r="H148" i="49"/>
  <c r="H146" i="49"/>
  <c r="H144" i="49"/>
  <c r="H144" i="44" s="1"/>
  <c r="H142" i="49"/>
  <c r="H140" i="49"/>
  <c r="H138" i="49"/>
  <c r="H136" i="49"/>
  <c r="H134" i="49"/>
  <c r="H132" i="49"/>
  <c r="H132" i="44" s="1"/>
  <c r="H130" i="49"/>
  <c r="H128" i="49"/>
  <c r="H126" i="49"/>
  <c r="H126" i="44" s="1"/>
  <c r="H124" i="49"/>
  <c r="H122" i="49"/>
  <c r="H120" i="49"/>
  <c r="H120" i="44" s="1"/>
  <c r="H118" i="49"/>
  <c r="H116" i="49"/>
  <c r="H114" i="49"/>
  <c r="H114" i="44" s="1"/>
  <c r="H112" i="49"/>
  <c r="H110" i="49"/>
  <c r="H108" i="49"/>
  <c r="H108" i="44" s="1"/>
  <c r="H106" i="49"/>
  <c r="H104" i="49"/>
  <c r="H102" i="49"/>
  <c r="H100" i="49"/>
  <c r="H98" i="49"/>
  <c r="H96" i="49"/>
  <c r="H96" i="44" s="1"/>
  <c r="H94" i="49"/>
  <c r="H92" i="49"/>
  <c r="H90" i="49"/>
  <c r="H90" i="44" s="1"/>
  <c r="H88" i="49"/>
  <c r="H86" i="49"/>
  <c r="H84" i="49"/>
  <c r="H84" i="44" s="1"/>
  <c r="H82" i="49"/>
  <c r="H80" i="49"/>
  <c r="H78" i="49"/>
  <c r="H78" i="44" s="1"/>
  <c r="H76" i="49"/>
  <c r="H74" i="49"/>
  <c r="H72" i="49"/>
  <c r="H72" i="44" s="1"/>
  <c r="H70" i="49"/>
  <c r="H68" i="49"/>
  <c r="H66" i="49"/>
  <c r="H64" i="49"/>
  <c r="H403" i="49"/>
  <c r="H387" i="49"/>
  <c r="H387" i="44" s="1"/>
  <c r="H371" i="49"/>
  <c r="H355" i="49"/>
  <c r="H339" i="49"/>
  <c r="H339" i="44" s="1"/>
  <c r="H323" i="49"/>
  <c r="H307" i="49"/>
  <c r="H291" i="49"/>
  <c r="H291" i="44" s="1"/>
  <c r="H275" i="49"/>
  <c r="H267" i="49"/>
  <c r="H267" i="44" s="1"/>
  <c r="H264" i="49"/>
  <c r="H264" i="44" s="1"/>
  <c r="H251" i="49"/>
  <c r="H248" i="49"/>
  <c r="H235" i="49"/>
  <c r="H232" i="49"/>
  <c r="H219" i="49"/>
  <c r="H219" i="44" s="1"/>
  <c r="H216" i="49"/>
  <c r="H216" i="44" s="1"/>
  <c r="H203" i="49"/>
  <c r="H200" i="49"/>
  <c r="H194" i="49"/>
  <c r="H417" i="49"/>
  <c r="H417" i="44" s="1"/>
  <c r="H401" i="49"/>
  <c r="H385" i="49"/>
  <c r="H369" i="49"/>
  <c r="H369" i="44" s="1"/>
  <c r="H353" i="49"/>
  <c r="H337" i="49"/>
  <c r="H321" i="49"/>
  <c r="H321" i="44" s="1"/>
  <c r="H305" i="49"/>
  <c r="H289" i="49"/>
  <c r="H273" i="49"/>
  <c r="H273" i="44" s="1"/>
  <c r="H270" i="49"/>
  <c r="H270" i="44" s="1"/>
  <c r="H257" i="49"/>
  <c r="H254" i="49"/>
  <c r="H241" i="49"/>
  <c r="H238" i="49"/>
  <c r="H225" i="49"/>
  <c r="H225" i="44" s="1"/>
  <c r="H222" i="49"/>
  <c r="H222" i="44" s="1"/>
  <c r="H209" i="49"/>
  <c r="H206" i="49"/>
  <c r="H415" i="49"/>
  <c r="H399" i="49"/>
  <c r="H399" i="44" s="1"/>
  <c r="H383" i="49"/>
  <c r="H367" i="49"/>
  <c r="H351" i="49"/>
  <c r="H351" i="44" s="1"/>
  <c r="H335" i="49"/>
  <c r="H319" i="49"/>
  <c r="H303" i="49"/>
  <c r="H303" i="44" s="1"/>
  <c r="H287" i="49"/>
  <c r="H263" i="49"/>
  <c r="H260" i="49"/>
  <c r="H247" i="49"/>
  <c r="H244" i="49"/>
  <c r="H231" i="49"/>
  <c r="H231" i="44" s="1"/>
  <c r="H228" i="49"/>
  <c r="H228" i="44" s="1"/>
  <c r="H215" i="49"/>
  <c r="H212" i="49"/>
  <c r="H199" i="49"/>
  <c r="H196" i="49"/>
  <c r="H413" i="49"/>
  <c r="H397" i="49"/>
  <c r="H381" i="49"/>
  <c r="H381" i="44" s="1"/>
  <c r="H365" i="49"/>
  <c r="H349" i="49"/>
  <c r="H333" i="49"/>
  <c r="H333" i="44" s="1"/>
  <c r="H317" i="49"/>
  <c r="H301" i="49"/>
  <c r="H285" i="49"/>
  <c r="H285" i="44" s="1"/>
  <c r="H269" i="49"/>
  <c r="H266" i="49"/>
  <c r="H253" i="49"/>
  <c r="H250" i="49"/>
  <c r="H237" i="49"/>
  <c r="H237" i="44" s="1"/>
  <c r="H234" i="49"/>
  <c r="H234" i="44" s="1"/>
  <c r="H221" i="49"/>
  <c r="H218" i="49"/>
  <c r="H205" i="49"/>
  <c r="H202" i="49"/>
  <c r="H193" i="49"/>
  <c r="H191" i="49"/>
  <c r="H189" i="49"/>
  <c r="H189" i="44" s="1"/>
  <c r="H187" i="49"/>
  <c r="H185" i="49"/>
  <c r="H183" i="49"/>
  <c r="H183" i="44" s="1"/>
  <c r="H181" i="49"/>
  <c r="H179" i="49"/>
  <c r="H177" i="49"/>
  <c r="H177" i="44" s="1"/>
  <c r="H175" i="49"/>
  <c r="H173" i="49"/>
  <c r="H171" i="49"/>
  <c r="H171" i="44" s="1"/>
  <c r="H169" i="49"/>
  <c r="H167" i="49"/>
  <c r="H165" i="49"/>
  <c r="H165" i="44" s="1"/>
  <c r="H163" i="49"/>
  <c r="H161" i="49"/>
  <c r="H159" i="49"/>
  <c r="H159" i="44" s="1"/>
  <c r="H157" i="49"/>
  <c r="H155" i="49"/>
  <c r="H153" i="49"/>
  <c r="H153" i="44" s="1"/>
  <c r="H151" i="49"/>
  <c r="H149" i="49"/>
  <c r="H147" i="49"/>
  <c r="H147" i="44" s="1"/>
  <c r="H145" i="49"/>
  <c r="H143" i="49"/>
  <c r="H141" i="49"/>
  <c r="H141" i="44" s="1"/>
  <c r="H139" i="49"/>
  <c r="H137" i="49"/>
  <c r="H135" i="49"/>
  <c r="H135" i="44" s="1"/>
  <c r="H133" i="49"/>
  <c r="H131" i="49"/>
  <c r="H129" i="49"/>
  <c r="H129" i="44" s="1"/>
  <c r="H127" i="49"/>
  <c r="H125" i="49"/>
  <c r="H123" i="49"/>
  <c r="H123" i="44" s="1"/>
  <c r="H121" i="49"/>
  <c r="H119" i="49"/>
  <c r="H117" i="49"/>
  <c r="H117" i="44" s="1"/>
  <c r="H115" i="49"/>
  <c r="H113" i="49"/>
  <c r="H111" i="49"/>
  <c r="H111" i="44" s="1"/>
  <c r="H109" i="49"/>
  <c r="H107" i="49"/>
  <c r="H105" i="49"/>
  <c r="H105" i="44" s="1"/>
  <c r="H103" i="49"/>
  <c r="H101" i="49"/>
  <c r="H99" i="49"/>
  <c r="H99" i="44" s="1"/>
  <c r="H97" i="49"/>
  <c r="H95" i="49"/>
  <c r="H93" i="49"/>
  <c r="H93" i="44" s="1"/>
  <c r="H91" i="49"/>
  <c r="H89" i="49"/>
  <c r="H87" i="49"/>
  <c r="H87" i="44" s="1"/>
  <c r="H85" i="49"/>
  <c r="H83" i="49"/>
  <c r="H81" i="49"/>
  <c r="H81" i="44" s="1"/>
  <c r="H79" i="49"/>
  <c r="H77" i="49"/>
  <c r="H75" i="49"/>
  <c r="H75" i="44" s="1"/>
  <c r="H73" i="49"/>
  <c r="H71" i="49"/>
  <c r="H69" i="49"/>
  <c r="H69" i="44" s="1"/>
  <c r="H67" i="49"/>
  <c r="H65" i="49"/>
  <c r="H63" i="49"/>
  <c r="H63" i="44" s="1"/>
  <c r="H411" i="49"/>
  <c r="H411" i="44" s="1"/>
  <c r="H395" i="49"/>
  <c r="H379" i="49"/>
  <c r="H363" i="49"/>
  <c r="H363" i="44" s="1"/>
  <c r="H347" i="49"/>
  <c r="H331" i="49"/>
  <c r="H315" i="49"/>
  <c r="H315" i="44" s="1"/>
  <c r="H299" i="49"/>
  <c r="H283" i="49"/>
  <c r="H272" i="49"/>
  <c r="H259" i="49"/>
  <c r="H256" i="49"/>
  <c r="H243" i="49"/>
  <c r="H243" i="44" s="1"/>
  <c r="H240" i="49"/>
  <c r="H240" i="44" s="1"/>
  <c r="H227" i="49"/>
  <c r="H224" i="49"/>
  <c r="H211" i="49"/>
  <c r="H208" i="49"/>
  <c r="H195" i="49"/>
  <c r="H195" i="44" s="1"/>
  <c r="C416" i="49"/>
  <c r="C408" i="49"/>
  <c r="C408" i="44" s="1"/>
  <c r="C400" i="49"/>
  <c r="C400" i="44" s="1"/>
  <c r="C392" i="49"/>
  <c r="C392" i="44" s="1"/>
  <c r="C384" i="49"/>
  <c r="C384" i="55" s="1"/>
  <c r="C376" i="49"/>
  <c r="C376" i="44" s="1"/>
  <c r="C368" i="49"/>
  <c r="C360" i="49"/>
  <c r="C360" i="55" s="1"/>
  <c r="C352" i="49"/>
  <c r="C352" i="44" s="1"/>
  <c r="C344" i="49"/>
  <c r="C344" i="44" s="1"/>
  <c r="C336" i="49"/>
  <c r="C328" i="49"/>
  <c r="C328" i="44" s="1"/>
  <c r="C320" i="49"/>
  <c r="C320" i="44" s="1"/>
  <c r="C312" i="49"/>
  <c r="C312" i="44" s="1"/>
  <c r="C304" i="49"/>
  <c r="C296" i="49"/>
  <c r="C296" i="44" s="1"/>
  <c r="C288" i="49"/>
  <c r="C288" i="44" s="1"/>
  <c r="C280" i="49"/>
  <c r="C280" i="44" s="1"/>
  <c r="D416" i="49"/>
  <c r="D408" i="49"/>
  <c r="D408" i="44" s="1"/>
  <c r="D400" i="49"/>
  <c r="D392" i="49"/>
  <c r="D384" i="49"/>
  <c r="D384" i="44" s="1"/>
  <c r="D376" i="49"/>
  <c r="D368" i="49"/>
  <c r="D360" i="49"/>
  <c r="D360" i="44" s="1"/>
  <c r="D349" i="49"/>
  <c r="D337" i="49"/>
  <c r="D324" i="49"/>
  <c r="D324" i="44" s="1"/>
  <c r="D310" i="49"/>
  <c r="D298" i="49"/>
  <c r="D285" i="49"/>
  <c r="D285" i="44" s="1"/>
  <c r="E417" i="49"/>
  <c r="E404" i="49"/>
  <c r="E390" i="49"/>
  <c r="E390" i="44" s="1"/>
  <c r="E364" i="49"/>
  <c r="E300" i="49"/>
  <c r="E300" i="44" s="1"/>
  <c r="F380" i="49"/>
  <c r="F316" i="49"/>
  <c r="G396" i="49"/>
  <c r="G396" i="44" s="1"/>
  <c r="G332" i="49"/>
  <c r="J64" i="49"/>
  <c r="J80" i="49"/>
  <c r="J96" i="49"/>
  <c r="J96" i="44" s="1"/>
  <c r="J112" i="49"/>
  <c r="J128" i="49"/>
  <c r="J144" i="49"/>
  <c r="J144" i="44" s="1"/>
  <c r="J160" i="49"/>
  <c r="J176" i="49"/>
  <c r="J192" i="49"/>
  <c r="J192" i="44" s="1"/>
  <c r="H217" i="49"/>
  <c r="K242" i="49"/>
  <c r="J268" i="49"/>
  <c r="H377" i="49"/>
  <c r="D411" i="49"/>
  <c r="D411" i="44" s="1"/>
  <c r="D371" i="49"/>
  <c r="D302" i="49"/>
  <c r="E380" i="49"/>
  <c r="F276" i="55"/>
  <c r="O276" i="49"/>
  <c r="K258" i="55"/>
  <c r="I418" i="49"/>
  <c r="I416" i="49"/>
  <c r="I414" i="49"/>
  <c r="I414" i="44" s="1"/>
  <c r="I412" i="49"/>
  <c r="I410" i="49"/>
  <c r="I408" i="49"/>
  <c r="I408" i="44" s="1"/>
  <c r="I406" i="49"/>
  <c r="I404" i="49"/>
  <c r="I402" i="49"/>
  <c r="I402" i="44" s="1"/>
  <c r="I400" i="49"/>
  <c r="I398" i="49"/>
  <c r="I396" i="49"/>
  <c r="I396" i="44" s="1"/>
  <c r="I394" i="49"/>
  <c r="I392" i="49"/>
  <c r="I390" i="49"/>
  <c r="I390" i="44" s="1"/>
  <c r="I388" i="49"/>
  <c r="I386" i="49"/>
  <c r="I384" i="49"/>
  <c r="I384" i="44" s="1"/>
  <c r="I382" i="49"/>
  <c r="I380" i="49"/>
  <c r="I378" i="49"/>
  <c r="I378" i="44" s="1"/>
  <c r="I376" i="49"/>
  <c r="I374" i="49"/>
  <c r="I372" i="49"/>
  <c r="I372" i="44" s="1"/>
  <c r="I370" i="49"/>
  <c r="I368" i="49"/>
  <c r="I366" i="49"/>
  <c r="I366" i="44" s="1"/>
  <c r="I364" i="49"/>
  <c r="I362" i="49"/>
  <c r="I360" i="49"/>
  <c r="I360" i="44" s="1"/>
  <c r="I358" i="49"/>
  <c r="I356" i="49"/>
  <c r="I354" i="49"/>
  <c r="I354" i="44" s="1"/>
  <c r="I352" i="49"/>
  <c r="I350" i="49"/>
  <c r="I348" i="49"/>
  <c r="I348" i="44" s="1"/>
  <c r="I346" i="49"/>
  <c r="I344" i="49"/>
  <c r="I342" i="49"/>
  <c r="I342" i="44" s="1"/>
  <c r="I340" i="49"/>
  <c r="I338" i="49"/>
  <c r="I336" i="49"/>
  <c r="I336" i="44" s="1"/>
  <c r="I334" i="49"/>
  <c r="I332" i="49"/>
  <c r="I330" i="49"/>
  <c r="I330" i="44" s="1"/>
  <c r="I328" i="49"/>
  <c r="I326" i="49"/>
  <c r="I324" i="49"/>
  <c r="I324" i="44" s="1"/>
  <c r="I322" i="49"/>
  <c r="I320" i="49"/>
  <c r="I318" i="49"/>
  <c r="I316" i="49"/>
  <c r="I314" i="49"/>
  <c r="I312" i="49"/>
  <c r="I312" i="44" s="1"/>
  <c r="I310" i="49"/>
  <c r="I308" i="49"/>
  <c r="I306" i="49"/>
  <c r="I306" i="44" s="1"/>
  <c r="I304" i="49"/>
  <c r="I302" i="49"/>
  <c r="I300" i="49"/>
  <c r="I300" i="44" s="1"/>
  <c r="I298" i="49"/>
  <c r="I296" i="49"/>
  <c r="I294" i="49"/>
  <c r="I294" i="44" s="1"/>
  <c r="I292" i="49"/>
  <c r="I290" i="49"/>
  <c r="I288" i="49"/>
  <c r="I288" i="44" s="1"/>
  <c r="I286" i="49"/>
  <c r="I284" i="49"/>
  <c r="I282" i="49"/>
  <c r="I280" i="49"/>
  <c r="I278" i="49"/>
  <c r="I276" i="49"/>
  <c r="I276" i="44" s="1"/>
  <c r="I274" i="49"/>
  <c r="I272" i="49"/>
  <c r="I270" i="49"/>
  <c r="I270" i="44" s="1"/>
  <c r="I268" i="49"/>
  <c r="I266" i="49"/>
  <c r="I264" i="49"/>
  <c r="I264" i="44" s="1"/>
  <c r="I262" i="49"/>
  <c r="I260" i="49"/>
  <c r="I258" i="49"/>
  <c r="I258" i="44" s="1"/>
  <c r="I256" i="49"/>
  <c r="I254" i="49"/>
  <c r="I252" i="49"/>
  <c r="I252" i="44" s="1"/>
  <c r="I250" i="49"/>
  <c r="I248" i="49"/>
  <c r="I246" i="49"/>
  <c r="I244" i="49"/>
  <c r="I242" i="49"/>
  <c r="I240" i="49"/>
  <c r="I240" i="44" s="1"/>
  <c r="I238" i="49"/>
  <c r="I236" i="49"/>
  <c r="I234" i="49"/>
  <c r="I234" i="44" s="1"/>
  <c r="I232" i="49"/>
  <c r="I230" i="49"/>
  <c r="I228" i="49"/>
  <c r="I228" i="44" s="1"/>
  <c r="I226" i="49"/>
  <c r="I224" i="49"/>
  <c r="I222" i="49"/>
  <c r="I222" i="44" s="1"/>
  <c r="I220" i="49"/>
  <c r="I218" i="49"/>
  <c r="I216" i="49"/>
  <c r="I216" i="44" s="1"/>
  <c r="I214" i="49"/>
  <c r="I212" i="49"/>
  <c r="I210" i="49"/>
  <c r="I208" i="49"/>
  <c r="I206" i="49"/>
  <c r="I204" i="49"/>
  <c r="I204" i="44" s="1"/>
  <c r="I202" i="49"/>
  <c r="I200" i="49"/>
  <c r="I198" i="49"/>
  <c r="I198" i="44" s="1"/>
  <c r="I196" i="49"/>
  <c r="I417" i="49"/>
  <c r="I417" i="44" s="1"/>
  <c r="I415" i="49"/>
  <c r="I413" i="49"/>
  <c r="I411" i="49"/>
  <c r="I411" i="44" s="1"/>
  <c r="I409" i="49"/>
  <c r="I407" i="49"/>
  <c r="I405" i="49"/>
  <c r="I405" i="44" s="1"/>
  <c r="I403" i="49"/>
  <c r="I401" i="49"/>
  <c r="I399" i="49"/>
  <c r="I399" i="44" s="1"/>
  <c r="I397" i="49"/>
  <c r="I395" i="49"/>
  <c r="I393" i="49"/>
  <c r="I393" i="44" s="1"/>
  <c r="I391" i="49"/>
  <c r="I389" i="49"/>
  <c r="I387" i="49"/>
  <c r="I387" i="44" s="1"/>
  <c r="I385" i="49"/>
  <c r="I383" i="49"/>
  <c r="I381" i="49"/>
  <c r="I381" i="44" s="1"/>
  <c r="I379" i="49"/>
  <c r="I377" i="49"/>
  <c r="I375" i="49"/>
  <c r="I375" i="44" s="1"/>
  <c r="I373" i="49"/>
  <c r="I371" i="49"/>
  <c r="I369" i="49"/>
  <c r="I369" i="44" s="1"/>
  <c r="I367" i="49"/>
  <c r="I365" i="49"/>
  <c r="I363" i="49"/>
  <c r="I363" i="44" s="1"/>
  <c r="I361" i="49"/>
  <c r="I359" i="49"/>
  <c r="I357" i="49"/>
  <c r="I357" i="44" s="1"/>
  <c r="I355" i="49"/>
  <c r="I353" i="49"/>
  <c r="I351" i="49"/>
  <c r="I351" i="44" s="1"/>
  <c r="I349" i="49"/>
  <c r="I347" i="49"/>
  <c r="I345" i="49"/>
  <c r="I345" i="44" s="1"/>
  <c r="I343" i="49"/>
  <c r="I341" i="49"/>
  <c r="I339" i="49"/>
  <c r="I339" i="44" s="1"/>
  <c r="I337" i="49"/>
  <c r="I335" i="49"/>
  <c r="I333" i="49"/>
  <c r="I333" i="44" s="1"/>
  <c r="I331" i="49"/>
  <c r="I329" i="49"/>
  <c r="I327" i="49"/>
  <c r="I327" i="44" s="1"/>
  <c r="I325" i="49"/>
  <c r="I323" i="49"/>
  <c r="I321" i="49"/>
  <c r="I321" i="44" s="1"/>
  <c r="I319" i="49"/>
  <c r="I317" i="49"/>
  <c r="I315" i="49"/>
  <c r="I315" i="44" s="1"/>
  <c r="I313" i="49"/>
  <c r="I311" i="49"/>
  <c r="I309" i="49"/>
  <c r="I309" i="44" s="1"/>
  <c r="I307" i="49"/>
  <c r="I305" i="49"/>
  <c r="I303" i="49"/>
  <c r="I303" i="44" s="1"/>
  <c r="I301" i="49"/>
  <c r="I299" i="49"/>
  <c r="I297" i="49"/>
  <c r="I297" i="44" s="1"/>
  <c r="I295" i="49"/>
  <c r="I293" i="49"/>
  <c r="I291" i="49"/>
  <c r="I291" i="44" s="1"/>
  <c r="I289" i="49"/>
  <c r="I287" i="49"/>
  <c r="I285" i="49"/>
  <c r="I285" i="44" s="1"/>
  <c r="I283" i="49"/>
  <c r="I281" i="49"/>
  <c r="I279" i="49"/>
  <c r="I279" i="44" s="1"/>
  <c r="I277" i="49"/>
  <c r="I275" i="49"/>
  <c r="I273" i="49"/>
  <c r="I273" i="44" s="1"/>
  <c r="I271" i="49"/>
  <c r="I269" i="49"/>
  <c r="I267" i="49"/>
  <c r="I267" i="44" s="1"/>
  <c r="I265" i="49"/>
  <c r="I263" i="49"/>
  <c r="I261" i="49"/>
  <c r="I261" i="44" s="1"/>
  <c r="I259" i="49"/>
  <c r="I257" i="49"/>
  <c r="I255" i="49"/>
  <c r="I255" i="44" s="1"/>
  <c r="I253" i="49"/>
  <c r="I251" i="49"/>
  <c r="I249" i="49"/>
  <c r="I249" i="44" s="1"/>
  <c r="I247" i="49"/>
  <c r="I245" i="49"/>
  <c r="I243" i="49"/>
  <c r="I243" i="44" s="1"/>
  <c r="I241" i="49"/>
  <c r="I239" i="49"/>
  <c r="I237" i="49"/>
  <c r="I237" i="44" s="1"/>
  <c r="I235" i="49"/>
  <c r="I233" i="49"/>
  <c r="I231" i="49"/>
  <c r="I231" i="44" s="1"/>
  <c r="I229" i="49"/>
  <c r="I227" i="49"/>
  <c r="I225" i="49"/>
  <c r="I225" i="44" s="1"/>
  <c r="I223" i="49"/>
  <c r="I221" i="49"/>
  <c r="I219" i="49"/>
  <c r="I219" i="44" s="1"/>
  <c r="I217" i="49"/>
  <c r="I215" i="49"/>
  <c r="I213" i="49"/>
  <c r="I213" i="44" s="1"/>
  <c r="I211" i="49"/>
  <c r="I209" i="49"/>
  <c r="I207" i="49"/>
  <c r="I207" i="44" s="1"/>
  <c r="I205" i="49"/>
  <c r="I203" i="49"/>
  <c r="I201" i="49"/>
  <c r="I201" i="44" s="1"/>
  <c r="I199" i="49"/>
  <c r="I197" i="49"/>
  <c r="I195" i="49"/>
  <c r="I195" i="44" s="1"/>
  <c r="I192" i="49"/>
  <c r="I192" i="44" s="1"/>
  <c r="I190" i="49"/>
  <c r="I188" i="49"/>
  <c r="I186" i="49"/>
  <c r="I186" i="44" s="1"/>
  <c r="I184" i="49"/>
  <c r="I182" i="49"/>
  <c r="I180" i="49"/>
  <c r="I180" i="44" s="1"/>
  <c r="I178" i="49"/>
  <c r="I176" i="49"/>
  <c r="I174" i="49"/>
  <c r="I172" i="49"/>
  <c r="I170" i="49"/>
  <c r="I168" i="49"/>
  <c r="I168" i="44" s="1"/>
  <c r="I166" i="49"/>
  <c r="I164" i="49"/>
  <c r="I162" i="49"/>
  <c r="I162" i="44" s="1"/>
  <c r="I160" i="49"/>
  <c r="I158" i="49"/>
  <c r="I156" i="49"/>
  <c r="I156" i="44" s="1"/>
  <c r="I154" i="49"/>
  <c r="I152" i="49"/>
  <c r="I150" i="49"/>
  <c r="I150" i="44" s="1"/>
  <c r="I148" i="49"/>
  <c r="I146" i="49"/>
  <c r="I144" i="49"/>
  <c r="I144" i="44" s="1"/>
  <c r="I142" i="49"/>
  <c r="I140" i="49"/>
  <c r="I138" i="49"/>
  <c r="I136" i="49"/>
  <c r="I134" i="49"/>
  <c r="I132" i="49"/>
  <c r="I132" i="44" s="1"/>
  <c r="I130" i="49"/>
  <c r="I128" i="49"/>
  <c r="I126" i="49"/>
  <c r="I126" i="44" s="1"/>
  <c r="I124" i="49"/>
  <c r="I122" i="49"/>
  <c r="I120" i="49"/>
  <c r="I120" i="44" s="1"/>
  <c r="I118" i="49"/>
  <c r="I116" i="49"/>
  <c r="I114" i="49"/>
  <c r="I114" i="44" s="1"/>
  <c r="I112" i="49"/>
  <c r="I110" i="49"/>
  <c r="I108" i="49"/>
  <c r="I108" i="44" s="1"/>
  <c r="I106" i="49"/>
  <c r="I104" i="49"/>
  <c r="I102" i="49"/>
  <c r="I100" i="49"/>
  <c r="I98" i="49"/>
  <c r="I96" i="49"/>
  <c r="I96" i="44" s="1"/>
  <c r="I94" i="49"/>
  <c r="I92" i="49"/>
  <c r="I90" i="49"/>
  <c r="I90" i="44" s="1"/>
  <c r="I88" i="49"/>
  <c r="I86" i="49"/>
  <c r="I84" i="49"/>
  <c r="I84" i="44" s="1"/>
  <c r="I82" i="49"/>
  <c r="I80" i="49"/>
  <c r="I78" i="49"/>
  <c r="I78" i="44" s="1"/>
  <c r="I76" i="49"/>
  <c r="I74" i="49"/>
  <c r="I72" i="49"/>
  <c r="I72" i="44" s="1"/>
  <c r="I70" i="49"/>
  <c r="I68" i="49"/>
  <c r="I66" i="49"/>
  <c r="I64" i="49"/>
  <c r="I194" i="49"/>
  <c r="I193" i="49"/>
  <c r="I191" i="49"/>
  <c r="I189" i="49"/>
  <c r="I189" i="44" s="1"/>
  <c r="I187" i="49"/>
  <c r="I185" i="49"/>
  <c r="I183" i="49"/>
  <c r="I183" i="44" s="1"/>
  <c r="I181" i="49"/>
  <c r="I179" i="49"/>
  <c r="I177" i="49"/>
  <c r="I177" i="44" s="1"/>
  <c r="I175" i="49"/>
  <c r="I173" i="49"/>
  <c r="I171" i="49"/>
  <c r="I171" i="44" s="1"/>
  <c r="I169" i="49"/>
  <c r="I167" i="49"/>
  <c r="I165" i="49"/>
  <c r="I165" i="44" s="1"/>
  <c r="I163" i="49"/>
  <c r="I161" i="49"/>
  <c r="I159" i="49"/>
  <c r="I159" i="44" s="1"/>
  <c r="I157" i="49"/>
  <c r="I155" i="49"/>
  <c r="I153" i="49"/>
  <c r="I153" i="44" s="1"/>
  <c r="I151" i="49"/>
  <c r="I149" i="49"/>
  <c r="I147" i="49"/>
  <c r="I147" i="44" s="1"/>
  <c r="I145" i="49"/>
  <c r="I143" i="49"/>
  <c r="I141" i="49"/>
  <c r="I141" i="44" s="1"/>
  <c r="I139" i="49"/>
  <c r="I137" i="49"/>
  <c r="I135" i="49"/>
  <c r="I135" i="44" s="1"/>
  <c r="I133" i="49"/>
  <c r="I131" i="49"/>
  <c r="I129" i="49"/>
  <c r="I129" i="44" s="1"/>
  <c r="I127" i="49"/>
  <c r="I125" i="49"/>
  <c r="I123" i="49"/>
  <c r="I123" i="44" s="1"/>
  <c r="I121" i="49"/>
  <c r="I119" i="49"/>
  <c r="I117" i="49"/>
  <c r="I117" i="44" s="1"/>
  <c r="I115" i="49"/>
  <c r="I113" i="49"/>
  <c r="I111" i="49"/>
  <c r="I111" i="44" s="1"/>
  <c r="I109" i="49"/>
  <c r="I107" i="49"/>
  <c r="I105" i="49"/>
  <c r="I105" i="44" s="1"/>
  <c r="I103" i="49"/>
  <c r="I101" i="49"/>
  <c r="I99" i="49"/>
  <c r="I99" i="44" s="1"/>
  <c r="I97" i="49"/>
  <c r="I95" i="49"/>
  <c r="I93" i="49"/>
  <c r="I93" i="44" s="1"/>
  <c r="I91" i="49"/>
  <c r="I89" i="49"/>
  <c r="I87" i="49"/>
  <c r="I87" i="44" s="1"/>
  <c r="I85" i="49"/>
  <c r="I83" i="49"/>
  <c r="I81" i="49"/>
  <c r="I81" i="44" s="1"/>
  <c r="I79" i="49"/>
  <c r="I77" i="49"/>
  <c r="I75" i="49"/>
  <c r="I75" i="44" s="1"/>
  <c r="I73" i="49"/>
  <c r="I71" i="49"/>
  <c r="I69" i="49"/>
  <c r="I69" i="44" s="1"/>
  <c r="I67" i="49"/>
  <c r="I65" i="49"/>
  <c r="I63" i="49"/>
  <c r="I63" i="44" s="1"/>
  <c r="C415" i="49"/>
  <c r="C415" i="44" s="1"/>
  <c r="C407" i="49"/>
  <c r="C407" i="44" s="1"/>
  <c r="C399" i="49"/>
  <c r="C391" i="49"/>
  <c r="C391" i="44" s="1"/>
  <c r="C383" i="49"/>
  <c r="C375" i="49"/>
  <c r="C367" i="49"/>
  <c r="C367" i="44" s="1"/>
  <c r="C359" i="49"/>
  <c r="C359" i="44" s="1"/>
  <c r="C351" i="49"/>
  <c r="C343" i="49"/>
  <c r="C343" i="44" s="1"/>
  <c r="C335" i="49"/>
  <c r="C335" i="44" s="1"/>
  <c r="C327" i="49"/>
  <c r="C327" i="55" s="1"/>
  <c r="C319" i="49"/>
  <c r="C311" i="49"/>
  <c r="C311" i="44" s="1"/>
  <c r="C303" i="49"/>
  <c r="C303" i="44" s="1"/>
  <c r="C295" i="49"/>
  <c r="C295" i="44" s="1"/>
  <c r="C287" i="49"/>
  <c r="C287" i="44" s="1"/>
  <c r="C279" i="49"/>
  <c r="C279" i="44" s="1"/>
  <c r="D415" i="49"/>
  <c r="D407" i="49"/>
  <c r="D399" i="49"/>
  <c r="D399" i="44" s="1"/>
  <c r="D391" i="49"/>
  <c r="D383" i="49"/>
  <c r="D375" i="49"/>
  <c r="D375" i="44" s="1"/>
  <c r="D367" i="49"/>
  <c r="D359" i="49"/>
  <c r="D348" i="49"/>
  <c r="D348" i="44" s="1"/>
  <c r="D334" i="49"/>
  <c r="D322" i="49"/>
  <c r="D309" i="49"/>
  <c r="D309" i="44" s="1"/>
  <c r="D297" i="49"/>
  <c r="D297" i="44" s="1"/>
  <c r="D284" i="49"/>
  <c r="E414" i="49"/>
  <c r="E414" i="44" s="1"/>
  <c r="E402" i="49"/>
  <c r="E402" i="44" s="1"/>
  <c r="E389" i="49"/>
  <c r="E356" i="49"/>
  <c r="E292" i="49"/>
  <c r="F372" i="49"/>
  <c r="F372" i="44" s="1"/>
  <c r="F308" i="49"/>
  <c r="G388" i="49"/>
  <c r="G324" i="49"/>
  <c r="G324" i="44" s="1"/>
  <c r="J66" i="49"/>
  <c r="J82" i="49"/>
  <c r="J98" i="49"/>
  <c r="J114" i="49"/>
  <c r="J114" i="44" s="1"/>
  <c r="J130" i="49"/>
  <c r="J146" i="49"/>
  <c r="J162" i="49"/>
  <c r="J162" i="44" s="1"/>
  <c r="J178" i="49"/>
  <c r="J220" i="49"/>
  <c r="H246" i="49"/>
  <c r="H393" i="49"/>
  <c r="H393" i="44" s="1"/>
  <c r="J418" i="49"/>
  <c r="J416" i="49"/>
  <c r="J414" i="49"/>
  <c r="J414" i="44" s="1"/>
  <c r="J412" i="49"/>
  <c r="J410" i="49"/>
  <c r="J408" i="49"/>
  <c r="J408" i="44" s="1"/>
  <c r="J406" i="49"/>
  <c r="J404" i="49"/>
  <c r="J402" i="49"/>
  <c r="J402" i="44" s="1"/>
  <c r="J400" i="49"/>
  <c r="J398" i="49"/>
  <c r="J396" i="49"/>
  <c r="J396" i="44" s="1"/>
  <c r="J394" i="49"/>
  <c r="J392" i="49"/>
  <c r="J390" i="49"/>
  <c r="J390" i="44" s="1"/>
  <c r="J388" i="49"/>
  <c r="J386" i="49"/>
  <c r="J384" i="49"/>
  <c r="J384" i="44" s="1"/>
  <c r="J382" i="49"/>
  <c r="J380" i="49"/>
  <c r="J378" i="49"/>
  <c r="J378" i="44" s="1"/>
  <c r="J376" i="49"/>
  <c r="J374" i="49"/>
  <c r="J372" i="49"/>
  <c r="J372" i="44" s="1"/>
  <c r="J370" i="49"/>
  <c r="J368" i="49"/>
  <c r="J366" i="49"/>
  <c r="J366" i="44" s="1"/>
  <c r="J364" i="49"/>
  <c r="J362" i="49"/>
  <c r="J360" i="49"/>
  <c r="J360" i="44" s="1"/>
  <c r="J358" i="49"/>
  <c r="J356" i="49"/>
  <c r="J354" i="49"/>
  <c r="J354" i="44" s="1"/>
  <c r="J352" i="49"/>
  <c r="J350" i="49"/>
  <c r="J348" i="49"/>
  <c r="J348" i="44" s="1"/>
  <c r="J346" i="49"/>
  <c r="J344" i="49"/>
  <c r="J342" i="49"/>
  <c r="J342" i="44" s="1"/>
  <c r="J340" i="49"/>
  <c r="J338" i="49"/>
  <c r="J336" i="49"/>
  <c r="J336" i="44" s="1"/>
  <c r="J334" i="49"/>
  <c r="J332" i="49"/>
  <c r="J330" i="49"/>
  <c r="J330" i="44" s="1"/>
  <c r="J328" i="49"/>
  <c r="J326" i="49"/>
  <c r="J324" i="49"/>
  <c r="J324" i="44" s="1"/>
  <c r="J322" i="49"/>
  <c r="J320" i="49"/>
  <c r="J318" i="49"/>
  <c r="J316" i="49"/>
  <c r="J314" i="49"/>
  <c r="J312" i="49"/>
  <c r="J312" i="44" s="1"/>
  <c r="J310" i="49"/>
  <c r="J308" i="49"/>
  <c r="J306" i="49"/>
  <c r="J306" i="44" s="1"/>
  <c r="J304" i="49"/>
  <c r="J302" i="49"/>
  <c r="J300" i="49"/>
  <c r="J300" i="44" s="1"/>
  <c r="J298" i="49"/>
  <c r="J296" i="49"/>
  <c r="J294" i="49"/>
  <c r="J294" i="44" s="1"/>
  <c r="J292" i="49"/>
  <c r="J290" i="49"/>
  <c r="J288" i="49"/>
  <c r="J288" i="44" s="1"/>
  <c r="J286" i="49"/>
  <c r="J284" i="49"/>
  <c r="J282" i="49"/>
  <c r="J280" i="49"/>
  <c r="J278" i="49"/>
  <c r="J276" i="49"/>
  <c r="J276" i="44" s="1"/>
  <c r="J274" i="49"/>
  <c r="J417" i="49"/>
  <c r="J417" i="44" s="1"/>
  <c r="J415" i="49"/>
  <c r="J413" i="49"/>
  <c r="J411" i="49"/>
  <c r="J411" i="44" s="1"/>
  <c r="J409" i="49"/>
  <c r="J407" i="49"/>
  <c r="J405" i="49"/>
  <c r="J405" i="44" s="1"/>
  <c r="J403" i="49"/>
  <c r="J401" i="49"/>
  <c r="J399" i="49"/>
  <c r="J399" i="44" s="1"/>
  <c r="J397" i="49"/>
  <c r="J395" i="49"/>
  <c r="J393" i="49"/>
  <c r="J393" i="44" s="1"/>
  <c r="J391" i="49"/>
  <c r="J389" i="49"/>
  <c r="J387" i="49"/>
  <c r="J387" i="44" s="1"/>
  <c r="J385" i="49"/>
  <c r="J383" i="49"/>
  <c r="J381" i="49"/>
  <c r="J381" i="44" s="1"/>
  <c r="J379" i="49"/>
  <c r="J377" i="49"/>
  <c r="J375" i="49"/>
  <c r="J375" i="44" s="1"/>
  <c r="J373" i="49"/>
  <c r="J371" i="49"/>
  <c r="J369" i="49"/>
  <c r="J369" i="44" s="1"/>
  <c r="J367" i="49"/>
  <c r="J365" i="49"/>
  <c r="J363" i="49"/>
  <c r="J363" i="44" s="1"/>
  <c r="J361" i="49"/>
  <c r="J359" i="49"/>
  <c r="J357" i="49"/>
  <c r="J357" i="44" s="1"/>
  <c r="J355" i="49"/>
  <c r="J353" i="49"/>
  <c r="J351" i="49"/>
  <c r="J351" i="44" s="1"/>
  <c r="J349" i="49"/>
  <c r="J347" i="49"/>
  <c r="J345" i="49"/>
  <c r="J345" i="44" s="1"/>
  <c r="J343" i="49"/>
  <c r="J341" i="49"/>
  <c r="J339" i="49"/>
  <c r="J339" i="44" s="1"/>
  <c r="J337" i="49"/>
  <c r="J335" i="49"/>
  <c r="J333" i="49"/>
  <c r="J333" i="44" s="1"/>
  <c r="J331" i="49"/>
  <c r="J329" i="49"/>
  <c r="J327" i="49"/>
  <c r="J327" i="44" s="1"/>
  <c r="J325" i="49"/>
  <c r="J323" i="49"/>
  <c r="J321" i="49"/>
  <c r="J321" i="44" s="1"/>
  <c r="J319" i="49"/>
  <c r="J317" i="49"/>
  <c r="J315" i="49"/>
  <c r="J315" i="44" s="1"/>
  <c r="J313" i="49"/>
  <c r="J311" i="49"/>
  <c r="J309" i="49"/>
  <c r="J309" i="44" s="1"/>
  <c r="J307" i="49"/>
  <c r="J305" i="49"/>
  <c r="J303" i="49"/>
  <c r="J303" i="44" s="1"/>
  <c r="J301" i="49"/>
  <c r="J299" i="49"/>
  <c r="J297" i="49"/>
  <c r="J297" i="44" s="1"/>
  <c r="J295" i="49"/>
  <c r="J293" i="49"/>
  <c r="J291" i="49"/>
  <c r="J291" i="44" s="1"/>
  <c r="J289" i="49"/>
  <c r="J287" i="49"/>
  <c r="J285" i="49"/>
  <c r="J285" i="44" s="1"/>
  <c r="J283" i="49"/>
  <c r="J281" i="49"/>
  <c r="J279" i="49"/>
  <c r="J279" i="44" s="1"/>
  <c r="J277" i="49"/>
  <c r="J275" i="49"/>
  <c r="J273" i="49"/>
  <c r="J273" i="44" s="1"/>
  <c r="J261" i="49"/>
  <c r="J261" i="44" s="1"/>
  <c r="J258" i="49"/>
  <c r="J258" i="44" s="1"/>
  <c r="J245" i="49"/>
  <c r="J242" i="49"/>
  <c r="J229" i="49"/>
  <c r="J226" i="49"/>
  <c r="J213" i="49"/>
  <c r="J213" i="44" s="1"/>
  <c r="J210" i="49"/>
  <c r="J197" i="49"/>
  <c r="J194" i="49"/>
  <c r="J267" i="49"/>
  <c r="J267" i="44" s="1"/>
  <c r="J264" i="49"/>
  <c r="J264" i="44" s="1"/>
  <c r="J251" i="49"/>
  <c r="J248" i="49"/>
  <c r="J235" i="49"/>
  <c r="J232" i="49"/>
  <c r="J219" i="49"/>
  <c r="J219" i="44" s="1"/>
  <c r="J216" i="49"/>
  <c r="J216" i="44" s="1"/>
  <c r="J203" i="49"/>
  <c r="J200" i="49"/>
  <c r="J270" i="49"/>
  <c r="J270" i="44" s="1"/>
  <c r="J257" i="49"/>
  <c r="J254" i="49"/>
  <c r="J241" i="49"/>
  <c r="J238" i="49"/>
  <c r="J225" i="49"/>
  <c r="J225" i="44" s="1"/>
  <c r="J222" i="49"/>
  <c r="J222" i="44" s="1"/>
  <c r="J209" i="49"/>
  <c r="J206" i="49"/>
  <c r="J263" i="49"/>
  <c r="J260" i="49"/>
  <c r="J247" i="49"/>
  <c r="J244" i="49"/>
  <c r="J231" i="49"/>
  <c r="J231" i="44" s="1"/>
  <c r="J228" i="49"/>
  <c r="J228" i="44" s="1"/>
  <c r="J215" i="49"/>
  <c r="J212" i="49"/>
  <c r="J199" i="49"/>
  <c r="J196" i="49"/>
  <c r="J193" i="49"/>
  <c r="J191" i="49"/>
  <c r="J189" i="49"/>
  <c r="J189" i="44" s="1"/>
  <c r="J187" i="49"/>
  <c r="J185" i="49"/>
  <c r="J183" i="49"/>
  <c r="J183" i="44" s="1"/>
  <c r="J181" i="49"/>
  <c r="J179" i="49"/>
  <c r="J177" i="49"/>
  <c r="J177" i="44" s="1"/>
  <c r="J175" i="49"/>
  <c r="J173" i="49"/>
  <c r="J171" i="49"/>
  <c r="J171" i="44" s="1"/>
  <c r="J169" i="49"/>
  <c r="J167" i="49"/>
  <c r="J165" i="49"/>
  <c r="J165" i="44" s="1"/>
  <c r="J163" i="49"/>
  <c r="J161" i="49"/>
  <c r="J159" i="49"/>
  <c r="J159" i="44" s="1"/>
  <c r="J157" i="49"/>
  <c r="J155" i="49"/>
  <c r="J153" i="49"/>
  <c r="J153" i="44" s="1"/>
  <c r="J151" i="49"/>
  <c r="J149" i="49"/>
  <c r="J147" i="49"/>
  <c r="J147" i="44" s="1"/>
  <c r="J145" i="49"/>
  <c r="J143" i="49"/>
  <c r="J141" i="49"/>
  <c r="J141" i="44" s="1"/>
  <c r="J139" i="49"/>
  <c r="J137" i="49"/>
  <c r="J135" i="49"/>
  <c r="J135" i="44" s="1"/>
  <c r="J133" i="49"/>
  <c r="J131" i="49"/>
  <c r="J129" i="49"/>
  <c r="J129" i="44" s="1"/>
  <c r="J127" i="49"/>
  <c r="J125" i="49"/>
  <c r="J123" i="49"/>
  <c r="J123" i="44" s="1"/>
  <c r="J121" i="49"/>
  <c r="J119" i="49"/>
  <c r="J117" i="49"/>
  <c r="J117" i="44" s="1"/>
  <c r="J115" i="49"/>
  <c r="J113" i="49"/>
  <c r="J111" i="49"/>
  <c r="J111" i="44" s="1"/>
  <c r="J109" i="49"/>
  <c r="J107" i="49"/>
  <c r="J105" i="49"/>
  <c r="J105" i="44" s="1"/>
  <c r="J103" i="49"/>
  <c r="J101" i="49"/>
  <c r="J99" i="49"/>
  <c r="J99" i="44" s="1"/>
  <c r="J97" i="49"/>
  <c r="J95" i="49"/>
  <c r="J93" i="49"/>
  <c r="J93" i="44" s="1"/>
  <c r="J91" i="49"/>
  <c r="J89" i="49"/>
  <c r="J87" i="49"/>
  <c r="J87" i="44" s="1"/>
  <c r="J85" i="49"/>
  <c r="J83" i="49"/>
  <c r="J81" i="49"/>
  <c r="J81" i="44" s="1"/>
  <c r="J79" i="49"/>
  <c r="J77" i="49"/>
  <c r="J75" i="49"/>
  <c r="J75" i="44" s="1"/>
  <c r="J73" i="49"/>
  <c r="J71" i="49"/>
  <c r="J69" i="49"/>
  <c r="J69" i="44" s="1"/>
  <c r="J67" i="49"/>
  <c r="J65" i="49"/>
  <c r="J63" i="49"/>
  <c r="J63" i="44" s="1"/>
  <c r="J269" i="49"/>
  <c r="J266" i="49"/>
  <c r="J253" i="49"/>
  <c r="J250" i="49"/>
  <c r="J237" i="49"/>
  <c r="J237" i="44" s="1"/>
  <c r="J234" i="49"/>
  <c r="J234" i="44" s="1"/>
  <c r="J221" i="49"/>
  <c r="J218" i="49"/>
  <c r="J205" i="49"/>
  <c r="J202" i="49"/>
  <c r="J272" i="49"/>
  <c r="J259" i="49"/>
  <c r="J256" i="49"/>
  <c r="J243" i="49"/>
  <c r="J243" i="44" s="1"/>
  <c r="J240" i="49"/>
  <c r="J240" i="44" s="1"/>
  <c r="J227" i="49"/>
  <c r="J224" i="49"/>
  <c r="J211" i="49"/>
  <c r="J208" i="49"/>
  <c r="J195" i="49"/>
  <c r="J195" i="44" s="1"/>
  <c r="J265" i="49"/>
  <c r="J262" i="49"/>
  <c r="J249" i="49"/>
  <c r="J249" i="44" s="1"/>
  <c r="J246" i="49"/>
  <c r="J233" i="49"/>
  <c r="J230" i="49"/>
  <c r="J217" i="49"/>
  <c r="J214" i="49"/>
  <c r="J201" i="49"/>
  <c r="J201" i="44" s="1"/>
  <c r="J198" i="49"/>
  <c r="J198" i="44" s="1"/>
  <c r="C414" i="49"/>
  <c r="C414" i="44" s="1"/>
  <c r="C406" i="49"/>
  <c r="C406" i="44" s="1"/>
  <c r="C398" i="49"/>
  <c r="C398" i="44" s="1"/>
  <c r="C390" i="49"/>
  <c r="C382" i="49"/>
  <c r="C382" i="44" s="1"/>
  <c r="C374" i="49"/>
  <c r="C374" i="44" s="1"/>
  <c r="C366" i="49"/>
  <c r="C366" i="44" s="1"/>
  <c r="C358" i="49"/>
  <c r="C350" i="49"/>
  <c r="C350" i="44" s="1"/>
  <c r="C342" i="49"/>
  <c r="C342" i="44" s="1"/>
  <c r="C334" i="49"/>
  <c r="C334" i="44" s="1"/>
  <c r="C326" i="49"/>
  <c r="C326" i="44" s="1"/>
  <c r="C318" i="49"/>
  <c r="C310" i="49"/>
  <c r="C310" i="44" s="1"/>
  <c r="C302" i="49"/>
  <c r="C302" i="44" s="1"/>
  <c r="C294" i="49"/>
  <c r="C286" i="49"/>
  <c r="C286" i="44" s="1"/>
  <c r="C278" i="49"/>
  <c r="C278" i="44" s="1"/>
  <c r="D414" i="49"/>
  <c r="D414" i="44" s="1"/>
  <c r="D406" i="49"/>
  <c r="D398" i="49"/>
  <c r="D390" i="49"/>
  <c r="D390" i="44" s="1"/>
  <c r="D382" i="49"/>
  <c r="D374" i="49"/>
  <c r="D366" i="49"/>
  <c r="D366" i="44" s="1"/>
  <c r="D358" i="49"/>
  <c r="D346" i="49"/>
  <c r="D333" i="49"/>
  <c r="D333" i="44" s="1"/>
  <c r="D321" i="49"/>
  <c r="D321" i="44" s="1"/>
  <c r="D308" i="49"/>
  <c r="D294" i="49"/>
  <c r="D294" i="44" s="1"/>
  <c r="D282" i="49"/>
  <c r="E413" i="49"/>
  <c r="E401" i="49"/>
  <c r="E388" i="49"/>
  <c r="E348" i="49"/>
  <c r="E348" i="44" s="1"/>
  <c r="F364" i="49"/>
  <c r="F300" i="49"/>
  <c r="F300" i="44" s="1"/>
  <c r="G380" i="49"/>
  <c r="G316" i="49"/>
  <c r="J68" i="49"/>
  <c r="J84" i="49"/>
  <c r="J84" i="44" s="1"/>
  <c r="J100" i="49"/>
  <c r="J116" i="49"/>
  <c r="J132" i="49"/>
  <c r="J132" i="44" s="1"/>
  <c r="J148" i="49"/>
  <c r="J164" i="49"/>
  <c r="J180" i="49"/>
  <c r="J180" i="44" s="1"/>
  <c r="H198" i="49"/>
  <c r="H198" i="44" s="1"/>
  <c r="J223" i="49"/>
  <c r="H249" i="49"/>
  <c r="H249" i="44" s="1"/>
  <c r="H281" i="49"/>
  <c r="H409" i="49"/>
  <c r="E419" i="49"/>
  <c r="E277" i="49"/>
  <c r="E285" i="49"/>
  <c r="E285" i="44" s="1"/>
  <c r="E293" i="49"/>
  <c r="E301" i="49"/>
  <c r="E309" i="49"/>
  <c r="E309" i="44" s="1"/>
  <c r="E317" i="49"/>
  <c r="E325" i="49"/>
  <c r="E333" i="49"/>
  <c r="E333" i="44" s="1"/>
  <c r="E341" i="49"/>
  <c r="E349" i="49"/>
  <c r="E357" i="49"/>
  <c r="E357" i="44" s="1"/>
  <c r="E365" i="49"/>
  <c r="E373" i="49"/>
  <c r="E278" i="49"/>
  <c r="E286" i="49"/>
  <c r="E294" i="49"/>
  <c r="E294" i="44" s="1"/>
  <c r="E302" i="49"/>
  <c r="E310" i="49"/>
  <c r="E318" i="49"/>
  <c r="E326" i="49"/>
  <c r="E334" i="49"/>
  <c r="E342" i="49"/>
  <c r="E342" i="44" s="1"/>
  <c r="E350" i="49"/>
  <c r="E358" i="49"/>
  <c r="E366" i="49"/>
  <c r="E366" i="44" s="1"/>
  <c r="E374" i="49"/>
  <c r="E382" i="49"/>
  <c r="E279" i="49"/>
  <c r="E279" i="44" s="1"/>
  <c r="E287" i="49"/>
  <c r="E295" i="49"/>
  <c r="E303" i="49"/>
  <c r="E303" i="44" s="1"/>
  <c r="E311" i="49"/>
  <c r="E319" i="49"/>
  <c r="E327" i="49"/>
  <c r="E327" i="44" s="1"/>
  <c r="E335" i="49"/>
  <c r="E343" i="49"/>
  <c r="E351" i="49"/>
  <c r="E351" i="44" s="1"/>
  <c r="E359" i="49"/>
  <c r="E367" i="49"/>
  <c r="E375" i="49"/>
  <c r="E375" i="44" s="1"/>
  <c r="E383" i="49"/>
  <c r="E391" i="49"/>
  <c r="E399" i="49"/>
  <c r="E399" i="44" s="1"/>
  <c r="E407" i="49"/>
  <c r="E415" i="49"/>
  <c r="E280" i="49"/>
  <c r="E288" i="49"/>
  <c r="E288" i="44" s="1"/>
  <c r="E296" i="49"/>
  <c r="E304" i="49"/>
  <c r="E312" i="49"/>
  <c r="E312" i="44" s="1"/>
  <c r="E320" i="49"/>
  <c r="E328" i="49"/>
  <c r="E336" i="49"/>
  <c r="E336" i="44" s="1"/>
  <c r="E344" i="49"/>
  <c r="E352" i="49"/>
  <c r="E360" i="49"/>
  <c r="E360" i="44" s="1"/>
  <c r="E368" i="49"/>
  <c r="E376" i="49"/>
  <c r="E384" i="49"/>
  <c r="E384" i="44" s="1"/>
  <c r="E392" i="49"/>
  <c r="E400" i="49"/>
  <c r="E408" i="49"/>
  <c r="E408" i="44" s="1"/>
  <c r="E416" i="49"/>
  <c r="E281" i="49"/>
  <c r="E289" i="49"/>
  <c r="E297" i="49"/>
  <c r="E297" i="44" s="1"/>
  <c r="E305" i="49"/>
  <c r="E313" i="49"/>
  <c r="E321" i="49"/>
  <c r="E321" i="44" s="1"/>
  <c r="E329" i="49"/>
  <c r="E337" i="49"/>
  <c r="E345" i="49"/>
  <c r="E345" i="44" s="1"/>
  <c r="E353" i="49"/>
  <c r="E361" i="49"/>
  <c r="E369" i="49"/>
  <c r="E369" i="44" s="1"/>
  <c r="E282" i="49"/>
  <c r="E290" i="49"/>
  <c r="E298" i="49"/>
  <c r="E306" i="49"/>
  <c r="E306" i="44" s="1"/>
  <c r="E314" i="49"/>
  <c r="E322" i="49"/>
  <c r="E330" i="49"/>
  <c r="E330" i="44" s="1"/>
  <c r="E338" i="49"/>
  <c r="E346" i="49"/>
  <c r="E354" i="49"/>
  <c r="E354" i="44" s="1"/>
  <c r="E362" i="49"/>
  <c r="E370" i="49"/>
  <c r="E378" i="49"/>
  <c r="E378" i="44" s="1"/>
  <c r="E386" i="49"/>
  <c r="E275" i="49"/>
  <c r="E283" i="49"/>
  <c r="E291" i="49"/>
  <c r="E291" i="44" s="1"/>
  <c r="E299" i="49"/>
  <c r="E307" i="49"/>
  <c r="E315" i="49"/>
  <c r="E315" i="44" s="1"/>
  <c r="E323" i="49"/>
  <c r="E331" i="49"/>
  <c r="E339" i="49"/>
  <c r="E339" i="44" s="1"/>
  <c r="E347" i="49"/>
  <c r="E355" i="49"/>
  <c r="E363" i="49"/>
  <c r="E363" i="44" s="1"/>
  <c r="E371" i="49"/>
  <c r="E379" i="49"/>
  <c r="E387" i="49"/>
  <c r="E387" i="44" s="1"/>
  <c r="E395" i="49"/>
  <c r="E403" i="49"/>
  <c r="E411" i="49"/>
  <c r="E411" i="44" s="1"/>
  <c r="D379" i="49"/>
  <c r="D329" i="49"/>
  <c r="E396" i="49"/>
  <c r="E396" i="44" s="1"/>
  <c r="K418" i="49"/>
  <c r="K418" i="44" s="1"/>
  <c r="K418" i="46" s="1"/>
  <c r="K416" i="49"/>
  <c r="K414" i="49"/>
  <c r="K414" i="44" s="1"/>
  <c r="K412" i="49"/>
  <c r="K410" i="49"/>
  <c r="K408" i="49"/>
  <c r="K408" i="44" s="1"/>
  <c r="K406" i="49"/>
  <c r="K404" i="49"/>
  <c r="K402" i="49"/>
  <c r="K402" i="44" s="1"/>
  <c r="K400" i="49"/>
  <c r="K398" i="49"/>
  <c r="K396" i="49"/>
  <c r="K396" i="44" s="1"/>
  <c r="K394" i="49"/>
  <c r="K392" i="49"/>
  <c r="K390" i="49"/>
  <c r="K390" i="44" s="1"/>
  <c r="K388" i="49"/>
  <c r="K386" i="49"/>
  <c r="K384" i="49"/>
  <c r="K384" i="44" s="1"/>
  <c r="K382" i="49"/>
  <c r="K380" i="49"/>
  <c r="K378" i="49"/>
  <c r="K378" i="44" s="1"/>
  <c r="K376" i="49"/>
  <c r="K374" i="49"/>
  <c r="K372" i="49"/>
  <c r="K372" i="44" s="1"/>
  <c r="K370" i="49"/>
  <c r="K368" i="49"/>
  <c r="K366" i="49"/>
  <c r="K366" i="44" s="1"/>
  <c r="K364" i="49"/>
  <c r="K362" i="49"/>
  <c r="K360" i="49"/>
  <c r="K360" i="44" s="1"/>
  <c r="K358" i="49"/>
  <c r="K356" i="49"/>
  <c r="K354" i="49"/>
  <c r="K354" i="44" s="1"/>
  <c r="K352" i="49"/>
  <c r="K350" i="49"/>
  <c r="K348" i="49"/>
  <c r="K348" i="44" s="1"/>
  <c r="K346" i="49"/>
  <c r="K344" i="49"/>
  <c r="K342" i="49"/>
  <c r="K342" i="44" s="1"/>
  <c r="K340" i="49"/>
  <c r="K338" i="49"/>
  <c r="K336" i="49"/>
  <c r="K336" i="44" s="1"/>
  <c r="K334" i="49"/>
  <c r="K332" i="49"/>
  <c r="K330" i="49"/>
  <c r="K330" i="44" s="1"/>
  <c r="K328" i="49"/>
  <c r="K326" i="49"/>
  <c r="K324" i="49"/>
  <c r="K324" i="44" s="1"/>
  <c r="K322" i="49"/>
  <c r="K320" i="49"/>
  <c r="K318" i="49"/>
  <c r="K318" i="44" s="1"/>
  <c r="K316" i="49"/>
  <c r="K314" i="49"/>
  <c r="K312" i="49"/>
  <c r="K312" i="44" s="1"/>
  <c r="K310" i="49"/>
  <c r="K308" i="49"/>
  <c r="K306" i="49"/>
  <c r="K306" i="44" s="1"/>
  <c r="K304" i="49"/>
  <c r="K302" i="49"/>
  <c r="K300" i="49"/>
  <c r="K300" i="44" s="1"/>
  <c r="K298" i="49"/>
  <c r="K296" i="49"/>
  <c r="K294" i="49"/>
  <c r="K294" i="44" s="1"/>
  <c r="K292" i="49"/>
  <c r="K290" i="49"/>
  <c r="K288" i="49"/>
  <c r="K288" i="44" s="1"/>
  <c r="K286" i="49"/>
  <c r="K284" i="49"/>
  <c r="K282" i="49"/>
  <c r="K280" i="49"/>
  <c r="K278" i="49"/>
  <c r="K276" i="49"/>
  <c r="K276" i="44" s="1"/>
  <c r="K274" i="49"/>
  <c r="K417" i="49"/>
  <c r="K417" i="44" s="1"/>
  <c r="T417" i="44" s="1"/>
  <c r="K415" i="49"/>
  <c r="K413" i="49"/>
  <c r="K411" i="49"/>
  <c r="K411" i="44" s="1"/>
  <c r="K409" i="49"/>
  <c r="K407" i="49"/>
  <c r="K405" i="49"/>
  <c r="K405" i="44" s="1"/>
  <c r="K403" i="49"/>
  <c r="K401" i="49"/>
  <c r="K399" i="49"/>
  <c r="K399" i="44" s="1"/>
  <c r="K397" i="49"/>
  <c r="K395" i="49"/>
  <c r="K393" i="49"/>
  <c r="K393" i="44" s="1"/>
  <c r="K391" i="49"/>
  <c r="K389" i="49"/>
  <c r="K387" i="49"/>
  <c r="K387" i="44" s="1"/>
  <c r="K385" i="49"/>
  <c r="K383" i="49"/>
  <c r="K381" i="49"/>
  <c r="K381" i="44" s="1"/>
  <c r="K379" i="49"/>
  <c r="K377" i="49"/>
  <c r="K375" i="49"/>
  <c r="K375" i="44" s="1"/>
  <c r="K373" i="49"/>
  <c r="K371" i="49"/>
  <c r="K369" i="49"/>
  <c r="K369" i="44" s="1"/>
  <c r="K367" i="49"/>
  <c r="K365" i="49"/>
  <c r="K363" i="49"/>
  <c r="K363" i="44" s="1"/>
  <c r="K361" i="49"/>
  <c r="K359" i="49"/>
  <c r="K357" i="49"/>
  <c r="K357" i="44" s="1"/>
  <c r="K355" i="49"/>
  <c r="K353" i="49"/>
  <c r="K351" i="49"/>
  <c r="K351" i="44" s="1"/>
  <c r="K349" i="49"/>
  <c r="K347" i="49"/>
  <c r="K345" i="49"/>
  <c r="K345" i="44" s="1"/>
  <c r="K343" i="49"/>
  <c r="K341" i="49"/>
  <c r="K339" i="49"/>
  <c r="K339" i="44" s="1"/>
  <c r="K337" i="49"/>
  <c r="K335" i="49"/>
  <c r="K333" i="49"/>
  <c r="K333" i="44" s="1"/>
  <c r="K331" i="49"/>
  <c r="K329" i="49"/>
  <c r="K327" i="49"/>
  <c r="K327" i="44" s="1"/>
  <c r="K325" i="49"/>
  <c r="K323" i="49"/>
  <c r="K321" i="49"/>
  <c r="K321" i="44" s="1"/>
  <c r="K319" i="49"/>
  <c r="K317" i="49"/>
  <c r="K315" i="49"/>
  <c r="K315" i="44" s="1"/>
  <c r="K313" i="49"/>
  <c r="K311" i="49"/>
  <c r="K309" i="49"/>
  <c r="K309" i="44" s="1"/>
  <c r="K307" i="49"/>
  <c r="K305" i="49"/>
  <c r="K303" i="49"/>
  <c r="K303" i="44" s="1"/>
  <c r="K301" i="49"/>
  <c r="K299" i="49"/>
  <c r="K297" i="49"/>
  <c r="K297" i="44" s="1"/>
  <c r="K295" i="49"/>
  <c r="K293" i="49"/>
  <c r="K291" i="49"/>
  <c r="K291" i="44" s="1"/>
  <c r="K289" i="49"/>
  <c r="K287" i="49"/>
  <c r="K285" i="49"/>
  <c r="K285" i="44" s="1"/>
  <c r="K283" i="49"/>
  <c r="K281" i="49"/>
  <c r="K279" i="49"/>
  <c r="K279" i="44" s="1"/>
  <c r="K277" i="49"/>
  <c r="K275" i="49"/>
  <c r="K273" i="49"/>
  <c r="K273" i="44" s="1"/>
  <c r="K271" i="49"/>
  <c r="K269" i="49"/>
  <c r="K267" i="49"/>
  <c r="K267" i="44" s="1"/>
  <c r="K265" i="49"/>
  <c r="K263" i="49"/>
  <c r="K261" i="49"/>
  <c r="K261" i="44" s="1"/>
  <c r="K259" i="49"/>
  <c r="K257" i="49"/>
  <c r="K255" i="49"/>
  <c r="K255" i="44" s="1"/>
  <c r="K253" i="49"/>
  <c r="K251" i="49"/>
  <c r="K249" i="49"/>
  <c r="K249" i="44" s="1"/>
  <c r="K247" i="49"/>
  <c r="K245" i="49"/>
  <c r="K243" i="49"/>
  <c r="K243" i="44" s="1"/>
  <c r="K241" i="49"/>
  <c r="K239" i="49"/>
  <c r="K237" i="49"/>
  <c r="K237" i="44" s="1"/>
  <c r="K235" i="49"/>
  <c r="K233" i="49"/>
  <c r="K231" i="49"/>
  <c r="K231" i="44" s="1"/>
  <c r="K229" i="49"/>
  <c r="K227" i="49"/>
  <c r="K225" i="49"/>
  <c r="K225" i="44" s="1"/>
  <c r="K223" i="49"/>
  <c r="K221" i="49"/>
  <c r="K219" i="49"/>
  <c r="K219" i="44" s="1"/>
  <c r="K217" i="49"/>
  <c r="K215" i="49"/>
  <c r="K213" i="49"/>
  <c r="K213" i="44" s="1"/>
  <c r="K211" i="49"/>
  <c r="K209" i="49"/>
  <c r="K207" i="49"/>
  <c r="K207" i="44" s="1"/>
  <c r="K205" i="49"/>
  <c r="K203" i="49"/>
  <c r="K201" i="49"/>
  <c r="K201" i="44" s="1"/>
  <c r="K199" i="49"/>
  <c r="K197" i="49"/>
  <c r="K195" i="49"/>
  <c r="K195" i="44" s="1"/>
  <c r="K193" i="49"/>
  <c r="K264" i="49"/>
  <c r="K264" i="44" s="1"/>
  <c r="K248" i="49"/>
  <c r="K232" i="49"/>
  <c r="K216" i="49"/>
  <c r="K216" i="44" s="1"/>
  <c r="K200" i="49"/>
  <c r="K270" i="49"/>
  <c r="K270" i="44" s="1"/>
  <c r="K254" i="49"/>
  <c r="K238" i="49"/>
  <c r="K222" i="49"/>
  <c r="K222" i="44" s="1"/>
  <c r="K206" i="49"/>
  <c r="K260" i="49"/>
  <c r="K244" i="49"/>
  <c r="K228" i="49"/>
  <c r="K228" i="44" s="1"/>
  <c r="K212" i="49"/>
  <c r="K196" i="49"/>
  <c r="K191" i="49"/>
  <c r="K189" i="49"/>
  <c r="K189" i="44" s="1"/>
  <c r="K187" i="49"/>
  <c r="K185" i="49"/>
  <c r="K183" i="49"/>
  <c r="K183" i="44" s="1"/>
  <c r="K181" i="49"/>
  <c r="K179" i="49"/>
  <c r="K177" i="49"/>
  <c r="K177" i="44" s="1"/>
  <c r="K175" i="49"/>
  <c r="K173" i="49"/>
  <c r="K171" i="49"/>
  <c r="K171" i="44" s="1"/>
  <c r="K169" i="49"/>
  <c r="K167" i="49"/>
  <c r="K165" i="49"/>
  <c r="K165" i="44" s="1"/>
  <c r="K163" i="49"/>
  <c r="K161" i="49"/>
  <c r="K159" i="49"/>
  <c r="K159" i="44" s="1"/>
  <c r="K157" i="49"/>
  <c r="K155" i="49"/>
  <c r="K153" i="49"/>
  <c r="K153" i="44" s="1"/>
  <c r="K151" i="49"/>
  <c r="K149" i="49"/>
  <c r="K147" i="49"/>
  <c r="K147" i="44" s="1"/>
  <c r="K145" i="49"/>
  <c r="K143" i="49"/>
  <c r="K141" i="49"/>
  <c r="K141" i="44" s="1"/>
  <c r="K139" i="49"/>
  <c r="K137" i="49"/>
  <c r="K135" i="49"/>
  <c r="K135" i="44" s="1"/>
  <c r="K133" i="49"/>
  <c r="K131" i="49"/>
  <c r="K129" i="49"/>
  <c r="K129" i="44" s="1"/>
  <c r="K127" i="49"/>
  <c r="K125" i="49"/>
  <c r="K123" i="49"/>
  <c r="K123" i="44" s="1"/>
  <c r="K121" i="49"/>
  <c r="K119" i="49"/>
  <c r="K117" i="49"/>
  <c r="K117" i="44" s="1"/>
  <c r="K115" i="49"/>
  <c r="K113" i="49"/>
  <c r="K111" i="49"/>
  <c r="K111" i="44" s="1"/>
  <c r="K109" i="49"/>
  <c r="K107" i="49"/>
  <c r="K105" i="49"/>
  <c r="K105" i="44" s="1"/>
  <c r="K103" i="49"/>
  <c r="K101" i="49"/>
  <c r="K99" i="49"/>
  <c r="K99" i="44" s="1"/>
  <c r="K97" i="49"/>
  <c r="K95" i="49"/>
  <c r="K93" i="49"/>
  <c r="K93" i="44" s="1"/>
  <c r="K91" i="49"/>
  <c r="K89" i="49"/>
  <c r="K87" i="49"/>
  <c r="K87" i="44" s="1"/>
  <c r="K85" i="49"/>
  <c r="K83" i="49"/>
  <c r="K81" i="49"/>
  <c r="K81" i="44" s="1"/>
  <c r="K79" i="49"/>
  <c r="K77" i="49"/>
  <c r="K75" i="49"/>
  <c r="K75" i="44" s="1"/>
  <c r="K73" i="49"/>
  <c r="K71" i="49"/>
  <c r="K69" i="49"/>
  <c r="K69" i="44" s="1"/>
  <c r="K67" i="49"/>
  <c r="K65" i="49"/>
  <c r="K63" i="49"/>
  <c r="K63" i="44" s="1"/>
  <c r="K266" i="49"/>
  <c r="K250" i="49"/>
  <c r="K234" i="49"/>
  <c r="K234" i="44" s="1"/>
  <c r="K218" i="49"/>
  <c r="K202" i="49"/>
  <c r="K272" i="49"/>
  <c r="K256" i="49"/>
  <c r="K240" i="49"/>
  <c r="K240" i="44" s="1"/>
  <c r="K224" i="49"/>
  <c r="K208" i="49"/>
  <c r="K262" i="49"/>
  <c r="K246" i="49"/>
  <c r="K230" i="49"/>
  <c r="K214" i="49"/>
  <c r="K198" i="49"/>
  <c r="K198" i="44" s="1"/>
  <c r="K268" i="49"/>
  <c r="K252" i="49"/>
  <c r="K252" i="44" s="1"/>
  <c r="K236" i="49"/>
  <c r="K220" i="49"/>
  <c r="K204" i="49"/>
  <c r="K204" i="44" s="1"/>
  <c r="K192" i="49"/>
  <c r="K192" i="44" s="1"/>
  <c r="K190" i="49"/>
  <c r="K188" i="49"/>
  <c r="K186" i="49"/>
  <c r="K186" i="44" s="1"/>
  <c r="K184" i="49"/>
  <c r="K182" i="49"/>
  <c r="K180" i="49"/>
  <c r="K180" i="44" s="1"/>
  <c r="K178" i="49"/>
  <c r="K176" i="49"/>
  <c r="K174" i="49"/>
  <c r="K172" i="49"/>
  <c r="K170" i="49"/>
  <c r="K168" i="49"/>
  <c r="K168" i="44" s="1"/>
  <c r="K166" i="49"/>
  <c r="K164" i="49"/>
  <c r="K162" i="49"/>
  <c r="K162" i="44" s="1"/>
  <c r="K160" i="49"/>
  <c r="K158" i="49"/>
  <c r="K156" i="49"/>
  <c r="K156" i="44" s="1"/>
  <c r="K154" i="49"/>
  <c r="K152" i="49"/>
  <c r="K150" i="49"/>
  <c r="K150" i="44" s="1"/>
  <c r="K148" i="49"/>
  <c r="K146" i="49"/>
  <c r="K144" i="49"/>
  <c r="K144" i="44" s="1"/>
  <c r="K142" i="49"/>
  <c r="K140" i="49"/>
  <c r="K138" i="49"/>
  <c r="K136" i="49"/>
  <c r="K134" i="49"/>
  <c r="K132" i="49"/>
  <c r="K132" i="44" s="1"/>
  <c r="K130" i="49"/>
  <c r="K128" i="49"/>
  <c r="K126" i="49"/>
  <c r="K126" i="44" s="1"/>
  <c r="K124" i="49"/>
  <c r="K122" i="49"/>
  <c r="K120" i="49"/>
  <c r="K120" i="44" s="1"/>
  <c r="K118" i="49"/>
  <c r="K116" i="49"/>
  <c r="K114" i="49"/>
  <c r="K114" i="44" s="1"/>
  <c r="K112" i="49"/>
  <c r="K110" i="49"/>
  <c r="K108" i="49"/>
  <c r="K108" i="44" s="1"/>
  <c r="K106" i="49"/>
  <c r="K104" i="49"/>
  <c r="K102" i="49"/>
  <c r="K100" i="49"/>
  <c r="K98" i="49"/>
  <c r="K96" i="49"/>
  <c r="K96" i="44" s="1"/>
  <c r="K94" i="49"/>
  <c r="K92" i="49"/>
  <c r="K90" i="49"/>
  <c r="K90" i="44" s="1"/>
  <c r="K88" i="49"/>
  <c r="K86" i="49"/>
  <c r="K84" i="49"/>
  <c r="K84" i="44" s="1"/>
  <c r="K82" i="49"/>
  <c r="K80" i="49"/>
  <c r="K78" i="49"/>
  <c r="K78" i="44" s="1"/>
  <c r="K76" i="49"/>
  <c r="K74" i="49"/>
  <c r="K72" i="49"/>
  <c r="K72" i="44" s="1"/>
  <c r="K70" i="49"/>
  <c r="K68" i="49"/>
  <c r="K66" i="49"/>
  <c r="K64" i="49"/>
  <c r="C394" i="55"/>
  <c r="C386" i="55"/>
  <c r="C362" i="55"/>
  <c r="C346" i="55"/>
  <c r="C338" i="55"/>
  <c r="C330" i="55"/>
  <c r="C322" i="55"/>
  <c r="C298" i="55"/>
  <c r="C282" i="55"/>
  <c r="G418" i="55"/>
  <c r="C413" i="49"/>
  <c r="C413" i="44" s="1"/>
  <c r="C405" i="49"/>
  <c r="C405" i="44" s="1"/>
  <c r="C397" i="49"/>
  <c r="C397" i="44" s="1"/>
  <c r="C389" i="49"/>
  <c r="C381" i="49"/>
  <c r="C381" i="55" s="1"/>
  <c r="C373" i="49"/>
  <c r="C365" i="49"/>
  <c r="C365" i="44" s="1"/>
  <c r="C357" i="49"/>
  <c r="C357" i="44" s="1"/>
  <c r="C349" i="49"/>
  <c r="C349" i="44" s="1"/>
  <c r="C341" i="49"/>
  <c r="C341" i="44" s="1"/>
  <c r="C333" i="49"/>
  <c r="C333" i="44" s="1"/>
  <c r="C325" i="49"/>
  <c r="C317" i="49"/>
  <c r="C317" i="44" s="1"/>
  <c r="C309" i="49"/>
  <c r="C301" i="49"/>
  <c r="C301" i="44" s="1"/>
  <c r="C293" i="49"/>
  <c r="C293" i="44" s="1"/>
  <c r="C285" i="49"/>
  <c r="C285" i="44" s="1"/>
  <c r="C277" i="49"/>
  <c r="C277" i="44" s="1"/>
  <c r="D413" i="49"/>
  <c r="D405" i="49"/>
  <c r="D405" i="44" s="1"/>
  <c r="D397" i="49"/>
  <c r="D389" i="49"/>
  <c r="D381" i="49"/>
  <c r="D381" i="44" s="1"/>
  <c r="D373" i="49"/>
  <c r="D365" i="49"/>
  <c r="D357" i="49"/>
  <c r="D357" i="44" s="1"/>
  <c r="D345" i="49"/>
  <c r="D345" i="44" s="1"/>
  <c r="D332" i="49"/>
  <c r="D318" i="49"/>
  <c r="D306" i="49"/>
  <c r="D306" i="44" s="1"/>
  <c r="D293" i="49"/>
  <c r="E412" i="49"/>
  <c r="E398" i="49"/>
  <c r="E385" i="49"/>
  <c r="E340" i="49"/>
  <c r="E276" i="49"/>
  <c r="E276" i="44" s="1"/>
  <c r="F356" i="49"/>
  <c r="F292" i="49"/>
  <c r="G372" i="49"/>
  <c r="G372" i="44" s="1"/>
  <c r="G308" i="49"/>
  <c r="J70" i="49"/>
  <c r="J86" i="49"/>
  <c r="J102" i="49"/>
  <c r="J118" i="49"/>
  <c r="J134" i="49"/>
  <c r="J150" i="49"/>
  <c r="J150" i="44" s="1"/>
  <c r="J166" i="49"/>
  <c r="J182" i="49"/>
  <c r="H201" i="49"/>
  <c r="H201" i="44" s="1"/>
  <c r="K226" i="49"/>
  <c r="J252" i="49"/>
  <c r="J252" i="44" s="1"/>
  <c r="H297" i="49"/>
  <c r="H297" i="44" s="1"/>
  <c r="D395" i="49"/>
  <c r="E409" i="49"/>
  <c r="D419" i="49"/>
  <c r="D279" i="49"/>
  <c r="D279" i="44" s="1"/>
  <c r="D287" i="49"/>
  <c r="D295" i="49"/>
  <c r="D303" i="49"/>
  <c r="D303" i="44" s="1"/>
  <c r="D311" i="49"/>
  <c r="D319" i="49"/>
  <c r="D327" i="49"/>
  <c r="D327" i="44" s="1"/>
  <c r="D335" i="49"/>
  <c r="D343" i="49"/>
  <c r="D351" i="49"/>
  <c r="D351" i="44" s="1"/>
  <c r="D280" i="49"/>
  <c r="D288" i="49"/>
  <c r="D288" i="44" s="1"/>
  <c r="D296" i="49"/>
  <c r="D304" i="49"/>
  <c r="D312" i="49"/>
  <c r="D312" i="44" s="1"/>
  <c r="D320" i="49"/>
  <c r="D328" i="49"/>
  <c r="D336" i="49"/>
  <c r="D336" i="44" s="1"/>
  <c r="D344" i="49"/>
  <c r="D352" i="49"/>
  <c r="D275" i="49"/>
  <c r="D283" i="49"/>
  <c r="D291" i="49"/>
  <c r="D291" i="44" s="1"/>
  <c r="D299" i="49"/>
  <c r="D307" i="49"/>
  <c r="D315" i="49"/>
  <c r="D315" i="44" s="1"/>
  <c r="D323" i="49"/>
  <c r="D331" i="49"/>
  <c r="D339" i="49"/>
  <c r="D339" i="44" s="1"/>
  <c r="D347" i="49"/>
  <c r="D355" i="49"/>
  <c r="C412" i="49"/>
  <c r="C412" i="44" s="1"/>
  <c r="C404" i="49"/>
  <c r="C396" i="49"/>
  <c r="C396" i="44" s="1"/>
  <c r="C388" i="49"/>
  <c r="C388" i="55" s="1"/>
  <c r="C380" i="49"/>
  <c r="C380" i="44" s="1"/>
  <c r="C372" i="49"/>
  <c r="C364" i="49"/>
  <c r="C364" i="44" s="1"/>
  <c r="L363" i="44" s="1"/>
  <c r="C356" i="49"/>
  <c r="C348" i="49"/>
  <c r="C348" i="44" s="1"/>
  <c r="C340" i="49"/>
  <c r="C332" i="49"/>
  <c r="C332" i="44" s="1"/>
  <c r="C324" i="49"/>
  <c r="C324" i="44" s="1"/>
  <c r="C316" i="49"/>
  <c r="C316" i="44" s="1"/>
  <c r="C308" i="49"/>
  <c r="C300" i="49"/>
  <c r="C300" i="44" s="1"/>
  <c r="C292" i="49"/>
  <c r="C284" i="49"/>
  <c r="C284" i="44" s="1"/>
  <c r="C276" i="49"/>
  <c r="D412" i="49"/>
  <c r="D404" i="49"/>
  <c r="D396" i="49"/>
  <c r="D396" i="44" s="1"/>
  <c r="D388" i="49"/>
  <c r="D380" i="49"/>
  <c r="D372" i="49"/>
  <c r="D372" i="44" s="1"/>
  <c r="D364" i="49"/>
  <c r="D356" i="49"/>
  <c r="D342" i="49"/>
  <c r="D342" i="44" s="1"/>
  <c r="D330" i="49"/>
  <c r="D330" i="44" s="1"/>
  <c r="D317" i="49"/>
  <c r="D305" i="49"/>
  <c r="D292" i="49"/>
  <c r="D278" i="49"/>
  <c r="E410" i="49"/>
  <c r="E397" i="49"/>
  <c r="E381" i="49"/>
  <c r="E381" i="44" s="1"/>
  <c r="E332" i="49"/>
  <c r="F412" i="49"/>
  <c r="F348" i="49"/>
  <c r="F348" i="44" s="1"/>
  <c r="F284" i="49"/>
  <c r="G364" i="49"/>
  <c r="G300" i="49"/>
  <c r="G300" i="44" s="1"/>
  <c r="J72" i="49"/>
  <c r="J72" i="44" s="1"/>
  <c r="J88" i="49"/>
  <c r="J104" i="49"/>
  <c r="J120" i="49"/>
  <c r="J120" i="44" s="1"/>
  <c r="J136" i="49"/>
  <c r="J152" i="49"/>
  <c r="J168" i="49"/>
  <c r="J168" i="44" s="1"/>
  <c r="J184" i="49"/>
  <c r="J204" i="49"/>
  <c r="J204" i="44" s="1"/>
  <c r="H230" i="49"/>
  <c r="J255" i="49"/>
  <c r="J255" i="44" s="1"/>
  <c r="H313" i="49"/>
  <c r="U417" i="53"/>
  <c r="I64" i="31"/>
  <c r="I105" i="31"/>
  <c r="I81" i="31"/>
  <c r="I182" i="31"/>
  <c r="I84" i="31"/>
  <c r="I100" i="31"/>
  <c r="I65" i="31"/>
  <c r="I97" i="31"/>
  <c r="I68" i="31"/>
  <c r="I150" i="31"/>
  <c r="E411" i="31"/>
  <c r="E403" i="31"/>
  <c r="E395" i="31"/>
  <c r="E387" i="31"/>
  <c r="E379" i="31"/>
  <c r="E371" i="31"/>
  <c r="E363" i="31"/>
  <c r="E355" i="31"/>
  <c r="E347" i="31"/>
  <c r="E339" i="31"/>
  <c r="E331" i="31"/>
  <c r="E323" i="31"/>
  <c r="E315" i="31"/>
  <c r="E307" i="31"/>
  <c r="E299" i="31"/>
  <c r="E291" i="31"/>
  <c r="E283" i="31"/>
  <c r="E275" i="31"/>
  <c r="J65" i="31"/>
  <c r="K68" i="31"/>
  <c r="K71" i="31"/>
  <c r="I75" i="31"/>
  <c r="I78" i="31"/>
  <c r="J81" i="31"/>
  <c r="K84" i="31"/>
  <c r="K87" i="31"/>
  <c r="I91" i="31"/>
  <c r="I94" i="31"/>
  <c r="J97" i="31"/>
  <c r="K100" i="31"/>
  <c r="K105" i="31"/>
  <c r="K113" i="31"/>
  <c r="K144" i="31"/>
  <c r="K187" i="31"/>
  <c r="I230" i="31"/>
  <c r="H416" i="31"/>
  <c r="H414" i="31"/>
  <c r="H412" i="31"/>
  <c r="H410" i="31"/>
  <c r="H408" i="31"/>
  <c r="H406" i="31"/>
  <c r="H404" i="31"/>
  <c r="H402" i="31"/>
  <c r="H400" i="31"/>
  <c r="H398" i="31"/>
  <c r="H396" i="31"/>
  <c r="H394" i="31"/>
  <c r="H392" i="31"/>
  <c r="H390" i="31"/>
  <c r="H388" i="31"/>
  <c r="H386" i="31"/>
  <c r="H384" i="31"/>
  <c r="H382" i="31"/>
  <c r="H380" i="31"/>
  <c r="H378" i="31"/>
  <c r="H376" i="31"/>
  <c r="H374" i="31"/>
  <c r="H372" i="31"/>
  <c r="H370" i="31"/>
  <c r="H368" i="31"/>
  <c r="H366" i="31"/>
  <c r="H364" i="31"/>
  <c r="H362" i="31"/>
  <c r="H360" i="31"/>
  <c r="H358" i="31"/>
  <c r="H356" i="31"/>
  <c r="H354" i="31"/>
  <c r="H352" i="31"/>
  <c r="H350" i="31"/>
  <c r="H348" i="31"/>
  <c r="H346" i="31"/>
  <c r="H344" i="31"/>
  <c r="H342" i="31"/>
  <c r="H340" i="31"/>
  <c r="H338" i="31"/>
  <c r="H336" i="31"/>
  <c r="H334" i="31"/>
  <c r="H332" i="31"/>
  <c r="H330" i="31"/>
  <c r="H328" i="31"/>
  <c r="H326" i="31"/>
  <c r="H324" i="31"/>
  <c r="H322" i="31"/>
  <c r="H320" i="31"/>
  <c r="H318" i="31"/>
  <c r="H316" i="31"/>
  <c r="H314" i="31"/>
  <c r="H312" i="31"/>
  <c r="H310" i="31"/>
  <c r="H308" i="31"/>
  <c r="H306" i="31"/>
  <c r="H304" i="31"/>
  <c r="H302" i="31"/>
  <c r="H300" i="31"/>
  <c r="H298" i="31"/>
  <c r="H296" i="31"/>
  <c r="H294" i="31"/>
  <c r="H419" i="31"/>
  <c r="H417" i="31"/>
  <c r="H415" i="31"/>
  <c r="H413" i="31"/>
  <c r="H411" i="31"/>
  <c r="H409" i="31"/>
  <c r="H407" i="31"/>
  <c r="H405" i="31"/>
  <c r="H403" i="31"/>
  <c r="H401" i="31"/>
  <c r="H399" i="31"/>
  <c r="H397" i="31"/>
  <c r="H395" i="31"/>
  <c r="H393" i="31"/>
  <c r="H391" i="31"/>
  <c r="H389" i="31"/>
  <c r="H387" i="31"/>
  <c r="H385" i="31"/>
  <c r="H383" i="31"/>
  <c r="H381" i="31"/>
  <c r="H379" i="31"/>
  <c r="H377" i="31"/>
  <c r="H375" i="31"/>
  <c r="H373" i="31"/>
  <c r="H371" i="31"/>
  <c r="H369" i="31"/>
  <c r="H367" i="31"/>
  <c r="H365" i="31"/>
  <c r="H363" i="31"/>
  <c r="H361" i="31"/>
  <c r="H359" i="31"/>
  <c r="H357" i="31"/>
  <c r="H355" i="31"/>
  <c r="H353" i="31"/>
  <c r="H351" i="31"/>
  <c r="H349" i="31"/>
  <c r="H347" i="31"/>
  <c r="H345" i="31"/>
  <c r="H343" i="31"/>
  <c r="H341" i="31"/>
  <c r="H339" i="31"/>
  <c r="H337" i="31"/>
  <c r="H335" i="31"/>
  <c r="H333" i="31"/>
  <c r="H331" i="31"/>
  <c r="H329" i="31"/>
  <c r="H327" i="31"/>
  <c r="H325" i="31"/>
  <c r="H323" i="31"/>
  <c r="H321" i="31"/>
  <c r="H319" i="31"/>
  <c r="H317" i="31"/>
  <c r="H315" i="31"/>
  <c r="H313" i="31"/>
  <c r="H311" i="31"/>
  <c r="H309" i="31"/>
  <c r="H307" i="31"/>
  <c r="H305" i="31"/>
  <c r="H303" i="31"/>
  <c r="H301" i="31"/>
  <c r="H299" i="31"/>
  <c r="H297" i="31"/>
  <c r="H295" i="31"/>
  <c r="H293" i="31"/>
  <c r="H291" i="31"/>
  <c r="H289" i="31"/>
  <c r="H287" i="31"/>
  <c r="H285" i="31"/>
  <c r="H283" i="31"/>
  <c r="H281" i="31"/>
  <c r="H279" i="31"/>
  <c r="H277" i="31"/>
  <c r="H275" i="31"/>
  <c r="H273" i="31"/>
  <c r="H271" i="31"/>
  <c r="H269" i="31"/>
  <c r="H267" i="31"/>
  <c r="H265" i="31"/>
  <c r="H263" i="31"/>
  <c r="H261" i="31"/>
  <c r="H259" i="31"/>
  <c r="H257" i="31"/>
  <c r="H255" i="31"/>
  <c r="H253" i="31"/>
  <c r="H251" i="31"/>
  <c r="H288" i="31"/>
  <c r="H266" i="31"/>
  <c r="H250" i="31"/>
  <c r="H248" i="31"/>
  <c r="H246" i="31"/>
  <c r="H244" i="31"/>
  <c r="H242" i="31"/>
  <c r="H240" i="31"/>
  <c r="H238" i="31"/>
  <c r="H236" i="31"/>
  <c r="H234" i="31"/>
  <c r="H232" i="31"/>
  <c r="H230" i="31"/>
  <c r="H228" i="31"/>
  <c r="H226" i="31"/>
  <c r="H224" i="31"/>
  <c r="H222" i="31"/>
  <c r="H220" i="31"/>
  <c r="H218" i="31"/>
  <c r="H216" i="31"/>
  <c r="H214" i="31"/>
  <c r="H212" i="31"/>
  <c r="H210" i="31"/>
  <c r="H208" i="31"/>
  <c r="H206" i="31"/>
  <c r="H204" i="31"/>
  <c r="H202" i="31"/>
  <c r="H200" i="31"/>
  <c r="H198" i="31"/>
  <c r="H196" i="31"/>
  <c r="H194" i="31"/>
  <c r="H192" i="31"/>
  <c r="H190" i="31"/>
  <c r="H188" i="31"/>
  <c r="H186" i="31"/>
  <c r="H184" i="31"/>
  <c r="H182" i="31"/>
  <c r="H180" i="31"/>
  <c r="H178" i="31"/>
  <c r="H176" i="31"/>
  <c r="H174" i="31"/>
  <c r="H172" i="31"/>
  <c r="H170" i="31"/>
  <c r="H168" i="31"/>
  <c r="H166" i="31"/>
  <c r="H164" i="31"/>
  <c r="H162" i="31"/>
  <c r="H160" i="31"/>
  <c r="H158" i="31"/>
  <c r="H156" i="31"/>
  <c r="H154" i="31"/>
  <c r="H152" i="31"/>
  <c r="H150" i="31"/>
  <c r="H148" i="31"/>
  <c r="H146" i="31"/>
  <c r="H144" i="31"/>
  <c r="H142" i="31"/>
  <c r="H140" i="31"/>
  <c r="H138" i="31"/>
  <c r="H136" i="31"/>
  <c r="H134" i="31"/>
  <c r="H132" i="31"/>
  <c r="H130" i="31"/>
  <c r="H128" i="31"/>
  <c r="H126" i="31"/>
  <c r="H124" i="31"/>
  <c r="H122" i="31"/>
  <c r="H282" i="31"/>
  <c r="H272" i="31"/>
  <c r="H256" i="31"/>
  <c r="H292" i="31"/>
  <c r="H278" i="31"/>
  <c r="H262" i="31"/>
  <c r="H286" i="31"/>
  <c r="H268" i="31"/>
  <c r="H252" i="31"/>
  <c r="H274" i="31"/>
  <c r="H258" i="31"/>
  <c r="H249" i="31"/>
  <c r="H247" i="31"/>
  <c r="H245" i="31"/>
  <c r="H243" i="31"/>
  <c r="H241" i="31"/>
  <c r="H239" i="31"/>
  <c r="H237" i="31"/>
  <c r="H235" i="31"/>
  <c r="H233" i="31"/>
  <c r="H231" i="31"/>
  <c r="H229" i="31"/>
  <c r="H227" i="31"/>
  <c r="H225" i="31"/>
  <c r="H223" i="31"/>
  <c r="H221" i="31"/>
  <c r="H219" i="31"/>
  <c r="H217" i="31"/>
  <c r="H215" i="31"/>
  <c r="H213" i="31"/>
  <c r="H211" i="31"/>
  <c r="H209" i="31"/>
  <c r="H207" i="31"/>
  <c r="H205" i="31"/>
  <c r="H203" i="31"/>
  <c r="H201" i="31"/>
  <c r="H199" i="31"/>
  <c r="H197" i="31"/>
  <c r="H195" i="31"/>
  <c r="H193" i="31"/>
  <c r="H191" i="31"/>
  <c r="H189" i="31"/>
  <c r="H187" i="31"/>
  <c r="H185" i="31"/>
  <c r="H183" i="31"/>
  <c r="H181" i="31"/>
  <c r="H179" i="31"/>
  <c r="H177" i="31"/>
  <c r="H175" i="31"/>
  <c r="H173" i="31"/>
  <c r="H171" i="31"/>
  <c r="H169" i="31"/>
  <c r="H167" i="31"/>
  <c r="H165" i="31"/>
  <c r="H163" i="31"/>
  <c r="H161" i="31"/>
  <c r="H159" i="31"/>
  <c r="H157" i="31"/>
  <c r="H155" i="31"/>
  <c r="H153" i="31"/>
  <c r="H151" i="31"/>
  <c r="H149" i="31"/>
  <c r="H147" i="31"/>
  <c r="H145" i="31"/>
  <c r="H143" i="31"/>
  <c r="H141" i="31"/>
  <c r="H139" i="31"/>
  <c r="H137" i="31"/>
  <c r="H135" i="31"/>
  <c r="H133" i="31"/>
  <c r="H131" i="31"/>
  <c r="H129" i="31"/>
  <c r="H127" i="31"/>
  <c r="H125" i="31"/>
  <c r="H123" i="31"/>
  <c r="H121" i="31"/>
  <c r="H290" i="31"/>
  <c r="H280" i="31"/>
  <c r="H264" i="31"/>
  <c r="H284" i="31"/>
  <c r="H270" i="31"/>
  <c r="H254" i="31"/>
  <c r="H260" i="31"/>
  <c r="H119" i="31"/>
  <c r="H117" i="31"/>
  <c r="H115" i="31"/>
  <c r="H113" i="31"/>
  <c r="H111" i="31"/>
  <c r="H109" i="31"/>
  <c r="H107" i="31"/>
  <c r="H105" i="31"/>
  <c r="H103" i="31"/>
  <c r="H101" i="31"/>
  <c r="H99" i="31"/>
  <c r="H97" i="31"/>
  <c r="H95" i="31"/>
  <c r="H93" i="31"/>
  <c r="H91" i="31"/>
  <c r="H89" i="31"/>
  <c r="H87" i="31"/>
  <c r="H85" i="31"/>
  <c r="H83" i="31"/>
  <c r="H81" i="31"/>
  <c r="H79" i="31"/>
  <c r="H77" i="31"/>
  <c r="H75" i="31"/>
  <c r="H73" i="31"/>
  <c r="H71" i="31"/>
  <c r="H69" i="31"/>
  <c r="H67" i="31"/>
  <c r="H65" i="31"/>
  <c r="H63" i="31"/>
  <c r="H276" i="31"/>
  <c r="H120" i="31"/>
  <c r="H118" i="31"/>
  <c r="H116" i="31"/>
  <c r="H114" i="31"/>
  <c r="H112" i="31"/>
  <c r="H110" i="31"/>
  <c r="H108" i="31"/>
  <c r="H106" i="31"/>
  <c r="H104" i="31"/>
  <c r="H102" i="31"/>
  <c r="H100" i="31"/>
  <c r="H98" i="31"/>
  <c r="H96" i="31"/>
  <c r="H94" i="31"/>
  <c r="H92" i="31"/>
  <c r="H90" i="31"/>
  <c r="H88" i="31"/>
  <c r="H86" i="31"/>
  <c r="H84" i="31"/>
  <c r="H82" i="31"/>
  <c r="H80" i="31"/>
  <c r="H78" i="31"/>
  <c r="H76" i="31"/>
  <c r="H74" i="31"/>
  <c r="H72" i="31"/>
  <c r="H70" i="31"/>
  <c r="H68" i="31"/>
  <c r="H66" i="31"/>
  <c r="H64" i="31"/>
  <c r="K65" i="31"/>
  <c r="I69" i="31"/>
  <c r="I72" i="31"/>
  <c r="J75" i="31"/>
  <c r="K78" i="31"/>
  <c r="K81" i="31"/>
  <c r="I85" i="31"/>
  <c r="I88" i="31"/>
  <c r="J91" i="31"/>
  <c r="K94" i="31"/>
  <c r="K97" i="31"/>
  <c r="I101" i="31"/>
  <c r="K106" i="31"/>
  <c r="K115" i="31"/>
  <c r="K192" i="31"/>
  <c r="K235" i="31"/>
  <c r="I416" i="31"/>
  <c r="I414" i="31"/>
  <c r="I412" i="31"/>
  <c r="I410" i="31"/>
  <c r="I408" i="31"/>
  <c r="I406" i="31"/>
  <c r="I404" i="31"/>
  <c r="I402" i="31"/>
  <c r="I400" i="31"/>
  <c r="I398" i="31"/>
  <c r="I396" i="31"/>
  <c r="I394" i="31"/>
  <c r="I392" i="31"/>
  <c r="I390" i="31"/>
  <c r="I388" i="31"/>
  <c r="I386" i="31"/>
  <c r="I384" i="31"/>
  <c r="I382" i="31"/>
  <c r="I380" i="31"/>
  <c r="I378" i="31"/>
  <c r="I376" i="31"/>
  <c r="I374" i="31"/>
  <c r="I372" i="31"/>
  <c r="I370" i="31"/>
  <c r="I368" i="31"/>
  <c r="I366" i="31"/>
  <c r="I364" i="31"/>
  <c r="I362" i="31"/>
  <c r="I360" i="31"/>
  <c r="I358" i="31"/>
  <c r="I356" i="31"/>
  <c r="I354" i="31"/>
  <c r="I352" i="31"/>
  <c r="I350" i="31"/>
  <c r="I348" i="31"/>
  <c r="I346" i="31"/>
  <c r="I344" i="31"/>
  <c r="I342" i="31"/>
  <c r="I340" i="31"/>
  <c r="I338" i="31"/>
  <c r="I336" i="31"/>
  <c r="I334" i="31"/>
  <c r="I332" i="31"/>
  <c r="I330" i="31"/>
  <c r="I328" i="31"/>
  <c r="I326" i="31"/>
  <c r="I324" i="31"/>
  <c r="I322" i="31"/>
  <c r="I320" i="31"/>
  <c r="I318" i="31"/>
  <c r="I316" i="31"/>
  <c r="I314" i="31"/>
  <c r="I312" i="31"/>
  <c r="I310" i="31"/>
  <c r="I308" i="31"/>
  <c r="I306" i="31"/>
  <c r="I304" i="31"/>
  <c r="I302" i="31"/>
  <c r="I300" i="31"/>
  <c r="I298" i="31"/>
  <c r="I296" i="31"/>
  <c r="I294" i="31"/>
  <c r="I292" i="31"/>
  <c r="I290" i="31"/>
  <c r="I288" i="31"/>
  <c r="I286" i="31"/>
  <c r="I284" i="31"/>
  <c r="I282" i="31"/>
  <c r="I419" i="31"/>
  <c r="I417" i="31"/>
  <c r="I415" i="31"/>
  <c r="I413" i="31"/>
  <c r="I411" i="31"/>
  <c r="I409" i="31"/>
  <c r="I407" i="31"/>
  <c r="I405" i="31"/>
  <c r="I403" i="31"/>
  <c r="I401" i="31"/>
  <c r="I399" i="31"/>
  <c r="I397" i="31"/>
  <c r="I395" i="31"/>
  <c r="I393" i="31"/>
  <c r="I391" i="31"/>
  <c r="I389" i="31"/>
  <c r="I387" i="31"/>
  <c r="I385" i="31"/>
  <c r="I383" i="31"/>
  <c r="I381" i="31"/>
  <c r="I379" i="31"/>
  <c r="I377" i="31"/>
  <c r="I375" i="31"/>
  <c r="I373" i="31"/>
  <c r="I371" i="31"/>
  <c r="I369" i="31"/>
  <c r="I367" i="31"/>
  <c r="I365" i="31"/>
  <c r="I363" i="31"/>
  <c r="I361" i="31"/>
  <c r="I359" i="31"/>
  <c r="I357" i="31"/>
  <c r="I355" i="31"/>
  <c r="I353" i="31"/>
  <c r="I351" i="31"/>
  <c r="I349" i="31"/>
  <c r="I347" i="31"/>
  <c r="I345" i="31"/>
  <c r="I343" i="31"/>
  <c r="I341" i="31"/>
  <c r="I339" i="31"/>
  <c r="I337" i="31"/>
  <c r="I335" i="31"/>
  <c r="I333" i="31"/>
  <c r="I331" i="31"/>
  <c r="I329" i="31"/>
  <c r="I327" i="31"/>
  <c r="I325" i="31"/>
  <c r="I323" i="31"/>
  <c r="I321" i="31"/>
  <c r="I319" i="31"/>
  <c r="I317" i="31"/>
  <c r="I315" i="31"/>
  <c r="I313" i="31"/>
  <c r="I311" i="31"/>
  <c r="I309" i="31"/>
  <c r="I307" i="31"/>
  <c r="I305" i="31"/>
  <c r="I303" i="31"/>
  <c r="I301" i="31"/>
  <c r="I299" i="31"/>
  <c r="I297" i="31"/>
  <c r="I295" i="31"/>
  <c r="I293" i="31"/>
  <c r="I291" i="31"/>
  <c r="I289" i="31"/>
  <c r="I287" i="31"/>
  <c r="I285" i="31"/>
  <c r="I283" i="31"/>
  <c r="I281" i="31"/>
  <c r="I272" i="31"/>
  <c r="I269" i="31"/>
  <c r="I256" i="31"/>
  <c r="I253" i="31"/>
  <c r="I278" i="31"/>
  <c r="I275" i="31"/>
  <c r="I262" i="31"/>
  <c r="I259" i="31"/>
  <c r="I268" i="31"/>
  <c r="I265" i="31"/>
  <c r="I252" i="31"/>
  <c r="I274" i="31"/>
  <c r="I271" i="31"/>
  <c r="I258" i="31"/>
  <c r="I255" i="31"/>
  <c r="I249" i="31"/>
  <c r="I247" i="31"/>
  <c r="I245" i="31"/>
  <c r="I243" i="31"/>
  <c r="I241" i="31"/>
  <c r="I239" i="31"/>
  <c r="I237" i="31"/>
  <c r="I235" i="31"/>
  <c r="I233" i="31"/>
  <c r="I231" i="31"/>
  <c r="I229" i="31"/>
  <c r="I227" i="31"/>
  <c r="I225" i="31"/>
  <c r="I223" i="31"/>
  <c r="I221" i="31"/>
  <c r="I219" i="31"/>
  <c r="I217" i="31"/>
  <c r="I215" i="31"/>
  <c r="I213" i="31"/>
  <c r="I211" i="31"/>
  <c r="I209" i="31"/>
  <c r="I207" i="31"/>
  <c r="I205" i="31"/>
  <c r="I203" i="31"/>
  <c r="I201" i="31"/>
  <c r="I199" i="31"/>
  <c r="I197" i="31"/>
  <c r="I195" i="31"/>
  <c r="I193" i="31"/>
  <c r="I191" i="31"/>
  <c r="I189" i="31"/>
  <c r="I187" i="31"/>
  <c r="I185" i="31"/>
  <c r="I183" i="31"/>
  <c r="I181" i="31"/>
  <c r="I179" i="31"/>
  <c r="I177" i="31"/>
  <c r="I175" i="31"/>
  <c r="I173" i="31"/>
  <c r="I171" i="31"/>
  <c r="I169" i="31"/>
  <c r="I167" i="31"/>
  <c r="I165" i="31"/>
  <c r="I163" i="31"/>
  <c r="I161" i="31"/>
  <c r="I159" i="31"/>
  <c r="I157" i="31"/>
  <c r="I155" i="31"/>
  <c r="I153" i="31"/>
  <c r="I151" i="31"/>
  <c r="I149" i="31"/>
  <c r="I147" i="31"/>
  <c r="I145" i="31"/>
  <c r="I143" i="31"/>
  <c r="I141" i="31"/>
  <c r="I139" i="31"/>
  <c r="I137" i="31"/>
  <c r="I135" i="31"/>
  <c r="I133" i="31"/>
  <c r="I131" i="31"/>
  <c r="I129" i="31"/>
  <c r="I127" i="31"/>
  <c r="I125" i="31"/>
  <c r="I123" i="31"/>
  <c r="I121" i="31"/>
  <c r="I280" i="31"/>
  <c r="I277" i="31"/>
  <c r="I264" i="31"/>
  <c r="I261" i="31"/>
  <c r="I270" i="31"/>
  <c r="I267" i="31"/>
  <c r="I254" i="31"/>
  <c r="I251" i="31"/>
  <c r="I276" i="31"/>
  <c r="I273" i="31"/>
  <c r="I260" i="31"/>
  <c r="I257" i="31"/>
  <c r="I266" i="31"/>
  <c r="I244" i="31"/>
  <c r="I224" i="31"/>
  <c r="I208" i="31"/>
  <c r="I192" i="31"/>
  <c r="I176" i="31"/>
  <c r="I160" i="31"/>
  <c r="I144" i="31"/>
  <c r="I128" i="31"/>
  <c r="I263" i="31"/>
  <c r="I242" i="31"/>
  <c r="I234" i="31"/>
  <c r="I218" i="31"/>
  <c r="I202" i="31"/>
  <c r="I186" i="31"/>
  <c r="I170" i="31"/>
  <c r="I154" i="31"/>
  <c r="I138" i="31"/>
  <c r="I122" i="31"/>
  <c r="I119" i="31"/>
  <c r="I117" i="31"/>
  <c r="I115" i="31"/>
  <c r="I113" i="31"/>
  <c r="I111" i="31"/>
  <c r="I240" i="31"/>
  <c r="I228" i="31"/>
  <c r="I212" i="31"/>
  <c r="I196" i="31"/>
  <c r="I180" i="31"/>
  <c r="I164" i="31"/>
  <c r="I148" i="31"/>
  <c r="I132" i="31"/>
  <c r="I238" i="31"/>
  <c r="I222" i="31"/>
  <c r="I206" i="31"/>
  <c r="I190" i="31"/>
  <c r="I174" i="31"/>
  <c r="I158" i="31"/>
  <c r="I142" i="31"/>
  <c r="I126" i="31"/>
  <c r="I279" i="31"/>
  <c r="I232" i="31"/>
  <c r="I216" i="31"/>
  <c r="I200" i="31"/>
  <c r="I184" i="31"/>
  <c r="I168" i="31"/>
  <c r="I152" i="31"/>
  <c r="I136" i="31"/>
  <c r="I250" i="31"/>
  <c r="I226" i="31"/>
  <c r="I210" i="31"/>
  <c r="I194" i="31"/>
  <c r="I178" i="31"/>
  <c r="I162" i="31"/>
  <c r="I146" i="31"/>
  <c r="I130" i="31"/>
  <c r="I120" i="31"/>
  <c r="I118" i="31"/>
  <c r="I116" i="31"/>
  <c r="I114" i="31"/>
  <c r="I112" i="31"/>
  <c r="I110" i="31"/>
  <c r="I108" i="31"/>
  <c r="I106" i="31"/>
  <c r="I104" i="31"/>
  <c r="I102" i="31"/>
  <c r="I248" i="31"/>
  <c r="I236" i="31"/>
  <c r="I220" i="31"/>
  <c r="I204" i="31"/>
  <c r="I188" i="31"/>
  <c r="I172" i="31"/>
  <c r="I156" i="31"/>
  <c r="I140" i="31"/>
  <c r="I124" i="31"/>
  <c r="E417" i="31"/>
  <c r="E409" i="31"/>
  <c r="E401" i="31"/>
  <c r="E393" i="31"/>
  <c r="E385" i="31"/>
  <c r="E377" i="31"/>
  <c r="E369" i="31"/>
  <c r="E361" i="31"/>
  <c r="E353" i="31"/>
  <c r="E345" i="31"/>
  <c r="E337" i="31"/>
  <c r="E329" i="31"/>
  <c r="E321" i="31"/>
  <c r="E313" i="31"/>
  <c r="E305" i="31"/>
  <c r="E297" i="31"/>
  <c r="E289" i="31"/>
  <c r="E281" i="31"/>
  <c r="I63" i="31"/>
  <c r="I66" i="31"/>
  <c r="J69" i="31"/>
  <c r="K72" i="31"/>
  <c r="K75" i="31"/>
  <c r="I79" i="31"/>
  <c r="I82" i="31"/>
  <c r="J85" i="31"/>
  <c r="K88" i="31"/>
  <c r="K91" i="31"/>
  <c r="I95" i="31"/>
  <c r="I98" i="31"/>
  <c r="K101" i="31"/>
  <c r="I107" i="31"/>
  <c r="K117" i="31"/>
  <c r="I198" i="31"/>
  <c r="I246" i="31"/>
  <c r="K417" i="31"/>
  <c r="K415" i="31"/>
  <c r="K413" i="31"/>
  <c r="K411" i="31"/>
  <c r="K409" i="31"/>
  <c r="K407" i="31"/>
  <c r="K405" i="31"/>
  <c r="K403" i="31"/>
  <c r="K401" i="31"/>
  <c r="K399" i="31"/>
  <c r="K397" i="31"/>
  <c r="K395" i="31"/>
  <c r="K393" i="31"/>
  <c r="K391" i="31"/>
  <c r="K389" i="31"/>
  <c r="K387" i="31"/>
  <c r="K385" i="31"/>
  <c r="K383" i="31"/>
  <c r="K381" i="31"/>
  <c r="K379" i="31"/>
  <c r="K377" i="31"/>
  <c r="K375" i="31"/>
  <c r="K373" i="31"/>
  <c r="K371" i="31"/>
  <c r="K369" i="31"/>
  <c r="K367" i="31"/>
  <c r="K365" i="31"/>
  <c r="K363" i="31"/>
  <c r="K361" i="31"/>
  <c r="K359" i="31"/>
  <c r="K357" i="31"/>
  <c r="K355" i="31"/>
  <c r="K353" i="31"/>
  <c r="K351" i="31"/>
  <c r="K349" i="31"/>
  <c r="K347" i="31"/>
  <c r="K345" i="31"/>
  <c r="K343" i="31"/>
  <c r="K341" i="31"/>
  <c r="K339" i="31"/>
  <c r="K337" i="31"/>
  <c r="K335" i="31"/>
  <c r="K333" i="31"/>
  <c r="K331" i="31"/>
  <c r="K329" i="31"/>
  <c r="K327" i="31"/>
  <c r="K325" i="31"/>
  <c r="K323" i="31"/>
  <c r="K321" i="31"/>
  <c r="K319" i="31"/>
  <c r="K317" i="31"/>
  <c r="K315" i="31"/>
  <c r="K313" i="31"/>
  <c r="K311" i="31"/>
  <c r="K309" i="31"/>
  <c r="K307" i="31"/>
  <c r="K305" i="31"/>
  <c r="K303" i="31"/>
  <c r="K301" i="31"/>
  <c r="K299" i="31"/>
  <c r="K297" i="31"/>
  <c r="K295" i="31"/>
  <c r="K293" i="31"/>
  <c r="K291" i="31"/>
  <c r="K289" i="31"/>
  <c r="K287" i="31"/>
  <c r="K285" i="31"/>
  <c r="K283" i="31"/>
  <c r="K281" i="31"/>
  <c r="K279" i="31"/>
  <c r="K277" i="31"/>
  <c r="K275" i="31"/>
  <c r="K273" i="31"/>
  <c r="K271" i="31"/>
  <c r="K269" i="31"/>
  <c r="K267" i="31"/>
  <c r="K265" i="31"/>
  <c r="K263" i="31"/>
  <c r="K261" i="31"/>
  <c r="K259" i="31"/>
  <c r="K257" i="31"/>
  <c r="K255" i="31"/>
  <c r="K253" i="31"/>
  <c r="K251" i="31"/>
  <c r="K416" i="31"/>
  <c r="K414" i="31"/>
  <c r="K412" i="31"/>
  <c r="K410" i="31"/>
  <c r="K408" i="31"/>
  <c r="K406" i="31"/>
  <c r="K404" i="31"/>
  <c r="K402" i="31"/>
  <c r="K400" i="31"/>
  <c r="K398" i="31"/>
  <c r="K396" i="31"/>
  <c r="K394" i="31"/>
  <c r="K392" i="31"/>
  <c r="K390" i="31"/>
  <c r="K388" i="31"/>
  <c r="K386" i="31"/>
  <c r="K384" i="31"/>
  <c r="K382" i="31"/>
  <c r="K380" i="31"/>
  <c r="K378" i="31"/>
  <c r="K376" i="31"/>
  <c r="K374" i="31"/>
  <c r="K372" i="31"/>
  <c r="K370" i="31"/>
  <c r="K368" i="31"/>
  <c r="K366" i="31"/>
  <c r="K364" i="31"/>
  <c r="K362" i="31"/>
  <c r="K360" i="31"/>
  <c r="K358" i="31"/>
  <c r="K356" i="31"/>
  <c r="K354" i="31"/>
  <c r="K352" i="31"/>
  <c r="K350" i="31"/>
  <c r="K348" i="31"/>
  <c r="K346" i="31"/>
  <c r="K344" i="31"/>
  <c r="K342" i="31"/>
  <c r="K340" i="31"/>
  <c r="K338" i="31"/>
  <c r="K336" i="31"/>
  <c r="K334" i="31"/>
  <c r="K332" i="31"/>
  <c r="K330" i="31"/>
  <c r="K328" i="31"/>
  <c r="K326" i="31"/>
  <c r="K324" i="31"/>
  <c r="K322" i="31"/>
  <c r="K320" i="31"/>
  <c r="K318" i="31"/>
  <c r="K316" i="31"/>
  <c r="K314" i="31"/>
  <c r="K312" i="31"/>
  <c r="K310" i="31"/>
  <c r="K308" i="31"/>
  <c r="K306" i="31"/>
  <c r="K304" i="31"/>
  <c r="K302" i="31"/>
  <c r="K300" i="31"/>
  <c r="K298" i="31"/>
  <c r="K296" i="31"/>
  <c r="K294" i="31"/>
  <c r="K292" i="31"/>
  <c r="K290" i="31"/>
  <c r="K288" i="31"/>
  <c r="K286" i="31"/>
  <c r="K284" i="31"/>
  <c r="K282" i="31"/>
  <c r="K280" i="31"/>
  <c r="K278" i="31"/>
  <c r="K276" i="31"/>
  <c r="K274" i="31"/>
  <c r="K272" i="31"/>
  <c r="K270" i="31"/>
  <c r="K268" i="31"/>
  <c r="K266" i="31"/>
  <c r="K264" i="31"/>
  <c r="K262" i="31"/>
  <c r="K260" i="31"/>
  <c r="K258" i="31"/>
  <c r="K256" i="31"/>
  <c r="K254" i="31"/>
  <c r="K252" i="31"/>
  <c r="K250" i="31"/>
  <c r="K249" i="31"/>
  <c r="K247" i="31"/>
  <c r="K245" i="31"/>
  <c r="K243" i="31"/>
  <c r="K241" i="31"/>
  <c r="K239" i="31"/>
  <c r="K248" i="31"/>
  <c r="K246" i="31"/>
  <c r="K244" i="31"/>
  <c r="K242" i="31"/>
  <c r="K240" i="31"/>
  <c r="K238" i="31"/>
  <c r="K234" i="31"/>
  <c r="K229" i="31"/>
  <c r="K218" i="31"/>
  <c r="K213" i="31"/>
  <c r="K202" i="31"/>
  <c r="K197" i="31"/>
  <c r="K186" i="31"/>
  <c r="K181" i="31"/>
  <c r="K170" i="31"/>
  <c r="K165" i="31"/>
  <c r="K154" i="31"/>
  <c r="K149" i="31"/>
  <c r="K138" i="31"/>
  <c r="K133" i="31"/>
  <c r="K122" i="31"/>
  <c r="K228" i="31"/>
  <c r="K223" i="31"/>
  <c r="K212" i="31"/>
  <c r="K207" i="31"/>
  <c r="K196" i="31"/>
  <c r="K191" i="31"/>
  <c r="K180" i="31"/>
  <c r="K175" i="31"/>
  <c r="K164" i="31"/>
  <c r="K159" i="31"/>
  <c r="K148" i="31"/>
  <c r="K143" i="31"/>
  <c r="K132" i="31"/>
  <c r="K127" i="31"/>
  <c r="K233" i="31"/>
  <c r="K222" i="31"/>
  <c r="K217" i="31"/>
  <c r="K206" i="31"/>
  <c r="K201" i="31"/>
  <c r="K190" i="31"/>
  <c r="K185" i="31"/>
  <c r="K174" i="31"/>
  <c r="K169" i="31"/>
  <c r="K158" i="31"/>
  <c r="K153" i="31"/>
  <c r="K142" i="31"/>
  <c r="K137" i="31"/>
  <c r="K126" i="31"/>
  <c r="K121" i="31"/>
  <c r="K232" i="31"/>
  <c r="K227" i="31"/>
  <c r="K216" i="31"/>
  <c r="K211" i="31"/>
  <c r="K200" i="31"/>
  <c r="K195" i="31"/>
  <c r="K184" i="31"/>
  <c r="K179" i="31"/>
  <c r="K168" i="31"/>
  <c r="K163" i="31"/>
  <c r="K152" i="31"/>
  <c r="K147" i="31"/>
  <c r="K136" i="31"/>
  <c r="K131" i="31"/>
  <c r="K120" i="31"/>
  <c r="K118" i="31"/>
  <c r="K116" i="31"/>
  <c r="K114" i="31"/>
  <c r="K112" i="31"/>
  <c r="K110" i="31"/>
  <c r="K237" i="31"/>
  <c r="K226" i="31"/>
  <c r="K221" i="31"/>
  <c r="K210" i="31"/>
  <c r="K205" i="31"/>
  <c r="K194" i="31"/>
  <c r="K189" i="31"/>
  <c r="K178" i="31"/>
  <c r="K173" i="31"/>
  <c r="K162" i="31"/>
  <c r="K157" i="31"/>
  <c r="K146" i="31"/>
  <c r="K141" i="31"/>
  <c r="K130" i="31"/>
  <c r="K125" i="31"/>
  <c r="K236" i="31"/>
  <c r="K231" i="31"/>
  <c r="K220" i="31"/>
  <c r="K215" i="31"/>
  <c r="K204" i="31"/>
  <c r="K199" i="31"/>
  <c r="K188" i="31"/>
  <c r="K183" i="31"/>
  <c r="K172" i="31"/>
  <c r="K167" i="31"/>
  <c r="K156" i="31"/>
  <c r="K151" i="31"/>
  <c r="K140" i="31"/>
  <c r="K135" i="31"/>
  <c r="K124" i="31"/>
  <c r="K230" i="31"/>
  <c r="K225" i="31"/>
  <c r="K214" i="31"/>
  <c r="K209" i="31"/>
  <c r="K198" i="31"/>
  <c r="K193" i="31"/>
  <c r="K182" i="31"/>
  <c r="K177" i="31"/>
  <c r="K166" i="31"/>
  <c r="K161" i="31"/>
  <c r="K150" i="31"/>
  <c r="K145" i="31"/>
  <c r="K134" i="31"/>
  <c r="K129" i="31"/>
  <c r="E416" i="31"/>
  <c r="E408" i="31"/>
  <c r="E400" i="31"/>
  <c r="E392" i="31"/>
  <c r="E384" i="31"/>
  <c r="E376" i="31"/>
  <c r="E368" i="31"/>
  <c r="E360" i="31"/>
  <c r="E352" i="31"/>
  <c r="E344" i="31"/>
  <c r="E336" i="31"/>
  <c r="E328" i="31"/>
  <c r="E320" i="31"/>
  <c r="E312" i="31"/>
  <c r="E304" i="31"/>
  <c r="E296" i="31"/>
  <c r="E288" i="31"/>
  <c r="E280" i="31"/>
  <c r="J63" i="31"/>
  <c r="K66" i="31"/>
  <c r="K69" i="31"/>
  <c r="I73" i="31"/>
  <c r="I76" i="31"/>
  <c r="J79" i="31"/>
  <c r="K82" i="31"/>
  <c r="K85" i="31"/>
  <c r="I89" i="31"/>
  <c r="I92" i="31"/>
  <c r="J95" i="31"/>
  <c r="K98" i="31"/>
  <c r="K102" i="31"/>
  <c r="K107" i="31"/>
  <c r="K119" i="31"/>
  <c r="K160" i="31"/>
  <c r="K203" i="31"/>
  <c r="J419" i="31"/>
  <c r="J417" i="31"/>
  <c r="J415" i="31"/>
  <c r="J413" i="31"/>
  <c r="J411" i="31"/>
  <c r="J409" i="31"/>
  <c r="J407" i="31"/>
  <c r="J405" i="31"/>
  <c r="J403" i="31"/>
  <c r="J401" i="31"/>
  <c r="J399" i="31"/>
  <c r="J397" i="31"/>
  <c r="J395" i="31"/>
  <c r="J393" i="31"/>
  <c r="J391" i="31"/>
  <c r="J389" i="31"/>
  <c r="J387" i="31"/>
  <c r="J385" i="31"/>
  <c r="J383" i="31"/>
  <c r="J381" i="31"/>
  <c r="J379" i="31"/>
  <c r="J377" i="31"/>
  <c r="J375" i="31"/>
  <c r="J373" i="31"/>
  <c r="J371" i="31"/>
  <c r="J369" i="31"/>
  <c r="J367" i="31"/>
  <c r="J365" i="31"/>
  <c r="J363" i="31"/>
  <c r="J361" i="31"/>
  <c r="J359" i="31"/>
  <c r="J357" i="31"/>
  <c r="J355" i="31"/>
  <c r="J353" i="31"/>
  <c r="J351" i="31"/>
  <c r="J349" i="31"/>
  <c r="J347" i="31"/>
  <c r="J345" i="31"/>
  <c r="J343" i="31"/>
  <c r="J341" i="31"/>
  <c r="J339" i="31"/>
  <c r="J337" i="31"/>
  <c r="J335" i="31"/>
  <c r="J333" i="31"/>
  <c r="J331" i="31"/>
  <c r="J329" i="31"/>
  <c r="J327" i="31"/>
  <c r="J325" i="31"/>
  <c r="J323" i="31"/>
  <c r="J321" i="31"/>
  <c r="J319" i="31"/>
  <c r="J317" i="31"/>
  <c r="J315" i="31"/>
  <c r="J313" i="31"/>
  <c r="J311" i="31"/>
  <c r="J309" i="31"/>
  <c r="J307" i="31"/>
  <c r="J305" i="31"/>
  <c r="J303" i="31"/>
  <c r="J301" i="31"/>
  <c r="J299" i="31"/>
  <c r="J297" i="31"/>
  <c r="J295" i="31"/>
  <c r="J293" i="31"/>
  <c r="J406" i="31"/>
  <c r="J390" i="31"/>
  <c r="J374" i="31"/>
  <c r="J358" i="31"/>
  <c r="J342" i="31"/>
  <c r="J326" i="31"/>
  <c r="J310" i="31"/>
  <c r="J294" i="31"/>
  <c r="J282" i="31"/>
  <c r="J278" i="31"/>
  <c r="J275" i="31"/>
  <c r="J262" i="31"/>
  <c r="J259" i="31"/>
  <c r="J404" i="31"/>
  <c r="J388" i="31"/>
  <c r="J372" i="31"/>
  <c r="J356" i="31"/>
  <c r="J340" i="31"/>
  <c r="J324" i="31"/>
  <c r="J308" i="31"/>
  <c r="J292" i="31"/>
  <c r="J287" i="31"/>
  <c r="J268" i="31"/>
  <c r="J265" i="31"/>
  <c r="J252" i="31"/>
  <c r="J402" i="31"/>
  <c r="J386" i="31"/>
  <c r="J370" i="31"/>
  <c r="J354" i="31"/>
  <c r="J338" i="31"/>
  <c r="J322" i="31"/>
  <c r="J306" i="31"/>
  <c r="J286" i="31"/>
  <c r="J281" i="31"/>
  <c r="J274" i="31"/>
  <c r="J271" i="31"/>
  <c r="J258" i="31"/>
  <c r="J255" i="31"/>
  <c r="J249" i="31"/>
  <c r="J247" i="31"/>
  <c r="J245" i="31"/>
  <c r="J243" i="31"/>
  <c r="J241" i="31"/>
  <c r="J239" i="31"/>
  <c r="J237" i="31"/>
  <c r="J235" i="31"/>
  <c r="J233" i="31"/>
  <c r="J231" i="31"/>
  <c r="J229" i="31"/>
  <c r="J227" i="31"/>
  <c r="J225" i="31"/>
  <c r="J223" i="31"/>
  <c r="J221" i="31"/>
  <c r="J219" i="31"/>
  <c r="J217" i="31"/>
  <c r="J215" i="31"/>
  <c r="J213" i="31"/>
  <c r="J211" i="31"/>
  <c r="J209" i="31"/>
  <c r="J207" i="31"/>
  <c r="J205" i="31"/>
  <c r="J203" i="31"/>
  <c r="J201" i="31"/>
  <c r="J199" i="31"/>
  <c r="J197" i="31"/>
  <c r="J195" i="31"/>
  <c r="J193" i="31"/>
  <c r="J191" i="31"/>
  <c r="J189" i="31"/>
  <c r="J187" i="31"/>
  <c r="J185" i="31"/>
  <c r="J183" i="31"/>
  <c r="J181" i="31"/>
  <c r="J179" i="31"/>
  <c r="J177" i="31"/>
  <c r="J175" i="31"/>
  <c r="J173" i="31"/>
  <c r="J171" i="31"/>
  <c r="J169" i="31"/>
  <c r="J167" i="31"/>
  <c r="J165" i="31"/>
  <c r="J163" i="31"/>
  <c r="J161" i="31"/>
  <c r="J159" i="31"/>
  <c r="J157" i="31"/>
  <c r="J155" i="31"/>
  <c r="J153" i="31"/>
  <c r="J151" i="31"/>
  <c r="J149" i="31"/>
  <c r="J147" i="31"/>
  <c r="J145" i="31"/>
  <c r="J143" i="31"/>
  <c r="J141" i="31"/>
  <c r="J139" i="31"/>
  <c r="J137" i="31"/>
  <c r="J135" i="31"/>
  <c r="J133" i="31"/>
  <c r="J131" i="31"/>
  <c r="J129" i="31"/>
  <c r="J127" i="31"/>
  <c r="J125" i="31"/>
  <c r="J123" i="31"/>
  <c r="J121" i="31"/>
  <c r="J416" i="31"/>
  <c r="J400" i="31"/>
  <c r="J384" i="31"/>
  <c r="J368" i="31"/>
  <c r="J352" i="31"/>
  <c r="J336" i="31"/>
  <c r="J320" i="31"/>
  <c r="J304" i="31"/>
  <c r="J291" i="31"/>
  <c r="J280" i="31"/>
  <c r="J277" i="31"/>
  <c r="J264" i="31"/>
  <c r="J261" i="31"/>
  <c r="J414" i="31"/>
  <c r="J398" i="31"/>
  <c r="J382" i="31"/>
  <c r="J366" i="31"/>
  <c r="J350" i="31"/>
  <c r="J334" i="31"/>
  <c r="J318" i="31"/>
  <c r="J302" i="31"/>
  <c r="J290" i="31"/>
  <c r="J285" i="31"/>
  <c r="J270" i="31"/>
  <c r="J267" i="31"/>
  <c r="J254" i="31"/>
  <c r="J251" i="31"/>
  <c r="J412" i="31"/>
  <c r="J396" i="31"/>
  <c r="J380" i="31"/>
  <c r="J364" i="31"/>
  <c r="J348" i="31"/>
  <c r="J332" i="31"/>
  <c r="J316" i="31"/>
  <c r="J300" i="31"/>
  <c r="J284" i="31"/>
  <c r="J276" i="31"/>
  <c r="J273" i="31"/>
  <c r="J260" i="31"/>
  <c r="J257" i="31"/>
  <c r="J410" i="31"/>
  <c r="J394" i="31"/>
  <c r="J378" i="31"/>
  <c r="J362" i="31"/>
  <c r="J346" i="31"/>
  <c r="J330" i="31"/>
  <c r="J314" i="31"/>
  <c r="J298" i="31"/>
  <c r="J289" i="31"/>
  <c r="J279" i="31"/>
  <c r="J266" i="31"/>
  <c r="J263" i="31"/>
  <c r="J250" i="31"/>
  <c r="J248" i="31"/>
  <c r="J246" i="31"/>
  <c r="J244" i="31"/>
  <c r="J242" i="31"/>
  <c r="J240" i="31"/>
  <c r="J238" i="31"/>
  <c r="J236" i="31"/>
  <c r="J234" i="31"/>
  <c r="J232" i="31"/>
  <c r="J230" i="31"/>
  <c r="J228" i="31"/>
  <c r="J226" i="31"/>
  <c r="J224" i="31"/>
  <c r="J222" i="31"/>
  <c r="J220" i="31"/>
  <c r="J218" i="31"/>
  <c r="J216" i="31"/>
  <c r="J214" i="31"/>
  <c r="J212" i="31"/>
  <c r="J210" i="31"/>
  <c r="J208" i="31"/>
  <c r="J206" i="31"/>
  <c r="J204" i="31"/>
  <c r="J202" i="31"/>
  <c r="J200" i="31"/>
  <c r="J198" i="31"/>
  <c r="J196" i="31"/>
  <c r="J194" i="31"/>
  <c r="J192" i="31"/>
  <c r="J190" i="31"/>
  <c r="J188" i="31"/>
  <c r="J186" i="31"/>
  <c r="J184" i="31"/>
  <c r="J182" i="31"/>
  <c r="J180" i="31"/>
  <c r="J178" i="31"/>
  <c r="J176" i="31"/>
  <c r="J174" i="31"/>
  <c r="J172" i="31"/>
  <c r="J170" i="31"/>
  <c r="J168" i="31"/>
  <c r="J166" i="31"/>
  <c r="J164" i="31"/>
  <c r="J162" i="31"/>
  <c r="J160" i="31"/>
  <c r="J158" i="31"/>
  <c r="J156" i="31"/>
  <c r="J154" i="31"/>
  <c r="J152" i="31"/>
  <c r="J150" i="31"/>
  <c r="J148" i="31"/>
  <c r="J146" i="31"/>
  <c r="J144" i="31"/>
  <c r="J142" i="31"/>
  <c r="J140" i="31"/>
  <c r="J138" i="31"/>
  <c r="J136" i="31"/>
  <c r="J134" i="31"/>
  <c r="J132" i="31"/>
  <c r="J130" i="31"/>
  <c r="J128" i="31"/>
  <c r="J126" i="31"/>
  <c r="J124" i="31"/>
  <c r="J122" i="31"/>
  <c r="J312" i="31"/>
  <c r="J119" i="31"/>
  <c r="J117" i="31"/>
  <c r="J115" i="31"/>
  <c r="J113" i="31"/>
  <c r="J111" i="31"/>
  <c r="J109" i="31"/>
  <c r="J107" i="31"/>
  <c r="J105" i="31"/>
  <c r="J103" i="31"/>
  <c r="J101" i="31"/>
  <c r="J296" i="31"/>
  <c r="J408" i="31"/>
  <c r="J288" i="31"/>
  <c r="J392" i="31"/>
  <c r="J283" i="31"/>
  <c r="J256" i="31"/>
  <c r="J376" i="31"/>
  <c r="J253" i="31"/>
  <c r="J120" i="31"/>
  <c r="J118" i="31"/>
  <c r="J116" i="31"/>
  <c r="J114" i="31"/>
  <c r="J112" i="31"/>
  <c r="J110" i="31"/>
  <c r="J108" i="31"/>
  <c r="J106" i="31"/>
  <c r="J104" i="31"/>
  <c r="J102" i="31"/>
  <c r="J100" i="31"/>
  <c r="J98" i="31"/>
  <c r="J96" i="31"/>
  <c r="J94" i="31"/>
  <c r="J92" i="31"/>
  <c r="J90" i="31"/>
  <c r="J88" i="31"/>
  <c r="J86" i="31"/>
  <c r="J84" i="31"/>
  <c r="J82" i="31"/>
  <c r="J80" i="31"/>
  <c r="J78" i="31"/>
  <c r="J76" i="31"/>
  <c r="J74" i="31"/>
  <c r="J72" i="31"/>
  <c r="J70" i="31"/>
  <c r="J68" i="31"/>
  <c r="J66" i="31"/>
  <c r="J64" i="31"/>
  <c r="J360" i="31"/>
  <c r="J344" i="31"/>
  <c r="J272" i="31"/>
  <c r="E415" i="31"/>
  <c r="E407" i="31"/>
  <c r="E399" i="31"/>
  <c r="E391" i="31"/>
  <c r="E383" i="31"/>
  <c r="E375" i="31"/>
  <c r="E367" i="31"/>
  <c r="E359" i="31"/>
  <c r="E351" i="31"/>
  <c r="E343" i="31"/>
  <c r="E335" i="31"/>
  <c r="E327" i="31"/>
  <c r="E319" i="31"/>
  <c r="E311" i="31"/>
  <c r="E303" i="31"/>
  <c r="E295" i="31"/>
  <c r="E287" i="31"/>
  <c r="E279" i="31"/>
  <c r="K63" i="31"/>
  <c r="I67" i="31"/>
  <c r="I70" i="31"/>
  <c r="J73" i="31"/>
  <c r="K76" i="31"/>
  <c r="K79" i="31"/>
  <c r="I83" i="31"/>
  <c r="I86" i="31"/>
  <c r="J89" i="31"/>
  <c r="K92" i="31"/>
  <c r="K95" i="31"/>
  <c r="I99" i="31"/>
  <c r="I103" i="31"/>
  <c r="K108" i="31"/>
  <c r="K123" i="31"/>
  <c r="I166" i="31"/>
  <c r="K208" i="31"/>
  <c r="J328" i="31"/>
  <c r="K70" i="31"/>
  <c r="K73" i="31"/>
  <c r="I77" i="31"/>
  <c r="I80" i="31"/>
  <c r="J83" i="31"/>
  <c r="K86" i="31"/>
  <c r="I93" i="31"/>
  <c r="I96" i="31"/>
  <c r="K103" i="31"/>
  <c r="I109" i="31"/>
  <c r="K128" i="31"/>
  <c r="K171" i="31"/>
  <c r="I214" i="31"/>
  <c r="E413" i="31"/>
  <c r="E405" i="31"/>
  <c r="E397" i="31"/>
  <c r="E389" i="31"/>
  <c r="E381" i="31"/>
  <c r="E373" i="31"/>
  <c r="E365" i="31"/>
  <c r="E357" i="31"/>
  <c r="E349" i="31"/>
  <c r="E341" i="31"/>
  <c r="E333" i="31"/>
  <c r="E325" i="31"/>
  <c r="E317" i="31"/>
  <c r="E309" i="31"/>
  <c r="E301" i="31"/>
  <c r="E293" i="31"/>
  <c r="E285" i="31"/>
  <c r="E277" i="31"/>
  <c r="K64" i="31"/>
  <c r="K67" i="31"/>
  <c r="I71" i="31"/>
  <c r="I74" i="31"/>
  <c r="J77" i="31"/>
  <c r="K80" i="31"/>
  <c r="K83" i="31"/>
  <c r="I87" i="31"/>
  <c r="I90" i="31"/>
  <c r="J93" i="31"/>
  <c r="K96" i="31"/>
  <c r="K99" i="31"/>
  <c r="K104" i="31"/>
  <c r="K109" i="31"/>
  <c r="I134" i="31"/>
  <c r="K176" i="31"/>
  <c r="K219" i="31"/>
  <c r="U375" i="32"/>
  <c r="U336" i="32"/>
  <c r="U139" i="32"/>
  <c r="U103" i="32"/>
  <c r="U79" i="32"/>
  <c r="L384" i="53"/>
  <c r="U384" i="53" s="1"/>
  <c r="L360" i="53"/>
  <c r="L336" i="53"/>
  <c r="U336" i="53" s="1"/>
  <c r="L312" i="53"/>
  <c r="U312" i="53" s="1"/>
  <c r="L288" i="53"/>
  <c r="U288" i="53" s="1"/>
  <c r="L279" i="54"/>
  <c r="L375" i="53"/>
  <c r="U375" i="53" s="1"/>
  <c r="L351" i="53"/>
  <c r="U351" i="53" s="1"/>
  <c r="L327" i="53"/>
  <c r="U327" i="53" s="1"/>
  <c r="L303" i="53"/>
  <c r="U303" i="53" s="1"/>
  <c r="L279" i="53"/>
  <c r="U279" i="53" s="1"/>
  <c r="L396" i="49"/>
  <c r="L348" i="49"/>
  <c r="L414" i="53"/>
  <c r="L390" i="53"/>
  <c r="U390" i="53" s="1"/>
  <c r="L366" i="53"/>
  <c r="L342" i="53"/>
  <c r="U343" i="53" s="1"/>
  <c r="L318" i="53"/>
  <c r="U319" i="53" s="1"/>
  <c r="L294" i="53"/>
  <c r="U295" i="53" s="1"/>
  <c r="U115" i="32"/>
  <c r="U67" i="32"/>
  <c r="L300" i="53"/>
  <c r="U300" i="53" s="1"/>
  <c r="U292" i="32"/>
  <c r="U264" i="32"/>
  <c r="U229" i="32"/>
  <c r="U133" i="32"/>
  <c r="L393" i="33"/>
  <c r="U393" i="33" s="1"/>
  <c r="L345" i="33"/>
  <c r="U345" i="33" s="1"/>
  <c r="L321" i="33"/>
  <c r="U321" i="33" s="1"/>
  <c r="L297" i="33"/>
  <c r="L321" i="53"/>
  <c r="U321" i="53" s="1"/>
  <c r="L315" i="53"/>
  <c r="U315" i="53" s="1"/>
  <c r="U412" i="32"/>
  <c r="U360" i="32"/>
  <c r="U355" i="32"/>
  <c r="U301" i="32"/>
  <c r="U295" i="32"/>
  <c r="U279" i="32"/>
  <c r="L384" i="33"/>
  <c r="U384" i="33" s="1"/>
  <c r="L360" i="33"/>
  <c r="U360" i="33" s="1"/>
  <c r="L288" i="33"/>
  <c r="U288" i="33" s="1"/>
  <c r="U216" i="32"/>
  <c r="L405" i="53"/>
  <c r="L381" i="53"/>
  <c r="L357" i="53"/>
  <c r="L333" i="53"/>
  <c r="U334" i="53" s="1"/>
  <c r="L309" i="53"/>
  <c r="U309" i="53" s="1"/>
  <c r="L285" i="53"/>
  <c r="U385" i="53"/>
  <c r="L414" i="49"/>
  <c r="L342" i="49"/>
  <c r="U253" i="32"/>
  <c r="L396" i="33"/>
  <c r="U396" i="33" s="1"/>
  <c r="L372" i="33"/>
  <c r="U372" i="33" s="1"/>
  <c r="L348" i="33"/>
  <c r="U348" i="33" s="1"/>
  <c r="L324" i="33"/>
  <c r="L300" i="33"/>
  <c r="U300" i="33" s="1"/>
  <c r="L396" i="53"/>
  <c r="U396" i="53" s="1"/>
  <c r="L372" i="53"/>
  <c r="L348" i="53"/>
  <c r="U349" i="53" s="1"/>
  <c r="L324" i="53"/>
  <c r="U324" i="53" s="1"/>
  <c r="L276" i="53"/>
  <c r="L333" i="49"/>
  <c r="L291" i="53"/>
  <c r="U291" i="53" s="1"/>
  <c r="U352" i="32"/>
  <c r="U223" i="32"/>
  <c r="L291" i="49"/>
  <c r="U415" i="32"/>
  <c r="U399" i="32"/>
  <c r="U384" i="32"/>
  <c r="U379" i="32"/>
  <c r="U277" i="32"/>
  <c r="L402" i="49"/>
  <c r="L378" i="49"/>
  <c r="L330" i="49"/>
  <c r="L282" i="49"/>
  <c r="U340" i="32"/>
  <c r="U196" i="32"/>
  <c r="L393" i="49"/>
  <c r="L321" i="49"/>
  <c r="L297" i="49"/>
  <c r="U397" i="32"/>
  <c r="U168" i="32"/>
  <c r="U91" i="32"/>
  <c r="U135" i="32"/>
  <c r="U136" i="32"/>
  <c r="U97" i="32"/>
  <c r="U96" i="32"/>
  <c r="U231" i="32"/>
  <c r="U232" i="32"/>
  <c r="L369" i="33"/>
  <c r="U369" i="33" s="1"/>
  <c r="L402" i="53"/>
  <c r="U403" i="53" s="1"/>
  <c r="L378" i="53"/>
  <c r="U379" i="53" s="1"/>
  <c r="L354" i="53"/>
  <c r="U355" i="53" s="1"/>
  <c r="L330" i="53"/>
  <c r="U331" i="53" s="1"/>
  <c r="L306" i="53"/>
  <c r="U307" i="53" s="1"/>
  <c r="L282" i="53"/>
  <c r="U283" i="53" s="1"/>
  <c r="L393" i="53"/>
  <c r="U393" i="53" s="1"/>
  <c r="L369" i="53"/>
  <c r="U369" i="53" s="1"/>
  <c r="L345" i="53"/>
  <c r="U345" i="53" s="1"/>
  <c r="L297" i="53"/>
  <c r="U297" i="53" s="1"/>
  <c r="U373" i="53"/>
  <c r="U373" i="32"/>
  <c r="U367" i="32"/>
  <c r="U364" i="32"/>
  <c r="U312" i="32"/>
  <c r="U240" i="32"/>
  <c r="U220" i="32"/>
  <c r="U157" i="32"/>
  <c r="U124" i="32"/>
  <c r="L417" i="54"/>
  <c r="L393" i="54"/>
  <c r="L369" i="54"/>
  <c r="L345" i="54"/>
  <c r="L321" i="54"/>
  <c r="U376" i="53"/>
  <c r="U337" i="53"/>
  <c r="U325" i="53"/>
  <c r="U285" i="53"/>
  <c r="U208" i="32"/>
  <c r="U148" i="32"/>
  <c r="U414" i="53"/>
  <c r="U402" i="53"/>
  <c r="L399" i="53"/>
  <c r="U400" i="53" s="1"/>
  <c r="U372" i="53"/>
  <c r="U352" i="53"/>
  <c r="U313" i="53"/>
  <c r="U324" i="32"/>
  <c r="U319" i="32"/>
  <c r="U316" i="32"/>
  <c r="U247" i="32"/>
  <c r="U244" i="32"/>
  <c r="U180" i="32"/>
  <c r="U88" i="32"/>
  <c r="U378" i="53"/>
  <c r="U328" i="53"/>
  <c r="U289" i="53"/>
  <c r="U277" i="53"/>
  <c r="C327" i="54"/>
  <c r="U391" i="32"/>
  <c r="U331" i="32"/>
  <c r="U304" i="32"/>
  <c r="U175" i="32"/>
  <c r="U172" i="32"/>
  <c r="U112" i="32"/>
  <c r="U405" i="53"/>
  <c r="U342" i="53"/>
  <c r="U304" i="53"/>
  <c r="C303" i="54"/>
  <c r="U408" i="32"/>
  <c r="U403" i="32"/>
  <c r="U288" i="32"/>
  <c r="U271" i="32"/>
  <c r="U268" i="32"/>
  <c r="U205" i="32"/>
  <c r="U72" i="32"/>
  <c r="U381" i="53"/>
  <c r="U330" i="53"/>
  <c r="U349" i="32"/>
  <c r="U85" i="32"/>
  <c r="U409" i="53"/>
  <c r="U357" i="53"/>
  <c r="U294" i="53"/>
  <c r="U276" i="53"/>
  <c r="P417" i="51"/>
  <c r="Q417" i="56"/>
  <c r="O417" i="51"/>
  <c r="J418" i="54"/>
  <c r="S417" i="54" s="1"/>
  <c r="P417" i="56"/>
  <c r="F418" i="54"/>
  <c r="O417" i="54" s="1"/>
  <c r="K418" i="54"/>
  <c r="T417" i="54" s="1"/>
  <c r="K418" i="55"/>
  <c r="T417" i="51"/>
  <c r="H418" i="31"/>
  <c r="S417" i="51"/>
  <c r="I418" i="31"/>
  <c r="U409" i="30"/>
  <c r="U385" i="30"/>
  <c r="U361" i="30"/>
  <c r="U337" i="30"/>
  <c r="U313" i="30"/>
  <c r="U289" i="30"/>
  <c r="L381" i="54"/>
  <c r="L411" i="56"/>
  <c r="L276" i="33"/>
  <c r="U276" i="33" s="1"/>
  <c r="C396" i="54"/>
  <c r="L396" i="54" s="1"/>
  <c r="L396" i="56"/>
  <c r="U396" i="56" s="1"/>
  <c r="C372" i="54"/>
  <c r="L372" i="54" s="1"/>
  <c r="L372" i="56"/>
  <c r="C348" i="54"/>
  <c r="L348" i="54" s="1"/>
  <c r="L348" i="56"/>
  <c r="C332" i="54"/>
  <c r="L330" i="56"/>
  <c r="L324" i="54"/>
  <c r="C300" i="54"/>
  <c r="L300" i="54" s="1"/>
  <c r="L300" i="56"/>
  <c r="U300" i="56" s="1"/>
  <c r="C276" i="54"/>
  <c r="L276" i="54" s="1"/>
  <c r="U277" i="54" s="1"/>
  <c r="L276" i="56"/>
  <c r="U405" i="30"/>
  <c r="U406" i="30"/>
  <c r="U381" i="30"/>
  <c r="U382" i="30"/>
  <c r="U357" i="30"/>
  <c r="U358" i="30"/>
  <c r="U333" i="30"/>
  <c r="U334" i="30"/>
  <c r="U309" i="30"/>
  <c r="U310" i="30"/>
  <c r="U285" i="30"/>
  <c r="U286" i="30"/>
  <c r="C417" i="55"/>
  <c r="L417" i="51"/>
  <c r="C401" i="55"/>
  <c r="C393" i="55"/>
  <c r="L393" i="51"/>
  <c r="U393" i="51" s="1"/>
  <c r="C385" i="55"/>
  <c r="C377" i="55"/>
  <c r="L369" i="51"/>
  <c r="U369" i="51" s="1"/>
  <c r="C353" i="55"/>
  <c r="L345" i="51"/>
  <c r="C337" i="55"/>
  <c r="C329" i="55"/>
  <c r="C321" i="55"/>
  <c r="L321" i="51"/>
  <c r="C313" i="55"/>
  <c r="L297" i="51"/>
  <c r="U297" i="51" s="1"/>
  <c r="C289" i="55"/>
  <c r="U414" i="30"/>
  <c r="U390" i="30"/>
  <c r="U366" i="30"/>
  <c r="U342" i="30"/>
  <c r="U318" i="30"/>
  <c r="U294" i="30"/>
  <c r="U412" i="30"/>
  <c r="U388" i="30"/>
  <c r="U364" i="30"/>
  <c r="U340" i="30"/>
  <c r="U316" i="30"/>
  <c r="U292" i="30"/>
  <c r="L375" i="54"/>
  <c r="L351" i="54"/>
  <c r="L327" i="54"/>
  <c r="C414" i="54"/>
  <c r="L414" i="54" s="1"/>
  <c r="L414" i="56"/>
  <c r="U415" i="56" s="1"/>
  <c r="L390" i="54"/>
  <c r="C366" i="54"/>
  <c r="L366" i="54" s="1"/>
  <c r="L366" i="56"/>
  <c r="C342" i="54"/>
  <c r="L342" i="54" s="1"/>
  <c r="L342" i="56"/>
  <c r="C318" i="54"/>
  <c r="L318" i="54" s="1"/>
  <c r="L318" i="56"/>
  <c r="C310" i="54"/>
  <c r="L309" i="54" s="1"/>
  <c r="L309" i="56"/>
  <c r="C294" i="54"/>
  <c r="L294" i="54" s="1"/>
  <c r="L294" i="56"/>
  <c r="L324" i="56"/>
  <c r="U343" i="56"/>
  <c r="U340" i="56"/>
  <c r="L399" i="54"/>
  <c r="L303" i="54"/>
  <c r="L405" i="33"/>
  <c r="U405" i="33" s="1"/>
  <c r="L381" i="33"/>
  <c r="L357" i="33"/>
  <c r="U357" i="33" s="1"/>
  <c r="L333" i="33"/>
  <c r="U333" i="33" s="1"/>
  <c r="L309" i="33"/>
  <c r="L285" i="33"/>
  <c r="L405" i="54"/>
  <c r="L357" i="54"/>
  <c r="L333" i="54"/>
  <c r="L285" i="54"/>
  <c r="L393" i="56"/>
  <c r="U390" i="56"/>
  <c r="U387" i="56"/>
  <c r="U342" i="56"/>
  <c r="L306" i="56"/>
  <c r="U303" i="56"/>
  <c r="L288" i="56"/>
  <c r="C410" i="55"/>
  <c r="C402" i="55"/>
  <c r="C297" i="54"/>
  <c r="L297" i="54" s="1"/>
  <c r="L411" i="54"/>
  <c r="L387" i="54"/>
  <c r="L363" i="54"/>
  <c r="L339" i="54"/>
  <c r="L315" i="54"/>
  <c r="L291" i="54"/>
  <c r="L387" i="56"/>
  <c r="L321" i="56"/>
  <c r="U321" i="56" s="1"/>
  <c r="L282" i="56"/>
  <c r="L408" i="51"/>
  <c r="C408" i="55"/>
  <c r="C400" i="55"/>
  <c r="C392" i="55"/>
  <c r="L384" i="51"/>
  <c r="L360" i="51"/>
  <c r="U360" i="51" s="1"/>
  <c r="C344" i="55"/>
  <c r="C336" i="55"/>
  <c r="C328" i="55"/>
  <c r="C296" i="55"/>
  <c r="L288" i="51"/>
  <c r="C280" i="55"/>
  <c r="L312" i="51"/>
  <c r="L402" i="33"/>
  <c r="L378" i="33"/>
  <c r="L354" i="33"/>
  <c r="L330" i="33"/>
  <c r="U330" i="33" s="1"/>
  <c r="L306" i="33"/>
  <c r="L282" i="33"/>
  <c r="U282" i="33" s="1"/>
  <c r="L402" i="54"/>
  <c r="L378" i="54"/>
  <c r="L354" i="54"/>
  <c r="L330" i="54"/>
  <c r="L306" i="54"/>
  <c r="L282" i="54"/>
  <c r="U282" i="54" s="1"/>
  <c r="L405" i="56"/>
  <c r="L363" i="56"/>
  <c r="L339" i="56"/>
  <c r="U339" i="56" s="1"/>
  <c r="C415" i="55"/>
  <c r="C407" i="55"/>
  <c r="C399" i="55"/>
  <c r="C375" i="55"/>
  <c r="C351" i="55"/>
  <c r="L351" i="51"/>
  <c r="U352" i="51" s="1"/>
  <c r="C343" i="55"/>
  <c r="C335" i="55"/>
  <c r="L327" i="51"/>
  <c r="U328" i="51" s="1"/>
  <c r="C311" i="55"/>
  <c r="L303" i="51"/>
  <c r="U304" i="51" s="1"/>
  <c r="C287" i="55"/>
  <c r="C279" i="55"/>
  <c r="U351" i="51"/>
  <c r="U418" i="30"/>
  <c r="U394" i="30"/>
  <c r="U370" i="30"/>
  <c r="U346" i="30"/>
  <c r="U322" i="30"/>
  <c r="U298" i="30"/>
  <c r="L402" i="56"/>
  <c r="L384" i="56"/>
  <c r="L360" i="56"/>
  <c r="U361" i="56" s="1"/>
  <c r="L315" i="56"/>
  <c r="U316" i="56" s="1"/>
  <c r="L279" i="56"/>
  <c r="U280" i="56" s="1"/>
  <c r="L402" i="51"/>
  <c r="U396" i="51"/>
  <c r="U388" i="51"/>
  <c r="L294" i="51"/>
  <c r="L408" i="54"/>
  <c r="L384" i="54"/>
  <c r="L360" i="54"/>
  <c r="L336" i="54"/>
  <c r="L312" i="54"/>
  <c r="L288" i="54"/>
  <c r="L381" i="56"/>
  <c r="U381" i="56" s="1"/>
  <c r="L357" i="56"/>
  <c r="U357" i="56" s="1"/>
  <c r="L336" i="56"/>
  <c r="L309" i="51"/>
  <c r="U309" i="51" s="1"/>
  <c r="L399" i="51"/>
  <c r="U400" i="51" s="1"/>
  <c r="L336" i="51"/>
  <c r="U414" i="56"/>
  <c r="U397" i="56"/>
  <c r="U391" i="56"/>
  <c r="U388" i="56"/>
  <c r="L378" i="56"/>
  <c r="L354" i="56"/>
  <c r="U354" i="56" s="1"/>
  <c r="U351" i="56"/>
  <c r="L333" i="56"/>
  <c r="L312" i="56"/>
  <c r="L291" i="56"/>
  <c r="U286" i="56"/>
  <c r="L333" i="51"/>
  <c r="L279" i="51"/>
  <c r="U280" i="51" s="1"/>
  <c r="C414" i="55"/>
  <c r="C390" i="55"/>
  <c r="C382" i="55"/>
  <c r="C374" i="55"/>
  <c r="C350" i="55"/>
  <c r="C326" i="55"/>
  <c r="C318" i="55"/>
  <c r="C310" i="55"/>
  <c r="C286" i="55"/>
  <c r="U405" i="51"/>
  <c r="U342" i="51"/>
  <c r="C397" i="55"/>
  <c r="C365" i="55"/>
  <c r="C357" i="55"/>
  <c r="C341" i="55"/>
  <c r="C333" i="55"/>
  <c r="C301" i="55"/>
  <c r="C293" i="55"/>
  <c r="L414" i="51"/>
  <c r="L390" i="51"/>
  <c r="U390" i="51" s="1"/>
  <c r="U379" i="51"/>
  <c r="L366" i="51"/>
  <c r="U357" i="51"/>
  <c r="L306" i="51"/>
  <c r="U306" i="51" s="1"/>
  <c r="U303" i="51"/>
  <c r="U276" i="51"/>
  <c r="C412" i="55"/>
  <c r="C380" i="55"/>
  <c r="C324" i="55"/>
  <c r="C316" i="55"/>
  <c r="C284" i="55"/>
  <c r="U397" i="51"/>
  <c r="U385" i="51"/>
  <c r="U378" i="51"/>
  <c r="U372" i="51"/>
  <c r="U333" i="51"/>
  <c r="L324" i="51"/>
  <c r="U324" i="51" s="1"/>
  <c r="U307" i="51"/>
  <c r="L285" i="51"/>
  <c r="U285" i="51" s="1"/>
  <c r="C411" i="55"/>
  <c r="C403" i="55"/>
  <c r="C395" i="55"/>
  <c r="C387" i="55"/>
  <c r="C379" i="55"/>
  <c r="C371" i="55"/>
  <c r="C363" i="55"/>
  <c r="C355" i="55"/>
  <c r="C347" i="55"/>
  <c r="C339" i="55"/>
  <c r="C331" i="55"/>
  <c r="C323" i="55"/>
  <c r="C315" i="55"/>
  <c r="C307" i="55"/>
  <c r="C299" i="55"/>
  <c r="C291" i="55"/>
  <c r="C283" i="55"/>
  <c r="C275" i="55"/>
  <c r="U361" i="51"/>
  <c r="L342" i="51"/>
  <c r="U294" i="51"/>
  <c r="L282" i="51"/>
  <c r="U279" i="51"/>
  <c r="L405" i="51"/>
  <c r="U406" i="51" s="1"/>
  <c r="L381" i="51"/>
  <c r="U382" i="51" s="1"/>
  <c r="U376" i="51"/>
  <c r="U363" i="51"/>
  <c r="L339" i="51"/>
  <c r="U337" i="51"/>
  <c r="L318" i="51"/>
  <c r="U318" i="51" s="1"/>
  <c r="L300" i="51"/>
  <c r="U358" i="37"/>
  <c r="U346" i="37"/>
  <c r="U334" i="37"/>
  <c r="U322" i="37"/>
  <c r="U310" i="37"/>
  <c r="U298" i="37"/>
  <c r="U286" i="37"/>
  <c r="U352" i="37"/>
  <c r="U328" i="37"/>
  <c r="U304" i="37"/>
  <c r="U280" i="37"/>
  <c r="U361" i="37"/>
  <c r="U349" i="37"/>
  <c r="U337" i="37"/>
  <c r="U325" i="37"/>
  <c r="U313" i="37"/>
  <c r="U301" i="37"/>
  <c r="U289" i="37"/>
  <c r="U277" i="37"/>
  <c r="U240" i="36"/>
  <c r="U144" i="36"/>
  <c r="U412" i="36"/>
  <c r="U388" i="36"/>
  <c r="U364" i="36"/>
  <c r="U340" i="36"/>
  <c r="U316" i="36"/>
  <c r="U292" i="36"/>
  <c r="U268" i="36"/>
  <c r="U244" i="36"/>
  <c r="U220" i="36"/>
  <c r="U196" i="36"/>
  <c r="U172" i="36"/>
  <c r="U148" i="36"/>
  <c r="U124" i="36"/>
  <c r="U100" i="36"/>
  <c r="U76" i="36"/>
  <c r="U418" i="36"/>
  <c r="U394" i="36"/>
  <c r="U370" i="36"/>
  <c r="U346" i="36"/>
  <c r="U322" i="36"/>
  <c r="U298" i="36"/>
  <c r="U274" i="36"/>
  <c r="U250" i="36"/>
  <c r="U226" i="36"/>
  <c r="U202" i="36"/>
  <c r="U178" i="36"/>
  <c r="U154" i="36"/>
  <c r="U130" i="36"/>
  <c r="U106" i="36"/>
  <c r="U82" i="36"/>
  <c r="U360" i="36"/>
  <c r="U391" i="35"/>
  <c r="U406" i="35"/>
  <c r="U382" i="35"/>
  <c r="U397" i="35"/>
  <c r="U373" i="35"/>
  <c r="U349" i="35"/>
  <c r="U325" i="35"/>
  <c r="U301" i="35"/>
  <c r="U277" i="35"/>
  <c r="U253" i="35"/>
  <c r="U229" i="35"/>
  <c r="U205" i="35"/>
  <c r="U181" i="35"/>
  <c r="U157" i="35"/>
  <c r="U133" i="35"/>
  <c r="U109" i="35"/>
  <c r="U364" i="35"/>
  <c r="U340" i="35"/>
  <c r="U316" i="35"/>
  <c r="U292" i="35"/>
  <c r="U268" i="35"/>
  <c r="U244" i="35"/>
  <c r="U220" i="35"/>
  <c r="U196" i="35"/>
  <c r="U172" i="35"/>
  <c r="U148" i="35"/>
  <c r="U124" i="35"/>
  <c r="U100" i="35"/>
  <c r="U76" i="35"/>
  <c r="U264" i="35"/>
  <c r="U418" i="35"/>
  <c r="U394" i="35"/>
  <c r="U370" i="35"/>
  <c r="U346" i="35"/>
  <c r="U322" i="35"/>
  <c r="U298" i="35"/>
  <c r="U274" i="35"/>
  <c r="U250" i="35"/>
  <c r="U226" i="35"/>
  <c r="U202" i="35"/>
  <c r="U178" i="35"/>
  <c r="U154" i="35"/>
  <c r="U130" i="35"/>
  <c r="U106" i="35"/>
  <c r="U82" i="35"/>
  <c r="U312" i="35"/>
  <c r="U64" i="35"/>
  <c r="U415" i="53"/>
  <c r="U399" i="53"/>
  <c r="U391" i="53"/>
  <c r="U406" i="53"/>
  <c r="U382" i="53"/>
  <c r="U358" i="53"/>
  <c r="U310" i="53"/>
  <c r="U286" i="53"/>
  <c r="U412" i="53"/>
  <c r="U388" i="53"/>
  <c r="U364" i="53"/>
  <c r="U340" i="53"/>
  <c r="U316" i="53"/>
  <c r="U292" i="53"/>
  <c r="U408" i="53"/>
  <c r="U418" i="53"/>
  <c r="U394" i="53"/>
  <c r="U370" i="53"/>
  <c r="U346" i="53"/>
  <c r="U322" i="53"/>
  <c r="U298" i="53"/>
  <c r="U336" i="51"/>
  <c r="U375" i="51"/>
  <c r="U343" i="51"/>
  <c r="U319" i="51"/>
  <c r="U295" i="51"/>
  <c r="U358" i="51"/>
  <c r="U334" i="51"/>
  <c r="U286" i="51"/>
  <c r="U384" i="51"/>
  <c r="U373" i="51"/>
  <c r="U325" i="51"/>
  <c r="U277" i="51"/>
  <c r="U412" i="51"/>
  <c r="U364" i="51"/>
  <c r="U394" i="51"/>
  <c r="U370" i="51"/>
  <c r="U355" i="56"/>
  <c r="U370" i="56"/>
  <c r="U298" i="56"/>
  <c r="U337" i="33"/>
  <c r="U343" i="33"/>
  <c r="U295" i="33"/>
  <c r="U409" i="33"/>
  <c r="U361" i="33"/>
  <c r="U316" i="33"/>
  <c r="U385" i="33"/>
  <c r="U364" i="33"/>
  <c r="U340" i="33"/>
  <c r="U412" i="33"/>
  <c r="U367" i="33"/>
  <c r="U391" i="33"/>
  <c r="U342" i="33"/>
  <c r="U304" i="33"/>
  <c r="U280" i="33"/>
  <c r="U373" i="33"/>
  <c r="U349" i="33"/>
  <c r="U376" i="33"/>
  <c r="U355" i="33"/>
  <c r="U352" i="33"/>
  <c r="U358" i="33"/>
  <c r="U415" i="33"/>
  <c r="U370" i="33"/>
  <c r="U346" i="33"/>
  <c r="U322" i="33"/>
  <c r="U406" i="32"/>
  <c r="U382" i="32"/>
  <c r="U358" i="32"/>
  <c r="U334" i="32"/>
  <c r="U310" i="32"/>
  <c r="U286" i="32"/>
  <c r="U262" i="32"/>
  <c r="U238" i="32"/>
  <c r="U214" i="32"/>
  <c r="U190" i="32"/>
  <c r="U166" i="32"/>
  <c r="U142" i="32"/>
  <c r="U118" i="32"/>
  <c r="U94" i="32"/>
  <c r="U70" i="32"/>
  <c r="U307" i="32"/>
  <c r="U283" i="32"/>
  <c r="U259" i="32"/>
  <c r="U235" i="32"/>
  <c r="U211" i="32"/>
  <c r="U187" i="32"/>
  <c r="U163" i="32"/>
  <c r="U418" i="32"/>
  <c r="U394" i="32"/>
  <c r="U370" i="32"/>
  <c r="U346" i="32"/>
  <c r="U322" i="32"/>
  <c r="U298" i="32"/>
  <c r="U274" i="32"/>
  <c r="U250" i="32"/>
  <c r="U226" i="32"/>
  <c r="U202" i="32"/>
  <c r="U178" i="32"/>
  <c r="U154" i="32"/>
  <c r="U130" i="32"/>
  <c r="U106" i="32"/>
  <c r="U82" i="32"/>
  <c r="L70" i="57"/>
  <c r="L68" i="57"/>
  <c r="L65" i="57"/>
  <c r="L38" i="57"/>
  <c r="L36" i="57"/>
  <c r="L411" i="44" l="1"/>
  <c r="J39" i="49"/>
  <c r="C277" i="55"/>
  <c r="C405" i="55"/>
  <c r="C342" i="55"/>
  <c r="E284" i="47"/>
  <c r="E284" i="45"/>
  <c r="C348" i="55"/>
  <c r="C367" i="55"/>
  <c r="L405" i="49"/>
  <c r="E276" i="46"/>
  <c r="C317" i="55"/>
  <c r="C364" i="55"/>
  <c r="C278" i="55"/>
  <c r="C303" i="55"/>
  <c r="L315" i="49"/>
  <c r="L315" i="44"/>
  <c r="L363" i="49"/>
  <c r="C406" i="55"/>
  <c r="L411" i="49"/>
  <c r="K90" i="45"/>
  <c r="K90" i="47"/>
  <c r="H39" i="49"/>
  <c r="O417" i="44"/>
  <c r="D355" i="55"/>
  <c r="D355" i="44"/>
  <c r="E409" i="55"/>
  <c r="E409" i="44"/>
  <c r="E409" i="47" s="1"/>
  <c r="C309" i="55"/>
  <c r="C309" i="44"/>
  <c r="K250" i="55"/>
  <c r="K250" i="44"/>
  <c r="K155" i="55"/>
  <c r="K155" i="44"/>
  <c r="K248" i="55"/>
  <c r="K248" i="44"/>
  <c r="K269" i="55"/>
  <c r="K269" i="44"/>
  <c r="K349" i="55"/>
  <c r="K349" i="44"/>
  <c r="K284" i="55"/>
  <c r="K284" i="44"/>
  <c r="K364" i="55"/>
  <c r="K364" i="44"/>
  <c r="D374" i="55"/>
  <c r="D374" i="44"/>
  <c r="J262" i="55"/>
  <c r="J262" i="44"/>
  <c r="J115" i="55"/>
  <c r="J115" i="44"/>
  <c r="J260" i="55"/>
  <c r="J260" i="44"/>
  <c r="J275" i="55"/>
  <c r="J275" i="44"/>
  <c r="J355" i="55"/>
  <c r="J355" i="44"/>
  <c r="J274" i="55"/>
  <c r="J274" i="44"/>
  <c r="J370" i="55"/>
  <c r="J370" i="44"/>
  <c r="I149" i="55"/>
  <c r="I149" i="44"/>
  <c r="I242" i="55"/>
  <c r="I242" i="44"/>
  <c r="H377" i="55"/>
  <c r="H377" i="44"/>
  <c r="D392" i="55"/>
  <c r="D392" i="44"/>
  <c r="H283" i="55"/>
  <c r="H283" i="44"/>
  <c r="H109" i="55"/>
  <c r="H109" i="44"/>
  <c r="H109" i="46" s="1"/>
  <c r="H157" i="55"/>
  <c r="H157" i="44"/>
  <c r="H128" i="55"/>
  <c r="H128" i="44"/>
  <c r="H160" i="55"/>
  <c r="H160" i="44"/>
  <c r="H239" i="55"/>
  <c r="H239" i="44"/>
  <c r="H239" i="46" s="1"/>
  <c r="H310" i="55"/>
  <c r="H310" i="44"/>
  <c r="H406" i="55"/>
  <c r="H406" i="44"/>
  <c r="D286" i="55"/>
  <c r="D286" i="44"/>
  <c r="C370" i="45"/>
  <c r="C370" i="47"/>
  <c r="C370" i="46"/>
  <c r="F298" i="55"/>
  <c r="F298" i="44"/>
  <c r="F328" i="55"/>
  <c r="F328" i="44"/>
  <c r="F373" i="55"/>
  <c r="F373" i="44"/>
  <c r="J152" i="55"/>
  <c r="J152" i="44"/>
  <c r="D319" i="55"/>
  <c r="D319" i="44"/>
  <c r="K77" i="55"/>
  <c r="K77" i="44"/>
  <c r="K157" i="55"/>
  <c r="K157" i="44"/>
  <c r="K157" i="47" s="1"/>
  <c r="K223" i="55"/>
  <c r="K223" i="44"/>
  <c r="K415" i="55"/>
  <c r="K415" i="44"/>
  <c r="K334" i="55"/>
  <c r="K334" i="44"/>
  <c r="E395" i="55"/>
  <c r="E395" i="44"/>
  <c r="E395" i="45" s="1"/>
  <c r="E368" i="55"/>
  <c r="E368" i="44"/>
  <c r="E302" i="55"/>
  <c r="E302" i="44"/>
  <c r="C366" i="47"/>
  <c r="C366" i="46"/>
  <c r="C366" i="45"/>
  <c r="I130" i="55"/>
  <c r="I130" i="44"/>
  <c r="I340" i="55"/>
  <c r="I340" i="44"/>
  <c r="I404" i="55"/>
  <c r="I404" i="44"/>
  <c r="C320" i="47"/>
  <c r="C320" i="46"/>
  <c r="C320" i="45"/>
  <c r="H349" i="55"/>
  <c r="H349" i="44"/>
  <c r="F290" i="55"/>
  <c r="F290" i="44"/>
  <c r="C376" i="55"/>
  <c r="H230" i="55"/>
  <c r="H230" i="44"/>
  <c r="D412" i="55"/>
  <c r="D412" i="44"/>
  <c r="L396" i="44"/>
  <c r="C396" i="47"/>
  <c r="C396" i="46"/>
  <c r="C396" i="45"/>
  <c r="J70" i="55"/>
  <c r="J70" i="44"/>
  <c r="J70" i="45" s="1"/>
  <c r="L285" i="44"/>
  <c r="C285" i="47"/>
  <c r="C285" i="46"/>
  <c r="C285" i="45"/>
  <c r="K80" i="55"/>
  <c r="K80" i="44"/>
  <c r="K112" i="55"/>
  <c r="K112" i="44"/>
  <c r="K160" i="55"/>
  <c r="K160" i="44"/>
  <c r="K101" i="55"/>
  <c r="K101" i="44"/>
  <c r="K200" i="55"/>
  <c r="K200" i="44"/>
  <c r="K326" i="55"/>
  <c r="K326" i="44"/>
  <c r="K358" i="55"/>
  <c r="K358" i="44"/>
  <c r="E400" i="55"/>
  <c r="E400" i="44"/>
  <c r="E415" i="55"/>
  <c r="E415" i="44"/>
  <c r="E415" i="47" s="1"/>
  <c r="E334" i="55"/>
  <c r="E334" i="44"/>
  <c r="E373" i="55"/>
  <c r="E373" i="44"/>
  <c r="J100" i="55"/>
  <c r="J100" i="44"/>
  <c r="J233" i="55"/>
  <c r="J233" i="44"/>
  <c r="J269" i="55"/>
  <c r="J269" i="44"/>
  <c r="J269" i="47" s="1"/>
  <c r="J194" i="55"/>
  <c r="J194" i="44"/>
  <c r="J301" i="55"/>
  <c r="J301" i="44"/>
  <c r="J413" i="55"/>
  <c r="J413" i="44"/>
  <c r="C295" i="47"/>
  <c r="C295" i="46"/>
  <c r="C295" i="45"/>
  <c r="I127" i="55"/>
  <c r="I127" i="44"/>
  <c r="I143" i="55"/>
  <c r="I143" i="44"/>
  <c r="I175" i="55"/>
  <c r="I175" i="44"/>
  <c r="I122" i="55"/>
  <c r="I122" i="44"/>
  <c r="I122" i="46" s="1"/>
  <c r="H256" i="55"/>
  <c r="H256" i="44"/>
  <c r="C302" i="55"/>
  <c r="C391" i="55"/>
  <c r="C320" i="55"/>
  <c r="C369" i="55"/>
  <c r="L309" i="49"/>
  <c r="J184" i="55"/>
  <c r="J184" i="44"/>
  <c r="E410" i="55"/>
  <c r="E410" i="44"/>
  <c r="D364" i="55"/>
  <c r="D364" i="44"/>
  <c r="C284" i="47"/>
  <c r="C284" i="46"/>
  <c r="C284" i="45"/>
  <c r="L348" i="44"/>
  <c r="C348" i="47"/>
  <c r="C348" i="46"/>
  <c r="C348" i="45"/>
  <c r="C412" i="47"/>
  <c r="C412" i="46"/>
  <c r="C412" i="45"/>
  <c r="D299" i="55"/>
  <c r="D299" i="44"/>
  <c r="D320" i="55"/>
  <c r="D320" i="44"/>
  <c r="D335" i="55"/>
  <c r="D335" i="44"/>
  <c r="D419" i="55"/>
  <c r="D419" i="44"/>
  <c r="J166" i="55"/>
  <c r="J166" i="44"/>
  <c r="D293" i="55"/>
  <c r="D293" i="44"/>
  <c r="C301" i="47"/>
  <c r="C301" i="46"/>
  <c r="C301" i="45"/>
  <c r="C365" i="47"/>
  <c r="C365" i="46"/>
  <c r="C365" i="45"/>
  <c r="F418" i="55"/>
  <c r="K68" i="55"/>
  <c r="K68" i="44"/>
  <c r="K100" i="55"/>
  <c r="K100" i="44"/>
  <c r="K116" i="55"/>
  <c r="K116" i="44"/>
  <c r="K116" i="45" s="1"/>
  <c r="K148" i="55"/>
  <c r="K148" i="44"/>
  <c r="K164" i="55"/>
  <c r="K164" i="44"/>
  <c r="K220" i="55"/>
  <c r="K220" i="44"/>
  <c r="K262" i="55"/>
  <c r="K262" i="44"/>
  <c r="K262" i="46" s="1"/>
  <c r="K73" i="55"/>
  <c r="K73" i="44"/>
  <c r="K89" i="55"/>
  <c r="K89" i="44"/>
  <c r="K121" i="55"/>
  <c r="K121" i="44"/>
  <c r="K137" i="55"/>
  <c r="K137" i="44"/>
  <c r="K137" i="45" s="1"/>
  <c r="K169" i="55"/>
  <c r="K169" i="44"/>
  <c r="K185" i="55"/>
  <c r="K185" i="44"/>
  <c r="K260" i="55"/>
  <c r="K260" i="44"/>
  <c r="K232" i="55"/>
  <c r="K232" i="44"/>
  <c r="K232" i="47" s="1"/>
  <c r="K203" i="55"/>
  <c r="K203" i="44"/>
  <c r="K235" i="55"/>
  <c r="K235" i="44"/>
  <c r="K251" i="55"/>
  <c r="K251" i="44"/>
  <c r="T249" i="44" s="1"/>
  <c r="K283" i="55"/>
  <c r="K283" i="44"/>
  <c r="K283" i="45" s="1"/>
  <c r="K299" i="55"/>
  <c r="K299" i="44"/>
  <c r="K331" i="55"/>
  <c r="K331" i="44"/>
  <c r="K347" i="55"/>
  <c r="K347" i="44"/>
  <c r="K379" i="55"/>
  <c r="K379" i="44"/>
  <c r="K379" i="45" s="1"/>
  <c r="K395" i="55"/>
  <c r="K395" i="44"/>
  <c r="P40" i="49"/>
  <c r="N40" i="49"/>
  <c r="K282" i="44"/>
  <c r="K298" i="55"/>
  <c r="K298" i="44"/>
  <c r="T297" i="44" s="1"/>
  <c r="K314" i="55"/>
  <c r="K314" i="44"/>
  <c r="K346" i="55"/>
  <c r="K346" i="44"/>
  <c r="T345" i="44" s="1"/>
  <c r="K362" i="55"/>
  <c r="K362" i="44"/>
  <c r="K394" i="55"/>
  <c r="K394" i="44"/>
  <c r="T393" i="44" s="1"/>
  <c r="K410" i="55"/>
  <c r="K410" i="44"/>
  <c r="E347" i="55"/>
  <c r="E347" i="44"/>
  <c r="E283" i="55"/>
  <c r="E283" i="44"/>
  <c r="E283" i="45" s="1"/>
  <c r="E338" i="55"/>
  <c r="E338" i="44"/>
  <c r="E305" i="55"/>
  <c r="E305" i="44"/>
  <c r="E320" i="55"/>
  <c r="E320" i="44"/>
  <c r="E335" i="55"/>
  <c r="E335" i="44"/>
  <c r="E335" i="46" s="1"/>
  <c r="E382" i="55"/>
  <c r="E382" i="44"/>
  <c r="O34" i="49"/>
  <c r="O35" i="49"/>
  <c r="E318" i="44"/>
  <c r="E293" i="55"/>
  <c r="E293" i="44"/>
  <c r="J68" i="55"/>
  <c r="J68" i="44"/>
  <c r="E413" i="55"/>
  <c r="E413" i="44"/>
  <c r="E413" i="46" s="1"/>
  <c r="C286" i="47"/>
  <c r="C286" i="46"/>
  <c r="C286" i="45"/>
  <c r="C350" i="47"/>
  <c r="C350" i="46"/>
  <c r="C350" i="45"/>
  <c r="C414" i="47"/>
  <c r="C414" i="46"/>
  <c r="C414" i="45"/>
  <c r="J221" i="55"/>
  <c r="J221" i="44"/>
  <c r="J65" i="55"/>
  <c r="J65" i="44"/>
  <c r="J97" i="55"/>
  <c r="J97" i="44"/>
  <c r="J97" i="47" s="1"/>
  <c r="J113" i="55"/>
  <c r="J113" i="44"/>
  <c r="J145" i="55"/>
  <c r="J145" i="44"/>
  <c r="J161" i="55"/>
  <c r="J161" i="44"/>
  <c r="J193" i="55"/>
  <c r="J193" i="44"/>
  <c r="S192" i="44" s="1"/>
  <c r="J247" i="55"/>
  <c r="J247" i="44"/>
  <c r="J241" i="55"/>
  <c r="J241" i="44"/>
  <c r="J232" i="55"/>
  <c r="J232" i="44"/>
  <c r="S231" i="44" s="1"/>
  <c r="M39" i="49"/>
  <c r="K39" i="49"/>
  <c r="J210" i="44"/>
  <c r="J210" i="46" s="1"/>
  <c r="J289" i="55"/>
  <c r="J289" i="44"/>
  <c r="J305" i="55"/>
  <c r="J305" i="44"/>
  <c r="J337" i="55"/>
  <c r="J337" i="44"/>
  <c r="J353" i="55"/>
  <c r="S39" i="49"/>
  <c r="Q39" i="49"/>
  <c r="J353" i="44"/>
  <c r="J385" i="55"/>
  <c r="J385" i="44"/>
  <c r="J401" i="55"/>
  <c r="J401" i="44"/>
  <c r="J304" i="55"/>
  <c r="J304" i="44"/>
  <c r="J304" i="47" s="1"/>
  <c r="J320" i="55"/>
  <c r="J320" i="44"/>
  <c r="J352" i="55"/>
  <c r="J352" i="44"/>
  <c r="J368" i="55"/>
  <c r="J368" i="44"/>
  <c r="J400" i="55"/>
  <c r="J400" i="44"/>
  <c r="S399" i="44" s="1"/>
  <c r="J416" i="55"/>
  <c r="J416" i="44"/>
  <c r="J130" i="55"/>
  <c r="J130" i="44"/>
  <c r="D391" i="55"/>
  <c r="D391" i="44"/>
  <c r="C311" i="47"/>
  <c r="C311" i="46"/>
  <c r="C311" i="45"/>
  <c r="L375" i="49"/>
  <c r="C375" i="44"/>
  <c r="I67" i="55"/>
  <c r="I67" i="44"/>
  <c r="I83" i="55"/>
  <c r="I83" i="44"/>
  <c r="I115" i="55"/>
  <c r="I115" i="44"/>
  <c r="I131" i="55"/>
  <c r="I131" i="44"/>
  <c r="I163" i="55"/>
  <c r="I163" i="44"/>
  <c r="I179" i="55"/>
  <c r="I179" i="44"/>
  <c r="I194" i="55"/>
  <c r="I194" i="44"/>
  <c r="I94" i="55"/>
  <c r="I94" i="44"/>
  <c r="I110" i="55"/>
  <c r="I110" i="44"/>
  <c r="I142" i="55"/>
  <c r="I142" i="44"/>
  <c r="I158" i="55"/>
  <c r="I158" i="44"/>
  <c r="I38" i="49"/>
  <c r="I174" i="44"/>
  <c r="I190" i="55"/>
  <c r="I190" i="44"/>
  <c r="I223" i="55"/>
  <c r="I223" i="44"/>
  <c r="I239" i="55"/>
  <c r="I239" i="44"/>
  <c r="I271" i="55"/>
  <c r="I271" i="44"/>
  <c r="I287" i="55"/>
  <c r="I287" i="44"/>
  <c r="I319" i="55"/>
  <c r="I319" i="44"/>
  <c r="I335" i="55"/>
  <c r="I335" i="44"/>
  <c r="I367" i="55"/>
  <c r="I367" i="44"/>
  <c r="I383" i="55"/>
  <c r="I383" i="44"/>
  <c r="I415" i="55"/>
  <c r="I415" i="44"/>
  <c r="I208" i="55"/>
  <c r="I208" i="44"/>
  <c r="I224" i="55"/>
  <c r="I224" i="44"/>
  <c r="I256" i="55"/>
  <c r="I256" i="44"/>
  <c r="I272" i="55"/>
  <c r="I272" i="44"/>
  <c r="I304" i="55"/>
  <c r="I304" i="44"/>
  <c r="I320" i="55"/>
  <c r="I320" i="44"/>
  <c r="I352" i="55"/>
  <c r="I352" i="44"/>
  <c r="I368" i="55"/>
  <c r="I368" i="44"/>
  <c r="I400" i="55"/>
  <c r="I400" i="44"/>
  <c r="I416" i="55"/>
  <c r="I416" i="44"/>
  <c r="F316" i="55"/>
  <c r="F316" i="44"/>
  <c r="D298" i="55"/>
  <c r="D298" i="44"/>
  <c r="M297" i="44" s="1"/>
  <c r="C304" i="55"/>
  <c r="C304" i="44"/>
  <c r="L303" i="44" s="1"/>
  <c r="L366" i="49"/>
  <c r="C368" i="44"/>
  <c r="L366" i="44" s="1"/>
  <c r="H208" i="55"/>
  <c r="H208" i="44"/>
  <c r="H272" i="55"/>
  <c r="H272" i="44"/>
  <c r="H395" i="55"/>
  <c r="H395" i="44"/>
  <c r="H395" i="46" s="1"/>
  <c r="H91" i="55"/>
  <c r="H91" i="44"/>
  <c r="H107" i="55"/>
  <c r="H107" i="44"/>
  <c r="H139" i="55"/>
  <c r="H139" i="44"/>
  <c r="H155" i="55"/>
  <c r="H155" i="44"/>
  <c r="H155" i="46" s="1"/>
  <c r="H187" i="55"/>
  <c r="H187" i="44"/>
  <c r="H317" i="55"/>
  <c r="H317" i="44"/>
  <c r="H199" i="55"/>
  <c r="H199" i="44"/>
  <c r="H263" i="55"/>
  <c r="H263" i="44"/>
  <c r="H263" i="46" s="1"/>
  <c r="H254" i="55"/>
  <c r="H254" i="44"/>
  <c r="H353" i="55"/>
  <c r="S37" i="49"/>
  <c r="Q37" i="49"/>
  <c r="H353" i="44"/>
  <c r="H275" i="55"/>
  <c r="H275" i="44"/>
  <c r="H275" i="46" s="1"/>
  <c r="H403" i="55"/>
  <c r="H403" i="44"/>
  <c r="H94" i="55"/>
  <c r="H94" i="44"/>
  <c r="H110" i="55"/>
  <c r="H110" i="44"/>
  <c r="H142" i="55"/>
  <c r="H142" i="44"/>
  <c r="H142" i="46" s="1"/>
  <c r="H158" i="55"/>
  <c r="H158" i="44"/>
  <c r="Q156" i="44" s="1"/>
  <c r="I37" i="49"/>
  <c r="H174" i="44"/>
  <c r="H190" i="55"/>
  <c r="H190" i="44"/>
  <c r="H245" i="55"/>
  <c r="H245" i="44"/>
  <c r="H245" i="46" s="1"/>
  <c r="H236" i="55"/>
  <c r="H236" i="44"/>
  <c r="H311" i="55"/>
  <c r="H311" i="44"/>
  <c r="Q309" i="44" s="1"/>
  <c r="H292" i="55"/>
  <c r="H292" i="44"/>
  <c r="H308" i="55"/>
  <c r="H308" i="44"/>
  <c r="H308" i="47" s="1"/>
  <c r="H340" i="55"/>
  <c r="H340" i="44"/>
  <c r="H356" i="55"/>
  <c r="H356" i="44"/>
  <c r="H388" i="55"/>
  <c r="H388" i="44"/>
  <c r="H404" i="55"/>
  <c r="H404" i="44"/>
  <c r="H404" i="47" s="1"/>
  <c r="I39" i="49"/>
  <c r="J174" i="44"/>
  <c r="G340" i="55"/>
  <c r="G340" i="44"/>
  <c r="E418" i="55"/>
  <c r="E418" i="44"/>
  <c r="C289" i="45"/>
  <c r="C289" i="47"/>
  <c r="C289" i="46"/>
  <c r="S32" i="49"/>
  <c r="Q32" i="49"/>
  <c r="C353" i="44"/>
  <c r="C417" i="45"/>
  <c r="C417" i="47"/>
  <c r="C417" i="46"/>
  <c r="G355" i="55"/>
  <c r="G355" i="44"/>
  <c r="P354" i="44" s="1"/>
  <c r="G314" i="55"/>
  <c r="G314" i="44"/>
  <c r="G329" i="55"/>
  <c r="G329" i="44"/>
  <c r="G344" i="55"/>
  <c r="G344" i="44"/>
  <c r="G280" i="55"/>
  <c r="G280" i="44"/>
  <c r="G359" i="55"/>
  <c r="G359" i="44"/>
  <c r="G295" i="55"/>
  <c r="G295" i="44"/>
  <c r="G374" i="55"/>
  <c r="G374" i="44"/>
  <c r="G310" i="55"/>
  <c r="G310" i="44"/>
  <c r="G389" i="55"/>
  <c r="R36" i="49"/>
  <c r="G389" i="44"/>
  <c r="G325" i="55"/>
  <c r="G325" i="44"/>
  <c r="J172" i="55"/>
  <c r="J172" i="44"/>
  <c r="G412" i="55"/>
  <c r="G412" i="44"/>
  <c r="D289" i="55"/>
  <c r="D289" i="44"/>
  <c r="C298" i="45"/>
  <c r="C298" i="47"/>
  <c r="C298" i="46"/>
  <c r="C362" i="45"/>
  <c r="C362" i="47"/>
  <c r="C362" i="46"/>
  <c r="F347" i="55"/>
  <c r="F347" i="44"/>
  <c r="F283" i="55"/>
  <c r="F283" i="44"/>
  <c r="F370" i="55"/>
  <c r="F370" i="44"/>
  <c r="F385" i="55"/>
  <c r="F385" i="44"/>
  <c r="F400" i="55"/>
  <c r="F400" i="44"/>
  <c r="F415" i="55"/>
  <c r="F415" i="44"/>
  <c r="F287" i="55"/>
  <c r="F287" i="44"/>
  <c r="F302" i="55"/>
  <c r="F302" i="44"/>
  <c r="F317" i="55"/>
  <c r="F317" i="44"/>
  <c r="E324" i="47"/>
  <c r="E372" i="46"/>
  <c r="E276" i="47"/>
  <c r="J87" i="47"/>
  <c r="K90" i="46"/>
  <c r="C419" i="46"/>
  <c r="C419" i="45"/>
  <c r="C419" i="47"/>
  <c r="C292" i="55"/>
  <c r="C292" i="44"/>
  <c r="L291" i="44" s="1"/>
  <c r="K205" i="55"/>
  <c r="K205" i="44"/>
  <c r="K365" i="55"/>
  <c r="K365" i="44"/>
  <c r="E374" i="55"/>
  <c r="E374" i="44"/>
  <c r="J163" i="55"/>
  <c r="J163" i="44"/>
  <c r="J163" i="45" s="1"/>
  <c r="J307" i="55"/>
  <c r="J307" i="44"/>
  <c r="C383" i="55"/>
  <c r="C383" i="44"/>
  <c r="I64" i="55"/>
  <c r="I64" i="44"/>
  <c r="I209" i="55"/>
  <c r="I209" i="44"/>
  <c r="I322" i="55"/>
  <c r="I322" i="44"/>
  <c r="F380" i="55"/>
  <c r="F380" i="44"/>
  <c r="H77" i="55"/>
  <c r="H77" i="44"/>
  <c r="H173" i="55"/>
  <c r="H173" i="44"/>
  <c r="H64" i="55"/>
  <c r="H64" i="44"/>
  <c r="H64" i="46" s="1"/>
  <c r="J158" i="55"/>
  <c r="J158" i="44"/>
  <c r="G347" i="55"/>
  <c r="G347" i="44"/>
  <c r="C306" i="45"/>
  <c r="C306" i="47"/>
  <c r="C306" i="46"/>
  <c r="F377" i="55"/>
  <c r="F377" i="44"/>
  <c r="F407" i="55"/>
  <c r="F407" i="44"/>
  <c r="F358" i="55"/>
  <c r="F358" i="44"/>
  <c r="L300" i="44"/>
  <c r="C300" i="47"/>
  <c r="C300" i="46"/>
  <c r="C300" i="45"/>
  <c r="O33" i="49"/>
  <c r="D318" i="44"/>
  <c r="K152" i="55"/>
  <c r="K152" i="44"/>
  <c r="E289" i="55"/>
  <c r="E289" i="44"/>
  <c r="E289" i="47" s="1"/>
  <c r="J257" i="55"/>
  <c r="J257" i="44"/>
  <c r="D334" i="55"/>
  <c r="D334" i="44"/>
  <c r="M333" i="44" s="1"/>
  <c r="I119" i="55"/>
  <c r="I119" i="44"/>
  <c r="I98" i="55"/>
  <c r="I98" i="44"/>
  <c r="I98" i="45" s="1"/>
  <c r="I211" i="55"/>
  <c r="I211" i="44"/>
  <c r="I275" i="55"/>
  <c r="I275" i="44"/>
  <c r="I403" i="55"/>
  <c r="I403" i="44"/>
  <c r="I356" i="55"/>
  <c r="I356" i="44"/>
  <c r="I356" i="47" s="1"/>
  <c r="H232" i="55"/>
  <c r="H232" i="44"/>
  <c r="Q231" i="44" s="1"/>
  <c r="H82" i="55"/>
  <c r="H82" i="44"/>
  <c r="H130" i="55"/>
  <c r="H130" i="44"/>
  <c r="H197" i="55"/>
  <c r="H197" i="44"/>
  <c r="H343" i="55"/>
  <c r="H343" i="44"/>
  <c r="C305" i="45"/>
  <c r="C305" i="47"/>
  <c r="C305" i="46"/>
  <c r="G403" i="55"/>
  <c r="G403" i="44"/>
  <c r="G298" i="55"/>
  <c r="G298" i="44"/>
  <c r="G313" i="55"/>
  <c r="G313" i="44"/>
  <c r="G392" i="55"/>
  <c r="G392" i="44"/>
  <c r="G328" i="55"/>
  <c r="G328" i="44"/>
  <c r="P327" i="44" s="1"/>
  <c r="G407" i="55"/>
  <c r="G407" i="44"/>
  <c r="G358" i="55"/>
  <c r="G358" i="44"/>
  <c r="J140" i="55"/>
  <c r="J140" i="44"/>
  <c r="D314" i="55"/>
  <c r="D314" i="44"/>
  <c r="D394" i="55"/>
  <c r="D394" i="44"/>
  <c r="C314" i="45"/>
  <c r="C314" i="47"/>
  <c r="C314" i="46"/>
  <c r="L378" i="44"/>
  <c r="C378" i="45"/>
  <c r="C378" i="47"/>
  <c r="C378" i="46"/>
  <c r="F395" i="55"/>
  <c r="F395" i="44"/>
  <c r="F305" i="55"/>
  <c r="F305" i="44"/>
  <c r="F320" i="55"/>
  <c r="F320" i="44"/>
  <c r="F335" i="55"/>
  <c r="F335" i="44"/>
  <c r="F350" i="55"/>
  <c r="F350" i="44"/>
  <c r="F286" i="55"/>
  <c r="F286" i="44"/>
  <c r="O285" i="44" s="1"/>
  <c r="F365" i="55"/>
  <c r="F365" i="44"/>
  <c r="F301" i="55"/>
  <c r="F301" i="44"/>
  <c r="O300" i="44" s="1"/>
  <c r="D277" i="55"/>
  <c r="D277" i="44"/>
  <c r="F292" i="55"/>
  <c r="F292" i="44"/>
  <c r="K70" i="55"/>
  <c r="K70" i="44"/>
  <c r="K166" i="55"/>
  <c r="K166" i="44"/>
  <c r="K166" i="46" s="1"/>
  <c r="K221" i="55"/>
  <c r="K221" i="44"/>
  <c r="K316" i="55"/>
  <c r="K316" i="44"/>
  <c r="K380" i="55"/>
  <c r="K380" i="44"/>
  <c r="E275" i="55"/>
  <c r="E275" i="44"/>
  <c r="E275" i="47" s="1"/>
  <c r="E376" i="55"/>
  <c r="E376" i="44"/>
  <c r="E349" i="55"/>
  <c r="E349" i="44"/>
  <c r="C294" i="55"/>
  <c r="C294" i="44"/>
  <c r="J67" i="55"/>
  <c r="J67" i="44"/>
  <c r="J179" i="55"/>
  <c r="J179" i="44"/>
  <c r="J290" i="55"/>
  <c r="J290" i="44"/>
  <c r="I101" i="55"/>
  <c r="I101" i="44"/>
  <c r="I80" i="55"/>
  <c r="I80" i="44"/>
  <c r="I80" i="47" s="1"/>
  <c r="I289" i="55"/>
  <c r="I289" i="44"/>
  <c r="I385" i="55"/>
  <c r="I385" i="44"/>
  <c r="I418" i="55"/>
  <c r="I418" i="44"/>
  <c r="R417" i="44" s="1"/>
  <c r="D310" i="55"/>
  <c r="D310" i="44"/>
  <c r="H211" i="55"/>
  <c r="H211" i="44"/>
  <c r="H257" i="55"/>
  <c r="H257" i="44"/>
  <c r="H373" i="55"/>
  <c r="H373" i="44"/>
  <c r="H326" i="55"/>
  <c r="H326" i="44"/>
  <c r="G404" i="55"/>
  <c r="G404" i="44"/>
  <c r="G385" i="55"/>
  <c r="G385" i="44"/>
  <c r="D347" i="55"/>
  <c r="D347" i="44"/>
  <c r="J134" i="55"/>
  <c r="J134" i="44"/>
  <c r="J134" i="45" s="1"/>
  <c r="L381" i="49"/>
  <c r="C381" i="44"/>
  <c r="K88" i="55"/>
  <c r="K88" i="44"/>
  <c r="K184" i="55"/>
  <c r="K184" i="44"/>
  <c r="K319" i="55"/>
  <c r="K319" i="44"/>
  <c r="K319" i="46" s="1"/>
  <c r="K286" i="55"/>
  <c r="K286" i="44"/>
  <c r="K382" i="55"/>
  <c r="K382" i="44"/>
  <c r="E322" i="55"/>
  <c r="E322" i="44"/>
  <c r="E322" i="46" s="1"/>
  <c r="E319" i="55"/>
  <c r="E319" i="44"/>
  <c r="E319" i="46" s="1"/>
  <c r="E277" i="55"/>
  <c r="E277" i="44"/>
  <c r="J149" i="55"/>
  <c r="J149" i="44"/>
  <c r="J373" i="55"/>
  <c r="J373" i="44"/>
  <c r="J292" i="55"/>
  <c r="J292" i="44"/>
  <c r="J292" i="45" s="1"/>
  <c r="J404" i="55"/>
  <c r="J404" i="44"/>
  <c r="E38" i="49"/>
  <c r="G38" i="49"/>
  <c r="I66" i="44"/>
  <c r="I259" i="55"/>
  <c r="I259" i="44"/>
  <c r="I260" i="55"/>
  <c r="I260" i="44"/>
  <c r="J268" i="55"/>
  <c r="J268" i="44"/>
  <c r="L384" i="49"/>
  <c r="C384" i="44"/>
  <c r="H307" i="55"/>
  <c r="H307" i="44"/>
  <c r="H98" i="55"/>
  <c r="H98" i="44"/>
  <c r="H98" i="46" s="1"/>
  <c r="H376" i="55"/>
  <c r="H376" i="44"/>
  <c r="Q375" i="44" s="1"/>
  <c r="G343" i="55"/>
  <c r="G343" i="44"/>
  <c r="C398" i="55"/>
  <c r="C295" i="55"/>
  <c r="L369" i="49"/>
  <c r="J136" i="55"/>
  <c r="J136" i="44"/>
  <c r="D305" i="55"/>
  <c r="D305" i="44"/>
  <c r="D388" i="55"/>
  <c r="D388" i="44"/>
  <c r="C372" i="55"/>
  <c r="C372" i="44"/>
  <c r="D275" i="55"/>
  <c r="D275" i="44"/>
  <c r="D296" i="55"/>
  <c r="D296" i="44"/>
  <c r="D311" i="55"/>
  <c r="D311" i="44"/>
  <c r="J118" i="55"/>
  <c r="J118" i="44"/>
  <c r="J118" i="47" s="1"/>
  <c r="D332" i="55"/>
  <c r="D332" i="44"/>
  <c r="L324" i="49"/>
  <c r="C325" i="44"/>
  <c r="C389" i="55"/>
  <c r="R32" i="49"/>
  <c r="C389" i="44"/>
  <c r="C306" i="55"/>
  <c r="C378" i="55"/>
  <c r="K74" i="55"/>
  <c r="K74" i="44"/>
  <c r="K106" i="55"/>
  <c r="K106" i="44"/>
  <c r="K122" i="55"/>
  <c r="K122" i="44"/>
  <c r="H40" i="49"/>
  <c r="J40" i="49"/>
  <c r="K138" i="44"/>
  <c r="K154" i="55"/>
  <c r="K154" i="44"/>
  <c r="K170" i="55"/>
  <c r="K170" i="44"/>
  <c r="K268" i="55"/>
  <c r="K268" i="44"/>
  <c r="T267" i="44" s="1"/>
  <c r="K79" i="55"/>
  <c r="K79" i="44"/>
  <c r="T78" i="44" s="1"/>
  <c r="K95" i="55"/>
  <c r="K95" i="44"/>
  <c r="K127" i="55"/>
  <c r="K127" i="44"/>
  <c r="K143" i="55"/>
  <c r="K143" i="44"/>
  <c r="K143" i="47" s="1"/>
  <c r="K175" i="55"/>
  <c r="K175" i="44"/>
  <c r="K191" i="55"/>
  <c r="K191" i="44"/>
  <c r="K238" i="55"/>
  <c r="K238" i="44"/>
  <c r="K193" i="55"/>
  <c r="K193" i="44"/>
  <c r="T192" i="44" s="1"/>
  <c r="K209" i="55"/>
  <c r="K209" i="44"/>
  <c r="K241" i="55"/>
  <c r="K241" i="44"/>
  <c r="K257" i="55"/>
  <c r="K257" i="44"/>
  <c r="K289" i="55"/>
  <c r="K289" i="44"/>
  <c r="K289" i="46" s="1"/>
  <c r="K305" i="55"/>
  <c r="K305" i="44"/>
  <c r="K337" i="55"/>
  <c r="K337" i="44"/>
  <c r="K353" i="55"/>
  <c r="S40" i="49"/>
  <c r="Q40" i="49"/>
  <c r="K353" i="44"/>
  <c r="K353" i="45" s="1"/>
  <c r="K385" i="55"/>
  <c r="K385" i="44"/>
  <c r="K401" i="55"/>
  <c r="K401" i="44"/>
  <c r="K304" i="55"/>
  <c r="K304" i="44"/>
  <c r="K320" i="55"/>
  <c r="K320" i="44"/>
  <c r="K320" i="47" s="1"/>
  <c r="K352" i="55"/>
  <c r="K352" i="44"/>
  <c r="K368" i="55"/>
  <c r="K368" i="44"/>
  <c r="K400" i="55"/>
  <c r="K400" i="44"/>
  <c r="K416" i="55"/>
  <c r="K416" i="44"/>
  <c r="K416" i="47" s="1"/>
  <c r="E323" i="55"/>
  <c r="E323" i="44"/>
  <c r="E314" i="55"/>
  <c r="E314" i="44"/>
  <c r="E281" i="55"/>
  <c r="E281" i="44"/>
  <c r="E281" i="45" s="1"/>
  <c r="E296" i="55"/>
  <c r="E296" i="44"/>
  <c r="E296" i="46" s="1"/>
  <c r="E311" i="55"/>
  <c r="E311" i="44"/>
  <c r="E358" i="55"/>
  <c r="E358" i="44"/>
  <c r="N417" i="49"/>
  <c r="E419" i="44"/>
  <c r="J148" i="55"/>
  <c r="J148" i="44"/>
  <c r="J148" i="47" s="1"/>
  <c r="D308" i="55"/>
  <c r="D308" i="44"/>
  <c r="C310" i="47"/>
  <c r="C310" i="46"/>
  <c r="C310" i="45"/>
  <c r="C374" i="47"/>
  <c r="C374" i="46"/>
  <c r="C374" i="45"/>
  <c r="J214" i="55"/>
  <c r="J214" i="44"/>
  <c r="J259" i="55"/>
  <c r="J259" i="44"/>
  <c r="J250" i="55"/>
  <c r="J250" i="44"/>
  <c r="J71" i="55"/>
  <c r="J71" i="44"/>
  <c r="S69" i="44" s="1"/>
  <c r="J103" i="55"/>
  <c r="J103" i="44"/>
  <c r="J119" i="55"/>
  <c r="J119" i="44"/>
  <c r="J151" i="55"/>
  <c r="J151" i="44"/>
  <c r="S150" i="44" s="1"/>
  <c r="J167" i="55"/>
  <c r="J167" i="44"/>
  <c r="J167" i="46" s="1"/>
  <c r="J212" i="55"/>
  <c r="J212" i="44"/>
  <c r="J206" i="55"/>
  <c r="J206" i="44"/>
  <c r="J251" i="55"/>
  <c r="J251" i="44"/>
  <c r="J229" i="55"/>
  <c r="J229" i="44"/>
  <c r="J229" i="47" s="1"/>
  <c r="J295" i="55"/>
  <c r="J295" i="44"/>
  <c r="J311" i="55"/>
  <c r="J311" i="44"/>
  <c r="J343" i="55"/>
  <c r="J343" i="44"/>
  <c r="J359" i="55"/>
  <c r="J359" i="44"/>
  <c r="J359" i="45" s="1"/>
  <c r="J391" i="55"/>
  <c r="J391" i="44"/>
  <c r="J407" i="55"/>
  <c r="J407" i="44"/>
  <c r="J278" i="55"/>
  <c r="J278" i="44"/>
  <c r="J310" i="55"/>
  <c r="J310" i="44"/>
  <c r="J310" i="47" s="1"/>
  <c r="J326" i="55"/>
  <c r="J326" i="44"/>
  <c r="J358" i="55"/>
  <c r="J358" i="44"/>
  <c r="J374" i="55"/>
  <c r="J374" i="44"/>
  <c r="J406" i="55"/>
  <c r="J406" i="44"/>
  <c r="J406" i="45" s="1"/>
  <c r="L37" i="49"/>
  <c r="H246" i="44"/>
  <c r="J82" i="55"/>
  <c r="J82" i="44"/>
  <c r="E389" i="55"/>
  <c r="R34" i="49"/>
  <c r="E389" i="44"/>
  <c r="D415" i="55"/>
  <c r="D415" i="44"/>
  <c r="C335" i="47"/>
  <c r="C335" i="46"/>
  <c r="C335" i="45"/>
  <c r="L399" i="49"/>
  <c r="C399" i="44"/>
  <c r="I73" i="55"/>
  <c r="I73" i="44"/>
  <c r="I73" i="47" s="1"/>
  <c r="I89" i="55"/>
  <c r="I89" i="44"/>
  <c r="I121" i="55"/>
  <c r="I121" i="44"/>
  <c r="I137" i="55"/>
  <c r="I137" i="44"/>
  <c r="I169" i="55"/>
  <c r="I169" i="44"/>
  <c r="I169" i="47" s="1"/>
  <c r="I185" i="55"/>
  <c r="I185" i="44"/>
  <c r="I68" i="55"/>
  <c r="I68" i="44"/>
  <c r="I100" i="55"/>
  <c r="I100" i="44"/>
  <c r="R99" i="44" s="1"/>
  <c r="I116" i="55"/>
  <c r="I116" i="44"/>
  <c r="I116" i="46" s="1"/>
  <c r="I148" i="55"/>
  <c r="I148" i="44"/>
  <c r="R147" i="44" s="1"/>
  <c r="I164" i="55"/>
  <c r="I164" i="44"/>
  <c r="I197" i="55"/>
  <c r="I197" i="44"/>
  <c r="I229" i="55"/>
  <c r="I229" i="44"/>
  <c r="R228" i="44" s="1"/>
  <c r="I245" i="55"/>
  <c r="I245" i="44"/>
  <c r="I277" i="55"/>
  <c r="I277" i="44"/>
  <c r="I293" i="55"/>
  <c r="I293" i="44"/>
  <c r="I325" i="55"/>
  <c r="I325" i="44"/>
  <c r="I325" i="47" s="1"/>
  <c r="I341" i="55"/>
  <c r="I341" i="44"/>
  <c r="I373" i="55"/>
  <c r="I373" i="44"/>
  <c r="I389" i="55"/>
  <c r="R38" i="49"/>
  <c r="I389" i="44"/>
  <c r="I214" i="55"/>
  <c r="I214" i="44"/>
  <c r="I214" i="45" s="1"/>
  <c r="I230" i="55"/>
  <c r="I230" i="44"/>
  <c r="L38" i="49"/>
  <c r="I246" i="44"/>
  <c r="I262" i="55"/>
  <c r="I262" i="44"/>
  <c r="I278" i="55"/>
  <c r="I278" i="44"/>
  <c r="I278" i="47" s="1"/>
  <c r="I310" i="55"/>
  <c r="I310" i="44"/>
  <c r="I326" i="55"/>
  <c r="I326" i="44"/>
  <c r="I358" i="55"/>
  <c r="I358" i="44"/>
  <c r="I374" i="55"/>
  <c r="I374" i="44"/>
  <c r="I374" i="47" s="1"/>
  <c r="I406" i="55"/>
  <c r="I406" i="44"/>
  <c r="K242" i="55"/>
  <c r="K242" i="44"/>
  <c r="E364" i="55"/>
  <c r="E364" i="44"/>
  <c r="D337" i="55"/>
  <c r="D337" i="44"/>
  <c r="C328" i="47"/>
  <c r="C328" i="46"/>
  <c r="C328" i="45"/>
  <c r="C392" i="47"/>
  <c r="C392" i="46"/>
  <c r="C392" i="45"/>
  <c r="H227" i="55"/>
  <c r="H227" i="44"/>
  <c r="H227" i="46" s="1"/>
  <c r="H65" i="55"/>
  <c r="H65" i="44"/>
  <c r="H97" i="55"/>
  <c r="H97" i="44"/>
  <c r="H113" i="55"/>
  <c r="H113" i="44"/>
  <c r="H145" i="55"/>
  <c r="H145" i="44"/>
  <c r="H145" i="46" s="1"/>
  <c r="H161" i="55"/>
  <c r="H161" i="44"/>
  <c r="Q159" i="44" s="1"/>
  <c r="H193" i="55"/>
  <c r="H193" i="44"/>
  <c r="H253" i="55"/>
  <c r="H253" i="44"/>
  <c r="H365" i="55"/>
  <c r="H365" i="44"/>
  <c r="H365" i="47" s="1"/>
  <c r="H319" i="55"/>
  <c r="H319" i="44"/>
  <c r="H209" i="55"/>
  <c r="H209" i="44"/>
  <c r="H401" i="55"/>
  <c r="H401" i="44"/>
  <c r="H235" i="55"/>
  <c r="H235" i="44"/>
  <c r="Q234" i="44" s="1"/>
  <c r="H323" i="55"/>
  <c r="H323" i="44"/>
  <c r="H68" i="55"/>
  <c r="H68" i="44"/>
  <c r="H100" i="55"/>
  <c r="H100" i="44"/>
  <c r="H116" i="55"/>
  <c r="H116" i="44"/>
  <c r="H116" i="45" s="1"/>
  <c r="H148" i="55"/>
  <c r="H148" i="44"/>
  <c r="H164" i="55"/>
  <c r="H164" i="44"/>
  <c r="M37" i="49"/>
  <c r="K37" i="49"/>
  <c r="H210" i="44"/>
  <c r="H277" i="55"/>
  <c r="H277" i="44"/>
  <c r="H359" i="55"/>
  <c r="H359" i="44"/>
  <c r="P37" i="49"/>
  <c r="N37" i="49"/>
  <c r="H282" i="44"/>
  <c r="H298" i="55"/>
  <c r="H298" i="44"/>
  <c r="H298" i="45" s="1"/>
  <c r="H314" i="55"/>
  <c r="H314" i="44"/>
  <c r="H346" i="55"/>
  <c r="H346" i="44"/>
  <c r="H362" i="55"/>
  <c r="H362" i="44"/>
  <c r="Q360" i="44" s="1"/>
  <c r="H394" i="55"/>
  <c r="H394" i="44"/>
  <c r="Q393" i="44" s="1"/>
  <c r="H410" i="55"/>
  <c r="H410" i="44"/>
  <c r="D403" i="55"/>
  <c r="D403" i="44"/>
  <c r="F388" i="55"/>
  <c r="F388" i="44"/>
  <c r="D313" i="55"/>
  <c r="D313" i="44"/>
  <c r="C313" i="45"/>
  <c r="C313" i="47"/>
  <c r="C313" i="46"/>
  <c r="C377" i="45"/>
  <c r="C377" i="47"/>
  <c r="C377" i="46"/>
  <c r="G395" i="55"/>
  <c r="G395" i="44"/>
  <c r="G331" i="55"/>
  <c r="G331" i="44"/>
  <c r="G290" i="55"/>
  <c r="G290" i="44"/>
  <c r="G305" i="55"/>
  <c r="G305" i="44"/>
  <c r="G320" i="55"/>
  <c r="G320" i="44"/>
  <c r="G335" i="55"/>
  <c r="G335" i="44"/>
  <c r="G350" i="55"/>
  <c r="G350" i="44"/>
  <c r="G286" i="55"/>
  <c r="G286" i="44"/>
  <c r="G365" i="55"/>
  <c r="G365" i="44"/>
  <c r="G301" i="55"/>
  <c r="G301" i="44"/>
  <c r="J124" i="55"/>
  <c r="J124" i="44"/>
  <c r="E316" i="55"/>
  <c r="E316" i="44"/>
  <c r="D326" i="55"/>
  <c r="D326" i="44"/>
  <c r="C322" i="45"/>
  <c r="C322" i="47"/>
  <c r="C322" i="46"/>
  <c r="C386" i="45"/>
  <c r="C386" i="47"/>
  <c r="C386" i="46"/>
  <c r="F323" i="55"/>
  <c r="F323" i="44"/>
  <c r="F410" i="55"/>
  <c r="F410" i="44"/>
  <c r="F346" i="55"/>
  <c r="F346" i="44"/>
  <c r="O345" i="44" s="1"/>
  <c r="P35" i="49"/>
  <c r="N35" i="49"/>
  <c r="F282" i="44"/>
  <c r="F361" i="55"/>
  <c r="F361" i="44"/>
  <c r="F376" i="55"/>
  <c r="F376" i="44"/>
  <c r="O375" i="44" s="1"/>
  <c r="F391" i="55"/>
  <c r="F391" i="44"/>
  <c r="F406" i="55"/>
  <c r="F406" i="44"/>
  <c r="F278" i="55"/>
  <c r="F278" i="44"/>
  <c r="F293" i="55"/>
  <c r="F293" i="44"/>
  <c r="J87" i="46"/>
  <c r="K134" i="55"/>
  <c r="K134" i="44"/>
  <c r="K236" i="55"/>
  <c r="K236" i="44"/>
  <c r="K91" i="55"/>
  <c r="K91" i="44"/>
  <c r="K187" i="55"/>
  <c r="K187" i="44"/>
  <c r="E403" i="55"/>
  <c r="E403" i="44"/>
  <c r="E310" i="55"/>
  <c r="E310" i="44"/>
  <c r="N309" i="44" s="1"/>
  <c r="P33" i="49"/>
  <c r="N33" i="49"/>
  <c r="D282" i="44"/>
  <c r="J371" i="55"/>
  <c r="J371" i="44"/>
  <c r="D322" i="55"/>
  <c r="D322" i="44"/>
  <c r="I128" i="55"/>
  <c r="I128" i="44"/>
  <c r="R126" i="44" s="1"/>
  <c r="I353" i="55"/>
  <c r="S38" i="49"/>
  <c r="Q38" i="49"/>
  <c r="I353" i="44"/>
  <c r="I226" i="55"/>
  <c r="I226" i="44"/>
  <c r="I226" i="45" s="1"/>
  <c r="I290" i="55"/>
  <c r="I290" i="44"/>
  <c r="R288" i="44" s="1"/>
  <c r="I370" i="55"/>
  <c r="I370" i="44"/>
  <c r="L312" i="44"/>
  <c r="C312" i="47"/>
  <c r="C312" i="46"/>
  <c r="L312" i="46" s="1"/>
  <c r="C312" i="45"/>
  <c r="H212" i="55"/>
  <c r="H212" i="44"/>
  <c r="H415" i="55"/>
  <c r="H415" i="44"/>
  <c r="H80" i="55"/>
  <c r="H80" i="44"/>
  <c r="H278" i="55"/>
  <c r="H278" i="44"/>
  <c r="H374" i="55"/>
  <c r="H374" i="44"/>
  <c r="C361" i="45"/>
  <c r="C361" i="47"/>
  <c r="C361" i="46"/>
  <c r="F332" i="55"/>
  <c r="F332" i="44"/>
  <c r="D386" i="55"/>
  <c r="D386" i="44"/>
  <c r="F362" i="55"/>
  <c r="F362" i="44"/>
  <c r="D292" i="55"/>
  <c r="D292" i="44"/>
  <c r="M291" i="44" s="1"/>
  <c r="D395" i="55"/>
  <c r="D395" i="44"/>
  <c r="K136" i="55"/>
  <c r="K136" i="44"/>
  <c r="K266" i="55"/>
  <c r="K266" i="44"/>
  <c r="K287" i="55"/>
  <c r="K287" i="44"/>
  <c r="K350" i="55"/>
  <c r="K350" i="44"/>
  <c r="E331" i="55"/>
  <c r="E331" i="44"/>
  <c r="E383" i="55"/>
  <c r="E383" i="44"/>
  <c r="J164" i="55"/>
  <c r="J164" i="44"/>
  <c r="J133" i="55"/>
  <c r="J133" i="44"/>
  <c r="J133" i="47" s="1"/>
  <c r="J248" i="55"/>
  <c r="J248" i="44"/>
  <c r="J341" i="55"/>
  <c r="J341" i="44"/>
  <c r="C391" i="47"/>
  <c r="C391" i="46"/>
  <c r="C391" i="45"/>
  <c r="I151" i="55"/>
  <c r="I151" i="44"/>
  <c r="I151" i="47" s="1"/>
  <c r="I178" i="55"/>
  <c r="I178" i="44"/>
  <c r="R177" i="44" s="1"/>
  <c r="J112" i="55"/>
  <c r="J112" i="44"/>
  <c r="D400" i="55"/>
  <c r="D400" i="44"/>
  <c r="H299" i="55"/>
  <c r="H299" i="44"/>
  <c r="H95" i="55"/>
  <c r="H95" i="44"/>
  <c r="H143" i="55"/>
  <c r="H143" i="44"/>
  <c r="H250" i="55"/>
  <c r="H250" i="44"/>
  <c r="H206" i="55"/>
  <c r="H206" i="44"/>
  <c r="E37" i="49"/>
  <c r="G37" i="49"/>
  <c r="H66" i="44"/>
  <c r="H296" i="55"/>
  <c r="H296" i="44"/>
  <c r="H344" i="55"/>
  <c r="H344" i="44"/>
  <c r="H392" i="55"/>
  <c r="H392" i="44"/>
  <c r="H392" i="46" s="1"/>
  <c r="D385" i="55"/>
  <c r="D385" i="44"/>
  <c r="G275" i="55"/>
  <c r="G275" i="44"/>
  <c r="C413" i="55"/>
  <c r="C288" i="55"/>
  <c r="L306" i="49"/>
  <c r="C308" i="44"/>
  <c r="L306" i="44" s="1"/>
  <c r="C300" i="55"/>
  <c r="C396" i="55"/>
  <c r="C334" i="55"/>
  <c r="L300" i="49"/>
  <c r="H313" i="55"/>
  <c r="H313" i="44"/>
  <c r="F412" i="55"/>
  <c r="F412" i="44"/>
  <c r="D317" i="55"/>
  <c r="D317" i="44"/>
  <c r="C316" i="47"/>
  <c r="C316" i="46"/>
  <c r="C316" i="45"/>
  <c r="C380" i="47"/>
  <c r="C380" i="46"/>
  <c r="C380" i="45"/>
  <c r="D331" i="55"/>
  <c r="D331" i="44"/>
  <c r="M330" i="44" s="1"/>
  <c r="D352" i="55"/>
  <c r="D352" i="44"/>
  <c r="F39" i="49"/>
  <c r="J102" i="44"/>
  <c r="J102" i="47" s="1"/>
  <c r="E340" i="55"/>
  <c r="E340" i="44"/>
  <c r="D413" i="55"/>
  <c r="D413" i="44"/>
  <c r="L333" i="44"/>
  <c r="C333" i="47"/>
  <c r="C333" i="46"/>
  <c r="C333" i="45"/>
  <c r="C397" i="47"/>
  <c r="C397" i="46"/>
  <c r="C397" i="45"/>
  <c r="C314" i="55"/>
  <c r="K76" i="55"/>
  <c r="K76" i="44"/>
  <c r="T75" i="44" s="1"/>
  <c r="K92" i="55"/>
  <c r="K92" i="44"/>
  <c r="K124" i="55"/>
  <c r="K124" i="44"/>
  <c r="K140" i="55"/>
  <c r="K140" i="44"/>
  <c r="K172" i="55"/>
  <c r="K172" i="44"/>
  <c r="K188" i="55"/>
  <c r="K188" i="44"/>
  <c r="K256" i="55"/>
  <c r="K256" i="44"/>
  <c r="T255" i="44" s="1"/>
  <c r="K65" i="55"/>
  <c r="K65" i="44"/>
  <c r="K97" i="55"/>
  <c r="K97" i="44"/>
  <c r="K113" i="55"/>
  <c r="K113" i="44"/>
  <c r="T111" i="44" s="1"/>
  <c r="K145" i="55"/>
  <c r="K145" i="44"/>
  <c r="K161" i="55"/>
  <c r="K161" i="44"/>
  <c r="K196" i="55"/>
  <c r="K196" i="44"/>
  <c r="K254" i="55"/>
  <c r="K254" i="44"/>
  <c r="K211" i="55"/>
  <c r="K211" i="44"/>
  <c r="K227" i="55"/>
  <c r="K227" i="44"/>
  <c r="K227" i="45" s="1"/>
  <c r="K259" i="55"/>
  <c r="K259" i="44"/>
  <c r="T258" i="44" s="1"/>
  <c r="K275" i="55"/>
  <c r="K275" i="44"/>
  <c r="K307" i="55"/>
  <c r="K307" i="44"/>
  <c r="K323" i="55"/>
  <c r="K323" i="44"/>
  <c r="K355" i="55"/>
  <c r="K355" i="44"/>
  <c r="K371" i="55"/>
  <c r="K371" i="44"/>
  <c r="K403" i="55"/>
  <c r="K403" i="44"/>
  <c r="K274" i="55"/>
  <c r="K274" i="44"/>
  <c r="K290" i="55"/>
  <c r="K290" i="44"/>
  <c r="K322" i="55"/>
  <c r="K322" i="44"/>
  <c r="K338" i="55"/>
  <c r="K338" i="44"/>
  <c r="K370" i="55"/>
  <c r="K370" i="44"/>
  <c r="K386" i="55"/>
  <c r="K386" i="44"/>
  <c r="E379" i="55"/>
  <c r="E379" i="44"/>
  <c r="E370" i="55"/>
  <c r="E370" i="44"/>
  <c r="E337" i="55"/>
  <c r="E337" i="44"/>
  <c r="N336" i="44" s="1"/>
  <c r="E416" i="55"/>
  <c r="E416" i="44"/>
  <c r="E416" i="45" s="1"/>
  <c r="E352" i="55"/>
  <c r="E352" i="44"/>
  <c r="E367" i="55"/>
  <c r="E367" i="44"/>
  <c r="N366" i="44" s="1"/>
  <c r="E350" i="55"/>
  <c r="E350" i="44"/>
  <c r="E286" i="55"/>
  <c r="E286" i="44"/>
  <c r="E325" i="55"/>
  <c r="E325" i="44"/>
  <c r="H409" i="55"/>
  <c r="H409" i="44"/>
  <c r="F364" i="55"/>
  <c r="F364" i="44"/>
  <c r="O363" i="44" s="1"/>
  <c r="D398" i="55"/>
  <c r="D398" i="44"/>
  <c r="O32" i="49"/>
  <c r="C318" i="44"/>
  <c r="C382" i="47"/>
  <c r="C382" i="46"/>
  <c r="C382" i="45"/>
  <c r="J217" i="55"/>
  <c r="J217" i="44"/>
  <c r="J208" i="55"/>
  <c r="J208" i="44"/>
  <c r="J272" i="55"/>
  <c r="J272" i="44"/>
  <c r="S270" i="44" s="1"/>
  <c r="J253" i="55"/>
  <c r="J253" i="44"/>
  <c r="J73" i="55"/>
  <c r="J73" i="44"/>
  <c r="J89" i="55"/>
  <c r="J89" i="44"/>
  <c r="J121" i="55"/>
  <c r="J121" i="44"/>
  <c r="S120" i="44" s="1"/>
  <c r="J137" i="55"/>
  <c r="J137" i="44"/>
  <c r="J169" i="55"/>
  <c r="J169" i="44"/>
  <c r="J185" i="55"/>
  <c r="J185" i="44"/>
  <c r="J215" i="55"/>
  <c r="J215" i="44"/>
  <c r="J215" i="46" s="1"/>
  <c r="J209" i="55"/>
  <c r="J209" i="44"/>
  <c r="J200" i="55"/>
  <c r="J200" i="44"/>
  <c r="J242" i="55"/>
  <c r="J242" i="44"/>
  <c r="J281" i="55"/>
  <c r="J281" i="44"/>
  <c r="J281" i="45" s="1"/>
  <c r="J313" i="55"/>
  <c r="J313" i="44"/>
  <c r="J329" i="55"/>
  <c r="J329" i="44"/>
  <c r="J361" i="55"/>
  <c r="J361" i="44"/>
  <c r="J377" i="55"/>
  <c r="J377" i="44"/>
  <c r="J377" i="47" s="1"/>
  <c r="J409" i="55"/>
  <c r="J409" i="44"/>
  <c r="J280" i="55"/>
  <c r="J280" i="44"/>
  <c r="J296" i="55"/>
  <c r="J296" i="44"/>
  <c r="J328" i="55"/>
  <c r="J328" i="44"/>
  <c r="J328" i="47" s="1"/>
  <c r="J344" i="55"/>
  <c r="J344" i="44"/>
  <c r="J376" i="55"/>
  <c r="J376" i="44"/>
  <c r="J392" i="55"/>
  <c r="J392" i="44"/>
  <c r="J220" i="55"/>
  <c r="J220" i="44"/>
  <c r="S219" i="44" s="1"/>
  <c r="G39" i="49"/>
  <c r="E39" i="49"/>
  <c r="J66" i="44"/>
  <c r="D359" i="55"/>
  <c r="D359" i="44"/>
  <c r="C279" i="47"/>
  <c r="C279" i="46"/>
  <c r="C279" i="45"/>
  <c r="C343" i="47"/>
  <c r="C343" i="46"/>
  <c r="C343" i="45"/>
  <c r="C407" i="47"/>
  <c r="C407" i="46"/>
  <c r="C407" i="45"/>
  <c r="I91" i="55"/>
  <c r="I91" i="44"/>
  <c r="I91" i="46" s="1"/>
  <c r="I107" i="55"/>
  <c r="I107" i="44"/>
  <c r="I139" i="55"/>
  <c r="I139" i="44"/>
  <c r="I155" i="55"/>
  <c r="I155" i="44"/>
  <c r="I187" i="55"/>
  <c r="I187" i="44"/>
  <c r="I187" i="47" s="1"/>
  <c r="I70" i="55"/>
  <c r="I70" i="44"/>
  <c r="I86" i="55"/>
  <c r="I86" i="44"/>
  <c r="F38" i="49"/>
  <c r="I102" i="44"/>
  <c r="I118" i="55"/>
  <c r="I118" i="44"/>
  <c r="R117" i="44" s="1"/>
  <c r="I134" i="55"/>
  <c r="I134" i="44"/>
  <c r="I166" i="55"/>
  <c r="I166" i="44"/>
  <c r="I182" i="55"/>
  <c r="I182" i="44"/>
  <c r="I199" i="55"/>
  <c r="I199" i="44"/>
  <c r="I199" i="47" s="1"/>
  <c r="I215" i="55"/>
  <c r="I215" i="44"/>
  <c r="I247" i="55"/>
  <c r="I247" i="44"/>
  <c r="I263" i="55"/>
  <c r="I263" i="44"/>
  <c r="I295" i="55"/>
  <c r="I295" i="44"/>
  <c r="I295" i="47" s="1"/>
  <c r="I311" i="55"/>
  <c r="I311" i="44"/>
  <c r="I343" i="55"/>
  <c r="I343" i="44"/>
  <c r="I359" i="55"/>
  <c r="I359" i="44"/>
  <c r="I391" i="55"/>
  <c r="I391" i="44"/>
  <c r="I391" i="47" s="1"/>
  <c r="I407" i="55"/>
  <c r="I407" i="44"/>
  <c r="I200" i="55"/>
  <c r="I200" i="44"/>
  <c r="I232" i="55"/>
  <c r="I232" i="44"/>
  <c r="I248" i="55"/>
  <c r="I248" i="44"/>
  <c r="I248" i="47" s="1"/>
  <c r="I280" i="55"/>
  <c r="I280" i="44"/>
  <c r="I296" i="55"/>
  <c r="I296" i="44"/>
  <c r="I328" i="55"/>
  <c r="I328" i="44"/>
  <c r="I344" i="55"/>
  <c r="I344" i="44"/>
  <c r="I344" i="45" s="1"/>
  <c r="I376" i="55"/>
  <c r="I376" i="44"/>
  <c r="I392" i="55"/>
  <c r="I392" i="44"/>
  <c r="H217" i="55"/>
  <c r="H217" i="44"/>
  <c r="J80" i="55"/>
  <c r="J80" i="44"/>
  <c r="J80" i="46" s="1"/>
  <c r="D349" i="55"/>
  <c r="D349" i="44"/>
  <c r="D416" i="55"/>
  <c r="D416" i="44"/>
  <c r="L336" i="49"/>
  <c r="C336" i="44"/>
  <c r="C400" i="47"/>
  <c r="C400" i="46"/>
  <c r="C400" i="45"/>
  <c r="H331" i="55"/>
  <c r="H331" i="44"/>
  <c r="H67" i="55"/>
  <c r="H67" i="44"/>
  <c r="H83" i="55"/>
  <c r="H83" i="44"/>
  <c r="H115" i="55"/>
  <c r="H115" i="44"/>
  <c r="Q114" i="44" s="1"/>
  <c r="H131" i="55"/>
  <c r="H131" i="44"/>
  <c r="H163" i="55"/>
  <c r="H163" i="44"/>
  <c r="Q162" i="44" s="1"/>
  <c r="H179" i="55"/>
  <c r="H179" i="44"/>
  <c r="H202" i="55"/>
  <c r="H202" i="44"/>
  <c r="H202" i="45" s="1"/>
  <c r="H266" i="55"/>
  <c r="H266" i="44"/>
  <c r="H335" i="55"/>
  <c r="H335" i="44"/>
  <c r="H289" i="55"/>
  <c r="H289" i="44"/>
  <c r="H248" i="55"/>
  <c r="H248" i="44"/>
  <c r="H248" i="47" s="1"/>
  <c r="H70" i="55"/>
  <c r="H70" i="44"/>
  <c r="H86" i="55"/>
  <c r="H86" i="44"/>
  <c r="F37" i="49"/>
  <c r="H102" i="44"/>
  <c r="H118" i="55"/>
  <c r="H118" i="44"/>
  <c r="H118" i="45" s="1"/>
  <c r="H134" i="55"/>
  <c r="H134" i="44"/>
  <c r="H166" i="55"/>
  <c r="H166" i="44"/>
  <c r="H182" i="55"/>
  <c r="H182" i="44"/>
  <c r="H293" i="55"/>
  <c r="H293" i="44"/>
  <c r="H293" i="47" s="1"/>
  <c r="H268" i="55"/>
  <c r="H268" i="44"/>
  <c r="H284" i="55"/>
  <c r="H284" i="44"/>
  <c r="H316" i="55"/>
  <c r="H316" i="44"/>
  <c r="Q315" i="44" s="1"/>
  <c r="H332" i="55"/>
  <c r="H332" i="44"/>
  <c r="H332" i="47" s="1"/>
  <c r="H364" i="55"/>
  <c r="H364" i="44"/>
  <c r="H380" i="55"/>
  <c r="H380" i="44"/>
  <c r="H412" i="55"/>
  <c r="H412" i="44"/>
  <c r="H265" i="55"/>
  <c r="H265" i="44"/>
  <c r="H265" i="46" s="1"/>
  <c r="J110" i="55"/>
  <c r="J110" i="44"/>
  <c r="E308" i="55"/>
  <c r="E308" i="44"/>
  <c r="D325" i="55"/>
  <c r="D325" i="44"/>
  <c r="M324" i="44" s="1"/>
  <c r="D401" i="55"/>
  <c r="D401" i="44"/>
  <c r="L321" i="44"/>
  <c r="C321" i="45"/>
  <c r="L321" i="45" s="1"/>
  <c r="C321" i="47"/>
  <c r="C321" i="46"/>
  <c r="L321" i="46" s="1"/>
  <c r="C385" i="45"/>
  <c r="C385" i="47"/>
  <c r="C385" i="46"/>
  <c r="G323" i="55"/>
  <c r="G323" i="44"/>
  <c r="G410" i="55"/>
  <c r="G410" i="44"/>
  <c r="G346" i="55"/>
  <c r="G346" i="44"/>
  <c r="P36" i="49"/>
  <c r="N36" i="49"/>
  <c r="G282" i="44"/>
  <c r="G361" i="55"/>
  <c r="G361" i="44"/>
  <c r="G376" i="55"/>
  <c r="G376" i="44"/>
  <c r="G391" i="55"/>
  <c r="G391" i="44"/>
  <c r="P390" i="44" s="1"/>
  <c r="G406" i="55"/>
  <c r="G406" i="44"/>
  <c r="P405" i="44" s="1"/>
  <c r="G278" i="55"/>
  <c r="G278" i="44"/>
  <c r="G293" i="55"/>
  <c r="G293" i="44"/>
  <c r="P291" i="44" s="1"/>
  <c r="H262" i="55"/>
  <c r="H262" i="44"/>
  <c r="E377" i="55"/>
  <c r="E377" i="44"/>
  <c r="D340" i="55"/>
  <c r="D340" i="44"/>
  <c r="M339" i="44" s="1"/>
  <c r="D410" i="55"/>
  <c r="D410" i="44"/>
  <c r="L330" i="44"/>
  <c r="C330" i="45"/>
  <c r="C330" i="47"/>
  <c r="C330" i="46"/>
  <c r="C394" i="45"/>
  <c r="C394" i="47"/>
  <c r="C394" i="46"/>
  <c r="F379" i="55"/>
  <c r="F379" i="44"/>
  <c r="O378" i="44" s="1"/>
  <c r="F338" i="55"/>
  <c r="F338" i="44"/>
  <c r="F353" i="55"/>
  <c r="S35" i="49"/>
  <c r="Q35" i="49"/>
  <c r="F353" i="44"/>
  <c r="F289" i="55"/>
  <c r="F289" i="44"/>
  <c r="F368" i="55"/>
  <c r="F368" i="44"/>
  <c r="F304" i="55"/>
  <c r="F304" i="44"/>
  <c r="F383" i="55"/>
  <c r="F383" i="44"/>
  <c r="F319" i="55"/>
  <c r="F319" i="44"/>
  <c r="O318" i="44" s="1"/>
  <c r="F398" i="55"/>
  <c r="F398" i="44"/>
  <c r="F334" i="55"/>
  <c r="F334" i="44"/>
  <c r="F413" i="55"/>
  <c r="F413" i="44"/>
  <c r="F349" i="55"/>
  <c r="F349" i="44"/>
  <c r="O348" i="44" s="1"/>
  <c r="E390" i="45"/>
  <c r="J87" i="45"/>
  <c r="D278" i="55"/>
  <c r="D278" i="44"/>
  <c r="M276" i="44" s="1"/>
  <c r="C373" i="55"/>
  <c r="C373" i="44"/>
  <c r="K118" i="55"/>
  <c r="K118" i="44"/>
  <c r="K206" i="55"/>
  <c r="K206" i="44"/>
  <c r="K206" i="47" s="1"/>
  <c r="K253" i="55"/>
  <c r="K253" i="44"/>
  <c r="K301" i="55"/>
  <c r="K301" i="44"/>
  <c r="K301" i="45" s="1"/>
  <c r="K397" i="55"/>
  <c r="K397" i="44"/>
  <c r="K397" i="47" s="1"/>
  <c r="E361" i="55"/>
  <c r="E361" i="44"/>
  <c r="E361" i="47" s="1"/>
  <c r="E391" i="55"/>
  <c r="E391" i="44"/>
  <c r="G316" i="55"/>
  <c r="G316" i="44"/>
  <c r="J131" i="55"/>
  <c r="J131" i="44"/>
  <c r="J196" i="55"/>
  <c r="J196" i="44"/>
  <c r="J196" i="47" s="1"/>
  <c r="J235" i="55"/>
  <c r="J235" i="44"/>
  <c r="J323" i="55"/>
  <c r="J323" i="44"/>
  <c r="J403" i="55"/>
  <c r="J403" i="44"/>
  <c r="S402" i="44" s="1"/>
  <c r="J338" i="55"/>
  <c r="J338" i="44"/>
  <c r="J338" i="47" s="1"/>
  <c r="J386" i="55"/>
  <c r="J386" i="44"/>
  <c r="E292" i="55"/>
  <c r="E292" i="44"/>
  <c r="N291" i="44" s="1"/>
  <c r="I85" i="55"/>
  <c r="I85" i="44"/>
  <c r="I160" i="55"/>
  <c r="I160" i="44"/>
  <c r="I160" i="47" s="1"/>
  <c r="I241" i="55"/>
  <c r="I241" i="44"/>
  <c r="R240" i="44" s="1"/>
  <c r="I305" i="55"/>
  <c r="I305" i="44"/>
  <c r="I401" i="55"/>
  <c r="I401" i="44"/>
  <c r="I274" i="55"/>
  <c r="I274" i="44"/>
  <c r="I274" i="45" s="1"/>
  <c r="I386" i="55"/>
  <c r="I386" i="44"/>
  <c r="G370" i="55"/>
  <c r="G370" i="44"/>
  <c r="G302" i="55"/>
  <c r="G302" i="44"/>
  <c r="D301" i="55"/>
  <c r="D301" i="44"/>
  <c r="F403" i="55"/>
  <c r="F403" i="44"/>
  <c r="O402" i="44" s="1"/>
  <c r="F313" i="55"/>
  <c r="F313" i="44"/>
  <c r="C364" i="47"/>
  <c r="L363" i="47" s="1"/>
  <c r="C364" i="46"/>
  <c r="C364" i="45"/>
  <c r="C317" i="47"/>
  <c r="C317" i="46"/>
  <c r="C317" i="45"/>
  <c r="K104" i="55"/>
  <c r="K104" i="44"/>
  <c r="K104" i="47" s="1"/>
  <c r="K271" i="55"/>
  <c r="K271" i="44"/>
  <c r="K367" i="55"/>
  <c r="K367" i="44"/>
  <c r="K367" i="46" s="1"/>
  <c r="G380" i="55"/>
  <c r="G380" i="44"/>
  <c r="D382" i="55"/>
  <c r="D382" i="44"/>
  <c r="J265" i="55"/>
  <c r="J265" i="44"/>
  <c r="J85" i="55"/>
  <c r="J85" i="44"/>
  <c r="J85" i="47" s="1"/>
  <c r="J181" i="55"/>
  <c r="J181" i="44"/>
  <c r="J293" i="55"/>
  <c r="J293" i="44"/>
  <c r="J308" i="55"/>
  <c r="J308" i="44"/>
  <c r="J388" i="55"/>
  <c r="J388" i="44"/>
  <c r="J388" i="47" s="1"/>
  <c r="D407" i="55"/>
  <c r="D407" i="44"/>
  <c r="I227" i="55"/>
  <c r="I227" i="44"/>
  <c r="I323" i="55"/>
  <c r="I323" i="44"/>
  <c r="I244" i="55"/>
  <c r="I244" i="44"/>
  <c r="R243" i="44" s="1"/>
  <c r="I308" i="55"/>
  <c r="I308" i="44"/>
  <c r="I388" i="55"/>
  <c r="I388" i="44"/>
  <c r="H224" i="55"/>
  <c r="H224" i="44"/>
  <c r="H79" i="55"/>
  <c r="H79" i="44"/>
  <c r="Q78" i="44" s="1"/>
  <c r="H127" i="55"/>
  <c r="H127" i="44"/>
  <c r="Q126" i="44" s="1"/>
  <c r="H191" i="55"/>
  <c r="H191" i="44"/>
  <c r="H215" i="55"/>
  <c r="H215" i="44"/>
  <c r="H385" i="55"/>
  <c r="H385" i="44"/>
  <c r="H146" i="55"/>
  <c r="H146" i="44"/>
  <c r="H178" i="55"/>
  <c r="H178" i="44"/>
  <c r="H389" i="55"/>
  <c r="R37" i="49"/>
  <c r="H389" i="44"/>
  <c r="H280" i="55"/>
  <c r="H280" i="44"/>
  <c r="H280" i="47" s="1"/>
  <c r="H328" i="55"/>
  <c r="H328" i="44"/>
  <c r="Q327" i="44" s="1"/>
  <c r="J142" i="55"/>
  <c r="J142" i="44"/>
  <c r="L369" i="44"/>
  <c r="C369" i="45"/>
  <c r="C369" i="47"/>
  <c r="C369" i="46"/>
  <c r="L369" i="46" s="1"/>
  <c r="G362" i="55"/>
  <c r="G362" i="44"/>
  <c r="G377" i="55"/>
  <c r="G377" i="44"/>
  <c r="G373" i="55"/>
  <c r="G373" i="44"/>
  <c r="C349" i="55"/>
  <c r="C359" i="55"/>
  <c r="C297" i="55"/>
  <c r="Q32" i="55"/>
  <c r="J104" i="55"/>
  <c r="J104" i="44"/>
  <c r="E332" i="55"/>
  <c r="E332" i="44"/>
  <c r="D404" i="55"/>
  <c r="D404" i="44"/>
  <c r="L324" i="44"/>
  <c r="C324" i="47"/>
  <c r="C324" i="46"/>
  <c r="C324" i="45"/>
  <c r="L387" i="49"/>
  <c r="C388" i="44"/>
  <c r="L387" i="44" s="1"/>
  <c r="D323" i="55"/>
  <c r="D323" i="44"/>
  <c r="D344" i="55"/>
  <c r="D344" i="44"/>
  <c r="D280" i="55"/>
  <c r="D280" i="44"/>
  <c r="M279" i="44" s="1"/>
  <c r="D295" i="55"/>
  <c r="D295" i="44"/>
  <c r="K226" i="55"/>
  <c r="K226" i="44"/>
  <c r="J86" i="55"/>
  <c r="J86" i="44"/>
  <c r="J86" i="46" s="1"/>
  <c r="E385" i="55"/>
  <c r="E385" i="44"/>
  <c r="E385" i="47" s="1"/>
  <c r="C277" i="47"/>
  <c r="C277" i="46"/>
  <c r="C277" i="45"/>
  <c r="C341" i="47"/>
  <c r="C341" i="46"/>
  <c r="C341" i="45"/>
  <c r="L405" i="44"/>
  <c r="C405" i="47"/>
  <c r="C405" i="46"/>
  <c r="C405" i="45"/>
  <c r="K94" i="55"/>
  <c r="K94" i="44"/>
  <c r="K110" i="55"/>
  <c r="K110" i="44"/>
  <c r="K142" i="55"/>
  <c r="K142" i="44"/>
  <c r="K158" i="55"/>
  <c r="K158" i="44"/>
  <c r="K158" i="47" s="1"/>
  <c r="I40" i="49"/>
  <c r="K174" i="44"/>
  <c r="K190" i="55"/>
  <c r="K190" i="44"/>
  <c r="K214" i="55"/>
  <c r="K214" i="44"/>
  <c r="K272" i="55"/>
  <c r="K272" i="44"/>
  <c r="K67" i="55"/>
  <c r="K67" i="44"/>
  <c r="K83" i="55"/>
  <c r="K83" i="44"/>
  <c r="K115" i="55"/>
  <c r="K115" i="44"/>
  <c r="K131" i="55"/>
  <c r="K131" i="44"/>
  <c r="K163" i="55"/>
  <c r="K163" i="44"/>
  <c r="K179" i="55"/>
  <c r="K179" i="44"/>
  <c r="K212" i="55"/>
  <c r="K212" i="44"/>
  <c r="K197" i="55"/>
  <c r="K197" i="44"/>
  <c r="K197" i="46" s="1"/>
  <c r="K229" i="55"/>
  <c r="K229" i="44"/>
  <c r="K245" i="55"/>
  <c r="K245" i="44"/>
  <c r="K245" i="47" s="1"/>
  <c r="K277" i="55"/>
  <c r="K277" i="44"/>
  <c r="K293" i="55"/>
  <c r="K293" i="44"/>
  <c r="K325" i="55"/>
  <c r="K325" i="44"/>
  <c r="K341" i="55"/>
  <c r="K341" i="44"/>
  <c r="K373" i="55"/>
  <c r="K373" i="44"/>
  <c r="K389" i="55"/>
  <c r="R40" i="49"/>
  <c r="K389" i="44"/>
  <c r="K389" i="47" s="1"/>
  <c r="K292" i="55"/>
  <c r="K292" i="44"/>
  <c r="K308" i="55"/>
  <c r="K308" i="44"/>
  <c r="K340" i="55"/>
  <c r="K340" i="44"/>
  <c r="K356" i="55"/>
  <c r="K356" i="44"/>
  <c r="K356" i="47" s="1"/>
  <c r="K388" i="55"/>
  <c r="K388" i="44"/>
  <c r="K404" i="55"/>
  <c r="K404" i="44"/>
  <c r="E371" i="55"/>
  <c r="E371" i="44"/>
  <c r="E371" i="45" s="1"/>
  <c r="E307" i="55"/>
  <c r="E307" i="44"/>
  <c r="E307" i="46" s="1"/>
  <c r="E362" i="55"/>
  <c r="E362" i="44"/>
  <c r="E298" i="55"/>
  <c r="E298" i="44"/>
  <c r="E329" i="55"/>
  <c r="E329" i="44"/>
  <c r="E329" i="46" s="1"/>
  <c r="E344" i="55"/>
  <c r="E344" i="44"/>
  <c r="E344" i="46" s="1"/>
  <c r="E280" i="55"/>
  <c r="E280" i="44"/>
  <c r="E359" i="55"/>
  <c r="E359" i="44"/>
  <c r="E295" i="55"/>
  <c r="E295" i="44"/>
  <c r="E278" i="55"/>
  <c r="E278" i="44"/>
  <c r="N276" i="44" s="1"/>
  <c r="E317" i="55"/>
  <c r="E317" i="44"/>
  <c r="H281" i="55"/>
  <c r="H281" i="44"/>
  <c r="J116" i="55"/>
  <c r="J116" i="44"/>
  <c r="S114" i="44" s="1"/>
  <c r="D406" i="55"/>
  <c r="D406" i="44"/>
  <c r="M405" i="44" s="1"/>
  <c r="C326" i="47"/>
  <c r="C326" i="46"/>
  <c r="C326" i="45"/>
  <c r="L390" i="49"/>
  <c r="C390" i="44"/>
  <c r="J230" i="55"/>
  <c r="J230" i="44"/>
  <c r="J230" i="47" s="1"/>
  <c r="J211" i="55"/>
  <c r="J211" i="44"/>
  <c r="J202" i="55"/>
  <c r="J202" i="44"/>
  <c r="J266" i="55"/>
  <c r="J266" i="44"/>
  <c r="J91" i="55"/>
  <c r="J91" i="44"/>
  <c r="J91" i="45" s="1"/>
  <c r="J107" i="55"/>
  <c r="J107" i="44"/>
  <c r="S105" i="44" s="1"/>
  <c r="J139" i="55"/>
  <c r="J139" i="44"/>
  <c r="J155" i="55"/>
  <c r="J155" i="44"/>
  <c r="S153" i="44" s="1"/>
  <c r="J187" i="55"/>
  <c r="J187" i="44"/>
  <c r="J187" i="47" s="1"/>
  <c r="J203" i="55"/>
  <c r="J203" i="44"/>
  <c r="J245" i="55"/>
  <c r="J245" i="44"/>
  <c r="J245" i="46" s="1"/>
  <c r="J283" i="55"/>
  <c r="J283" i="44"/>
  <c r="J299" i="55"/>
  <c r="J299" i="44"/>
  <c r="J299" i="45" s="1"/>
  <c r="J331" i="55"/>
  <c r="J331" i="44"/>
  <c r="J347" i="55"/>
  <c r="J347" i="44"/>
  <c r="J347" i="46" s="1"/>
  <c r="J379" i="55"/>
  <c r="J379" i="44"/>
  <c r="J395" i="55"/>
  <c r="J395" i="44"/>
  <c r="J395" i="47" s="1"/>
  <c r="N39" i="49"/>
  <c r="P39" i="49"/>
  <c r="J282" i="44"/>
  <c r="J298" i="55"/>
  <c r="J298" i="44"/>
  <c r="J314" i="55"/>
  <c r="J314" i="44"/>
  <c r="J346" i="55"/>
  <c r="J346" i="44"/>
  <c r="J346" i="47" s="1"/>
  <c r="J362" i="55"/>
  <c r="J362" i="44"/>
  <c r="J394" i="55"/>
  <c r="J394" i="44"/>
  <c r="J410" i="55"/>
  <c r="J410" i="44"/>
  <c r="J178" i="55"/>
  <c r="J178" i="44"/>
  <c r="S177" i="44" s="1"/>
  <c r="D367" i="55"/>
  <c r="D367" i="44"/>
  <c r="C287" i="47"/>
  <c r="C287" i="46"/>
  <c r="C287" i="45"/>
  <c r="L351" i="49"/>
  <c r="C351" i="44"/>
  <c r="C415" i="47"/>
  <c r="C415" i="46"/>
  <c r="C415" i="45"/>
  <c r="I77" i="55"/>
  <c r="I77" i="44"/>
  <c r="I109" i="55"/>
  <c r="I109" i="44"/>
  <c r="R108" i="44" s="1"/>
  <c r="I125" i="55"/>
  <c r="I125" i="44"/>
  <c r="I125" i="47" s="1"/>
  <c r="I157" i="55"/>
  <c r="I157" i="44"/>
  <c r="R156" i="44" s="1"/>
  <c r="I173" i="55"/>
  <c r="I173" i="44"/>
  <c r="I88" i="55"/>
  <c r="I88" i="44"/>
  <c r="R87" i="44" s="1"/>
  <c r="I104" i="55"/>
  <c r="I104" i="44"/>
  <c r="I104" i="47" s="1"/>
  <c r="I136" i="55"/>
  <c r="I136" i="44"/>
  <c r="R135" i="44" s="1"/>
  <c r="I152" i="55"/>
  <c r="I152" i="44"/>
  <c r="I184" i="55"/>
  <c r="I184" i="44"/>
  <c r="R183" i="44" s="1"/>
  <c r="I217" i="55"/>
  <c r="I217" i="44"/>
  <c r="I217" i="47" s="1"/>
  <c r="I233" i="55"/>
  <c r="I233" i="44"/>
  <c r="I265" i="55"/>
  <c r="I265" i="44"/>
  <c r="I281" i="55"/>
  <c r="I281" i="44"/>
  <c r="I313" i="55"/>
  <c r="I313" i="44"/>
  <c r="I313" i="45" s="1"/>
  <c r="I329" i="55"/>
  <c r="I329" i="44"/>
  <c r="I361" i="55"/>
  <c r="I361" i="44"/>
  <c r="I377" i="55"/>
  <c r="I377" i="44"/>
  <c r="I409" i="55"/>
  <c r="I409" i="44"/>
  <c r="I409" i="47" s="1"/>
  <c r="I202" i="55"/>
  <c r="I202" i="44"/>
  <c r="I218" i="55"/>
  <c r="I218" i="44"/>
  <c r="I250" i="55"/>
  <c r="I250" i="44"/>
  <c r="I266" i="55"/>
  <c r="I266" i="44"/>
  <c r="I266" i="47" s="1"/>
  <c r="N38" i="49"/>
  <c r="P38" i="49"/>
  <c r="I282" i="44"/>
  <c r="I282" i="46" s="1"/>
  <c r="I298" i="55"/>
  <c r="I298" i="44"/>
  <c r="I314" i="55"/>
  <c r="I314" i="44"/>
  <c r="I346" i="55"/>
  <c r="I346" i="44"/>
  <c r="I346" i="47" s="1"/>
  <c r="I362" i="55"/>
  <c r="I362" i="44"/>
  <c r="I362" i="47" s="1"/>
  <c r="I394" i="55"/>
  <c r="I394" i="44"/>
  <c r="I410" i="55"/>
  <c r="I410" i="44"/>
  <c r="E380" i="55"/>
  <c r="E380" i="44"/>
  <c r="J64" i="55"/>
  <c r="J64" i="44"/>
  <c r="S63" i="44" s="1"/>
  <c r="E404" i="55"/>
  <c r="E404" i="44"/>
  <c r="C280" i="47"/>
  <c r="C280" i="46"/>
  <c r="C280" i="45"/>
  <c r="C344" i="47"/>
  <c r="C344" i="46"/>
  <c r="C344" i="45"/>
  <c r="C408" i="47"/>
  <c r="C408" i="46"/>
  <c r="C408" i="45"/>
  <c r="H347" i="55"/>
  <c r="H347" i="44"/>
  <c r="H85" i="55"/>
  <c r="H85" i="44"/>
  <c r="H101" i="55"/>
  <c r="H101" i="44"/>
  <c r="H133" i="55"/>
  <c r="H133" i="44"/>
  <c r="H149" i="55"/>
  <c r="H149" i="44"/>
  <c r="H181" i="55"/>
  <c r="H181" i="44"/>
  <c r="Q180" i="44" s="1"/>
  <c r="H205" i="55"/>
  <c r="H205" i="44"/>
  <c r="H269" i="55"/>
  <c r="H269" i="44"/>
  <c r="H397" i="55"/>
  <c r="H397" i="44"/>
  <c r="H244" i="55"/>
  <c r="H244" i="44"/>
  <c r="H305" i="55"/>
  <c r="H305" i="44"/>
  <c r="H194" i="55"/>
  <c r="H194" i="44"/>
  <c r="H251" i="55"/>
  <c r="H251" i="44"/>
  <c r="H355" i="55"/>
  <c r="H355" i="44"/>
  <c r="Q354" i="44" s="1"/>
  <c r="H88" i="55"/>
  <c r="H88" i="44"/>
  <c r="H104" i="55"/>
  <c r="H104" i="44"/>
  <c r="H136" i="55"/>
  <c r="H136" i="44"/>
  <c r="H152" i="55"/>
  <c r="H152" i="44"/>
  <c r="H184" i="55"/>
  <c r="H184" i="44"/>
  <c r="H226" i="55"/>
  <c r="H226" i="44"/>
  <c r="H271" i="55"/>
  <c r="H271" i="44"/>
  <c r="Q270" i="44" s="1"/>
  <c r="H391" i="55"/>
  <c r="H391" i="44"/>
  <c r="H286" i="55"/>
  <c r="H286" i="44"/>
  <c r="H302" i="55"/>
  <c r="H302" i="44"/>
  <c r="O38" i="49"/>
  <c r="O37" i="49"/>
  <c r="H318" i="44"/>
  <c r="H318" i="45" s="1"/>
  <c r="H334" i="55"/>
  <c r="H334" i="44"/>
  <c r="Q333" i="44" s="1"/>
  <c r="H350" i="55"/>
  <c r="H350" i="44"/>
  <c r="Q348" i="44" s="1"/>
  <c r="H382" i="55"/>
  <c r="H382" i="44"/>
  <c r="H398" i="55"/>
  <c r="H398" i="44"/>
  <c r="H398" i="47" s="1"/>
  <c r="J239" i="55"/>
  <c r="J239" i="44"/>
  <c r="J94" i="55"/>
  <c r="J94" i="44"/>
  <c r="D338" i="55"/>
  <c r="D338" i="44"/>
  <c r="D409" i="55"/>
  <c r="D409" i="44"/>
  <c r="M408" i="44" s="1"/>
  <c r="C329" i="45"/>
  <c r="C329" i="47"/>
  <c r="C329" i="46"/>
  <c r="L393" i="44"/>
  <c r="C393" i="45"/>
  <c r="C393" i="47"/>
  <c r="C393" i="46"/>
  <c r="L393" i="46" s="1"/>
  <c r="G379" i="55"/>
  <c r="G379" i="44"/>
  <c r="P378" i="44" s="1"/>
  <c r="G338" i="55"/>
  <c r="G338" i="44"/>
  <c r="G353" i="55"/>
  <c r="S36" i="49"/>
  <c r="Q36" i="49"/>
  <c r="G353" i="44"/>
  <c r="G289" i="55"/>
  <c r="G289" i="44"/>
  <c r="P288" i="44" s="1"/>
  <c r="G368" i="55"/>
  <c r="G368" i="44"/>
  <c r="G304" i="55"/>
  <c r="G304" i="44"/>
  <c r="G383" i="55"/>
  <c r="G383" i="44"/>
  <c r="G319" i="55"/>
  <c r="G319" i="44"/>
  <c r="G398" i="55"/>
  <c r="G398" i="44"/>
  <c r="G334" i="55"/>
  <c r="G334" i="44"/>
  <c r="G413" i="55"/>
  <c r="G413" i="44"/>
  <c r="G349" i="55"/>
  <c r="G349" i="44"/>
  <c r="P348" i="44" s="1"/>
  <c r="J236" i="55"/>
  <c r="J236" i="44"/>
  <c r="J92" i="55"/>
  <c r="J92" i="44"/>
  <c r="E394" i="55"/>
  <c r="E394" i="44"/>
  <c r="N393" i="44" s="1"/>
  <c r="D353" i="55"/>
  <c r="Q33" i="49"/>
  <c r="S33" i="49"/>
  <c r="D353" i="44"/>
  <c r="D418" i="55"/>
  <c r="D418" i="44"/>
  <c r="M417" i="44" s="1"/>
  <c r="C338" i="45"/>
  <c r="C338" i="47"/>
  <c r="C338" i="46"/>
  <c r="C402" i="45"/>
  <c r="C402" i="47"/>
  <c r="C402" i="46"/>
  <c r="F371" i="55"/>
  <c r="F371" i="44"/>
  <c r="F307" i="55"/>
  <c r="F307" i="44"/>
  <c r="F394" i="55"/>
  <c r="F394" i="44"/>
  <c r="O393" i="44" s="1"/>
  <c r="F409" i="55"/>
  <c r="F409" i="44"/>
  <c r="F281" i="55"/>
  <c r="F281" i="44"/>
  <c r="F296" i="55"/>
  <c r="F296" i="44"/>
  <c r="F311" i="55"/>
  <c r="F311" i="44"/>
  <c r="F326" i="55"/>
  <c r="F326" i="44"/>
  <c r="F341" i="55"/>
  <c r="F341" i="44"/>
  <c r="O339" i="44" s="1"/>
  <c r="F277" i="55"/>
  <c r="O276" i="55" s="1"/>
  <c r="F277" i="44"/>
  <c r="O276" i="44" s="1"/>
  <c r="E390" i="47"/>
  <c r="E414" i="45"/>
  <c r="E348" i="45"/>
  <c r="K418" i="45"/>
  <c r="G364" i="55"/>
  <c r="G364" i="44"/>
  <c r="P363" i="44" s="1"/>
  <c r="D389" i="55"/>
  <c r="R33" i="49"/>
  <c r="D389" i="44"/>
  <c r="F40" i="49"/>
  <c r="K102" i="44"/>
  <c r="K208" i="55"/>
  <c r="K208" i="44"/>
  <c r="T207" i="44" s="1"/>
  <c r="K139" i="55"/>
  <c r="K139" i="44"/>
  <c r="C358" i="55"/>
  <c r="C358" i="44"/>
  <c r="L357" i="44" s="1"/>
  <c r="J83" i="55"/>
  <c r="J83" i="44"/>
  <c r="J254" i="55"/>
  <c r="J254" i="44"/>
  <c r="J322" i="55"/>
  <c r="J322" i="44"/>
  <c r="J322" i="47" s="1"/>
  <c r="J418" i="55"/>
  <c r="J418" i="44"/>
  <c r="S417" i="44" s="1"/>
  <c r="I338" i="55"/>
  <c r="I338" i="44"/>
  <c r="J128" i="55"/>
  <c r="J128" i="44"/>
  <c r="H125" i="55"/>
  <c r="H125" i="44"/>
  <c r="H287" i="55"/>
  <c r="H287" i="44"/>
  <c r="H358" i="55"/>
  <c r="H358" i="44"/>
  <c r="Q357" i="44" s="1"/>
  <c r="L297" i="44"/>
  <c r="C297" i="45"/>
  <c r="L297" i="45" s="1"/>
  <c r="C297" i="47"/>
  <c r="L297" i="47" s="1"/>
  <c r="C297" i="46"/>
  <c r="L297" i="46" s="1"/>
  <c r="G283" i="55"/>
  <c r="G283" i="44"/>
  <c r="G415" i="55"/>
  <c r="G415" i="44"/>
  <c r="D316" i="55"/>
  <c r="D316" i="44"/>
  <c r="M315" i="44" s="1"/>
  <c r="F275" i="55"/>
  <c r="F275" i="44"/>
  <c r="F343" i="55"/>
  <c r="F343" i="44"/>
  <c r="F284" i="55"/>
  <c r="F284" i="44"/>
  <c r="D283" i="55"/>
  <c r="D283" i="44"/>
  <c r="F356" i="55"/>
  <c r="F356" i="44"/>
  <c r="C370" i="55"/>
  <c r="K109" i="55"/>
  <c r="K109" i="44"/>
  <c r="K239" i="55"/>
  <c r="K239" i="44"/>
  <c r="K335" i="55"/>
  <c r="K335" i="44"/>
  <c r="K335" i="47" s="1"/>
  <c r="K302" i="55"/>
  <c r="K302" i="44"/>
  <c r="K398" i="55"/>
  <c r="K398" i="44"/>
  <c r="E353" i="55"/>
  <c r="Q34" i="49"/>
  <c r="S34" i="49"/>
  <c r="E353" i="44"/>
  <c r="J263" i="55"/>
  <c r="J263" i="44"/>
  <c r="J263" i="47" s="1"/>
  <c r="J226" i="55"/>
  <c r="J226" i="44"/>
  <c r="J325" i="55"/>
  <c r="J325" i="44"/>
  <c r="S324" i="44" s="1"/>
  <c r="J389" i="55"/>
  <c r="R39" i="49"/>
  <c r="J389" i="44"/>
  <c r="J389" i="47" s="1"/>
  <c r="J340" i="55"/>
  <c r="J340" i="44"/>
  <c r="S339" i="44" s="1"/>
  <c r="E356" i="55"/>
  <c r="E356" i="44"/>
  <c r="I71" i="55"/>
  <c r="I71" i="44"/>
  <c r="I307" i="55"/>
  <c r="I307" i="44"/>
  <c r="R306" i="44" s="1"/>
  <c r="I355" i="55"/>
  <c r="I355" i="44"/>
  <c r="I196" i="55"/>
  <c r="I196" i="44"/>
  <c r="I292" i="55"/>
  <c r="I292" i="44"/>
  <c r="R291" i="44" s="1"/>
  <c r="C361" i="55"/>
  <c r="C332" i="47"/>
  <c r="C332" i="46"/>
  <c r="C332" i="45"/>
  <c r="D287" i="55"/>
  <c r="D287" i="44"/>
  <c r="M285" i="44" s="1"/>
  <c r="E398" i="55"/>
  <c r="E398" i="44"/>
  <c r="C349" i="47"/>
  <c r="C349" i="46"/>
  <c r="C349" i="45"/>
  <c r="K64" i="55"/>
  <c r="K64" i="44"/>
  <c r="T63" i="44" s="1"/>
  <c r="K176" i="55"/>
  <c r="K176" i="44"/>
  <c r="K230" i="55"/>
  <c r="K230" i="44"/>
  <c r="K230" i="47" s="1"/>
  <c r="K149" i="55"/>
  <c r="K149" i="44"/>
  <c r="K149" i="47" s="1"/>
  <c r="K181" i="55"/>
  <c r="K181" i="44"/>
  <c r="K263" i="55"/>
  <c r="K263" i="44"/>
  <c r="K295" i="55"/>
  <c r="K295" i="44"/>
  <c r="K311" i="55"/>
  <c r="K311" i="44"/>
  <c r="K311" i="46" s="1"/>
  <c r="K343" i="55"/>
  <c r="K343" i="44"/>
  <c r="K391" i="55"/>
  <c r="K391" i="44"/>
  <c r="K278" i="55"/>
  <c r="K278" i="44"/>
  <c r="K374" i="55"/>
  <c r="K374" i="44"/>
  <c r="K374" i="47" s="1"/>
  <c r="K406" i="55"/>
  <c r="K406" i="44"/>
  <c r="D329" i="55"/>
  <c r="D329" i="44"/>
  <c r="E299" i="55"/>
  <c r="E299" i="44"/>
  <c r="E290" i="55"/>
  <c r="E290" i="44"/>
  <c r="E388" i="55"/>
  <c r="E388" i="44"/>
  <c r="N387" i="44" s="1"/>
  <c r="C398" i="47"/>
  <c r="C398" i="46"/>
  <c r="C398" i="45"/>
  <c r="J125" i="55"/>
  <c r="J125" i="44"/>
  <c r="J125" i="47" s="1"/>
  <c r="J173" i="55"/>
  <c r="J173" i="44"/>
  <c r="J317" i="55"/>
  <c r="J317" i="44"/>
  <c r="J349" i="55"/>
  <c r="J349" i="44"/>
  <c r="I95" i="55"/>
  <c r="I95" i="44"/>
  <c r="I95" i="45" s="1"/>
  <c r="I191" i="55"/>
  <c r="I191" i="44"/>
  <c r="I106" i="55"/>
  <c r="I106" i="44"/>
  <c r="J38" i="49"/>
  <c r="H38" i="49"/>
  <c r="I138" i="44"/>
  <c r="I154" i="55"/>
  <c r="I154" i="44"/>
  <c r="R153" i="44" s="1"/>
  <c r="I170" i="55"/>
  <c r="I170" i="44"/>
  <c r="I203" i="55"/>
  <c r="I203" i="44"/>
  <c r="I235" i="55"/>
  <c r="I235" i="44"/>
  <c r="I251" i="55"/>
  <c r="I251" i="44"/>
  <c r="I251" i="46" s="1"/>
  <c r="I283" i="55"/>
  <c r="I283" i="44"/>
  <c r="I299" i="55"/>
  <c r="I299" i="44"/>
  <c r="I331" i="55"/>
  <c r="I331" i="44"/>
  <c r="I347" i="55"/>
  <c r="I347" i="44"/>
  <c r="I347" i="46" s="1"/>
  <c r="I379" i="55"/>
  <c r="I379" i="44"/>
  <c r="I395" i="55"/>
  <c r="I395" i="44"/>
  <c r="I220" i="55"/>
  <c r="I220" i="44"/>
  <c r="I236" i="55"/>
  <c r="I236" i="44"/>
  <c r="I236" i="47" s="1"/>
  <c r="I268" i="55"/>
  <c r="I268" i="44"/>
  <c r="I284" i="55"/>
  <c r="I284" i="44"/>
  <c r="I316" i="55"/>
  <c r="I316" i="44"/>
  <c r="I332" i="55"/>
  <c r="I332" i="44"/>
  <c r="I332" i="47" s="1"/>
  <c r="I364" i="55"/>
  <c r="I364" i="44"/>
  <c r="I380" i="55"/>
  <c r="I380" i="44"/>
  <c r="I412" i="55"/>
  <c r="I412" i="44"/>
  <c r="D302" i="55"/>
  <c r="D302" i="44"/>
  <c r="J176" i="55"/>
  <c r="J176" i="44"/>
  <c r="G332" i="55"/>
  <c r="G332" i="44"/>
  <c r="E417" i="55"/>
  <c r="E417" i="44"/>
  <c r="D368" i="55"/>
  <c r="D368" i="44"/>
  <c r="C352" i="47"/>
  <c r="C352" i="46"/>
  <c r="C352" i="45"/>
  <c r="C416" i="55"/>
  <c r="C416" i="44"/>
  <c r="L414" i="44" s="1"/>
  <c r="H71" i="55"/>
  <c r="H71" i="44"/>
  <c r="H103" i="55"/>
  <c r="H103" i="44"/>
  <c r="H119" i="55"/>
  <c r="H119" i="44"/>
  <c r="H151" i="55"/>
  <c r="H151" i="44"/>
  <c r="H167" i="55"/>
  <c r="H167" i="44"/>
  <c r="H218" i="55"/>
  <c r="H218" i="44"/>
  <c r="H413" i="55"/>
  <c r="H413" i="44"/>
  <c r="H247" i="55"/>
  <c r="H247" i="44"/>
  <c r="H367" i="55"/>
  <c r="H367" i="44"/>
  <c r="H238" i="55"/>
  <c r="H238" i="44"/>
  <c r="H200" i="55"/>
  <c r="H200" i="44"/>
  <c r="H200" i="46" s="1"/>
  <c r="H371" i="55"/>
  <c r="H371" i="44"/>
  <c r="H74" i="55"/>
  <c r="H74" i="44"/>
  <c r="H106" i="55"/>
  <c r="H106" i="44"/>
  <c r="Q105" i="44" s="1"/>
  <c r="H122" i="55"/>
  <c r="H122" i="44"/>
  <c r="J37" i="49"/>
  <c r="H37" i="49"/>
  <c r="H138" i="44"/>
  <c r="H154" i="55"/>
  <c r="H154" i="44"/>
  <c r="Q153" i="44" s="1"/>
  <c r="H170" i="55"/>
  <c r="H170" i="44"/>
  <c r="H229" i="55"/>
  <c r="H229" i="44"/>
  <c r="Q228" i="44" s="1"/>
  <c r="H325" i="55"/>
  <c r="H325" i="44"/>
  <c r="Q324" i="44" s="1"/>
  <c r="H220" i="55"/>
  <c r="H220" i="44"/>
  <c r="H220" i="46" s="1"/>
  <c r="H407" i="55"/>
  <c r="H407" i="44"/>
  <c r="Q405" i="44" s="1"/>
  <c r="H304" i="55"/>
  <c r="H304" i="44"/>
  <c r="H320" i="55"/>
  <c r="H320" i="44"/>
  <c r="H352" i="55"/>
  <c r="H352" i="44"/>
  <c r="Q351" i="44" s="1"/>
  <c r="H368" i="55"/>
  <c r="H368" i="44"/>
  <c r="H400" i="55"/>
  <c r="H400" i="44"/>
  <c r="Q399" i="44" s="1"/>
  <c r="H416" i="55"/>
  <c r="H416" i="44"/>
  <c r="H214" i="55"/>
  <c r="H214" i="44"/>
  <c r="Q213" i="44" s="1"/>
  <c r="D350" i="55"/>
  <c r="D350" i="44"/>
  <c r="C337" i="45"/>
  <c r="C337" i="47"/>
  <c r="C337" i="46"/>
  <c r="C401" i="45"/>
  <c r="C401" i="47"/>
  <c r="C401" i="46"/>
  <c r="G371" i="55"/>
  <c r="G371" i="44"/>
  <c r="G307" i="55"/>
  <c r="G307" i="44"/>
  <c r="G394" i="55"/>
  <c r="G394" i="44"/>
  <c r="P393" i="44" s="1"/>
  <c r="G409" i="55"/>
  <c r="G409" i="44"/>
  <c r="G281" i="55"/>
  <c r="G281" i="44"/>
  <c r="G296" i="55"/>
  <c r="G296" i="44"/>
  <c r="G311" i="55"/>
  <c r="G311" i="44"/>
  <c r="P309" i="44" s="1"/>
  <c r="G326" i="55"/>
  <c r="G326" i="44"/>
  <c r="G341" i="55"/>
  <c r="G341" i="44"/>
  <c r="G277" i="55"/>
  <c r="G277" i="44"/>
  <c r="P276" i="44" s="1"/>
  <c r="M40" i="49"/>
  <c r="K40" i="49"/>
  <c r="K210" i="44"/>
  <c r="K210" i="47" s="1"/>
  <c r="J76" i="55"/>
  <c r="J76" i="44"/>
  <c r="E406" i="55"/>
  <c r="E406" i="44"/>
  <c r="D362" i="55"/>
  <c r="D362" i="44"/>
  <c r="P32" i="49"/>
  <c r="N32" i="49"/>
  <c r="C282" i="44"/>
  <c r="C346" i="45"/>
  <c r="C346" i="47"/>
  <c r="C346" i="46"/>
  <c r="C410" i="45"/>
  <c r="C410" i="47"/>
  <c r="C410" i="46"/>
  <c r="F299" i="55"/>
  <c r="F299" i="44"/>
  <c r="F386" i="55"/>
  <c r="F386" i="44"/>
  <c r="F322" i="55"/>
  <c r="F322" i="44"/>
  <c r="O321" i="44" s="1"/>
  <c r="F401" i="55"/>
  <c r="F401" i="44"/>
  <c r="F337" i="55"/>
  <c r="F337" i="44"/>
  <c r="F416" i="55"/>
  <c r="F416" i="44"/>
  <c r="F352" i="55"/>
  <c r="F352" i="44"/>
  <c r="F367" i="55"/>
  <c r="F367" i="44"/>
  <c r="F382" i="55"/>
  <c r="F382" i="44"/>
  <c r="F397" i="55"/>
  <c r="F397" i="44"/>
  <c r="E390" i="46"/>
  <c r="E414" i="47"/>
  <c r="E348" i="47"/>
  <c r="E372" i="45"/>
  <c r="F419" i="55"/>
  <c r="K418" i="47"/>
  <c r="C356" i="55"/>
  <c r="C356" i="44"/>
  <c r="K86" i="55"/>
  <c r="K86" i="44"/>
  <c r="K182" i="55"/>
  <c r="K182" i="44"/>
  <c r="K107" i="55"/>
  <c r="K107" i="44"/>
  <c r="K317" i="55"/>
  <c r="K317" i="44"/>
  <c r="K317" i="47" s="1"/>
  <c r="K413" i="55"/>
  <c r="K413" i="44"/>
  <c r="K413" i="47" s="1"/>
  <c r="K332" i="55"/>
  <c r="K332" i="44"/>
  <c r="K412" i="55"/>
  <c r="K412" i="44"/>
  <c r="L318" i="49"/>
  <c r="C319" i="44"/>
  <c r="I133" i="55"/>
  <c r="I133" i="44"/>
  <c r="R132" i="44" s="1"/>
  <c r="I181" i="55"/>
  <c r="I181" i="44"/>
  <c r="R180" i="44" s="1"/>
  <c r="I112" i="55"/>
  <c r="I112" i="44"/>
  <c r="I112" i="47" s="1"/>
  <c r="I176" i="55"/>
  <c r="I176" i="44"/>
  <c r="I257" i="55"/>
  <c r="I257" i="44"/>
  <c r="I337" i="55"/>
  <c r="I337" i="44"/>
  <c r="M38" i="49"/>
  <c r="K38" i="49"/>
  <c r="I210" i="44"/>
  <c r="C376" i="47"/>
  <c r="C376" i="46"/>
  <c r="C376" i="45"/>
  <c r="H112" i="55"/>
  <c r="H112" i="44"/>
  <c r="Q111" i="44" s="1"/>
  <c r="H176" i="55"/>
  <c r="H176" i="44"/>
  <c r="H176" i="46" s="1"/>
  <c r="D290" i="55"/>
  <c r="D290" i="44"/>
  <c r="D377" i="55"/>
  <c r="D377" i="44"/>
  <c r="G400" i="55"/>
  <c r="G400" i="44"/>
  <c r="G287" i="55"/>
  <c r="G287" i="44"/>
  <c r="G317" i="55"/>
  <c r="G317" i="44"/>
  <c r="F392" i="55"/>
  <c r="F392" i="44"/>
  <c r="D380" i="55"/>
  <c r="D380" i="44"/>
  <c r="D304" i="55"/>
  <c r="D304" i="44"/>
  <c r="D397" i="55"/>
  <c r="D397" i="44"/>
  <c r="K224" i="55"/>
  <c r="K224" i="44"/>
  <c r="K125" i="55"/>
  <c r="K125" i="44"/>
  <c r="K125" i="47" s="1"/>
  <c r="K173" i="55"/>
  <c r="K173" i="44"/>
  <c r="K383" i="55"/>
  <c r="K383" i="44"/>
  <c r="E386" i="55"/>
  <c r="E386" i="44"/>
  <c r="E304" i="55"/>
  <c r="E304" i="44"/>
  <c r="N303" i="44" s="1"/>
  <c r="E341" i="55"/>
  <c r="E341" i="44"/>
  <c r="E341" i="47" s="1"/>
  <c r="C302" i="47"/>
  <c r="C302" i="46"/>
  <c r="C302" i="45"/>
  <c r="J256" i="55"/>
  <c r="J256" i="44"/>
  <c r="S255" i="44" s="1"/>
  <c r="J101" i="55"/>
  <c r="J101" i="44"/>
  <c r="S99" i="44" s="1"/>
  <c r="J199" i="55"/>
  <c r="J199" i="44"/>
  <c r="J277" i="55"/>
  <c r="J277" i="44"/>
  <c r="J356" i="55"/>
  <c r="J356" i="44"/>
  <c r="J98" i="55"/>
  <c r="J98" i="44"/>
  <c r="J98" i="46" s="1"/>
  <c r="L327" i="49"/>
  <c r="C327" i="44"/>
  <c r="I103" i="55"/>
  <c r="I103" i="44"/>
  <c r="I167" i="55"/>
  <c r="I167" i="44"/>
  <c r="I82" i="55"/>
  <c r="I82" i="44"/>
  <c r="R81" i="44" s="1"/>
  <c r="I146" i="55"/>
  <c r="I146" i="44"/>
  <c r="I371" i="55"/>
  <c r="I371" i="44"/>
  <c r="I212" i="55"/>
  <c r="I212" i="44"/>
  <c r="H175" i="55"/>
  <c r="H175" i="44"/>
  <c r="F331" i="55"/>
  <c r="F331" i="44"/>
  <c r="O330" i="44" s="1"/>
  <c r="C305" i="55"/>
  <c r="J88" i="55"/>
  <c r="J88" i="44"/>
  <c r="S87" i="44" s="1"/>
  <c r="D365" i="55"/>
  <c r="D365" i="44"/>
  <c r="C413" i="47"/>
  <c r="C413" i="46"/>
  <c r="C413" i="45"/>
  <c r="K128" i="55"/>
  <c r="K128" i="44"/>
  <c r="K202" i="55"/>
  <c r="K202" i="44"/>
  <c r="T201" i="44" s="1"/>
  <c r="K85" i="55"/>
  <c r="K85" i="44"/>
  <c r="K85" i="45" s="1"/>
  <c r="K133" i="55"/>
  <c r="K133" i="44"/>
  <c r="K199" i="55"/>
  <c r="K199" i="44"/>
  <c r="K215" i="55"/>
  <c r="K215" i="44"/>
  <c r="K247" i="55"/>
  <c r="K247" i="44"/>
  <c r="K359" i="55"/>
  <c r="K359" i="44"/>
  <c r="K359" i="47" s="1"/>
  <c r="K407" i="55"/>
  <c r="K407" i="44"/>
  <c r="K310" i="55"/>
  <c r="K310" i="44"/>
  <c r="E287" i="55"/>
  <c r="E287" i="44"/>
  <c r="D346" i="55"/>
  <c r="D346" i="44"/>
  <c r="C334" i="47"/>
  <c r="C334" i="46"/>
  <c r="C334" i="45"/>
  <c r="J224" i="55"/>
  <c r="J224" i="44"/>
  <c r="J224" i="47" s="1"/>
  <c r="J205" i="55"/>
  <c r="J205" i="44"/>
  <c r="J205" i="47" s="1"/>
  <c r="J77" i="55"/>
  <c r="J77" i="44"/>
  <c r="J109" i="55"/>
  <c r="J109" i="44"/>
  <c r="J157" i="55"/>
  <c r="J157" i="44"/>
  <c r="S156" i="44" s="1"/>
  <c r="J365" i="55"/>
  <c r="J365" i="44"/>
  <c r="J365" i="47" s="1"/>
  <c r="J397" i="55"/>
  <c r="J397" i="44"/>
  <c r="J284" i="55"/>
  <c r="J284" i="44"/>
  <c r="J316" i="55"/>
  <c r="J316" i="44"/>
  <c r="J316" i="47" s="1"/>
  <c r="J332" i="55"/>
  <c r="J332" i="44"/>
  <c r="J332" i="47" s="1"/>
  <c r="J364" i="55"/>
  <c r="J364" i="44"/>
  <c r="J380" i="55"/>
  <c r="J380" i="44"/>
  <c r="J412" i="55"/>
  <c r="J412" i="44"/>
  <c r="S411" i="44" s="1"/>
  <c r="G388" i="55"/>
  <c r="G388" i="44"/>
  <c r="P387" i="44" s="1"/>
  <c r="D284" i="55"/>
  <c r="D284" i="44"/>
  <c r="C359" i="47"/>
  <c r="C359" i="46"/>
  <c r="C359" i="45"/>
  <c r="I79" i="55"/>
  <c r="I79" i="44"/>
  <c r="R78" i="44" s="1"/>
  <c r="I74" i="55"/>
  <c r="I74" i="44"/>
  <c r="C288" i="47"/>
  <c r="C288" i="46"/>
  <c r="C288" i="45"/>
  <c r="C332" i="55"/>
  <c r="C285" i="55"/>
  <c r="C366" i="55"/>
  <c r="C352" i="55"/>
  <c r="C312" i="55"/>
  <c r="L285" i="49"/>
  <c r="E397" i="55"/>
  <c r="E397" i="44"/>
  <c r="E397" i="45" s="1"/>
  <c r="D356" i="55"/>
  <c r="D356" i="44"/>
  <c r="L276" i="49"/>
  <c r="C276" i="44"/>
  <c r="L339" i="49"/>
  <c r="C340" i="44"/>
  <c r="L339" i="44" s="1"/>
  <c r="C404" i="55"/>
  <c r="C404" i="44"/>
  <c r="L402" i="44" s="1"/>
  <c r="D307" i="55"/>
  <c r="D307" i="44"/>
  <c r="M306" i="44" s="1"/>
  <c r="D328" i="55"/>
  <c r="D328" i="44"/>
  <c r="M327" i="44" s="1"/>
  <c r="D343" i="55"/>
  <c r="D343" i="44"/>
  <c r="J182" i="55"/>
  <c r="J182" i="44"/>
  <c r="G308" i="55"/>
  <c r="G308" i="44"/>
  <c r="E412" i="55"/>
  <c r="E412" i="44"/>
  <c r="N411" i="44" s="1"/>
  <c r="D373" i="55"/>
  <c r="D373" i="44"/>
  <c r="M372" i="44" s="1"/>
  <c r="C293" i="47"/>
  <c r="C293" i="46"/>
  <c r="C293" i="45"/>
  <c r="C357" i="47"/>
  <c r="C357" i="46"/>
  <c r="C357" i="45"/>
  <c r="G40" i="49"/>
  <c r="E40" i="49"/>
  <c r="K66" i="44"/>
  <c r="K82" i="55"/>
  <c r="K82" i="44"/>
  <c r="K98" i="55"/>
  <c r="K98" i="44"/>
  <c r="K130" i="55"/>
  <c r="K130" i="44"/>
  <c r="K146" i="55"/>
  <c r="K146" i="44"/>
  <c r="K178" i="55"/>
  <c r="K178" i="44"/>
  <c r="L40" i="49"/>
  <c r="K246" i="44"/>
  <c r="K218" i="55"/>
  <c r="K218" i="44"/>
  <c r="K71" i="55"/>
  <c r="K71" i="44"/>
  <c r="K103" i="55"/>
  <c r="K103" i="44"/>
  <c r="K103" i="47" s="1"/>
  <c r="K119" i="55"/>
  <c r="K119" i="44"/>
  <c r="K119" i="47" s="1"/>
  <c r="K151" i="55"/>
  <c r="K151" i="44"/>
  <c r="T150" i="44" s="1"/>
  <c r="K167" i="55"/>
  <c r="K167" i="44"/>
  <c r="K244" i="55"/>
  <c r="K244" i="44"/>
  <c r="K217" i="55"/>
  <c r="K217" i="44"/>
  <c r="K233" i="55"/>
  <c r="K233" i="44"/>
  <c r="K265" i="55"/>
  <c r="K265" i="44"/>
  <c r="T264" i="44" s="1"/>
  <c r="K281" i="55"/>
  <c r="K281" i="44"/>
  <c r="K313" i="55"/>
  <c r="K313" i="44"/>
  <c r="T312" i="44" s="1"/>
  <c r="K329" i="55"/>
  <c r="K329" i="44"/>
  <c r="K361" i="55"/>
  <c r="K361" i="44"/>
  <c r="T360" i="44" s="1"/>
  <c r="K377" i="55"/>
  <c r="K377" i="44"/>
  <c r="K409" i="55"/>
  <c r="K409" i="44"/>
  <c r="T408" i="44" s="1"/>
  <c r="K280" i="55"/>
  <c r="K280" i="44"/>
  <c r="K296" i="55"/>
  <c r="K296" i="44"/>
  <c r="K328" i="55"/>
  <c r="K328" i="44"/>
  <c r="K344" i="55"/>
  <c r="K344" i="44"/>
  <c r="K344" i="47" s="1"/>
  <c r="K376" i="55"/>
  <c r="K376" i="44"/>
  <c r="K392" i="55"/>
  <c r="K392" i="44"/>
  <c r="D379" i="55"/>
  <c r="D379" i="44"/>
  <c r="M378" i="44" s="1"/>
  <c r="E355" i="55"/>
  <c r="E355" i="44"/>
  <c r="E346" i="55"/>
  <c r="E346" i="44"/>
  <c r="N345" i="44" s="1"/>
  <c r="P34" i="49"/>
  <c r="N34" i="49"/>
  <c r="E282" i="44"/>
  <c r="E282" i="46" s="1"/>
  <c r="E313" i="55"/>
  <c r="E313" i="44"/>
  <c r="E392" i="55"/>
  <c r="E392" i="44"/>
  <c r="E392" i="46" s="1"/>
  <c r="E328" i="55"/>
  <c r="E328" i="44"/>
  <c r="E407" i="55"/>
  <c r="E407" i="44"/>
  <c r="E407" i="46" s="1"/>
  <c r="E343" i="55"/>
  <c r="E343" i="44"/>
  <c r="E326" i="55"/>
  <c r="E326" i="44"/>
  <c r="E365" i="55"/>
  <c r="E365" i="44"/>
  <c r="E301" i="55"/>
  <c r="E301" i="44"/>
  <c r="E301" i="47" s="1"/>
  <c r="J223" i="55"/>
  <c r="J223" i="44"/>
  <c r="S222" i="44" s="1"/>
  <c r="E401" i="55"/>
  <c r="E401" i="44"/>
  <c r="E401" i="47" s="1"/>
  <c r="D358" i="55"/>
  <c r="D358" i="44"/>
  <c r="M357" i="44" s="1"/>
  <c r="C278" i="47"/>
  <c r="C278" i="46"/>
  <c r="C278" i="45"/>
  <c r="C342" i="47"/>
  <c r="L342" i="44"/>
  <c r="C342" i="46"/>
  <c r="L342" i="46" s="1"/>
  <c r="C342" i="45"/>
  <c r="C406" i="47"/>
  <c r="C406" i="46"/>
  <c r="C406" i="45"/>
  <c r="L39" i="49"/>
  <c r="J246" i="44"/>
  <c r="J246" i="47" s="1"/>
  <c r="J227" i="55"/>
  <c r="J227" i="44"/>
  <c r="J227" i="47" s="1"/>
  <c r="J218" i="55"/>
  <c r="J218" i="44"/>
  <c r="J79" i="55"/>
  <c r="J79" i="44"/>
  <c r="J95" i="55"/>
  <c r="J95" i="44"/>
  <c r="J95" i="45" s="1"/>
  <c r="J127" i="55"/>
  <c r="J127" i="44"/>
  <c r="J143" i="55"/>
  <c r="J143" i="44"/>
  <c r="J175" i="55"/>
  <c r="J175" i="44"/>
  <c r="J191" i="55"/>
  <c r="J191" i="44"/>
  <c r="J191" i="45" s="1"/>
  <c r="J244" i="55"/>
  <c r="J244" i="44"/>
  <c r="S243" i="44" s="1"/>
  <c r="J238" i="55"/>
  <c r="J238" i="44"/>
  <c r="J197" i="55"/>
  <c r="J197" i="44"/>
  <c r="J287" i="55"/>
  <c r="J287" i="44"/>
  <c r="J287" i="47" s="1"/>
  <c r="J319" i="55"/>
  <c r="J319" i="44"/>
  <c r="J319" i="45" s="1"/>
  <c r="J335" i="55"/>
  <c r="J335" i="44"/>
  <c r="J335" i="45" s="1"/>
  <c r="J367" i="55"/>
  <c r="J367" i="44"/>
  <c r="S366" i="44" s="1"/>
  <c r="J383" i="55"/>
  <c r="J383" i="44"/>
  <c r="J383" i="47" s="1"/>
  <c r="J415" i="55"/>
  <c r="J415" i="44"/>
  <c r="S414" i="44" s="1"/>
  <c r="J286" i="55"/>
  <c r="J286" i="44"/>
  <c r="J302" i="55"/>
  <c r="J302" i="44"/>
  <c r="S300" i="44" s="1"/>
  <c r="O40" i="49"/>
  <c r="J318" i="44"/>
  <c r="J318" i="47" s="1"/>
  <c r="J334" i="55"/>
  <c r="J334" i="44"/>
  <c r="J350" i="55"/>
  <c r="J350" i="44"/>
  <c r="J382" i="55"/>
  <c r="J382" i="44"/>
  <c r="J398" i="55"/>
  <c r="J398" i="44"/>
  <c r="J398" i="46" s="1"/>
  <c r="J146" i="55"/>
  <c r="J146" i="44"/>
  <c r="J146" i="47" s="1"/>
  <c r="F308" i="55"/>
  <c r="F308" i="44"/>
  <c r="D383" i="55"/>
  <c r="D383" i="44"/>
  <c r="C303" i="47"/>
  <c r="C303" i="46"/>
  <c r="C303" i="45"/>
  <c r="C367" i="47"/>
  <c r="C367" i="46"/>
  <c r="C367" i="45"/>
  <c r="I65" i="55"/>
  <c r="I65" i="44"/>
  <c r="I97" i="55"/>
  <c r="I97" i="44"/>
  <c r="I113" i="55"/>
  <c r="I113" i="44"/>
  <c r="I145" i="55"/>
  <c r="I145" i="44"/>
  <c r="R144" i="44" s="1"/>
  <c r="I161" i="55"/>
  <c r="I161" i="44"/>
  <c r="I193" i="55"/>
  <c r="I193" i="44"/>
  <c r="R192" i="44" s="1"/>
  <c r="I76" i="55"/>
  <c r="I76" i="44"/>
  <c r="I92" i="55"/>
  <c r="I92" i="44"/>
  <c r="I124" i="55"/>
  <c r="I124" i="44"/>
  <c r="I140" i="55"/>
  <c r="I140" i="44"/>
  <c r="I140" i="47" s="1"/>
  <c r="I172" i="55"/>
  <c r="I172" i="44"/>
  <c r="I188" i="55"/>
  <c r="I188" i="44"/>
  <c r="I205" i="55"/>
  <c r="I205" i="44"/>
  <c r="I221" i="55"/>
  <c r="I221" i="44"/>
  <c r="I221" i="47" s="1"/>
  <c r="I253" i="55"/>
  <c r="I253" i="44"/>
  <c r="I269" i="55"/>
  <c r="I269" i="44"/>
  <c r="I301" i="55"/>
  <c r="I301" i="44"/>
  <c r="I317" i="55"/>
  <c r="I317" i="44"/>
  <c r="I317" i="46" s="1"/>
  <c r="I333" i="47"/>
  <c r="I349" i="55"/>
  <c r="I349" i="44"/>
  <c r="I365" i="55"/>
  <c r="I365" i="44"/>
  <c r="I397" i="55"/>
  <c r="I397" i="44"/>
  <c r="I397" i="47" s="1"/>
  <c r="I413" i="55"/>
  <c r="I413" i="44"/>
  <c r="I206" i="55"/>
  <c r="I206" i="44"/>
  <c r="I238" i="55"/>
  <c r="I238" i="44"/>
  <c r="R237" i="44" s="1"/>
  <c r="I254" i="55"/>
  <c r="I254" i="44"/>
  <c r="I254" i="46" s="1"/>
  <c r="I286" i="55"/>
  <c r="I286" i="44"/>
  <c r="R285" i="44" s="1"/>
  <c r="I302" i="55"/>
  <c r="I302" i="44"/>
  <c r="O39" i="49"/>
  <c r="I318" i="44"/>
  <c r="I334" i="55"/>
  <c r="I334" i="44"/>
  <c r="R333" i="44" s="1"/>
  <c r="I350" i="55"/>
  <c r="I350" i="44"/>
  <c r="I382" i="55"/>
  <c r="I382" i="44"/>
  <c r="R381" i="44" s="1"/>
  <c r="I398" i="55"/>
  <c r="I398" i="44"/>
  <c r="D371" i="55"/>
  <c r="D371" i="44"/>
  <c r="J160" i="55"/>
  <c r="J160" i="44"/>
  <c r="S159" i="44" s="1"/>
  <c r="D376" i="55"/>
  <c r="D376" i="44"/>
  <c r="M375" i="44" s="1"/>
  <c r="C296" i="47"/>
  <c r="C296" i="46"/>
  <c r="C296" i="45"/>
  <c r="L360" i="49"/>
  <c r="C360" i="44"/>
  <c r="H259" i="55"/>
  <c r="H259" i="44"/>
  <c r="H379" i="55"/>
  <c r="H379" i="44"/>
  <c r="Q378" i="44" s="1"/>
  <c r="H73" i="55"/>
  <c r="H73" i="44"/>
  <c r="Q72" i="44" s="1"/>
  <c r="H89" i="55"/>
  <c r="H89" i="44"/>
  <c r="H89" i="46" s="1"/>
  <c r="H121" i="55"/>
  <c r="H121" i="44"/>
  <c r="H137" i="55"/>
  <c r="H137" i="44"/>
  <c r="H169" i="55"/>
  <c r="H169" i="44"/>
  <c r="Q168" i="44" s="1"/>
  <c r="H185" i="55"/>
  <c r="H185" i="44"/>
  <c r="H185" i="46" s="1"/>
  <c r="H221" i="55"/>
  <c r="H221" i="44"/>
  <c r="H301" i="55"/>
  <c r="H301" i="44"/>
  <c r="H196" i="55"/>
  <c r="H196" i="44"/>
  <c r="Q195" i="44" s="1"/>
  <c r="H260" i="55"/>
  <c r="H260" i="44"/>
  <c r="H260" i="46" s="1"/>
  <c r="H383" i="55"/>
  <c r="H383" i="44"/>
  <c r="H241" i="55"/>
  <c r="H241" i="44"/>
  <c r="H337" i="55"/>
  <c r="H337" i="44"/>
  <c r="H203" i="55"/>
  <c r="H203" i="44"/>
  <c r="H203" i="46" s="1"/>
  <c r="H76" i="55"/>
  <c r="H76" i="44"/>
  <c r="Q75" i="44" s="1"/>
  <c r="H92" i="55"/>
  <c r="H92" i="44"/>
  <c r="H124" i="55"/>
  <c r="H124" i="44"/>
  <c r="Q123" i="44" s="1"/>
  <c r="H140" i="55"/>
  <c r="H140" i="44"/>
  <c r="H140" i="46" s="1"/>
  <c r="H172" i="55"/>
  <c r="H172" i="44"/>
  <c r="H188" i="55"/>
  <c r="H188" i="44"/>
  <c r="H242" i="55"/>
  <c r="H242" i="44"/>
  <c r="H341" i="55"/>
  <c r="H341" i="44"/>
  <c r="H341" i="45" s="1"/>
  <c r="H223" i="55"/>
  <c r="H223" i="44"/>
  <c r="H295" i="55"/>
  <c r="H295" i="44"/>
  <c r="Q294" i="44" s="1"/>
  <c r="H274" i="55"/>
  <c r="H274" i="44"/>
  <c r="H290" i="55"/>
  <c r="H290" i="44"/>
  <c r="H290" i="47" s="1"/>
  <c r="H322" i="55"/>
  <c r="H322" i="44"/>
  <c r="H338" i="55"/>
  <c r="H338" i="44"/>
  <c r="H370" i="55"/>
  <c r="H370" i="44"/>
  <c r="Q369" i="44" s="1"/>
  <c r="H386" i="55"/>
  <c r="H386" i="44"/>
  <c r="H386" i="47" s="1"/>
  <c r="H418" i="55"/>
  <c r="H418" i="44"/>
  <c r="J190" i="55"/>
  <c r="J190" i="44"/>
  <c r="D361" i="55"/>
  <c r="D361" i="44"/>
  <c r="C281" i="55"/>
  <c r="C281" i="44"/>
  <c r="L279" i="44" s="1"/>
  <c r="L345" i="49"/>
  <c r="C345" i="44"/>
  <c r="C409" i="55"/>
  <c r="C409" i="44"/>
  <c r="L408" i="44" s="1"/>
  <c r="G299" i="55"/>
  <c r="G299" i="44"/>
  <c r="G386" i="55"/>
  <c r="G386" i="44"/>
  <c r="G322" i="55"/>
  <c r="G322" i="44"/>
  <c r="P321" i="44" s="1"/>
  <c r="G401" i="55"/>
  <c r="G401" i="44"/>
  <c r="G337" i="55"/>
  <c r="G337" i="44"/>
  <c r="G416" i="55"/>
  <c r="G416" i="44"/>
  <c r="G352" i="55"/>
  <c r="G352" i="44"/>
  <c r="G367" i="55"/>
  <c r="G367" i="44"/>
  <c r="G382" i="55"/>
  <c r="G382" i="44"/>
  <c r="O36" i="49"/>
  <c r="G318" i="44"/>
  <c r="G397" i="55"/>
  <c r="G397" i="44"/>
  <c r="G419" i="55"/>
  <c r="G419" i="44"/>
  <c r="P417" i="44" s="1"/>
  <c r="J188" i="55"/>
  <c r="J188" i="44"/>
  <c r="J188" i="47" s="1"/>
  <c r="D370" i="55"/>
  <c r="D370" i="44"/>
  <c r="C290" i="55"/>
  <c r="C290" i="44"/>
  <c r="L288" i="44" s="1"/>
  <c r="C354" i="55"/>
  <c r="C354" i="44"/>
  <c r="C418" i="55"/>
  <c r="C418" i="44"/>
  <c r="L417" i="44" s="1"/>
  <c r="F355" i="55"/>
  <c r="F355" i="44"/>
  <c r="F314" i="55"/>
  <c r="F314" i="44"/>
  <c r="F329" i="55"/>
  <c r="F329" i="44"/>
  <c r="O327" i="44" s="1"/>
  <c r="F344" i="55"/>
  <c r="F344" i="44"/>
  <c r="F280" i="55"/>
  <c r="F280" i="44"/>
  <c r="O279" i="44" s="1"/>
  <c r="F359" i="55"/>
  <c r="F359" i="44"/>
  <c r="F295" i="55"/>
  <c r="F295" i="44"/>
  <c r="O294" i="44" s="1"/>
  <c r="F374" i="55"/>
  <c r="F374" i="44"/>
  <c r="F310" i="55"/>
  <c r="F310" i="44"/>
  <c r="O309" i="44" s="1"/>
  <c r="F389" i="55"/>
  <c r="R35" i="49"/>
  <c r="F389" i="44"/>
  <c r="F325" i="55"/>
  <c r="F325" i="44"/>
  <c r="O324" i="44" s="1"/>
  <c r="E414" i="46"/>
  <c r="E324" i="45"/>
  <c r="E348" i="46"/>
  <c r="E372" i="47"/>
  <c r="E276" i="45"/>
  <c r="U309" i="33"/>
  <c r="K109" i="47"/>
  <c r="K109" i="46"/>
  <c r="K109" i="45"/>
  <c r="K80" i="47"/>
  <c r="K80" i="46"/>
  <c r="K80" i="45"/>
  <c r="K123" i="47"/>
  <c r="K123" i="46"/>
  <c r="K123" i="45"/>
  <c r="K203" i="46"/>
  <c r="K203" i="45"/>
  <c r="K203" i="47"/>
  <c r="K183" i="47"/>
  <c r="K183" i="46"/>
  <c r="K183" i="45"/>
  <c r="K189" i="47"/>
  <c r="K189" i="46"/>
  <c r="K189" i="45"/>
  <c r="K112" i="47"/>
  <c r="K112" i="46"/>
  <c r="K112" i="45"/>
  <c r="K152" i="47"/>
  <c r="K152" i="46"/>
  <c r="K152" i="45"/>
  <c r="K216" i="47"/>
  <c r="K216" i="46"/>
  <c r="K216" i="45"/>
  <c r="K158" i="45"/>
  <c r="K222" i="47"/>
  <c r="K222" i="46"/>
  <c r="K222" i="45"/>
  <c r="K175" i="47"/>
  <c r="K175" i="46"/>
  <c r="K175" i="45"/>
  <c r="K122" i="47"/>
  <c r="K122" i="46"/>
  <c r="K122" i="45"/>
  <c r="K186" i="47"/>
  <c r="K186" i="46"/>
  <c r="K186" i="45"/>
  <c r="K240" i="47"/>
  <c r="K240" i="46"/>
  <c r="K240" i="45"/>
  <c r="K260" i="47"/>
  <c r="K260" i="46"/>
  <c r="K260" i="45"/>
  <c r="K276" i="47"/>
  <c r="K276" i="46"/>
  <c r="K276" i="45"/>
  <c r="K292" i="47"/>
  <c r="K292" i="46"/>
  <c r="K292" i="45"/>
  <c r="K324" i="47"/>
  <c r="K324" i="46"/>
  <c r="K324" i="45"/>
  <c r="K340" i="47"/>
  <c r="K340" i="46"/>
  <c r="K340" i="45"/>
  <c r="K356" i="46"/>
  <c r="K372" i="47"/>
  <c r="K372" i="46"/>
  <c r="K372" i="45"/>
  <c r="K388" i="47"/>
  <c r="K388" i="46"/>
  <c r="K388" i="45"/>
  <c r="K253" i="47"/>
  <c r="K253" i="46"/>
  <c r="K253" i="45"/>
  <c r="K269" i="47"/>
  <c r="K269" i="46"/>
  <c r="K269" i="45"/>
  <c r="K285" i="47"/>
  <c r="K285" i="46"/>
  <c r="K285" i="45"/>
  <c r="K317" i="46"/>
  <c r="K333" i="47"/>
  <c r="K333" i="46"/>
  <c r="K333" i="45"/>
  <c r="K349" i="47"/>
  <c r="K349" i="46"/>
  <c r="K349" i="45"/>
  <c r="K365" i="47"/>
  <c r="K365" i="46"/>
  <c r="K365" i="45"/>
  <c r="K381" i="47"/>
  <c r="K381" i="45"/>
  <c r="K381" i="46"/>
  <c r="K397" i="45"/>
  <c r="K413" i="46"/>
  <c r="K413" i="45"/>
  <c r="K72" i="47"/>
  <c r="K72" i="46"/>
  <c r="K72" i="45"/>
  <c r="K192" i="47"/>
  <c r="K192" i="46"/>
  <c r="K192" i="45"/>
  <c r="K100" i="47"/>
  <c r="K100" i="46"/>
  <c r="K100" i="45"/>
  <c r="K225" i="47"/>
  <c r="K225" i="45"/>
  <c r="K225" i="46"/>
  <c r="K299" i="45"/>
  <c r="K299" i="46"/>
  <c r="K299" i="47"/>
  <c r="K171" i="47"/>
  <c r="K171" i="46"/>
  <c r="K171" i="45"/>
  <c r="K108" i="47"/>
  <c r="K108" i="46"/>
  <c r="K108" i="45"/>
  <c r="K79" i="47"/>
  <c r="K79" i="46"/>
  <c r="K79" i="45"/>
  <c r="K160" i="47"/>
  <c r="K160" i="46"/>
  <c r="K160" i="45"/>
  <c r="K177" i="47"/>
  <c r="K177" i="45"/>
  <c r="K177" i="46"/>
  <c r="K124" i="47"/>
  <c r="K124" i="46"/>
  <c r="K124" i="45"/>
  <c r="K188" i="47"/>
  <c r="K188" i="46"/>
  <c r="K188" i="45"/>
  <c r="K130" i="47"/>
  <c r="K130" i="46"/>
  <c r="K130" i="45"/>
  <c r="K194" i="47"/>
  <c r="K194" i="46"/>
  <c r="K194" i="45"/>
  <c r="K114" i="47"/>
  <c r="K114" i="46"/>
  <c r="K114" i="45"/>
  <c r="K163" i="45"/>
  <c r="K227" i="47"/>
  <c r="K227" i="46"/>
  <c r="K169" i="45"/>
  <c r="K169" i="47"/>
  <c r="K169" i="46"/>
  <c r="K233" i="45"/>
  <c r="K233" i="47"/>
  <c r="K233" i="46"/>
  <c r="K180" i="47"/>
  <c r="K180" i="46"/>
  <c r="K180" i="45"/>
  <c r="K133" i="45"/>
  <c r="K197" i="47"/>
  <c r="K242" i="47"/>
  <c r="K242" i="46"/>
  <c r="K242" i="45"/>
  <c r="K247" i="45"/>
  <c r="K278" i="47"/>
  <c r="K278" i="46"/>
  <c r="K278" i="45"/>
  <c r="K294" i="47"/>
  <c r="K294" i="46"/>
  <c r="K294" i="45"/>
  <c r="K310" i="47"/>
  <c r="K310" i="46"/>
  <c r="K310" i="45"/>
  <c r="K326" i="47"/>
  <c r="K326" i="46"/>
  <c r="K326" i="45"/>
  <c r="K342" i="47"/>
  <c r="K342" i="46"/>
  <c r="K342" i="45"/>
  <c r="K358" i="47"/>
  <c r="K358" i="45"/>
  <c r="K358" i="46"/>
  <c r="K374" i="46"/>
  <c r="K390" i="47"/>
  <c r="K390" i="45"/>
  <c r="K390" i="46"/>
  <c r="K406" i="47"/>
  <c r="K406" i="45"/>
  <c r="K406" i="46"/>
  <c r="K255" i="47"/>
  <c r="K255" i="46"/>
  <c r="K255" i="45"/>
  <c r="K271" i="47"/>
  <c r="K271" i="46"/>
  <c r="K271" i="45"/>
  <c r="K287" i="47"/>
  <c r="K287" i="46"/>
  <c r="K287" i="45"/>
  <c r="K303" i="47"/>
  <c r="K303" i="46"/>
  <c r="K303" i="45"/>
  <c r="K335" i="46"/>
  <c r="K351" i="47"/>
  <c r="K351" i="46"/>
  <c r="K351" i="45"/>
  <c r="K367" i="47"/>
  <c r="K383" i="47"/>
  <c r="K383" i="46"/>
  <c r="K383" i="45"/>
  <c r="K399" i="47"/>
  <c r="K399" i="46"/>
  <c r="K399" i="45"/>
  <c r="K115" i="47"/>
  <c r="K115" i="46"/>
  <c r="K115" i="45"/>
  <c r="K81" i="45"/>
  <c r="K81" i="47"/>
  <c r="K81" i="46"/>
  <c r="K71" i="47"/>
  <c r="K71" i="46"/>
  <c r="K71" i="45"/>
  <c r="K153" i="47"/>
  <c r="K153" i="45"/>
  <c r="K153" i="46"/>
  <c r="K251" i="47"/>
  <c r="K251" i="46"/>
  <c r="K251" i="45"/>
  <c r="K105" i="47"/>
  <c r="K105" i="45"/>
  <c r="K105" i="46"/>
  <c r="U288" i="51"/>
  <c r="K99" i="47"/>
  <c r="K99" i="46"/>
  <c r="K99" i="45"/>
  <c r="K76" i="47"/>
  <c r="K76" i="46"/>
  <c r="K76" i="45"/>
  <c r="K82" i="47"/>
  <c r="K82" i="45"/>
  <c r="K182" i="47"/>
  <c r="K182" i="46"/>
  <c r="K182" i="45"/>
  <c r="K135" i="47"/>
  <c r="K135" i="46"/>
  <c r="K135" i="45"/>
  <c r="K141" i="47"/>
  <c r="K141" i="46"/>
  <c r="K141" i="45"/>
  <c r="K205" i="47"/>
  <c r="K205" i="46"/>
  <c r="K205" i="45"/>
  <c r="K116" i="47"/>
  <c r="K168" i="47"/>
  <c r="K168" i="46"/>
  <c r="K168" i="45"/>
  <c r="K232" i="45"/>
  <c r="K174" i="47"/>
  <c r="K174" i="45"/>
  <c r="K127" i="47"/>
  <c r="K127" i="46"/>
  <c r="K127" i="45"/>
  <c r="K138" i="47"/>
  <c r="K138" i="46"/>
  <c r="K138" i="45"/>
  <c r="K202" i="47"/>
  <c r="K202" i="46"/>
  <c r="K202" i="45"/>
  <c r="K244" i="47"/>
  <c r="K244" i="46"/>
  <c r="K249" i="47"/>
  <c r="K249" i="46"/>
  <c r="K249" i="45"/>
  <c r="K264" i="47"/>
  <c r="K264" i="46"/>
  <c r="K264" i="45"/>
  <c r="K280" i="47"/>
  <c r="K280" i="46"/>
  <c r="K280" i="45"/>
  <c r="K296" i="47"/>
  <c r="K296" i="46"/>
  <c r="K296" i="45"/>
  <c r="K312" i="47"/>
  <c r="K312" i="46"/>
  <c r="K312" i="45"/>
  <c r="K344" i="46"/>
  <c r="K360" i="47"/>
  <c r="K360" i="46"/>
  <c r="K360" i="45"/>
  <c r="K376" i="47"/>
  <c r="K376" i="46"/>
  <c r="K376" i="45"/>
  <c r="K392" i="47"/>
  <c r="K392" i="46"/>
  <c r="K392" i="45"/>
  <c r="K408" i="47"/>
  <c r="K408" i="46"/>
  <c r="K408" i="45"/>
  <c r="K257" i="47"/>
  <c r="K257" i="45"/>
  <c r="K257" i="46"/>
  <c r="K273" i="45"/>
  <c r="K273" i="46"/>
  <c r="K273" i="47"/>
  <c r="K289" i="47"/>
  <c r="K305" i="45"/>
  <c r="K305" i="46"/>
  <c r="K305" i="47"/>
  <c r="K321" i="47"/>
  <c r="K321" i="45"/>
  <c r="K321" i="46"/>
  <c r="K369" i="45"/>
  <c r="K369" i="46"/>
  <c r="K369" i="47"/>
  <c r="K385" i="47"/>
  <c r="K385" i="45"/>
  <c r="K385" i="46"/>
  <c r="K417" i="46"/>
  <c r="T417" i="46" s="1"/>
  <c r="K417" i="47"/>
  <c r="T417" i="47" s="1"/>
  <c r="K417" i="45"/>
  <c r="T417" i="45" s="1"/>
  <c r="K91" i="47"/>
  <c r="K91" i="46"/>
  <c r="K91" i="45"/>
  <c r="K106" i="47"/>
  <c r="K106" i="46"/>
  <c r="K106" i="45"/>
  <c r="K78" i="47"/>
  <c r="K78" i="46"/>
  <c r="K78" i="45"/>
  <c r="U304" i="56"/>
  <c r="K161" i="47"/>
  <c r="K161" i="45"/>
  <c r="K161" i="46"/>
  <c r="K236" i="47"/>
  <c r="K236" i="46"/>
  <c r="K236" i="45"/>
  <c r="K147" i="47"/>
  <c r="K147" i="46"/>
  <c r="K147" i="45"/>
  <c r="K217" i="47"/>
  <c r="K217" i="46"/>
  <c r="K181" i="47"/>
  <c r="K181" i="46"/>
  <c r="K181" i="45"/>
  <c r="K243" i="47"/>
  <c r="K243" i="46"/>
  <c r="K243" i="45"/>
  <c r="K306" i="47"/>
  <c r="K306" i="45"/>
  <c r="K306" i="46"/>
  <c r="K338" i="47"/>
  <c r="K338" i="45"/>
  <c r="K338" i="46"/>
  <c r="K370" i="46"/>
  <c r="K370" i="47"/>
  <c r="K370" i="45"/>
  <c r="K267" i="47"/>
  <c r="K267" i="46"/>
  <c r="K267" i="45"/>
  <c r="K363" i="46"/>
  <c r="K363" i="45"/>
  <c r="K363" i="47"/>
  <c r="K411" i="46"/>
  <c r="K411" i="47"/>
  <c r="K411" i="45"/>
  <c r="K75" i="46"/>
  <c r="K75" i="47"/>
  <c r="K75" i="45"/>
  <c r="U411" i="56"/>
  <c r="K96" i="47"/>
  <c r="K96" i="46"/>
  <c r="K96" i="45"/>
  <c r="K73" i="45"/>
  <c r="K73" i="46"/>
  <c r="K73" i="47"/>
  <c r="K107" i="46"/>
  <c r="K107" i="45"/>
  <c r="K107" i="47"/>
  <c r="K129" i="47"/>
  <c r="K129" i="45"/>
  <c r="K129" i="46"/>
  <c r="K140" i="47"/>
  <c r="K140" i="46"/>
  <c r="K140" i="45"/>
  <c r="K204" i="47"/>
  <c r="K204" i="46"/>
  <c r="K204" i="45"/>
  <c r="K146" i="47"/>
  <c r="K146" i="46"/>
  <c r="K146" i="45"/>
  <c r="K118" i="47"/>
  <c r="K118" i="45"/>
  <c r="K179" i="46"/>
  <c r="K121" i="47"/>
  <c r="K121" i="46"/>
  <c r="K121" i="45"/>
  <c r="K132" i="47"/>
  <c r="K132" i="46"/>
  <c r="K132" i="45"/>
  <c r="K196" i="47"/>
  <c r="K196" i="46"/>
  <c r="K196" i="45"/>
  <c r="K149" i="46"/>
  <c r="K213" i="47"/>
  <c r="K213" i="46"/>
  <c r="K213" i="45"/>
  <c r="K246" i="47"/>
  <c r="K246" i="45"/>
  <c r="K250" i="47"/>
  <c r="K250" i="46"/>
  <c r="K250" i="45"/>
  <c r="K266" i="47"/>
  <c r="K266" i="46"/>
  <c r="K266" i="45"/>
  <c r="K282" i="47"/>
  <c r="K282" i="45"/>
  <c r="K282" i="46"/>
  <c r="K298" i="47"/>
  <c r="K298" i="45"/>
  <c r="K298" i="46"/>
  <c r="K314" i="47"/>
  <c r="K314" i="45"/>
  <c r="K314" i="46"/>
  <c r="K330" i="47"/>
  <c r="K330" i="45"/>
  <c r="K330" i="46"/>
  <c r="K346" i="46"/>
  <c r="K346" i="47"/>
  <c r="K346" i="45"/>
  <c r="K362" i="46"/>
  <c r="K362" i="47"/>
  <c r="K362" i="45"/>
  <c r="K378" i="46"/>
  <c r="K378" i="47"/>
  <c r="K378" i="45"/>
  <c r="K394" i="46"/>
  <c r="K394" i="47"/>
  <c r="K394" i="45"/>
  <c r="K410" i="46"/>
  <c r="K410" i="47"/>
  <c r="K410" i="45"/>
  <c r="K259" i="47"/>
  <c r="K259" i="46"/>
  <c r="K259" i="45"/>
  <c r="K275" i="47"/>
  <c r="K275" i="45"/>
  <c r="K275" i="46"/>
  <c r="K291" i="47"/>
  <c r="K291" i="45"/>
  <c r="K291" i="46"/>
  <c r="K307" i="47"/>
  <c r="K307" i="46"/>
  <c r="K307" i="45"/>
  <c r="K323" i="47"/>
  <c r="K323" i="46"/>
  <c r="K323" i="45"/>
  <c r="K339" i="47"/>
  <c r="K339" i="45"/>
  <c r="K339" i="46"/>
  <c r="K355" i="47"/>
  <c r="K355" i="46"/>
  <c r="K355" i="45"/>
  <c r="K371" i="47"/>
  <c r="K371" i="46"/>
  <c r="K371" i="45"/>
  <c r="K387" i="46"/>
  <c r="K387" i="47"/>
  <c r="K387" i="45"/>
  <c r="K403" i="46"/>
  <c r="K403" i="47"/>
  <c r="K403" i="45"/>
  <c r="K88" i="46"/>
  <c r="U364" i="56"/>
  <c r="K155" i="47"/>
  <c r="K155" i="46"/>
  <c r="K155" i="45"/>
  <c r="K86" i="47"/>
  <c r="K86" i="46"/>
  <c r="K86" i="45"/>
  <c r="K178" i="46"/>
  <c r="K178" i="45"/>
  <c r="K274" i="47"/>
  <c r="K274" i="45"/>
  <c r="K274" i="46"/>
  <c r="K402" i="46"/>
  <c r="K402" i="47"/>
  <c r="K402" i="45"/>
  <c r="K395" i="46"/>
  <c r="K395" i="47"/>
  <c r="K395" i="45"/>
  <c r="U366" i="51"/>
  <c r="K67" i="47"/>
  <c r="K67" i="46"/>
  <c r="K67" i="45"/>
  <c r="K70" i="47"/>
  <c r="K70" i="46"/>
  <c r="K70" i="45"/>
  <c r="K95" i="45"/>
  <c r="K134" i="47"/>
  <c r="K134" i="46"/>
  <c r="K134" i="45"/>
  <c r="K198" i="47"/>
  <c r="K198" i="46"/>
  <c r="K198" i="45"/>
  <c r="K151" i="47"/>
  <c r="K151" i="46"/>
  <c r="K151" i="45"/>
  <c r="K215" i="47"/>
  <c r="K215" i="46"/>
  <c r="K215" i="45"/>
  <c r="K157" i="46"/>
  <c r="K221" i="47"/>
  <c r="K221" i="46"/>
  <c r="K221" i="45"/>
  <c r="K120" i="47"/>
  <c r="K120" i="46"/>
  <c r="K120" i="45"/>
  <c r="K184" i="47"/>
  <c r="K184" i="46"/>
  <c r="K184" i="45"/>
  <c r="K126" i="47"/>
  <c r="K126" i="46"/>
  <c r="K126" i="45"/>
  <c r="K143" i="45"/>
  <c r="K207" i="47"/>
  <c r="K207" i="46"/>
  <c r="K207" i="45"/>
  <c r="K218" i="47"/>
  <c r="K218" i="46"/>
  <c r="K218" i="45"/>
  <c r="K248" i="47"/>
  <c r="K248" i="46"/>
  <c r="K248" i="45"/>
  <c r="K252" i="47"/>
  <c r="K252" i="46"/>
  <c r="K252" i="45"/>
  <c r="K284" i="47"/>
  <c r="K284" i="46"/>
  <c r="K284" i="45"/>
  <c r="K300" i="47"/>
  <c r="K300" i="46"/>
  <c r="K300" i="45"/>
  <c r="K316" i="46"/>
  <c r="K332" i="47"/>
  <c r="K332" i="46"/>
  <c r="K332" i="45"/>
  <c r="K348" i="47"/>
  <c r="K348" i="46"/>
  <c r="K348" i="45"/>
  <c r="K364" i="47"/>
  <c r="K364" i="46"/>
  <c r="K364" i="45"/>
  <c r="K380" i="47"/>
  <c r="K380" i="45"/>
  <c r="K380" i="46"/>
  <c r="K396" i="47"/>
  <c r="K396" i="46"/>
  <c r="K396" i="45"/>
  <c r="K412" i="47"/>
  <c r="K412" i="46"/>
  <c r="K412" i="45"/>
  <c r="K261" i="47"/>
  <c r="K261" i="46"/>
  <c r="K261" i="45"/>
  <c r="K277" i="47"/>
  <c r="K277" i="46"/>
  <c r="K277" i="45"/>
  <c r="K293" i="47"/>
  <c r="K293" i="46"/>
  <c r="K293" i="45"/>
  <c r="K309" i="47"/>
  <c r="K309" i="46"/>
  <c r="K309" i="45"/>
  <c r="K325" i="47"/>
  <c r="K325" i="46"/>
  <c r="K325" i="45"/>
  <c r="K357" i="47"/>
  <c r="K357" i="46"/>
  <c r="K357" i="45"/>
  <c r="K373" i="47"/>
  <c r="K373" i="46"/>
  <c r="K373" i="45"/>
  <c r="K389" i="45"/>
  <c r="K405" i="47"/>
  <c r="K405" i="46"/>
  <c r="K405" i="45"/>
  <c r="K97" i="47"/>
  <c r="K97" i="45"/>
  <c r="K97" i="46"/>
  <c r="K187" i="47"/>
  <c r="K187" i="46"/>
  <c r="K187" i="45"/>
  <c r="K87" i="47"/>
  <c r="K87" i="46"/>
  <c r="K87" i="45"/>
  <c r="K66" i="47"/>
  <c r="K66" i="46"/>
  <c r="K66" i="45"/>
  <c r="K172" i="47"/>
  <c r="K172" i="46"/>
  <c r="K172" i="45"/>
  <c r="K211" i="47"/>
  <c r="K211" i="46"/>
  <c r="K211" i="45"/>
  <c r="K228" i="47"/>
  <c r="K228" i="46"/>
  <c r="K228" i="45"/>
  <c r="K238" i="47"/>
  <c r="K238" i="46"/>
  <c r="K238" i="45"/>
  <c r="K258" i="47"/>
  <c r="K258" i="46"/>
  <c r="K258" i="45"/>
  <c r="K322" i="47"/>
  <c r="K322" i="45"/>
  <c r="K322" i="46"/>
  <c r="K354" i="46"/>
  <c r="K354" i="47"/>
  <c r="K354" i="45"/>
  <c r="K386" i="46"/>
  <c r="K386" i="47"/>
  <c r="K386" i="45"/>
  <c r="K283" i="47"/>
  <c r="K315" i="47"/>
  <c r="K315" i="45"/>
  <c r="K315" i="46"/>
  <c r="K347" i="47"/>
  <c r="K347" i="46"/>
  <c r="K347" i="45"/>
  <c r="K101" i="47"/>
  <c r="K101" i="46"/>
  <c r="K101" i="45"/>
  <c r="K93" i="47"/>
  <c r="K93" i="46"/>
  <c r="K93" i="45"/>
  <c r="K219" i="47"/>
  <c r="K219" i="46"/>
  <c r="K219" i="45"/>
  <c r="K64" i="47"/>
  <c r="K64" i="46"/>
  <c r="K64" i="45"/>
  <c r="K92" i="47"/>
  <c r="T90" i="47" s="1"/>
  <c r="K92" i="46"/>
  <c r="T90" i="46" s="1"/>
  <c r="K92" i="45"/>
  <c r="K98" i="47"/>
  <c r="K98" i="46"/>
  <c r="K98" i="45"/>
  <c r="K145" i="45"/>
  <c r="K145" i="47"/>
  <c r="K145" i="46"/>
  <c r="K209" i="45"/>
  <c r="K209" i="46"/>
  <c r="K209" i="47"/>
  <c r="K156" i="47"/>
  <c r="K156" i="46"/>
  <c r="K156" i="45"/>
  <c r="K220" i="47"/>
  <c r="K220" i="46"/>
  <c r="K220" i="45"/>
  <c r="K162" i="47"/>
  <c r="K162" i="46"/>
  <c r="K162" i="45"/>
  <c r="K226" i="47"/>
  <c r="K226" i="46"/>
  <c r="K226" i="45"/>
  <c r="K131" i="47"/>
  <c r="K131" i="46"/>
  <c r="K131" i="45"/>
  <c r="K195" i="47"/>
  <c r="K195" i="46"/>
  <c r="K195" i="45"/>
  <c r="K137" i="47"/>
  <c r="K201" i="45"/>
  <c r="T201" i="45" s="1"/>
  <c r="K201" i="46"/>
  <c r="K201" i="47"/>
  <c r="K148" i="47"/>
  <c r="K148" i="46"/>
  <c r="K148" i="45"/>
  <c r="K212" i="47"/>
  <c r="K212" i="46"/>
  <c r="K212" i="45"/>
  <c r="K165" i="47"/>
  <c r="K165" i="46"/>
  <c r="K165" i="45"/>
  <c r="K229" i="47"/>
  <c r="K229" i="46"/>
  <c r="K229" i="45"/>
  <c r="K239" i="47"/>
  <c r="K239" i="46"/>
  <c r="K239" i="45"/>
  <c r="K254" i="47"/>
  <c r="K254" i="46"/>
  <c r="K254" i="45"/>
  <c r="K270" i="47"/>
  <c r="K270" i="46"/>
  <c r="K270" i="45"/>
  <c r="K286" i="47"/>
  <c r="K286" i="46"/>
  <c r="K286" i="45"/>
  <c r="K302" i="47"/>
  <c r="K302" i="46"/>
  <c r="K302" i="45"/>
  <c r="K318" i="47"/>
  <c r="K318" i="46"/>
  <c r="K318" i="45"/>
  <c r="K334" i="47"/>
  <c r="K334" i="46"/>
  <c r="K334" i="45"/>
  <c r="K350" i="47"/>
  <c r="K350" i="46"/>
  <c r="K350" i="45"/>
  <c r="K366" i="47"/>
  <c r="K366" i="46"/>
  <c r="K366" i="45"/>
  <c r="K398" i="47"/>
  <c r="K398" i="46"/>
  <c r="K398" i="45"/>
  <c r="K414" i="47"/>
  <c r="K414" i="46"/>
  <c r="K414" i="45"/>
  <c r="K263" i="47"/>
  <c r="K263" i="46"/>
  <c r="K263" i="45"/>
  <c r="K279" i="47"/>
  <c r="K279" i="46"/>
  <c r="K279" i="45"/>
  <c r="K295" i="47"/>
  <c r="K295" i="46"/>
  <c r="K295" i="45"/>
  <c r="K311" i="47"/>
  <c r="K311" i="45"/>
  <c r="K327" i="47"/>
  <c r="K327" i="46"/>
  <c r="K327" i="45"/>
  <c r="K343" i="47"/>
  <c r="K343" i="46"/>
  <c r="K343" i="45"/>
  <c r="K359" i="45"/>
  <c r="K375" i="47"/>
  <c r="K375" i="46"/>
  <c r="K375" i="45"/>
  <c r="K391" i="47"/>
  <c r="K391" i="45"/>
  <c r="K391" i="46"/>
  <c r="K117" i="47"/>
  <c r="T117" i="47" s="1"/>
  <c r="K117" i="46"/>
  <c r="K117" i="45"/>
  <c r="K94" i="47"/>
  <c r="K94" i="46"/>
  <c r="K94" i="45"/>
  <c r="K144" i="47"/>
  <c r="T144" i="47" s="1"/>
  <c r="K144" i="46"/>
  <c r="K144" i="45"/>
  <c r="T144" i="45" s="1"/>
  <c r="K84" i="47"/>
  <c r="K84" i="46"/>
  <c r="K84" i="45"/>
  <c r="K111" i="47"/>
  <c r="K111" i="46"/>
  <c r="K111" i="45"/>
  <c r="K290" i="47"/>
  <c r="K290" i="45"/>
  <c r="K290" i="46"/>
  <c r="K176" i="47"/>
  <c r="K176" i="46"/>
  <c r="K176" i="45"/>
  <c r="K208" i="47"/>
  <c r="K208" i="46"/>
  <c r="K208" i="45"/>
  <c r="K63" i="47"/>
  <c r="K63" i="46"/>
  <c r="K63" i="45"/>
  <c r="K69" i="47"/>
  <c r="T69" i="47" s="1"/>
  <c r="K69" i="46"/>
  <c r="K69" i="45"/>
  <c r="T69" i="45" s="1"/>
  <c r="K150" i="47"/>
  <c r="K150" i="46"/>
  <c r="K150" i="45"/>
  <c r="K214" i="47"/>
  <c r="K214" i="46"/>
  <c r="K214" i="45"/>
  <c r="K167" i="47"/>
  <c r="K167" i="46"/>
  <c r="K167" i="45"/>
  <c r="K231" i="47"/>
  <c r="K231" i="46"/>
  <c r="K231" i="45"/>
  <c r="K173" i="47"/>
  <c r="K173" i="46"/>
  <c r="K173" i="45"/>
  <c r="K237" i="47"/>
  <c r="K237" i="46"/>
  <c r="K237" i="45"/>
  <c r="K136" i="47"/>
  <c r="K136" i="46"/>
  <c r="K136" i="45"/>
  <c r="K200" i="47"/>
  <c r="K200" i="46"/>
  <c r="K200" i="45"/>
  <c r="K142" i="47"/>
  <c r="K142" i="46"/>
  <c r="K142" i="45"/>
  <c r="K159" i="47"/>
  <c r="K159" i="46"/>
  <c r="K159" i="45"/>
  <c r="K223" i="47"/>
  <c r="K223" i="46"/>
  <c r="K223" i="45"/>
  <c r="K170" i="47"/>
  <c r="K170" i="45"/>
  <c r="K170" i="46"/>
  <c r="K234" i="47"/>
  <c r="K234" i="46"/>
  <c r="K234" i="45"/>
  <c r="K256" i="47"/>
  <c r="K256" i="46"/>
  <c r="K256" i="45"/>
  <c r="K272" i="47"/>
  <c r="K272" i="46"/>
  <c r="K272" i="45"/>
  <c r="K288" i="47"/>
  <c r="K288" i="46"/>
  <c r="K288" i="45"/>
  <c r="K304" i="47"/>
  <c r="K304" i="46"/>
  <c r="K304" i="45"/>
  <c r="K336" i="47"/>
  <c r="K336" i="46"/>
  <c r="K336" i="45"/>
  <c r="K352" i="47"/>
  <c r="K352" i="46"/>
  <c r="K352" i="45"/>
  <c r="K384" i="47"/>
  <c r="K384" i="46"/>
  <c r="K384" i="45"/>
  <c r="T384" i="45" s="1"/>
  <c r="K400" i="47"/>
  <c r="K400" i="46"/>
  <c r="K400" i="45"/>
  <c r="K265" i="45"/>
  <c r="K265" i="47"/>
  <c r="K265" i="46"/>
  <c r="K281" i="45"/>
  <c r="K281" i="47"/>
  <c r="K281" i="46"/>
  <c r="K297" i="45"/>
  <c r="T297" i="45" s="1"/>
  <c r="K297" i="47"/>
  <c r="K297" i="46"/>
  <c r="K313" i="45"/>
  <c r="K313" i="47"/>
  <c r="K313" i="46"/>
  <c r="K329" i="45"/>
  <c r="K329" i="46"/>
  <c r="K329" i="47"/>
  <c r="K345" i="46"/>
  <c r="K345" i="45"/>
  <c r="K345" i="47"/>
  <c r="K361" i="45"/>
  <c r="K361" i="46"/>
  <c r="K361" i="47"/>
  <c r="K377" i="46"/>
  <c r="K377" i="45"/>
  <c r="K377" i="47"/>
  <c r="K393" i="45"/>
  <c r="T393" i="45" s="1"/>
  <c r="K393" i="46"/>
  <c r="K393" i="47"/>
  <c r="T393" i="47" s="1"/>
  <c r="K409" i="46"/>
  <c r="K409" i="45"/>
  <c r="K409" i="47"/>
  <c r="K65" i="47"/>
  <c r="K65" i="45"/>
  <c r="K65" i="46"/>
  <c r="K113" i="45"/>
  <c r="K113" i="46"/>
  <c r="K113" i="47"/>
  <c r="U328" i="33"/>
  <c r="S186" i="49"/>
  <c r="S207" i="49"/>
  <c r="U325" i="33"/>
  <c r="J344" i="47"/>
  <c r="J344" i="46"/>
  <c r="J344" i="45"/>
  <c r="J76" i="47"/>
  <c r="J76" i="46"/>
  <c r="J76" i="45"/>
  <c r="J92" i="47"/>
  <c r="J92" i="46"/>
  <c r="J92" i="45"/>
  <c r="J108" i="47"/>
  <c r="J108" i="46"/>
  <c r="J108" i="45"/>
  <c r="J103" i="45"/>
  <c r="J103" i="46"/>
  <c r="J103" i="47"/>
  <c r="J119" i="45"/>
  <c r="J150" i="47"/>
  <c r="J150" i="45"/>
  <c r="J150" i="46"/>
  <c r="J166" i="47"/>
  <c r="J166" i="46"/>
  <c r="J166" i="45"/>
  <c r="J182" i="47"/>
  <c r="J182" i="45"/>
  <c r="J182" i="46"/>
  <c r="J198" i="47"/>
  <c r="J198" i="46"/>
  <c r="J198" i="45"/>
  <c r="J214" i="47"/>
  <c r="J214" i="46"/>
  <c r="J214" i="45"/>
  <c r="J314" i="46"/>
  <c r="J314" i="45"/>
  <c r="J314" i="47"/>
  <c r="J260" i="47"/>
  <c r="J260" i="46"/>
  <c r="J260" i="45"/>
  <c r="J285" i="47"/>
  <c r="J285" i="46"/>
  <c r="J285" i="45"/>
  <c r="J320" i="47"/>
  <c r="J320" i="46"/>
  <c r="J320" i="45"/>
  <c r="J123" i="45"/>
  <c r="J123" i="46"/>
  <c r="J123" i="47"/>
  <c r="J155" i="45"/>
  <c r="J155" i="46"/>
  <c r="J155" i="47"/>
  <c r="J171" i="45"/>
  <c r="J171" i="46"/>
  <c r="J171" i="47"/>
  <c r="J187" i="45"/>
  <c r="J203" i="46"/>
  <c r="J203" i="45"/>
  <c r="J203" i="47"/>
  <c r="J219" i="46"/>
  <c r="J219" i="45"/>
  <c r="J219" i="47"/>
  <c r="J235" i="46"/>
  <c r="J235" i="45"/>
  <c r="J235" i="47"/>
  <c r="J255" i="47"/>
  <c r="J255" i="46"/>
  <c r="J255" i="45"/>
  <c r="J404" i="47"/>
  <c r="J404" i="46"/>
  <c r="J404" i="45"/>
  <c r="J326" i="47"/>
  <c r="J326" i="45"/>
  <c r="J326" i="46"/>
  <c r="J297" i="47"/>
  <c r="J297" i="46"/>
  <c r="J297" i="45"/>
  <c r="J313" i="47"/>
  <c r="J313" i="46"/>
  <c r="J313" i="45"/>
  <c r="J345" i="47"/>
  <c r="J345" i="46"/>
  <c r="J345" i="45"/>
  <c r="J361" i="47"/>
  <c r="J361" i="46"/>
  <c r="J361" i="45"/>
  <c r="J377" i="46"/>
  <c r="J393" i="47"/>
  <c r="J393" i="46"/>
  <c r="J393" i="45"/>
  <c r="J409" i="47"/>
  <c r="J409" i="46"/>
  <c r="J409" i="45"/>
  <c r="J360" i="47"/>
  <c r="J360" i="46"/>
  <c r="J360" i="45"/>
  <c r="J78" i="47"/>
  <c r="J78" i="46"/>
  <c r="J78" i="45"/>
  <c r="J94" i="47"/>
  <c r="J94" i="46"/>
  <c r="J94" i="45"/>
  <c r="J110" i="47"/>
  <c r="J110" i="46"/>
  <c r="J110" i="45"/>
  <c r="J256" i="47"/>
  <c r="J256" i="46"/>
  <c r="J256" i="45"/>
  <c r="J105" i="47"/>
  <c r="J105" i="46"/>
  <c r="J105" i="45"/>
  <c r="J312" i="47"/>
  <c r="J312" i="46"/>
  <c r="J312" i="45"/>
  <c r="J136" i="47"/>
  <c r="J136" i="46"/>
  <c r="J136" i="45"/>
  <c r="J152" i="47"/>
  <c r="J152" i="46"/>
  <c r="J152" i="45"/>
  <c r="J168" i="47"/>
  <c r="J168" i="46"/>
  <c r="J168" i="45"/>
  <c r="J184" i="47"/>
  <c r="J184" i="46"/>
  <c r="J184" i="45"/>
  <c r="J216" i="47"/>
  <c r="J216" i="46"/>
  <c r="J216" i="45"/>
  <c r="J232" i="47"/>
  <c r="J232" i="46"/>
  <c r="J232" i="45"/>
  <c r="J248" i="47"/>
  <c r="J248" i="46"/>
  <c r="J248" i="45"/>
  <c r="J330" i="47"/>
  <c r="J330" i="46"/>
  <c r="J330" i="45"/>
  <c r="J273" i="47"/>
  <c r="J273" i="46"/>
  <c r="J273" i="45"/>
  <c r="J380" i="47"/>
  <c r="J380" i="46"/>
  <c r="J380" i="45"/>
  <c r="J290" i="46"/>
  <c r="J414" i="47"/>
  <c r="J414" i="46"/>
  <c r="J414" i="45"/>
  <c r="J336" i="47"/>
  <c r="J336" i="46"/>
  <c r="J336" i="45"/>
  <c r="J141" i="47"/>
  <c r="J141" i="46"/>
  <c r="J141" i="45"/>
  <c r="J157" i="47"/>
  <c r="J173" i="47"/>
  <c r="J173" i="46"/>
  <c r="J173" i="45"/>
  <c r="J189" i="47"/>
  <c r="J189" i="46"/>
  <c r="J189" i="45"/>
  <c r="J221" i="47"/>
  <c r="J221" i="45"/>
  <c r="J221" i="46"/>
  <c r="J237" i="47"/>
  <c r="J237" i="45"/>
  <c r="J237" i="46"/>
  <c r="J258" i="47"/>
  <c r="J258" i="45"/>
  <c r="J258" i="46"/>
  <c r="J354" i="47"/>
  <c r="J354" i="45"/>
  <c r="J354" i="46"/>
  <c r="J259" i="47"/>
  <c r="J342" i="47"/>
  <c r="J342" i="45"/>
  <c r="J342" i="46"/>
  <c r="J299" i="47"/>
  <c r="J299" i="46"/>
  <c r="J315" i="47"/>
  <c r="J315" i="46"/>
  <c r="J315" i="45"/>
  <c r="J331" i="47"/>
  <c r="J331" i="46"/>
  <c r="J331" i="45"/>
  <c r="J363" i="47"/>
  <c r="J363" i="46"/>
  <c r="J363" i="45"/>
  <c r="J379" i="47"/>
  <c r="J379" i="46"/>
  <c r="J379" i="45"/>
  <c r="J395" i="46"/>
  <c r="J395" i="45"/>
  <c r="J411" i="47"/>
  <c r="J411" i="46"/>
  <c r="J411" i="45"/>
  <c r="J79" i="47"/>
  <c r="J79" i="45"/>
  <c r="J79" i="46"/>
  <c r="J75" i="45"/>
  <c r="J75" i="46"/>
  <c r="J75" i="47"/>
  <c r="J65" i="47"/>
  <c r="J65" i="46"/>
  <c r="J65" i="45"/>
  <c r="U348" i="56"/>
  <c r="J106" i="47"/>
  <c r="J106" i="46"/>
  <c r="J106" i="45"/>
  <c r="J132" i="47"/>
  <c r="J132" i="46"/>
  <c r="J132" i="45"/>
  <c r="J180" i="47"/>
  <c r="J180" i="46"/>
  <c r="J180" i="45"/>
  <c r="J217" i="46"/>
  <c r="J327" i="47"/>
  <c r="J327" i="46"/>
  <c r="J327" i="45"/>
  <c r="U292" i="56"/>
  <c r="J93" i="46"/>
  <c r="J93" i="45"/>
  <c r="J93" i="47"/>
  <c r="J64" i="45"/>
  <c r="J96" i="47"/>
  <c r="J96" i="46"/>
  <c r="J96" i="45"/>
  <c r="J112" i="47"/>
  <c r="J283" i="47"/>
  <c r="J283" i="46"/>
  <c r="J283" i="45"/>
  <c r="J107" i="45"/>
  <c r="J107" i="46"/>
  <c r="J107" i="47"/>
  <c r="J122" i="47"/>
  <c r="J122" i="45"/>
  <c r="J122" i="46"/>
  <c r="J138" i="47"/>
  <c r="J138" i="46"/>
  <c r="J138" i="45"/>
  <c r="J154" i="47"/>
  <c r="J154" i="45"/>
  <c r="J154" i="46"/>
  <c r="J170" i="47"/>
  <c r="J170" i="46"/>
  <c r="J170" i="45"/>
  <c r="J186" i="47"/>
  <c r="J186" i="45"/>
  <c r="J186" i="46"/>
  <c r="J202" i="46"/>
  <c r="J234" i="47"/>
  <c r="J234" i="46"/>
  <c r="J234" i="45"/>
  <c r="J250" i="47"/>
  <c r="J250" i="46"/>
  <c r="J250" i="45"/>
  <c r="J276" i="47"/>
  <c r="J276" i="46"/>
  <c r="J276" i="45"/>
  <c r="J396" i="47"/>
  <c r="J396" i="46"/>
  <c r="J396" i="45"/>
  <c r="J302" i="46"/>
  <c r="J302" i="45"/>
  <c r="J302" i="47"/>
  <c r="J261" i="47"/>
  <c r="J261" i="46"/>
  <c r="J261" i="45"/>
  <c r="J159" i="47"/>
  <c r="J159" i="45"/>
  <c r="J159" i="46"/>
  <c r="J175" i="47"/>
  <c r="J175" i="45"/>
  <c r="J175" i="46"/>
  <c r="J191" i="46"/>
  <c r="J207" i="47"/>
  <c r="J207" i="46"/>
  <c r="J207" i="45"/>
  <c r="J239" i="47"/>
  <c r="J239" i="46"/>
  <c r="J239" i="45"/>
  <c r="J271" i="47"/>
  <c r="J271" i="46"/>
  <c r="J271" i="45"/>
  <c r="J370" i="47"/>
  <c r="J370" i="45"/>
  <c r="J370" i="46"/>
  <c r="J308" i="47"/>
  <c r="J308" i="46"/>
  <c r="J308" i="45"/>
  <c r="J262" i="47"/>
  <c r="J262" i="45"/>
  <c r="J262" i="46"/>
  <c r="J301" i="47"/>
  <c r="J301" i="45"/>
  <c r="J301" i="46"/>
  <c r="J333" i="47"/>
  <c r="J333" i="46"/>
  <c r="J333" i="45"/>
  <c r="J349" i="47"/>
  <c r="J349" i="46"/>
  <c r="J349" i="45"/>
  <c r="J365" i="46"/>
  <c r="J381" i="47"/>
  <c r="J381" i="46"/>
  <c r="J381" i="45"/>
  <c r="J397" i="47"/>
  <c r="J397" i="46"/>
  <c r="J397" i="45"/>
  <c r="J413" i="47"/>
  <c r="J413" i="46"/>
  <c r="J413" i="45"/>
  <c r="J77" i="46"/>
  <c r="J77" i="47"/>
  <c r="J77" i="45"/>
  <c r="J90" i="47"/>
  <c r="J90" i="45"/>
  <c r="J90" i="46"/>
  <c r="J148" i="46"/>
  <c r="J228" i="47"/>
  <c r="J228" i="46"/>
  <c r="J228" i="45"/>
  <c r="J257" i="47"/>
  <c r="J257" i="46"/>
  <c r="J257" i="45"/>
  <c r="J270" i="46"/>
  <c r="J270" i="45"/>
  <c r="J270" i="47"/>
  <c r="J153" i="47"/>
  <c r="J153" i="46"/>
  <c r="J153" i="45"/>
  <c r="S153" i="45" s="1"/>
  <c r="J185" i="47"/>
  <c r="J185" i="46"/>
  <c r="J185" i="45"/>
  <c r="J233" i="47"/>
  <c r="J233" i="46"/>
  <c r="J233" i="45"/>
  <c r="J69" i="47"/>
  <c r="J69" i="46"/>
  <c r="J69" i="45"/>
  <c r="J328" i="45"/>
  <c r="J66" i="47"/>
  <c r="J66" i="45"/>
  <c r="J66" i="46"/>
  <c r="J82" i="46"/>
  <c r="J114" i="47"/>
  <c r="J114" i="46"/>
  <c r="J114" i="45"/>
  <c r="J392" i="47"/>
  <c r="J392" i="46"/>
  <c r="J392" i="45"/>
  <c r="J109" i="47"/>
  <c r="J109" i="46"/>
  <c r="J109" i="45"/>
  <c r="J124" i="47"/>
  <c r="J124" i="46"/>
  <c r="J124" i="45"/>
  <c r="J140" i="47"/>
  <c r="J140" i="46"/>
  <c r="J140" i="45"/>
  <c r="J156" i="47"/>
  <c r="J156" i="46"/>
  <c r="J156" i="45"/>
  <c r="J172" i="47"/>
  <c r="J172" i="46"/>
  <c r="J172" i="45"/>
  <c r="J188" i="45"/>
  <c r="J204" i="47"/>
  <c r="J204" i="46"/>
  <c r="J204" i="45"/>
  <c r="J263" i="45"/>
  <c r="J362" i="47"/>
  <c r="J362" i="46"/>
  <c r="J362" i="45"/>
  <c r="J284" i="47"/>
  <c r="J284" i="46"/>
  <c r="J284" i="45"/>
  <c r="J412" i="47"/>
  <c r="J412" i="46"/>
  <c r="J264" i="47"/>
  <c r="J264" i="46"/>
  <c r="J264" i="45"/>
  <c r="J368" i="47"/>
  <c r="J368" i="46"/>
  <c r="J368" i="45"/>
  <c r="J129" i="47"/>
  <c r="J129" i="46"/>
  <c r="J129" i="45"/>
  <c r="J145" i="47"/>
  <c r="J145" i="46"/>
  <c r="J145" i="45"/>
  <c r="J161" i="47"/>
  <c r="J161" i="46"/>
  <c r="J161" i="45"/>
  <c r="J177" i="47"/>
  <c r="J177" i="46"/>
  <c r="J177" i="45"/>
  <c r="J193" i="47"/>
  <c r="J193" i="46"/>
  <c r="J209" i="47"/>
  <c r="J209" i="46"/>
  <c r="J209" i="45"/>
  <c r="J225" i="47"/>
  <c r="J225" i="46"/>
  <c r="J225" i="45"/>
  <c r="J241" i="47"/>
  <c r="J241" i="46"/>
  <c r="J241" i="45"/>
  <c r="J274" i="47"/>
  <c r="J274" i="45"/>
  <c r="J274" i="46"/>
  <c r="J386" i="47"/>
  <c r="J386" i="45"/>
  <c r="J386" i="46"/>
  <c r="J324" i="47"/>
  <c r="J324" i="46"/>
  <c r="J324" i="45"/>
  <c r="J374" i="45"/>
  <c r="J374" i="46"/>
  <c r="J374" i="47"/>
  <c r="J303" i="47"/>
  <c r="J303" i="46"/>
  <c r="J303" i="45"/>
  <c r="J351" i="47"/>
  <c r="J351" i="46"/>
  <c r="J351" i="45"/>
  <c r="J367" i="47"/>
  <c r="J367" i="46"/>
  <c r="J367" i="45"/>
  <c r="J399" i="47"/>
  <c r="J399" i="46"/>
  <c r="J399" i="45"/>
  <c r="J89" i="47"/>
  <c r="J89" i="46"/>
  <c r="J89" i="45"/>
  <c r="J68" i="47"/>
  <c r="J68" i="46"/>
  <c r="J68" i="45"/>
  <c r="J84" i="47"/>
  <c r="J84" i="46"/>
  <c r="J84" i="45"/>
  <c r="J100" i="47"/>
  <c r="J100" i="46"/>
  <c r="J100" i="45"/>
  <c r="J116" i="47"/>
  <c r="J116" i="46"/>
  <c r="J116" i="45"/>
  <c r="J288" i="47"/>
  <c r="J288" i="46"/>
  <c r="J288" i="45"/>
  <c r="J111" i="45"/>
  <c r="J111" i="47"/>
  <c r="J111" i="46"/>
  <c r="J126" i="47"/>
  <c r="J126" i="46"/>
  <c r="J126" i="45"/>
  <c r="J142" i="47"/>
  <c r="J142" i="46"/>
  <c r="J142" i="45"/>
  <c r="J158" i="47"/>
  <c r="J158" i="46"/>
  <c r="J158" i="45"/>
  <c r="J174" i="47"/>
  <c r="J174" i="46"/>
  <c r="J174" i="45"/>
  <c r="J190" i="47"/>
  <c r="J190" i="46"/>
  <c r="J190" i="45"/>
  <c r="J222" i="47"/>
  <c r="J222" i="46"/>
  <c r="J222" i="45"/>
  <c r="J266" i="47"/>
  <c r="J266" i="46"/>
  <c r="J266" i="45"/>
  <c r="J378" i="47"/>
  <c r="J378" i="46"/>
  <c r="J378" i="45"/>
  <c r="S378" i="45" s="1"/>
  <c r="J300" i="47"/>
  <c r="J300" i="46"/>
  <c r="J300" i="45"/>
  <c r="J251" i="46"/>
  <c r="J251" i="45"/>
  <c r="J251" i="47"/>
  <c r="J384" i="47"/>
  <c r="J384" i="46"/>
  <c r="J384" i="45"/>
  <c r="J131" i="47"/>
  <c r="J131" i="45"/>
  <c r="J131" i="46"/>
  <c r="J147" i="47"/>
  <c r="J147" i="45"/>
  <c r="J147" i="46"/>
  <c r="J179" i="47"/>
  <c r="J179" i="45"/>
  <c r="J179" i="46"/>
  <c r="J195" i="47"/>
  <c r="J195" i="45"/>
  <c r="J195" i="46"/>
  <c r="J211" i="47"/>
  <c r="J211" i="46"/>
  <c r="J211" i="45"/>
  <c r="J243" i="47"/>
  <c r="J243" i="46"/>
  <c r="J243" i="45"/>
  <c r="J402" i="47"/>
  <c r="J402" i="45"/>
  <c r="J402" i="46"/>
  <c r="J340" i="47"/>
  <c r="J340" i="46"/>
  <c r="J340" i="45"/>
  <c r="J278" i="45"/>
  <c r="J278" i="47"/>
  <c r="J278" i="46"/>
  <c r="J390" i="47"/>
  <c r="J390" i="45"/>
  <c r="J390" i="46"/>
  <c r="J321" i="47"/>
  <c r="J321" i="46"/>
  <c r="J321" i="45"/>
  <c r="J337" i="47"/>
  <c r="J337" i="46"/>
  <c r="J337" i="45"/>
  <c r="J353" i="47"/>
  <c r="J353" i="46"/>
  <c r="J353" i="45"/>
  <c r="J369" i="47"/>
  <c r="J369" i="46"/>
  <c r="J369" i="45"/>
  <c r="J401" i="47"/>
  <c r="J401" i="46"/>
  <c r="J401" i="45"/>
  <c r="J417" i="47"/>
  <c r="J417" i="46"/>
  <c r="J417" i="45"/>
  <c r="J81" i="47"/>
  <c r="J81" i="46"/>
  <c r="J81" i="45"/>
  <c r="U321" i="54"/>
  <c r="J99" i="45"/>
  <c r="J99" i="46"/>
  <c r="J99" i="47"/>
  <c r="J74" i="47"/>
  <c r="J74" i="46"/>
  <c r="J74" i="45"/>
  <c r="J253" i="47"/>
  <c r="J253" i="45"/>
  <c r="J253" i="46"/>
  <c r="J117" i="47"/>
  <c r="J117" i="46"/>
  <c r="J117" i="45"/>
  <c r="J164" i="47"/>
  <c r="J164" i="46"/>
  <c r="J164" i="45"/>
  <c r="J212" i="47"/>
  <c r="J212" i="46"/>
  <c r="J212" i="45"/>
  <c r="J348" i="47"/>
  <c r="J348" i="46"/>
  <c r="J348" i="45"/>
  <c r="J382" i="47"/>
  <c r="J382" i="46"/>
  <c r="J382" i="45"/>
  <c r="J137" i="47"/>
  <c r="J137" i="46"/>
  <c r="J137" i="45"/>
  <c r="J169" i="47"/>
  <c r="J201" i="47"/>
  <c r="J201" i="46"/>
  <c r="J201" i="45"/>
  <c r="J249" i="47"/>
  <c r="J249" i="46"/>
  <c r="J249" i="45"/>
  <c r="J268" i="47"/>
  <c r="J268" i="46"/>
  <c r="J268" i="45"/>
  <c r="J295" i="47"/>
  <c r="J295" i="46"/>
  <c r="J295" i="45"/>
  <c r="J343" i="47"/>
  <c r="J343" i="46"/>
  <c r="J343" i="45"/>
  <c r="J375" i="47"/>
  <c r="J375" i="46"/>
  <c r="J375" i="45"/>
  <c r="J391" i="47"/>
  <c r="J391" i="46"/>
  <c r="J391" i="45"/>
  <c r="U330" i="56"/>
  <c r="J70" i="47"/>
  <c r="J86" i="47"/>
  <c r="J408" i="47"/>
  <c r="J408" i="46"/>
  <c r="J408" i="45"/>
  <c r="J113" i="47"/>
  <c r="J113" i="46"/>
  <c r="J113" i="45"/>
  <c r="J128" i="47"/>
  <c r="J128" i="46"/>
  <c r="J128" i="45"/>
  <c r="J144" i="47"/>
  <c r="J144" i="46"/>
  <c r="J144" i="45"/>
  <c r="J160" i="47"/>
  <c r="J160" i="46"/>
  <c r="J160" i="45"/>
  <c r="J176" i="47"/>
  <c r="J176" i="46"/>
  <c r="J176" i="45"/>
  <c r="J192" i="47"/>
  <c r="J192" i="46"/>
  <c r="J192" i="45"/>
  <c r="J208" i="47"/>
  <c r="J208" i="46"/>
  <c r="J208" i="45"/>
  <c r="J240" i="47"/>
  <c r="J240" i="46"/>
  <c r="J240" i="45"/>
  <c r="J279" i="47"/>
  <c r="J279" i="46"/>
  <c r="J279" i="45"/>
  <c r="J394" i="46"/>
  <c r="J254" i="47"/>
  <c r="J254" i="46"/>
  <c r="J254" i="45"/>
  <c r="J350" i="47"/>
  <c r="J133" i="46"/>
  <c r="J133" i="45"/>
  <c r="J165" i="47"/>
  <c r="J165" i="46"/>
  <c r="J165" i="45"/>
  <c r="J181" i="47"/>
  <c r="J181" i="46"/>
  <c r="J181" i="45"/>
  <c r="J197" i="47"/>
  <c r="J197" i="46"/>
  <c r="J197" i="45"/>
  <c r="J213" i="47"/>
  <c r="J213" i="46"/>
  <c r="J213" i="45"/>
  <c r="J252" i="47"/>
  <c r="J252" i="46"/>
  <c r="J252" i="45"/>
  <c r="J356" i="47"/>
  <c r="J356" i="46"/>
  <c r="J356" i="45"/>
  <c r="J282" i="47"/>
  <c r="J282" i="46"/>
  <c r="J282" i="45"/>
  <c r="J307" i="47"/>
  <c r="J307" i="46"/>
  <c r="J307" i="45"/>
  <c r="J323" i="47"/>
  <c r="J339" i="47"/>
  <c r="J339" i="46"/>
  <c r="J339" i="45"/>
  <c r="J355" i="47"/>
  <c r="J355" i="46"/>
  <c r="J355" i="45"/>
  <c r="J371" i="47"/>
  <c r="J371" i="46"/>
  <c r="J371" i="45"/>
  <c r="J387" i="47"/>
  <c r="J387" i="46"/>
  <c r="J387" i="45"/>
  <c r="J403" i="47"/>
  <c r="J403" i="46"/>
  <c r="J403" i="45"/>
  <c r="J419" i="47"/>
  <c r="J419" i="46"/>
  <c r="J419" i="45"/>
  <c r="J83" i="45"/>
  <c r="J72" i="47"/>
  <c r="J72" i="46"/>
  <c r="J72" i="45"/>
  <c r="J88" i="47"/>
  <c r="J88" i="46"/>
  <c r="J88" i="45"/>
  <c r="J104" i="47"/>
  <c r="J104" i="46"/>
  <c r="J104" i="45"/>
  <c r="J120" i="47"/>
  <c r="J120" i="46"/>
  <c r="J120" i="45"/>
  <c r="J296" i="47"/>
  <c r="J296" i="46"/>
  <c r="J296" i="45"/>
  <c r="J115" i="45"/>
  <c r="J115" i="46"/>
  <c r="J115" i="47"/>
  <c r="J162" i="47"/>
  <c r="J162" i="45"/>
  <c r="J162" i="46"/>
  <c r="J194" i="47"/>
  <c r="J194" i="45"/>
  <c r="J194" i="46"/>
  <c r="J226" i="47"/>
  <c r="J226" i="46"/>
  <c r="J226" i="45"/>
  <c r="J242" i="45"/>
  <c r="J242" i="47"/>
  <c r="J242" i="46"/>
  <c r="J289" i="47"/>
  <c r="J289" i="46"/>
  <c r="J289" i="45"/>
  <c r="J410" i="46"/>
  <c r="J410" i="45"/>
  <c r="J410" i="47"/>
  <c r="J267" i="47"/>
  <c r="J267" i="46"/>
  <c r="J267" i="45"/>
  <c r="J366" i="46"/>
  <c r="S366" i="46" s="1"/>
  <c r="J366" i="45"/>
  <c r="S366" i="45" s="1"/>
  <c r="J366" i="47"/>
  <c r="J291" i="47"/>
  <c r="J291" i="46"/>
  <c r="J291" i="45"/>
  <c r="J416" i="47"/>
  <c r="J416" i="46"/>
  <c r="J416" i="45"/>
  <c r="J135" i="45"/>
  <c r="S135" i="45" s="1"/>
  <c r="J135" i="46"/>
  <c r="J135" i="47"/>
  <c r="J151" i="47"/>
  <c r="J151" i="45"/>
  <c r="J151" i="46"/>
  <c r="J183" i="47"/>
  <c r="J183" i="45"/>
  <c r="J183" i="46"/>
  <c r="J199" i="45"/>
  <c r="J199" i="46"/>
  <c r="J199" i="47"/>
  <c r="J231" i="46"/>
  <c r="J231" i="45"/>
  <c r="S231" i="45" s="1"/>
  <c r="J231" i="47"/>
  <c r="J247" i="46"/>
  <c r="J247" i="47"/>
  <c r="J247" i="45"/>
  <c r="J306" i="47"/>
  <c r="J306" i="45"/>
  <c r="J306" i="46"/>
  <c r="J265" i="47"/>
  <c r="J265" i="46"/>
  <c r="J265" i="45"/>
  <c r="J372" i="47"/>
  <c r="J372" i="46"/>
  <c r="J372" i="45"/>
  <c r="S372" i="45" s="1"/>
  <c r="J294" i="47"/>
  <c r="J294" i="45"/>
  <c r="S294" i="45" s="1"/>
  <c r="J294" i="46"/>
  <c r="J309" i="47"/>
  <c r="J309" i="46"/>
  <c r="J309" i="45"/>
  <c r="J325" i="47"/>
  <c r="J325" i="46"/>
  <c r="J325" i="45"/>
  <c r="J341" i="47"/>
  <c r="J341" i="46"/>
  <c r="J341" i="45"/>
  <c r="J357" i="47"/>
  <c r="J357" i="46"/>
  <c r="J357" i="45"/>
  <c r="J373" i="47"/>
  <c r="J373" i="46"/>
  <c r="J373" i="45"/>
  <c r="J405" i="47"/>
  <c r="J405" i="46"/>
  <c r="J405" i="45"/>
  <c r="J63" i="47"/>
  <c r="J63" i="45"/>
  <c r="J63" i="46"/>
  <c r="U306" i="56"/>
  <c r="I418" i="47"/>
  <c r="I418" i="45"/>
  <c r="I418" i="46"/>
  <c r="I214" i="47"/>
  <c r="I214" i="46"/>
  <c r="I83" i="47"/>
  <c r="I83" i="46"/>
  <c r="I83" i="45"/>
  <c r="I89" i="47"/>
  <c r="I89" i="46"/>
  <c r="I89" i="45"/>
  <c r="I156" i="47"/>
  <c r="I156" i="46"/>
  <c r="I156" i="45"/>
  <c r="I104" i="46"/>
  <c r="I120" i="47"/>
  <c r="I120" i="46"/>
  <c r="I120" i="45"/>
  <c r="I250" i="47"/>
  <c r="I250" i="45"/>
  <c r="I250" i="46"/>
  <c r="I279" i="47"/>
  <c r="I279" i="45"/>
  <c r="I279" i="46"/>
  <c r="I238" i="47"/>
  <c r="I238" i="46"/>
  <c r="I238" i="45"/>
  <c r="I240" i="47"/>
  <c r="I240" i="46"/>
  <c r="I240" i="45"/>
  <c r="I154" i="47"/>
  <c r="I128" i="47"/>
  <c r="I128" i="46"/>
  <c r="I128" i="45"/>
  <c r="I266" i="45"/>
  <c r="I270" i="47"/>
  <c r="I270" i="46"/>
  <c r="I270" i="45"/>
  <c r="I127" i="45"/>
  <c r="I127" i="47"/>
  <c r="I127" i="46"/>
  <c r="I159" i="47"/>
  <c r="I159" i="46"/>
  <c r="I159" i="45"/>
  <c r="I175" i="45"/>
  <c r="I175" i="47"/>
  <c r="I175" i="46"/>
  <c r="I191" i="45"/>
  <c r="I191" i="47"/>
  <c r="I191" i="46"/>
  <c r="I207" i="47"/>
  <c r="I207" i="45"/>
  <c r="I207" i="46"/>
  <c r="I223" i="47"/>
  <c r="I223" i="46"/>
  <c r="I223" i="45"/>
  <c r="I239" i="47"/>
  <c r="I239" i="45"/>
  <c r="I239" i="46"/>
  <c r="I271" i="47"/>
  <c r="I271" i="45"/>
  <c r="I271" i="46"/>
  <c r="I287" i="47"/>
  <c r="I287" i="46"/>
  <c r="I287" i="45"/>
  <c r="I303" i="47"/>
  <c r="I303" i="46"/>
  <c r="I303" i="45"/>
  <c r="I319" i="47"/>
  <c r="I319" i="46"/>
  <c r="I319" i="45"/>
  <c r="I335" i="47"/>
  <c r="I335" i="46"/>
  <c r="I335" i="45"/>
  <c r="I351" i="47"/>
  <c r="I351" i="46"/>
  <c r="I351" i="45"/>
  <c r="I367" i="47"/>
  <c r="I367" i="46"/>
  <c r="I367" i="45"/>
  <c r="I383" i="47"/>
  <c r="I383" i="46"/>
  <c r="I383" i="45"/>
  <c r="I399" i="47"/>
  <c r="I399" i="46"/>
  <c r="I399" i="45"/>
  <c r="I415" i="47"/>
  <c r="I415" i="46"/>
  <c r="I415" i="45"/>
  <c r="I292" i="47"/>
  <c r="I292" i="45"/>
  <c r="I292" i="46"/>
  <c r="I308" i="47"/>
  <c r="I308" i="46"/>
  <c r="I308" i="45"/>
  <c r="I324" i="47"/>
  <c r="I324" i="46"/>
  <c r="I324" i="45"/>
  <c r="I340" i="47"/>
  <c r="I340" i="45"/>
  <c r="I340" i="46"/>
  <c r="I356" i="45"/>
  <c r="I372" i="47"/>
  <c r="I372" i="46"/>
  <c r="I372" i="45"/>
  <c r="I404" i="47"/>
  <c r="I404" i="45"/>
  <c r="I404" i="46"/>
  <c r="I85" i="47"/>
  <c r="I85" i="46"/>
  <c r="I85" i="45"/>
  <c r="I75" i="47"/>
  <c r="I75" i="45"/>
  <c r="I75" i="46"/>
  <c r="I97" i="45"/>
  <c r="I232" i="47"/>
  <c r="I232" i="46"/>
  <c r="I232" i="45"/>
  <c r="I157" i="47"/>
  <c r="I157" i="46"/>
  <c r="I157" i="45"/>
  <c r="I285" i="47"/>
  <c r="I285" i="46"/>
  <c r="I285" i="45"/>
  <c r="I365" i="47"/>
  <c r="I365" i="46"/>
  <c r="I365" i="45"/>
  <c r="I290" i="47"/>
  <c r="I290" i="45"/>
  <c r="I290" i="46"/>
  <c r="I338" i="45"/>
  <c r="I386" i="47"/>
  <c r="I386" i="45"/>
  <c r="I386" i="46"/>
  <c r="I78" i="47"/>
  <c r="I78" i="46"/>
  <c r="I78" i="45"/>
  <c r="I95" i="47"/>
  <c r="I172" i="47"/>
  <c r="I172" i="45"/>
  <c r="I172" i="46"/>
  <c r="I130" i="47"/>
  <c r="I130" i="45"/>
  <c r="I130" i="46"/>
  <c r="I136" i="47"/>
  <c r="I136" i="46"/>
  <c r="I136" i="45"/>
  <c r="I126" i="47"/>
  <c r="I126" i="46"/>
  <c r="I126" i="45"/>
  <c r="I132" i="47"/>
  <c r="I132" i="46"/>
  <c r="I132" i="45"/>
  <c r="I111" i="45"/>
  <c r="I111" i="47"/>
  <c r="I111" i="46"/>
  <c r="I170" i="47"/>
  <c r="I170" i="45"/>
  <c r="I170" i="46"/>
  <c r="I144" i="47"/>
  <c r="I144" i="46"/>
  <c r="I144" i="45"/>
  <c r="I257" i="47"/>
  <c r="I257" i="46"/>
  <c r="I257" i="45"/>
  <c r="I261" i="46"/>
  <c r="I261" i="47"/>
  <c r="I261" i="45"/>
  <c r="I129" i="47"/>
  <c r="I129" i="46"/>
  <c r="I129" i="45"/>
  <c r="I145" i="47"/>
  <c r="I145" i="46"/>
  <c r="I145" i="45"/>
  <c r="I161" i="47"/>
  <c r="I161" i="46"/>
  <c r="I161" i="45"/>
  <c r="I177" i="47"/>
  <c r="I177" i="46"/>
  <c r="I177" i="45"/>
  <c r="I209" i="47"/>
  <c r="I209" i="46"/>
  <c r="I209" i="45"/>
  <c r="I225" i="47"/>
  <c r="I225" i="46"/>
  <c r="I225" i="45"/>
  <c r="I241" i="47"/>
  <c r="I241" i="46"/>
  <c r="I241" i="45"/>
  <c r="I253" i="47"/>
  <c r="I253" i="46"/>
  <c r="I253" i="45"/>
  <c r="I289" i="47"/>
  <c r="I289" i="46"/>
  <c r="I289" i="45"/>
  <c r="I305" i="47"/>
  <c r="I321" i="47"/>
  <c r="I321" i="46"/>
  <c r="I321" i="45"/>
  <c r="I337" i="47"/>
  <c r="I337" i="46"/>
  <c r="I337" i="45"/>
  <c r="I353" i="47"/>
  <c r="I353" i="46"/>
  <c r="I353" i="45"/>
  <c r="I369" i="47"/>
  <c r="I369" i="46"/>
  <c r="I369" i="45"/>
  <c r="I385" i="46"/>
  <c r="I401" i="47"/>
  <c r="I401" i="46"/>
  <c r="I401" i="45"/>
  <c r="I417" i="47"/>
  <c r="I417" i="46"/>
  <c r="I417" i="45"/>
  <c r="I294" i="47"/>
  <c r="I294" i="46"/>
  <c r="I294" i="45"/>
  <c r="I310" i="47"/>
  <c r="I310" i="46"/>
  <c r="I310" i="45"/>
  <c r="I326" i="47"/>
  <c r="I326" i="46"/>
  <c r="I326" i="45"/>
  <c r="I342" i="47"/>
  <c r="I342" i="46"/>
  <c r="I342" i="45"/>
  <c r="I358" i="47"/>
  <c r="I358" i="46"/>
  <c r="I358" i="45"/>
  <c r="I390" i="47"/>
  <c r="I390" i="46"/>
  <c r="I390" i="45"/>
  <c r="I406" i="47"/>
  <c r="I406" i="46"/>
  <c r="I406" i="45"/>
  <c r="I65" i="47"/>
  <c r="I65" i="46"/>
  <c r="I65" i="45"/>
  <c r="U375" i="56"/>
  <c r="I312" i="47"/>
  <c r="I312" i="46"/>
  <c r="I312" i="45"/>
  <c r="I328" i="47"/>
  <c r="I328" i="46"/>
  <c r="I328" i="45"/>
  <c r="I344" i="47"/>
  <c r="I360" i="47"/>
  <c r="I360" i="46"/>
  <c r="I360" i="45"/>
  <c r="I376" i="47"/>
  <c r="I376" i="46"/>
  <c r="I376" i="45"/>
  <c r="I408" i="47"/>
  <c r="I408" i="46"/>
  <c r="I408" i="45"/>
  <c r="I94" i="47"/>
  <c r="I94" i="46"/>
  <c r="I94" i="45"/>
  <c r="I100" i="47"/>
  <c r="I100" i="45"/>
  <c r="I100" i="46"/>
  <c r="I134" i="47"/>
  <c r="I134" i="46"/>
  <c r="I134" i="45"/>
  <c r="I102" i="47"/>
  <c r="I102" i="46"/>
  <c r="I102" i="45"/>
  <c r="I222" i="47"/>
  <c r="I222" i="46"/>
  <c r="I222" i="45"/>
  <c r="I267" i="47"/>
  <c r="I267" i="45"/>
  <c r="I267" i="46"/>
  <c r="I237" i="47"/>
  <c r="I237" i="46"/>
  <c r="I237" i="45"/>
  <c r="I301" i="47"/>
  <c r="I301" i="46"/>
  <c r="I301" i="45"/>
  <c r="I349" i="47"/>
  <c r="I349" i="46"/>
  <c r="I349" i="45"/>
  <c r="I397" i="46"/>
  <c r="I322" i="47"/>
  <c r="I322" i="45"/>
  <c r="I322" i="46"/>
  <c r="I402" i="47"/>
  <c r="I402" i="45"/>
  <c r="I402" i="46"/>
  <c r="I77" i="47"/>
  <c r="I108" i="47"/>
  <c r="I108" i="45"/>
  <c r="I108" i="46"/>
  <c r="I148" i="47"/>
  <c r="I148" i="45"/>
  <c r="I148" i="46"/>
  <c r="I160" i="46"/>
  <c r="I163" i="47"/>
  <c r="I163" i="45"/>
  <c r="I163" i="46"/>
  <c r="I403" i="47"/>
  <c r="I403" i="46"/>
  <c r="I403" i="45"/>
  <c r="I71" i="47"/>
  <c r="I71" i="46"/>
  <c r="I71" i="45"/>
  <c r="I109" i="47"/>
  <c r="I109" i="46"/>
  <c r="I109" i="45"/>
  <c r="I99" i="47"/>
  <c r="I99" i="45"/>
  <c r="I99" i="46"/>
  <c r="I246" i="47"/>
  <c r="I246" i="46"/>
  <c r="I246" i="45"/>
  <c r="I63" i="47"/>
  <c r="I63" i="45"/>
  <c r="I63" i="46"/>
  <c r="I204" i="47"/>
  <c r="I204" i="45"/>
  <c r="I204" i="46"/>
  <c r="I110" i="47"/>
  <c r="I110" i="46"/>
  <c r="I110" i="45"/>
  <c r="I162" i="47"/>
  <c r="I162" i="45"/>
  <c r="I162" i="46"/>
  <c r="I168" i="47"/>
  <c r="I168" i="46"/>
  <c r="I168" i="45"/>
  <c r="I158" i="47"/>
  <c r="I158" i="46"/>
  <c r="I158" i="45"/>
  <c r="I164" i="47"/>
  <c r="I115" i="47"/>
  <c r="I115" i="46"/>
  <c r="I115" i="45"/>
  <c r="I202" i="47"/>
  <c r="I202" i="45"/>
  <c r="I202" i="46"/>
  <c r="I176" i="47"/>
  <c r="I176" i="46"/>
  <c r="I176" i="45"/>
  <c r="I273" i="47"/>
  <c r="I273" i="46"/>
  <c r="I273" i="45"/>
  <c r="I277" i="46"/>
  <c r="I133" i="47"/>
  <c r="I133" i="46"/>
  <c r="I133" i="45"/>
  <c r="I149" i="47"/>
  <c r="I149" i="46"/>
  <c r="I149" i="45"/>
  <c r="I165" i="46"/>
  <c r="I165" i="47"/>
  <c r="I165" i="45"/>
  <c r="I181" i="47"/>
  <c r="I181" i="46"/>
  <c r="I181" i="45"/>
  <c r="I197" i="47"/>
  <c r="I197" i="46"/>
  <c r="I197" i="45"/>
  <c r="I213" i="47"/>
  <c r="I213" i="46"/>
  <c r="I213" i="45"/>
  <c r="I229" i="45"/>
  <c r="I245" i="47"/>
  <c r="I245" i="46"/>
  <c r="I245" i="45"/>
  <c r="I269" i="47"/>
  <c r="I269" i="46"/>
  <c r="I269" i="45"/>
  <c r="I293" i="47"/>
  <c r="I293" i="46"/>
  <c r="I293" i="45"/>
  <c r="I309" i="47"/>
  <c r="I309" i="46"/>
  <c r="I309" i="45"/>
  <c r="I341" i="47"/>
  <c r="I341" i="46"/>
  <c r="I341" i="45"/>
  <c r="I357" i="47"/>
  <c r="I357" i="46"/>
  <c r="I357" i="45"/>
  <c r="I373" i="46"/>
  <c r="I389" i="47"/>
  <c r="I389" i="45"/>
  <c r="I389" i="46"/>
  <c r="I405" i="47"/>
  <c r="I405" i="46"/>
  <c r="I405" i="45"/>
  <c r="I282" i="47"/>
  <c r="I298" i="47"/>
  <c r="I298" i="46"/>
  <c r="I298" i="45"/>
  <c r="I314" i="47"/>
  <c r="I314" i="45"/>
  <c r="I314" i="46"/>
  <c r="I330" i="47"/>
  <c r="I330" i="45"/>
  <c r="I330" i="46"/>
  <c r="I346" i="45"/>
  <c r="I346" i="46"/>
  <c r="I362" i="46"/>
  <c r="I378" i="47"/>
  <c r="I378" i="45"/>
  <c r="I378" i="46"/>
  <c r="I394" i="47"/>
  <c r="I394" i="45"/>
  <c r="I394" i="46"/>
  <c r="I410" i="47"/>
  <c r="I410" i="45"/>
  <c r="I410" i="46"/>
  <c r="I101" i="46"/>
  <c r="I101" i="47"/>
  <c r="I101" i="45"/>
  <c r="I230" i="47"/>
  <c r="I230" i="46"/>
  <c r="I230" i="45"/>
  <c r="I84" i="47"/>
  <c r="I84" i="45"/>
  <c r="I84" i="46"/>
  <c r="I263" i="47"/>
  <c r="I263" i="46"/>
  <c r="I263" i="45"/>
  <c r="I74" i="47"/>
  <c r="I74" i="45"/>
  <c r="I74" i="46"/>
  <c r="I146" i="47"/>
  <c r="I146" i="45"/>
  <c r="I146" i="46"/>
  <c r="I186" i="47"/>
  <c r="I186" i="45"/>
  <c r="I186" i="46"/>
  <c r="I131" i="47"/>
  <c r="I131" i="46"/>
  <c r="I131" i="45"/>
  <c r="I195" i="47"/>
  <c r="I195" i="46"/>
  <c r="I195" i="45"/>
  <c r="I252" i="47"/>
  <c r="I252" i="45"/>
  <c r="I252" i="46"/>
  <c r="I291" i="47"/>
  <c r="I291" i="46"/>
  <c r="I291" i="45"/>
  <c r="I323" i="47"/>
  <c r="I323" i="46"/>
  <c r="I323" i="45"/>
  <c r="I355" i="47"/>
  <c r="I355" i="46"/>
  <c r="I355" i="45"/>
  <c r="I419" i="47"/>
  <c r="I419" i="46"/>
  <c r="I419" i="45"/>
  <c r="I70" i="47"/>
  <c r="I70" i="46"/>
  <c r="I70" i="45"/>
  <c r="I76" i="47"/>
  <c r="I76" i="45"/>
  <c r="I76" i="46"/>
  <c r="I198" i="47"/>
  <c r="I198" i="46"/>
  <c r="I198" i="45"/>
  <c r="I220" i="47"/>
  <c r="I220" i="46"/>
  <c r="I220" i="45"/>
  <c r="I178" i="47"/>
  <c r="I178" i="46"/>
  <c r="I178" i="45"/>
  <c r="I184" i="47"/>
  <c r="I184" i="46"/>
  <c r="I184" i="45"/>
  <c r="I174" i="47"/>
  <c r="I174" i="46"/>
  <c r="I174" i="45"/>
  <c r="I180" i="47"/>
  <c r="I180" i="46"/>
  <c r="I180" i="45"/>
  <c r="I117" i="47"/>
  <c r="I117" i="46"/>
  <c r="I117" i="45"/>
  <c r="I192" i="47"/>
  <c r="I192" i="46"/>
  <c r="I192" i="45"/>
  <c r="I276" i="47"/>
  <c r="I276" i="45"/>
  <c r="I276" i="46"/>
  <c r="I280" i="47"/>
  <c r="I280" i="46"/>
  <c r="I280" i="45"/>
  <c r="I135" i="47"/>
  <c r="I135" i="46"/>
  <c r="I135" i="45"/>
  <c r="I167" i="47"/>
  <c r="I167" i="45"/>
  <c r="I167" i="46"/>
  <c r="I183" i="47"/>
  <c r="I183" i="45"/>
  <c r="I183" i="46"/>
  <c r="I215" i="47"/>
  <c r="I215" i="45"/>
  <c r="I215" i="46"/>
  <c r="I231" i="47"/>
  <c r="I231" i="45"/>
  <c r="I231" i="46"/>
  <c r="I247" i="46"/>
  <c r="I268" i="47"/>
  <c r="I268" i="45"/>
  <c r="I268" i="46"/>
  <c r="I272" i="47"/>
  <c r="I272" i="46"/>
  <c r="I272" i="45"/>
  <c r="I311" i="47"/>
  <c r="I311" i="46"/>
  <c r="I311" i="45"/>
  <c r="I327" i="47"/>
  <c r="I327" i="46"/>
  <c r="I327" i="45"/>
  <c r="I343" i="47"/>
  <c r="I359" i="47"/>
  <c r="I359" i="46"/>
  <c r="I359" i="45"/>
  <c r="I375" i="47"/>
  <c r="I375" i="46"/>
  <c r="I375" i="45"/>
  <c r="I407" i="47"/>
  <c r="I407" i="46"/>
  <c r="I407" i="45"/>
  <c r="I284" i="47"/>
  <c r="I284" i="46"/>
  <c r="I284" i="45"/>
  <c r="I300" i="47"/>
  <c r="I300" i="45"/>
  <c r="I300" i="46"/>
  <c r="I316" i="47"/>
  <c r="I316" i="45"/>
  <c r="I316" i="46"/>
  <c r="I348" i="47"/>
  <c r="I348" i="46"/>
  <c r="I348" i="45"/>
  <c r="I364" i="47"/>
  <c r="I364" i="45"/>
  <c r="I364" i="46"/>
  <c r="I380" i="47"/>
  <c r="I380" i="45"/>
  <c r="I380" i="46"/>
  <c r="I396" i="47"/>
  <c r="I396" i="45"/>
  <c r="I396" i="46"/>
  <c r="I412" i="47"/>
  <c r="I412" i="46"/>
  <c r="I412" i="45"/>
  <c r="I72" i="47"/>
  <c r="I72" i="46"/>
  <c r="I72" i="45"/>
  <c r="I182" i="47"/>
  <c r="I182" i="46"/>
  <c r="I182" i="45"/>
  <c r="I86" i="47"/>
  <c r="I228" i="47"/>
  <c r="I228" i="45"/>
  <c r="I228" i="46"/>
  <c r="I205" i="47"/>
  <c r="I205" i="46"/>
  <c r="I205" i="45"/>
  <c r="I275" i="46"/>
  <c r="I317" i="47"/>
  <c r="I381" i="47"/>
  <c r="I381" i="46"/>
  <c r="I381" i="45"/>
  <c r="I306" i="47"/>
  <c r="I306" i="45"/>
  <c r="I306" i="46"/>
  <c r="I68" i="45"/>
  <c r="U405" i="56"/>
  <c r="I66" i="47"/>
  <c r="I66" i="45"/>
  <c r="I66" i="46"/>
  <c r="I188" i="47"/>
  <c r="I188" i="45"/>
  <c r="I188" i="46"/>
  <c r="I113" i="47"/>
  <c r="I113" i="46"/>
  <c r="I113" i="45"/>
  <c r="I264" i="47"/>
  <c r="I264" i="46"/>
  <c r="I264" i="45"/>
  <c r="I179" i="47"/>
  <c r="I179" i="46"/>
  <c r="I179" i="45"/>
  <c r="I387" i="47"/>
  <c r="I387" i="46"/>
  <c r="I387" i="45"/>
  <c r="I90" i="47"/>
  <c r="I90" i="45"/>
  <c r="I90" i="46"/>
  <c r="I96" i="47"/>
  <c r="I96" i="46"/>
  <c r="I96" i="45"/>
  <c r="I67" i="47"/>
  <c r="I67" i="46"/>
  <c r="I67" i="45"/>
  <c r="I73" i="46"/>
  <c r="I114" i="47"/>
  <c r="I114" i="46"/>
  <c r="I114" i="45"/>
  <c r="I194" i="47"/>
  <c r="I194" i="45"/>
  <c r="I194" i="46"/>
  <c r="I190" i="47"/>
  <c r="I190" i="46"/>
  <c r="I190" i="45"/>
  <c r="I196" i="47"/>
  <c r="I119" i="47"/>
  <c r="I119" i="45"/>
  <c r="I119" i="46"/>
  <c r="I234" i="47"/>
  <c r="I234" i="45"/>
  <c r="I234" i="46"/>
  <c r="I208" i="47"/>
  <c r="I208" i="46"/>
  <c r="I208" i="45"/>
  <c r="I251" i="47"/>
  <c r="I121" i="46"/>
  <c r="I137" i="47"/>
  <c r="I137" i="46"/>
  <c r="I137" i="45"/>
  <c r="I153" i="47"/>
  <c r="I153" i="46"/>
  <c r="I153" i="45"/>
  <c r="I185" i="47"/>
  <c r="I185" i="46"/>
  <c r="I185" i="45"/>
  <c r="I201" i="47"/>
  <c r="I201" i="46"/>
  <c r="I201" i="45"/>
  <c r="I217" i="45"/>
  <c r="I233" i="47"/>
  <c r="I233" i="46"/>
  <c r="I233" i="45"/>
  <c r="I249" i="47"/>
  <c r="I249" i="46"/>
  <c r="I249" i="45"/>
  <c r="I259" i="47"/>
  <c r="I259" i="46"/>
  <c r="I259" i="45"/>
  <c r="I281" i="47"/>
  <c r="I281" i="46"/>
  <c r="I281" i="45"/>
  <c r="I297" i="47"/>
  <c r="I297" i="46"/>
  <c r="I297" i="45"/>
  <c r="I313" i="47"/>
  <c r="I329" i="47"/>
  <c r="I329" i="46"/>
  <c r="I329" i="45"/>
  <c r="I345" i="47"/>
  <c r="I345" i="46"/>
  <c r="I345" i="45"/>
  <c r="I377" i="47"/>
  <c r="I377" i="46"/>
  <c r="I377" i="45"/>
  <c r="I393" i="47"/>
  <c r="I393" i="46"/>
  <c r="I393" i="45"/>
  <c r="I409" i="46"/>
  <c r="I286" i="47"/>
  <c r="I286" i="46"/>
  <c r="I286" i="45"/>
  <c r="I302" i="47"/>
  <c r="I302" i="46"/>
  <c r="I302" i="45"/>
  <c r="I318" i="47"/>
  <c r="I318" i="46"/>
  <c r="I318" i="45"/>
  <c r="I350" i="47"/>
  <c r="I350" i="46"/>
  <c r="I350" i="45"/>
  <c r="I366" i="47"/>
  <c r="I366" i="46"/>
  <c r="I366" i="45"/>
  <c r="I382" i="47"/>
  <c r="I382" i="46"/>
  <c r="I382" i="45"/>
  <c r="I398" i="47"/>
  <c r="I398" i="46"/>
  <c r="I398" i="45"/>
  <c r="I414" i="47"/>
  <c r="I414" i="46"/>
  <c r="I414" i="45"/>
  <c r="I69" i="47"/>
  <c r="I69" i="46"/>
  <c r="I69" i="45"/>
  <c r="I81" i="47"/>
  <c r="I81" i="46"/>
  <c r="I81" i="45"/>
  <c r="I92" i="47"/>
  <c r="I92" i="46"/>
  <c r="I92" i="45"/>
  <c r="I140" i="46"/>
  <c r="I138" i="47"/>
  <c r="I138" i="45"/>
  <c r="I138" i="46"/>
  <c r="I141" i="47"/>
  <c r="I141" i="46"/>
  <c r="I141" i="45"/>
  <c r="I189" i="47"/>
  <c r="I189" i="46"/>
  <c r="I189" i="45"/>
  <c r="I258" i="47"/>
  <c r="I258" i="45"/>
  <c r="I258" i="46"/>
  <c r="I333" i="46"/>
  <c r="I333" i="45"/>
  <c r="I413" i="47"/>
  <c r="I413" i="46"/>
  <c r="I413" i="45"/>
  <c r="I354" i="47"/>
  <c r="I354" i="45"/>
  <c r="I354" i="46"/>
  <c r="I88" i="47"/>
  <c r="I88" i="46"/>
  <c r="I88" i="45"/>
  <c r="I64" i="47"/>
  <c r="I64" i="46"/>
  <c r="I64" i="45"/>
  <c r="I142" i="47"/>
  <c r="I142" i="46"/>
  <c r="I142" i="45"/>
  <c r="I260" i="47"/>
  <c r="I260" i="46"/>
  <c r="I260" i="45"/>
  <c r="I147" i="47"/>
  <c r="I147" i="46"/>
  <c r="I147" i="45"/>
  <c r="I211" i="47"/>
  <c r="I211" i="46"/>
  <c r="I211" i="45"/>
  <c r="I243" i="47"/>
  <c r="I243" i="46"/>
  <c r="I243" i="45"/>
  <c r="I256" i="47"/>
  <c r="I256" i="46"/>
  <c r="I256" i="45"/>
  <c r="I307" i="47"/>
  <c r="I339" i="47"/>
  <c r="I339" i="46"/>
  <c r="I339" i="45"/>
  <c r="R339" i="45" s="1"/>
  <c r="I371" i="46"/>
  <c r="I87" i="47"/>
  <c r="I87" i="45"/>
  <c r="R87" i="45" s="1"/>
  <c r="I87" i="46"/>
  <c r="I93" i="47"/>
  <c r="I93" i="46"/>
  <c r="I93" i="45"/>
  <c r="I107" i="46"/>
  <c r="I107" i="47"/>
  <c r="I107" i="45"/>
  <c r="I79" i="47"/>
  <c r="I124" i="47"/>
  <c r="I124" i="45"/>
  <c r="I124" i="46"/>
  <c r="I248" i="45"/>
  <c r="I210" i="47"/>
  <c r="I210" i="45"/>
  <c r="I210" i="46"/>
  <c r="I216" i="47"/>
  <c r="I216" i="46"/>
  <c r="I216" i="45"/>
  <c r="I206" i="47"/>
  <c r="I206" i="46"/>
  <c r="I206" i="45"/>
  <c r="I212" i="47"/>
  <c r="I212" i="45"/>
  <c r="I212" i="46"/>
  <c r="I122" i="47"/>
  <c r="I242" i="47"/>
  <c r="I242" i="46"/>
  <c r="I242" i="45"/>
  <c r="I224" i="47"/>
  <c r="I224" i="46"/>
  <c r="I224" i="45"/>
  <c r="I123" i="47"/>
  <c r="I123" i="46"/>
  <c r="I123" i="45"/>
  <c r="I155" i="47"/>
  <c r="I155" i="46"/>
  <c r="I155" i="45"/>
  <c r="I171" i="46"/>
  <c r="I171" i="45"/>
  <c r="I171" i="47"/>
  <c r="I203" i="47"/>
  <c r="I203" i="45"/>
  <c r="I203" i="46"/>
  <c r="I219" i="47"/>
  <c r="I219" i="46"/>
  <c r="I219" i="45"/>
  <c r="I235" i="47"/>
  <c r="I235" i="46"/>
  <c r="I235" i="45"/>
  <c r="I255" i="47"/>
  <c r="I255" i="45"/>
  <c r="I255" i="46"/>
  <c r="R255" i="46" s="1"/>
  <c r="I262" i="47"/>
  <c r="I262" i="46"/>
  <c r="I262" i="45"/>
  <c r="I283" i="47"/>
  <c r="I283" i="46"/>
  <c r="I283" i="45"/>
  <c r="I299" i="47"/>
  <c r="I299" i="46"/>
  <c r="I299" i="45"/>
  <c r="I315" i="47"/>
  <c r="I315" i="46"/>
  <c r="I315" i="45"/>
  <c r="I331" i="47"/>
  <c r="I331" i="46"/>
  <c r="I331" i="45"/>
  <c r="I347" i="47"/>
  <c r="I363" i="47"/>
  <c r="I363" i="46"/>
  <c r="I363" i="45"/>
  <c r="R363" i="45" s="1"/>
  <c r="I379" i="47"/>
  <c r="I379" i="46"/>
  <c r="I379" i="45"/>
  <c r="I395" i="47"/>
  <c r="I395" i="46"/>
  <c r="I395" i="45"/>
  <c r="I411" i="47"/>
  <c r="I411" i="46"/>
  <c r="I411" i="45"/>
  <c r="I288" i="47"/>
  <c r="R288" i="47" s="1"/>
  <c r="I288" i="46"/>
  <c r="I288" i="45"/>
  <c r="I304" i="47"/>
  <c r="I304" i="46"/>
  <c r="I304" i="45"/>
  <c r="I320" i="47"/>
  <c r="I320" i="46"/>
  <c r="I320" i="45"/>
  <c r="I336" i="47"/>
  <c r="I336" i="46"/>
  <c r="I336" i="45"/>
  <c r="I352" i="47"/>
  <c r="I352" i="46"/>
  <c r="I352" i="45"/>
  <c r="I368" i="47"/>
  <c r="I368" i="46"/>
  <c r="I368" i="45"/>
  <c r="I384" i="47"/>
  <c r="I384" i="46"/>
  <c r="I384" i="45"/>
  <c r="I400" i="47"/>
  <c r="I400" i="46"/>
  <c r="I400" i="45"/>
  <c r="I416" i="47"/>
  <c r="I416" i="46"/>
  <c r="I416" i="45"/>
  <c r="I150" i="47"/>
  <c r="I150" i="46"/>
  <c r="I150" i="45"/>
  <c r="I105" i="47"/>
  <c r="I105" i="46"/>
  <c r="I105" i="45"/>
  <c r="U418" i="33"/>
  <c r="U358" i="54"/>
  <c r="U327" i="33"/>
  <c r="U414" i="54"/>
  <c r="U361" i="54"/>
  <c r="U367" i="53"/>
  <c r="U291" i="33"/>
  <c r="U408" i="54"/>
  <c r="H78" i="46"/>
  <c r="H78" i="47"/>
  <c r="H78" i="45"/>
  <c r="H94" i="46"/>
  <c r="H94" i="47"/>
  <c r="H94" i="45"/>
  <c r="H110" i="46"/>
  <c r="H110" i="47"/>
  <c r="H110" i="45"/>
  <c r="H65" i="46"/>
  <c r="H65" i="45"/>
  <c r="H65" i="47"/>
  <c r="H81" i="46"/>
  <c r="H81" i="45"/>
  <c r="H81" i="47"/>
  <c r="H97" i="46"/>
  <c r="H97" i="45"/>
  <c r="H97" i="47"/>
  <c r="H113" i="46"/>
  <c r="H113" i="45"/>
  <c r="H113" i="47"/>
  <c r="H264" i="46"/>
  <c r="H264" i="45"/>
  <c r="H264" i="47"/>
  <c r="H131" i="46"/>
  <c r="H131" i="45"/>
  <c r="H131" i="47"/>
  <c r="H147" i="46"/>
  <c r="H147" i="45"/>
  <c r="H147" i="47"/>
  <c r="H163" i="46"/>
  <c r="H163" i="45"/>
  <c r="H163" i="47"/>
  <c r="H179" i="46"/>
  <c r="H179" i="45"/>
  <c r="H179" i="47"/>
  <c r="H195" i="46"/>
  <c r="H195" i="45"/>
  <c r="H195" i="47"/>
  <c r="H211" i="46"/>
  <c r="H211" i="45"/>
  <c r="H211" i="47"/>
  <c r="H243" i="46"/>
  <c r="H243" i="47"/>
  <c r="H243" i="45"/>
  <c r="H124" i="46"/>
  <c r="H124" i="45"/>
  <c r="H124" i="47"/>
  <c r="H156" i="46"/>
  <c r="H156" i="47"/>
  <c r="H156" i="45"/>
  <c r="H172" i="46"/>
  <c r="H188" i="46"/>
  <c r="H188" i="47"/>
  <c r="H188" i="45"/>
  <c r="H204" i="46"/>
  <c r="H204" i="47"/>
  <c r="H204" i="45"/>
  <c r="H236" i="46"/>
  <c r="H236" i="47"/>
  <c r="H236" i="45"/>
  <c r="H266" i="45"/>
  <c r="H266" i="46"/>
  <c r="H266" i="47"/>
  <c r="H279" i="46"/>
  <c r="H279" i="47"/>
  <c r="H279" i="45"/>
  <c r="H295" i="47"/>
  <c r="H295" i="46"/>
  <c r="H295" i="45"/>
  <c r="H311" i="47"/>
  <c r="H311" i="46"/>
  <c r="H311" i="45"/>
  <c r="H327" i="47"/>
  <c r="H327" i="46"/>
  <c r="H327" i="45"/>
  <c r="H343" i="47"/>
  <c r="H343" i="46"/>
  <c r="H343" i="45"/>
  <c r="H375" i="46"/>
  <c r="H375" i="47"/>
  <c r="H375" i="45"/>
  <c r="H391" i="46"/>
  <c r="H391" i="47"/>
  <c r="H391" i="45"/>
  <c r="H407" i="46"/>
  <c r="H407" i="47"/>
  <c r="H407" i="45"/>
  <c r="H296" i="47"/>
  <c r="H296" i="46"/>
  <c r="H296" i="45"/>
  <c r="H312" i="47"/>
  <c r="H312" i="45"/>
  <c r="H312" i="46"/>
  <c r="H328" i="47"/>
  <c r="H328" i="46"/>
  <c r="H328" i="45"/>
  <c r="H344" i="47"/>
  <c r="H344" i="45"/>
  <c r="H344" i="46"/>
  <c r="H360" i="47"/>
  <c r="H360" i="46"/>
  <c r="H360" i="45"/>
  <c r="H376" i="47"/>
  <c r="H376" i="46"/>
  <c r="H376" i="45"/>
  <c r="H392" i="47"/>
  <c r="H408" i="47"/>
  <c r="H408" i="46"/>
  <c r="H408" i="45"/>
  <c r="U327" i="56"/>
  <c r="H151" i="46"/>
  <c r="H151" i="45"/>
  <c r="H151" i="47"/>
  <c r="H231" i="46"/>
  <c r="H231" i="47"/>
  <c r="H231" i="45"/>
  <c r="H144" i="46"/>
  <c r="H144" i="45"/>
  <c r="H144" i="47"/>
  <c r="H192" i="46"/>
  <c r="H192" i="47"/>
  <c r="H192" i="45"/>
  <c r="H240" i="47"/>
  <c r="H240" i="46"/>
  <c r="H240" i="45"/>
  <c r="H299" i="47"/>
  <c r="H299" i="46"/>
  <c r="H299" i="45"/>
  <c r="H379" i="46"/>
  <c r="H379" i="47"/>
  <c r="H379" i="45"/>
  <c r="H316" i="47"/>
  <c r="H316" i="46"/>
  <c r="H316" i="45"/>
  <c r="H380" i="47"/>
  <c r="H380" i="46"/>
  <c r="H380" i="45"/>
  <c r="U282" i="56"/>
  <c r="H80" i="46"/>
  <c r="H80" i="47"/>
  <c r="H80" i="45"/>
  <c r="H96" i="46"/>
  <c r="H96" i="47"/>
  <c r="H96" i="45"/>
  <c r="H112" i="46"/>
  <c r="H112" i="47"/>
  <c r="H112" i="45"/>
  <c r="H67" i="46"/>
  <c r="H67" i="45"/>
  <c r="H67" i="47"/>
  <c r="H83" i="46"/>
  <c r="H83" i="45"/>
  <c r="H83" i="47"/>
  <c r="H99" i="46"/>
  <c r="H99" i="45"/>
  <c r="H99" i="47"/>
  <c r="H115" i="46"/>
  <c r="H133" i="46"/>
  <c r="H133" i="45"/>
  <c r="H133" i="47"/>
  <c r="H149" i="46"/>
  <c r="H149" i="45"/>
  <c r="H149" i="47"/>
  <c r="H165" i="46"/>
  <c r="H165" i="45"/>
  <c r="H165" i="47"/>
  <c r="H181" i="46"/>
  <c r="H181" i="45"/>
  <c r="H181" i="47"/>
  <c r="H197" i="46"/>
  <c r="H197" i="45"/>
  <c r="H197" i="47"/>
  <c r="H213" i="46"/>
  <c r="H213" i="45"/>
  <c r="H213" i="47"/>
  <c r="H229" i="46"/>
  <c r="H229" i="47"/>
  <c r="H229" i="45"/>
  <c r="H262" i="46"/>
  <c r="H262" i="45"/>
  <c r="H262" i="47"/>
  <c r="H126" i="46"/>
  <c r="H126" i="45"/>
  <c r="H126" i="47"/>
  <c r="H158" i="46"/>
  <c r="H158" i="47"/>
  <c r="H158" i="45"/>
  <c r="H174" i="46"/>
  <c r="H174" i="47"/>
  <c r="H174" i="45"/>
  <c r="H190" i="46"/>
  <c r="H190" i="47"/>
  <c r="H190" i="45"/>
  <c r="H206" i="46"/>
  <c r="H206" i="47"/>
  <c r="H206" i="45"/>
  <c r="H222" i="46"/>
  <c r="H222" i="47"/>
  <c r="H222" i="45"/>
  <c r="H238" i="46"/>
  <c r="H238" i="45"/>
  <c r="H238" i="47"/>
  <c r="H288" i="47"/>
  <c r="H288" i="45"/>
  <c r="H288" i="46"/>
  <c r="H281" i="46"/>
  <c r="H297" i="47"/>
  <c r="H297" i="46"/>
  <c r="H297" i="45"/>
  <c r="H313" i="47"/>
  <c r="H313" i="46"/>
  <c r="H313" i="45"/>
  <c r="H329" i="47"/>
  <c r="H329" i="46"/>
  <c r="H329" i="45"/>
  <c r="H345" i="47"/>
  <c r="H345" i="46"/>
  <c r="H345" i="45"/>
  <c r="H361" i="47"/>
  <c r="H361" i="46"/>
  <c r="H361" i="45"/>
  <c r="H377" i="46"/>
  <c r="H377" i="47"/>
  <c r="H377" i="45"/>
  <c r="H393" i="46"/>
  <c r="H393" i="47"/>
  <c r="H393" i="45"/>
  <c r="H298" i="47"/>
  <c r="H314" i="47"/>
  <c r="H314" i="45"/>
  <c r="H314" i="46"/>
  <c r="H330" i="47"/>
  <c r="H330" i="45"/>
  <c r="H330" i="46"/>
  <c r="H346" i="47"/>
  <c r="H346" i="45"/>
  <c r="H346" i="46"/>
  <c r="H362" i="47"/>
  <c r="H362" i="45"/>
  <c r="H362" i="46"/>
  <c r="H378" i="47"/>
  <c r="H378" i="46"/>
  <c r="H378" i="45"/>
  <c r="H410" i="47"/>
  <c r="H410" i="45"/>
  <c r="H410" i="46"/>
  <c r="U403" i="56"/>
  <c r="U277" i="56"/>
  <c r="H347" i="47"/>
  <c r="H347" i="46"/>
  <c r="H347" i="45"/>
  <c r="H418" i="46"/>
  <c r="U297" i="33"/>
  <c r="H68" i="47"/>
  <c r="H68" i="46"/>
  <c r="H68" i="45"/>
  <c r="H84" i="47"/>
  <c r="H84" i="45"/>
  <c r="H84" i="46"/>
  <c r="H100" i="46"/>
  <c r="H100" i="47"/>
  <c r="H100" i="45"/>
  <c r="H116" i="46"/>
  <c r="H71" i="46"/>
  <c r="H71" i="45"/>
  <c r="H71" i="47"/>
  <c r="H87" i="46"/>
  <c r="H87" i="45"/>
  <c r="H87" i="47"/>
  <c r="H103" i="46"/>
  <c r="H103" i="45"/>
  <c r="H103" i="47"/>
  <c r="H119" i="46"/>
  <c r="H137" i="46"/>
  <c r="H137" i="45"/>
  <c r="H137" i="47"/>
  <c r="H153" i="46"/>
  <c r="H153" i="45"/>
  <c r="H153" i="47"/>
  <c r="H169" i="46"/>
  <c r="H169" i="45"/>
  <c r="H169" i="47"/>
  <c r="H185" i="47"/>
  <c r="H201" i="46"/>
  <c r="H201" i="45"/>
  <c r="H201" i="47"/>
  <c r="H217" i="46"/>
  <c r="H217" i="45"/>
  <c r="H217" i="47"/>
  <c r="H233" i="46"/>
  <c r="H233" i="47"/>
  <c r="H233" i="45"/>
  <c r="H249" i="46"/>
  <c r="H249" i="47"/>
  <c r="H249" i="45"/>
  <c r="H292" i="47"/>
  <c r="H292" i="46"/>
  <c r="H292" i="45"/>
  <c r="H130" i="46"/>
  <c r="H130" i="45"/>
  <c r="H130" i="47"/>
  <c r="H146" i="46"/>
  <c r="H146" i="45"/>
  <c r="H146" i="47"/>
  <c r="H162" i="46"/>
  <c r="H162" i="47"/>
  <c r="H162" i="45"/>
  <c r="H194" i="46"/>
  <c r="H194" i="47"/>
  <c r="H194" i="45"/>
  <c r="H210" i="46"/>
  <c r="H210" i="47"/>
  <c r="H210" i="45"/>
  <c r="H226" i="46"/>
  <c r="H226" i="47"/>
  <c r="H226" i="45"/>
  <c r="H242" i="46"/>
  <c r="H242" i="47"/>
  <c r="H242" i="45"/>
  <c r="H253" i="46"/>
  <c r="H253" i="47"/>
  <c r="H253" i="45"/>
  <c r="H269" i="46"/>
  <c r="H269" i="47"/>
  <c r="H269" i="45"/>
  <c r="H285" i="47"/>
  <c r="H285" i="46"/>
  <c r="H285" i="45"/>
  <c r="H301" i="47"/>
  <c r="H301" i="46"/>
  <c r="H301" i="45"/>
  <c r="H317" i="47"/>
  <c r="H317" i="46"/>
  <c r="H317" i="45"/>
  <c r="H333" i="47"/>
  <c r="H333" i="46"/>
  <c r="H333" i="45"/>
  <c r="H349" i="47"/>
  <c r="H349" i="46"/>
  <c r="H349" i="45"/>
  <c r="H381" i="46"/>
  <c r="H381" i="47"/>
  <c r="H381" i="45"/>
  <c r="H397" i="46"/>
  <c r="H397" i="47"/>
  <c r="H397" i="45"/>
  <c r="H413" i="47"/>
  <c r="H302" i="47"/>
  <c r="H302" i="45"/>
  <c r="H302" i="46"/>
  <c r="H318" i="46"/>
  <c r="H334" i="47"/>
  <c r="H334" i="45"/>
  <c r="H334" i="46"/>
  <c r="H350" i="47"/>
  <c r="H350" i="46"/>
  <c r="H350" i="45"/>
  <c r="H366" i="47"/>
  <c r="H366" i="45"/>
  <c r="H366" i="46"/>
  <c r="H382" i="47"/>
  <c r="H382" i="46"/>
  <c r="H382" i="45"/>
  <c r="H398" i="45"/>
  <c r="H414" i="47"/>
  <c r="H414" i="46"/>
  <c r="H414" i="45"/>
  <c r="U372" i="56"/>
  <c r="U352" i="56"/>
  <c r="H98" i="45"/>
  <c r="H85" i="46"/>
  <c r="H85" i="45"/>
  <c r="H85" i="47"/>
  <c r="H135" i="46"/>
  <c r="H135" i="45"/>
  <c r="H135" i="47"/>
  <c r="H215" i="46"/>
  <c r="H215" i="45"/>
  <c r="H215" i="47"/>
  <c r="H278" i="46"/>
  <c r="H278" i="45"/>
  <c r="H278" i="47"/>
  <c r="H160" i="46"/>
  <c r="H160" i="47"/>
  <c r="H160" i="45"/>
  <c r="H224" i="46"/>
  <c r="H224" i="47"/>
  <c r="H224" i="45"/>
  <c r="H283" i="47"/>
  <c r="H283" i="46"/>
  <c r="H283" i="45"/>
  <c r="H363" i="47"/>
  <c r="H363" i="46"/>
  <c r="H363" i="45"/>
  <c r="H300" i="47"/>
  <c r="H300" i="46"/>
  <c r="H300" i="45"/>
  <c r="H364" i="47"/>
  <c r="H364" i="46"/>
  <c r="H364" i="45"/>
  <c r="H70" i="46"/>
  <c r="H70" i="47"/>
  <c r="H70" i="45"/>
  <c r="H86" i="46"/>
  <c r="H86" i="47"/>
  <c r="H86" i="45"/>
  <c r="H102" i="46"/>
  <c r="H102" i="47"/>
  <c r="H102" i="45"/>
  <c r="H118" i="46"/>
  <c r="H73" i="46"/>
  <c r="H73" i="45"/>
  <c r="H73" i="47"/>
  <c r="H89" i="47"/>
  <c r="H105" i="46"/>
  <c r="H105" i="45"/>
  <c r="H105" i="47"/>
  <c r="H123" i="46"/>
  <c r="H123" i="45"/>
  <c r="H123" i="47"/>
  <c r="H139" i="46"/>
  <c r="H139" i="45"/>
  <c r="H139" i="47"/>
  <c r="H171" i="46"/>
  <c r="H171" i="45"/>
  <c r="H171" i="47"/>
  <c r="H187" i="46"/>
  <c r="H187" i="45"/>
  <c r="H187" i="47"/>
  <c r="H203" i="47"/>
  <c r="H219" i="46"/>
  <c r="H219" i="45"/>
  <c r="H219" i="47"/>
  <c r="H258" i="46"/>
  <c r="H258" i="45"/>
  <c r="H258" i="47"/>
  <c r="H256" i="45"/>
  <c r="H256" i="46"/>
  <c r="H256" i="47"/>
  <c r="H132" i="46"/>
  <c r="H132" i="45"/>
  <c r="H132" i="47"/>
  <c r="H148" i="46"/>
  <c r="H148" i="47"/>
  <c r="H148" i="45"/>
  <c r="H164" i="46"/>
  <c r="H164" i="47"/>
  <c r="H164" i="45"/>
  <c r="H180" i="46"/>
  <c r="H180" i="47"/>
  <c r="H180" i="45"/>
  <c r="H196" i="46"/>
  <c r="H196" i="47"/>
  <c r="H196" i="45"/>
  <c r="H212" i="46"/>
  <c r="H212" i="47"/>
  <c r="H212" i="45"/>
  <c r="H228" i="46"/>
  <c r="H228" i="47"/>
  <c r="H228" i="45"/>
  <c r="H244" i="46"/>
  <c r="H244" i="47"/>
  <c r="H244" i="45"/>
  <c r="H255" i="46"/>
  <c r="H255" i="47"/>
  <c r="H255" i="45"/>
  <c r="H271" i="46"/>
  <c r="H271" i="47"/>
  <c r="H271" i="45"/>
  <c r="H287" i="47"/>
  <c r="H287" i="46"/>
  <c r="H287" i="45"/>
  <c r="H303" i="47"/>
  <c r="H303" i="46"/>
  <c r="H303" i="45"/>
  <c r="H319" i="47"/>
  <c r="H319" i="46"/>
  <c r="H319" i="45"/>
  <c r="H335" i="47"/>
  <c r="H335" i="46"/>
  <c r="H335" i="45"/>
  <c r="H351" i="47"/>
  <c r="H351" i="46"/>
  <c r="H351" i="45"/>
  <c r="H367" i="47"/>
  <c r="H367" i="46"/>
  <c r="H367" i="45"/>
  <c r="H399" i="46"/>
  <c r="H399" i="47"/>
  <c r="H399" i="45"/>
  <c r="H304" i="47"/>
  <c r="H304" i="45"/>
  <c r="H304" i="46"/>
  <c r="H320" i="47"/>
  <c r="H320" i="45"/>
  <c r="H320" i="46"/>
  <c r="H336" i="47"/>
  <c r="H336" i="45"/>
  <c r="H336" i="46"/>
  <c r="H368" i="47"/>
  <c r="H368" i="45"/>
  <c r="H368" i="46"/>
  <c r="H384" i="47"/>
  <c r="H384" i="46"/>
  <c r="H384" i="45"/>
  <c r="H400" i="47"/>
  <c r="H400" i="46"/>
  <c r="H400" i="45"/>
  <c r="H416" i="47"/>
  <c r="H416" i="46"/>
  <c r="H416" i="45"/>
  <c r="U399" i="33"/>
  <c r="U295" i="56"/>
  <c r="H199" i="46"/>
  <c r="H199" i="45"/>
  <c r="H199" i="47"/>
  <c r="U333" i="56"/>
  <c r="H72" i="47"/>
  <c r="H72" i="45"/>
  <c r="H72" i="46"/>
  <c r="H104" i="46"/>
  <c r="H104" i="47"/>
  <c r="H104" i="45"/>
  <c r="H120" i="46"/>
  <c r="H120" i="45"/>
  <c r="H120" i="47"/>
  <c r="H75" i="46"/>
  <c r="H75" i="45"/>
  <c r="H75" i="47"/>
  <c r="H91" i="46"/>
  <c r="H91" i="45"/>
  <c r="H91" i="47"/>
  <c r="H107" i="46"/>
  <c r="H107" i="45"/>
  <c r="H107" i="47"/>
  <c r="H254" i="46"/>
  <c r="H254" i="45"/>
  <c r="H254" i="47"/>
  <c r="H125" i="46"/>
  <c r="H125" i="45"/>
  <c r="H125" i="47"/>
  <c r="H141" i="46"/>
  <c r="H141" i="45"/>
  <c r="H141" i="47"/>
  <c r="H157" i="46"/>
  <c r="H157" i="45"/>
  <c r="H157" i="47"/>
  <c r="H173" i="46"/>
  <c r="H173" i="45"/>
  <c r="H173" i="47"/>
  <c r="H189" i="46"/>
  <c r="H189" i="45"/>
  <c r="H189" i="47"/>
  <c r="H237" i="46"/>
  <c r="H237" i="47"/>
  <c r="H237" i="45"/>
  <c r="H274" i="46"/>
  <c r="H274" i="45"/>
  <c r="H274" i="47"/>
  <c r="H272" i="45"/>
  <c r="H272" i="47"/>
  <c r="H272" i="46"/>
  <c r="H134" i="46"/>
  <c r="H134" i="45"/>
  <c r="H134" i="47"/>
  <c r="H150" i="46"/>
  <c r="H150" i="47"/>
  <c r="H150" i="45"/>
  <c r="H166" i="46"/>
  <c r="H166" i="47"/>
  <c r="H166" i="45"/>
  <c r="H182" i="46"/>
  <c r="H182" i="47"/>
  <c r="H182" i="45"/>
  <c r="H198" i="46"/>
  <c r="H198" i="47"/>
  <c r="H198" i="45"/>
  <c r="H230" i="46"/>
  <c r="H230" i="47"/>
  <c r="H230" i="45"/>
  <c r="H246" i="46"/>
  <c r="H246" i="47"/>
  <c r="H246" i="45"/>
  <c r="H257" i="46"/>
  <c r="H273" i="46"/>
  <c r="H273" i="47"/>
  <c r="H273" i="45"/>
  <c r="H289" i="47"/>
  <c r="H289" i="46"/>
  <c r="H289" i="45"/>
  <c r="H321" i="47"/>
  <c r="H321" i="46"/>
  <c r="H321" i="45"/>
  <c r="H337" i="47"/>
  <c r="H337" i="46"/>
  <c r="H337" i="45"/>
  <c r="H353" i="47"/>
  <c r="H353" i="46"/>
  <c r="H353" i="45"/>
  <c r="H369" i="47"/>
  <c r="H369" i="46"/>
  <c r="H369" i="45"/>
  <c r="H385" i="46"/>
  <c r="H385" i="47"/>
  <c r="H385" i="45"/>
  <c r="H401" i="46"/>
  <c r="H401" i="47"/>
  <c r="H401" i="45"/>
  <c r="H417" i="46"/>
  <c r="H417" i="47"/>
  <c r="H417" i="45"/>
  <c r="H306" i="47"/>
  <c r="H306" i="46"/>
  <c r="H306" i="45"/>
  <c r="H338" i="47"/>
  <c r="H338" i="46"/>
  <c r="H338" i="45"/>
  <c r="H354" i="47"/>
  <c r="H354" i="46"/>
  <c r="H354" i="45"/>
  <c r="H370" i="47"/>
  <c r="H370" i="46"/>
  <c r="H370" i="45"/>
  <c r="H402" i="47"/>
  <c r="H402" i="46"/>
  <c r="H402" i="45"/>
  <c r="U319" i="56"/>
  <c r="H69" i="46"/>
  <c r="Q69" i="46" s="1"/>
  <c r="H69" i="45"/>
  <c r="H69" i="47"/>
  <c r="H167" i="46"/>
  <c r="H167" i="45"/>
  <c r="H167" i="47"/>
  <c r="H247" i="46"/>
  <c r="H247" i="47"/>
  <c r="H247" i="45"/>
  <c r="H176" i="45"/>
  <c r="H267" i="46"/>
  <c r="H267" i="47"/>
  <c r="H267" i="45"/>
  <c r="H331" i="47"/>
  <c r="H331" i="46"/>
  <c r="H331" i="45"/>
  <c r="H411" i="46"/>
  <c r="H411" i="47"/>
  <c r="H411" i="45"/>
  <c r="H348" i="47"/>
  <c r="H348" i="46"/>
  <c r="H348" i="45"/>
  <c r="Q348" i="45" s="1"/>
  <c r="H396" i="47"/>
  <c r="H396" i="46"/>
  <c r="H396" i="45"/>
  <c r="H74" i="47"/>
  <c r="H74" i="46"/>
  <c r="H74" i="45"/>
  <c r="H90" i="47"/>
  <c r="H90" i="46"/>
  <c r="H90" i="45"/>
  <c r="H106" i="46"/>
  <c r="H106" i="47"/>
  <c r="H106" i="45"/>
  <c r="H276" i="46"/>
  <c r="H276" i="45"/>
  <c r="H276" i="47"/>
  <c r="H77" i="46"/>
  <c r="H77" i="45"/>
  <c r="H77" i="47"/>
  <c r="H93" i="46"/>
  <c r="H93" i="45"/>
  <c r="H93" i="47"/>
  <c r="H270" i="45"/>
  <c r="H270" i="47"/>
  <c r="Q270" i="47" s="1"/>
  <c r="H270" i="46"/>
  <c r="H127" i="46"/>
  <c r="H127" i="45"/>
  <c r="H127" i="47"/>
  <c r="H143" i="46"/>
  <c r="H159" i="46"/>
  <c r="H159" i="45"/>
  <c r="H159" i="47"/>
  <c r="H175" i="46"/>
  <c r="H175" i="45"/>
  <c r="H175" i="47"/>
  <c r="H207" i="46"/>
  <c r="H207" i="45"/>
  <c r="H207" i="47"/>
  <c r="H223" i="47"/>
  <c r="H239" i="45"/>
  <c r="H252" i="46"/>
  <c r="H252" i="45"/>
  <c r="H252" i="47"/>
  <c r="H282" i="47"/>
  <c r="H282" i="45"/>
  <c r="H282" i="46"/>
  <c r="H136" i="46"/>
  <c r="H136" i="45"/>
  <c r="H136" i="47"/>
  <c r="H152" i="46"/>
  <c r="H152" i="47"/>
  <c r="H152" i="45"/>
  <c r="H168" i="46"/>
  <c r="H168" i="47"/>
  <c r="H168" i="45"/>
  <c r="H184" i="47"/>
  <c r="H200" i="47"/>
  <c r="H200" i="45"/>
  <c r="H216" i="46"/>
  <c r="H216" i="47"/>
  <c r="H216" i="45"/>
  <c r="H232" i="46"/>
  <c r="H232" i="47"/>
  <c r="H232" i="45"/>
  <c r="H259" i="47"/>
  <c r="H259" i="45"/>
  <c r="H275" i="45"/>
  <c r="H291" i="47"/>
  <c r="H291" i="46"/>
  <c r="H291" i="45"/>
  <c r="H307" i="47"/>
  <c r="H307" i="46"/>
  <c r="H307" i="45"/>
  <c r="H323" i="47"/>
  <c r="H323" i="46"/>
  <c r="H323" i="45"/>
  <c r="H339" i="47"/>
  <c r="H339" i="46"/>
  <c r="H339" i="45"/>
  <c r="H355" i="47"/>
  <c r="H355" i="46"/>
  <c r="H355" i="45"/>
  <c r="H371" i="47"/>
  <c r="H371" i="46"/>
  <c r="H371" i="45"/>
  <c r="H387" i="46"/>
  <c r="H387" i="47"/>
  <c r="H387" i="45"/>
  <c r="H403" i="46"/>
  <c r="H403" i="47"/>
  <c r="H403" i="45"/>
  <c r="H419" i="46"/>
  <c r="H419" i="47"/>
  <c r="H419" i="45"/>
  <c r="H324" i="47"/>
  <c r="H324" i="46"/>
  <c r="H324" i="45"/>
  <c r="H340" i="47"/>
  <c r="H340" i="46"/>
  <c r="H340" i="45"/>
  <c r="H356" i="47"/>
  <c r="H356" i="46"/>
  <c r="H356" i="45"/>
  <c r="H372" i="47"/>
  <c r="H372" i="46"/>
  <c r="H372" i="45"/>
  <c r="H388" i="47"/>
  <c r="H388" i="46"/>
  <c r="H388" i="45"/>
  <c r="H404" i="45"/>
  <c r="H66" i="47"/>
  <c r="H66" i="46"/>
  <c r="H66" i="45"/>
  <c r="H114" i="46"/>
  <c r="H114" i="45"/>
  <c r="H114" i="47"/>
  <c r="H117" i="46"/>
  <c r="H117" i="45"/>
  <c r="H117" i="47"/>
  <c r="H183" i="46"/>
  <c r="H183" i="45"/>
  <c r="H183" i="47"/>
  <c r="H128" i="46"/>
  <c r="H128" i="45"/>
  <c r="H128" i="47"/>
  <c r="H208" i="46"/>
  <c r="H208" i="47"/>
  <c r="H208" i="45"/>
  <c r="H251" i="46"/>
  <c r="H251" i="47"/>
  <c r="H251" i="45"/>
  <c r="H315" i="47"/>
  <c r="H315" i="46"/>
  <c r="H315" i="45"/>
  <c r="Q315" i="45" s="1"/>
  <c r="H412" i="47"/>
  <c r="H412" i="45"/>
  <c r="H412" i="46"/>
  <c r="H76" i="47"/>
  <c r="H76" i="46"/>
  <c r="H76" i="45"/>
  <c r="H92" i="47"/>
  <c r="H92" i="46"/>
  <c r="H92" i="45"/>
  <c r="H108" i="46"/>
  <c r="H108" i="47"/>
  <c r="H108" i="45"/>
  <c r="H63" i="46"/>
  <c r="H63" i="45"/>
  <c r="H63" i="47"/>
  <c r="H79" i="46"/>
  <c r="H79" i="45"/>
  <c r="H79" i="47"/>
  <c r="H95" i="46"/>
  <c r="H95" i="45"/>
  <c r="H95" i="47"/>
  <c r="H111" i="46"/>
  <c r="Q111" i="46" s="1"/>
  <c r="H111" i="45"/>
  <c r="Q111" i="45" s="1"/>
  <c r="H111" i="47"/>
  <c r="Q111" i="47" s="1"/>
  <c r="H284" i="47"/>
  <c r="H284" i="46"/>
  <c r="H284" i="45"/>
  <c r="H129" i="46"/>
  <c r="H129" i="45"/>
  <c r="Q129" i="45" s="1"/>
  <c r="H129" i="47"/>
  <c r="H161" i="46"/>
  <c r="H161" i="45"/>
  <c r="H161" i="47"/>
  <c r="H177" i="46"/>
  <c r="H177" i="45"/>
  <c r="H177" i="47"/>
  <c r="H193" i="46"/>
  <c r="H193" i="45"/>
  <c r="H193" i="47"/>
  <c r="H209" i="46"/>
  <c r="H209" i="45"/>
  <c r="H209" i="47"/>
  <c r="H225" i="46"/>
  <c r="H225" i="47"/>
  <c r="H225" i="45"/>
  <c r="H241" i="46"/>
  <c r="H241" i="47"/>
  <c r="H241" i="45"/>
  <c r="H268" i="46"/>
  <c r="H268" i="45"/>
  <c r="H268" i="47"/>
  <c r="H122" i="46"/>
  <c r="H122" i="45"/>
  <c r="H122" i="47"/>
  <c r="H138" i="46"/>
  <c r="H138" i="45"/>
  <c r="H138" i="47"/>
  <c r="H170" i="46"/>
  <c r="H170" i="47"/>
  <c r="H170" i="45"/>
  <c r="H186" i="46"/>
  <c r="H186" i="47"/>
  <c r="H186" i="45"/>
  <c r="Q186" i="45" s="1"/>
  <c r="H218" i="46"/>
  <c r="H218" i="47"/>
  <c r="H218" i="45"/>
  <c r="H234" i="46"/>
  <c r="H234" i="47"/>
  <c r="H234" i="45"/>
  <c r="H250" i="45"/>
  <c r="H250" i="47"/>
  <c r="H250" i="46"/>
  <c r="H261" i="46"/>
  <c r="H261" i="47"/>
  <c r="H261" i="45"/>
  <c r="H277" i="46"/>
  <c r="H277" i="47"/>
  <c r="H277" i="45"/>
  <c r="H293" i="45"/>
  <c r="H309" i="47"/>
  <c r="H309" i="46"/>
  <c r="H309" i="45"/>
  <c r="H325" i="47"/>
  <c r="H325" i="46"/>
  <c r="H325" i="45"/>
  <c r="H341" i="46"/>
  <c r="H357" i="47"/>
  <c r="H357" i="46"/>
  <c r="H357" i="45"/>
  <c r="H373" i="47"/>
  <c r="H373" i="46"/>
  <c r="H373" i="45"/>
  <c r="H389" i="46"/>
  <c r="H389" i="47"/>
  <c r="H389" i="45"/>
  <c r="H405" i="46"/>
  <c r="H405" i="47"/>
  <c r="H405" i="45"/>
  <c r="H294" i="47"/>
  <c r="H294" i="46"/>
  <c r="H294" i="45"/>
  <c r="Q294" i="45" s="1"/>
  <c r="H310" i="47"/>
  <c r="H310" i="46"/>
  <c r="H310" i="45"/>
  <c r="H326" i="47"/>
  <c r="H326" i="46"/>
  <c r="H326" i="45"/>
  <c r="H342" i="47"/>
  <c r="H342" i="46"/>
  <c r="H342" i="45"/>
  <c r="H358" i="47"/>
  <c r="H358" i="46"/>
  <c r="H358" i="45"/>
  <c r="H374" i="47"/>
  <c r="H374" i="46"/>
  <c r="H374" i="45"/>
  <c r="H390" i="47"/>
  <c r="H390" i="45"/>
  <c r="H390" i="46"/>
  <c r="H406" i="47"/>
  <c r="H406" i="46"/>
  <c r="H406" i="45"/>
  <c r="U360" i="53"/>
  <c r="U307" i="33"/>
  <c r="U399" i="54"/>
  <c r="U292" i="33"/>
  <c r="U376" i="56"/>
  <c r="U285" i="33"/>
  <c r="U298" i="54"/>
  <c r="U349" i="51"/>
  <c r="U378" i="33"/>
  <c r="U312" i="51"/>
  <c r="U331" i="51"/>
  <c r="U294" i="56"/>
  <c r="U366" i="56"/>
  <c r="U312" i="33"/>
  <c r="U295" i="54"/>
  <c r="U354" i="33"/>
  <c r="U324" i="33"/>
  <c r="U327" i="54"/>
  <c r="U313" i="54"/>
  <c r="U301" i="51"/>
  <c r="U414" i="51"/>
  <c r="U318" i="56"/>
  <c r="U315" i="51"/>
  <c r="U373" i="56"/>
  <c r="U415" i="54"/>
  <c r="U345" i="54"/>
  <c r="U348" i="54"/>
  <c r="N363" i="54"/>
  <c r="U391" i="54"/>
  <c r="U346" i="54"/>
  <c r="U370" i="54"/>
  <c r="U394" i="54"/>
  <c r="N417" i="54"/>
  <c r="U417" i="54" s="1"/>
  <c r="E419" i="55"/>
  <c r="N417" i="55" s="1"/>
  <c r="U403" i="51"/>
  <c r="U321" i="51"/>
  <c r="U325" i="54"/>
  <c r="E325" i="46"/>
  <c r="E325" i="47"/>
  <c r="E325" i="45"/>
  <c r="E389" i="47"/>
  <c r="E389" i="46"/>
  <c r="E389" i="45"/>
  <c r="E383" i="47"/>
  <c r="E383" i="45"/>
  <c r="E383" i="46"/>
  <c r="E304" i="46"/>
  <c r="E304" i="47"/>
  <c r="E304" i="45"/>
  <c r="E368" i="46"/>
  <c r="E368" i="47"/>
  <c r="E368" i="45"/>
  <c r="E281" i="46"/>
  <c r="E345" i="46"/>
  <c r="E345" i="47"/>
  <c r="E345" i="45"/>
  <c r="E409" i="46"/>
  <c r="E409" i="45"/>
  <c r="E339" i="47"/>
  <c r="E339" i="46"/>
  <c r="E339" i="45"/>
  <c r="E403" i="47"/>
  <c r="E403" i="46"/>
  <c r="E403" i="45"/>
  <c r="E277" i="47"/>
  <c r="E277" i="46"/>
  <c r="E277" i="45"/>
  <c r="E405" i="47"/>
  <c r="E405" i="46"/>
  <c r="E405" i="45"/>
  <c r="E399" i="47"/>
  <c r="E399" i="46"/>
  <c r="E399" i="45"/>
  <c r="E384" i="46"/>
  <c r="E384" i="47"/>
  <c r="E384" i="45"/>
  <c r="E297" i="46"/>
  <c r="E297" i="47"/>
  <c r="E297" i="45"/>
  <c r="E355" i="47"/>
  <c r="E355" i="46"/>
  <c r="E355" i="45"/>
  <c r="U282" i="51"/>
  <c r="E333" i="46"/>
  <c r="E333" i="47"/>
  <c r="E333" i="45"/>
  <c r="E397" i="47"/>
  <c r="E327" i="47"/>
  <c r="E327" i="46"/>
  <c r="E327" i="45"/>
  <c r="E391" i="47"/>
  <c r="E391" i="46"/>
  <c r="E391" i="45"/>
  <c r="E312" i="46"/>
  <c r="E312" i="47"/>
  <c r="E312" i="45"/>
  <c r="E376" i="46"/>
  <c r="E376" i="47"/>
  <c r="E376" i="45"/>
  <c r="E289" i="46"/>
  <c r="E353" i="47"/>
  <c r="E353" i="45"/>
  <c r="E353" i="46"/>
  <c r="E417" i="47"/>
  <c r="E417" i="45"/>
  <c r="E417" i="46"/>
  <c r="E283" i="46"/>
  <c r="E347" i="46"/>
  <c r="E347" i="47"/>
  <c r="E347" i="45"/>
  <c r="E411" i="47"/>
  <c r="E411" i="46"/>
  <c r="E411" i="45"/>
  <c r="E402" i="46"/>
  <c r="E402" i="47"/>
  <c r="E402" i="45"/>
  <c r="U348" i="51"/>
  <c r="U393" i="56"/>
  <c r="E285" i="46"/>
  <c r="E285" i="47"/>
  <c r="E285" i="45"/>
  <c r="E349" i="46"/>
  <c r="E349" i="47"/>
  <c r="E349" i="45"/>
  <c r="E279" i="47"/>
  <c r="E279" i="46"/>
  <c r="E279" i="45"/>
  <c r="E343" i="47"/>
  <c r="E343" i="45"/>
  <c r="E343" i="46"/>
  <c r="E407" i="47"/>
  <c r="E328" i="46"/>
  <c r="E328" i="47"/>
  <c r="E328" i="45"/>
  <c r="E305" i="47"/>
  <c r="E305" i="46"/>
  <c r="E305" i="45"/>
  <c r="E369" i="47"/>
  <c r="E369" i="46"/>
  <c r="E369" i="45"/>
  <c r="E299" i="46"/>
  <c r="E299" i="47"/>
  <c r="E299" i="45"/>
  <c r="E363" i="46"/>
  <c r="E363" i="47"/>
  <c r="E363" i="45"/>
  <c r="E320" i="46"/>
  <c r="E320" i="47"/>
  <c r="E320" i="45"/>
  <c r="E291" i="47"/>
  <c r="E291" i="46"/>
  <c r="E291" i="45"/>
  <c r="U345" i="51"/>
  <c r="U276" i="56"/>
  <c r="E293" i="46"/>
  <c r="E293" i="47"/>
  <c r="E293" i="45"/>
  <c r="E357" i="46"/>
  <c r="E357" i="47"/>
  <c r="E357" i="45"/>
  <c r="E287" i="47"/>
  <c r="E287" i="46"/>
  <c r="E287" i="45"/>
  <c r="E351" i="47"/>
  <c r="E351" i="46"/>
  <c r="E351" i="45"/>
  <c r="E336" i="46"/>
  <c r="E336" i="47"/>
  <c r="E336" i="45"/>
  <c r="E400" i="46"/>
  <c r="E400" i="47"/>
  <c r="E400" i="45"/>
  <c r="E313" i="46"/>
  <c r="E313" i="47"/>
  <c r="E313" i="45"/>
  <c r="E377" i="46"/>
  <c r="E377" i="47"/>
  <c r="E377" i="45"/>
  <c r="U328" i="54"/>
  <c r="E342" i="46"/>
  <c r="E342" i="47"/>
  <c r="E342" i="45"/>
  <c r="E366" i="46"/>
  <c r="E366" i="47"/>
  <c r="E366" i="45"/>
  <c r="E354" i="46"/>
  <c r="E354" i="47"/>
  <c r="E354" i="45"/>
  <c r="E300" i="46"/>
  <c r="E300" i="47"/>
  <c r="E300" i="45"/>
  <c r="E396" i="46"/>
  <c r="E396" i="47"/>
  <c r="E396" i="45"/>
  <c r="E330" i="46"/>
  <c r="E330" i="47"/>
  <c r="E330" i="45"/>
  <c r="E394" i="46"/>
  <c r="E301" i="45"/>
  <c r="E365" i="46"/>
  <c r="E365" i="47"/>
  <c r="E365" i="45"/>
  <c r="E359" i="47"/>
  <c r="E359" i="46"/>
  <c r="E359" i="45"/>
  <c r="E280" i="46"/>
  <c r="E280" i="47"/>
  <c r="E280" i="45"/>
  <c r="E408" i="46"/>
  <c r="E408" i="47"/>
  <c r="E408" i="45"/>
  <c r="E321" i="47"/>
  <c r="E321" i="45"/>
  <c r="E321" i="46"/>
  <c r="E385" i="45"/>
  <c r="E385" i="46"/>
  <c r="E315" i="46"/>
  <c r="E315" i="47"/>
  <c r="E315" i="45"/>
  <c r="E379" i="46"/>
  <c r="E379" i="47"/>
  <c r="E379" i="45"/>
  <c r="U288" i="54"/>
  <c r="U337" i="54"/>
  <c r="E294" i="46"/>
  <c r="E294" i="47"/>
  <c r="E294" i="45"/>
  <c r="U280" i="54"/>
  <c r="E309" i="46"/>
  <c r="E309" i="47"/>
  <c r="E309" i="45"/>
  <c r="E373" i="45"/>
  <c r="E373" i="47"/>
  <c r="E373" i="46"/>
  <c r="E303" i="47"/>
  <c r="E303" i="46"/>
  <c r="E303" i="45"/>
  <c r="E367" i="47"/>
  <c r="E367" i="46"/>
  <c r="E367" i="45"/>
  <c r="E288" i="46"/>
  <c r="E288" i="47"/>
  <c r="E288" i="45"/>
  <c r="E352" i="46"/>
  <c r="E352" i="47"/>
  <c r="E352" i="45"/>
  <c r="E416" i="46"/>
  <c r="E416" i="47"/>
  <c r="E393" i="47"/>
  <c r="E393" i="46"/>
  <c r="E393" i="45"/>
  <c r="E323" i="47"/>
  <c r="E323" i="46"/>
  <c r="E323" i="45"/>
  <c r="E387" i="47"/>
  <c r="E387" i="46"/>
  <c r="E387" i="45"/>
  <c r="E317" i="46"/>
  <c r="E317" i="47"/>
  <c r="E317" i="45"/>
  <c r="E381" i="46"/>
  <c r="E381" i="47"/>
  <c r="E381" i="45"/>
  <c r="E311" i="47"/>
  <c r="E311" i="45"/>
  <c r="E311" i="46"/>
  <c r="E375" i="47"/>
  <c r="E375" i="45"/>
  <c r="E375" i="46"/>
  <c r="E360" i="46"/>
  <c r="E360" i="47"/>
  <c r="E360" i="45"/>
  <c r="E337" i="47"/>
  <c r="E337" i="46"/>
  <c r="E337" i="45"/>
  <c r="E331" i="46"/>
  <c r="E331" i="47"/>
  <c r="E331" i="45"/>
  <c r="E378" i="46"/>
  <c r="E378" i="47"/>
  <c r="E378" i="45"/>
  <c r="E306" i="46"/>
  <c r="E306" i="47"/>
  <c r="E306" i="45"/>
  <c r="E362" i="46"/>
  <c r="E362" i="47"/>
  <c r="E362" i="45"/>
  <c r="U402" i="33"/>
  <c r="U381" i="33"/>
  <c r="U367" i="54"/>
  <c r="U325" i="56"/>
  <c r="U324" i="56"/>
  <c r="U286" i="54"/>
  <c r="U345" i="56"/>
  <c r="U346" i="56"/>
  <c r="U400" i="56"/>
  <c r="U399" i="56"/>
  <c r="U355" i="51"/>
  <c r="U354" i="51"/>
  <c r="U397" i="54"/>
  <c r="U322" i="54"/>
  <c r="U409" i="51"/>
  <c r="U408" i="51"/>
  <c r="U292" i="51"/>
  <c r="U316" i="54"/>
  <c r="U349" i="56"/>
  <c r="U378" i="56"/>
  <c r="U364" i="54"/>
  <c r="U334" i="54"/>
  <c r="U382" i="54"/>
  <c r="U306" i="33"/>
  <c r="U303" i="54"/>
  <c r="U343" i="54"/>
  <c r="U349" i="54"/>
  <c r="U289" i="54"/>
  <c r="U402" i="56"/>
  <c r="U406" i="54"/>
  <c r="U373" i="54"/>
  <c r="U409" i="54"/>
  <c r="U411" i="54"/>
  <c r="U336" i="54"/>
  <c r="U309" i="56"/>
  <c r="U301" i="54"/>
  <c r="U279" i="54"/>
  <c r="U292" i="54"/>
  <c r="U283" i="54"/>
  <c r="U384" i="54"/>
  <c r="U402" i="54"/>
  <c r="U381" i="54"/>
  <c r="U340" i="54"/>
  <c r="U319" i="54"/>
  <c r="U372" i="54"/>
  <c r="U351" i="54"/>
  <c r="U306" i="54"/>
  <c r="U412" i="54"/>
  <c r="U375" i="54"/>
  <c r="U418" i="54"/>
  <c r="U319" i="33"/>
  <c r="U394" i="33"/>
  <c r="J354" i="55"/>
  <c r="S354" i="55" s="1"/>
  <c r="S354" i="49"/>
  <c r="I69" i="55"/>
  <c r="R69" i="55" s="1"/>
  <c r="R69" i="49"/>
  <c r="D411" i="55"/>
  <c r="M411" i="55" s="1"/>
  <c r="M411" i="49"/>
  <c r="C276" i="55"/>
  <c r="C340" i="55"/>
  <c r="C345" i="55"/>
  <c r="L345" i="55" s="1"/>
  <c r="L372" i="49"/>
  <c r="J120" i="55"/>
  <c r="S120" i="55" s="1"/>
  <c r="S120" i="49"/>
  <c r="D396" i="55"/>
  <c r="M396" i="49"/>
  <c r="D288" i="55"/>
  <c r="M288" i="55" s="1"/>
  <c r="M288" i="49"/>
  <c r="D303" i="55"/>
  <c r="M303" i="55" s="1"/>
  <c r="M303" i="49"/>
  <c r="J252" i="55"/>
  <c r="S252" i="55" s="1"/>
  <c r="S252" i="49"/>
  <c r="J102" i="55"/>
  <c r="S102" i="49"/>
  <c r="D345" i="55"/>
  <c r="M345" i="55" s="1"/>
  <c r="M345" i="49"/>
  <c r="K72" i="55"/>
  <c r="T72" i="55" s="1"/>
  <c r="T72" i="49"/>
  <c r="K120" i="55"/>
  <c r="T120" i="55" s="1"/>
  <c r="T120" i="49"/>
  <c r="K168" i="55"/>
  <c r="T168" i="55" s="1"/>
  <c r="T168" i="49"/>
  <c r="K252" i="55"/>
  <c r="T252" i="55" s="1"/>
  <c r="T252" i="49"/>
  <c r="K93" i="55"/>
  <c r="T93" i="55" s="1"/>
  <c r="T93" i="49"/>
  <c r="K141" i="55"/>
  <c r="T141" i="55" s="1"/>
  <c r="T141" i="49"/>
  <c r="K189" i="55"/>
  <c r="T189" i="55" s="1"/>
  <c r="T189" i="49"/>
  <c r="K222" i="55"/>
  <c r="T222" i="55" s="1"/>
  <c r="T222" i="49"/>
  <c r="K264" i="55"/>
  <c r="T264" i="55" s="1"/>
  <c r="T264" i="49"/>
  <c r="K207" i="55"/>
  <c r="T207" i="55" s="1"/>
  <c r="T207" i="49"/>
  <c r="K255" i="55"/>
  <c r="T255" i="55" s="1"/>
  <c r="T255" i="49"/>
  <c r="K303" i="55"/>
  <c r="T303" i="55" s="1"/>
  <c r="T303" i="49"/>
  <c r="K351" i="55"/>
  <c r="T351" i="55" s="1"/>
  <c r="T351" i="49"/>
  <c r="K399" i="55"/>
  <c r="T399" i="55" s="1"/>
  <c r="T399" i="49"/>
  <c r="K318" i="55"/>
  <c r="T318" i="55" s="1"/>
  <c r="T318" i="49"/>
  <c r="K366" i="55"/>
  <c r="T366" i="55" s="1"/>
  <c r="T366" i="49"/>
  <c r="K414" i="55"/>
  <c r="T414" i="55" s="1"/>
  <c r="T414" i="49"/>
  <c r="E366" i="55"/>
  <c r="N366" i="55" s="1"/>
  <c r="N366" i="49"/>
  <c r="D294" i="55"/>
  <c r="M294" i="55" s="1"/>
  <c r="M294" i="49"/>
  <c r="J201" i="55"/>
  <c r="S201" i="55" s="1"/>
  <c r="S201" i="49"/>
  <c r="J237" i="55"/>
  <c r="S237" i="55" s="1"/>
  <c r="S237" i="49"/>
  <c r="J69" i="55"/>
  <c r="S69" i="55" s="1"/>
  <c r="S69" i="49"/>
  <c r="J117" i="55"/>
  <c r="S117" i="55" s="1"/>
  <c r="S117" i="49"/>
  <c r="J165" i="55"/>
  <c r="S165" i="55" s="1"/>
  <c r="S165" i="49"/>
  <c r="J309" i="55"/>
  <c r="S309" i="55" s="1"/>
  <c r="S309" i="49"/>
  <c r="J357" i="55"/>
  <c r="S357" i="55" s="1"/>
  <c r="S357" i="49"/>
  <c r="J405" i="55"/>
  <c r="S405" i="49"/>
  <c r="J276" i="55"/>
  <c r="S276" i="55" s="1"/>
  <c r="S276" i="49"/>
  <c r="J324" i="55"/>
  <c r="S324" i="55" s="1"/>
  <c r="S324" i="49"/>
  <c r="J372" i="55"/>
  <c r="S372" i="55" s="1"/>
  <c r="S372" i="49"/>
  <c r="H393" i="55"/>
  <c r="Q393" i="55" s="1"/>
  <c r="Q393" i="49"/>
  <c r="I87" i="55"/>
  <c r="R87" i="55" s="1"/>
  <c r="R87" i="49"/>
  <c r="I135" i="55"/>
  <c r="R135" i="55" s="1"/>
  <c r="R135" i="49"/>
  <c r="I183" i="55"/>
  <c r="R183" i="55" s="1"/>
  <c r="R183" i="49"/>
  <c r="I66" i="55"/>
  <c r="R66" i="49"/>
  <c r="I114" i="55"/>
  <c r="R114" i="55" s="1"/>
  <c r="R114" i="49"/>
  <c r="I162" i="55"/>
  <c r="R162" i="55" s="1"/>
  <c r="R162" i="49"/>
  <c r="I195" i="55"/>
  <c r="R195" i="55" s="1"/>
  <c r="R195" i="49"/>
  <c r="I243" i="55"/>
  <c r="R243" i="55" s="1"/>
  <c r="R243" i="49"/>
  <c r="I291" i="55"/>
  <c r="R291" i="55" s="1"/>
  <c r="R291" i="49"/>
  <c r="I339" i="55"/>
  <c r="R339" i="55" s="1"/>
  <c r="R339" i="49"/>
  <c r="I387" i="55"/>
  <c r="R387" i="55" s="1"/>
  <c r="R387" i="49"/>
  <c r="I228" i="55"/>
  <c r="R228" i="55" s="1"/>
  <c r="R228" i="49"/>
  <c r="I276" i="55"/>
  <c r="R276" i="55" s="1"/>
  <c r="R276" i="49"/>
  <c r="I324" i="55"/>
  <c r="R324" i="55" s="1"/>
  <c r="R324" i="49"/>
  <c r="I372" i="55"/>
  <c r="R372" i="55" s="1"/>
  <c r="R372" i="49"/>
  <c r="T258" i="49"/>
  <c r="L312" i="49"/>
  <c r="H411" i="55"/>
  <c r="Q411" i="55" s="1"/>
  <c r="Q411" i="49"/>
  <c r="H93" i="55"/>
  <c r="Q93" i="55" s="1"/>
  <c r="Q93" i="49"/>
  <c r="H141" i="55"/>
  <c r="Q141" i="55" s="1"/>
  <c r="Q141" i="49"/>
  <c r="H189" i="55"/>
  <c r="Q189" i="55" s="1"/>
  <c r="Q189" i="49"/>
  <c r="H237" i="55"/>
  <c r="Q237" i="55" s="1"/>
  <c r="Q237" i="49"/>
  <c r="H333" i="55"/>
  <c r="Q333" i="55" s="1"/>
  <c r="Q333" i="49"/>
  <c r="H369" i="55"/>
  <c r="Q369" i="55" s="1"/>
  <c r="Q369" i="49"/>
  <c r="H219" i="55"/>
  <c r="Q219" i="55" s="1"/>
  <c r="Q219" i="49"/>
  <c r="H291" i="55"/>
  <c r="Q291" i="55" s="1"/>
  <c r="Q291" i="49"/>
  <c r="H96" i="55"/>
  <c r="Q96" i="55" s="1"/>
  <c r="Q96" i="49"/>
  <c r="H144" i="55"/>
  <c r="Q144" i="55" s="1"/>
  <c r="Q144" i="49"/>
  <c r="H192" i="55"/>
  <c r="Q192" i="55" s="1"/>
  <c r="Q192" i="49"/>
  <c r="H258" i="55"/>
  <c r="Q258" i="55" s="1"/>
  <c r="Q258" i="49"/>
  <c r="H327" i="55"/>
  <c r="Q327" i="55" s="1"/>
  <c r="Q327" i="49"/>
  <c r="H294" i="55"/>
  <c r="Q294" i="55" s="1"/>
  <c r="Q294" i="49"/>
  <c r="H342" i="55"/>
  <c r="Q342" i="55" s="1"/>
  <c r="Q342" i="49"/>
  <c r="H390" i="55"/>
  <c r="Q390" i="55" s="1"/>
  <c r="Q390" i="49"/>
  <c r="S186" i="55"/>
  <c r="J174" i="55"/>
  <c r="S174" i="49"/>
  <c r="D369" i="55"/>
  <c r="M369" i="55" s="1"/>
  <c r="M369" i="49"/>
  <c r="L417" i="49"/>
  <c r="G291" i="55"/>
  <c r="P291" i="55" s="1"/>
  <c r="P291" i="49"/>
  <c r="G378" i="55"/>
  <c r="P378" i="55" s="1"/>
  <c r="P378" i="49"/>
  <c r="G393" i="55"/>
  <c r="P393" i="55" s="1"/>
  <c r="P393" i="49"/>
  <c r="G408" i="55"/>
  <c r="P408" i="55" s="1"/>
  <c r="P408" i="49"/>
  <c r="E324" i="55"/>
  <c r="N324" i="55" s="1"/>
  <c r="N324" i="49"/>
  <c r="D378" i="55"/>
  <c r="M378" i="55" s="1"/>
  <c r="M378" i="49"/>
  <c r="F411" i="55"/>
  <c r="O411" i="55" s="1"/>
  <c r="O411" i="49"/>
  <c r="F306" i="55"/>
  <c r="O306" i="55" s="1"/>
  <c r="O306" i="49"/>
  <c r="F321" i="55"/>
  <c r="O321" i="55" s="1"/>
  <c r="O321" i="49"/>
  <c r="F336" i="55"/>
  <c r="O336" i="55" s="1"/>
  <c r="O336" i="49"/>
  <c r="F351" i="55"/>
  <c r="O351" i="55" s="1"/>
  <c r="O351" i="49"/>
  <c r="F366" i="55"/>
  <c r="O366" i="55" s="1"/>
  <c r="O366" i="49"/>
  <c r="F381" i="55"/>
  <c r="O381" i="55" s="1"/>
  <c r="O381" i="49"/>
  <c r="F348" i="55"/>
  <c r="O348" i="55" s="1"/>
  <c r="O348" i="49"/>
  <c r="D405" i="55"/>
  <c r="M405" i="55" s="1"/>
  <c r="M405" i="49"/>
  <c r="K102" i="55"/>
  <c r="T102" i="49"/>
  <c r="K75" i="55"/>
  <c r="T75" i="55" s="1"/>
  <c r="T75" i="49"/>
  <c r="K237" i="55"/>
  <c r="T237" i="55" s="1"/>
  <c r="T237" i="49"/>
  <c r="E285" i="55"/>
  <c r="N285" i="55" s="1"/>
  <c r="N285" i="49"/>
  <c r="D282" i="55"/>
  <c r="M282" i="49"/>
  <c r="J198" i="55"/>
  <c r="S198" i="55" s="1"/>
  <c r="S198" i="49"/>
  <c r="J147" i="55"/>
  <c r="S147" i="55" s="1"/>
  <c r="S147" i="49"/>
  <c r="J114" i="55"/>
  <c r="S114" i="55" s="1"/>
  <c r="S114" i="49"/>
  <c r="I417" i="55"/>
  <c r="R417" i="55" s="1"/>
  <c r="R417" i="49"/>
  <c r="I258" i="55"/>
  <c r="R258" i="55" s="1"/>
  <c r="R258" i="49"/>
  <c r="J144" i="55"/>
  <c r="S144" i="55" s="1"/>
  <c r="S144" i="49"/>
  <c r="H75" i="55"/>
  <c r="Q75" i="55" s="1"/>
  <c r="Q75" i="49"/>
  <c r="H234" i="55"/>
  <c r="Q234" i="55" s="1"/>
  <c r="Q234" i="49"/>
  <c r="H324" i="55"/>
  <c r="Q324" i="55" s="1"/>
  <c r="Q324" i="49"/>
  <c r="H372" i="55"/>
  <c r="Q372" i="55" s="1"/>
  <c r="Q372" i="49"/>
  <c r="E405" i="55"/>
  <c r="N405" i="55" s="1"/>
  <c r="N405" i="49"/>
  <c r="G318" i="55"/>
  <c r="P318" i="49"/>
  <c r="D276" i="55"/>
  <c r="M276" i="55" s="1"/>
  <c r="M276" i="49"/>
  <c r="J255" i="55"/>
  <c r="S255" i="55" s="1"/>
  <c r="S255" i="49"/>
  <c r="D357" i="55"/>
  <c r="M357" i="55" s="1"/>
  <c r="M357" i="49"/>
  <c r="K90" i="55"/>
  <c r="T90" i="55" s="1"/>
  <c r="T90" i="49"/>
  <c r="K138" i="55"/>
  <c r="T138" i="49"/>
  <c r="K186" i="55"/>
  <c r="T186" i="55" s="1"/>
  <c r="T186" i="49"/>
  <c r="K240" i="55"/>
  <c r="T240" i="55" s="1"/>
  <c r="T240" i="49"/>
  <c r="K63" i="55"/>
  <c r="T63" i="55" s="1"/>
  <c r="T63" i="49"/>
  <c r="K111" i="55"/>
  <c r="T111" i="55" s="1"/>
  <c r="T111" i="49"/>
  <c r="K159" i="55"/>
  <c r="T159" i="55" s="1"/>
  <c r="T159" i="49"/>
  <c r="K225" i="55"/>
  <c r="T225" i="55" s="1"/>
  <c r="T225" i="49"/>
  <c r="K273" i="55"/>
  <c r="T273" i="55" s="1"/>
  <c r="T273" i="49"/>
  <c r="K321" i="55"/>
  <c r="T321" i="55" s="1"/>
  <c r="T321" i="49"/>
  <c r="K369" i="55"/>
  <c r="T369" i="55" s="1"/>
  <c r="T369" i="49"/>
  <c r="K417" i="55"/>
  <c r="T417" i="49"/>
  <c r="K288" i="55"/>
  <c r="T288" i="55" s="1"/>
  <c r="T288" i="49"/>
  <c r="K336" i="55"/>
  <c r="T336" i="55" s="1"/>
  <c r="T336" i="49"/>
  <c r="K384" i="55"/>
  <c r="T384" i="55" s="1"/>
  <c r="T384" i="49"/>
  <c r="E387" i="55"/>
  <c r="N387" i="55" s="1"/>
  <c r="N387" i="49"/>
  <c r="E378" i="55"/>
  <c r="N378" i="55" s="1"/>
  <c r="N378" i="49"/>
  <c r="E345" i="55"/>
  <c r="N345" i="49"/>
  <c r="E360" i="55"/>
  <c r="N360" i="55" s="1"/>
  <c r="N360" i="49"/>
  <c r="E375" i="55"/>
  <c r="N375" i="55" s="1"/>
  <c r="N375" i="49"/>
  <c r="E294" i="55"/>
  <c r="N294" i="55" s="1"/>
  <c r="N294" i="49"/>
  <c r="E333" i="55"/>
  <c r="N333" i="55" s="1"/>
  <c r="N333" i="49"/>
  <c r="F300" i="55"/>
  <c r="O300" i="55" s="1"/>
  <c r="O300" i="49"/>
  <c r="D390" i="55"/>
  <c r="M390" i="55" s="1"/>
  <c r="M390" i="49"/>
  <c r="J195" i="55"/>
  <c r="S195" i="55" s="1"/>
  <c r="S195" i="49"/>
  <c r="J87" i="55"/>
  <c r="S87" i="55" s="1"/>
  <c r="S87" i="49"/>
  <c r="J135" i="55"/>
  <c r="S135" i="55" s="1"/>
  <c r="S135" i="49"/>
  <c r="J183" i="55"/>
  <c r="S183" i="55" s="1"/>
  <c r="S183" i="49"/>
  <c r="J270" i="55"/>
  <c r="S270" i="55" s="1"/>
  <c r="S270" i="49"/>
  <c r="J279" i="55"/>
  <c r="S279" i="55" s="1"/>
  <c r="S279" i="49"/>
  <c r="J327" i="55"/>
  <c r="S327" i="55" s="1"/>
  <c r="S327" i="49"/>
  <c r="J375" i="55"/>
  <c r="S375" i="55" s="1"/>
  <c r="S375" i="49"/>
  <c r="J294" i="55"/>
  <c r="S294" i="55" s="1"/>
  <c r="S294" i="49"/>
  <c r="J342" i="55"/>
  <c r="S342" i="55" s="1"/>
  <c r="S342" i="49"/>
  <c r="J390" i="55"/>
  <c r="S390" i="55" s="1"/>
  <c r="S390" i="49"/>
  <c r="S405" i="55"/>
  <c r="H246" i="55"/>
  <c r="Q246" i="49"/>
  <c r="D348" i="55"/>
  <c r="M348" i="55" s="1"/>
  <c r="M348" i="49"/>
  <c r="I105" i="55"/>
  <c r="R105" i="55" s="1"/>
  <c r="R105" i="49"/>
  <c r="I153" i="55"/>
  <c r="R153" i="55" s="1"/>
  <c r="R153" i="49"/>
  <c r="I84" i="55"/>
  <c r="R84" i="55" s="1"/>
  <c r="R84" i="49"/>
  <c r="I132" i="55"/>
  <c r="R132" i="55" s="1"/>
  <c r="R132" i="49"/>
  <c r="I180" i="55"/>
  <c r="R180" i="55" s="1"/>
  <c r="R180" i="49"/>
  <c r="I213" i="55"/>
  <c r="R213" i="55" s="1"/>
  <c r="R213" i="49"/>
  <c r="I261" i="55"/>
  <c r="R261" i="55" s="1"/>
  <c r="R261" i="49"/>
  <c r="I309" i="55"/>
  <c r="R309" i="55" s="1"/>
  <c r="R309" i="49"/>
  <c r="I357" i="55"/>
  <c r="R357" i="55" s="1"/>
  <c r="R357" i="49"/>
  <c r="I405" i="55"/>
  <c r="R405" i="55" s="1"/>
  <c r="R405" i="49"/>
  <c r="I198" i="55"/>
  <c r="R198" i="55" s="1"/>
  <c r="R198" i="49"/>
  <c r="I246" i="55"/>
  <c r="R246" i="49"/>
  <c r="I294" i="55"/>
  <c r="R294" i="55" s="1"/>
  <c r="R294" i="49"/>
  <c r="I342" i="55"/>
  <c r="R342" i="55" s="1"/>
  <c r="R342" i="49"/>
  <c r="I390" i="55"/>
  <c r="R390" i="55" s="1"/>
  <c r="R390" i="49"/>
  <c r="T258" i="55"/>
  <c r="E300" i="55"/>
  <c r="N300" i="55" s="1"/>
  <c r="N300" i="49"/>
  <c r="D324" i="55"/>
  <c r="M324" i="55" s="1"/>
  <c r="M324" i="49"/>
  <c r="H63" i="55"/>
  <c r="Q63" i="55" s="1"/>
  <c r="Q63" i="49"/>
  <c r="H111" i="55"/>
  <c r="Q111" i="55" s="1"/>
  <c r="Q111" i="49"/>
  <c r="H159" i="55"/>
  <c r="Q159" i="55" s="1"/>
  <c r="Q159" i="49"/>
  <c r="H303" i="55"/>
  <c r="Q303" i="55" s="1"/>
  <c r="Q303" i="49"/>
  <c r="H270" i="55"/>
  <c r="Q270" i="55" s="1"/>
  <c r="Q270" i="49"/>
  <c r="H66" i="55"/>
  <c r="Q66" i="49"/>
  <c r="H114" i="55"/>
  <c r="Q114" i="55" s="1"/>
  <c r="Q114" i="49"/>
  <c r="Q162" i="49"/>
  <c r="H162" i="55"/>
  <c r="Q162" i="55" s="1"/>
  <c r="H261" i="55"/>
  <c r="Q261" i="55" s="1"/>
  <c r="Q261" i="49"/>
  <c r="H252" i="55"/>
  <c r="Q252" i="55" s="1"/>
  <c r="Q252" i="49"/>
  <c r="H312" i="55"/>
  <c r="Q312" i="55" s="1"/>
  <c r="Q312" i="49"/>
  <c r="H360" i="55"/>
  <c r="Q360" i="55" s="1"/>
  <c r="Q360" i="49"/>
  <c r="H408" i="55"/>
  <c r="Q408" i="55" s="1"/>
  <c r="Q408" i="49"/>
  <c r="G411" i="55"/>
  <c r="P411" i="55" s="1"/>
  <c r="P411" i="49"/>
  <c r="G306" i="55"/>
  <c r="P306" i="55" s="1"/>
  <c r="P306" i="49"/>
  <c r="G321" i="55"/>
  <c r="P321" i="55" s="1"/>
  <c r="P321" i="49"/>
  <c r="G336" i="55"/>
  <c r="P336" i="55" s="1"/>
  <c r="P336" i="49"/>
  <c r="G351" i="55"/>
  <c r="P351" i="55" s="1"/>
  <c r="P351" i="49"/>
  <c r="G366" i="55"/>
  <c r="P366" i="55" s="1"/>
  <c r="P366" i="49"/>
  <c r="G381" i="55"/>
  <c r="P381" i="55" s="1"/>
  <c r="P381" i="49"/>
  <c r="J156" i="55"/>
  <c r="S156" i="55" s="1"/>
  <c r="S156" i="49"/>
  <c r="F339" i="55"/>
  <c r="O339" i="55" s="1"/>
  <c r="O339" i="49"/>
  <c r="F279" i="55"/>
  <c r="O279" i="55" s="1"/>
  <c r="O279" i="49"/>
  <c r="O294" i="49"/>
  <c r="F294" i="55"/>
  <c r="O294" i="55" s="1"/>
  <c r="F309" i="55"/>
  <c r="O309" i="55" s="1"/>
  <c r="O309" i="49"/>
  <c r="S138" i="49"/>
  <c r="K123" i="55"/>
  <c r="T123" i="55" s="1"/>
  <c r="T123" i="49"/>
  <c r="K396" i="55"/>
  <c r="T396" i="55" s="1"/>
  <c r="T396" i="49"/>
  <c r="E327" i="55"/>
  <c r="N327" i="55" s="1"/>
  <c r="N327" i="49"/>
  <c r="I117" i="55"/>
  <c r="R117" i="55" s="1"/>
  <c r="R117" i="49"/>
  <c r="I144" i="55"/>
  <c r="R144" i="55" s="1"/>
  <c r="R144" i="49"/>
  <c r="I225" i="55"/>
  <c r="R225" i="55" s="1"/>
  <c r="R225" i="49"/>
  <c r="I321" i="55"/>
  <c r="R321" i="55" s="1"/>
  <c r="R321" i="49"/>
  <c r="I306" i="55"/>
  <c r="R306" i="55" s="1"/>
  <c r="R306" i="49"/>
  <c r="I402" i="55"/>
  <c r="R402" i="55" s="1"/>
  <c r="R402" i="49"/>
  <c r="H171" i="55"/>
  <c r="Q171" i="55" s="1"/>
  <c r="Q171" i="49"/>
  <c r="H399" i="55"/>
  <c r="Q399" i="55" s="1"/>
  <c r="Q399" i="49"/>
  <c r="D330" i="55"/>
  <c r="M330" i="55" s="1"/>
  <c r="M330" i="49"/>
  <c r="C325" i="55"/>
  <c r="C368" i="55"/>
  <c r="L336" i="55"/>
  <c r="L294" i="49"/>
  <c r="E381" i="55"/>
  <c r="N381" i="55" s="1"/>
  <c r="N381" i="49"/>
  <c r="D342" i="55"/>
  <c r="M342" i="55" s="1"/>
  <c r="M342" i="49"/>
  <c r="D315" i="55"/>
  <c r="M315" i="55" s="1"/>
  <c r="M315" i="49"/>
  <c r="D336" i="55"/>
  <c r="M336" i="55" s="1"/>
  <c r="M336" i="49"/>
  <c r="D351" i="55"/>
  <c r="M351" i="55" s="1"/>
  <c r="M351" i="49"/>
  <c r="H201" i="55"/>
  <c r="Q201" i="55" s="1"/>
  <c r="Q201" i="49"/>
  <c r="K108" i="55"/>
  <c r="T108" i="55" s="1"/>
  <c r="T108" i="49"/>
  <c r="K156" i="55"/>
  <c r="T156" i="55" s="1"/>
  <c r="T156" i="49"/>
  <c r="K198" i="55"/>
  <c r="T198" i="55" s="1"/>
  <c r="T198" i="49"/>
  <c r="K81" i="55"/>
  <c r="T81" i="55" s="1"/>
  <c r="T81" i="49"/>
  <c r="K129" i="55"/>
  <c r="T129" i="49"/>
  <c r="K177" i="55"/>
  <c r="T177" i="55" s="1"/>
  <c r="T177" i="49"/>
  <c r="K195" i="55"/>
  <c r="T195" i="55" s="1"/>
  <c r="T195" i="49"/>
  <c r="K243" i="55"/>
  <c r="T243" i="55" s="1"/>
  <c r="T243" i="49"/>
  <c r="K291" i="55"/>
  <c r="T291" i="55" s="1"/>
  <c r="T291" i="49"/>
  <c r="K339" i="55"/>
  <c r="T339" i="55" s="1"/>
  <c r="T339" i="49"/>
  <c r="K387" i="55"/>
  <c r="T387" i="55" s="1"/>
  <c r="T387" i="49"/>
  <c r="K306" i="55"/>
  <c r="T306" i="49"/>
  <c r="K354" i="55"/>
  <c r="T354" i="55" s="1"/>
  <c r="T354" i="49"/>
  <c r="K402" i="55"/>
  <c r="T402" i="49"/>
  <c r="E315" i="55"/>
  <c r="N315" i="55" s="1"/>
  <c r="N315" i="49"/>
  <c r="E306" i="55"/>
  <c r="N306" i="55" s="1"/>
  <c r="N306" i="49"/>
  <c r="E288" i="55"/>
  <c r="N288" i="55" s="1"/>
  <c r="N288" i="49"/>
  <c r="E303" i="55"/>
  <c r="N303" i="55" s="1"/>
  <c r="N303" i="49"/>
  <c r="J132" i="55"/>
  <c r="S132" i="55" s="1"/>
  <c r="S132" i="49"/>
  <c r="D321" i="55"/>
  <c r="M321" i="55" s="1"/>
  <c r="M321" i="49"/>
  <c r="M396" i="55"/>
  <c r="J105" i="55"/>
  <c r="S105" i="55" s="1"/>
  <c r="S105" i="49"/>
  <c r="J153" i="55"/>
  <c r="S153" i="55" s="1"/>
  <c r="S153" i="49"/>
  <c r="J264" i="55"/>
  <c r="S264" i="55" s="1"/>
  <c r="S264" i="49"/>
  <c r="J297" i="55"/>
  <c r="S297" i="49"/>
  <c r="J345" i="55"/>
  <c r="S345" i="55" s="1"/>
  <c r="S345" i="49"/>
  <c r="J393" i="55"/>
  <c r="S393" i="55" s="1"/>
  <c r="S393" i="49"/>
  <c r="J312" i="55"/>
  <c r="S312" i="55" s="1"/>
  <c r="S312" i="49"/>
  <c r="J360" i="55"/>
  <c r="S360" i="55" s="1"/>
  <c r="S360" i="49"/>
  <c r="J408" i="55"/>
  <c r="S408" i="55" s="1"/>
  <c r="S408" i="49"/>
  <c r="J66" i="55"/>
  <c r="S66" i="49"/>
  <c r="E402" i="55"/>
  <c r="N402" i="55" s="1"/>
  <c r="N402" i="49"/>
  <c r="L279" i="49"/>
  <c r="I75" i="55"/>
  <c r="R75" i="49"/>
  <c r="I123" i="55"/>
  <c r="R123" i="55" s="1"/>
  <c r="R123" i="49"/>
  <c r="I171" i="55"/>
  <c r="R171" i="49"/>
  <c r="R102" i="49"/>
  <c r="I102" i="55"/>
  <c r="I150" i="55"/>
  <c r="R150" i="49"/>
  <c r="I231" i="55"/>
  <c r="R231" i="55" s="1"/>
  <c r="R231" i="49"/>
  <c r="I279" i="55"/>
  <c r="R279" i="55" s="1"/>
  <c r="R279" i="49"/>
  <c r="I327" i="55"/>
  <c r="R327" i="55" s="1"/>
  <c r="R327" i="49"/>
  <c r="I375" i="55"/>
  <c r="R375" i="55" s="1"/>
  <c r="R375" i="49"/>
  <c r="I216" i="55"/>
  <c r="R216" i="49"/>
  <c r="I264" i="55"/>
  <c r="R264" i="49"/>
  <c r="I312" i="55"/>
  <c r="R312" i="55" s="1"/>
  <c r="R312" i="49"/>
  <c r="I360" i="55"/>
  <c r="R360" i="49"/>
  <c r="I408" i="55"/>
  <c r="R408" i="55" s="1"/>
  <c r="R408" i="49"/>
  <c r="J96" i="55"/>
  <c r="S96" i="55" s="1"/>
  <c r="S96" i="49"/>
  <c r="D408" i="55"/>
  <c r="M408" i="55" s="1"/>
  <c r="M408" i="49"/>
  <c r="H315" i="55"/>
  <c r="Q315" i="55" s="1"/>
  <c r="Q315" i="49"/>
  <c r="H81" i="55"/>
  <c r="Q81" i="55" s="1"/>
  <c r="Q81" i="49"/>
  <c r="H129" i="55"/>
  <c r="Q129" i="55" s="1"/>
  <c r="Q129" i="49"/>
  <c r="H177" i="55"/>
  <c r="Q177" i="55" s="1"/>
  <c r="Q177" i="49"/>
  <c r="H228" i="55"/>
  <c r="Q228" i="55" s="1"/>
  <c r="Q228" i="49"/>
  <c r="H273" i="55"/>
  <c r="Q273" i="55" s="1"/>
  <c r="Q273" i="49"/>
  <c r="H84" i="55"/>
  <c r="Q84" i="55" s="1"/>
  <c r="Q84" i="49"/>
  <c r="H132" i="55"/>
  <c r="Q132" i="55" s="1"/>
  <c r="Q132" i="49"/>
  <c r="H180" i="55"/>
  <c r="Q180" i="55" s="1"/>
  <c r="Q180" i="49"/>
  <c r="Q210" i="49"/>
  <c r="H210" i="55"/>
  <c r="H405" i="55"/>
  <c r="Q405" i="55" s="1"/>
  <c r="Q405" i="49"/>
  <c r="H255" i="55"/>
  <c r="Q255" i="55" s="1"/>
  <c r="Q255" i="49"/>
  <c r="H282" i="55"/>
  <c r="Q282" i="49"/>
  <c r="H330" i="55"/>
  <c r="Q330" i="55" s="1"/>
  <c r="Q330" i="49"/>
  <c r="H378" i="55"/>
  <c r="Q378" i="55" s="1"/>
  <c r="Q378" i="49"/>
  <c r="D354" i="55"/>
  <c r="M354" i="55" s="1"/>
  <c r="M354" i="49"/>
  <c r="F324" i="55"/>
  <c r="O324" i="55" s="1"/>
  <c r="O324" i="49"/>
  <c r="D300" i="55"/>
  <c r="M300" i="55" s="1"/>
  <c r="M300" i="49"/>
  <c r="G339" i="55"/>
  <c r="P339" i="55" s="1"/>
  <c r="P339" i="49"/>
  <c r="G279" i="55"/>
  <c r="P279" i="55" s="1"/>
  <c r="P279" i="49"/>
  <c r="G294" i="55"/>
  <c r="P294" i="55" s="1"/>
  <c r="P294" i="49"/>
  <c r="G309" i="55"/>
  <c r="P309" i="55" s="1"/>
  <c r="P309" i="49"/>
  <c r="D387" i="55"/>
  <c r="M387" i="55" s="1"/>
  <c r="M387" i="49"/>
  <c r="F396" i="55"/>
  <c r="O396" i="55" s="1"/>
  <c r="O396" i="49"/>
  <c r="F354" i="55"/>
  <c r="O354" i="55" s="1"/>
  <c r="O354" i="49"/>
  <c r="F369" i="55"/>
  <c r="O369" i="55" s="1"/>
  <c r="O369" i="49"/>
  <c r="F384" i="55"/>
  <c r="O384" i="55" s="1"/>
  <c r="O384" i="49"/>
  <c r="F399" i="55"/>
  <c r="O399" i="55" s="1"/>
  <c r="O399" i="49"/>
  <c r="F414" i="55"/>
  <c r="O414" i="55" s="1"/>
  <c r="O414" i="49"/>
  <c r="S138" i="55"/>
  <c r="D339" i="55"/>
  <c r="M339" i="55" s="1"/>
  <c r="M339" i="49"/>
  <c r="H297" i="55"/>
  <c r="Q297" i="55" s="1"/>
  <c r="Q297" i="49"/>
  <c r="K150" i="55"/>
  <c r="T150" i="49"/>
  <c r="K381" i="55"/>
  <c r="T381" i="55" s="1"/>
  <c r="T381" i="49"/>
  <c r="K300" i="55"/>
  <c r="T300" i="55" s="1"/>
  <c r="T300" i="49"/>
  <c r="K348" i="55"/>
  <c r="T348" i="55" s="1"/>
  <c r="T348" i="49"/>
  <c r="E312" i="55"/>
  <c r="N312" i="55" s="1"/>
  <c r="N312" i="49"/>
  <c r="J180" i="55"/>
  <c r="S180" i="55" s="1"/>
  <c r="S180" i="49"/>
  <c r="J339" i="55"/>
  <c r="S339" i="55" s="1"/>
  <c r="S339" i="49"/>
  <c r="D399" i="55"/>
  <c r="M399" i="55" s="1"/>
  <c r="M399" i="49"/>
  <c r="I273" i="55"/>
  <c r="R273" i="55" s="1"/>
  <c r="R273" i="49"/>
  <c r="I369" i="55"/>
  <c r="R369" i="55" s="1"/>
  <c r="R369" i="49"/>
  <c r="I210" i="55"/>
  <c r="R210" i="49"/>
  <c r="I354" i="55"/>
  <c r="R354" i="55" s="1"/>
  <c r="R354" i="49"/>
  <c r="H216" i="55"/>
  <c r="Q216" i="55" s="1"/>
  <c r="Q216" i="49"/>
  <c r="G276" i="55"/>
  <c r="P276" i="55" s="1"/>
  <c r="P276" i="49"/>
  <c r="G363" i="55"/>
  <c r="P363" i="55" s="1"/>
  <c r="P363" i="49"/>
  <c r="F291" i="55"/>
  <c r="O291" i="55" s="1"/>
  <c r="O291" i="49"/>
  <c r="C319" i="55"/>
  <c r="L357" i="49"/>
  <c r="J204" i="55"/>
  <c r="S204" i="55" s="1"/>
  <c r="S204" i="49"/>
  <c r="J72" i="55"/>
  <c r="S72" i="55" s="1"/>
  <c r="S72" i="49"/>
  <c r="M279" i="49"/>
  <c r="D279" i="55"/>
  <c r="M279" i="55" s="1"/>
  <c r="K78" i="55"/>
  <c r="T78" i="55" s="1"/>
  <c r="T78" i="49"/>
  <c r="K126" i="55"/>
  <c r="T126" i="55" s="1"/>
  <c r="T126" i="49"/>
  <c r="K174" i="55"/>
  <c r="T174" i="49"/>
  <c r="K99" i="55"/>
  <c r="T99" i="55" s="1"/>
  <c r="T99" i="49"/>
  <c r="K147" i="55"/>
  <c r="T147" i="55" s="1"/>
  <c r="T147" i="49"/>
  <c r="K270" i="55"/>
  <c r="T270" i="55" s="1"/>
  <c r="T270" i="49"/>
  <c r="K213" i="55"/>
  <c r="T213" i="55" s="1"/>
  <c r="T213" i="49"/>
  <c r="K261" i="55"/>
  <c r="T261" i="55" s="1"/>
  <c r="T261" i="49"/>
  <c r="K309" i="55"/>
  <c r="T309" i="55" s="1"/>
  <c r="T309" i="49"/>
  <c r="K357" i="55"/>
  <c r="T357" i="55" s="1"/>
  <c r="T357" i="49"/>
  <c r="K405" i="55"/>
  <c r="T405" i="55" s="1"/>
  <c r="T405" i="49"/>
  <c r="K276" i="55"/>
  <c r="T276" i="55" s="1"/>
  <c r="T276" i="49"/>
  <c r="K324" i="55"/>
  <c r="T324" i="55" s="1"/>
  <c r="T324" i="49"/>
  <c r="K372" i="55"/>
  <c r="T372" i="55" s="1"/>
  <c r="T372" i="49"/>
  <c r="E396" i="55"/>
  <c r="N396" i="55" s="1"/>
  <c r="N396" i="49"/>
  <c r="E408" i="55"/>
  <c r="N408" i="55" s="1"/>
  <c r="N408" i="49"/>
  <c r="E342" i="55"/>
  <c r="N342" i="55" s="1"/>
  <c r="N342" i="49"/>
  <c r="E348" i="55"/>
  <c r="N348" i="55" s="1"/>
  <c r="N348" i="49"/>
  <c r="D333" i="55"/>
  <c r="M333" i="55" s="1"/>
  <c r="M333" i="49"/>
  <c r="J75" i="55"/>
  <c r="S75" i="55" s="1"/>
  <c r="S75" i="49"/>
  <c r="J123" i="55"/>
  <c r="S123" i="55" s="1"/>
  <c r="S123" i="49"/>
  <c r="J171" i="55"/>
  <c r="S171" i="55" s="1"/>
  <c r="S171" i="49"/>
  <c r="J228" i="55"/>
  <c r="S228" i="55" s="1"/>
  <c r="S228" i="49"/>
  <c r="J222" i="55"/>
  <c r="S222" i="55" s="1"/>
  <c r="S222" i="49"/>
  <c r="J267" i="55"/>
  <c r="S267" i="55" s="1"/>
  <c r="S267" i="49"/>
  <c r="J315" i="55"/>
  <c r="S315" i="55" s="1"/>
  <c r="S315" i="49"/>
  <c r="J363" i="55"/>
  <c r="S363" i="55" s="1"/>
  <c r="S363" i="49"/>
  <c r="J411" i="55"/>
  <c r="S411" i="55" s="1"/>
  <c r="S411" i="49"/>
  <c r="J282" i="55"/>
  <c r="S282" i="49"/>
  <c r="J330" i="55"/>
  <c r="S330" i="55" s="1"/>
  <c r="S330" i="49"/>
  <c r="J378" i="55"/>
  <c r="S378" i="55" s="1"/>
  <c r="S378" i="49"/>
  <c r="G324" i="55"/>
  <c r="P324" i="55" s="1"/>
  <c r="P324" i="49"/>
  <c r="E414" i="55"/>
  <c r="N414" i="55" s="1"/>
  <c r="N414" i="49"/>
  <c r="I93" i="55"/>
  <c r="R93" i="55" s="1"/>
  <c r="R93" i="49"/>
  <c r="I141" i="55"/>
  <c r="R141" i="55" s="1"/>
  <c r="R141" i="49"/>
  <c r="I189" i="55"/>
  <c r="R189" i="55" s="1"/>
  <c r="R189" i="49"/>
  <c r="R72" i="49"/>
  <c r="I72" i="55"/>
  <c r="R72" i="55" s="1"/>
  <c r="I120" i="55"/>
  <c r="R120" i="55" s="1"/>
  <c r="R120" i="49"/>
  <c r="I168" i="55"/>
  <c r="R168" i="55" s="1"/>
  <c r="R168" i="49"/>
  <c r="I201" i="55"/>
  <c r="R201" i="55" s="1"/>
  <c r="R201" i="49"/>
  <c r="I249" i="55"/>
  <c r="R249" i="55" s="1"/>
  <c r="R249" i="49"/>
  <c r="I297" i="55"/>
  <c r="R297" i="55" s="1"/>
  <c r="R297" i="49"/>
  <c r="I345" i="55"/>
  <c r="R345" i="55" s="1"/>
  <c r="R345" i="49"/>
  <c r="I393" i="55"/>
  <c r="R393" i="55" s="1"/>
  <c r="R393" i="49"/>
  <c r="I234" i="55"/>
  <c r="R234" i="55" s="1"/>
  <c r="R234" i="49"/>
  <c r="I282" i="55"/>
  <c r="R282" i="49"/>
  <c r="I330" i="55"/>
  <c r="R330" i="55" s="1"/>
  <c r="R330" i="49"/>
  <c r="I378" i="55"/>
  <c r="R378" i="55" s="1"/>
  <c r="R378" i="49"/>
  <c r="E390" i="55"/>
  <c r="N390" i="55" s="1"/>
  <c r="N390" i="49"/>
  <c r="H240" i="55"/>
  <c r="Q240" i="55" s="1"/>
  <c r="Q240" i="49"/>
  <c r="H99" i="55"/>
  <c r="Q99" i="55" s="1"/>
  <c r="Q99" i="49"/>
  <c r="H147" i="55"/>
  <c r="Q147" i="55" s="1"/>
  <c r="Q147" i="49"/>
  <c r="H381" i="55"/>
  <c r="Q381" i="55" s="1"/>
  <c r="Q381" i="49"/>
  <c r="H231" i="55"/>
  <c r="Q231" i="55" s="1"/>
  <c r="Q231" i="49"/>
  <c r="H222" i="55"/>
  <c r="Q222" i="55" s="1"/>
  <c r="Q222" i="49"/>
  <c r="H417" i="55"/>
  <c r="Q417" i="49"/>
  <c r="H339" i="55"/>
  <c r="Q339" i="55" s="1"/>
  <c r="Q339" i="49"/>
  <c r="H102" i="55"/>
  <c r="Q102" i="49"/>
  <c r="H150" i="55"/>
  <c r="Q150" i="55" s="1"/>
  <c r="Q150" i="49"/>
  <c r="H213" i="55"/>
  <c r="Q213" i="55" s="1"/>
  <c r="Q213" i="49"/>
  <c r="H204" i="55"/>
  <c r="Q204" i="55" s="1"/>
  <c r="Q204" i="49"/>
  <c r="H375" i="55"/>
  <c r="Q375" i="55" s="1"/>
  <c r="Q375" i="49"/>
  <c r="H300" i="55"/>
  <c r="Q300" i="55" s="1"/>
  <c r="Q300" i="49"/>
  <c r="H348" i="55"/>
  <c r="Q348" i="55" s="1"/>
  <c r="Q348" i="49"/>
  <c r="H396" i="55"/>
  <c r="Q396" i="55" s="1"/>
  <c r="Q396" i="49"/>
  <c r="J126" i="55"/>
  <c r="S126" i="55" s="1"/>
  <c r="S126" i="49"/>
  <c r="D393" i="55"/>
  <c r="M393" i="55" s="1"/>
  <c r="M393" i="49"/>
  <c r="G354" i="55"/>
  <c r="P354" i="55" s="1"/>
  <c r="P354" i="49"/>
  <c r="G369" i="55"/>
  <c r="P369" i="55" s="1"/>
  <c r="P369" i="49"/>
  <c r="G384" i="55"/>
  <c r="P384" i="55" s="1"/>
  <c r="P384" i="49"/>
  <c r="G399" i="55"/>
  <c r="P399" i="55" s="1"/>
  <c r="P399" i="49"/>
  <c r="G414" i="55"/>
  <c r="P414" i="55" s="1"/>
  <c r="P414" i="49"/>
  <c r="H345" i="55"/>
  <c r="Q345" i="55" s="1"/>
  <c r="Q345" i="49"/>
  <c r="D402" i="55"/>
  <c r="M402" i="55" s="1"/>
  <c r="M402" i="49"/>
  <c r="F387" i="55"/>
  <c r="O387" i="55" s="1"/>
  <c r="O387" i="49"/>
  <c r="F282" i="55"/>
  <c r="O282" i="49"/>
  <c r="F297" i="55"/>
  <c r="O297" i="55" s="1"/>
  <c r="O297" i="49"/>
  <c r="F312" i="55"/>
  <c r="O312" i="55" s="1"/>
  <c r="O312" i="49"/>
  <c r="F327" i="55"/>
  <c r="O327" i="55" s="1"/>
  <c r="O327" i="49"/>
  <c r="F342" i="55"/>
  <c r="O342" i="55" s="1"/>
  <c r="O342" i="49"/>
  <c r="F357" i="55"/>
  <c r="O357" i="55" s="1"/>
  <c r="O357" i="49"/>
  <c r="S90" i="49"/>
  <c r="C308" i="55"/>
  <c r="L306" i="55" s="1"/>
  <c r="T417" i="55"/>
  <c r="G300" i="55"/>
  <c r="P300" i="55" s="1"/>
  <c r="P300" i="49"/>
  <c r="G372" i="55"/>
  <c r="P372" i="55" s="1"/>
  <c r="P372" i="49"/>
  <c r="D381" i="55"/>
  <c r="M381" i="55" s="1"/>
  <c r="M381" i="49"/>
  <c r="K96" i="55"/>
  <c r="T96" i="55" s="1"/>
  <c r="T96" i="49"/>
  <c r="K144" i="55"/>
  <c r="T144" i="55" s="1"/>
  <c r="T144" i="49"/>
  <c r="K192" i="55"/>
  <c r="T192" i="55" s="1"/>
  <c r="T192" i="49"/>
  <c r="K69" i="55"/>
  <c r="T69" i="55" s="1"/>
  <c r="T69" i="49"/>
  <c r="K117" i="55"/>
  <c r="T117" i="55" s="1"/>
  <c r="T117" i="49"/>
  <c r="K165" i="55"/>
  <c r="T165" i="55" s="1"/>
  <c r="T165" i="49"/>
  <c r="K228" i="55"/>
  <c r="T228" i="55" s="1"/>
  <c r="T228" i="49"/>
  <c r="K231" i="55"/>
  <c r="T231" i="49"/>
  <c r="K279" i="55"/>
  <c r="T279" i="49"/>
  <c r="K327" i="55"/>
  <c r="T327" i="49"/>
  <c r="K375" i="55"/>
  <c r="T375" i="49"/>
  <c r="K294" i="55"/>
  <c r="T294" i="55" s="1"/>
  <c r="T294" i="49"/>
  <c r="K342" i="55"/>
  <c r="T342" i="55" s="1"/>
  <c r="T342" i="49"/>
  <c r="K390" i="55"/>
  <c r="T390" i="55" s="1"/>
  <c r="T390" i="49"/>
  <c r="E363" i="55"/>
  <c r="N363" i="55" s="1"/>
  <c r="N363" i="49"/>
  <c r="E354" i="55"/>
  <c r="N354" i="55" s="1"/>
  <c r="N354" i="49"/>
  <c r="E321" i="55"/>
  <c r="N321" i="55" s="1"/>
  <c r="N321" i="49"/>
  <c r="E336" i="55"/>
  <c r="N336" i="55" s="1"/>
  <c r="N336" i="49"/>
  <c r="E351" i="55"/>
  <c r="N351" i="55" s="1"/>
  <c r="N351" i="49"/>
  <c r="E309" i="55"/>
  <c r="N309" i="55" s="1"/>
  <c r="N309" i="49"/>
  <c r="H249" i="55"/>
  <c r="Q249" i="55" s="1"/>
  <c r="Q249" i="49"/>
  <c r="D414" i="55"/>
  <c r="M414" i="55" s="1"/>
  <c r="M414" i="49"/>
  <c r="J93" i="55"/>
  <c r="S93" i="55" s="1"/>
  <c r="S93" i="49"/>
  <c r="J141" i="55"/>
  <c r="S141" i="55" s="1"/>
  <c r="S141" i="49"/>
  <c r="J189" i="55"/>
  <c r="S189" i="55" s="1"/>
  <c r="S189" i="49"/>
  <c r="J231" i="55"/>
  <c r="S231" i="55" s="1"/>
  <c r="S231" i="49"/>
  <c r="J225" i="55"/>
  <c r="S225" i="55" s="1"/>
  <c r="S225" i="49"/>
  <c r="J216" i="55"/>
  <c r="S216" i="55" s="1"/>
  <c r="S216" i="49"/>
  <c r="J258" i="55"/>
  <c r="S258" i="55" s="1"/>
  <c r="S258" i="49"/>
  <c r="J285" i="55"/>
  <c r="S285" i="55" s="1"/>
  <c r="S285" i="49"/>
  <c r="J333" i="55"/>
  <c r="S333" i="55" s="1"/>
  <c r="S333" i="49"/>
  <c r="J381" i="55"/>
  <c r="S381" i="55" s="1"/>
  <c r="S381" i="49"/>
  <c r="J300" i="55"/>
  <c r="S300" i="55" s="1"/>
  <c r="S300" i="49"/>
  <c r="J348" i="55"/>
  <c r="S348" i="55" s="1"/>
  <c r="S348" i="49"/>
  <c r="J396" i="55"/>
  <c r="S396" i="55" s="1"/>
  <c r="S396" i="49"/>
  <c r="J162" i="55"/>
  <c r="S162" i="55" s="1"/>
  <c r="S162" i="49"/>
  <c r="D375" i="55"/>
  <c r="M375" i="55" s="1"/>
  <c r="M375" i="49"/>
  <c r="I63" i="55"/>
  <c r="R63" i="55" s="1"/>
  <c r="R63" i="49"/>
  <c r="I111" i="55"/>
  <c r="R111" i="49"/>
  <c r="I159" i="55"/>
  <c r="R159" i="55" s="1"/>
  <c r="R159" i="49"/>
  <c r="R90" i="49"/>
  <c r="I90" i="55"/>
  <c r="R90" i="55" s="1"/>
  <c r="I138" i="55"/>
  <c r="R138" i="49"/>
  <c r="I186" i="55"/>
  <c r="R186" i="55" s="1"/>
  <c r="R186" i="49"/>
  <c r="I219" i="55"/>
  <c r="R219" i="55" s="1"/>
  <c r="R219" i="49"/>
  <c r="I267" i="55"/>
  <c r="R267" i="55" s="1"/>
  <c r="R267" i="49"/>
  <c r="I315" i="55"/>
  <c r="R315" i="55" s="1"/>
  <c r="R315" i="49"/>
  <c r="I363" i="55"/>
  <c r="R363" i="55" s="1"/>
  <c r="R363" i="49"/>
  <c r="I411" i="55"/>
  <c r="R411" i="49"/>
  <c r="I204" i="55"/>
  <c r="R204" i="55" s="1"/>
  <c r="R204" i="49"/>
  <c r="I252" i="55"/>
  <c r="R252" i="49"/>
  <c r="I300" i="55"/>
  <c r="R300" i="55" s="1"/>
  <c r="R300" i="49"/>
  <c r="I348" i="55"/>
  <c r="R348" i="49"/>
  <c r="I396" i="55"/>
  <c r="R396" i="55" s="1"/>
  <c r="R396" i="49"/>
  <c r="J192" i="55"/>
  <c r="S192" i="55" s="1"/>
  <c r="S192" i="49"/>
  <c r="D360" i="55"/>
  <c r="M360" i="55" s="1"/>
  <c r="M360" i="49"/>
  <c r="L408" i="49"/>
  <c r="H243" i="55"/>
  <c r="Q243" i="55" s="1"/>
  <c r="Q243" i="49"/>
  <c r="H69" i="55"/>
  <c r="Q69" i="55" s="1"/>
  <c r="Q69" i="49"/>
  <c r="H117" i="55"/>
  <c r="Q117" i="55" s="1"/>
  <c r="Q117" i="49"/>
  <c r="H165" i="55"/>
  <c r="Q165" i="55" s="1"/>
  <c r="Q165" i="49"/>
  <c r="H351" i="55"/>
  <c r="Q351" i="55" s="1"/>
  <c r="Q351" i="49"/>
  <c r="H225" i="55"/>
  <c r="Q225" i="55" s="1"/>
  <c r="Q225" i="49"/>
  <c r="H72" i="55"/>
  <c r="Q72" i="55" s="1"/>
  <c r="Q72" i="49"/>
  <c r="H120" i="55"/>
  <c r="Q120" i="55" s="1"/>
  <c r="Q120" i="49"/>
  <c r="H168" i="55"/>
  <c r="Q168" i="55" s="1"/>
  <c r="Q168" i="49"/>
  <c r="H309" i="55"/>
  <c r="Q309" i="55" s="1"/>
  <c r="Q309" i="49"/>
  <c r="H207" i="55"/>
  <c r="Q207" i="55" s="1"/>
  <c r="Q207" i="49"/>
  <c r="H318" i="55"/>
  <c r="Q318" i="49"/>
  <c r="H366" i="55"/>
  <c r="Q366" i="55" s="1"/>
  <c r="Q366" i="49"/>
  <c r="H414" i="55"/>
  <c r="Q414" i="55" s="1"/>
  <c r="Q414" i="49"/>
  <c r="G387" i="55"/>
  <c r="P387" i="55" s="1"/>
  <c r="P387" i="49"/>
  <c r="G282" i="55"/>
  <c r="P282" i="49"/>
  <c r="G297" i="55"/>
  <c r="P297" i="55" s="1"/>
  <c r="P297" i="49"/>
  <c r="G312" i="55"/>
  <c r="P312" i="55" s="1"/>
  <c r="P312" i="49"/>
  <c r="G327" i="55"/>
  <c r="P327" i="55" s="1"/>
  <c r="P327" i="49"/>
  <c r="G342" i="55"/>
  <c r="P342" i="55" s="1"/>
  <c r="P342" i="49"/>
  <c r="G357" i="55"/>
  <c r="P357" i="55" s="1"/>
  <c r="P357" i="49"/>
  <c r="J108" i="55"/>
  <c r="S108" i="55" s="1"/>
  <c r="S108" i="49"/>
  <c r="F315" i="55"/>
  <c r="O315" i="55" s="1"/>
  <c r="O315" i="49"/>
  <c r="F402" i="55"/>
  <c r="O402" i="55" s="1"/>
  <c r="O402" i="49"/>
  <c r="F417" i="55"/>
  <c r="O417" i="55" s="1"/>
  <c r="O417" i="49"/>
  <c r="F285" i="55"/>
  <c r="O285" i="55" s="1"/>
  <c r="O285" i="49"/>
  <c r="S90" i="55"/>
  <c r="K171" i="55"/>
  <c r="T171" i="55" s="1"/>
  <c r="T171" i="49"/>
  <c r="E330" i="55"/>
  <c r="N330" i="55" s="1"/>
  <c r="N330" i="49"/>
  <c r="E297" i="55"/>
  <c r="N297" i="49"/>
  <c r="J234" i="55"/>
  <c r="S234" i="55" s="1"/>
  <c r="S234" i="49"/>
  <c r="J99" i="55"/>
  <c r="S99" i="55" s="1"/>
  <c r="S99" i="49"/>
  <c r="J291" i="55"/>
  <c r="S291" i="55" s="1"/>
  <c r="S291" i="49"/>
  <c r="J306" i="55"/>
  <c r="S306" i="55" s="1"/>
  <c r="S306" i="49"/>
  <c r="J402" i="55"/>
  <c r="S402" i="55" s="1"/>
  <c r="S402" i="49"/>
  <c r="D384" i="55"/>
  <c r="M384" i="55" s="1"/>
  <c r="M384" i="49"/>
  <c r="H126" i="55"/>
  <c r="Q126" i="55" s="1"/>
  <c r="Q126" i="49"/>
  <c r="G348" i="55"/>
  <c r="P348" i="55" s="1"/>
  <c r="P348" i="49"/>
  <c r="L339" i="55"/>
  <c r="L354" i="49"/>
  <c r="J168" i="55"/>
  <c r="S168" i="55" s="1"/>
  <c r="S168" i="49"/>
  <c r="D372" i="55"/>
  <c r="M372" i="55" s="1"/>
  <c r="M372" i="49"/>
  <c r="D291" i="55"/>
  <c r="M291" i="55" s="1"/>
  <c r="M291" i="49"/>
  <c r="D312" i="55"/>
  <c r="M312" i="55" s="1"/>
  <c r="M312" i="49"/>
  <c r="D327" i="55"/>
  <c r="M327" i="55" s="1"/>
  <c r="M327" i="49"/>
  <c r="J150" i="55"/>
  <c r="S150" i="55" s="1"/>
  <c r="S150" i="49"/>
  <c r="D306" i="55"/>
  <c r="M306" i="55" s="1"/>
  <c r="M306" i="49"/>
  <c r="K66" i="55"/>
  <c r="T66" i="49"/>
  <c r="K114" i="55"/>
  <c r="T114" i="55" s="1"/>
  <c r="T114" i="49"/>
  <c r="K162" i="55"/>
  <c r="T162" i="55" s="1"/>
  <c r="T162" i="49"/>
  <c r="K204" i="55"/>
  <c r="T204" i="55" s="1"/>
  <c r="T204" i="49"/>
  <c r="K246" i="55"/>
  <c r="T246" i="49"/>
  <c r="K87" i="55"/>
  <c r="T87" i="55" s="1"/>
  <c r="T87" i="49"/>
  <c r="K135" i="55"/>
  <c r="T135" i="55" s="1"/>
  <c r="T135" i="49"/>
  <c r="K183" i="55"/>
  <c r="T183" i="55" s="1"/>
  <c r="T183" i="49"/>
  <c r="K216" i="55"/>
  <c r="T216" i="49"/>
  <c r="K201" i="55"/>
  <c r="T201" i="55" s="1"/>
  <c r="T201" i="49"/>
  <c r="K249" i="55"/>
  <c r="T249" i="55" s="1"/>
  <c r="T249" i="49"/>
  <c r="K297" i="55"/>
  <c r="T297" i="55" s="1"/>
  <c r="T297" i="49"/>
  <c r="K345" i="55"/>
  <c r="T345" i="55" s="1"/>
  <c r="T345" i="49"/>
  <c r="K393" i="55"/>
  <c r="T393" i="55" s="1"/>
  <c r="T393" i="49"/>
  <c r="K312" i="55"/>
  <c r="T312" i="55" s="1"/>
  <c r="T312" i="49"/>
  <c r="K360" i="55"/>
  <c r="T360" i="55" s="1"/>
  <c r="T360" i="49"/>
  <c r="K408" i="55"/>
  <c r="T408" i="55" s="1"/>
  <c r="T408" i="49"/>
  <c r="E291" i="55"/>
  <c r="N291" i="55" s="1"/>
  <c r="N291" i="49"/>
  <c r="E282" i="55"/>
  <c r="N282" i="49"/>
  <c r="N279" i="49"/>
  <c r="E279" i="55"/>
  <c r="N279" i="55" s="1"/>
  <c r="J84" i="55"/>
  <c r="S84" i="55" s="1"/>
  <c r="S84" i="49"/>
  <c r="J246" i="55"/>
  <c r="S246" i="49"/>
  <c r="J63" i="55"/>
  <c r="S63" i="55" s="1"/>
  <c r="S63" i="49"/>
  <c r="J111" i="55"/>
  <c r="S111" i="55" s="1"/>
  <c r="S111" i="49"/>
  <c r="J159" i="55"/>
  <c r="S159" i="55" s="1"/>
  <c r="S159" i="49"/>
  <c r="J219" i="55"/>
  <c r="S219" i="55" s="1"/>
  <c r="S219" i="49"/>
  <c r="J261" i="55"/>
  <c r="S261" i="55" s="1"/>
  <c r="S261" i="49"/>
  <c r="J303" i="55"/>
  <c r="S303" i="55" s="1"/>
  <c r="S303" i="49"/>
  <c r="J351" i="55"/>
  <c r="S351" i="55" s="1"/>
  <c r="S351" i="49"/>
  <c r="J399" i="55"/>
  <c r="S399" i="55" s="1"/>
  <c r="S399" i="49"/>
  <c r="J318" i="55"/>
  <c r="S318" i="49"/>
  <c r="J366" i="55"/>
  <c r="S366" i="55" s="1"/>
  <c r="S366" i="49"/>
  <c r="J414" i="55"/>
  <c r="S414" i="55" s="1"/>
  <c r="S414" i="49"/>
  <c r="D297" i="55"/>
  <c r="M297" i="55" s="1"/>
  <c r="M297" i="49"/>
  <c r="L303" i="49"/>
  <c r="I81" i="55"/>
  <c r="R81" i="55" s="1"/>
  <c r="R81" i="49"/>
  <c r="I129" i="55"/>
  <c r="R129" i="55" s="1"/>
  <c r="R129" i="49"/>
  <c r="I177" i="55"/>
  <c r="R177" i="55" s="1"/>
  <c r="R177" i="49"/>
  <c r="R108" i="49"/>
  <c r="I108" i="55"/>
  <c r="R108" i="55" s="1"/>
  <c r="I156" i="55"/>
  <c r="R156" i="55" s="1"/>
  <c r="R156" i="49"/>
  <c r="I237" i="55"/>
  <c r="R237" i="55" s="1"/>
  <c r="R237" i="49"/>
  <c r="I285" i="55"/>
  <c r="R285" i="49"/>
  <c r="I333" i="55"/>
  <c r="R333" i="55" s="1"/>
  <c r="R333" i="49"/>
  <c r="I381" i="55"/>
  <c r="R381" i="55" s="1"/>
  <c r="R381" i="49"/>
  <c r="I222" i="55"/>
  <c r="R222" i="55" s="1"/>
  <c r="R222" i="49"/>
  <c r="I270" i="55"/>
  <c r="R270" i="55" s="1"/>
  <c r="R270" i="49"/>
  <c r="I318" i="55"/>
  <c r="R318" i="49"/>
  <c r="I366" i="55"/>
  <c r="R366" i="55" s="1"/>
  <c r="R366" i="49"/>
  <c r="I414" i="55"/>
  <c r="R414" i="49"/>
  <c r="L288" i="49"/>
  <c r="H363" i="55"/>
  <c r="Q363" i="55" s="1"/>
  <c r="Q363" i="49"/>
  <c r="H87" i="55"/>
  <c r="Q87" i="55" s="1"/>
  <c r="Q87" i="49"/>
  <c r="H135" i="55"/>
  <c r="Q135" i="55" s="1"/>
  <c r="Q135" i="49"/>
  <c r="H183" i="55"/>
  <c r="Q183" i="55" s="1"/>
  <c r="Q183" i="49"/>
  <c r="H285" i="55"/>
  <c r="Q285" i="55" s="1"/>
  <c r="Q285" i="49"/>
  <c r="H321" i="55"/>
  <c r="Q321" i="55" s="1"/>
  <c r="Q321" i="49"/>
  <c r="H264" i="55"/>
  <c r="Q264" i="55" s="1"/>
  <c r="Q264" i="49"/>
  <c r="H90" i="55"/>
  <c r="Q90" i="55" s="1"/>
  <c r="Q90" i="49"/>
  <c r="Q138" i="49"/>
  <c r="H138" i="55"/>
  <c r="H186" i="55"/>
  <c r="Q186" i="55" s="1"/>
  <c r="Q186" i="49"/>
  <c r="H279" i="55"/>
  <c r="Q279" i="55" s="1"/>
  <c r="Q279" i="49"/>
  <c r="H288" i="55"/>
  <c r="Q288" i="55" s="1"/>
  <c r="Q288" i="49"/>
  <c r="H336" i="55"/>
  <c r="Q336" i="55" s="1"/>
  <c r="Q336" i="49"/>
  <c r="H384" i="55"/>
  <c r="Q384" i="55" s="1"/>
  <c r="Q384" i="49"/>
  <c r="E372" i="55"/>
  <c r="N372" i="55" s="1"/>
  <c r="N372" i="49"/>
  <c r="G315" i="55"/>
  <c r="P315" i="55" s="1"/>
  <c r="P315" i="49"/>
  <c r="G402" i="55"/>
  <c r="P402" i="55" s="1"/>
  <c r="P402" i="49"/>
  <c r="G417" i="55"/>
  <c r="P417" i="55" s="1"/>
  <c r="P417" i="49"/>
  <c r="G285" i="55"/>
  <c r="P285" i="55" s="1"/>
  <c r="P285" i="49"/>
  <c r="F330" i="55"/>
  <c r="O330" i="55" s="1"/>
  <c r="O330" i="49"/>
  <c r="F345" i="55"/>
  <c r="O345" i="55" s="1"/>
  <c r="O345" i="49"/>
  <c r="F360" i="55"/>
  <c r="O360" i="55" s="1"/>
  <c r="O360" i="49"/>
  <c r="F375" i="55"/>
  <c r="O375" i="55" s="1"/>
  <c r="O375" i="49"/>
  <c r="F390" i="55"/>
  <c r="O390" i="55" s="1"/>
  <c r="O390" i="49"/>
  <c r="F405" i="55"/>
  <c r="O405" i="55" s="1"/>
  <c r="O405" i="49"/>
  <c r="E276" i="55"/>
  <c r="N276" i="55" s="1"/>
  <c r="N276" i="49"/>
  <c r="K285" i="55"/>
  <c r="T285" i="55" s="1"/>
  <c r="T285" i="49"/>
  <c r="K333" i="55"/>
  <c r="T333" i="55" s="1"/>
  <c r="T333" i="49"/>
  <c r="E339" i="55"/>
  <c r="N339" i="55" s="1"/>
  <c r="N339" i="49"/>
  <c r="J243" i="55"/>
  <c r="S243" i="55" s="1"/>
  <c r="S243" i="49"/>
  <c r="J213" i="55"/>
  <c r="S213" i="55" s="1"/>
  <c r="S213" i="49"/>
  <c r="J387" i="55"/>
  <c r="S387" i="55" s="1"/>
  <c r="S387" i="49"/>
  <c r="I165" i="55"/>
  <c r="R165" i="55" s="1"/>
  <c r="R165" i="49"/>
  <c r="R96" i="49"/>
  <c r="I96" i="55"/>
  <c r="R96" i="55" s="1"/>
  <c r="I192" i="55"/>
  <c r="R192" i="55" s="1"/>
  <c r="R192" i="49"/>
  <c r="H123" i="55"/>
  <c r="Q123" i="55" s="1"/>
  <c r="Q123" i="49"/>
  <c r="H78" i="55"/>
  <c r="Q78" i="55" s="1"/>
  <c r="Q78" i="49"/>
  <c r="H174" i="55"/>
  <c r="Q174" i="49"/>
  <c r="H357" i="55"/>
  <c r="Q357" i="55" s="1"/>
  <c r="Q357" i="49"/>
  <c r="H276" i="55"/>
  <c r="Q276" i="55" s="1"/>
  <c r="Q276" i="49"/>
  <c r="G288" i="55"/>
  <c r="P288" i="55" s="1"/>
  <c r="P288" i="49"/>
  <c r="G303" i="55"/>
  <c r="P303" i="55" s="1"/>
  <c r="P303" i="49"/>
  <c r="G333" i="55"/>
  <c r="P333" i="55" s="1"/>
  <c r="P333" i="49"/>
  <c r="F378" i="55"/>
  <c r="O378" i="55" s="1"/>
  <c r="O378" i="49"/>
  <c r="F393" i="55"/>
  <c r="O393" i="55" s="1"/>
  <c r="O393" i="49"/>
  <c r="F408" i="55"/>
  <c r="O408" i="55" s="1"/>
  <c r="O408" i="49"/>
  <c r="D318" i="55"/>
  <c r="M318" i="49"/>
  <c r="K84" i="55"/>
  <c r="T84" i="55" s="1"/>
  <c r="T84" i="49"/>
  <c r="K132" i="55"/>
  <c r="T132" i="55" s="1"/>
  <c r="T132" i="49"/>
  <c r="K180" i="55"/>
  <c r="T180" i="55" s="1"/>
  <c r="T180" i="49"/>
  <c r="K234" i="55"/>
  <c r="T234" i="55" s="1"/>
  <c r="T234" i="49"/>
  <c r="K105" i="55"/>
  <c r="T105" i="55" s="1"/>
  <c r="T105" i="49"/>
  <c r="K153" i="55"/>
  <c r="T153" i="55" s="1"/>
  <c r="T153" i="49"/>
  <c r="K219" i="55"/>
  <c r="T219" i="55" s="1"/>
  <c r="T219" i="49"/>
  <c r="K267" i="55"/>
  <c r="T267" i="55" s="1"/>
  <c r="T267" i="49"/>
  <c r="K315" i="55"/>
  <c r="T315" i="55" s="1"/>
  <c r="T315" i="49"/>
  <c r="K363" i="55"/>
  <c r="T363" i="55" s="1"/>
  <c r="T363" i="49"/>
  <c r="K411" i="55"/>
  <c r="T411" i="55" s="1"/>
  <c r="T411" i="49"/>
  <c r="K282" i="55"/>
  <c r="T282" i="49"/>
  <c r="K330" i="55"/>
  <c r="T330" i="55" s="1"/>
  <c r="T330" i="49"/>
  <c r="K378" i="55"/>
  <c r="T378" i="55" s="1"/>
  <c r="T378" i="49"/>
  <c r="E411" i="55"/>
  <c r="N411" i="55" s="1"/>
  <c r="N411" i="49"/>
  <c r="E369" i="55"/>
  <c r="N369" i="55" s="1"/>
  <c r="N369" i="49"/>
  <c r="E384" i="55"/>
  <c r="N384" i="55" s="1"/>
  <c r="N384" i="49"/>
  <c r="E399" i="55"/>
  <c r="N399" i="55" s="1"/>
  <c r="N399" i="49"/>
  <c r="E318" i="55"/>
  <c r="N318" i="49"/>
  <c r="E357" i="55"/>
  <c r="N357" i="55" s="1"/>
  <c r="N357" i="49"/>
  <c r="H198" i="55"/>
  <c r="Q198" i="55" s="1"/>
  <c r="Q198" i="49"/>
  <c r="D366" i="55"/>
  <c r="M366" i="55" s="1"/>
  <c r="M366" i="49"/>
  <c r="J249" i="55"/>
  <c r="S249" i="55" s="1"/>
  <c r="S249" i="49"/>
  <c r="J240" i="55"/>
  <c r="S240" i="55" s="1"/>
  <c r="S240" i="49"/>
  <c r="J81" i="55"/>
  <c r="S81" i="55" s="1"/>
  <c r="S81" i="49"/>
  <c r="J129" i="55"/>
  <c r="S129" i="55" s="1"/>
  <c r="S129" i="49"/>
  <c r="J177" i="55"/>
  <c r="S177" i="55" s="1"/>
  <c r="S177" i="49"/>
  <c r="J210" i="55"/>
  <c r="S210" i="49"/>
  <c r="J273" i="55"/>
  <c r="S273" i="55" s="1"/>
  <c r="S273" i="49"/>
  <c r="J321" i="55"/>
  <c r="S321" i="55" s="1"/>
  <c r="S321" i="49"/>
  <c r="J369" i="55"/>
  <c r="S369" i="55" s="1"/>
  <c r="S369" i="49"/>
  <c r="J417" i="55"/>
  <c r="S417" i="55" s="1"/>
  <c r="S417" i="49"/>
  <c r="J288" i="55"/>
  <c r="S288" i="55" s="1"/>
  <c r="S288" i="49"/>
  <c r="J336" i="55"/>
  <c r="S336" i="55" s="1"/>
  <c r="S336" i="49"/>
  <c r="J384" i="55"/>
  <c r="S384" i="55" s="1"/>
  <c r="S384" i="49"/>
  <c r="F372" i="55"/>
  <c r="O372" i="55" s="1"/>
  <c r="O372" i="49"/>
  <c r="D309" i="55"/>
  <c r="M309" i="55" s="1"/>
  <c r="M309" i="49"/>
  <c r="I99" i="55"/>
  <c r="R99" i="55" s="1"/>
  <c r="R99" i="49"/>
  <c r="I147" i="55"/>
  <c r="R147" i="55" s="1"/>
  <c r="R147" i="49"/>
  <c r="R78" i="49"/>
  <c r="I78" i="55"/>
  <c r="R78" i="55" s="1"/>
  <c r="I126" i="55"/>
  <c r="R126" i="55" s="1"/>
  <c r="R126" i="49"/>
  <c r="I174" i="55"/>
  <c r="R174" i="49"/>
  <c r="I207" i="55"/>
  <c r="R207" i="55" s="1"/>
  <c r="R207" i="49"/>
  <c r="I255" i="55"/>
  <c r="R255" i="55" s="1"/>
  <c r="R255" i="49"/>
  <c r="I303" i="55"/>
  <c r="R303" i="55" s="1"/>
  <c r="R303" i="49"/>
  <c r="I351" i="55"/>
  <c r="R351" i="55" s="1"/>
  <c r="R351" i="49"/>
  <c r="I399" i="55"/>
  <c r="R399" i="55" s="1"/>
  <c r="R399" i="49"/>
  <c r="R414" i="55"/>
  <c r="I240" i="55"/>
  <c r="R240" i="55" s="1"/>
  <c r="R240" i="49"/>
  <c r="I288" i="55"/>
  <c r="R288" i="55" s="1"/>
  <c r="R288" i="49"/>
  <c r="I336" i="55"/>
  <c r="R336" i="55" s="1"/>
  <c r="R336" i="49"/>
  <c r="I384" i="55"/>
  <c r="R384" i="55" s="1"/>
  <c r="R384" i="49"/>
  <c r="G396" i="55"/>
  <c r="P396" i="55" s="1"/>
  <c r="P396" i="49"/>
  <c r="D285" i="55"/>
  <c r="M285" i="55" s="1"/>
  <c r="M285" i="49"/>
  <c r="H195" i="55"/>
  <c r="Q195" i="55" s="1"/>
  <c r="Q195" i="49"/>
  <c r="H105" i="55"/>
  <c r="Q105" i="55" s="1"/>
  <c r="Q105" i="49"/>
  <c r="H153" i="55"/>
  <c r="Q153" i="55" s="1"/>
  <c r="Q153" i="49"/>
  <c r="H267" i="55"/>
  <c r="Q267" i="55" s="1"/>
  <c r="Q267" i="49"/>
  <c r="H387" i="55"/>
  <c r="Q387" i="55" s="1"/>
  <c r="Q387" i="49"/>
  <c r="H108" i="55"/>
  <c r="Q108" i="55" s="1"/>
  <c r="Q108" i="49"/>
  <c r="H156" i="55"/>
  <c r="Q156" i="55" s="1"/>
  <c r="Q156" i="49"/>
  <c r="H306" i="55"/>
  <c r="Q306" i="55" s="1"/>
  <c r="Q306" i="49"/>
  <c r="H354" i="55"/>
  <c r="Q354" i="55" s="1"/>
  <c r="Q354" i="49"/>
  <c r="H402" i="55"/>
  <c r="Q402" i="55" s="1"/>
  <c r="Q402" i="49"/>
  <c r="Q417" i="55"/>
  <c r="J78" i="55"/>
  <c r="S78" i="55" s="1"/>
  <c r="S78" i="49"/>
  <c r="E393" i="55"/>
  <c r="N393" i="55" s="1"/>
  <c r="N393" i="49"/>
  <c r="D417" i="55"/>
  <c r="M417" i="55" s="1"/>
  <c r="M417" i="49"/>
  <c r="G330" i="55"/>
  <c r="P330" i="55" s="1"/>
  <c r="P330" i="49"/>
  <c r="G345" i="55"/>
  <c r="P345" i="55" s="1"/>
  <c r="P345" i="49"/>
  <c r="G360" i="55"/>
  <c r="P360" i="55" s="1"/>
  <c r="P360" i="49"/>
  <c r="G375" i="55"/>
  <c r="P375" i="55" s="1"/>
  <c r="P375" i="49"/>
  <c r="G390" i="55"/>
  <c r="P390" i="55" s="1"/>
  <c r="P390" i="49"/>
  <c r="G405" i="55"/>
  <c r="P405" i="55" s="1"/>
  <c r="P405" i="49"/>
  <c r="K210" i="55"/>
  <c r="T210" i="49"/>
  <c r="F363" i="55"/>
  <c r="O363" i="55" s="1"/>
  <c r="O363" i="49"/>
  <c r="F288" i="55"/>
  <c r="O288" i="55" s="1"/>
  <c r="O288" i="49"/>
  <c r="F303" i="55"/>
  <c r="O303" i="55" s="1"/>
  <c r="O303" i="49"/>
  <c r="F318" i="55"/>
  <c r="O318" i="55" s="1"/>
  <c r="O318" i="49"/>
  <c r="F333" i="55"/>
  <c r="O333" i="55" s="1"/>
  <c r="O333" i="49"/>
  <c r="D363" i="55"/>
  <c r="M363" i="55" s="1"/>
  <c r="M363" i="49"/>
  <c r="L354" i="55"/>
  <c r="L363" i="55"/>
  <c r="L384" i="55"/>
  <c r="L315" i="55"/>
  <c r="L378" i="55"/>
  <c r="L330" i="55"/>
  <c r="L375" i="55"/>
  <c r="L282" i="55"/>
  <c r="L411" i="55"/>
  <c r="U417" i="51"/>
  <c r="U417" i="56"/>
  <c r="U382" i="33"/>
  <c r="U397" i="53"/>
  <c r="U348" i="53"/>
  <c r="U301" i="53"/>
  <c r="U333" i="53"/>
  <c r="U280" i="53"/>
  <c r="U403" i="33"/>
  <c r="U405" i="54"/>
  <c r="L360" i="55"/>
  <c r="U331" i="33"/>
  <c r="U393" i="54"/>
  <c r="U357" i="54"/>
  <c r="U376" i="54"/>
  <c r="U363" i="54"/>
  <c r="U318" i="53"/>
  <c r="U396" i="54"/>
  <c r="U312" i="54"/>
  <c r="U400" i="54"/>
  <c r="U315" i="54"/>
  <c r="U354" i="53"/>
  <c r="L351" i="55"/>
  <c r="U339" i="54"/>
  <c r="L342" i="55"/>
  <c r="U366" i="54"/>
  <c r="U397" i="33"/>
  <c r="U277" i="33"/>
  <c r="U294" i="54"/>
  <c r="U286" i="33"/>
  <c r="L408" i="55"/>
  <c r="L402" i="55"/>
  <c r="U333" i="54"/>
  <c r="U304" i="54"/>
  <c r="L327" i="55"/>
  <c r="L369" i="55"/>
  <c r="U369" i="54"/>
  <c r="U285" i="54"/>
  <c r="L312" i="55"/>
  <c r="L285" i="55"/>
  <c r="L381" i="55"/>
  <c r="L279" i="55"/>
  <c r="L399" i="55"/>
  <c r="U342" i="54"/>
  <c r="U283" i="33"/>
  <c r="U297" i="54"/>
  <c r="U318" i="54"/>
  <c r="U307" i="54"/>
  <c r="U403" i="54"/>
  <c r="L300" i="55"/>
  <c r="L396" i="55"/>
  <c r="L357" i="55"/>
  <c r="U282" i="53"/>
  <c r="U291" i="54"/>
  <c r="U276" i="54"/>
  <c r="L417" i="55"/>
  <c r="U306" i="53"/>
  <c r="U339" i="51"/>
  <c r="U340" i="51"/>
  <c r="U310" i="54"/>
  <c r="U309" i="54"/>
  <c r="U334" i="33"/>
  <c r="U352" i="54"/>
  <c r="U313" i="56"/>
  <c r="U312" i="56"/>
  <c r="U289" i="56"/>
  <c r="U288" i="56"/>
  <c r="U310" i="33"/>
  <c r="U394" i="56"/>
  <c r="U298" i="51"/>
  <c r="L348" i="55"/>
  <c r="U381" i="51"/>
  <c r="L366" i="55"/>
  <c r="U334" i="56"/>
  <c r="L303" i="55"/>
  <c r="U382" i="56"/>
  <c r="U310" i="51"/>
  <c r="U301" i="56"/>
  <c r="L393" i="55"/>
  <c r="L324" i="55"/>
  <c r="U406" i="56"/>
  <c r="U313" i="51"/>
  <c r="U283" i="51"/>
  <c r="U385" i="54"/>
  <c r="L291" i="55"/>
  <c r="L387" i="55"/>
  <c r="L333" i="55"/>
  <c r="U327" i="51"/>
  <c r="U358" i="56"/>
  <c r="U367" i="56"/>
  <c r="L321" i="55"/>
  <c r="U385" i="56"/>
  <c r="U384" i="56"/>
  <c r="U307" i="56"/>
  <c r="U391" i="51"/>
  <c r="U390" i="54"/>
  <c r="U300" i="54"/>
  <c r="L318" i="55"/>
  <c r="L414" i="55"/>
  <c r="U337" i="56"/>
  <c r="U336" i="56"/>
  <c r="U330" i="54"/>
  <c r="U331" i="54"/>
  <c r="U279" i="56"/>
  <c r="L297" i="55"/>
  <c r="U322" i="56"/>
  <c r="U399" i="51"/>
  <c r="L309" i="55"/>
  <c r="L405" i="55"/>
  <c r="L288" i="55"/>
  <c r="U291" i="56"/>
  <c r="U354" i="54"/>
  <c r="U355" i="54"/>
  <c r="U388" i="54"/>
  <c r="U387" i="54"/>
  <c r="U360" i="54"/>
  <c r="L276" i="55"/>
  <c r="L372" i="55"/>
  <c r="L390" i="55"/>
  <c r="U310" i="56"/>
  <c r="U360" i="56"/>
  <c r="U378" i="54"/>
  <c r="U379" i="54"/>
  <c r="E39" i="57"/>
  <c r="S306" i="47" l="1"/>
  <c r="R258" i="44"/>
  <c r="T150" i="45"/>
  <c r="T309" i="44"/>
  <c r="R300" i="44"/>
  <c r="R204" i="44"/>
  <c r="M384" i="44"/>
  <c r="M390" i="44"/>
  <c r="E395" i="46"/>
  <c r="E394" i="45"/>
  <c r="E307" i="47"/>
  <c r="E361" i="46"/>
  <c r="E413" i="47"/>
  <c r="E319" i="45"/>
  <c r="E395" i="47"/>
  <c r="N393" i="47" s="1"/>
  <c r="E394" i="47"/>
  <c r="E289" i="45"/>
  <c r="E319" i="47"/>
  <c r="E296" i="45"/>
  <c r="E344" i="45"/>
  <c r="E392" i="47"/>
  <c r="N390" i="47" s="1"/>
  <c r="N333" i="44"/>
  <c r="E296" i="47"/>
  <c r="E344" i="47"/>
  <c r="E341" i="45"/>
  <c r="N342" i="44"/>
  <c r="N294" i="44"/>
  <c r="E341" i="46"/>
  <c r="E275" i="45"/>
  <c r="E307" i="45"/>
  <c r="E361" i="45"/>
  <c r="N360" i="45" s="1"/>
  <c r="E413" i="45"/>
  <c r="E275" i="46"/>
  <c r="Q408" i="44"/>
  <c r="Q405" i="47"/>
  <c r="R402" i="44"/>
  <c r="J215" i="47"/>
  <c r="J332" i="45"/>
  <c r="J281" i="47"/>
  <c r="J263" i="46"/>
  <c r="J365" i="45"/>
  <c r="J80" i="45"/>
  <c r="S273" i="44"/>
  <c r="J332" i="46"/>
  <c r="J118" i="45"/>
  <c r="J319" i="47"/>
  <c r="J205" i="45"/>
  <c r="J338" i="45"/>
  <c r="J359" i="47"/>
  <c r="J272" i="45"/>
  <c r="J205" i="46"/>
  <c r="J134" i="47"/>
  <c r="J167" i="47"/>
  <c r="J146" i="45"/>
  <c r="S252" i="45"/>
  <c r="J121" i="45"/>
  <c r="J292" i="47"/>
  <c r="L369" i="47"/>
  <c r="L363" i="45"/>
  <c r="L342" i="47"/>
  <c r="L369" i="45"/>
  <c r="L363" i="46"/>
  <c r="K379" i="47"/>
  <c r="K283" i="46"/>
  <c r="K157" i="45"/>
  <c r="T291" i="45"/>
  <c r="K353" i="47"/>
  <c r="K289" i="45"/>
  <c r="T288" i="45" s="1"/>
  <c r="K116" i="46"/>
  <c r="K367" i="45"/>
  <c r="K319" i="47"/>
  <c r="K262" i="47"/>
  <c r="K356" i="45"/>
  <c r="K166" i="47"/>
  <c r="T324" i="44"/>
  <c r="T225" i="44"/>
  <c r="T135" i="44"/>
  <c r="T345" i="45"/>
  <c r="K320" i="45"/>
  <c r="T159" i="45"/>
  <c r="K137" i="46"/>
  <c r="K389" i="46"/>
  <c r="K268" i="45"/>
  <c r="K143" i="46"/>
  <c r="T141" i="46" s="1"/>
  <c r="K232" i="46"/>
  <c r="K416" i="45"/>
  <c r="K320" i="46"/>
  <c r="K268" i="46"/>
  <c r="K210" i="45"/>
  <c r="K230" i="45"/>
  <c r="T99" i="44"/>
  <c r="K416" i="46"/>
  <c r="K268" i="47"/>
  <c r="T78" i="45"/>
  <c r="K230" i="46"/>
  <c r="T114" i="44"/>
  <c r="T141" i="44"/>
  <c r="K206" i="45"/>
  <c r="T354" i="45"/>
  <c r="K193" i="46"/>
  <c r="T192" i="46" s="1"/>
  <c r="K206" i="46"/>
  <c r="T201" i="47"/>
  <c r="K379" i="46"/>
  <c r="K193" i="45"/>
  <c r="K353" i="46"/>
  <c r="K319" i="45"/>
  <c r="K262" i="45"/>
  <c r="T261" i="45" s="1"/>
  <c r="K125" i="45"/>
  <c r="T123" i="45" s="1"/>
  <c r="K166" i="45"/>
  <c r="T231" i="45"/>
  <c r="K193" i="47"/>
  <c r="K125" i="46"/>
  <c r="T252" i="44"/>
  <c r="J229" i="45"/>
  <c r="J328" i="46"/>
  <c r="S261" i="45"/>
  <c r="J215" i="45"/>
  <c r="J406" i="47"/>
  <c r="J118" i="46"/>
  <c r="J70" i="46"/>
  <c r="J95" i="47"/>
  <c r="J281" i="46"/>
  <c r="J163" i="47"/>
  <c r="S162" i="47" s="1"/>
  <c r="J193" i="45"/>
  <c r="J412" i="45"/>
  <c r="J359" i="46"/>
  <c r="J148" i="45"/>
  <c r="J346" i="46"/>
  <c r="S345" i="46" s="1"/>
  <c r="J292" i="46"/>
  <c r="J157" i="46"/>
  <c r="J377" i="45"/>
  <c r="J338" i="46"/>
  <c r="J187" i="46"/>
  <c r="J398" i="47"/>
  <c r="J134" i="46"/>
  <c r="J121" i="46"/>
  <c r="S120" i="46" s="1"/>
  <c r="J167" i="45"/>
  <c r="J178" i="45"/>
  <c r="J229" i="46"/>
  <c r="S228" i="46" s="1"/>
  <c r="J316" i="45"/>
  <c r="J102" i="45"/>
  <c r="J97" i="45"/>
  <c r="S117" i="45"/>
  <c r="J91" i="47"/>
  <c r="S90" i="47" s="1"/>
  <c r="J383" i="45"/>
  <c r="J275" i="45"/>
  <c r="J188" i="46"/>
  <c r="S186" i="46" s="1"/>
  <c r="J98" i="45"/>
  <c r="J388" i="46"/>
  <c r="J121" i="47"/>
  <c r="J101" i="45"/>
  <c r="J223" i="45"/>
  <c r="J191" i="47"/>
  <c r="J80" i="47"/>
  <c r="J272" i="47"/>
  <c r="J246" i="45"/>
  <c r="S78" i="44"/>
  <c r="S264" i="44"/>
  <c r="S378" i="47"/>
  <c r="J388" i="45"/>
  <c r="J246" i="46"/>
  <c r="J389" i="45"/>
  <c r="J178" i="46"/>
  <c r="J400" i="45"/>
  <c r="J316" i="46"/>
  <c r="J102" i="46"/>
  <c r="J97" i="46"/>
  <c r="J91" i="46"/>
  <c r="J383" i="46"/>
  <c r="J275" i="46"/>
  <c r="J220" i="45"/>
  <c r="S219" i="45" s="1"/>
  <c r="J98" i="47"/>
  <c r="J101" i="46"/>
  <c r="J85" i="45"/>
  <c r="J223" i="46"/>
  <c r="S189" i="44"/>
  <c r="S93" i="44"/>
  <c r="J272" i="46"/>
  <c r="S270" i="46" s="1"/>
  <c r="J389" i="46"/>
  <c r="S387" i="46" s="1"/>
  <c r="J210" i="45"/>
  <c r="J178" i="47"/>
  <c r="J269" i="45"/>
  <c r="J400" i="46"/>
  <c r="S399" i="46" s="1"/>
  <c r="J224" i="45"/>
  <c r="S249" i="45"/>
  <c r="S402" i="45"/>
  <c r="S300" i="45"/>
  <c r="J310" i="46"/>
  <c r="J275" i="47"/>
  <c r="J318" i="45"/>
  <c r="J220" i="46"/>
  <c r="J322" i="46"/>
  <c r="J196" i="45"/>
  <c r="S195" i="45" s="1"/>
  <c r="J101" i="47"/>
  <c r="J85" i="46"/>
  <c r="S84" i="46" s="1"/>
  <c r="J223" i="47"/>
  <c r="J304" i="45"/>
  <c r="J125" i="45"/>
  <c r="S312" i="45"/>
  <c r="J287" i="45"/>
  <c r="J230" i="45"/>
  <c r="J210" i="47"/>
  <c r="J269" i="46"/>
  <c r="S267" i="46" s="1"/>
  <c r="J406" i="46"/>
  <c r="J400" i="47"/>
  <c r="J224" i="46"/>
  <c r="S99" i="45"/>
  <c r="J95" i="46"/>
  <c r="J163" i="46"/>
  <c r="J310" i="45"/>
  <c r="J318" i="46"/>
  <c r="J220" i="47"/>
  <c r="J322" i="45"/>
  <c r="J196" i="46"/>
  <c r="J346" i="45"/>
  <c r="J304" i="46"/>
  <c r="J125" i="46"/>
  <c r="S312" i="46"/>
  <c r="J287" i="46"/>
  <c r="J398" i="45"/>
  <c r="J230" i="46"/>
  <c r="S267" i="44"/>
  <c r="S132" i="44"/>
  <c r="S162" i="45"/>
  <c r="J157" i="45"/>
  <c r="I254" i="47"/>
  <c r="I122" i="45"/>
  <c r="I116" i="47"/>
  <c r="I79" i="45"/>
  <c r="I307" i="46"/>
  <c r="I226" i="47"/>
  <c r="I409" i="45"/>
  <c r="I313" i="46"/>
  <c r="I73" i="45"/>
  <c r="I160" i="45"/>
  <c r="R159" i="45" s="1"/>
  <c r="I397" i="45"/>
  <c r="R396" i="45" s="1"/>
  <c r="I344" i="46"/>
  <c r="I274" i="47"/>
  <c r="I95" i="46"/>
  <c r="R93" i="46" s="1"/>
  <c r="I356" i="46"/>
  <c r="I266" i="46"/>
  <c r="I104" i="45"/>
  <c r="I98" i="47"/>
  <c r="R96" i="44"/>
  <c r="R363" i="46"/>
  <c r="I187" i="45"/>
  <c r="I248" i="46"/>
  <c r="I140" i="45"/>
  <c r="I217" i="46"/>
  <c r="I169" i="45"/>
  <c r="I236" i="46"/>
  <c r="I112" i="45"/>
  <c r="R291" i="45"/>
  <c r="I325" i="45"/>
  <c r="R324" i="45" s="1"/>
  <c r="I229" i="46"/>
  <c r="R237" i="46"/>
  <c r="I374" i="45"/>
  <c r="I193" i="45"/>
  <c r="I80" i="45"/>
  <c r="I97" i="46"/>
  <c r="I278" i="45"/>
  <c r="R123" i="44"/>
  <c r="I187" i="46"/>
  <c r="R147" i="45"/>
  <c r="R354" i="45"/>
  <c r="I169" i="46"/>
  <c r="I236" i="45"/>
  <c r="I118" i="45"/>
  <c r="I391" i="45"/>
  <c r="I295" i="45"/>
  <c r="I199" i="45"/>
  <c r="I112" i="46"/>
  <c r="I325" i="46"/>
  <c r="I229" i="47"/>
  <c r="I374" i="46"/>
  <c r="I193" i="46"/>
  <c r="I80" i="46"/>
  <c r="I244" i="45"/>
  <c r="R243" i="45" s="1"/>
  <c r="I97" i="47"/>
  <c r="I278" i="46"/>
  <c r="I347" i="45"/>
  <c r="R69" i="47"/>
  <c r="I334" i="45"/>
  <c r="R333" i="45" s="1"/>
  <c r="I251" i="45"/>
  <c r="R249" i="45" s="1"/>
  <c r="I118" i="46"/>
  <c r="I332" i="46"/>
  <c r="I391" i="46"/>
  <c r="I295" i="46"/>
  <c r="I199" i="46"/>
  <c r="I151" i="46"/>
  <c r="I193" i="47"/>
  <c r="I244" i="46"/>
  <c r="R288" i="45"/>
  <c r="R93" i="45"/>
  <c r="R339" i="46"/>
  <c r="R189" i="45"/>
  <c r="I334" i="46"/>
  <c r="I82" i="46"/>
  <c r="I125" i="45"/>
  <c r="R123" i="45" s="1"/>
  <c r="I118" i="47"/>
  <c r="I332" i="45"/>
  <c r="R330" i="45" s="1"/>
  <c r="I151" i="45"/>
  <c r="I91" i="47"/>
  <c r="I221" i="45"/>
  <c r="R219" i="45" s="1"/>
  <c r="I244" i="47"/>
  <c r="R243" i="47" s="1"/>
  <c r="I254" i="45"/>
  <c r="I116" i="45"/>
  <c r="R114" i="45" s="1"/>
  <c r="R339" i="47"/>
  <c r="I226" i="46"/>
  <c r="I334" i="47"/>
  <c r="I82" i="45"/>
  <c r="R96" i="45"/>
  <c r="I317" i="45"/>
  <c r="R315" i="45" s="1"/>
  <c r="I125" i="46"/>
  <c r="I91" i="45"/>
  <c r="R90" i="45" s="1"/>
  <c r="R267" i="47"/>
  <c r="R408" i="45"/>
  <c r="I274" i="46"/>
  <c r="I221" i="46"/>
  <c r="I154" i="46"/>
  <c r="I98" i="46"/>
  <c r="I79" i="46"/>
  <c r="I307" i="45"/>
  <c r="I82" i="47"/>
  <c r="R144" i="45"/>
  <c r="R111" i="45"/>
  <c r="R324" i="46"/>
  <c r="I154" i="45"/>
  <c r="R354" i="44"/>
  <c r="H341" i="47"/>
  <c r="H293" i="46"/>
  <c r="H145" i="47"/>
  <c r="Q315" i="46"/>
  <c r="H404" i="46"/>
  <c r="H275" i="47"/>
  <c r="H239" i="47"/>
  <c r="Q270" i="46"/>
  <c r="Q396" i="45"/>
  <c r="H176" i="47"/>
  <c r="H290" i="45"/>
  <c r="H203" i="45"/>
  <c r="H155" i="47"/>
  <c r="H89" i="45"/>
  <c r="H98" i="47"/>
  <c r="Q96" i="47" s="1"/>
  <c r="H398" i="46"/>
  <c r="Q396" i="46" s="1"/>
  <c r="H318" i="47"/>
  <c r="H185" i="45"/>
  <c r="Q378" i="47"/>
  <c r="H409" i="45"/>
  <c r="Q408" i="45" s="1"/>
  <c r="H140" i="47"/>
  <c r="Q396" i="44"/>
  <c r="H145" i="45"/>
  <c r="Q144" i="45" s="1"/>
  <c r="H332" i="45"/>
  <c r="Q330" i="45" s="1"/>
  <c r="H308" i="45"/>
  <c r="Q306" i="45" s="1"/>
  <c r="H290" i="46"/>
  <c r="H235" i="45"/>
  <c r="H155" i="45"/>
  <c r="H260" i="47"/>
  <c r="Q363" i="47"/>
  <c r="H409" i="47"/>
  <c r="H265" i="45"/>
  <c r="Q264" i="45" s="1"/>
  <c r="H142" i="47"/>
  <c r="H140" i="45"/>
  <c r="H227" i="45"/>
  <c r="Q273" i="44"/>
  <c r="Q261" i="44"/>
  <c r="Q252" i="44"/>
  <c r="Q306" i="44"/>
  <c r="Q225" i="45"/>
  <c r="H202" i="47"/>
  <c r="H154" i="45"/>
  <c r="H332" i="46"/>
  <c r="H308" i="46"/>
  <c r="H386" i="45"/>
  <c r="H235" i="47"/>
  <c r="Q234" i="47" s="1"/>
  <c r="H260" i="45"/>
  <c r="H409" i="46"/>
  <c r="H265" i="47"/>
  <c r="H142" i="45"/>
  <c r="H245" i="45"/>
  <c r="Q243" i="45" s="1"/>
  <c r="H280" i="46"/>
  <c r="H64" i="45"/>
  <c r="H263" i="45"/>
  <c r="Q261" i="45" s="1"/>
  <c r="H227" i="47"/>
  <c r="Q225" i="47" s="1"/>
  <c r="Q225" i="44"/>
  <c r="Q132" i="44"/>
  <c r="Q234" i="45"/>
  <c r="H202" i="46"/>
  <c r="H154" i="47"/>
  <c r="Q225" i="46"/>
  <c r="Q129" i="47"/>
  <c r="Q63" i="45"/>
  <c r="Q114" i="46"/>
  <c r="H109" i="47"/>
  <c r="Q69" i="47"/>
  <c r="H386" i="46"/>
  <c r="H214" i="45"/>
  <c r="H235" i="46"/>
  <c r="H365" i="45"/>
  <c r="H394" i="45"/>
  <c r="H245" i="47"/>
  <c r="H280" i="45"/>
  <c r="H64" i="47"/>
  <c r="H263" i="47"/>
  <c r="H220" i="45"/>
  <c r="Q96" i="44"/>
  <c r="H154" i="46"/>
  <c r="Q153" i="46" s="1"/>
  <c r="Q63" i="46"/>
  <c r="H395" i="45"/>
  <c r="H248" i="45"/>
  <c r="H109" i="45"/>
  <c r="Q108" i="45" s="1"/>
  <c r="H214" i="47"/>
  <c r="H352" i="46"/>
  <c r="H365" i="46"/>
  <c r="Q363" i="46" s="1"/>
  <c r="H394" i="46"/>
  <c r="Q393" i="46" s="1"/>
  <c r="H220" i="47"/>
  <c r="Q363" i="44"/>
  <c r="Q402" i="44"/>
  <c r="H395" i="47"/>
  <c r="H248" i="46"/>
  <c r="H214" i="46"/>
  <c r="H352" i="45"/>
  <c r="Q351" i="45" s="1"/>
  <c r="H118" i="47"/>
  <c r="H116" i="47"/>
  <c r="H394" i="47"/>
  <c r="H298" i="46"/>
  <c r="H115" i="47"/>
  <c r="H392" i="45"/>
  <c r="Q342" i="45"/>
  <c r="Q372" i="46"/>
  <c r="Q324" i="45"/>
  <c r="Q291" i="47"/>
  <c r="H352" i="47"/>
  <c r="H115" i="45"/>
  <c r="Q114" i="45" s="1"/>
  <c r="Q237" i="44"/>
  <c r="Q390" i="44"/>
  <c r="Q243" i="44"/>
  <c r="Q84" i="44"/>
  <c r="P381" i="44"/>
  <c r="P372" i="44"/>
  <c r="P402" i="44"/>
  <c r="P303" i="44"/>
  <c r="P342" i="44"/>
  <c r="P369" i="44"/>
  <c r="P315" i="44"/>
  <c r="P384" i="44"/>
  <c r="P351" i="44"/>
  <c r="O354" i="44"/>
  <c r="O336" i="44"/>
  <c r="O366" i="44"/>
  <c r="O396" i="44"/>
  <c r="O333" i="44"/>
  <c r="E335" i="47"/>
  <c r="E407" i="45"/>
  <c r="E283" i="47"/>
  <c r="E397" i="46"/>
  <c r="E281" i="47"/>
  <c r="N417" i="44"/>
  <c r="E295" i="45"/>
  <c r="N294" i="45" s="1"/>
  <c r="E301" i="46"/>
  <c r="E371" i="46"/>
  <c r="E282" i="45"/>
  <c r="N282" i="45" s="1"/>
  <c r="N327" i="44"/>
  <c r="N405" i="44"/>
  <c r="E295" i="46"/>
  <c r="E371" i="47"/>
  <c r="E415" i="45"/>
  <c r="N414" i="45" s="1"/>
  <c r="E322" i="45"/>
  <c r="E282" i="47"/>
  <c r="N408" i="44"/>
  <c r="E329" i="45"/>
  <c r="N303" i="46"/>
  <c r="E295" i="47"/>
  <c r="E415" i="46"/>
  <c r="E322" i="47"/>
  <c r="N321" i="47" s="1"/>
  <c r="N279" i="44"/>
  <c r="E329" i="47"/>
  <c r="N327" i="47" s="1"/>
  <c r="E335" i="45"/>
  <c r="N393" i="45"/>
  <c r="N306" i="44"/>
  <c r="M360" i="44"/>
  <c r="M345" i="44"/>
  <c r="M309" i="44"/>
  <c r="Q69" i="45"/>
  <c r="T84" i="45"/>
  <c r="J350" i="45"/>
  <c r="S348" i="45" s="1"/>
  <c r="J350" i="46"/>
  <c r="S285" i="44"/>
  <c r="J286" i="47"/>
  <c r="J286" i="46"/>
  <c r="J335" i="47"/>
  <c r="J335" i="46"/>
  <c r="S237" i="44"/>
  <c r="J238" i="47"/>
  <c r="S237" i="47" s="1"/>
  <c r="J238" i="46"/>
  <c r="J238" i="45"/>
  <c r="J143" i="47"/>
  <c r="J143" i="45"/>
  <c r="S141" i="45" s="1"/>
  <c r="J143" i="46"/>
  <c r="J218" i="46"/>
  <c r="J218" i="45"/>
  <c r="J218" i="47"/>
  <c r="K407" i="47"/>
  <c r="T405" i="47" s="1"/>
  <c r="K407" i="45"/>
  <c r="K407" i="46"/>
  <c r="I371" i="47"/>
  <c r="I371" i="45"/>
  <c r="I103" i="47"/>
  <c r="I103" i="45"/>
  <c r="I103" i="46"/>
  <c r="S276" i="44"/>
  <c r="J277" i="46"/>
  <c r="J277" i="45"/>
  <c r="J277" i="47"/>
  <c r="H413" i="46"/>
  <c r="H413" i="45"/>
  <c r="H119" i="47"/>
  <c r="H119" i="45"/>
  <c r="R105" i="44"/>
  <c r="I106" i="45"/>
  <c r="I106" i="46"/>
  <c r="I106" i="47"/>
  <c r="J317" i="47"/>
  <c r="J317" i="46"/>
  <c r="J317" i="45"/>
  <c r="R195" i="44"/>
  <c r="I196" i="45"/>
  <c r="I196" i="46"/>
  <c r="I338" i="47"/>
  <c r="I338" i="46"/>
  <c r="J83" i="47"/>
  <c r="J83" i="46"/>
  <c r="S81" i="46" s="1"/>
  <c r="J236" i="47"/>
  <c r="J236" i="46"/>
  <c r="J236" i="45"/>
  <c r="H286" i="47"/>
  <c r="H286" i="46"/>
  <c r="H286" i="45"/>
  <c r="Q285" i="45" s="1"/>
  <c r="H184" i="46"/>
  <c r="H184" i="45"/>
  <c r="H88" i="47"/>
  <c r="H88" i="46"/>
  <c r="H88" i="45"/>
  <c r="Q87" i="45" s="1"/>
  <c r="H305" i="46"/>
  <c r="H305" i="45"/>
  <c r="H305" i="47"/>
  <c r="Q204" i="44"/>
  <c r="H205" i="45"/>
  <c r="H205" i="47"/>
  <c r="Q204" i="47" s="1"/>
  <c r="H205" i="46"/>
  <c r="Q204" i="46" s="1"/>
  <c r="H101" i="46"/>
  <c r="H101" i="45"/>
  <c r="Q99" i="45" s="1"/>
  <c r="H101" i="47"/>
  <c r="I218" i="47"/>
  <c r="I218" i="45"/>
  <c r="R216" i="45" s="1"/>
  <c r="I218" i="46"/>
  <c r="I361" i="47"/>
  <c r="I361" i="46"/>
  <c r="R360" i="46" s="1"/>
  <c r="I361" i="45"/>
  <c r="I265" i="47"/>
  <c r="R264" i="47" s="1"/>
  <c r="I265" i="46"/>
  <c r="I265" i="45"/>
  <c r="R264" i="45" s="1"/>
  <c r="I152" i="47"/>
  <c r="I152" i="46"/>
  <c r="I152" i="45"/>
  <c r="I173" i="47"/>
  <c r="I173" i="46"/>
  <c r="I173" i="45"/>
  <c r="R171" i="45" s="1"/>
  <c r="I77" i="45"/>
  <c r="R75" i="45" s="1"/>
  <c r="I77" i="46"/>
  <c r="J394" i="47"/>
  <c r="J394" i="45"/>
  <c r="J298" i="46"/>
  <c r="J298" i="45"/>
  <c r="S297" i="45" s="1"/>
  <c r="J298" i="47"/>
  <c r="H281" i="47"/>
  <c r="H281" i="45"/>
  <c r="K404" i="45"/>
  <c r="T402" i="45" s="1"/>
  <c r="K404" i="47"/>
  <c r="K404" i="46"/>
  <c r="K308" i="47"/>
  <c r="K308" i="45"/>
  <c r="T306" i="45" s="1"/>
  <c r="Q177" i="44"/>
  <c r="H178" i="46"/>
  <c r="Q177" i="46" s="1"/>
  <c r="H178" i="47"/>
  <c r="H178" i="45"/>
  <c r="Q177" i="45" s="1"/>
  <c r="Q189" i="44"/>
  <c r="H191" i="45"/>
  <c r="H191" i="47"/>
  <c r="H191" i="46"/>
  <c r="Q189" i="46" s="1"/>
  <c r="R387" i="44"/>
  <c r="I388" i="47"/>
  <c r="R387" i="47" s="1"/>
  <c r="I388" i="46"/>
  <c r="R387" i="46" s="1"/>
  <c r="I388" i="45"/>
  <c r="R387" i="45" s="1"/>
  <c r="I227" i="47"/>
  <c r="I227" i="45"/>
  <c r="I227" i="46"/>
  <c r="J293" i="47"/>
  <c r="J293" i="46"/>
  <c r="J293" i="45"/>
  <c r="I305" i="45"/>
  <c r="I305" i="46"/>
  <c r="J323" i="45"/>
  <c r="J323" i="46"/>
  <c r="I392" i="47"/>
  <c r="I392" i="46"/>
  <c r="I392" i="45"/>
  <c r="I296" i="47"/>
  <c r="N38" i="47" s="1"/>
  <c r="I296" i="46"/>
  <c r="N38" i="46" s="1"/>
  <c r="I296" i="45"/>
  <c r="R294" i="45" s="1"/>
  <c r="I200" i="47"/>
  <c r="I200" i="46"/>
  <c r="I200" i="45"/>
  <c r="I343" i="45"/>
  <c r="R342" i="45" s="1"/>
  <c r="I343" i="46"/>
  <c r="I247" i="47"/>
  <c r="I247" i="45"/>
  <c r="R246" i="45" s="1"/>
  <c r="R165" i="44"/>
  <c r="I166" i="46"/>
  <c r="I166" i="45"/>
  <c r="I166" i="47"/>
  <c r="I86" i="45"/>
  <c r="R84" i="45" s="1"/>
  <c r="I86" i="46"/>
  <c r="I139" i="47"/>
  <c r="I139" i="45"/>
  <c r="I139" i="46"/>
  <c r="S375" i="44"/>
  <c r="J376" i="46"/>
  <c r="J376" i="45"/>
  <c r="J376" i="47"/>
  <c r="S279" i="44"/>
  <c r="J280" i="47"/>
  <c r="J280" i="46"/>
  <c r="J280" i="45"/>
  <c r="S279" i="45" s="1"/>
  <c r="J329" i="47"/>
  <c r="J329" i="46"/>
  <c r="J329" i="45"/>
  <c r="S327" i="45" s="1"/>
  <c r="J200" i="46"/>
  <c r="J200" i="45"/>
  <c r="J200" i="47"/>
  <c r="J169" i="45"/>
  <c r="S168" i="44"/>
  <c r="J169" i="46"/>
  <c r="S72" i="44"/>
  <c r="J73" i="47"/>
  <c r="J73" i="46"/>
  <c r="J73" i="45"/>
  <c r="J217" i="47"/>
  <c r="J217" i="45"/>
  <c r="H143" i="47"/>
  <c r="H143" i="45"/>
  <c r="Q141" i="45" s="1"/>
  <c r="S111" i="44"/>
  <c r="J112" i="45"/>
  <c r="S111" i="45" s="1"/>
  <c r="J112" i="46"/>
  <c r="S111" i="46" s="1"/>
  <c r="H415" i="47"/>
  <c r="H415" i="45"/>
  <c r="Q414" i="45" s="1"/>
  <c r="H415" i="46"/>
  <c r="I370" i="47"/>
  <c r="I370" i="45"/>
  <c r="R369" i="45" s="1"/>
  <c r="I370" i="46"/>
  <c r="H359" i="47"/>
  <c r="H359" i="46"/>
  <c r="H359" i="45"/>
  <c r="Q357" i="45" s="1"/>
  <c r="R372" i="44"/>
  <c r="I373" i="47"/>
  <c r="R372" i="47" s="1"/>
  <c r="I373" i="45"/>
  <c r="R372" i="45" s="1"/>
  <c r="R276" i="44"/>
  <c r="I277" i="47"/>
  <c r="R276" i="47" s="1"/>
  <c r="I277" i="45"/>
  <c r="I164" i="46"/>
  <c r="R162" i="46" s="1"/>
  <c r="I164" i="45"/>
  <c r="I68" i="47"/>
  <c r="G38" i="47" s="1"/>
  <c r="I68" i="46"/>
  <c r="R66" i="46" s="1"/>
  <c r="R120" i="44"/>
  <c r="I121" i="47"/>
  <c r="I121" i="45"/>
  <c r="J82" i="47"/>
  <c r="J82" i="45"/>
  <c r="S81" i="45" s="1"/>
  <c r="S357" i="44"/>
  <c r="J358" i="47"/>
  <c r="S357" i="47" s="1"/>
  <c r="J358" i="45"/>
  <c r="J358" i="46"/>
  <c r="S357" i="46" s="1"/>
  <c r="J407" i="47"/>
  <c r="J407" i="46"/>
  <c r="J407" i="45"/>
  <c r="J311" i="47"/>
  <c r="S309" i="47" s="1"/>
  <c r="J311" i="46"/>
  <c r="J311" i="45"/>
  <c r="J206" i="47"/>
  <c r="J206" i="46"/>
  <c r="J206" i="45"/>
  <c r="S204" i="45" s="1"/>
  <c r="J119" i="47"/>
  <c r="J119" i="46"/>
  <c r="S258" i="44"/>
  <c r="J259" i="45"/>
  <c r="J259" i="46"/>
  <c r="K368" i="47"/>
  <c r="K368" i="46"/>
  <c r="K368" i="45"/>
  <c r="K401" i="46"/>
  <c r="K401" i="45"/>
  <c r="K401" i="47"/>
  <c r="T336" i="44"/>
  <c r="K337" i="47"/>
  <c r="K337" i="46"/>
  <c r="T336" i="46" s="1"/>
  <c r="K337" i="45"/>
  <c r="K241" i="45"/>
  <c r="T240" i="45" s="1"/>
  <c r="K241" i="47"/>
  <c r="K241" i="46"/>
  <c r="K191" i="47"/>
  <c r="K191" i="46"/>
  <c r="K191" i="45"/>
  <c r="K95" i="47"/>
  <c r="K95" i="46"/>
  <c r="T153" i="44"/>
  <c r="K154" i="47"/>
  <c r="K154" i="46"/>
  <c r="K154" i="45"/>
  <c r="T153" i="45" s="1"/>
  <c r="J149" i="47"/>
  <c r="J149" i="46"/>
  <c r="J149" i="45"/>
  <c r="K382" i="46"/>
  <c r="K382" i="45"/>
  <c r="T381" i="45" s="1"/>
  <c r="K382" i="47"/>
  <c r="T87" i="44"/>
  <c r="K88" i="47"/>
  <c r="K88" i="45"/>
  <c r="Q255" i="44"/>
  <c r="H257" i="45"/>
  <c r="H257" i="47"/>
  <c r="L37" i="47" s="1"/>
  <c r="I385" i="47"/>
  <c r="I385" i="45"/>
  <c r="J290" i="47"/>
  <c r="J290" i="45"/>
  <c r="S288" i="45" s="1"/>
  <c r="K316" i="47"/>
  <c r="K316" i="45"/>
  <c r="Q81" i="44"/>
  <c r="H82" i="46"/>
  <c r="H82" i="45"/>
  <c r="Q81" i="45" s="1"/>
  <c r="H82" i="47"/>
  <c r="I275" i="47"/>
  <c r="I275" i="45"/>
  <c r="J130" i="47"/>
  <c r="J130" i="45"/>
  <c r="J130" i="46"/>
  <c r="J352" i="46"/>
  <c r="S351" i="46" s="1"/>
  <c r="S351" i="44"/>
  <c r="J352" i="45"/>
  <c r="S351" i="45" s="1"/>
  <c r="J352" i="47"/>
  <c r="J385" i="47"/>
  <c r="J385" i="46"/>
  <c r="J385" i="45"/>
  <c r="S384" i="45" s="1"/>
  <c r="J305" i="47"/>
  <c r="J305" i="46"/>
  <c r="S303" i="46" s="1"/>
  <c r="J305" i="45"/>
  <c r="K331" i="46"/>
  <c r="K331" i="47"/>
  <c r="K331" i="45"/>
  <c r="T330" i="45" s="1"/>
  <c r="K235" i="47"/>
  <c r="T234" i="47" s="1"/>
  <c r="K235" i="46"/>
  <c r="K235" i="45"/>
  <c r="T234" i="45" s="1"/>
  <c r="K185" i="46"/>
  <c r="K185" i="45"/>
  <c r="T183" i="45" s="1"/>
  <c r="K185" i="47"/>
  <c r="K89" i="47"/>
  <c r="K89" i="45"/>
  <c r="K89" i="46"/>
  <c r="T87" i="46" s="1"/>
  <c r="K164" i="47"/>
  <c r="K164" i="46"/>
  <c r="K164" i="45"/>
  <c r="T162" i="45" s="1"/>
  <c r="K68" i="47"/>
  <c r="K68" i="46"/>
  <c r="K68" i="45"/>
  <c r="R141" i="44"/>
  <c r="I143" i="47"/>
  <c r="I143" i="45"/>
  <c r="R141" i="45" s="1"/>
  <c r="I143" i="46"/>
  <c r="K415" i="47"/>
  <c r="K415" i="46"/>
  <c r="K415" i="45"/>
  <c r="N303" i="47"/>
  <c r="S258" i="45"/>
  <c r="P396" i="44"/>
  <c r="Q417" i="44"/>
  <c r="H418" i="47"/>
  <c r="H418" i="45"/>
  <c r="Q417" i="45" s="1"/>
  <c r="Q321" i="44"/>
  <c r="H322" i="47"/>
  <c r="H322" i="46"/>
  <c r="O37" i="46" s="1"/>
  <c r="H322" i="45"/>
  <c r="Q321" i="45" s="1"/>
  <c r="Q222" i="44"/>
  <c r="H223" i="46"/>
  <c r="H223" i="45"/>
  <c r="Q171" i="44"/>
  <c r="H172" i="45"/>
  <c r="H172" i="47"/>
  <c r="H383" i="46"/>
  <c r="Q381" i="46" s="1"/>
  <c r="H383" i="47"/>
  <c r="Q381" i="47" s="1"/>
  <c r="H383" i="45"/>
  <c r="H221" i="46"/>
  <c r="H221" i="45"/>
  <c r="H221" i="47"/>
  <c r="Q219" i="47" s="1"/>
  <c r="Q120" i="44"/>
  <c r="H121" i="46"/>
  <c r="H121" i="45"/>
  <c r="Q120" i="45" s="1"/>
  <c r="H121" i="47"/>
  <c r="Q258" i="44"/>
  <c r="H259" i="46"/>
  <c r="L37" i="46" s="1"/>
  <c r="P312" i="44"/>
  <c r="Q117" i="46"/>
  <c r="R237" i="45"/>
  <c r="N414" i="46"/>
  <c r="N279" i="45"/>
  <c r="N375" i="46"/>
  <c r="Q294" i="47"/>
  <c r="R150" i="45"/>
  <c r="R285" i="45"/>
  <c r="J286" i="45"/>
  <c r="S285" i="45" s="1"/>
  <c r="R162" i="45"/>
  <c r="R99" i="47"/>
  <c r="Q90" i="46"/>
  <c r="Q162" i="45"/>
  <c r="Q288" i="47"/>
  <c r="Q126" i="46"/>
  <c r="Q192" i="47"/>
  <c r="R306" i="45"/>
  <c r="R180" i="45"/>
  <c r="R213" i="47"/>
  <c r="S366" i="47"/>
  <c r="S123" i="45"/>
  <c r="T336" i="45"/>
  <c r="T159" i="47"/>
  <c r="T186" i="45"/>
  <c r="O351" i="44"/>
  <c r="Q303" i="44"/>
  <c r="T213" i="44"/>
  <c r="T195" i="44"/>
  <c r="M351" i="44"/>
  <c r="Q192" i="44"/>
  <c r="R63" i="44"/>
  <c r="T363" i="44"/>
  <c r="R384" i="45"/>
  <c r="S348" i="47"/>
  <c r="S276" i="45"/>
  <c r="T336" i="47"/>
  <c r="T63" i="45"/>
  <c r="T279" i="45"/>
  <c r="R252" i="44"/>
  <c r="R171" i="44"/>
  <c r="R75" i="44"/>
  <c r="T375" i="44"/>
  <c r="T279" i="44"/>
  <c r="S396" i="44"/>
  <c r="S201" i="44"/>
  <c r="P360" i="44"/>
  <c r="Q69" i="44"/>
  <c r="Q330" i="44"/>
  <c r="T369" i="44"/>
  <c r="T273" i="44"/>
  <c r="P300" i="44"/>
  <c r="Q147" i="44"/>
  <c r="R405" i="44"/>
  <c r="R309" i="44"/>
  <c r="P357" i="44"/>
  <c r="Q252" i="45"/>
  <c r="S372" i="47"/>
  <c r="S186" i="45"/>
  <c r="S237" i="46"/>
  <c r="S336" i="45"/>
  <c r="S330" i="46"/>
  <c r="S216" i="45"/>
  <c r="T105" i="45"/>
  <c r="M369" i="44"/>
  <c r="S333" i="44"/>
  <c r="N390" i="46"/>
  <c r="S198" i="44"/>
  <c r="O342" i="44"/>
  <c r="O303" i="44"/>
  <c r="T351" i="44"/>
  <c r="R153" i="47"/>
  <c r="R114" i="46"/>
  <c r="R321" i="45"/>
  <c r="S129" i="45"/>
  <c r="N354" i="44"/>
  <c r="S204" i="44"/>
  <c r="M303" i="44"/>
  <c r="R111" i="44"/>
  <c r="O381" i="44"/>
  <c r="P408" i="44"/>
  <c r="R345" i="44"/>
  <c r="T93" i="44"/>
  <c r="T144" i="44"/>
  <c r="T123" i="44"/>
  <c r="R207" i="44"/>
  <c r="R129" i="44"/>
  <c r="Q108" i="44"/>
  <c r="S354" i="44"/>
  <c r="S261" i="44"/>
  <c r="Q216" i="45"/>
  <c r="Q159" i="45"/>
  <c r="Q354" i="45"/>
  <c r="Q336" i="46"/>
  <c r="Q132" i="45"/>
  <c r="Q297" i="45"/>
  <c r="Q231" i="45"/>
  <c r="Q360" i="47"/>
  <c r="Q312" i="45"/>
  <c r="R219" i="47"/>
  <c r="R69" i="46"/>
  <c r="R393" i="45"/>
  <c r="R114" i="47"/>
  <c r="R72" i="45"/>
  <c r="R231" i="45"/>
  <c r="R195" i="45"/>
  <c r="T237" i="45"/>
  <c r="T267" i="45"/>
  <c r="P336" i="44"/>
  <c r="Q336" i="44"/>
  <c r="N312" i="44"/>
  <c r="Q135" i="44"/>
  <c r="R216" i="44"/>
  <c r="Q384" i="44"/>
  <c r="S387" i="44"/>
  <c r="T366" i="44"/>
  <c r="R159" i="44"/>
  <c r="N360" i="44"/>
  <c r="R390" i="44"/>
  <c r="R294" i="44"/>
  <c r="R198" i="44"/>
  <c r="S405" i="44"/>
  <c r="S147" i="44"/>
  <c r="S303" i="44"/>
  <c r="T378" i="44"/>
  <c r="T231" i="44"/>
  <c r="T261" i="44"/>
  <c r="R255" i="45"/>
  <c r="S375" i="46"/>
  <c r="S132" i="47"/>
  <c r="T228" i="45"/>
  <c r="S315" i="44"/>
  <c r="R336" i="44"/>
  <c r="R411" i="44"/>
  <c r="M294" i="44"/>
  <c r="Q411" i="44"/>
  <c r="Q288" i="44"/>
  <c r="N315" i="44"/>
  <c r="P285" i="44"/>
  <c r="Q99" i="44"/>
  <c r="N363" i="44"/>
  <c r="R357" i="44"/>
  <c r="R261" i="44"/>
  <c r="O414" i="44"/>
  <c r="P324" i="44"/>
  <c r="Q270" i="45"/>
  <c r="R264" i="46"/>
  <c r="R72" i="47"/>
  <c r="S357" i="45"/>
  <c r="S306" i="46"/>
  <c r="S183" i="45"/>
  <c r="S213" i="45"/>
  <c r="S390" i="46"/>
  <c r="S396" i="45"/>
  <c r="P366" i="44"/>
  <c r="S381" i="44"/>
  <c r="N300" i="44"/>
  <c r="R84" i="44"/>
  <c r="O288" i="44"/>
  <c r="Q249" i="44"/>
  <c r="M399" i="44"/>
  <c r="S249" i="44"/>
  <c r="T303" i="44"/>
  <c r="N321" i="44"/>
  <c r="T219" i="44"/>
  <c r="L312" i="45"/>
  <c r="L393" i="47"/>
  <c r="L393" i="45"/>
  <c r="L315" i="45"/>
  <c r="K341" i="47"/>
  <c r="T339" i="47" s="1"/>
  <c r="K341" i="46"/>
  <c r="K179" i="45"/>
  <c r="K179" i="47"/>
  <c r="K110" i="46"/>
  <c r="K110" i="45"/>
  <c r="T108" i="45" s="1"/>
  <c r="R411" i="55"/>
  <c r="T216" i="55"/>
  <c r="R252" i="55"/>
  <c r="T327" i="55"/>
  <c r="R264" i="55"/>
  <c r="R171" i="55"/>
  <c r="E392" i="45"/>
  <c r="N390" i="45" s="1"/>
  <c r="Q405" i="45"/>
  <c r="Q387" i="45"/>
  <c r="Q207" i="45"/>
  <c r="Q93" i="45"/>
  <c r="Q402" i="45"/>
  <c r="Q273" i="45"/>
  <c r="Q150" i="45"/>
  <c r="Q384" i="45"/>
  <c r="Q255" i="45"/>
  <c r="Q249" i="45"/>
  <c r="Q345" i="45"/>
  <c r="Q222" i="45"/>
  <c r="Q165" i="45"/>
  <c r="Q240" i="45"/>
  <c r="R219" i="46"/>
  <c r="R69" i="45"/>
  <c r="R348" i="45"/>
  <c r="R327" i="47"/>
  <c r="R276" i="46"/>
  <c r="I362" i="45"/>
  <c r="R360" i="45" s="1"/>
  <c r="I282" i="45"/>
  <c r="R99" i="45"/>
  <c r="R267" i="45"/>
  <c r="R129" i="45"/>
  <c r="R156" i="45"/>
  <c r="S306" i="45"/>
  <c r="J245" i="47"/>
  <c r="J86" i="45"/>
  <c r="S84" i="45" s="1"/>
  <c r="J334" i="47"/>
  <c r="S399" i="45"/>
  <c r="J319" i="46"/>
  <c r="S177" i="45"/>
  <c r="S156" i="45"/>
  <c r="J202" i="45"/>
  <c r="J347" i="47"/>
  <c r="S330" i="45"/>
  <c r="S171" i="45"/>
  <c r="T252" i="45"/>
  <c r="R35" i="55"/>
  <c r="J364" i="47"/>
  <c r="S363" i="44"/>
  <c r="K199" i="47"/>
  <c r="T198" i="44"/>
  <c r="K199" i="46"/>
  <c r="T198" i="46" s="1"/>
  <c r="K199" i="45"/>
  <c r="K128" i="47"/>
  <c r="T126" i="47" s="1"/>
  <c r="K128" i="46"/>
  <c r="T126" i="46" s="1"/>
  <c r="M381" i="44"/>
  <c r="K104" i="46"/>
  <c r="K104" i="45"/>
  <c r="O312" i="44"/>
  <c r="T300" i="44"/>
  <c r="K301" i="47"/>
  <c r="K301" i="46"/>
  <c r="U396" i="49"/>
  <c r="J39" i="44"/>
  <c r="H39" i="44"/>
  <c r="S138" i="44"/>
  <c r="T189" i="44"/>
  <c r="K190" i="46"/>
  <c r="K190" i="45"/>
  <c r="N297" i="55"/>
  <c r="T279" i="55"/>
  <c r="R216" i="55"/>
  <c r="T402" i="55"/>
  <c r="N375" i="45"/>
  <c r="N342" i="45"/>
  <c r="Q309" i="45"/>
  <c r="Q291" i="45"/>
  <c r="Q168" i="45"/>
  <c r="Q72" i="45"/>
  <c r="Q336" i="45"/>
  <c r="F37" i="46"/>
  <c r="Q135" i="45"/>
  <c r="Q381" i="45"/>
  <c r="Q201" i="45"/>
  <c r="Q378" i="45"/>
  <c r="Q96" i="45"/>
  <c r="R105" i="45"/>
  <c r="R171" i="46"/>
  <c r="R345" i="45"/>
  <c r="R300" i="45"/>
  <c r="R183" i="45"/>
  <c r="R135" i="45"/>
  <c r="R405" i="45"/>
  <c r="R63" i="45"/>
  <c r="R222" i="45"/>
  <c r="R417" i="45"/>
  <c r="R132" i="45"/>
  <c r="R78" i="45"/>
  <c r="R270" i="45"/>
  <c r="R120" i="45"/>
  <c r="J146" i="46"/>
  <c r="S144" i="46" s="1"/>
  <c r="J244" i="45"/>
  <c r="S369" i="45"/>
  <c r="S390" i="45"/>
  <c r="S177" i="47"/>
  <c r="S129" i="46"/>
  <c r="S156" i="47"/>
  <c r="S228" i="45"/>
  <c r="S234" i="45"/>
  <c r="J202" i="47"/>
  <c r="I39" i="47" s="1"/>
  <c r="J64" i="46"/>
  <c r="S63" i="46" s="1"/>
  <c r="S411" i="45"/>
  <c r="S237" i="45"/>
  <c r="S189" i="45"/>
  <c r="S168" i="45"/>
  <c r="S78" i="45"/>
  <c r="S198" i="45"/>
  <c r="S108" i="45"/>
  <c r="T414" i="45"/>
  <c r="K341" i="45"/>
  <c r="T339" i="45" s="1"/>
  <c r="K190" i="47"/>
  <c r="T189" i="47" s="1"/>
  <c r="T129" i="45"/>
  <c r="T96" i="45"/>
  <c r="T171" i="45"/>
  <c r="J127" i="46"/>
  <c r="S126" i="44"/>
  <c r="K245" i="45"/>
  <c r="K245" i="46"/>
  <c r="T243" i="46" s="1"/>
  <c r="N345" i="55"/>
  <c r="N351" i="45"/>
  <c r="N327" i="45"/>
  <c r="Q372" i="45"/>
  <c r="Q90" i="45"/>
  <c r="Q333" i="45"/>
  <c r="Q153" i="45"/>
  <c r="Q288" i="45"/>
  <c r="Q126" i="45"/>
  <c r="Q192" i="45"/>
  <c r="R411" i="45"/>
  <c r="R414" i="45"/>
  <c r="R393" i="47"/>
  <c r="R345" i="46"/>
  <c r="R297" i="45"/>
  <c r="R306" i="46"/>
  <c r="R192" i="45"/>
  <c r="R252" i="46"/>
  <c r="R195" i="47"/>
  <c r="R84" i="46"/>
  <c r="R357" i="45"/>
  <c r="R273" i="45"/>
  <c r="R402" i="45"/>
  <c r="R237" i="47"/>
  <c r="R312" i="45"/>
  <c r="R261" i="45"/>
  <c r="R144" i="47"/>
  <c r="S267" i="45"/>
  <c r="S240" i="45"/>
  <c r="S201" i="45"/>
  <c r="J244" i="46"/>
  <c r="J227" i="45"/>
  <c r="S225" i="45" s="1"/>
  <c r="S147" i="45"/>
  <c r="S324" i="45"/>
  <c r="J127" i="47"/>
  <c r="S96" i="45"/>
  <c r="J64" i="47"/>
  <c r="S63" i="47" s="1"/>
  <c r="S342" i="45"/>
  <c r="T264" i="45"/>
  <c r="T231" i="55"/>
  <c r="R360" i="55"/>
  <c r="R150" i="55"/>
  <c r="R75" i="55"/>
  <c r="T129" i="55"/>
  <c r="Q390" i="45"/>
  <c r="Q237" i="45"/>
  <c r="Q300" i="45"/>
  <c r="Q375" i="45"/>
  <c r="Q195" i="45"/>
  <c r="R366" i="45"/>
  <c r="R252" i="45"/>
  <c r="R309" i="45"/>
  <c r="R399" i="45"/>
  <c r="S63" i="45"/>
  <c r="S192" i="45"/>
  <c r="J244" i="47"/>
  <c r="S243" i="47" s="1"/>
  <c r="J227" i="46"/>
  <c r="S207" i="45"/>
  <c r="J127" i="45"/>
  <c r="S126" i="45" s="1"/>
  <c r="S180" i="45"/>
  <c r="S354" i="45"/>
  <c r="J139" i="47"/>
  <c r="S150" i="45"/>
  <c r="T318" i="45"/>
  <c r="T93" i="45"/>
  <c r="T207" i="45"/>
  <c r="T399" i="45"/>
  <c r="T303" i="45"/>
  <c r="T390" i="45"/>
  <c r="K247" i="47"/>
  <c r="K247" i="46"/>
  <c r="T84" i="44"/>
  <c r="K85" i="47"/>
  <c r="K85" i="46"/>
  <c r="K83" i="47"/>
  <c r="K83" i="46"/>
  <c r="K83" i="45"/>
  <c r="O32" i="55"/>
  <c r="T150" i="55"/>
  <c r="S297" i="55"/>
  <c r="E401" i="45"/>
  <c r="N399" i="45" s="1"/>
  <c r="N303" i="45"/>
  <c r="Q117" i="45"/>
  <c r="Q267" i="45"/>
  <c r="Q399" i="45"/>
  <c r="Q219" i="45"/>
  <c r="Q105" i="45"/>
  <c r="Q327" i="45"/>
  <c r="Q204" i="45"/>
  <c r="Q147" i="45"/>
  <c r="R81" i="45"/>
  <c r="R201" i="45"/>
  <c r="R375" i="45"/>
  <c r="R168" i="45"/>
  <c r="L38" i="46"/>
  <c r="R108" i="45"/>
  <c r="R126" i="45"/>
  <c r="R351" i="45"/>
  <c r="R279" i="45"/>
  <c r="S291" i="45"/>
  <c r="S120" i="45"/>
  <c r="S165" i="45"/>
  <c r="S144" i="45"/>
  <c r="J415" i="45"/>
  <c r="S414" i="45" s="1"/>
  <c r="S270" i="45"/>
  <c r="S381" i="45"/>
  <c r="S93" i="45"/>
  <c r="S273" i="45"/>
  <c r="S360" i="45"/>
  <c r="J139" i="46"/>
  <c r="H39" i="46" s="1"/>
  <c r="T375" i="45"/>
  <c r="N396" i="44"/>
  <c r="Q339" i="45"/>
  <c r="R207" i="45"/>
  <c r="R348" i="55"/>
  <c r="R285" i="55"/>
  <c r="R111" i="55"/>
  <c r="T375" i="55"/>
  <c r="T306" i="55"/>
  <c r="E401" i="46"/>
  <c r="Q276" i="45"/>
  <c r="Q369" i="45"/>
  <c r="Q189" i="45"/>
  <c r="Q75" i="45"/>
  <c r="Q228" i="45"/>
  <c r="Q171" i="45"/>
  <c r="Q366" i="45"/>
  <c r="Q84" i="45"/>
  <c r="Q279" i="45"/>
  <c r="Q156" i="45"/>
  <c r="R258" i="45"/>
  <c r="R153" i="45"/>
  <c r="R234" i="45"/>
  <c r="R381" i="45"/>
  <c r="R228" i="45"/>
  <c r="R327" i="45"/>
  <c r="R198" i="45"/>
  <c r="R378" i="45"/>
  <c r="R213" i="45"/>
  <c r="R108" i="47"/>
  <c r="R225" i="45"/>
  <c r="R303" i="45"/>
  <c r="R240" i="45"/>
  <c r="S405" i="45"/>
  <c r="S72" i="45"/>
  <c r="S339" i="45"/>
  <c r="J245" i="45"/>
  <c r="S408" i="45"/>
  <c r="S375" i="47"/>
  <c r="J334" i="45"/>
  <c r="S333" i="45" s="1"/>
  <c r="J415" i="46"/>
  <c r="S414" i="46" s="1"/>
  <c r="S159" i="45"/>
  <c r="S75" i="45"/>
  <c r="J347" i="45"/>
  <c r="S105" i="45"/>
  <c r="S393" i="45"/>
  <c r="J139" i="45"/>
  <c r="J39" i="45" s="1"/>
  <c r="K110" i="47"/>
  <c r="T405" i="45"/>
  <c r="T378" i="46"/>
  <c r="S32" i="55"/>
  <c r="R39" i="55"/>
  <c r="N321" i="45"/>
  <c r="N366" i="45"/>
  <c r="Q411" i="45"/>
  <c r="Q198" i="45"/>
  <c r="Q303" i="45"/>
  <c r="Q180" i="45"/>
  <c r="Q123" i="45"/>
  <c r="Q363" i="45"/>
  <c r="Q213" i="45"/>
  <c r="Q360" i="45"/>
  <c r="Q78" i="45"/>
  <c r="R336" i="45"/>
  <c r="R354" i="47"/>
  <c r="R38" i="47"/>
  <c r="R165" i="45"/>
  <c r="R204" i="45"/>
  <c r="F38" i="47"/>
  <c r="R177" i="45"/>
  <c r="J334" i="46"/>
  <c r="J415" i="47"/>
  <c r="S414" i="47" s="1"/>
  <c r="S264" i="45"/>
  <c r="S114" i="45"/>
  <c r="S90" i="45"/>
  <c r="S132" i="45"/>
  <c r="S255" i="45"/>
  <c r="T237" i="46"/>
  <c r="T111" i="45"/>
  <c r="T369" i="45"/>
  <c r="T321" i="45"/>
  <c r="P330" i="44"/>
  <c r="T165" i="45"/>
  <c r="T195" i="46"/>
  <c r="T219" i="45"/>
  <c r="T357" i="45"/>
  <c r="T396" i="45"/>
  <c r="T387" i="45"/>
  <c r="T168" i="45"/>
  <c r="T225" i="45"/>
  <c r="R396" i="44"/>
  <c r="K217" i="45"/>
  <c r="T216" i="45" s="1"/>
  <c r="T216" i="44"/>
  <c r="M396" i="44"/>
  <c r="T390" i="44"/>
  <c r="O306" i="44"/>
  <c r="R201" i="44"/>
  <c r="M366" i="44"/>
  <c r="H39" i="55"/>
  <c r="T387" i="44"/>
  <c r="T291" i="44"/>
  <c r="P345" i="44"/>
  <c r="Q216" i="44"/>
  <c r="R327" i="44"/>
  <c r="R231" i="44"/>
  <c r="S327" i="44"/>
  <c r="N369" i="44"/>
  <c r="T402" i="44"/>
  <c r="T306" i="44"/>
  <c r="N339" i="44"/>
  <c r="O411" i="44"/>
  <c r="N330" i="44"/>
  <c r="O360" i="44"/>
  <c r="Q276" i="44"/>
  <c r="S390" i="44"/>
  <c r="S294" i="44"/>
  <c r="S213" i="44"/>
  <c r="T384" i="44"/>
  <c r="S135" i="44"/>
  <c r="T285" i="44"/>
  <c r="N375" i="44"/>
  <c r="J39" i="55"/>
  <c r="P294" i="44"/>
  <c r="Q387" i="44"/>
  <c r="Q291" i="44"/>
  <c r="Q198" i="44"/>
  <c r="R414" i="44"/>
  <c r="R222" i="44"/>
  <c r="S96" i="44"/>
  <c r="N381" i="44"/>
  <c r="L411" i="45"/>
  <c r="T156" i="44"/>
  <c r="O372" i="44"/>
  <c r="T348" i="44"/>
  <c r="T165" i="46"/>
  <c r="T195" i="47"/>
  <c r="T219" i="46"/>
  <c r="T258" i="45"/>
  <c r="T309" i="45"/>
  <c r="T348" i="45"/>
  <c r="T378" i="45"/>
  <c r="T204" i="45"/>
  <c r="T408" i="45"/>
  <c r="T141" i="45"/>
  <c r="K197" i="45"/>
  <c r="T195" i="45" s="1"/>
  <c r="T114" i="45"/>
  <c r="T177" i="45"/>
  <c r="R35" i="44"/>
  <c r="Q240" i="44"/>
  <c r="Q300" i="44"/>
  <c r="K133" i="47"/>
  <c r="T132" i="44"/>
  <c r="S75" i="44"/>
  <c r="R363" i="44"/>
  <c r="R267" i="44"/>
  <c r="R378" i="44"/>
  <c r="P414" i="44"/>
  <c r="S330" i="44"/>
  <c r="T228" i="44"/>
  <c r="K163" i="47"/>
  <c r="T162" i="47" s="1"/>
  <c r="T162" i="44"/>
  <c r="S180" i="44"/>
  <c r="S234" i="44"/>
  <c r="N390" i="44"/>
  <c r="P375" i="44"/>
  <c r="Q165" i="44"/>
  <c r="N324" i="44"/>
  <c r="U325" i="44" s="1"/>
  <c r="N351" i="44"/>
  <c r="R150" i="44"/>
  <c r="R225" i="44"/>
  <c r="M321" i="44"/>
  <c r="M312" i="44"/>
  <c r="Q297" i="44"/>
  <c r="Q144" i="44"/>
  <c r="M336" i="44"/>
  <c r="R213" i="44"/>
  <c r="M414" i="44"/>
  <c r="M393" i="44"/>
  <c r="Q342" i="44"/>
  <c r="O399" i="44"/>
  <c r="M288" i="44"/>
  <c r="R36" i="44"/>
  <c r="S336" i="44"/>
  <c r="T120" i="44"/>
  <c r="L411" i="46"/>
  <c r="T165" i="47"/>
  <c r="T201" i="46"/>
  <c r="T219" i="47"/>
  <c r="R40" i="45"/>
  <c r="T300" i="45"/>
  <c r="T387" i="46"/>
  <c r="T291" i="46"/>
  <c r="T330" i="46"/>
  <c r="T411" i="45"/>
  <c r="T360" i="45"/>
  <c r="T249" i="45"/>
  <c r="T99" i="45"/>
  <c r="T294" i="45"/>
  <c r="K328" i="47"/>
  <c r="T327" i="44"/>
  <c r="K244" i="45"/>
  <c r="T243" i="44"/>
  <c r="K178" i="47"/>
  <c r="T177" i="44"/>
  <c r="K82" i="46"/>
  <c r="T81" i="44"/>
  <c r="P32" i="55"/>
  <c r="T411" i="44"/>
  <c r="T405" i="44"/>
  <c r="T342" i="44"/>
  <c r="T180" i="44"/>
  <c r="S225" i="44"/>
  <c r="T108" i="44"/>
  <c r="Q381" i="44"/>
  <c r="R408" i="44"/>
  <c r="R312" i="44"/>
  <c r="S345" i="44"/>
  <c r="R40" i="44"/>
  <c r="Q279" i="44"/>
  <c r="L321" i="47"/>
  <c r="R342" i="44"/>
  <c r="S360" i="44"/>
  <c r="S207" i="44"/>
  <c r="N378" i="44"/>
  <c r="T321" i="44"/>
  <c r="L333" i="45"/>
  <c r="Q312" i="44"/>
  <c r="N402" i="44"/>
  <c r="O405" i="44"/>
  <c r="R324" i="44"/>
  <c r="R168" i="44"/>
  <c r="R72" i="44"/>
  <c r="S309" i="44"/>
  <c r="S228" i="44"/>
  <c r="T288" i="44"/>
  <c r="S117" i="44"/>
  <c r="S291" i="44"/>
  <c r="T318" i="44"/>
  <c r="T165" i="44"/>
  <c r="L378" i="46"/>
  <c r="P297" i="44"/>
  <c r="L300" i="46"/>
  <c r="P339" i="44"/>
  <c r="Q93" i="44"/>
  <c r="Q207" i="44"/>
  <c r="O315" i="44"/>
  <c r="R351" i="44"/>
  <c r="R255" i="44"/>
  <c r="R189" i="44"/>
  <c r="R162" i="44"/>
  <c r="L411" i="47"/>
  <c r="M363" i="44"/>
  <c r="N414" i="44"/>
  <c r="T333" i="44"/>
  <c r="Q219" i="44"/>
  <c r="P333" i="44"/>
  <c r="S186" i="44"/>
  <c r="S90" i="44"/>
  <c r="L405" i="45"/>
  <c r="S84" i="44"/>
  <c r="M300" i="44"/>
  <c r="R273" i="44"/>
  <c r="S195" i="44"/>
  <c r="S87" i="45"/>
  <c r="Q267" i="44"/>
  <c r="S207" i="55"/>
  <c r="N285" i="44"/>
  <c r="L333" i="46"/>
  <c r="L312" i="47"/>
  <c r="O387" i="44"/>
  <c r="R38" i="44"/>
  <c r="R34" i="44"/>
  <c r="L378" i="47"/>
  <c r="N288" i="44"/>
  <c r="L300" i="47"/>
  <c r="Q63" i="44"/>
  <c r="R321" i="44"/>
  <c r="S306" i="44"/>
  <c r="T204" i="44"/>
  <c r="O384" i="44"/>
  <c r="P411" i="44"/>
  <c r="S129" i="44"/>
  <c r="S384" i="44"/>
  <c r="T330" i="44"/>
  <c r="T234" i="44"/>
  <c r="L348" i="45"/>
  <c r="L396" i="46"/>
  <c r="S369" i="44"/>
  <c r="T270" i="45"/>
  <c r="K210" i="46"/>
  <c r="T81" i="45"/>
  <c r="T351" i="45"/>
  <c r="T255" i="45"/>
  <c r="T276" i="45"/>
  <c r="K158" i="46"/>
  <c r="T156" i="46" s="1"/>
  <c r="R348" i="44"/>
  <c r="P399" i="44"/>
  <c r="Q366" i="44"/>
  <c r="R33" i="44"/>
  <c r="O408" i="44"/>
  <c r="R249" i="44"/>
  <c r="T339" i="44"/>
  <c r="R40" i="55"/>
  <c r="L405" i="46"/>
  <c r="R37" i="44"/>
  <c r="L330" i="46"/>
  <c r="M348" i="44"/>
  <c r="R375" i="44"/>
  <c r="R279" i="44"/>
  <c r="R69" i="44"/>
  <c r="S216" i="44"/>
  <c r="T354" i="44"/>
  <c r="T96" i="44"/>
  <c r="T171" i="44"/>
  <c r="L333" i="47"/>
  <c r="L315" i="46"/>
  <c r="T186" i="44"/>
  <c r="O390" i="44"/>
  <c r="S342" i="44"/>
  <c r="T399" i="44"/>
  <c r="T237" i="44"/>
  <c r="T126" i="44"/>
  <c r="M387" i="44"/>
  <c r="S372" i="44"/>
  <c r="T183" i="44"/>
  <c r="Q372" i="44"/>
  <c r="T69" i="44"/>
  <c r="L378" i="45"/>
  <c r="P279" i="44"/>
  <c r="Q339" i="44"/>
  <c r="Q186" i="44"/>
  <c r="Q90" i="44"/>
  <c r="R366" i="44"/>
  <c r="R270" i="44"/>
  <c r="R93" i="44"/>
  <c r="S240" i="44"/>
  <c r="S144" i="44"/>
  <c r="N399" i="44"/>
  <c r="R339" i="44"/>
  <c r="T414" i="44"/>
  <c r="O297" i="44"/>
  <c r="T396" i="44"/>
  <c r="T198" i="45"/>
  <c r="L40" i="47"/>
  <c r="T132" i="45"/>
  <c r="T273" i="45"/>
  <c r="T180" i="45"/>
  <c r="T192" i="45"/>
  <c r="T324" i="45"/>
  <c r="R315" i="44"/>
  <c r="R219" i="44"/>
  <c r="R330" i="44"/>
  <c r="R234" i="44"/>
  <c r="R39" i="44"/>
  <c r="S321" i="44"/>
  <c r="Q285" i="44"/>
  <c r="Q183" i="44"/>
  <c r="Q87" i="44"/>
  <c r="R393" i="44"/>
  <c r="R297" i="44"/>
  <c r="S378" i="44"/>
  <c r="T372" i="44"/>
  <c r="T276" i="44"/>
  <c r="L405" i="47"/>
  <c r="N384" i="44"/>
  <c r="T270" i="44"/>
  <c r="K118" i="46"/>
  <c r="T117" i="44"/>
  <c r="L330" i="47"/>
  <c r="Q264" i="44"/>
  <c r="Q117" i="44"/>
  <c r="Q201" i="44"/>
  <c r="L315" i="47"/>
  <c r="Q414" i="44"/>
  <c r="R369" i="44"/>
  <c r="S123" i="44"/>
  <c r="M402" i="44"/>
  <c r="Q345" i="44"/>
  <c r="R38" i="55"/>
  <c r="R34" i="55"/>
  <c r="T105" i="44"/>
  <c r="R32" i="55"/>
  <c r="L294" i="55"/>
  <c r="Q129" i="44"/>
  <c r="O357" i="44"/>
  <c r="S162" i="44"/>
  <c r="N32" i="55"/>
  <c r="O369" i="44"/>
  <c r="S171" i="44"/>
  <c r="S288" i="44"/>
  <c r="T168" i="44"/>
  <c r="T72" i="44"/>
  <c r="T147" i="44"/>
  <c r="T156" i="45"/>
  <c r="T120" i="45"/>
  <c r="T213" i="45"/>
  <c r="T363" i="45"/>
  <c r="T312" i="45"/>
  <c r="T135" i="45"/>
  <c r="T285" i="45"/>
  <c r="L342" i="45"/>
  <c r="T129" i="44"/>
  <c r="M342" i="44"/>
  <c r="S108" i="44"/>
  <c r="P306" i="44"/>
  <c r="Q150" i="44"/>
  <c r="S348" i="44"/>
  <c r="T294" i="44"/>
  <c r="R33" i="55"/>
  <c r="R360" i="44"/>
  <c r="R264" i="44"/>
  <c r="S393" i="44"/>
  <c r="S297" i="44"/>
  <c r="N297" i="44"/>
  <c r="S141" i="44"/>
  <c r="R37" i="55"/>
  <c r="L330" i="45"/>
  <c r="R186" i="44"/>
  <c r="R90" i="44"/>
  <c r="S408" i="44"/>
  <c r="S312" i="44"/>
  <c r="S252" i="44"/>
  <c r="T90" i="44"/>
  <c r="S81" i="44"/>
  <c r="N357" i="44"/>
  <c r="T240" i="44"/>
  <c r="T381" i="44"/>
  <c r="R384" i="44"/>
  <c r="N348" i="44"/>
  <c r="T315" i="44"/>
  <c r="O291" i="44"/>
  <c r="Q141" i="44"/>
  <c r="R399" i="44"/>
  <c r="R303" i="44"/>
  <c r="R114" i="44"/>
  <c r="S165" i="44"/>
  <c r="S183" i="44"/>
  <c r="N372" i="44"/>
  <c r="T357" i="44"/>
  <c r="T159" i="44"/>
  <c r="M411" i="44"/>
  <c r="T222" i="44"/>
  <c r="M354" i="44"/>
  <c r="L348" i="46"/>
  <c r="L285" i="45"/>
  <c r="L396" i="47"/>
  <c r="L300" i="45"/>
  <c r="L348" i="47"/>
  <c r="L285" i="46"/>
  <c r="L285" i="47"/>
  <c r="T90" i="45"/>
  <c r="R36" i="55"/>
  <c r="L396" i="45"/>
  <c r="S174" i="55"/>
  <c r="I39" i="55"/>
  <c r="R138" i="45"/>
  <c r="G38" i="45"/>
  <c r="R66" i="45"/>
  <c r="R174" i="45"/>
  <c r="P38" i="46"/>
  <c r="S210" i="46"/>
  <c r="L354" i="44"/>
  <c r="C354" i="45"/>
  <c r="C354" i="47"/>
  <c r="C354" i="46"/>
  <c r="E326" i="45"/>
  <c r="N324" i="45" s="1"/>
  <c r="E326" i="46"/>
  <c r="N324" i="46" s="1"/>
  <c r="E326" i="47"/>
  <c r="N324" i="47" s="1"/>
  <c r="E386" i="46"/>
  <c r="E386" i="47"/>
  <c r="N384" i="47" s="1"/>
  <c r="E386" i="45"/>
  <c r="N384" i="45" s="1"/>
  <c r="K224" i="47"/>
  <c r="K224" i="46"/>
  <c r="K224" i="45"/>
  <c r="T222" i="45" s="1"/>
  <c r="E290" i="46"/>
  <c r="N288" i="46" s="1"/>
  <c r="E290" i="47"/>
  <c r="N288" i="47" s="1"/>
  <c r="E290" i="45"/>
  <c r="N288" i="45" s="1"/>
  <c r="F40" i="44"/>
  <c r="T102" i="44"/>
  <c r="S33" i="55"/>
  <c r="Q33" i="55"/>
  <c r="Q41" i="55" s="1"/>
  <c r="O37" i="44"/>
  <c r="O38" i="44"/>
  <c r="Q318" i="44"/>
  <c r="E298" i="46"/>
  <c r="E298" i="47"/>
  <c r="N297" i="47" s="1"/>
  <c r="E298" i="45"/>
  <c r="N297" i="45" s="1"/>
  <c r="P36" i="44"/>
  <c r="N36" i="44"/>
  <c r="P282" i="44"/>
  <c r="E286" i="47"/>
  <c r="E286" i="45"/>
  <c r="N285" i="45" s="1"/>
  <c r="E286" i="46"/>
  <c r="J71" i="45"/>
  <c r="S69" i="45" s="1"/>
  <c r="J71" i="46"/>
  <c r="J71" i="47"/>
  <c r="L294" i="44"/>
  <c r="C294" i="47"/>
  <c r="L294" i="47" s="1"/>
  <c r="C294" i="46"/>
  <c r="L294" i="46" s="1"/>
  <c r="C294" i="45"/>
  <c r="L294" i="45" s="1"/>
  <c r="C368" i="47"/>
  <c r="L366" i="47" s="1"/>
  <c r="C368" i="46"/>
  <c r="L366" i="46" s="1"/>
  <c r="C368" i="45"/>
  <c r="L366" i="45" s="1"/>
  <c r="P40" i="44"/>
  <c r="N40" i="44"/>
  <c r="T282" i="44"/>
  <c r="T174" i="55"/>
  <c r="I40" i="55"/>
  <c r="R210" i="55"/>
  <c r="M38" i="55"/>
  <c r="K38" i="55"/>
  <c r="Q210" i="55"/>
  <c r="K37" i="55"/>
  <c r="M37" i="55"/>
  <c r="S66" i="55"/>
  <c r="E39" i="55"/>
  <c r="G39" i="55"/>
  <c r="U384" i="55"/>
  <c r="Q102" i="45"/>
  <c r="O37" i="47"/>
  <c r="R66" i="47"/>
  <c r="R174" i="46"/>
  <c r="R282" i="45"/>
  <c r="Q38" i="47"/>
  <c r="C409" i="45"/>
  <c r="L408" i="45" s="1"/>
  <c r="C409" i="47"/>
  <c r="L408" i="47" s="1"/>
  <c r="C409" i="46"/>
  <c r="L408" i="46" s="1"/>
  <c r="O40" i="44"/>
  <c r="S318" i="44"/>
  <c r="L40" i="44"/>
  <c r="T246" i="44"/>
  <c r="E412" i="45"/>
  <c r="N411" i="45" s="1"/>
  <c r="E412" i="46"/>
  <c r="E412" i="47"/>
  <c r="N411" i="47" s="1"/>
  <c r="L276" i="44"/>
  <c r="C276" i="47"/>
  <c r="L276" i="47" s="1"/>
  <c r="C276" i="46"/>
  <c r="L276" i="46" s="1"/>
  <c r="C276" i="45"/>
  <c r="L276" i="45" s="1"/>
  <c r="H37" i="44"/>
  <c r="J37" i="44"/>
  <c r="Q138" i="44"/>
  <c r="J38" i="44"/>
  <c r="H38" i="44"/>
  <c r="R138" i="44"/>
  <c r="J418" i="47"/>
  <c r="J418" i="45"/>
  <c r="J418" i="46"/>
  <c r="S417" i="46" s="1"/>
  <c r="C358" i="47"/>
  <c r="L357" i="47" s="1"/>
  <c r="C358" i="46"/>
  <c r="L357" i="46" s="1"/>
  <c r="C358" i="45"/>
  <c r="L357" i="45" s="1"/>
  <c r="S36" i="44"/>
  <c r="Q36" i="44"/>
  <c r="N38" i="44"/>
  <c r="P38" i="44"/>
  <c r="R282" i="44"/>
  <c r="Q38" i="44"/>
  <c r="S38" i="44"/>
  <c r="L38" i="44"/>
  <c r="R246" i="44"/>
  <c r="S40" i="44"/>
  <c r="Q40" i="44"/>
  <c r="C383" i="47"/>
  <c r="C383" i="46"/>
  <c r="C383" i="45"/>
  <c r="I38" i="44"/>
  <c r="R174" i="44"/>
  <c r="L375" i="44"/>
  <c r="C375" i="47"/>
  <c r="L375" i="47" s="1"/>
  <c r="C375" i="46"/>
  <c r="L375" i="46" s="1"/>
  <c r="C375" i="45"/>
  <c r="L375" i="45" s="1"/>
  <c r="K77" i="47"/>
  <c r="T75" i="47" s="1"/>
  <c r="K77" i="46"/>
  <c r="K77" i="45"/>
  <c r="T75" i="45" s="1"/>
  <c r="N318" i="55"/>
  <c r="O34" i="55"/>
  <c r="O35" i="55"/>
  <c r="Q174" i="55"/>
  <c r="I37" i="55"/>
  <c r="U367" i="49"/>
  <c r="Q138" i="55"/>
  <c r="H37" i="55"/>
  <c r="J37" i="55"/>
  <c r="R318" i="55"/>
  <c r="O39" i="55"/>
  <c r="S318" i="55"/>
  <c r="O40" i="55"/>
  <c r="N282" i="55"/>
  <c r="P34" i="55"/>
  <c r="N34" i="55"/>
  <c r="Q102" i="55"/>
  <c r="F37" i="55"/>
  <c r="R282" i="55"/>
  <c r="P38" i="55"/>
  <c r="N38" i="55"/>
  <c r="Q37" i="45"/>
  <c r="S37" i="45"/>
  <c r="I37" i="45"/>
  <c r="Q174" i="45"/>
  <c r="M38" i="46"/>
  <c r="S174" i="45"/>
  <c r="K149" i="45"/>
  <c r="T147" i="45" s="1"/>
  <c r="K344" i="45"/>
  <c r="T342" i="45" s="1"/>
  <c r="K128" i="45"/>
  <c r="T126" i="45" s="1"/>
  <c r="K335" i="45"/>
  <c r="T333" i="45" s="1"/>
  <c r="K374" i="45"/>
  <c r="T372" i="45" s="1"/>
  <c r="K163" i="46"/>
  <c r="T162" i="46" s="1"/>
  <c r="K317" i="45"/>
  <c r="T315" i="45" s="1"/>
  <c r="C290" i="45"/>
  <c r="L288" i="45" s="1"/>
  <c r="C290" i="47"/>
  <c r="L288" i="47" s="1"/>
  <c r="C290" i="46"/>
  <c r="L288" i="46" s="1"/>
  <c r="O39" i="44"/>
  <c r="R318" i="44"/>
  <c r="L39" i="44"/>
  <c r="S246" i="44"/>
  <c r="E406" i="46"/>
  <c r="E406" i="47"/>
  <c r="E406" i="45"/>
  <c r="C416" i="47"/>
  <c r="L414" i="47" s="1"/>
  <c r="C416" i="46"/>
  <c r="L414" i="46" s="1"/>
  <c r="C416" i="45"/>
  <c r="L414" i="45" s="1"/>
  <c r="N39" i="44"/>
  <c r="P39" i="44"/>
  <c r="S282" i="44"/>
  <c r="E292" i="46"/>
  <c r="E292" i="47"/>
  <c r="E292" i="45"/>
  <c r="C373" i="47"/>
  <c r="C373" i="46"/>
  <c r="C373" i="45"/>
  <c r="G39" i="44"/>
  <c r="E39" i="44"/>
  <c r="S66" i="44"/>
  <c r="E350" i="45"/>
  <c r="N348" i="45" s="1"/>
  <c r="E350" i="46"/>
  <c r="N348" i="46" s="1"/>
  <c r="E350" i="47"/>
  <c r="N348" i="47" s="1"/>
  <c r="N35" i="44"/>
  <c r="P35" i="44"/>
  <c r="O282" i="44"/>
  <c r="L399" i="44"/>
  <c r="C399" i="47"/>
  <c r="L399" i="47" s="1"/>
  <c r="C399" i="46"/>
  <c r="L399" i="46" s="1"/>
  <c r="C399" i="45"/>
  <c r="L399" i="45" s="1"/>
  <c r="E419" i="45"/>
  <c r="E419" i="46"/>
  <c r="E419" i="47"/>
  <c r="R32" i="44"/>
  <c r="C389" i="47"/>
  <c r="C389" i="46"/>
  <c r="C389" i="45"/>
  <c r="L372" i="44"/>
  <c r="C372" i="47"/>
  <c r="C372" i="46"/>
  <c r="C372" i="45"/>
  <c r="L372" i="45" s="1"/>
  <c r="L381" i="44"/>
  <c r="C381" i="47"/>
  <c r="C381" i="46"/>
  <c r="C381" i="45"/>
  <c r="C304" i="47"/>
  <c r="L303" i="47" s="1"/>
  <c r="C304" i="46"/>
  <c r="L303" i="46" s="1"/>
  <c r="C304" i="45"/>
  <c r="L303" i="45" s="1"/>
  <c r="S39" i="44"/>
  <c r="Q39" i="44"/>
  <c r="E410" i="45"/>
  <c r="N408" i="45" s="1"/>
  <c r="E410" i="46"/>
  <c r="E410" i="47"/>
  <c r="L309" i="44"/>
  <c r="C309" i="47"/>
  <c r="L309" i="47" s="1"/>
  <c r="C309" i="46"/>
  <c r="L309" i="46" s="1"/>
  <c r="C309" i="45"/>
  <c r="L309" i="45" s="1"/>
  <c r="R174" i="55"/>
  <c r="I38" i="55"/>
  <c r="P282" i="55"/>
  <c r="N36" i="55"/>
  <c r="P36" i="55"/>
  <c r="T138" i="55"/>
  <c r="J40" i="55"/>
  <c r="H40" i="55"/>
  <c r="Q66" i="45"/>
  <c r="Q37" i="46"/>
  <c r="K38" i="45"/>
  <c r="R210" i="45"/>
  <c r="S282" i="45"/>
  <c r="S318" i="45"/>
  <c r="Q40" i="47"/>
  <c r="L345" i="44"/>
  <c r="C345" i="45"/>
  <c r="L345" i="45" s="1"/>
  <c r="C345" i="47"/>
  <c r="L345" i="47" s="1"/>
  <c r="C345" i="46"/>
  <c r="L345" i="46" s="1"/>
  <c r="L327" i="44"/>
  <c r="C327" i="47"/>
  <c r="L327" i="47" s="1"/>
  <c r="C327" i="46"/>
  <c r="L327" i="46" s="1"/>
  <c r="C327" i="45"/>
  <c r="L327" i="45" s="1"/>
  <c r="C319" i="47"/>
  <c r="C319" i="46"/>
  <c r="C319" i="45"/>
  <c r="C356" i="47"/>
  <c r="C356" i="46"/>
  <c r="C356" i="45"/>
  <c r="E398" i="45"/>
  <c r="E398" i="46"/>
  <c r="E398" i="47"/>
  <c r="N396" i="47" s="1"/>
  <c r="Q34" i="44"/>
  <c r="S34" i="44"/>
  <c r="E380" i="46"/>
  <c r="N378" i="46" s="1"/>
  <c r="E380" i="45"/>
  <c r="N378" i="45" s="1"/>
  <c r="E380" i="47"/>
  <c r="N378" i="47" s="1"/>
  <c r="I40" i="44"/>
  <c r="T174" i="44"/>
  <c r="S35" i="44"/>
  <c r="Q35" i="44"/>
  <c r="E37" i="44"/>
  <c r="G37" i="44"/>
  <c r="Q66" i="44"/>
  <c r="P33" i="44"/>
  <c r="N33" i="44"/>
  <c r="M282" i="44"/>
  <c r="E316" i="46"/>
  <c r="N315" i="46" s="1"/>
  <c r="E316" i="47"/>
  <c r="N315" i="47" s="1"/>
  <c r="E316" i="45"/>
  <c r="N315" i="45" s="1"/>
  <c r="M37" i="44"/>
  <c r="K37" i="44"/>
  <c r="Q210" i="44"/>
  <c r="R41" i="49"/>
  <c r="R42" i="49"/>
  <c r="E418" i="45"/>
  <c r="E418" i="46"/>
  <c r="E418" i="47"/>
  <c r="S37" i="44"/>
  <c r="Q37" i="44"/>
  <c r="O35" i="44"/>
  <c r="O34" i="44"/>
  <c r="N318" i="44"/>
  <c r="E318" i="47"/>
  <c r="N318" i="47" s="1"/>
  <c r="E318" i="45"/>
  <c r="E318" i="46"/>
  <c r="E302" i="46"/>
  <c r="E302" i="47"/>
  <c r="N300" i="47" s="1"/>
  <c r="E302" i="45"/>
  <c r="N300" i="45" s="1"/>
  <c r="Q318" i="55"/>
  <c r="O37" i="55"/>
  <c r="O38" i="55"/>
  <c r="S246" i="55"/>
  <c r="L39" i="55"/>
  <c r="Q282" i="55"/>
  <c r="P37" i="55"/>
  <c r="N37" i="55"/>
  <c r="R246" i="55"/>
  <c r="L38" i="55"/>
  <c r="N282" i="47"/>
  <c r="H37" i="47"/>
  <c r="N37" i="46"/>
  <c r="Q37" i="47"/>
  <c r="K37" i="45"/>
  <c r="Q210" i="45"/>
  <c r="T66" i="45"/>
  <c r="K102" i="45"/>
  <c r="T282" i="45"/>
  <c r="L40" i="45"/>
  <c r="T246" i="45"/>
  <c r="K119" i="45"/>
  <c r="T117" i="45" s="1"/>
  <c r="K133" i="46"/>
  <c r="T132" i="46" s="1"/>
  <c r="K397" i="46"/>
  <c r="T396" i="46" s="1"/>
  <c r="K308" i="46"/>
  <c r="N40" i="46" s="1"/>
  <c r="O36" i="44"/>
  <c r="P318" i="44"/>
  <c r="P34" i="44"/>
  <c r="N34" i="44"/>
  <c r="N282" i="44"/>
  <c r="M38" i="44"/>
  <c r="K38" i="44"/>
  <c r="R210" i="44"/>
  <c r="K139" i="46"/>
  <c r="K139" i="47"/>
  <c r="T138" i="47" s="1"/>
  <c r="K139" i="45"/>
  <c r="T138" i="45" s="1"/>
  <c r="S36" i="55"/>
  <c r="Q36" i="55"/>
  <c r="E278" i="46"/>
  <c r="N276" i="46" s="1"/>
  <c r="E278" i="47"/>
  <c r="N276" i="47" s="1"/>
  <c r="E278" i="45"/>
  <c r="N276" i="45" s="1"/>
  <c r="E308" i="46"/>
  <c r="E308" i="47"/>
  <c r="N306" i="47" s="1"/>
  <c r="E308" i="45"/>
  <c r="N306" i="45" s="1"/>
  <c r="F37" i="44"/>
  <c r="Q102" i="44"/>
  <c r="Q38" i="55"/>
  <c r="S38" i="55"/>
  <c r="P37" i="44"/>
  <c r="N37" i="44"/>
  <c r="Q282" i="44"/>
  <c r="E364" i="46"/>
  <c r="E364" i="47"/>
  <c r="E364" i="45"/>
  <c r="N363" i="45" s="1"/>
  <c r="E358" i="46"/>
  <c r="E358" i="47"/>
  <c r="E358" i="45"/>
  <c r="N357" i="45" s="1"/>
  <c r="E314" i="45"/>
  <c r="N312" i="45" s="1"/>
  <c r="E314" i="46"/>
  <c r="N312" i="46" s="1"/>
  <c r="E314" i="47"/>
  <c r="N312" i="47" s="1"/>
  <c r="S40" i="55"/>
  <c r="Q40" i="55"/>
  <c r="R41" i="55"/>
  <c r="R42" i="55"/>
  <c r="U418" i="44"/>
  <c r="M39" i="44"/>
  <c r="K39" i="44"/>
  <c r="S210" i="44"/>
  <c r="O282" i="55"/>
  <c r="N35" i="55"/>
  <c r="P35" i="55"/>
  <c r="S282" i="55"/>
  <c r="P39" i="55"/>
  <c r="P41" i="55" s="1"/>
  <c r="N39" i="55"/>
  <c r="R102" i="55"/>
  <c r="F38" i="55"/>
  <c r="Q66" i="55"/>
  <c r="G37" i="55"/>
  <c r="E37" i="55"/>
  <c r="P318" i="55"/>
  <c r="O36" i="55"/>
  <c r="M282" i="55"/>
  <c r="P33" i="55"/>
  <c r="N33" i="55"/>
  <c r="T102" i="55"/>
  <c r="F40" i="55"/>
  <c r="R66" i="55"/>
  <c r="G38" i="55"/>
  <c r="E38" i="55"/>
  <c r="S102" i="55"/>
  <c r="F39" i="55"/>
  <c r="Q138" i="45"/>
  <c r="G37" i="47"/>
  <c r="N37" i="45"/>
  <c r="Q282" i="45"/>
  <c r="N39" i="47"/>
  <c r="F39" i="45"/>
  <c r="S102" i="45"/>
  <c r="J364" i="45"/>
  <c r="S363" i="45" s="1"/>
  <c r="K359" i="46"/>
  <c r="K102" i="46"/>
  <c r="K103" i="45"/>
  <c r="K246" i="46"/>
  <c r="L40" i="46" s="1"/>
  <c r="K328" i="45"/>
  <c r="T327" i="45" s="1"/>
  <c r="J40" i="45"/>
  <c r="K119" i="46"/>
  <c r="C281" i="45"/>
  <c r="L279" i="45" s="1"/>
  <c r="C281" i="47"/>
  <c r="L279" i="47" s="1"/>
  <c r="C281" i="46"/>
  <c r="L279" i="46" s="1"/>
  <c r="L360" i="44"/>
  <c r="C360" i="47"/>
  <c r="L360" i="47" s="1"/>
  <c r="C360" i="46"/>
  <c r="L360" i="46" s="1"/>
  <c r="C360" i="45"/>
  <c r="L360" i="45" s="1"/>
  <c r="G40" i="44"/>
  <c r="E40" i="44"/>
  <c r="T66" i="44"/>
  <c r="C404" i="47"/>
  <c r="L402" i="47" s="1"/>
  <c r="C404" i="46"/>
  <c r="L402" i="46" s="1"/>
  <c r="C404" i="45"/>
  <c r="L402" i="45" s="1"/>
  <c r="P32" i="44"/>
  <c r="N32" i="44"/>
  <c r="L282" i="44"/>
  <c r="C282" i="45"/>
  <c r="C282" i="47"/>
  <c r="C282" i="46"/>
  <c r="E356" i="46"/>
  <c r="E356" i="47"/>
  <c r="N354" i="47" s="1"/>
  <c r="E356" i="45"/>
  <c r="Q33" i="44"/>
  <c r="S33" i="44"/>
  <c r="L351" i="44"/>
  <c r="C351" i="47"/>
  <c r="C351" i="46"/>
  <c r="C351" i="45"/>
  <c r="L351" i="45" s="1"/>
  <c r="C388" i="47"/>
  <c r="C388" i="46"/>
  <c r="C388" i="45"/>
  <c r="E332" i="46"/>
  <c r="E332" i="47"/>
  <c r="N330" i="47" s="1"/>
  <c r="E332" i="45"/>
  <c r="N330" i="45" s="1"/>
  <c r="L336" i="44"/>
  <c r="C336" i="47"/>
  <c r="L336" i="47" s="1"/>
  <c r="C336" i="46"/>
  <c r="L336" i="46" s="1"/>
  <c r="C336" i="45"/>
  <c r="L336" i="45" s="1"/>
  <c r="F38" i="44"/>
  <c r="R102" i="44"/>
  <c r="E370" i="45"/>
  <c r="N369" i="45" s="1"/>
  <c r="E370" i="46"/>
  <c r="N369" i="46" s="1"/>
  <c r="E370" i="47"/>
  <c r="E340" i="47"/>
  <c r="E340" i="45"/>
  <c r="N339" i="45" s="1"/>
  <c r="E340" i="46"/>
  <c r="C308" i="47"/>
  <c r="L306" i="47" s="1"/>
  <c r="C308" i="46"/>
  <c r="L306" i="46" s="1"/>
  <c r="C308" i="45"/>
  <c r="L306" i="45" s="1"/>
  <c r="C325" i="47"/>
  <c r="L324" i="47" s="1"/>
  <c r="C325" i="46"/>
  <c r="L324" i="46" s="1"/>
  <c r="C325" i="45"/>
  <c r="L324" i="45" s="1"/>
  <c r="L384" i="44"/>
  <c r="C384" i="47"/>
  <c r="L384" i="47" s="1"/>
  <c r="C384" i="46"/>
  <c r="L384" i="46" s="1"/>
  <c r="C384" i="45"/>
  <c r="L384" i="45" s="1"/>
  <c r="E38" i="44"/>
  <c r="G38" i="44"/>
  <c r="R66" i="44"/>
  <c r="S32" i="44"/>
  <c r="Q32" i="44"/>
  <c r="C353" i="45"/>
  <c r="C353" i="47"/>
  <c r="C353" i="46"/>
  <c r="I37" i="44"/>
  <c r="Q174" i="44"/>
  <c r="S39" i="55"/>
  <c r="Q39" i="55"/>
  <c r="T246" i="55"/>
  <c r="L40" i="55"/>
  <c r="T66" i="55"/>
  <c r="G40" i="55"/>
  <c r="E40" i="55"/>
  <c r="R138" i="55"/>
  <c r="H38" i="55"/>
  <c r="J38" i="55"/>
  <c r="Q246" i="55"/>
  <c r="L37" i="55"/>
  <c r="J37" i="46"/>
  <c r="P37" i="47"/>
  <c r="N37" i="47"/>
  <c r="M37" i="46"/>
  <c r="K37" i="46"/>
  <c r="R318" i="45"/>
  <c r="R102" i="45"/>
  <c r="K39" i="45"/>
  <c r="S210" i="45"/>
  <c r="J364" i="46"/>
  <c r="K102" i="47"/>
  <c r="F40" i="47" s="1"/>
  <c r="K103" i="46"/>
  <c r="K328" i="46"/>
  <c r="I40" i="45"/>
  <c r="T174" i="45"/>
  <c r="C418" i="45"/>
  <c r="L417" i="45" s="1"/>
  <c r="C418" i="47"/>
  <c r="L417" i="47" s="1"/>
  <c r="C418" i="46"/>
  <c r="L417" i="46" s="1"/>
  <c r="N41" i="49"/>
  <c r="N42" i="49"/>
  <c r="K40" i="44"/>
  <c r="M40" i="44"/>
  <c r="T210" i="44"/>
  <c r="E388" i="46"/>
  <c r="N387" i="46" s="1"/>
  <c r="E388" i="47"/>
  <c r="N387" i="47" s="1"/>
  <c r="E388" i="45"/>
  <c r="N387" i="45" s="1"/>
  <c r="S34" i="55"/>
  <c r="Q34" i="55"/>
  <c r="Q35" i="55"/>
  <c r="S35" i="55"/>
  <c r="O32" i="44"/>
  <c r="L318" i="44"/>
  <c r="C318" i="47"/>
  <c r="C318" i="46"/>
  <c r="C318" i="45"/>
  <c r="E310" i="47"/>
  <c r="N309" i="47" s="1"/>
  <c r="E310" i="45"/>
  <c r="N309" i="45" s="1"/>
  <c r="E310" i="46"/>
  <c r="N309" i="46" s="1"/>
  <c r="L37" i="44"/>
  <c r="Q246" i="44"/>
  <c r="K74" i="47"/>
  <c r="K74" i="46"/>
  <c r="K74" i="45"/>
  <c r="J67" i="45"/>
  <c r="J67" i="46"/>
  <c r="S66" i="46" s="1"/>
  <c r="J67" i="47"/>
  <c r="S66" i="47" s="1"/>
  <c r="O33" i="44"/>
  <c r="M318" i="44"/>
  <c r="Q41" i="49"/>
  <c r="Q42" i="49"/>
  <c r="S37" i="55"/>
  <c r="Q37" i="55"/>
  <c r="E382" i="46"/>
  <c r="N381" i="46" s="1"/>
  <c r="E382" i="47"/>
  <c r="N381" i="47" s="1"/>
  <c r="E382" i="45"/>
  <c r="N381" i="45" s="1"/>
  <c r="E338" i="46"/>
  <c r="E338" i="47"/>
  <c r="E338" i="45"/>
  <c r="N336" i="45" s="1"/>
  <c r="T210" i="55"/>
  <c r="K40" i="55"/>
  <c r="M40" i="55"/>
  <c r="S210" i="55"/>
  <c r="M39" i="55"/>
  <c r="K39" i="55"/>
  <c r="T282" i="55"/>
  <c r="P40" i="55"/>
  <c r="N40" i="55"/>
  <c r="M318" i="55"/>
  <c r="O33" i="55"/>
  <c r="Q246" i="45"/>
  <c r="Q318" i="45"/>
  <c r="Q38" i="45"/>
  <c r="S246" i="45"/>
  <c r="M40" i="45"/>
  <c r="K40" i="45"/>
  <c r="T210" i="45"/>
  <c r="K174" i="46"/>
  <c r="E346" i="47"/>
  <c r="E346" i="46"/>
  <c r="E346" i="45"/>
  <c r="N345" i="45" s="1"/>
  <c r="C340" i="47"/>
  <c r="L339" i="47" s="1"/>
  <c r="C340" i="46"/>
  <c r="L339" i="46" s="1"/>
  <c r="C340" i="45"/>
  <c r="L339" i="45" s="1"/>
  <c r="P41" i="49"/>
  <c r="P42" i="49"/>
  <c r="E404" i="46"/>
  <c r="N402" i="46" s="1"/>
  <c r="E404" i="47"/>
  <c r="N402" i="47" s="1"/>
  <c r="E404" i="45"/>
  <c r="N402" i="45" s="1"/>
  <c r="L390" i="44"/>
  <c r="C390" i="47"/>
  <c r="L390" i="47" s="1"/>
  <c r="C390" i="46"/>
  <c r="L390" i="46" s="1"/>
  <c r="C390" i="45"/>
  <c r="L390" i="45" s="1"/>
  <c r="O41" i="49"/>
  <c r="O42" i="49"/>
  <c r="F39" i="44"/>
  <c r="S102" i="44"/>
  <c r="H40" i="44"/>
  <c r="J40" i="44"/>
  <c r="T138" i="44"/>
  <c r="E374" i="46"/>
  <c r="N372" i="46" s="1"/>
  <c r="E374" i="47"/>
  <c r="N372" i="47" s="1"/>
  <c r="E374" i="45"/>
  <c r="C292" i="47"/>
  <c r="L291" i="47" s="1"/>
  <c r="C292" i="46"/>
  <c r="L291" i="46" s="1"/>
  <c r="C292" i="45"/>
  <c r="L291" i="45" s="1"/>
  <c r="S42" i="49"/>
  <c r="S41" i="49"/>
  <c r="I39" i="44"/>
  <c r="S174" i="44"/>
  <c r="E334" i="46"/>
  <c r="E334" i="47"/>
  <c r="E334" i="45"/>
  <c r="N333" i="45" s="1"/>
  <c r="R174" i="47"/>
  <c r="R291" i="46"/>
  <c r="S309" i="46"/>
  <c r="S252" i="46"/>
  <c r="S195" i="46"/>
  <c r="T231" i="46"/>
  <c r="T84" i="47"/>
  <c r="Q390" i="46"/>
  <c r="Q234" i="46"/>
  <c r="Q186" i="47"/>
  <c r="Q138" i="47"/>
  <c r="Q66" i="46"/>
  <c r="S399" i="47"/>
  <c r="S345" i="47"/>
  <c r="S297" i="46"/>
  <c r="S255" i="47"/>
  <c r="T231" i="47"/>
  <c r="T375" i="46"/>
  <c r="T315" i="46"/>
  <c r="T258" i="46"/>
  <c r="T105" i="47"/>
  <c r="R183" i="47"/>
  <c r="R135" i="46"/>
  <c r="R117" i="47"/>
  <c r="R405" i="46"/>
  <c r="R63" i="47"/>
  <c r="R222" i="46"/>
  <c r="R408" i="47"/>
  <c r="R417" i="46"/>
  <c r="R132" i="46"/>
  <c r="R78" i="46"/>
  <c r="R285" i="47"/>
  <c r="R75" i="46"/>
  <c r="R159" i="47"/>
  <c r="R270" i="46"/>
  <c r="R120" i="46"/>
  <c r="S282" i="46"/>
  <c r="S417" i="47"/>
  <c r="S369" i="46"/>
  <c r="S195" i="47"/>
  <c r="S174" i="47"/>
  <c r="S126" i="46"/>
  <c r="S84" i="47"/>
  <c r="S351" i="47"/>
  <c r="S129" i="47"/>
  <c r="S261" i="47"/>
  <c r="S327" i="47"/>
  <c r="S342" i="46"/>
  <c r="S216" i="46"/>
  <c r="T150" i="47"/>
  <c r="T144" i="46"/>
  <c r="T258" i="47"/>
  <c r="Q333" i="46"/>
  <c r="Q264" i="46"/>
  <c r="R333" i="46"/>
  <c r="Q390" i="47"/>
  <c r="Q342" i="46"/>
  <c r="Q261" i="46"/>
  <c r="Q138" i="46"/>
  <c r="R93" i="47"/>
  <c r="R333" i="47"/>
  <c r="S87" i="46"/>
  <c r="S240" i="46"/>
  <c r="S117" i="46"/>
  <c r="S99" i="47"/>
  <c r="S321" i="46"/>
  <c r="S126" i="47"/>
  <c r="T159" i="46"/>
  <c r="T66" i="46"/>
  <c r="T243" i="47"/>
  <c r="Q261" i="47"/>
  <c r="Q108" i="47"/>
  <c r="Q147" i="47"/>
  <c r="Q348" i="47"/>
  <c r="Q417" i="47"/>
  <c r="Q237" i="46"/>
  <c r="Q141" i="47"/>
  <c r="Q300" i="47"/>
  <c r="R150" i="46"/>
  <c r="R363" i="47"/>
  <c r="R315" i="46"/>
  <c r="R87" i="46"/>
  <c r="R228" i="46"/>
  <c r="S87" i="47"/>
  <c r="Q186" i="46"/>
  <c r="Q66" i="47"/>
  <c r="Q168" i="46"/>
  <c r="Q105" i="47"/>
  <c r="Q243" i="46"/>
  <c r="R411" i="46"/>
  <c r="R300" i="47"/>
  <c r="Q315" i="47"/>
  <c r="Q114" i="47"/>
  <c r="R150" i="47"/>
  <c r="R384" i="46"/>
  <c r="R138" i="46"/>
  <c r="R366" i="47"/>
  <c r="R318" i="46"/>
  <c r="S183" i="46"/>
  <c r="S381" i="46"/>
  <c r="S186" i="47"/>
  <c r="T345" i="46"/>
  <c r="T297" i="47"/>
  <c r="T384" i="47"/>
  <c r="T369" i="46"/>
  <c r="T114" i="47"/>
  <c r="Q306" i="47"/>
  <c r="Q210" i="47"/>
  <c r="Q96" i="46"/>
  <c r="R105" i="47"/>
  <c r="R90" i="47"/>
  <c r="Q177" i="47"/>
  <c r="Q63" i="47"/>
  <c r="Q159" i="47"/>
  <c r="Q198" i="47"/>
  <c r="Q141" i="46"/>
  <c r="Q303" i="46"/>
  <c r="Q228" i="46"/>
  <c r="Q132" i="47"/>
  <c r="Q123" i="46"/>
  <c r="Q318" i="47"/>
  <c r="Q408" i="47"/>
  <c r="Q360" i="46"/>
  <c r="Q312" i="46"/>
  <c r="R384" i="47"/>
  <c r="R336" i="46"/>
  <c r="R216" i="47"/>
  <c r="S231" i="46"/>
  <c r="T288" i="46"/>
  <c r="T120" i="46"/>
  <c r="T198" i="47"/>
  <c r="T210" i="46"/>
  <c r="T129" i="47"/>
  <c r="T96" i="46"/>
  <c r="T411" i="46"/>
  <c r="T267" i="46"/>
  <c r="T273" i="47"/>
  <c r="T408" i="47"/>
  <c r="T360" i="46"/>
  <c r="T351" i="46"/>
  <c r="T381" i="47"/>
  <c r="T333" i="46"/>
  <c r="T372" i="46"/>
  <c r="T222" i="47"/>
  <c r="T123" i="46"/>
  <c r="N351" i="47"/>
  <c r="N297" i="46"/>
  <c r="N405" i="46"/>
  <c r="N363" i="47"/>
  <c r="N279" i="46"/>
  <c r="N414" i="47"/>
  <c r="N357" i="47"/>
  <c r="N291" i="46"/>
  <c r="U388" i="49"/>
  <c r="T213" i="46"/>
  <c r="T399" i="47"/>
  <c r="T288" i="47"/>
  <c r="T63" i="46"/>
  <c r="T84" i="46"/>
  <c r="T156" i="47"/>
  <c r="T228" i="46"/>
  <c r="T87" i="47"/>
  <c r="T405" i="46"/>
  <c r="T207" i="46"/>
  <c r="T120" i="47"/>
  <c r="T402" i="46"/>
  <c r="T387" i="47"/>
  <c r="T339" i="46"/>
  <c r="T213" i="47"/>
  <c r="T210" i="47"/>
  <c r="T96" i="47"/>
  <c r="T363" i="47"/>
  <c r="T267" i="47"/>
  <c r="T321" i="47"/>
  <c r="T273" i="46"/>
  <c r="T360" i="47"/>
  <c r="T312" i="46"/>
  <c r="T105" i="46"/>
  <c r="T153" i="47"/>
  <c r="T351" i="47"/>
  <c r="T303" i="46"/>
  <c r="T390" i="47"/>
  <c r="T342" i="46"/>
  <c r="T108" i="46"/>
  <c r="T333" i="47"/>
  <c r="T285" i="46"/>
  <c r="T372" i="47"/>
  <c r="T324" i="46"/>
  <c r="T123" i="47"/>
  <c r="T63" i="47"/>
  <c r="T228" i="47"/>
  <c r="T207" i="47"/>
  <c r="T378" i="47"/>
  <c r="T132" i="47"/>
  <c r="T306" i="47"/>
  <c r="T312" i="47"/>
  <c r="T264" i="46"/>
  <c r="T303" i="47"/>
  <c r="T255" i="46"/>
  <c r="T342" i="47"/>
  <c r="T294" i="46"/>
  <c r="T108" i="47"/>
  <c r="T285" i="47"/>
  <c r="T324" i="47"/>
  <c r="T276" i="46"/>
  <c r="T150" i="46"/>
  <c r="T357" i="47"/>
  <c r="T309" i="46"/>
  <c r="T396" i="47"/>
  <c r="T348" i="46"/>
  <c r="T282" i="46"/>
  <c r="T363" i="46"/>
  <c r="T264" i="47"/>
  <c r="T255" i="47"/>
  <c r="T294" i="47"/>
  <c r="T276" i="47"/>
  <c r="T240" i="46"/>
  <c r="T234" i="46"/>
  <c r="T375" i="47"/>
  <c r="T327" i="46"/>
  <c r="T414" i="47"/>
  <c r="T366" i="46"/>
  <c r="T309" i="47"/>
  <c r="T261" i="46"/>
  <c r="T348" i="47"/>
  <c r="T300" i="46"/>
  <c r="T291" i="47"/>
  <c r="T330" i="47"/>
  <c r="T135" i="46"/>
  <c r="T177" i="46"/>
  <c r="T171" i="46"/>
  <c r="T225" i="46"/>
  <c r="T192" i="47"/>
  <c r="T240" i="47"/>
  <c r="T183" i="46"/>
  <c r="T306" i="46"/>
  <c r="T180" i="47"/>
  <c r="U355" i="55"/>
  <c r="T393" i="46"/>
  <c r="T345" i="47"/>
  <c r="T237" i="47"/>
  <c r="T111" i="46"/>
  <c r="T327" i="47"/>
  <c r="T279" i="46"/>
  <c r="T366" i="47"/>
  <c r="T318" i="46"/>
  <c r="T93" i="46"/>
  <c r="T354" i="47"/>
  <c r="T261" i="47"/>
  <c r="T300" i="47"/>
  <c r="T252" i="46"/>
  <c r="T282" i="47"/>
  <c r="T246" i="46"/>
  <c r="T75" i="46"/>
  <c r="T147" i="46"/>
  <c r="T78" i="46"/>
  <c r="T249" i="46"/>
  <c r="T168" i="46"/>
  <c r="T135" i="47"/>
  <c r="T81" i="46"/>
  <c r="T171" i="47"/>
  <c r="T216" i="46"/>
  <c r="T183" i="47"/>
  <c r="T174" i="47"/>
  <c r="T297" i="46"/>
  <c r="T384" i="46"/>
  <c r="T69" i="46"/>
  <c r="T111" i="47"/>
  <c r="T279" i="47"/>
  <c r="T318" i="47"/>
  <c r="T270" i="46"/>
  <c r="T93" i="47"/>
  <c r="T354" i="46"/>
  <c r="T66" i="47"/>
  <c r="T252" i="47"/>
  <c r="T102" i="47"/>
  <c r="T246" i="47"/>
  <c r="T204" i="46"/>
  <c r="T129" i="46"/>
  <c r="T147" i="47"/>
  <c r="T78" i="47"/>
  <c r="T369" i="47"/>
  <c r="T249" i="47"/>
  <c r="T138" i="46"/>
  <c r="T168" i="47"/>
  <c r="T99" i="46"/>
  <c r="T81" i="47"/>
  <c r="T114" i="46"/>
  <c r="T225" i="47"/>
  <c r="T72" i="46"/>
  <c r="T381" i="46"/>
  <c r="T186" i="46"/>
  <c r="T216" i="47"/>
  <c r="T270" i="47"/>
  <c r="T204" i="47"/>
  <c r="T411" i="47"/>
  <c r="T321" i="46"/>
  <c r="T408" i="46"/>
  <c r="T174" i="46"/>
  <c r="T141" i="47"/>
  <c r="T99" i="47"/>
  <c r="T153" i="46"/>
  <c r="T399" i="46"/>
  <c r="T390" i="46"/>
  <c r="T180" i="46"/>
  <c r="T186" i="47"/>
  <c r="T222" i="46"/>
  <c r="U360" i="49"/>
  <c r="S282" i="47"/>
  <c r="S201" i="46"/>
  <c r="S369" i="47"/>
  <c r="S402" i="47"/>
  <c r="S147" i="47"/>
  <c r="S276" i="46"/>
  <c r="S336" i="46"/>
  <c r="S330" i="47"/>
  <c r="S297" i="47"/>
  <c r="S285" i="47"/>
  <c r="S231" i="47"/>
  <c r="S267" i="47"/>
  <c r="S213" i="46"/>
  <c r="S240" i="47"/>
  <c r="S192" i="46"/>
  <c r="S102" i="46"/>
  <c r="S117" i="47"/>
  <c r="S99" i="46"/>
  <c r="S321" i="47"/>
  <c r="S300" i="46"/>
  <c r="S303" i="47"/>
  <c r="S324" i="46"/>
  <c r="S318" i="47"/>
  <c r="S228" i="47"/>
  <c r="S234" i="46"/>
  <c r="S411" i="46"/>
  <c r="S354" i="46"/>
  <c r="S189" i="46"/>
  <c r="S336" i="47"/>
  <c r="S168" i="46"/>
  <c r="S78" i="46"/>
  <c r="S390" i="47"/>
  <c r="S294" i="46"/>
  <c r="S291" i="46"/>
  <c r="S210" i="47"/>
  <c r="S162" i="46"/>
  <c r="S213" i="47"/>
  <c r="S165" i="46"/>
  <c r="S192" i="47"/>
  <c r="S102" i="47"/>
  <c r="S300" i="47"/>
  <c r="S111" i="47"/>
  <c r="S324" i="47"/>
  <c r="S207" i="46"/>
  <c r="S159" i="46"/>
  <c r="S234" i="47"/>
  <c r="S96" i="46"/>
  <c r="S93" i="47"/>
  <c r="S75" i="47"/>
  <c r="S411" i="47"/>
  <c r="S342" i="47"/>
  <c r="S189" i="47"/>
  <c r="S141" i="46"/>
  <c r="S168" i="47"/>
  <c r="S78" i="47"/>
  <c r="S246" i="46"/>
  <c r="S405" i="46"/>
  <c r="S135" i="47"/>
  <c r="S120" i="47"/>
  <c r="S72" i="46"/>
  <c r="S387" i="47"/>
  <c r="S339" i="46"/>
  <c r="S165" i="47"/>
  <c r="S144" i="47"/>
  <c r="S408" i="46"/>
  <c r="S90" i="46"/>
  <c r="S207" i="47"/>
  <c r="S96" i="47"/>
  <c r="S180" i="46"/>
  <c r="S75" i="46"/>
  <c r="S363" i="47"/>
  <c r="S315" i="46"/>
  <c r="S354" i="47"/>
  <c r="S141" i="47"/>
  <c r="S312" i="47"/>
  <c r="S219" i="47"/>
  <c r="S261" i="46"/>
  <c r="S405" i="47"/>
  <c r="S294" i="47"/>
  <c r="S183" i="47"/>
  <c r="S135" i="46"/>
  <c r="S72" i="47"/>
  <c r="S339" i="47"/>
  <c r="S408" i="47"/>
  <c r="S348" i="46"/>
  <c r="S378" i="46"/>
  <c r="S153" i="46"/>
  <c r="S381" i="47"/>
  <c r="S333" i="46"/>
  <c r="S159" i="47"/>
  <c r="S138" i="47"/>
  <c r="S93" i="46"/>
  <c r="S180" i="47"/>
  <c r="S315" i="47"/>
  <c r="S258" i="46"/>
  <c r="S273" i="46"/>
  <c r="S360" i="46"/>
  <c r="S171" i="47"/>
  <c r="S246" i="47"/>
  <c r="S198" i="46"/>
  <c r="S150" i="46"/>
  <c r="S108" i="46"/>
  <c r="S249" i="46"/>
  <c r="S243" i="46"/>
  <c r="S384" i="46"/>
  <c r="S288" i="46"/>
  <c r="S225" i="46"/>
  <c r="S264" i="46"/>
  <c r="S114" i="46"/>
  <c r="S69" i="47"/>
  <c r="S153" i="47"/>
  <c r="S333" i="47"/>
  <c r="S396" i="46"/>
  <c r="S273" i="47"/>
  <c r="S105" i="46"/>
  <c r="S360" i="47"/>
  <c r="S393" i="46"/>
  <c r="S171" i="46"/>
  <c r="S123" i="47"/>
  <c r="S198" i="47"/>
  <c r="S108" i="47"/>
  <c r="U361" i="55"/>
  <c r="S372" i="46"/>
  <c r="S252" i="47"/>
  <c r="S279" i="47"/>
  <c r="S249" i="47"/>
  <c r="S81" i="47"/>
  <c r="S402" i="46"/>
  <c r="S147" i="46"/>
  <c r="S384" i="47"/>
  <c r="S222" i="47"/>
  <c r="S174" i="46"/>
  <c r="S288" i="47"/>
  <c r="S225" i="47"/>
  <c r="S264" i="47"/>
  <c r="S204" i="47"/>
  <c r="S156" i="46"/>
  <c r="S114" i="47"/>
  <c r="S396" i="47"/>
  <c r="S132" i="46"/>
  <c r="S258" i="47"/>
  <c r="S105" i="47"/>
  <c r="S393" i="47"/>
  <c r="S255" i="46"/>
  <c r="S123" i="46"/>
  <c r="S150" i="47"/>
  <c r="U381" i="49"/>
  <c r="R411" i="47"/>
  <c r="R354" i="46"/>
  <c r="R141" i="46"/>
  <c r="R414" i="46"/>
  <c r="R345" i="47"/>
  <c r="R297" i="46"/>
  <c r="R135" i="47"/>
  <c r="R405" i="47"/>
  <c r="R357" i="46"/>
  <c r="R273" i="46"/>
  <c r="R108" i="46"/>
  <c r="R402" i="47"/>
  <c r="R222" i="47"/>
  <c r="R360" i="47"/>
  <c r="R312" i="46"/>
  <c r="R417" i="47"/>
  <c r="R369" i="46"/>
  <c r="R261" i="47"/>
  <c r="R132" i="47"/>
  <c r="R78" i="47"/>
  <c r="R270" i="47"/>
  <c r="R279" i="46"/>
  <c r="R120" i="47"/>
  <c r="R258" i="46"/>
  <c r="R141" i="47"/>
  <c r="R414" i="47"/>
  <c r="R366" i="46"/>
  <c r="R297" i="47"/>
  <c r="R249" i="46"/>
  <c r="R234" i="46"/>
  <c r="R306" i="47"/>
  <c r="R180" i="46"/>
  <c r="R252" i="47"/>
  <c r="R84" i="47"/>
  <c r="R378" i="46"/>
  <c r="R357" i="47"/>
  <c r="R309" i="46"/>
  <c r="R246" i="46"/>
  <c r="R312" i="47"/>
  <c r="R369" i="47"/>
  <c r="R321" i="46"/>
  <c r="R261" i="46"/>
  <c r="R75" i="47"/>
  <c r="R399" i="46"/>
  <c r="R315" i="47"/>
  <c r="R216" i="46"/>
  <c r="R147" i="46"/>
  <c r="R249" i="47"/>
  <c r="R201" i="46"/>
  <c r="R375" i="46"/>
  <c r="R180" i="47"/>
  <c r="R330" i="46"/>
  <c r="R309" i="47"/>
  <c r="R168" i="46"/>
  <c r="R204" i="46"/>
  <c r="R246" i="47"/>
  <c r="R321" i="47"/>
  <c r="R126" i="46"/>
  <c r="R399" i="47"/>
  <c r="R351" i="46"/>
  <c r="R279" i="47"/>
  <c r="R171" i="47"/>
  <c r="R87" i="47"/>
  <c r="R147" i="47"/>
  <c r="R258" i="47"/>
  <c r="R81" i="47"/>
  <c r="R318" i="47"/>
  <c r="R201" i="47"/>
  <c r="R153" i="46"/>
  <c r="R234" i="47"/>
  <c r="R381" i="46"/>
  <c r="R228" i="47"/>
  <c r="R396" i="46"/>
  <c r="R375" i="47"/>
  <c r="R327" i="46"/>
  <c r="R198" i="46"/>
  <c r="R186" i="46"/>
  <c r="R378" i="47"/>
  <c r="R282" i="46"/>
  <c r="R213" i="46"/>
  <c r="R168" i="47"/>
  <c r="R99" i="46"/>
  <c r="R267" i="46"/>
  <c r="R102" i="47"/>
  <c r="R390" i="47"/>
  <c r="R342" i="46"/>
  <c r="R225" i="46"/>
  <c r="R111" i="46"/>
  <c r="R126" i="47"/>
  <c r="R351" i="47"/>
  <c r="R303" i="46"/>
  <c r="R240" i="46"/>
  <c r="R336" i="47"/>
  <c r="R288" i="46"/>
  <c r="R210" i="46"/>
  <c r="R243" i="46"/>
  <c r="R138" i="47"/>
  <c r="R381" i="47"/>
  <c r="R231" i="46"/>
  <c r="R198" i="47"/>
  <c r="R330" i="47"/>
  <c r="R165" i="47"/>
  <c r="R204" i="47"/>
  <c r="R342" i="47"/>
  <c r="R294" i="46"/>
  <c r="R177" i="46"/>
  <c r="R111" i="47"/>
  <c r="R372" i="46"/>
  <c r="R303" i="47"/>
  <c r="R207" i="46"/>
  <c r="R240" i="47"/>
  <c r="R123" i="46"/>
  <c r="R189" i="46"/>
  <c r="R90" i="46"/>
  <c r="R396" i="47"/>
  <c r="R348" i="46"/>
  <c r="R300" i="46"/>
  <c r="R183" i="46"/>
  <c r="R186" i="47"/>
  <c r="R282" i="47"/>
  <c r="R165" i="46"/>
  <c r="R63" i="46"/>
  <c r="R294" i="47"/>
  <c r="R177" i="47"/>
  <c r="R129" i="46"/>
  <c r="R156" i="46"/>
  <c r="R105" i="46"/>
  <c r="R255" i="47"/>
  <c r="R123" i="47"/>
  <c r="R210" i="47"/>
  <c r="R189" i="47"/>
  <c r="R393" i="46"/>
  <c r="R72" i="46"/>
  <c r="R348" i="47"/>
  <c r="R231" i="47"/>
  <c r="R117" i="46"/>
  <c r="R291" i="47"/>
  <c r="R195" i="46"/>
  <c r="R162" i="47"/>
  <c r="R402" i="46"/>
  <c r="R408" i="46"/>
  <c r="R129" i="47"/>
  <c r="R144" i="46"/>
  <c r="R285" i="46"/>
  <c r="R324" i="47"/>
  <c r="R207" i="47"/>
  <c r="R159" i="46"/>
  <c r="R156" i="47"/>
  <c r="U295" i="55"/>
  <c r="U306" i="49"/>
  <c r="U349" i="49"/>
  <c r="Q405" i="46"/>
  <c r="Q387" i="46"/>
  <c r="Q339" i="46"/>
  <c r="Q216" i="47"/>
  <c r="Q159" i="46"/>
  <c r="Q402" i="47"/>
  <c r="Q354" i="46"/>
  <c r="Q273" i="46"/>
  <c r="Q150" i="46"/>
  <c r="Q120" i="46"/>
  <c r="Q384" i="47"/>
  <c r="Q255" i="46"/>
  <c r="Q132" i="46"/>
  <c r="Q102" i="46"/>
  <c r="Q249" i="46"/>
  <c r="Q153" i="47"/>
  <c r="Q345" i="47"/>
  <c r="Q297" i="46"/>
  <c r="Q288" i="46"/>
  <c r="Q222" i="46"/>
  <c r="Q174" i="47"/>
  <c r="Q126" i="47"/>
  <c r="Q240" i="47"/>
  <c r="Q231" i="47"/>
  <c r="Q312" i="47"/>
  <c r="Q264" i="47"/>
  <c r="U283" i="55"/>
  <c r="Q309" i="46"/>
  <c r="Q129" i="46"/>
  <c r="Q183" i="46"/>
  <c r="Q339" i="47"/>
  <c r="Q291" i="46"/>
  <c r="Q216" i="46"/>
  <c r="Q168" i="47"/>
  <c r="Q282" i="46"/>
  <c r="Q396" i="47"/>
  <c r="Q354" i="47"/>
  <c r="Q306" i="46"/>
  <c r="Q72" i="47"/>
  <c r="Q336" i="47"/>
  <c r="Q135" i="46"/>
  <c r="Q201" i="46"/>
  <c r="Q378" i="46"/>
  <c r="Q330" i="46"/>
  <c r="Q297" i="47"/>
  <c r="Q174" i="46"/>
  <c r="Q231" i="46"/>
  <c r="Q243" i="47"/>
  <c r="Q195" i="47"/>
  <c r="Q81" i="47"/>
  <c r="Q108" i="46"/>
  <c r="Q372" i="47"/>
  <c r="Q324" i="46"/>
  <c r="Q282" i="47"/>
  <c r="Q276" i="47"/>
  <c r="Q90" i="47"/>
  <c r="Q348" i="46"/>
  <c r="Q237" i="47"/>
  <c r="Q189" i="47"/>
  <c r="Q75" i="47"/>
  <c r="Q171" i="47"/>
  <c r="Q300" i="46"/>
  <c r="Q414" i="46"/>
  <c r="Q366" i="46"/>
  <c r="Q333" i="47"/>
  <c r="Q285" i="46"/>
  <c r="Q210" i="46"/>
  <c r="Q162" i="47"/>
  <c r="Q84" i="46"/>
  <c r="Q330" i="47"/>
  <c r="Q192" i="46"/>
  <c r="Q375" i="47"/>
  <c r="Q195" i="46"/>
  <c r="Q81" i="46"/>
  <c r="Q342" i="47"/>
  <c r="Q294" i="46"/>
  <c r="Q324" i="47"/>
  <c r="Q252" i="47"/>
  <c r="Q267" i="47"/>
  <c r="Q399" i="47"/>
  <c r="Q258" i="47"/>
  <c r="Q219" i="46"/>
  <c r="Q123" i="47"/>
  <c r="Q105" i="46"/>
  <c r="Q414" i="47"/>
  <c r="Q285" i="47"/>
  <c r="Q162" i="46"/>
  <c r="Q213" i="47"/>
  <c r="Q99" i="47"/>
  <c r="Q144" i="47"/>
  <c r="Q375" i="46"/>
  <c r="Q327" i="46"/>
  <c r="Q147" i="46"/>
  <c r="Q309" i="47"/>
  <c r="Q207" i="47"/>
  <c r="Q93" i="47"/>
  <c r="Q276" i="46"/>
  <c r="Q267" i="46"/>
  <c r="Q417" i="46"/>
  <c r="Q369" i="46"/>
  <c r="Q246" i="47"/>
  <c r="Q75" i="46"/>
  <c r="Q399" i="46"/>
  <c r="Q351" i="46"/>
  <c r="Q228" i="47"/>
  <c r="Q171" i="46"/>
  <c r="Q366" i="47"/>
  <c r="Q318" i="46"/>
  <c r="Q84" i="47"/>
  <c r="Q165" i="47"/>
  <c r="Q408" i="46"/>
  <c r="Q327" i="47"/>
  <c r="Q279" i="47"/>
  <c r="Q156" i="47"/>
  <c r="Q252" i="46"/>
  <c r="Q411" i="47"/>
  <c r="Q369" i="47"/>
  <c r="Q246" i="46"/>
  <c r="Q120" i="47"/>
  <c r="Q351" i="47"/>
  <c r="Q180" i="47"/>
  <c r="Q258" i="46"/>
  <c r="Q393" i="47"/>
  <c r="Q213" i="46"/>
  <c r="Q99" i="46"/>
  <c r="Q144" i="46"/>
  <c r="Q279" i="46"/>
  <c r="Q156" i="46"/>
  <c r="Q78" i="47"/>
  <c r="Q183" i="47"/>
  <c r="Q387" i="47"/>
  <c r="Q207" i="46"/>
  <c r="Q93" i="46"/>
  <c r="Q411" i="46"/>
  <c r="Q402" i="46"/>
  <c r="Q321" i="47"/>
  <c r="Q273" i="47"/>
  <c r="Q198" i="46"/>
  <c r="Q150" i="47"/>
  <c r="Q72" i="46"/>
  <c r="Q384" i="46"/>
  <c r="Q303" i="47"/>
  <c r="Q255" i="47"/>
  <c r="Q180" i="46"/>
  <c r="Q102" i="47"/>
  <c r="Q135" i="47"/>
  <c r="Q249" i="47"/>
  <c r="Q201" i="47"/>
  <c r="Q345" i="46"/>
  <c r="Q222" i="47"/>
  <c r="Q165" i="46"/>
  <c r="Q240" i="46"/>
  <c r="Q78" i="46"/>
  <c r="U387" i="49"/>
  <c r="U405" i="49"/>
  <c r="U402" i="49"/>
  <c r="U397" i="49"/>
  <c r="U316" i="49"/>
  <c r="U276" i="49"/>
  <c r="U379" i="55"/>
  <c r="U282" i="55"/>
  <c r="U411" i="55"/>
  <c r="U315" i="49"/>
  <c r="U376" i="49"/>
  <c r="U337" i="55"/>
  <c r="U283" i="49"/>
  <c r="U403" i="49"/>
  <c r="U285" i="55"/>
  <c r="U331" i="55"/>
  <c r="U393" i="49"/>
  <c r="U322" i="49"/>
  <c r="U370" i="49"/>
  <c r="U298" i="49"/>
  <c r="U340" i="49"/>
  <c r="U280" i="55"/>
  <c r="U309" i="49"/>
  <c r="U325" i="49"/>
  <c r="U378" i="49"/>
  <c r="U379" i="49"/>
  <c r="U345" i="49"/>
  <c r="U319" i="49"/>
  <c r="U415" i="49"/>
  <c r="U340" i="55"/>
  <c r="N321" i="46"/>
  <c r="N300" i="46"/>
  <c r="N342" i="47"/>
  <c r="N357" i="46"/>
  <c r="N291" i="47"/>
  <c r="N363" i="46"/>
  <c r="N279" i="47"/>
  <c r="N285" i="47"/>
  <c r="N282" i="46"/>
  <c r="N411" i="46"/>
  <c r="N399" i="47"/>
  <c r="N342" i="46"/>
  <c r="N351" i="46"/>
  <c r="N285" i="46"/>
  <c r="N336" i="47"/>
  <c r="N327" i="46"/>
  <c r="N405" i="47"/>
  <c r="U315" i="55"/>
  <c r="N306" i="46"/>
  <c r="N375" i="47"/>
  <c r="N294" i="46"/>
  <c r="N408" i="47"/>
  <c r="N336" i="46"/>
  <c r="N339" i="46"/>
  <c r="U294" i="55"/>
  <c r="U412" i="55"/>
  <c r="N360" i="47"/>
  <c r="N393" i="46"/>
  <c r="N408" i="46"/>
  <c r="N366" i="47"/>
  <c r="N384" i="46"/>
  <c r="N339" i="47"/>
  <c r="N345" i="47"/>
  <c r="U330" i="55"/>
  <c r="N360" i="46"/>
  <c r="N330" i="46"/>
  <c r="N366" i="46"/>
  <c r="N369" i="47"/>
  <c r="N345" i="46"/>
  <c r="U385" i="55"/>
  <c r="N399" i="46"/>
  <c r="U403" i="55"/>
  <c r="U343" i="55"/>
  <c r="U409" i="55"/>
  <c r="U369" i="49"/>
  <c r="U357" i="55"/>
  <c r="U378" i="55"/>
  <c r="U411" i="49"/>
  <c r="U321" i="49"/>
  <c r="U370" i="55"/>
  <c r="U363" i="55"/>
  <c r="U352" i="55"/>
  <c r="U316" i="55"/>
  <c r="U306" i="55"/>
  <c r="U307" i="55"/>
  <c r="U363" i="49"/>
  <c r="U292" i="49"/>
  <c r="U334" i="49"/>
  <c r="U399" i="49"/>
  <c r="U414" i="49"/>
  <c r="U324" i="49"/>
  <c r="U318" i="49"/>
  <c r="U399" i="55"/>
  <c r="U360" i="55"/>
  <c r="U376" i="55"/>
  <c r="U304" i="49"/>
  <c r="U303" i="49"/>
  <c r="U339" i="55"/>
  <c r="U280" i="49"/>
  <c r="U279" i="49"/>
  <c r="U336" i="55"/>
  <c r="U390" i="49"/>
  <c r="U391" i="49"/>
  <c r="U307" i="49"/>
  <c r="U375" i="49"/>
  <c r="U343" i="49"/>
  <c r="U342" i="49"/>
  <c r="U282" i="49"/>
  <c r="U339" i="49"/>
  <c r="U418" i="55"/>
  <c r="U417" i="49"/>
  <c r="U418" i="49"/>
  <c r="U312" i="49"/>
  <c r="U313" i="49"/>
  <c r="U372" i="49"/>
  <c r="U373" i="49"/>
  <c r="U382" i="49"/>
  <c r="U288" i="49"/>
  <c r="U289" i="49"/>
  <c r="U327" i="49"/>
  <c r="U328" i="49"/>
  <c r="U297" i="49"/>
  <c r="U351" i="49"/>
  <c r="U352" i="49"/>
  <c r="U310" i="49"/>
  <c r="U406" i="49"/>
  <c r="U346" i="49"/>
  <c r="U277" i="49"/>
  <c r="U409" i="49"/>
  <c r="U408" i="49"/>
  <c r="U394" i="49"/>
  <c r="U357" i="49"/>
  <c r="U358" i="49"/>
  <c r="U300" i="49"/>
  <c r="U301" i="49"/>
  <c r="U330" i="49"/>
  <c r="U331" i="49"/>
  <c r="U400" i="49"/>
  <c r="U412" i="49"/>
  <c r="U342" i="55"/>
  <c r="U364" i="55"/>
  <c r="U385" i="49"/>
  <c r="U384" i="49"/>
  <c r="U361" i="49"/>
  <c r="U337" i="49"/>
  <c r="U336" i="49"/>
  <c r="U294" i="49"/>
  <c r="U295" i="49"/>
  <c r="U348" i="49"/>
  <c r="U366" i="49"/>
  <c r="U291" i="49"/>
  <c r="U402" i="55"/>
  <c r="U354" i="55"/>
  <c r="U285" i="49"/>
  <c r="U286" i="49"/>
  <c r="U355" i="49"/>
  <c r="U354" i="49"/>
  <c r="U333" i="49"/>
  <c r="U364" i="49"/>
  <c r="U369" i="55"/>
  <c r="U375" i="55"/>
  <c r="U408" i="55"/>
  <c r="U351" i="55"/>
  <c r="U417" i="55"/>
  <c r="U301" i="55"/>
  <c r="U300" i="55"/>
  <c r="U313" i="55"/>
  <c r="U312" i="55"/>
  <c r="U286" i="55"/>
  <c r="U400" i="55"/>
  <c r="U381" i="55"/>
  <c r="U382" i="55"/>
  <c r="U396" i="55"/>
  <c r="U397" i="55"/>
  <c r="U279" i="55"/>
  <c r="U358" i="55"/>
  <c r="U328" i="55"/>
  <c r="U327" i="55"/>
  <c r="U348" i="55"/>
  <c r="U349" i="55"/>
  <c r="U318" i="55"/>
  <c r="U319" i="55"/>
  <c r="U321" i="55"/>
  <c r="U322" i="55"/>
  <c r="U405" i="55"/>
  <c r="U406" i="55"/>
  <c r="U309" i="55"/>
  <c r="U310" i="55"/>
  <c r="U333" i="55"/>
  <c r="U334" i="55"/>
  <c r="U414" i="55"/>
  <c r="U415" i="55"/>
  <c r="U393" i="55"/>
  <c r="U394" i="55"/>
  <c r="U276" i="55"/>
  <c r="U277" i="55"/>
  <c r="U366" i="55"/>
  <c r="U367" i="55"/>
  <c r="U297" i="55"/>
  <c r="U298" i="55"/>
  <c r="U291" i="55"/>
  <c r="U292" i="55"/>
  <c r="U390" i="55"/>
  <c r="U391" i="55"/>
  <c r="U372" i="55"/>
  <c r="U373" i="55"/>
  <c r="U288" i="55"/>
  <c r="U289" i="55"/>
  <c r="U345" i="55"/>
  <c r="U346" i="55"/>
  <c r="U304" i="55"/>
  <c r="U303" i="55"/>
  <c r="U388" i="55"/>
  <c r="U387" i="55"/>
  <c r="U324" i="55"/>
  <c r="U325" i="55"/>
  <c r="A63" i="57"/>
  <c r="H40" i="57"/>
  <c r="G40" i="57"/>
  <c r="F40" i="57"/>
  <c r="H39" i="57"/>
  <c r="G39" i="57"/>
  <c r="F39" i="57"/>
  <c r="F71" i="57"/>
  <c r="G71" i="57"/>
  <c r="H71" i="57"/>
  <c r="F72" i="57"/>
  <c r="G72" i="57"/>
  <c r="H72" i="57"/>
  <c r="E72" i="57"/>
  <c r="E71" i="57"/>
  <c r="L387" i="45" l="1"/>
  <c r="L387" i="46"/>
  <c r="L381" i="45"/>
  <c r="P39" i="47"/>
  <c r="K39" i="47"/>
  <c r="R38" i="46"/>
  <c r="R96" i="47"/>
  <c r="R225" i="47"/>
  <c r="N294" i="47"/>
  <c r="S38" i="46"/>
  <c r="K38" i="46"/>
  <c r="I38" i="45"/>
  <c r="N417" i="45"/>
  <c r="R390" i="45"/>
  <c r="J40" i="46"/>
  <c r="J37" i="47"/>
  <c r="M38" i="47"/>
  <c r="T414" i="46"/>
  <c r="H38" i="45"/>
  <c r="I38" i="47"/>
  <c r="N39" i="46"/>
  <c r="S318" i="46"/>
  <c r="I39" i="46"/>
  <c r="L39" i="47"/>
  <c r="S327" i="46"/>
  <c r="T189" i="45"/>
  <c r="Q393" i="45"/>
  <c r="M37" i="45"/>
  <c r="N40" i="47"/>
  <c r="T87" i="45"/>
  <c r="Q117" i="47"/>
  <c r="U324" i="44"/>
  <c r="N333" i="47"/>
  <c r="S37" i="46"/>
  <c r="G37" i="46"/>
  <c r="F37" i="45"/>
  <c r="S37" i="47"/>
  <c r="I37" i="47"/>
  <c r="E37" i="47"/>
  <c r="Q183" i="45"/>
  <c r="O38" i="47"/>
  <c r="F37" i="47"/>
  <c r="R37" i="47"/>
  <c r="P38" i="47"/>
  <c r="E38" i="47"/>
  <c r="R38" i="45"/>
  <c r="R390" i="46"/>
  <c r="F38" i="46"/>
  <c r="R276" i="45"/>
  <c r="L38" i="47"/>
  <c r="I38" i="46"/>
  <c r="F38" i="45"/>
  <c r="S38" i="45"/>
  <c r="R96" i="46"/>
  <c r="M38" i="45"/>
  <c r="G38" i="46"/>
  <c r="S291" i="47"/>
  <c r="L39" i="46"/>
  <c r="S315" i="45"/>
  <c r="S216" i="47"/>
  <c r="H39" i="47"/>
  <c r="S375" i="45"/>
  <c r="S309" i="45"/>
  <c r="S279" i="46"/>
  <c r="S177" i="46"/>
  <c r="F39" i="47"/>
  <c r="S138" i="46"/>
  <c r="Q39" i="45"/>
  <c r="M39" i="45"/>
  <c r="S69" i="46"/>
  <c r="U297" i="44"/>
  <c r="S204" i="46"/>
  <c r="M39" i="47"/>
  <c r="S285" i="46"/>
  <c r="O39" i="45"/>
  <c r="K39" i="46"/>
  <c r="S222" i="46"/>
  <c r="U406" i="44"/>
  <c r="S270" i="47"/>
  <c r="T189" i="46"/>
  <c r="T177" i="47"/>
  <c r="J40" i="47"/>
  <c r="E40" i="47"/>
  <c r="H40" i="45"/>
  <c r="L381" i="46"/>
  <c r="I40" i="46"/>
  <c r="P40" i="47"/>
  <c r="T243" i="45"/>
  <c r="T72" i="47"/>
  <c r="S40" i="46"/>
  <c r="S40" i="47"/>
  <c r="U291" i="44"/>
  <c r="U402" i="44"/>
  <c r="T366" i="45"/>
  <c r="R40" i="47"/>
  <c r="T315" i="47"/>
  <c r="K40" i="46"/>
  <c r="I40" i="47"/>
  <c r="G40" i="45"/>
  <c r="N40" i="45"/>
  <c r="K40" i="47"/>
  <c r="S201" i="47"/>
  <c r="F39" i="46"/>
  <c r="S303" i="45"/>
  <c r="O39" i="47"/>
  <c r="S321" i="45"/>
  <c r="S39" i="46"/>
  <c r="P39" i="46"/>
  <c r="R39" i="45"/>
  <c r="S222" i="45"/>
  <c r="S138" i="45"/>
  <c r="M39" i="46"/>
  <c r="S219" i="46"/>
  <c r="L39" i="45"/>
  <c r="H39" i="45"/>
  <c r="Q39" i="47"/>
  <c r="S345" i="45"/>
  <c r="S387" i="45"/>
  <c r="S276" i="47"/>
  <c r="J39" i="46"/>
  <c r="O40" i="46"/>
  <c r="R102" i="46"/>
  <c r="O38" i="45"/>
  <c r="E38" i="45"/>
  <c r="R117" i="45"/>
  <c r="R81" i="46"/>
  <c r="E38" i="46"/>
  <c r="K38" i="47"/>
  <c r="N38" i="45"/>
  <c r="Q38" i="46"/>
  <c r="U378" i="44"/>
  <c r="U322" i="44"/>
  <c r="R192" i="47"/>
  <c r="P38" i="45"/>
  <c r="R273" i="47"/>
  <c r="R192" i="46"/>
  <c r="J38" i="45"/>
  <c r="S38" i="47"/>
  <c r="J38" i="47"/>
  <c r="H38" i="46"/>
  <c r="R186" i="45"/>
  <c r="J38" i="46"/>
  <c r="L38" i="45"/>
  <c r="Q87" i="47"/>
  <c r="Q321" i="46"/>
  <c r="Q87" i="46"/>
  <c r="K37" i="47"/>
  <c r="H37" i="45"/>
  <c r="P37" i="46"/>
  <c r="U307" i="44"/>
  <c r="Q258" i="45"/>
  <c r="Q357" i="47"/>
  <c r="L37" i="45"/>
  <c r="M37" i="47"/>
  <c r="J37" i="45"/>
  <c r="E37" i="46"/>
  <c r="U366" i="44"/>
  <c r="I37" i="46"/>
  <c r="R37" i="46"/>
  <c r="H37" i="46"/>
  <c r="U417" i="44"/>
  <c r="O37" i="45"/>
  <c r="P37" i="45"/>
  <c r="O38" i="46"/>
  <c r="Q357" i="46"/>
  <c r="U408" i="44"/>
  <c r="U370" i="44"/>
  <c r="U339" i="44"/>
  <c r="U405" i="44"/>
  <c r="U333" i="44"/>
  <c r="N417" i="47"/>
  <c r="U316" i="44"/>
  <c r="U409" i="44"/>
  <c r="U288" i="44"/>
  <c r="U315" i="44"/>
  <c r="N405" i="45"/>
  <c r="U358" i="44"/>
  <c r="N34" i="46"/>
  <c r="U313" i="44"/>
  <c r="U396" i="44"/>
  <c r="U342" i="44"/>
  <c r="U321" i="44"/>
  <c r="U348" i="44"/>
  <c r="U300" i="44"/>
  <c r="H40" i="47"/>
  <c r="G39" i="45"/>
  <c r="H40" i="46"/>
  <c r="U283" i="44"/>
  <c r="R34" i="45"/>
  <c r="U334" i="44"/>
  <c r="I39" i="45"/>
  <c r="M40" i="47"/>
  <c r="U343" i="44"/>
  <c r="U289" i="44"/>
  <c r="R37" i="45"/>
  <c r="G40" i="46"/>
  <c r="S39" i="45"/>
  <c r="Q34" i="45"/>
  <c r="P34" i="45"/>
  <c r="S39" i="47"/>
  <c r="O40" i="47"/>
  <c r="R39" i="47"/>
  <c r="T402" i="47"/>
  <c r="U397" i="44"/>
  <c r="N417" i="46"/>
  <c r="N39" i="45"/>
  <c r="E37" i="45"/>
  <c r="P34" i="47"/>
  <c r="H38" i="47"/>
  <c r="U379" i="44"/>
  <c r="U369" i="44"/>
  <c r="S34" i="46"/>
  <c r="P39" i="45"/>
  <c r="G37" i="45"/>
  <c r="N34" i="47"/>
  <c r="U415" i="44"/>
  <c r="P34" i="46"/>
  <c r="S34" i="45"/>
  <c r="S34" i="47"/>
  <c r="U349" i="44"/>
  <c r="U301" i="44"/>
  <c r="J39" i="47"/>
  <c r="U367" i="44"/>
  <c r="O39" i="46"/>
  <c r="U303" i="44"/>
  <c r="T117" i="46"/>
  <c r="U394" i="44"/>
  <c r="U285" i="44"/>
  <c r="U340" i="44"/>
  <c r="R39" i="46"/>
  <c r="S243" i="45"/>
  <c r="R34" i="46"/>
  <c r="U357" i="44"/>
  <c r="U280" i="44"/>
  <c r="U331" i="44"/>
  <c r="L387" i="47"/>
  <c r="L381" i="47"/>
  <c r="L351" i="46"/>
  <c r="L372" i="47"/>
  <c r="S363" i="46"/>
  <c r="Q39" i="46"/>
  <c r="Q34" i="47"/>
  <c r="U319" i="44"/>
  <c r="L351" i="47"/>
  <c r="E40" i="45"/>
  <c r="O40" i="45"/>
  <c r="L372" i="46"/>
  <c r="Q40" i="45"/>
  <c r="S41" i="55"/>
  <c r="L354" i="47"/>
  <c r="U388" i="44"/>
  <c r="U292" i="44"/>
  <c r="U298" i="44"/>
  <c r="N354" i="46"/>
  <c r="U279" i="44"/>
  <c r="N354" i="45"/>
  <c r="U403" i="44"/>
  <c r="R40" i="46"/>
  <c r="N333" i="46"/>
  <c r="G40" i="47"/>
  <c r="Q34" i="46"/>
  <c r="S40" i="45"/>
  <c r="Q40" i="46"/>
  <c r="L354" i="45"/>
  <c r="N372" i="45"/>
  <c r="U304" i="44"/>
  <c r="T357" i="46"/>
  <c r="U330" i="44"/>
  <c r="N396" i="45"/>
  <c r="N396" i="46"/>
  <c r="O42" i="55"/>
  <c r="S42" i="44"/>
  <c r="U387" i="44"/>
  <c r="U312" i="44"/>
  <c r="R34" i="47"/>
  <c r="S417" i="45"/>
  <c r="P40" i="46"/>
  <c r="R32" i="45"/>
  <c r="S66" i="45"/>
  <c r="M40" i="46"/>
  <c r="U363" i="44"/>
  <c r="U364" i="44"/>
  <c r="T72" i="45"/>
  <c r="O41" i="55"/>
  <c r="P42" i="55"/>
  <c r="P40" i="45"/>
  <c r="E39" i="47"/>
  <c r="R32" i="46"/>
  <c r="E39" i="45"/>
  <c r="U412" i="44"/>
  <c r="U411" i="44"/>
  <c r="U393" i="44"/>
  <c r="N291" i="45"/>
  <c r="Q42" i="55"/>
  <c r="E40" i="46"/>
  <c r="G39" i="47"/>
  <c r="R32" i="47"/>
  <c r="E39" i="46"/>
  <c r="U414" i="44"/>
  <c r="S42" i="55"/>
  <c r="N34" i="45"/>
  <c r="G39" i="46"/>
  <c r="N41" i="55"/>
  <c r="U286" i="44"/>
  <c r="L354" i="46"/>
  <c r="U306" i="44"/>
  <c r="S32" i="45"/>
  <c r="Q32" i="45"/>
  <c r="U361" i="44"/>
  <c r="U360" i="44"/>
  <c r="U310" i="44"/>
  <c r="U309" i="44"/>
  <c r="U372" i="44"/>
  <c r="U373" i="44"/>
  <c r="N42" i="55"/>
  <c r="U376" i="44"/>
  <c r="U375" i="44"/>
  <c r="U391" i="44"/>
  <c r="U390" i="44"/>
  <c r="O32" i="45"/>
  <c r="L318" i="45"/>
  <c r="Q41" i="44"/>
  <c r="Q42" i="44"/>
  <c r="U352" i="44"/>
  <c r="U351" i="44"/>
  <c r="P32" i="46"/>
  <c r="N32" i="46"/>
  <c r="L282" i="46"/>
  <c r="O32" i="46"/>
  <c r="L318" i="46"/>
  <c r="P32" i="47"/>
  <c r="N32" i="47"/>
  <c r="L282" i="47"/>
  <c r="O32" i="47"/>
  <c r="L318" i="47"/>
  <c r="P32" i="45"/>
  <c r="N32" i="45"/>
  <c r="L282" i="45"/>
  <c r="U328" i="44"/>
  <c r="U327" i="44"/>
  <c r="U399" i="44"/>
  <c r="U400" i="44"/>
  <c r="U318" i="44"/>
  <c r="S41" i="44"/>
  <c r="U382" i="44"/>
  <c r="U381" i="44"/>
  <c r="R41" i="44"/>
  <c r="R42" i="44"/>
  <c r="U276" i="44"/>
  <c r="U277" i="44"/>
  <c r="O41" i="44"/>
  <c r="O42" i="44"/>
  <c r="U385" i="44"/>
  <c r="U384" i="44"/>
  <c r="N41" i="44"/>
  <c r="N42" i="44"/>
  <c r="T102" i="46"/>
  <c r="F40" i="46"/>
  <c r="T102" i="45"/>
  <c r="F40" i="45"/>
  <c r="O34" i="46"/>
  <c r="N318" i="46"/>
  <c r="U355" i="44"/>
  <c r="U354" i="44"/>
  <c r="S32" i="46"/>
  <c r="Q32" i="46"/>
  <c r="P41" i="44"/>
  <c r="P42" i="44"/>
  <c r="O34" i="45"/>
  <c r="N318" i="45"/>
  <c r="S32" i="47"/>
  <c r="Q32" i="47"/>
  <c r="U336" i="44"/>
  <c r="U337" i="44"/>
  <c r="U282" i="44"/>
  <c r="O34" i="47"/>
  <c r="U346" i="44"/>
  <c r="U345" i="44"/>
  <c r="U295" i="44"/>
  <c r="U294" i="44"/>
  <c r="D59" i="30"/>
  <c r="D59" i="34" s="1"/>
  <c r="U62" i="47"/>
  <c r="C59" i="47"/>
  <c r="U62" i="46"/>
  <c r="K62" i="46"/>
  <c r="J62" i="46"/>
  <c r="I62" i="46"/>
  <c r="E62" i="46"/>
  <c r="D62" i="46"/>
  <c r="C62" i="46"/>
  <c r="C59" i="46"/>
  <c r="U62" i="45"/>
  <c r="C59" i="45"/>
  <c r="U62" i="44"/>
  <c r="C59" i="44"/>
  <c r="C62" i="31"/>
  <c r="U62" i="37"/>
  <c r="C59" i="37"/>
  <c r="U62" i="36"/>
  <c r="C59" i="36"/>
  <c r="U62" i="35"/>
  <c r="C59" i="35"/>
  <c r="U62" i="34"/>
  <c r="C59" i="34"/>
  <c r="U62" i="55"/>
  <c r="C59" i="55"/>
  <c r="U62" i="54"/>
  <c r="C59" i="54"/>
  <c r="U62" i="33"/>
  <c r="C59" i="33"/>
  <c r="U62" i="49"/>
  <c r="C59" i="49"/>
  <c r="U62" i="53"/>
  <c r="C59" i="53"/>
  <c r="U62" i="31"/>
  <c r="C59" i="31"/>
  <c r="U62" i="51"/>
  <c r="C59" i="51"/>
  <c r="U62" i="56"/>
  <c r="C59" i="56"/>
  <c r="U62" i="32"/>
  <c r="C59" i="32"/>
  <c r="E62" i="30"/>
  <c r="E61" i="30"/>
  <c r="D62" i="30"/>
  <c r="D61" i="30"/>
  <c r="D33" i="30"/>
  <c r="D34" i="30"/>
  <c r="D32" i="30"/>
  <c r="D59" i="51" l="1"/>
  <c r="D59" i="33"/>
  <c r="D59" i="55"/>
  <c r="D59" i="53"/>
  <c r="D59" i="56"/>
  <c r="D59" i="49"/>
  <c r="D59" i="36"/>
  <c r="D59" i="32"/>
  <c r="D59" i="31"/>
  <c r="D59" i="54"/>
  <c r="R62" i="46"/>
  <c r="C75" i="53"/>
  <c r="D76" i="53"/>
  <c r="F84" i="56"/>
  <c r="D61" i="46"/>
  <c r="D61" i="31"/>
  <c r="E81" i="53"/>
  <c r="F171" i="53"/>
  <c r="F61" i="46"/>
  <c r="F61" i="31"/>
  <c r="K61" i="46"/>
  <c r="C61" i="31"/>
  <c r="C61" i="46"/>
  <c r="E61" i="46"/>
  <c r="G61" i="31"/>
  <c r="D59" i="46"/>
  <c r="C33" i="30"/>
  <c r="C33" i="47" s="1"/>
  <c r="D59" i="44"/>
  <c r="D59" i="37"/>
  <c r="D59" i="45"/>
  <c r="D59" i="35"/>
  <c r="D59" i="47"/>
  <c r="D70" i="57"/>
  <c r="C70" i="57"/>
  <c r="D69" i="57"/>
  <c r="C69" i="57"/>
  <c r="D68" i="57"/>
  <c r="C68" i="57"/>
  <c r="K67" i="57"/>
  <c r="J67" i="57"/>
  <c r="I67" i="57"/>
  <c r="D67" i="57"/>
  <c r="C67" i="57"/>
  <c r="K66" i="57"/>
  <c r="J66" i="57"/>
  <c r="I66" i="57"/>
  <c r="D66" i="57"/>
  <c r="C66" i="57"/>
  <c r="K64" i="57"/>
  <c r="J64" i="57"/>
  <c r="I64" i="57"/>
  <c r="D64" i="57"/>
  <c r="C64" i="57"/>
  <c r="K63" i="57"/>
  <c r="J63" i="57"/>
  <c r="I63" i="57"/>
  <c r="D63" i="57"/>
  <c r="C63" i="57"/>
  <c r="K62" i="57"/>
  <c r="J62" i="57"/>
  <c r="I62" i="57"/>
  <c r="D62" i="57"/>
  <c r="C62" i="57"/>
  <c r="K35" i="57"/>
  <c r="J35" i="57"/>
  <c r="I35" i="57"/>
  <c r="K34" i="57"/>
  <c r="J34" i="57"/>
  <c r="I34" i="57"/>
  <c r="K32" i="57"/>
  <c r="J32" i="57"/>
  <c r="I32" i="57"/>
  <c r="K31" i="57"/>
  <c r="J31" i="57"/>
  <c r="I31" i="57"/>
  <c r="K30" i="57"/>
  <c r="J30" i="57"/>
  <c r="I30" i="57"/>
  <c r="C64" i="33"/>
  <c r="D64" i="33"/>
  <c r="E64" i="33"/>
  <c r="F64" i="33"/>
  <c r="G64" i="33"/>
  <c r="C65" i="33"/>
  <c r="D65" i="33"/>
  <c r="E65" i="33"/>
  <c r="F65" i="33"/>
  <c r="G65" i="33"/>
  <c r="C66" i="33"/>
  <c r="D66" i="33"/>
  <c r="E66" i="33"/>
  <c r="F66" i="33"/>
  <c r="G66" i="33"/>
  <c r="C67" i="33"/>
  <c r="D67" i="33"/>
  <c r="E67" i="33"/>
  <c r="F67" i="33"/>
  <c r="G67" i="33"/>
  <c r="C68" i="33"/>
  <c r="D68" i="33"/>
  <c r="E68" i="33"/>
  <c r="F68" i="33"/>
  <c r="G68" i="33"/>
  <c r="C69" i="33"/>
  <c r="D69" i="33"/>
  <c r="E69" i="33"/>
  <c r="F69" i="33"/>
  <c r="G69" i="33"/>
  <c r="C70" i="33"/>
  <c r="D70" i="33"/>
  <c r="E70" i="33"/>
  <c r="F70" i="33"/>
  <c r="G70" i="33"/>
  <c r="C71" i="33"/>
  <c r="D71" i="33"/>
  <c r="E71" i="33"/>
  <c r="F71" i="33"/>
  <c r="G71" i="33"/>
  <c r="C72" i="33"/>
  <c r="D72" i="33"/>
  <c r="E72" i="33"/>
  <c r="F72" i="33"/>
  <c r="G72" i="33"/>
  <c r="C73" i="33"/>
  <c r="D73" i="33"/>
  <c r="E73" i="33"/>
  <c r="F73" i="33"/>
  <c r="G73" i="33"/>
  <c r="C74" i="33"/>
  <c r="D74" i="33"/>
  <c r="E74" i="33"/>
  <c r="F74" i="33"/>
  <c r="G74" i="33"/>
  <c r="C75" i="33"/>
  <c r="D75" i="33"/>
  <c r="E75" i="33"/>
  <c r="F75" i="33"/>
  <c r="G75" i="33"/>
  <c r="C76" i="33"/>
  <c r="D76" i="33"/>
  <c r="E76" i="33"/>
  <c r="F76" i="33"/>
  <c r="G76" i="33"/>
  <c r="C77" i="33"/>
  <c r="D77" i="33"/>
  <c r="E77" i="33"/>
  <c r="F77" i="33"/>
  <c r="G77" i="33"/>
  <c r="C78" i="33"/>
  <c r="D78" i="33"/>
  <c r="E78" i="33"/>
  <c r="N78" i="33" s="1"/>
  <c r="F78" i="33"/>
  <c r="G78" i="33"/>
  <c r="C79" i="33"/>
  <c r="D79" i="33"/>
  <c r="E79" i="33"/>
  <c r="F79" i="33"/>
  <c r="G79" i="33"/>
  <c r="C80" i="33"/>
  <c r="D80" i="33"/>
  <c r="E80" i="33"/>
  <c r="F80" i="33"/>
  <c r="G80" i="33"/>
  <c r="C81" i="33"/>
  <c r="D81" i="33"/>
  <c r="E81" i="33"/>
  <c r="F81" i="33"/>
  <c r="O81" i="33" s="1"/>
  <c r="G81" i="33"/>
  <c r="C82" i="33"/>
  <c r="D82" i="33"/>
  <c r="E82" i="33"/>
  <c r="F82" i="33"/>
  <c r="G82" i="33"/>
  <c r="C83" i="33"/>
  <c r="D83" i="33"/>
  <c r="E83" i="33"/>
  <c r="F83" i="33"/>
  <c r="G83" i="33"/>
  <c r="C84" i="33"/>
  <c r="D84" i="33"/>
  <c r="E84" i="33"/>
  <c r="F84" i="33"/>
  <c r="G84" i="33"/>
  <c r="P84" i="33" s="1"/>
  <c r="C85" i="33"/>
  <c r="D85" i="33"/>
  <c r="E85" i="33"/>
  <c r="F85" i="33"/>
  <c r="G85" i="33"/>
  <c r="C86" i="33"/>
  <c r="D86" i="33"/>
  <c r="E86" i="33"/>
  <c r="F86" i="33"/>
  <c r="G86" i="33"/>
  <c r="C87" i="33"/>
  <c r="D87" i="33"/>
  <c r="E87" i="33"/>
  <c r="F87" i="33"/>
  <c r="G87" i="33"/>
  <c r="C88" i="33"/>
  <c r="D88" i="33"/>
  <c r="E88" i="33"/>
  <c r="F88" i="33"/>
  <c r="G88" i="33"/>
  <c r="C89" i="33"/>
  <c r="D89" i="33"/>
  <c r="E89" i="33"/>
  <c r="F89" i="33"/>
  <c r="G89" i="33"/>
  <c r="C90" i="33"/>
  <c r="D90" i="33"/>
  <c r="E90" i="33"/>
  <c r="F90" i="33"/>
  <c r="G90" i="33"/>
  <c r="C91" i="33"/>
  <c r="D91" i="33"/>
  <c r="E91" i="33"/>
  <c r="F91" i="33"/>
  <c r="G91" i="33"/>
  <c r="C92" i="33"/>
  <c r="D92" i="33"/>
  <c r="E92" i="33"/>
  <c r="F92" i="33"/>
  <c r="G92" i="33"/>
  <c r="C93" i="33"/>
  <c r="D93" i="33"/>
  <c r="E93" i="33"/>
  <c r="F93" i="33"/>
  <c r="G93" i="33"/>
  <c r="C94" i="33"/>
  <c r="D94" i="33"/>
  <c r="E94" i="33"/>
  <c r="F94" i="33"/>
  <c r="G94" i="33"/>
  <c r="C95" i="33"/>
  <c r="D95" i="33"/>
  <c r="E95" i="33"/>
  <c r="F95" i="33"/>
  <c r="G95" i="33"/>
  <c r="C96" i="33"/>
  <c r="D96" i="33"/>
  <c r="E96" i="33"/>
  <c r="F96" i="33"/>
  <c r="G96" i="33"/>
  <c r="C97" i="33"/>
  <c r="D97" i="33"/>
  <c r="E97" i="33"/>
  <c r="F97" i="33"/>
  <c r="G97" i="33"/>
  <c r="C98" i="33"/>
  <c r="D98" i="33"/>
  <c r="E98" i="33"/>
  <c r="F98" i="33"/>
  <c r="G98" i="33"/>
  <c r="C99" i="33"/>
  <c r="D99" i="33"/>
  <c r="E99" i="33"/>
  <c r="F99" i="33"/>
  <c r="G99" i="33"/>
  <c r="C100" i="33"/>
  <c r="D100" i="33"/>
  <c r="E100" i="33"/>
  <c r="F100" i="33"/>
  <c r="G100" i="33"/>
  <c r="C101" i="33"/>
  <c r="D101" i="33"/>
  <c r="E101" i="33"/>
  <c r="F101" i="33"/>
  <c r="G101" i="33"/>
  <c r="C102" i="33"/>
  <c r="D102" i="33"/>
  <c r="E102" i="33"/>
  <c r="N102" i="33" s="1"/>
  <c r="F102" i="33"/>
  <c r="G102" i="33"/>
  <c r="C103" i="33"/>
  <c r="D103" i="33"/>
  <c r="E103" i="33"/>
  <c r="F103" i="33"/>
  <c r="G103" i="33"/>
  <c r="C104" i="33"/>
  <c r="D104" i="33"/>
  <c r="E104" i="33"/>
  <c r="F104" i="33"/>
  <c r="G104" i="33"/>
  <c r="C105" i="33"/>
  <c r="D105" i="33"/>
  <c r="E105" i="33"/>
  <c r="F105" i="33"/>
  <c r="O105" i="33" s="1"/>
  <c r="G105" i="33"/>
  <c r="C106" i="33"/>
  <c r="D106" i="33"/>
  <c r="E106" i="33"/>
  <c r="F106" i="33"/>
  <c r="G106" i="33"/>
  <c r="C107" i="33"/>
  <c r="D107" i="33"/>
  <c r="E107" i="33"/>
  <c r="F107" i="33"/>
  <c r="G107" i="33"/>
  <c r="C108" i="33"/>
  <c r="D108" i="33"/>
  <c r="E108" i="33"/>
  <c r="F108" i="33"/>
  <c r="G108" i="33"/>
  <c r="P108" i="33" s="1"/>
  <c r="C109" i="33"/>
  <c r="D109" i="33"/>
  <c r="E109" i="33"/>
  <c r="F109" i="33"/>
  <c r="G109" i="33"/>
  <c r="C110" i="33"/>
  <c r="D110" i="33"/>
  <c r="E110" i="33"/>
  <c r="F110" i="33"/>
  <c r="G110" i="33"/>
  <c r="C111" i="33"/>
  <c r="D111" i="33"/>
  <c r="E111" i="33"/>
  <c r="F111" i="33"/>
  <c r="G111" i="33"/>
  <c r="C112" i="33"/>
  <c r="D112" i="33"/>
  <c r="E112" i="33"/>
  <c r="F112" i="33"/>
  <c r="G112" i="33"/>
  <c r="C113" i="33"/>
  <c r="D113" i="33"/>
  <c r="E113" i="33"/>
  <c r="F113" i="33"/>
  <c r="G113" i="33"/>
  <c r="C114" i="33"/>
  <c r="D114" i="33"/>
  <c r="E114" i="33"/>
  <c r="F114" i="33"/>
  <c r="G114" i="33"/>
  <c r="C115" i="33"/>
  <c r="D115" i="33"/>
  <c r="E115" i="33"/>
  <c r="F115" i="33"/>
  <c r="G115" i="33"/>
  <c r="C116" i="33"/>
  <c r="D116" i="33"/>
  <c r="E116" i="33"/>
  <c r="F116" i="33"/>
  <c r="G116" i="33"/>
  <c r="C117" i="33"/>
  <c r="D117" i="33"/>
  <c r="E117" i="33"/>
  <c r="F117" i="33"/>
  <c r="G117" i="33"/>
  <c r="C118" i="33"/>
  <c r="D118" i="33"/>
  <c r="E118" i="33"/>
  <c r="F118" i="33"/>
  <c r="G118" i="33"/>
  <c r="C119" i="33"/>
  <c r="D119" i="33"/>
  <c r="E119" i="33"/>
  <c r="F119" i="33"/>
  <c r="G119" i="33"/>
  <c r="C120" i="33"/>
  <c r="D120" i="33"/>
  <c r="E120" i="33"/>
  <c r="F120" i="33"/>
  <c r="G120" i="33"/>
  <c r="C121" i="33"/>
  <c r="D121" i="33"/>
  <c r="E121" i="33"/>
  <c r="F121" i="33"/>
  <c r="G121" i="33"/>
  <c r="C122" i="33"/>
  <c r="D122" i="33"/>
  <c r="E122" i="33"/>
  <c r="F122" i="33"/>
  <c r="G122" i="33"/>
  <c r="C123" i="33"/>
  <c r="D123" i="33"/>
  <c r="E123" i="33"/>
  <c r="F123" i="33"/>
  <c r="G123" i="33"/>
  <c r="C124" i="33"/>
  <c r="D124" i="33"/>
  <c r="E124" i="33"/>
  <c r="F124" i="33"/>
  <c r="G124" i="33"/>
  <c r="C125" i="33"/>
  <c r="D125" i="33"/>
  <c r="E125" i="33"/>
  <c r="F125" i="33"/>
  <c r="G125" i="33"/>
  <c r="C126" i="33"/>
  <c r="D126" i="33"/>
  <c r="E126" i="33"/>
  <c r="N126" i="33" s="1"/>
  <c r="F126" i="33"/>
  <c r="G126" i="33"/>
  <c r="C127" i="33"/>
  <c r="D127" i="33"/>
  <c r="E127" i="33"/>
  <c r="F127" i="33"/>
  <c r="G127" i="33"/>
  <c r="C128" i="33"/>
  <c r="D128" i="33"/>
  <c r="E128" i="33"/>
  <c r="F128" i="33"/>
  <c r="G128" i="33"/>
  <c r="C129" i="33"/>
  <c r="D129" i="33"/>
  <c r="E129" i="33"/>
  <c r="F129" i="33"/>
  <c r="O129" i="33" s="1"/>
  <c r="G129" i="33"/>
  <c r="C130" i="33"/>
  <c r="D130" i="33"/>
  <c r="E130" i="33"/>
  <c r="F130" i="33"/>
  <c r="G130" i="33"/>
  <c r="C131" i="33"/>
  <c r="D131" i="33"/>
  <c r="E131" i="33"/>
  <c r="F131" i="33"/>
  <c r="G131" i="33"/>
  <c r="C132" i="33"/>
  <c r="D132" i="33"/>
  <c r="E132" i="33"/>
  <c r="F132" i="33"/>
  <c r="G132" i="33"/>
  <c r="P132" i="33" s="1"/>
  <c r="C133" i="33"/>
  <c r="D133" i="33"/>
  <c r="E133" i="33"/>
  <c r="F133" i="33"/>
  <c r="G133" i="33"/>
  <c r="C134" i="33"/>
  <c r="D134" i="33"/>
  <c r="E134" i="33"/>
  <c r="F134" i="33"/>
  <c r="G134" i="33"/>
  <c r="C135" i="33"/>
  <c r="D135" i="33"/>
  <c r="E135" i="33"/>
  <c r="F135" i="33"/>
  <c r="G135" i="33"/>
  <c r="C136" i="33"/>
  <c r="D136" i="33"/>
  <c r="E136" i="33"/>
  <c r="F136" i="33"/>
  <c r="G136" i="33"/>
  <c r="C137" i="33"/>
  <c r="D137" i="33"/>
  <c r="E137" i="33"/>
  <c r="F137" i="33"/>
  <c r="G137" i="33"/>
  <c r="C138" i="33"/>
  <c r="D138" i="33"/>
  <c r="E138" i="33"/>
  <c r="F138" i="33"/>
  <c r="O138" i="33" s="1"/>
  <c r="G138" i="33"/>
  <c r="C139" i="33"/>
  <c r="D139" i="33"/>
  <c r="E139" i="33"/>
  <c r="F139" i="33"/>
  <c r="G139" i="33"/>
  <c r="C140" i="33"/>
  <c r="D140" i="33"/>
  <c r="E140" i="33"/>
  <c r="F140" i="33"/>
  <c r="G140" i="33"/>
  <c r="C141" i="33"/>
  <c r="D141" i="33"/>
  <c r="E141" i="33"/>
  <c r="F141" i="33"/>
  <c r="G141" i="33"/>
  <c r="C142" i="33"/>
  <c r="D142" i="33"/>
  <c r="E142" i="33"/>
  <c r="F142" i="33"/>
  <c r="G142" i="33"/>
  <c r="C143" i="33"/>
  <c r="D143" i="33"/>
  <c r="E143" i="33"/>
  <c r="F143" i="33"/>
  <c r="G143" i="33"/>
  <c r="C144" i="33"/>
  <c r="D144" i="33"/>
  <c r="E144" i="33"/>
  <c r="F144" i="33"/>
  <c r="G144" i="33"/>
  <c r="C145" i="33"/>
  <c r="D145" i="33"/>
  <c r="E145" i="33"/>
  <c r="F145" i="33"/>
  <c r="G145" i="33"/>
  <c r="C146" i="33"/>
  <c r="D146" i="33"/>
  <c r="E146" i="33"/>
  <c r="F146" i="33"/>
  <c r="G146" i="33"/>
  <c r="C147" i="33"/>
  <c r="D147" i="33"/>
  <c r="E147" i="33"/>
  <c r="F147" i="33"/>
  <c r="G147" i="33"/>
  <c r="C148" i="33"/>
  <c r="D148" i="33"/>
  <c r="E148" i="33"/>
  <c r="F148" i="33"/>
  <c r="G148" i="33"/>
  <c r="C149" i="33"/>
  <c r="D149" i="33"/>
  <c r="E149" i="33"/>
  <c r="F149" i="33"/>
  <c r="G149" i="33"/>
  <c r="C150" i="33"/>
  <c r="D150" i="33"/>
  <c r="E150" i="33"/>
  <c r="N150" i="33" s="1"/>
  <c r="F150" i="33"/>
  <c r="G150" i="33"/>
  <c r="P150" i="33" s="1"/>
  <c r="C151" i="33"/>
  <c r="D151" i="33"/>
  <c r="E151" i="33"/>
  <c r="F151" i="33"/>
  <c r="G151" i="33"/>
  <c r="C152" i="33"/>
  <c r="D152" i="33"/>
  <c r="E152" i="33"/>
  <c r="F152" i="33"/>
  <c r="G152" i="33"/>
  <c r="C153" i="33"/>
  <c r="D153" i="33"/>
  <c r="E153" i="33"/>
  <c r="F153" i="33"/>
  <c r="O153" i="33" s="1"/>
  <c r="G153" i="33"/>
  <c r="C154" i="33"/>
  <c r="D154" i="33"/>
  <c r="E154" i="33"/>
  <c r="F154" i="33"/>
  <c r="G154" i="33"/>
  <c r="C155" i="33"/>
  <c r="D155" i="33"/>
  <c r="E155" i="33"/>
  <c r="F155" i="33"/>
  <c r="G155" i="33"/>
  <c r="C156" i="33"/>
  <c r="D156" i="33"/>
  <c r="E156" i="33"/>
  <c r="F156" i="33"/>
  <c r="G156" i="33"/>
  <c r="P156" i="33" s="1"/>
  <c r="C157" i="33"/>
  <c r="D157" i="33"/>
  <c r="E157" i="33"/>
  <c r="F157" i="33"/>
  <c r="G157" i="33"/>
  <c r="C158" i="33"/>
  <c r="D158" i="33"/>
  <c r="E158" i="33"/>
  <c r="F158" i="33"/>
  <c r="G158" i="33"/>
  <c r="C159" i="33"/>
  <c r="D159" i="33"/>
  <c r="E159" i="33"/>
  <c r="F159" i="33"/>
  <c r="G159" i="33"/>
  <c r="C160" i="33"/>
  <c r="D160" i="33"/>
  <c r="E160" i="33"/>
  <c r="F160" i="33"/>
  <c r="G160" i="33"/>
  <c r="C161" i="33"/>
  <c r="D161" i="33"/>
  <c r="E161" i="33"/>
  <c r="F161" i="33"/>
  <c r="G161" i="33"/>
  <c r="C162" i="33"/>
  <c r="D162" i="33"/>
  <c r="E162" i="33"/>
  <c r="F162" i="33"/>
  <c r="O162" i="33" s="1"/>
  <c r="G162" i="33"/>
  <c r="C163" i="33"/>
  <c r="D163" i="33"/>
  <c r="E163" i="33"/>
  <c r="F163" i="33"/>
  <c r="G163" i="33"/>
  <c r="C164" i="33"/>
  <c r="D164" i="33"/>
  <c r="E164" i="33"/>
  <c r="F164" i="33"/>
  <c r="G164" i="33"/>
  <c r="C165" i="33"/>
  <c r="D165" i="33"/>
  <c r="E165" i="33"/>
  <c r="F165" i="33"/>
  <c r="G165" i="33"/>
  <c r="C166" i="33"/>
  <c r="D166" i="33"/>
  <c r="E166" i="33"/>
  <c r="F166" i="33"/>
  <c r="G166" i="33"/>
  <c r="C167" i="33"/>
  <c r="D167" i="33"/>
  <c r="E167" i="33"/>
  <c r="F167" i="33"/>
  <c r="G167" i="33"/>
  <c r="C168" i="33"/>
  <c r="D168" i="33"/>
  <c r="E168" i="33"/>
  <c r="F168" i="33"/>
  <c r="G168" i="33"/>
  <c r="C169" i="33"/>
  <c r="D169" i="33"/>
  <c r="E169" i="33"/>
  <c r="F169" i="33"/>
  <c r="G169" i="33"/>
  <c r="C170" i="33"/>
  <c r="D170" i="33"/>
  <c r="E170" i="33"/>
  <c r="F170" i="33"/>
  <c r="G170" i="33"/>
  <c r="C171" i="33"/>
  <c r="D171" i="33"/>
  <c r="E171" i="33"/>
  <c r="F171" i="33"/>
  <c r="G171" i="33"/>
  <c r="C172" i="33"/>
  <c r="D172" i="33"/>
  <c r="E172" i="33"/>
  <c r="F172" i="33"/>
  <c r="G172" i="33"/>
  <c r="C173" i="33"/>
  <c r="D173" i="33"/>
  <c r="E173" i="33"/>
  <c r="F173" i="33"/>
  <c r="G173" i="33"/>
  <c r="C174" i="33"/>
  <c r="D174" i="33"/>
  <c r="E174" i="33"/>
  <c r="N174" i="33" s="1"/>
  <c r="F174" i="33"/>
  <c r="G174" i="33"/>
  <c r="C175" i="33"/>
  <c r="D175" i="33"/>
  <c r="E175" i="33"/>
  <c r="F175" i="33"/>
  <c r="G175" i="33"/>
  <c r="C176" i="33"/>
  <c r="D176" i="33"/>
  <c r="E176" i="33"/>
  <c r="F176" i="33"/>
  <c r="G176" i="33"/>
  <c r="C177" i="33"/>
  <c r="D177" i="33"/>
  <c r="E177" i="33"/>
  <c r="F177" i="33"/>
  <c r="O177" i="33" s="1"/>
  <c r="G177" i="33"/>
  <c r="C178" i="33"/>
  <c r="D178" i="33"/>
  <c r="E178" i="33"/>
  <c r="F178" i="33"/>
  <c r="G178" i="33"/>
  <c r="C179" i="33"/>
  <c r="D179" i="33"/>
  <c r="E179" i="33"/>
  <c r="F179" i="33"/>
  <c r="G179" i="33"/>
  <c r="C180" i="33"/>
  <c r="D180" i="33"/>
  <c r="E180" i="33"/>
  <c r="F180" i="33"/>
  <c r="G180" i="33"/>
  <c r="P180" i="33" s="1"/>
  <c r="C181" i="33"/>
  <c r="D181" i="33"/>
  <c r="E181" i="33"/>
  <c r="F181" i="33"/>
  <c r="G181" i="33"/>
  <c r="C182" i="33"/>
  <c r="D182" i="33"/>
  <c r="E182" i="33"/>
  <c r="F182" i="33"/>
  <c r="G182" i="33"/>
  <c r="C183" i="33"/>
  <c r="D183" i="33"/>
  <c r="E183" i="33"/>
  <c r="F183" i="33"/>
  <c r="O183" i="33" s="1"/>
  <c r="G183" i="33"/>
  <c r="C184" i="33"/>
  <c r="D184" i="33"/>
  <c r="E184" i="33"/>
  <c r="F184" i="33"/>
  <c r="G184" i="33"/>
  <c r="C185" i="33"/>
  <c r="D185" i="33"/>
  <c r="E185" i="33"/>
  <c r="F185" i="33"/>
  <c r="G185" i="33"/>
  <c r="C186" i="33"/>
  <c r="D186" i="33"/>
  <c r="E186" i="33"/>
  <c r="F186" i="33"/>
  <c r="O186" i="33" s="1"/>
  <c r="G186" i="33"/>
  <c r="C187" i="33"/>
  <c r="D187" i="33"/>
  <c r="E187" i="33"/>
  <c r="F187" i="33"/>
  <c r="G187" i="33"/>
  <c r="C188" i="33"/>
  <c r="D188" i="33"/>
  <c r="E188" i="33"/>
  <c r="F188" i="33"/>
  <c r="G188" i="33"/>
  <c r="C189" i="33"/>
  <c r="D189" i="33"/>
  <c r="E189" i="33"/>
  <c r="F189" i="33"/>
  <c r="G189" i="33"/>
  <c r="C190" i="33"/>
  <c r="D190" i="33"/>
  <c r="E190" i="33"/>
  <c r="F190" i="33"/>
  <c r="G190" i="33"/>
  <c r="C191" i="33"/>
  <c r="D191" i="33"/>
  <c r="E191" i="33"/>
  <c r="F191" i="33"/>
  <c r="G191" i="33"/>
  <c r="C192" i="33"/>
  <c r="D192" i="33"/>
  <c r="E192" i="33"/>
  <c r="F192" i="33"/>
  <c r="G192" i="33"/>
  <c r="C193" i="33"/>
  <c r="D193" i="33"/>
  <c r="E193" i="33"/>
  <c r="F193" i="33"/>
  <c r="G193" i="33"/>
  <c r="C194" i="33"/>
  <c r="D194" i="33"/>
  <c r="E194" i="33"/>
  <c r="F194" i="33"/>
  <c r="G194" i="33"/>
  <c r="C195" i="33"/>
  <c r="D195" i="33"/>
  <c r="E195" i="33"/>
  <c r="F195" i="33"/>
  <c r="O195" i="33" s="1"/>
  <c r="G195" i="33"/>
  <c r="C196" i="33"/>
  <c r="D196" i="33"/>
  <c r="E196" i="33"/>
  <c r="F196" i="33"/>
  <c r="G196" i="33"/>
  <c r="C197" i="33"/>
  <c r="D197" i="33"/>
  <c r="E197" i="33"/>
  <c r="F197" i="33"/>
  <c r="G197" i="33"/>
  <c r="C198" i="33"/>
  <c r="D198" i="33"/>
  <c r="E198" i="33"/>
  <c r="N198" i="33" s="1"/>
  <c r="F198" i="33"/>
  <c r="G198" i="33"/>
  <c r="P198" i="33" s="1"/>
  <c r="C199" i="33"/>
  <c r="D199" i="33"/>
  <c r="E199" i="33"/>
  <c r="F199" i="33"/>
  <c r="G199" i="33"/>
  <c r="C200" i="33"/>
  <c r="D200" i="33"/>
  <c r="E200" i="33"/>
  <c r="F200" i="33"/>
  <c r="G200" i="33"/>
  <c r="C201" i="33"/>
  <c r="D201" i="33"/>
  <c r="E201" i="33"/>
  <c r="F201" i="33"/>
  <c r="O201" i="33" s="1"/>
  <c r="G201" i="33"/>
  <c r="C202" i="33"/>
  <c r="D202" i="33"/>
  <c r="E202" i="33"/>
  <c r="F202" i="33"/>
  <c r="G202" i="33"/>
  <c r="C203" i="33"/>
  <c r="D203" i="33"/>
  <c r="E203" i="33"/>
  <c r="F203" i="33"/>
  <c r="G203" i="33"/>
  <c r="C204" i="33"/>
  <c r="D204" i="33"/>
  <c r="E204" i="33"/>
  <c r="F204" i="33"/>
  <c r="G204" i="33"/>
  <c r="P204" i="33" s="1"/>
  <c r="C205" i="33"/>
  <c r="D205" i="33"/>
  <c r="E205" i="33"/>
  <c r="F205" i="33"/>
  <c r="G205" i="33"/>
  <c r="C206" i="33"/>
  <c r="D206" i="33"/>
  <c r="E206" i="33"/>
  <c r="F206" i="33"/>
  <c r="G206" i="33"/>
  <c r="C207" i="33"/>
  <c r="D207" i="33"/>
  <c r="E207" i="33"/>
  <c r="F207" i="33"/>
  <c r="G207" i="33"/>
  <c r="C208" i="33"/>
  <c r="D208" i="33"/>
  <c r="E208" i="33"/>
  <c r="F208" i="33"/>
  <c r="G208" i="33"/>
  <c r="C209" i="33"/>
  <c r="D209" i="33"/>
  <c r="E209" i="33"/>
  <c r="F209" i="33"/>
  <c r="G209" i="33"/>
  <c r="C210" i="33"/>
  <c r="D210" i="33"/>
  <c r="E210" i="33"/>
  <c r="F210" i="33"/>
  <c r="O210" i="33" s="1"/>
  <c r="G210" i="33"/>
  <c r="C211" i="33"/>
  <c r="D211" i="33"/>
  <c r="E211" i="33"/>
  <c r="F211" i="33"/>
  <c r="G211" i="33"/>
  <c r="C212" i="33"/>
  <c r="D212" i="33"/>
  <c r="E212" i="33"/>
  <c r="F212" i="33"/>
  <c r="G212" i="33"/>
  <c r="C213" i="33"/>
  <c r="D213" i="33"/>
  <c r="M213" i="33" s="1"/>
  <c r="E213" i="33"/>
  <c r="F213" i="33"/>
  <c r="G213" i="33"/>
  <c r="C214" i="33"/>
  <c r="D214" i="33"/>
  <c r="E214" i="33"/>
  <c r="F214" i="33"/>
  <c r="G214" i="33"/>
  <c r="C215" i="33"/>
  <c r="D215" i="33"/>
  <c r="E215" i="33"/>
  <c r="F215" i="33"/>
  <c r="G215" i="33"/>
  <c r="C216" i="33"/>
  <c r="D216" i="33"/>
  <c r="E216" i="33"/>
  <c r="F216" i="33"/>
  <c r="G216" i="33"/>
  <c r="C217" i="33"/>
  <c r="D217" i="33"/>
  <c r="E217" i="33"/>
  <c r="F217" i="33"/>
  <c r="G217" i="33"/>
  <c r="C218" i="33"/>
  <c r="D218" i="33"/>
  <c r="E218" i="33"/>
  <c r="F218" i="33"/>
  <c r="G218" i="33"/>
  <c r="C219" i="33"/>
  <c r="D219" i="33"/>
  <c r="E219" i="33"/>
  <c r="F219" i="33"/>
  <c r="G219" i="33"/>
  <c r="C220" i="33"/>
  <c r="D220" i="33"/>
  <c r="E220" i="33"/>
  <c r="F220" i="33"/>
  <c r="G220" i="33"/>
  <c r="C221" i="33"/>
  <c r="D221" i="33"/>
  <c r="E221" i="33"/>
  <c r="F221" i="33"/>
  <c r="G221" i="33"/>
  <c r="C222" i="33"/>
  <c r="D222" i="33"/>
  <c r="E222" i="33"/>
  <c r="N222" i="33" s="1"/>
  <c r="F222" i="33"/>
  <c r="G222" i="33"/>
  <c r="P222" i="33" s="1"/>
  <c r="C223" i="33"/>
  <c r="D223" i="33"/>
  <c r="E223" i="33"/>
  <c r="F223" i="33"/>
  <c r="G223" i="33"/>
  <c r="C224" i="33"/>
  <c r="D224" i="33"/>
  <c r="E224" i="33"/>
  <c r="F224" i="33"/>
  <c r="G224" i="33"/>
  <c r="C225" i="33"/>
  <c r="D225" i="33"/>
  <c r="E225" i="33"/>
  <c r="F225" i="33"/>
  <c r="O225" i="33" s="1"/>
  <c r="G225" i="33"/>
  <c r="C226" i="33"/>
  <c r="D226" i="33"/>
  <c r="E226" i="33"/>
  <c r="F226" i="33"/>
  <c r="G226" i="33"/>
  <c r="C227" i="33"/>
  <c r="D227" i="33"/>
  <c r="E227" i="33"/>
  <c r="F227" i="33"/>
  <c r="G227" i="33"/>
  <c r="C228" i="33"/>
  <c r="D228" i="33"/>
  <c r="E228" i="33"/>
  <c r="F228" i="33"/>
  <c r="G228" i="33"/>
  <c r="P228" i="33" s="1"/>
  <c r="C229" i="33"/>
  <c r="D229" i="33"/>
  <c r="E229" i="33"/>
  <c r="F229" i="33"/>
  <c r="G229" i="33"/>
  <c r="C230" i="33"/>
  <c r="D230" i="33"/>
  <c r="E230" i="33"/>
  <c r="F230" i="33"/>
  <c r="G230" i="33"/>
  <c r="C231" i="33"/>
  <c r="D231" i="33"/>
  <c r="E231" i="33"/>
  <c r="F231" i="33"/>
  <c r="G231" i="33"/>
  <c r="C232" i="33"/>
  <c r="D232" i="33"/>
  <c r="E232" i="33"/>
  <c r="F232" i="33"/>
  <c r="G232" i="33"/>
  <c r="C233" i="33"/>
  <c r="D233" i="33"/>
  <c r="E233" i="33"/>
  <c r="F233" i="33"/>
  <c r="G233" i="33"/>
  <c r="C234" i="33"/>
  <c r="D234" i="33"/>
  <c r="E234" i="33"/>
  <c r="F234" i="33"/>
  <c r="O234" i="33" s="1"/>
  <c r="G234" i="33"/>
  <c r="C235" i="33"/>
  <c r="D235" i="33"/>
  <c r="E235" i="33"/>
  <c r="F235" i="33"/>
  <c r="G235" i="33"/>
  <c r="C236" i="33"/>
  <c r="D236" i="33"/>
  <c r="E236" i="33"/>
  <c r="F236" i="33"/>
  <c r="G236" i="33"/>
  <c r="C237" i="33"/>
  <c r="D237" i="33"/>
  <c r="E237" i="33"/>
  <c r="F237" i="33"/>
  <c r="G237" i="33"/>
  <c r="C238" i="33"/>
  <c r="D238" i="33"/>
  <c r="E238" i="33"/>
  <c r="F238" i="33"/>
  <c r="G238" i="33"/>
  <c r="C239" i="33"/>
  <c r="D239" i="33"/>
  <c r="E239" i="33"/>
  <c r="F239" i="33"/>
  <c r="G239" i="33"/>
  <c r="C240" i="33"/>
  <c r="D240" i="33"/>
  <c r="E240" i="33"/>
  <c r="F240" i="33"/>
  <c r="G240" i="33"/>
  <c r="C241" i="33"/>
  <c r="D241" i="33"/>
  <c r="E241" i="33"/>
  <c r="F241" i="33"/>
  <c r="G241" i="33"/>
  <c r="C242" i="33"/>
  <c r="D242" i="33"/>
  <c r="E242" i="33"/>
  <c r="F242" i="33"/>
  <c r="G242" i="33"/>
  <c r="C243" i="33"/>
  <c r="L243" i="33" s="1"/>
  <c r="D243" i="33"/>
  <c r="E243" i="33"/>
  <c r="F243" i="33"/>
  <c r="O243" i="33" s="1"/>
  <c r="G243" i="33"/>
  <c r="C244" i="33"/>
  <c r="D244" i="33"/>
  <c r="E244" i="33"/>
  <c r="F244" i="33"/>
  <c r="G244" i="33"/>
  <c r="C245" i="33"/>
  <c r="D245" i="33"/>
  <c r="E245" i="33"/>
  <c r="F245" i="33"/>
  <c r="G245" i="33"/>
  <c r="C246" i="33"/>
  <c r="D246" i="33"/>
  <c r="E246" i="33"/>
  <c r="N246" i="33" s="1"/>
  <c r="F246" i="33"/>
  <c r="G246" i="33"/>
  <c r="P246" i="33" s="1"/>
  <c r="C247" i="33"/>
  <c r="D247" i="33"/>
  <c r="E247" i="33"/>
  <c r="F247" i="33"/>
  <c r="G247" i="33"/>
  <c r="C248" i="33"/>
  <c r="D248" i="33"/>
  <c r="E248" i="33"/>
  <c r="F248" i="33"/>
  <c r="G248" i="33"/>
  <c r="C249" i="33"/>
  <c r="D249" i="33"/>
  <c r="E249" i="33"/>
  <c r="F249" i="33"/>
  <c r="O249" i="33" s="1"/>
  <c r="G249" i="33"/>
  <c r="C250" i="33"/>
  <c r="D250" i="33"/>
  <c r="E250" i="33"/>
  <c r="F250" i="33"/>
  <c r="G250" i="33"/>
  <c r="C251" i="33"/>
  <c r="D251" i="33"/>
  <c r="E251" i="33"/>
  <c r="F251" i="33"/>
  <c r="G251" i="33"/>
  <c r="C252" i="33"/>
  <c r="D252" i="33"/>
  <c r="E252" i="33"/>
  <c r="F252" i="33"/>
  <c r="G252" i="33"/>
  <c r="P252" i="33" s="1"/>
  <c r="C253" i="33"/>
  <c r="D253" i="33"/>
  <c r="E253" i="33"/>
  <c r="F253" i="33"/>
  <c r="G253" i="33"/>
  <c r="C254" i="33"/>
  <c r="D254" i="33"/>
  <c r="E254" i="33"/>
  <c r="F254" i="33"/>
  <c r="G254" i="33"/>
  <c r="C255" i="33"/>
  <c r="D255" i="33"/>
  <c r="E255" i="33"/>
  <c r="F255" i="33"/>
  <c r="G255" i="33"/>
  <c r="C256" i="33"/>
  <c r="D256" i="33"/>
  <c r="E256" i="33"/>
  <c r="F256" i="33"/>
  <c r="G256" i="33"/>
  <c r="C257" i="33"/>
  <c r="D257" i="33"/>
  <c r="E257" i="33"/>
  <c r="F257" i="33"/>
  <c r="G257" i="33"/>
  <c r="C258" i="33"/>
  <c r="D258" i="33"/>
  <c r="E258" i="33"/>
  <c r="F258" i="33"/>
  <c r="O258" i="33" s="1"/>
  <c r="G258" i="33"/>
  <c r="C259" i="33"/>
  <c r="D259" i="33"/>
  <c r="E259" i="33"/>
  <c r="F259" i="33"/>
  <c r="G259" i="33"/>
  <c r="C260" i="33"/>
  <c r="D260" i="33"/>
  <c r="E260" i="33"/>
  <c r="F260" i="33"/>
  <c r="G260" i="33"/>
  <c r="C261" i="33"/>
  <c r="D261" i="33"/>
  <c r="E261" i="33"/>
  <c r="F261" i="33"/>
  <c r="G261" i="33"/>
  <c r="C262" i="33"/>
  <c r="D262" i="33"/>
  <c r="E262" i="33"/>
  <c r="F262" i="33"/>
  <c r="G262" i="33"/>
  <c r="C263" i="33"/>
  <c r="D263" i="33"/>
  <c r="E263" i="33"/>
  <c r="F263" i="33"/>
  <c r="G263" i="33"/>
  <c r="C264" i="33"/>
  <c r="D264" i="33"/>
  <c r="E264" i="33"/>
  <c r="F264" i="33"/>
  <c r="G264" i="33"/>
  <c r="C265" i="33"/>
  <c r="D265" i="33"/>
  <c r="E265" i="33"/>
  <c r="F265" i="33"/>
  <c r="G265" i="33"/>
  <c r="C266" i="33"/>
  <c r="D266" i="33"/>
  <c r="E266" i="33"/>
  <c r="F266" i="33"/>
  <c r="G266" i="33"/>
  <c r="C267" i="33"/>
  <c r="D267" i="33"/>
  <c r="E267" i="33"/>
  <c r="F267" i="33"/>
  <c r="G267" i="33"/>
  <c r="C268" i="33"/>
  <c r="D268" i="33"/>
  <c r="E268" i="33"/>
  <c r="F268" i="33"/>
  <c r="G268" i="33"/>
  <c r="C269" i="33"/>
  <c r="D269" i="33"/>
  <c r="E269" i="33"/>
  <c r="F269" i="33"/>
  <c r="G269" i="33"/>
  <c r="C270" i="33"/>
  <c r="D270" i="33"/>
  <c r="E270" i="33"/>
  <c r="N270" i="33" s="1"/>
  <c r="F270" i="33"/>
  <c r="G270" i="33"/>
  <c r="P270" i="33" s="1"/>
  <c r="C271" i="33"/>
  <c r="D271" i="33"/>
  <c r="E271" i="33"/>
  <c r="F271" i="33"/>
  <c r="G271" i="33"/>
  <c r="C272" i="33"/>
  <c r="D272" i="33"/>
  <c r="E272" i="33"/>
  <c r="F272" i="33"/>
  <c r="G272" i="33"/>
  <c r="C273" i="33"/>
  <c r="L273" i="33" s="1"/>
  <c r="D273" i="33"/>
  <c r="M273" i="33" s="1"/>
  <c r="E273" i="33"/>
  <c r="F273" i="33"/>
  <c r="O273" i="33" s="1"/>
  <c r="G273" i="33"/>
  <c r="C274" i="33"/>
  <c r="D274" i="33"/>
  <c r="E274" i="33"/>
  <c r="F274" i="33"/>
  <c r="G274" i="33"/>
  <c r="G63" i="33"/>
  <c r="F63" i="33"/>
  <c r="O63" i="33" s="1"/>
  <c r="E63" i="33"/>
  <c r="D63" i="33"/>
  <c r="C63" i="33"/>
  <c r="G63" i="56"/>
  <c r="E215" i="56"/>
  <c r="C32" i="30"/>
  <c r="E32" i="30"/>
  <c r="F32" i="30"/>
  <c r="G32" i="30"/>
  <c r="H32" i="30"/>
  <c r="I32" i="30"/>
  <c r="J32" i="30"/>
  <c r="K32" i="30"/>
  <c r="E33" i="30"/>
  <c r="F33" i="30"/>
  <c r="G33" i="30"/>
  <c r="H33" i="30"/>
  <c r="I33" i="30"/>
  <c r="J33" i="30"/>
  <c r="K33" i="30"/>
  <c r="P63" i="33" l="1"/>
  <c r="P138" i="33"/>
  <c r="P66" i="33"/>
  <c r="P255" i="33"/>
  <c r="P231" i="33"/>
  <c r="P207" i="33"/>
  <c r="P183" i="33"/>
  <c r="P159" i="33"/>
  <c r="P135" i="33"/>
  <c r="P111" i="33"/>
  <c r="P87" i="33"/>
  <c r="P234" i="33"/>
  <c r="P114" i="33"/>
  <c r="P90" i="33"/>
  <c r="P261" i="33"/>
  <c r="P237" i="33"/>
  <c r="P213" i="33"/>
  <c r="P189" i="33"/>
  <c r="P165" i="33"/>
  <c r="U165" i="33" s="1"/>
  <c r="P141" i="33"/>
  <c r="P117" i="33"/>
  <c r="P93" i="33"/>
  <c r="P69" i="33"/>
  <c r="P210" i="33"/>
  <c r="P162" i="33"/>
  <c r="P264" i="33"/>
  <c r="P240" i="33"/>
  <c r="P216" i="33"/>
  <c r="P192" i="33"/>
  <c r="P168" i="33"/>
  <c r="P144" i="33"/>
  <c r="P120" i="33"/>
  <c r="P96" i="33"/>
  <c r="P72" i="33"/>
  <c r="P267" i="33"/>
  <c r="P243" i="33"/>
  <c r="P219" i="33"/>
  <c r="P195" i="33"/>
  <c r="P171" i="33"/>
  <c r="P147" i="33"/>
  <c r="P123" i="33"/>
  <c r="P99" i="33"/>
  <c r="P75" i="33"/>
  <c r="P258" i="33"/>
  <c r="P186" i="33"/>
  <c r="P174" i="33"/>
  <c r="P126" i="33"/>
  <c r="P102" i="33"/>
  <c r="P78" i="33"/>
  <c r="P273" i="33"/>
  <c r="U273" i="33" s="1"/>
  <c r="P249" i="33"/>
  <c r="U249" i="33" s="1"/>
  <c r="P225" i="33"/>
  <c r="P201" i="33"/>
  <c r="P177" i="33"/>
  <c r="P153" i="33"/>
  <c r="P129" i="33"/>
  <c r="P105" i="33"/>
  <c r="P81" i="33"/>
  <c r="O252" i="33"/>
  <c r="O228" i="33"/>
  <c r="O204" i="33"/>
  <c r="O180" i="33"/>
  <c r="O156" i="33"/>
  <c r="O132" i="33"/>
  <c r="O108" i="33"/>
  <c r="O84" i="33"/>
  <c r="O114" i="33"/>
  <c r="O90" i="33"/>
  <c r="O66" i="33"/>
  <c r="O207" i="33"/>
  <c r="O261" i="33"/>
  <c r="O237" i="33"/>
  <c r="O213" i="33"/>
  <c r="O189" i="33"/>
  <c r="O165" i="33"/>
  <c r="O141" i="33"/>
  <c r="O117" i="33"/>
  <c r="O93" i="33"/>
  <c r="O69" i="33"/>
  <c r="O264" i="33"/>
  <c r="O240" i="33"/>
  <c r="O216" i="33"/>
  <c r="O192" i="33"/>
  <c r="O168" i="33"/>
  <c r="O144" i="33"/>
  <c r="O120" i="33"/>
  <c r="O96" i="33"/>
  <c r="O72" i="33"/>
  <c r="O231" i="33"/>
  <c r="O159" i="33"/>
  <c r="O111" i="33"/>
  <c r="O267" i="33"/>
  <c r="O219" i="33"/>
  <c r="O171" i="33"/>
  <c r="O147" i="33"/>
  <c r="O123" i="33"/>
  <c r="O99" i="33"/>
  <c r="O75" i="33"/>
  <c r="O255" i="33"/>
  <c r="O135" i="33"/>
  <c r="O87" i="33"/>
  <c r="O270" i="33"/>
  <c r="O246" i="33"/>
  <c r="O222" i="33"/>
  <c r="O198" i="33"/>
  <c r="O174" i="33"/>
  <c r="O150" i="33"/>
  <c r="O126" i="33"/>
  <c r="O102" i="33"/>
  <c r="O78" i="33"/>
  <c r="N273" i="33"/>
  <c r="N249" i="33"/>
  <c r="N225" i="33"/>
  <c r="N201" i="33"/>
  <c r="N177" i="33"/>
  <c r="N153" i="33"/>
  <c r="N129" i="33"/>
  <c r="N105" i="33"/>
  <c r="U105" i="33" s="1"/>
  <c r="N81" i="33"/>
  <c r="N156" i="33"/>
  <c r="N132" i="33"/>
  <c r="N255" i="33"/>
  <c r="N231" i="33"/>
  <c r="N207" i="33"/>
  <c r="N183" i="33"/>
  <c r="N159" i="33"/>
  <c r="N135" i="33"/>
  <c r="N111" i="33"/>
  <c r="N87" i="33"/>
  <c r="N180" i="33"/>
  <c r="N84" i="33"/>
  <c r="N258" i="33"/>
  <c r="N234" i="33"/>
  <c r="N210" i="33"/>
  <c r="N186" i="33"/>
  <c r="U186" i="33" s="1"/>
  <c r="N162" i="33"/>
  <c r="U163" i="33" s="1"/>
  <c r="N138" i="33"/>
  <c r="N114" i="33"/>
  <c r="N90" i="33"/>
  <c r="N66" i="33"/>
  <c r="N204" i="33"/>
  <c r="N237" i="33"/>
  <c r="N213" i="33"/>
  <c r="N189" i="33"/>
  <c r="N165" i="33"/>
  <c r="N141" i="33"/>
  <c r="N117" i="33"/>
  <c r="N93" i="33"/>
  <c r="N69" i="33"/>
  <c r="N228" i="33"/>
  <c r="N264" i="33"/>
  <c r="N240" i="33"/>
  <c r="N216" i="33"/>
  <c r="N192" i="33"/>
  <c r="N168" i="33"/>
  <c r="N144" i="33"/>
  <c r="N120" i="33"/>
  <c r="N96" i="33"/>
  <c r="N72" i="33"/>
  <c r="N252" i="33"/>
  <c r="N108" i="33"/>
  <c r="N261" i="33"/>
  <c r="N63" i="33"/>
  <c r="N267" i="33"/>
  <c r="N243" i="33"/>
  <c r="U243" i="33" s="1"/>
  <c r="N219" i="33"/>
  <c r="N195" i="33"/>
  <c r="N171" i="33"/>
  <c r="N147" i="33"/>
  <c r="N123" i="33"/>
  <c r="N99" i="33"/>
  <c r="N75" i="33"/>
  <c r="M243" i="33"/>
  <c r="M219" i="33"/>
  <c r="M195" i="33"/>
  <c r="M171" i="33"/>
  <c r="M147" i="33"/>
  <c r="M123" i="33"/>
  <c r="M99" i="33"/>
  <c r="M75" i="33"/>
  <c r="M270" i="33"/>
  <c r="M246" i="33"/>
  <c r="M222" i="33"/>
  <c r="M198" i="33"/>
  <c r="M174" i="33"/>
  <c r="M252" i="33"/>
  <c r="M156" i="33"/>
  <c r="M132" i="33"/>
  <c r="M108" i="33"/>
  <c r="M84" i="33"/>
  <c r="M267" i="33"/>
  <c r="M150" i="33"/>
  <c r="M126" i="33"/>
  <c r="M102" i="33"/>
  <c r="M78" i="33"/>
  <c r="M228" i="33"/>
  <c r="M204" i="33"/>
  <c r="M180" i="33"/>
  <c r="M255" i="33"/>
  <c r="M231" i="33"/>
  <c r="M207" i="33"/>
  <c r="M183" i="33"/>
  <c r="M159" i="33"/>
  <c r="M135" i="33"/>
  <c r="M111" i="33"/>
  <c r="M87" i="33"/>
  <c r="M225" i="33"/>
  <c r="M153" i="33"/>
  <c r="M81" i="33"/>
  <c r="M258" i="33"/>
  <c r="M234" i="33"/>
  <c r="M210" i="33"/>
  <c r="M186" i="33"/>
  <c r="M162" i="33"/>
  <c r="M138" i="33"/>
  <c r="M114" i="33"/>
  <c r="M90" i="33"/>
  <c r="M66" i="33"/>
  <c r="M249" i="33"/>
  <c r="M201" i="33"/>
  <c r="M129" i="33"/>
  <c r="M63" i="33"/>
  <c r="M261" i="33"/>
  <c r="U261" i="33" s="1"/>
  <c r="M237" i="33"/>
  <c r="M189" i="33"/>
  <c r="M165" i="33"/>
  <c r="M141" i="33"/>
  <c r="M117" i="33"/>
  <c r="M93" i="33"/>
  <c r="M69" i="33"/>
  <c r="M177" i="33"/>
  <c r="M105" i="33"/>
  <c r="M264" i="33"/>
  <c r="M240" i="33"/>
  <c r="M216" i="33"/>
  <c r="M192" i="33"/>
  <c r="M168" i="33"/>
  <c r="M144" i="33"/>
  <c r="M120" i="33"/>
  <c r="M96" i="33"/>
  <c r="M72" i="33"/>
  <c r="C419" i="31"/>
  <c r="C378" i="31"/>
  <c r="C314" i="31"/>
  <c r="C330" i="31"/>
  <c r="C416" i="31"/>
  <c r="C361" i="31"/>
  <c r="C305" i="31"/>
  <c r="C392" i="31"/>
  <c r="C320" i="31"/>
  <c r="C280" i="31"/>
  <c r="C399" i="31"/>
  <c r="C367" i="31"/>
  <c r="C311" i="31"/>
  <c r="C406" i="31"/>
  <c r="C374" i="31"/>
  <c r="C342" i="31"/>
  <c r="C310" i="31"/>
  <c r="C278" i="31"/>
  <c r="C306" i="31"/>
  <c r="C298" i="31"/>
  <c r="C411" i="31"/>
  <c r="C379" i="31"/>
  <c r="C347" i="31"/>
  <c r="C315" i="31"/>
  <c r="C283" i="31"/>
  <c r="C281" i="31"/>
  <c r="C370" i="31"/>
  <c r="C362" i="31"/>
  <c r="C368" i="31"/>
  <c r="C385" i="31"/>
  <c r="C329" i="31"/>
  <c r="C335" i="31"/>
  <c r="C279" i="31"/>
  <c r="C413" i="31"/>
  <c r="C381" i="31"/>
  <c r="C349" i="31"/>
  <c r="C317" i="31"/>
  <c r="C285" i="31"/>
  <c r="C412" i="31"/>
  <c r="C380" i="31"/>
  <c r="C348" i="31"/>
  <c r="C316" i="31"/>
  <c r="C284" i="31"/>
  <c r="C337" i="31"/>
  <c r="C293" i="31"/>
  <c r="C356" i="31"/>
  <c r="C352" i="31"/>
  <c r="C409" i="31"/>
  <c r="C353" i="31"/>
  <c r="C297" i="31"/>
  <c r="C418" i="31"/>
  <c r="C384" i="31"/>
  <c r="C344" i="31"/>
  <c r="C312" i="31"/>
  <c r="C391" i="31"/>
  <c r="C359" i="31"/>
  <c r="C303" i="31"/>
  <c r="C398" i="31"/>
  <c r="C366" i="31"/>
  <c r="C334" i="31"/>
  <c r="C302" i="31"/>
  <c r="C403" i="31"/>
  <c r="C371" i="31"/>
  <c r="C339" i="31"/>
  <c r="C307" i="31"/>
  <c r="C275" i="31"/>
  <c r="C346" i="31"/>
  <c r="C377" i="31"/>
  <c r="C321" i="31"/>
  <c r="C327" i="31"/>
  <c r="C405" i="31"/>
  <c r="C341" i="31"/>
  <c r="C309" i="31"/>
  <c r="C277" i="31"/>
  <c r="C404" i="31"/>
  <c r="C340" i="31"/>
  <c r="C276" i="31"/>
  <c r="C282" i="31"/>
  <c r="C388" i="31"/>
  <c r="C304" i="31"/>
  <c r="C408" i="31"/>
  <c r="C373" i="31"/>
  <c r="C372" i="31"/>
  <c r="C308" i="31"/>
  <c r="C343" i="31"/>
  <c r="C357" i="31"/>
  <c r="C324" i="31"/>
  <c r="C401" i="31"/>
  <c r="C345" i="31"/>
  <c r="C410" i="31"/>
  <c r="C336" i="31"/>
  <c r="C296" i="31"/>
  <c r="C415" i="31"/>
  <c r="C383" i="31"/>
  <c r="C351" i="31"/>
  <c r="C386" i="31"/>
  <c r="C390" i="31"/>
  <c r="C358" i="31"/>
  <c r="C326" i="31"/>
  <c r="C294" i="31"/>
  <c r="C395" i="31"/>
  <c r="C363" i="31"/>
  <c r="C331" i="31"/>
  <c r="C299" i="31"/>
  <c r="C369" i="31"/>
  <c r="C289" i="31"/>
  <c r="C376" i="31"/>
  <c r="C295" i="31"/>
  <c r="C394" i="31"/>
  <c r="C322" i="31"/>
  <c r="C365" i="31"/>
  <c r="C333" i="31"/>
  <c r="C301" i="31"/>
  <c r="C396" i="31"/>
  <c r="C332" i="31"/>
  <c r="C338" i="31"/>
  <c r="C397" i="31"/>
  <c r="C364" i="31"/>
  <c r="C300" i="31"/>
  <c r="C360" i="31"/>
  <c r="C287" i="31"/>
  <c r="C389" i="31"/>
  <c r="C292" i="31"/>
  <c r="C393" i="31"/>
  <c r="C313" i="31"/>
  <c r="C402" i="31"/>
  <c r="C400" i="31"/>
  <c r="C328" i="31"/>
  <c r="C288" i="31"/>
  <c r="C407" i="31"/>
  <c r="C375" i="31"/>
  <c r="C319" i="31"/>
  <c r="C414" i="31"/>
  <c r="C382" i="31"/>
  <c r="C350" i="31"/>
  <c r="C318" i="31"/>
  <c r="C286" i="31"/>
  <c r="C354" i="31"/>
  <c r="C387" i="31"/>
  <c r="C355" i="31"/>
  <c r="C323" i="31"/>
  <c r="C291" i="31"/>
  <c r="C417" i="31"/>
  <c r="C325" i="31"/>
  <c r="C290" i="31"/>
  <c r="F419" i="31"/>
  <c r="F275" i="31"/>
  <c r="F283" i="31"/>
  <c r="F291" i="31"/>
  <c r="F299" i="31"/>
  <c r="F307" i="31"/>
  <c r="F315" i="31"/>
  <c r="F323" i="31"/>
  <c r="F331" i="31"/>
  <c r="F339" i="31"/>
  <c r="F347" i="31"/>
  <c r="F355" i="31"/>
  <c r="F363" i="31"/>
  <c r="F371" i="31"/>
  <c r="F379" i="31"/>
  <c r="F277" i="31"/>
  <c r="F285" i="31"/>
  <c r="F293" i="31"/>
  <c r="F301" i="31"/>
  <c r="F309" i="31"/>
  <c r="F317" i="31"/>
  <c r="F325" i="31"/>
  <c r="F333" i="31"/>
  <c r="F341" i="31"/>
  <c r="F349" i="31"/>
  <c r="F357" i="31"/>
  <c r="F365" i="31"/>
  <c r="F373" i="31"/>
  <c r="F279" i="31"/>
  <c r="F287" i="31"/>
  <c r="F295" i="31"/>
  <c r="F303" i="31"/>
  <c r="F311" i="31"/>
  <c r="F319" i="31"/>
  <c r="F327" i="31"/>
  <c r="F335" i="31"/>
  <c r="F343" i="31"/>
  <c r="F351" i="31"/>
  <c r="F359" i="31"/>
  <c r="F367" i="31"/>
  <c r="F375" i="31"/>
  <c r="F278" i="31"/>
  <c r="F290" i="31"/>
  <c r="F304" i="31"/>
  <c r="F316" i="31"/>
  <c r="F329" i="31"/>
  <c r="F342" i="31"/>
  <c r="F354" i="31"/>
  <c r="F368" i="31"/>
  <c r="F380" i="31"/>
  <c r="F388" i="31"/>
  <c r="F396" i="31"/>
  <c r="F404" i="31"/>
  <c r="F412" i="31"/>
  <c r="F340" i="31"/>
  <c r="F411" i="31"/>
  <c r="F280" i="31"/>
  <c r="F292" i="31"/>
  <c r="F305" i="31"/>
  <c r="F318" i="31"/>
  <c r="F330" i="31"/>
  <c r="F344" i="31"/>
  <c r="F356" i="31"/>
  <c r="F369" i="31"/>
  <c r="F381" i="31"/>
  <c r="F389" i="31"/>
  <c r="F397" i="31"/>
  <c r="F405" i="31"/>
  <c r="F413" i="31"/>
  <c r="F328" i="31"/>
  <c r="F395" i="31"/>
  <c r="F281" i="31"/>
  <c r="F294" i="31"/>
  <c r="F306" i="31"/>
  <c r="F320" i="31"/>
  <c r="F332" i="31"/>
  <c r="F345" i="31"/>
  <c r="F358" i="31"/>
  <c r="F370" i="31"/>
  <c r="F382" i="31"/>
  <c r="F390" i="31"/>
  <c r="F398" i="31"/>
  <c r="F406" i="31"/>
  <c r="F414" i="31"/>
  <c r="F302" i="31"/>
  <c r="F403" i="31"/>
  <c r="F282" i="31"/>
  <c r="F296" i="31"/>
  <c r="F308" i="31"/>
  <c r="F321" i="31"/>
  <c r="F334" i="31"/>
  <c r="F346" i="31"/>
  <c r="F360" i="31"/>
  <c r="F372" i="31"/>
  <c r="F383" i="31"/>
  <c r="F391" i="31"/>
  <c r="F399" i="31"/>
  <c r="F407" i="31"/>
  <c r="F415" i="31"/>
  <c r="F314" i="31"/>
  <c r="F387" i="31"/>
  <c r="F284" i="31"/>
  <c r="F297" i="31"/>
  <c r="F310" i="31"/>
  <c r="F322" i="31"/>
  <c r="F336" i="31"/>
  <c r="F348" i="31"/>
  <c r="F361" i="31"/>
  <c r="F374" i="31"/>
  <c r="F384" i="31"/>
  <c r="F392" i="31"/>
  <c r="F400" i="31"/>
  <c r="F408" i="31"/>
  <c r="F416" i="31"/>
  <c r="F353" i="31"/>
  <c r="F286" i="31"/>
  <c r="F298" i="31"/>
  <c r="F312" i="31"/>
  <c r="F324" i="31"/>
  <c r="F337" i="31"/>
  <c r="F350" i="31"/>
  <c r="F362" i="31"/>
  <c r="F376" i="31"/>
  <c r="F385" i="31"/>
  <c r="F393" i="31"/>
  <c r="F401" i="31"/>
  <c r="F409" i="31"/>
  <c r="F417" i="31"/>
  <c r="F289" i="31"/>
  <c r="F378" i="31"/>
  <c r="F288" i="31"/>
  <c r="F300" i="31"/>
  <c r="F313" i="31"/>
  <c r="F326" i="31"/>
  <c r="F338" i="31"/>
  <c r="F352" i="31"/>
  <c r="F364" i="31"/>
  <c r="F377" i="31"/>
  <c r="F386" i="31"/>
  <c r="F394" i="31"/>
  <c r="F402" i="31"/>
  <c r="F410" i="31"/>
  <c r="F276" i="31"/>
  <c r="F366" i="31"/>
  <c r="F418" i="31"/>
  <c r="G419" i="31"/>
  <c r="G282" i="31"/>
  <c r="G290" i="31"/>
  <c r="G298" i="31"/>
  <c r="G306" i="31"/>
  <c r="G314" i="31"/>
  <c r="G322" i="31"/>
  <c r="G330" i="31"/>
  <c r="G338" i="31"/>
  <c r="G346" i="31"/>
  <c r="G354" i="31"/>
  <c r="G362" i="31"/>
  <c r="G370" i="31"/>
  <c r="G378" i="31"/>
  <c r="G386" i="31"/>
  <c r="G394" i="31"/>
  <c r="G402" i="31"/>
  <c r="G410" i="31"/>
  <c r="G276" i="31"/>
  <c r="G284" i="31"/>
  <c r="G292" i="31"/>
  <c r="G300" i="31"/>
  <c r="G308" i="31"/>
  <c r="G316" i="31"/>
  <c r="G324" i="31"/>
  <c r="G332" i="31"/>
  <c r="G340" i="31"/>
  <c r="G348" i="31"/>
  <c r="G356" i="31"/>
  <c r="G364" i="31"/>
  <c r="G372" i="31"/>
  <c r="G380" i="31"/>
  <c r="G388" i="31"/>
  <c r="G396" i="31"/>
  <c r="G404" i="31"/>
  <c r="G412" i="31"/>
  <c r="G278" i="31"/>
  <c r="G286" i="31"/>
  <c r="G294" i="31"/>
  <c r="G302" i="31"/>
  <c r="G310" i="31"/>
  <c r="G318" i="31"/>
  <c r="G326" i="31"/>
  <c r="G334" i="31"/>
  <c r="G342" i="31"/>
  <c r="G350" i="31"/>
  <c r="G358" i="31"/>
  <c r="G366" i="31"/>
  <c r="G374" i="31"/>
  <c r="G382" i="31"/>
  <c r="G390" i="31"/>
  <c r="G398" i="31"/>
  <c r="G406" i="31"/>
  <c r="G414" i="31"/>
  <c r="G280" i="31"/>
  <c r="G293" i="31"/>
  <c r="G305" i="31"/>
  <c r="G319" i="31"/>
  <c r="G331" i="31"/>
  <c r="G344" i="31"/>
  <c r="G357" i="31"/>
  <c r="G369" i="31"/>
  <c r="G383" i="31"/>
  <c r="G395" i="31"/>
  <c r="G408" i="31"/>
  <c r="G291" i="31"/>
  <c r="G381" i="31"/>
  <c r="G281" i="31"/>
  <c r="G295" i="31"/>
  <c r="G307" i="31"/>
  <c r="G320" i="31"/>
  <c r="G333" i="31"/>
  <c r="G345" i="31"/>
  <c r="G359" i="31"/>
  <c r="G371" i="31"/>
  <c r="G384" i="31"/>
  <c r="G397" i="31"/>
  <c r="G409" i="31"/>
  <c r="G304" i="31"/>
  <c r="G393" i="31"/>
  <c r="G283" i="31"/>
  <c r="G296" i="31"/>
  <c r="G309" i="31"/>
  <c r="G321" i="31"/>
  <c r="G335" i="31"/>
  <c r="G347" i="31"/>
  <c r="G360" i="31"/>
  <c r="G373" i="31"/>
  <c r="G385" i="31"/>
  <c r="G399" i="31"/>
  <c r="G411" i="31"/>
  <c r="G329" i="31"/>
  <c r="G285" i="31"/>
  <c r="G297" i="31"/>
  <c r="G311" i="31"/>
  <c r="G323" i="31"/>
  <c r="G336" i="31"/>
  <c r="G349" i="31"/>
  <c r="G361" i="31"/>
  <c r="G375" i="31"/>
  <c r="G387" i="31"/>
  <c r="G400" i="31"/>
  <c r="G413" i="31"/>
  <c r="G279" i="31"/>
  <c r="G368" i="31"/>
  <c r="G287" i="31"/>
  <c r="G299" i="31"/>
  <c r="G312" i="31"/>
  <c r="G325" i="31"/>
  <c r="G337" i="31"/>
  <c r="G351" i="31"/>
  <c r="G363" i="31"/>
  <c r="G376" i="31"/>
  <c r="G389" i="31"/>
  <c r="G401" i="31"/>
  <c r="G415" i="31"/>
  <c r="G317" i="31"/>
  <c r="G407" i="31"/>
  <c r="G275" i="31"/>
  <c r="G288" i="31"/>
  <c r="G301" i="31"/>
  <c r="G313" i="31"/>
  <c r="G327" i="31"/>
  <c r="G339" i="31"/>
  <c r="G352" i="31"/>
  <c r="G365" i="31"/>
  <c r="G377" i="31"/>
  <c r="G391" i="31"/>
  <c r="G403" i="31"/>
  <c r="G416" i="31"/>
  <c r="G355" i="31"/>
  <c r="G277" i="31"/>
  <c r="G289" i="31"/>
  <c r="G303" i="31"/>
  <c r="G315" i="31"/>
  <c r="G328" i="31"/>
  <c r="G341" i="31"/>
  <c r="G353" i="31"/>
  <c r="G367" i="31"/>
  <c r="G379" i="31"/>
  <c r="G392" i="31"/>
  <c r="G405" i="31"/>
  <c r="G417" i="31"/>
  <c r="G343" i="31"/>
  <c r="G418" i="31"/>
  <c r="D419" i="31"/>
  <c r="D277" i="31"/>
  <c r="D285" i="31"/>
  <c r="D293" i="31"/>
  <c r="D301" i="31"/>
  <c r="D309" i="31"/>
  <c r="D317" i="31"/>
  <c r="D325" i="31"/>
  <c r="D333" i="31"/>
  <c r="D341" i="31"/>
  <c r="D349" i="31"/>
  <c r="D357" i="31"/>
  <c r="D365" i="31"/>
  <c r="D373" i="31"/>
  <c r="D381" i="31"/>
  <c r="D389" i="31"/>
  <c r="D397" i="31"/>
  <c r="D405" i="31"/>
  <c r="D413" i="31"/>
  <c r="D278" i="31"/>
  <c r="D286" i="31"/>
  <c r="D294" i="31"/>
  <c r="D302" i="31"/>
  <c r="D310" i="31"/>
  <c r="D318" i="31"/>
  <c r="D326" i="31"/>
  <c r="D334" i="31"/>
  <c r="D342" i="31"/>
  <c r="D350" i="31"/>
  <c r="D358" i="31"/>
  <c r="D366" i="31"/>
  <c r="D374" i="31"/>
  <c r="D382" i="31"/>
  <c r="D390" i="31"/>
  <c r="D398" i="31"/>
  <c r="D406" i="31"/>
  <c r="D414" i="31"/>
  <c r="D279" i="31"/>
  <c r="D287" i="31"/>
  <c r="D295" i="31"/>
  <c r="D303" i="31"/>
  <c r="D311" i="31"/>
  <c r="D319" i="31"/>
  <c r="D327" i="31"/>
  <c r="D335" i="31"/>
  <c r="D343" i="31"/>
  <c r="D351" i="31"/>
  <c r="D359" i="31"/>
  <c r="D367" i="31"/>
  <c r="D375" i="31"/>
  <c r="D383" i="31"/>
  <c r="D391" i="31"/>
  <c r="D399" i="31"/>
  <c r="D407" i="31"/>
  <c r="D415" i="31"/>
  <c r="D280" i="31"/>
  <c r="D288" i="31"/>
  <c r="D296" i="31"/>
  <c r="D304" i="31"/>
  <c r="D312" i="31"/>
  <c r="D320" i="31"/>
  <c r="D328" i="31"/>
  <c r="D336" i="31"/>
  <c r="D344" i="31"/>
  <c r="D352" i="31"/>
  <c r="D360" i="31"/>
  <c r="D368" i="31"/>
  <c r="D376" i="31"/>
  <c r="D384" i="31"/>
  <c r="D392" i="31"/>
  <c r="D400" i="31"/>
  <c r="D408" i="31"/>
  <c r="D416" i="31"/>
  <c r="D281" i="31"/>
  <c r="D289" i="31"/>
  <c r="D297" i="31"/>
  <c r="D305" i="31"/>
  <c r="D313" i="31"/>
  <c r="D321" i="31"/>
  <c r="D329" i="31"/>
  <c r="D337" i="31"/>
  <c r="D345" i="31"/>
  <c r="D353" i="31"/>
  <c r="D361" i="31"/>
  <c r="D369" i="31"/>
  <c r="D377" i="31"/>
  <c r="D385" i="31"/>
  <c r="D393" i="31"/>
  <c r="D401" i="31"/>
  <c r="D409" i="31"/>
  <c r="D417" i="31"/>
  <c r="D282" i="31"/>
  <c r="D290" i="31"/>
  <c r="D298" i="31"/>
  <c r="D306" i="31"/>
  <c r="D314" i="31"/>
  <c r="D322" i="31"/>
  <c r="D330" i="31"/>
  <c r="D338" i="31"/>
  <c r="D346" i="31"/>
  <c r="D354" i="31"/>
  <c r="D362" i="31"/>
  <c r="D370" i="31"/>
  <c r="D378" i="31"/>
  <c r="D386" i="31"/>
  <c r="D394" i="31"/>
  <c r="D402" i="31"/>
  <c r="D410" i="31"/>
  <c r="D418" i="31"/>
  <c r="D275" i="31"/>
  <c r="D283" i="31"/>
  <c r="D291" i="31"/>
  <c r="D299" i="31"/>
  <c r="D307" i="31"/>
  <c r="D315" i="31"/>
  <c r="D323" i="31"/>
  <c r="D331" i="31"/>
  <c r="D339" i="31"/>
  <c r="D347" i="31"/>
  <c r="D355" i="31"/>
  <c r="D363" i="31"/>
  <c r="D371" i="31"/>
  <c r="D379" i="31"/>
  <c r="D387" i="31"/>
  <c r="D395" i="31"/>
  <c r="D403" i="31"/>
  <c r="D411" i="31"/>
  <c r="D324" i="31"/>
  <c r="D388" i="31"/>
  <c r="D332" i="31"/>
  <c r="D396" i="31"/>
  <c r="D276" i="31"/>
  <c r="D340" i="31"/>
  <c r="D404" i="31"/>
  <c r="D284" i="31"/>
  <c r="D348" i="31"/>
  <c r="D412" i="31"/>
  <c r="D292" i="31"/>
  <c r="D356" i="31"/>
  <c r="D300" i="31"/>
  <c r="D364" i="31"/>
  <c r="D308" i="31"/>
  <c r="D372" i="31"/>
  <c r="D316" i="31"/>
  <c r="D380" i="31"/>
  <c r="L249" i="33"/>
  <c r="L225" i="33"/>
  <c r="U226" i="33" s="1"/>
  <c r="L201" i="33"/>
  <c r="L177" i="33"/>
  <c r="L153" i="33"/>
  <c r="L129" i="33"/>
  <c r="L105" i="33"/>
  <c r="L81" i="33"/>
  <c r="L252" i="33"/>
  <c r="L258" i="33"/>
  <c r="L186" i="33"/>
  <c r="L162" i="33"/>
  <c r="L138" i="33"/>
  <c r="L114" i="33"/>
  <c r="L195" i="33"/>
  <c r="L99" i="33"/>
  <c r="L75" i="33"/>
  <c r="L156" i="33"/>
  <c r="U156" i="33" s="1"/>
  <c r="L261" i="33"/>
  <c r="L213" i="33"/>
  <c r="L165" i="33"/>
  <c r="L141" i="33"/>
  <c r="U141" i="33" s="1"/>
  <c r="L174" i="33"/>
  <c r="U225" i="33"/>
  <c r="L228" i="33"/>
  <c r="L204" i="33"/>
  <c r="L180" i="33"/>
  <c r="L132" i="33"/>
  <c r="L108" i="33"/>
  <c r="L84" i="33"/>
  <c r="L255" i="33"/>
  <c r="L231" i="33"/>
  <c r="L207" i="33"/>
  <c r="L183" i="33"/>
  <c r="L159" i="33"/>
  <c r="L135" i="33"/>
  <c r="L111" i="33"/>
  <c r="L87" i="33"/>
  <c r="U258" i="33"/>
  <c r="U259" i="33"/>
  <c r="L234" i="33"/>
  <c r="L210" i="33"/>
  <c r="U138" i="33"/>
  <c r="L90" i="33"/>
  <c r="L66" i="33"/>
  <c r="L237" i="33"/>
  <c r="L189" i="33"/>
  <c r="L117" i="33"/>
  <c r="L93" i="33"/>
  <c r="L69" i="33"/>
  <c r="L264" i="33"/>
  <c r="L240" i="33"/>
  <c r="L216" i="33"/>
  <c r="L192" i="33"/>
  <c r="L168" i="33"/>
  <c r="L144" i="33"/>
  <c r="L120" i="33"/>
  <c r="L96" i="33"/>
  <c r="L72" i="33"/>
  <c r="L267" i="33"/>
  <c r="L219" i="33"/>
  <c r="L171" i="33"/>
  <c r="L147" i="33"/>
  <c r="L123" i="33"/>
  <c r="L270" i="33"/>
  <c r="L246" i="33"/>
  <c r="L222" i="33"/>
  <c r="L198" i="33"/>
  <c r="L150" i="33"/>
  <c r="L126" i="33"/>
  <c r="L102" i="33"/>
  <c r="L78" i="33"/>
  <c r="K71" i="57"/>
  <c r="J71" i="57"/>
  <c r="I71" i="57"/>
  <c r="J40" i="57"/>
  <c r="J39" i="57"/>
  <c r="K40" i="57"/>
  <c r="K39" i="57"/>
  <c r="I39" i="57"/>
  <c r="I40" i="57"/>
  <c r="J72" i="57"/>
  <c r="K72" i="57"/>
  <c r="I72" i="57"/>
  <c r="L32" i="57"/>
  <c r="L31" i="57"/>
  <c r="L63" i="57"/>
  <c r="C33" i="31"/>
  <c r="C33" i="51"/>
  <c r="C33" i="54"/>
  <c r="C33" i="37"/>
  <c r="C33" i="53"/>
  <c r="C33" i="45"/>
  <c r="K60" i="46"/>
  <c r="T62" i="46" s="1"/>
  <c r="C33" i="49"/>
  <c r="C33" i="44"/>
  <c r="C33" i="55"/>
  <c r="C33" i="46"/>
  <c r="C33" i="34"/>
  <c r="C33" i="56"/>
  <c r="C33" i="35"/>
  <c r="L66" i="57"/>
  <c r="C33" i="33"/>
  <c r="C33" i="36"/>
  <c r="C33" i="32"/>
  <c r="S62" i="46"/>
  <c r="C32" i="36"/>
  <c r="C32" i="34"/>
  <c r="C32" i="46"/>
  <c r="C32" i="55"/>
  <c r="C32" i="33"/>
  <c r="C32" i="49"/>
  <c r="C32" i="31"/>
  <c r="C32" i="56"/>
  <c r="C32" i="37"/>
  <c r="C32" i="35"/>
  <c r="C32" i="47"/>
  <c r="C32" i="45"/>
  <c r="C32" i="54"/>
  <c r="C32" i="44"/>
  <c r="C32" i="53"/>
  <c r="C32" i="51"/>
  <c r="C32" i="32"/>
  <c r="G60" i="46"/>
  <c r="L34" i="57"/>
  <c r="L30" i="57"/>
  <c r="L35" i="57"/>
  <c r="L67" i="57"/>
  <c r="L64" i="57"/>
  <c r="L62" i="57"/>
  <c r="F135" i="56"/>
  <c r="O135" i="56" s="1"/>
  <c r="F218" i="56"/>
  <c r="E226" i="53"/>
  <c r="F181" i="56"/>
  <c r="F154" i="56"/>
  <c r="F246" i="56"/>
  <c r="E200" i="53"/>
  <c r="F199" i="53"/>
  <c r="E83" i="53"/>
  <c r="F234" i="56"/>
  <c r="E230" i="53"/>
  <c r="E189" i="53"/>
  <c r="E177" i="53"/>
  <c r="F257" i="56"/>
  <c r="F118" i="56"/>
  <c r="E118" i="53"/>
  <c r="E225" i="53"/>
  <c r="E219" i="53"/>
  <c r="E266" i="53"/>
  <c r="E211" i="53"/>
  <c r="F217" i="56"/>
  <c r="F179" i="56"/>
  <c r="F134" i="56"/>
  <c r="F87" i="56"/>
  <c r="F243" i="56"/>
  <c r="O243" i="56" s="1"/>
  <c r="F203" i="56"/>
  <c r="F178" i="56"/>
  <c r="F130" i="56"/>
  <c r="F177" i="56"/>
  <c r="F129" i="56"/>
  <c r="F162" i="56"/>
  <c r="F106" i="56"/>
  <c r="F239" i="56"/>
  <c r="F210" i="56"/>
  <c r="F199" i="56"/>
  <c r="F171" i="56"/>
  <c r="F161" i="56"/>
  <c r="F143" i="56"/>
  <c r="F102" i="56"/>
  <c r="F71" i="56"/>
  <c r="F269" i="56"/>
  <c r="F231" i="56"/>
  <c r="F193" i="56"/>
  <c r="F153" i="56"/>
  <c r="O153" i="56" s="1"/>
  <c r="F114" i="56"/>
  <c r="F213" i="56"/>
  <c r="F80" i="56"/>
  <c r="F253" i="56"/>
  <c r="F190" i="56"/>
  <c r="F147" i="56"/>
  <c r="F250" i="56"/>
  <c r="F175" i="56"/>
  <c r="F72" i="56"/>
  <c r="F223" i="56"/>
  <c r="F274" i="56"/>
  <c r="F249" i="56"/>
  <c r="F209" i="56"/>
  <c r="F198" i="56"/>
  <c r="F185" i="56"/>
  <c r="F119" i="56"/>
  <c r="E273" i="53"/>
  <c r="F241" i="53"/>
  <c r="E155" i="53"/>
  <c r="F255" i="56"/>
  <c r="F205" i="56"/>
  <c r="F167" i="56"/>
  <c r="F227" i="56"/>
  <c r="F191" i="56"/>
  <c r="F163" i="56"/>
  <c r="F267" i="56"/>
  <c r="F242" i="56"/>
  <c r="F201" i="56"/>
  <c r="F107" i="56"/>
  <c r="F263" i="56"/>
  <c r="F226" i="56"/>
  <c r="F186" i="56"/>
  <c r="F145" i="56"/>
  <c r="F273" i="56"/>
  <c r="O273" i="56" s="1"/>
  <c r="F259" i="56"/>
  <c r="F235" i="56"/>
  <c r="F219" i="56"/>
  <c r="F207" i="56"/>
  <c r="F195" i="56"/>
  <c r="F182" i="56"/>
  <c r="F170" i="56"/>
  <c r="F155" i="56"/>
  <c r="F138" i="56"/>
  <c r="F93" i="56"/>
  <c r="F64" i="56"/>
  <c r="F147" i="53"/>
  <c r="C74" i="53"/>
  <c r="C78" i="53"/>
  <c r="E274" i="53"/>
  <c r="E268" i="53"/>
  <c r="E244" i="53"/>
  <c r="E232" i="53"/>
  <c r="E218" i="53"/>
  <c r="E209" i="53"/>
  <c r="E190" i="53"/>
  <c r="E163" i="53"/>
  <c r="E150" i="53"/>
  <c r="E113" i="53"/>
  <c r="F262" i="56"/>
  <c r="F254" i="56"/>
  <c r="F241" i="56"/>
  <c r="F233" i="56"/>
  <c r="F225" i="56"/>
  <c r="O225" i="56" s="1"/>
  <c r="F211" i="56"/>
  <c r="F169" i="56"/>
  <c r="F126" i="56"/>
  <c r="F76" i="56"/>
  <c r="F273" i="53"/>
  <c r="E259" i="53"/>
  <c r="E217" i="53"/>
  <c r="E207" i="53"/>
  <c r="F197" i="53"/>
  <c r="F189" i="53"/>
  <c r="E162" i="53"/>
  <c r="E129" i="53"/>
  <c r="E111" i="53"/>
  <c r="N111" i="53" s="1"/>
  <c r="E94" i="53"/>
  <c r="E265" i="53"/>
  <c r="E250" i="53"/>
  <c r="E195" i="53"/>
  <c r="E93" i="53"/>
  <c r="F266" i="56"/>
  <c r="F258" i="56"/>
  <c r="F237" i="56"/>
  <c r="F230" i="56"/>
  <c r="F222" i="56"/>
  <c r="F214" i="56"/>
  <c r="F189" i="56"/>
  <c r="F158" i="56"/>
  <c r="F131" i="56"/>
  <c r="F99" i="56"/>
  <c r="F85" i="56"/>
  <c r="O84" i="56" s="1"/>
  <c r="E272" i="53"/>
  <c r="F249" i="53"/>
  <c r="E228" i="53"/>
  <c r="N228" i="53" s="1"/>
  <c r="E221" i="53"/>
  <c r="E203" i="53"/>
  <c r="E185" i="53"/>
  <c r="E145" i="53"/>
  <c r="E105" i="53"/>
  <c r="N105" i="53" s="1"/>
  <c r="E71" i="53"/>
  <c r="E222" i="53"/>
  <c r="E206" i="53"/>
  <c r="E161" i="53"/>
  <c r="F271" i="56"/>
  <c r="F265" i="56"/>
  <c r="F251" i="56"/>
  <c r="F245" i="56"/>
  <c r="F221" i="56"/>
  <c r="F202" i="56"/>
  <c r="F194" i="56"/>
  <c r="F187" i="56"/>
  <c r="F166" i="56"/>
  <c r="F157" i="56"/>
  <c r="F149" i="56"/>
  <c r="F139" i="56"/>
  <c r="F111" i="56"/>
  <c r="O111" i="56" s="1"/>
  <c r="E235" i="53"/>
  <c r="E220" i="53"/>
  <c r="E213" i="53"/>
  <c r="E202" i="53"/>
  <c r="E171" i="53"/>
  <c r="E138" i="53"/>
  <c r="E119" i="53"/>
  <c r="E63" i="56"/>
  <c r="F80" i="53"/>
  <c r="F85" i="53"/>
  <c r="F93" i="53"/>
  <c r="F101" i="53"/>
  <c r="F109" i="53"/>
  <c r="F117" i="53"/>
  <c r="O117" i="53" s="1"/>
  <c r="F125" i="53"/>
  <c r="F133" i="53"/>
  <c r="F141" i="53"/>
  <c r="F149" i="53"/>
  <c r="F157" i="53"/>
  <c r="F165" i="53"/>
  <c r="F173" i="53"/>
  <c r="F181" i="53"/>
  <c r="F81" i="53"/>
  <c r="F89" i="53"/>
  <c r="F97" i="53"/>
  <c r="F105" i="53"/>
  <c r="F113" i="53"/>
  <c r="F121" i="53"/>
  <c r="F129" i="53"/>
  <c r="O129" i="53" s="1"/>
  <c r="F137" i="53"/>
  <c r="F145" i="53"/>
  <c r="F153" i="53"/>
  <c r="F161" i="53"/>
  <c r="F169" i="53"/>
  <c r="F177" i="53"/>
  <c r="F185" i="53"/>
  <c r="F193" i="53"/>
  <c r="F201" i="53"/>
  <c r="O201" i="53" s="1"/>
  <c r="F209" i="53"/>
  <c r="F72" i="53"/>
  <c r="F99" i="53"/>
  <c r="F131" i="53"/>
  <c r="F163" i="53"/>
  <c r="F78" i="53"/>
  <c r="F103" i="53"/>
  <c r="F135" i="53"/>
  <c r="O135" i="53" s="1"/>
  <c r="F91" i="53"/>
  <c r="F123" i="53"/>
  <c r="O123" i="53" s="1"/>
  <c r="F155" i="53"/>
  <c r="F187" i="53"/>
  <c r="F119" i="53"/>
  <c r="F159" i="53"/>
  <c r="F211" i="53"/>
  <c r="F215" i="53"/>
  <c r="F221" i="53"/>
  <c r="F227" i="53"/>
  <c r="F233" i="53"/>
  <c r="F143" i="53"/>
  <c r="F179" i="53"/>
  <c r="F183" i="53"/>
  <c r="F191" i="53"/>
  <c r="F255" i="53"/>
  <c r="F261" i="53"/>
  <c r="F267" i="53"/>
  <c r="F95" i="53"/>
  <c r="F107" i="53"/>
  <c r="F207" i="53"/>
  <c r="F217" i="53"/>
  <c r="F263" i="53"/>
  <c r="F115" i="53"/>
  <c r="F203" i="53"/>
  <c r="F219" i="53"/>
  <c r="O219" i="53" s="1"/>
  <c r="F247" i="53"/>
  <c r="F70" i="53"/>
  <c r="F167" i="53"/>
  <c r="F175" i="53"/>
  <c r="F243" i="53"/>
  <c r="F257" i="53"/>
  <c r="F271" i="53"/>
  <c r="F213" i="53"/>
  <c r="F265" i="53"/>
  <c r="F83" i="53"/>
  <c r="F139" i="53"/>
  <c r="F151" i="53"/>
  <c r="F223" i="53"/>
  <c r="F229" i="53"/>
  <c r="F235" i="53"/>
  <c r="F269" i="53"/>
  <c r="F205" i="53"/>
  <c r="F253" i="53"/>
  <c r="F111" i="53"/>
  <c r="F127" i="53"/>
  <c r="F237" i="53"/>
  <c r="F251" i="53"/>
  <c r="F87" i="53"/>
  <c r="F245" i="53"/>
  <c r="F195" i="53"/>
  <c r="F225" i="53"/>
  <c r="F231" i="53"/>
  <c r="F239" i="53"/>
  <c r="F259" i="53"/>
  <c r="F63" i="56"/>
  <c r="F66" i="56"/>
  <c r="F70" i="56"/>
  <c r="F74" i="56"/>
  <c r="F78" i="56"/>
  <c r="F82" i="56"/>
  <c r="F86" i="56"/>
  <c r="F90" i="56"/>
  <c r="F94" i="56"/>
  <c r="F98" i="56"/>
  <c r="F69" i="56"/>
  <c r="O69" i="56" s="1"/>
  <c r="F83" i="56"/>
  <c r="F92" i="56"/>
  <c r="F101" i="56"/>
  <c r="F105" i="56"/>
  <c r="F109" i="56"/>
  <c r="F113" i="56"/>
  <c r="F117" i="56"/>
  <c r="F121" i="56"/>
  <c r="F125" i="56"/>
  <c r="F65" i="56"/>
  <c r="F79" i="56"/>
  <c r="F88" i="56"/>
  <c r="F97" i="56"/>
  <c r="F68" i="56"/>
  <c r="F77" i="56"/>
  <c r="F91" i="56"/>
  <c r="F100" i="56"/>
  <c r="F104" i="56"/>
  <c r="F108" i="56"/>
  <c r="O108" i="56" s="1"/>
  <c r="F112" i="56"/>
  <c r="F116" i="56"/>
  <c r="F120" i="56"/>
  <c r="F124" i="56"/>
  <c r="F128" i="56"/>
  <c r="F132" i="56"/>
  <c r="F136" i="56"/>
  <c r="F140" i="56"/>
  <c r="F144" i="56"/>
  <c r="F148" i="56"/>
  <c r="F152" i="56"/>
  <c r="F156" i="56"/>
  <c r="O156" i="56" s="1"/>
  <c r="F160" i="56"/>
  <c r="F164" i="56"/>
  <c r="F168" i="56"/>
  <c r="O168" i="56" s="1"/>
  <c r="F172" i="56"/>
  <c r="F176" i="56"/>
  <c r="F180" i="56"/>
  <c r="F184" i="56"/>
  <c r="F188" i="56"/>
  <c r="F192" i="56"/>
  <c r="O192" i="56" s="1"/>
  <c r="F196" i="56"/>
  <c r="F200" i="56"/>
  <c r="F204" i="56"/>
  <c r="F208" i="56"/>
  <c r="F212" i="56"/>
  <c r="F216" i="56"/>
  <c r="O216" i="56" s="1"/>
  <c r="F220" i="56"/>
  <c r="F224" i="56"/>
  <c r="F228" i="56"/>
  <c r="F232" i="56"/>
  <c r="F236" i="56"/>
  <c r="F240" i="56"/>
  <c r="F244" i="56"/>
  <c r="F248" i="56"/>
  <c r="F252" i="56"/>
  <c r="O252" i="56" s="1"/>
  <c r="F256" i="56"/>
  <c r="F260" i="56"/>
  <c r="F264" i="56"/>
  <c r="O264" i="56" s="1"/>
  <c r="F268" i="56"/>
  <c r="F272" i="56"/>
  <c r="F270" i="56"/>
  <c r="O270" i="56" s="1"/>
  <c r="F261" i="56"/>
  <c r="O261" i="56" s="1"/>
  <c r="F247" i="56"/>
  <c r="F238" i="56"/>
  <c r="F229" i="56"/>
  <c r="F215" i="56"/>
  <c r="F206" i="56"/>
  <c r="F197" i="56"/>
  <c r="F183" i="56"/>
  <c r="O183" i="56" s="1"/>
  <c r="F174" i="56"/>
  <c r="O174" i="56" s="1"/>
  <c r="F165" i="56"/>
  <c r="O165" i="56" s="1"/>
  <c r="F151" i="56"/>
  <c r="F142" i="56"/>
  <c r="F133" i="56"/>
  <c r="F123" i="56"/>
  <c r="O123" i="56" s="1"/>
  <c r="F146" i="56"/>
  <c r="F137" i="56"/>
  <c r="F110" i="56"/>
  <c r="F103" i="56"/>
  <c r="F96" i="56"/>
  <c r="O96" i="56" s="1"/>
  <c r="F89" i="56"/>
  <c r="F81" i="56"/>
  <c r="O81" i="56" s="1"/>
  <c r="F75" i="56"/>
  <c r="O75" i="56" s="1"/>
  <c r="F67" i="56"/>
  <c r="F173" i="56"/>
  <c r="F159" i="56"/>
  <c r="F150" i="56"/>
  <c r="F141" i="56"/>
  <c r="O141" i="56" s="1"/>
  <c r="F127" i="56"/>
  <c r="F122" i="56"/>
  <c r="F115" i="56"/>
  <c r="F95" i="56"/>
  <c r="F73" i="56"/>
  <c r="G73" i="53"/>
  <c r="G71" i="53"/>
  <c r="G78" i="53"/>
  <c r="G66" i="53"/>
  <c r="G68" i="53"/>
  <c r="G64" i="53"/>
  <c r="G79" i="53"/>
  <c r="G63" i="53"/>
  <c r="G63" i="54" s="1"/>
  <c r="E256" i="53"/>
  <c r="E241" i="53"/>
  <c r="E236" i="53"/>
  <c r="E227" i="53"/>
  <c r="E192" i="53"/>
  <c r="N192" i="53" s="1"/>
  <c r="E157" i="53"/>
  <c r="E130" i="53"/>
  <c r="E122" i="53"/>
  <c r="E87" i="53"/>
  <c r="E76" i="53"/>
  <c r="D72" i="53"/>
  <c r="D75" i="53"/>
  <c r="D78" i="53"/>
  <c r="D71" i="53"/>
  <c r="D79" i="53"/>
  <c r="E253" i="53"/>
  <c r="E238" i="53"/>
  <c r="E233" i="53"/>
  <c r="E229" i="53"/>
  <c r="E216" i="53"/>
  <c r="N216" i="53" s="1"/>
  <c r="E210" i="53"/>
  <c r="N210" i="53" s="1"/>
  <c r="E199" i="53"/>
  <c r="E194" i="53"/>
  <c r="E151" i="53"/>
  <c r="E125" i="53"/>
  <c r="E99" i="53"/>
  <c r="N99" i="53" s="1"/>
  <c r="E74" i="53"/>
  <c r="E77" i="53"/>
  <c r="E80" i="53"/>
  <c r="E88" i="53"/>
  <c r="E96" i="53"/>
  <c r="E104" i="53"/>
  <c r="E112" i="53"/>
  <c r="E120" i="53"/>
  <c r="N120" i="53" s="1"/>
  <c r="E128" i="53"/>
  <c r="E136" i="53"/>
  <c r="E144" i="53"/>
  <c r="N144" i="53" s="1"/>
  <c r="E152" i="53"/>
  <c r="E160" i="53"/>
  <c r="E168" i="53"/>
  <c r="E176" i="53"/>
  <c r="E184" i="53"/>
  <c r="E84" i="53"/>
  <c r="E92" i="53"/>
  <c r="E100" i="53"/>
  <c r="E108" i="53"/>
  <c r="E116" i="53"/>
  <c r="E124" i="53"/>
  <c r="E132" i="53"/>
  <c r="E140" i="53"/>
  <c r="E148" i="53"/>
  <c r="E156" i="53"/>
  <c r="E164" i="53"/>
  <c r="E172" i="53"/>
  <c r="E180" i="53"/>
  <c r="E188" i="53"/>
  <c r="E196" i="53"/>
  <c r="E204" i="53"/>
  <c r="N204" i="53" s="1"/>
  <c r="E212" i="53"/>
  <c r="E85" i="53"/>
  <c r="E103" i="53"/>
  <c r="E110" i="53"/>
  <c r="E117" i="53"/>
  <c r="E135" i="53"/>
  <c r="E142" i="53"/>
  <c r="E149" i="53"/>
  <c r="E167" i="53"/>
  <c r="E174" i="53"/>
  <c r="E82" i="53"/>
  <c r="N81" i="53" s="1"/>
  <c r="E89" i="53"/>
  <c r="E107" i="53"/>
  <c r="E114" i="53"/>
  <c r="E121" i="53"/>
  <c r="E139" i="53"/>
  <c r="E146" i="53"/>
  <c r="E153" i="53"/>
  <c r="N153" i="53" s="1"/>
  <c r="E95" i="53"/>
  <c r="E102" i="53"/>
  <c r="E109" i="53"/>
  <c r="E127" i="53"/>
  <c r="E134" i="53"/>
  <c r="E141" i="53"/>
  <c r="N141" i="53" s="1"/>
  <c r="E159" i="53"/>
  <c r="E166" i="53"/>
  <c r="E173" i="53"/>
  <c r="E215" i="53"/>
  <c r="E223" i="53"/>
  <c r="E231" i="53"/>
  <c r="E239" i="53"/>
  <c r="E247" i="53"/>
  <c r="E255" i="53"/>
  <c r="E263" i="53"/>
  <c r="E72" i="53"/>
  <c r="E86" i="53"/>
  <c r="E91" i="53"/>
  <c r="E97" i="53"/>
  <c r="E131" i="53"/>
  <c r="E143" i="53"/>
  <c r="E154" i="53"/>
  <c r="E169" i="53"/>
  <c r="E179" i="53"/>
  <c r="E183" i="53"/>
  <c r="E187" i="53"/>
  <c r="E191" i="53"/>
  <c r="E201" i="53"/>
  <c r="N201" i="53" s="1"/>
  <c r="E208" i="53"/>
  <c r="E258" i="53"/>
  <c r="E261" i="53"/>
  <c r="E264" i="53"/>
  <c r="N264" i="53" s="1"/>
  <c r="E267" i="53"/>
  <c r="E115" i="53"/>
  <c r="E126" i="53"/>
  <c r="N126" i="53" s="1"/>
  <c r="E137" i="53"/>
  <c r="E165" i="53"/>
  <c r="N165" i="53" s="1"/>
  <c r="E170" i="53"/>
  <c r="E175" i="53"/>
  <c r="E198" i="53"/>
  <c r="N198" i="53" s="1"/>
  <c r="E205" i="53"/>
  <c r="E234" i="53"/>
  <c r="N234" i="53" s="1"/>
  <c r="E237" i="53"/>
  <c r="N237" i="53" s="1"/>
  <c r="E240" i="53"/>
  <c r="E243" i="53"/>
  <c r="N243" i="53" s="1"/>
  <c r="E246" i="53"/>
  <c r="E249" i="53"/>
  <c r="E252" i="53"/>
  <c r="E270" i="53"/>
  <c r="E90" i="53"/>
  <c r="N90" i="53" s="1"/>
  <c r="E101" i="53"/>
  <c r="E147" i="53"/>
  <c r="E158" i="53"/>
  <c r="E178" i="53"/>
  <c r="E182" i="53"/>
  <c r="E186" i="53"/>
  <c r="N186" i="53" s="1"/>
  <c r="E193" i="53"/>
  <c r="E197" i="53"/>
  <c r="E214" i="53"/>
  <c r="E242" i="53"/>
  <c r="E245" i="53"/>
  <c r="E248" i="53"/>
  <c r="E251" i="53"/>
  <c r="E254" i="53"/>
  <c r="E257" i="53"/>
  <c r="E260" i="53"/>
  <c r="E269" i="53"/>
  <c r="E271" i="53"/>
  <c r="E262" i="53"/>
  <c r="E224" i="53"/>
  <c r="E181" i="53"/>
  <c r="E133" i="53"/>
  <c r="E123" i="53"/>
  <c r="N123" i="53" s="1"/>
  <c r="E106" i="53"/>
  <c r="E98" i="53"/>
  <c r="E79" i="53"/>
  <c r="C76" i="53"/>
  <c r="L75" i="53" s="1"/>
  <c r="C77" i="53"/>
  <c r="E273" i="56"/>
  <c r="E271" i="56"/>
  <c r="E269" i="56"/>
  <c r="E267" i="56"/>
  <c r="N267" i="56" s="1"/>
  <c r="E265" i="56"/>
  <c r="E263" i="56"/>
  <c r="E261" i="56"/>
  <c r="E259" i="56"/>
  <c r="E257" i="56"/>
  <c r="E255" i="56"/>
  <c r="E253" i="56"/>
  <c r="E251" i="56"/>
  <c r="E249" i="56"/>
  <c r="E247" i="56"/>
  <c r="E245" i="56"/>
  <c r="E243" i="56"/>
  <c r="E241" i="56"/>
  <c r="E239" i="56"/>
  <c r="E237" i="56"/>
  <c r="E235" i="56"/>
  <c r="E233" i="56"/>
  <c r="E231" i="56"/>
  <c r="E229" i="56"/>
  <c r="E227" i="56"/>
  <c r="E225" i="56"/>
  <c r="E223" i="56"/>
  <c r="E221" i="56"/>
  <c r="E219" i="56"/>
  <c r="N219" i="56" s="1"/>
  <c r="E217" i="56"/>
  <c r="E64" i="56"/>
  <c r="E67" i="56"/>
  <c r="E68" i="56"/>
  <c r="E71" i="56"/>
  <c r="E73" i="56"/>
  <c r="E76" i="56"/>
  <c r="E79" i="56"/>
  <c r="E81" i="56"/>
  <c r="E84" i="56"/>
  <c r="E87" i="56"/>
  <c r="E90" i="56"/>
  <c r="E93" i="56"/>
  <c r="E96" i="56"/>
  <c r="E99" i="56"/>
  <c r="E102" i="56"/>
  <c r="N102" i="56" s="1"/>
  <c r="E105" i="56"/>
  <c r="E108" i="56"/>
  <c r="E111" i="56"/>
  <c r="E114" i="56"/>
  <c r="E117" i="56"/>
  <c r="E119" i="56"/>
  <c r="E122" i="56"/>
  <c r="E125" i="56"/>
  <c r="E127" i="56"/>
  <c r="E130" i="56"/>
  <c r="E133" i="56"/>
  <c r="E136" i="56"/>
  <c r="E139" i="56"/>
  <c r="E142" i="56"/>
  <c r="E145" i="56"/>
  <c r="E148" i="56"/>
  <c r="E150" i="56"/>
  <c r="E153" i="56"/>
  <c r="E155" i="56"/>
  <c r="E158" i="56"/>
  <c r="E161" i="56"/>
  <c r="E164" i="56"/>
  <c r="E167" i="56"/>
  <c r="E170" i="56"/>
  <c r="E173" i="56"/>
  <c r="E176" i="56"/>
  <c r="E179" i="56"/>
  <c r="E182" i="56"/>
  <c r="E185" i="56"/>
  <c r="E188" i="56"/>
  <c r="E191" i="56"/>
  <c r="E194" i="56"/>
  <c r="E197" i="56"/>
  <c r="E200" i="56"/>
  <c r="E202" i="56"/>
  <c r="E205" i="56"/>
  <c r="E208" i="56"/>
  <c r="E211" i="56"/>
  <c r="E213" i="56"/>
  <c r="E66" i="56"/>
  <c r="N66" i="56" s="1"/>
  <c r="E70" i="56"/>
  <c r="E74" i="56"/>
  <c r="E77" i="56"/>
  <c r="E80" i="56"/>
  <c r="E83" i="56"/>
  <c r="E86" i="56"/>
  <c r="E89" i="56"/>
  <c r="E92" i="56"/>
  <c r="E95" i="56"/>
  <c r="E98" i="56"/>
  <c r="E101" i="56"/>
  <c r="E104" i="56"/>
  <c r="E107" i="56"/>
  <c r="E110" i="56"/>
  <c r="E113" i="56"/>
  <c r="E116" i="56"/>
  <c r="E120" i="56"/>
  <c r="E123" i="56"/>
  <c r="E126" i="56"/>
  <c r="E129" i="56"/>
  <c r="E132" i="56"/>
  <c r="E135" i="56"/>
  <c r="E138" i="56"/>
  <c r="E141" i="56"/>
  <c r="N141" i="56" s="1"/>
  <c r="E144" i="56"/>
  <c r="E147" i="56"/>
  <c r="E151" i="56"/>
  <c r="E154" i="56"/>
  <c r="E157" i="56"/>
  <c r="E160" i="56"/>
  <c r="E163" i="56"/>
  <c r="E166" i="56"/>
  <c r="E169" i="56"/>
  <c r="E172" i="56"/>
  <c r="E175" i="56"/>
  <c r="E178" i="56"/>
  <c r="E181" i="56"/>
  <c r="E184" i="56"/>
  <c r="E187" i="56"/>
  <c r="E190" i="56"/>
  <c r="E193" i="56"/>
  <c r="E196" i="56"/>
  <c r="E199" i="56"/>
  <c r="E203" i="56"/>
  <c r="E206" i="56"/>
  <c r="E209" i="56"/>
  <c r="E212" i="56"/>
  <c r="E65" i="56"/>
  <c r="E69" i="56"/>
  <c r="N69" i="56" s="1"/>
  <c r="E72" i="56"/>
  <c r="N72" i="56" s="1"/>
  <c r="E75" i="56"/>
  <c r="N75" i="56" s="1"/>
  <c r="E78" i="56"/>
  <c r="E82" i="56"/>
  <c r="E85" i="56"/>
  <c r="E88" i="56"/>
  <c r="E91" i="56"/>
  <c r="E94" i="56"/>
  <c r="E97" i="56"/>
  <c r="E100" i="56"/>
  <c r="E103" i="56"/>
  <c r="E106" i="56"/>
  <c r="E109" i="56"/>
  <c r="E112" i="56"/>
  <c r="E115" i="56"/>
  <c r="E118" i="56"/>
  <c r="E121" i="56"/>
  <c r="E124" i="56"/>
  <c r="E128" i="56"/>
  <c r="E131" i="56"/>
  <c r="E134" i="56"/>
  <c r="E137" i="56"/>
  <c r="E140" i="56"/>
  <c r="E143" i="56"/>
  <c r="E146" i="56"/>
  <c r="E149" i="56"/>
  <c r="E152" i="56"/>
  <c r="E156" i="56"/>
  <c r="N156" i="56" s="1"/>
  <c r="E159" i="56"/>
  <c r="N159" i="56" s="1"/>
  <c r="E162" i="56"/>
  <c r="N162" i="56" s="1"/>
  <c r="E165" i="56"/>
  <c r="E168" i="56"/>
  <c r="E171" i="56"/>
  <c r="N171" i="56" s="1"/>
  <c r="E174" i="56"/>
  <c r="N174" i="56" s="1"/>
  <c r="E177" i="56"/>
  <c r="N177" i="56" s="1"/>
  <c r="E180" i="56"/>
  <c r="N180" i="56" s="1"/>
  <c r="E183" i="56"/>
  <c r="N183" i="56" s="1"/>
  <c r="E186" i="56"/>
  <c r="N186" i="56" s="1"/>
  <c r="E189" i="56"/>
  <c r="N189" i="56" s="1"/>
  <c r="E192" i="56"/>
  <c r="E195" i="56"/>
  <c r="N195" i="56" s="1"/>
  <c r="E198" i="56"/>
  <c r="N198" i="56" s="1"/>
  <c r="E201" i="56"/>
  <c r="N201" i="56" s="1"/>
  <c r="E204" i="56"/>
  <c r="N204" i="56" s="1"/>
  <c r="E207" i="56"/>
  <c r="N207" i="56" s="1"/>
  <c r="E210" i="56"/>
  <c r="N210" i="56" s="1"/>
  <c r="E214" i="56"/>
  <c r="D64" i="56"/>
  <c r="D65" i="56"/>
  <c r="D66" i="56"/>
  <c r="M66" i="56" s="1"/>
  <c r="D67" i="56"/>
  <c r="D68" i="56"/>
  <c r="D69" i="56"/>
  <c r="D70" i="56"/>
  <c r="D71" i="56"/>
  <c r="D72" i="56"/>
  <c r="M72" i="56" s="1"/>
  <c r="D73" i="56"/>
  <c r="D74" i="56"/>
  <c r="D75" i="56"/>
  <c r="M75" i="56" s="1"/>
  <c r="D76" i="56"/>
  <c r="D76" i="54" s="1"/>
  <c r="D77" i="56"/>
  <c r="D78" i="56"/>
  <c r="D79" i="56"/>
  <c r="D80" i="56"/>
  <c r="D81" i="56"/>
  <c r="D82" i="56"/>
  <c r="D83" i="56"/>
  <c r="D84" i="56"/>
  <c r="D85" i="56"/>
  <c r="D86" i="56"/>
  <c r="D87" i="56"/>
  <c r="D88" i="56"/>
  <c r="D89" i="56"/>
  <c r="D90" i="56"/>
  <c r="M90" i="56" s="1"/>
  <c r="D91" i="56"/>
  <c r="D92" i="56"/>
  <c r="D93" i="56"/>
  <c r="D94" i="56"/>
  <c r="D95" i="56"/>
  <c r="D96" i="56"/>
  <c r="M96" i="56" s="1"/>
  <c r="D97" i="56"/>
  <c r="D98" i="56"/>
  <c r="D99" i="56"/>
  <c r="M99" i="56" s="1"/>
  <c r="D100" i="56"/>
  <c r="D101" i="56"/>
  <c r="D102" i="56"/>
  <c r="D103" i="56"/>
  <c r="D104" i="56"/>
  <c r="D105" i="56"/>
  <c r="D106" i="56"/>
  <c r="D107" i="56"/>
  <c r="D108" i="56"/>
  <c r="D109" i="56"/>
  <c r="D110" i="56"/>
  <c r="D111" i="56"/>
  <c r="D112" i="56"/>
  <c r="D113" i="56"/>
  <c r="D114" i="56"/>
  <c r="M114" i="56" s="1"/>
  <c r="D115" i="56"/>
  <c r="D116" i="56"/>
  <c r="D117" i="56"/>
  <c r="D118" i="56"/>
  <c r="D119" i="56"/>
  <c r="D120" i="56"/>
  <c r="M120" i="56" s="1"/>
  <c r="D121" i="56"/>
  <c r="D122" i="56"/>
  <c r="D123" i="56"/>
  <c r="M123" i="56" s="1"/>
  <c r="D124" i="56"/>
  <c r="D125" i="56"/>
  <c r="D126" i="56"/>
  <c r="D127" i="56"/>
  <c r="D128" i="56"/>
  <c r="D129" i="56"/>
  <c r="D130" i="56"/>
  <c r="D131" i="56"/>
  <c r="D132" i="56"/>
  <c r="D133" i="56"/>
  <c r="D134" i="56"/>
  <c r="D135" i="56"/>
  <c r="D136" i="56"/>
  <c r="D137" i="56"/>
  <c r="D138" i="56"/>
  <c r="M138" i="56" s="1"/>
  <c r="D139" i="56"/>
  <c r="D140" i="56"/>
  <c r="D141" i="56"/>
  <c r="D142" i="56"/>
  <c r="D143" i="56"/>
  <c r="D144" i="56"/>
  <c r="M144" i="56" s="1"/>
  <c r="D145" i="56"/>
  <c r="D146" i="56"/>
  <c r="D147" i="56"/>
  <c r="M147" i="56" s="1"/>
  <c r="D148" i="56"/>
  <c r="D149" i="56"/>
  <c r="D150" i="56"/>
  <c r="D151" i="56"/>
  <c r="D152" i="56"/>
  <c r="D153" i="56"/>
  <c r="D154" i="56"/>
  <c r="D155" i="56"/>
  <c r="D156" i="56"/>
  <c r="D157" i="56"/>
  <c r="D158" i="56"/>
  <c r="D159" i="56"/>
  <c r="D160" i="56"/>
  <c r="D161" i="56"/>
  <c r="D162" i="56"/>
  <c r="M162" i="56" s="1"/>
  <c r="D163" i="56"/>
  <c r="D164" i="56"/>
  <c r="D165" i="56"/>
  <c r="D166" i="56"/>
  <c r="D167" i="56"/>
  <c r="D168" i="56"/>
  <c r="M168" i="56" s="1"/>
  <c r="D169" i="56"/>
  <c r="D170" i="56"/>
  <c r="D171" i="56"/>
  <c r="M171" i="56" s="1"/>
  <c r="D172" i="56"/>
  <c r="D173" i="56"/>
  <c r="D174" i="56"/>
  <c r="D175" i="56"/>
  <c r="D176" i="56"/>
  <c r="D177" i="56"/>
  <c r="D178" i="56"/>
  <c r="D179" i="56"/>
  <c r="D180" i="56"/>
  <c r="D181" i="56"/>
  <c r="D182" i="56"/>
  <c r="D183" i="56"/>
  <c r="D184" i="56"/>
  <c r="D185" i="56"/>
  <c r="D186" i="56"/>
  <c r="M186" i="56" s="1"/>
  <c r="D187" i="56"/>
  <c r="D188" i="56"/>
  <c r="D189" i="56"/>
  <c r="D190" i="56"/>
  <c r="D191" i="56"/>
  <c r="D192" i="56"/>
  <c r="M192" i="56" s="1"/>
  <c r="D193" i="56"/>
  <c r="D194" i="56"/>
  <c r="D195" i="56"/>
  <c r="M195" i="56" s="1"/>
  <c r="D196" i="56"/>
  <c r="D197" i="56"/>
  <c r="D198" i="56"/>
  <c r="D199" i="56"/>
  <c r="D200" i="56"/>
  <c r="D201" i="56"/>
  <c r="D202" i="56"/>
  <c r="D203" i="56"/>
  <c r="D204" i="56"/>
  <c r="D205" i="56"/>
  <c r="D206" i="56"/>
  <c r="D207" i="56"/>
  <c r="D208" i="56"/>
  <c r="D209" i="56"/>
  <c r="D210" i="56"/>
  <c r="M210" i="56" s="1"/>
  <c r="D211" i="56"/>
  <c r="D212" i="56"/>
  <c r="D213" i="56"/>
  <c r="D214" i="56"/>
  <c r="D215" i="56"/>
  <c r="D216" i="56"/>
  <c r="M216" i="56" s="1"/>
  <c r="D217" i="56"/>
  <c r="D218" i="56"/>
  <c r="D219" i="56"/>
  <c r="M219" i="56" s="1"/>
  <c r="D220" i="56"/>
  <c r="D221" i="56"/>
  <c r="D222" i="56"/>
  <c r="D223" i="56"/>
  <c r="D224" i="56"/>
  <c r="D225" i="56"/>
  <c r="D226" i="56"/>
  <c r="D227" i="56"/>
  <c r="D228" i="56"/>
  <c r="D229" i="56"/>
  <c r="D230" i="56"/>
  <c r="D231" i="56"/>
  <c r="D232" i="56"/>
  <c r="D233" i="56"/>
  <c r="D234" i="56"/>
  <c r="M234" i="56" s="1"/>
  <c r="D235" i="56"/>
  <c r="D236" i="56"/>
  <c r="D237" i="56"/>
  <c r="D238" i="56"/>
  <c r="D239" i="56"/>
  <c r="D240" i="56"/>
  <c r="M240" i="56" s="1"/>
  <c r="D241" i="56"/>
  <c r="D242" i="56"/>
  <c r="D243" i="56"/>
  <c r="M243" i="56" s="1"/>
  <c r="D244" i="56"/>
  <c r="D245" i="56"/>
  <c r="D246" i="56"/>
  <c r="D247" i="56"/>
  <c r="D248" i="56"/>
  <c r="D249" i="56"/>
  <c r="D250" i="56"/>
  <c r="D251" i="56"/>
  <c r="D252" i="56"/>
  <c r="D253" i="56"/>
  <c r="D254" i="56"/>
  <c r="D255" i="56"/>
  <c r="D256" i="56"/>
  <c r="D257" i="56"/>
  <c r="D258" i="56"/>
  <c r="M258" i="56" s="1"/>
  <c r="D259" i="56"/>
  <c r="D260" i="56"/>
  <c r="D261" i="56"/>
  <c r="D262" i="56"/>
  <c r="D263" i="56"/>
  <c r="D264" i="56"/>
  <c r="M264" i="56" s="1"/>
  <c r="D265" i="56"/>
  <c r="D266" i="56"/>
  <c r="D267" i="56"/>
  <c r="M267" i="56" s="1"/>
  <c r="D268" i="56"/>
  <c r="D269" i="56"/>
  <c r="D270" i="56"/>
  <c r="D271" i="56"/>
  <c r="D272" i="56"/>
  <c r="D273" i="56"/>
  <c r="D274" i="56"/>
  <c r="E274" i="56"/>
  <c r="E272" i="56"/>
  <c r="E270" i="56"/>
  <c r="N270" i="56" s="1"/>
  <c r="E268" i="56"/>
  <c r="E266" i="56"/>
  <c r="E264" i="56"/>
  <c r="E262" i="56"/>
  <c r="E260" i="56"/>
  <c r="E258" i="56"/>
  <c r="N258" i="56" s="1"/>
  <c r="E256" i="56"/>
  <c r="E254" i="56"/>
  <c r="E252" i="56"/>
  <c r="E250" i="56"/>
  <c r="E248" i="56"/>
  <c r="E246" i="56"/>
  <c r="N246" i="56" s="1"/>
  <c r="E244" i="56"/>
  <c r="E242" i="56"/>
  <c r="E240" i="56"/>
  <c r="E238" i="56"/>
  <c r="E236" i="56"/>
  <c r="E234" i="56"/>
  <c r="N234" i="56" s="1"/>
  <c r="E232" i="56"/>
  <c r="E230" i="56"/>
  <c r="E228" i="56"/>
  <c r="E226" i="56"/>
  <c r="E224" i="56"/>
  <c r="E222" i="56"/>
  <c r="N222" i="56" s="1"/>
  <c r="E220" i="56"/>
  <c r="E218" i="56"/>
  <c r="E216" i="56"/>
  <c r="G64" i="56"/>
  <c r="G65" i="56"/>
  <c r="G66" i="56"/>
  <c r="G67" i="56"/>
  <c r="G68" i="56"/>
  <c r="G69" i="56"/>
  <c r="G70" i="56"/>
  <c r="G71" i="56"/>
  <c r="G72" i="56"/>
  <c r="P72" i="56" s="1"/>
  <c r="G73" i="56"/>
  <c r="G74" i="56"/>
  <c r="G75" i="56"/>
  <c r="G76" i="56"/>
  <c r="G77" i="56"/>
  <c r="G78" i="56"/>
  <c r="G79" i="56"/>
  <c r="G80" i="56"/>
  <c r="G81" i="56"/>
  <c r="G82" i="56"/>
  <c r="G83" i="56"/>
  <c r="G84" i="56"/>
  <c r="P84" i="56" s="1"/>
  <c r="G85" i="56"/>
  <c r="G86" i="56"/>
  <c r="G87" i="56"/>
  <c r="G88" i="56"/>
  <c r="G89" i="56"/>
  <c r="G90" i="56"/>
  <c r="G91" i="56"/>
  <c r="G92" i="56"/>
  <c r="G93" i="56"/>
  <c r="G94" i="56"/>
  <c r="G95" i="56"/>
  <c r="G96" i="56"/>
  <c r="P96" i="56" s="1"/>
  <c r="G97" i="56"/>
  <c r="G98" i="56"/>
  <c r="G99" i="56"/>
  <c r="G100" i="56"/>
  <c r="G101" i="56"/>
  <c r="G102" i="56"/>
  <c r="G103" i="56"/>
  <c r="G104" i="56"/>
  <c r="G105" i="56"/>
  <c r="G106" i="56"/>
  <c r="G107" i="56"/>
  <c r="G108" i="56"/>
  <c r="P108" i="56" s="1"/>
  <c r="G109" i="56"/>
  <c r="G110" i="56"/>
  <c r="G111" i="56"/>
  <c r="G112" i="56"/>
  <c r="G113" i="56"/>
  <c r="G114" i="56"/>
  <c r="G115" i="56"/>
  <c r="G116" i="56"/>
  <c r="G117" i="56"/>
  <c r="G118" i="56"/>
  <c r="G119" i="56"/>
  <c r="G120" i="56"/>
  <c r="P120" i="56" s="1"/>
  <c r="G121" i="56"/>
  <c r="G122" i="56"/>
  <c r="G123" i="56"/>
  <c r="G124" i="56"/>
  <c r="G125" i="56"/>
  <c r="G126" i="56"/>
  <c r="G127" i="56"/>
  <c r="G128" i="56"/>
  <c r="G129" i="56"/>
  <c r="G130" i="56"/>
  <c r="G131" i="56"/>
  <c r="G132" i="56"/>
  <c r="P132" i="56" s="1"/>
  <c r="G133" i="56"/>
  <c r="G134" i="56"/>
  <c r="G135" i="56"/>
  <c r="G136" i="56"/>
  <c r="G137" i="56"/>
  <c r="G138" i="56"/>
  <c r="G139" i="56"/>
  <c r="G140" i="56"/>
  <c r="G141" i="56"/>
  <c r="G142" i="56"/>
  <c r="G143" i="56"/>
  <c r="G144" i="56"/>
  <c r="P144" i="56" s="1"/>
  <c r="G145" i="56"/>
  <c r="G146" i="56"/>
  <c r="G147" i="56"/>
  <c r="G148" i="56"/>
  <c r="G149" i="56"/>
  <c r="G150" i="56"/>
  <c r="G151" i="56"/>
  <c r="G152" i="56"/>
  <c r="G153" i="56"/>
  <c r="G154" i="56"/>
  <c r="G155" i="56"/>
  <c r="G156" i="56"/>
  <c r="P156" i="56" s="1"/>
  <c r="G157" i="56"/>
  <c r="G158" i="56"/>
  <c r="G159" i="56"/>
  <c r="G160" i="56"/>
  <c r="G161" i="56"/>
  <c r="G162" i="56"/>
  <c r="G163" i="56"/>
  <c r="G164" i="56"/>
  <c r="G165" i="56"/>
  <c r="G166" i="56"/>
  <c r="G167" i="56"/>
  <c r="G168" i="56"/>
  <c r="P168" i="56" s="1"/>
  <c r="G169" i="56"/>
  <c r="G170" i="56"/>
  <c r="G171" i="56"/>
  <c r="G172" i="56"/>
  <c r="G173" i="56"/>
  <c r="G174" i="56"/>
  <c r="P174" i="56" s="1"/>
  <c r="G175" i="56"/>
  <c r="G176" i="56"/>
  <c r="G177" i="56"/>
  <c r="G178" i="56"/>
  <c r="G179" i="56"/>
  <c r="G180" i="56"/>
  <c r="P180" i="56" s="1"/>
  <c r="G181" i="56"/>
  <c r="G182" i="56"/>
  <c r="G183" i="56"/>
  <c r="G184" i="56"/>
  <c r="G185" i="56"/>
  <c r="G186" i="56"/>
  <c r="G187" i="56"/>
  <c r="G188" i="56"/>
  <c r="G189" i="56"/>
  <c r="G190" i="56"/>
  <c r="G191" i="56"/>
  <c r="G192" i="56"/>
  <c r="P192" i="56" s="1"/>
  <c r="G193" i="56"/>
  <c r="G194" i="56"/>
  <c r="G195" i="56"/>
  <c r="G196" i="56"/>
  <c r="G197" i="56"/>
  <c r="G198" i="56"/>
  <c r="P198" i="56" s="1"/>
  <c r="G199" i="56"/>
  <c r="G200" i="56"/>
  <c r="G201" i="56"/>
  <c r="G202" i="56"/>
  <c r="G203" i="56"/>
  <c r="G204" i="56"/>
  <c r="P204" i="56" s="1"/>
  <c r="G205" i="56"/>
  <c r="G206" i="56"/>
  <c r="G207" i="56"/>
  <c r="G208" i="56"/>
  <c r="G209" i="56"/>
  <c r="G210" i="56"/>
  <c r="G211" i="56"/>
  <c r="G212" i="56"/>
  <c r="G213" i="56"/>
  <c r="G214" i="56"/>
  <c r="G215" i="56"/>
  <c r="G216" i="56"/>
  <c r="P216" i="56" s="1"/>
  <c r="G217" i="56"/>
  <c r="G218" i="56"/>
  <c r="G219" i="56"/>
  <c r="G220" i="56"/>
  <c r="G221" i="56"/>
  <c r="G222" i="56"/>
  <c r="P222" i="56" s="1"/>
  <c r="G223" i="56"/>
  <c r="G224" i="56"/>
  <c r="G225" i="56"/>
  <c r="G226" i="56"/>
  <c r="G227" i="56"/>
  <c r="G228" i="56"/>
  <c r="P228" i="56" s="1"/>
  <c r="G229" i="56"/>
  <c r="G230" i="56"/>
  <c r="G231" i="56"/>
  <c r="G232" i="56"/>
  <c r="G233" i="56"/>
  <c r="G234" i="56"/>
  <c r="G235" i="56"/>
  <c r="G236" i="56"/>
  <c r="G237" i="56"/>
  <c r="G238" i="56"/>
  <c r="G239" i="56"/>
  <c r="G240" i="56"/>
  <c r="P240" i="56" s="1"/>
  <c r="G241" i="56"/>
  <c r="G242" i="56"/>
  <c r="G243" i="56"/>
  <c r="G244" i="56"/>
  <c r="G245" i="56"/>
  <c r="G246" i="56"/>
  <c r="P246" i="56" s="1"/>
  <c r="G247" i="56"/>
  <c r="G248" i="56"/>
  <c r="G249" i="56"/>
  <c r="G250" i="56"/>
  <c r="G251" i="56"/>
  <c r="G252" i="56"/>
  <c r="P252" i="56" s="1"/>
  <c r="G253" i="56"/>
  <c r="G254" i="56"/>
  <c r="G255" i="56"/>
  <c r="G256" i="56"/>
  <c r="G257" i="56"/>
  <c r="G258" i="56"/>
  <c r="G259" i="56"/>
  <c r="G260" i="56"/>
  <c r="G261" i="56"/>
  <c r="G262" i="56"/>
  <c r="G263" i="56"/>
  <c r="G264" i="56"/>
  <c r="P264" i="56" s="1"/>
  <c r="G265" i="56"/>
  <c r="G266" i="56"/>
  <c r="G267" i="56"/>
  <c r="G268" i="56"/>
  <c r="G269" i="56"/>
  <c r="G270" i="56"/>
  <c r="P270" i="56" s="1"/>
  <c r="G271" i="56"/>
  <c r="G272" i="56"/>
  <c r="G273" i="56"/>
  <c r="P273" i="56" s="1"/>
  <c r="G274" i="56"/>
  <c r="D63" i="56"/>
  <c r="F63" i="53"/>
  <c r="G74" i="53"/>
  <c r="F274" i="53"/>
  <c r="F272" i="53"/>
  <c r="F270" i="53"/>
  <c r="O270" i="53" s="1"/>
  <c r="F268" i="53"/>
  <c r="F266" i="53"/>
  <c r="F264" i="53"/>
  <c r="F262" i="53"/>
  <c r="F260" i="53"/>
  <c r="F258" i="53"/>
  <c r="F256" i="53"/>
  <c r="F254" i="53"/>
  <c r="F252" i="53"/>
  <c r="F250" i="53"/>
  <c r="F248" i="53"/>
  <c r="F246" i="53"/>
  <c r="F244" i="53"/>
  <c r="F242" i="53"/>
  <c r="F240" i="53"/>
  <c r="O240" i="53" s="1"/>
  <c r="F238" i="53"/>
  <c r="F236" i="53"/>
  <c r="F234" i="53"/>
  <c r="O234" i="53" s="1"/>
  <c r="F232" i="53"/>
  <c r="F230" i="53"/>
  <c r="F228" i="53"/>
  <c r="F226" i="53"/>
  <c r="F224" i="53"/>
  <c r="F222" i="53"/>
  <c r="O222" i="53" s="1"/>
  <c r="F220" i="53"/>
  <c r="F218" i="53"/>
  <c r="F216" i="53"/>
  <c r="F214" i="53"/>
  <c r="F212" i="53"/>
  <c r="F210" i="53"/>
  <c r="F208" i="53"/>
  <c r="F206" i="53"/>
  <c r="F204" i="53"/>
  <c r="F202" i="53"/>
  <c r="F200" i="53"/>
  <c r="F198" i="53"/>
  <c r="F196" i="53"/>
  <c r="F194" i="53"/>
  <c r="F192" i="53"/>
  <c r="O192" i="53" s="1"/>
  <c r="F190" i="53"/>
  <c r="F188" i="53"/>
  <c r="F186" i="53"/>
  <c r="O186" i="53" s="1"/>
  <c r="F184" i="53"/>
  <c r="F182" i="53"/>
  <c r="F180" i="53"/>
  <c r="F178" i="53"/>
  <c r="F176" i="53"/>
  <c r="F174" i="53"/>
  <c r="O174" i="53" s="1"/>
  <c r="F172" i="53"/>
  <c r="O171" i="53" s="1"/>
  <c r="F170" i="53"/>
  <c r="F168" i="53"/>
  <c r="F166" i="53"/>
  <c r="F164" i="53"/>
  <c r="F162" i="53"/>
  <c r="O162" i="53" s="1"/>
  <c r="F160" i="53"/>
  <c r="F158" i="53"/>
  <c r="F156" i="53"/>
  <c r="F154" i="53"/>
  <c r="F152" i="53"/>
  <c r="F150" i="53"/>
  <c r="F148" i="53"/>
  <c r="F146" i="53"/>
  <c r="F144" i="53"/>
  <c r="O144" i="53" s="1"/>
  <c r="F142" i="53"/>
  <c r="F140" i="53"/>
  <c r="F138" i="53"/>
  <c r="O138" i="53" s="1"/>
  <c r="F136" i="53"/>
  <c r="F134" i="53"/>
  <c r="F132" i="53"/>
  <c r="F130" i="53"/>
  <c r="F128" i="53"/>
  <c r="F126" i="53"/>
  <c r="O126" i="53" s="1"/>
  <c r="F124" i="53"/>
  <c r="F122" i="53"/>
  <c r="F120" i="53"/>
  <c r="F118" i="53"/>
  <c r="F116" i="53"/>
  <c r="F114" i="53"/>
  <c r="F112" i="53"/>
  <c r="F110" i="53"/>
  <c r="F108" i="53"/>
  <c r="F106" i="53"/>
  <c r="F104" i="53"/>
  <c r="F102" i="53"/>
  <c r="F100" i="53"/>
  <c r="F98" i="53"/>
  <c r="F96" i="53"/>
  <c r="O96" i="53" s="1"/>
  <c r="F94" i="53"/>
  <c r="F92" i="53"/>
  <c r="F90" i="53"/>
  <c r="O90" i="53" s="1"/>
  <c r="F88" i="53"/>
  <c r="F86" i="53"/>
  <c r="F84" i="53"/>
  <c r="F82" i="53"/>
  <c r="C274" i="56"/>
  <c r="C273" i="56"/>
  <c r="L273" i="56" s="1"/>
  <c r="C272" i="56"/>
  <c r="C271" i="56"/>
  <c r="C270" i="56"/>
  <c r="C269" i="56"/>
  <c r="C268" i="56"/>
  <c r="C267" i="56"/>
  <c r="L267" i="56" s="1"/>
  <c r="C266" i="56"/>
  <c r="C265" i="56"/>
  <c r="C264" i="56"/>
  <c r="L264" i="56" s="1"/>
  <c r="C263" i="56"/>
  <c r="C262" i="56"/>
  <c r="C261" i="56"/>
  <c r="C260" i="56"/>
  <c r="C259" i="56"/>
  <c r="C258" i="56"/>
  <c r="C257" i="56"/>
  <c r="C256" i="56"/>
  <c r="C255" i="56"/>
  <c r="L255" i="56" s="1"/>
  <c r="C254" i="56"/>
  <c r="C253" i="56"/>
  <c r="C252" i="56"/>
  <c r="C251" i="56"/>
  <c r="C250" i="56"/>
  <c r="C249" i="56"/>
  <c r="C248" i="56"/>
  <c r="C247" i="56"/>
  <c r="C246" i="56"/>
  <c r="C245" i="56"/>
  <c r="C244" i="56"/>
  <c r="C243" i="56"/>
  <c r="L243" i="56" s="1"/>
  <c r="C242" i="56"/>
  <c r="C241" i="56"/>
  <c r="C240" i="56"/>
  <c r="L240" i="56" s="1"/>
  <c r="C239" i="56"/>
  <c r="C238" i="56"/>
  <c r="C237" i="56"/>
  <c r="C236" i="56"/>
  <c r="C235" i="56"/>
  <c r="C234" i="56"/>
  <c r="C233" i="56"/>
  <c r="C232" i="56"/>
  <c r="C231" i="56"/>
  <c r="L231" i="56" s="1"/>
  <c r="C230" i="56"/>
  <c r="C229" i="56"/>
  <c r="C228" i="56"/>
  <c r="C227" i="56"/>
  <c r="C226" i="56"/>
  <c r="C225" i="56"/>
  <c r="C224" i="56"/>
  <c r="C223" i="56"/>
  <c r="C222" i="56"/>
  <c r="C221" i="56"/>
  <c r="C220" i="56"/>
  <c r="C219" i="56"/>
  <c r="L219" i="56" s="1"/>
  <c r="C218" i="56"/>
  <c r="C217" i="56"/>
  <c r="C216" i="56"/>
  <c r="L216" i="56" s="1"/>
  <c r="C215" i="56"/>
  <c r="C214" i="56"/>
  <c r="C213" i="56"/>
  <c r="C212" i="56"/>
  <c r="C211" i="56"/>
  <c r="C210" i="56"/>
  <c r="C209" i="56"/>
  <c r="C208" i="56"/>
  <c r="C207" i="56"/>
  <c r="L207" i="56" s="1"/>
  <c r="C206" i="56"/>
  <c r="C205" i="56"/>
  <c r="C204" i="56"/>
  <c r="C203" i="56"/>
  <c r="C202" i="56"/>
  <c r="C201" i="56"/>
  <c r="C200" i="56"/>
  <c r="C199" i="56"/>
  <c r="C198" i="56"/>
  <c r="C197" i="56"/>
  <c r="C196" i="56"/>
  <c r="C195" i="56"/>
  <c r="L195" i="56" s="1"/>
  <c r="C194" i="56"/>
  <c r="C193" i="56"/>
  <c r="C192" i="56"/>
  <c r="L192" i="56" s="1"/>
  <c r="C191" i="56"/>
  <c r="C190" i="56"/>
  <c r="C189" i="56"/>
  <c r="C188" i="56"/>
  <c r="C187" i="56"/>
  <c r="C186" i="56"/>
  <c r="C185" i="56"/>
  <c r="C184" i="56"/>
  <c r="C183" i="56"/>
  <c r="L183" i="56" s="1"/>
  <c r="C182" i="56"/>
  <c r="C181" i="56"/>
  <c r="C180" i="56"/>
  <c r="C179" i="56"/>
  <c r="C178" i="56"/>
  <c r="C177" i="56"/>
  <c r="C176" i="56"/>
  <c r="C175" i="56"/>
  <c r="C174" i="56"/>
  <c r="C173" i="56"/>
  <c r="C172" i="56"/>
  <c r="C171" i="56"/>
  <c r="L171" i="56" s="1"/>
  <c r="C170" i="56"/>
  <c r="C169" i="56"/>
  <c r="C168" i="56"/>
  <c r="L168" i="56" s="1"/>
  <c r="C167" i="56"/>
  <c r="C166" i="56"/>
  <c r="C165" i="56"/>
  <c r="C164" i="56"/>
  <c r="C163" i="56"/>
  <c r="C162" i="56"/>
  <c r="C161" i="56"/>
  <c r="C160" i="56"/>
  <c r="C159" i="56"/>
  <c r="L159" i="56" s="1"/>
  <c r="C158" i="56"/>
  <c r="C157" i="56"/>
  <c r="C156" i="56"/>
  <c r="C155" i="56"/>
  <c r="C154" i="56"/>
  <c r="C153" i="56"/>
  <c r="C152" i="56"/>
  <c r="C151" i="56"/>
  <c r="C150" i="56"/>
  <c r="C149" i="56"/>
  <c r="C148" i="56"/>
  <c r="C147" i="56"/>
  <c r="L147" i="56" s="1"/>
  <c r="C146" i="56"/>
  <c r="C145" i="56"/>
  <c r="C144" i="56"/>
  <c r="L144" i="56" s="1"/>
  <c r="C143" i="56"/>
  <c r="C142" i="56"/>
  <c r="C141" i="56"/>
  <c r="C140" i="56"/>
  <c r="C139" i="56"/>
  <c r="C138" i="56"/>
  <c r="C137" i="56"/>
  <c r="C136" i="56"/>
  <c r="C135" i="56"/>
  <c r="L135" i="56" s="1"/>
  <c r="C134" i="56"/>
  <c r="C133" i="56"/>
  <c r="C132" i="56"/>
  <c r="C131" i="56"/>
  <c r="C130" i="56"/>
  <c r="C129" i="56"/>
  <c r="C128" i="56"/>
  <c r="C127" i="56"/>
  <c r="C126" i="56"/>
  <c r="C125" i="56"/>
  <c r="C124" i="56"/>
  <c r="C123" i="56"/>
  <c r="L123" i="56" s="1"/>
  <c r="C122" i="56"/>
  <c r="C121" i="56"/>
  <c r="C120" i="56"/>
  <c r="L120" i="56" s="1"/>
  <c r="C119" i="56"/>
  <c r="C118" i="56"/>
  <c r="C117" i="56"/>
  <c r="C116" i="56"/>
  <c r="C115" i="56"/>
  <c r="C114" i="56"/>
  <c r="C113" i="56"/>
  <c r="C112" i="56"/>
  <c r="C111" i="56"/>
  <c r="L111" i="56" s="1"/>
  <c r="C110" i="56"/>
  <c r="C109" i="56"/>
  <c r="C108" i="56"/>
  <c r="C107" i="56"/>
  <c r="C106" i="56"/>
  <c r="C105" i="56"/>
  <c r="C104" i="56"/>
  <c r="C103" i="56"/>
  <c r="C102" i="56"/>
  <c r="C101" i="56"/>
  <c r="C100" i="56"/>
  <c r="C99" i="56"/>
  <c r="L99" i="56" s="1"/>
  <c r="C98" i="56"/>
  <c r="C97" i="56"/>
  <c r="C96" i="56"/>
  <c r="L96" i="56" s="1"/>
  <c r="C95" i="56"/>
  <c r="C94" i="56"/>
  <c r="C93" i="56"/>
  <c r="C92" i="56"/>
  <c r="C91" i="56"/>
  <c r="C90" i="56"/>
  <c r="C89" i="56"/>
  <c r="C88" i="56"/>
  <c r="C87" i="56"/>
  <c r="L87" i="56" s="1"/>
  <c r="C86" i="56"/>
  <c r="C85" i="56"/>
  <c r="C84" i="56"/>
  <c r="C83" i="56"/>
  <c r="C82" i="56"/>
  <c r="C81" i="56"/>
  <c r="L81" i="56" s="1"/>
  <c r="C80" i="56"/>
  <c r="C79" i="56"/>
  <c r="C78" i="56"/>
  <c r="C77" i="56"/>
  <c r="C76" i="56"/>
  <c r="C75" i="56"/>
  <c r="C74" i="56"/>
  <c r="C73" i="56"/>
  <c r="C72" i="56"/>
  <c r="L72" i="56" s="1"/>
  <c r="C71" i="56"/>
  <c r="C70" i="56"/>
  <c r="C69" i="56"/>
  <c r="C68" i="56"/>
  <c r="C67" i="56"/>
  <c r="C66" i="56"/>
  <c r="C65" i="56"/>
  <c r="C64" i="56"/>
  <c r="F76" i="53"/>
  <c r="F65" i="53"/>
  <c r="F67" i="53"/>
  <c r="F69" i="53"/>
  <c r="F75" i="53"/>
  <c r="F74" i="53"/>
  <c r="F64" i="53"/>
  <c r="F66" i="53"/>
  <c r="F68" i="53"/>
  <c r="F71" i="53"/>
  <c r="F79" i="53"/>
  <c r="F73" i="53"/>
  <c r="G77" i="53"/>
  <c r="G76" i="53"/>
  <c r="G65" i="53"/>
  <c r="G67" i="53"/>
  <c r="G69" i="53"/>
  <c r="G75" i="53"/>
  <c r="G72" i="53"/>
  <c r="P72" i="53" s="1"/>
  <c r="G80" i="53"/>
  <c r="G81" i="53"/>
  <c r="P81" i="53" s="1"/>
  <c r="G82" i="53"/>
  <c r="G83" i="53"/>
  <c r="G84" i="53"/>
  <c r="P84" i="53" s="1"/>
  <c r="G85" i="53"/>
  <c r="G86" i="53"/>
  <c r="G87" i="53"/>
  <c r="G88" i="53"/>
  <c r="G89" i="53"/>
  <c r="G90" i="53"/>
  <c r="G91" i="53"/>
  <c r="G92" i="53"/>
  <c r="G93" i="53"/>
  <c r="G94" i="53"/>
  <c r="G95" i="53"/>
  <c r="G96" i="53"/>
  <c r="G97" i="53"/>
  <c r="G98" i="53"/>
  <c r="G99" i="53"/>
  <c r="G100" i="53"/>
  <c r="G101" i="53"/>
  <c r="G102" i="53"/>
  <c r="G103" i="53"/>
  <c r="G104" i="53"/>
  <c r="G105" i="53"/>
  <c r="P105" i="53" s="1"/>
  <c r="G106" i="53"/>
  <c r="G107" i="53"/>
  <c r="G108" i="53"/>
  <c r="P108" i="53" s="1"/>
  <c r="G109" i="53"/>
  <c r="G110" i="53"/>
  <c r="G111" i="53"/>
  <c r="G112" i="53"/>
  <c r="G113" i="53"/>
  <c r="G114" i="53"/>
  <c r="P114" i="53" s="1"/>
  <c r="G115" i="53"/>
  <c r="G116" i="53"/>
  <c r="G117" i="53"/>
  <c r="G118" i="53"/>
  <c r="G119" i="53"/>
  <c r="G120" i="53"/>
  <c r="G121" i="53"/>
  <c r="G122" i="53"/>
  <c r="G123" i="53"/>
  <c r="P123" i="53" s="1"/>
  <c r="G124" i="53"/>
  <c r="G125" i="53"/>
  <c r="G126" i="53"/>
  <c r="G127" i="53"/>
  <c r="G128" i="53"/>
  <c r="G129" i="53"/>
  <c r="P129" i="53" s="1"/>
  <c r="G130" i="53"/>
  <c r="G131" i="53"/>
  <c r="G132" i="53"/>
  <c r="P132" i="53" s="1"/>
  <c r="G133" i="53"/>
  <c r="G134" i="53"/>
  <c r="G135" i="53"/>
  <c r="G136" i="53"/>
  <c r="G137" i="53"/>
  <c r="G138" i="53"/>
  <c r="P138" i="53" s="1"/>
  <c r="G139" i="53"/>
  <c r="G140" i="53"/>
  <c r="G141" i="53"/>
  <c r="G142" i="53"/>
  <c r="G143" i="53"/>
  <c r="G144" i="53"/>
  <c r="G145" i="53"/>
  <c r="G146" i="53"/>
  <c r="G147" i="53"/>
  <c r="P147" i="53" s="1"/>
  <c r="G148" i="53"/>
  <c r="G149" i="53"/>
  <c r="G150" i="53"/>
  <c r="G151" i="53"/>
  <c r="G152" i="53"/>
  <c r="G153" i="53"/>
  <c r="P153" i="53" s="1"/>
  <c r="G154" i="53"/>
  <c r="G155" i="53"/>
  <c r="G156" i="53"/>
  <c r="P156" i="53" s="1"/>
  <c r="G157" i="53"/>
  <c r="G158" i="53"/>
  <c r="G159" i="53"/>
  <c r="G160" i="53"/>
  <c r="G161" i="53"/>
  <c r="G162" i="53"/>
  <c r="P162" i="53" s="1"/>
  <c r="G163" i="53"/>
  <c r="G164" i="53"/>
  <c r="G165" i="53"/>
  <c r="G166" i="53"/>
  <c r="G167" i="53"/>
  <c r="G168" i="53"/>
  <c r="G169" i="53"/>
  <c r="G170" i="53"/>
  <c r="G171" i="53"/>
  <c r="P171" i="53" s="1"/>
  <c r="G172" i="53"/>
  <c r="G173" i="53"/>
  <c r="G174" i="53"/>
  <c r="G175" i="53"/>
  <c r="G176" i="53"/>
  <c r="G177" i="53"/>
  <c r="P177" i="53" s="1"/>
  <c r="G178" i="53"/>
  <c r="G179" i="53"/>
  <c r="G180" i="53"/>
  <c r="P180" i="53" s="1"/>
  <c r="G181" i="53"/>
  <c r="G182" i="53"/>
  <c r="G183" i="53"/>
  <c r="G184" i="53"/>
  <c r="G185" i="53"/>
  <c r="G186" i="53"/>
  <c r="P186" i="53" s="1"/>
  <c r="G187" i="53"/>
  <c r="G188" i="53"/>
  <c r="G189" i="53"/>
  <c r="G190" i="53"/>
  <c r="G191" i="53"/>
  <c r="G192" i="53"/>
  <c r="G193" i="53"/>
  <c r="G194" i="53"/>
  <c r="G195" i="53"/>
  <c r="P195" i="53" s="1"/>
  <c r="G196" i="53"/>
  <c r="G197" i="53"/>
  <c r="G198" i="53"/>
  <c r="G199" i="53"/>
  <c r="G200" i="53"/>
  <c r="G201" i="53"/>
  <c r="P201" i="53" s="1"/>
  <c r="G202" i="53"/>
  <c r="G203" i="53"/>
  <c r="G204" i="53"/>
  <c r="P204" i="53" s="1"/>
  <c r="G205" i="53"/>
  <c r="G206" i="53"/>
  <c r="G207" i="53"/>
  <c r="G208" i="53"/>
  <c r="G209" i="53"/>
  <c r="G210" i="53"/>
  <c r="P210" i="53" s="1"/>
  <c r="G211" i="53"/>
  <c r="G212" i="53"/>
  <c r="G213" i="53"/>
  <c r="G214" i="53"/>
  <c r="G215" i="53"/>
  <c r="G216" i="53"/>
  <c r="G217" i="53"/>
  <c r="G218" i="53"/>
  <c r="G219" i="53"/>
  <c r="P219" i="53" s="1"/>
  <c r="G220" i="53"/>
  <c r="G221" i="53"/>
  <c r="G222" i="53"/>
  <c r="G223" i="53"/>
  <c r="G224" i="53"/>
  <c r="G225" i="53"/>
  <c r="P225" i="53" s="1"/>
  <c r="G226" i="53"/>
  <c r="G227" i="53"/>
  <c r="G228" i="53"/>
  <c r="P228" i="53" s="1"/>
  <c r="G229" i="53"/>
  <c r="G230" i="53"/>
  <c r="G231" i="53"/>
  <c r="G232" i="53"/>
  <c r="G233" i="53"/>
  <c r="G234" i="53"/>
  <c r="P234" i="53" s="1"/>
  <c r="G235" i="53"/>
  <c r="G236" i="53"/>
  <c r="G237" i="53"/>
  <c r="G238" i="53"/>
  <c r="G239" i="53"/>
  <c r="G240" i="53"/>
  <c r="G241" i="53"/>
  <c r="G242" i="53"/>
  <c r="G243" i="53"/>
  <c r="P243" i="53" s="1"/>
  <c r="G244" i="53"/>
  <c r="G245" i="53"/>
  <c r="G246" i="53"/>
  <c r="G247" i="53"/>
  <c r="G248" i="53"/>
  <c r="G249" i="53"/>
  <c r="P249" i="53" s="1"/>
  <c r="G250" i="53"/>
  <c r="G251" i="53"/>
  <c r="G252" i="53"/>
  <c r="P252" i="53" s="1"/>
  <c r="G253" i="53"/>
  <c r="G254" i="53"/>
  <c r="G255" i="53"/>
  <c r="G256" i="53"/>
  <c r="G257" i="53"/>
  <c r="G258" i="53"/>
  <c r="P258" i="53" s="1"/>
  <c r="G259" i="53"/>
  <c r="G260" i="53"/>
  <c r="G261" i="53"/>
  <c r="G262" i="53"/>
  <c r="G263" i="53"/>
  <c r="G264" i="53"/>
  <c r="G265" i="53"/>
  <c r="G266" i="53"/>
  <c r="G267" i="53"/>
  <c r="P267" i="53" s="1"/>
  <c r="G268" i="53"/>
  <c r="G269" i="53"/>
  <c r="G270" i="53"/>
  <c r="G271" i="53"/>
  <c r="G272" i="53"/>
  <c r="G273" i="53"/>
  <c r="P273" i="53" s="1"/>
  <c r="G274" i="53"/>
  <c r="F77" i="53"/>
  <c r="G70" i="53"/>
  <c r="E78" i="53"/>
  <c r="N78" i="53" s="1"/>
  <c r="D77" i="53"/>
  <c r="D70" i="53"/>
  <c r="C64" i="53"/>
  <c r="C65" i="53"/>
  <c r="C66" i="53"/>
  <c r="C67" i="53"/>
  <c r="C68" i="53"/>
  <c r="C69" i="53"/>
  <c r="C70" i="53"/>
  <c r="E63" i="53"/>
  <c r="D274" i="53"/>
  <c r="D273" i="53"/>
  <c r="D272" i="53"/>
  <c r="D271" i="53"/>
  <c r="D270" i="53"/>
  <c r="M270" i="53" s="1"/>
  <c r="D269" i="53"/>
  <c r="D268" i="53"/>
  <c r="D267" i="53"/>
  <c r="D266" i="53"/>
  <c r="D265" i="53"/>
  <c r="D264" i="53"/>
  <c r="D263" i="53"/>
  <c r="D262" i="53"/>
  <c r="D261" i="53"/>
  <c r="D260" i="53"/>
  <c r="D259" i="53"/>
  <c r="D258" i="53"/>
  <c r="M258" i="53" s="1"/>
  <c r="D257" i="53"/>
  <c r="D256" i="53"/>
  <c r="D255" i="53"/>
  <c r="D254" i="53"/>
  <c r="D253" i="53"/>
  <c r="D252" i="53"/>
  <c r="D251" i="53"/>
  <c r="D250" i="53"/>
  <c r="D249" i="53"/>
  <c r="D248" i="53"/>
  <c r="D247" i="53"/>
  <c r="D246" i="53"/>
  <c r="M246" i="53" s="1"/>
  <c r="D245" i="53"/>
  <c r="D244" i="53"/>
  <c r="D243" i="53"/>
  <c r="D242" i="53"/>
  <c r="D241" i="53"/>
  <c r="D240" i="53"/>
  <c r="D239" i="53"/>
  <c r="D238" i="53"/>
  <c r="D237" i="53"/>
  <c r="D236" i="53"/>
  <c r="D235" i="53"/>
  <c r="D234" i="53"/>
  <c r="M234" i="53" s="1"/>
  <c r="D233" i="53"/>
  <c r="D232" i="53"/>
  <c r="D231" i="53"/>
  <c r="D230" i="53"/>
  <c r="D229" i="53"/>
  <c r="D228" i="53"/>
  <c r="D227" i="53"/>
  <c r="D226" i="53"/>
  <c r="D225" i="53"/>
  <c r="D224" i="53"/>
  <c r="D223" i="53"/>
  <c r="D222" i="53"/>
  <c r="M222" i="53" s="1"/>
  <c r="D221" i="53"/>
  <c r="D220" i="53"/>
  <c r="D219" i="53"/>
  <c r="D218" i="53"/>
  <c r="D217" i="53"/>
  <c r="D216" i="53"/>
  <c r="D215" i="53"/>
  <c r="D214" i="53"/>
  <c r="D213" i="53"/>
  <c r="D212" i="53"/>
  <c r="D211" i="53"/>
  <c r="D210" i="53"/>
  <c r="M210" i="53" s="1"/>
  <c r="D209" i="53"/>
  <c r="D208" i="53"/>
  <c r="D207" i="53"/>
  <c r="D206" i="53"/>
  <c r="D205" i="53"/>
  <c r="D204" i="53"/>
  <c r="D203" i="53"/>
  <c r="D202" i="53"/>
  <c r="D201" i="53"/>
  <c r="D200" i="53"/>
  <c r="D199" i="53"/>
  <c r="D198" i="53"/>
  <c r="M198" i="53" s="1"/>
  <c r="D197" i="53"/>
  <c r="D196" i="53"/>
  <c r="D195" i="53"/>
  <c r="D194" i="53"/>
  <c r="D193" i="53"/>
  <c r="D192" i="53"/>
  <c r="D191" i="53"/>
  <c r="D190" i="53"/>
  <c r="D189" i="53"/>
  <c r="D188" i="53"/>
  <c r="D187" i="53"/>
  <c r="D186" i="53"/>
  <c r="M186" i="53" s="1"/>
  <c r="D185" i="53"/>
  <c r="D184" i="53"/>
  <c r="D183" i="53"/>
  <c r="D182" i="53"/>
  <c r="D181" i="53"/>
  <c r="D180" i="53"/>
  <c r="D179" i="53"/>
  <c r="D178" i="53"/>
  <c r="D177" i="53"/>
  <c r="D176" i="53"/>
  <c r="D175" i="53"/>
  <c r="D174" i="53"/>
  <c r="M174" i="53" s="1"/>
  <c r="D173" i="53"/>
  <c r="D172" i="53"/>
  <c r="D171" i="53"/>
  <c r="D170" i="53"/>
  <c r="D169" i="53"/>
  <c r="D168" i="53"/>
  <c r="D167" i="53"/>
  <c r="D166" i="53"/>
  <c r="D165" i="53"/>
  <c r="D164" i="53"/>
  <c r="D163" i="53"/>
  <c r="D162" i="53"/>
  <c r="M162" i="53" s="1"/>
  <c r="D161" i="53"/>
  <c r="D160" i="53"/>
  <c r="D159" i="53"/>
  <c r="D158" i="53"/>
  <c r="D157" i="53"/>
  <c r="D156" i="53"/>
  <c r="D155" i="53"/>
  <c r="D154" i="53"/>
  <c r="D153" i="53"/>
  <c r="D152" i="53"/>
  <c r="D151" i="53"/>
  <c r="D150" i="53"/>
  <c r="M150" i="53" s="1"/>
  <c r="D149" i="53"/>
  <c r="D148" i="53"/>
  <c r="D147" i="53"/>
  <c r="D146" i="53"/>
  <c r="D145" i="53"/>
  <c r="D144" i="53"/>
  <c r="D143" i="53"/>
  <c r="D142" i="53"/>
  <c r="D141" i="53"/>
  <c r="D140" i="53"/>
  <c r="D139" i="53"/>
  <c r="D138" i="53"/>
  <c r="M138" i="53" s="1"/>
  <c r="D137" i="53"/>
  <c r="D136" i="53"/>
  <c r="D135" i="53"/>
  <c r="D134" i="53"/>
  <c r="D133" i="53"/>
  <c r="D132" i="53"/>
  <c r="D131" i="53"/>
  <c r="D130" i="53"/>
  <c r="D129" i="53"/>
  <c r="D128" i="53"/>
  <c r="D127" i="53"/>
  <c r="D126" i="53"/>
  <c r="M126" i="53" s="1"/>
  <c r="D125" i="53"/>
  <c r="D124" i="53"/>
  <c r="D123" i="53"/>
  <c r="D122" i="53"/>
  <c r="D121" i="53"/>
  <c r="D120" i="53"/>
  <c r="D119" i="53"/>
  <c r="D118" i="53"/>
  <c r="D117" i="53"/>
  <c r="D116" i="53"/>
  <c r="D115" i="53"/>
  <c r="D114" i="53"/>
  <c r="M114" i="53" s="1"/>
  <c r="D113" i="53"/>
  <c r="D112" i="53"/>
  <c r="D111" i="53"/>
  <c r="D110" i="53"/>
  <c r="D109" i="53"/>
  <c r="D108" i="53"/>
  <c r="D107" i="53"/>
  <c r="D106" i="53"/>
  <c r="D105" i="53"/>
  <c r="D104" i="53"/>
  <c r="D103" i="53"/>
  <c r="D102" i="53"/>
  <c r="M102" i="53" s="1"/>
  <c r="D101" i="53"/>
  <c r="D100" i="53"/>
  <c r="D99" i="53"/>
  <c r="D98" i="53"/>
  <c r="D97" i="53"/>
  <c r="D96" i="53"/>
  <c r="D95" i="53"/>
  <c r="D94" i="53"/>
  <c r="D93" i="53"/>
  <c r="D92" i="53"/>
  <c r="D91" i="53"/>
  <c r="D90" i="53"/>
  <c r="M90" i="53" s="1"/>
  <c r="D89" i="53"/>
  <c r="D88" i="53"/>
  <c r="D87" i="53"/>
  <c r="D86" i="53"/>
  <c r="D85" i="53"/>
  <c r="D84" i="53"/>
  <c r="D83" i="53"/>
  <c r="D82" i="53"/>
  <c r="D81" i="53"/>
  <c r="D80" i="53"/>
  <c r="C79" i="53"/>
  <c r="E73" i="53"/>
  <c r="C71" i="53"/>
  <c r="D64" i="53"/>
  <c r="D65" i="53"/>
  <c r="D66" i="53"/>
  <c r="M66" i="53" s="1"/>
  <c r="D67" i="53"/>
  <c r="D68" i="53"/>
  <c r="D69" i="53"/>
  <c r="D63" i="53"/>
  <c r="C274" i="53"/>
  <c r="C273" i="53"/>
  <c r="L273" i="53" s="1"/>
  <c r="C272" i="53"/>
  <c r="C271" i="53"/>
  <c r="C270" i="53"/>
  <c r="C269" i="53"/>
  <c r="C268" i="53"/>
  <c r="C267" i="53"/>
  <c r="C266" i="53"/>
  <c r="C265" i="53"/>
  <c r="C264" i="53"/>
  <c r="C263" i="53"/>
  <c r="C262" i="53"/>
  <c r="C261" i="53"/>
  <c r="C260" i="53"/>
  <c r="C259" i="53"/>
  <c r="C258" i="53"/>
  <c r="C257" i="53"/>
  <c r="C256" i="53"/>
  <c r="C255" i="53"/>
  <c r="C254" i="53"/>
  <c r="C253" i="53"/>
  <c r="C252" i="53"/>
  <c r="C251" i="53"/>
  <c r="C250" i="53"/>
  <c r="C249" i="53"/>
  <c r="C248" i="53"/>
  <c r="C247" i="53"/>
  <c r="C246" i="53"/>
  <c r="C245" i="53"/>
  <c r="C244" i="53"/>
  <c r="C243" i="53"/>
  <c r="C242" i="53"/>
  <c r="C241" i="53"/>
  <c r="C240" i="53"/>
  <c r="C239" i="53"/>
  <c r="C238" i="53"/>
  <c r="C237" i="53"/>
  <c r="C236" i="53"/>
  <c r="C235" i="53"/>
  <c r="C234" i="53"/>
  <c r="C233" i="53"/>
  <c r="C232" i="53"/>
  <c r="C231" i="53"/>
  <c r="C230" i="53"/>
  <c r="C229" i="53"/>
  <c r="C228" i="53"/>
  <c r="C227" i="53"/>
  <c r="C226" i="53"/>
  <c r="C225" i="53"/>
  <c r="C224" i="53"/>
  <c r="C223" i="53"/>
  <c r="C222" i="53"/>
  <c r="C221" i="53"/>
  <c r="C220" i="53"/>
  <c r="C219" i="53"/>
  <c r="C218" i="53"/>
  <c r="C217" i="53"/>
  <c r="C216" i="53"/>
  <c r="C215" i="53"/>
  <c r="C214" i="53"/>
  <c r="C213" i="53"/>
  <c r="C212" i="53"/>
  <c r="C211" i="53"/>
  <c r="C210" i="53"/>
  <c r="C209" i="53"/>
  <c r="C208" i="53"/>
  <c r="C207" i="53"/>
  <c r="C206" i="53"/>
  <c r="C205" i="53"/>
  <c r="C204" i="53"/>
  <c r="C203" i="53"/>
  <c r="C202" i="53"/>
  <c r="C201" i="53"/>
  <c r="C200" i="53"/>
  <c r="C199" i="53"/>
  <c r="C198" i="53"/>
  <c r="C197" i="53"/>
  <c r="C196" i="53"/>
  <c r="C195" i="53"/>
  <c r="C194" i="53"/>
  <c r="C193" i="53"/>
  <c r="C192" i="53"/>
  <c r="C191" i="53"/>
  <c r="C190" i="53"/>
  <c r="C189" i="53"/>
  <c r="C188" i="53"/>
  <c r="C187" i="53"/>
  <c r="C186" i="53"/>
  <c r="C185" i="53"/>
  <c r="C184" i="53"/>
  <c r="C183" i="53"/>
  <c r="C182" i="53"/>
  <c r="C181" i="53"/>
  <c r="C180" i="53"/>
  <c r="C179" i="53"/>
  <c r="C178" i="53"/>
  <c r="C177" i="53"/>
  <c r="C176" i="53"/>
  <c r="C175" i="53"/>
  <c r="C174" i="53"/>
  <c r="C173" i="53"/>
  <c r="C172" i="53"/>
  <c r="C171" i="53"/>
  <c r="C170" i="53"/>
  <c r="C169" i="53"/>
  <c r="C168" i="53"/>
  <c r="C167" i="53"/>
  <c r="C166" i="53"/>
  <c r="C165" i="53"/>
  <c r="C164" i="53"/>
  <c r="C163" i="53"/>
  <c r="C162" i="53"/>
  <c r="C161" i="53"/>
  <c r="C160" i="53"/>
  <c r="C159" i="53"/>
  <c r="C158" i="53"/>
  <c r="C157" i="53"/>
  <c r="C156" i="53"/>
  <c r="C155" i="53"/>
  <c r="C154" i="53"/>
  <c r="C153" i="53"/>
  <c r="C152" i="53"/>
  <c r="C151" i="53"/>
  <c r="C150" i="53"/>
  <c r="C149" i="53"/>
  <c r="C148" i="53"/>
  <c r="C147" i="53"/>
  <c r="C146" i="53"/>
  <c r="C145" i="53"/>
  <c r="C144" i="53"/>
  <c r="C143" i="53"/>
  <c r="C142" i="53"/>
  <c r="C141" i="53"/>
  <c r="C140" i="53"/>
  <c r="C139" i="53"/>
  <c r="C138" i="53"/>
  <c r="C137" i="53"/>
  <c r="C136" i="53"/>
  <c r="C135" i="53"/>
  <c r="C134" i="53"/>
  <c r="C133" i="53"/>
  <c r="C132" i="53"/>
  <c r="C131" i="53"/>
  <c r="C130" i="53"/>
  <c r="C129" i="53"/>
  <c r="C128" i="53"/>
  <c r="C127" i="53"/>
  <c r="C126" i="53"/>
  <c r="C125" i="53"/>
  <c r="C124" i="53"/>
  <c r="C123" i="53"/>
  <c r="C122" i="53"/>
  <c r="C121" i="53"/>
  <c r="C120" i="53"/>
  <c r="C119" i="53"/>
  <c r="C118" i="53"/>
  <c r="C117" i="53"/>
  <c r="C116" i="53"/>
  <c r="C115" i="53"/>
  <c r="C114" i="53"/>
  <c r="C113" i="53"/>
  <c r="C112" i="53"/>
  <c r="C111" i="53"/>
  <c r="C110" i="53"/>
  <c r="C109" i="53"/>
  <c r="C108" i="53"/>
  <c r="C107" i="53"/>
  <c r="C106" i="53"/>
  <c r="C105" i="53"/>
  <c r="C104" i="53"/>
  <c r="C103" i="53"/>
  <c r="C102" i="53"/>
  <c r="C101" i="53"/>
  <c r="C100" i="53"/>
  <c r="C99" i="53"/>
  <c r="C98" i="53"/>
  <c r="C97" i="53"/>
  <c r="C96" i="53"/>
  <c r="C95" i="53"/>
  <c r="C94" i="53"/>
  <c r="C93" i="53"/>
  <c r="C92" i="53"/>
  <c r="C91" i="53"/>
  <c r="C90" i="53"/>
  <c r="C89" i="53"/>
  <c r="C88" i="53"/>
  <c r="C87" i="53"/>
  <c r="C86" i="53"/>
  <c r="C85" i="53"/>
  <c r="C84" i="53"/>
  <c r="C83" i="53"/>
  <c r="C82" i="53"/>
  <c r="C81" i="53"/>
  <c r="C80" i="53"/>
  <c r="D73" i="53"/>
  <c r="C72" i="53"/>
  <c r="E64" i="53"/>
  <c r="E65" i="53"/>
  <c r="E66" i="53"/>
  <c r="N66" i="53" s="1"/>
  <c r="E67" i="53"/>
  <c r="E68" i="53"/>
  <c r="E69" i="53"/>
  <c r="N69" i="53" s="1"/>
  <c r="E70" i="53"/>
  <c r="E75" i="53"/>
  <c r="D74" i="53"/>
  <c r="C73" i="53"/>
  <c r="P264" i="53" l="1"/>
  <c r="P240" i="53"/>
  <c r="P216" i="53"/>
  <c r="P192" i="53"/>
  <c r="P168" i="53"/>
  <c r="P144" i="53"/>
  <c r="P120" i="53"/>
  <c r="P96" i="53"/>
  <c r="U96" i="53" s="1"/>
  <c r="U177" i="33"/>
  <c r="U139" i="33"/>
  <c r="U195" i="33"/>
  <c r="P255" i="53"/>
  <c r="P231" i="53"/>
  <c r="P207" i="53"/>
  <c r="P159" i="53"/>
  <c r="P111" i="53"/>
  <c r="P87" i="53"/>
  <c r="P270" i="53"/>
  <c r="P246" i="53"/>
  <c r="P222" i="53"/>
  <c r="P198" i="53"/>
  <c r="P174" i="53"/>
  <c r="P150" i="53"/>
  <c r="P126" i="53"/>
  <c r="P102" i="53"/>
  <c r="P75" i="53"/>
  <c r="P66" i="53"/>
  <c r="U129" i="33"/>
  <c r="P183" i="53"/>
  <c r="P135" i="53"/>
  <c r="P261" i="53"/>
  <c r="P237" i="53"/>
  <c r="P213" i="53"/>
  <c r="P189" i="53"/>
  <c r="P165" i="53"/>
  <c r="P141" i="53"/>
  <c r="P117" i="53"/>
  <c r="P93" i="53"/>
  <c r="P69" i="53"/>
  <c r="P78" i="53"/>
  <c r="U174" i="33"/>
  <c r="P99" i="53"/>
  <c r="P90" i="53"/>
  <c r="G279" i="47"/>
  <c r="G279" i="46"/>
  <c r="G279" i="45"/>
  <c r="G293" i="47"/>
  <c r="G293" i="46"/>
  <c r="G293" i="45"/>
  <c r="G366" i="47"/>
  <c r="G366" i="46"/>
  <c r="G366" i="45"/>
  <c r="P219" i="56"/>
  <c r="P99" i="56"/>
  <c r="P75" i="56"/>
  <c r="G417" i="47"/>
  <c r="G417" i="46"/>
  <c r="G417" i="45"/>
  <c r="G377" i="47"/>
  <c r="G377" i="46"/>
  <c r="G377" i="45"/>
  <c r="G351" i="47"/>
  <c r="G351" i="46"/>
  <c r="G351" i="45"/>
  <c r="G311" i="47"/>
  <c r="G311" i="46"/>
  <c r="G311" i="45"/>
  <c r="G304" i="47"/>
  <c r="G304" i="45"/>
  <c r="G304" i="46"/>
  <c r="G280" i="47"/>
  <c r="G280" i="45"/>
  <c r="G280" i="46"/>
  <c r="G294" i="47"/>
  <c r="G294" i="46"/>
  <c r="G294" i="45"/>
  <c r="G308" i="47"/>
  <c r="G308" i="46"/>
  <c r="G308" i="45"/>
  <c r="G386" i="47"/>
  <c r="G386" i="46"/>
  <c r="G386" i="45"/>
  <c r="P258" i="56"/>
  <c r="P234" i="56"/>
  <c r="P210" i="56"/>
  <c r="P186" i="56"/>
  <c r="P162" i="56"/>
  <c r="P138" i="56"/>
  <c r="P114" i="56"/>
  <c r="P90" i="56"/>
  <c r="P66" i="56"/>
  <c r="U166" i="33"/>
  <c r="G405" i="47"/>
  <c r="G405" i="46"/>
  <c r="G405" i="45"/>
  <c r="G303" i="47"/>
  <c r="G303" i="46"/>
  <c r="G303" i="45"/>
  <c r="G365" i="47"/>
  <c r="G365" i="46"/>
  <c r="G365" i="45"/>
  <c r="G407" i="47"/>
  <c r="G407" i="46"/>
  <c r="G407" i="45"/>
  <c r="G337" i="47"/>
  <c r="G337" i="46"/>
  <c r="G337" i="45"/>
  <c r="G400" i="47"/>
  <c r="G400" i="45"/>
  <c r="G400" i="46"/>
  <c r="G297" i="47"/>
  <c r="G297" i="46"/>
  <c r="G297" i="45"/>
  <c r="G347" i="47"/>
  <c r="G347" i="46"/>
  <c r="G347" i="45"/>
  <c r="G409" i="47"/>
  <c r="G409" i="46"/>
  <c r="G409" i="45"/>
  <c r="G307" i="47"/>
  <c r="G307" i="46"/>
  <c r="G307" i="45"/>
  <c r="G369" i="47"/>
  <c r="G369" i="46"/>
  <c r="G369" i="45"/>
  <c r="G414" i="47"/>
  <c r="G414" i="46"/>
  <c r="G414" i="45"/>
  <c r="G350" i="47"/>
  <c r="G350" i="46"/>
  <c r="G350" i="45"/>
  <c r="G286" i="47"/>
  <c r="G286" i="46"/>
  <c r="G286" i="45"/>
  <c r="G364" i="47"/>
  <c r="G364" i="46"/>
  <c r="G364" i="45"/>
  <c r="G300" i="47"/>
  <c r="G300" i="46"/>
  <c r="G300" i="45"/>
  <c r="G378" i="47"/>
  <c r="G378" i="46"/>
  <c r="G378" i="45"/>
  <c r="G314" i="47"/>
  <c r="G314" i="46"/>
  <c r="G314" i="45"/>
  <c r="G363" i="47"/>
  <c r="G363" i="46"/>
  <c r="G363" i="45"/>
  <c r="P363" i="45" s="1"/>
  <c r="G395" i="47"/>
  <c r="G395" i="46"/>
  <c r="G395" i="45"/>
  <c r="G394" i="47"/>
  <c r="G394" i="46"/>
  <c r="G394" i="45"/>
  <c r="P267" i="56"/>
  <c r="P243" i="56"/>
  <c r="P171" i="56"/>
  <c r="P147" i="56"/>
  <c r="P123" i="56"/>
  <c r="G315" i="47"/>
  <c r="G315" i="46"/>
  <c r="G315" i="45"/>
  <c r="G275" i="47"/>
  <c r="G275" i="46"/>
  <c r="G275" i="45"/>
  <c r="G413" i="47"/>
  <c r="G413" i="46"/>
  <c r="G413" i="45"/>
  <c r="G360" i="47"/>
  <c r="G360" i="45"/>
  <c r="G360" i="46"/>
  <c r="G320" i="47"/>
  <c r="G320" i="46"/>
  <c r="G320" i="45"/>
  <c r="G383" i="47"/>
  <c r="G383" i="46"/>
  <c r="G383" i="45"/>
  <c r="G358" i="47"/>
  <c r="G358" i="46"/>
  <c r="G358" i="45"/>
  <c r="G372" i="46"/>
  <c r="G372" i="45"/>
  <c r="G372" i="47"/>
  <c r="G322" i="47"/>
  <c r="G322" i="46"/>
  <c r="G322" i="45"/>
  <c r="P249" i="56"/>
  <c r="P225" i="56"/>
  <c r="P201" i="56"/>
  <c r="P177" i="56"/>
  <c r="P153" i="56"/>
  <c r="P129" i="56"/>
  <c r="P105" i="56"/>
  <c r="P81" i="56"/>
  <c r="U81" i="56" s="1"/>
  <c r="G392" i="45"/>
  <c r="G392" i="47"/>
  <c r="G392" i="46"/>
  <c r="G289" i="47"/>
  <c r="G289" i="46"/>
  <c r="G289" i="45"/>
  <c r="G352" i="47"/>
  <c r="G352" i="46"/>
  <c r="G352" i="45"/>
  <c r="G317" i="47"/>
  <c r="G317" i="46"/>
  <c r="G317" i="45"/>
  <c r="G325" i="47"/>
  <c r="G325" i="46"/>
  <c r="G325" i="45"/>
  <c r="G387" i="47"/>
  <c r="G387" i="46"/>
  <c r="G387" i="45"/>
  <c r="G285" i="47"/>
  <c r="G285" i="46"/>
  <c r="G285" i="45"/>
  <c r="G335" i="47"/>
  <c r="G335" i="46"/>
  <c r="G335" i="45"/>
  <c r="G397" i="47"/>
  <c r="G397" i="46"/>
  <c r="G397" i="45"/>
  <c r="G295" i="47"/>
  <c r="G295" i="46"/>
  <c r="G295" i="45"/>
  <c r="G357" i="47"/>
  <c r="G357" i="46"/>
  <c r="G357" i="45"/>
  <c r="G406" i="47"/>
  <c r="G406" i="46"/>
  <c r="G406" i="45"/>
  <c r="G342" i="47"/>
  <c r="G342" i="46"/>
  <c r="G342" i="45"/>
  <c r="G278" i="47"/>
  <c r="G278" i="46"/>
  <c r="G278" i="45"/>
  <c r="G356" i="47"/>
  <c r="G356" i="45"/>
  <c r="G356" i="46"/>
  <c r="G292" i="47"/>
  <c r="G292" i="45"/>
  <c r="G292" i="46"/>
  <c r="G370" i="47"/>
  <c r="G370" i="46"/>
  <c r="G370" i="45"/>
  <c r="G306" i="47"/>
  <c r="G306" i="46"/>
  <c r="G306" i="45"/>
  <c r="U154" i="33"/>
  <c r="G391" i="47"/>
  <c r="G391" i="46"/>
  <c r="G391" i="45"/>
  <c r="G393" i="47"/>
  <c r="G393" i="46"/>
  <c r="P393" i="46" s="1"/>
  <c r="G393" i="45"/>
  <c r="G330" i="47"/>
  <c r="G330" i="46"/>
  <c r="G330" i="45"/>
  <c r="G379" i="47"/>
  <c r="G379" i="46"/>
  <c r="G379" i="45"/>
  <c r="G277" i="47"/>
  <c r="G277" i="46"/>
  <c r="G277" i="45"/>
  <c r="G339" i="47"/>
  <c r="G339" i="46"/>
  <c r="G339" i="45"/>
  <c r="G415" i="47"/>
  <c r="G415" i="46"/>
  <c r="G415" i="45"/>
  <c r="G312" i="47"/>
  <c r="G312" i="45"/>
  <c r="G312" i="46"/>
  <c r="G375" i="47"/>
  <c r="G375" i="46"/>
  <c r="G375" i="45"/>
  <c r="G329" i="47"/>
  <c r="G329" i="46"/>
  <c r="G329" i="45"/>
  <c r="G321" i="47"/>
  <c r="G321" i="46"/>
  <c r="G321" i="45"/>
  <c r="G384" i="47"/>
  <c r="G384" i="46"/>
  <c r="G384" i="45"/>
  <c r="G281" i="47"/>
  <c r="G281" i="46"/>
  <c r="G281" i="45"/>
  <c r="G344" i="47"/>
  <c r="G344" i="45"/>
  <c r="G344" i="46"/>
  <c r="G398" i="47"/>
  <c r="G398" i="46"/>
  <c r="G398" i="45"/>
  <c r="G334" i="47"/>
  <c r="G334" i="46"/>
  <c r="G334" i="45"/>
  <c r="G412" i="47"/>
  <c r="G412" i="45"/>
  <c r="G412" i="46"/>
  <c r="G348" i="47"/>
  <c r="G348" i="45"/>
  <c r="G348" i="46"/>
  <c r="G284" i="47"/>
  <c r="G284" i="45"/>
  <c r="G284" i="46"/>
  <c r="G362" i="47"/>
  <c r="G362" i="46"/>
  <c r="G362" i="45"/>
  <c r="G298" i="47"/>
  <c r="G298" i="46"/>
  <c r="G298" i="45"/>
  <c r="G328" i="45"/>
  <c r="G328" i="46"/>
  <c r="G328" i="47"/>
  <c r="G373" i="47"/>
  <c r="G373" i="46"/>
  <c r="G373" i="45"/>
  <c r="G316" i="47"/>
  <c r="G316" i="45"/>
  <c r="G316" i="46"/>
  <c r="P195" i="56"/>
  <c r="U195" i="56" s="1"/>
  <c r="P255" i="56"/>
  <c r="P231" i="56"/>
  <c r="P207" i="56"/>
  <c r="P183" i="56"/>
  <c r="P159" i="56"/>
  <c r="P135" i="56"/>
  <c r="P111" i="56"/>
  <c r="P87" i="56"/>
  <c r="U87" i="56" s="1"/>
  <c r="G367" i="47"/>
  <c r="G367" i="46"/>
  <c r="G367" i="45"/>
  <c r="G355" i="47"/>
  <c r="G355" i="46"/>
  <c r="G355" i="45"/>
  <c r="G327" i="47"/>
  <c r="G327" i="46"/>
  <c r="G327" i="45"/>
  <c r="G401" i="47"/>
  <c r="G401" i="46"/>
  <c r="G401" i="45"/>
  <c r="G299" i="47"/>
  <c r="G299" i="46"/>
  <c r="G299" i="45"/>
  <c r="G361" i="47"/>
  <c r="G361" i="46"/>
  <c r="G361" i="45"/>
  <c r="G411" i="47"/>
  <c r="G411" i="46"/>
  <c r="G411" i="45"/>
  <c r="G309" i="47"/>
  <c r="G309" i="46"/>
  <c r="G309" i="45"/>
  <c r="G371" i="47"/>
  <c r="G371" i="46"/>
  <c r="G371" i="45"/>
  <c r="G381" i="47"/>
  <c r="G381" i="46"/>
  <c r="G381" i="45"/>
  <c r="G331" i="47"/>
  <c r="G331" i="46"/>
  <c r="G331" i="45"/>
  <c r="G390" i="47"/>
  <c r="G390" i="46"/>
  <c r="G390" i="45"/>
  <c r="G326" i="47"/>
  <c r="G326" i="46"/>
  <c r="G326" i="45"/>
  <c r="G404" i="47"/>
  <c r="G404" i="46"/>
  <c r="G404" i="45"/>
  <c r="G340" i="46"/>
  <c r="G340" i="45"/>
  <c r="G340" i="47"/>
  <c r="G276" i="47"/>
  <c r="G276" i="46"/>
  <c r="G276" i="45"/>
  <c r="P276" i="45" s="1"/>
  <c r="G354" i="47"/>
  <c r="G354" i="46"/>
  <c r="G354" i="45"/>
  <c r="G290" i="47"/>
  <c r="G290" i="46"/>
  <c r="G290" i="45"/>
  <c r="G288" i="47"/>
  <c r="G288" i="46"/>
  <c r="G288" i="45"/>
  <c r="G333" i="47"/>
  <c r="G333" i="46"/>
  <c r="G333" i="45"/>
  <c r="G380" i="47"/>
  <c r="G380" i="45"/>
  <c r="G380" i="46"/>
  <c r="P150" i="56"/>
  <c r="P126" i="56"/>
  <c r="P102" i="56"/>
  <c r="P78" i="56"/>
  <c r="U274" i="33"/>
  <c r="U81" i="33"/>
  <c r="G353" i="47"/>
  <c r="G353" i="46"/>
  <c r="G353" i="45"/>
  <c r="G416" i="47"/>
  <c r="G416" i="46"/>
  <c r="G416" i="45"/>
  <c r="G313" i="47"/>
  <c r="G313" i="46"/>
  <c r="G313" i="45"/>
  <c r="G389" i="47"/>
  <c r="G389" i="46"/>
  <c r="G389" i="45"/>
  <c r="G287" i="47"/>
  <c r="G287" i="46"/>
  <c r="G287" i="45"/>
  <c r="G349" i="47"/>
  <c r="G349" i="46"/>
  <c r="G349" i="45"/>
  <c r="G399" i="47"/>
  <c r="P399" i="47" s="1"/>
  <c r="G399" i="46"/>
  <c r="G399" i="45"/>
  <c r="G296" i="45"/>
  <c r="G296" i="46"/>
  <c r="G296" i="47"/>
  <c r="G359" i="47"/>
  <c r="G359" i="46"/>
  <c r="G359" i="45"/>
  <c r="G291" i="47"/>
  <c r="G291" i="46"/>
  <c r="G291" i="45"/>
  <c r="P291" i="45" s="1"/>
  <c r="G319" i="47"/>
  <c r="G319" i="46"/>
  <c r="G319" i="45"/>
  <c r="G382" i="47"/>
  <c r="G382" i="46"/>
  <c r="G382" i="45"/>
  <c r="G318" i="47"/>
  <c r="G318" i="46"/>
  <c r="G318" i="45"/>
  <c r="G396" i="47"/>
  <c r="G396" i="46"/>
  <c r="G396" i="45"/>
  <c r="G332" i="47"/>
  <c r="G332" i="46"/>
  <c r="G332" i="45"/>
  <c r="G410" i="47"/>
  <c r="G410" i="46"/>
  <c r="G410" i="45"/>
  <c r="G346" i="47"/>
  <c r="G346" i="46"/>
  <c r="G346" i="45"/>
  <c r="G282" i="47"/>
  <c r="G282" i="46"/>
  <c r="G282" i="45"/>
  <c r="G343" i="47"/>
  <c r="G343" i="46"/>
  <c r="G343" i="45"/>
  <c r="G323" i="47"/>
  <c r="G323" i="46"/>
  <c r="G323" i="45"/>
  <c r="G302" i="47"/>
  <c r="G302" i="46"/>
  <c r="G302" i="45"/>
  <c r="P261" i="56"/>
  <c r="P237" i="56"/>
  <c r="P213" i="56"/>
  <c r="P189" i="56"/>
  <c r="P165" i="56"/>
  <c r="P141" i="56"/>
  <c r="P117" i="56"/>
  <c r="P93" i="56"/>
  <c r="P69" i="56"/>
  <c r="G418" i="47"/>
  <c r="G418" i="46"/>
  <c r="G418" i="45"/>
  <c r="G341" i="47"/>
  <c r="G341" i="46"/>
  <c r="G341" i="45"/>
  <c r="G403" i="47"/>
  <c r="G403" i="46"/>
  <c r="G403" i="45"/>
  <c r="G301" i="47"/>
  <c r="G301" i="46"/>
  <c r="G301" i="45"/>
  <c r="G376" i="47"/>
  <c r="G376" i="45"/>
  <c r="G376" i="46"/>
  <c r="G368" i="47"/>
  <c r="G368" i="45"/>
  <c r="G368" i="46"/>
  <c r="G336" i="47"/>
  <c r="G336" i="45"/>
  <c r="G336" i="46"/>
  <c r="G385" i="47"/>
  <c r="G385" i="46"/>
  <c r="G385" i="45"/>
  <c r="G283" i="47"/>
  <c r="G283" i="46"/>
  <c r="G283" i="45"/>
  <c r="G345" i="47"/>
  <c r="G345" i="46"/>
  <c r="G345" i="45"/>
  <c r="G408" i="47"/>
  <c r="G408" i="45"/>
  <c r="G408" i="46"/>
  <c r="G305" i="47"/>
  <c r="G305" i="46"/>
  <c r="G305" i="45"/>
  <c r="G374" i="47"/>
  <c r="G374" i="46"/>
  <c r="G374" i="45"/>
  <c r="G310" i="47"/>
  <c r="G310" i="46"/>
  <c r="G310" i="45"/>
  <c r="G388" i="47"/>
  <c r="G388" i="45"/>
  <c r="G388" i="46"/>
  <c r="G324" i="47"/>
  <c r="G324" i="45"/>
  <c r="P324" i="45" s="1"/>
  <c r="G324" i="46"/>
  <c r="G402" i="47"/>
  <c r="G402" i="46"/>
  <c r="G402" i="45"/>
  <c r="G338" i="47"/>
  <c r="G338" i="46"/>
  <c r="G338" i="45"/>
  <c r="G419" i="47"/>
  <c r="G419" i="46"/>
  <c r="G419" i="45"/>
  <c r="U201" i="33"/>
  <c r="U75" i="33"/>
  <c r="O213" i="53"/>
  <c r="O267" i="53"/>
  <c r="O72" i="53"/>
  <c r="O153" i="53"/>
  <c r="O66" i="53"/>
  <c r="O108" i="53"/>
  <c r="O156" i="53"/>
  <c r="O204" i="53"/>
  <c r="O252" i="53"/>
  <c r="O87" i="53"/>
  <c r="O261" i="53"/>
  <c r="O81" i="53"/>
  <c r="O273" i="53"/>
  <c r="U157" i="33"/>
  <c r="O255" i="53"/>
  <c r="O237" i="53"/>
  <c r="O75" i="53"/>
  <c r="U76" i="53" s="1"/>
  <c r="O114" i="53"/>
  <c r="O210" i="53"/>
  <c r="O258" i="53"/>
  <c r="O183" i="53"/>
  <c r="O159" i="53"/>
  <c r="O78" i="53"/>
  <c r="O165" i="53"/>
  <c r="O189" i="53"/>
  <c r="O243" i="53"/>
  <c r="O69" i="53"/>
  <c r="O84" i="53"/>
  <c r="O132" i="53"/>
  <c r="O180" i="53"/>
  <c r="O228" i="53"/>
  <c r="O231" i="53"/>
  <c r="O111" i="53"/>
  <c r="O207" i="53"/>
  <c r="O177" i="53"/>
  <c r="O93" i="53"/>
  <c r="O102" i="53"/>
  <c r="O150" i="53"/>
  <c r="O198" i="53"/>
  <c r="O246" i="53"/>
  <c r="O225" i="53"/>
  <c r="O105" i="53"/>
  <c r="O120" i="53"/>
  <c r="O168" i="53"/>
  <c r="O216" i="53"/>
  <c r="O264" i="53"/>
  <c r="O195" i="53"/>
  <c r="O99" i="53"/>
  <c r="O141" i="53"/>
  <c r="O249" i="53"/>
  <c r="O147" i="53"/>
  <c r="F324" i="47"/>
  <c r="F324" i="46"/>
  <c r="F324" i="45"/>
  <c r="F370" i="47"/>
  <c r="F370" i="46"/>
  <c r="F370" i="45"/>
  <c r="F340" i="47"/>
  <c r="F340" i="45"/>
  <c r="F340" i="46"/>
  <c r="F379" i="46"/>
  <c r="F379" i="47"/>
  <c r="F379" i="45"/>
  <c r="O150" i="56"/>
  <c r="O117" i="56"/>
  <c r="O66" i="56"/>
  <c r="O237" i="56"/>
  <c r="O93" i="56"/>
  <c r="O201" i="56"/>
  <c r="O255" i="56"/>
  <c r="O249" i="56"/>
  <c r="O87" i="56"/>
  <c r="F410" i="47"/>
  <c r="F410" i="46"/>
  <c r="F410" i="45"/>
  <c r="F326" i="46"/>
  <c r="F326" i="47"/>
  <c r="F326" i="45"/>
  <c r="F401" i="46"/>
  <c r="F401" i="45"/>
  <c r="F401" i="47"/>
  <c r="F312" i="46"/>
  <c r="F312" i="47"/>
  <c r="F312" i="45"/>
  <c r="F384" i="46"/>
  <c r="F384" i="47"/>
  <c r="F384" i="45"/>
  <c r="F284" i="47"/>
  <c r="F284" i="45"/>
  <c r="F284" i="46"/>
  <c r="F372" i="47"/>
  <c r="F372" i="45"/>
  <c r="F372" i="46"/>
  <c r="F403" i="46"/>
  <c r="F403" i="47"/>
  <c r="F403" i="45"/>
  <c r="F358" i="46"/>
  <c r="F358" i="47"/>
  <c r="F358" i="45"/>
  <c r="F328" i="46"/>
  <c r="F328" i="47"/>
  <c r="F328" i="45"/>
  <c r="F344" i="46"/>
  <c r="F344" i="47"/>
  <c r="F344" i="45"/>
  <c r="F412" i="47"/>
  <c r="F412" i="45"/>
  <c r="F412" i="46"/>
  <c r="F329" i="46"/>
  <c r="F329" i="45"/>
  <c r="F329" i="47"/>
  <c r="F351" i="46"/>
  <c r="F351" i="47"/>
  <c r="F351" i="45"/>
  <c r="F287" i="46"/>
  <c r="F287" i="45"/>
  <c r="F287" i="47"/>
  <c r="F325" i="46"/>
  <c r="F325" i="47"/>
  <c r="F325" i="45"/>
  <c r="F371" i="46"/>
  <c r="F371" i="47"/>
  <c r="F371" i="45"/>
  <c r="F307" i="46"/>
  <c r="F307" i="47"/>
  <c r="F307" i="45"/>
  <c r="F297" i="46"/>
  <c r="F297" i="47"/>
  <c r="F297" i="45"/>
  <c r="F359" i="46"/>
  <c r="F359" i="47"/>
  <c r="F359" i="45"/>
  <c r="O159" i="56"/>
  <c r="O120" i="56"/>
  <c r="O99" i="56"/>
  <c r="O258" i="56"/>
  <c r="O138" i="56"/>
  <c r="O102" i="56"/>
  <c r="O162" i="56"/>
  <c r="F402" i="47"/>
  <c r="F402" i="46"/>
  <c r="F402" i="45"/>
  <c r="F313" i="46"/>
  <c r="F313" i="45"/>
  <c r="F313" i="47"/>
  <c r="F393" i="46"/>
  <c r="F393" i="45"/>
  <c r="F393" i="47"/>
  <c r="F298" i="47"/>
  <c r="F298" i="45"/>
  <c r="F298" i="46"/>
  <c r="F374" i="46"/>
  <c r="F374" i="47"/>
  <c r="F374" i="45"/>
  <c r="F387" i="46"/>
  <c r="F387" i="47"/>
  <c r="F387" i="45"/>
  <c r="F360" i="46"/>
  <c r="F360" i="47"/>
  <c r="F360" i="45"/>
  <c r="F302" i="46"/>
  <c r="F302" i="47"/>
  <c r="F302" i="45"/>
  <c r="F345" i="46"/>
  <c r="F345" i="45"/>
  <c r="F345" i="47"/>
  <c r="F413" i="46"/>
  <c r="F413" i="47"/>
  <c r="F413" i="45"/>
  <c r="F330" i="47"/>
  <c r="F330" i="45"/>
  <c r="F330" i="46"/>
  <c r="F404" i="47"/>
  <c r="F404" i="45"/>
  <c r="F404" i="46"/>
  <c r="F316" i="47"/>
  <c r="F316" i="45"/>
  <c r="F316" i="46"/>
  <c r="F343" i="46"/>
  <c r="F343" i="47"/>
  <c r="F343" i="45"/>
  <c r="F279" i="46"/>
  <c r="F279" i="47"/>
  <c r="F279" i="45"/>
  <c r="F317" i="46"/>
  <c r="F317" i="47"/>
  <c r="F317" i="45"/>
  <c r="F363" i="46"/>
  <c r="F363" i="47"/>
  <c r="F363" i="45"/>
  <c r="F299" i="46"/>
  <c r="F299" i="47"/>
  <c r="F299" i="45"/>
  <c r="F392" i="46"/>
  <c r="F392" i="47"/>
  <c r="F392" i="45"/>
  <c r="F342" i="46"/>
  <c r="F342" i="47"/>
  <c r="F342" i="45"/>
  <c r="O180" i="56"/>
  <c r="O90" i="56"/>
  <c r="O126" i="56"/>
  <c r="O267" i="56"/>
  <c r="U267" i="56" s="1"/>
  <c r="O213" i="56"/>
  <c r="O129" i="56"/>
  <c r="O246" i="56"/>
  <c r="F394" i="47"/>
  <c r="F394" i="45"/>
  <c r="F394" i="46"/>
  <c r="F300" i="47"/>
  <c r="F300" i="45"/>
  <c r="F300" i="46"/>
  <c r="F385" i="46"/>
  <c r="F385" i="47"/>
  <c r="F385" i="45"/>
  <c r="F286" i="46"/>
  <c r="F286" i="47"/>
  <c r="F286" i="45"/>
  <c r="F361" i="46"/>
  <c r="F361" i="45"/>
  <c r="F361" i="47"/>
  <c r="F314" i="47"/>
  <c r="F314" i="46"/>
  <c r="F314" i="45"/>
  <c r="F346" i="47"/>
  <c r="F346" i="46"/>
  <c r="F346" i="45"/>
  <c r="F414" i="46"/>
  <c r="F414" i="47"/>
  <c r="F414" i="45"/>
  <c r="F332" i="47"/>
  <c r="F332" i="46"/>
  <c r="F332" i="45"/>
  <c r="F405" i="46"/>
  <c r="F405" i="47"/>
  <c r="F405" i="45"/>
  <c r="F318" i="46"/>
  <c r="F318" i="47"/>
  <c r="F318" i="45"/>
  <c r="F396" i="47"/>
  <c r="F396" i="46"/>
  <c r="F396" i="45"/>
  <c r="F304" i="46"/>
  <c r="F304" i="47"/>
  <c r="F304" i="45"/>
  <c r="F335" i="46"/>
  <c r="F335" i="47"/>
  <c r="F335" i="45"/>
  <c r="F373" i="46"/>
  <c r="F373" i="47"/>
  <c r="F373" i="45"/>
  <c r="F309" i="46"/>
  <c r="F309" i="47"/>
  <c r="F309" i="45"/>
  <c r="F355" i="46"/>
  <c r="F355" i="47"/>
  <c r="F355" i="45"/>
  <c r="F291" i="46"/>
  <c r="F291" i="47"/>
  <c r="F291" i="45"/>
  <c r="F276" i="47"/>
  <c r="F276" i="45"/>
  <c r="F276" i="46"/>
  <c r="F395" i="46"/>
  <c r="F395" i="47"/>
  <c r="F395" i="45"/>
  <c r="F295" i="46"/>
  <c r="F295" i="45"/>
  <c r="F295" i="47"/>
  <c r="O240" i="56"/>
  <c r="O144" i="56"/>
  <c r="O105" i="56"/>
  <c r="O72" i="56"/>
  <c r="U73" i="56" s="1"/>
  <c r="O114" i="56"/>
  <c r="O177" i="56"/>
  <c r="U99" i="33"/>
  <c r="F386" i="47"/>
  <c r="F386" i="46"/>
  <c r="F386" i="45"/>
  <c r="F288" i="46"/>
  <c r="F288" i="47"/>
  <c r="F288" i="45"/>
  <c r="F376" i="46"/>
  <c r="F376" i="47"/>
  <c r="F376" i="45"/>
  <c r="F353" i="46"/>
  <c r="F353" i="47"/>
  <c r="F353" i="45"/>
  <c r="F348" i="47"/>
  <c r="F348" i="45"/>
  <c r="F348" i="46"/>
  <c r="F415" i="46"/>
  <c r="F415" i="47"/>
  <c r="F415" i="45"/>
  <c r="F334" i="46"/>
  <c r="F334" i="47"/>
  <c r="F334" i="45"/>
  <c r="F406" i="46"/>
  <c r="F406" i="47"/>
  <c r="F406" i="45"/>
  <c r="F320" i="46"/>
  <c r="F320" i="47"/>
  <c r="F320" i="45"/>
  <c r="F397" i="46"/>
  <c r="F397" i="47"/>
  <c r="F397" i="45"/>
  <c r="F305" i="46"/>
  <c r="F305" i="45"/>
  <c r="F305" i="47"/>
  <c r="F388" i="47"/>
  <c r="F388" i="46"/>
  <c r="F388" i="45"/>
  <c r="F290" i="47"/>
  <c r="F290" i="45"/>
  <c r="F290" i="46"/>
  <c r="F327" i="46"/>
  <c r="F327" i="45"/>
  <c r="O327" i="45" s="1"/>
  <c r="F327" i="47"/>
  <c r="F365" i="46"/>
  <c r="F365" i="47"/>
  <c r="F365" i="45"/>
  <c r="F301" i="46"/>
  <c r="F301" i="47"/>
  <c r="F301" i="45"/>
  <c r="F347" i="46"/>
  <c r="F347" i="47"/>
  <c r="F347" i="45"/>
  <c r="F283" i="46"/>
  <c r="F283" i="47"/>
  <c r="F283" i="45"/>
  <c r="O219" i="56"/>
  <c r="U219" i="56" s="1"/>
  <c r="F409" i="46"/>
  <c r="F409" i="45"/>
  <c r="F409" i="47"/>
  <c r="F383" i="46"/>
  <c r="F383" i="47"/>
  <c r="F383" i="45"/>
  <c r="F356" i="47"/>
  <c r="F356" i="46"/>
  <c r="F356" i="45"/>
  <c r="F315" i="46"/>
  <c r="F315" i="47"/>
  <c r="F315" i="45"/>
  <c r="O204" i="56"/>
  <c r="O189" i="56"/>
  <c r="O186" i="56"/>
  <c r="F171" i="54"/>
  <c r="O171" i="56"/>
  <c r="F377" i="46"/>
  <c r="F377" i="45"/>
  <c r="F377" i="47"/>
  <c r="F378" i="47"/>
  <c r="F378" i="46"/>
  <c r="F378" i="45"/>
  <c r="F362" i="47"/>
  <c r="F362" i="46"/>
  <c r="F362" i="45"/>
  <c r="F416" i="46"/>
  <c r="F416" i="47"/>
  <c r="F416" i="45"/>
  <c r="F336" i="46"/>
  <c r="F336" i="47"/>
  <c r="F336" i="45"/>
  <c r="F407" i="46"/>
  <c r="F407" i="47"/>
  <c r="F407" i="45"/>
  <c r="F321" i="46"/>
  <c r="F321" i="47"/>
  <c r="F321" i="45"/>
  <c r="F398" i="46"/>
  <c r="F398" i="47"/>
  <c r="F398" i="45"/>
  <c r="F306" i="47"/>
  <c r="F306" i="46"/>
  <c r="F306" i="45"/>
  <c r="F389" i="46"/>
  <c r="F389" i="47"/>
  <c r="F389" i="45"/>
  <c r="F292" i="47"/>
  <c r="F292" i="45"/>
  <c r="F292" i="46"/>
  <c r="F380" i="47"/>
  <c r="F380" i="45"/>
  <c r="F380" i="46"/>
  <c r="F278" i="46"/>
  <c r="F278" i="47"/>
  <c r="F278" i="45"/>
  <c r="F319" i="46"/>
  <c r="F319" i="47"/>
  <c r="F319" i="45"/>
  <c r="F357" i="46"/>
  <c r="F357" i="47"/>
  <c r="O357" i="47" s="1"/>
  <c r="F357" i="45"/>
  <c r="F293" i="46"/>
  <c r="F293" i="47"/>
  <c r="F293" i="45"/>
  <c r="F339" i="46"/>
  <c r="F339" i="47"/>
  <c r="F339" i="45"/>
  <c r="F275" i="46"/>
  <c r="F275" i="47"/>
  <c r="F275" i="45"/>
  <c r="F338" i="47"/>
  <c r="F338" i="46"/>
  <c r="F338" i="45"/>
  <c r="F282" i="47"/>
  <c r="F282" i="45"/>
  <c r="F282" i="46"/>
  <c r="F333" i="46"/>
  <c r="F333" i="47"/>
  <c r="F333" i="45"/>
  <c r="O78" i="56"/>
  <c r="O195" i="56"/>
  <c r="F418" i="47"/>
  <c r="F418" i="46"/>
  <c r="F418" i="45"/>
  <c r="F364" i="47"/>
  <c r="F364" i="46"/>
  <c r="F364" i="45"/>
  <c r="F289" i="46"/>
  <c r="F289" i="47"/>
  <c r="F289" i="45"/>
  <c r="F350" i="46"/>
  <c r="F350" i="47"/>
  <c r="F350" i="45"/>
  <c r="F408" i="46"/>
  <c r="F408" i="47"/>
  <c r="F408" i="45"/>
  <c r="O408" i="45" s="1"/>
  <c r="F322" i="47"/>
  <c r="F322" i="46"/>
  <c r="F322" i="45"/>
  <c r="F399" i="46"/>
  <c r="F399" i="47"/>
  <c r="F399" i="45"/>
  <c r="F308" i="47"/>
  <c r="F308" i="45"/>
  <c r="F308" i="46"/>
  <c r="F390" i="46"/>
  <c r="F390" i="47"/>
  <c r="F390" i="45"/>
  <c r="F294" i="46"/>
  <c r="F294" i="47"/>
  <c r="F294" i="45"/>
  <c r="F381" i="46"/>
  <c r="F381" i="47"/>
  <c r="F381" i="45"/>
  <c r="F280" i="46"/>
  <c r="F280" i="47"/>
  <c r="F280" i="45"/>
  <c r="F368" i="46"/>
  <c r="F368" i="47"/>
  <c r="F368" i="45"/>
  <c r="F375" i="46"/>
  <c r="F375" i="47"/>
  <c r="F375" i="45"/>
  <c r="F311" i="46"/>
  <c r="F311" i="47"/>
  <c r="F311" i="45"/>
  <c r="F349" i="46"/>
  <c r="F349" i="47"/>
  <c r="F349" i="45"/>
  <c r="F285" i="46"/>
  <c r="F285" i="47"/>
  <c r="F285" i="45"/>
  <c r="F331" i="46"/>
  <c r="F331" i="47"/>
  <c r="F331" i="45"/>
  <c r="F419" i="46"/>
  <c r="F419" i="47"/>
  <c r="F419" i="45"/>
  <c r="O228" i="56"/>
  <c r="O132" i="56"/>
  <c r="O222" i="56"/>
  <c r="O207" i="56"/>
  <c r="O198" i="56"/>
  <c r="O147" i="56"/>
  <c r="O231" i="56"/>
  <c r="O210" i="56"/>
  <c r="O234" i="56"/>
  <c r="F366" i="46"/>
  <c r="F366" i="47"/>
  <c r="F366" i="45"/>
  <c r="F352" i="46"/>
  <c r="F352" i="47"/>
  <c r="F352" i="45"/>
  <c r="F417" i="46"/>
  <c r="F417" i="47"/>
  <c r="F417" i="45"/>
  <c r="F337" i="46"/>
  <c r="F337" i="45"/>
  <c r="F337" i="47"/>
  <c r="F400" i="46"/>
  <c r="F400" i="47"/>
  <c r="F400" i="45"/>
  <c r="F310" i="46"/>
  <c r="F310" i="47"/>
  <c r="F310" i="45"/>
  <c r="F391" i="46"/>
  <c r="F391" i="45"/>
  <c r="F391" i="47"/>
  <c r="F296" i="46"/>
  <c r="F296" i="47"/>
  <c r="F296" i="45"/>
  <c r="F382" i="46"/>
  <c r="F382" i="47"/>
  <c r="F382" i="45"/>
  <c r="F281" i="46"/>
  <c r="F281" i="45"/>
  <c r="F281" i="47"/>
  <c r="F369" i="46"/>
  <c r="F369" i="45"/>
  <c r="F369" i="47"/>
  <c r="O369" i="47" s="1"/>
  <c r="F411" i="46"/>
  <c r="F411" i="47"/>
  <c r="F411" i="45"/>
  <c r="F354" i="47"/>
  <c r="F354" i="46"/>
  <c r="F354" i="45"/>
  <c r="F367" i="46"/>
  <c r="F367" i="47"/>
  <c r="F367" i="45"/>
  <c r="F303" i="46"/>
  <c r="F303" i="47"/>
  <c r="F303" i="45"/>
  <c r="F341" i="46"/>
  <c r="F341" i="47"/>
  <c r="F341" i="45"/>
  <c r="F277" i="46"/>
  <c r="F277" i="47"/>
  <c r="F277" i="45"/>
  <c r="F323" i="46"/>
  <c r="F323" i="47"/>
  <c r="F323" i="45"/>
  <c r="N147" i="53"/>
  <c r="N240" i="53"/>
  <c r="N132" i="53"/>
  <c r="N87" i="53"/>
  <c r="N138" i="53"/>
  <c r="N129" i="53"/>
  <c r="N75" i="53"/>
  <c r="N231" i="53"/>
  <c r="N114" i="53"/>
  <c r="N135" i="53"/>
  <c r="N168" i="53"/>
  <c r="N171" i="53"/>
  <c r="N162" i="53"/>
  <c r="U244" i="33"/>
  <c r="U250" i="33"/>
  <c r="N117" i="53"/>
  <c r="N180" i="53"/>
  <c r="N96" i="53"/>
  <c r="N93" i="53"/>
  <c r="N150" i="53"/>
  <c r="N273" i="53"/>
  <c r="N177" i="53"/>
  <c r="N270" i="53"/>
  <c r="N267" i="53"/>
  <c r="N183" i="53"/>
  <c r="N102" i="53"/>
  <c r="N108" i="53"/>
  <c r="N213" i="53"/>
  <c r="N195" i="53"/>
  <c r="N189" i="53"/>
  <c r="N252" i="53"/>
  <c r="N72" i="53"/>
  <c r="N207" i="53"/>
  <c r="U106" i="33"/>
  <c r="N249" i="53"/>
  <c r="U249" i="53" s="1"/>
  <c r="N261" i="53"/>
  <c r="N174" i="53"/>
  <c r="N156" i="53"/>
  <c r="N222" i="53"/>
  <c r="N219" i="53"/>
  <c r="N246" i="53"/>
  <c r="N258" i="53"/>
  <c r="N255" i="53"/>
  <c r="N159" i="53"/>
  <c r="N84" i="53"/>
  <c r="N225" i="53"/>
  <c r="U252" i="33"/>
  <c r="N252" i="56"/>
  <c r="N138" i="56"/>
  <c r="N213" i="56"/>
  <c r="N99" i="56"/>
  <c r="U100" i="56" s="1"/>
  <c r="N237" i="56"/>
  <c r="N135" i="56"/>
  <c r="N96" i="56"/>
  <c r="N255" i="56"/>
  <c r="U255" i="56" s="1"/>
  <c r="U196" i="33"/>
  <c r="N240" i="56"/>
  <c r="N132" i="56"/>
  <c r="N117" i="56"/>
  <c r="N93" i="56"/>
  <c r="N225" i="56"/>
  <c r="N273" i="56"/>
  <c r="N165" i="56"/>
  <c r="N78" i="56"/>
  <c r="N129" i="56"/>
  <c r="N114" i="56"/>
  <c r="N90" i="56"/>
  <c r="N243" i="56"/>
  <c r="N228" i="56"/>
  <c r="N126" i="56"/>
  <c r="N111" i="56"/>
  <c r="N87" i="56"/>
  <c r="N261" i="56"/>
  <c r="N147" i="56"/>
  <c r="N123" i="56"/>
  <c r="U124" i="56" s="1"/>
  <c r="N153" i="56"/>
  <c r="N108" i="56"/>
  <c r="N84" i="56"/>
  <c r="N231" i="56"/>
  <c r="U232" i="56" s="1"/>
  <c r="U213" i="33"/>
  <c r="N216" i="56"/>
  <c r="N264" i="56"/>
  <c r="N192" i="56"/>
  <c r="U193" i="56" s="1"/>
  <c r="N168" i="56"/>
  <c r="N144" i="56"/>
  <c r="N120" i="56"/>
  <c r="N150" i="56"/>
  <c r="N105" i="56"/>
  <c r="E81" i="54"/>
  <c r="N81" i="56"/>
  <c r="N249" i="56"/>
  <c r="M99" i="53"/>
  <c r="M123" i="53"/>
  <c r="M147" i="53"/>
  <c r="M171" i="53"/>
  <c r="M195" i="53"/>
  <c r="M219" i="53"/>
  <c r="M243" i="53"/>
  <c r="M267" i="53"/>
  <c r="M78" i="53"/>
  <c r="U114" i="33"/>
  <c r="M84" i="53"/>
  <c r="M108" i="53"/>
  <c r="M132" i="53"/>
  <c r="M156" i="53"/>
  <c r="M180" i="53"/>
  <c r="M204" i="53"/>
  <c r="M228" i="53"/>
  <c r="M252" i="53"/>
  <c r="M75" i="53"/>
  <c r="U202" i="33"/>
  <c r="M93" i="53"/>
  <c r="M117" i="53"/>
  <c r="M141" i="53"/>
  <c r="M165" i="53"/>
  <c r="M189" i="53"/>
  <c r="M213" i="53"/>
  <c r="M237" i="53"/>
  <c r="M261" i="53"/>
  <c r="M72" i="53"/>
  <c r="U162" i="33"/>
  <c r="M69" i="53"/>
  <c r="M87" i="53"/>
  <c r="M111" i="53"/>
  <c r="M135" i="53"/>
  <c r="M159" i="53"/>
  <c r="M183" i="53"/>
  <c r="M207" i="53"/>
  <c r="M231" i="53"/>
  <c r="M255" i="53"/>
  <c r="U153" i="33"/>
  <c r="M120" i="53"/>
  <c r="M144" i="53"/>
  <c r="M168" i="53"/>
  <c r="M216" i="53"/>
  <c r="M240" i="53"/>
  <c r="U76" i="33"/>
  <c r="M96" i="53"/>
  <c r="M192" i="53"/>
  <c r="M264" i="53"/>
  <c r="M81" i="53"/>
  <c r="M105" i="53"/>
  <c r="M129" i="53"/>
  <c r="M153" i="53"/>
  <c r="M177" i="53"/>
  <c r="M201" i="53"/>
  <c r="M225" i="53"/>
  <c r="U225" i="53" s="1"/>
  <c r="M249" i="53"/>
  <c r="M273" i="53"/>
  <c r="U273" i="53" s="1"/>
  <c r="D356" i="47"/>
  <c r="D356" i="46"/>
  <c r="D356" i="45"/>
  <c r="D396" i="47"/>
  <c r="D396" i="46"/>
  <c r="D396" i="45"/>
  <c r="D379" i="47"/>
  <c r="D379" i="46"/>
  <c r="D379" i="45"/>
  <c r="D315" i="47"/>
  <c r="D315" i="46"/>
  <c r="D315" i="45"/>
  <c r="D402" i="47"/>
  <c r="D402" i="46"/>
  <c r="D402" i="45"/>
  <c r="D338" i="47"/>
  <c r="D338" i="46"/>
  <c r="D338" i="45"/>
  <c r="D417" i="47"/>
  <c r="D417" i="46"/>
  <c r="D417" i="45"/>
  <c r="D353" i="47"/>
  <c r="D353" i="46"/>
  <c r="D353" i="45"/>
  <c r="D289" i="47"/>
  <c r="D289" i="46"/>
  <c r="D289" i="45"/>
  <c r="D368" i="47"/>
  <c r="D368" i="46"/>
  <c r="D368" i="45"/>
  <c r="D304" i="47"/>
  <c r="D304" i="46"/>
  <c r="D304" i="45"/>
  <c r="D383" i="47"/>
  <c r="D383" i="46"/>
  <c r="D383" i="45"/>
  <c r="D319" i="47"/>
  <c r="D319" i="46"/>
  <c r="D319" i="45"/>
  <c r="D398" i="47"/>
  <c r="D398" i="46"/>
  <c r="D398" i="45"/>
  <c r="D334" i="47"/>
  <c r="D334" i="46"/>
  <c r="D334" i="45"/>
  <c r="D413" i="47"/>
  <c r="D413" i="46"/>
  <c r="D413" i="45"/>
  <c r="D349" i="47"/>
  <c r="D349" i="46"/>
  <c r="D349" i="45"/>
  <c r="D285" i="47"/>
  <c r="D285" i="46"/>
  <c r="D285" i="45"/>
  <c r="M273" i="56"/>
  <c r="M249" i="56"/>
  <c r="M225" i="56"/>
  <c r="M201" i="56"/>
  <c r="M177" i="56"/>
  <c r="M153" i="56"/>
  <c r="M129" i="56"/>
  <c r="M105" i="56"/>
  <c r="M81" i="56"/>
  <c r="D292" i="47"/>
  <c r="D292" i="46"/>
  <c r="D292" i="45"/>
  <c r="D332" i="47"/>
  <c r="D332" i="46"/>
  <c r="D332" i="45"/>
  <c r="D371" i="47"/>
  <c r="D371" i="46"/>
  <c r="D371" i="45"/>
  <c r="D307" i="47"/>
  <c r="D307" i="46"/>
  <c r="D307" i="45"/>
  <c r="D394" i="47"/>
  <c r="D394" i="46"/>
  <c r="D394" i="45"/>
  <c r="D330" i="47"/>
  <c r="D330" i="46"/>
  <c r="D330" i="45"/>
  <c r="D409" i="46"/>
  <c r="D409" i="47"/>
  <c r="D409" i="45"/>
  <c r="D345" i="46"/>
  <c r="D345" i="45"/>
  <c r="D345" i="47"/>
  <c r="D281" i="46"/>
  <c r="D281" i="45"/>
  <c r="D281" i="47"/>
  <c r="D360" i="47"/>
  <c r="D360" i="46"/>
  <c r="D360" i="45"/>
  <c r="D296" i="47"/>
  <c r="D296" i="46"/>
  <c r="D296" i="45"/>
  <c r="D375" i="47"/>
  <c r="D375" i="46"/>
  <c r="D375" i="45"/>
  <c r="D311" i="47"/>
  <c r="D311" i="46"/>
  <c r="D311" i="45"/>
  <c r="D390" i="47"/>
  <c r="D390" i="46"/>
  <c r="D390" i="45"/>
  <c r="D326" i="47"/>
  <c r="D326" i="46"/>
  <c r="D326" i="45"/>
  <c r="D405" i="47"/>
  <c r="D405" i="46"/>
  <c r="D405" i="45"/>
  <c r="D341" i="47"/>
  <c r="D341" i="46"/>
  <c r="D341" i="45"/>
  <c r="D277" i="47"/>
  <c r="D277" i="46"/>
  <c r="D277" i="45"/>
  <c r="D380" i="47"/>
  <c r="D380" i="45"/>
  <c r="D380" i="46"/>
  <c r="D412" i="47"/>
  <c r="D412" i="45"/>
  <c r="D412" i="46"/>
  <c r="D363" i="47"/>
  <c r="D363" i="46"/>
  <c r="D363" i="45"/>
  <c r="D386" i="47"/>
  <c r="D386" i="46"/>
  <c r="D386" i="45"/>
  <c r="D337" i="46"/>
  <c r="D337" i="45"/>
  <c r="D337" i="47"/>
  <c r="D416" i="47"/>
  <c r="D416" i="46"/>
  <c r="D416" i="45"/>
  <c r="D352" i="47"/>
  <c r="D352" i="46"/>
  <c r="D352" i="45"/>
  <c r="D288" i="47"/>
  <c r="D288" i="46"/>
  <c r="D288" i="45"/>
  <c r="D367" i="47"/>
  <c r="D367" i="46"/>
  <c r="D367" i="45"/>
  <c r="D303" i="47"/>
  <c r="D303" i="46"/>
  <c r="D303" i="45"/>
  <c r="D382" i="47"/>
  <c r="D382" i="46"/>
  <c r="D382" i="45"/>
  <c r="D318" i="47"/>
  <c r="D318" i="46"/>
  <c r="D318" i="45"/>
  <c r="D397" i="47"/>
  <c r="D397" i="46"/>
  <c r="D397" i="45"/>
  <c r="D333" i="47"/>
  <c r="D333" i="46"/>
  <c r="D333" i="45"/>
  <c r="D419" i="47"/>
  <c r="D419" i="46"/>
  <c r="D419" i="45"/>
  <c r="M255" i="56"/>
  <c r="M231" i="56"/>
  <c r="M207" i="56"/>
  <c r="M183" i="56"/>
  <c r="U184" i="56" s="1"/>
  <c r="M159" i="56"/>
  <c r="M135" i="56"/>
  <c r="M111" i="56"/>
  <c r="M87" i="56"/>
  <c r="D316" i="47"/>
  <c r="D316" i="45"/>
  <c r="D316" i="46"/>
  <c r="D348" i="47"/>
  <c r="D348" i="45"/>
  <c r="D348" i="46"/>
  <c r="D324" i="47"/>
  <c r="D324" i="46"/>
  <c r="D324" i="45"/>
  <c r="D355" i="47"/>
  <c r="D355" i="46"/>
  <c r="D355" i="45"/>
  <c r="D291" i="47"/>
  <c r="D291" i="46"/>
  <c r="D291" i="45"/>
  <c r="D378" i="47"/>
  <c r="D378" i="46"/>
  <c r="D378" i="45"/>
  <c r="D314" i="47"/>
  <c r="D314" i="46"/>
  <c r="D314" i="45"/>
  <c r="D393" i="46"/>
  <c r="D393" i="45"/>
  <c r="D393" i="47"/>
  <c r="D329" i="46"/>
  <c r="D329" i="45"/>
  <c r="D329" i="47"/>
  <c r="D408" i="47"/>
  <c r="D408" i="46"/>
  <c r="D408" i="45"/>
  <c r="D344" i="47"/>
  <c r="D344" i="46"/>
  <c r="D344" i="45"/>
  <c r="D280" i="47"/>
  <c r="D280" i="46"/>
  <c r="D280" i="45"/>
  <c r="D359" i="47"/>
  <c r="D359" i="46"/>
  <c r="D359" i="45"/>
  <c r="D295" i="47"/>
  <c r="D295" i="45"/>
  <c r="D295" i="46"/>
  <c r="D374" i="47"/>
  <c r="D374" i="46"/>
  <c r="D374" i="45"/>
  <c r="D310" i="47"/>
  <c r="D310" i="46"/>
  <c r="D310" i="45"/>
  <c r="D389" i="47"/>
  <c r="D389" i="46"/>
  <c r="D389" i="45"/>
  <c r="D325" i="47"/>
  <c r="D325" i="46"/>
  <c r="D325" i="45"/>
  <c r="D322" i="47"/>
  <c r="D322" i="46"/>
  <c r="D322" i="45"/>
  <c r="M198" i="56"/>
  <c r="M174" i="56"/>
  <c r="M150" i="56"/>
  <c r="M126" i="56"/>
  <c r="M102" i="56"/>
  <c r="U130" i="33"/>
  <c r="D372" i="47"/>
  <c r="D372" i="46"/>
  <c r="D372" i="45"/>
  <c r="D284" i="47"/>
  <c r="D284" i="45"/>
  <c r="D284" i="46"/>
  <c r="D411" i="47"/>
  <c r="D411" i="46"/>
  <c r="D411" i="45"/>
  <c r="D347" i="47"/>
  <c r="D347" i="46"/>
  <c r="D347" i="45"/>
  <c r="D283" i="47"/>
  <c r="D283" i="46"/>
  <c r="D283" i="45"/>
  <c r="D370" i="47"/>
  <c r="D370" i="46"/>
  <c r="D370" i="45"/>
  <c r="D306" i="47"/>
  <c r="D306" i="46"/>
  <c r="D306" i="45"/>
  <c r="D385" i="46"/>
  <c r="D385" i="45"/>
  <c r="D385" i="47"/>
  <c r="D321" i="46"/>
  <c r="D321" i="45"/>
  <c r="D321" i="47"/>
  <c r="D400" i="47"/>
  <c r="D400" i="46"/>
  <c r="D400" i="45"/>
  <c r="D336" i="47"/>
  <c r="M336" i="47" s="1"/>
  <c r="D336" i="46"/>
  <c r="D336" i="45"/>
  <c r="M336" i="45" s="1"/>
  <c r="D415" i="47"/>
  <c r="D415" i="45"/>
  <c r="D415" i="46"/>
  <c r="D351" i="47"/>
  <c r="D351" i="46"/>
  <c r="D351" i="45"/>
  <c r="D287" i="47"/>
  <c r="D287" i="46"/>
  <c r="D287" i="45"/>
  <c r="D366" i="47"/>
  <c r="D366" i="46"/>
  <c r="D366" i="45"/>
  <c r="D302" i="47"/>
  <c r="D302" i="46"/>
  <c r="D302" i="45"/>
  <c r="D381" i="47"/>
  <c r="D381" i="46"/>
  <c r="D381" i="45"/>
  <c r="D317" i="47"/>
  <c r="D317" i="46"/>
  <c r="D317" i="45"/>
  <c r="D299" i="47"/>
  <c r="D299" i="46"/>
  <c r="D299" i="45"/>
  <c r="M270" i="56"/>
  <c r="M246" i="56"/>
  <c r="M261" i="56"/>
  <c r="M237" i="56"/>
  <c r="M213" i="56"/>
  <c r="M189" i="56"/>
  <c r="M165" i="56"/>
  <c r="M141" i="56"/>
  <c r="M117" i="56"/>
  <c r="M93" i="56"/>
  <c r="M69" i="56"/>
  <c r="U262" i="33"/>
  <c r="D308" i="47"/>
  <c r="D308" i="46"/>
  <c r="D308" i="45"/>
  <c r="D404" i="47"/>
  <c r="D404" i="46"/>
  <c r="D404" i="45"/>
  <c r="D403" i="47"/>
  <c r="D403" i="46"/>
  <c r="D403" i="45"/>
  <c r="D339" i="47"/>
  <c r="D339" i="46"/>
  <c r="D339" i="45"/>
  <c r="D275" i="47"/>
  <c r="D275" i="46"/>
  <c r="D275" i="45"/>
  <c r="D362" i="47"/>
  <c r="D362" i="46"/>
  <c r="D362" i="45"/>
  <c r="D298" i="47"/>
  <c r="D298" i="46"/>
  <c r="D298" i="45"/>
  <c r="D377" i="46"/>
  <c r="D377" i="45"/>
  <c r="D377" i="47"/>
  <c r="D313" i="46"/>
  <c r="D313" i="45"/>
  <c r="D313" i="47"/>
  <c r="D392" i="47"/>
  <c r="D392" i="46"/>
  <c r="D392" i="45"/>
  <c r="D328" i="47"/>
  <c r="D328" i="46"/>
  <c r="D328" i="45"/>
  <c r="D407" i="47"/>
  <c r="D407" i="46"/>
  <c r="D407" i="45"/>
  <c r="D343" i="47"/>
  <c r="D343" i="46"/>
  <c r="D343" i="45"/>
  <c r="D279" i="47"/>
  <c r="D279" i="46"/>
  <c r="D279" i="45"/>
  <c r="D358" i="47"/>
  <c r="D358" i="46"/>
  <c r="D358" i="45"/>
  <c r="D294" i="47"/>
  <c r="D294" i="46"/>
  <c r="D294" i="45"/>
  <c r="M294" i="45" s="1"/>
  <c r="D373" i="47"/>
  <c r="D373" i="46"/>
  <c r="D373" i="45"/>
  <c r="D309" i="47"/>
  <c r="D309" i="46"/>
  <c r="D309" i="45"/>
  <c r="D388" i="47"/>
  <c r="D388" i="46"/>
  <c r="D388" i="45"/>
  <c r="M222" i="56"/>
  <c r="M78" i="56"/>
  <c r="M252" i="56"/>
  <c r="M228" i="56"/>
  <c r="M204" i="56"/>
  <c r="M180" i="56"/>
  <c r="M156" i="56"/>
  <c r="M132" i="56"/>
  <c r="M108" i="56"/>
  <c r="M84" i="56"/>
  <c r="U178" i="33"/>
  <c r="D364" i="47"/>
  <c r="D364" i="46"/>
  <c r="D364" i="45"/>
  <c r="D340" i="47"/>
  <c r="D340" i="46"/>
  <c r="D340" i="45"/>
  <c r="D395" i="47"/>
  <c r="D395" i="46"/>
  <c r="D395" i="45"/>
  <c r="D331" i="47"/>
  <c r="D331" i="46"/>
  <c r="D331" i="45"/>
  <c r="D418" i="47"/>
  <c r="D418" i="46"/>
  <c r="D418" i="45"/>
  <c r="D354" i="47"/>
  <c r="D354" i="46"/>
  <c r="D354" i="45"/>
  <c r="D290" i="47"/>
  <c r="D290" i="46"/>
  <c r="D290" i="45"/>
  <c r="D369" i="46"/>
  <c r="D369" i="45"/>
  <c r="M369" i="45" s="1"/>
  <c r="D369" i="47"/>
  <c r="D305" i="46"/>
  <c r="D305" i="45"/>
  <c r="D305" i="47"/>
  <c r="D384" i="47"/>
  <c r="D384" i="46"/>
  <c r="D384" i="45"/>
  <c r="M384" i="45" s="1"/>
  <c r="D320" i="47"/>
  <c r="D320" i="46"/>
  <c r="D320" i="45"/>
  <c r="D399" i="47"/>
  <c r="D399" i="46"/>
  <c r="D399" i="45"/>
  <c r="D335" i="47"/>
  <c r="D335" i="46"/>
  <c r="D335" i="45"/>
  <c r="D414" i="47"/>
  <c r="D414" i="46"/>
  <c r="D414" i="45"/>
  <c r="D350" i="47"/>
  <c r="D350" i="46"/>
  <c r="D350" i="45"/>
  <c r="D286" i="47"/>
  <c r="D286" i="46"/>
  <c r="D286" i="45"/>
  <c r="D365" i="47"/>
  <c r="D365" i="46"/>
  <c r="D365" i="45"/>
  <c r="D301" i="47"/>
  <c r="D301" i="46"/>
  <c r="D301" i="45"/>
  <c r="D401" i="46"/>
  <c r="D401" i="45"/>
  <c r="D401" i="47"/>
  <c r="U187" i="33"/>
  <c r="D300" i="47"/>
  <c r="D300" i="46"/>
  <c r="D300" i="45"/>
  <c r="D276" i="47"/>
  <c r="D276" i="46"/>
  <c r="D276" i="45"/>
  <c r="D387" i="47"/>
  <c r="D387" i="46"/>
  <c r="D387" i="45"/>
  <c r="D323" i="47"/>
  <c r="D323" i="46"/>
  <c r="D323" i="45"/>
  <c r="D410" i="47"/>
  <c r="D410" i="46"/>
  <c r="D410" i="45"/>
  <c r="D346" i="47"/>
  <c r="D346" i="46"/>
  <c r="D346" i="45"/>
  <c r="D282" i="47"/>
  <c r="D282" i="46"/>
  <c r="D282" i="45"/>
  <c r="D361" i="46"/>
  <c r="D361" i="45"/>
  <c r="D361" i="47"/>
  <c r="D297" i="46"/>
  <c r="D297" i="45"/>
  <c r="D297" i="47"/>
  <c r="D376" i="47"/>
  <c r="D376" i="46"/>
  <c r="D376" i="45"/>
  <c r="D312" i="47"/>
  <c r="D312" i="46"/>
  <c r="D312" i="45"/>
  <c r="D391" i="47"/>
  <c r="D391" i="46"/>
  <c r="D391" i="45"/>
  <c r="D327" i="47"/>
  <c r="M327" i="47" s="1"/>
  <c r="D327" i="45"/>
  <c r="D327" i="46"/>
  <c r="D406" i="47"/>
  <c r="D406" i="46"/>
  <c r="D406" i="45"/>
  <c r="D342" i="47"/>
  <c r="D342" i="46"/>
  <c r="D342" i="45"/>
  <c r="M342" i="45" s="1"/>
  <c r="D278" i="47"/>
  <c r="D278" i="46"/>
  <c r="D278" i="45"/>
  <c r="D357" i="47"/>
  <c r="D357" i="46"/>
  <c r="D357" i="45"/>
  <c r="M357" i="45" s="1"/>
  <c r="D293" i="47"/>
  <c r="D293" i="46"/>
  <c r="D293" i="45"/>
  <c r="U214" i="33"/>
  <c r="U142" i="33"/>
  <c r="U100" i="33"/>
  <c r="L105" i="53"/>
  <c r="U105" i="53" s="1"/>
  <c r="L177" i="53"/>
  <c r="U177" i="53" s="1"/>
  <c r="L225" i="53"/>
  <c r="L249" i="53"/>
  <c r="U82" i="33"/>
  <c r="U115" i="33"/>
  <c r="U253" i="33"/>
  <c r="L81" i="53"/>
  <c r="L129" i="53"/>
  <c r="U129" i="53" s="1"/>
  <c r="L90" i="53"/>
  <c r="U90" i="53" s="1"/>
  <c r="L114" i="53"/>
  <c r="L138" i="53"/>
  <c r="L162" i="53"/>
  <c r="U163" i="53" s="1"/>
  <c r="L186" i="53"/>
  <c r="L210" i="53"/>
  <c r="U211" i="53" s="1"/>
  <c r="L234" i="53"/>
  <c r="U235" i="53" s="1"/>
  <c r="L258" i="53"/>
  <c r="U259" i="53" s="1"/>
  <c r="L66" i="53"/>
  <c r="U66" i="53" s="1"/>
  <c r="L153" i="53"/>
  <c r="L201" i="53"/>
  <c r="L243" i="53"/>
  <c r="U244" i="53" s="1"/>
  <c r="L96" i="53"/>
  <c r="U75" i="53"/>
  <c r="U81" i="53"/>
  <c r="U115" i="53"/>
  <c r="U114" i="53"/>
  <c r="L99" i="53"/>
  <c r="L123" i="53"/>
  <c r="L147" i="53"/>
  <c r="L171" i="53"/>
  <c r="L195" i="53"/>
  <c r="L219" i="53"/>
  <c r="U243" i="53"/>
  <c r="L267" i="53"/>
  <c r="U106" i="53"/>
  <c r="U201" i="53"/>
  <c r="U202" i="53"/>
  <c r="U250" i="53"/>
  <c r="U234" i="53"/>
  <c r="L84" i="53"/>
  <c r="L108" i="53"/>
  <c r="L132" i="53"/>
  <c r="L156" i="53"/>
  <c r="L180" i="53"/>
  <c r="L204" i="53"/>
  <c r="L228" i="53"/>
  <c r="L252" i="53"/>
  <c r="U153" i="53"/>
  <c r="U154" i="53"/>
  <c r="U139" i="53"/>
  <c r="U138" i="53"/>
  <c r="L69" i="53"/>
  <c r="L93" i="53"/>
  <c r="L117" i="53"/>
  <c r="L141" i="53"/>
  <c r="L165" i="53"/>
  <c r="L189" i="53"/>
  <c r="L213" i="53"/>
  <c r="L237" i="53"/>
  <c r="L261" i="53"/>
  <c r="U67" i="53"/>
  <c r="U175" i="33"/>
  <c r="L72" i="53"/>
  <c r="L102" i="53"/>
  <c r="L150" i="53"/>
  <c r="L174" i="53"/>
  <c r="L198" i="53"/>
  <c r="L222" i="53"/>
  <c r="L246" i="53"/>
  <c r="L270" i="53"/>
  <c r="U274" i="53"/>
  <c r="U187" i="53"/>
  <c r="U186" i="53"/>
  <c r="L126" i="53"/>
  <c r="L87" i="53"/>
  <c r="L111" i="53"/>
  <c r="L135" i="53"/>
  <c r="L159" i="53"/>
  <c r="L183" i="53"/>
  <c r="L207" i="53"/>
  <c r="L231" i="53"/>
  <c r="L255" i="53"/>
  <c r="L78" i="53"/>
  <c r="L120" i="53"/>
  <c r="L144" i="53"/>
  <c r="L168" i="53"/>
  <c r="L192" i="53"/>
  <c r="L216" i="53"/>
  <c r="L240" i="53"/>
  <c r="L264" i="53"/>
  <c r="U126" i="33"/>
  <c r="U127" i="33"/>
  <c r="U123" i="33"/>
  <c r="U124" i="33"/>
  <c r="U267" i="33"/>
  <c r="U268" i="33"/>
  <c r="U96" i="33"/>
  <c r="U97" i="33"/>
  <c r="U90" i="33"/>
  <c r="U91" i="33"/>
  <c r="U255" i="33"/>
  <c r="U256" i="33"/>
  <c r="U228" i="33"/>
  <c r="U229" i="33"/>
  <c r="U112" i="56"/>
  <c r="U183" i="56"/>
  <c r="U102" i="33"/>
  <c r="U103" i="33"/>
  <c r="U97" i="56"/>
  <c r="U96" i="56"/>
  <c r="U265" i="56"/>
  <c r="U264" i="56"/>
  <c r="L105" i="56"/>
  <c r="L129" i="56"/>
  <c r="L153" i="56"/>
  <c r="L177" i="56"/>
  <c r="L201" i="56"/>
  <c r="L225" i="56"/>
  <c r="L249" i="56"/>
  <c r="U273" i="56"/>
  <c r="U274" i="56"/>
  <c r="U150" i="33"/>
  <c r="U151" i="33"/>
  <c r="U147" i="33"/>
  <c r="U148" i="33"/>
  <c r="U120" i="33"/>
  <c r="U121" i="33"/>
  <c r="U189" i="33"/>
  <c r="U190" i="33"/>
  <c r="U210" i="33"/>
  <c r="U211" i="33"/>
  <c r="U87" i="33"/>
  <c r="U88" i="33"/>
  <c r="U84" i="33"/>
  <c r="U85" i="33"/>
  <c r="L66" i="56"/>
  <c r="L90" i="56"/>
  <c r="L114" i="56"/>
  <c r="L138" i="56"/>
  <c r="L162" i="56"/>
  <c r="L186" i="56"/>
  <c r="L210" i="56"/>
  <c r="L234" i="56"/>
  <c r="L258" i="56"/>
  <c r="U171" i="33"/>
  <c r="U172" i="33"/>
  <c r="U144" i="33"/>
  <c r="U145" i="33"/>
  <c r="U69" i="33"/>
  <c r="U70" i="33"/>
  <c r="U234" i="33"/>
  <c r="U235" i="33"/>
  <c r="U111" i="33"/>
  <c r="U112" i="33"/>
  <c r="U108" i="33"/>
  <c r="U109" i="33"/>
  <c r="U72" i="33"/>
  <c r="U73" i="33"/>
  <c r="U66" i="33"/>
  <c r="U67" i="33"/>
  <c r="U204" i="33"/>
  <c r="U205" i="33"/>
  <c r="U145" i="56"/>
  <c r="U144" i="56"/>
  <c r="U241" i="56"/>
  <c r="U240" i="56"/>
  <c r="U99" i="56"/>
  <c r="U147" i="56"/>
  <c r="U148" i="56"/>
  <c r="U171" i="56"/>
  <c r="U172" i="56"/>
  <c r="U196" i="56"/>
  <c r="U220" i="56"/>
  <c r="U243" i="56"/>
  <c r="U244" i="56"/>
  <c r="U268" i="56"/>
  <c r="U168" i="33"/>
  <c r="U169" i="33"/>
  <c r="U93" i="33"/>
  <c r="U94" i="33"/>
  <c r="U135" i="33"/>
  <c r="U136" i="33"/>
  <c r="U132" i="33"/>
  <c r="U133" i="33"/>
  <c r="C75" i="54"/>
  <c r="L75" i="56"/>
  <c r="L84" i="56"/>
  <c r="L108" i="56"/>
  <c r="L132" i="56"/>
  <c r="L156" i="56"/>
  <c r="L180" i="56"/>
  <c r="L204" i="56"/>
  <c r="L228" i="56"/>
  <c r="L252" i="56"/>
  <c r="U198" i="33"/>
  <c r="U199" i="33"/>
  <c r="U192" i="33"/>
  <c r="U193" i="33"/>
  <c r="U117" i="33"/>
  <c r="U118" i="33"/>
  <c r="U237" i="33"/>
  <c r="U238" i="33"/>
  <c r="U159" i="33"/>
  <c r="U160" i="33"/>
  <c r="U160" i="56"/>
  <c r="U159" i="56"/>
  <c r="U192" i="56"/>
  <c r="L69" i="56"/>
  <c r="L93" i="56"/>
  <c r="L117" i="56"/>
  <c r="L141" i="56"/>
  <c r="L165" i="56"/>
  <c r="L189" i="56"/>
  <c r="L213" i="56"/>
  <c r="L237" i="56"/>
  <c r="L261" i="56"/>
  <c r="U222" i="33"/>
  <c r="U223" i="33"/>
  <c r="U219" i="33"/>
  <c r="U220" i="33"/>
  <c r="U216" i="33"/>
  <c r="U217" i="33"/>
  <c r="U183" i="33"/>
  <c r="U184" i="33"/>
  <c r="U136" i="56"/>
  <c r="U208" i="56"/>
  <c r="U207" i="56"/>
  <c r="U270" i="33"/>
  <c r="U271" i="33"/>
  <c r="U264" i="33"/>
  <c r="U265" i="33"/>
  <c r="U231" i="33"/>
  <c r="U232" i="33"/>
  <c r="U121" i="56"/>
  <c r="U120" i="56"/>
  <c r="U169" i="56"/>
  <c r="U168" i="56"/>
  <c r="U217" i="56"/>
  <c r="U216" i="56"/>
  <c r="L78" i="56"/>
  <c r="L102" i="56"/>
  <c r="L126" i="56"/>
  <c r="L150" i="56"/>
  <c r="L174" i="56"/>
  <c r="L198" i="56"/>
  <c r="L222" i="56"/>
  <c r="L246" i="56"/>
  <c r="L270" i="56"/>
  <c r="U78" i="33"/>
  <c r="U79" i="33"/>
  <c r="U246" i="33"/>
  <c r="U247" i="33"/>
  <c r="U240" i="33"/>
  <c r="U241" i="33"/>
  <c r="U207" i="33"/>
  <c r="U208" i="33"/>
  <c r="U180" i="33"/>
  <c r="U181" i="33"/>
  <c r="L40" i="57"/>
  <c r="L71" i="57"/>
  <c r="L72" i="57"/>
  <c r="E221" i="54"/>
  <c r="E131" i="54"/>
  <c r="E132" i="54"/>
  <c r="F167" i="54"/>
  <c r="F103" i="54"/>
  <c r="F111" i="54"/>
  <c r="F177" i="54"/>
  <c r="F93" i="54"/>
  <c r="F142" i="54"/>
  <c r="F119" i="54"/>
  <c r="F91" i="54"/>
  <c r="E189" i="54"/>
  <c r="L39" i="57"/>
  <c r="E149" i="54"/>
  <c r="C77" i="54"/>
  <c r="E224" i="54"/>
  <c r="E240" i="54"/>
  <c r="E256" i="54"/>
  <c r="E87" i="54"/>
  <c r="E121" i="54"/>
  <c r="E196" i="54"/>
  <c r="E147" i="54"/>
  <c r="E176" i="54"/>
  <c r="E238" i="54"/>
  <c r="G71" i="54"/>
  <c r="E230" i="54"/>
  <c r="E133" i="54"/>
  <c r="F179" i="54"/>
  <c r="E171" i="54"/>
  <c r="E200" i="54"/>
  <c r="E241" i="54"/>
  <c r="F249" i="54"/>
  <c r="F225" i="54"/>
  <c r="F235" i="54"/>
  <c r="F143" i="54"/>
  <c r="E234" i="54"/>
  <c r="E266" i="54"/>
  <c r="F114" i="54"/>
  <c r="F130" i="54"/>
  <c r="F274" i="54"/>
  <c r="F135" i="54"/>
  <c r="F181" i="54"/>
  <c r="F237" i="54"/>
  <c r="E118" i="54"/>
  <c r="E222" i="54"/>
  <c r="F263" i="54"/>
  <c r="G79" i="54"/>
  <c r="F178" i="54"/>
  <c r="F194" i="54"/>
  <c r="F116" i="54"/>
  <c r="F148" i="54"/>
  <c r="F180" i="54"/>
  <c r="F212" i="54"/>
  <c r="F244" i="54"/>
  <c r="F239" i="54"/>
  <c r="O63" i="56"/>
  <c r="E194" i="54"/>
  <c r="F79" i="54"/>
  <c r="E113" i="54"/>
  <c r="E145" i="54"/>
  <c r="E219" i="54"/>
  <c r="F71" i="54"/>
  <c r="F154" i="54"/>
  <c r="F218" i="54"/>
  <c r="F250" i="54"/>
  <c r="F266" i="54"/>
  <c r="E211" i="54"/>
  <c r="F161" i="54"/>
  <c r="F80" i="54"/>
  <c r="F259" i="54"/>
  <c r="E91" i="54"/>
  <c r="E79" i="54"/>
  <c r="E226" i="54"/>
  <c r="E162" i="54"/>
  <c r="E267" i="54"/>
  <c r="F92" i="54"/>
  <c r="D79" i="54"/>
  <c r="E185" i="54"/>
  <c r="F70" i="54"/>
  <c r="F269" i="54"/>
  <c r="F213" i="54"/>
  <c r="F267" i="54"/>
  <c r="F153" i="54"/>
  <c r="F273" i="54"/>
  <c r="F217" i="54"/>
  <c r="F129" i="54"/>
  <c r="E115" i="54"/>
  <c r="E116" i="54"/>
  <c r="F207" i="54"/>
  <c r="E274" i="54"/>
  <c r="F94" i="54"/>
  <c r="F206" i="54"/>
  <c r="D78" i="54"/>
  <c r="E90" i="54"/>
  <c r="F117" i="54"/>
  <c r="F145" i="54"/>
  <c r="F176" i="54"/>
  <c r="F272" i="54"/>
  <c r="E218" i="54"/>
  <c r="E204" i="54"/>
  <c r="E181" i="54"/>
  <c r="E83" i="54"/>
  <c r="E208" i="54"/>
  <c r="E139" i="54"/>
  <c r="F189" i="54"/>
  <c r="F226" i="54"/>
  <c r="F242" i="54"/>
  <c r="E201" i="54"/>
  <c r="E177" i="54"/>
  <c r="E203" i="54"/>
  <c r="E158" i="54"/>
  <c r="E239" i="54"/>
  <c r="F141" i="54"/>
  <c r="F133" i="54"/>
  <c r="E243" i="54"/>
  <c r="F88" i="54"/>
  <c r="E242" i="54"/>
  <c r="E143" i="54"/>
  <c r="E120" i="54"/>
  <c r="F247" i="54"/>
  <c r="F221" i="54"/>
  <c r="F209" i="54"/>
  <c r="F191" i="54"/>
  <c r="E155" i="54"/>
  <c r="F205" i="54"/>
  <c r="E259" i="54"/>
  <c r="F74" i="54"/>
  <c r="F122" i="54"/>
  <c r="G73" i="54"/>
  <c r="E165" i="54"/>
  <c r="E140" i="54"/>
  <c r="E141" i="54"/>
  <c r="E125" i="54"/>
  <c r="F251" i="54"/>
  <c r="F257" i="54"/>
  <c r="F201" i="54"/>
  <c r="F99" i="54"/>
  <c r="F195" i="54"/>
  <c r="F223" i="54"/>
  <c r="F199" i="54"/>
  <c r="E202" i="54"/>
  <c r="E225" i="54"/>
  <c r="F155" i="54"/>
  <c r="F102" i="54"/>
  <c r="F219" i="54"/>
  <c r="E137" i="54"/>
  <c r="E112" i="54"/>
  <c r="E163" i="54"/>
  <c r="E138" i="54"/>
  <c r="E213" i="54"/>
  <c r="E99" i="54"/>
  <c r="E76" i="54"/>
  <c r="E233" i="54"/>
  <c r="F243" i="54"/>
  <c r="F193" i="54"/>
  <c r="F211" i="54"/>
  <c r="C76" i="54"/>
  <c r="F163" i="54"/>
  <c r="E146" i="54"/>
  <c r="E74" i="54"/>
  <c r="E84" i="54"/>
  <c r="E258" i="54"/>
  <c r="F241" i="54"/>
  <c r="E122" i="54"/>
  <c r="E248" i="54"/>
  <c r="G78" i="54"/>
  <c r="E191" i="54"/>
  <c r="P63" i="53"/>
  <c r="F170" i="54"/>
  <c r="E128" i="54"/>
  <c r="E178" i="54"/>
  <c r="E154" i="54"/>
  <c r="F255" i="54"/>
  <c r="E250" i="54"/>
  <c r="F89" i="54"/>
  <c r="F228" i="54"/>
  <c r="F125" i="54"/>
  <c r="E268" i="54"/>
  <c r="E206" i="54"/>
  <c r="E161" i="54"/>
  <c r="E93" i="54"/>
  <c r="E71" i="54"/>
  <c r="E265" i="54"/>
  <c r="F147" i="54"/>
  <c r="C78" i="54"/>
  <c r="F110" i="54"/>
  <c r="F126" i="54"/>
  <c r="F158" i="54"/>
  <c r="F227" i="54"/>
  <c r="F72" i="54"/>
  <c r="E246" i="54"/>
  <c r="F203" i="54"/>
  <c r="F86" i="54"/>
  <c r="F134" i="54"/>
  <c r="F166" i="54"/>
  <c r="F182" i="54"/>
  <c r="F262" i="54"/>
  <c r="D72" i="54"/>
  <c r="E207" i="54"/>
  <c r="E134" i="54"/>
  <c r="E209" i="54"/>
  <c r="E184" i="54"/>
  <c r="E135" i="54"/>
  <c r="E188" i="54"/>
  <c r="E142" i="54"/>
  <c r="E247" i="54"/>
  <c r="F95" i="54"/>
  <c r="F81" i="54"/>
  <c r="F123" i="54"/>
  <c r="F253" i="54"/>
  <c r="F107" i="54"/>
  <c r="F187" i="54"/>
  <c r="F131" i="54"/>
  <c r="F169" i="54"/>
  <c r="F149" i="54"/>
  <c r="N63" i="56"/>
  <c r="F265" i="54"/>
  <c r="E94" i="54"/>
  <c r="E150" i="54"/>
  <c r="E273" i="54"/>
  <c r="E272" i="54"/>
  <c r="E170" i="54"/>
  <c r="E148" i="54"/>
  <c r="F97" i="54"/>
  <c r="F175" i="54"/>
  <c r="F185" i="54"/>
  <c r="F233" i="54"/>
  <c r="F67" i="54"/>
  <c r="E119" i="54"/>
  <c r="E237" i="54"/>
  <c r="N237" i="54" s="1"/>
  <c r="E253" i="54"/>
  <c r="E269" i="54"/>
  <c r="F77" i="54"/>
  <c r="F254" i="54"/>
  <c r="E262" i="54"/>
  <c r="E214" i="54"/>
  <c r="E190" i="54"/>
  <c r="E166" i="54"/>
  <c r="E92" i="54"/>
  <c r="E102" i="54"/>
  <c r="F230" i="54"/>
  <c r="F85" i="54"/>
  <c r="E220" i="54"/>
  <c r="E217" i="54"/>
  <c r="E249" i="54"/>
  <c r="F115" i="54"/>
  <c r="E63" i="54"/>
  <c r="E195" i="54"/>
  <c r="E97" i="54"/>
  <c r="E123" i="54"/>
  <c r="E153" i="54"/>
  <c r="E235" i="54"/>
  <c r="E251" i="54"/>
  <c r="F139" i="54"/>
  <c r="F157" i="54"/>
  <c r="F73" i="54"/>
  <c r="C74" i="54"/>
  <c r="F104" i="54"/>
  <c r="F152" i="54"/>
  <c r="F200" i="54"/>
  <c r="F232" i="54"/>
  <c r="F248" i="54"/>
  <c r="E216" i="54"/>
  <c r="N216" i="54" s="1"/>
  <c r="E232" i="54"/>
  <c r="E264" i="54"/>
  <c r="E168" i="54"/>
  <c r="E169" i="54"/>
  <c r="E127" i="54"/>
  <c r="E105" i="54"/>
  <c r="E231" i="54"/>
  <c r="E263" i="54"/>
  <c r="F229" i="54"/>
  <c r="F83" i="54"/>
  <c r="F96" i="54"/>
  <c r="O96" i="54" s="1"/>
  <c r="F128" i="54"/>
  <c r="F160" i="54"/>
  <c r="F224" i="54"/>
  <c r="F63" i="54"/>
  <c r="F68" i="54"/>
  <c r="F76" i="54"/>
  <c r="F146" i="54"/>
  <c r="E152" i="54"/>
  <c r="E103" i="54"/>
  <c r="E129" i="54"/>
  <c r="E104" i="54"/>
  <c r="E80" i="54"/>
  <c r="E205" i="54"/>
  <c r="E182" i="54"/>
  <c r="E136" i="54"/>
  <c r="E114" i="54"/>
  <c r="N114" i="54" s="1"/>
  <c r="F197" i="54"/>
  <c r="F105" i="54"/>
  <c r="F245" i="54"/>
  <c r="E228" i="54"/>
  <c r="E244" i="54"/>
  <c r="E198" i="54"/>
  <c r="E174" i="54"/>
  <c r="E124" i="54"/>
  <c r="E100" i="54"/>
  <c r="E175" i="54"/>
  <c r="E151" i="54"/>
  <c r="E126" i="54"/>
  <c r="E101" i="54"/>
  <c r="E77" i="54"/>
  <c r="E179" i="54"/>
  <c r="E111" i="54"/>
  <c r="N111" i="54" s="1"/>
  <c r="F271" i="54"/>
  <c r="F144" i="54"/>
  <c r="F208" i="54"/>
  <c r="F231" i="54"/>
  <c r="O231" i="54" s="1"/>
  <c r="F190" i="54"/>
  <c r="F238" i="54"/>
  <c r="F101" i="54"/>
  <c r="D71" i="54"/>
  <c r="E199" i="54"/>
  <c r="F87" i="54"/>
  <c r="O87" i="54" s="1"/>
  <c r="E215" i="54"/>
  <c r="F151" i="54"/>
  <c r="F121" i="54"/>
  <c r="C68" i="54"/>
  <c r="C84" i="54"/>
  <c r="C92" i="54"/>
  <c r="C100" i="54"/>
  <c r="C108" i="54"/>
  <c r="C116" i="54"/>
  <c r="C124" i="54"/>
  <c r="C132" i="54"/>
  <c r="C140" i="54"/>
  <c r="C148" i="54"/>
  <c r="C156" i="54"/>
  <c r="C164" i="54"/>
  <c r="C172" i="54"/>
  <c r="C180" i="54"/>
  <c r="C188" i="54"/>
  <c r="C196" i="54"/>
  <c r="C204" i="54"/>
  <c r="C212" i="54"/>
  <c r="C220" i="54"/>
  <c r="C228" i="54"/>
  <c r="C236" i="54"/>
  <c r="C244" i="54"/>
  <c r="C252" i="54"/>
  <c r="C260" i="54"/>
  <c r="C268" i="54"/>
  <c r="E260" i="54"/>
  <c r="F165" i="54"/>
  <c r="F140" i="54"/>
  <c r="F188" i="54"/>
  <c r="F236" i="54"/>
  <c r="G72" i="54"/>
  <c r="G64" i="54"/>
  <c r="E223" i="54"/>
  <c r="E255" i="54"/>
  <c r="E271" i="54"/>
  <c r="F215" i="54"/>
  <c r="F78" i="54"/>
  <c r="G76" i="54"/>
  <c r="G68" i="54"/>
  <c r="E72" i="54"/>
  <c r="E172" i="54"/>
  <c r="E98" i="54"/>
  <c r="E130" i="54"/>
  <c r="E108" i="54"/>
  <c r="F127" i="54"/>
  <c r="E192" i="54"/>
  <c r="E193" i="54"/>
  <c r="E144" i="54"/>
  <c r="N144" i="54" s="1"/>
  <c r="E95" i="54"/>
  <c r="E197" i="54"/>
  <c r="E173" i="54"/>
  <c r="F65" i="54"/>
  <c r="C70" i="54"/>
  <c r="C86" i="54"/>
  <c r="C94" i="54"/>
  <c r="C102" i="54"/>
  <c r="C110" i="54"/>
  <c r="C118" i="54"/>
  <c r="C126" i="54"/>
  <c r="C134" i="54"/>
  <c r="C142" i="54"/>
  <c r="C150" i="54"/>
  <c r="C158" i="54"/>
  <c r="C166" i="54"/>
  <c r="C174" i="54"/>
  <c r="C182" i="54"/>
  <c r="C190" i="54"/>
  <c r="C198" i="54"/>
  <c r="C206" i="54"/>
  <c r="C214" i="54"/>
  <c r="C222" i="54"/>
  <c r="C230" i="54"/>
  <c r="C238" i="54"/>
  <c r="C246" i="54"/>
  <c r="C254" i="54"/>
  <c r="C262" i="54"/>
  <c r="C270" i="54"/>
  <c r="F98" i="54"/>
  <c r="E236" i="54"/>
  <c r="E252" i="54"/>
  <c r="E210" i="54"/>
  <c r="E186" i="54"/>
  <c r="E88" i="54"/>
  <c r="E212" i="54"/>
  <c r="E187" i="54"/>
  <c r="E89" i="54"/>
  <c r="E167" i="54"/>
  <c r="E257" i="54"/>
  <c r="F261" i="54"/>
  <c r="F113" i="54"/>
  <c r="F164" i="54"/>
  <c r="F196" i="54"/>
  <c r="F260" i="54"/>
  <c r="G66" i="54"/>
  <c r="E254" i="54"/>
  <c r="E270" i="54"/>
  <c r="D75" i="54"/>
  <c r="E183" i="54"/>
  <c r="N183" i="54" s="1"/>
  <c r="E159" i="54"/>
  <c r="E109" i="54"/>
  <c r="E85" i="54"/>
  <c r="E160" i="54"/>
  <c r="E110" i="54"/>
  <c r="E86" i="54"/>
  <c r="E164" i="54"/>
  <c r="E96" i="54"/>
  <c r="E227" i="54"/>
  <c r="F159" i="54"/>
  <c r="F137" i="54"/>
  <c r="F183" i="54"/>
  <c r="O183" i="54" s="1"/>
  <c r="F109" i="54"/>
  <c r="C72" i="54"/>
  <c r="C80" i="54"/>
  <c r="C88" i="54"/>
  <c r="C96" i="54"/>
  <c r="C104" i="54"/>
  <c r="C112" i="54"/>
  <c r="C120" i="54"/>
  <c r="C128" i="54"/>
  <c r="C136" i="54"/>
  <c r="C144" i="54"/>
  <c r="C152" i="54"/>
  <c r="C160" i="54"/>
  <c r="C168" i="54"/>
  <c r="C176" i="54"/>
  <c r="C184" i="54"/>
  <c r="C192" i="54"/>
  <c r="C200" i="54"/>
  <c r="C208" i="54"/>
  <c r="C216" i="54"/>
  <c r="C224" i="54"/>
  <c r="C232" i="54"/>
  <c r="C240" i="54"/>
  <c r="C248" i="54"/>
  <c r="C256" i="54"/>
  <c r="C264" i="54"/>
  <c r="C272" i="54"/>
  <c r="E180" i="54"/>
  <c r="N180" i="54" s="1"/>
  <c r="E156" i="54"/>
  <c r="E106" i="54"/>
  <c r="E82" i="54"/>
  <c r="N81" i="54" s="1"/>
  <c r="E157" i="54"/>
  <c r="E107" i="54"/>
  <c r="E117" i="54"/>
  <c r="E229" i="54"/>
  <c r="E245" i="54"/>
  <c r="E261" i="54"/>
  <c r="F173" i="54"/>
  <c r="F202" i="54"/>
  <c r="F234" i="54"/>
  <c r="F172" i="54"/>
  <c r="O171" i="54" s="1"/>
  <c r="F204" i="54"/>
  <c r="F268" i="54"/>
  <c r="F66" i="54"/>
  <c r="C64" i="54"/>
  <c r="L63" i="56"/>
  <c r="G272" i="54"/>
  <c r="G264" i="54"/>
  <c r="G256" i="54"/>
  <c r="G248" i="54"/>
  <c r="G240" i="54"/>
  <c r="G232" i="54"/>
  <c r="G224" i="54"/>
  <c r="G216" i="54"/>
  <c r="G208" i="54"/>
  <c r="G200" i="54"/>
  <c r="G192" i="54"/>
  <c r="G184" i="54"/>
  <c r="G176" i="54"/>
  <c r="G168" i="54"/>
  <c r="G160" i="54"/>
  <c r="G152" i="54"/>
  <c r="G144" i="54"/>
  <c r="G136" i="54"/>
  <c r="G128" i="54"/>
  <c r="G120" i="54"/>
  <c r="G112" i="54"/>
  <c r="G104" i="54"/>
  <c r="G96" i="54"/>
  <c r="G88" i="54"/>
  <c r="G80" i="54"/>
  <c r="F106" i="54"/>
  <c r="F112" i="54"/>
  <c r="F192" i="54"/>
  <c r="O192" i="54" s="1"/>
  <c r="F240" i="54"/>
  <c r="O240" i="54" s="1"/>
  <c r="F256" i="54"/>
  <c r="F108" i="54"/>
  <c r="F124" i="54"/>
  <c r="F252" i="54"/>
  <c r="O252" i="54" s="1"/>
  <c r="P63" i="56"/>
  <c r="F90" i="54"/>
  <c r="F138" i="54"/>
  <c r="O138" i="54" s="1"/>
  <c r="F186" i="54"/>
  <c r="O186" i="54" s="1"/>
  <c r="C63" i="54"/>
  <c r="L63" i="53"/>
  <c r="F69" i="54"/>
  <c r="G268" i="54"/>
  <c r="G260" i="54"/>
  <c r="G252" i="54"/>
  <c r="G244" i="54"/>
  <c r="G236" i="54"/>
  <c r="G228" i="54"/>
  <c r="G220" i="54"/>
  <c r="G212" i="54"/>
  <c r="G204" i="54"/>
  <c r="G196" i="54"/>
  <c r="G188" i="54"/>
  <c r="G180" i="54"/>
  <c r="G172" i="54"/>
  <c r="G164" i="54"/>
  <c r="G156" i="54"/>
  <c r="G148" i="54"/>
  <c r="G140" i="54"/>
  <c r="G132" i="54"/>
  <c r="G124" i="54"/>
  <c r="G116" i="54"/>
  <c r="G108" i="54"/>
  <c r="G100" i="54"/>
  <c r="G92" i="54"/>
  <c r="G84" i="54"/>
  <c r="F156" i="54"/>
  <c r="O156" i="54" s="1"/>
  <c r="F220" i="54"/>
  <c r="N63" i="53"/>
  <c r="M63" i="53"/>
  <c r="C69" i="54"/>
  <c r="C85" i="54"/>
  <c r="C93" i="54"/>
  <c r="C101" i="54"/>
  <c r="C109" i="54"/>
  <c r="C117" i="54"/>
  <c r="C125" i="54"/>
  <c r="C133" i="54"/>
  <c r="C141" i="54"/>
  <c r="C149" i="54"/>
  <c r="C157" i="54"/>
  <c r="C165" i="54"/>
  <c r="C173" i="54"/>
  <c r="C181" i="54"/>
  <c r="C189" i="54"/>
  <c r="C197" i="54"/>
  <c r="C205" i="54"/>
  <c r="C213" i="54"/>
  <c r="C221" i="54"/>
  <c r="C229" i="54"/>
  <c r="C237" i="54"/>
  <c r="C245" i="54"/>
  <c r="C253" i="54"/>
  <c r="C261" i="54"/>
  <c r="C269" i="54"/>
  <c r="F120" i="54"/>
  <c r="F168" i="54"/>
  <c r="F184" i="54"/>
  <c r="F216" i="54"/>
  <c r="F264" i="54"/>
  <c r="F136" i="54"/>
  <c r="C71" i="54"/>
  <c r="C79" i="54"/>
  <c r="C87" i="54"/>
  <c r="C95" i="54"/>
  <c r="C103" i="54"/>
  <c r="C111" i="54"/>
  <c r="C119" i="54"/>
  <c r="C127" i="54"/>
  <c r="C135" i="54"/>
  <c r="C143" i="54"/>
  <c r="C151" i="54"/>
  <c r="C159" i="54"/>
  <c r="C167" i="54"/>
  <c r="C175" i="54"/>
  <c r="C183" i="54"/>
  <c r="C191" i="54"/>
  <c r="C199" i="54"/>
  <c r="C207" i="54"/>
  <c r="C215" i="54"/>
  <c r="C223" i="54"/>
  <c r="C231" i="54"/>
  <c r="C239" i="54"/>
  <c r="C247" i="54"/>
  <c r="C255" i="54"/>
  <c r="C263" i="54"/>
  <c r="C271" i="54"/>
  <c r="F174" i="54"/>
  <c r="F222" i="54"/>
  <c r="F270" i="54"/>
  <c r="O270" i="54" s="1"/>
  <c r="O63" i="53"/>
  <c r="F64" i="54"/>
  <c r="C65" i="54"/>
  <c r="C73" i="54"/>
  <c r="C81" i="54"/>
  <c r="C89" i="54"/>
  <c r="C97" i="54"/>
  <c r="C105" i="54"/>
  <c r="C113" i="54"/>
  <c r="C121" i="54"/>
  <c r="C129" i="54"/>
  <c r="C137" i="54"/>
  <c r="C145" i="54"/>
  <c r="C153" i="54"/>
  <c r="C161" i="54"/>
  <c r="C169" i="54"/>
  <c r="C177" i="54"/>
  <c r="C185" i="54"/>
  <c r="C193" i="54"/>
  <c r="C201" i="54"/>
  <c r="C209" i="54"/>
  <c r="C217" i="54"/>
  <c r="C225" i="54"/>
  <c r="C233" i="54"/>
  <c r="C241" i="54"/>
  <c r="C249" i="54"/>
  <c r="C257" i="54"/>
  <c r="C265" i="54"/>
  <c r="C273" i="54"/>
  <c r="F82" i="54"/>
  <c r="F162" i="54"/>
  <c r="F210" i="54"/>
  <c r="O210" i="54" s="1"/>
  <c r="G267" i="54"/>
  <c r="G259" i="54"/>
  <c r="G251" i="54"/>
  <c r="G243" i="54"/>
  <c r="G235" i="54"/>
  <c r="G227" i="54"/>
  <c r="G219" i="54"/>
  <c r="G211" i="54"/>
  <c r="G203" i="54"/>
  <c r="G195" i="54"/>
  <c r="G187" i="54"/>
  <c r="G179" i="54"/>
  <c r="G171" i="54"/>
  <c r="G163" i="54"/>
  <c r="G155" i="54"/>
  <c r="G147" i="54"/>
  <c r="G139" i="54"/>
  <c r="G131" i="54"/>
  <c r="G123" i="54"/>
  <c r="G115" i="54"/>
  <c r="G107" i="54"/>
  <c r="G99" i="54"/>
  <c r="G91" i="54"/>
  <c r="G83" i="54"/>
  <c r="G75" i="54"/>
  <c r="G67" i="54"/>
  <c r="C66" i="54"/>
  <c r="C82" i="54"/>
  <c r="C90" i="54"/>
  <c r="C98" i="54"/>
  <c r="C106" i="54"/>
  <c r="C114" i="54"/>
  <c r="C122" i="54"/>
  <c r="C130" i="54"/>
  <c r="C138" i="54"/>
  <c r="C146" i="54"/>
  <c r="C154" i="54"/>
  <c r="C162" i="54"/>
  <c r="C170" i="54"/>
  <c r="C178" i="54"/>
  <c r="C186" i="54"/>
  <c r="C194" i="54"/>
  <c r="C202" i="54"/>
  <c r="C210" i="54"/>
  <c r="C218" i="54"/>
  <c r="C226" i="54"/>
  <c r="C234" i="54"/>
  <c r="C242" i="54"/>
  <c r="C250" i="54"/>
  <c r="C258" i="54"/>
  <c r="C266" i="54"/>
  <c r="C274" i="54"/>
  <c r="F84" i="54"/>
  <c r="F100" i="54"/>
  <c r="F132" i="54"/>
  <c r="D63" i="54"/>
  <c r="M63" i="56"/>
  <c r="G274" i="54"/>
  <c r="G266" i="54"/>
  <c r="G258" i="54"/>
  <c r="G250" i="54"/>
  <c r="G242" i="54"/>
  <c r="G234" i="54"/>
  <c r="G226" i="54"/>
  <c r="G218" i="54"/>
  <c r="G210" i="54"/>
  <c r="G202" i="54"/>
  <c r="G194" i="54"/>
  <c r="G186" i="54"/>
  <c r="G178" i="54"/>
  <c r="G170" i="54"/>
  <c r="G162" i="54"/>
  <c r="G154" i="54"/>
  <c r="G146" i="54"/>
  <c r="G138" i="54"/>
  <c r="G130" i="54"/>
  <c r="G122" i="54"/>
  <c r="G114" i="54"/>
  <c r="G106" i="54"/>
  <c r="G98" i="54"/>
  <c r="G90" i="54"/>
  <c r="G82" i="54"/>
  <c r="G74" i="54"/>
  <c r="D272" i="54"/>
  <c r="D264" i="54"/>
  <c r="D256" i="54"/>
  <c r="D248" i="54"/>
  <c r="D240" i="54"/>
  <c r="M240" i="54" s="1"/>
  <c r="D232" i="54"/>
  <c r="D224" i="54"/>
  <c r="D216" i="54"/>
  <c r="D208" i="54"/>
  <c r="D200" i="54"/>
  <c r="D192" i="54"/>
  <c r="D184" i="54"/>
  <c r="D176" i="54"/>
  <c r="D168" i="54"/>
  <c r="D160" i="54"/>
  <c r="D152" i="54"/>
  <c r="D144" i="54"/>
  <c r="D136" i="54"/>
  <c r="D128" i="54"/>
  <c r="D120" i="54"/>
  <c r="D112" i="54"/>
  <c r="D104" i="54"/>
  <c r="D96" i="54"/>
  <c r="D88" i="54"/>
  <c r="D80" i="54"/>
  <c r="F258" i="54"/>
  <c r="F75" i="54"/>
  <c r="O75" i="54" s="1"/>
  <c r="C67" i="54"/>
  <c r="C83" i="54"/>
  <c r="C91" i="54"/>
  <c r="C99" i="54"/>
  <c r="C107" i="54"/>
  <c r="C115" i="54"/>
  <c r="C123" i="54"/>
  <c r="L123" i="54" s="1"/>
  <c r="C131" i="54"/>
  <c r="C139" i="54"/>
  <c r="C147" i="54"/>
  <c r="C155" i="54"/>
  <c r="C163" i="54"/>
  <c r="C171" i="54"/>
  <c r="C179" i="54"/>
  <c r="C187" i="54"/>
  <c r="C195" i="54"/>
  <c r="C203" i="54"/>
  <c r="C211" i="54"/>
  <c r="C219" i="54"/>
  <c r="C227" i="54"/>
  <c r="C235" i="54"/>
  <c r="C243" i="54"/>
  <c r="C251" i="54"/>
  <c r="C259" i="54"/>
  <c r="C267" i="54"/>
  <c r="F118" i="54"/>
  <c r="F150" i="54"/>
  <c r="F198" i="54"/>
  <c r="F214" i="54"/>
  <c r="F246" i="54"/>
  <c r="D271" i="54"/>
  <c r="D263" i="54"/>
  <c r="D255" i="54"/>
  <c r="D247" i="54"/>
  <c r="D239" i="54"/>
  <c r="D231" i="54"/>
  <c r="D223" i="54"/>
  <c r="D215" i="54"/>
  <c r="D207" i="54"/>
  <c r="M207" i="54" s="1"/>
  <c r="D199" i="54"/>
  <c r="D191" i="54"/>
  <c r="D183" i="54"/>
  <c r="D175" i="54"/>
  <c r="D167" i="54"/>
  <c r="D159" i="54"/>
  <c r="D151" i="54"/>
  <c r="D143" i="54"/>
  <c r="D135" i="54"/>
  <c r="D127" i="54"/>
  <c r="D119" i="54"/>
  <c r="D111" i="54"/>
  <c r="D103" i="54"/>
  <c r="D95" i="54"/>
  <c r="D87" i="54"/>
  <c r="G273" i="54"/>
  <c r="G265" i="54"/>
  <c r="G257" i="54"/>
  <c r="G249" i="54"/>
  <c r="G241" i="54"/>
  <c r="G233" i="54"/>
  <c r="G225" i="54"/>
  <c r="G217" i="54"/>
  <c r="G209" i="54"/>
  <c r="G201" i="54"/>
  <c r="P201" i="54" s="1"/>
  <c r="G193" i="54"/>
  <c r="G185" i="54"/>
  <c r="G177" i="54"/>
  <c r="G169" i="54"/>
  <c r="G161" i="54"/>
  <c r="G153" i="54"/>
  <c r="G145" i="54"/>
  <c r="G137" i="54"/>
  <c r="G129" i="54"/>
  <c r="G121" i="54"/>
  <c r="G113" i="54"/>
  <c r="G105" i="54"/>
  <c r="G97" i="54"/>
  <c r="G89" i="54"/>
  <c r="G81" i="54"/>
  <c r="G65" i="54"/>
  <c r="D270" i="54"/>
  <c r="D262" i="54"/>
  <c r="D254" i="54"/>
  <c r="D246" i="54"/>
  <c r="D238" i="54"/>
  <c r="D230" i="54"/>
  <c r="D222" i="54"/>
  <c r="D214" i="54"/>
  <c r="D206" i="54"/>
  <c r="D198" i="54"/>
  <c r="D190" i="54"/>
  <c r="D182" i="54"/>
  <c r="D174" i="54"/>
  <c r="D166" i="54"/>
  <c r="D158" i="54"/>
  <c r="D150" i="54"/>
  <c r="M150" i="54" s="1"/>
  <c r="D142" i="54"/>
  <c r="D134" i="54"/>
  <c r="D126" i="54"/>
  <c r="D118" i="54"/>
  <c r="D110" i="54"/>
  <c r="D102" i="54"/>
  <c r="D94" i="54"/>
  <c r="D86" i="54"/>
  <c r="D70" i="54"/>
  <c r="G271" i="54"/>
  <c r="G263" i="54"/>
  <c r="G255" i="54"/>
  <c r="G247" i="54"/>
  <c r="G239" i="54"/>
  <c r="G231" i="54"/>
  <c r="G223" i="54"/>
  <c r="G215" i="54"/>
  <c r="G207" i="54"/>
  <c r="G199" i="54"/>
  <c r="G191" i="54"/>
  <c r="G183" i="54"/>
  <c r="G175" i="54"/>
  <c r="G167" i="54"/>
  <c r="G159" i="54"/>
  <c r="G151" i="54"/>
  <c r="G143" i="54"/>
  <c r="G135" i="54"/>
  <c r="G127" i="54"/>
  <c r="G119" i="54"/>
  <c r="G111" i="54"/>
  <c r="G103" i="54"/>
  <c r="G95" i="54"/>
  <c r="G87" i="54"/>
  <c r="D268" i="54"/>
  <c r="D260" i="54"/>
  <c r="D252" i="54"/>
  <c r="D244" i="54"/>
  <c r="D236" i="54"/>
  <c r="D228" i="54"/>
  <c r="M228" i="54" s="1"/>
  <c r="D220" i="54"/>
  <c r="D212" i="54"/>
  <c r="D204" i="54"/>
  <c r="D196" i="54"/>
  <c r="D188" i="54"/>
  <c r="D180" i="54"/>
  <c r="M180" i="54" s="1"/>
  <c r="D172" i="54"/>
  <c r="D164" i="54"/>
  <c r="D156" i="54"/>
  <c r="D148" i="54"/>
  <c r="D140" i="54"/>
  <c r="D132" i="54"/>
  <c r="D124" i="54"/>
  <c r="D116" i="54"/>
  <c r="D108" i="54"/>
  <c r="D100" i="54"/>
  <c r="D92" i="54"/>
  <c r="D84" i="54"/>
  <c r="D68" i="54"/>
  <c r="E64" i="54"/>
  <c r="G270" i="54"/>
  <c r="P270" i="54" s="1"/>
  <c r="G262" i="54"/>
  <c r="G254" i="54"/>
  <c r="G246" i="54"/>
  <c r="G238" i="54"/>
  <c r="G230" i="54"/>
  <c r="G222" i="54"/>
  <c r="G214" i="54"/>
  <c r="G206" i="54"/>
  <c r="G198" i="54"/>
  <c r="G190" i="54"/>
  <c r="G182" i="54"/>
  <c r="G174" i="54"/>
  <c r="G166" i="54"/>
  <c r="G158" i="54"/>
  <c r="G150" i="54"/>
  <c r="G142" i="54"/>
  <c r="G134" i="54"/>
  <c r="G126" i="54"/>
  <c r="P126" i="54" s="1"/>
  <c r="G118" i="54"/>
  <c r="G110" i="54"/>
  <c r="G102" i="54"/>
  <c r="G94" i="54"/>
  <c r="G86" i="54"/>
  <c r="G70" i="54"/>
  <c r="G269" i="54"/>
  <c r="G261" i="54"/>
  <c r="G253" i="54"/>
  <c r="G245" i="54"/>
  <c r="G237" i="54"/>
  <c r="G229" i="54"/>
  <c r="G221" i="54"/>
  <c r="G213" i="54"/>
  <c r="G205" i="54"/>
  <c r="G197" i="54"/>
  <c r="G189" i="54"/>
  <c r="G181" i="54"/>
  <c r="G173" i="54"/>
  <c r="G165" i="54"/>
  <c r="G157" i="54"/>
  <c r="G149" i="54"/>
  <c r="G141" i="54"/>
  <c r="G133" i="54"/>
  <c r="G125" i="54"/>
  <c r="G117" i="54"/>
  <c r="G109" i="54"/>
  <c r="G101" i="54"/>
  <c r="G93" i="54"/>
  <c r="G85" i="54"/>
  <c r="G77" i="54"/>
  <c r="G69" i="54"/>
  <c r="E65" i="54"/>
  <c r="E66" i="54"/>
  <c r="D269" i="54"/>
  <c r="D261" i="54"/>
  <c r="D253" i="54"/>
  <c r="D245" i="54"/>
  <c r="D237" i="54"/>
  <c r="M237" i="54" s="1"/>
  <c r="D229" i="54"/>
  <c r="D221" i="54"/>
  <c r="D213" i="54"/>
  <c r="M213" i="54" s="1"/>
  <c r="D205" i="54"/>
  <c r="D197" i="54"/>
  <c r="D189" i="54"/>
  <c r="D181" i="54"/>
  <c r="D173" i="54"/>
  <c r="D165" i="54"/>
  <c r="D157" i="54"/>
  <c r="D149" i="54"/>
  <c r="D141" i="54"/>
  <c r="D133" i="54"/>
  <c r="D125" i="54"/>
  <c r="D117" i="54"/>
  <c r="D109" i="54"/>
  <c r="D101" i="54"/>
  <c r="D93" i="54"/>
  <c r="M93" i="54" s="1"/>
  <c r="D85" i="54"/>
  <c r="D77" i="54"/>
  <c r="D69" i="54"/>
  <c r="E69" i="54"/>
  <c r="E70" i="54"/>
  <c r="D267" i="54"/>
  <c r="D259" i="54"/>
  <c r="D251" i="54"/>
  <c r="D243" i="54"/>
  <c r="D235" i="54"/>
  <c r="D227" i="54"/>
  <c r="D219" i="54"/>
  <c r="D211" i="54"/>
  <c r="D203" i="54"/>
  <c r="D195" i="54"/>
  <c r="D187" i="54"/>
  <c r="D179" i="54"/>
  <c r="D171" i="54"/>
  <c r="D163" i="54"/>
  <c r="D155" i="54"/>
  <c r="D147" i="54"/>
  <c r="D139" i="54"/>
  <c r="D131" i="54"/>
  <c r="D123" i="54"/>
  <c r="M123" i="54" s="1"/>
  <c r="D115" i="54"/>
  <c r="D107" i="54"/>
  <c r="D99" i="54"/>
  <c r="D91" i="54"/>
  <c r="D83" i="54"/>
  <c r="D67" i="54"/>
  <c r="D274" i="54"/>
  <c r="D266" i="54"/>
  <c r="D258" i="54"/>
  <c r="D250" i="54"/>
  <c r="D242" i="54"/>
  <c r="D234" i="54"/>
  <c r="D226" i="54"/>
  <c r="D218" i="54"/>
  <c r="D210" i="54"/>
  <c r="D202" i="54"/>
  <c r="D194" i="54"/>
  <c r="D186" i="54"/>
  <c r="D273" i="54"/>
  <c r="M273" i="54" s="1"/>
  <c r="D265" i="54"/>
  <c r="D257" i="54"/>
  <c r="D249" i="54"/>
  <c r="D241" i="54"/>
  <c r="D233" i="54"/>
  <c r="D225" i="54"/>
  <c r="D217" i="54"/>
  <c r="D209" i="54"/>
  <c r="D201" i="54"/>
  <c r="D193" i="54"/>
  <c r="D185" i="54"/>
  <c r="D177" i="54"/>
  <c r="D169" i="54"/>
  <c r="D161" i="54"/>
  <c r="D153" i="54"/>
  <c r="D145" i="54"/>
  <c r="D137" i="54"/>
  <c r="D129" i="54"/>
  <c r="D121" i="54"/>
  <c r="D113" i="54"/>
  <c r="D105" i="54"/>
  <c r="D97" i="54"/>
  <c r="D89" i="54"/>
  <c r="D81" i="54"/>
  <c r="D73" i="54"/>
  <c r="D65" i="54"/>
  <c r="D178" i="54"/>
  <c r="D170" i="54"/>
  <c r="D162" i="54"/>
  <c r="M162" i="54" s="1"/>
  <c r="D154" i="54"/>
  <c r="D146" i="54"/>
  <c r="D138" i="54"/>
  <c r="D130" i="54"/>
  <c r="D122" i="54"/>
  <c r="D114" i="54"/>
  <c r="D106" i="54"/>
  <c r="D98" i="54"/>
  <c r="D90" i="54"/>
  <c r="D82" i="54"/>
  <c r="D74" i="54"/>
  <c r="D66" i="54"/>
  <c r="E73" i="54"/>
  <c r="D64" i="54"/>
  <c r="E78" i="54"/>
  <c r="N78" i="54" s="1"/>
  <c r="E68" i="54"/>
  <c r="E75" i="54"/>
  <c r="E67" i="54"/>
  <c r="M327" i="45" l="1"/>
  <c r="O354" i="47"/>
  <c r="O411" i="45"/>
  <c r="U411" i="45" s="1"/>
  <c r="H183" i="40" s="1"/>
  <c r="O333" i="45"/>
  <c r="M279" i="45"/>
  <c r="O411" i="47"/>
  <c r="O333" i="47"/>
  <c r="M387" i="45"/>
  <c r="M366" i="46"/>
  <c r="O369" i="45"/>
  <c r="O315" i="45"/>
  <c r="O342" i="45"/>
  <c r="M414" i="45"/>
  <c r="M354" i="45"/>
  <c r="M381" i="45"/>
  <c r="M378" i="45"/>
  <c r="O315" i="47"/>
  <c r="P411" i="45"/>
  <c r="P393" i="45"/>
  <c r="P333" i="45"/>
  <c r="P390" i="45"/>
  <c r="P345" i="45"/>
  <c r="P390" i="46"/>
  <c r="P408" i="45"/>
  <c r="P399" i="45"/>
  <c r="P399" i="46"/>
  <c r="P354" i="47"/>
  <c r="P327" i="45"/>
  <c r="U327" i="45" s="1"/>
  <c r="H155" i="40" s="1"/>
  <c r="P327" i="46"/>
  <c r="P363" i="47"/>
  <c r="P396" i="45"/>
  <c r="P288" i="47"/>
  <c r="P408" i="46"/>
  <c r="P396" i="46"/>
  <c r="P306" i="45"/>
  <c r="O303" i="45"/>
  <c r="O411" i="46"/>
  <c r="O357" i="45"/>
  <c r="O285" i="45"/>
  <c r="O354" i="45"/>
  <c r="M354" i="46"/>
  <c r="M381" i="46"/>
  <c r="M336" i="46"/>
  <c r="M342" i="46"/>
  <c r="M369" i="46"/>
  <c r="M351" i="45"/>
  <c r="M297" i="45"/>
  <c r="M399" i="45"/>
  <c r="M309" i="45"/>
  <c r="M411" i="45"/>
  <c r="P354" i="45"/>
  <c r="U354" i="45" s="1"/>
  <c r="H164" i="40" s="1"/>
  <c r="P288" i="45"/>
  <c r="M279" i="47"/>
  <c r="M366" i="45"/>
  <c r="O417" i="45"/>
  <c r="P402" i="45"/>
  <c r="M312" i="45"/>
  <c r="O375" i="45"/>
  <c r="M321" i="45"/>
  <c r="R33" i="47"/>
  <c r="M324" i="45"/>
  <c r="M303" i="45"/>
  <c r="M375" i="45"/>
  <c r="O35" i="46"/>
  <c r="O345" i="45"/>
  <c r="O387" i="45"/>
  <c r="O402" i="46"/>
  <c r="P285" i="45"/>
  <c r="P414" i="45"/>
  <c r="P351" i="45"/>
  <c r="M276" i="45"/>
  <c r="M339" i="45"/>
  <c r="O291" i="45"/>
  <c r="O405" i="45"/>
  <c r="O372" i="45"/>
  <c r="O312" i="45"/>
  <c r="P348" i="45"/>
  <c r="P372" i="45"/>
  <c r="P378" i="45"/>
  <c r="P405" i="45"/>
  <c r="M339" i="46"/>
  <c r="M393" i="45"/>
  <c r="M291" i="45"/>
  <c r="M390" i="45"/>
  <c r="M330" i="45"/>
  <c r="O294" i="45"/>
  <c r="O336" i="45"/>
  <c r="O300" i="45"/>
  <c r="O330" i="45"/>
  <c r="O393" i="45"/>
  <c r="O36" i="46"/>
  <c r="P384" i="45"/>
  <c r="P279" i="45"/>
  <c r="M339" i="47"/>
  <c r="M408" i="45"/>
  <c r="M393" i="46"/>
  <c r="O366" i="45"/>
  <c r="O399" i="45"/>
  <c r="R35" i="45"/>
  <c r="O378" i="45"/>
  <c r="O348" i="45"/>
  <c r="O288" i="45"/>
  <c r="O396" i="45"/>
  <c r="O351" i="45"/>
  <c r="P375" i="45"/>
  <c r="P387" i="45"/>
  <c r="U387" i="45" s="1"/>
  <c r="H175" i="40" s="1"/>
  <c r="P369" i="45"/>
  <c r="U370" i="45" s="1"/>
  <c r="I169" i="40" s="1"/>
  <c r="M300" i="45"/>
  <c r="M348" i="45"/>
  <c r="M333" i="45"/>
  <c r="O33" i="47"/>
  <c r="M405" i="45"/>
  <c r="M402" i="45"/>
  <c r="R35" i="47"/>
  <c r="O321" i="45"/>
  <c r="O297" i="45"/>
  <c r="P336" i="45"/>
  <c r="R36" i="45"/>
  <c r="P339" i="45"/>
  <c r="P357" i="45"/>
  <c r="U358" i="45" s="1"/>
  <c r="I165" i="40" s="1"/>
  <c r="P300" i="45"/>
  <c r="P294" i="45"/>
  <c r="P366" i="45"/>
  <c r="M306" i="45"/>
  <c r="M363" i="45"/>
  <c r="M345" i="45"/>
  <c r="M285" i="45"/>
  <c r="M396" i="45"/>
  <c r="O390" i="45"/>
  <c r="O399" i="46"/>
  <c r="R35" i="46"/>
  <c r="R42" i="46" s="1"/>
  <c r="O279" i="45"/>
  <c r="O360" i="45"/>
  <c r="P336" i="47"/>
  <c r="R36" i="46"/>
  <c r="P309" i="45"/>
  <c r="P321" i="45"/>
  <c r="P330" i="45"/>
  <c r="P360" i="45"/>
  <c r="P315" i="45"/>
  <c r="R33" i="45"/>
  <c r="M288" i="45"/>
  <c r="M360" i="45"/>
  <c r="M417" i="45"/>
  <c r="O339" i="45"/>
  <c r="O306" i="45"/>
  <c r="O318" i="45"/>
  <c r="O35" i="45"/>
  <c r="O384" i="45"/>
  <c r="R36" i="47"/>
  <c r="P342" i="45"/>
  <c r="P303" i="45"/>
  <c r="P417" i="45"/>
  <c r="U355" i="45"/>
  <c r="I164" i="40" s="1"/>
  <c r="M372" i="45"/>
  <c r="R33" i="46"/>
  <c r="M315" i="45"/>
  <c r="O381" i="45"/>
  <c r="O276" i="45"/>
  <c r="U276" i="45" s="1"/>
  <c r="H138" i="40" s="1"/>
  <c r="O309" i="45"/>
  <c r="U310" i="45" s="1"/>
  <c r="I149" i="40" s="1"/>
  <c r="O35" i="47"/>
  <c r="O42" i="47" s="1"/>
  <c r="O414" i="45"/>
  <c r="O363" i="45"/>
  <c r="O402" i="45"/>
  <c r="O324" i="45"/>
  <c r="P381" i="45"/>
  <c r="U382" i="45" s="1"/>
  <c r="I173" i="40" s="1"/>
  <c r="P312" i="45"/>
  <c r="U313" i="45" s="1"/>
  <c r="I150" i="40" s="1"/>
  <c r="P297" i="45"/>
  <c r="U298" i="45" s="1"/>
  <c r="I145" i="40" s="1"/>
  <c r="U376" i="45"/>
  <c r="I171" i="40" s="1"/>
  <c r="O36" i="45"/>
  <c r="P318" i="45"/>
  <c r="N33" i="45"/>
  <c r="P33" i="45"/>
  <c r="M282" i="45"/>
  <c r="O33" i="45"/>
  <c r="M318" i="45"/>
  <c r="P36" i="45"/>
  <c r="N36" i="45"/>
  <c r="P282" i="45"/>
  <c r="M282" i="46"/>
  <c r="P33" i="46"/>
  <c r="N33" i="46"/>
  <c r="M318" i="46"/>
  <c r="O33" i="46"/>
  <c r="S33" i="45"/>
  <c r="Q33" i="45"/>
  <c r="P36" i="46"/>
  <c r="N36" i="46"/>
  <c r="P318" i="47"/>
  <c r="O36" i="47"/>
  <c r="N33" i="47"/>
  <c r="P33" i="47"/>
  <c r="S33" i="46"/>
  <c r="Q33" i="46"/>
  <c r="P36" i="47"/>
  <c r="N36" i="47"/>
  <c r="S33" i="47"/>
  <c r="Q33" i="47"/>
  <c r="O282" i="46"/>
  <c r="N35" i="46"/>
  <c r="P35" i="46"/>
  <c r="S35" i="45"/>
  <c r="Q35" i="45"/>
  <c r="Q36" i="45"/>
  <c r="S36" i="45"/>
  <c r="P35" i="45"/>
  <c r="N35" i="45"/>
  <c r="O282" i="45"/>
  <c r="S35" i="47"/>
  <c r="Q35" i="47"/>
  <c r="S36" i="46"/>
  <c r="Q36" i="46"/>
  <c r="P35" i="47"/>
  <c r="N35" i="47"/>
  <c r="S35" i="46"/>
  <c r="Q35" i="46"/>
  <c r="Q36" i="47"/>
  <c r="S36" i="47"/>
  <c r="M414" i="47"/>
  <c r="O327" i="46"/>
  <c r="O363" i="46"/>
  <c r="P411" i="46"/>
  <c r="P306" i="47"/>
  <c r="M276" i="46"/>
  <c r="M411" i="46"/>
  <c r="O303" i="47"/>
  <c r="P324" i="47"/>
  <c r="P318" i="46"/>
  <c r="P285" i="47"/>
  <c r="P378" i="46"/>
  <c r="M276" i="47"/>
  <c r="M411" i="47"/>
  <c r="M291" i="46"/>
  <c r="M348" i="46"/>
  <c r="M390" i="46"/>
  <c r="M330" i="46"/>
  <c r="P354" i="46"/>
  <c r="O366" i="47"/>
  <c r="O294" i="46"/>
  <c r="O399" i="47"/>
  <c r="O333" i="46"/>
  <c r="O378" i="46"/>
  <c r="O348" i="47"/>
  <c r="O288" i="47"/>
  <c r="O396" i="46"/>
  <c r="O351" i="47"/>
  <c r="P375" i="46"/>
  <c r="P363" i="46"/>
  <c r="P369" i="46"/>
  <c r="P279" i="47"/>
  <c r="M384" i="47"/>
  <c r="M408" i="47"/>
  <c r="M348" i="47"/>
  <c r="M405" i="46"/>
  <c r="O366" i="46"/>
  <c r="O321" i="47"/>
  <c r="O378" i="47"/>
  <c r="P288" i="46"/>
  <c r="P375" i="47"/>
  <c r="P339" i="46"/>
  <c r="P357" i="46"/>
  <c r="P369" i="47"/>
  <c r="P294" i="46"/>
  <c r="P366" i="46"/>
  <c r="M399" i="47"/>
  <c r="U400" i="47" s="1"/>
  <c r="U179" i="40" s="1"/>
  <c r="M306" i="47"/>
  <c r="M363" i="47"/>
  <c r="P309" i="47"/>
  <c r="P321" i="47"/>
  <c r="P342" i="46"/>
  <c r="P315" i="47"/>
  <c r="P417" i="46"/>
  <c r="P141" i="54"/>
  <c r="P198" i="54"/>
  <c r="P114" i="54"/>
  <c r="P99" i="54"/>
  <c r="U97" i="53"/>
  <c r="P105" i="54"/>
  <c r="P249" i="54"/>
  <c r="P102" i="54"/>
  <c r="P210" i="54"/>
  <c r="P174" i="54"/>
  <c r="P189" i="54"/>
  <c r="P387" i="47"/>
  <c r="P300" i="46"/>
  <c r="P402" i="46"/>
  <c r="P276" i="46"/>
  <c r="P309" i="46"/>
  <c r="P327" i="47"/>
  <c r="P321" i="46"/>
  <c r="P312" i="46"/>
  <c r="P339" i="47"/>
  <c r="P330" i="46"/>
  <c r="P357" i="47"/>
  <c r="P360" i="47"/>
  <c r="P315" i="46"/>
  <c r="P300" i="47"/>
  <c r="P294" i="47"/>
  <c r="P366" i="47"/>
  <c r="P276" i="47"/>
  <c r="U88" i="56"/>
  <c r="P324" i="46"/>
  <c r="P396" i="47"/>
  <c r="P381" i="46"/>
  <c r="P348" i="46"/>
  <c r="P312" i="47"/>
  <c r="P306" i="46"/>
  <c r="P342" i="47"/>
  <c r="P372" i="47"/>
  <c r="P297" i="46"/>
  <c r="P303" i="47"/>
  <c r="P417" i="47"/>
  <c r="P402" i="47"/>
  <c r="P237" i="54"/>
  <c r="P87" i="54"/>
  <c r="P129" i="54"/>
  <c r="P195" i="54"/>
  <c r="P252" i="54"/>
  <c r="P168" i="54"/>
  <c r="P63" i="54"/>
  <c r="P78" i="54"/>
  <c r="P408" i="47"/>
  <c r="P381" i="47"/>
  <c r="P285" i="46"/>
  <c r="P414" i="46"/>
  <c r="P297" i="47"/>
  <c r="P351" i="46"/>
  <c r="P117" i="54"/>
  <c r="P159" i="54"/>
  <c r="P90" i="54"/>
  <c r="P75" i="54"/>
  <c r="P267" i="54"/>
  <c r="P132" i="54"/>
  <c r="P240" i="54"/>
  <c r="P72" i="54"/>
  <c r="P333" i="46"/>
  <c r="P411" i="47"/>
  <c r="P348" i="47"/>
  <c r="P393" i="47"/>
  <c r="P372" i="46"/>
  <c r="P414" i="47"/>
  <c r="P405" i="46"/>
  <c r="P351" i="47"/>
  <c r="P330" i="47"/>
  <c r="P303" i="46"/>
  <c r="P162" i="54"/>
  <c r="P147" i="54"/>
  <c r="P204" i="54"/>
  <c r="P120" i="54"/>
  <c r="U82" i="56"/>
  <c r="U135" i="56"/>
  <c r="P345" i="46"/>
  <c r="P336" i="46"/>
  <c r="P282" i="46"/>
  <c r="P291" i="46"/>
  <c r="P333" i="47"/>
  <c r="P390" i="47"/>
  <c r="P384" i="46"/>
  <c r="P378" i="47"/>
  <c r="P405" i="47"/>
  <c r="P279" i="46"/>
  <c r="P234" i="54"/>
  <c r="P345" i="47"/>
  <c r="P282" i="47"/>
  <c r="P291" i="47"/>
  <c r="P384" i="47"/>
  <c r="P387" i="46"/>
  <c r="P360" i="46"/>
  <c r="O150" i="54"/>
  <c r="O222" i="54"/>
  <c r="O90" i="54"/>
  <c r="O147" i="54"/>
  <c r="O141" i="54"/>
  <c r="O66" i="54"/>
  <c r="O72" i="54"/>
  <c r="O117" i="54"/>
  <c r="O234" i="54"/>
  <c r="O255" i="54"/>
  <c r="O216" i="54"/>
  <c r="O264" i="54"/>
  <c r="O132" i="54"/>
  <c r="O78" i="54"/>
  <c r="O273" i="54"/>
  <c r="U82" i="53"/>
  <c r="O408" i="47"/>
  <c r="O348" i="46"/>
  <c r="U349" i="46" s="1"/>
  <c r="S162" i="40" s="1"/>
  <c r="O291" i="47"/>
  <c r="O405" i="47"/>
  <c r="O387" i="46"/>
  <c r="O372" i="47"/>
  <c r="O312" i="47"/>
  <c r="U72" i="56"/>
  <c r="O174" i="54"/>
  <c r="O303" i="46"/>
  <c r="O294" i="47"/>
  <c r="O408" i="46"/>
  <c r="O336" i="47"/>
  <c r="U336" i="47" s="1"/>
  <c r="T158" i="40" s="1"/>
  <c r="O291" i="46"/>
  <c r="O405" i="46"/>
  <c r="O300" i="47"/>
  <c r="O330" i="47"/>
  <c r="O393" i="46"/>
  <c r="U393" i="46" s="1"/>
  <c r="R177" i="40" s="1"/>
  <c r="O312" i="46"/>
  <c r="O288" i="46"/>
  <c r="O396" i="47"/>
  <c r="O297" i="47"/>
  <c r="O351" i="46"/>
  <c r="O417" i="47"/>
  <c r="O285" i="47"/>
  <c r="O390" i="47"/>
  <c r="O357" i="46"/>
  <c r="O321" i="46"/>
  <c r="O276" i="46"/>
  <c r="O279" i="47"/>
  <c r="O360" i="47"/>
  <c r="O297" i="46"/>
  <c r="O246" i="54"/>
  <c r="O159" i="54"/>
  <c r="O369" i="46"/>
  <c r="O417" i="46"/>
  <c r="O285" i="46"/>
  <c r="O375" i="47"/>
  <c r="O390" i="46"/>
  <c r="O282" i="47"/>
  <c r="O339" i="47"/>
  <c r="O306" i="46"/>
  <c r="O327" i="47"/>
  <c r="O318" i="47"/>
  <c r="O342" i="47"/>
  <c r="O279" i="46"/>
  <c r="O345" i="47"/>
  <c r="O360" i="46"/>
  <c r="O384" i="47"/>
  <c r="O336" i="46"/>
  <c r="O120" i="54"/>
  <c r="O354" i="46"/>
  <c r="O375" i="46"/>
  <c r="O381" i="47"/>
  <c r="O339" i="46"/>
  <c r="O306" i="47"/>
  <c r="O315" i="46"/>
  <c r="O276" i="47"/>
  <c r="O309" i="47"/>
  <c r="O318" i="46"/>
  <c r="U318" i="46" s="1"/>
  <c r="R152" i="40" s="1"/>
  <c r="O414" i="47"/>
  <c r="O342" i="46"/>
  <c r="O363" i="47"/>
  <c r="O372" i="46"/>
  <c r="O384" i="46"/>
  <c r="O324" i="46"/>
  <c r="O198" i="54"/>
  <c r="O165" i="54"/>
  <c r="O381" i="46"/>
  <c r="U382" i="46" s="1"/>
  <c r="S173" i="40" s="1"/>
  <c r="O309" i="46"/>
  <c r="O414" i="46"/>
  <c r="O300" i="46"/>
  <c r="O330" i="46"/>
  <c r="O345" i="46"/>
  <c r="O387" i="47"/>
  <c r="O393" i="47"/>
  <c r="O402" i="47"/>
  <c r="O324" i="47"/>
  <c r="N186" i="54"/>
  <c r="N138" i="54"/>
  <c r="N273" i="54"/>
  <c r="N153" i="54"/>
  <c r="U256" i="56"/>
  <c r="U111" i="56"/>
  <c r="N252" i="54"/>
  <c r="N168" i="54"/>
  <c r="N225" i="54"/>
  <c r="N120" i="54"/>
  <c r="U123" i="56"/>
  <c r="N72" i="54"/>
  <c r="N75" i="54"/>
  <c r="N174" i="54"/>
  <c r="N264" i="54"/>
  <c r="N93" i="54"/>
  <c r="N198" i="54"/>
  <c r="N126" i="54"/>
  <c r="N231" i="54"/>
  <c r="N102" i="54"/>
  <c r="U231" i="56"/>
  <c r="M153" i="54"/>
  <c r="M186" i="54"/>
  <c r="M141" i="54"/>
  <c r="M270" i="54"/>
  <c r="M255" i="54"/>
  <c r="M96" i="54"/>
  <c r="M72" i="54"/>
  <c r="M171" i="54"/>
  <c r="M90" i="54"/>
  <c r="M225" i="54"/>
  <c r="M258" i="54"/>
  <c r="M243" i="54"/>
  <c r="M135" i="54"/>
  <c r="M63" i="54"/>
  <c r="M165" i="54"/>
  <c r="U226" i="53"/>
  <c r="M156" i="54"/>
  <c r="M168" i="54"/>
  <c r="M342" i="47"/>
  <c r="M297" i="47"/>
  <c r="M282" i="47"/>
  <c r="M384" i="46"/>
  <c r="M279" i="46"/>
  <c r="M351" i="46"/>
  <c r="M408" i="46"/>
  <c r="M291" i="47"/>
  <c r="M318" i="47"/>
  <c r="M390" i="47"/>
  <c r="M345" i="47"/>
  <c r="M330" i="47"/>
  <c r="M195" i="54"/>
  <c r="M357" i="47"/>
  <c r="M297" i="46"/>
  <c r="M300" i="47"/>
  <c r="M399" i="46"/>
  <c r="M294" i="46"/>
  <c r="M306" i="46"/>
  <c r="M333" i="47"/>
  <c r="M363" i="46"/>
  <c r="M405" i="47"/>
  <c r="M345" i="46"/>
  <c r="M285" i="46"/>
  <c r="M402" i="47"/>
  <c r="M396" i="46"/>
  <c r="M351" i="47"/>
  <c r="M333" i="46"/>
  <c r="M312" i="46"/>
  <c r="M387" i="46"/>
  <c r="M294" i="47"/>
  <c r="M366" i="47"/>
  <c r="M321" i="47"/>
  <c r="M288" i="46"/>
  <c r="M360" i="46"/>
  <c r="M285" i="47"/>
  <c r="M417" i="46"/>
  <c r="M396" i="47"/>
  <c r="M357" i="46"/>
  <c r="M300" i="46"/>
  <c r="M402" i="46"/>
  <c r="M117" i="54"/>
  <c r="M246" i="54"/>
  <c r="M327" i="46"/>
  <c r="M312" i="47"/>
  <c r="M387" i="47"/>
  <c r="M414" i="46"/>
  <c r="M309" i="46"/>
  <c r="M372" i="46"/>
  <c r="M378" i="46"/>
  <c r="M288" i="47"/>
  <c r="M360" i="47"/>
  <c r="M417" i="47"/>
  <c r="M315" i="46"/>
  <c r="M369" i="47"/>
  <c r="M354" i="47"/>
  <c r="M309" i="47"/>
  <c r="M381" i="47"/>
  <c r="M321" i="46"/>
  <c r="M372" i="47"/>
  <c r="M393" i="47"/>
  <c r="M378" i="47"/>
  <c r="M324" i="46"/>
  <c r="M303" i="46"/>
  <c r="M375" i="46"/>
  <c r="M315" i="47"/>
  <c r="U276" i="46"/>
  <c r="R138" i="40" s="1"/>
  <c r="M324" i="47"/>
  <c r="M303" i="47"/>
  <c r="M375" i="47"/>
  <c r="N90" i="54"/>
  <c r="O129" i="54"/>
  <c r="O114" i="54"/>
  <c r="N147" i="54"/>
  <c r="N192" i="54"/>
  <c r="O144" i="54"/>
  <c r="N195" i="54"/>
  <c r="N141" i="54"/>
  <c r="N177" i="54"/>
  <c r="M78" i="54"/>
  <c r="N219" i="54"/>
  <c r="N222" i="54"/>
  <c r="N171" i="54"/>
  <c r="O93" i="54"/>
  <c r="P246" i="54"/>
  <c r="P231" i="54"/>
  <c r="P273" i="54"/>
  <c r="M177" i="54"/>
  <c r="M210" i="54"/>
  <c r="P69" i="54"/>
  <c r="P261" i="54"/>
  <c r="M108" i="54"/>
  <c r="P111" i="54"/>
  <c r="M102" i="54"/>
  <c r="P153" i="54"/>
  <c r="M87" i="54"/>
  <c r="M120" i="54"/>
  <c r="P219" i="54"/>
  <c r="O162" i="54"/>
  <c r="O168" i="54"/>
  <c r="P84" i="54"/>
  <c r="O69" i="54"/>
  <c r="P192" i="54"/>
  <c r="N63" i="54"/>
  <c r="N150" i="54"/>
  <c r="N135" i="54"/>
  <c r="O126" i="54"/>
  <c r="N201" i="54"/>
  <c r="N204" i="54"/>
  <c r="O180" i="54"/>
  <c r="N234" i="54"/>
  <c r="N189" i="54"/>
  <c r="O177" i="54"/>
  <c r="P66" i="54"/>
  <c r="M222" i="54"/>
  <c r="P225" i="54"/>
  <c r="L243" i="54"/>
  <c r="M192" i="54"/>
  <c r="P156" i="54"/>
  <c r="P264" i="54"/>
  <c r="N261" i="54"/>
  <c r="N156" i="54"/>
  <c r="N159" i="54"/>
  <c r="N108" i="54"/>
  <c r="N228" i="54"/>
  <c r="O63" i="54"/>
  <c r="N258" i="54"/>
  <c r="O243" i="54"/>
  <c r="O195" i="54"/>
  <c r="N165" i="54"/>
  <c r="N243" i="54"/>
  <c r="O153" i="54"/>
  <c r="N267" i="54"/>
  <c r="O237" i="54"/>
  <c r="N87" i="54"/>
  <c r="O111" i="54"/>
  <c r="N66" i="54"/>
  <c r="M159" i="54"/>
  <c r="M129" i="54"/>
  <c r="M147" i="54"/>
  <c r="P213" i="54"/>
  <c r="M252" i="54"/>
  <c r="P255" i="54"/>
  <c r="M231" i="54"/>
  <c r="O258" i="54"/>
  <c r="M264" i="54"/>
  <c r="P186" i="54"/>
  <c r="O84" i="54"/>
  <c r="P171" i="54"/>
  <c r="P228" i="54"/>
  <c r="P144" i="54"/>
  <c r="N96" i="54"/>
  <c r="N105" i="54"/>
  <c r="O123" i="54"/>
  <c r="N84" i="54"/>
  <c r="O219" i="54"/>
  <c r="O99" i="54"/>
  <c r="O267" i="54"/>
  <c r="N162" i="54"/>
  <c r="M105" i="54"/>
  <c r="P81" i="54"/>
  <c r="M114" i="54"/>
  <c r="M249" i="54"/>
  <c r="M267" i="54"/>
  <c r="M174" i="54"/>
  <c r="M66" i="54"/>
  <c r="M201" i="54"/>
  <c r="M234" i="54"/>
  <c r="M219" i="54"/>
  <c r="N69" i="54"/>
  <c r="M189" i="54"/>
  <c r="P93" i="54"/>
  <c r="P150" i="54"/>
  <c r="M132" i="54"/>
  <c r="P135" i="54"/>
  <c r="M126" i="54"/>
  <c r="P177" i="54"/>
  <c r="M111" i="54"/>
  <c r="M144" i="54"/>
  <c r="P258" i="54"/>
  <c r="P243" i="54"/>
  <c r="P108" i="54"/>
  <c r="O108" i="54"/>
  <c r="P216" i="54"/>
  <c r="M75" i="54"/>
  <c r="O261" i="54"/>
  <c r="N255" i="54"/>
  <c r="O105" i="54"/>
  <c r="N129" i="54"/>
  <c r="N249" i="54"/>
  <c r="O81" i="54"/>
  <c r="O228" i="54"/>
  <c r="O102" i="54"/>
  <c r="O201" i="54"/>
  <c r="O189" i="54"/>
  <c r="O207" i="54"/>
  <c r="O213" i="54"/>
  <c r="O135" i="54"/>
  <c r="O225" i="54"/>
  <c r="N240" i="54"/>
  <c r="P183" i="54"/>
  <c r="M138" i="54"/>
  <c r="M81" i="54"/>
  <c r="M99" i="54"/>
  <c r="M69" i="54"/>
  <c r="M261" i="54"/>
  <c r="P165" i="54"/>
  <c r="P222" i="54"/>
  <c r="U223" i="54" s="1"/>
  <c r="M204" i="54"/>
  <c r="P207" i="54"/>
  <c r="M198" i="54"/>
  <c r="M183" i="54"/>
  <c r="M216" i="54"/>
  <c r="P138" i="54"/>
  <c r="P123" i="54"/>
  <c r="P180" i="54"/>
  <c r="P96" i="54"/>
  <c r="O204" i="54"/>
  <c r="N117" i="54"/>
  <c r="N270" i="54"/>
  <c r="N210" i="54"/>
  <c r="N207" i="54"/>
  <c r="N246" i="54"/>
  <c r="N99" i="54"/>
  <c r="O249" i="54"/>
  <c r="N132" i="54"/>
  <c r="N123" i="54"/>
  <c r="N213" i="54"/>
  <c r="U210" i="53"/>
  <c r="U178" i="53"/>
  <c r="U91" i="53"/>
  <c r="U258" i="53"/>
  <c r="L99" i="54"/>
  <c r="L159" i="54"/>
  <c r="U162" i="53"/>
  <c r="U130" i="53"/>
  <c r="L219" i="54"/>
  <c r="L147" i="54"/>
  <c r="L273" i="54"/>
  <c r="L69" i="54"/>
  <c r="L189" i="54"/>
  <c r="U120" i="53"/>
  <c r="U121" i="53"/>
  <c r="U159" i="53"/>
  <c r="U160" i="53"/>
  <c r="U150" i="53"/>
  <c r="U151" i="53"/>
  <c r="U213" i="53"/>
  <c r="U214" i="53"/>
  <c r="U181" i="53"/>
  <c r="U180" i="53"/>
  <c r="U219" i="53"/>
  <c r="U220" i="53"/>
  <c r="U168" i="53"/>
  <c r="U169" i="53"/>
  <c r="U262" i="53"/>
  <c r="U261" i="53"/>
  <c r="U135" i="53"/>
  <c r="U136" i="53"/>
  <c r="U102" i="53"/>
  <c r="U103" i="53"/>
  <c r="U189" i="53"/>
  <c r="U190" i="53"/>
  <c r="U157" i="53"/>
  <c r="U156" i="53"/>
  <c r="U195" i="53"/>
  <c r="U196" i="53"/>
  <c r="U144" i="53"/>
  <c r="U145" i="53"/>
  <c r="L267" i="54"/>
  <c r="L186" i="54"/>
  <c r="L177" i="54"/>
  <c r="L207" i="54"/>
  <c r="L237" i="54"/>
  <c r="L222" i="54"/>
  <c r="L204" i="54"/>
  <c r="U265" i="53"/>
  <c r="U264" i="53"/>
  <c r="U111" i="53"/>
  <c r="U112" i="53"/>
  <c r="U72" i="53"/>
  <c r="U73" i="53"/>
  <c r="U166" i="53"/>
  <c r="U165" i="53"/>
  <c r="U133" i="53"/>
  <c r="U132" i="53"/>
  <c r="U171" i="53"/>
  <c r="U172" i="53"/>
  <c r="U229" i="53"/>
  <c r="U228" i="53"/>
  <c r="U204" i="53"/>
  <c r="U205" i="53"/>
  <c r="L195" i="54"/>
  <c r="U240" i="53"/>
  <c r="U241" i="53"/>
  <c r="U78" i="53"/>
  <c r="U79" i="53"/>
  <c r="U87" i="53"/>
  <c r="U88" i="53"/>
  <c r="U270" i="53"/>
  <c r="U271" i="53"/>
  <c r="U142" i="53"/>
  <c r="U141" i="53"/>
  <c r="U109" i="53"/>
  <c r="U108" i="53"/>
  <c r="U147" i="53"/>
  <c r="U148" i="53"/>
  <c r="U207" i="53"/>
  <c r="U208" i="53"/>
  <c r="U198" i="53"/>
  <c r="U199" i="53"/>
  <c r="U69" i="53"/>
  <c r="U183" i="53"/>
  <c r="U184" i="53"/>
  <c r="U237" i="53"/>
  <c r="U238" i="53"/>
  <c r="U217" i="53"/>
  <c r="U216" i="53"/>
  <c r="U255" i="53"/>
  <c r="U256" i="53"/>
  <c r="U126" i="53"/>
  <c r="U127" i="53"/>
  <c r="U246" i="53"/>
  <c r="U247" i="53"/>
  <c r="U118" i="53"/>
  <c r="U117" i="53"/>
  <c r="U85" i="53"/>
  <c r="U84" i="53"/>
  <c r="U123" i="53"/>
  <c r="U124" i="53"/>
  <c r="U174" i="53"/>
  <c r="U175" i="53"/>
  <c r="L162" i="54"/>
  <c r="L213" i="54"/>
  <c r="U193" i="53"/>
  <c r="U192" i="53"/>
  <c r="U231" i="53"/>
  <c r="U232" i="53"/>
  <c r="U222" i="53"/>
  <c r="U223" i="53"/>
  <c r="U94" i="53"/>
  <c r="U93" i="53"/>
  <c r="U252" i="53"/>
  <c r="U253" i="53"/>
  <c r="U267" i="53"/>
  <c r="U268" i="53"/>
  <c r="U99" i="53"/>
  <c r="U100" i="53"/>
  <c r="U93" i="56"/>
  <c r="U94" i="56"/>
  <c r="L114" i="54"/>
  <c r="L105" i="54"/>
  <c r="L135" i="54"/>
  <c r="L165" i="54"/>
  <c r="L240" i="54"/>
  <c r="L150" i="54"/>
  <c r="L132" i="54"/>
  <c r="U199" i="56"/>
  <c r="U198" i="56"/>
  <c r="U261" i="56"/>
  <c r="U262" i="56"/>
  <c r="U69" i="56"/>
  <c r="U70" i="56"/>
  <c r="U85" i="56"/>
  <c r="U84" i="56"/>
  <c r="U138" i="56"/>
  <c r="U139" i="56"/>
  <c r="U201" i="56"/>
  <c r="U202" i="56"/>
  <c r="L234" i="54"/>
  <c r="L225" i="54"/>
  <c r="L255" i="54"/>
  <c r="L93" i="54"/>
  <c r="L168" i="54"/>
  <c r="L270" i="54"/>
  <c r="L252" i="54"/>
  <c r="U175" i="56"/>
  <c r="U174" i="56"/>
  <c r="U237" i="56"/>
  <c r="U238" i="56"/>
  <c r="U253" i="56"/>
  <c r="U252" i="56"/>
  <c r="U75" i="56"/>
  <c r="U76" i="56"/>
  <c r="U114" i="56"/>
  <c r="U115" i="56"/>
  <c r="U177" i="56"/>
  <c r="U178" i="56"/>
  <c r="U162" i="56"/>
  <c r="U163" i="56"/>
  <c r="L153" i="54"/>
  <c r="L183" i="54"/>
  <c r="L96" i="54"/>
  <c r="L198" i="54"/>
  <c r="L180" i="54"/>
  <c r="U150" i="56"/>
  <c r="U151" i="56"/>
  <c r="U213" i="56"/>
  <c r="U214" i="56"/>
  <c r="U229" i="56"/>
  <c r="U228" i="56"/>
  <c r="L75" i="54"/>
  <c r="U90" i="56"/>
  <c r="U91" i="56"/>
  <c r="U153" i="56"/>
  <c r="U154" i="56"/>
  <c r="U225" i="56"/>
  <c r="U226" i="56"/>
  <c r="L171" i="54"/>
  <c r="L90" i="54"/>
  <c r="U273" i="54"/>
  <c r="L81" i="54"/>
  <c r="L111" i="54"/>
  <c r="L141" i="54"/>
  <c r="L216" i="54"/>
  <c r="L126" i="54"/>
  <c r="L108" i="54"/>
  <c r="L78" i="54"/>
  <c r="U127" i="56"/>
  <c r="U126" i="56"/>
  <c r="U189" i="56"/>
  <c r="U190" i="56"/>
  <c r="U205" i="56"/>
  <c r="U204" i="56"/>
  <c r="U258" i="56"/>
  <c r="U259" i="56"/>
  <c r="U66" i="56"/>
  <c r="B68" i="40" s="1"/>
  <c r="U67" i="56"/>
  <c r="C68" i="40" s="1"/>
  <c r="U129" i="56"/>
  <c r="U130" i="56"/>
  <c r="U223" i="56"/>
  <c r="U222" i="56"/>
  <c r="L210" i="54"/>
  <c r="L201" i="54"/>
  <c r="L231" i="54"/>
  <c r="L261" i="54"/>
  <c r="L144" i="54"/>
  <c r="L246" i="54"/>
  <c r="L228" i="54"/>
  <c r="U102" i="56"/>
  <c r="U103" i="56"/>
  <c r="U165" i="56"/>
  <c r="U166" i="56"/>
  <c r="U180" i="56"/>
  <c r="U181" i="56"/>
  <c r="U234" i="56"/>
  <c r="U235" i="56"/>
  <c r="U105" i="56"/>
  <c r="U106" i="56"/>
  <c r="L138" i="54"/>
  <c r="L66" i="54"/>
  <c r="L129" i="54"/>
  <c r="L264" i="54"/>
  <c r="L72" i="54"/>
  <c r="L174" i="54"/>
  <c r="L156" i="54"/>
  <c r="U271" i="56"/>
  <c r="U270" i="56"/>
  <c r="U78" i="56"/>
  <c r="U79" i="56"/>
  <c r="U141" i="56"/>
  <c r="U142" i="56"/>
  <c r="U156" i="56"/>
  <c r="U157" i="56"/>
  <c r="U210" i="56"/>
  <c r="U211" i="56"/>
  <c r="L120" i="54"/>
  <c r="U108" i="56"/>
  <c r="U109" i="56"/>
  <c r="L258" i="54"/>
  <c r="L249" i="54"/>
  <c r="L87" i="54"/>
  <c r="L117" i="54"/>
  <c r="L192" i="54"/>
  <c r="L102" i="54"/>
  <c r="L84" i="54"/>
  <c r="U247" i="56"/>
  <c r="U246" i="56"/>
  <c r="U117" i="56"/>
  <c r="U118" i="56"/>
  <c r="U132" i="56"/>
  <c r="U133" i="56"/>
  <c r="U186" i="56"/>
  <c r="U187" i="56"/>
  <c r="U249" i="56"/>
  <c r="U250" i="56"/>
  <c r="U63" i="56"/>
  <c r="B67" i="40" s="1"/>
  <c r="U64" i="56"/>
  <c r="C67" i="40" s="1"/>
  <c r="U64" i="53"/>
  <c r="U63" i="53"/>
  <c r="L63" i="54"/>
  <c r="U64" i="54" s="1"/>
  <c r="U399" i="47" l="1"/>
  <c r="T179" i="40" s="1"/>
  <c r="U328" i="45"/>
  <c r="I155" i="40" s="1"/>
  <c r="U279" i="45"/>
  <c r="H139" i="40" s="1"/>
  <c r="U379" i="45"/>
  <c r="I172" i="40" s="1"/>
  <c r="U366" i="45"/>
  <c r="H168" i="40" s="1"/>
  <c r="U366" i="46"/>
  <c r="R168" i="40" s="1"/>
  <c r="U412" i="45"/>
  <c r="I183" i="40" s="1"/>
  <c r="U343" i="45"/>
  <c r="I160" i="40" s="1"/>
  <c r="U390" i="46"/>
  <c r="R176" i="40" s="1"/>
  <c r="U343" i="46"/>
  <c r="S160" i="40" s="1"/>
  <c r="U280" i="47"/>
  <c r="U139" i="40" s="1"/>
  <c r="U324" i="45"/>
  <c r="H154" i="40" s="1"/>
  <c r="U316" i="45"/>
  <c r="I151" i="40" s="1"/>
  <c r="U418" i="45"/>
  <c r="I185" i="40" s="1"/>
  <c r="U411" i="46"/>
  <c r="R183" i="40" s="1"/>
  <c r="U394" i="46"/>
  <c r="S177" i="40" s="1"/>
  <c r="U415" i="47"/>
  <c r="U184" i="40" s="1"/>
  <c r="U381" i="46"/>
  <c r="R173" i="40" s="1"/>
  <c r="U339" i="46"/>
  <c r="R159" i="40" s="1"/>
  <c r="U363" i="45"/>
  <c r="H167" i="40" s="1"/>
  <c r="U351" i="45"/>
  <c r="H163" i="40" s="1"/>
  <c r="U277" i="46"/>
  <c r="S138" i="40" s="1"/>
  <c r="U415" i="45"/>
  <c r="I184" i="40" s="1"/>
  <c r="U354" i="46"/>
  <c r="R164" i="40" s="1"/>
  <c r="U328" i="47"/>
  <c r="U155" i="40" s="1"/>
  <c r="U369" i="46"/>
  <c r="R169" i="40" s="1"/>
  <c r="U348" i="47"/>
  <c r="T162" i="40" s="1"/>
  <c r="U417" i="45"/>
  <c r="H185" i="40" s="1"/>
  <c r="U400" i="45"/>
  <c r="I179" i="40" s="1"/>
  <c r="U352" i="45"/>
  <c r="I163" i="40" s="1"/>
  <c r="U336" i="46"/>
  <c r="R158" i="40" s="1"/>
  <c r="U348" i="46"/>
  <c r="R162" i="40" s="1"/>
  <c r="U315" i="45"/>
  <c r="H151" i="40" s="1"/>
  <c r="U367" i="45"/>
  <c r="I168" i="40" s="1"/>
  <c r="U385" i="45"/>
  <c r="I174" i="40" s="1"/>
  <c r="U340" i="46"/>
  <c r="S159" i="40" s="1"/>
  <c r="U367" i="46"/>
  <c r="S168" i="40" s="1"/>
  <c r="U337" i="45"/>
  <c r="I158" i="40" s="1"/>
  <c r="U388" i="45"/>
  <c r="I175" i="40" s="1"/>
  <c r="U327" i="47"/>
  <c r="T155" i="40" s="1"/>
  <c r="U399" i="45"/>
  <c r="H179" i="40" s="1"/>
  <c r="U295" i="45"/>
  <c r="I144" i="40" s="1"/>
  <c r="U378" i="45"/>
  <c r="H172" i="40" s="1"/>
  <c r="U397" i="45"/>
  <c r="I178" i="40" s="1"/>
  <c r="U414" i="47"/>
  <c r="T184" i="40" s="1"/>
  <c r="U339" i="45"/>
  <c r="H159" i="40" s="1"/>
  <c r="U348" i="45"/>
  <c r="H162" i="40" s="1"/>
  <c r="U391" i="45"/>
  <c r="I176" i="40" s="1"/>
  <c r="U307" i="47"/>
  <c r="U148" i="40" s="1"/>
  <c r="U297" i="45"/>
  <c r="H145" i="40" s="1"/>
  <c r="U292" i="45"/>
  <c r="I143" i="40" s="1"/>
  <c r="U385" i="47"/>
  <c r="U174" i="40" s="1"/>
  <c r="U406" i="46"/>
  <c r="S181" i="40" s="1"/>
  <c r="U282" i="46"/>
  <c r="R140" i="40" s="1"/>
  <c r="U322" i="45"/>
  <c r="I153" i="40" s="1"/>
  <c r="U357" i="45"/>
  <c r="H165" i="40" s="1"/>
  <c r="U349" i="47"/>
  <c r="U162" i="40" s="1"/>
  <c r="U375" i="45"/>
  <c r="H171" i="40" s="1"/>
  <c r="U409" i="47"/>
  <c r="U182" i="40" s="1"/>
  <c r="U304" i="45"/>
  <c r="I147" i="40" s="1"/>
  <c r="U280" i="45"/>
  <c r="I139" i="40" s="1"/>
  <c r="O41" i="47"/>
  <c r="U336" i="45"/>
  <c r="H158" i="40" s="1"/>
  <c r="R42" i="47"/>
  <c r="U418" i="46"/>
  <c r="S185" i="40" s="1"/>
  <c r="U381" i="45"/>
  <c r="H173" i="40" s="1"/>
  <c r="U291" i="45"/>
  <c r="H143" i="40" s="1"/>
  <c r="U412" i="46"/>
  <c r="S183" i="40" s="1"/>
  <c r="U286" i="45"/>
  <c r="I141" i="40" s="1"/>
  <c r="U285" i="45"/>
  <c r="H141" i="40" s="1"/>
  <c r="U321" i="45"/>
  <c r="H153" i="40" s="1"/>
  <c r="U355" i="46"/>
  <c r="S164" i="40" s="1"/>
  <c r="U319" i="46"/>
  <c r="S152" i="40" s="1"/>
  <c r="U331" i="46"/>
  <c r="S156" i="40" s="1"/>
  <c r="U339" i="47"/>
  <c r="T159" i="40" s="1"/>
  <c r="U318" i="45"/>
  <c r="H152" i="40" s="1"/>
  <c r="R41" i="46"/>
  <c r="U414" i="45"/>
  <c r="H184" i="40" s="1"/>
  <c r="U312" i="45"/>
  <c r="H150" i="40" s="1"/>
  <c r="U346" i="45"/>
  <c r="I161" i="40" s="1"/>
  <c r="U345" i="45"/>
  <c r="H161" i="40" s="1"/>
  <c r="U334" i="45"/>
  <c r="I157" i="40" s="1"/>
  <c r="U333" i="45"/>
  <c r="H157" i="40" s="1"/>
  <c r="U384" i="45"/>
  <c r="H174" i="40" s="1"/>
  <c r="U300" i="45"/>
  <c r="H146" i="40" s="1"/>
  <c r="U369" i="45"/>
  <c r="H169" i="40" s="1"/>
  <c r="U340" i="45"/>
  <c r="I159" i="40" s="1"/>
  <c r="U279" i="47"/>
  <c r="T139" i="40" s="1"/>
  <c r="U276" i="47"/>
  <c r="T138" i="40" s="1"/>
  <c r="U330" i="45"/>
  <c r="H156" i="40" s="1"/>
  <c r="U337" i="46"/>
  <c r="S158" i="40" s="1"/>
  <c r="N41" i="46"/>
  <c r="O41" i="45"/>
  <c r="U373" i="45"/>
  <c r="I170" i="40" s="1"/>
  <c r="U364" i="45"/>
  <c r="I167" i="40" s="1"/>
  <c r="U349" i="45"/>
  <c r="I162" i="40" s="1"/>
  <c r="U372" i="45"/>
  <c r="H170" i="40" s="1"/>
  <c r="U277" i="45"/>
  <c r="I138" i="40" s="1"/>
  <c r="Q41" i="46"/>
  <c r="P41" i="46"/>
  <c r="U282" i="45"/>
  <c r="H140" i="40" s="1"/>
  <c r="U307" i="45"/>
  <c r="I148" i="40" s="1"/>
  <c r="U306" i="45"/>
  <c r="H148" i="40" s="1"/>
  <c r="U301" i="45"/>
  <c r="I146" i="40" s="1"/>
  <c r="U396" i="45"/>
  <c r="H178" i="40" s="1"/>
  <c r="U409" i="45"/>
  <c r="I182" i="40" s="1"/>
  <c r="U408" i="45"/>
  <c r="H182" i="40" s="1"/>
  <c r="U342" i="45"/>
  <c r="H160" i="40" s="1"/>
  <c r="U283" i="46"/>
  <c r="S140" i="40" s="1"/>
  <c r="P42" i="45"/>
  <c r="P41" i="45"/>
  <c r="U331" i="45"/>
  <c r="I156" i="40" s="1"/>
  <c r="U309" i="45"/>
  <c r="H149" i="40" s="1"/>
  <c r="U361" i="45"/>
  <c r="I166" i="40" s="1"/>
  <c r="U360" i="45"/>
  <c r="H166" i="40" s="1"/>
  <c r="U390" i="45"/>
  <c r="H176" i="40" s="1"/>
  <c r="U303" i="45"/>
  <c r="H147" i="40" s="1"/>
  <c r="U342" i="46"/>
  <c r="R160" i="40" s="1"/>
  <c r="P41" i="47"/>
  <c r="Q42" i="45"/>
  <c r="Q41" i="45"/>
  <c r="U289" i="45"/>
  <c r="I142" i="40" s="1"/>
  <c r="U288" i="45"/>
  <c r="H142" i="40" s="1"/>
  <c r="U294" i="45"/>
  <c r="H144" i="40" s="1"/>
  <c r="U403" i="45"/>
  <c r="I180" i="40" s="1"/>
  <c r="U402" i="45"/>
  <c r="H180" i="40" s="1"/>
  <c r="U325" i="45"/>
  <c r="I154" i="40" s="1"/>
  <c r="U391" i="46"/>
  <c r="S176" i="40" s="1"/>
  <c r="Q42" i="47"/>
  <c r="Q41" i="47"/>
  <c r="N41" i="47"/>
  <c r="S41" i="45"/>
  <c r="R42" i="45"/>
  <c r="R41" i="45"/>
  <c r="U406" i="45"/>
  <c r="I181" i="40" s="1"/>
  <c r="U405" i="45"/>
  <c r="H181" i="40" s="1"/>
  <c r="U394" i="45"/>
  <c r="I177" i="40" s="1"/>
  <c r="U393" i="45"/>
  <c r="H177" i="40" s="1"/>
  <c r="R41" i="47"/>
  <c r="O42" i="46"/>
  <c r="O41" i="46"/>
  <c r="S41" i="46"/>
  <c r="S42" i="46"/>
  <c r="N41" i="45"/>
  <c r="N42" i="45"/>
  <c r="P42" i="47"/>
  <c r="U364" i="47"/>
  <c r="U167" i="40" s="1"/>
  <c r="N42" i="47"/>
  <c r="S42" i="45"/>
  <c r="S41" i="47"/>
  <c r="S42" i="47"/>
  <c r="U319" i="45"/>
  <c r="I152" i="40" s="1"/>
  <c r="N42" i="46"/>
  <c r="O42" i="45"/>
  <c r="Q42" i="46"/>
  <c r="P42" i="46"/>
  <c r="U283" i="45"/>
  <c r="I140" i="40" s="1"/>
  <c r="U306" i="47"/>
  <c r="T148" i="40" s="1"/>
  <c r="U292" i="46"/>
  <c r="S143" i="40" s="1"/>
  <c r="U363" i="47"/>
  <c r="T167" i="40" s="1"/>
  <c r="U412" i="47"/>
  <c r="U183" i="40" s="1"/>
  <c r="U330" i="46"/>
  <c r="R156" i="40" s="1"/>
  <c r="U277" i="47"/>
  <c r="U138" i="40" s="1"/>
  <c r="U100" i="54"/>
  <c r="U340" i="47"/>
  <c r="U159" i="40" s="1"/>
  <c r="U405" i="46"/>
  <c r="R181" i="40" s="1"/>
  <c r="U384" i="47"/>
  <c r="T174" i="40" s="1"/>
  <c r="U411" i="47"/>
  <c r="T183" i="40" s="1"/>
  <c r="U291" i="46"/>
  <c r="R143" i="40" s="1"/>
  <c r="U222" i="54"/>
  <c r="U408" i="47"/>
  <c r="T182" i="40" s="1"/>
  <c r="U123" i="54"/>
  <c r="F87" i="40" s="1"/>
  <c r="U244" i="54"/>
  <c r="U370" i="46"/>
  <c r="S169" i="40" s="1"/>
  <c r="U337" i="47"/>
  <c r="U158" i="40" s="1"/>
  <c r="U238" i="54"/>
  <c r="G125" i="40" s="1"/>
  <c r="U220" i="54"/>
  <c r="G119" i="40" s="1"/>
  <c r="U99" i="54"/>
  <c r="F79" i="40" s="1"/>
  <c r="U274" i="54"/>
  <c r="G137" i="40" s="1"/>
  <c r="U148" i="54"/>
  <c r="G95" i="40" s="1"/>
  <c r="U159" i="54"/>
  <c r="F99" i="40" s="1"/>
  <c r="U219" i="54"/>
  <c r="F119" i="40" s="1"/>
  <c r="U69" i="54"/>
  <c r="F69" i="40" s="1"/>
  <c r="U70" i="54"/>
  <c r="G69" i="40" s="1"/>
  <c r="U304" i="47"/>
  <c r="U147" i="40" s="1"/>
  <c r="U303" i="47"/>
  <c r="T147" i="40" s="1"/>
  <c r="U393" i="47"/>
  <c r="T177" i="40" s="1"/>
  <c r="U394" i="47"/>
  <c r="U177" i="40" s="1"/>
  <c r="U309" i="47"/>
  <c r="T149" i="40" s="1"/>
  <c r="U310" i="47"/>
  <c r="U149" i="40" s="1"/>
  <c r="U418" i="47"/>
  <c r="U185" i="40" s="1"/>
  <c r="U417" i="47"/>
  <c r="T185" i="40" s="1"/>
  <c r="U313" i="47"/>
  <c r="U150" i="40" s="1"/>
  <c r="U312" i="47"/>
  <c r="T150" i="40" s="1"/>
  <c r="U396" i="47"/>
  <c r="T178" i="40" s="1"/>
  <c r="U397" i="47"/>
  <c r="U178" i="40" s="1"/>
  <c r="U294" i="47"/>
  <c r="T144" i="40" s="1"/>
  <c r="U295" i="47"/>
  <c r="U144" i="40" s="1"/>
  <c r="U313" i="46"/>
  <c r="S150" i="40" s="1"/>
  <c r="U312" i="46"/>
  <c r="R150" i="40" s="1"/>
  <c r="U405" i="47"/>
  <c r="T181" i="40" s="1"/>
  <c r="U406" i="47"/>
  <c r="U181" i="40" s="1"/>
  <c r="U400" i="46"/>
  <c r="S179" i="40" s="1"/>
  <c r="U399" i="46"/>
  <c r="R179" i="40" s="1"/>
  <c r="U292" i="47"/>
  <c r="U143" i="40" s="1"/>
  <c r="U291" i="47"/>
  <c r="T143" i="40" s="1"/>
  <c r="U343" i="47"/>
  <c r="U160" i="40" s="1"/>
  <c r="U342" i="47"/>
  <c r="T160" i="40" s="1"/>
  <c r="U372" i="47"/>
  <c r="T170" i="40" s="1"/>
  <c r="U373" i="47"/>
  <c r="U170" i="40" s="1"/>
  <c r="U354" i="47"/>
  <c r="T164" i="40" s="1"/>
  <c r="U355" i="47"/>
  <c r="U164" i="40" s="1"/>
  <c r="U361" i="47"/>
  <c r="U166" i="40" s="1"/>
  <c r="U360" i="47"/>
  <c r="T166" i="40" s="1"/>
  <c r="U327" i="46"/>
  <c r="R155" i="40" s="1"/>
  <c r="U328" i="46"/>
  <c r="S155" i="40" s="1"/>
  <c r="U364" i="46"/>
  <c r="S167" i="40" s="1"/>
  <c r="U363" i="46"/>
  <c r="R167" i="40" s="1"/>
  <c r="U301" i="47"/>
  <c r="U146" i="40" s="1"/>
  <c r="U300" i="47"/>
  <c r="T146" i="40" s="1"/>
  <c r="U330" i="47"/>
  <c r="T156" i="40" s="1"/>
  <c r="U331" i="47"/>
  <c r="U156" i="40" s="1"/>
  <c r="U409" i="46"/>
  <c r="S182" i="40" s="1"/>
  <c r="U408" i="46"/>
  <c r="R182" i="40" s="1"/>
  <c r="U417" i="46"/>
  <c r="R185" i="40" s="1"/>
  <c r="U396" i="46"/>
  <c r="R178" i="40" s="1"/>
  <c r="U397" i="46"/>
  <c r="S178" i="40" s="1"/>
  <c r="U345" i="47"/>
  <c r="T161" i="40" s="1"/>
  <c r="U346" i="47"/>
  <c r="U161" i="40" s="1"/>
  <c r="U351" i="46"/>
  <c r="R163" i="40" s="1"/>
  <c r="U352" i="46"/>
  <c r="S163" i="40" s="1"/>
  <c r="U315" i="47"/>
  <c r="T151" i="40" s="1"/>
  <c r="U316" i="47"/>
  <c r="U151" i="40" s="1"/>
  <c r="U289" i="47"/>
  <c r="U142" i="40" s="1"/>
  <c r="U288" i="47"/>
  <c r="T142" i="40" s="1"/>
  <c r="U402" i="47"/>
  <c r="T180" i="40" s="1"/>
  <c r="U403" i="47"/>
  <c r="U180" i="40" s="1"/>
  <c r="U333" i="47"/>
  <c r="T157" i="40" s="1"/>
  <c r="U334" i="47"/>
  <c r="U157" i="40" s="1"/>
  <c r="U390" i="47"/>
  <c r="T176" i="40" s="1"/>
  <c r="U391" i="47"/>
  <c r="U176" i="40" s="1"/>
  <c r="U280" i="46"/>
  <c r="S139" i="40" s="1"/>
  <c r="U279" i="46"/>
  <c r="R139" i="40" s="1"/>
  <c r="U376" i="46"/>
  <c r="S171" i="40" s="1"/>
  <c r="U375" i="46"/>
  <c r="R171" i="40" s="1"/>
  <c r="U403" i="46"/>
  <c r="S180" i="40" s="1"/>
  <c r="U402" i="46"/>
  <c r="R180" i="40" s="1"/>
  <c r="U361" i="46"/>
  <c r="S166" i="40" s="1"/>
  <c r="U360" i="46"/>
  <c r="R166" i="40" s="1"/>
  <c r="U306" i="46"/>
  <c r="R148" i="40" s="1"/>
  <c r="U307" i="46"/>
  <c r="S148" i="40" s="1"/>
  <c r="U297" i="46"/>
  <c r="R145" i="40" s="1"/>
  <c r="U298" i="46"/>
  <c r="S145" i="40" s="1"/>
  <c r="U385" i="46"/>
  <c r="S174" i="40" s="1"/>
  <c r="U384" i="46"/>
  <c r="R174" i="40" s="1"/>
  <c r="U325" i="47"/>
  <c r="U154" i="40" s="1"/>
  <c r="U324" i="47"/>
  <c r="T154" i="40" s="1"/>
  <c r="U310" i="46"/>
  <c r="S149" i="40" s="1"/>
  <c r="U309" i="46"/>
  <c r="R149" i="40" s="1"/>
  <c r="U303" i="46"/>
  <c r="R147" i="40" s="1"/>
  <c r="U304" i="46"/>
  <c r="S147" i="40" s="1"/>
  <c r="U321" i="47"/>
  <c r="T153" i="40" s="1"/>
  <c r="U322" i="47"/>
  <c r="U153" i="40" s="1"/>
  <c r="U285" i="46"/>
  <c r="R141" i="40" s="1"/>
  <c r="U286" i="46"/>
  <c r="S141" i="40" s="1"/>
  <c r="U319" i="47"/>
  <c r="U152" i="40" s="1"/>
  <c r="U318" i="47"/>
  <c r="T152" i="40" s="1"/>
  <c r="U321" i="46"/>
  <c r="R153" i="40" s="1"/>
  <c r="U322" i="46"/>
  <c r="S153" i="40" s="1"/>
  <c r="U286" i="47"/>
  <c r="U141" i="40" s="1"/>
  <c r="U285" i="47"/>
  <c r="T141" i="40" s="1"/>
  <c r="U376" i="47"/>
  <c r="U171" i="40" s="1"/>
  <c r="U375" i="47"/>
  <c r="T171" i="40" s="1"/>
  <c r="U324" i="46"/>
  <c r="R154" i="40" s="1"/>
  <c r="U325" i="46"/>
  <c r="S154" i="40" s="1"/>
  <c r="U381" i="47"/>
  <c r="T173" i="40" s="1"/>
  <c r="U382" i="47"/>
  <c r="U173" i="40" s="1"/>
  <c r="U379" i="46"/>
  <c r="S172" i="40" s="1"/>
  <c r="U378" i="46"/>
  <c r="R172" i="40" s="1"/>
  <c r="U415" i="46"/>
  <c r="S184" i="40" s="1"/>
  <c r="U414" i="46"/>
  <c r="R184" i="40" s="1"/>
  <c r="U300" i="46"/>
  <c r="R146" i="40" s="1"/>
  <c r="U301" i="46"/>
  <c r="S146" i="40" s="1"/>
  <c r="U366" i="47"/>
  <c r="T168" i="40" s="1"/>
  <c r="U367" i="47"/>
  <c r="U168" i="40" s="1"/>
  <c r="U352" i="47"/>
  <c r="U163" i="40" s="1"/>
  <c r="U351" i="47"/>
  <c r="T163" i="40" s="1"/>
  <c r="U345" i="46"/>
  <c r="R161" i="40" s="1"/>
  <c r="U346" i="46"/>
  <c r="S161" i="40" s="1"/>
  <c r="U358" i="47"/>
  <c r="U165" i="40" s="1"/>
  <c r="U357" i="47"/>
  <c r="T165" i="40" s="1"/>
  <c r="U283" i="47"/>
  <c r="U140" i="40" s="1"/>
  <c r="U282" i="47"/>
  <c r="T140" i="40" s="1"/>
  <c r="U369" i="47"/>
  <c r="T169" i="40" s="1"/>
  <c r="U370" i="47"/>
  <c r="U169" i="40" s="1"/>
  <c r="U333" i="46"/>
  <c r="R157" i="40" s="1"/>
  <c r="U334" i="46"/>
  <c r="S157" i="40" s="1"/>
  <c r="U205" i="54"/>
  <c r="G114" i="40" s="1"/>
  <c r="U379" i="47"/>
  <c r="U172" i="40" s="1"/>
  <c r="U378" i="47"/>
  <c r="T172" i="40" s="1"/>
  <c r="U315" i="46"/>
  <c r="R151" i="40" s="1"/>
  <c r="U316" i="46"/>
  <c r="S151" i="40" s="1"/>
  <c r="U372" i="46"/>
  <c r="R170" i="40" s="1"/>
  <c r="U373" i="46"/>
  <c r="S170" i="40" s="1"/>
  <c r="U387" i="47"/>
  <c r="T175" i="40" s="1"/>
  <c r="U388" i="47"/>
  <c r="U175" i="40" s="1"/>
  <c r="U358" i="46"/>
  <c r="S165" i="40" s="1"/>
  <c r="U357" i="46"/>
  <c r="R165" i="40" s="1"/>
  <c r="U289" i="46"/>
  <c r="S142" i="40" s="1"/>
  <c r="U288" i="46"/>
  <c r="R142" i="40" s="1"/>
  <c r="U387" i="46"/>
  <c r="R175" i="40" s="1"/>
  <c r="U388" i="46"/>
  <c r="S175" i="40" s="1"/>
  <c r="U294" i="46"/>
  <c r="R144" i="40" s="1"/>
  <c r="U295" i="46"/>
  <c r="S144" i="40" s="1"/>
  <c r="U297" i="47"/>
  <c r="T145" i="40" s="1"/>
  <c r="U298" i="47"/>
  <c r="U145" i="40" s="1"/>
  <c r="U160" i="54"/>
  <c r="G99" i="40" s="1"/>
  <c r="U190" i="54"/>
  <c r="G109" i="40" s="1"/>
  <c r="U177" i="54"/>
  <c r="F105" i="40" s="1"/>
  <c r="U214" i="54"/>
  <c r="G117" i="40" s="1"/>
  <c r="U186" i="54"/>
  <c r="F108" i="40" s="1"/>
  <c r="U147" i="54"/>
  <c r="F95" i="40" s="1"/>
  <c r="U243" i="54"/>
  <c r="F127" i="40" s="1"/>
  <c r="U124" i="54"/>
  <c r="G87" i="40" s="1"/>
  <c r="U178" i="54"/>
  <c r="G105" i="40" s="1"/>
  <c r="U162" i="54"/>
  <c r="F100" i="40" s="1"/>
  <c r="U268" i="54"/>
  <c r="G135" i="40" s="1"/>
  <c r="U208" i="54"/>
  <c r="G115" i="40" s="1"/>
  <c r="U195" i="54"/>
  <c r="F111" i="40" s="1"/>
  <c r="U187" i="54"/>
  <c r="G108" i="40" s="1"/>
  <c r="U213" i="54"/>
  <c r="F117" i="40" s="1"/>
  <c r="U204" i="54"/>
  <c r="F114" i="40" s="1"/>
  <c r="U196" i="54"/>
  <c r="G111" i="40" s="1"/>
  <c r="U267" i="54"/>
  <c r="F135" i="40" s="1"/>
  <c r="U237" i="54"/>
  <c r="F125" i="40" s="1"/>
  <c r="U207" i="54"/>
  <c r="F115" i="40" s="1"/>
  <c r="U163" i="54"/>
  <c r="G100" i="40" s="1"/>
  <c r="U189" i="54"/>
  <c r="F109" i="40" s="1"/>
  <c r="U250" i="54"/>
  <c r="G129" i="40" s="1"/>
  <c r="U249" i="54"/>
  <c r="F129" i="40" s="1"/>
  <c r="U265" i="54"/>
  <c r="G134" i="40" s="1"/>
  <c r="U264" i="54"/>
  <c r="F134" i="40" s="1"/>
  <c r="U234" i="54"/>
  <c r="F124" i="40" s="1"/>
  <c r="U235" i="54"/>
  <c r="G124" i="40" s="1"/>
  <c r="U106" i="54"/>
  <c r="G81" i="40" s="1"/>
  <c r="U105" i="54"/>
  <c r="F81" i="40" s="1"/>
  <c r="U258" i="54"/>
  <c r="F132" i="40" s="1"/>
  <c r="U259" i="54"/>
  <c r="G132" i="40" s="1"/>
  <c r="U262" i="54"/>
  <c r="G133" i="40" s="1"/>
  <c r="U261" i="54"/>
  <c r="F133" i="40" s="1"/>
  <c r="U172" i="54"/>
  <c r="G103" i="40" s="1"/>
  <c r="U171" i="54"/>
  <c r="F103" i="40" s="1"/>
  <c r="U181" i="54"/>
  <c r="G106" i="40" s="1"/>
  <c r="U180" i="54"/>
  <c r="F106" i="40" s="1"/>
  <c r="U114" i="54"/>
  <c r="F84" i="40" s="1"/>
  <c r="U115" i="54"/>
  <c r="G84" i="40" s="1"/>
  <c r="U66" i="54"/>
  <c r="F68" i="40" s="1"/>
  <c r="U67" i="54"/>
  <c r="G68" i="40" s="1"/>
  <c r="U109" i="54"/>
  <c r="G82" i="40" s="1"/>
  <c r="U108" i="54"/>
  <c r="F82" i="40" s="1"/>
  <c r="U145" i="54"/>
  <c r="G94" i="40" s="1"/>
  <c r="U144" i="54"/>
  <c r="F94" i="40" s="1"/>
  <c r="U90" i="54"/>
  <c r="F76" i="40" s="1"/>
  <c r="U91" i="54"/>
  <c r="G76" i="40" s="1"/>
  <c r="U232" i="54"/>
  <c r="G123" i="40" s="1"/>
  <c r="U231" i="54"/>
  <c r="F123" i="40" s="1"/>
  <c r="U76" i="54"/>
  <c r="G71" i="40" s="1"/>
  <c r="U75" i="54"/>
  <c r="F71" i="40" s="1"/>
  <c r="U199" i="54"/>
  <c r="G112" i="40" s="1"/>
  <c r="U198" i="54"/>
  <c r="F112" i="40" s="1"/>
  <c r="U253" i="54"/>
  <c r="G130" i="40" s="1"/>
  <c r="U252" i="54"/>
  <c r="F130" i="40" s="1"/>
  <c r="U175" i="54"/>
  <c r="G104" i="40" s="1"/>
  <c r="U174" i="54"/>
  <c r="F104" i="40" s="1"/>
  <c r="U184" i="54"/>
  <c r="G107" i="40" s="1"/>
  <c r="U183" i="54"/>
  <c r="F107" i="40" s="1"/>
  <c r="U121" i="54"/>
  <c r="G86" i="40" s="1"/>
  <c r="U120" i="54"/>
  <c r="F86" i="40" s="1"/>
  <c r="U85" i="54"/>
  <c r="U84" i="54"/>
  <c r="F74" i="40" s="1"/>
  <c r="U202" i="54"/>
  <c r="G113" i="40" s="1"/>
  <c r="U201" i="54"/>
  <c r="F113" i="40" s="1"/>
  <c r="U142" i="54"/>
  <c r="G93" i="40" s="1"/>
  <c r="U141" i="54"/>
  <c r="F93" i="40" s="1"/>
  <c r="U97" i="54"/>
  <c r="G78" i="40" s="1"/>
  <c r="U96" i="54"/>
  <c r="F78" i="40" s="1"/>
  <c r="U271" i="54"/>
  <c r="G136" i="40" s="1"/>
  <c r="U270" i="54"/>
  <c r="F136" i="40" s="1"/>
  <c r="U133" i="54"/>
  <c r="G90" i="40" s="1"/>
  <c r="U132" i="54"/>
  <c r="F90" i="40" s="1"/>
  <c r="U118" i="54"/>
  <c r="G85" i="40" s="1"/>
  <c r="U117" i="54"/>
  <c r="F85" i="40" s="1"/>
  <c r="U229" i="54"/>
  <c r="G122" i="40" s="1"/>
  <c r="U228" i="54"/>
  <c r="F122" i="40" s="1"/>
  <c r="U217" i="54"/>
  <c r="G118" i="40" s="1"/>
  <c r="U216" i="54"/>
  <c r="F118" i="40" s="1"/>
  <c r="U103" i="54"/>
  <c r="G80" i="40" s="1"/>
  <c r="U102" i="54"/>
  <c r="F80" i="40" s="1"/>
  <c r="U210" i="54"/>
  <c r="F116" i="40" s="1"/>
  <c r="U211" i="54"/>
  <c r="G116" i="40" s="1"/>
  <c r="U112" i="54"/>
  <c r="G83" i="40" s="1"/>
  <c r="U111" i="54"/>
  <c r="F83" i="40" s="1"/>
  <c r="U169" i="54"/>
  <c r="G102" i="40" s="1"/>
  <c r="U168" i="54"/>
  <c r="F102" i="40" s="1"/>
  <c r="U151" i="54"/>
  <c r="G96" i="40" s="1"/>
  <c r="U150" i="54"/>
  <c r="F96" i="40" s="1"/>
  <c r="U193" i="54"/>
  <c r="G110" i="40" s="1"/>
  <c r="U192" i="54"/>
  <c r="F110" i="40" s="1"/>
  <c r="U157" i="54"/>
  <c r="G98" i="40" s="1"/>
  <c r="U156" i="54"/>
  <c r="F98" i="40" s="1"/>
  <c r="U130" i="54"/>
  <c r="G89" i="40" s="1"/>
  <c r="U129" i="54"/>
  <c r="F89" i="40" s="1"/>
  <c r="U79" i="54"/>
  <c r="G72" i="40" s="1"/>
  <c r="U78" i="54"/>
  <c r="F72" i="40" s="1"/>
  <c r="U82" i="54"/>
  <c r="G73" i="40" s="1"/>
  <c r="U81" i="54"/>
  <c r="F73" i="40" s="1"/>
  <c r="U94" i="54"/>
  <c r="G77" i="40" s="1"/>
  <c r="U93" i="54"/>
  <c r="F77" i="40" s="1"/>
  <c r="U241" i="54"/>
  <c r="G126" i="40" s="1"/>
  <c r="U240" i="54"/>
  <c r="F126" i="40" s="1"/>
  <c r="U256" i="54"/>
  <c r="G131" i="40" s="1"/>
  <c r="U255" i="54"/>
  <c r="F131" i="40" s="1"/>
  <c r="U166" i="54"/>
  <c r="G101" i="40" s="1"/>
  <c r="U165" i="54"/>
  <c r="F101" i="40" s="1"/>
  <c r="U88" i="54"/>
  <c r="U87" i="54"/>
  <c r="F75" i="40" s="1"/>
  <c r="U73" i="54"/>
  <c r="G70" i="40" s="1"/>
  <c r="U72" i="54"/>
  <c r="F70" i="40" s="1"/>
  <c r="U138" i="54"/>
  <c r="F92" i="40" s="1"/>
  <c r="U139" i="54"/>
  <c r="G92" i="40" s="1"/>
  <c r="U247" i="54"/>
  <c r="G128" i="40" s="1"/>
  <c r="U246" i="54"/>
  <c r="F128" i="40" s="1"/>
  <c r="U127" i="54"/>
  <c r="G88" i="40" s="1"/>
  <c r="U126" i="54"/>
  <c r="F88" i="40" s="1"/>
  <c r="U154" i="54"/>
  <c r="G97" i="40" s="1"/>
  <c r="U153" i="54"/>
  <c r="F97" i="40" s="1"/>
  <c r="U226" i="54"/>
  <c r="G121" i="40" s="1"/>
  <c r="U225" i="54"/>
  <c r="F121" i="40" s="1"/>
  <c r="U136" i="54"/>
  <c r="G91" i="40" s="1"/>
  <c r="U135" i="54"/>
  <c r="F91" i="40" s="1"/>
  <c r="F120" i="40"/>
  <c r="G120" i="40"/>
  <c r="G127" i="40"/>
  <c r="C69" i="40"/>
  <c r="B69" i="40"/>
  <c r="G79" i="40"/>
  <c r="F137" i="40"/>
  <c r="G67" i="40"/>
  <c r="U63" i="54"/>
  <c r="F67" i="40" s="1"/>
  <c r="L63" i="37"/>
  <c r="C70" i="40" l="1"/>
  <c r="B70" i="40"/>
  <c r="G74" i="40"/>
  <c r="G75" i="40"/>
  <c r="C63" i="51"/>
  <c r="C63" i="31" l="1"/>
  <c r="P270" i="37"/>
  <c r="O270" i="37"/>
  <c r="N270" i="37"/>
  <c r="M270" i="37"/>
  <c r="L270" i="37"/>
  <c r="P267" i="37"/>
  <c r="O267" i="37"/>
  <c r="N267" i="37"/>
  <c r="M267" i="37"/>
  <c r="L267" i="37"/>
  <c r="P264" i="37"/>
  <c r="O264" i="37"/>
  <c r="N264" i="37"/>
  <c r="M264" i="37"/>
  <c r="L264" i="37"/>
  <c r="P261" i="37"/>
  <c r="O261" i="37"/>
  <c r="N261" i="37"/>
  <c r="M261" i="37"/>
  <c r="L261" i="37"/>
  <c r="P258" i="37"/>
  <c r="O258" i="37"/>
  <c r="N258" i="37"/>
  <c r="M258" i="37"/>
  <c r="L258" i="37"/>
  <c r="P255" i="37"/>
  <c r="O255" i="37"/>
  <c r="N255" i="37"/>
  <c r="M255" i="37"/>
  <c r="L255" i="37"/>
  <c r="P252" i="37"/>
  <c r="O252" i="37"/>
  <c r="N252" i="37"/>
  <c r="M252" i="37"/>
  <c r="L252" i="37"/>
  <c r="P249" i="37"/>
  <c r="O249" i="37"/>
  <c r="N249" i="37"/>
  <c r="M249" i="37"/>
  <c r="L249" i="37"/>
  <c r="P246" i="37"/>
  <c r="O246" i="37"/>
  <c r="N246" i="37"/>
  <c r="M246" i="37"/>
  <c r="L246" i="37"/>
  <c r="P243" i="37"/>
  <c r="O243" i="37"/>
  <c r="N243" i="37"/>
  <c r="M243" i="37"/>
  <c r="L243" i="37"/>
  <c r="P240" i="37"/>
  <c r="O240" i="37"/>
  <c r="N240" i="37"/>
  <c r="M240" i="37"/>
  <c r="L240" i="37"/>
  <c r="P237" i="37"/>
  <c r="O237" i="37"/>
  <c r="N237" i="37"/>
  <c r="M237" i="37"/>
  <c r="L237" i="37"/>
  <c r="P234" i="37"/>
  <c r="O234" i="37"/>
  <c r="N234" i="37"/>
  <c r="M234" i="37"/>
  <c r="L234" i="37"/>
  <c r="P231" i="37"/>
  <c r="O231" i="37"/>
  <c r="N231" i="37"/>
  <c r="M231" i="37"/>
  <c r="L231" i="37"/>
  <c r="P228" i="37"/>
  <c r="O228" i="37"/>
  <c r="N228" i="37"/>
  <c r="M228" i="37"/>
  <c r="L228" i="37"/>
  <c r="P225" i="37"/>
  <c r="O225" i="37"/>
  <c r="N225" i="37"/>
  <c r="M225" i="37"/>
  <c r="L225" i="37"/>
  <c r="P222" i="37"/>
  <c r="O222" i="37"/>
  <c r="N222" i="37"/>
  <c r="M222" i="37"/>
  <c r="L222" i="37"/>
  <c r="P219" i="37"/>
  <c r="O219" i="37"/>
  <c r="N219" i="37"/>
  <c r="M219" i="37"/>
  <c r="L219" i="37"/>
  <c r="P216" i="37"/>
  <c r="O216" i="37"/>
  <c r="N216" i="37"/>
  <c r="M216" i="37"/>
  <c r="L216" i="37"/>
  <c r="P213" i="37"/>
  <c r="O213" i="37"/>
  <c r="N213" i="37"/>
  <c r="M213" i="37"/>
  <c r="L213" i="37"/>
  <c r="P210" i="37"/>
  <c r="O210" i="37"/>
  <c r="N210" i="37"/>
  <c r="M210" i="37"/>
  <c r="L210" i="37"/>
  <c r="P207" i="37"/>
  <c r="O207" i="37"/>
  <c r="N207" i="37"/>
  <c r="M207" i="37"/>
  <c r="L207" i="37"/>
  <c r="P204" i="37"/>
  <c r="O204" i="37"/>
  <c r="N204" i="37"/>
  <c r="M204" i="37"/>
  <c r="L204" i="37"/>
  <c r="P201" i="37"/>
  <c r="O201" i="37"/>
  <c r="N201" i="37"/>
  <c r="M201" i="37"/>
  <c r="L201" i="37"/>
  <c r="P198" i="37"/>
  <c r="O198" i="37"/>
  <c r="N198" i="37"/>
  <c r="M198" i="37"/>
  <c r="L198" i="37"/>
  <c r="P195" i="37"/>
  <c r="O195" i="37"/>
  <c r="N195" i="37"/>
  <c r="M195" i="37"/>
  <c r="L195" i="37"/>
  <c r="P192" i="37"/>
  <c r="O192" i="37"/>
  <c r="N192" i="37"/>
  <c r="M192" i="37"/>
  <c r="L192" i="37"/>
  <c r="P189" i="37"/>
  <c r="O189" i="37"/>
  <c r="N189" i="37"/>
  <c r="M189" i="37"/>
  <c r="L189" i="37"/>
  <c r="P186" i="37"/>
  <c r="O186" i="37"/>
  <c r="N186" i="37"/>
  <c r="M186" i="37"/>
  <c r="L186" i="37"/>
  <c r="P183" i="37"/>
  <c r="O183" i="37"/>
  <c r="N183" i="37"/>
  <c r="M183" i="37"/>
  <c r="L183" i="37"/>
  <c r="P180" i="37"/>
  <c r="O180" i="37"/>
  <c r="N180" i="37"/>
  <c r="M180" i="37"/>
  <c r="L180" i="37"/>
  <c r="P177" i="37"/>
  <c r="O177" i="37"/>
  <c r="N177" i="37"/>
  <c r="M177" i="37"/>
  <c r="L177" i="37"/>
  <c r="P174" i="37"/>
  <c r="O174" i="37"/>
  <c r="N174" i="37"/>
  <c r="M174" i="37"/>
  <c r="L174" i="37"/>
  <c r="P171" i="37"/>
  <c r="O171" i="37"/>
  <c r="N171" i="37"/>
  <c r="M171" i="37"/>
  <c r="L171" i="37"/>
  <c r="P168" i="37"/>
  <c r="O168" i="37"/>
  <c r="N168" i="37"/>
  <c r="M168" i="37"/>
  <c r="L168" i="37"/>
  <c r="P165" i="37"/>
  <c r="O165" i="37"/>
  <c r="N165" i="37"/>
  <c r="M165" i="37"/>
  <c r="L165" i="37"/>
  <c r="P162" i="37"/>
  <c r="O162" i="37"/>
  <c r="N162" i="37"/>
  <c r="M162" i="37"/>
  <c r="L162" i="37"/>
  <c r="P159" i="37"/>
  <c r="O159" i="37"/>
  <c r="N159" i="37"/>
  <c r="M159" i="37"/>
  <c r="L159" i="37"/>
  <c r="P156" i="37"/>
  <c r="O156" i="37"/>
  <c r="N156" i="37"/>
  <c r="M156" i="37"/>
  <c r="L156" i="37"/>
  <c r="P153" i="37"/>
  <c r="O153" i="37"/>
  <c r="N153" i="37"/>
  <c r="M153" i="37"/>
  <c r="L153" i="37"/>
  <c r="P150" i="37"/>
  <c r="O150" i="37"/>
  <c r="N150" i="37"/>
  <c r="M150" i="37"/>
  <c r="L150" i="37"/>
  <c r="P147" i="37"/>
  <c r="O147" i="37"/>
  <c r="N147" i="37"/>
  <c r="M147" i="37"/>
  <c r="L147" i="37"/>
  <c r="P144" i="37"/>
  <c r="O144" i="37"/>
  <c r="N144" i="37"/>
  <c r="M144" i="37"/>
  <c r="L144" i="37"/>
  <c r="P141" i="37"/>
  <c r="O141" i="37"/>
  <c r="N141" i="37"/>
  <c r="M141" i="37"/>
  <c r="L141" i="37"/>
  <c r="P138" i="37"/>
  <c r="O138" i="37"/>
  <c r="N138" i="37"/>
  <c r="M138" i="37"/>
  <c r="L138" i="37"/>
  <c r="P135" i="37"/>
  <c r="O135" i="37"/>
  <c r="N135" i="37"/>
  <c r="M135" i="37"/>
  <c r="L135" i="37"/>
  <c r="P132" i="37"/>
  <c r="O132" i="37"/>
  <c r="N132" i="37"/>
  <c r="M132" i="37"/>
  <c r="L132" i="37"/>
  <c r="P129" i="37"/>
  <c r="O129" i="37"/>
  <c r="N129" i="37"/>
  <c r="M129" i="37"/>
  <c r="L129" i="37"/>
  <c r="P126" i="37"/>
  <c r="O126" i="37"/>
  <c r="N126" i="37"/>
  <c r="M126" i="37"/>
  <c r="L126" i="37"/>
  <c r="P123" i="37"/>
  <c r="O123" i="37"/>
  <c r="N123" i="37"/>
  <c r="M123" i="37"/>
  <c r="L123" i="37"/>
  <c r="P120" i="37"/>
  <c r="O120" i="37"/>
  <c r="N120" i="37"/>
  <c r="M120" i="37"/>
  <c r="L120" i="37"/>
  <c r="P117" i="37"/>
  <c r="O117" i="37"/>
  <c r="N117" i="37"/>
  <c r="M117" i="37"/>
  <c r="L117" i="37"/>
  <c r="P114" i="37"/>
  <c r="O114" i="37"/>
  <c r="N114" i="37"/>
  <c r="M114" i="37"/>
  <c r="L114" i="37"/>
  <c r="P111" i="37"/>
  <c r="O111" i="37"/>
  <c r="N111" i="37"/>
  <c r="M111" i="37"/>
  <c r="L111" i="37"/>
  <c r="P108" i="37"/>
  <c r="O108" i="37"/>
  <c r="N108" i="37"/>
  <c r="M108" i="37"/>
  <c r="L108" i="37"/>
  <c r="P105" i="37"/>
  <c r="O105" i="37"/>
  <c r="N105" i="37"/>
  <c r="M105" i="37"/>
  <c r="L105" i="37"/>
  <c r="P102" i="37"/>
  <c r="O102" i="37"/>
  <c r="N102" i="37"/>
  <c r="M102" i="37"/>
  <c r="L102" i="37"/>
  <c r="P99" i="37"/>
  <c r="O99" i="37"/>
  <c r="N99" i="37"/>
  <c r="M99" i="37"/>
  <c r="L99" i="37"/>
  <c r="P96" i="37"/>
  <c r="O96" i="37"/>
  <c r="N96" i="37"/>
  <c r="M96" i="37"/>
  <c r="L96" i="37"/>
  <c r="P93" i="37"/>
  <c r="O93" i="37"/>
  <c r="N93" i="37"/>
  <c r="M93" i="37"/>
  <c r="L93" i="37"/>
  <c r="P90" i="37"/>
  <c r="O90" i="37"/>
  <c r="N90" i="37"/>
  <c r="M90" i="37"/>
  <c r="L90" i="37"/>
  <c r="P87" i="37"/>
  <c r="O87" i="37"/>
  <c r="N87" i="37"/>
  <c r="M87" i="37"/>
  <c r="L87" i="37"/>
  <c r="P84" i="37"/>
  <c r="O84" i="37"/>
  <c r="N84" i="37"/>
  <c r="M84" i="37"/>
  <c r="L84" i="37"/>
  <c r="P81" i="37"/>
  <c r="O81" i="37"/>
  <c r="N81" i="37"/>
  <c r="M81" i="37"/>
  <c r="L81" i="37"/>
  <c r="P78" i="37"/>
  <c r="O78" i="37"/>
  <c r="N78" i="37"/>
  <c r="M78" i="37"/>
  <c r="L78" i="37"/>
  <c r="P75" i="37"/>
  <c r="O75" i="37"/>
  <c r="N75" i="37"/>
  <c r="M75" i="37"/>
  <c r="L75" i="37"/>
  <c r="P72" i="37"/>
  <c r="O72" i="37"/>
  <c r="N72" i="37"/>
  <c r="M72" i="37"/>
  <c r="L72" i="37"/>
  <c r="P69" i="37"/>
  <c r="O69" i="37"/>
  <c r="N69" i="37"/>
  <c r="M69" i="37"/>
  <c r="L69" i="37"/>
  <c r="P66" i="37"/>
  <c r="O66" i="37"/>
  <c r="N66" i="37"/>
  <c r="M66" i="37"/>
  <c r="L66" i="37"/>
  <c r="P63" i="37"/>
  <c r="O63" i="37"/>
  <c r="N63" i="37"/>
  <c r="M63" i="37"/>
  <c r="U120" i="37" l="1"/>
  <c r="U121" i="37"/>
  <c r="U216" i="37"/>
  <c r="U217" i="37"/>
  <c r="U240" i="37"/>
  <c r="U241" i="37"/>
  <c r="U127" i="37"/>
  <c r="U126" i="37"/>
  <c r="U151" i="37"/>
  <c r="U150" i="37"/>
  <c r="U175" i="37"/>
  <c r="U174" i="37"/>
  <c r="U198" i="37"/>
  <c r="U199" i="37"/>
  <c r="U223" i="37"/>
  <c r="U222" i="37"/>
  <c r="U246" i="37"/>
  <c r="U247" i="37"/>
  <c r="U270" i="37"/>
  <c r="U271" i="37"/>
  <c r="U96" i="37"/>
  <c r="U97" i="37"/>
  <c r="U63" i="37"/>
  <c r="U69" i="37"/>
  <c r="U70" i="37"/>
  <c r="U93" i="37"/>
  <c r="U94" i="37"/>
  <c r="U117" i="37"/>
  <c r="U118" i="37"/>
  <c r="U141" i="37"/>
  <c r="U142" i="37"/>
  <c r="U165" i="37"/>
  <c r="U166" i="37"/>
  <c r="U190" i="37"/>
  <c r="U189" i="37"/>
  <c r="U214" i="37"/>
  <c r="U213" i="37"/>
  <c r="U238" i="37"/>
  <c r="U237" i="37"/>
  <c r="U262" i="37"/>
  <c r="U261" i="37"/>
  <c r="U105" i="37"/>
  <c r="U106" i="37"/>
  <c r="U202" i="37"/>
  <c r="U201" i="37"/>
  <c r="U250" i="37"/>
  <c r="U249" i="37"/>
  <c r="U144" i="37"/>
  <c r="U145" i="37"/>
  <c r="U159" i="37"/>
  <c r="U160" i="37"/>
  <c r="U255" i="37"/>
  <c r="U256" i="37"/>
  <c r="U84" i="37"/>
  <c r="U85" i="37"/>
  <c r="U108" i="37"/>
  <c r="U109" i="37"/>
  <c r="U132" i="37"/>
  <c r="U133" i="37"/>
  <c r="U156" i="37"/>
  <c r="U157" i="37"/>
  <c r="U180" i="37"/>
  <c r="U181" i="37"/>
  <c r="U204" i="37"/>
  <c r="U205" i="37"/>
  <c r="U228" i="37"/>
  <c r="U229" i="37"/>
  <c r="U252" i="37"/>
  <c r="U253" i="37"/>
  <c r="U81" i="37"/>
  <c r="U82" i="37"/>
  <c r="U178" i="37"/>
  <c r="U177" i="37"/>
  <c r="U226" i="37"/>
  <c r="U225" i="37"/>
  <c r="U274" i="37"/>
  <c r="U273" i="37"/>
  <c r="U72" i="37"/>
  <c r="U73" i="37"/>
  <c r="U168" i="37"/>
  <c r="U169" i="37"/>
  <c r="U192" i="37"/>
  <c r="U193" i="37"/>
  <c r="U87" i="37"/>
  <c r="U88" i="37"/>
  <c r="U111" i="37"/>
  <c r="U112" i="37"/>
  <c r="U78" i="37"/>
  <c r="U79" i="37"/>
  <c r="U75" i="37"/>
  <c r="U76" i="37"/>
  <c r="U99" i="37"/>
  <c r="U100" i="37"/>
  <c r="U123" i="37"/>
  <c r="U124" i="37"/>
  <c r="U147" i="37"/>
  <c r="U148" i="37"/>
  <c r="U171" i="37"/>
  <c r="U172" i="37"/>
  <c r="U195" i="37"/>
  <c r="U196" i="37"/>
  <c r="U219" i="37"/>
  <c r="U220" i="37"/>
  <c r="U243" i="37"/>
  <c r="U244" i="37"/>
  <c r="U267" i="37"/>
  <c r="U268" i="37"/>
  <c r="U129" i="37"/>
  <c r="U130" i="37"/>
  <c r="U153" i="37"/>
  <c r="U154" i="37"/>
  <c r="U264" i="37"/>
  <c r="U265" i="37"/>
  <c r="U135" i="37"/>
  <c r="U136" i="37"/>
  <c r="U183" i="37"/>
  <c r="U184" i="37"/>
  <c r="U207" i="37"/>
  <c r="U208" i="37"/>
  <c r="U231" i="37"/>
  <c r="U232" i="37"/>
  <c r="U103" i="37"/>
  <c r="U102" i="37"/>
  <c r="U67" i="37"/>
  <c r="U66" i="37"/>
  <c r="U91" i="37"/>
  <c r="U90" i="37"/>
  <c r="U114" i="37"/>
  <c r="U115" i="37"/>
  <c r="U139" i="37"/>
  <c r="U138" i="37"/>
  <c r="U162" i="37"/>
  <c r="U163" i="37"/>
  <c r="U187" i="37"/>
  <c r="U186" i="37"/>
  <c r="U211" i="37"/>
  <c r="U210" i="37"/>
  <c r="U235" i="37"/>
  <c r="U234" i="37"/>
  <c r="U259" i="37"/>
  <c r="U258" i="37"/>
  <c r="Q112" i="40"/>
  <c r="P128" i="40"/>
  <c r="P107" i="40"/>
  <c r="Q107" i="40"/>
  <c r="Q85" i="40"/>
  <c r="Q101" i="40"/>
  <c r="Q117" i="40"/>
  <c r="Q115" i="40"/>
  <c r="P82" i="40"/>
  <c r="P98" i="40"/>
  <c r="Q99" i="40"/>
  <c r="Q71" i="40"/>
  <c r="P87" i="40"/>
  <c r="Q95" i="40"/>
  <c r="Q111" i="40"/>
  <c r="Q127" i="40"/>
  <c r="Q75" i="40"/>
  <c r="P108" i="40"/>
  <c r="P124" i="40"/>
  <c r="P123" i="40"/>
  <c r="Q123" i="40"/>
  <c r="Q97" i="40"/>
  <c r="Q113" i="40"/>
  <c r="P70" i="40"/>
  <c r="Q70" i="40"/>
  <c r="Q86" i="40"/>
  <c r="P102" i="40"/>
  <c r="Q118" i="40"/>
  <c r="Q134" i="40"/>
  <c r="B71" i="40"/>
  <c r="C71" i="40"/>
  <c r="Q137" i="40"/>
  <c r="P137" i="40"/>
  <c r="O137" i="40"/>
  <c r="N137" i="40"/>
  <c r="P72" i="40"/>
  <c r="Q96" i="40"/>
  <c r="P97" i="40"/>
  <c r="Q98" i="40"/>
  <c r="P99" i="40"/>
  <c r="Q100" i="40"/>
  <c r="Q103" i="40"/>
  <c r="P104" i="40"/>
  <c r="Q105" i="40"/>
  <c r="P106" i="40"/>
  <c r="Q109" i="40"/>
  <c r="P110" i="40"/>
  <c r="P112" i="40"/>
  <c r="P114" i="40"/>
  <c r="P116" i="40"/>
  <c r="P118" i="40"/>
  <c r="Q119" i="40"/>
  <c r="P120" i="40"/>
  <c r="Q121" i="40"/>
  <c r="P122" i="40"/>
  <c r="Q125" i="40"/>
  <c r="P126" i="40"/>
  <c r="Q129" i="40"/>
  <c r="P130" i="40"/>
  <c r="Q131" i="40"/>
  <c r="P132" i="40"/>
  <c r="Q133" i="40"/>
  <c r="P134" i="40"/>
  <c r="Q135" i="40"/>
  <c r="P136" i="40"/>
  <c r="Q72" i="40"/>
  <c r="P73" i="40"/>
  <c r="P74" i="40"/>
  <c r="Q76" i="40"/>
  <c r="Q67" i="40"/>
  <c r="P71" i="40"/>
  <c r="Q106" i="40"/>
  <c r="Q114" i="40"/>
  <c r="Q69" i="40"/>
  <c r="Q74" i="40"/>
  <c r="Q104" i="40"/>
  <c r="Q120" i="40"/>
  <c r="Q128" i="40"/>
  <c r="Q136" i="40"/>
  <c r="Q130" i="40"/>
  <c r="Q68" i="40"/>
  <c r="Q73" i="40"/>
  <c r="Q108" i="40"/>
  <c r="Q116" i="40"/>
  <c r="Q124" i="40"/>
  <c r="Q132" i="40"/>
  <c r="Q122" i="40"/>
  <c r="Q102" i="40"/>
  <c r="Q110" i="40"/>
  <c r="Q126" i="40"/>
  <c r="P100" i="40"/>
  <c r="P68" i="40"/>
  <c r="P67" i="40"/>
  <c r="P69" i="40"/>
  <c r="P75" i="40"/>
  <c r="Q77" i="40"/>
  <c r="Q79" i="40"/>
  <c r="Q81" i="40"/>
  <c r="Q83" i="40"/>
  <c r="Q87" i="40"/>
  <c r="Q89" i="40"/>
  <c r="Q91" i="40"/>
  <c r="Q93" i="40"/>
  <c r="P76" i="40"/>
  <c r="P96" i="40"/>
  <c r="Q78" i="40"/>
  <c r="Q80" i="40"/>
  <c r="Q82" i="40"/>
  <c r="Q84" i="40"/>
  <c r="Q88" i="40"/>
  <c r="Q90" i="40"/>
  <c r="Q92" i="40"/>
  <c r="Q94" i="40"/>
  <c r="P77" i="40"/>
  <c r="P78" i="40"/>
  <c r="P79" i="40"/>
  <c r="P80" i="40"/>
  <c r="P81" i="40"/>
  <c r="P83" i="40"/>
  <c r="P84" i="40"/>
  <c r="P85" i="40"/>
  <c r="P86" i="40"/>
  <c r="P88" i="40"/>
  <c r="P89" i="40"/>
  <c r="P90" i="40"/>
  <c r="P91" i="40"/>
  <c r="P92" i="40"/>
  <c r="P93" i="40"/>
  <c r="P94" i="40"/>
  <c r="P95" i="40"/>
  <c r="P101" i="40"/>
  <c r="P103" i="40"/>
  <c r="P105" i="40"/>
  <c r="P109" i="40"/>
  <c r="P111" i="40"/>
  <c r="P113" i="40"/>
  <c r="P115" i="40"/>
  <c r="P117" i="40"/>
  <c r="P119" i="40"/>
  <c r="P121" i="40"/>
  <c r="P125" i="40"/>
  <c r="P127" i="40"/>
  <c r="P129" i="40"/>
  <c r="P131" i="40"/>
  <c r="P133" i="40"/>
  <c r="P135" i="40"/>
  <c r="B72" i="40" l="1"/>
  <c r="C72" i="40"/>
  <c r="O136" i="40"/>
  <c r="O135" i="40"/>
  <c r="O134" i="40"/>
  <c r="O133" i="40"/>
  <c r="O132" i="40"/>
  <c r="O131" i="40"/>
  <c r="O130" i="40"/>
  <c r="O129" i="40"/>
  <c r="O128" i="40"/>
  <c r="O127" i="40"/>
  <c r="O126" i="40"/>
  <c r="O125" i="40"/>
  <c r="O124" i="40"/>
  <c r="O123" i="40"/>
  <c r="O122" i="40"/>
  <c r="O121" i="40"/>
  <c r="O120" i="40"/>
  <c r="O119" i="40"/>
  <c r="O118" i="40"/>
  <c r="O117" i="40"/>
  <c r="O116" i="40"/>
  <c r="O115" i="40"/>
  <c r="O114" i="40"/>
  <c r="O113" i="40"/>
  <c r="O112" i="40"/>
  <c r="O111" i="40"/>
  <c r="O110" i="40"/>
  <c r="O109" i="40"/>
  <c r="O108" i="40"/>
  <c r="O107" i="40"/>
  <c r="O106" i="40"/>
  <c r="O105" i="40"/>
  <c r="O104" i="40"/>
  <c r="O103" i="40"/>
  <c r="O102" i="40"/>
  <c r="O101" i="40"/>
  <c r="O100" i="40"/>
  <c r="O99" i="40"/>
  <c r="O98" i="40"/>
  <c r="O97" i="40"/>
  <c r="O95" i="40"/>
  <c r="N94" i="40"/>
  <c r="O93" i="40"/>
  <c r="N92" i="40"/>
  <c r="O91" i="40"/>
  <c r="N90" i="40"/>
  <c r="N89" i="40"/>
  <c r="N88" i="40"/>
  <c r="O87" i="40"/>
  <c r="N86" i="40"/>
  <c r="O85" i="40"/>
  <c r="N84" i="40"/>
  <c r="O83" i="40"/>
  <c r="N82" i="40"/>
  <c r="O81" i="40"/>
  <c r="N80" i="40"/>
  <c r="N79" i="40"/>
  <c r="N78" i="40"/>
  <c r="O77" i="40"/>
  <c r="N76" i="40"/>
  <c r="N75" i="40"/>
  <c r="N74" i="40"/>
  <c r="N73" i="40"/>
  <c r="N72" i="40"/>
  <c r="N71" i="40"/>
  <c r="N70" i="40"/>
  <c r="O69" i="40"/>
  <c r="O67" i="40"/>
  <c r="L63" i="33"/>
  <c r="P63" i="32"/>
  <c r="O63" i="32"/>
  <c r="N63" i="32"/>
  <c r="M63" i="32"/>
  <c r="L63" i="32"/>
  <c r="U63" i="32" l="1"/>
  <c r="J93" i="40"/>
  <c r="K93" i="40"/>
  <c r="J81" i="40"/>
  <c r="K81" i="40"/>
  <c r="J85" i="40"/>
  <c r="K85" i="40"/>
  <c r="J77" i="40"/>
  <c r="K77" i="40"/>
  <c r="K97" i="40"/>
  <c r="J105" i="40"/>
  <c r="K105" i="40"/>
  <c r="K109" i="40"/>
  <c r="K113" i="40"/>
  <c r="J117" i="40"/>
  <c r="K117" i="40"/>
  <c r="J121" i="40"/>
  <c r="K121" i="40"/>
  <c r="J125" i="40"/>
  <c r="K125" i="40"/>
  <c r="J133" i="40"/>
  <c r="K133" i="40"/>
  <c r="J137" i="40"/>
  <c r="K137" i="40"/>
  <c r="J70" i="40"/>
  <c r="K70" i="40"/>
  <c r="J74" i="40"/>
  <c r="K74" i="40"/>
  <c r="J78" i="40"/>
  <c r="K78" i="40"/>
  <c r="J82" i="40"/>
  <c r="K82" i="40"/>
  <c r="J86" i="40"/>
  <c r="K86" i="40"/>
  <c r="J90" i="40"/>
  <c r="K90" i="40"/>
  <c r="J94" i="40"/>
  <c r="K94" i="40"/>
  <c r="J98" i="40"/>
  <c r="K98" i="40"/>
  <c r="J102" i="40"/>
  <c r="K102" i="40"/>
  <c r="J106" i="40"/>
  <c r="K106" i="40"/>
  <c r="J110" i="40"/>
  <c r="K110" i="40"/>
  <c r="J114" i="40"/>
  <c r="K114" i="40"/>
  <c r="J118" i="40"/>
  <c r="K118" i="40"/>
  <c r="J122" i="40"/>
  <c r="K122" i="40"/>
  <c r="J126" i="40"/>
  <c r="K126" i="40"/>
  <c r="J130" i="40"/>
  <c r="K130" i="40"/>
  <c r="J134" i="40"/>
  <c r="K134" i="40"/>
  <c r="K73" i="40"/>
  <c r="K67" i="40"/>
  <c r="U63" i="33"/>
  <c r="J67" i="40" s="1"/>
  <c r="J71" i="40"/>
  <c r="K71" i="40"/>
  <c r="J75" i="40"/>
  <c r="K75" i="40"/>
  <c r="J79" i="40"/>
  <c r="K79" i="40"/>
  <c r="J83" i="40"/>
  <c r="K83" i="40"/>
  <c r="J87" i="40"/>
  <c r="K87" i="40"/>
  <c r="J91" i="40"/>
  <c r="K91" i="40"/>
  <c r="J95" i="40"/>
  <c r="K95" i="40"/>
  <c r="J99" i="40"/>
  <c r="K99" i="40"/>
  <c r="J103" i="40"/>
  <c r="K103" i="40"/>
  <c r="J107" i="40"/>
  <c r="K107" i="40"/>
  <c r="K111" i="40"/>
  <c r="K115" i="40"/>
  <c r="J119" i="40"/>
  <c r="K119" i="40"/>
  <c r="J123" i="40"/>
  <c r="K123" i="40"/>
  <c r="K127" i="40"/>
  <c r="J131" i="40"/>
  <c r="K131" i="40"/>
  <c r="J135" i="40"/>
  <c r="K135" i="40"/>
  <c r="J89" i="40"/>
  <c r="K89" i="40"/>
  <c r="J101" i="40"/>
  <c r="K101" i="40"/>
  <c r="K68" i="40"/>
  <c r="K72" i="40"/>
  <c r="J72" i="40"/>
  <c r="K76" i="40"/>
  <c r="J76" i="40"/>
  <c r="K80" i="40"/>
  <c r="J80" i="40"/>
  <c r="K84" i="40"/>
  <c r="J84" i="40"/>
  <c r="K88" i="40"/>
  <c r="J88" i="40"/>
  <c r="K92" i="40"/>
  <c r="J92" i="40"/>
  <c r="K96" i="40"/>
  <c r="J96" i="40"/>
  <c r="K100" i="40"/>
  <c r="J100" i="40"/>
  <c r="K104" i="40"/>
  <c r="J104" i="40"/>
  <c r="K108" i="40"/>
  <c r="J108" i="40"/>
  <c r="K112" i="40"/>
  <c r="J112" i="40"/>
  <c r="K116" i="40"/>
  <c r="J116" i="40"/>
  <c r="K120" i="40"/>
  <c r="J120" i="40"/>
  <c r="K124" i="40"/>
  <c r="K128" i="40"/>
  <c r="J128" i="40"/>
  <c r="K132" i="40"/>
  <c r="J132" i="40"/>
  <c r="K136" i="40"/>
  <c r="J136" i="40"/>
  <c r="J69" i="40"/>
  <c r="K69" i="40"/>
  <c r="J124" i="40"/>
  <c r="K129" i="40"/>
  <c r="E65" i="51"/>
  <c r="E67" i="51"/>
  <c r="E69" i="51"/>
  <c r="E71" i="51"/>
  <c r="E73" i="51"/>
  <c r="E75" i="51"/>
  <c r="E77" i="51"/>
  <c r="E79" i="51"/>
  <c r="E81" i="51"/>
  <c r="E83" i="51"/>
  <c r="E85" i="51"/>
  <c r="E87" i="51"/>
  <c r="E89" i="51"/>
  <c r="E91" i="51"/>
  <c r="E93" i="51"/>
  <c r="E95" i="51"/>
  <c r="E97" i="51"/>
  <c r="E99" i="51"/>
  <c r="N99" i="51" s="1"/>
  <c r="E101" i="51"/>
  <c r="E103" i="51"/>
  <c r="E105" i="51"/>
  <c r="E107" i="51"/>
  <c r="E109" i="51"/>
  <c r="E111" i="51"/>
  <c r="E113" i="51"/>
  <c r="E115" i="51"/>
  <c r="E117" i="51"/>
  <c r="E119" i="51"/>
  <c r="E121" i="51"/>
  <c r="E123" i="51"/>
  <c r="E125" i="51"/>
  <c r="E127" i="51"/>
  <c r="E129" i="51"/>
  <c r="E131" i="51"/>
  <c r="E133" i="51"/>
  <c r="E135" i="51"/>
  <c r="E137" i="51"/>
  <c r="E139" i="51"/>
  <c r="E141" i="51"/>
  <c r="E143" i="51"/>
  <c r="E145" i="51"/>
  <c r="E147" i="51"/>
  <c r="N147" i="51" s="1"/>
  <c r="E149" i="51"/>
  <c r="E151" i="51"/>
  <c r="E153" i="51"/>
  <c r="E155" i="51"/>
  <c r="E157" i="51"/>
  <c r="E159" i="51"/>
  <c r="E161" i="51"/>
  <c r="E163" i="51"/>
  <c r="E165" i="51"/>
  <c r="E167" i="51"/>
  <c r="E169" i="51"/>
  <c r="E171" i="51"/>
  <c r="E173" i="51"/>
  <c r="E175" i="51"/>
  <c r="E177" i="51"/>
  <c r="E179" i="51"/>
  <c r="E181" i="51"/>
  <c r="E183" i="51"/>
  <c r="E185" i="51"/>
  <c r="E187" i="51"/>
  <c r="E189" i="51"/>
  <c r="E191" i="51"/>
  <c r="E193" i="51"/>
  <c r="E195" i="51"/>
  <c r="N195" i="51" s="1"/>
  <c r="E197" i="51"/>
  <c r="E199" i="51"/>
  <c r="E201" i="51"/>
  <c r="E203" i="51"/>
  <c r="E205" i="51"/>
  <c r="E207" i="51"/>
  <c r="E209" i="51"/>
  <c r="E211" i="51"/>
  <c r="E213" i="51"/>
  <c r="E215" i="51"/>
  <c r="E217" i="51"/>
  <c r="E219" i="51"/>
  <c r="E221" i="51"/>
  <c r="E223" i="51"/>
  <c r="E225" i="51"/>
  <c r="E227" i="51"/>
  <c r="E229" i="51"/>
  <c r="E231" i="51"/>
  <c r="E233" i="51"/>
  <c r="E64" i="51"/>
  <c r="E66" i="51"/>
  <c r="E68" i="51"/>
  <c r="E70" i="51"/>
  <c r="E72" i="51"/>
  <c r="N72" i="51" s="1"/>
  <c r="E74" i="51"/>
  <c r="E76" i="51"/>
  <c r="E78" i="51"/>
  <c r="E80" i="51"/>
  <c r="E82" i="51"/>
  <c r="E84" i="51"/>
  <c r="N84" i="51" s="1"/>
  <c r="E86" i="51"/>
  <c r="E88" i="51"/>
  <c r="E90" i="51"/>
  <c r="N90" i="51" s="1"/>
  <c r="E92" i="51"/>
  <c r="E94" i="51"/>
  <c r="E96" i="51"/>
  <c r="N96" i="51" s="1"/>
  <c r="E98" i="51"/>
  <c r="E100" i="51"/>
  <c r="E102" i="51"/>
  <c r="E104" i="51"/>
  <c r="E106" i="51"/>
  <c r="E108" i="51"/>
  <c r="E110" i="51"/>
  <c r="E112" i="51"/>
  <c r="E114" i="51"/>
  <c r="E116" i="51"/>
  <c r="E118" i="51"/>
  <c r="E120" i="51"/>
  <c r="N120" i="51" s="1"/>
  <c r="E122" i="51"/>
  <c r="E124" i="51"/>
  <c r="E126" i="51"/>
  <c r="E128" i="51"/>
  <c r="E130" i="51"/>
  <c r="E132" i="51"/>
  <c r="N132" i="51" s="1"/>
  <c r="E134" i="51"/>
  <c r="E136" i="51"/>
  <c r="E138" i="51"/>
  <c r="N138" i="51" s="1"/>
  <c r="E140" i="51"/>
  <c r="E142" i="51"/>
  <c r="E144" i="51"/>
  <c r="N144" i="51" s="1"/>
  <c r="E146" i="51"/>
  <c r="E148" i="51"/>
  <c r="E150" i="51"/>
  <c r="E152" i="51"/>
  <c r="E154" i="51"/>
  <c r="E156" i="51"/>
  <c r="E158" i="51"/>
  <c r="E160" i="51"/>
  <c r="E162" i="51"/>
  <c r="E164" i="51"/>
  <c r="E166" i="51"/>
  <c r="E168" i="51"/>
  <c r="N168" i="51" s="1"/>
  <c r="E170" i="51"/>
  <c r="E172" i="51"/>
  <c r="E174" i="51"/>
  <c r="E176" i="51"/>
  <c r="E178" i="51"/>
  <c r="E180" i="51"/>
  <c r="E182" i="51"/>
  <c r="E184" i="51"/>
  <c r="E186" i="51"/>
  <c r="N186" i="51" s="1"/>
  <c r="E188" i="51"/>
  <c r="E190" i="51"/>
  <c r="E192" i="51"/>
  <c r="N192" i="51" s="1"/>
  <c r="E194" i="51"/>
  <c r="E196" i="51"/>
  <c r="E198" i="51"/>
  <c r="E200" i="51"/>
  <c r="E202" i="51"/>
  <c r="E204" i="51"/>
  <c r="E206" i="51"/>
  <c r="E208" i="51"/>
  <c r="E210" i="51"/>
  <c r="E212" i="51"/>
  <c r="E214" i="51"/>
  <c r="E216" i="51"/>
  <c r="N216" i="51" s="1"/>
  <c r="E218" i="51"/>
  <c r="E220" i="51"/>
  <c r="E222" i="51"/>
  <c r="E224" i="51"/>
  <c r="E226" i="51"/>
  <c r="E228" i="51"/>
  <c r="E230" i="51"/>
  <c r="E232" i="51"/>
  <c r="E234" i="51"/>
  <c r="E236" i="51"/>
  <c r="E238" i="51"/>
  <c r="E240" i="51"/>
  <c r="N240" i="51" s="1"/>
  <c r="E242" i="51"/>
  <c r="E244" i="51"/>
  <c r="E246" i="51"/>
  <c r="E248" i="51"/>
  <c r="E250" i="51"/>
  <c r="E252" i="51"/>
  <c r="E254" i="51"/>
  <c r="E256" i="51"/>
  <c r="E258" i="51"/>
  <c r="E260" i="51"/>
  <c r="E262" i="51"/>
  <c r="E264" i="51"/>
  <c r="N264" i="51" s="1"/>
  <c r="E266" i="51"/>
  <c r="E268" i="51"/>
  <c r="E270" i="51"/>
  <c r="E272" i="51"/>
  <c r="E274" i="51"/>
  <c r="E63" i="51"/>
  <c r="E235" i="51"/>
  <c r="E237" i="51"/>
  <c r="N237" i="51" s="1"/>
  <c r="E239" i="51"/>
  <c r="E241" i="51"/>
  <c r="E243" i="51"/>
  <c r="E245" i="51"/>
  <c r="E247" i="51"/>
  <c r="E249" i="51"/>
  <c r="E251" i="51"/>
  <c r="E253" i="51"/>
  <c r="E255" i="51"/>
  <c r="E257" i="51"/>
  <c r="E259" i="51"/>
  <c r="E261" i="51"/>
  <c r="N261" i="51" s="1"/>
  <c r="E263" i="51"/>
  <c r="E265" i="51"/>
  <c r="E267" i="51"/>
  <c r="E269" i="51"/>
  <c r="E271" i="51"/>
  <c r="E273" i="51"/>
  <c r="N273" i="51" s="1"/>
  <c r="G66" i="51"/>
  <c r="G70" i="51"/>
  <c r="G74" i="51"/>
  <c r="G78" i="51"/>
  <c r="G82" i="51"/>
  <c r="G86" i="51"/>
  <c r="G90" i="51"/>
  <c r="G94" i="51"/>
  <c r="G98" i="51"/>
  <c r="G102" i="51"/>
  <c r="G106" i="51"/>
  <c r="G110" i="51"/>
  <c r="G114" i="51"/>
  <c r="P114" i="51" s="1"/>
  <c r="G118" i="51"/>
  <c r="G122" i="51"/>
  <c r="G126" i="51"/>
  <c r="G130" i="51"/>
  <c r="G134" i="51"/>
  <c r="G138" i="51"/>
  <c r="G142" i="51"/>
  <c r="G146" i="51"/>
  <c r="G150" i="51"/>
  <c r="P150" i="51" s="1"/>
  <c r="G154" i="51"/>
  <c r="G158" i="51"/>
  <c r="G162" i="51"/>
  <c r="G166" i="51"/>
  <c r="G170" i="51"/>
  <c r="G174" i="51"/>
  <c r="G178" i="51"/>
  <c r="G182" i="51"/>
  <c r="G186" i="51"/>
  <c r="G190" i="51"/>
  <c r="G194" i="51"/>
  <c r="G198" i="51"/>
  <c r="G202" i="51"/>
  <c r="G206" i="51"/>
  <c r="G210" i="51"/>
  <c r="P210" i="51" s="1"/>
  <c r="G214" i="51"/>
  <c r="G218" i="51"/>
  <c r="G222" i="51"/>
  <c r="G226" i="51"/>
  <c r="G230" i="51"/>
  <c r="G234" i="51"/>
  <c r="G238" i="51"/>
  <c r="G242" i="51"/>
  <c r="G246" i="51"/>
  <c r="P246" i="51" s="1"/>
  <c r="G250" i="51"/>
  <c r="G254" i="51"/>
  <c r="G258" i="51"/>
  <c r="G262" i="51"/>
  <c r="G266" i="51"/>
  <c r="G270" i="51"/>
  <c r="G274" i="51"/>
  <c r="G67" i="51"/>
  <c r="G71" i="51"/>
  <c r="G75" i="51"/>
  <c r="G79" i="51"/>
  <c r="G83" i="51"/>
  <c r="G87" i="51"/>
  <c r="G91" i="51"/>
  <c r="G95" i="51"/>
  <c r="G99" i="51"/>
  <c r="P99" i="51" s="1"/>
  <c r="G103" i="51"/>
  <c r="G107" i="51"/>
  <c r="G111" i="51"/>
  <c r="G115" i="51"/>
  <c r="G119" i="51"/>
  <c r="G123" i="51"/>
  <c r="P123" i="51" s="1"/>
  <c r="G127" i="51"/>
  <c r="G131" i="51"/>
  <c r="G135" i="51"/>
  <c r="G139" i="51"/>
  <c r="G143" i="51"/>
  <c r="G147" i="51"/>
  <c r="G151" i="51"/>
  <c r="G155" i="51"/>
  <c r="G159" i="51"/>
  <c r="P159" i="51" s="1"/>
  <c r="G163" i="51"/>
  <c r="G167" i="51"/>
  <c r="G171" i="51"/>
  <c r="G175" i="51"/>
  <c r="G179" i="51"/>
  <c r="G183" i="51"/>
  <c r="G187" i="51"/>
  <c r="G191" i="51"/>
  <c r="G195" i="51"/>
  <c r="P195" i="51" s="1"/>
  <c r="G199" i="51"/>
  <c r="G203" i="51"/>
  <c r="G207" i="51"/>
  <c r="G211" i="51"/>
  <c r="G215" i="51"/>
  <c r="G219" i="51"/>
  <c r="P219" i="51" s="1"/>
  <c r="G223" i="51"/>
  <c r="G227" i="51"/>
  <c r="G231" i="51"/>
  <c r="G235" i="51"/>
  <c r="G239" i="51"/>
  <c r="G243" i="51"/>
  <c r="G247" i="51"/>
  <c r="G251" i="51"/>
  <c r="G255" i="51"/>
  <c r="P255" i="51" s="1"/>
  <c r="G259" i="51"/>
  <c r="G263" i="51"/>
  <c r="G267" i="51"/>
  <c r="G271" i="51"/>
  <c r="G64" i="51"/>
  <c r="G68" i="51"/>
  <c r="G72" i="51"/>
  <c r="P72" i="51" s="1"/>
  <c r="G76" i="51"/>
  <c r="G80" i="51"/>
  <c r="G84" i="51"/>
  <c r="G88" i="51"/>
  <c r="G92" i="51"/>
  <c r="G96" i="51"/>
  <c r="G100" i="51"/>
  <c r="G104" i="51"/>
  <c r="G108" i="51"/>
  <c r="P108" i="51" s="1"/>
  <c r="G112" i="51"/>
  <c r="G116" i="51"/>
  <c r="G120" i="51"/>
  <c r="G124" i="51"/>
  <c r="G128" i="51"/>
  <c r="G132" i="51"/>
  <c r="G136" i="51"/>
  <c r="G140" i="51"/>
  <c r="G144" i="51"/>
  <c r="P144" i="51" s="1"/>
  <c r="G148" i="51"/>
  <c r="G152" i="51"/>
  <c r="G156" i="51"/>
  <c r="G160" i="51"/>
  <c r="G164" i="51"/>
  <c r="G168" i="51"/>
  <c r="P168" i="51" s="1"/>
  <c r="G172" i="51"/>
  <c r="G176" i="51"/>
  <c r="G180" i="51"/>
  <c r="G184" i="51"/>
  <c r="G188" i="51"/>
  <c r="G192" i="51"/>
  <c r="G196" i="51"/>
  <c r="G200" i="51"/>
  <c r="G204" i="51"/>
  <c r="P204" i="51" s="1"/>
  <c r="G208" i="51"/>
  <c r="G212" i="51"/>
  <c r="G216" i="51"/>
  <c r="G220" i="51"/>
  <c r="G224" i="51"/>
  <c r="G228" i="51"/>
  <c r="G232" i="51"/>
  <c r="G236" i="51"/>
  <c r="G240" i="51"/>
  <c r="P240" i="51" s="1"/>
  <c r="G244" i="51"/>
  <c r="G248" i="51"/>
  <c r="G252" i="51"/>
  <c r="G256" i="51"/>
  <c r="G260" i="51"/>
  <c r="G264" i="51"/>
  <c r="P264" i="51" s="1"/>
  <c r="G268" i="51"/>
  <c r="G272" i="51"/>
  <c r="G63" i="51"/>
  <c r="G65" i="51"/>
  <c r="G69" i="51"/>
  <c r="P69" i="51" s="1"/>
  <c r="G73" i="51"/>
  <c r="G77" i="51"/>
  <c r="G81" i="51"/>
  <c r="G85" i="51"/>
  <c r="G89" i="51"/>
  <c r="G93" i="51"/>
  <c r="G97" i="51"/>
  <c r="G101" i="51"/>
  <c r="G105" i="51"/>
  <c r="G109" i="51"/>
  <c r="G113" i="51"/>
  <c r="G117" i="51"/>
  <c r="G121" i="51"/>
  <c r="G125" i="51"/>
  <c r="G129" i="51"/>
  <c r="G133" i="51"/>
  <c r="G137" i="51"/>
  <c r="G141" i="51"/>
  <c r="G145" i="51"/>
  <c r="G149" i="51"/>
  <c r="G153" i="51"/>
  <c r="P153" i="51" s="1"/>
  <c r="G157" i="51"/>
  <c r="G161" i="51"/>
  <c r="G165" i="51"/>
  <c r="P165" i="51" s="1"/>
  <c r="G169" i="51"/>
  <c r="G173" i="51"/>
  <c r="G177" i="51"/>
  <c r="G181" i="51"/>
  <c r="G185" i="51"/>
  <c r="G189" i="51"/>
  <c r="G193" i="51"/>
  <c r="G197" i="51"/>
  <c r="G201" i="51"/>
  <c r="G205" i="51"/>
  <c r="G209" i="51"/>
  <c r="G213" i="51"/>
  <c r="G217" i="51"/>
  <c r="G221" i="51"/>
  <c r="G225" i="51"/>
  <c r="G229" i="51"/>
  <c r="G233" i="51"/>
  <c r="G237" i="51"/>
  <c r="G241" i="51"/>
  <c r="G245" i="51"/>
  <c r="G249" i="51"/>
  <c r="P249" i="51" s="1"/>
  <c r="G253" i="51"/>
  <c r="G257" i="51"/>
  <c r="G261" i="51"/>
  <c r="P261" i="51" s="1"/>
  <c r="G265" i="51"/>
  <c r="G269" i="51"/>
  <c r="G273" i="51"/>
  <c r="F64" i="51"/>
  <c r="F66" i="51"/>
  <c r="F68" i="51"/>
  <c r="F70" i="51"/>
  <c r="F72" i="51"/>
  <c r="F74" i="51"/>
  <c r="F76" i="51"/>
  <c r="F78" i="51"/>
  <c r="F80" i="51"/>
  <c r="F82" i="51"/>
  <c r="F84" i="51"/>
  <c r="F86" i="51"/>
  <c r="F88" i="51"/>
  <c r="F90" i="51"/>
  <c r="F92" i="51"/>
  <c r="F94" i="51"/>
  <c r="F96" i="51"/>
  <c r="F98" i="51"/>
  <c r="F100" i="51"/>
  <c r="F102" i="51"/>
  <c r="O102" i="51" s="1"/>
  <c r="F104" i="51"/>
  <c r="F106" i="51"/>
  <c r="F108" i="51"/>
  <c r="F110" i="51"/>
  <c r="F112" i="51"/>
  <c r="F114" i="51"/>
  <c r="F116" i="51"/>
  <c r="F118" i="51"/>
  <c r="F120" i="51"/>
  <c r="F122" i="51"/>
  <c r="F124" i="51"/>
  <c r="F126" i="51"/>
  <c r="F128" i="51"/>
  <c r="F130" i="51"/>
  <c r="F132" i="51"/>
  <c r="F134" i="51"/>
  <c r="F136" i="51"/>
  <c r="F138" i="51"/>
  <c r="F140" i="51"/>
  <c r="F142" i="51"/>
  <c r="F144" i="51"/>
  <c r="F146" i="51"/>
  <c r="F148" i="51"/>
  <c r="F150" i="51"/>
  <c r="O150" i="51" s="1"/>
  <c r="F152" i="51"/>
  <c r="F154" i="51"/>
  <c r="F156" i="51"/>
  <c r="F158" i="51"/>
  <c r="F160" i="51"/>
  <c r="F162" i="51"/>
  <c r="F164" i="51"/>
  <c r="F166" i="51"/>
  <c r="F168" i="51"/>
  <c r="F170" i="51"/>
  <c r="F172" i="51"/>
  <c r="F174" i="51"/>
  <c r="F176" i="51"/>
  <c r="F178" i="51"/>
  <c r="F180" i="51"/>
  <c r="F182" i="51"/>
  <c r="F184" i="51"/>
  <c r="F186" i="51"/>
  <c r="F188" i="51"/>
  <c r="F190" i="51"/>
  <c r="F192" i="51"/>
  <c r="F194" i="51"/>
  <c r="F196" i="51"/>
  <c r="F198" i="51"/>
  <c r="O198" i="51" s="1"/>
  <c r="F200" i="51"/>
  <c r="F202" i="51"/>
  <c r="F204" i="51"/>
  <c r="F206" i="51"/>
  <c r="F208" i="51"/>
  <c r="F210" i="51"/>
  <c r="F212" i="51"/>
  <c r="F214" i="51"/>
  <c r="F216" i="51"/>
  <c r="F218" i="51"/>
  <c r="F220" i="51"/>
  <c r="F222" i="51"/>
  <c r="F224" i="51"/>
  <c r="F226" i="51"/>
  <c r="F228" i="51"/>
  <c r="F230" i="51"/>
  <c r="F232" i="51"/>
  <c r="F234" i="51"/>
  <c r="F236" i="51"/>
  <c r="F238" i="51"/>
  <c r="F240" i="51"/>
  <c r="F242" i="51"/>
  <c r="F244" i="51"/>
  <c r="F246" i="51"/>
  <c r="O246" i="51" s="1"/>
  <c r="F248" i="51"/>
  <c r="F250" i="51"/>
  <c r="F252" i="51"/>
  <c r="F254" i="51"/>
  <c r="F256" i="51"/>
  <c r="F258" i="51"/>
  <c r="F260" i="51"/>
  <c r="F262" i="51"/>
  <c r="F264" i="51"/>
  <c r="F266" i="51"/>
  <c r="F268" i="51"/>
  <c r="F270" i="51"/>
  <c r="F272" i="51"/>
  <c r="F274" i="51"/>
  <c r="F63" i="51"/>
  <c r="F65" i="51"/>
  <c r="F67" i="51"/>
  <c r="F69" i="51"/>
  <c r="F71" i="51"/>
  <c r="F73" i="51"/>
  <c r="F75" i="51"/>
  <c r="F77" i="51"/>
  <c r="F79" i="51"/>
  <c r="F81" i="51"/>
  <c r="O81" i="51" s="1"/>
  <c r="F83" i="51"/>
  <c r="F85" i="51"/>
  <c r="F87" i="51"/>
  <c r="F89" i="51"/>
  <c r="F91" i="51"/>
  <c r="F93" i="51"/>
  <c r="F95" i="51"/>
  <c r="F97" i="51"/>
  <c r="F99" i="51"/>
  <c r="F101" i="51"/>
  <c r="F103" i="51"/>
  <c r="F105" i="51"/>
  <c r="O105" i="51" s="1"/>
  <c r="F107" i="51"/>
  <c r="F109" i="51"/>
  <c r="F111" i="51"/>
  <c r="F113" i="51"/>
  <c r="F115" i="51"/>
  <c r="F117" i="51"/>
  <c r="F119" i="51"/>
  <c r="F121" i="51"/>
  <c r="F123" i="51"/>
  <c r="O123" i="51" s="1"/>
  <c r="F125" i="51"/>
  <c r="F127" i="51"/>
  <c r="F129" i="51"/>
  <c r="O129" i="51" s="1"/>
  <c r="F131" i="51"/>
  <c r="F133" i="51"/>
  <c r="F135" i="51"/>
  <c r="F137" i="51"/>
  <c r="F139" i="51"/>
  <c r="F141" i="51"/>
  <c r="F143" i="51"/>
  <c r="F145" i="51"/>
  <c r="F147" i="51"/>
  <c r="F149" i="51"/>
  <c r="F151" i="51"/>
  <c r="F153" i="51"/>
  <c r="O153" i="51" s="1"/>
  <c r="F155" i="51"/>
  <c r="F157" i="51"/>
  <c r="F159" i="51"/>
  <c r="F161" i="51"/>
  <c r="F163" i="51"/>
  <c r="F165" i="51"/>
  <c r="F167" i="51"/>
  <c r="F169" i="51"/>
  <c r="F171" i="51"/>
  <c r="O171" i="51" s="1"/>
  <c r="F173" i="51"/>
  <c r="F175" i="51"/>
  <c r="F177" i="51"/>
  <c r="O177" i="51" s="1"/>
  <c r="F179" i="51"/>
  <c r="F181" i="51"/>
  <c r="F183" i="51"/>
  <c r="F185" i="51"/>
  <c r="F187" i="51"/>
  <c r="F189" i="51"/>
  <c r="F191" i="51"/>
  <c r="F193" i="51"/>
  <c r="F195" i="51"/>
  <c r="F197" i="51"/>
  <c r="F199" i="51"/>
  <c r="F201" i="51"/>
  <c r="O201" i="51" s="1"/>
  <c r="F203" i="51"/>
  <c r="F205" i="51"/>
  <c r="F207" i="51"/>
  <c r="F209" i="51"/>
  <c r="F211" i="51"/>
  <c r="F213" i="51"/>
  <c r="F215" i="51"/>
  <c r="F217" i="51"/>
  <c r="F219" i="51"/>
  <c r="O219" i="51" s="1"/>
  <c r="F221" i="51"/>
  <c r="F223" i="51"/>
  <c r="F225" i="51"/>
  <c r="O225" i="51" s="1"/>
  <c r="F227" i="51"/>
  <c r="F229" i="51"/>
  <c r="F231" i="51"/>
  <c r="F233" i="51"/>
  <c r="F235" i="51"/>
  <c r="F237" i="51"/>
  <c r="F239" i="51"/>
  <c r="F241" i="51"/>
  <c r="F243" i="51"/>
  <c r="F245" i="51"/>
  <c r="F247" i="51"/>
  <c r="F249" i="51"/>
  <c r="O249" i="51" s="1"/>
  <c r="F251" i="51"/>
  <c r="F253" i="51"/>
  <c r="F255" i="51"/>
  <c r="F257" i="51"/>
  <c r="F259" i="51"/>
  <c r="F261" i="51"/>
  <c r="F263" i="51"/>
  <c r="F265" i="51"/>
  <c r="F267" i="51"/>
  <c r="O267" i="51" s="1"/>
  <c r="F269" i="51"/>
  <c r="F271" i="51"/>
  <c r="F273" i="51"/>
  <c r="O273" i="51" s="1"/>
  <c r="D65" i="51"/>
  <c r="D69" i="51"/>
  <c r="M69" i="51" s="1"/>
  <c r="D73" i="51"/>
  <c r="D77" i="51"/>
  <c r="D81" i="51"/>
  <c r="D85" i="51"/>
  <c r="D89" i="51"/>
  <c r="D93" i="51"/>
  <c r="M93" i="51" s="1"/>
  <c r="D97" i="51"/>
  <c r="D101" i="51"/>
  <c r="D105" i="51"/>
  <c r="D109" i="51"/>
  <c r="D113" i="51"/>
  <c r="D117" i="51"/>
  <c r="D121" i="51"/>
  <c r="D125" i="51"/>
  <c r="D129" i="51"/>
  <c r="D133" i="51"/>
  <c r="D137" i="51"/>
  <c r="D141" i="51"/>
  <c r="M141" i="51" s="1"/>
  <c r="D145" i="51"/>
  <c r="D149" i="51"/>
  <c r="D153" i="51"/>
  <c r="D157" i="51"/>
  <c r="D161" i="51"/>
  <c r="D165" i="51"/>
  <c r="M165" i="51" s="1"/>
  <c r="D169" i="51"/>
  <c r="D173" i="51"/>
  <c r="D177" i="51"/>
  <c r="D181" i="51"/>
  <c r="D185" i="51"/>
  <c r="D189" i="51"/>
  <c r="M189" i="51" s="1"/>
  <c r="D193" i="51"/>
  <c r="D197" i="51"/>
  <c r="D201" i="51"/>
  <c r="D205" i="51"/>
  <c r="D209" i="51"/>
  <c r="D213" i="51"/>
  <c r="D217" i="51"/>
  <c r="D221" i="51"/>
  <c r="D225" i="51"/>
  <c r="D229" i="51"/>
  <c r="D233" i="51"/>
  <c r="D237" i="51"/>
  <c r="M237" i="51" s="1"/>
  <c r="D241" i="51"/>
  <c r="D245" i="51"/>
  <c r="D249" i="51"/>
  <c r="D253" i="51"/>
  <c r="D257" i="51"/>
  <c r="D261" i="51"/>
  <c r="M261" i="51" s="1"/>
  <c r="D265" i="51"/>
  <c r="D269" i="51"/>
  <c r="D273" i="51"/>
  <c r="D64" i="51"/>
  <c r="D68" i="51"/>
  <c r="D72" i="51"/>
  <c r="M72" i="51" s="1"/>
  <c r="D76" i="51"/>
  <c r="D80" i="51"/>
  <c r="D84" i="51"/>
  <c r="D88" i="51"/>
  <c r="D92" i="51"/>
  <c r="D96" i="51"/>
  <c r="D100" i="51"/>
  <c r="D104" i="51"/>
  <c r="D108" i="51"/>
  <c r="D112" i="51"/>
  <c r="D116" i="51"/>
  <c r="D120" i="51"/>
  <c r="M120" i="51" s="1"/>
  <c r="D124" i="51"/>
  <c r="D128" i="51"/>
  <c r="D132" i="51"/>
  <c r="D136" i="51"/>
  <c r="D140" i="51"/>
  <c r="D144" i="51"/>
  <c r="D148" i="51"/>
  <c r="D152" i="51"/>
  <c r="D156" i="51"/>
  <c r="D160" i="51"/>
  <c r="D164" i="51"/>
  <c r="D168" i="51"/>
  <c r="M168" i="51" s="1"/>
  <c r="D172" i="51"/>
  <c r="D176" i="51"/>
  <c r="D180" i="51"/>
  <c r="D184" i="51"/>
  <c r="D188" i="51"/>
  <c r="D192" i="51"/>
  <c r="D196" i="51"/>
  <c r="D200" i="51"/>
  <c r="D204" i="51"/>
  <c r="D208" i="51"/>
  <c r="D212" i="51"/>
  <c r="D216" i="51"/>
  <c r="M216" i="51" s="1"/>
  <c r="D220" i="51"/>
  <c r="D224" i="51"/>
  <c r="D228" i="51"/>
  <c r="D232" i="51"/>
  <c r="D236" i="51"/>
  <c r="D240" i="51"/>
  <c r="D244" i="51"/>
  <c r="D248" i="51"/>
  <c r="D252" i="51"/>
  <c r="D256" i="51"/>
  <c r="D260" i="51"/>
  <c r="D264" i="51"/>
  <c r="M264" i="51" s="1"/>
  <c r="D268" i="51"/>
  <c r="D272" i="51"/>
  <c r="D63" i="51"/>
  <c r="D67" i="51"/>
  <c r="D71" i="51"/>
  <c r="D75" i="51"/>
  <c r="D79" i="51"/>
  <c r="D83" i="51"/>
  <c r="D87" i="51"/>
  <c r="D91" i="51"/>
  <c r="D95" i="51"/>
  <c r="D99" i="51"/>
  <c r="M99" i="51" s="1"/>
  <c r="D103" i="51"/>
  <c r="D107" i="51"/>
  <c r="D111" i="51"/>
  <c r="D115" i="51"/>
  <c r="D119" i="51"/>
  <c r="D123" i="51"/>
  <c r="D127" i="51"/>
  <c r="D131" i="51"/>
  <c r="D135" i="51"/>
  <c r="D139" i="51"/>
  <c r="D143" i="51"/>
  <c r="D147" i="51"/>
  <c r="M147" i="51" s="1"/>
  <c r="D151" i="51"/>
  <c r="D155" i="51"/>
  <c r="D159" i="51"/>
  <c r="D163" i="51"/>
  <c r="D167" i="51"/>
  <c r="D171" i="51"/>
  <c r="D175" i="51"/>
  <c r="D179" i="51"/>
  <c r="D183" i="51"/>
  <c r="D187" i="51"/>
  <c r="D191" i="51"/>
  <c r="D195" i="51"/>
  <c r="M195" i="51" s="1"/>
  <c r="D199" i="51"/>
  <c r="D203" i="51"/>
  <c r="D207" i="51"/>
  <c r="D211" i="51"/>
  <c r="D215" i="51"/>
  <c r="D219" i="51"/>
  <c r="D223" i="51"/>
  <c r="D227" i="51"/>
  <c r="D231" i="51"/>
  <c r="D235" i="51"/>
  <c r="D239" i="51"/>
  <c r="D243" i="51"/>
  <c r="M243" i="51" s="1"/>
  <c r="D247" i="51"/>
  <c r="D251" i="51"/>
  <c r="D255" i="51"/>
  <c r="D259" i="51"/>
  <c r="D263" i="51"/>
  <c r="D267" i="51"/>
  <c r="D271" i="51"/>
  <c r="D66" i="51"/>
  <c r="M66" i="51" s="1"/>
  <c r="D70" i="51"/>
  <c r="D74" i="51"/>
  <c r="D78" i="51"/>
  <c r="D82" i="51"/>
  <c r="D86" i="51"/>
  <c r="D90" i="51"/>
  <c r="D94" i="51"/>
  <c r="D98" i="51"/>
  <c r="D102" i="51"/>
  <c r="D106" i="51"/>
  <c r="D110" i="51"/>
  <c r="D114" i="51"/>
  <c r="D118" i="51"/>
  <c r="D122" i="51"/>
  <c r="D126" i="51"/>
  <c r="D130" i="51"/>
  <c r="D134" i="51"/>
  <c r="D138" i="51"/>
  <c r="M138" i="51" s="1"/>
  <c r="D142" i="51"/>
  <c r="D146" i="51"/>
  <c r="D150" i="51"/>
  <c r="D154" i="51"/>
  <c r="D158" i="51"/>
  <c r="D162" i="51"/>
  <c r="M162" i="51" s="1"/>
  <c r="D166" i="51"/>
  <c r="D170" i="51"/>
  <c r="D174" i="51"/>
  <c r="D178" i="51"/>
  <c r="D182" i="51"/>
  <c r="D186" i="51"/>
  <c r="D190" i="51"/>
  <c r="D194" i="51"/>
  <c r="D198" i="51"/>
  <c r="D202" i="51"/>
  <c r="D206" i="51"/>
  <c r="D210" i="51"/>
  <c r="D214" i="51"/>
  <c r="D218" i="51"/>
  <c r="D222" i="51"/>
  <c r="D226" i="51"/>
  <c r="D230" i="51"/>
  <c r="D234" i="51"/>
  <c r="M234" i="51" s="1"/>
  <c r="D238" i="51"/>
  <c r="D242" i="51"/>
  <c r="D246" i="51"/>
  <c r="D250" i="51"/>
  <c r="D254" i="51"/>
  <c r="D258" i="51"/>
  <c r="M258" i="51" s="1"/>
  <c r="D262" i="51"/>
  <c r="D266" i="51"/>
  <c r="D270" i="51"/>
  <c r="D274" i="51"/>
  <c r="C64" i="51"/>
  <c r="C65" i="51"/>
  <c r="C66" i="51"/>
  <c r="C67" i="51"/>
  <c r="C68" i="51"/>
  <c r="C69" i="51"/>
  <c r="L69" i="51" s="1"/>
  <c r="C70" i="51"/>
  <c r="C71" i="51"/>
  <c r="C72" i="51"/>
  <c r="C73" i="51"/>
  <c r="C74" i="51"/>
  <c r="C75" i="51"/>
  <c r="C76" i="51"/>
  <c r="C77" i="51"/>
  <c r="C78" i="51"/>
  <c r="C79" i="51"/>
  <c r="C80" i="51"/>
  <c r="C81" i="51"/>
  <c r="L81" i="51" s="1"/>
  <c r="C82" i="51"/>
  <c r="C83" i="51"/>
  <c r="C84" i="51"/>
  <c r="C85" i="51"/>
  <c r="C86" i="51"/>
  <c r="C87" i="51"/>
  <c r="C88" i="51"/>
  <c r="C89" i="51"/>
  <c r="C90" i="51"/>
  <c r="C91" i="51"/>
  <c r="C92" i="51"/>
  <c r="C93" i="51"/>
  <c r="L93" i="51" s="1"/>
  <c r="C94" i="51"/>
  <c r="C95" i="51"/>
  <c r="C96" i="51"/>
  <c r="C97" i="51"/>
  <c r="C98" i="51"/>
  <c r="C99" i="51"/>
  <c r="C100" i="51"/>
  <c r="C101" i="51"/>
  <c r="C102" i="51"/>
  <c r="C103" i="51"/>
  <c r="C104" i="51"/>
  <c r="C105" i="51"/>
  <c r="L105" i="51" s="1"/>
  <c r="C106" i="51"/>
  <c r="C107" i="51"/>
  <c r="C108" i="51"/>
  <c r="C109" i="51"/>
  <c r="C110" i="51"/>
  <c r="C111" i="51"/>
  <c r="C112" i="51"/>
  <c r="C113" i="51"/>
  <c r="C114" i="51"/>
  <c r="C115" i="51"/>
  <c r="C116" i="51"/>
  <c r="C117" i="51"/>
  <c r="L117" i="51" s="1"/>
  <c r="C118" i="51"/>
  <c r="C119" i="51"/>
  <c r="C120" i="51"/>
  <c r="C121" i="51"/>
  <c r="C122" i="51"/>
  <c r="C123" i="51"/>
  <c r="C124" i="51"/>
  <c r="C125" i="51"/>
  <c r="C126" i="51"/>
  <c r="C127" i="51"/>
  <c r="C128" i="51"/>
  <c r="C129" i="51"/>
  <c r="L129" i="51" s="1"/>
  <c r="C130" i="51"/>
  <c r="C131" i="51"/>
  <c r="C132" i="51"/>
  <c r="C133" i="51"/>
  <c r="C134" i="51"/>
  <c r="C135" i="51"/>
  <c r="C136" i="51"/>
  <c r="C137" i="51"/>
  <c r="C138" i="51"/>
  <c r="C139" i="51"/>
  <c r="C140" i="51"/>
  <c r="C141" i="51"/>
  <c r="L141" i="51" s="1"/>
  <c r="C142" i="51"/>
  <c r="C143" i="51"/>
  <c r="C144" i="51"/>
  <c r="C145" i="51"/>
  <c r="C146" i="51"/>
  <c r="C147" i="51"/>
  <c r="C148" i="51"/>
  <c r="C149" i="51"/>
  <c r="C150" i="51"/>
  <c r="C151" i="51"/>
  <c r="C152" i="51"/>
  <c r="C153" i="51"/>
  <c r="L153" i="51" s="1"/>
  <c r="C154" i="51"/>
  <c r="C155" i="51"/>
  <c r="C156" i="51"/>
  <c r="L156" i="51" s="1"/>
  <c r="C157" i="51"/>
  <c r="C158" i="51"/>
  <c r="C159" i="51"/>
  <c r="C160" i="51"/>
  <c r="C161" i="51"/>
  <c r="C162" i="51"/>
  <c r="C163" i="51"/>
  <c r="C164" i="51"/>
  <c r="C165" i="51"/>
  <c r="L165" i="51" s="1"/>
  <c r="C166" i="51"/>
  <c r="C167" i="51"/>
  <c r="C168" i="51"/>
  <c r="C169" i="51"/>
  <c r="C170" i="51"/>
  <c r="C171" i="51"/>
  <c r="C172" i="51"/>
  <c r="C173" i="51"/>
  <c r="C174" i="51"/>
  <c r="C175" i="51"/>
  <c r="C176" i="51"/>
  <c r="C177" i="51"/>
  <c r="L177" i="51" s="1"/>
  <c r="C178" i="51"/>
  <c r="C179" i="51"/>
  <c r="C180" i="51"/>
  <c r="L180" i="51" s="1"/>
  <c r="C181" i="51"/>
  <c r="C182" i="51"/>
  <c r="C183" i="51"/>
  <c r="C184" i="51"/>
  <c r="C185" i="51"/>
  <c r="C186" i="51"/>
  <c r="C187" i="51"/>
  <c r="C188" i="51"/>
  <c r="C189" i="51"/>
  <c r="L189" i="51" s="1"/>
  <c r="C190" i="51"/>
  <c r="C191" i="51"/>
  <c r="C192" i="51"/>
  <c r="C193" i="51"/>
  <c r="C194" i="51"/>
  <c r="C195" i="51"/>
  <c r="C196" i="51"/>
  <c r="C197" i="51"/>
  <c r="C198" i="51"/>
  <c r="C199" i="51"/>
  <c r="C200" i="51"/>
  <c r="C201" i="51"/>
  <c r="L201" i="51" s="1"/>
  <c r="C202" i="51"/>
  <c r="C203" i="51"/>
  <c r="C204" i="51"/>
  <c r="C205" i="51"/>
  <c r="C206" i="51"/>
  <c r="C207" i="51"/>
  <c r="C208" i="51"/>
  <c r="C209" i="51"/>
  <c r="C210" i="51"/>
  <c r="C211" i="51"/>
  <c r="C212" i="51"/>
  <c r="C213" i="51"/>
  <c r="L213" i="51" s="1"/>
  <c r="C214" i="51"/>
  <c r="C215" i="51"/>
  <c r="C216" i="51"/>
  <c r="C217" i="51"/>
  <c r="C218" i="51"/>
  <c r="C219" i="51"/>
  <c r="C220" i="51"/>
  <c r="C221" i="51"/>
  <c r="C222" i="51"/>
  <c r="C223" i="51"/>
  <c r="C224" i="51"/>
  <c r="C225" i="51"/>
  <c r="L225" i="51" s="1"/>
  <c r="C226" i="51"/>
  <c r="C227" i="51"/>
  <c r="C228" i="51"/>
  <c r="L228" i="51" s="1"/>
  <c r="C229" i="51"/>
  <c r="C230" i="51"/>
  <c r="C231" i="51"/>
  <c r="C232" i="51"/>
  <c r="C233" i="51"/>
  <c r="C234" i="51"/>
  <c r="C236" i="51"/>
  <c r="C237" i="51"/>
  <c r="L237" i="51" s="1"/>
  <c r="C238" i="51"/>
  <c r="C239" i="51"/>
  <c r="C242" i="51"/>
  <c r="C244" i="51"/>
  <c r="C246" i="51"/>
  <c r="L246" i="51" s="1"/>
  <c r="C248" i="51"/>
  <c r="C251" i="51"/>
  <c r="C254" i="51"/>
  <c r="C256" i="51"/>
  <c r="C258" i="51"/>
  <c r="C260" i="51"/>
  <c r="C262" i="51"/>
  <c r="C264" i="51"/>
  <c r="L264" i="51" s="1"/>
  <c r="C266" i="51"/>
  <c r="C267" i="51"/>
  <c r="C269" i="51"/>
  <c r="C272" i="51"/>
  <c r="C274" i="51"/>
  <c r="C235" i="51"/>
  <c r="C240" i="51"/>
  <c r="C241" i="51"/>
  <c r="C243" i="51"/>
  <c r="C245" i="51"/>
  <c r="C247" i="51"/>
  <c r="C249" i="51"/>
  <c r="L249" i="51" s="1"/>
  <c r="C250" i="51"/>
  <c r="C252" i="51"/>
  <c r="C253" i="51"/>
  <c r="C255" i="51"/>
  <c r="L255" i="51" s="1"/>
  <c r="C257" i="51"/>
  <c r="C259" i="51"/>
  <c r="C261" i="51"/>
  <c r="C263" i="51"/>
  <c r="C265" i="51"/>
  <c r="C268" i="51"/>
  <c r="C270" i="51"/>
  <c r="C271" i="51"/>
  <c r="C273" i="51"/>
  <c r="L273" i="51" s="1"/>
  <c r="E64" i="49"/>
  <c r="E65" i="49"/>
  <c r="E66" i="49"/>
  <c r="E67" i="49"/>
  <c r="E68" i="49"/>
  <c r="E69" i="49"/>
  <c r="E70" i="49"/>
  <c r="E70" i="44" s="1"/>
  <c r="E71" i="49"/>
  <c r="E71" i="44" s="1"/>
  <c r="E72" i="49"/>
  <c r="E73" i="49"/>
  <c r="E73" i="44" s="1"/>
  <c r="E74" i="49"/>
  <c r="E74" i="44" s="1"/>
  <c r="E75" i="49"/>
  <c r="E76" i="49"/>
  <c r="E76" i="44" s="1"/>
  <c r="E77" i="49"/>
  <c r="E77" i="44" s="1"/>
  <c r="E78" i="49"/>
  <c r="E79" i="49"/>
  <c r="E79" i="44" s="1"/>
  <c r="E80" i="49"/>
  <c r="E80" i="44" s="1"/>
  <c r="E81" i="49"/>
  <c r="E82" i="49"/>
  <c r="E82" i="44" s="1"/>
  <c r="E83" i="49"/>
  <c r="E83" i="44" s="1"/>
  <c r="E84" i="49"/>
  <c r="E85" i="49"/>
  <c r="E85" i="44" s="1"/>
  <c r="E86" i="49"/>
  <c r="E86" i="44" s="1"/>
  <c r="E87" i="49"/>
  <c r="E88" i="49"/>
  <c r="E88" i="44" s="1"/>
  <c r="E89" i="49"/>
  <c r="E89" i="44" s="1"/>
  <c r="E90" i="49"/>
  <c r="E91" i="49"/>
  <c r="E91" i="44" s="1"/>
  <c r="E92" i="49"/>
  <c r="E92" i="44" s="1"/>
  <c r="E93" i="49"/>
  <c r="E94" i="49"/>
  <c r="E94" i="44" s="1"/>
  <c r="E95" i="49"/>
  <c r="E95" i="44" s="1"/>
  <c r="E96" i="49"/>
  <c r="E97" i="49"/>
  <c r="E97" i="44" s="1"/>
  <c r="E98" i="49"/>
  <c r="E98" i="44" s="1"/>
  <c r="E99" i="49"/>
  <c r="E100" i="49"/>
  <c r="E100" i="44" s="1"/>
  <c r="E101" i="49"/>
  <c r="E101" i="44" s="1"/>
  <c r="E102" i="49"/>
  <c r="E103" i="49"/>
  <c r="E103" i="44" s="1"/>
  <c r="E104" i="49"/>
  <c r="E104" i="44" s="1"/>
  <c r="E105" i="49"/>
  <c r="E106" i="49"/>
  <c r="E106" i="44" s="1"/>
  <c r="E107" i="49"/>
  <c r="E107" i="44" s="1"/>
  <c r="E108" i="49"/>
  <c r="E109" i="49"/>
  <c r="E109" i="44" s="1"/>
  <c r="E110" i="49"/>
  <c r="E110" i="44" s="1"/>
  <c r="E111" i="49"/>
  <c r="E112" i="49"/>
  <c r="E112" i="44" s="1"/>
  <c r="E113" i="49"/>
  <c r="E113" i="44" s="1"/>
  <c r="E114" i="49"/>
  <c r="E115" i="49"/>
  <c r="E115" i="44" s="1"/>
  <c r="E116" i="49"/>
  <c r="E116" i="44" s="1"/>
  <c r="E117" i="49"/>
  <c r="E118" i="49"/>
  <c r="E118" i="44" s="1"/>
  <c r="E119" i="49"/>
  <c r="E119" i="44" s="1"/>
  <c r="E120" i="49"/>
  <c r="E121" i="49"/>
  <c r="E121" i="44" s="1"/>
  <c r="E122" i="49"/>
  <c r="E122" i="44" s="1"/>
  <c r="E123" i="49"/>
  <c r="E124" i="49"/>
  <c r="E124" i="44" s="1"/>
  <c r="E125" i="49"/>
  <c r="E125" i="44" s="1"/>
  <c r="E126" i="49"/>
  <c r="E127" i="49"/>
  <c r="E127" i="44" s="1"/>
  <c r="E128" i="49"/>
  <c r="E128" i="44" s="1"/>
  <c r="E129" i="49"/>
  <c r="E130" i="49"/>
  <c r="E130" i="44" s="1"/>
  <c r="E131" i="49"/>
  <c r="E131" i="44" s="1"/>
  <c r="E132" i="49"/>
  <c r="E133" i="49"/>
  <c r="E133" i="44" s="1"/>
  <c r="E134" i="49"/>
  <c r="E134" i="44" s="1"/>
  <c r="E135" i="49"/>
  <c r="E136" i="49"/>
  <c r="E136" i="44" s="1"/>
  <c r="E137" i="49"/>
  <c r="E137" i="44" s="1"/>
  <c r="E138" i="49"/>
  <c r="E139" i="49"/>
  <c r="E139" i="44" s="1"/>
  <c r="E140" i="49"/>
  <c r="E140" i="44" s="1"/>
  <c r="E141" i="49"/>
  <c r="E142" i="49"/>
  <c r="E142" i="44" s="1"/>
  <c r="E143" i="49"/>
  <c r="E143" i="44" s="1"/>
  <c r="E144" i="49"/>
  <c r="E145" i="49"/>
  <c r="E145" i="44" s="1"/>
  <c r="E146" i="49"/>
  <c r="E146" i="44" s="1"/>
  <c r="E147" i="49"/>
  <c r="E148" i="49"/>
  <c r="E148" i="44" s="1"/>
  <c r="E149" i="49"/>
  <c r="E149" i="44" s="1"/>
  <c r="E150" i="49"/>
  <c r="E151" i="49"/>
  <c r="E151" i="44" s="1"/>
  <c r="E152" i="49"/>
  <c r="E152" i="44" s="1"/>
  <c r="E153" i="49"/>
  <c r="E154" i="49"/>
  <c r="E154" i="44" s="1"/>
  <c r="E155" i="49"/>
  <c r="E155" i="44" s="1"/>
  <c r="E156" i="49"/>
  <c r="E157" i="49"/>
  <c r="E157" i="44" s="1"/>
  <c r="E158" i="49"/>
  <c r="E158" i="44" s="1"/>
  <c r="E159" i="49"/>
  <c r="E160" i="49"/>
  <c r="E160" i="44" s="1"/>
  <c r="E161" i="49"/>
  <c r="E161" i="44" s="1"/>
  <c r="E162" i="49"/>
  <c r="E163" i="49"/>
  <c r="E163" i="44" s="1"/>
  <c r="E164" i="49"/>
  <c r="E164" i="44" s="1"/>
  <c r="E165" i="49"/>
  <c r="E166" i="49"/>
  <c r="E166" i="44" s="1"/>
  <c r="E167" i="49"/>
  <c r="E167" i="44" s="1"/>
  <c r="E168" i="49"/>
  <c r="E169" i="49"/>
  <c r="E169" i="44" s="1"/>
  <c r="E170" i="49"/>
  <c r="E170" i="44" s="1"/>
  <c r="E171" i="49"/>
  <c r="E172" i="49"/>
  <c r="E172" i="44" s="1"/>
  <c r="E173" i="49"/>
  <c r="E173" i="44" s="1"/>
  <c r="E174" i="49"/>
  <c r="E175" i="49"/>
  <c r="E175" i="44" s="1"/>
  <c r="E176" i="49"/>
  <c r="E176" i="44" s="1"/>
  <c r="E177" i="49"/>
  <c r="E178" i="49"/>
  <c r="E178" i="44" s="1"/>
  <c r="E179" i="49"/>
  <c r="E179" i="44" s="1"/>
  <c r="E180" i="49"/>
  <c r="E181" i="49"/>
  <c r="E181" i="44" s="1"/>
  <c r="E182" i="49"/>
  <c r="E182" i="44" s="1"/>
  <c r="E183" i="49"/>
  <c r="E184" i="49"/>
  <c r="E184" i="44" s="1"/>
  <c r="E185" i="49"/>
  <c r="E185" i="44" s="1"/>
  <c r="E186" i="49"/>
  <c r="E187" i="49"/>
  <c r="E187" i="44" s="1"/>
  <c r="E188" i="49"/>
  <c r="E188" i="44" s="1"/>
  <c r="E189" i="49"/>
  <c r="E190" i="49"/>
  <c r="E190" i="44" s="1"/>
  <c r="E191" i="49"/>
  <c r="E191" i="44" s="1"/>
  <c r="E192" i="49"/>
  <c r="E193" i="49"/>
  <c r="E193" i="44" s="1"/>
  <c r="E194" i="49"/>
  <c r="E194" i="44" s="1"/>
  <c r="E195" i="49"/>
  <c r="E196" i="49"/>
  <c r="E196" i="44" s="1"/>
  <c r="E197" i="49"/>
  <c r="E197" i="44" s="1"/>
  <c r="E198" i="49"/>
  <c r="E199" i="49"/>
  <c r="E199" i="44" s="1"/>
  <c r="E200" i="49"/>
  <c r="E200" i="44" s="1"/>
  <c r="E201" i="49"/>
  <c r="E202" i="49"/>
  <c r="E202" i="44" s="1"/>
  <c r="E203" i="49"/>
  <c r="E203" i="44" s="1"/>
  <c r="E204" i="49"/>
  <c r="E205" i="49"/>
  <c r="E205" i="44" s="1"/>
  <c r="E206" i="49"/>
  <c r="E206" i="44" s="1"/>
  <c r="E207" i="49"/>
  <c r="E208" i="49"/>
  <c r="E208" i="44" s="1"/>
  <c r="E209" i="49"/>
  <c r="E209" i="44" s="1"/>
  <c r="E210" i="49"/>
  <c r="E211" i="49"/>
  <c r="E211" i="44" s="1"/>
  <c r="E212" i="49"/>
  <c r="E212" i="44" s="1"/>
  <c r="E213" i="49"/>
  <c r="E214" i="49"/>
  <c r="E214" i="44" s="1"/>
  <c r="E215" i="49"/>
  <c r="E215" i="44" s="1"/>
  <c r="E216" i="49"/>
  <c r="E217" i="49"/>
  <c r="E217" i="44" s="1"/>
  <c r="E218" i="49"/>
  <c r="E218" i="44" s="1"/>
  <c r="E219" i="49"/>
  <c r="E220" i="49"/>
  <c r="E220" i="44" s="1"/>
  <c r="E221" i="49"/>
  <c r="E221" i="44" s="1"/>
  <c r="E222" i="49"/>
  <c r="E223" i="49"/>
  <c r="E223" i="44" s="1"/>
  <c r="E224" i="49"/>
  <c r="E224" i="44" s="1"/>
  <c r="E225" i="49"/>
  <c r="E226" i="49"/>
  <c r="E226" i="44" s="1"/>
  <c r="E227" i="49"/>
  <c r="E227" i="44" s="1"/>
  <c r="E228" i="49"/>
  <c r="E229" i="49"/>
  <c r="E229" i="44" s="1"/>
  <c r="E230" i="49"/>
  <c r="E230" i="44" s="1"/>
  <c r="E231" i="49"/>
  <c r="E232" i="49"/>
  <c r="E232" i="44" s="1"/>
  <c r="E233" i="49"/>
  <c r="E233" i="44" s="1"/>
  <c r="E234" i="49"/>
  <c r="E235" i="49"/>
  <c r="E235" i="44" s="1"/>
  <c r="E236" i="49"/>
  <c r="E236" i="44" s="1"/>
  <c r="E237" i="49"/>
  <c r="E238" i="49"/>
  <c r="E238" i="44" s="1"/>
  <c r="E239" i="49"/>
  <c r="E239" i="44" s="1"/>
  <c r="E240" i="49"/>
  <c r="E241" i="49"/>
  <c r="E241" i="44" s="1"/>
  <c r="E242" i="49"/>
  <c r="E242" i="44" s="1"/>
  <c r="E243" i="49"/>
  <c r="E244" i="49"/>
  <c r="E244" i="44" s="1"/>
  <c r="E245" i="49"/>
  <c r="E245" i="44" s="1"/>
  <c r="E246" i="49"/>
  <c r="E247" i="49"/>
  <c r="E247" i="44" s="1"/>
  <c r="E248" i="49"/>
  <c r="E248" i="44" s="1"/>
  <c r="E249" i="49"/>
  <c r="E250" i="49"/>
  <c r="E250" i="44" s="1"/>
  <c r="E251" i="49"/>
  <c r="E251" i="44" s="1"/>
  <c r="E252" i="49"/>
  <c r="E253" i="49"/>
  <c r="E253" i="44" s="1"/>
  <c r="E254" i="49"/>
  <c r="E254" i="44" s="1"/>
  <c r="E255" i="49"/>
  <c r="E256" i="49"/>
  <c r="E256" i="44" s="1"/>
  <c r="E257" i="49"/>
  <c r="E257" i="44" s="1"/>
  <c r="E258" i="49"/>
  <c r="E259" i="49"/>
  <c r="E259" i="44" s="1"/>
  <c r="E260" i="49"/>
  <c r="E260" i="44" s="1"/>
  <c r="E261" i="49"/>
  <c r="E262" i="49"/>
  <c r="E262" i="44" s="1"/>
  <c r="E263" i="49"/>
  <c r="E263" i="44" s="1"/>
  <c r="E264" i="49"/>
  <c r="E265" i="49"/>
  <c r="E265" i="44" s="1"/>
  <c r="E266" i="49"/>
  <c r="E266" i="44" s="1"/>
  <c r="E267" i="49"/>
  <c r="E268" i="49"/>
  <c r="E268" i="44" s="1"/>
  <c r="E269" i="49"/>
  <c r="E269" i="44" s="1"/>
  <c r="E270" i="49"/>
  <c r="E271" i="49"/>
  <c r="E271" i="44" s="1"/>
  <c r="E272" i="49"/>
  <c r="E272" i="44" s="1"/>
  <c r="E273" i="49"/>
  <c r="E274" i="49"/>
  <c r="E274" i="44" s="1"/>
  <c r="E63" i="49"/>
  <c r="E63" i="55" s="1"/>
  <c r="F64" i="49"/>
  <c r="F64" i="44" s="1"/>
  <c r="F65" i="49"/>
  <c r="F65" i="44" s="1"/>
  <c r="F66" i="49"/>
  <c r="F67" i="49"/>
  <c r="F67" i="44" s="1"/>
  <c r="F68" i="49"/>
  <c r="F68" i="44" s="1"/>
  <c r="F69" i="49"/>
  <c r="F70" i="49"/>
  <c r="F70" i="44" s="1"/>
  <c r="F71" i="49"/>
  <c r="F71" i="44" s="1"/>
  <c r="F72" i="49"/>
  <c r="F73" i="49"/>
  <c r="F73" i="44" s="1"/>
  <c r="F74" i="49"/>
  <c r="F74" i="44" s="1"/>
  <c r="F75" i="49"/>
  <c r="F76" i="49"/>
  <c r="F76" i="44" s="1"/>
  <c r="F77" i="49"/>
  <c r="F77" i="44" s="1"/>
  <c r="F78" i="49"/>
  <c r="F79" i="49"/>
  <c r="F79" i="44" s="1"/>
  <c r="F80" i="49"/>
  <c r="F80" i="44" s="1"/>
  <c r="F81" i="49"/>
  <c r="F82" i="49"/>
  <c r="F82" i="44" s="1"/>
  <c r="F83" i="49"/>
  <c r="F83" i="44" s="1"/>
  <c r="F84" i="49"/>
  <c r="F85" i="49"/>
  <c r="F85" i="44" s="1"/>
  <c r="F86" i="49"/>
  <c r="F86" i="44" s="1"/>
  <c r="F87" i="49"/>
  <c r="F88" i="49"/>
  <c r="F88" i="44" s="1"/>
  <c r="F89" i="49"/>
  <c r="F89" i="44" s="1"/>
  <c r="F90" i="49"/>
  <c r="F91" i="49"/>
  <c r="F91" i="44" s="1"/>
  <c r="F92" i="49"/>
  <c r="F92" i="44" s="1"/>
  <c r="F93" i="49"/>
  <c r="F94" i="49"/>
  <c r="F94" i="44" s="1"/>
  <c r="F95" i="49"/>
  <c r="F95" i="44" s="1"/>
  <c r="F96" i="49"/>
  <c r="F97" i="49"/>
  <c r="F97" i="44" s="1"/>
  <c r="F98" i="49"/>
  <c r="F98" i="44" s="1"/>
  <c r="F99" i="49"/>
  <c r="F100" i="49"/>
  <c r="F100" i="44" s="1"/>
  <c r="F101" i="49"/>
  <c r="F101" i="44" s="1"/>
  <c r="F102" i="49"/>
  <c r="F103" i="49"/>
  <c r="F103" i="44" s="1"/>
  <c r="F63" i="49"/>
  <c r="F104" i="49"/>
  <c r="F104" i="44" s="1"/>
  <c r="F106" i="49"/>
  <c r="F106" i="44" s="1"/>
  <c r="F108" i="49"/>
  <c r="F110" i="49"/>
  <c r="F110" i="44" s="1"/>
  <c r="F112" i="49"/>
  <c r="F112" i="44" s="1"/>
  <c r="F114" i="49"/>
  <c r="F116" i="49"/>
  <c r="F116" i="44" s="1"/>
  <c r="F118" i="49"/>
  <c r="F118" i="44" s="1"/>
  <c r="F120" i="49"/>
  <c r="F122" i="49"/>
  <c r="F122" i="44" s="1"/>
  <c r="F124" i="49"/>
  <c r="F124" i="44" s="1"/>
  <c r="F126" i="49"/>
  <c r="F128" i="49"/>
  <c r="F128" i="44" s="1"/>
  <c r="F130" i="49"/>
  <c r="F130" i="44" s="1"/>
  <c r="F132" i="49"/>
  <c r="F134" i="49"/>
  <c r="F134" i="44" s="1"/>
  <c r="F136" i="49"/>
  <c r="F136" i="44" s="1"/>
  <c r="F138" i="49"/>
  <c r="F140" i="49"/>
  <c r="F140" i="44" s="1"/>
  <c r="F142" i="49"/>
  <c r="F142" i="44" s="1"/>
  <c r="F144" i="49"/>
  <c r="F146" i="49"/>
  <c r="F146" i="44" s="1"/>
  <c r="F148" i="49"/>
  <c r="F148" i="44" s="1"/>
  <c r="F150" i="49"/>
  <c r="F105" i="49"/>
  <c r="F107" i="49"/>
  <c r="F107" i="44" s="1"/>
  <c r="F109" i="49"/>
  <c r="F109" i="44" s="1"/>
  <c r="F111" i="49"/>
  <c r="O111" i="49" s="1"/>
  <c r="F113" i="49"/>
  <c r="F113" i="44" s="1"/>
  <c r="F115" i="49"/>
  <c r="F115" i="44" s="1"/>
  <c r="F117" i="49"/>
  <c r="F119" i="49"/>
  <c r="F119" i="44" s="1"/>
  <c r="F121" i="49"/>
  <c r="F121" i="44" s="1"/>
  <c r="F123" i="49"/>
  <c r="F125" i="49"/>
  <c r="F125" i="44" s="1"/>
  <c r="F127" i="49"/>
  <c r="F127" i="44" s="1"/>
  <c r="F129" i="49"/>
  <c r="F131" i="49"/>
  <c r="F131" i="44" s="1"/>
  <c r="F133" i="49"/>
  <c r="F133" i="44" s="1"/>
  <c r="F135" i="49"/>
  <c r="F137" i="49"/>
  <c r="F137" i="44" s="1"/>
  <c r="F139" i="49"/>
  <c r="F139" i="44" s="1"/>
  <c r="F141" i="49"/>
  <c r="F143" i="49"/>
  <c r="F143" i="44" s="1"/>
  <c r="F145" i="49"/>
  <c r="F145" i="44" s="1"/>
  <c r="F147" i="49"/>
  <c r="F149" i="49"/>
  <c r="F149" i="44" s="1"/>
  <c r="F151" i="49"/>
  <c r="F151" i="44" s="1"/>
  <c r="F152" i="49"/>
  <c r="F152" i="44" s="1"/>
  <c r="F153" i="49"/>
  <c r="F154" i="49"/>
  <c r="F154" i="44" s="1"/>
  <c r="F155" i="49"/>
  <c r="F155" i="44" s="1"/>
  <c r="F156" i="49"/>
  <c r="F157" i="49"/>
  <c r="F157" i="44" s="1"/>
  <c r="F158" i="49"/>
  <c r="F158" i="44" s="1"/>
  <c r="F159" i="49"/>
  <c r="F160" i="49"/>
  <c r="F160" i="44" s="1"/>
  <c r="F161" i="49"/>
  <c r="F161" i="44" s="1"/>
  <c r="F162" i="49"/>
  <c r="F163" i="49"/>
  <c r="F163" i="44" s="1"/>
  <c r="F164" i="49"/>
  <c r="F164" i="44" s="1"/>
  <c r="F165" i="49"/>
  <c r="F166" i="49"/>
  <c r="F166" i="44" s="1"/>
  <c r="F167" i="49"/>
  <c r="F167" i="44" s="1"/>
  <c r="F168" i="49"/>
  <c r="F169" i="49"/>
  <c r="F169" i="44" s="1"/>
  <c r="F170" i="49"/>
  <c r="F170" i="44" s="1"/>
  <c r="F171" i="49"/>
  <c r="F172" i="49"/>
  <c r="F172" i="44" s="1"/>
  <c r="F173" i="49"/>
  <c r="F173" i="44" s="1"/>
  <c r="F174" i="49"/>
  <c r="F175" i="49"/>
  <c r="F175" i="44" s="1"/>
  <c r="F176" i="49"/>
  <c r="F176" i="44" s="1"/>
  <c r="F177" i="49"/>
  <c r="F178" i="49"/>
  <c r="F178" i="44" s="1"/>
  <c r="F179" i="49"/>
  <c r="F179" i="44" s="1"/>
  <c r="F180" i="49"/>
  <c r="F181" i="49"/>
  <c r="F181" i="44" s="1"/>
  <c r="F182" i="49"/>
  <c r="F182" i="44" s="1"/>
  <c r="F183" i="49"/>
  <c r="F184" i="49"/>
  <c r="F184" i="44" s="1"/>
  <c r="F185" i="49"/>
  <c r="F185" i="44" s="1"/>
  <c r="F186" i="49"/>
  <c r="F187" i="49"/>
  <c r="F187" i="44" s="1"/>
  <c r="F188" i="49"/>
  <c r="F188" i="44" s="1"/>
  <c r="F189" i="49"/>
  <c r="F190" i="49"/>
  <c r="F190" i="44" s="1"/>
  <c r="F191" i="49"/>
  <c r="F191" i="44" s="1"/>
  <c r="F192" i="49"/>
  <c r="F193" i="49"/>
  <c r="F193" i="44" s="1"/>
  <c r="F194" i="49"/>
  <c r="F194" i="44" s="1"/>
  <c r="F195" i="49"/>
  <c r="F196" i="49"/>
  <c r="F196" i="44" s="1"/>
  <c r="F197" i="49"/>
  <c r="F197" i="44" s="1"/>
  <c r="F198" i="49"/>
  <c r="F199" i="49"/>
  <c r="F199" i="44" s="1"/>
  <c r="F200" i="49"/>
  <c r="F200" i="44" s="1"/>
  <c r="F201" i="49"/>
  <c r="F202" i="49"/>
  <c r="F202" i="44" s="1"/>
  <c r="F203" i="49"/>
  <c r="F203" i="44" s="1"/>
  <c r="F204" i="49"/>
  <c r="F205" i="49"/>
  <c r="F205" i="44" s="1"/>
  <c r="F206" i="49"/>
  <c r="F206" i="44" s="1"/>
  <c r="F207" i="49"/>
  <c r="F208" i="49"/>
  <c r="F208" i="44" s="1"/>
  <c r="F209" i="49"/>
  <c r="F209" i="44" s="1"/>
  <c r="F210" i="49"/>
  <c r="F211" i="49"/>
  <c r="F211" i="44" s="1"/>
  <c r="F212" i="49"/>
  <c r="F212" i="44" s="1"/>
  <c r="F213" i="49"/>
  <c r="F214" i="49"/>
  <c r="F214" i="44" s="1"/>
  <c r="F215" i="49"/>
  <c r="F215" i="44" s="1"/>
  <c r="F216" i="49"/>
  <c r="F217" i="49"/>
  <c r="F217" i="44" s="1"/>
  <c r="F218" i="49"/>
  <c r="F218" i="44" s="1"/>
  <c r="F219" i="49"/>
  <c r="F220" i="49"/>
  <c r="F220" i="44" s="1"/>
  <c r="F221" i="49"/>
  <c r="F221" i="44" s="1"/>
  <c r="F222" i="49"/>
  <c r="F223" i="49"/>
  <c r="F223" i="44" s="1"/>
  <c r="F224" i="49"/>
  <c r="F224" i="44" s="1"/>
  <c r="F225" i="49"/>
  <c r="F226" i="49"/>
  <c r="F226" i="44" s="1"/>
  <c r="F227" i="49"/>
  <c r="F227" i="44" s="1"/>
  <c r="F228" i="49"/>
  <c r="F229" i="49"/>
  <c r="F229" i="44" s="1"/>
  <c r="F230" i="49"/>
  <c r="F230" i="44" s="1"/>
  <c r="F231" i="49"/>
  <c r="F232" i="49"/>
  <c r="F232" i="44" s="1"/>
  <c r="F233" i="49"/>
  <c r="F233" i="44" s="1"/>
  <c r="F234" i="49"/>
  <c r="F235" i="49"/>
  <c r="F235" i="44" s="1"/>
  <c r="F236" i="49"/>
  <c r="F236" i="44" s="1"/>
  <c r="F237" i="49"/>
  <c r="F238" i="49"/>
  <c r="F238" i="44" s="1"/>
  <c r="F239" i="49"/>
  <c r="F239" i="44" s="1"/>
  <c r="F240" i="49"/>
  <c r="F241" i="49"/>
  <c r="F241" i="44" s="1"/>
  <c r="F242" i="49"/>
  <c r="F242" i="44" s="1"/>
  <c r="F243" i="49"/>
  <c r="F244" i="49"/>
  <c r="F244" i="44" s="1"/>
  <c r="F245" i="49"/>
  <c r="F245" i="44" s="1"/>
  <c r="F246" i="49"/>
  <c r="F247" i="49"/>
  <c r="F247" i="44" s="1"/>
  <c r="F248" i="49"/>
  <c r="F248" i="44" s="1"/>
  <c r="F249" i="49"/>
  <c r="F250" i="49"/>
  <c r="F250" i="44" s="1"/>
  <c r="F251" i="49"/>
  <c r="F251" i="44" s="1"/>
  <c r="F252" i="49"/>
  <c r="F253" i="49"/>
  <c r="F253" i="44" s="1"/>
  <c r="F254" i="49"/>
  <c r="F254" i="44" s="1"/>
  <c r="F255" i="49"/>
  <c r="F256" i="49"/>
  <c r="F256" i="44" s="1"/>
  <c r="F257" i="49"/>
  <c r="F257" i="44" s="1"/>
  <c r="F258" i="49"/>
  <c r="F259" i="49"/>
  <c r="F259" i="44" s="1"/>
  <c r="F260" i="49"/>
  <c r="F260" i="44" s="1"/>
  <c r="F261" i="49"/>
  <c r="F262" i="49"/>
  <c r="F262" i="44" s="1"/>
  <c r="F263" i="49"/>
  <c r="F263" i="44" s="1"/>
  <c r="F264" i="49"/>
  <c r="F265" i="49"/>
  <c r="F265" i="44" s="1"/>
  <c r="F266" i="49"/>
  <c r="F266" i="44" s="1"/>
  <c r="F267" i="49"/>
  <c r="F268" i="49"/>
  <c r="F268" i="44" s="1"/>
  <c r="F269" i="49"/>
  <c r="F269" i="44" s="1"/>
  <c r="F270" i="49"/>
  <c r="F271" i="49"/>
  <c r="F271" i="44" s="1"/>
  <c r="F272" i="49"/>
  <c r="F272" i="44" s="1"/>
  <c r="F273" i="49"/>
  <c r="F274" i="49"/>
  <c r="F274" i="44" s="1"/>
  <c r="C64" i="49"/>
  <c r="C65" i="49"/>
  <c r="C66" i="49"/>
  <c r="C67" i="49"/>
  <c r="C68" i="49"/>
  <c r="C69" i="49"/>
  <c r="C70" i="49"/>
  <c r="C70" i="44" s="1"/>
  <c r="C71" i="49"/>
  <c r="C71" i="44" s="1"/>
  <c r="C72" i="49"/>
  <c r="C73" i="49"/>
  <c r="C73" i="44" s="1"/>
  <c r="C74" i="49"/>
  <c r="C74" i="44" s="1"/>
  <c r="C75" i="49"/>
  <c r="C76" i="49"/>
  <c r="C76" i="44" s="1"/>
  <c r="C77" i="49"/>
  <c r="C77" i="44" s="1"/>
  <c r="C78" i="49"/>
  <c r="C79" i="49"/>
  <c r="C79" i="44" s="1"/>
  <c r="C80" i="49"/>
  <c r="C80" i="44" s="1"/>
  <c r="C81" i="49"/>
  <c r="C82" i="49"/>
  <c r="C82" i="44" s="1"/>
  <c r="C83" i="49"/>
  <c r="C83" i="44" s="1"/>
  <c r="C84" i="49"/>
  <c r="C85" i="49"/>
  <c r="C85" i="44" s="1"/>
  <c r="C86" i="49"/>
  <c r="C86" i="44" s="1"/>
  <c r="C87" i="49"/>
  <c r="C88" i="49"/>
  <c r="C88" i="44" s="1"/>
  <c r="C89" i="49"/>
  <c r="C89" i="44" s="1"/>
  <c r="C90" i="49"/>
  <c r="C91" i="49"/>
  <c r="C91" i="44" s="1"/>
  <c r="C92" i="49"/>
  <c r="C92" i="44" s="1"/>
  <c r="C93" i="49"/>
  <c r="C94" i="49"/>
  <c r="C94" i="44" s="1"/>
  <c r="C95" i="49"/>
  <c r="C95" i="44" s="1"/>
  <c r="C96" i="49"/>
  <c r="C97" i="49"/>
  <c r="C97" i="44" s="1"/>
  <c r="C98" i="49"/>
  <c r="C98" i="44" s="1"/>
  <c r="C99" i="49"/>
  <c r="C100" i="49"/>
  <c r="C100" i="44" s="1"/>
  <c r="C101" i="49"/>
  <c r="C101" i="44" s="1"/>
  <c r="C102" i="49"/>
  <c r="C103" i="49"/>
  <c r="C103" i="44" s="1"/>
  <c r="C104" i="49"/>
  <c r="C104" i="44" s="1"/>
  <c r="C105" i="49"/>
  <c r="C106" i="49"/>
  <c r="C106" i="44" s="1"/>
  <c r="C107" i="49"/>
  <c r="C107" i="44" s="1"/>
  <c r="C108" i="49"/>
  <c r="C109" i="49"/>
  <c r="C109" i="44" s="1"/>
  <c r="C110" i="49"/>
  <c r="C110" i="44" s="1"/>
  <c r="C111" i="49"/>
  <c r="C112" i="49"/>
  <c r="C112" i="44" s="1"/>
  <c r="C113" i="49"/>
  <c r="C113" i="44" s="1"/>
  <c r="C114" i="49"/>
  <c r="C115" i="49"/>
  <c r="C115" i="44" s="1"/>
  <c r="C116" i="49"/>
  <c r="C116" i="44" s="1"/>
  <c r="C117" i="49"/>
  <c r="C118" i="49"/>
  <c r="C118" i="44" s="1"/>
  <c r="C119" i="49"/>
  <c r="C119" i="44" s="1"/>
  <c r="C120" i="49"/>
  <c r="C121" i="49"/>
  <c r="C121" i="44" s="1"/>
  <c r="C122" i="49"/>
  <c r="C122" i="44" s="1"/>
  <c r="C123" i="49"/>
  <c r="C124" i="49"/>
  <c r="C124" i="44" s="1"/>
  <c r="C125" i="49"/>
  <c r="C125" i="44" s="1"/>
  <c r="C126" i="49"/>
  <c r="C127" i="49"/>
  <c r="C127" i="44" s="1"/>
  <c r="C128" i="49"/>
  <c r="C128" i="44" s="1"/>
  <c r="C129" i="49"/>
  <c r="C130" i="49"/>
  <c r="C130" i="44" s="1"/>
  <c r="C131" i="49"/>
  <c r="C131" i="44" s="1"/>
  <c r="C132" i="49"/>
  <c r="C133" i="49"/>
  <c r="C133" i="44" s="1"/>
  <c r="C134" i="49"/>
  <c r="C134" i="44" s="1"/>
  <c r="C135" i="49"/>
  <c r="C136" i="49"/>
  <c r="C136" i="44" s="1"/>
  <c r="C137" i="49"/>
  <c r="C137" i="44" s="1"/>
  <c r="C138" i="49"/>
  <c r="C139" i="49"/>
  <c r="C139" i="44" s="1"/>
  <c r="C140" i="49"/>
  <c r="C140" i="44" s="1"/>
  <c r="C141" i="49"/>
  <c r="C142" i="49"/>
  <c r="C142" i="44" s="1"/>
  <c r="C143" i="49"/>
  <c r="C143" i="44" s="1"/>
  <c r="C144" i="49"/>
  <c r="C145" i="49"/>
  <c r="C145" i="44" s="1"/>
  <c r="C146" i="49"/>
  <c r="C146" i="44" s="1"/>
  <c r="C147" i="49"/>
  <c r="C148" i="49"/>
  <c r="C148" i="44" s="1"/>
  <c r="C149" i="49"/>
  <c r="C149" i="44" s="1"/>
  <c r="C150" i="49"/>
  <c r="C151" i="49"/>
  <c r="C151" i="44" s="1"/>
  <c r="C152" i="49"/>
  <c r="C152" i="44" s="1"/>
  <c r="C153" i="49"/>
  <c r="C154" i="49"/>
  <c r="C154" i="44" s="1"/>
  <c r="C155" i="49"/>
  <c r="C155" i="44" s="1"/>
  <c r="C156" i="49"/>
  <c r="C157" i="49"/>
  <c r="C157" i="44" s="1"/>
  <c r="C158" i="49"/>
  <c r="C158" i="44" s="1"/>
  <c r="C159" i="49"/>
  <c r="C160" i="49"/>
  <c r="C160" i="44" s="1"/>
  <c r="C161" i="49"/>
  <c r="C161" i="44" s="1"/>
  <c r="C162" i="49"/>
  <c r="C163" i="49"/>
  <c r="C163" i="44" s="1"/>
  <c r="C164" i="49"/>
  <c r="C164" i="44" s="1"/>
  <c r="C165" i="49"/>
  <c r="C166" i="49"/>
  <c r="C166" i="44" s="1"/>
  <c r="C167" i="49"/>
  <c r="C167" i="44" s="1"/>
  <c r="C168" i="49"/>
  <c r="C169" i="49"/>
  <c r="C169" i="44" s="1"/>
  <c r="C170" i="49"/>
  <c r="C170" i="44" s="1"/>
  <c r="C171" i="49"/>
  <c r="C172" i="49"/>
  <c r="C172" i="44" s="1"/>
  <c r="C173" i="49"/>
  <c r="C173" i="44" s="1"/>
  <c r="C174" i="49"/>
  <c r="C175" i="49"/>
  <c r="C175" i="44" s="1"/>
  <c r="C176" i="49"/>
  <c r="C176" i="44" s="1"/>
  <c r="C177" i="49"/>
  <c r="C178" i="49"/>
  <c r="C178" i="44" s="1"/>
  <c r="C179" i="49"/>
  <c r="C179" i="44" s="1"/>
  <c r="C180" i="49"/>
  <c r="C181" i="49"/>
  <c r="C181" i="44" s="1"/>
  <c r="C182" i="49"/>
  <c r="C182" i="44" s="1"/>
  <c r="C183" i="49"/>
  <c r="C184" i="49"/>
  <c r="C184" i="44" s="1"/>
  <c r="C185" i="49"/>
  <c r="C185" i="44" s="1"/>
  <c r="C186" i="49"/>
  <c r="C187" i="49"/>
  <c r="C187" i="44" s="1"/>
  <c r="C188" i="49"/>
  <c r="C188" i="44" s="1"/>
  <c r="C189" i="49"/>
  <c r="C190" i="49"/>
  <c r="C190" i="44" s="1"/>
  <c r="C191" i="49"/>
  <c r="C191" i="44" s="1"/>
  <c r="C192" i="49"/>
  <c r="C193" i="49"/>
  <c r="C193" i="44" s="1"/>
  <c r="C194" i="49"/>
  <c r="C194" i="44" s="1"/>
  <c r="C195" i="49"/>
  <c r="C196" i="49"/>
  <c r="C196" i="44" s="1"/>
  <c r="C197" i="49"/>
  <c r="C197" i="44" s="1"/>
  <c r="C198" i="49"/>
  <c r="C199" i="49"/>
  <c r="C199" i="44" s="1"/>
  <c r="C200" i="49"/>
  <c r="C200" i="44" s="1"/>
  <c r="C201" i="49"/>
  <c r="C202" i="49"/>
  <c r="C202" i="44" s="1"/>
  <c r="C203" i="49"/>
  <c r="C203" i="44" s="1"/>
  <c r="C204" i="49"/>
  <c r="C205" i="49"/>
  <c r="C205" i="44" s="1"/>
  <c r="C206" i="49"/>
  <c r="C206" i="44" s="1"/>
  <c r="C207" i="49"/>
  <c r="C208" i="49"/>
  <c r="C208" i="44" s="1"/>
  <c r="C209" i="49"/>
  <c r="C209" i="44" s="1"/>
  <c r="C210" i="49"/>
  <c r="C211" i="49"/>
  <c r="C211" i="44" s="1"/>
  <c r="C212" i="49"/>
  <c r="C212" i="44" s="1"/>
  <c r="C213" i="49"/>
  <c r="C214" i="49"/>
  <c r="C214" i="44" s="1"/>
  <c r="C215" i="49"/>
  <c r="C215" i="44" s="1"/>
  <c r="C216" i="49"/>
  <c r="C217" i="49"/>
  <c r="C217" i="44" s="1"/>
  <c r="C218" i="49"/>
  <c r="C218" i="44" s="1"/>
  <c r="C219" i="49"/>
  <c r="C220" i="49"/>
  <c r="C220" i="44" s="1"/>
  <c r="C221" i="49"/>
  <c r="C221" i="44" s="1"/>
  <c r="C222" i="49"/>
  <c r="C223" i="49"/>
  <c r="C223" i="44" s="1"/>
  <c r="C224" i="49"/>
  <c r="C224" i="44" s="1"/>
  <c r="C225" i="49"/>
  <c r="C226" i="49"/>
  <c r="C226" i="44" s="1"/>
  <c r="C227" i="49"/>
  <c r="C227" i="44" s="1"/>
  <c r="C228" i="49"/>
  <c r="C229" i="49"/>
  <c r="C229" i="44" s="1"/>
  <c r="C230" i="49"/>
  <c r="C230" i="44" s="1"/>
  <c r="C231" i="49"/>
  <c r="C232" i="49"/>
  <c r="C232" i="44" s="1"/>
  <c r="C233" i="49"/>
  <c r="C233" i="44" s="1"/>
  <c r="C234" i="49"/>
  <c r="C235" i="49"/>
  <c r="C235" i="44" s="1"/>
  <c r="C236" i="49"/>
  <c r="C236" i="44" s="1"/>
  <c r="C237" i="49"/>
  <c r="C238" i="49"/>
  <c r="C238" i="44" s="1"/>
  <c r="C239" i="49"/>
  <c r="C239" i="44" s="1"/>
  <c r="C240" i="49"/>
  <c r="C241" i="49"/>
  <c r="C241" i="44" s="1"/>
  <c r="C242" i="49"/>
  <c r="C242" i="44" s="1"/>
  <c r="C243" i="49"/>
  <c r="C244" i="49"/>
  <c r="C244" i="44" s="1"/>
  <c r="C245" i="49"/>
  <c r="C245" i="44" s="1"/>
  <c r="C246" i="49"/>
  <c r="C247" i="49"/>
  <c r="C247" i="44" s="1"/>
  <c r="C248" i="49"/>
  <c r="C248" i="44" s="1"/>
  <c r="C249" i="49"/>
  <c r="C250" i="49"/>
  <c r="C250" i="44" s="1"/>
  <c r="C251" i="49"/>
  <c r="C251" i="44" s="1"/>
  <c r="C252" i="49"/>
  <c r="C253" i="49"/>
  <c r="C253" i="44" s="1"/>
  <c r="C254" i="49"/>
  <c r="C254" i="44" s="1"/>
  <c r="C255" i="49"/>
  <c r="C256" i="49"/>
  <c r="C256" i="44" s="1"/>
  <c r="C257" i="49"/>
  <c r="C257" i="44" s="1"/>
  <c r="C258" i="49"/>
  <c r="C259" i="49"/>
  <c r="C259" i="44" s="1"/>
  <c r="C260" i="49"/>
  <c r="C260" i="44" s="1"/>
  <c r="C261" i="49"/>
  <c r="C262" i="49"/>
  <c r="C262" i="44" s="1"/>
  <c r="C263" i="49"/>
  <c r="C263" i="44" s="1"/>
  <c r="C264" i="49"/>
  <c r="C265" i="49"/>
  <c r="C265" i="44" s="1"/>
  <c r="C266" i="49"/>
  <c r="C266" i="44" s="1"/>
  <c r="C267" i="49"/>
  <c r="C268" i="49"/>
  <c r="C268" i="44" s="1"/>
  <c r="C269" i="49"/>
  <c r="C269" i="44" s="1"/>
  <c r="C270" i="49"/>
  <c r="C271" i="49"/>
  <c r="C271" i="44" s="1"/>
  <c r="C272" i="49"/>
  <c r="C272" i="44" s="1"/>
  <c r="C273" i="49"/>
  <c r="C274" i="49"/>
  <c r="C274" i="44" s="1"/>
  <c r="C63" i="49"/>
  <c r="C63" i="55" s="1"/>
  <c r="G64" i="49"/>
  <c r="G64" i="44" s="1"/>
  <c r="G65" i="49"/>
  <c r="G65" i="44" s="1"/>
  <c r="G66" i="49"/>
  <c r="G67" i="49"/>
  <c r="G67" i="44" s="1"/>
  <c r="G68" i="49"/>
  <c r="G68" i="44" s="1"/>
  <c r="G69" i="49"/>
  <c r="G70" i="49"/>
  <c r="G70" i="44" s="1"/>
  <c r="G71" i="49"/>
  <c r="G71" i="44" s="1"/>
  <c r="G72" i="49"/>
  <c r="G73" i="49"/>
  <c r="G73" i="44" s="1"/>
  <c r="G74" i="49"/>
  <c r="G74" i="44" s="1"/>
  <c r="G75" i="49"/>
  <c r="G76" i="49"/>
  <c r="G76" i="44" s="1"/>
  <c r="G77" i="49"/>
  <c r="G77" i="44" s="1"/>
  <c r="G78" i="49"/>
  <c r="G79" i="49"/>
  <c r="G79" i="44" s="1"/>
  <c r="G80" i="49"/>
  <c r="G80" i="44" s="1"/>
  <c r="G81" i="49"/>
  <c r="G82" i="49"/>
  <c r="G82" i="44" s="1"/>
  <c r="G83" i="49"/>
  <c r="G83" i="44" s="1"/>
  <c r="G84" i="49"/>
  <c r="G85" i="49"/>
  <c r="G85" i="44" s="1"/>
  <c r="G86" i="49"/>
  <c r="G86" i="44" s="1"/>
  <c r="G87" i="49"/>
  <c r="G88" i="49"/>
  <c r="G88" i="44" s="1"/>
  <c r="G89" i="49"/>
  <c r="G89" i="44" s="1"/>
  <c r="G90" i="49"/>
  <c r="G91" i="49"/>
  <c r="G91" i="44" s="1"/>
  <c r="G92" i="49"/>
  <c r="G92" i="44" s="1"/>
  <c r="G93" i="49"/>
  <c r="G94" i="49"/>
  <c r="G94" i="44" s="1"/>
  <c r="G95" i="49"/>
  <c r="G95" i="44" s="1"/>
  <c r="G96" i="49"/>
  <c r="G97" i="49"/>
  <c r="G97" i="44" s="1"/>
  <c r="G98" i="49"/>
  <c r="G98" i="44" s="1"/>
  <c r="G99" i="49"/>
  <c r="G100" i="49"/>
  <c r="G100" i="44" s="1"/>
  <c r="G101" i="49"/>
  <c r="G101" i="44" s="1"/>
  <c r="G102" i="49"/>
  <c r="G103" i="49"/>
  <c r="G103" i="44" s="1"/>
  <c r="G104" i="49"/>
  <c r="G104" i="44" s="1"/>
  <c r="G105" i="49"/>
  <c r="G106" i="49"/>
  <c r="G106" i="44" s="1"/>
  <c r="G107" i="49"/>
  <c r="G107" i="44" s="1"/>
  <c r="G108" i="49"/>
  <c r="G109" i="49"/>
  <c r="G109" i="44" s="1"/>
  <c r="G110" i="49"/>
  <c r="G110" i="44" s="1"/>
  <c r="G111" i="49"/>
  <c r="G112" i="49"/>
  <c r="G112" i="44" s="1"/>
  <c r="G113" i="49"/>
  <c r="G113" i="44" s="1"/>
  <c r="G114" i="49"/>
  <c r="G115" i="49"/>
  <c r="G115" i="44" s="1"/>
  <c r="G116" i="49"/>
  <c r="G116" i="44" s="1"/>
  <c r="G117" i="49"/>
  <c r="G118" i="49"/>
  <c r="G118" i="44" s="1"/>
  <c r="G119" i="49"/>
  <c r="G119" i="44" s="1"/>
  <c r="G120" i="49"/>
  <c r="G121" i="49"/>
  <c r="G121" i="44" s="1"/>
  <c r="G122" i="49"/>
  <c r="G122" i="44" s="1"/>
  <c r="G123" i="49"/>
  <c r="G124" i="49"/>
  <c r="G124" i="44" s="1"/>
  <c r="G125" i="49"/>
  <c r="G125" i="44" s="1"/>
  <c r="G126" i="49"/>
  <c r="G127" i="49"/>
  <c r="G127" i="44" s="1"/>
  <c r="G128" i="49"/>
  <c r="G128" i="44" s="1"/>
  <c r="G129" i="49"/>
  <c r="G130" i="49"/>
  <c r="G130" i="44" s="1"/>
  <c r="G131" i="49"/>
  <c r="G131" i="44" s="1"/>
  <c r="G132" i="49"/>
  <c r="G133" i="49"/>
  <c r="G133" i="44" s="1"/>
  <c r="G134" i="49"/>
  <c r="G134" i="44" s="1"/>
  <c r="G135" i="49"/>
  <c r="G136" i="49"/>
  <c r="G136" i="44" s="1"/>
  <c r="G137" i="49"/>
  <c r="G137" i="44" s="1"/>
  <c r="G138" i="49"/>
  <c r="G139" i="49"/>
  <c r="G139" i="44" s="1"/>
  <c r="G140" i="49"/>
  <c r="G140" i="44" s="1"/>
  <c r="G141" i="49"/>
  <c r="G142" i="49"/>
  <c r="G142" i="44" s="1"/>
  <c r="G143" i="49"/>
  <c r="G143" i="44" s="1"/>
  <c r="G144" i="49"/>
  <c r="G145" i="49"/>
  <c r="G145" i="44" s="1"/>
  <c r="G146" i="49"/>
  <c r="G146" i="44" s="1"/>
  <c r="G147" i="49"/>
  <c r="G148" i="49"/>
  <c r="G148" i="44" s="1"/>
  <c r="G149" i="49"/>
  <c r="G149" i="44" s="1"/>
  <c r="G150" i="49"/>
  <c r="G151" i="49"/>
  <c r="G151" i="44" s="1"/>
  <c r="G152" i="49"/>
  <c r="G152" i="44" s="1"/>
  <c r="G153" i="49"/>
  <c r="G154" i="49"/>
  <c r="G154" i="44" s="1"/>
  <c r="G155" i="49"/>
  <c r="G155" i="44" s="1"/>
  <c r="G156" i="49"/>
  <c r="G157" i="49"/>
  <c r="G157" i="44" s="1"/>
  <c r="G158" i="49"/>
  <c r="G158" i="44" s="1"/>
  <c r="G159" i="49"/>
  <c r="G160" i="49"/>
  <c r="G160" i="44" s="1"/>
  <c r="G161" i="49"/>
  <c r="G161" i="44" s="1"/>
  <c r="G162" i="49"/>
  <c r="G163" i="49"/>
  <c r="G163" i="44" s="1"/>
  <c r="G164" i="49"/>
  <c r="G164" i="44" s="1"/>
  <c r="G165" i="49"/>
  <c r="G166" i="49"/>
  <c r="G166" i="44" s="1"/>
  <c r="G167" i="49"/>
  <c r="G167" i="44" s="1"/>
  <c r="G168" i="49"/>
  <c r="G169" i="49"/>
  <c r="G169" i="44" s="1"/>
  <c r="G170" i="49"/>
  <c r="G170" i="44" s="1"/>
  <c r="G171" i="49"/>
  <c r="G172" i="49"/>
  <c r="G172" i="44" s="1"/>
  <c r="G173" i="49"/>
  <c r="G173" i="44" s="1"/>
  <c r="G174" i="49"/>
  <c r="G175" i="49"/>
  <c r="G175" i="44" s="1"/>
  <c r="G176" i="49"/>
  <c r="G176" i="44" s="1"/>
  <c r="G177" i="49"/>
  <c r="G178" i="49"/>
  <c r="G178" i="44" s="1"/>
  <c r="G179" i="49"/>
  <c r="G179" i="44" s="1"/>
  <c r="G180" i="49"/>
  <c r="G181" i="49"/>
  <c r="G181" i="44" s="1"/>
  <c r="G182" i="49"/>
  <c r="G182" i="44" s="1"/>
  <c r="G183" i="49"/>
  <c r="G184" i="49"/>
  <c r="G184" i="44" s="1"/>
  <c r="G185" i="49"/>
  <c r="G185" i="44" s="1"/>
  <c r="G186" i="49"/>
  <c r="G187" i="49"/>
  <c r="G187" i="44" s="1"/>
  <c r="G188" i="49"/>
  <c r="G188" i="44" s="1"/>
  <c r="G189" i="49"/>
  <c r="G190" i="49"/>
  <c r="G190" i="44" s="1"/>
  <c r="G191" i="49"/>
  <c r="G191" i="44" s="1"/>
  <c r="G192" i="49"/>
  <c r="G193" i="49"/>
  <c r="G193" i="44" s="1"/>
  <c r="G194" i="49"/>
  <c r="G194" i="44" s="1"/>
  <c r="G195" i="49"/>
  <c r="G196" i="49"/>
  <c r="G196" i="44" s="1"/>
  <c r="G197" i="49"/>
  <c r="G197" i="44" s="1"/>
  <c r="G198" i="49"/>
  <c r="G199" i="49"/>
  <c r="G199" i="44" s="1"/>
  <c r="G200" i="49"/>
  <c r="G200" i="44" s="1"/>
  <c r="G201" i="49"/>
  <c r="G202" i="49"/>
  <c r="G202" i="44" s="1"/>
  <c r="G203" i="49"/>
  <c r="G203" i="44" s="1"/>
  <c r="G204" i="49"/>
  <c r="G205" i="49"/>
  <c r="G205" i="44" s="1"/>
  <c r="G206" i="49"/>
  <c r="G206" i="44" s="1"/>
  <c r="G207" i="49"/>
  <c r="G208" i="49"/>
  <c r="G208" i="44" s="1"/>
  <c r="G209" i="49"/>
  <c r="G209" i="44" s="1"/>
  <c r="G210" i="49"/>
  <c r="G211" i="49"/>
  <c r="G211" i="44" s="1"/>
  <c r="G212" i="49"/>
  <c r="G212" i="44" s="1"/>
  <c r="G213" i="49"/>
  <c r="G214" i="49"/>
  <c r="G214" i="44" s="1"/>
  <c r="G215" i="49"/>
  <c r="G215" i="44" s="1"/>
  <c r="G216" i="49"/>
  <c r="G217" i="49"/>
  <c r="G217" i="44" s="1"/>
  <c r="G218" i="49"/>
  <c r="G218" i="44" s="1"/>
  <c r="G219" i="49"/>
  <c r="G220" i="49"/>
  <c r="G220" i="44" s="1"/>
  <c r="G221" i="49"/>
  <c r="G221" i="44" s="1"/>
  <c r="G222" i="49"/>
  <c r="G223" i="49"/>
  <c r="G223" i="44" s="1"/>
  <c r="G224" i="49"/>
  <c r="G224" i="44" s="1"/>
  <c r="G225" i="49"/>
  <c r="G226" i="49"/>
  <c r="G226" i="44" s="1"/>
  <c r="G227" i="49"/>
  <c r="G227" i="44" s="1"/>
  <c r="G228" i="49"/>
  <c r="G229" i="49"/>
  <c r="G229" i="44" s="1"/>
  <c r="G230" i="49"/>
  <c r="G230" i="44" s="1"/>
  <c r="G231" i="49"/>
  <c r="G232" i="49"/>
  <c r="G232" i="44" s="1"/>
  <c r="G233" i="49"/>
  <c r="G233" i="44" s="1"/>
  <c r="G234" i="49"/>
  <c r="G235" i="49"/>
  <c r="G235" i="44" s="1"/>
  <c r="G236" i="49"/>
  <c r="G236" i="44" s="1"/>
  <c r="G237" i="49"/>
  <c r="G238" i="49"/>
  <c r="G238" i="44" s="1"/>
  <c r="G239" i="49"/>
  <c r="G239" i="44" s="1"/>
  <c r="G240" i="49"/>
  <c r="G241" i="49"/>
  <c r="G241" i="44" s="1"/>
  <c r="G242" i="49"/>
  <c r="G242" i="44" s="1"/>
  <c r="G243" i="49"/>
  <c r="G244" i="49"/>
  <c r="G244" i="44" s="1"/>
  <c r="G245" i="49"/>
  <c r="G245" i="44" s="1"/>
  <c r="G246" i="49"/>
  <c r="G247" i="49"/>
  <c r="G247" i="44" s="1"/>
  <c r="G248" i="49"/>
  <c r="G248" i="44" s="1"/>
  <c r="G249" i="49"/>
  <c r="G250" i="49"/>
  <c r="G250" i="44" s="1"/>
  <c r="G251" i="49"/>
  <c r="G251" i="44" s="1"/>
  <c r="G252" i="49"/>
  <c r="G253" i="49"/>
  <c r="G253" i="44" s="1"/>
  <c r="G254" i="49"/>
  <c r="G254" i="44" s="1"/>
  <c r="G255" i="49"/>
  <c r="G256" i="49"/>
  <c r="G256" i="44" s="1"/>
  <c r="G257" i="49"/>
  <c r="G257" i="44" s="1"/>
  <c r="G258" i="49"/>
  <c r="G259" i="49"/>
  <c r="G259" i="44" s="1"/>
  <c r="G260" i="49"/>
  <c r="G260" i="44" s="1"/>
  <c r="G261" i="49"/>
  <c r="G262" i="49"/>
  <c r="G262" i="44" s="1"/>
  <c r="G263" i="49"/>
  <c r="G263" i="44" s="1"/>
  <c r="G264" i="49"/>
  <c r="G265" i="49"/>
  <c r="G265" i="44" s="1"/>
  <c r="G266" i="49"/>
  <c r="G266" i="44" s="1"/>
  <c r="G267" i="49"/>
  <c r="G268" i="49"/>
  <c r="G268" i="44" s="1"/>
  <c r="G269" i="49"/>
  <c r="G269" i="44" s="1"/>
  <c r="G270" i="49"/>
  <c r="G271" i="49"/>
  <c r="G271" i="44" s="1"/>
  <c r="G272" i="49"/>
  <c r="G272" i="44" s="1"/>
  <c r="G273" i="49"/>
  <c r="G274" i="49"/>
  <c r="G274" i="44" s="1"/>
  <c r="G63" i="49"/>
  <c r="G63" i="44" s="1"/>
  <c r="D64" i="49"/>
  <c r="D65" i="49"/>
  <c r="D66" i="49"/>
  <c r="D67" i="49"/>
  <c r="D68" i="49"/>
  <c r="D69" i="49"/>
  <c r="D70" i="49"/>
  <c r="D70" i="44" s="1"/>
  <c r="D71" i="49"/>
  <c r="D71" i="44" s="1"/>
  <c r="D72" i="49"/>
  <c r="D73" i="49"/>
  <c r="D73" i="44" s="1"/>
  <c r="D74" i="49"/>
  <c r="D74" i="44" s="1"/>
  <c r="D75" i="49"/>
  <c r="D76" i="49"/>
  <c r="D76" i="44" s="1"/>
  <c r="D77" i="49"/>
  <c r="D77" i="44" s="1"/>
  <c r="D78" i="49"/>
  <c r="D79" i="49"/>
  <c r="D79" i="44" s="1"/>
  <c r="D80" i="49"/>
  <c r="D80" i="44" s="1"/>
  <c r="D81" i="49"/>
  <c r="D82" i="49"/>
  <c r="D82" i="44" s="1"/>
  <c r="D83" i="49"/>
  <c r="D83" i="44" s="1"/>
  <c r="D84" i="49"/>
  <c r="D85" i="49"/>
  <c r="D85" i="44" s="1"/>
  <c r="D86" i="49"/>
  <c r="D86" i="44" s="1"/>
  <c r="D87" i="49"/>
  <c r="D88" i="49"/>
  <c r="D88" i="44" s="1"/>
  <c r="D89" i="49"/>
  <c r="D89" i="44" s="1"/>
  <c r="D90" i="49"/>
  <c r="D91" i="49"/>
  <c r="D91" i="44" s="1"/>
  <c r="D92" i="49"/>
  <c r="D92" i="44" s="1"/>
  <c r="D93" i="49"/>
  <c r="D94" i="49"/>
  <c r="D94" i="44" s="1"/>
  <c r="D95" i="49"/>
  <c r="D95" i="44" s="1"/>
  <c r="D96" i="49"/>
  <c r="D97" i="49"/>
  <c r="D97" i="44" s="1"/>
  <c r="D98" i="49"/>
  <c r="D98" i="44" s="1"/>
  <c r="D99" i="49"/>
  <c r="D100" i="49"/>
  <c r="D100" i="44" s="1"/>
  <c r="D101" i="49"/>
  <c r="D101" i="44" s="1"/>
  <c r="D102" i="49"/>
  <c r="D103" i="49"/>
  <c r="D103" i="44" s="1"/>
  <c r="D104" i="49"/>
  <c r="D104" i="44" s="1"/>
  <c r="D105" i="49"/>
  <c r="D106" i="49"/>
  <c r="D106" i="44" s="1"/>
  <c r="D107" i="49"/>
  <c r="D107" i="44" s="1"/>
  <c r="D108" i="49"/>
  <c r="D109" i="49"/>
  <c r="D109" i="44" s="1"/>
  <c r="D110" i="49"/>
  <c r="D110" i="44" s="1"/>
  <c r="D111" i="49"/>
  <c r="D112" i="49"/>
  <c r="D112" i="44" s="1"/>
  <c r="D113" i="49"/>
  <c r="D113" i="44" s="1"/>
  <c r="D114" i="49"/>
  <c r="D115" i="49"/>
  <c r="D115" i="44" s="1"/>
  <c r="D116" i="49"/>
  <c r="D116" i="44" s="1"/>
  <c r="D117" i="49"/>
  <c r="D118" i="49"/>
  <c r="D118" i="44" s="1"/>
  <c r="D119" i="49"/>
  <c r="D119" i="44" s="1"/>
  <c r="D120" i="49"/>
  <c r="D121" i="49"/>
  <c r="D121" i="44" s="1"/>
  <c r="D122" i="49"/>
  <c r="D122" i="44" s="1"/>
  <c r="D123" i="49"/>
  <c r="D124" i="49"/>
  <c r="D124" i="44" s="1"/>
  <c r="D125" i="49"/>
  <c r="D125" i="44" s="1"/>
  <c r="D126" i="49"/>
  <c r="D127" i="49"/>
  <c r="D127" i="44" s="1"/>
  <c r="D128" i="49"/>
  <c r="D128" i="44" s="1"/>
  <c r="D129" i="49"/>
  <c r="D130" i="49"/>
  <c r="D130" i="44" s="1"/>
  <c r="D131" i="49"/>
  <c r="D131" i="44" s="1"/>
  <c r="D132" i="49"/>
  <c r="D133" i="49"/>
  <c r="D133" i="44" s="1"/>
  <c r="D134" i="49"/>
  <c r="D134" i="44" s="1"/>
  <c r="D135" i="49"/>
  <c r="D136" i="49"/>
  <c r="D136" i="44" s="1"/>
  <c r="D137" i="49"/>
  <c r="D137" i="44" s="1"/>
  <c r="D138" i="49"/>
  <c r="D139" i="49"/>
  <c r="D139" i="44" s="1"/>
  <c r="D140" i="49"/>
  <c r="D140" i="44" s="1"/>
  <c r="D141" i="49"/>
  <c r="D142" i="49"/>
  <c r="D142" i="44" s="1"/>
  <c r="D143" i="49"/>
  <c r="D143" i="44" s="1"/>
  <c r="D144" i="49"/>
  <c r="D145" i="49"/>
  <c r="D145" i="44" s="1"/>
  <c r="D146" i="49"/>
  <c r="D146" i="44" s="1"/>
  <c r="D147" i="49"/>
  <c r="D148" i="49"/>
  <c r="D148" i="44" s="1"/>
  <c r="D149" i="49"/>
  <c r="D149" i="44" s="1"/>
  <c r="D150" i="49"/>
  <c r="D151" i="49"/>
  <c r="D151" i="44" s="1"/>
  <c r="D152" i="49"/>
  <c r="D152" i="44" s="1"/>
  <c r="D153" i="49"/>
  <c r="D154" i="49"/>
  <c r="D154" i="44" s="1"/>
  <c r="D155" i="49"/>
  <c r="D155" i="44" s="1"/>
  <c r="D156" i="49"/>
  <c r="D157" i="49"/>
  <c r="D157" i="44" s="1"/>
  <c r="D158" i="49"/>
  <c r="D158" i="44" s="1"/>
  <c r="D159" i="49"/>
  <c r="D160" i="49"/>
  <c r="D160" i="44" s="1"/>
  <c r="D161" i="49"/>
  <c r="D161" i="44" s="1"/>
  <c r="D162" i="49"/>
  <c r="D163" i="49"/>
  <c r="D163" i="44" s="1"/>
  <c r="D164" i="49"/>
  <c r="D164" i="44" s="1"/>
  <c r="D165" i="49"/>
  <c r="D166" i="49"/>
  <c r="D166" i="44" s="1"/>
  <c r="D167" i="49"/>
  <c r="D167" i="44" s="1"/>
  <c r="D168" i="49"/>
  <c r="D169" i="49"/>
  <c r="D169" i="44" s="1"/>
  <c r="D170" i="49"/>
  <c r="D170" i="44" s="1"/>
  <c r="D171" i="49"/>
  <c r="D172" i="49"/>
  <c r="D172" i="44" s="1"/>
  <c r="D173" i="49"/>
  <c r="D173" i="44" s="1"/>
  <c r="D174" i="49"/>
  <c r="D175" i="49"/>
  <c r="D175" i="44" s="1"/>
  <c r="D176" i="49"/>
  <c r="D176" i="44" s="1"/>
  <c r="D177" i="49"/>
  <c r="D178" i="49"/>
  <c r="D178" i="44" s="1"/>
  <c r="D179" i="49"/>
  <c r="D179" i="44" s="1"/>
  <c r="D180" i="49"/>
  <c r="D181" i="49"/>
  <c r="D181" i="44" s="1"/>
  <c r="D182" i="49"/>
  <c r="D182" i="44" s="1"/>
  <c r="D183" i="49"/>
  <c r="D184" i="49"/>
  <c r="D184" i="44" s="1"/>
  <c r="D185" i="49"/>
  <c r="D185" i="44" s="1"/>
  <c r="D186" i="49"/>
  <c r="D187" i="49"/>
  <c r="D187" i="44" s="1"/>
  <c r="D188" i="49"/>
  <c r="D188" i="44" s="1"/>
  <c r="D189" i="49"/>
  <c r="D190" i="49"/>
  <c r="D190" i="44" s="1"/>
  <c r="D191" i="49"/>
  <c r="D191" i="44" s="1"/>
  <c r="D192" i="49"/>
  <c r="D193" i="49"/>
  <c r="D193" i="44" s="1"/>
  <c r="D194" i="49"/>
  <c r="D194" i="44" s="1"/>
  <c r="D195" i="49"/>
  <c r="D196" i="49"/>
  <c r="D196" i="44" s="1"/>
  <c r="D197" i="49"/>
  <c r="D197" i="44" s="1"/>
  <c r="D198" i="49"/>
  <c r="D199" i="49"/>
  <c r="D199" i="44" s="1"/>
  <c r="D200" i="49"/>
  <c r="D200" i="44" s="1"/>
  <c r="D201" i="49"/>
  <c r="D202" i="49"/>
  <c r="D202" i="44" s="1"/>
  <c r="D203" i="49"/>
  <c r="D203" i="44" s="1"/>
  <c r="D204" i="49"/>
  <c r="D205" i="49"/>
  <c r="D205" i="44" s="1"/>
  <c r="D206" i="49"/>
  <c r="D206" i="44" s="1"/>
  <c r="D207" i="49"/>
  <c r="D208" i="49"/>
  <c r="D208" i="44" s="1"/>
  <c r="D209" i="49"/>
  <c r="D209" i="44" s="1"/>
  <c r="D210" i="49"/>
  <c r="D211" i="49"/>
  <c r="D211" i="44" s="1"/>
  <c r="D212" i="49"/>
  <c r="D212" i="44" s="1"/>
  <c r="D213" i="49"/>
  <c r="D214" i="49"/>
  <c r="D214" i="44" s="1"/>
  <c r="D215" i="49"/>
  <c r="D215" i="44" s="1"/>
  <c r="D216" i="49"/>
  <c r="D217" i="49"/>
  <c r="D217" i="44" s="1"/>
  <c r="D218" i="49"/>
  <c r="D218" i="44" s="1"/>
  <c r="D219" i="49"/>
  <c r="D220" i="49"/>
  <c r="D220" i="44" s="1"/>
  <c r="D221" i="49"/>
  <c r="D221" i="44" s="1"/>
  <c r="D222" i="49"/>
  <c r="D223" i="49"/>
  <c r="D223" i="44" s="1"/>
  <c r="D224" i="49"/>
  <c r="D224" i="44" s="1"/>
  <c r="D225" i="49"/>
  <c r="D226" i="49"/>
  <c r="D226" i="44" s="1"/>
  <c r="D227" i="49"/>
  <c r="D227" i="44" s="1"/>
  <c r="D228" i="49"/>
  <c r="D229" i="49"/>
  <c r="D229" i="44" s="1"/>
  <c r="D230" i="49"/>
  <c r="D230" i="44" s="1"/>
  <c r="D231" i="49"/>
  <c r="D232" i="49"/>
  <c r="D232" i="44" s="1"/>
  <c r="D233" i="49"/>
  <c r="D233" i="44" s="1"/>
  <c r="D234" i="49"/>
  <c r="D235" i="49"/>
  <c r="D235" i="44" s="1"/>
  <c r="D236" i="49"/>
  <c r="D236" i="44" s="1"/>
  <c r="D237" i="49"/>
  <c r="D238" i="49"/>
  <c r="D238" i="44" s="1"/>
  <c r="D239" i="49"/>
  <c r="D239" i="44" s="1"/>
  <c r="D240" i="49"/>
  <c r="D241" i="49"/>
  <c r="D241" i="44" s="1"/>
  <c r="D242" i="49"/>
  <c r="D242" i="44" s="1"/>
  <c r="D243" i="49"/>
  <c r="D244" i="49"/>
  <c r="D244" i="44" s="1"/>
  <c r="D245" i="49"/>
  <c r="D245" i="44" s="1"/>
  <c r="D246" i="49"/>
  <c r="D247" i="49"/>
  <c r="D247" i="44" s="1"/>
  <c r="D248" i="49"/>
  <c r="D248" i="44" s="1"/>
  <c r="D249" i="49"/>
  <c r="D250" i="49"/>
  <c r="D250" i="44" s="1"/>
  <c r="D251" i="49"/>
  <c r="D251" i="44" s="1"/>
  <c r="D252" i="49"/>
  <c r="D253" i="49"/>
  <c r="D253" i="44" s="1"/>
  <c r="D254" i="49"/>
  <c r="D254" i="44" s="1"/>
  <c r="D255" i="49"/>
  <c r="D256" i="49"/>
  <c r="D256" i="44" s="1"/>
  <c r="D257" i="49"/>
  <c r="D257" i="44" s="1"/>
  <c r="D258" i="49"/>
  <c r="D259" i="49"/>
  <c r="D259" i="44" s="1"/>
  <c r="D260" i="49"/>
  <c r="D260" i="44" s="1"/>
  <c r="D261" i="49"/>
  <c r="D262" i="49"/>
  <c r="D262" i="44" s="1"/>
  <c r="D263" i="49"/>
  <c r="D263" i="44" s="1"/>
  <c r="D264" i="49"/>
  <c r="D265" i="49"/>
  <c r="D265" i="44" s="1"/>
  <c r="D266" i="49"/>
  <c r="D266" i="44" s="1"/>
  <c r="D267" i="49"/>
  <c r="D268" i="49"/>
  <c r="D268" i="44" s="1"/>
  <c r="D269" i="49"/>
  <c r="D269" i="44" s="1"/>
  <c r="D270" i="49"/>
  <c r="D271" i="49"/>
  <c r="D271" i="44" s="1"/>
  <c r="D272" i="49"/>
  <c r="D272" i="44" s="1"/>
  <c r="D273" i="49"/>
  <c r="D274" i="49"/>
  <c r="D274" i="44" s="1"/>
  <c r="D63" i="49"/>
  <c r="D63" i="55" s="1"/>
  <c r="N68" i="40"/>
  <c r="N67" i="40"/>
  <c r="N69" i="40"/>
  <c r="N83" i="40"/>
  <c r="N85" i="40"/>
  <c r="N95" i="40"/>
  <c r="O68" i="40"/>
  <c r="O70" i="40"/>
  <c r="O72" i="40"/>
  <c r="O74" i="40"/>
  <c r="O76" i="40"/>
  <c r="O78" i="40"/>
  <c r="O80" i="40"/>
  <c r="O82" i="40"/>
  <c r="O84" i="40"/>
  <c r="O86" i="40"/>
  <c r="O88" i="40"/>
  <c r="O90" i="40"/>
  <c r="O92" i="40"/>
  <c r="O94" i="40"/>
  <c r="N77" i="40"/>
  <c r="N81" i="40"/>
  <c r="N87" i="40"/>
  <c r="N91" i="40"/>
  <c r="N93" i="40"/>
  <c r="O71" i="40"/>
  <c r="O73" i="40"/>
  <c r="O75" i="40"/>
  <c r="O79" i="40"/>
  <c r="O89" i="40"/>
  <c r="O96" i="40"/>
  <c r="N96" i="40"/>
  <c r="N97" i="40"/>
  <c r="N98" i="40"/>
  <c r="N99" i="40"/>
  <c r="N100" i="40"/>
  <c r="N101" i="40"/>
  <c r="N102" i="40"/>
  <c r="N103" i="40"/>
  <c r="N104" i="40"/>
  <c r="N105" i="40"/>
  <c r="N106" i="40"/>
  <c r="N107" i="40"/>
  <c r="N108" i="40"/>
  <c r="N109" i="40"/>
  <c r="N110" i="40"/>
  <c r="N111" i="40"/>
  <c r="N112" i="40"/>
  <c r="N113" i="40"/>
  <c r="N114" i="40"/>
  <c r="N115" i="40"/>
  <c r="N116" i="40"/>
  <c r="N117" i="40"/>
  <c r="N118" i="40"/>
  <c r="N119" i="40"/>
  <c r="N120" i="40"/>
  <c r="N121" i="40"/>
  <c r="N122" i="40"/>
  <c r="N123" i="40"/>
  <c r="N124" i="40"/>
  <c r="N125" i="40"/>
  <c r="N126" i="40"/>
  <c r="N127" i="40"/>
  <c r="N128" i="40"/>
  <c r="N129" i="40"/>
  <c r="N130" i="40"/>
  <c r="N131" i="40"/>
  <c r="N132" i="40"/>
  <c r="N133" i="40"/>
  <c r="N134" i="40"/>
  <c r="N135" i="40"/>
  <c r="N136" i="40"/>
  <c r="J68" i="40"/>
  <c r="J97" i="40"/>
  <c r="J109" i="40"/>
  <c r="J111" i="40"/>
  <c r="J113" i="40"/>
  <c r="J115" i="40"/>
  <c r="J127" i="40"/>
  <c r="J129" i="40"/>
  <c r="K36" i="30"/>
  <c r="J36" i="30"/>
  <c r="I36" i="30"/>
  <c r="H36" i="30"/>
  <c r="G36" i="30"/>
  <c r="F36" i="30"/>
  <c r="E36" i="30"/>
  <c r="K35" i="30"/>
  <c r="J35" i="30"/>
  <c r="I35" i="30"/>
  <c r="H35" i="30"/>
  <c r="G35" i="30"/>
  <c r="F35" i="30"/>
  <c r="E35" i="30"/>
  <c r="T62" i="30"/>
  <c r="M63" i="30"/>
  <c r="N63" i="30"/>
  <c r="O63" i="30"/>
  <c r="P63" i="30"/>
  <c r="L63" i="30"/>
  <c r="L35" i="49" l="1"/>
  <c r="I35" i="49"/>
  <c r="F35" i="49"/>
  <c r="L33" i="49"/>
  <c r="L42" i="49" s="1"/>
  <c r="I33" i="49"/>
  <c r="F33" i="49"/>
  <c r="F41" i="49" s="1"/>
  <c r="L32" i="49"/>
  <c r="I32" i="49"/>
  <c r="F32" i="49"/>
  <c r="L34" i="49"/>
  <c r="I34" i="49"/>
  <c r="I41" i="49" s="1"/>
  <c r="F34" i="49"/>
  <c r="M210" i="49"/>
  <c r="M33" i="49"/>
  <c r="K33" i="49"/>
  <c r="M138" i="49"/>
  <c r="H33" i="49"/>
  <c r="J33" i="49"/>
  <c r="G33" i="49"/>
  <c r="E33" i="49"/>
  <c r="P246" i="49"/>
  <c r="L36" i="49"/>
  <c r="P174" i="49"/>
  <c r="I36" i="49"/>
  <c r="P102" i="49"/>
  <c r="F36" i="49"/>
  <c r="M32" i="49"/>
  <c r="M41" i="49" s="1"/>
  <c r="K32" i="49"/>
  <c r="H32" i="49"/>
  <c r="J32" i="49"/>
  <c r="G32" i="49"/>
  <c r="E32" i="49"/>
  <c r="M34" i="49"/>
  <c r="K34" i="49"/>
  <c r="J34" i="49"/>
  <c r="H34" i="49"/>
  <c r="G34" i="49"/>
  <c r="E34" i="49"/>
  <c r="K35" i="49"/>
  <c r="M35" i="49"/>
  <c r="K36" i="49"/>
  <c r="M36" i="49"/>
  <c r="J36" i="49"/>
  <c r="H36" i="49"/>
  <c r="G36" i="49"/>
  <c r="E36" i="49"/>
  <c r="F42" i="49"/>
  <c r="J35" i="49"/>
  <c r="H35" i="49"/>
  <c r="G35" i="49"/>
  <c r="E35" i="49"/>
  <c r="P261" i="49"/>
  <c r="P225" i="51"/>
  <c r="P171" i="51"/>
  <c r="P75" i="51"/>
  <c r="P222" i="51"/>
  <c r="P126" i="51"/>
  <c r="P129" i="51"/>
  <c r="U130" i="51" s="1"/>
  <c r="P216" i="51"/>
  <c r="P120" i="51"/>
  <c r="P267" i="51"/>
  <c r="P189" i="51"/>
  <c r="U189" i="51" s="1"/>
  <c r="P93" i="51"/>
  <c r="U94" i="51" s="1"/>
  <c r="P180" i="51"/>
  <c r="P84" i="51"/>
  <c r="P231" i="51"/>
  <c r="P135" i="51"/>
  <c r="P186" i="51"/>
  <c r="P90" i="51"/>
  <c r="P273" i="51"/>
  <c r="P177" i="51"/>
  <c r="P81" i="51"/>
  <c r="P270" i="51"/>
  <c r="P174" i="51"/>
  <c r="P78" i="51"/>
  <c r="P237" i="51"/>
  <c r="U237" i="51" s="1"/>
  <c r="P141" i="51"/>
  <c r="P228" i="51"/>
  <c r="P132" i="51"/>
  <c r="P183" i="51"/>
  <c r="P87" i="51"/>
  <c r="P234" i="51"/>
  <c r="P138" i="51"/>
  <c r="P213" i="51"/>
  <c r="P201" i="51"/>
  <c r="P105" i="51"/>
  <c r="P192" i="51"/>
  <c r="P96" i="51"/>
  <c r="P243" i="51"/>
  <c r="P147" i="51"/>
  <c r="P198" i="51"/>
  <c r="P102" i="51"/>
  <c r="P117" i="51"/>
  <c r="P252" i="51"/>
  <c r="P156" i="51"/>
  <c r="P207" i="51"/>
  <c r="P111" i="51"/>
  <c r="P258" i="51"/>
  <c r="P162" i="51"/>
  <c r="P66" i="51"/>
  <c r="O135" i="49"/>
  <c r="O246" i="49"/>
  <c r="O174" i="49"/>
  <c r="O255" i="51"/>
  <c r="O207" i="51"/>
  <c r="O159" i="51"/>
  <c r="O111" i="51"/>
  <c r="O228" i="51"/>
  <c r="O180" i="51"/>
  <c r="O132" i="51"/>
  <c r="O84" i="51"/>
  <c r="O237" i="51"/>
  <c r="O189" i="51"/>
  <c r="O141" i="51"/>
  <c r="O93" i="51"/>
  <c r="O258" i="51"/>
  <c r="O210" i="51"/>
  <c r="O162" i="51"/>
  <c r="O114" i="51"/>
  <c r="O66" i="51"/>
  <c r="O75" i="51"/>
  <c r="O240" i="51"/>
  <c r="O192" i="51"/>
  <c r="O144" i="51"/>
  <c r="O96" i="51"/>
  <c r="O270" i="51"/>
  <c r="O222" i="51"/>
  <c r="O174" i="51"/>
  <c r="O126" i="51"/>
  <c r="O78" i="51"/>
  <c r="O231" i="51"/>
  <c r="O183" i="51"/>
  <c r="O135" i="51"/>
  <c r="O87" i="51"/>
  <c r="O252" i="51"/>
  <c r="O204" i="51"/>
  <c r="O156" i="51"/>
  <c r="O108" i="51"/>
  <c r="O261" i="51"/>
  <c r="O213" i="51"/>
  <c r="O165" i="51"/>
  <c r="U166" i="51" s="1"/>
  <c r="O117" i="51"/>
  <c r="O69" i="51"/>
  <c r="U69" i="51" s="1"/>
  <c r="O234" i="51"/>
  <c r="O186" i="51"/>
  <c r="O138" i="51"/>
  <c r="O90" i="51"/>
  <c r="O243" i="51"/>
  <c r="O195" i="51"/>
  <c r="O147" i="51"/>
  <c r="O99" i="51"/>
  <c r="O264" i="51"/>
  <c r="U264" i="51" s="1"/>
  <c r="O216" i="51"/>
  <c r="O168" i="51"/>
  <c r="O120" i="51"/>
  <c r="O72" i="51"/>
  <c r="N252" i="51"/>
  <c r="N204" i="51"/>
  <c r="N156" i="51"/>
  <c r="U156" i="51" s="1"/>
  <c r="N108" i="51"/>
  <c r="N231" i="51"/>
  <c r="N183" i="51"/>
  <c r="N135" i="51"/>
  <c r="N87" i="51"/>
  <c r="N255" i="51"/>
  <c r="N234" i="51"/>
  <c r="N213" i="51"/>
  <c r="N165" i="51"/>
  <c r="N117" i="51"/>
  <c r="U117" i="51" s="1"/>
  <c r="N69" i="51"/>
  <c r="N267" i="51"/>
  <c r="N246" i="51"/>
  <c r="U247" i="51" s="1"/>
  <c r="N198" i="51"/>
  <c r="N150" i="51"/>
  <c r="N102" i="51"/>
  <c r="N225" i="51"/>
  <c r="N177" i="51"/>
  <c r="N129" i="51"/>
  <c r="N81" i="51"/>
  <c r="N249" i="51"/>
  <c r="U249" i="51" s="1"/>
  <c r="N228" i="51"/>
  <c r="N180" i="51"/>
  <c r="N207" i="51"/>
  <c r="N159" i="51"/>
  <c r="N111" i="51"/>
  <c r="N258" i="51"/>
  <c r="N210" i="51"/>
  <c r="N162" i="51"/>
  <c r="N114" i="51"/>
  <c r="N66" i="51"/>
  <c r="N189" i="51"/>
  <c r="N141" i="51"/>
  <c r="N93" i="51"/>
  <c r="N219" i="51"/>
  <c r="N171" i="51"/>
  <c r="N123" i="51"/>
  <c r="N75" i="51"/>
  <c r="N243" i="51"/>
  <c r="N270" i="51"/>
  <c r="N222" i="51"/>
  <c r="N174" i="51"/>
  <c r="N126" i="51"/>
  <c r="N78" i="51"/>
  <c r="N201" i="51"/>
  <c r="U201" i="51" s="1"/>
  <c r="N153" i="51"/>
  <c r="N105" i="51"/>
  <c r="U106" i="51" s="1"/>
  <c r="M222" i="51"/>
  <c r="M126" i="51"/>
  <c r="M207" i="51"/>
  <c r="M111" i="51"/>
  <c r="M228" i="51"/>
  <c r="M132" i="51"/>
  <c r="M249" i="51"/>
  <c r="M153" i="51"/>
  <c r="M186" i="51"/>
  <c r="M90" i="51"/>
  <c r="M267" i="51"/>
  <c r="M171" i="51"/>
  <c r="M75" i="51"/>
  <c r="M192" i="51"/>
  <c r="M96" i="51"/>
  <c r="M213" i="51"/>
  <c r="M117" i="51"/>
  <c r="U118" i="51" s="1"/>
  <c r="M246" i="51"/>
  <c r="M150" i="51"/>
  <c r="M231" i="51"/>
  <c r="M135" i="51"/>
  <c r="M252" i="51"/>
  <c r="M156" i="51"/>
  <c r="M273" i="51"/>
  <c r="U273" i="51" s="1"/>
  <c r="M177" i="51"/>
  <c r="U177" i="51" s="1"/>
  <c r="M81" i="51"/>
  <c r="U82" i="51" s="1"/>
  <c r="M210" i="51"/>
  <c r="M114" i="51"/>
  <c r="M270" i="51"/>
  <c r="M174" i="51"/>
  <c r="M78" i="51"/>
  <c r="M255" i="51"/>
  <c r="M159" i="51"/>
  <c r="M180" i="51"/>
  <c r="M84" i="51"/>
  <c r="M201" i="51"/>
  <c r="M105" i="51"/>
  <c r="M219" i="51"/>
  <c r="M123" i="51"/>
  <c r="M240" i="51"/>
  <c r="M144" i="51"/>
  <c r="M198" i="51"/>
  <c r="M102" i="51"/>
  <c r="M183" i="51"/>
  <c r="M87" i="51"/>
  <c r="M204" i="51"/>
  <c r="M108" i="51"/>
  <c r="M225" i="51"/>
  <c r="U225" i="51" s="1"/>
  <c r="M129" i="51"/>
  <c r="D273" i="44"/>
  <c r="M273" i="44" s="1"/>
  <c r="M273" i="49"/>
  <c r="F195" i="44"/>
  <c r="O195" i="44" s="1"/>
  <c r="O195" i="49"/>
  <c r="E216" i="44"/>
  <c r="N216" i="44" s="1"/>
  <c r="N216" i="49"/>
  <c r="E192" i="44"/>
  <c r="N192" i="44" s="1"/>
  <c r="N192" i="49"/>
  <c r="E168" i="44"/>
  <c r="N168" i="44" s="1"/>
  <c r="N168" i="49"/>
  <c r="E144" i="44"/>
  <c r="N144" i="44" s="1"/>
  <c r="N144" i="49"/>
  <c r="E72" i="44"/>
  <c r="N72" i="44" s="1"/>
  <c r="N72" i="49"/>
  <c r="D240" i="44"/>
  <c r="M240" i="44" s="1"/>
  <c r="M240" i="49"/>
  <c r="D120" i="44"/>
  <c r="M120" i="44" s="1"/>
  <c r="M120" i="49"/>
  <c r="G156" i="44"/>
  <c r="P156" i="44" s="1"/>
  <c r="P156" i="49"/>
  <c r="G108" i="44"/>
  <c r="P108" i="44" s="1"/>
  <c r="P108" i="49"/>
  <c r="F267" i="44"/>
  <c r="O267" i="44" s="1"/>
  <c r="O267" i="49"/>
  <c r="F219" i="44"/>
  <c r="O219" i="44" s="1"/>
  <c r="O219" i="49"/>
  <c r="F171" i="44"/>
  <c r="O171" i="44" s="1"/>
  <c r="O171" i="49"/>
  <c r="D255" i="44"/>
  <c r="M255" i="44" s="1"/>
  <c r="M255" i="49"/>
  <c r="D135" i="44"/>
  <c r="M135" i="44" s="1"/>
  <c r="M135" i="49"/>
  <c r="D87" i="44"/>
  <c r="M87" i="44" s="1"/>
  <c r="M87" i="49"/>
  <c r="G267" i="44"/>
  <c r="P267" i="44" s="1"/>
  <c r="P267" i="49"/>
  <c r="G243" i="44"/>
  <c r="P243" i="44" s="1"/>
  <c r="P243" i="49"/>
  <c r="G219" i="44"/>
  <c r="P219" i="44" s="1"/>
  <c r="P219" i="49"/>
  <c r="G195" i="44"/>
  <c r="P195" i="44" s="1"/>
  <c r="P195" i="49"/>
  <c r="G171" i="44"/>
  <c r="P171" i="44" s="1"/>
  <c r="P171" i="49"/>
  <c r="G147" i="44"/>
  <c r="P147" i="44" s="1"/>
  <c r="P147" i="49"/>
  <c r="G123" i="44"/>
  <c r="P123" i="44" s="1"/>
  <c r="P123" i="49"/>
  <c r="G99" i="44"/>
  <c r="P99" i="44" s="1"/>
  <c r="P99" i="49"/>
  <c r="G75" i="44"/>
  <c r="P75" i="44" s="1"/>
  <c r="P75" i="49"/>
  <c r="F258" i="44"/>
  <c r="O258" i="44" s="1"/>
  <c r="O258" i="49"/>
  <c r="F234" i="44"/>
  <c r="O234" i="44" s="1"/>
  <c r="O234" i="49"/>
  <c r="O210" i="49"/>
  <c r="F186" i="44"/>
  <c r="O186" i="44" s="1"/>
  <c r="O186" i="49"/>
  <c r="F162" i="44"/>
  <c r="O162" i="44" s="1"/>
  <c r="O162" i="49"/>
  <c r="F141" i="44"/>
  <c r="O141" i="44" s="1"/>
  <c r="O141" i="49"/>
  <c r="F108" i="44"/>
  <c r="O108" i="44" s="1"/>
  <c r="O108" i="49"/>
  <c r="F99" i="44"/>
  <c r="O99" i="44" s="1"/>
  <c r="O99" i="49"/>
  <c r="F75" i="44"/>
  <c r="O75" i="44" s="1"/>
  <c r="O75" i="49"/>
  <c r="E255" i="44"/>
  <c r="N255" i="44" s="1"/>
  <c r="N255" i="49"/>
  <c r="E231" i="44"/>
  <c r="N231" i="44" s="1"/>
  <c r="N231" i="49"/>
  <c r="E207" i="44"/>
  <c r="N207" i="44" s="1"/>
  <c r="N207" i="49"/>
  <c r="E183" i="44"/>
  <c r="N183" i="44" s="1"/>
  <c r="N183" i="49"/>
  <c r="E159" i="44"/>
  <c r="N159" i="44" s="1"/>
  <c r="N159" i="49"/>
  <c r="E135" i="44"/>
  <c r="N135" i="44" s="1"/>
  <c r="N135" i="49"/>
  <c r="E111" i="44"/>
  <c r="N111" i="44" s="1"/>
  <c r="N111" i="49"/>
  <c r="E87" i="44"/>
  <c r="N87" i="44" s="1"/>
  <c r="N87" i="49"/>
  <c r="D216" i="44"/>
  <c r="M216" i="44" s="1"/>
  <c r="M216" i="49"/>
  <c r="G228" i="44"/>
  <c r="P228" i="44" s="1"/>
  <c r="P228" i="49"/>
  <c r="G84" i="44"/>
  <c r="P84" i="44" s="1"/>
  <c r="P84" i="49"/>
  <c r="F126" i="44"/>
  <c r="O126" i="44" s="1"/>
  <c r="O126" i="49"/>
  <c r="F84" i="44"/>
  <c r="O84" i="44" s="1"/>
  <c r="O84" i="49"/>
  <c r="E264" i="44"/>
  <c r="N264" i="44" s="1"/>
  <c r="N264" i="49"/>
  <c r="D111" i="44"/>
  <c r="M111" i="44" s="1"/>
  <c r="M111" i="49"/>
  <c r="D270" i="44"/>
  <c r="M270" i="44" s="1"/>
  <c r="M270" i="49"/>
  <c r="M246" i="49"/>
  <c r="D222" i="44"/>
  <c r="M222" i="44" s="1"/>
  <c r="M222" i="49"/>
  <c r="D198" i="44"/>
  <c r="M198" i="44" s="1"/>
  <c r="M198" i="49"/>
  <c r="M174" i="49"/>
  <c r="D150" i="44"/>
  <c r="M150" i="44" s="1"/>
  <c r="M150" i="49"/>
  <c r="D126" i="44"/>
  <c r="M126" i="44" s="1"/>
  <c r="M126" i="49"/>
  <c r="M102" i="49"/>
  <c r="D78" i="44"/>
  <c r="M78" i="44" s="1"/>
  <c r="M78" i="49"/>
  <c r="G258" i="44"/>
  <c r="P258" i="44" s="1"/>
  <c r="P258" i="49"/>
  <c r="G234" i="44"/>
  <c r="P234" i="44" s="1"/>
  <c r="P234" i="49"/>
  <c r="P210" i="49"/>
  <c r="G186" i="44"/>
  <c r="P186" i="44" s="1"/>
  <c r="P186" i="49"/>
  <c r="G162" i="44"/>
  <c r="P162" i="44" s="1"/>
  <c r="P162" i="49"/>
  <c r="P138" i="49"/>
  <c r="G114" i="44"/>
  <c r="P114" i="44" s="1"/>
  <c r="P114" i="49"/>
  <c r="G90" i="44"/>
  <c r="P90" i="44" s="1"/>
  <c r="P90" i="49"/>
  <c r="P66" i="49"/>
  <c r="L246" i="49"/>
  <c r="L174" i="49"/>
  <c r="U174" i="49" s="1"/>
  <c r="L150" i="49"/>
  <c r="L126" i="49"/>
  <c r="L102" i="49"/>
  <c r="L78" i="49"/>
  <c r="F273" i="44"/>
  <c r="O273" i="44" s="1"/>
  <c r="O273" i="49"/>
  <c r="F249" i="44"/>
  <c r="O249" i="44" s="1"/>
  <c r="O249" i="49"/>
  <c r="F225" i="44"/>
  <c r="O225" i="44" s="1"/>
  <c r="O225" i="49"/>
  <c r="F201" i="44"/>
  <c r="O201" i="44" s="1"/>
  <c r="O201" i="49"/>
  <c r="F177" i="44"/>
  <c r="O177" i="44" s="1"/>
  <c r="O177" i="49"/>
  <c r="F153" i="44"/>
  <c r="O153" i="44" s="1"/>
  <c r="O153" i="49"/>
  <c r="F123" i="44"/>
  <c r="O123" i="44" s="1"/>
  <c r="O123" i="49"/>
  <c r="O138" i="49"/>
  <c r="F90" i="44"/>
  <c r="O90" i="44" s="1"/>
  <c r="O90" i="49"/>
  <c r="O66" i="49"/>
  <c r="E270" i="44"/>
  <c r="N270" i="44" s="1"/>
  <c r="N270" i="49"/>
  <c r="N246" i="49"/>
  <c r="E222" i="44"/>
  <c r="N222" i="44" s="1"/>
  <c r="N222" i="49"/>
  <c r="E198" i="44"/>
  <c r="N198" i="44" s="1"/>
  <c r="N198" i="49"/>
  <c r="N174" i="49"/>
  <c r="E150" i="44"/>
  <c r="N150" i="44" s="1"/>
  <c r="N150" i="49"/>
  <c r="E126" i="44"/>
  <c r="N126" i="44" s="1"/>
  <c r="N126" i="49"/>
  <c r="N102" i="49"/>
  <c r="E78" i="44"/>
  <c r="N78" i="44" s="1"/>
  <c r="N78" i="49"/>
  <c r="D249" i="44"/>
  <c r="M249" i="44" s="1"/>
  <c r="M249" i="49"/>
  <c r="D72" i="44"/>
  <c r="M72" i="44" s="1"/>
  <c r="M72" i="49"/>
  <c r="G132" i="44"/>
  <c r="P132" i="44" s="1"/>
  <c r="P132" i="49"/>
  <c r="D231" i="44"/>
  <c r="M231" i="44" s="1"/>
  <c r="M231" i="49"/>
  <c r="D189" i="44"/>
  <c r="M189" i="44" s="1"/>
  <c r="M189" i="49"/>
  <c r="D141" i="44"/>
  <c r="M141" i="44" s="1"/>
  <c r="M141" i="49"/>
  <c r="D117" i="44"/>
  <c r="M117" i="44" s="1"/>
  <c r="M117" i="49"/>
  <c r="D93" i="44"/>
  <c r="M93" i="44" s="1"/>
  <c r="M93" i="49"/>
  <c r="D69" i="44"/>
  <c r="M69" i="44" s="1"/>
  <c r="M69" i="49"/>
  <c r="G273" i="44"/>
  <c r="P273" i="44" s="1"/>
  <c r="P273" i="49"/>
  <c r="P249" i="49"/>
  <c r="G225" i="44"/>
  <c r="P225" i="44" s="1"/>
  <c r="P225" i="49"/>
  <c r="G201" i="44"/>
  <c r="P201" i="44" s="1"/>
  <c r="P201" i="49"/>
  <c r="G177" i="44"/>
  <c r="P177" i="44" s="1"/>
  <c r="P177" i="49"/>
  <c r="G153" i="44"/>
  <c r="P153" i="44" s="1"/>
  <c r="P153" i="49"/>
  <c r="G129" i="44"/>
  <c r="P129" i="44" s="1"/>
  <c r="P129" i="49"/>
  <c r="G105" i="44"/>
  <c r="P105" i="44" s="1"/>
  <c r="P105" i="49"/>
  <c r="G81" i="44"/>
  <c r="P81" i="44" s="1"/>
  <c r="P81" i="49"/>
  <c r="F264" i="44"/>
  <c r="O264" i="44" s="1"/>
  <c r="O264" i="49"/>
  <c r="F240" i="44"/>
  <c r="O240" i="44" s="1"/>
  <c r="O240" i="49"/>
  <c r="F216" i="44"/>
  <c r="O216" i="44" s="1"/>
  <c r="O216" i="49"/>
  <c r="F192" i="44"/>
  <c r="O192" i="44" s="1"/>
  <c r="O192" i="49"/>
  <c r="F168" i="44"/>
  <c r="O168" i="44" s="1"/>
  <c r="O168" i="49"/>
  <c r="F105" i="44"/>
  <c r="O105" i="44" s="1"/>
  <c r="O105" i="49"/>
  <c r="F120" i="44"/>
  <c r="O120" i="44" s="1"/>
  <c r="O120" i="49"/>
  <c r="F81" i="44"/>
  <c r="O81" i="44" s="1"/>
  <c r="O81" i="49"/>
  <c r="E261" i="44"/>
  <c r="N261" i="44" s="1"/>
  <c r="N261" i="49"/>
  <c r="E237" i="44"/>
  <c r="N237" i="44" s="1"/>
  <c r="N237" i="49"/>
  <c r="E213" i="44"/>
  <c r="N213" i="44" s="1"/>
  <c r="N213" i="49"/>
  <c r="E189" i="44"/>
  <c r="N189" i="44" s="1"/>
  <c r="N189" i="49"/>
  <c r="E165" i="44"/>
  <c r="N165" i="44" s="1"/>
  <c r="N165" i="49"/>
  <c r="E141" i="44"/>
  <c r="N141" i="44" s="1"/>
  <c r="N141" i="49"/>
  <c r="E117" i="44"/>
  <c r="N117" i="44" s="1"/>
  <c r="N117" i="49"/>
  <c r="E93" i="44"/>
  <c r="N93" i="44" s="1"/>
  <c r="N93" i="49"/>
  <c r="E69" i="44"/>
  <c r="N69" i="44" s="1"/>
  <c r="N69" i="49"/>
  <c r="D192" i="44"/>
  <c r="M192" i="44" s="1"/>
  <c r="M192" i="49"/>
  <c r="D96" i="44"/>
  <c r="M96" i="44" s="1"/>
  <c r="M96" i="49"/>
  <c r="G252" i="44"/>
  <c r="P252" i="44" s="1"/>
  <c r="P252" i="49"/>
  <c r="G204" i="44"/>
  <c r="P204" i="44" s="1"/>
  <c r="P204" i="49"/>
  <c r="F243" i="44"/>
  <c r="O243" i="44" s="1"/>
  <c r="O243" i="49"/>
  <c r="D207" i="44"/>
  <c r="M207" i="44" s="1"/>
  <c r="M207" i="49"/>
  <c r="D159" i="44"/>
  <c r="M159" i="44" s="1"/>
  <c r="M159" i="49"/>
  <c r="D261" i="44"/>
  <c r="M261" i="44" s="1"/>
  <c r="M261" i="49"/>
  <c r="D237" i="44"/>
  <c r="M237" i="44" s="1"/>
  <c r="M237" i="49"/>
  <c r="D213" i="44"/>
  <c r="M213" i="44" s="1"/>
  <c r="M213" i="49"/>
  <c r="D252" i="44"/>
  <c r="M252" i="44" s="1"/>
  <c r="M252" i="49"/>
  <c r="D228" i="44"/>
  <c r="M228" i="44" s="1"/>
  <c r="M228" i="49"/>
  <c r="D204" i="44"/>
  <c r="M204" i="44" s="1"/>
  <c r="M204" i="49"/>
  <c r="D180" i="44"/>
  <c r="M180" i="44" s="1"/>
  <c r="M180" i="49"/>
  <c r="D156" i="44"/>
  <c r="M156" i="44" s="1"/>
  <c r="M156" i="49"/>
  <c r="D132" i="44"/>
  <c r="M132" i="44" s="1"/>
  <c r="M132" i="49"/>
  <c r="D108" i="44"/>
  <c r="M108" i="44" s="1"/>
  <c r="M108" i="49"/>
  <c r="D84" i="44"/>
  <c r="M84" i="44" s="1"/>
  <c r="M84" i="49"/>
  <c r="G264" i="44"/>
  <c r="P264" i="44" s="1"/>
  <c r="P264" i="49"/>
  <c r="G240" i="44"/>
  <c r="P240" i="44" s="1"/>
  <c r="P240" i="49"/>
  <c r="G216" i="44"/>
  <c r="P216" i="44" s="1"/>
  <c r="P216" i="49"/>
  <c r="G192" i="44"/>
  <c r="P192" i="44" s="1"/>
  <c r="P192" i="49"/>
  <c r="G168" i="44"/>
  <c r="P168" i="44" s="1"/>
  <c r="P168" i="49"/>
  <c r="G144" i="44"/>
  <c r="P144" i="44" s="1"/>
  <c r="P144" i="49"/>
  <c r="G120" i="44"/>
  <c r="P120" i="44" s="1"/>
  <c r="P120" i="49"/>
  <c r="G96" i="44"/>
  <c r="P96" i="44" s="1"/>
  <c r="P96" i="49"/>
  <c r="G72" i="44"/>
  <c r="P72" i="44" s="1"/>
  <c r="P72" i="49"/>
  <c r="F255" i="44"/>
  <c r="O255" i="44" s="1"/>
  <c r="O255" i="49"/>
  <c r="F231" i="44"/>
  <c r="O231" i="44" s="1"/>
  <c r="O231" i="49"/>
  <c r="F207" i="44"/>
  <c r="O207" i="44" s="1"/>
  <c r="O207" i="49"/>
  <c r="F183" i="44"/>
  <c r="O183" i="44" s="1"/>
  <c r="O183" i="49"/>
  <c r="F159" i="44"/>
  <c r="O159" i="44" s="1"/>
  <c r="O159" i="49"/>
  <c r="F150" i="44"/>
  <c r="O150" i="44" s="1"/>
  <c r="O150" i="49"/>
  <c r="F96" i="44"/>
  <c r="O96" i="44" s="1"/>
  <c r="O96" i="49"/>
  <c r="F72" i="44"/>
  <c r="O72" i="44" s="1"/>
  <c r="O72" i="49"/>
  <c r="E252" i="44"/>
  <c r="N252" i="44" s="1"/>
  <c r="N252" i="49"/>
  <c r="E228" i="44"/>
  <c r="N228" i="44" s="1"/>
  <c r="N228" i="49"/>
  <c r="E204" i="44"/>
  <c r="N204" i="44" s="1"/>
  <c r="N204" i="49"/>
  <c r="E180" i="44"/>
  <c r="N180" i="44" s="1"/>
  <c r="N180" i="49"/>
  <c r="E156" i="44"/>
  <c r="N156" i="44" s="1"/>
  <c r="N156" i="49"/>
  <c r="E132" i="44"/>
  <c r="N132" i="44" s="1"/>
  <c r="N132" i="49"/>
  <c r="E108" i="44"/>
  <c r="N108" i="44" s="1"/>
  <c r="N108" i="49"/>
  <c r="E84" i="44"/>
  <c r="N84" i="44" s="1"/>
  <c r="N84" i="49"/>
  <c r="D201" i="44"/>
  <c r="M201" i="44" s="1"/>
  <c r="M201" i="49"/>
  <c r="D264" i="44"/>
  <c r="M264" i="44" s="1"/>
  <c r="M264" i="49"/>
  <c r="D168" i="44"/>
  <c r="M168" i="44" s="1"/>
  <c r="M168" i="49"/>
  <c r="G180" i="44"/>
  <c r="P180" i="44" s="1"/>
  <c r="P180" i="49"/>
  <c r="E96" i="44"/>
  <c r="N96" i="44" s="1"/>
  <c r="N96" i="49"/>
  <c r="D165" i="44"/>
  <c r="M165" i="44" s="1"/>
  <c r="M165" i="49"/>
  <c r="D267" i="44"/>
  <c r="M267" i="44" s="1"/>
  <c r="M267" i="49"/>
  <c r="D243" i="44"/>
  <c r="M243" i="44" s="1"/>
  <c r="M243" i="49"/>
  <c r="D219" i="44"/>
  <c r="M219" i="44" s="1"/>
  <c r="M219" i="49"/>
  <c r="D195" i="44"/>
  <c r="M195" i="44" s="1"/>
  <c r="M195" i="49"/>
  <c r="D171" i="44"/>
  <c r="M171" i="44" s="1"/>
  <c r="M171" i="49"/>
  <c r="D147" i="44"/>
  <c r="M147" i="44" s="1"/>
  <c r="M147" i="49"/>
  <c r="D123" i="44"/>
  <c r="M123" i="44" s="1"/>
  <c r="M123" i="49"/>
  <c r="D99" i="44"/>
  <c r="M99" i="44" s="1"/>
  <c r="M99" i="49"/>
  <c r="D75" i="44"/>
  <c r="M75" i="44" s="1"/>
  <c r="M75" i="49"/>
  <c r="G255" i="44"/>
  <c r="P255" i="44" s="1"/>
  <c r="P255" i="49"/>
  <c r="G231" i="44"/>
  <c r="P231" i="44" s="1"/>
  <c r="P231" i="49"/>
  <c r="G207" i="44"/>
  <c r="P207" i="44" s="1"/>
  <c r="P207" i="49"/>
  <c r="G183" i="44"/>
  <c r="P183" i="44" s="1"/>
  <c r="P183" i="49"/>
  <c r="G159" i="44"/>
  <c r="P159" i="44" s="1"/>
  <c r="P159" i="49"/>
  <c r="G135" i="44"/>
  <c r="P135" i="44" s="1"/>
  <c r="P135" i="49"/>
  <c r="G111" i="44"/>
  <c r="P111" i="44" s="1"/>
  <c r="P111" i="49"/>
  <c r="G87" i="44"/>
  <c r="P87" i="44" s="1"/>
  <c r="P87" i="49"/>
  <c r="F270" i="44"/>
  <c r="O270" i="44" s="1"/>
  <c r="O270" i="49"/>
  <c r="F222" i="44"/>
  <c r="O222" i="44" s="1"/>
  <c r="O222" i="49"/>
  <c r="F198" i="44"/>
  <c r="O198" i="44" s="1"/>
  <c r="O198" i="49"/>
  <c r="F117" i="44"/>
  <c r="O117" i="44" s="1"/>
  <c r="O117" i="49"/>
  <c r="F132" i="44"/>
  <c r="O132" i="44" s="1"/>
  <c r="O132" i="49"/>
  <c r="F87" i="44"/>
  <c r="O87" i="44" s="1"/>
  <c r="O87" i="49"/>
  <c r="E267" i="44"/>
  <c r="N267" i="44" s="1"/>
  <c r="N267" i="49"/>
  <c r="E243" i="44"/>
  <c r="N243" i="44" s="1"/>
  <c r="N243" i="49"/>
  <c r="E219" i="44"/>
  <c r="N219" i="44" s="1"/>
  <c r="N219" i="49"/>
  <c r="E195" i="44"/>
  <c r="N195" i="44" s="1"/>
  <c r="N195" i="49"/>
  <c r="E171" i="44"/>
  <c r="N171" i="44" s="1"/>
  <c r="N171" i="49"/>
  <c r="E147" i="44"/>
  <c r="N147" i="44" s="1"/>
  <c r="N147" i="49"/>
  <c r="E123" i="44"/>
  <c r="N123" i="44" s="1"/>
  <c r="N123" i="49"/>
  <c r="E99" i="44"/>
  <c r="N99" i="44" s="1"/>
  <c r="N99" i="49"/>
  <c r="E75" i="44"/>
  <c r="N75" i="44" s="1"/>
  <c r="N75" i="49"/>
  <c r="D144" i="44"/>
  <c r="M144" i="44" s="1"/>
  <c r="M144" i="49"/>
  <c r="E240" i="44"/>
  <c r="N240" i="44" s="1"/>
  <c r="N240" i="49"/>
  <c r="E120" i="44"/>
  <c r="N120" i="44" s="1"/>
  <c r="N120" i="49"/>
  <c r="D183" i="44"/>
  <c r="M183" i="44" s="1"/>
  <c r="M183" i="49"/>
  <c r="D258" i="44"/>
  <c r="M258" i="44" s="1"/>
  <c r="M258" i="49"/>
  <c r="D234" i="44"/>
  <c r="M234" i="44" s="1"/>
  <c r="M234" i="49"/>
  <c r="D186" i="44"/>
  <c r="M186" i="44" s="1"/>
  <c r="M186" i="49"/>
  <c r="D162" i="44"/>
  <c r="M162" i="44" s="1"/>
  <c r="M162" i="49"/>
  <c r="D114" i="44"/>
  <c r="M114" i="44" s="1"/>
  <c r="M114" i="49"/>
  <c r="D90" i="44"/>
  <c r="M90" i="44" s="1"/>
  <c r="M90" i="49"/>
  <c r="D66" i="55"/>
  <c r="M66" i="49"/>
  <c r="G270" i="44"/>
  <c r="P270" i="44" s="1"/>
  <c r="P270" i="49"/>
  <c r="G222" i="44"/>
  <c r="P222" i="44" s="1"/>
  <c r="P222" i="49"/>
  <c r="G198" i="44"/>
  <c r="P198" i="44" s="1"/>
  <c r="P198" i="49"/>
  <c r="G150" i="44"/>
  <c r="P150" i="44" s="1"/>
  <c r="P150" i="49"/>
  <c r="G126" i="44"/>
  <c r="P126" i="44" s="1"/>
  <c r="P126" i="49"/>
  <c r="G78" i="44"/>
  <c r="P78" i="44" s="1"/>
  <c r="P78" i="49"/>
  <c r="L162" i="49"/>
  <c r="L138" i="49"/>
  <c r="U138" i="49" s="1"/>
  <c r="L114" i="49"/>
  <c r="L90" i="49"/>
  <c r="F261" i="44"/>
  <c r="O261" i="44" s="1"/>
  <c r="O261" i="49"/>
  <c r="F237" i="44"/>
  <c r="O237" i="44" s="1"/>
  <c r="O237" i="49"/>
  <c r="F213" i="44"/>
  <c r="O213" i="44" s="1"/>
  <c r="O213" i="49"/>
  <c r="F189" i="44"/>
  <c r="O189" i="44" s="1"/>
  <c r="O189" i="49"/>
  <c r="F165" i="44"/>
  <c r="O165" i="44" s="1"/>
  <c r="O165" i="49"/>
  <c r="F147" i="44"/>
  <c r="O147" i="44" s="1"/>
  <c r="O147" i="49"/>
  <c r="F114" i="44"/>
  <c r="O114" i="44" s="1"/>
  <c r="O114" i="49"/>
  <c r="O102" i="49"/>
  <c r="F78" i="44"/>
  <c r="O78" i="44" s="1"/>
  <c r="O78" i="49"/>
  <c r="E258" i="44"/>
  <c r="N258" i="44" s="1"/>
  <c r="N258" i="49"/>
  <c r="E234" i="44"/>
  <c r="N234" i="44" s="1"/>
  <c r="N234" i="49"/>
  <c r="N210" i="49"/>
  <c r="E186" i="44"/>
  <c r="N186" i="44" s="1"/>
  <c r="N186" i="49"/>
  <c r="E162" i="44"/>
  <c r="N162" i="44" s="1"/>
  <c r="N162" i="49"/>
  <c r="N138" i="49"/>
  <c r="E114" i="44"/>
  <c r="N114" i="44" s="1"/>
  <c r="N114" i="49"/>
  <c r="E90" i="44"/>
  <c r="N90" i="44" s="1"/>
  <c r="N90" i="49"/>
  <c r="E66" i="55"/>
  <c r="N66" i="49"/>
  <c r="D225" i="44"/>
  <c r="M225" i="44" s="1"/>
  <c r="M225" i="49"/>
  <c r="D177" i="44"/>
  <c r="M177" i="44" s="1"/>
  <c r="M177" i="49"/>
  <c r="D153" i="44"/>
  <c r="M153" i="44" s="1"/>
  <c r="M153" i="49"/>
  <c r="D129" i="44"/>
  <c r="M129" i="44" s="1"/>
  <c r="M129" i="49"/>
  <c r="D105" i="44"/>
  <c r="M105" i="44" s="1"/>
  <c r="M105" i="49"/>
  <c r="D81" i="44"/>
  <c r="M81" i="44" s="1"/>
  <c r="M81" i="49"/>
  <c r="G237" i="44"/>
  <c r="P237" i="44" s="1"/>
  <c r="P237" i="49"/>
  <c r="G213" i="44"/>
  <c r="P213" i="44" s="1"/>
  <c r="P213" i="49"/>
  <c r="G189" i="44"/>
  <c r="P189" i="44" s="1"/>
  <c r="P189" i="49"/>
  <c r="G165" i="44"/>
  <c r="P165" i="44" s="1"/>
  <c r="P165" i="49"/>
  <c r="G141" i="44"/>
  <c r="P141" i="44" s="1"/>
  <c r="P141" i="49"/>
  <c r="G117" i="44"/>
  <c r="P117" i="44" s="1"/>
  <c r="P117" i="49"/>
  <c r="G93" i="44"/>
  <c r="P93" i="44" s="1"/>
  <c r="P93" i="49"/>
  <c r="G69" i="44"/>
  <c r="P69" i="44" s="1"/>
  <c r="P69" i="49"/>
  <c r="F252" i="44"/>
  <c r="O252" i="44" s="1"/>
  <c r="O252" i="49"/>
  <c r="F228" i="44"/>
  <c r="O228" i="44" s="1"/>
  <c r="O228" i="49"/>
  <c r="F204" i="44"/>
  <c r="O204" i="44" s="1"/>
  <c r="O204" i="49"/>
  <c r="F180" i="44"/>
  <c r="O180" i="44" s="1"/>
  <c r="O180" i="49"/>
  <c r="F156" i="44"/>
  <c r="O156" i="44" s="1"/>
  <c r="O156" i="49"/>
  <c r="F129" i="44"/>
  <c r="O129" i="44" s="1"/>
  <c r="O129" i="49"/>
  <c r="F144" i="44"/>
  <c r="O144" i="44" s="1"/>
  <c r="O144" i="49"/>
  <c r="F93" i="44"/>
  <c r="O93" i="44" s="1"/>
  <c r="O93" i="49"/>
  <c r="F69" i="44"/>
  <c r="O69" i="44" s="1"/>
  <c r="O69" i="49"/>
  <c r="E273" i="44"/>
  <c r="N273" i="44" s="1"/>
  <c r="N273" i="49"/>
  <c r="E249" i="44"/>
  <c r="N249" i="44" s="1"/>
  <c r="N249" i="49"/>
  <c r="E225" i="44"/>
  <c r="N225" i="44" s="1"/>
  <c r="N225" i="49"/>
  <c r="E201" i="44"/>
  <c r="N201" i="44" s="1"/>
  <c r="N201" i="49"/>
  <c r="E177" i="44"/>
  <c r="N177" i="44" s="1"/>
  <c r="N177" i="49"/>
  <c r="E153" i="44"/>
  <c r="N153" i="44" s="1"/>
  <c r="N153" i="49"/>
  <c r="E129" i="44"/>
  <c r="N129" i="44" s="1"/>
  <c r="N129" i="49"/>
  <c r="E105" i="44"/>
  <c r="N105" i="44" s="1"/>
  <c r="N105" i="49"/>
  <c r="E81" i="44"/>
  <c r="N81" i="44" s="1"/>
  <c r="N81" i="49"/>
  <c r="L210" i="49"/>
  <c r="U247" i="49"/>
  <c r="C222" i="44"/>
  <c r="L222" i="44" s="1"/>
  <c r="L222" i="49"/>
  <c r="U175" i="49"/>
  <c r="C237" i="44"/>
  <c r="L237" i="44" s="1"/>
  <c r="L237" i="49"/>
  <c r="C213" i="44"/>
  <c r="L213" i="44" s="1"/>
  <c r="L213" i="49"/>
  <c r="C69" i="44"/>
  <c r="L69" i="44" s="1"/>
  <c r="L69" i="49"/>
  <c r="C264" i="44"/>
  <c r="L264" i="44" s="1"/>
  <c r="L264" i="49"/>
  <c r="C240" i="44"/>
  <c r="L240" i="44" s="1"/>
  <c r="L240" i="49"/>
  <c r="C216" i="44"/>
  <c r="L216" i="44" s="1"/>
  <c r="L216" i="49"/>
  <c r="C192" i="44"/>
  <c r="L192" i="44" s="1"/>
  <c r="L192" i="49"/>
  <c r="C168" i="44"/>
  <c r="L168" i="44" s="1"/>
  <c r="L168" i="49"/>
  <c r="C144" i="44"/>
  <c r="L144" i="44" s="1"/>
  <c r="L144" i="49"/>
  <c r="C120" i="44"/>
  <c r="L120" i="44" s="1"/>
  <c r="L120" i="49"/>
  <c r="C96" i="44"/>
  <c r="L96" i="44" s="1"/>
  <c r="L96" i="49"/>
  <c r="C72" i="44"/>
  <c r="L72" i="44" s="1"/>
  <c r="L72" i="49"/>
  <c r="C270" i="44"/>
  <c r="L270" i="44" s="1"/>
  <c r="L270" i="49"/>
  <c r="C198" i="44"/>
  <c r="L198" i="44" s="1"/>
  <c r="L198" i="49"/>
  <c r="C141" i="44"/>
  <c r="L141" i="44" s="1"/>
  <c r="L141" i="49"/>
  <c r="C117" i="44"/>
  <c r="L117" i="44" s="1"/>
  <c r="L117" i="49"/>
  <c r="C93" i="44"/>
  <c r="L93" i="44" s="1"/>
  <c r="L93" i="49"/>
  <c r="C255" i="44"/>
  <c r="L255" i="44" s="1"/>
  <c r="L255" i="49"/>
  <c r="C231" i="44"/>
  <c r="L231" i="44" s="1"/>
  <c r="L231" i="49"/>
  <c r="C207" i="44"/>
  <c r="L207" i="44" s="1"/>
  <c r="L207" i="49"/>
  <c r="C183" i="44"/>
  <c r="L183" i="44" s="1"/>
  <c r="L183" i="49"/>
  <c r="C159" i="44"/>
  <c r="L159" i="44" s="1"/>
  <c r="L159" i="49"/>
  <c r="C135" i="44"/>
  <c r="L135" i="44" s="1"/>
  <c r="L135" i="49"/>
  <c r="C111" i="44"/>
  <c r="L111" i="44" s="1"/>
  <c r="L111" i="49"/>
  <c r="C87" i="44"/>
  <c r="L87" i="44" s="1"/>
  <c r="L87" i="49"/>
  <c r="C261" i="44"/>
  <c r="L261" i="44" s="1"/>
  <c r="L261" i="49"/>
  <c r="C252" i="44"/>
  <c r="L252" i="44" s="1"/>
  <c r="L252" i="49"/>
  <c r="C228" i="44"/>
  <c r="L228" i="44" s="1"/>
  <c r="L228" i="49"/>
  <c r="C204" i="44"/>
  <c r="L204" i="44" s="1"/>
  <c r="L204" i="49"/>
  <c r="C180" i="44"/>
  <c r="L180" i="44" s="1"/>
  <c r="L180" i="49"/>
  <c r="C156" i="44"/>
  <c r="L156" i="44" s="1"/>
  <c r="L156" i="49"/>
  <c r="C132" i="44"/>
  <c r="L132" i="44" s="1"/>
  <c r="L132" i="49"/>
  <c r="C108" i="44"/>
  <c r="L108" i="44" s="1"/>
  <c r="L108" i="49"/>
  <c r="C84" i="44"/>
  <c r="L84" i="44" s="1"/>
  <c r="L84" i="49"/>
  <c r="C267" i="44"/>
  <c r="L267" i="44" s="1"/>
  <c r="L267" i="49"/>
  <c r="C243" i="44"/>
  <c r="L243" i="44" s="1"/>
  <c r="L243" i="49"/>
  <c r="C219" i="44"/>
  <c r="L219" i="44" s="1"/>
  <c r="L219" i="49"/>
  <c r="C195" i="44"/>
  <c r="L195" i="44" s="1"/>
  <c r="L195" i="49"/>
  <c r="C171" i="44"/>
  <c r="L171" i="44" s="1"/>
  <c r="L171" i="49"/>
  <c r="C147" i="44"/>
  <c r="L147" i="44" s="1"/>
  <c r="L147" i="49"/>
  <c r="C123" i="44"/>
  <c r="L123" i="44" s="1"/>
  <c r="L123" i="49"/>
  <c r="C99" i="44"/>
  <c r="L99" i="44" s="1"/>
  <c r="L99" i="49"/>
  <c r="C75" i="44"/>
  <c r="L75" i="44" s="1"/>
  <c r="L75" i="49"/>
  <c r="U102" i="49"/>
  <c r="C258" i="44"/>
  <c r="L258" i="44" s="1"/>
  <c r="L258" i="49"/>
  <c r="C234" i="44"/>
  <c r="L234" i="44" s="1"/>
  <c r="L234" i="49"/>
  <c r="C186" i="44"/>
  <c r="L186" i="44" s="1"/>
  <c r="L186" i="49"/>
  <c r="U91" i="49"/>
  <c r="C66" i="55"/>
  <c r="L66" i="49"/>
  <c r="C189" i="44"/>
  <c r="L189" i="44" s="1"/>
  <c r="L189" i="49"/>
  <c r="C165" i="44"/>
  <c r="L165" i="44" s="1"/>
  <c r="L165" i="49"/>
  <c r="C273" i="44"/>
  <c r="L273" i="44" s="1"/>
  <c r="L273" i="49"/>
  <c r="C249" i="44"/>
  <c r="L249" i="44" s="1"/>
  <c r="L249" i="49"/>
  <c r="C225" i="44"/>
  <c r="L225" i="44" s="1"/>
  <c r="L225" i="49"/>
  <c r="C201" i="44"/>
  <c r="L201" i="44" s="1"/>
  <c r="L201" i="49"/>
  <c r="C177" i="44"/>
  <c r="L177" i="44" s="1"/>
  <c r="L177" i="49"/>
  <c r="C153" i="44"/>
  <c r="L153" i="44" s="1"/>
  <c r="L153" i="49"/>
  <c r="C129" i="44"/>
  <c r="L129" i="44" s="1"/>
  <c r="L129" i="49"/>
  <c r="C105" i="44"/>
  <c r="L105" i="44" s="1"/>
  <c r="L105" i="49"/>
  <c r="C81" i="44"/>
  <c r="L81" i="44" s="1"/>
  <c r="L81" i="49"/>
  <c r="L216" i="51"/>
  <c r="L120" i="51"/>
  <c r="L267" i="51"/>
  <c r="L219" i="51"/>
  <c r="L195" i="51"/>
  <c r="L171" i="51"/>
  <c r="L147" i="51"/>
  <c r="L123" i="51"/>
  <c r="L99" i="51"/>
  <c r="L75" i="51"/>
  <c r="L240" i="51"/>
  <c r="L144" i="51"/>
  <c r="L243" i="51"/>
  <c r="L234" i="51"/>
  <c r="L210" i="51"/>
  <c r="L186" i="51"/>
  <c r="L162" i="51"/>
  <c r="L138" i="51"/>
  <c r="L114" i="51"/>
  <c r="L90" i="51"/>
  <c r="L66" i="51"/>
  <c r="L168" i="51"/>
  <c r="L252" i="51"/>
  <c r="L231" i="51"/>
  <c r="L207" i="51"/>
  <c r="L183" i="51"/>
  <c r="L159" i="51"/>
  <c r="L135" i="51"/>
  <c r="L111" i="51"/>
  <c r="L87" i="51"/>
  <c r="U265" i="51"/>
  <c r="L96" i="51"/>
  <c r="L258" i="51"/>
  <c r="L222" i="51"/>
  <c r="L198" i="51"/>
  <c r="L174" i="51"/>
  <c r="L150" i="51"/>
  <c r="L126" i="51"/>
  <c r="L102" i="51"/>
  <c r="L78" i="51"/>
  <c r="U81" i="51"/>
  <c r="L270" i="51"/>
  <c r="U165" i="51"/>
  <c r="U142" i="51"/>
  <c r="U141" i="51"/>
  <c r="U105" i="51"/>
  <c r="L192" i="51"/>
  <c r="L72" i="51"/>
  <c r="L261" i="51"/>
  <c r="U238" i="51"/>
  <c r="L204" i="51"/>
  <c r="U180" i="51"/>
  <c r="L132" i="51"/>
  <c r="L108" i="51"/>
  <c r="L84" i="51"/>
  <c r="D68" i="44"/>
  <c r="D68" i="55"/>
  <c r="C68" i="44"/>
  <c r="C68" i="55"/>
  <c r="E68" i="44"/>
  <c r="E68" i="55"/>
  <c r="D67" i="44"/>
  <c r="D67" i="55"/>
  <c r="C67" i="44"/>
  <c r="C67" i="55"/>
  <c r="E67" i="44"/>
  <c r="E67" i="55"/>
  <c r="D65" i="44"/>
  <c r="D65" i="55"/>
  <c r="C65" i="44"/>
  <c r="C65" i="55"/>
  <c r="E65" i="44"/>
  <c r="E65" i="55"/>
  <c r="D64" i="44"/>
  <c r="D64" i="55"/>
  <c r="C64" i="44"/>
  <c r="C64" i="55"/>
  <c r="E64" i="44"/>
  <c r="E64" i="55"/>
  <c r="U207" i="30"/>
  <c r="U208" i="30"/>
  <c r="U154" i="30"/>
  <c r="U153" i="30"/>
  <c r="U264" i="30"/>
  <c r="U265" i="30"/>
  <c r="U250" i="30"/>
  <c r="U249" i="30"/>
  <c r="U130" i="30"/>
  <c r="U129" i="30"/>
  <c r="U106" i="30"/>
  <c r="U105" i="30"/>
  <c r="U258" i="30"/>
  <c r="U259" i="30"/>
  <c r="U234" i="30"/>
  <c r="U235" i="30"/>
  <c r="U210" i="30"/>
  <c r="U211" i="30"/>
  <c r="U186" i="30"/>
  <c r="U187" i="30"/>
  <c r="U162" i="30"/>
  <c r="U163" i="30"/>
  <c r="U138" i="30"/>
  <c r="U139" i="30"/>
  <c r="U114" i="30"/>
  <c r="U115" i="30"/>
  <c r="U90" i="30"/>
  <c r="U91" i="30"/>
  <c r="U66" i="30"/>
  <c r="U159" i="30"/>
  <c r="U160" i="30"/>
  <c r="U216" i="30"/>
  <c r="U217" i="30"/>
  <c r="U144" i="30"/>
  <c r="U145" i="30"/>
  <c r="U202" i="30"/>
  <c r="U201" i="30"/>
  <c r="U243" i="30"/>
  <c r="U244" i="30"/>
  <c r="U123" i="30"/>
  <c r="U124" i="30"/>
  <c r="U75" i="30"/>
  <c r="U76" i="30"/>
  <c r="U255" i="30"/>
  <c r="U256" i="30"/>
  <c r="U183" i="30"/>
  <c r="U184" i="30"/>
  <c r="U87" i="30"/>
  <c r="U88" i="30"/>
  <c r="U178" i="30"/>
  <c r="U177" i="30"/>
  <c r="U82" i="30"/>
  <c r="U81" i="30"/>
  <c r="U267" i="30"/>
  <c r="U268" i="30"/>
  <c r="U195" i="30"/>
  <c r="U196" i="30"/>
  <c r="U147" i="30"/>
  <c r="U148" i="30"/>
  <c r="U204" i="30"/>
  <c r="U205" i="30"/>
  <c r="U180" i="30"/>
  <c r="U181" i="30"/>
  <c r="U156" i="30"/>
  <c r="U157" i="30"/>
  <c r="U111" i="30"/>
  <c r="U112" i="30"/>
  <c r="U240" i="30"/>
  <c r="U241" i="30"/>
  <c r="U192" i="30"/>
  <c r="U193" i="30"/>
  <c r="U226" i="30"/>
  <c r="U225" i="30"/>
  <c r="U219" i="30"/>
  <c r="U220" i="30"/>
  <c r="U171" i="30"/>
  <c r="U172" i="30"/>
  <c r="U99" i="30"/>
  <c r="U100" i="30"/>
  <c r="U252" i="30"/>
  <c r="U253" i="30"/>
  <c r="U228" i="30"/>
  <c r="U229" i="30"/>
  <c r="U132" i="30"/>
  <c r="U133" i="30"/>
  <c r="U108" i="30"/>
  <c r="U109" i="30"/>
  <c r="U84" i="30"/>
  <c r="U85" i="30"/>
  <c r="U262" i="30"/>
  <c r="U261" i="30"/>
  <c r="U238" i="30"/>
  <c r="U237" i="30"/>
  <c r="U214" i="30"/>
  <c r="U213" i="30"/>
  <c r="U190" i="30"/>
  <c r="U189" i="30"/>
  <c r="U166" i="30"/>
  <c r="U165" i="30"/>
  <c r="U142" i="30"/>
  <c r="U141" i="30"/>
  <c r="U118" i="30"/>
  <c r="U117" i="30"/>
  <c r="U94" i="30"/>
  <c r="U93" i="30"/>
  <c r="U70" i="30"/>
  <c r="U69" i="30"/>
  <c r="U63" i="30"/>
  <c r="U168" i="30"/>
  <c r="U169" i="30"/>
  <c r="U96" i="30"/>
  <c r="U97" i="30"/>
  <c r="U270" i="30"/>
  <c r="U271" i="30"/>
  <c r="U246" i="30"/>
  <c r="U247" i="30"/>
  <c r="U222" i="30"/>
  <c r="U223" i="30"/>
  <c r="U198" i="30"/>
  <c r="U199" i="30"/>
  <c r="U174" i="30"/>
  <c r="U175" i="30"/>
  <c r="U150" i="30"/>
  <c r="U151" i="30"/>
  <c r="U126" i="30"/>
  <c r="U127" i="30"/>
  <c r="U102" i="30"/>
  <c r="U103" i="30"/>
  <c r="U78" i="30"/>
  <c r="U79" i="30"/>
  <c r="U231" i="30"/>
  <c r="U232" i="30"/>
  <c r="U135" i="30"/>
  <c r="U136" i="30"/>
  <c r="U120" i="30"/>
  <c r="U121" i="30"/>
  <c r="U72" i="30"/>
  <c r="U73" i="30"/>
  <c r="C73" i="40"/>
  <c r="U273" i="30"/>
  <c r="U274" i="30"/>
  <c r="T62" i="34"/>
  <c r="G261" i="55"/>
  <c r="G165" i="55"/>
  <c r="G69" i="55"/>
  <c r="C243" i="31"/>
  <c r="C243" i="55"/>
  <c r="C226" i="31"/>
  <c r="C226" i="45" s="1"/>
  <c r="C226" i="55"/>
  <c r="C202" i="31"/>
  <c r="C202" i="47" s="1"/>
  <c r="C202" i="55"/>
  <c r="C178" i="31"/>
  <c r="C178" i="55"/>
  <c r="C146" i="31"/>
  <c r="C146" i="47" s="1"/>
  <c r="C146" i="55"/>
  <c r="C122" i="31"/>
  <c r="C122" i="47" s="1"/>
  <c r="C122" i="55"/>
  <c r="C98" i="31"/>
  <c r="C98" i="47" s="1"/>
  <c r="C98" i="55"/>
  <c r="C74" i="31"/>
  <c r="C74" i="47" s="1"/>
  <c r="C74" i="55"/>
  <c r="D158" i="31"/>
  <c r="D158" i="45" s="1"/>
  <c r="D158" i="55"/>
  <c r="D239" i="31"/>
  <c r="D239" i="46" s="1"/>
  <c r="D239" i="55"/>
  <c r="D175" i="31"/>
  <c r="D175" i="47" s="1"/>
  <c r="D175" i="55"/>
  <c r="D260" i="31"/>
  <c r="D260" i="55"/>
  <c r="D132" i="31"/>
  <c r="D132" i="55"/>
  <c r="D217" i="31"/>
  <c r="D217" i="55"/>
  <c r="D121" i="31"/>
  <c r="D121" i="47" s="1"/>
  <c r="D121" i="55"/>
  <c r="F247" i="31"/>
  <c r="F247" i="55"/>
  <c r="F199" i="31"/>
  <c r="F199" i="46" s="1"/>
  <c r="F199" i="55"/>
  <c r="F151" i="31"/>
  <c r="F151" i="55"/>
  <c r="F87" i="31"/>
  <c r="F87" i="55"/>
  <c r="F236" i="31"/>
  <c r="F236" i="45" s="1"/>
  <c r="F236" i="55"/>
  <c r="F188" i="31"/>
  <c r="F188" i="46" s="1"/>
  <c r="F188" i="55"/>
  <c r="F124" i="31"/>
  <c r="F124" i="45" s="1"/>
  <c r="F124" i="55"/>
  <c r="G269" i="31"/>
  <c r="G269" i="45" s="1"/>
  <c r="G269" i="55"/>
  <c r="G141" i="31"/>
  <c r="G141" i="55"/>
  <c r="G260" i="31"/>
  <c r="G260" i="55"/>
  <c r="G164" i="31"/>
  <c r="G164" i="46" s="1"/>
  <c r="G164" i="55"/>
  <c r="G247" i="31"/>
  <c r="G247" i="46" s="1"/>
  <c r="G247" i="55"/>
  <c r="G119" i="31"/>
  <c r="G119" i="55"/>
  <c r="G202" i="31"/>
  <c r="G202" i="55"/>
  <c r="G74" i="31"/>
  <c r="G74" i="55"/>
  <c r="E263" i="31"/>
  <c r="E263" i="46" s="1"/>
  <c r="E263" i="55"/>
  <c r="E242" i="31"/>
  <c r="E242" i="55"/>
  <c r="E194" i="31"/>
  <c r="E194" i="47" s="1"/>
  <c r="E194" i="55"/>
  <c r="E146" i="31"/>
  <c r="E146" i="55"/>
  <c r="E82" i="31"/>
  <c r="E82" i="55"/>
  <c r="E189" i="31"/>
  <c r="E189" i="47" s="1"/>
  <c r="E189" i="55"/>
  <c r="E157" i="31"/>
  <c r="E157" i="47" s="1"/>
  <c r="E157" i="55"/>
  <c r="E109" i="31"/>
  <c r="E109" i="46" s="1"/>
  <c r="E109" i="55"/>
  <c r="E174" i="44"/>
  <c r="C255" i="31"/>
  <c r="C255" i="47" s="1"/>
  <c r="C255" i="55"/>
  <c r="C233" i="31"/>
  <c r="C233" i="55"/>
  <c r="C201" i="31"/>
  <c r="C201" i="55"/>
  <c r="C169" i="31"/>
  <c r="C169" i="47" s="1"/>
  <c r="C169" i="55"/>
  <c r="C137" i="31"/>
  <c r="C137" i="55"/>
  <c r="C113" i="31"/>
  <c r="C113" i="45" s="1"/>
  <c r="C113" i="55"/>
  <c r="C89" i="31"/>
  <c r="C89" i="47" s="1"/>
  <c r="C89" i="55"/>
  <c r="C65" i="31"/>
  <c r="D154" i="31"/>
  <c r="D154" i="55"/>
  <c r="D235" i="31"/>
  <c r="D235" i="47" s="1"/>
  <c r="D235" i="55"/>
  <c r="D107" i="31"/>
  <c r="D107" i="47" s="1"/>
  <c r="D107" i="55"/>
  <c r="D192" i="31"/>
  <c r="D192" i="55"/>
  <c r="D64" i="31"/>
  <c r="D181" i="31"/>
  <c r="D181" i="45" s="1"/>
  <c r="D181" i="55"/>
  <c r="F213" i="31"/>
  <c r="F213" i="55"/>
  <c r="F149" i="31"/>
  <c r="F149" i="47" s="1"/>
  <c r="F149" i="55"/>
  <c r="F85" i="31"/>
  <c r="F85" i="55"/>
  <c r="F250" i="31"/>
  <c r="F250" i="45" s="1"/>
  <c r="F250" i="55"/>
  <c r="F186" i="31"/>
  <c r="F186" i="55"/>
  <c r="F122" i="31"/>
  <c r="F122" i="46" s="1"/>
  <c r="F122" i="55"/>
  <c r="G265" i="31"/>
  <c r="G265" i="45" s="1"/>
  <c r="G265" i="55"/>
  <c r="G137" i="31"/>
  <c r="G137" i="47" s="1"/>
  <c r="G137" i="55"/>
  <c r="G256" i="31"/>
  <c r="G256" i="46" s="1"/>
  <c r="G256" i="55"/>
  <c r="G160" i="31"/>
  <c r="G160" i="45" s="1"/>
  <c r="G160" i="55"/>
  <c r="G243" i="31"/>
  <c r="G243" i="47" s="1"/>
  <c r="G243" i="55"/>
  <c r="G147" i="31"/>
  <c r="G147" i="55"/>
  <c r="G262" i="31"/>
  <c r="G262" i="46" s="1"/>
  <c r="G262" i="55"/>
  <c r="G134" i="31"/>
  <c r="G134" i="47" s="1"/>
  <c r="G134" i="55"/>
  <c r="E245" i="31"/>
  <c r="E245" i="55"/>
  <c r="E224" i="31"/>
  <c r="E224" i="55"/>
  <c r="E160" i="31"/>
  <c r="E160" i="55"/>
  <c r="E112" i="31"/>
  <c r="E112" i="46" s="1"/>
  <c r="E112" i="55"/>
  <c r="E64" i="31"/>
  <c r="E171" i="31"/>
  <c r="E171" i="45" s="1"/>
  <c r="E171" i="55"/>
  <c r="E123" i="31"/>
  <c r="E123" i="55"/>
  <c r="E75" i="31"/>
  <c r="E75" i="46" s="1"/>
  <c r="E75" i="55"/>
  <c r="D246" i="44"/>
  <c r="G66" i="44"/>
  <c r="C246" i="44"/>
  <c r="C174" i="44"/>
  <c r="F102" i="44"/>
  <c r="C270" i="55"/>
  <c r="C253" i="31"/>
  <c r="C253" i="46" s="1"/>
  <c r="C253" i="55"/>
  <c r="C240" i="31"/>
  <c r="C240" i="55"/>
  <c r="C262" i="31"/>
  <c r="C262" i="55"/>
  <c r="C244" i="31"/>
  <c r="C244" i="47" s="1"/>
  <c r="C244" i="55"/>
  <c r="C232" i="31"/>
  <c r="C232" i="47" s="1"/>
  <c r="C232" i="55"/>
  <c r="C224" i="31"/>
  <c r="C224" i="55"/>
  <c r="C216" i="31"/>
  <c r="C216" i="55"/>
  <c r="C208" i="31"/>
  <c r="C208" i="47" s="1"/>
  <c r="C208" i="55"/>
  <c r="C200" i="31"/>
  <c r="C200" i="55"/>
  <c r="C192" i="31"/>
  <c r="C192" i="55"/>
  <c r="C184" i="31"/>
  <c r="C184" i="45" s="1"/>
  <c r="C184" i="55"/>
  <c r="C176" i="31"/>
  <c r="C176" i="47" s="1"/>
  <c r="C176" i="55"/>
  <c r="C168" i="31"/>
  <c r="C168" i="55"/>
  <c r="C160" i="31"/>
  <c r="C160" i="47" s="1"/>
  <c r="C160" i="55"/>
  <c r="C152" i="31"/>
  <c r="C152" i="55"/>
  <c r="C144" i="31"/>
  <c r="C144" i="55"/>
  <c r="C136" i="31"/>
  <c r="C136" i="55"/>
  <c r="C128" i="31"/>
  <c r="C128" i="47" s="1"/>
  <c r="C128" i="55"/>
  <c r="C120" i="31"/>
  <c r="C120" i="55"/>
  <c r="C112" i="31"/>
  <c r="C112" i="47" s="1"/>
  <c r="C112" i="55"/>
  <c r="C104" i="31"/>
  <c r="C104" i="55"/>
  <c r="C96" i="31"/>
  <c r="C96" i="55"/>
  <c r="C88" i="31"/>
  <c r="C88" i="55"/>
  <c r="C80" i="31"/>
  <c r="C80" i="47" s="1"/>
  <c r="C80" i="55"/>
  <c r="C72" i="31"/>
  <c r="C72" i="55"/>
  <c r="C64" i="31"/>
  <c r="D246" i="31"/>
  <c r="D246" i="55"/>
  <c r="D214" i="31"/>
  <c r="D214" i="55"/>
  <c r="D182" i="31"/>
  <c r="D182" i="46" s="1"/>
  <c r="D182" i="55"/>
  <c r="D150" i="31"/>
  <c r="D150" i="55"/>
  <c r="D118" i="31"/>
  <c r="D118" i="47" s="1"/>
  <c r="D118" i="55"/>
  <c r="D86" i="31"/>
  <c r="D86" i="55"/>
  <c r="D263" i="31"/>
  <c r="D263" i="47" s="1"/>
  <c r="D263" i="55"/>
  <c r="D231" i="31"/>
  <c r="D231" i="55"/>
  <c r="D199" i="31"/>
  <c r="D199" i="46" s="1"/>
  <c r="D199" i="55"/>
  <c r="D167" i="31"/>
  <c r="D167" i="47" s="1"/>
  <c r="D167" i="55"/>
  <c r="D135" i="31"/>
  <c r="D135" i="55"/>
  <c r="D103" i="31"/>
  <c r="D103" i="55"/>
  <c r="D71" i="31"/>
  <c r="D71" i="45" s="1"/>
  <c r="D71" i="55"/>
  <c r="D252" i="31"/>
  <c r="D252" i="55"/>
  <c r="D220" i="31"/>
  <c r="D220" i="45" s="1"/>
  <c r="D220" i="55"/>
  <c r="D188" i="31"/>
  <c r="D188" i="55"/>
  <c r="D156" i="31"/>
  <c r="D156" i="46" s="1"/>
  <c r="D156" i="55"/>
  <c r="D124" i="31"/>
  <c r="D124" i="55"/>
  <c r="D92" i="31"/>
  <c r="D92" i="47" s="1"/>
  <c r="D92" i="55"/>
  <c r="D273" i="31"/>
  <c r="D273" i="55"/>
  <c r="D241" i="31"/>
  <c r="D241" i="55"/>
  <c r="D209" i="31"/>
  <c r="D209" i="55"/>
  <c r="D177" i="31"/>
  <c r="D177" i="55"/>
  <c r="D145" i="31"/>
  <c r="D145" i="55"/>
  <c r="D113" i="31"/>
  <c r="D113" i="47" s="1"/>
  <c r="D113" i="55"/>
  <c r="D81" i="31"/>
  <c r="D81" i="55"/>
  <c r="F259" i="31"/>
  <c r="F259" i="45" s="1"/>
  <c r="F259" i="55"/>
  <c r="F243" i="31"/>
  <c r="F243" i="55"/>
  <c r="F227" i="31"/>
  <c r="F227" i="55"/>
  <c r="F211" i="31"/>
  <c r="F211" i="55"/>
  <c r="F195" i="31"/>
  <c r="F195" i="55"/>
  <c r="F179" i="31"/>
  <c r="F179" i="55"/>
  <c r="F163" i="31"/>
  <c r="F163" i="55"/>
  <c r="F147" i="31"/>
  <c r="F147" i="55"/>
  <c r="F131" i="31"/>
  <c r="F131" i="55"/>
  <c r="F115" i="31"/>
  <c r="F115" i="55"/>
  <c r="F99" i="31"/>
  <c r="F99" i="55"/>
  <c r="F83" i="31"/>
  <c r="F83" i="46" s="1"/>
  <c r="F83" i="55"/>
  <c r="F67" i="31"/>
  <c r="F67" i="47" s="1"/>
  <c r="F67" i="55"/>
  <c r="F264" i="31"/>
  <c r="F264" i="45" s="1"/>
  <c r="F264" i="55"/>
  <c r="F248" i="31"/>
  <c r="F248" i="55"/>
  <c r="F232" i="31"/>
  <c r="F232" i="47" s="1"/>
  <c r="F232" i="55"/>
  <c r="F216" i="31"/>
  <c r="F216" i="55"/>
  <c r="F200" i="31"/>
  <c r="F200" i="55"/>
  <c r="F184" i="31"/>
  <c r="F184" i="55"/>
  <c r="F168" i="31"/>
  <c r="F168" i="46" s="1"/>
  <c r="F168" i="55"/>
  <c r="F152" i="31"/>
  <c r="F152" i="45" s="1"/>
  <c r="F152" i="55"/>
  <c r="F136" i="31"/>
  <c r="F136" i="55"/>
  <c r="F120" i="31"/>
  <c r="F120" i="55"/>
  <c r="F104" i="31"/>
  <c r="F104" i="45" s="1"/>
  <c r="F104" i="55"/>
  <c r="F88" i="31"/>
  <c r="F88" i="46" s="1"/>
  <c r="F88" i="55"/>
  <c r="F72" i="31"/>
  <c r="F72" i="55"/>
  <c r="G229" i="31"/>
  <c r="G229" i="55"/>
  <c r="G197" i="31"/>
  <c r="G197" i="47" s="1"/>
  <c r="G197" i="55"/>
  <c r="G133" i="31"/>
  <c r="G133" i="46" s="1"/>
  <c r="G133" i="55"/>
  <c r="G101" i="31"/>
  <c r="G101" i="55"/>
  <c r="G252" i="31"/>
  <c r="G252" i="46" s="1"/>
  <c r="G252" i="55"/>
  <c r="G220" i="31"/>
  <c r="G220" i="47" s="1"/>
  <c r="G220" i="55"/>
  <c r="G188" i="31"/>
  <c r="G188" i="55"/>
  <c r="G156" i="31"/>
  <c r="G156" i="46" s="1"/>
  <c r="G156" i="55"/>
  <c r="G124" i="31"/>
  <c r="G124" i="46" s="1"/>
  <c r="G124" i="55"/>
  <c r="G92" i="31"/>
  <c r="G92" i="55"/>
  <c r="G271" i="31"/>
  <c r="G271" i="55"/>
  <c r="G239" i="31"/>
  <c r="G239" i="55"/>
  <c r="G207" i="31"/>
  <c r="G207" i="55"/>
  <c r="G175" i="31"/>
  <c r="G175" i="55"/>
  <c r="G143" i="31"/>
  <c r="G143" i="55"/>
  <c r="G111" i="31"/>
  <c r="G111" i="55"/>
  <c r="G79" i="31"/>
  <c r="G79" i="55"/>
  <c r="G258" i="31"/>
  <c r="G258" i="55"/>
  <c r="G226" i="31"/>
  <c r="G226" i="55"/>
  <c r="G194" i="31"/>
  <c r="G194" i="46" s="1"/>
  <c r="G194" i="55"/>
  <c r="G162" i="31"/>
  <c r="G162" i="45" s="1"/>
  <c r="G162" i="55"/>
  <c r="G130" i="31"/>
  <c r="G130" i="55"/>
  <c r="G98" i="31"/>
  <c r="G98" i="55"/>
  <c r="G66" i="31"/>
  <c r="G66" i="55"/>
  <c r="E259" i="31"/>
  <c r="E259" i="55"/>
  <c r="E243" i="31"/>
  <c r="E243" i="55"/>
  <c r="E270" i="31"/>
  <c r="E270" i="55"/>
  <c r="E254" i="31"/>
  <c r="E254" i="46" s="1"/>
  <c r="E254" i="55"/>
  <c r="E238" i="31"/>
  <c r="E238" i="55"/>
  <c r="E222" i="31"/>
  <c r="E222" i="55"/>
  <c r="E206" i="31"/>
  <c r="E206" i="47" s="1"/>
  <c r="E206" i="55"/>
  <c r="E190" i="31"/>
  <c r="E190" i="55"/>
  <c r="E174" i="31"/>
  <c r="E174" i="55"/>
  <c r="E158" i="31"/>
  <c r="E158" i="55"/>
  <c r="E142" i="31"/>
  <c r="E142" i="55"/>
  <c r="E126" i="31"/>
  <c r="E126" i="55"/>
  <c r="E110" i="31"/>
  <c r="E110" i="55"/>
  <c r="E94" i="31"/>
  <c r="E94" i="45" s="1"/>
  <c r="E94" i="55"/>
  <c r="E78" i="31"/>
  <c r="E78" i="45" s="1"/>
  <c r="E78" i="55"/>
  <c r="E233" i="31"/>
  <c r="E233" i="55"/>
  <c r="E217" i="31"/>
  <c r="E217" i="55"/>
  <c r="E201" i="31"/>
  <c r="E201" i="55"/>
  <c r="E185" i="31"/>
  <c r="E185" i="47" s="1"/>
  <c r="E185" i="55"/>
  <c r="E169" i="31"/>
  <c r="E169" i="45" s="1"/>
  <c r="E169" i="55"/>
  <c r="E153" i="31"/>
  <c r="E153" i="55"/>
  <c r="E137" i="31"/>
  <c r="E137" i="55"/>
  <c r="E121" i="31"/>
  <c r="E121" i="55"/>
  <c r="E105" i="31"/>
  <c r="E105" i="55"/>
  <c r="E89" i="31"/>
  <c r="E89" i="46" s="1"/>
  <c r="E89" i="55"/>
  <c r="E73" i="31"/>
  <c r="E73" i="55"/>
  <c r="C268" i="31"/>
  <c r="C268" i="47" s="1"/>
  <c r="C268" i="55"/>
  <c r="C252" i="31"/>
  <c r="C252" i="55"/>
  <c r="C235" i="31"/>
  <c r="C235" i="47" s="1"/>
  <c r="C235" i="55"/>
  <c r="C260" i="31"/>
  <c r="C260" i="47" s="1"/>
  <c r="C260" i="55"/>
  <c r="C242" i="31"/>
  <c r="C242" i="47" s="1"/>
  <c r="C242" i="55"/>
  <c r="C231" i="31"/>
  <c r="C231" i="55"/>
  <c r="L231" i="55" s="1"/>
  <c r="C223" i="31"/>
  <c r="C223" i="55"/>
  <c r="C215" i="31"/>
  <c r="C215" i="47" s="1"/>
  <c r="C215" i="55"/>
  <c r="C207" i="31"/>
  <c r="C207" i="55"/>
  <c r="C199" i="31"/>
  <c r="C199" i="47" s="1"/>
  <c r="C199" i="55"/>
  <c r="C191" i="31"/>
  <c r="C191" i="55"/>
  <c r="C183" i="31"/>
  <c r="C183" i="47" s="1"/>
  <c r="C183" i="55"/>
  <c r="C175" i="31"/>
  <c r="C175" i="47" s="1"/>
  <c r="C175" i="55"/>
  <c r="C167" i="31"/>
  <c r="C167" i="55"/>
  <c r="C159" i="31"/>
  <c r="C159" i="55"/>
  <c r="C151" i="31"/>
  <c r="C151" i="46" s="1"/>
  <c r="C151" i="55"/>
  <c r="C143" i="31"/>
  <c r="C143" i="55"/>
  <c r="C135" i="31"/>
  <c r="C135" i="55"/>
  <c r="L135" i="55" s="1"/>
  <c r="C127" i="31"/>
  <c r="C127" i="46" s="1"/>
  <c r="C127" i="55"/>
  <c r="C119" i="31"/>
  <c r="C119" i="47" s="1"/>
  <c r="C119" i="55"/>
  <c r="C111" i="31"/>
  <c r="C111" i="55"/>
  <c r="C103" i="31"/>
  <c r="C103" i="55"/>
  <c r="C95" i="31"/>
  <c r="C95" i="47" s="1"/>
  <c r="C95" i="55"/>
  <c r="C87" i="31"/>
  <c r="C87" i="46" s="1"/>
  <c r="C87" i="55"/>
  <c r="C79" i="31"/>
  <c r="C79" i="47" s="1"/>
  <c r="C79" i="55"/>
  <c r="C71" i="31"/>
  <c r="C71" i="47" s="1"/>
  <c r="C71" i="55"/>
  <c r="D274" i="31"/>
  <c r="D274" i="47" s="1"/>
  <c r="D274" i="55"/>
  <c r="D242" i="31"/>
  <c r="D242" i="55"/>
  <c r="D210" i="31"/>
  <c r="D210" i="55"/>
  <c r="D178" i="31"/>
  <c r="D178" i="45" s="1"/>
  <c r="D178" i="55"/>
  <c r="D146" i="31"/>
  <c r="D146" i="46" s="1"/>
  <c r="D146" i="55"/>
  <c r="D114" i="31"/>
  <c r="D114" i="55"/>
  <c r="D82" i="31"/>
  <c r="D82" i="55"/>
  <c r="D259" i="31"/>
  <c r="D259" i="55"/>
  <c r="D227" i="31"/>
  <c r="D227" i="46" s="1"/>
  <c r="D227" i="55"/>
  <c r="D195" i="31"/>
  <c r="D195" i="46" s="1"/>
  <c r="D195" i="55"/>
  <c r="D163" i="31"/>
  <c r="D163" i="47" s="1"/>
  <c r="D163" i="55"/>
  <c r="D131" i="31"/>
  <c r="D131" i="46" s="1"/>
  <c r="D131" i="55"/>
  <c r="D99" i="31"/>
  <c r="D99" i="46" s="1"/>
  <c r="D99" i="55"/>
  <c r="D67" i="31"/>
  <c r="D248" i="31"/>
  <c r="D248" i="55"/>
  <c r="D216" i="31"/>
  <c r="D216" i="45" s="1"/>
  <c r="D216" i="55"/>
  <c r="D184" i="31"/>
  <c r="D184" i="46" s="1"/>
  <c r="D184" i="55"/>
  <c r="D152" i="31"/>
  <c r="D152" i="47" s="1"/>
  <c r="D152" i="55"/>
  <c r="D120" i="31"/>
  <c r="D120" i="55"/>
  <c r="D88" i="31"/>
  <c r="D88" i="55"/>
  <c r="D269" i="31"/>
  <c r="D269" i="47" s="1"/>
  <c r="D269" i="55"/>
  <c r="D237" i="31"/>
  <c r="D237" i="55"/>
  <c r="D205" i="31"/>
  <c r="D205" i="55"/>
  <c r="D173" i="31"/>
  <c r="D173" i="55"/>
  <c r="D141" i="31"/>
  <c r="D141" i="46" s="1"/>
  <c r="D141" i="55"/>
  <c r="D109" i="31"/>
  <c r="D109" i="55"/>
  <c r="D77" i="31"/>
  <c r="D77" i="55"/>
  <c r="F273" i="31"/>
  <c r="F273" i="55"/>
  <c r="F257" i="31"/>
  <c r="F257" i="55"/>
  <c r="F241" i="31"/>
  <c r="F241" i="46" s="1"/>
  <c r="F241" i="55"/>
  <c r="F225" i="31"/>
  <c r="F225" i="55"/>
  <c r="F209" i="31"/>
  <c r="F209" i="55"/>
  <c r="F193" i="31"/>
  <c r="F193" i="55"/>
  <c r="F177" i="31"/>
  <c r="F177" i="55"/>
  <c r="F161" i="31"/>
  <c r="F161" i="46" s="1"/>
  <c r="F161" i="55"/>
  <c r="F145" i="31"/>
  <c r="F145" i="55"/>
  <c r="F129" i="31"/>
  <c r="F129" i="55"/>
  <c r="F113" i="31"/>
  <c r="F113" i="45" s="1"/>
  <c r="F113" i="55"/>
  <c r="F97" i="31"/>
  <c r="F97" i="45" s="1"/>
  <c r="F97" i="55"/>
  <c r="F81" i="31"/>
  <c r="F81" i="47" s="1"/>
  <c r="F81" i="55"/>
  <c r="F65" i="31"/>
  <c r="F65" i="55"/>
  <c r="F262" i="31"/>
  <c r="F262" i="55"/>
  <c r="F246" i="31"/>
  <c r="F246" i="55"/>
  <c r="F230" i="31"/>
  <c r="F230" i="55"/>
  <c r="F214" i="31"/>
  <c r="F214" i="55"/>
  <c r="F198" i="31"/>
  <c r="F198" i="46" s="1"/>
  <c r="F198" i="55"/>
  <c r="F182" i="31"/>
  <c r="F182" i="45" s="1"/>
  <c r="F182" i="55"/>
  <c r="F166" i="31"/>
  <c r="F166" i="47" s="1"/>
  <c r="F166" i="55"/>
  <c r="F150" i="31"/>
  <c r="F150" i="55"/>
  <c r="F134" i="31"/>
  <c r="F134" i="55"/>
  <c r="F118" i="31"/>
  <c r="F118" i="47" s="1"/>
  <c r="F118" i="55"/>
  <c r="F102" i="31"/>
  <c r="F102" i="55"/>
  <c r="F86" i="31"/>
  <c r="F86" i="55"/>
  <c r="F70" i="31"/>
  <c r="F70" i="55"/>
  <c r="G257" i="31"/>
  <c r="G257" i="46" s="1"/>
  <c r="G257" i="55"/>
  <c r="G225" i="31"/>
  <c r="G225" i="55"/>
  <c r="G193" i="31"/>
  <c r="G193" i="55"/>
  <c r="G161" i="31"/>
  <c r="G161" i="46" s="1"/>
  <c r="G161" i="55"/>
  <c r="G129" i="31"/>
  <c r="G129" i="47" s="1"/>
  <c r="G129" i="55"/>
  <c r="G97" i="31"/>
  <c r="G97" i="45" s="1"/>
  <c r="G97" i="55"/>
  <c r="G65" i="31"/>
  <c r="G65" i="55"/>
  <c r="G248" i="31"/>
  <c r="G248" i="45" s="1"/>
  <c r="G248" i="55"/>
  <c r="G216" i="31"/>
  <c r="G216" i="47" s="1"/>
  <c r="G216" i="55"/>
  <c r="G184" i="31"/>
  <c r="G184" i="55"/>
  <c r="G152" i="31"/>
  <c r="G152" i="55"/>
  <c r="G120" i="31"/>
  <c r="G120" i="46" s="1"/>
  <c r="G120" i="55"/>
  <c r="G88" i="31"/>
  <c r="G88" i="46" s="1"/>
  <c r="G88" i="55"/>
  <c r="G267" i="31"/>
  <c r="G267" i="47" s="1"/>
  <c r="G267" i="55"/>
  <c r="G235" i="31"/>
  <c r="G235" i="55"/>
  <c r="G203" i="31"/>
  <c r="G203" i="55"/>
  <c r="G171" i="31"/>
  <c r="G171" i="47" s="1"/>
  <c r="G171" i="55"/>
  <c r="G139" i="31"/>
  <c r="G139" i="45" s="1"/>
  <c r="G139" i="55"/>
  <c r="G107" i="31"/>
  <c r="G107" i="46" s="1"/>
  <c r="G107" i="55"/>
  <c r="G75" i="31"/>
  <c r="G75" i="47" s="1"/>
  <c r="G75" i="55"/>
  <c r="G254" i="31"/>
  <c r="G254" i="45" s="1"/>
  <c r="G254" i="55"/>
  <c r="G222" i="31"/>
  <c r="G222" i="55"/>
  <c r="G190" i="31"/>
  <c r="G190" i="46" s="1"/>
  <c r="G190" i="55"/>
  <c r="G158" i="31"/>
  <c r="G158" i="55"/>
  <c r="G126" i="31"/>
  <c r="G126" i="45" s="1"/>
  <c r="G126" i="55"/>
  <c r="G94" i="31"/>
  <c r="G94" i="55"/>
  <c r="E273" i="31"/>
  <c r="E273" i="55"/>
  <c r="E257" i="31"/>
  <c r="E257" i="55"/>
  <c r="E241" i="31"/>
  <c r="E241" i="55"/>
  <c r="E268" i="31"/>
  <c r="E268" i="45" s="1"/>
  <c r="E268" i="55"/>
  <c r="E252" i="31"/>
  <c r="E252" i="55"/>
  <c r="E236" i="31"/>
  <c r="E236" i="45" s="1"/>
  <c r="E236" i="55"/>
  <c r="E220" i="31"/>
  <c r="E220" i="55"/>
  <c r="E204" i="31"/>
  <c r="E204" i="55"/>
  <c r="E188" i="31"/>
  <c r="E188" i="47" s="1"/>
  <c r="E188" i="55"/>
  <c r="E172" i="31"/>
  <c r="E172" i="47" s="1"/>
  <c r="E172" i="55"/>
  <c r="E156" i="31"/>
  <c r="E156" i="55"/>
  <c r="E140" i="31"/>
  <c r="E140" i="55"/>
  <c r="E124" i="31"/>
  <c r="E124" i="46" s="1"/>
  <c r="E124" i="55"/>
  <c r="E108" i="31"/>
  <c r="E108" i="55"/>
  <c r="N108" i="55" s="1"/>
  <c r="E92" i="31"/>
  <c r="E92" i="45" s="1"/>
  <c r="E92" i="55"/>
  <c r="E76" i="31"/>
  <c r="E76" i="45" s="1"/>
  <c r="E76" i="55"/>
  <c r="E231" i="31"/>
  <c r="E231" i="55"/>
  <c r="E215" i="31"/>
  <c r="E215" i="55"/>
  <c r="E199" i="31"/>
  <c r="E199" i="55"/>
  <c r="E183" i="31"/>
  <c r="E183" i="45" s="1"/>
  <c r="E183" i="55"/>
  <c r="E167" i="31"/>
  <c r="E167" i="55"/>
  <c r="E151" i="31"/>
  <c r="E151" i="55"/>
  <c r="E135" i="31"/>
  <c r="E135" i="55"/>
  <c r="E119" i="31"/>
  <c r="E119" i="55"/>
  <c r="E103" i="31"/>
  <c r="E103" i="55"/>
  <c r="E87" i="31"/>
  <c r="E87" i="55"/>
  <c r="E71" i="31"/>
  <c r="E71" i="55"/>
  <c r="C266" i="31"/>
  <c r="C266" i="55"/>
  <c r="C218" i="31"/>
  <c r="C218" i="47" s="1"/>
  <c r="C218" i="55"/>
  <c r="C186" i="31"/>
  <c r="C186" i="55"/>
  <c r="C154" i="31"/>
  <c r="C154" i="47" s="1"/>
  <c r="C154" i="55"/>
  <c r="C114" i="31"/>
  <c r="C114" i="55"/>
  <c r="C82" i="31"/>
  <c r="C82" i="47" s="1"/>
  <c r="C82" i="55"/>
  <c r="D254" i="31"/>
  <c r="D254" i="46" s="1"/>
  <c r="D254" i="55"/>
  <c r="D126" i="31"/>
  <c r="D126" i="55"/>
  <c r="D207" i="31"/>
  <c r="D207" i="55"/>
  <c r="D79" i="31"/>
  <c r="D79" i="45" s="1"/>
  <c r="D79" i="55"/>
  <c r="D164" i="31"/>
  <c r="D164" i="46" s="1"/>
  <c r="D164" i="55"/>
  <c r="D68" i="31"/>
  <c r="D153" i="31"/>
  <c r="D153" i="46" s="1"/>
  <c r="D153" i="55"/>
  <c r="F263" i="31"/>
  <c r="F263" i="46" s="1"/>
  <c r="F263" i="55"/>
  <c r="F215" i="31"/>
  <c r="F215" i="47" s="1"/>
  <c r="F215" i="55"/>
  <c r="F167" i="31"/>
  <c r="F167" i="47" s="1"/>
  <c r="F167" i="55"/>
  <c r="F103" i="31"/>
  <c r="F103" i="55"/>
  <c r="F252" i="31"/>
  <c r="F252" i="55"/>
  <c r="F172" i="31"/>
  <c r="F172" i="47" s="1"/>
  <c r="F172" i="55"/>
  <c r="F108" i="31"/>
  <c r="F108" i="55"/>
  <c r="G237" i="31"/>
  <c r="G237" i="46" s="1"/>
  <c r="G237" i="55"/>
  <c r="G109" i="31"/>
  <c r="G109" i="46" s="1"/>
  <c r="G109" i="55"/>
  <c r="G196" i="31"/>
  <c r="G196" i="45" s="1"/>
  <c r="G196" i="55"/>
  <c r="G68" i="31"/>
  <c r="G68" i="55"/>
  <c r="G151" i="31"/>
  <c r="G151" i="45" s="1"/>
  <c r="G151" i="55"/>
  <c r="G234" i="31"/>
  <c r="G234" i="55"/>
  <c r="G138" i="31"/>
  <c r="G138" i="55"/>
  <c r="E258" i="31"/>
  <c r="E258" i="46" s="1"/>
  <c r="E258" i="55"/>
  <c r="E178" i="31"/>
  <c r="E178" i="55"/>
  <c r="E98" i="31"/>
  <c r="E98" i="47" s="1"/>
  <c r="E98" i="55"/>
  <c r="E205" i="31"/>
  <c r="E205" i="55"/>
  <c r="E125" i="31"/>
  <c r="E125" i="47" s="1"/>
  <c r="E125" i="55"/>
  <c r="C271" i="31"/>
  <c r="C271" i="47" s="1"/>
  <c r="C271" i="55"/>
  <c r="C246" i="31"/>
  <c r="C246" i="55"/>
  <c r="C209" i="31"/>
  <c r="C209" i="47" s="1"/>
  <c r="C209" i="55"/>
  <c r="C177" i="31"/>
  <c r="C177" i="55"/>
  <c r="C145" i="31"/>
  <c r="C145" i="55"/>
  <c r="C105" i="31"/>
  <c r="C105" i="55"/>
  <c r="C73" i="31"/>
  <c r="C73" i="47" s="1"/>
  <c r="C73" i="55"/>
  <c r="D250" i="31"/>
  <c r="D250" i="55"/>
  <c r="D122" i="31"/>
  <c r="D122" i="45" s="1"/>
  <c r="D122" i="55"/>
  <c r="D203" i="31"/>
  <c r="D203" i="47" s="1"/>
  <c r="D203" i="55"/>
  <c r="D75" i="31"/>
  <c r="D75" i="55"/>
  <c r="D160" i="31"/>
  <c r="D160" i="46" s="1"/>
  <c r="D160" i="55"/>
  <c r="D245" i="31"/>
  <c r="D245" i="47" s="1"/>
  <c r="D245" i="55"/>
  <c r="D85" i="31"/>
  <c r="D85" i="55"/>
  <c r="F245" i="31"/>
  <c r="F245" i="55"/>
  <c r="F181" i="31"/>
  <c r="F181" i="47" s="1"/>
  <c r="F181" i="55"/>
  <c r="F117" i="31"/>
  <c r="F117" i="55"/>
  <c r="F266" i="31"/>
  <c r="F266" i="45" s="1"/>
  <c r="F266" i="55"/>
  <c r="F202" i="31"/>
  <c r="F202" i="55"/>
  <c r="F138" i="31"/>
  <c r="F138" i="55"/>
  <c r="F90" i="31"/>
  <c r="F90" i="55"/>
  <c r="G201" i="31"/>
  <c r="G201" i="55"/>
  <c r="G73" i="31"/>
  <c r="G73" i="47" s="1"/>
  <c r="G73" i="55"/>
  <c r="G128" i="31"/>
  <c r="G128" i="55"/>
  <c r="G179" i="31"/>
  <c r="G179" i="55"/>
  <c r="G230" i="31"/>
  <c r="G230" i="55"/>
  <c r="G102" i="31"/>
  <c r="G102" i="55"/>
  <c r="E272" i="31"/>
  <c r="E272" i="55"/>
  <c r="E176" i="31"/>
  <c r="E176" i="55"/>
  <c r="E96" i="31"/>
  <c r="E96" i="55"/>
  <c r="E187" i="31"/>
  <c r="E187" i="55"/>
  <c r="E107" i="31"/>
  <c r="E107" i="55"/>
  <c r="D174" i="44"/>
  <c r="D102" i="44"/>
  <c r="G138" i="44"/>
  <c r="C102" i="44"/>
  <c r="C274" i="31"/>
  <c r="C274" i="55"/>
  <c r="C230" i="31"/>
  <c r="C230" i="55"/>
  <c r="C206" i="31"/>
  <c r="C206" i="47" s="1"/>
  <c r="C206" i="55"/>
  <c r="C182" i="31"/>
  <c r="C182" i="55"/>
  <c r="C158" i="31"/>
  <c r="C158" i="47" s="1"/>
  <c r="C158" i="55"/>
  <c r="C134" i="31"/>
  <c r="C134" i="55"/>
  <c r="C110" i="31"/>
  <c r="C110" i="47" s="1"/>
  <c r="C110" i="55"/>
  <c r="C86" i="31"/>
  <c r="C86" i="47" s="1"/>
  <c r="C86" i="55"/>
  <c r="D270" i="31"/>
  <c r="D270" i="47" s="1"/>
  <c r="D270" i="55"/>
  <c r="D174" i="31"/>
  <c r="D174" i="55"/>
  <c r="D78" i="31"/>
  <c r="D78" i="46" s="1"/>
  <c r="D78" i="55"/>
  <c r="D191" i="31"/>
  <c r="D191" i="47" s="1"/>
  <c r="D191" i="55"/>
  <c r="D95" i="31"/>
  <c r="D95" i="45" s="1"/>
  <c r="D95" i="55"/>
  <c r="D212" i="31"/>
  <c r="D212" i="47" s="1"/>
  <c r="D212" i="55"/>
  <c r="D84" i="31"/>
  <c r="D84" i="55"/>
  <c r="D201" i="31"/>
  <c r="D201" i="46" s="1"/>
  <c r="D201" i="55"/>
  <c r="D105" i="31"/>
  <c r="D105" i="55"/>
  <c r="F207" i="55"/>
  <c r="F175" i="31"/>
  <c r="F175" i="55"/>
  <c r="F127" i="31"/>
  <c r="F127" i="55"/>
  <c r="F79" i="31"/>
  <c r="F79" i="55"/>
  <c r="F244" i="31"/>
  <c r="F244" i="55"/>
  <c r="F196" i="31"/>
  <c r="F196" i="55"/>
  <c r="F148" i="31"/>
  <c r="F148" i="55"/>
  <c r="F100" i="31"/>
  <c r="F100" i="47" s="1"/>
  <c r="F100" i="55"/>
  <c r="G253" i="31"/>
  <c r="G253" i="45" s="1"/>
  <c r="G253" i="55"/>
  <c r="G157" i="31"/>
  <c r="G157" i="55"/>
  <c r="G63" i="31"/>
  <c r="G63" i="47" s="1"/>
  <c r="G63" i="55"/>
  <c r="G148" i="31"/>
  <c r="G148" i="47" s="1"/>
  <c r="G148" i="55"/>
  <c r="G263" i="31"/>
  <c r="G263" i="45" s="1"/>
  <c r="G263" i="55"/>
  <c r="G103" i="31"/>
  <c r="G103" i="46" s="1"/>
  <c r="G103" i="55"/>
  <c r="G218" i="31"/>
  <c r="G218" i="55"/>
  <c r="G122" i="31"/>
  <c r="G122" i="47" s="1"/>
  <c r="G122" i="55"/>
  <c r="E271" i="31"/>
  <c r="E271" i="55"/>
  <c r="E266" i="31"/>
  <c r="E266" i="55"/>
  <c r="E218" i="31"/>
  <c r="E218" i="47" s="1"/>
  <c r="E218" i="55"/>
  <c r="E154" i="31"/>
  <c r="E154" i="55"/>
  <c r="E106" i="31"/>
  <c r="E106" i="55"/>
  <c r="E213" i="31"/>
  <c r="E213" i="55"/>
  <c r="E165" i="31"/>
  <c r="E165" i="55"/>
  <c r="E117" i="31"/>
  <c r="E117" i="55"/>
  <c r="E85" i="31"/>
  <c r="E85" i="55"/>
  <c r="C63" i="47"/>
  <c r="F210" i="44"/>
  <c r="E210" i="44"/>
  <c r="E138" i="44"/>
  <c r="E66" i="44"/>
  <c r="C263" i="31"/>
  <c r="C263" i="55"/>
  <c r="C249" i="31"/>
  <c r="C249" i="46" s="1"/>
  <c r="C249" i="55"/>
  <c r="C272" i="31"/>
  <c r="C272" i="55"/>
  <c r="C256" i="31"/>
  <c r="C256" i="47" s="1"/>
  <c r="C256" i="55"/>
  <c r="C238" i="31"/>
  <c r="C238" i="55"/>
  <c r="C229" i="31"/>
  <c r="C229" i="45" s="1"/>
  <c r="C229" i="55"/>
  <c r="C221" i="31"/>
  <c r="C221" i="47" s="1"/>
  <c r="C221" i="55"/>
  <c r="C213" i="31"/>
  <c r="C213" i="47" s="1"/>
  <c r="C213" i="55"/>
  <c r="C205" i="31"/>
  <c r="C205" i="47" s="1"/>
  <c r="C205" i="55"/>
  <c r="C197" i="31"/>
  <c r="C197" i="45" s="1"/>
  <c r="C197" i="55"/>
  <c r="C189" i="31"/>
  <c r="C189" i="55"/>
  <c r="C181" i="31"/>
  <c r="C181" i="47" s="1"/>
  <c r="C181" i="55"/>
  <c r="C173" i="31"/>
  <c r="C173" i="46" s="1"/>
  <c r="C173" i="55"/>
  <c r="C165" i="31"/>
  <c r="C165" i="45" s="1"/>
  <c r="C165" i="55"/>
  <c r="C157" i="31"/>
  <c r="C157" i="47" s="1"/>
  <c r="C157" i="55"/>
  <c r="C149" i="31"/>
  <c r="C149" i="47" s="1"/>
  <c r="C149" i="55"/>
  <c r="C141" i="31"/>
  <c r="C141" i="55"/>
  <c r="C133" i="31"/>
  <c r="C133" i="47" s="1"/>
  <c r="C133" i="55"/>
  <c r="C125" i="31"/>
  <c r="C125" i="47" s="1"/>
  <c r="C125" i="55"/>
  <c r="C117" i="31"/>
  <c r="C117" i="55"/>
  <c r="C109" i="31"/>
  <c r="C109" i="47" s="1"/>
  <c r="C109" i="55"/>
  <c r="C101" i="31"/>
  <c r="C101" i="47" s="1"/>
  <c r="C101" i="55"/>
  <c r="C93" i="31"/>
  <c r="C93" i="55"/>
  <c r="C85" i="31"/>
  <c r="C85" i="46" s="1"/>
  <c r="C85" i="55"/>
  <c r="C77" i="31"/>
  <c r="C77" i="55"/>
  <c r="C69" i="31"/>
  <c r="C69" i="55"/>
  <c r="D266" i="31"/>
  <c r="D266" i="55"/>
  <c r="D234" i="31"/>
  <c r="D234" i="45" s="1"/>
  <c r="D234" i="55"/>
  <c r="D202" i="31"/>
  <c r="D202" i="47" s="1"/>
  <c r="D202" i="55"/>
  <c r="D170" i="31"/>
  <c r="D170" i="47" s="1"/>
  <c r="D170" i="55"/>
  <c r="D138" i="31"/>
  <c r="D138" i="55"/>
  <c r="D106" i="31"/>
  <c r="D106" i="55"/>
  <c r="D74" i="31"/>
  <c r="D74" i="47" s="1"/>
  <c r="D74" i="55"/>
  <c r="D251" i="31"/>
  <c r="D251" i="46" s="1"/>
  <c r="D251" i="55"/>
  <c r="D219" i="31"/>
  <c r="D219" i="55"/>
  <c r="D187" i="31"/>
  <c r="D187" i="46" s="1"/>
  <c r="D187" i="55"/>
  <c r="D155" i="31"/>
  <c r="D155" i="46" s="1"/>
  <c r="D155" i="55"/>
  <c r="D123" i="31"/>
  <c r="D123" i="47" s="1"/>
  <c r="D123" i="55"/>
  <c r="D91" i="31"/>
  <c r="D91" i="55"/>
  <c r="D272" i="31"/>
  <c r="D272" i="47" s="1"/>
  <c r="D272" i="55"/>
  <c r="D240" i="31"/>
  <c r="D240" i="55"/>
  <c r="D208" i="31"/>
  <c r="D208" i="47" s="1"/>
  <c r="D208" i="55"/>
  <c r="D176" i="31"/>
  <c r="D176" i="47" s="1"/>
  <c r="D176" i="55"/>
  <c r="D144" i="31"/>
  <c r="D144" i="55"/>
  <c r="D112" i="31"/>
  <c r="D112" i="55"/>
  <c r="D80" i="31"/>
  <c r="D80" i="47" s="1"/>
  <c r="D80" i="55"/>
  <c r="D261" i="31"/>
  <c r="D261" i="45" s="1"/>
  <c r="D261" i="55"/>
  <c r="D229" i="31"/>
  <c r="D229" i="47" s="1"/>
  <c r="D229" i="55"/>
  <c r="D197" i="31"/>
  <c r="D197" i="46" s="1"/>
  <c r="D197" i="55"/>
  <c r="D165" i="31"/>
  <c r="D165" i="55"/>
  <c r="D133" i="31"/>
  <c r="D133" i="47" s="1"/>
  <c r="D133" i="55"/>
  <c r="D101" i="31"/>
  <c r="D101" i="45" s="1"/>
  <c r="D101" i="55"/>
  <c r="D69" i="31"/>
  <c r="D69" i="55"/>
  <c r="F269" i="31"/>
  <c r="F269" i="55"/>
  <c r="F253" i="31"/>
  <c r="F253" i="47" s="1"/>
  <c r="F253" i="55"/>
  <c r="F237" i="31"/>
  <c r="F237" i="55"/>
  <c r="F221" i="31"/>
  <c r="F221" i="55"/>
  <c r="F205" i="31"/>
  <c r="F205" i="45" s="1"/>
  <c r="F205" i="55"/>
  <c r="F189" i="31"/>
  <c r="F189" i="55"/>
  <c r="F173" i="31"/>
  <c r="F173" i="47" s="1"/>
  <c r="F173" i="55"/>
  <c r="F157" i="31"/>
  <c r="F157" i="55"/>
  <c r="F141" i="31"/>
  <c r="F141" i="47" s="1"/>
  <c r="F141" i="55"/>
  <c r="F125" i="31"/>
  <c r="F125" i="45" s="1"/>
  <c r="F125" i="55"/>
  <c r="F109" i="31"/>
  <c r="F109" i="55"/>
  <c r="F93" i="31"/>
  <c r="F93" i="55"/>
  <c r="F77" i="31"/>
  <c r="F77" i="55"/>
  <c r="F274" i="31"/>
  <c r="F274" i="47" s="1"/>
  <c r="F274" i="55"/>
  <c r="F258" i="31"/>
  <c r="F258" i="46" s="1"/>
  <c r="F258" i="55"/>
  <c r="F242" i="31"/>
  <c r="F242" i="47" s="1"/>
  <c r="F242" i="55"/>
  <c r="F226" i="31"/>
  <c r="F226" i="47" s="1"/>
  <c r="F226" i="55"/>
  <c r="F210" i="31"/>
  <c r="F210" i="55"/>
  <c r="F194" i="31"/>
  <c r="F194" i="45" s="1"/>
  <c r="F194" i="55"/>
  <c r="F178" i="31"/>
  <c r="F178" i="55"/>
  <c r="F162" i="31"/>
  <c r="F162" i="46" s="1"/>
  <c r="F162" i="55"/>
  <c r="F146" i="31"/>
  <c r="F146" i="55"/>
  <c r="F130" i="31"/>
  <c r="F130" i="55"/>
  <c r="F114" i="31"/>
  <c r="F114" i="47" s="1"/>
  <c r="F114" i="55"/>
  <c r="F98" i="31"/>
  <c r="F98" i="45" s="1"/>
  <c r="F98" i="55"/>
  <c r="F82" i="31"/>
  <c r="F82" i="55"/>
  <c r="F66" i="31"/>
  <c r="F66" i="55"/>
  <c r="G249" i="31"/>
  <c r="G249" i="55"/>
  <c r="G217" i="31"/>
  <c r="G217" i="55"/>
  <c r="G185" i="31"/>
  <c r="G185" i="55"/>
  <c r="G153" i="31"/>
  <c r="G153" i="55"/>
  <c r="G121" i="31"/>
  <c r="G121" i="55"/>
  <c r="G89" i="31"/>
  <c r="G89" i="46" s="1"/>
  <c r="G89" i="55"/>
  <c r="G272" i="31"/>
  <c r="G272" i="55"/>
  <c r="G240" i="31"/>
  <c r="G240" i="55"/>
  <c r="G208" i="31"/>
  <c r="G208" i="45" s="1"/>
  <c r="G208" i="55"/>
  <c r="G176" i="31"/>
  <c r="G176" i="47" s="1"/>
  <c r="G176" i="55"/>
  <c r="G144" i="31"/>
  <c r="G144" i="46" s="1"/>
  <c r="G144" i="55"/>
  <c r="G112" i="31"/>
  <c r="G112" i="55"/>
  <c r="G80" i="31"/>
  <c r="G80" i="55"/>
  <c r="G259" i="31"/>
  <c r="G259" i="46" s="1"/>
  <c r="G259" i="55"/>
  <c r="G227" i="31"/>
  <c r="G227" i="47" s="1"/>
  <c r="G227" i="55"/>
  <c r="G195" i="31"/>
  <c r="G195" i="55"/>
  <c r="G163" i="31"/>
  <c r="G163" i="45" s="1"/>
  <c r="G163" i="55"/>
  <c r="G131" i="31"/>
  <c r="G131" i="55"/>
  <c r="G99" i="31"/>
  <c r="G99" i="46" s="1"/>
  <c r="G99" i="55"/>
  <c r="G67" i="31"/>
  <c r="G67" i="55"/>
  <c r="G246" i="31"/>
  <c r="G246" i="55"/>
  <c r="G214" i="31"/>
  <c r="G214" i="46" s="1"/>
  <c r="G214" i="55"/>
  <c r="G182" i="31"/>
  <c r="G182" i="45" s="1"/>
  <c r="G182" i="55"/>
  <c r="G150" i="31"/>
  <c r="G150" i="55"/>
  <c r="G118" i="31"/>
  <c r="G118" i="47" s="1"/>
  <c r="G118" i="55"/>
  <c r="G86" i="31"/>
  <c r="G86" i="46" s="1"/>
  <c r="G86" i="55"/>
  <c r="E269" i="31"/>
  <c r="E269" i="47" s="1"/>
  <c r="E269" i="55"/>
  <c r="E253" i="31"/>
  <c r="E253" i="55"/>
  <c r="E237" i="31"/>
  <c r="E237" i="46" s="1"/>
  <c r="E237" i="55"/>
  <c r="E264" i="31"/>
  <c r="E264" i="55"/>
  <c r="E248" i="31"/>
  <c r="E248" i="55"/>
  <c r="E232" i="31"/>
  <c r="E232" i="46" s="1"/>
  <c r="E232" i="55"/>
  <c r="E216" i="31"/>
  <c r="E216" i="55"/>
  <c r="E200" i="31"/>
  <c r="E200" i="55"/>
  <c r="E184" i="31"/>
  <c r="E184" i="55"/>
  <c r="E168" i="31"/>
  <c r="E168" i="55"/>
  <c r="E152" i="31"/>
  <c r="E152" i="55"/>
  <c r="E136" i="31"/>
  <c r="E136" i="55"/>
  <c r="E120" i="31"/>
  <c r="E120" i="46" s="1"/>
  <c r="E120" i="55"/>
  <c r="E104" i="31"/>
  <c r="E104" i="55"/>
  <c r="E88" i="31"/>
  <c r="E88" i="55"/>
  <c r="E72" i="31"/>
  <c r="E72" i="55"/>
  <c r="E227" i="31"/>
  <c r="E227" i="55"/>
  <c r="E211" i="31"/>
  <c r="E211" i="55"/>
  <c r="E195" i="31"/>
  <c r="E195" i="55"/>
  <c r="E179" i="31"/>
  <c r="E179" i="55"/>
  <c r="E163" i="31"/>
  <c r="E163" i="55"/>
  <c r="E147" i="31"/>
  <c r="E147" i="55"/>
  <c r="E131" i="31"/>
  <c r="E131" i="55"/>
  <c r="E115" i="31"/>
  <c r="E115" i="55"/>
  <c r="E99" i="31"/>
  <c r="E99" i="46" s="1"/>
  <c r="E99" i="55"/>
  <c r="E83" i="31"/>
  <c r="E83" i="55"/>
  <c r="E67" i="31"/>
  <c r="C273" i="31"/>
  <c r="C273" i="55"/>
  <c r="L273" i="55" s="1"/>
  <c r="C248" i="31"/>
  <c r="C248" i="47" s="1"/>
  <c r="C248" i="55"/>
  <c r="C210" i="31"/>
  <c r="C210" i="55"/>
  <c r="C170" i="31"/>
  <c r="C170" i="46" s="1"/>
  <c r="C170" i="55"/>
  <c r="C130" i="31"/>
  <c r="C130" i="47" s="1"/>
  <c r="C130" i="55"/>
  <c r="D222" i="31"/>
  <c r="D222" i="55"/>
  <c r="D94" i="31"/>
  <c r="D94" i="47" s="1"/>
  <c r="D94" i="55"/>
  <c r="D111" i="31"/>
  <c r="D111" i="46" s="1"/>
  <c r="D111" i="55"/>
  <c r="M111" i="55" s="1"/>
  <c r="D196" i="31"/>
  <c r="D196" i="47" s="1"/>
  <c r="D196" i="55"/>
  <c r="D249" i="31"/>
  <c r="D249" i="55"/>
  <c r="D89" i="31"/>
  <c r="D89" i="55"/>
  <c r="F231" i="55"/>
  <c r="F135" i="55"/>
  <c r="F71" i="31"/>
  <c r="F71" i="47" s="1"/>
  <c r="F71" i="55"/>
  <c r="F220" i="31"/>
  <c r="F220" i="55"/>
  <c r="F156" i="31"/>
  <c r="F156" i="55"/>
  <c r="F92" i="31"/>
  <c r="F92" i="45" s="1"/>
  <c r="F92" i="55"/>
  <c r="G205" i="31"/>
  <c r="G205" i="45" s="1"/>
  <c r="G205" i="55"/>
  <c r="G77" i="31"/>
  <c r="G77" i="55"/>
  <c r="G132" i="31"/>
  <c r="G132" i="55"/>
  <c r="G183" i="31"/>
  <c r="G183" i="55"/>
  <c r="G266" i="31"/>
  <c r="G266" i="45" s="1"/>
  <c r="G266" i="55"/>
  <c r="G106" i="31"/>
  <c r="G106" i="47" s="1"/>
  <c r="G106" i="55"/>
  <c r="E274" i="31"/>
  <c r="E274" i="46" s="1"/>
  <c r="E274" i="55"/>
  <c r="E210" i="31"/>
  <c r="E210" i="55"/>
  <c r="E130" i="31"/>
  <c r="E130" i="55"/>
  <c r="E221" i="31"/>
  <c r="E221" i="55"/>
  <c r="E141" i="31"/>
  <c r="E141" i="46" s="1"/>
  <c r="E141" i="55"/>
  <c r="E77" i="31"/>
  <c r="E77" i="55"/>
  <c r="F246" i="44"/>
  <c r="E102" i="44"/>
  <c r="C264" i="31"/>
  <c r="C264" i="46" s="1"/>
  <c r="C264" i="55"/>
  <c r="C225" i="31"/>
  <c r="C225" i="55"/>
  <c r="C193" i="31"/>
  <c r="C193" i="47" s="1"/>
  <c r="C193" i="55"/>
  <c r="C161" i="31"/>
  <c r="C161" i="47" s="1"/>
  <c r="C161" i="55"/>
  <c r="C121" i="31"/>
  <c r="C121" i="55"/>
  <c r="C81" i="31"/>
  <c r="C81" i="55"/>
  <c r="D218" i="31"/>
  <c r="D218" i="55"/>
  <c r="D267" i="31"/>
  <c r="D267" i="55"/>
  <c r="D139" i="31"/>
  <c r="D139" i="47" s="1"/>
  <c r="D139" i="55"/>
  <c r="D224" i="31"/>
  <c r="D224" i="55"/>
  <c r="D96" i="31"/>
  <c r="D96" i="55"/>
  <c r="D149" i="31"/>
  <c r="D149" i="47" s="1"/>
  <c r="D149" i="55"/>
  <c r="F229" i="31"/>
  <c r="F229" i="47" s="1"/>
  <c r="F229" i="55"/>
  <c r="F165" i="31"/>
  <c r="F165" i="47" s="1"/>
  <c r="F165" i="55"/>
  <c r="F101" i="31"/>
  <c r="F101" i="45" s="1"/>
  <c r="F101" i="55"/>
  <c r="F234" i="31"/>
  <c r="F234" i="55"/>
  <c r="F154" i="31"/>
  <c r="F154" i="45" s="1"/>
  <c r="F154" i="55"/>
  <c r="F74" i="31"/>
  <c r="F74" i="55"/>
  <c r="G169" i="31"/>
  <c r="G169" i="55"/>
  <c r="G224" i="31"/>
  <c r="G224" i="45" s="1"/>
  <c r="G224" i="55"/>
  <c r="G64" i="31"/>
  <c r="G64" i="55"/>
  <c r="G115" i="31"/>
  <c r="G115" i="46" s="1"/>
  <c r="G115" i="55"/>
  <c r="G198" i="31"/>
  <c r="G198" i="46" s="1"/>
  <c r="G198" i="55"/>
  <c r="G70" i="31"/>
  <c r="G70" i="55"/>
  <c r="E256" i="31"/>
  <c r="E256" i="55"/>
  <c r="E192" i="31"/>
  <c r="E192" i="55"/>
  <c r="E128" i="31"/>
  <c r="E128" i="46" s="1"/>
  <c r="E128" i="55"/>
  <c r="E219" i="31"/>
  <c r="E219" i="45" s="1"/>
  <c r="E219" i="55"/>
  <c r="E139" i="31"/>
  <c r="E139" i="55"/>
  <c r="C265" i="31"/>
  <c r="C265" i="55"/>
  <c r="C258" i="31"/>
  <c r="C258" i="55"/>
  <c r="C222" i="31"/>
  <c r="C222" i="55"/>
  <c r="C198" i="31"/>
  <c r="C198" i="47" s="1"/>
  <c r="C198" i="55"/>
  <c r="C174" i="31"/>
  <c r="C174" i="55"/>
  <c r="C142" i="31"/>
  <c r="C142" i="55"/>
  <c r="C118" i="31"/>
  <c r="C118" i="46" s="1"/>
  <c r="C118" i="55"/>
  <c r="C94" i="31"/>
  <c r="C94" i="47" s="1"/>
  <c r="C94" i="55"/>
  <c r="C70" i="31"/>
  <c r="C70" i="55"/>
  <c r="D238" i="31"/>
  <c r="D238" i="47" s="1"/>
  <c r="D238" i="55"/>
  <c r="D110" i="31"/>
  <c r="D110" i="46" s="1"/>
  <c r="D110" i="55"/>
  <c r="D223" i="31"/>
  <c r="D223" i="47" s="1"/>
  <c r="D223" i="55"/>
  <c r="D127" i="31"/>
  <c r="D127" i="46" s="1"/>
  <c r="D127" i="55"/>
  <c r="D244" i="31"/>
  <c r="D244" i="46" s="1"/>
  <c r="D244" i="55"/>
  <c r="D148" i="31"/>
  <c r="D148" i="55"/>
  <c r="D265" i="31"/>
  <c r="D265" i="55"/>
  <c r="D169" i="31"/>
  <c r="D169" i="47" s="1"/>
  <c r="D169" i="55"/>
  <c r="D73" i="31"/>
  <c r="D73" i="47" s="1"/>
  <c r="D73" i="55"/>
  <c r="F255" i="55"/>
  <c r="F239" i="31"/>
  <c r="F239" i="55"/>
  <c r="F191" i="31"/>
  <c r="F191" i="55"/>
  <c r="F143" i="31"/>
  <c r="F143" i="46" s="1"/>
  <c r="F143" i="55"/>
  <c r="F95" i="31"/>
  <c r="F95" i="55"/>
  <c r="F260" i="31"/>
  <c r="F260" i="46" s="1"/>
  <c r="F260" i="55"/>
  <c r="F212" i="31"/>
  <c r="F212" i="45" s="1"/>
  <c r="F212" i="55"/>
  <c r="F164" i="31"/>
  <c r="F164" i="45" s="1"/>
  <c r="F164" i="55"/>
  <c r="F116" i="31"/>
  <c r="F116" i="55"/>
  <c r="F68" i="31"/>
  <c r="F68" i="46" s="1"/>
  <c r="F68" i="55"/>
  <c r="G189" i="31"/>
  <c r="G189" i="55"/>
  <c r="G93" i="31"/>
  <c r="G93" i="55"/>
  <c r="G212" i="31"/>
  <c r="G212" i="46" s="1"/>
  <c r="G212" i="55"/>
  <c r="G116" i="31"/>
  <c r="G116" i="55"/>
  <c r="G199" i="31"/>
  <c r="G199" i="55"/>
  <c r="G135" i="31"/>
  <c r="G135" i="55"/>
  <c r="G250" i="31"/>
  <c r="G250" i="55"/>
  <c r="G154" i="31"/>
  <c r="G154" i="47" s="1"/>
  <c r="G154" i="55"/>
  <c r="E239" i="31"/>
  <c r="E239" i="47" s="1"/>
  <c r="E239" i="55"/>
  <c r="E234" i="31"/>
  <c r="E234" i="55"/>
  <c r="E186" i="31"/>
  <c r="E186" i="46" s="1"/>
  <c r="E186" i="55"/>
  <c r="E138" i="31"/>
  <c r="E138" i="55"/>
  <c r="E90" i="31"/>
  <c r="E90" i="55"/>
  <c r="E229" i="31"/>
  <c r="E229" i="47" s="1"/>
  <c r="E229" i="55"/>
  <c r="E181" i="31"/>
  <c r="E181" i="46" s="1"/>
  <c r="E181" i="55"/>
  <c r="E133" i="31"/>
  <c r="E133" i="47" s="1"/>
  <c r="E133" i="55"/>
  <c r="E69" i="31"/>
  <c r="E69" i="55"/>
  <c r="D210" i="44"/>
  <c r="D138" i="44"/>
  <c r="D66" i="44"/>
  <c r="G246" i="44"/>
  <c r="G174" i="44"/>
  <c r="G102" i="44"/>
  <c r="C210" i="44"/>
  <c r="C138" i="44"/>
  <c r="F138" i="44"/>
  <c r="F66" i="44"/>
  <c r="C261" i="55"/>
  <c r="L261" i="55" s="1"/>
  <c r="C247" i="31"/>
  <c r="C247" i="55"/>
  <c r="C269" i="31"/>
  <c r="C269" i="55"/>
  <c r="C254" i="31"/>
  <c r="C254" i="46" s="1"/>
  <c r="C254" i="55"/>
  <c r="C237" i="31"/>
  <c r="C237" i="55"/>
  <c r="C228" i="31"/>
  <c r="C228" i="55"/>
  <c r="C220" i="31"/>
  <c r="C220" i="46" s="1"/>
  <c r="C220" i="55"/>
  <c r="C212" i="31"/>
  <c r="C212" i="47" s="1"/>
  <c r="C212" i="55"/>
  <c r="C204" i="31"/>
  <c r="C204" i="47" s="1"/>
  <c r="C204" i="55"/>
  <c r="L204" i="55" s="1"/>
  <c r="C196" i="31"/>
  <c r="C196" i="55"/>
  <c r="C188" i="31"/>
  <c r="C188" i="55"/>
  <c r="C180" i="31"/>
  <c r="C180" i="46" s="1"/>
  <c r="C180" i="55"/>
  <c r="C172" i="31"/>
  <c r="C172" i="47" s="1"/>
  <c r="C172" i="55"/>
  <c r="C164" i="31"/>
  <c r="C164" i="55"/>
  <c r="C156" i="31"/>
  <c r="C156" i="47" s="1"/>
  <c r="C156" i="55"/>
  <c r="C148" i="31"/>
  <c r="C148" i="45" s="1"/>
  <c r="C148" i="55"/>
  <c r="C140" i="31"/>
  <c r="C140" i="45" s="1"/>
  <c r="C140" i="55"/>
  <c r="C132" i="31"/>
  <c r="C132" i="55"/>
  <c r="C124" i="31"/>
  <c r="C124" i="47" s="1"/>
  <c r="C124" i="55"/>
  <c r="C116" i="31"/>
  <c r="C116" i="47" s="1"/>
  <c r="C116" i="55"/>
  <c r="C108" i="31"/>
  <c r="C108" i="47" s="1"/>
  <c r="C108" i="55"/>
  <c r="L108" i="55" s="1"/>
  <c r="C100" i="31"/>
  <c r="C100" i="55"/>
  <c r="C92" i="31"/>
  <c r="C92" i="46" s="1"/>
  <c r="C92" i="55"/>
  <c r="C84" i="31"/>
  <c r="C84" i="46" s="1"/>
  <c r="C84" i="55"/>
  <c r="C76" i="31"/>
  <c r="C76" i="47" s="1"/>
  <c r="C76" i="55"/>
  <c r="C68" i="31"/>
  <c r="D262" i="31"/>
  <c r="D262" i="46" s="1"/>
  <c r="D262" i="55"/>
  <c r="D230" i="31"/>
  <c r="D230" i="46" s="1"/>
  <c r="D230" i="55"/>
  <c r="D198" i="31"/>
  <c r="D198" i="55"/>
  <c r="D166" i="31"/>
  <c r="D166" i="55"/>
  <c r="D134" i="31"/>
  <c r="D134" i="55"/>
  <c r="D102" i="31"/>
  <c r="D102" i="55"/>
  <c r="D70" i="31"/>
  <c r="D70" i="55"/>
  <c r="D247" i="31"/>
  <c r="D247" i="47" s="1"/>
  <c r="D247" i="55"/>
  <c r="D215" i="31"/>
  <c r="D215" i="47" s="1"/>
  <c r="D215" i="55"/>
  <c r="D183" i="31"/>
  <c r="D183" i="46" s="1"/>
  <c r="D183" i="55"/>
  <c r="D151" i="31"/>
  <c r="D151" i="55"/>
  <c r="D119" i="31"/>
  <c r="D119" i="55"/>
  <c r="D87" i="31"/>
  <c r="D87" i="55"/>
  <c r="D268" i="31"/>
  <c r="D268" i="55"/>
  <c r="D236" i="31"/>
  <c r="D236" i="55"/>
  <c r="D204" i="31"/>
  <c r="D204" i="46" s="1"/>
  <c r="D204" i="55"/>
  <c r="D172" i="31"/>
  <c r="D172" i="55"/>
  <c r="D140" i="31"/>
  <c r="D140" i="55"/>
  <c r="D108" i="31"/>
  <c r="D108" i="55"/>
  <c r="D76" i="31"/>
  <c r="D76" i="55"/>
  <c r="D257" i="31"/>
  <c r="D257" i="46" s="1"/>
  <c r="D257" i="55"/>
  <c r="D225" i="31"/>
  <c r="D225" i="55"/>
  <c r="D193" i="31"/>
  <c r="D193" i="55"/>
  <c r="D161" i="31"/>
  <c r="D161" i="55"/>
  <c r="D129" i="31"/>
  <c r="D129" i="47" s="1"/>
  <c r="D129" i="55"/>
  <c r="D97" i="31"/>
  <c r="D97" i="55"/>
  <c r="D65" i="31"/>
  <c r="F267" i="31"/>
  <c r="F267" i="55"/>
  <c r="F251" i="31"/>
  <c r="F251" i="55"/>
  <c r="F235" i="31"/>
  <c r="F235" i="55"/>
  <c r="F219" i="31"/>
  <c r="F219" i="55"/>
  <c r="F203" i="31"/>
  <c r="F203" i="46" s="1"/>
  <c r="F203" i="55"/>
  <c r="F187" i="31"/>
  <c r="F187" i="46" s="1"/>
  <c r="F187" i="55"/>
  <c r="F171" i="31"/>
  <c r="F171" i="55"/>
  <c r="F155" i="31"/>
  <c r="F155" i="46" s="1"/>
  <c r="F155" i="55"/>
  <c r="F139" i="31"/>
  <c r="F139" i="46" s="1"/>
  <c r="F139" i="55"/>
  <c r="F123" i="31"/>
  <c r="F123" i="55"/>
  <c r="F107" i="31"/>
  <c r="F107" i="55"/>
  <c r="F91" i="31"/>
  <c r="F91" i="46" s="1"/>
  <c r="F91" i="55"/>
  <c r="F75" i="31"/>
  <c r="F75" i="55"/>
  <c r="F272" i="31"/>
  <c r="F272" i="55"/>
  <c r="F256" i="31"/>
  <c r="F256" i="46" s="1"/>
  <c r="F256" i="55"/>
  <c r="F240" i="31"/>
  <c r="F240" i="45" s="1"/>
  <c r="F240" i="55"/>
  <c r="F224" i="31"/>
  <c r="F224" i="55"/>
  <c r="F208" i="31"/>
  <c r="F208" i="55"/>
  <c r="F192" i="31"/>
  <c r="F192" i="55"/>
  <c r="F176" i="31"/>
  <c r="F176" i="47" s="1"/>
  <c r="F176" i="55"/>
  <c r="F160" i="31"/>
  <c r="F160" i="46" s="1"/>
  <c r="F160" i="55"/>
  <c r="F144" i="31"/>
  <c r="F144" i="55"/>
  <c r="F128" i="31"/>
  <c r="F128" i="45" s="1"/>
  <c r="F128" i="55"/>
  <c r="F112" i="31"/>
  <c r="F112" i="55"/>
  <c r="F96" i="31"/>
  <c r="F96" i="55"/>
  <c r="F80" i="31"/>
  <c r="F80" i="45" s="1"/>
  <c r="F80" i="55"/>
  <c r="F64" i="31"/>
  <c r="F64" i="55"/>
  <c r="G245" i="31"/>
  <c r="G245" i="46" s="1"/>
  <c r="G245" i="55"/>
  <c r="G213" i="55"/>
  <c r="G181" i="31"/>
  <c r="G181" i="55"/>
  <c r="G149" i="31"/>
  <c r="G149" i="47" s="1"/>
  <c r="G149" i="55"/>
  <c r="G117" i="55"/>
  <c r="P117" i="55" s="1"/>
  <c r="G85" i="31"/>
  <c r="G85" i="47" s="1"/>
  <c r="G85" i="55"/>
  <c r="G268" i="31"/>
  <c r="G268" i="45" s="1"/>
  <c r="G268" i="55"/>
  <c r="G236" i="31"/>
  <c r="G236" i="55"/>
  <c r="G204" i="31"/>
  <c r="G204" i="55"/>
  <c r="G172" i="31"/>
  <c r="G172" i="55"/>
  <c r="G140" i="31"/>
  <c r="G140" i="55"/>
  <c r="G108" i="31"/>
  <c r="G108" i="55"/>
  <c r="G76" i="31"/>
  <c r="G76" i="55"/>
  <c r="G255" i="31"/>
  <c r="G255" i="55"/>
  <c r="G223" i="31"/>
  <c r="G223" i="45" s="1"/>
  <c r="G223" i="55"/>
  <c r="G191" i="31"/>
  <c r="G191" i="55"/>
  <c r="G159" i="31"/>
  <c r="G159" i="55"/>
  <c r="G127" i="31"/>
  <c r="G127" i="55"/>
  <c r="G95" i="31"/>
  <c r="G95" i="47" s="1"/>
  <c r="G95" i="55"/>
  <c r="G274" i="31"/>
  <c r="G274" i="55"/>
  <c r="G242" i="31"/>
  <c r="G242" i="47" s="1"/>
  <c r="G242" i="55"/>
  <c r="G210" i="31"/>
  <c r="G210" i="55"/>
  <c r="G178" i="31"/>
  <c r="G178" i="55"/>
  <c r="G146" i="31"/>
  <c r="G146" i="55"/>
  <c r="G114" i="31"/>
  <c r="G114" i="45" s="1"/>
  <c r="G114" i="55"/>
  <c r="G82" i="31"/>
  <c r="G82" i="46" s="1"/>
  <c r="G82" i="55"/>
  <c r="E267" i="31"/>
  <c r="E267" i="45" s="1"/>
  <c r="E267" i="55"/>
  <c r="N267" i="55" s="1"/>
  <c r="E251" i="31"/>
  <c r="E251" i="55"/>
  <c r="E235" i="31"/>
  <c r="E235" i="47" s="1"/>
  <c r="E235" i="55"/>
  <c r="E262" i="31"/>
  <c r="E262" i="55"/>
  <c r="E246" i="31"/>
  <c r="E246" i="55"/>
  <c r="E230" i="31"/>
  <c r="E230" i="47" s="1"/>
  <c r="E230" i="55"/>
  <c r="E214" i="31"/>
  <c r="E214" i="55"/>
  <c r="E198" i="31"/>
  <c r="E198" i="55"/>
  <c r="E182" i="31"/>
  <c r="E182" i="55"/>
  <c r="E166" i="31"/>
  <c r="E166" i="55"/>
  <c r="E150" i="31"/>
  <c r="E150" i="55"/>
  <c r="E134" i="31"/>
  <c r="E134" i="55"/>
  <c r="E118" i="31"/>
  <c r="E118" i="55"/>
  <c r="E102" i="31"/>
  <c r="E102" i="55"/>
  <c r="E86" i="31"/>
  <c r="E86" i="55"/>
  <c r="E70" i="31"/>
  <c r="E70" i="55"/>
  <c r="E225" i="31"/>
  <c r="E225" i="55"/>
  <c r="E209" i="31"/>
  <c r="E209" i="47" s="1"/>
  <c r="E209" i="55"/>
  <c r="E193" i="31"/>
  <c r="E193" i="46" s="1"/>
  <c r="E193" i="55"/>
  <c r="E177" i="31"/>
  <c r="E177" i="55"/>
  <c r="N177" i="55" s="1"/>
  <c r="E161" i="31"/>
  <c r="E161" i="55"/>
  <c r="E145" i="31"/>
  <c r="E145" i="47" s="1"/>
  <c r="E145" i="55"/>
  <c r="E129" i="31"/>
  <c r="E129" i="55"/>
  <c r="N129" i="55" s="1"/>
  <c r="E113" i="31"/>
  <c r="E113" i="55"/>
  <c r="E97" i="31"/>
  <c r="E97" i="46" s="1"/>
  <c r="E97" i="55"/>
  <c r="E81" i="31"/>
  <c r="E81" i="55"/>
  <c r="N81" i="55" s="1"/>
  <c r="E65" i="31"/>
  <c r="C257" i="31"/>
  <c r="C257" i="55"/>
  <c r="C234" i="31"/>
  <c r="C234" i="46" s="1"/>
  <c r="C234" i="55"/>
  <c r="C194" i="31"/>
  <c r="C194" i="47" s="1"/>
  <c r="C194" i="55"/>
  <c r="C162" i="31"/>
  <c r="C162" i="55"/>
  <c r="C138" i="31"/>
  <c r="C138" i="55"/>
  <c r="C106" i="31"/>
  <c r="C106" i="47" s="1"/>
  <c r="C106" i="55"/>
  <c r="C90" i="31"/>
  <c r="C90" i="55"/>
  <c r="D190" i="31"/>
  <c r="D190" i="55"/>
  <c r="D271" i="31"/>
  <c r="D271" i="55"/>
  <c r="D143" i="31"/>
  <c r="D143" i="47" s="1"/>
  <c r="D143" i="55"/>
  <c r="D228" i="31"/>
  <c r="D228" i="55"/>
  <c r="D100" i="31"/>
  <c r="D100" i="47" s="1"/>
  <c r="D100" i="55"/>
  <c r="D185" i="31"/>
  <c r="D185" i="47" s="1"/>
  <c r="D185" i="55"/>
  <c r="F183" i="55"/>
  <c r="F119" i="31"/>
  <c r="F119" i="55"/>
  <c r="F268" i="31"/>
  <c r="F268" i="47" s="1"/>
  <c r="F268" i="55"/>
  <c r="F204" i="31"/>
  <c r="F204" i="55"/>
  <c r="F140" i="31"/>
  <c r="F140" i="55"/>
  <c r="F76" i="31"/>
  <c r="F76" i="55"/>
  <c r="G173" i="31"/>
  <c r="G173" i="55"/>
  <c r="G228" i="31"/>
  <c r="G228" i="47" s="1"/>
  <c r="G228" i="55"/>
  <c r="G100" i="31"/>
  <c r="G100" i="46" s="1"/>
  <c r="G100" i="55"/>
  <c r="G215" i="31"/>
  <c r="G215" i="46" s="1"/>
  <c r="G215" i="55"/>
  <c r="G87" i="31"/>
  <c r="G87" i="55"/>
  <c r="P87" i="55" s="1"/>
  <c r="G170" i="31"/>
  <c r="G170" i="46" s="1"/>
  <c r="G170" i="55"/>
  <c r="E247" i="31"/>
  <c r="E247" i="45" s="1"/>
  <c r="E247" i="55"/>
  <c r="E226" i="31"/>
  <c r="E226" i="55"/>
  <c r="E162" i="31"/>
  <c r="E162" i="47" s="1"/>
  <c r="E162" i="55"/>
  <c r="E114" i="31"/>
  <c r="E114" i="55"/>
  <c r="E66" i="31"/>
  <c r="E173" i="31"/>
  <c r="E173" i="55"/>
  <c r="E93" i="31"/>
  <c r="E93" i="46" s="1"/>
  <c r="E93" i="55"/>
  <c r="F174" i="44"/>
  <c r="E246" i="44"/>
  <c r="C241" i="31"/>
  <c r="C241" i="46" s="1"/>
  <c r="C241" i="55"/>
  <c r="C217" i="31"/>
  <c r="C217" i="55"/>
  <c r="C185" i="31"/>
  <c r="C185" i="55"/>
  <c r="C153" i="31"/>
  <c r="C153" i="47" s="1"/>
  <c r="C153" i="55"/>
  <c r="C129" i="31"/>
  <c r="C129" i="55"/>
  <c r="C97" i="31"/>
  <c r="C97" i="55"/>
  <c r="D186" i="31"/>
  <c r="D186" i="55"/>
  <c r="D90" i="31"/>
  <c r="D90" i="55"/>
  <c r="D171" i="31"/>
  <c r="D171" i="55"/>
  <c r="D256" i="31"/>
  <c r="D256" i="55"/>
  <c r="D128" i="31"/>
  <c r="D128" i="55"/>
  <c r="D213" i="31"/>
  <c r="D213" i="55"/>
  <c r="M213" i="55" s="1"/>
  <c r="D117" i="31"/>
  <c r="D117" i="46" s="1"/>
  <c r="D117" i="55"/>
  <c r="F261" i="31"/>
  <c r="F261" i="46" s="1"/>
  <c r="F261" i="55"/>
  <c r="F197" i="31"/>
  <c r="F197" i="47" s="1"/>
  <c r="F197" i="55"/>
  <c r="F133" i="31"/>
  <c r="F133" i="47" s="1"/>
  <c r="F133" i="55"/>
  <c r="F69" i="31"/>
  <c r="F69" i="55"/>
  <c r="F218" i="31"/>
  <c r="F218" i="45" s="1"/>
  <c r="F218" i="55"/>
  <c r="F170" i="31"/>
  <c r="F170" i="47" s="1"/>
  <c r="F170" i="55"/>
  <c r="F106" i="31"/>
  <c r="F106" i="46" s="1"/>
  <c r="F106" i="55"/>
  <c r="G233" i="31"/>
  <c r="G233" i="47" s="1"/>
  <c r="G233" i="55"/>
  <c r="G105" i="31"/>
  <c r="G105" i="55"/>
  <c r="G192" i="31"/>
  <c r="G192" i="55"/>
  <c r="P192" i="55" s="1"/>
  <c r="G96" i="31"/>
  <c r="G96" i="55"/>
  <c r="G211" i="31"/>
  <c r="G211" i="47" s="1"/>
  <c r="G211" i="55"/>
  <c r="G83" i="31"/>
  <c r="G83" i="55"/>
  <c r="G166" i="31"/>
  <c r="G166" i="45" s="1"/>
  <c r="G166" i="55"/>
  <c r="E261" i="31"/>
  <c r="E261" i="55"/>
  <c r="E240" i="31"/>
  <c r="E240" i="46" s="1"/>
  <c r="E240" i="55"/>
  <c r="E208" i="31"/>
  <c r="E208" i="55"/>
  <c r="E144" i="31"/>
  <c r="E144" i="55"/>
  <c r="E80" i="31"/>
  <c r="E80" i="55"/>
  <c r="E203" i="31"/>
  <c r="E203" i="55"/>
  <c r="E155" i="31"/>
  <c r="E155" i="46" s="1"/>
  <c r="E155" i="55"/>
  <c r="E91" i="31"/>
  <c r="E91" i="55"/>
  <c r="G210" i="44"/>
  <c r="C250" i="31"/>
  <c r="C250" i="55"/>
  <c r="C239" i="31"/>
  <c r="C239" i="47" s="1"/>
  <c r="C239" i="55"/>
  <c r="C214" i="31"/>
  <c r="C214" i="45" s="1"/>
  <c r="C214" i="55"/>
  <c r="C190" i="31"/>
  <c r="C190" i="47" s="1"/>
  <c r="C190" i="55"/>
  <c r="C166" i="31"/>
  <c r="C166" i="55"/>
  <c r="C150" i="31"/>
  <c r="C150" i="55"/>
  <c r="L150" i="55" s="1"/>
  <c r="C126" i="31"/>
  <c r="C126" i="55"/>
  <c r="C102" i="31"/>
  <c r="C102" i="55"/>
  <c r="C78" i="31"/>
  <c r="C78" i="55"/>
  <c r="D206" i="31"/>
  <c r="D206" i="55"/>
  <c r="D142" i="31"/>
  <c r="D142" i="46" s="1"/>
  <c r="D142" i="55"/>
  <c r="D255" i="31"/>
  <c r="D255" i="46" s="1"/>
  <c r="D255" i="55"/>
  <c r="D159" i="31"/>
  <c r="D159" i="55"/>
  <c r="M159" i="55" s="1"/>
  <c r="D63" i="31"/>
  <c r="D180" i="31"/>
  <c r="D180" i="55"/>
  <c r="M180" i="55" s="1"/>
  <c r="D116" i="31"/>
  <c r="D116" i="47" s="1"/>
  <c r="D116" i="55"/>
  <c r="D233" i="31"/>
  <c r="D233" i="55"/>
  <c r="D137" i="31"/>
  <c r="D137" i="46" s="1"/>
  <c r="D137" i="55"/>
  <c r="F271" i="31"/>
  <c r="F271" i="55"/>
  <c r="F223" i="31"/>
  <c r="F223" i="55"/>
  <c r="F159" i="55"/>
  <c r="F111" i="31"/>
  <c r="F111" i="55"/>
  <c r="O111" i="55" s="1"/>
  <c r="F63" i="31"/>
  <c r="F63" i="55"/>
  <c r="F228" i="31"/>
  <c r="F228" i="45" s="1"/>
  <c r="F228" i="55"/>
  <c r="F180" i="31"/>
  <c r="F180" i="55"/>
  <c r="F132" i="31"/>
  <c r="F132" i="55"/>
  <c r="F84" i="31"/>
  <c r="F84" i="55"/>
  <c r="G221" i="31"/>
  <c r="G221" i="55"/>
  <c r="G125" i="31"/>
  <c r="G125" i="47" s="1"/>
  <c r="G125" i="55"/>
  <c r="G244" i="31"/>
  <c r="G244" i="45" s="1"/>
  <c r="G244" i="55"/>
  <c r="G180" i="31"/>
  <c r="G180" i="55"/>
  <c r="G84" i="31"/>
  <c r="G84" i="45" s="1"/>
  <c r="G84" i="55"/>
  <c r="P84" i="55" s="1"/>
  <c r="G231" i="31"/>
  <c r="G231" i="55"/>
  <c r="G167" i="31"/>
  <c r="G167" i="55"/>
  <c r="G71" i="31"/>
  <c r="G71" i="55"/>
  <c r="G186" i="31"/>
  <c r="G186" i="55"/>
  <c r="G90" i="31"/>
  <c r="G90" i="55"/>
  <c r="E255" i="31"/>
  <c r="E255" i="45" s="1"/>
  <c r="E255" i="55"/>
  <c r="N255" i="55" s="1"/>
  <c r="E250" i="31"/>
  <c r="E250" i="55"/>
  <c r="E202" i="31"/>
  <c r="E202" i="55"/>
  <c r="E170" i="31"/>
  <c r="E170" i="55"/>
  <c r="E122" i="31"/>
  <c r="E122" i="55"/>
  <c r="E74" i="31"/>
  <c r="E74" i="46" s="1"/>
  <c r="E74" i="55"/>
  <c r="E197" i="31"/>
  <c r="E197" i="55"/>
  <c r="E149" i="31"/>
  <c r="E149" i="55"/>
  <c r="E101" i="31"/>
  <c r="E101" i="55"/>
  <c r="C259" i="31"/>
  <c r="C259" i="55"/>
  <c r="C245" i="31"/>
  <c r="C245" i="47" s="1"/>
  <c r="C245" i="55"/>
  <c r="C267" i="31"/>
  <c r="C267" i="55"/>
  <c r="C251" i="31"/>
  <c r="C251" i="55"/>
  <c r="C236" i="31"/>
  <c r="C236" i="46" s="1"/>
  <c r="C236" i="55"/>
  <c r="C227" i="31"/>
  <c r="C227" i="55"/>
  <c r="C219" i="31"/>
  <c r="C219" i="55"/>
  <c r="C211" i="31"/>
  <c r="C211" i="55"/>
  <c r="C203" i="31"/>
  <c r="C203" i="55"/>
  <c r="C195" i="31"/>
  <c r="C195" i="55"/>
  <c r="C187" i="31"/>
  <c r="C187" i="47" s="1"/>
  <c r="C187" i="55"/>
  <c r="C179" i="31"/>
  <c r="C179" i="55"/>
  <c r="C171" i="31"/>
  <c r="C171" i="55"/>
  <c r="C163" i="31"/>
  <c r="C163" i="55"/>
  <c r="C155" i="31"/>
  <c r="C155" i="46" s="1"/>
  <c r="C155" i="55"/>
  <c r="C147" i="31"/>
  <c r="C147" i="55"/>
  <c r="C139" i="31"/>
  <c r="C139" i="47" s="1"/>
  <c r="C139" i="55"/>
  <c r="C131" i="31"/>
  <c r="C131" i="45" s="1"/>
  <c r="C131" i="55"/>
  <c r="C123" i="31"/>
  <c r="C123" i="55"/>
  <c r="C115" i="31"/>
  <c r="C115" i="55"/>
  <c r="C107" i="31"/>
  <c r="C107" i="55"/>
  <c r="C99" i="31"/>
  <c r="C99" i="55"/>
  <c r="C91" i="31"/>
  <c r="C91" i="47" s="1"/>
  <c r="C91" i="55"/>
  <c r="C83" i="31"/>
  <c r="C83" i="47" s="1"/>
  <c r="C83" i="55"/>
  <c r="C75" i="31"/>
  <c r="C75" i="55"/>
  <c r="C67" i="31"/>
  <c r="D258" i="31"/>
  <c r="D258" i="55"/>
  <c r="M258" i="55" s="1"/>
  <c r="D226" i="31"/>
  <c r="D226" i="47" s="1"/>
  <c r="D226" i="55"/>
  <c r="D194" i="31"/>
  <c r="D194" i="55"/>
  <c r="D162" i="31"/>
  <c r="D162" i="46" s="1"/>
  <c r="D162" i="55"/>
  <c r="M162" i="55" s="1"/>
  <c r="D130" i="31"/>
  <c r="D130" i="46" s="1"/>
  <c r="D130" i="55"/>
  <c r="D98" i="31"/>
  <c r="D98" i="55"/>
  <c r="D66" i="31"/>
  <c r="D243" i="31"/>
  <c r="D243" i="47" s="1"/>
  <c r="D243" i="55"/>
  <c r="D211" i="31"/>
  <c r="D211" i="47" s="1"/>
  <c r="D211" i="55"/>
  <c r="D179" i="31"/>
  <c r="D179" i="55"/>
  <c r="D147" i="31"/>
  <c r="D147" i="47" s="1"/>
  <c r="D147" i="55"/>
  <c r="M147" i="55" s="1"/>
  <c r="D115" i="31"/>
  <c r="D115" i="46" s="1"/>
  <c r="D115" i="55"/>
  <c r="D83" i="31"/>
  <c r="D83" i="55"/>
  <c r="D264" i="31"/>
  <c r="D264" i="47" s="1"/>
  <c r="D264" i="55"/>
  <c r="M264" i="55" s="1"/>
  <c r="D232" i="31"/>
  <c r="D232" i="55"/>
  <c r="D200" i="31"/>
  <c r="D200" i="55"/>
  <c r="D168" i="31"/>
  <c r="D168" i="55"/>
  <c r="D136" i="31"/>
  <c r="D136" i="47" s="1"/>
  <c r="D136" i="55"/>
  <c r="D104" i="31"/>
  <c r="D104" i="45" s="1"/>
  <c r="D104" i="55"/>
  <c r="D72" i="31"/>
  <c r="D72" i="55"/>
  <c r="D253" i="31"/>
  <c r="D253" i="55"/>
  <c r="D221" i="31"/>
  <c r="D221" i="45" s="1"/>
  <c r="D221" i="55"/>
  <c r="D189" i="31"/>
  <c r="D189" i="55"/>
  <c r="D157" i="31"/>
  <c r="D157" i="55"/>
  <c r="D125" i="31"/>
  <c r="D125" i="55"/>
  <c r="D93" i="31"/>
  <c r="D93" i="55"/>
  <c r="M93" i="55" s="1"/>
  <c r="F265" i="31"/>
  <c r="F265" i="46" s="1"/>
  <c r="F265" i="55"/>
  <c r="F249" i="31"/>
  <c r="F249" i="46" s="1"/>
  <c r="F249" i="55"/>
  <c r="F233" i="31"/>
  <c r="F233" i="55"/>
  <c r="F217" i="31"/>
  <c r="F217" i="55"/>
  <c r="F201" i="31"/>
  <c r="F201" i="45" s="1"/>
  <c r="F201" i="55"/>
  <c r="O201" i="55" s="1"/>
  <c r="F185" i="31"/>
  <c r="F185" i="55"/>
  <c r="F169" i="31"/>
  <c r="F169" i="45" s="1"/>
  <c r="F169" i="55"/>
  <c r="F153" i="31"/>
  <c r="F153" i="55"/>
  <c r="F137" i="31"/>
  <c r="F137" i="55"/>
  <c r="F121" i="31"/>
  <c r="F121" i="45" s="1"/>
  <c r="F121" i="55"/>
  <c r="F105" i="31"/>
  <c r="F105" i="46" s="1"/>
  <c r="F105" i="55"/>
  <c r="F89" i="31"/>
  <c r="F89" i="55"/>
  <c r="F73" i="31"/>
  <c r="F73" i="55"/>
  <c r="F270" i="31"/>
  <c r="F270" i="45" s="1"/>
  <c r="F270" i="55"/>
  <c r="F254" i="31"/>
  <c r="F254" i="47" s="1"/>
  <c r="F254" i="55"/>
  <c r="F238" i="31"/>
  <c r="F238" i="55"/>
  <c r="F222" i="31"/>
  <c r="F222" i="55"/>
  <c r="F206" i="31"/>
  <c r="F206" i="55"/>
  <c r="F190" i="31"/>
  <c r="F190" i="55"/>
  <c r="F174" i="31"/>
  <c r="F174" i="55"/>
  <c r="F158" i="31"/>
  <c r="F158" i="47" s="1"/>
  <c r="F158" i="55"/>
  <c r="F142" i="31"/>
  <c r="F142" i="46" s="1"/>
  <c r="F142" i="55"/>
  <c r="F126" i="31"/>
  <c r="F126" i="55"/>
  <c r="F110" i="31"/>
  <c r="F110" i="55"/>
  <c r="F94" i="31"/>
  <c r="F94" i="55"/>
  <c r="F78" i="31"/>
  <c r="F78" i="55"/>
  <c r="G273" i="31"/>
  <c r="G273" i="46" s="1"/>
  <c r="G273" i="55"/>
  <c r="G241" i="31"/>
  <c r="G241" i="47" s="1"/>
  <c r="G241" i="55"/>
  <c r="G209" i="31"/>
  <c r="G209" i="55"/>
  <c r="G177" i="31"/>
  <c r="G177" i="55"/>
  <c r="G145" i="31"/>
  <c r="G145" i="46" s="1"/>
  <c r="G145" i="55"/>
  <c r="G113" i="31"/>
  <c r="G113" i="55"/>
  <c r="G81" i="31"/>
  <c r="G81" i="55"/>
  <c r="G264" i="31"/>
  <c r="G264" i="55"/>
  <c r="G232" i="31"/>
  <c r="G232" i="55"/>
  <c r="G200" i="31"/>
  <c r="G200" i="55"/>
  <c r="G168" i="31"/>
  <c r="G168" i="55"/>
  <c r="G136" i="31"/>
  <c r="G136" i="46" s="1"/>
  <c r="G136" i="55"/>
  <c r="G104" i="31"/>
  <c r="G104" i="55"/>
  <c r="G72" i="31"/>
  <c r="G72" i="55"/>
  <c r="G251" i="31"/>
  <c r="G251" i="55"/>
  <c r="G219" i="31"/>
  <c r="G219" i="55"/>
  <c r="G187" i="31"/>
  <c r="G187" i="46" s="1"/>
  <c r="G187" i="55"/>
  <c r="G155" i="31"/>
  <c r="G155" i="55"/>
  <c r="G123" i="31"/>
  <c r="G123" i="47" s="1"/>
  <c r="G123" i="55"/>
  <c r="G91" i="31"/>
  <c r="G91" i="55"/>
  <c r="G270" i="31"/>
  <c r="G270" i="55"/>
  <c r="P270" i="55" s="1"/>
  <c r="G238" i="31"/>
  <c r="G238" i="55"/>
  <c r="G206" i="31"/>
  <c r="G206" i="47" s="1"/>
  <c r="G206" i="55"/>
  <c r="G174" i="31"/>
  <c r="G174" i="55"/>
  <c r="G142" i="31"/>
  <c r="G142" i="55"/>
  <c r="G110" i="31"/>
  <c r="G110" i="55"/>
  <c r="G78" i="31"/>
  <c r="G78" i="55"/>
  <c r="E265" i="31"/>
  <c r="E265" i="55"/>
  <c r="E249" i="31"/>
  <c r="E249" i="55"/>
  <c r="E63" i="31"/>
  <c r="E260" i="31"/>
  <c r="E260" i="55"/>
  <c r="E244" i="31"/>
  <c r="E244" i="55"/>
  <c r="E228" i="31"/>
  <c r="E228" i="55"/>
  <c r="E212" i="31"/>
  <c r="E212" i="55"/>
  <c r="E196" i="31"/>
  <c r="E196" i="55"/>
  <c r="E180" i="31"/>
  <c r="E180" i="55"/>
  <c r="E164" i="31"/>
  <c r="E164" i="55"/>
  <c r="E148" i="31"/>
  <c r="E148" i="55"/>
  <c r="E132" i="31"/>
  <c r="E132" i="47" s="1"/>
  <c r="E132" i="55"/>
  <c r="E116" i="31"/>
  <c r="E116" i="55"/>
  <c r="E100" i="31"/>
  <c r="E100" i="55"/>
  <c r="E84" i="31"/>
  <c r="E84" i="46" s="1"/>
  <c r="E84" i="55"/>
  <c r="N84" i="55" s="1"/>
  <c r="E68" i="31"/>
  <c r="E68" i="46" s="1"/>
  <c r="E223" i="31"/>
  <c r="E223" i="55"/>
  <c r="E207" i="31"/>
  <c r="E207" i="55"/>
  <c r="E191" i="31"/>
  <c r="E191" i="47" s="1"/>
  <c r="E191" i="55"/>
  <c r="E175" i="31"/>
  <c r="E175" i="55"/>
  <c r="E159" i="31"/>
  <c r="E159" i="47" s="1"/>
  <c r="E159" i="55"/>
  <c r="N159" i="55" s="1"/>
  <c r="E143" i="31"/>
  <c r="E143" i="55"/>
  <c r="E127" i="31"/>
  <c r="E127" i="55"/>
  <c r="E111" i="31"/>
  <c r="E111" i="55"/>
  <c r="N111" i="55" s="1"/>
  <c r="E95" i="31"/>
  <c r="E95" i="55"/>
  <c r="E79" i="31"/>
  <c r="E79" i="55"/>
  <c r="B73" i="40"/>
  <c r="C66" i="44"/>
  <c r="C66" i="31"/>
  <c r="G261" i="44"/>
  <c r="P261" i="44" s="1"/>
  <c r="G249" i="44"/>
  <c r="P249" i="44" s="1"/>
  <c r="G261" i="31"/>
  <c r="G213" i="31"/>
  <c r="G165" i="31"/>
  <c r="G117" i="31"/>
  <c r="G69" i="31"/>
  <c r="F135" i="44"/>
  <c r="O135" i="44" s="1"/>
  <c r="F111" i="44"/>
  <c r="O111" i="44" s="1"/>
  <c r="U111" i="44" s="1"/>
  <c r="O63" i="49"/>
  <c r="F63" i="44"/>
  <c r="F255" i="31"/>
  <c r="F231" i="31"/>
  <c r="F231" i="45" s="1"/>
  <c r="F207" i="31"/>
  <c r="F183" i="31"/>
  <c r="F159" i="31"/>
  <c r="F135" i="31"/>
  <c r="N63" i="49"/>
  <c r="E63" i="44"/>
  <c r="M63" i="49"/>
  <c r="D63" i="44"/>
  <c r="M63" i="44" s="1"/>
  <c r="C162" i="44"/>
  <c r="L162" i="44" s="1"/>
  <c r="U162" i="44" s="1"/>
  <c r="C150" i="44"/>
  <c r="L150" i="44" s="1"/>
  <c r="C126" i="44"/>
  <c r="L126" i="44" s="1"/>
  <c r="C114" i="44"/>
  <c r="L114" i="44" s="1"/>
  <c r="C90" i="44"/>
  <c r="L90" i="44" s="1"/>
  <c r="C78" i="44"/>
  <c r="L78" i="44" s="1"/>
  <c r="C270" i="31"/>
  <c r="C261" i="31"/>
  <c r="O63" i="51"/>
  <c r="M63" i="51"/>
  <c r="P63" i="49"/>
  <c r="L63" i="49"/>
  <c r="N63" i="51"/>
  <c r="L63" i="51"/>
  <c r="P63" i="51"/>
  <c r="P63" i="44"/>
  <c r="P62" i="30"/>
  <c r="U232" i="44" l="1"/>
  <c r="U141" i="44"/>
  <c r="F189" i="46"/>
  <c r="F90" i="47"/>
  <c r="F222" i="45"/>
  <c r="F204" i="45"/>
  <c r="F225" i="47"/>
  <c r="U267" i="44"/>
  <c r="C129" i="47"/>
  <c r="C93" i="47"/>
  <c r="C219" i="46"/>
  <c r="C67" i="45"/>
  <c r="G192" i="47"/>
  <c r="G186" i="45"/>
  <c r="G96" i="45"/>
  <c r="G87" i="45"/>
  <c r="U160" i="44"/>
  <c r="U256" i="44"/>
  <c r="G183" i="46"/>
  <c r="G219" i="46"/>
  <c r="G132" i="45"/>
  <c r="F147" i="45"/>
  <c r="F207" i="46"/>
  <c r="F96" i="46"/>
  <c r="F273" i="46"/>
  <c r="E204" i="45"/>
  <c r="U147" i="44"/>
  <c r="U243" i="44"/>
  <c r="U117" i="44"/>
  <c r="D171" i="46"/>
  <c r="U213" i="44"/>
  <c r="D168" i="47"/>
  <c r="D180" i="45"/>
  <c r="D144" i="47"/>
  <c r="D132" i="47"/>
  <c r="U208" i="44"/>
  <c r="D68" i="46"/>
  <c r="D87" i="47"/>
  <c r="U186" i="44"/>
  <c r="F180" i="45"/>
  <c r="U165" i="44"/>
  <c r="U99" i="44"/>
  <c r="U195" i="44"/>
  <c r="D69" i="46"/>
  <c r="E225" i="47"/>
  <c r="G165" i="46"/>
  <c r="D198" i="47"/>
  <c r="G195" i="45"/>
  <c r="F219" i="46"/>
  <c r="L93" i="47"/>
  <c r="U135" i="44"/>
  <c r="C267" i="45"/>
  <c r="C186" i="45"/>
  <c r="C141" i="46"/>
  <c r="C75" i="45"/>
  <c r="C171" i="47"/>
  <c r="P264" i="55"/>
  <c r="I32" i="55"/>
  <c r="C105" i="46"/>
  <c r="F35" i="55"/>
  <c r="C135" i="47"/>
  <c r="C231" i="45"/>
  <c r="E105" i="47"/>
  <c r="U123" i="44"/>
  <c r="U219" i="44"/>
  <c r="U88" i="44"/>
  <c r="U184" i="44"/>
  <c r="U93" i="44"/>
  <c r="U237" i="44"/>
  <c r="U150" i="49"/>
  <c r="I42" i="49"/>
  <c r="E41" i="49"/>
  <c r="F33" i="55"/>
  <c r="C72" i="46"/>
  <c r="L66" i="55"/>
  <c r="K41" i="49"/>
  <c r="L35" i="55"/>
  <c r="L156" i="47"/>
  <c r="I33" i="55"/>
  <c r="G141" i="45"/>
  <c r="U246" i="49"/>
  <c r="F32" i="55"/>
  <c r="F34" i="55"/>
  <c r="F42" i="55" s="1"/>
  <c r="L41" i="49"/>
  <c r="F36" i="55"/>
  <c r="I34" i="55"/>
  <c r="L33" i="55"/>
  <c r="L34" i="55"/>
  <c r="L42" i="55" s="1"/>
  <c r="U261" i="44"/>
  <c r="M108" i="55"/>
  <c r="L108" i="47"/>
  <c r="L204" i="47"/>
  <c r="P150" i="55"/>
  <c r="L32" i="55"/>
  <c r="C64" i="47"/>
  <c r="U189" i="44"/>
  <c r="H32" i="44"/>
  <c r="J32" i="44"/>
  <c r="L138" i="44"/>
  <c r="L34" i="44"/>
  <c r="N246" i="44"/>
  <c r="U114" i="44"/>
  <c r="U115" i="44"/>
  <c r="O174" i="55"/>
  <c r="I35" i="55"/>
  <c r="K36" i="44"/>
  <c r="M36" i="44"/>
  <c r="P210" i="44"/>
  <c r="I35" i="44"/>
  <c r="O174" i="44"/>
  <c r="I36" i="44"/>
  <c r="P174" i="44"/>
  <c r="F34" i="44"/>
  <c r="N102" i="44"/>
  <c r="I32" i="44"/>
  <c r="L174" i="44"/>
  <c r="U76" i="44"/>
  <c r="U75" i="44"/>
  <c r="U172" i="44"/>
  <c r="U171" i="44"/>
  <c r="U156" i="44"/>
  <c r="U157" i="44"/>
  <c r="U252" i="44"/>
  <c r="U253" i="44"/>
  <c r="U136" i="44"/>
  <c r="U70" i="44"/>
  <c r="U69" i="44"/>
  <c r="U222" i="44"/>
  <c r="U223" i="44"/>
  <c r="U82" i="44"/>
  <c r="U178" i="44"/>
  <c r="U190" i="44"/>
  <c r="U250" i="44"/>
  <c r="U168" i="44"/>
  <c r="U274" i="44"/>
  <c r="K42" i="49"/>
  <c r="U64" i="49"/>
  <c r="U126" i="44"/>
  <c r="U127" i="44"/>
  <c r="L36" i="44"/>
  <c r="P246" i="44"/>
  <c r="L35" i="44"/>
  <c r="O246" i="44"/>
  <c r="P246" i="55"/>
  <c r="L36" i="55"/>
  <c r="J36" i="55"/>
  <c r="H36" i="55"/>
  <c r="L32" i="44"/>
  <c r="L246" i="44"/>
  <c r="I34" i="44"/>
  <c r="N174" i="44"/>
  <c r="U268" i="44"/>
  <c r="U207" i="44"/>
  <c r="U97" i="44"/>
  <c r="U193" i="44"/>
  <c r="U214" i="44"/>
  <c r="U177" i="44"/>
  <c r="U273" i="44"/>
  <c r="U264" i="44"/>
  <c r="U150" i="44"/>
  <c r="U151" i="44"/>
  <c r="M66" i="44"/>
  <c r="G33" i="44"/>
  <c r="E33" i="44"/>
  <c r="M34" i="55"/>
  <c r="K34" i="55"/>
  <c r="P66" i="44"/>
  <c r="G36" i="44"/>
  <c r="E36" i="44"/>
  <c r="U84" i="44"/>
  <c r="U85" i="44"/>
  <c r="U180" i="44"/>
  <c r="U181" i="44"/>
  <c r="U198" i="44"/>
  <c r="U199" i="44"/>
  <c r="U106" i="44"/>
  <c r="U226" i="44"/>
  <c r="U94" i="44"/>
  <c r="U210" i="49"/>
  <c r="U192" i="44"/>
  <c r="G32" i="44"/>
  <c r="E32" i="44"/>
  <c r="L66" i="44"/>
  <c r="O66" i="44"/>
  <c r="G35" i="44"/>
  <c r="E35" i="44"/>
  <c r="H33" i="44"/>
  <c r="J33" i="44"/>
  <c r="M138" i="44"/>
  <c r="E35" i="55"/>
  <c r="G35" i="55"/>
  <c r="N66" i="44"/>
  <c r="E34" i="44"/>
  <c r="G34" i="44"/>
  <c r="F32" i="44"/>
  <c r="L102" i="44"/>
  <c r="G36" i="55"/>
  <c r="E36" i="55"/>
  <c r="L33" i="44"/>
  <c r="M246" i="44"/>
  <c r="U234" i="44"/>
  <c r="U235" i="44"/>
  <c r="U163" i="44"/>
  <c r="U100" i="44"/>
  <c r="U196" i="44"/>
  <c r="U166" i="44"/>
  <c r="U231" i="44"/>
  <c r="U121" i="44"/>
  <c r="U217" i="44"/>
  <c r="U238" i="44"/>
  <c r="U105" i="44"/>
  <c r="U201" i="44"/>
  <c r="M42" i="49"/>
  <c r="P174" i="55"/>
  <c r="I36" i="55"/>
  <c r="I42" i="55" s="1"/>
  <c r="M36" i="55"/>
  <c r="K36" i="55"/>
  <c r="J35" i="44"/>
  <c r="H35" i="44"/>
  <c r="O138" i="44"/>
  <c r="M33" i="44"/>
  <c r="K33" i="44"/>
  <c r="M210" i="44"/>
  <c r="I41" i="55"/>
  <c r="K32" i="55"/>
  <c r="M32" i="55"/>
  <c r="J34" i="44"/>
  <c r="H34" i="44"/>
  <c r="N138" i="44"/>
  <c r="J36" i="44"/>
  <c r="H36" i="44"/>
  <c r="P138" i="44"/>
  <c r="U108" i="44"/>
  <c r="U109" i="44"/>
  <c r="U204" i="44"/>
  <c r="U205" i="44"/>
  <c r="U270" i="44"/>
  <c r="U271" i="44"/>
  <c r="U129" i="44"/>
  <c r="U130" i="44"/>
  <c r="E34" i="55"/>
  <c r="G34" i="55"/>
  <c r="U118" i="44"/>
  <c r="U72" i="44"/>
  <c r="U216" i="44"/>
  <c r="M35" i="55"/>
  <c r="K35" i="55"/>
  <c r="J33" i="55"/>
  <c r="H33" i="55"/>
  <c r="M34" i="44"/>
  <c r="K34" i="44"/>
  <c r="N210" i="44"/>
  <c r="F33" i="44"/>
  <c r="M102" i="44"/>
  <c r="K33" i="55"/>
  <c r="K41" i="55" s="1"/>
  <c r="M33" i="55"/>
  <c r="G32" i="55"/>
  <c r="E32" i="55"/>
  <c r="U258" i="44"/>
  <c r="U259" i="44"/>
  <c r="U187" i="44"/>
  <c r="G33" i="55"/>
  <c r="E33" i="55"/>
  <c r="E41" i="55" s="1"/>
  <c r="U120" i="44"/>
  <c r="U87" i="44"/>
  <c r="U124" i="44"/>
  <c r="U220" i="44"/>
  <c r="U96" i="44"/>
  <c r="U202" i="44"/>
  <c r="U159" i="44"/>
  <c r="U255" i="44"/>
  <c r="U145" i="44"/>
  <c r="U241" i="44"/>
  <c r="U262" i="44"/>
  <c r="U225" i="44"/>
  <c r="U139" i="49"/>
  <c r="G41" i="49"/>
  <c r="G42" i="49"/>
  <c r="U78" i="44"/>
  <c r="U79" i="44"/>
  <c r="K32" i="44"/>
  <c r="M32" i="44"/>
  <c r="L210" i="44"/>
  <c r="K35" i="44"/>
  <c r="M35" i="44"/>
  <c r="O210" i="44"/>
  <c r="I33" i="44"/>
  <c r="M174" i="44"/>
  <c r="U132" i="44"/>
  <c r="U133" i="44"/>
  <c r="U228" i="44"/>
  <c r="U229" i="44"/>
  <c r="U112" i="44"/>
  <c r="U154" i="44"/>
  <c r="U142" i="44"/>
  <c r="U144" i="44"/>
  <c r="E42" i="49"/>
  <c r="J41" i="49"/>
  <c r="J42" i="49"/>
  <c r="J32" i="55"/>
  <c r="H32" i="55"/>
  <c r="U90" i="44"/>
  <c r="U91" i="44"/>
  <c r="F36" i="44"/>
  <c r="P102" i="44"/>
  <c r="N138" i="55"/>
  <c r="H34" i="55"/>
  <c r="J34" i="55"/>
  <c r="J35" i="55"/>
  <c r="H35" i="55"/>
  <c r="F35" i="44"/>
  <c r="O102" i="44"/>
  <c r="U240" i="44"/>
  <c r="U148" i="44"/>
  <c r="U244" i="44"/>
  <c r="U183" i="44"/>
  <c r="U73" i="44"/>
  <c r="U169" i="44"/>
  <c r="U265" i="44"/>
  <c r="U81" i="44"/>
  <c r="U153" i="44"/>
  <c r="U249" i="44"/>
  <c r="H41" i="49"/>
  <c r="H42" i="49"/>
  <c r="P72" i="55"/>
  <c r="G207" i="47"/>
  <c r="U211" i="49"/>
  <c r="G231" i="46"/>
  <c r="P201" i="55"/>
  <c r="G111" i="46"/>
  <c r="P159" i="55"/>
  <c r="G204" i="46"/>
  <c r="P195" i="55"/>
  <c r="P105" i="55"/>
  <c r="P132" i="55"/>
  <c r="G240" i="47"/>
  <c r="P240" i="47" s="1"/>
  <c r="G153" i="45"/>
  <c r="P228" i="55"/>
  <c r="U127" i="49"/>
  <c r="P183" i="55"/>
  <c r="U93" i="51"/>
  <c r="U190" i="51"/>
  <c r="P78" i="55"/>
  <c r="P123" i="55"/>
  <c r="P219" i="55"/>
  <c r="U129" i="51"/>
  <c r="U213" i="51"/>
  <c r="P96" i="55"/>
  <c r="P156" i="55"/>
  <c r="U229" i="51"/>
  <c r="O78" i="55"/>
  <c r="O270" i="55"/>
  <c r="O249" i="55"/>
  <c r="O246" i="55"/>
  <c r="F195" i="45"/>
  <c r="U151" i="49"/>
  <c r="F156" i="45"/>
  <c r="U114" i="49"/>
  <c r="F132" i="46"/>
  <c r="O219" i="55"/>
  <c r="U79" i="49"/>
  <c r="F183" i="45"/>
  <c r="F129" i="46"/>
  <c r="U163" i="49"/>
  <c r="F252" i="46"/>
  <c r="F186" i="45"/>
  <c r="F213" i="47"/>
  <c r="O153" i="55"/>
  <c r="O240" i="55"/>
  <c r="O150" i="55"/>
  <c r="U70" i="51"/>
  <c r="O126" i="55"/>
  <c r="O84" i="55"/>
  <c r="O144" i="55"/>
  <c r="O123" i="55"/>
  <c r="O165" i="47"/>
  <c r="E81" i="46"/>
  <c r="E243" i="46"/>
  <c r="U78" i="49"/>
  <c r="N186" i="55"/>
  <c r="E72" i="45"/>
  <c r="E273" i="46"/>
  <c r="N273" i="46" s="1"/>
  <c r="U162" i="49"/>
  <c r="U126" i="49"/>
  <c r="U103" i="49"/>
  <c r="N261" i="55"/>
  <c r="U157" i="51"/>
  <c r="U250" i="51"/>
  <c r="N150" i="55"/>
  <c r="N204" i="55"/>
  <c r="N102" i="55"/>
  <c r="U181" i="51"/>
  <c r="U246" i="51"/>
  <c r="N180" i="55"/>
  <c r="U228" i="51"/>
  <c r="U202" i="51"/>
  <c r="U256" i="51"/>
  <c r="U153" i="51"/>
  <c r="D93" i="47"/>
  <c r="M90" i="55"/>
  <c r="M225" i="55"/>
  <c r="M273" i="55"/>
  <c r="M168" i="55"/>
  <c r="U90" i="49"/>
  <c r="D240" i="47"/>
  <c r="U115" i="49"/>
  <c r="M171" i="55"/>
  <c r="M168" i="47"/>
  <c r="M144" i="55"/>
  <c r="U178" i="51"/>
  <c r="U255" i="51"/>
  <c r="U214" i="51"/>
  <c r="M243" i="55"/>
  <c r="U226" i="51"/>
  <c r="U154" i="51"/>
  <c r="U274" i="51"/>
  <c r="M72" i="55"/>
  <c r="D81" i="47"/>
  <c r="M66" i="55"/>
  <c r="N132" i="55"/>
  <c r="M117" i="55"/>
  <c r="P213" i="55"/>
  <c r="M249" i="55"/>
  <c r="D192" i="47"/>
  <c r="P81" i="55"/>
  <c r="M255" i="55"/>
  <c r="M102" i="55"/>
  <c r="N96" i="55"/>
  <c r="O228" i="55"/>
  <c r="N114" i="55"/>
  <c r="P114" i="55"/>
  <c r="P93" i="55"/>
  <c r="N216" i="55"/>
  <c r="M240" i="55"/>
  <c r="O102" i="55"/>
  <c r="N66" i="55"/>
  <c r="M87" i="55"/>
  <c r="O165" i="55"/>
  <c r="N207" i="55"/>
  <c r="P177" i="55"/>
  <c r="L171" i="55"/>
  <c r="P180" i="55"/>
  <c r="N162" i="55"/>
  <c r="P108" i="55"/>
  <c r="U108" i="55" s="1"/>
  <c r="N69" i="55"/>
  <c r="N90" i="55"/>
  <c r="O231" i="55"/>
  <c r="N168" i="55"/>
  <c r="P240" i="55"/>
  <c r="P153" i="55"/>
  <c r="O66" i="55"/>
  <c r="O258" i="55"/>
  <c r="O237" i="55"/>
  <c r="M234" i="55"/>
  <c r="M201" i="55"/>
  <c r="M126" i="55"/>
  <c r="N135" i="55"/>
  <c r="N156" i="55"/>
  <c r="P126" i="55"/>
  <c r="P216" i="55"/>
  <c r="P129" i="55"/>
  <c r="O225" i="55"/>
  <c r="M120" i="55"/>
  <c r="N171" i="55"/>
  <c r="P165" i="55"/>
  <c r="N195" i="55"/>
  <c r="N237" i="55"/>
  <c r="P249" i="55"/>
  <c r="O114" i="55"/>
  <c r="O93" i="55"/>
  <c r="M69" i="55"/>
  <c r="M105" i="55"/>
  <c r="M270" i="55"/>
  <c r="M207" i="55"/>
  <c r="N183" i="55"/>
  <c r="P222" i="55"/>
  <c r="P267" i="55"/>
  <c r="P225" i="55"/>
  <c r="O81" i="55"/>
  <c r="O273" i="55"/>
  <c r="M216" i="55"/>
  <c r="N123" i="55"/>
  <c r="N249" i="55"/>
  <c r="P273" i="55"/>
  <c r="O105" i="55"/>
  <c r="P186" i="55"/>
  <c r="O204" i="55"/>
  <c r="P204" i="55"/>
  <c r="O192" i="55"/>
  <c r="O171" i="55"/>
  <c r="N234" i="55"/>
  <c r="P135" i="55"/>
  <c r="C261" i="47"/>
  <c r="N228" i="55"/>
  <c r="C99" i="46"/>
  <c r="C195" i="47"/>
  <c r="N144" i="55"/>
  <c r="M186" i="55"/>
  <c r="M129" i="55"/>
  <c r="N192" i="55"/>
  <c r="N210" i="55"/>
  <c r="O135" i="55"/>
  <c r="N117" i="55"/>
  <c r="O90" i="55"/>
  <c r="O117" i="55"/>
  <c r="P237" i="55"/>
  <c r="M153" i="55"/>
  <c r="M210" i="55"/>
  <c r="N78" i="55"/>
  <c r="N270" i="55"/>
  <c r="O216" i="55"/>
  <c r="O195" i="55"/>
  <c r="M177" i="55"/>
  <c r="M135" i="55"/>
  <c r="P147" i="55"/>
  <c r="N189" i="55"/>
  <c r="P141" i="55"/>
  <c r="P69" i="55"/>
  <c r="P189" i="55"/>
  <c r="N147" i="55"/>
  <c r="O261" i="55"/>
  <c r="N93" i="55"/>
  <c r="M228" i="55"/>
  <c r="M204" i="55"/>
  <c r="N141" i="55"/>
  <c r="O156" i="55"/>
  <c r="N165" i="55"/>
  <c r="O138" i="55"/>
  <c r="N258" i="55"/>
  <c r="O108" i="55"/>
  <c r="M195" i="55"/>
  <c r="M114" i="55"/>
  <c r="N201" i="55"/>
  <c r="N222" i="55"/>
  <c r="N243" i="55"/>
  <c r="P258" i="55"/>
  <c r="O168" i="55"/>
  <c r="O147" i="55"/>
  <c r="M81" i="55"/>
  <c r="M252" i="55"/>
  <c r="P243" i="55"/>
  <c r="O87" i="55"/>
  <c r="P261" i="55"/>
  <c r="P168" i="55"/>
  <c r="O222" i="55"/>
  <c r="M189" i="55"/>
  <c r="O132" i="55"/>
  <c r="L78" i="55"/>
  <c r="N225" i="55"/>
  <c r="N246" i="55"/>
  <c r="O96" i="55"/>
  <c r="O75" i="55"/>
  <c r="O267" i="55"/>
  <c r="N99" i="55"/>
  <c r="N120" i="55"/>
  <c r="P99" i="55"/>
  <c r="P144" i="55"/>
  <c r="O210" i="55"/>
  <c r="O189" i="55"/>
  <c r="M261" i="55"/>
  <c r="M219" i="55"/>
  <c r="M138" i="55"/>
  <c r="M84" i="55"/>
  <c r="M78" i="55"/>
  <c r="C177" i="45"/>
  <c r="N87" i="55"/>
  <c r="P75" i="55"/>
  <c r="P120" i="55"/>
  <c r="O198" i="55"/>
  <c r="O177" i="55"/>
  <c r="M237" i="55"/>
  <c r="M192" i="55"/>
  <c r="N240" i="55"/>
  <c r="O69" i="55"/>
  <c r="M198" i="55"/>
  <c r="N219" i="55"/>
  <c r="O234" i="55"/>
  <c r="M267" i="55"/>
  <c r="M222" i="55"/>
  <c r="N213" i="55"/>
  <c r="P102" i="55"/>
  <c r="M75" i="55"/>
  <c r="P138" i="55"/>
  <c r="M99" i="55"/>
  <c r="N153" i="55"/>
  <c r="N174" i="55"/>
  <c r="P162" i="55"/>
  <c r="P207" i="55"/>
  <c r="P252" i="55"/>
  <c r="O120" i="55"/>
  <c r="O99" i="55"/>
  <c r="M156" i="55"/>
  <c r="M246" i="55"/>
  <c r="P171" i="55"/>
  <c r="P90" i="55"/>
  <c r="P231" i="55"/>
  <c r="O180" i="55"/>
  <c r="O159" i="55"/>
  <c r="O183" i="55"/>
  <c r="N198" i="55"/>
  <c r="P210" i="55"/>
  <c r="P255" i="55"/>
  <c r="O255" i="55"/>
  <c r="C222" i="45"/>
  <c r="N72" i="55"/>
  <c r="N264" i="55"/>
  <c r="O162" i="55"/>
  <c r="O141" i="55"/>
  <c r="M165" i="55"/>
  <c r="M123" i="55"/>
  <c r="M174" i="55"/>
  <c r="N231" i="55"/>
  <c r="N252" i="55"/>
  <c r="N273" i="55"/>
  <c r="O129" i="55"/>
  <c r="M141" i="55"/>
  <c r="C159" i="47"/>
  <c r="L159" i="47" s="1"/>
  <c r="N75" i="55"/>
  <c r="M183" i="55"/>
  <c r="P198" i="55"/>
  <c r="M96" i="55"/>
  <c r="C69" i="47"/>
  <c r="O207" i="55"/>
  <c r="P234" i="55"/>
  <c r="O252" i="55"/>
  <c r="N105" i="55"/>
  <c r="N126" i="55"/>
  <c r="P66" i="55"/>
  <c r="P111" i="55"/>
  <c r="O72" i="55"/>
  <c r="O264" i="55"/>
  <c r="O243" i="55"/>
  <c r="M231" i="55"/>
  <c r="M150" i="55"/>
  <c r="O186" i="55"/>
  <c r="O213" i="55"/>
  <c r="M132" i="55"/>
  <c r="C96" i="47"/>
  <c r="C192" i="47"/>
  <c r="L192" i="47" s="1"/>
  <c r="C240" i="45"/>
  <c r="C243" i="46"/>
  <c r="C270" i="46"/>
  <c r="L132" i="55"/>
  <c r="L228" i="55"/>
  <c r="U229" i="55" s="1"/>
  <c r="C225" i="45"/>
  <c r="C207" i="45"/>
  <c r="C228" i="46"/>
  <c r="C117" i="45"/>
  <c r="C144" i="47"/>
  <c r="C237" i="45"/>
  <c r="L222" i="55"/>
  <c r="C189" i="46"/>
  <c r="C120" i="45"/>
  <c r="U129" i="49"/>
  <c r="U130" i="49"/>
  <c r="U225" i="49"/>
  <c r="U226" i="49"/>
  <c r="U189" i="49"/>
  <c r="U190" i="49"/>
  <c r="U147" i="49"/>
  <c r="U148" i="49"/>
  <c r="U243" i="49"/>
  <c r="U244" i="49"/>
  <c r="U132" i="49"/>
  <c r="U133" i="49"/>
  <c r="U229" i="49"/>
  <c r="U228" i="49"/>
  <c r="U111" i="49"/>
  <c r="U112" i="49"/>
  <c r="U208" i="49"/>
  <c r="U207" i="49"/>
  <c r="U117" i="49"/>
  <c r="U118" i="49"/>
  <c r="U270" i="49"/>
  <c r="U271" i="49"/>
  <c r="U145" i="49"/>
  <c r="U144" i="49"/>
  <c r="U241" i="49"/>
  <c r="U240" i="49"/>
  <c r="U238" i="49"/>
  <c r="U237" i="49"/>
  <c r="L267" i="55"/>
  <c r="L102" i="55"/>
  <c r="U102" i="55" s="1"/>
  <c r="C201" i="47"/>
  <c r="U141" i="49"/>
  <c r="U142" i="49"/>
  <c r="U153" i="49"/>
  <c r="U154" i="49"/>
  <c r="U235" i="49"/>
  <c r="U234" i="49"/>
  <c r="U171" i="49"/>
  <c r="U172" i="49"/>
  <c r="U135" i="49"/>
  <c r="U136" i="49"/>
  <c r="U232" i="49"/>
  <c r="U231" i="49"/>
  <c r="U72" i="49"/>
  <c r="U73" i="49"/>
  <c r="U81" i="49"/>
  <c r="U82" i="49"/>
  <c r="U177" i="49"/>
  <c r="U178" i="49"/>
  <c r="U273" i="49"/>
  <c r="U274" i="49"/>
  <c r="U66" i="49"/>
  <c r="U67" i="49"/>
  <c r="U259" i="49"/>
  <c r="U258" i="49"/>
  <c r="U99" i="49"/>
  <c r="U100" i="49"/>
  <c r="U196" i="49"/>
  <c r="U195" i="49"/>
  <c r="U84" i="49"/>
  <c r="U85" i="49"/>
  <c r="U181" i="49"/>
  <c r="U180" i="49"/>
  <c r="U261" i="49"/>
  <c r="U262" i="49"/>
  <c r="U159" i="49"/>
  <c r="U160" i="49"/>
  <c r="U255" i="49"/>
  <c r="U256" i="49"/>
  <c r="U97" i="49"/>
  <c r="U96" i="49"/>
  <c r="U192" i="49"/>
  <c r="U193" i="49"/>
  <c r="U69" i="49"/>
  <c r="U70" i="49"/>
  <c r="U222" i="49"/>
  <c r="U223" i="49"/>
  <c r="U249" i="49"/>
  <c r="U250" i="49"/>
  <c r="U156" i="49"/>
  <c r="U157" i="49"/>
  <c r="U265" i="49"/>
  <c r="U264" i="49"/>
  <c r="L75" i="55"/>
  <c r="L117" i="55"/>
  <c r="L213" i="55"/>
  <c r="L144" i="55"/>
  <c r="L270" i="55"/>
  <c r="U75" i="49"/>
  <c r="U76" i="49"/>
  <c r="U252" i="49"/>
  <c r="U253" i="49"/>
  <c r="U168" i="49"/>
  <c r="U169" i="49"/>
  <c r="L198" i="55"/>
  <c r="U105" i="49"/>
  <c r="U106" i="49"/>
  <c r="U201" i="49"/>
  <c r="U202" i="49"/>
  <c r="U165" i="49"/>
  <c r="U166" i="49"/>
  <c r="U187" i="49"/>
  <c r="U186" i="49"/>
  <c r="U123" i="49"/>
  <c r="U124" i="49"/>
  <c r="U219" i="49"/>
  <c r="U220" i="49"/>
  <c r="U109" i="49"/>
  <c r="U108" i="49"/>
  <c r="U205" i="49"/>
  <c r="U204" i="49"/>
  <c r="U87" i="49"/>
  <c r="U88" i="49"/>
  <c r="U183" i="49"/>
  <c r="U184" i="49"/>
  <c r="U93" i="49"/>
  <c r="U94" i="49"/>
  <c r="U199" i="49"/>
  <c r="U198" i="49"/>
  <c r="U121" i="49"/>
  <c r="U120" i="49"/>
  <c r="U216" i="49"/>
  <c r="U217" i="49"/>
  <c r="U214" i="49"/>
  <c r="U213" i="49"/>
  <c r="U268" i="49"/>
  <c r="U267" i="49"/>
  <c r="L126" i="55"/>
  <c r="L93" i="55"/>
  <c r="L189" i="55"/>
  <c r="L186" i="55"/>
  <c r="L120" i="55"/>
  <c r="L216" i="55"/>
  <c r="U193" i="51"/>
  <c r="U192" i="51"/>
  <c r="U198" i="51"/>
  <c r="U199" i="51"/>
  <c r="U87" i="51"/>
  <c r="U88" i="51"/>
  <c r="U169" i="51"/>
  <c r="U168" i="51"/>
  <c r="U186" i="51"/>
  <c r="U187" i="51"/>
  <c r="U172" i="51"/>
  <c r="U171" i="51"/>
  <c r="L90" i="55"/>
  <c r="L264" i="55"/>
  <c r="L210" i="55"/>
  <c r="L177" i="55"/>
  <c r="L87" i="55"/>
  <c r="L183" i="55"/>
  <c r="U204" i="51"/>
  <c r="U205" i="51"/>
  <c r="U222" i="51"/>
  <c r="U223" i="51"/>
  <c r="U111" i="51"/>
  <c r="U112" i="51"/>
  <c r="U210" i="51"/>
  <c r="U211" i="51"/>
  <c r="U196" i="51"/>
  <c r="U195" i="51"/>
  <c r="L147" i="55"/>
  <c r="L129" i="55"/>
  <c r="L234" i="55"/>
  <c r="L159" i="55"/>
  <c r="L201" i="55"/>
  <c r="U109" i="51"/>
  <c r="U108" i="51"/>
  <c r="U79" i="51"/>
  <c r="U78" i="51"/>
  <c r="U96" i="51"/>
  <c r="U97" i="51"/>
  <c r="U160" i="51"/>
  <c r="U159" i="51"/>
  <c r="U67" i="51"/>
  <c r="U66" i="51"/>
  <c r="U244" i="51"/>
  <c r="U243" i="51"/>
  <c r="U268" i="51"/>
  <c r="U267" i="51"/>
  <c r="L237" i="55"/>
  <c r="U84" i="51"/>
  <c r="U85" i="51"/>
  <c r="U259" i="51"/>
  <c r="U258" i="51"/>
  <c r="U219" i="51"/>
  <c r="U220" i="51"/>
  <c r="L123" i="55"/>
  <c r="L219" i="55"/>
  <c r="U267" i="55"/>
  <c r="L84" i="55"/>
  <c r="L180" i="55"/>
  <c r="L69" i="55"/>
  <c r="L165" i="55"/>
  <c r="L249" i="55"/>
  <c r="L96" i="55"/>
  <c r="L192" i="55"/>
  <c r="L240" i="55"/>
  <c r="U133" i="51"/>
  <c r="U132" i="51"/>
  <c r="U103" i="51"/>
  <c r="U102" i="51"/>
  <c r="U184" i="51"/>
  <c r="U183" i="51"/>
  <c r="U91" i="51"/>
  <c r="U90" i="51"/>
  <c r="U75" i="51"/>
  <c r="U76" i="51"/>
  <c r="U120" i="51"/>
  <c r="U121" i="51"/>
  <c r="U234" i="51"/>
  <c r="U235" i="51"/>
  <c r="L153" i="55"/>
  <c r="L138" i="55"/>
  <c r="L258" i="55"/>
  <c r="L105" i="55"/>
  <c r="L246" i="55"/>
  <c r="L252" i="55"/>
  <c r="L243" i="55"/>
  <c r="U127" i="51"/>
  <c r="U126" i="51"/>
  <c r="U208" i="51"/>
  <c r="U207" i="51"/>
  <c r="U115" i="51"/>
  <c r="U114" i="51"/>
  <c r="U99" i="51"/>
  <c r="U100" i="51"/>
  <c r="U216" i="51"/>
  <c r="U217" i="51"/>
  <c r="U171" i="55"/>
  <c r="U150" i="55"/>
  <c r="L99" i="55"/>
  <c r="L195" i="55"/>
  <c r="L156" i="55"/>
  <c r="L141" i="55"/>
  <c r="L114" i="55"/>
  <c r="L72" i="55"/>
  <c r="L168" i="55"/>
  <c r="U261" i="51"/>
  <c r="U262" i="51"/>
  <c r="U270" i="51"/>
  <c r="U271" i="51"/>
  <c r="U150" i="51"/>
  <c r="U151" i="51"/>
  <c r="U232" i="51"/>
  <c r="U231" i="51"/>
  <c r="U138" i="51"/>
  <c r="U139" i="51"/>
  <c r="U145" i="51"/>
  <c r="U144" i="51"/>
  <c r="U123" i="51"/>
  <c r="U124" i="51"/>
  <c r="U136" i="51"/>
  <c r="U135" i="51"/>
  <c r="L162" i="55"/>
  <c r="L174" i="55"/>
  <c r="L81" i="55"/>
  <c r="L225" i="55"/>
  <c r="L111" i="55"/>
  <c r="L207" i="55"/>
  <c r="L255" i="55"/>
  <c r="U72" i="51"/>
  <c r="U73" i="51"/>
  <c r="U174" i="51"/>
  <c r="U175" i="51"/>
  <c r="U252" i="51"/>
  <c r="U253" i="51"/>
  <c r="U162" i="51"/>
  <c r="U163" i="51"/>
  <c r="U241" i="51"/>
  <c r="U240" i="51"/>
  <c r="U148" i="51"/>
  <c r="U147" i="51"/>
  <c r="C65" i="47"/>
  <c r="L63" i="47" s="1"/>
  <c r="C246" i="45"/>
  <c r="U63" i="49"/>
  <c r="C74" i="40"/>
  <c r="U64" i="51"/>
  <c r="U63" i="51"/>
  <c r="P62" i="34"/>
  <c r="F222" i="46"/>
  <c r="E141" i="45"/>
  <c r="G88" i="45"/>
  <c r="F91" i="47"/>
  <c r="C153" i="46"/>
  <c r="D87" i="45"/>
  <c r="D238" i="46"/>
  <c r="D146" i="47"/>
  <c r="D99" i="45"/>
  <c r="G166" i="46"/>
  <c r="G126" i="47"/>
  <c r="E274" i="47"/>
  <c r="D191" i="46"/>
  <c r="G245" i="47"/>
  <c r="C84" i="45"/>
  <c r="D227" i="47"/>
  <c r="D171" i="47"/>
  <c r="F118" i="46"/>
  <c r="F225" i="46"/>
  <c r="D201" i="45"/>
  <c r="D274" i="45"/>
  <c r="G257" i="45"/>
  <c r="C148" i="46"/>
  <c r="F182" i="46"/>
  <c r="C267" i="46"/>
  <c r="C234" i="47"/>
  <c r="G141" i="47"/>
  <c r="C187" i="46"/>
  <c r="C246" i="46"/>
  <c r="C69" i="45"/>
  <c r="C91" i="46"/>
  <c r="C229" i="46"/>
  <c r="C235" i="45"/>
  <c r="C202" i="46"/>
  <c r="D99" i="47"/>
  <c r="F92" i="46"/>
  <c r="G171" i="46"/>
  <c r="F161" i="47"/>
  <c r="D257" i="45"/>
  <c r="F97" i="46"/>
  <c r="G129" i="46"/>
  <c r="G245" i="45"/>
  <c r="G254" i="47"/>
  <c r="D269" i="46"/>
  <c r="D201" i="47"/>
  <c r="M201" i="47" s="1"/>
  <c r="D146" i="45"/>
  <c r="C118" i="47"/>
  <c r="D111" i="47"/>
  <c r="D262" i="45"/>
  <c r="C180" i="45"/>
  <c r="C118" i="45"/>
  <c r="D87" i="46"/>
  <c r="D171" i="45"/>
  <c r="D274" i="46"/>
  <c r="F161" i="45"/>
  <c r="E141" i="47"/>
  <c r="C254" i="47"/>
  <c r="F92" i="47"/>
  <c r="C74" i="46"/>
  <c r="C222" i="47"/>
  <c r="D215" i="45"/>
  <c r="D191" i="45"/>
  <c r="F225" i="45"/>
  <c r="G129" i="45"/>
  <c r="G192" i="46"/>
  <c r="E230" i="46"/>
  <c r="D184" i="47"/>
  <c r="C209" i="46"/>
  <c r="C254" i="45"/>
  <c r="D73" i="45"/>
  <c r="D180" i="47"/>
  <c r="D269" i="45"/>
  <c r="F228" i="47"/>
  <c r="G216" i="45"/>
  <c r="E274" i="45"/>
  <c r="C271" i="46"/>
  <c r="D184" i="45"/>
  <c r="D238" i="45"/>
  <c r="D129" i="45"/>
  <c r="F118" i="45"/>
  <c r="F197" i="45"/>
  <c r="G126" i="46"/>
  <c r="G216" i="46"/>
  <c r="F182" i="47"/>
  <c r="D165" i="46"/>
  <c r="D165" i="45"/>
  <c r="C272" i="47"/>
  <c r="C272" i="46"/>
  <c r="D252" i="46"/>
  <c r="D252" i="45"/>
  <c r="D86" i="47"/>
  <c r="D86" i="45"/>
  <c r="C195" i="46"/>
  <c r="G84" i="46"/>
  <c r="E191" i="45"/>
  <c r="E127" i="47"/>
  <c r="E127" i="46"/>
  <c r="E148" i="47"/>
  <c r="E148" i="46"/>
  <c r="F249" i="45"/>
  <c r="F249" i="47"/>
  <c r="C163" i="47"/>
  <c r="C163" i="45"/>
  <c r="C227" i="47"/>
  <c r="C227" i="46"/>
  <c r="D96" i="46"/>
  <c r="D96" i="47"/>
  <c r="G81" i="45"/>
  <c r="G81" i="47"/>
  <c r="G264" i="46"/>
  <c r="G264" i="45"/>
  <c r="P264" i="45" s="1"/>
  <c r="G264" i="47"/>
  <c r="G177" i="47"/>
  <c r="G177" i="46"/>
  <c r="F185" i="47"/>
  <c r="F185" i="45"/>
  <c r="D194" i="45"/>
  <c r="D194" i="47"/>
  <c r="G135" i="47"/>
  <c r="G135" i="45"/>
  <c r="G93" i="45"/>
  <c r="G93" i="47"/>
  <c r="C99" i="45"/>
  <c r="G186" i="47"/>
  <c r="C72" i="47"/>
  <c r="L72" i="47" s="1"/>
  <c r="F121" i="47"/>
  <c r="C222" i="46"/>
  <c r="D227" i="45"/>
  <c r="D141" i="45"/>
  <c r="D111" i="45"/>
  <c r="D141" i="47"/>
  <c r="F197" i="46"/>
  <c r="G254" i="46"/>
  <c r="G183" i="45"/>
  <c r="G183" i="47"/>
  <c r="E209" i="46"/>
  <c r="C148" i="47"/>
  <c r="G88" i="47"/>
  <c r="G257" i="47"/>
  <c r="C243" i="47"/>
  <c r="L243" i="47" s="1"/>
  <c r="G192" i="45"/>
  <c r="G171" i="45"/>
  <c r="E240" i="47"/>
  <c r="D244" i="47"/>
  <c r="M243" i="47" s="1"/>
  <c r="F97" i="47"/>
  <c r="G210" i="47"/>
  <c r="D185" i="45"/>
  <c r="E66" i="47"/>
  <c r="F154" i="46"/>
  <c r="G228" i="45"/>
  <c r="C227" i="45"/>
  <c r="C99" i="47"/>
  <c r="D153" i="45"/>
  <c r="D194" i="46"/>
  <c r="F121" i="46"/>
  <c r="G177" i="45"/>
  <c r="E127" i="45"/>
  <c r="D66" i="47"/>
  <c r="C121" i="47"/>
  <c r="C121" i="46"/>
  <c r="F237" i="46"/>
  <c r="F237" i="45"/>
  <c r="F117" i="47"/>
  <c r="F117" i="45"/>
  <c r="D75" i="46"/>
  <c r="D75" i="47"/>
  <c r="C136" i="47"/>
  <c r="C136" i="45"/>
  <c r="C168" i="46"/>
  <c r="C168" i="47"/>
  <c r="C200" i="47"/>
  <c r="L198" i="47" s="1"/>
  <c r="C200" i="46"/>
  <c r="C113" i="47"/>
  <c r="C113" i="46"/>
  <c r="C233" i="47"/>
  <c r="C233" i="46"/>
  <c r="C178" i="47"/>
  <c r="C178" i="46"/>
  <c r="D267" i="45"/>
  <c r="D267" i="47"/>
  <c r="D267" i="46"/>
  <c r="D85" i="45"/>
  <c r="D85" i="46"/>
  <c r="E252" i="45"/>
  <c r="E252" i="46"/>
  <c r="C223" i="45"/>
  <c r="C223" i="47"/>
  <c r="C223" i="46"/>
  <c r="C137" i="47"/>
  <c r="C137" i="45"/>
  <c r="C110" i="45"/>
  <c r="F274" i="46"/>
  <c r="O273" i="46" s="1"/>
  <c r="E212" i="46"/>
  <c r="E212" i="45"/>
  <c r="E212" i="47"/>
  <c r="G91" i="46"/>
  <c r="G91" i="45"/>
  <c r="G91" i="47"/>
  <c r="F270" i="47"/>
  <c r="F270" i="46"/>
  <c r="D189" i="45"/>
  <c r="D189" i="46"/>
  <c r="D232" i="47"/>
  <c r="D232" i="46"/>
  <c r="D232" i="45"/>
  <c r="C131" i="47"/>
  <c r="L129" i="47" s="1"/>
  <c r="C131" i="46"/>
  <c r="C245" i="46"/>
  <c r="C245" i="45"/>
  <c r="C163" i="46"/>
  <c r="D113" i="45"/>
  <c r="F142" i="45"/>
  <c r="F185" i="46"/>
  <c r="G136" i="45"/>
  <c r="E191" i="46"/>
  <c r="E84" i="47"/>
  <c r="E63" i="46"/>
  <c r="G136" i="47"/>
  <c r="C67" i="46"/>
  <c r="C80" i="45"/>
  <c r="D197" i="47"/>
  <c r="D147" i="45"/>
  <c r="D189" i="47"/>
  <c r="D197" i="45"/>
  <c r="F229" i="46"/>
  <c r="E84" i="45"/>
  <c r="C67" i="47"/>
  <c r="F142" i="47"/>
  <c r="G90" i="45"/>
  <c r="G90" i="46"/>
  <c r="D112" i="47"/>
  <c r="D112" i="45"/>
  <c r="D155" i="47"/>
  <c r="D155" i="45"/>
  <c r="C197" i="47"/>
  <c r="C197" i="46"/>
  <c r="E213" i="45"/>
  <c r="E213" i="46"/>
  <c r="G234" i="45"/>
  <c r="G234" i="47"/>
  <c r="D207" i="47"/>
  <c r="D207" i="45"/>
  <c r="C127" i="47"/>
  <c r="C127" i="45"/>
  <c r="C191" i="47"/>
  <c r="C191" i="46"/>
  <c r="D241" i="47"/>
  <c r="D241" i="45"/>
  <c r="D199" i="47"/>
  <c r="D199" i="45"/>
  <c r="C255" i="46"/>
  <c r="C255" i="45"/>
  <c r="D260" i="47"/>
  <c r="D260" i="46"/>
  <c r="C208" i="46"/>
  <c r="F189" i="47"/>
  <c r="G174" i="46"/>
  <c r="G174" i="47"/>
  <c r="G219" i="47"/>
  <c r="G219" i="45"/>
  <c r="F78" i="46"/>
  <c r="F78" i="45"/>
  <c r="F206" i="45"/>
  <c r="O204" i="45" s="1"/>
  <c r="F206" i="46"/>
  <c r="F206" i="47"/>
  <c r="D104" i="47"/>
  <c r="D104" i="46"/>
  <c r="C195" i="45"/>
  <c r="C80" i="46"/>
  <c r="C202" i="45"/>
  <c r="C165" i="47"/>
  <c r="D147" i="46"/>
  <c r="D240" i="46"/>
  <c r="F78" i="47"/>
  <c r="F253" i="46"/>
  <c r="G90" i="47"/>
  <c r="E148" i="45"/>
  <c r="D136" i="46"/>
  <c r="G106" i="46"/>
  <c r="D212" i="46"/>
  <c r="C79" i="45"/>
  <c r="C144" i="45"/>
  <c r="C272" i="45"/>
  <c r="C137" i="46"/>
  <c r="C233" i="45"/>
  <c r="C98" i="46"/>
  <c r="C206" i="46"/>
  <c r="D260" i="45"/>
  <c r="D74" i="46"/>
  <c r="D221" i="46"/>
  <c r="D81" i="46"/>
  <c r="D207" i="46"/>
  <c r="D112" i="46"/>
  <c r="F195" i="46"/>
  <c r="F181" i="46"/>
  <c r="G206" i="46"/>
  <c r="G241" i="45"/>
  <c r="E213" i="47"/>
  <c r="D221" i="47"/>
  <c r="F158" i="46"/>
  <c r="D223" i="45"/>
  <c r="C95" i="46"/>
  <c r="C157" i="46"/>
  <c r="C110" i="46"/>
  <c r="D71" i="46"/>
  <c r="D69" i="47"/>
  <c r="D158" i="46"/>
  <c r="D264" i="45"/>
  <c r="D113" i="46"/>
  <c r="D69" i="45"/>
  <c r="G228" i="46"/>
  <c r="G103" i="45"/>
  <c r="G240" i="45"/>
  <c r="G123" i="46"/>
  <c r="D226" i="45"/>
  <c r="F158" i="45"/>
  <c r="C268" i="46"/>
  <c r="G206" i="45"/>
  <c r="C176" i="46"/>
  <c r="C75" i="47"/>
  <c r="C101" i="45"/>
  <c r="C165" i="46"/>
  <c r="C105" i="47"/>
  <c r="D93" i="45"/>
  <c r="D264" i="46"/>
  <c r="F274" i="45"/>
  <c r="F229" i="45"/>
  <c r="F207" i="47"/>
  <c r="F204" i="46"/>
  <c r="F237" i="47"/>
  <c r="G220" i="45"/>
  <c r="G240" i="46"/>
  <c r="P66" i="31"/>
  <c r="C175" i="45"/>
  <c r="E72" i="46"/>
  <c r="E88" i="47"/>
  <c r="E88" i="46"/>
  <c r="E88" i="45"/>
  <c r="G153" i="46"/>
  <c r="G153" i="47"/>
  <c r="F130" i="46"/>
  <c r="F130" i="47"/>
  <c r="F194" i="47"/>
  <c r="F194" i="46"/>
  <c r="F148" i="47"/>
  <c r="F148" i="45"/>
  <c r="E87" i="45"/>
  <c r="E87" i="46"/>
  <c r="C151" i="45"/>
  <c r="C151" i="47"/>
  <c r="D209" i="45"/>
  <c r="D209" i="47"/>
  <c r="D214" i="46"/>
  <c r="D214" i="47"/>
  <c r="C104" i="45"/>
  <c r="C104" i="47"/>
  <c r="F122" i="45"/>
  <c r="F122" i="47"/>
  <c r="F149" i="46"/>
  <c r="F149" i="45"/>
  <c r="E146" i="46"/>
  <c r="E146" i="47"/>
  <c r="E146" i="45"/>
  <c r="G202" i="47"/>
  <c r="G202" i="45"/>
  <c r="G202" i="46"/>
  <c r="F188" i="45"/>
  <c r="F188" i="47"/>
  <c r="F199" i="45"/>
  <c r="F199" i="47"/>
  <c r="C95" i="45"/>
  <c r="C191" i="45"/>
  <c r="C144" i="46"/>
  <c r="C208" i="45"/>
  <c r="C93" i="45"/>
  <c r="C121" i="45"/>
  <c r="C157" i="45"/>
  <c r="C209" i="45"/>
  <c r="C74" i="45"/>
  <c r="C206" i="45"/>
  <c r="C177" i="47"/>
  <c r="C249" i="47"/>
  <c r="D74" i="45"/>
  <c r="D85" i="47"/>
  <c r="D86" i="46"/>
  <c r="D153" i="47"/>
  <c r="D240" i="45"/>
  <c r="F204" i="47"/>
  <c r="F181" i="45"/>
  <c r="F253" i="45"/>
  <c r="F252" i="47"/>
  <c r="O252" i="47" s="1"/>
  <c r="C229" i="47"/>
  <c r="C85" i="45"/>
  <c r="C85" i="47"/>
  <c r="C143" i="46"/>
  <c r="C143" i="47"/>
  <c r="C79" i="46"/>
  <c r="E133" i="46"/>
  <c r="C89" i="46"/>
  <c r="G118" i="45"/>
  <c r="F180" i="46"/>
  <c r="F180" i="47"/>
  <c r="E234" i="46"/>
  <c r="E234" i="45"/>
  <c r="E234" i="47"/>
  <c r="F116" i="47"/>
  <c r="F116" i="46"/>
  <c r="F116" i="45"/>
  <c r="E83" i="47"/>
  <c r="E83" i="46"/>
  <c r="E83" i="45"/>
  <c r="E104" i="46"/>
  <c r="E104" i="45"/>
  <c r="E104" i="47"/>
  <c r="E253" i="46"/>
  <c r="E253" i="45"/>
  <c r="E253" i="47"/>
  <c r="G99" i="45"/>
  <c r="G99" i="47"/>
  <c r="G144" i="47"/>
  <c r="G144" i="45"/>
  <c r="F82" i="47"/>
  <c r="F82" i="46"/>
  <c r="E266" i="47"/>
  <c r="E266" i="45"/>
  <c r="E266" i="46"/>
  <c r="F196" i="47"/>
  <c r="F196" i="46"/>
  <c r="F196" i="45"/>
  <c r="G109" i="47"/>
  <c r="G109" i="45"/>
  <c r="E103" i="46"/>
  <c r="E103" i="45"/>
  <c r="E103" i="47"/>
  <c r="E188" i="46"/>
  <c r="E188" i="45"/>
  <c r="E270" i="47"/>
  <c r="E270" i="45"/>
  <c r="G130" i="46"/>
  <c r="G130" i="47"/>
  <c r="F211" i="46"/>
  <c r="F211" i="47"/>
  <c r="E245" i="46"/>
  <c r="E245" i="47"/>
  <c r="E245" i="45"/>
  <c r="G256" i="47"/>
  <c r="G256" i="45"/>
  <c r="E157" i="45"/>
  <c r="E157" i="46"/>
  <c r="F236" i="47"/>
  <c r="F236" i="46"/>
  <c r="F247" i="47"/>
  <c r="F247" i="46"/>
  <c r="F247" i="45"/>
  <c r="C63" i="46"/>
  <c r="C159" i="45"/>
  <c r="C235" i="46"/>
  <c r="L234" i="46" s="1"/>
  <c r="C246" i="47"/>
  <c r="C104" i="46"/>
  <c r="C232" i="45"/>
  <c r="C69" i="46"/>
  <c r="C101" i="46"/>
  <c r="C125" i="45"/>
  <c r="C161" i="45"/>
  <c r="C221" i="46"/>
  <c r="L219" i="46" s="1"/>
  <c r="C249" i="45"/>
  <c r="C82" i="45"/>
  <c r="C146" i="46"/>
  <c r="C189" i="47"/>
  <c r="L189" i="47" s="1"/>
  <c r="D118" i="45"/>
  <c r="D75" i="45"/>
  <c r="D203" i="45"/>
  <c r="D241" i="46"/>
  <c r="D261" i="46"/>
  <c r="D202" i="45"/>
  <c r="F211" i="45"/>
  <c r="F189" i="45"/>
  <c r="F100" i="45"/>
  <c r="F252" i="45"/>
  <c r="G227" i="45"/>
  <c r="G125" i="45"/>
  <c r="G234" i="46"/>
  <c r="G103" i="47"/>
  <c r="E135" i="46"/>
  <c r="E135" i="45"/>
  <c r="D130" i="45"/>
  <c r="D176" i="46"/>
  <c r="G241" i="46"/>
  <c r="C63" i="45"/>
  <c r="C117" i="47"/>
  <c r="E250" i="47"/>
  <c r="E250" i="46"/>
  <c r="E250" i="45"/>
  <c r="E114" i="47"/>
  <c r="E114" i="45"/>
  <c r="G250" i="47"/>
  <c r="G250" i="45"/>
  <c r="F95" i="47"/>
  <c r="F95" i="46"/>
  <c r="F95" i="45"/>
  <c r="E211" i="47"/>
  <c r="E211" i="46"/>
  <c r="E211" i="45"/>
  <c r="E232" i="47"/>
  <c r="E232" i="45"/>
  <c r="G182" i="47"/>
  <c r="G182" i="46"/>
  <c r="G272" i="46"/>
  <c r="G272" i="45"/>
  <c r="G157" i="47"/>
  <c r="G157" i="46"/>
  <c r="G157" i="45"/>
  <c r="E96" i="46"/>
  <c r="E96" i="45"/>
  <c r="E205" i="46"/>
  <c r="E205" i="45"/>
  <c r="E205" i="47"/>
  <c r="F263" i="47"/>
  <c r="F263" i="45"/>
  <c r="E231" i="47"/>
  <c r="E231" i="45"/>
  <c r="G258" i="47"/>
  <c r="G258" i="46"/>
  <c r="G175" i="47"/>
  <c r="G175" i="45"/>
  <c r="G197" i="46"/>
  <c r="G197" i="45"/>
  <c r="P195" i="45" s="1"/>
  <c r="F186" i="47"/>
  <c r="F186" i="46"/>
  <c r="O186" i="46" s="1"/>
  <c r="G119" i="47"/>
  <c r="G119" i="46"/>
  <c r="G119" i="45"/>
  <c r="C159" i="46"/>
  <c r="C186" i="47"/>
  <c r="C112" i="45"/>
  <c r="C160" i="46"/>
  <c r="C244" i="45"/>
  <c r="C87" i="47"/>
  <c r="C73" i="45"/>
  <c r="C105" i="45"/>
  <c r="C133" i="45"/>
  <c r="C161" i="46"/>
  <c r="C82" i="46"/>
  <c r="C218" i="45"/>
  <c r="D132" i="46"/>
  <c r="D118" i="46"/>
  <c r="D252" i="47"/>
  <c r="D107" i="45"/>
  <c r="D203" i="46"/>
  <c r="D158" i="47"/>
  <c r="D202" i="46"/>
  <c r="F232" i="45"/>
  <c r="F167" i="46"/>
  <c r="F148" i="46"/>
  <c r="G63" i="45"/>
  <c r="G227" i="46"/>
  <c r="G231" i="45"/>
  <c r="G125" i="46"/>
  <c r="G231" i="47"/>
  <c r="E114" i="46"/>
  <c r="E231" i="46"/>
  <c r="F93" i="46"/>
  <c r="F93" i="45"/>
  <c r="C89" i="45"/>
  <c r="C117" i="46"/>
  <c r="C96" i="46"/>
  <c r="E74" i="45"/>
  <c r="E74" i="47"/>
  <c r="G170" i="47"/>
  <c r="G170" i="45"/>
  <c r="E229" i="45"/>
  <c r="E229" i="46"/>
  <c r="G212" i="47"/>
  <c r="G212" i="45"/>
  <c r="E102" i="46"/>
  <c r="E147" i="45"/>
  <c r="E147" i="47"/>
  <c r="E147" i="46"/>
  <c r="E168" i="47"/>
  <c r="E168" i="46"/>
  <c r="E168" i="45"/>
  <c r="G185" i="47"/>
  <c r="G185" i="46"/>
  <c r="G185" i="45"/>
  <c r="F146" i="46"/>
  <c r="F146" i="45"/>
  <c r="F146" i="47"/>
  <c r="F125" i="47"/>
  <c r="F125" i="46"/>
  <c r="F175" i="47"/>
  <c r="F175" i="46"/>
  <c r="G128" i="47"/>
  <c r="G128" i="46"/>
  <c r="G128" i="45"/>
  <c r="E167" i="47"/>
  <c r="E167" i="46"/>
  <c r="E167" i="45"/>
  <c r="E124" i="47"/>
  <c r="E124" i="45"/>
  <c r="E273" i="47"/>
  <c r="N273" i="47" s="1"/>
  <c r="E273" i="45"/>
  <c r="F104" i="46"/>
  <c r="F104" i="47"/>
  <c r="E64" i="46"/>
  <c r="E64" i="45"/>
  <c r="E64" i="47"/>
  <c r="G262" i="47"/>
  <c r="G262" i="45"/>
  <c r="F213" i="46"/>
  <c r="F213" i="45"/>
  <c r="E194" i="46"/>
  <c r="E194" i="45"/>
  <c r="C119" i="46"/>
  <c r="C215" i="46"/>
  <c r="C243" i="45"/>
  <c r="L243" i="45" s="1"/>
  <c r="C112" i="46"/>
  <c r="C176" i="45"/>
  <c r="C244" i="46"/>
  <c r="C73" i="46"/>
  <c r="C133" i="46"/>
  <c r="C98" i="45"/>
  <c r="C178" i="45"/>
  <c r="C218" i="46"/>
  <c r="D132" i="45"/>
  <c r="D167" i="46"/>
  <c r="D237" i="46"/>
  <c r="D107" i="46"/>
  <c r="D80" i="46"/>
  <c r="F67" i="45"/>
  <c r="F232" i="46"/>
  <c r="F82" i="45"/>
  <c r="F175" i="45"/>
  <c r="G63" i="46"/>
  <c r="G141" i="46"/>
  <c r="G250" i="46"/>
  <c r="E96" i="47"/>
  <c r="E252" i="47"/>
  <c r="G272" i="47"/>
  <c r="G66" i="47"/>
  <c r="D206" i="47"/>
  <c r="D206" i="45"/>
  <c r="E80" i="45"/>
  <c r="E80" i="47"/>
  <c r="E182" i="46"/>
  <c r="E182" i="45"/>
  <c r="F64" i="47"/>
  <c r="F64" i="45"/>
  <c r="C188" i="47"/>
  <c r="C188" i="46"/>
  <c r="C188" i="45"/>
  <c r="C269" i="47"/>
  <c r="C269" i="46"/>
  <c r="C258" i="47"/>
  <c r="C258" i="45"/>
  <c r="D84" i="47"/>
  <c r="D84" i="45"/>
  <c r="D84" i="46"/>
  <c r="D173" i="47"/>
  <c r="D173" i="46"/>
  <c r="D173" i="45"/>
  <c r="D169" i="45"/>
  <c r="G132" i="46"/>
  <c r="F256" i="47"/>
  <c r="E101" i="46"/>
  <c r="E101" i="47"/>
  <c r="G70" i="47"/>
  <c r="G70" i="46"/>
  <c r="G70" i="45"/>
  <c r="G217" i="46"/>
  <c r="G217" i="47"/>
  <c r="C77" i="47"/>
  <c r="C77" i="46"/>
  <c r="C77" i="45"/>
  <c r="E271" i="46"/>
  <c r="E271" i="47"/>
  <c r="E271" i="45"/>
  <c r="E176" i="45"/>
  <c r="E176" i="46"/>
  <c r="E176" i="47"/>
  <c r="F103" i="46"/>
  <c r="F103" i="47"/>
  <c r="D68" i="47"/>
  <c r="D68" i="45"/>
  <c r="C266" i="47"/>
  <c r="C266" i="46"/>
  <c r="C266" i="45"/>
  <c r="E183" i="47"/>
  <c r="E183" i="46"/>
  <c r="E140" i="45"/>
  <c r="E140" i="46"/>
  <c r="E140" i="47"/>
  <c r="C103" i="47"/>
  <c r="C103" i="46"/>
  <c r="C167" i="47"/>
  <c r="C167" i="45"/>
  <c r="E94" i="47"/>
  <c r="E94" i="46"/>
  <c r="E243" i="47"/>
  <c r="E243" i="45"/>
  <c r="F268" i="45"/>
  <c r="G207" i="45"/>
  <c r="G186" i="46"/>
  <c r="G135" i="46"/>
  <c r="E79" i="45"/>
  <c r="E79" i="46"/>
  <c r="E79" i="47"/>
  <c r="E143" i="46"/>
  <c r="E143" i="45"/>
  <c r="E207" i="47"/>
  <c r="E207" i="46"/>
  <c r="E207" i="45"/>
  <c r="E100" i="46"/>
  <c r="N99" i="46" s="1"/>
  <c r="E100" i="45"/>
  <c r="E100" i="47"/>
  <c r="E164" i="47"/>
  <c r="E164" i="46"/>
  <c r="E164" i="45"/>
  <c r="E228" i="47"/>
  <c r="N228" i="47" s="1"/>
  <c r="E228" i="46"/>
  <c r="E228" i="45"/>
  <c r="E249" i="46"/>
  <c r="E249" i="45"/>
  <c r="E249" i="47"/>
  <c r="G78" i="47"/>
  <c r="G78" i="46"/>
  <c r="G251" i="45"/>
  <c r="G251" i="47"/>
  <c r="G168" i="46"/>
  <c r="G168" i="45"/>
  <c r="G168" i="47"/>
  <c r="G209" i="47"/>
  <c r="G209" i="45"/>
  <c r="F94" i="47"/>
  <c r="F94" i="46"/>
  <c r="F73" i="47"/>
  <c r="F73" i="46"/>
  <c r="F73" i="45"/>
  <c r="F137" i="47"/>
  <c r="F137" i="46"/>
  <c r="F137" i="45"/>
  <c r="F201" i="47"/>
  <c r="F201" i="46"/>
  <c r="F265" i="47"/>
  <c r="F265" i="45"/>
  <c r="O264" i="45" s="1"/>
  <c r="D179" i="47"/>
  <c r="D179" i="46"/>
  <c r="D98" i="47"/>
  <c r="D98" i="45"/>
  <c r="C107" i="47"/>
  <c r="C107" i="46"/>
  <c r="C107" i="45"/>
  <c r="C203" i="47"/>
  <c r="C203" i="45"/>
  <c r="C259" i="47"/>
  <c r="C259" i="45"/>
  <c r="C248" i="46"/>
  <c r="C193" i="45"/>
  <c r="D100" i="45"/>
  <c r="D131" i="45"/>
  <c r="D93" i="46"/>
  <c r="D136" i="45"/>
  <c r="D78" i="45"/>
  <c r="D131" i="47"/>
  <c r="D122" i="46"/>
  <c r="F94" i="45"/>
  <c r="F268" i="46"/>
  <c r="G209" i="46"/>
  <c r="G207" i="46"/>
  <c r="E101" i="45"/>
  <c r="D90" i="45"/>
  <c r="D90" i="47"/>
  <c r="D90" i="46"/>
  <c r="E118" i="45"/>
  <c r="E118" i="47"/>
  <c r="G76" i="46"/>
  <c r="G76" i="47"/>
  <c r="G158" i="47"/>
  <c r="G158" i="45"/>
  <c r="G248" i="46"/>
  <c r="G248" i="47"/>
  <c r="F70" i="46"/>
  <c r="F70" i="45"/>
  <c r="F70" i="47"/>
  <c r="D88" i="47"/>
  <c r="D88" i="45"/>
  <c r="D259" i="47"/>
  <c r="D259" i="46"/>
  <c r="D259" i="45"/>
  <c r="G114" i="46"/>
  <c r="E255" i="47"/>
  <c r="E255" i="46"/>
  <c r="G173" i="47"/>
  <c r="G173" i="45"/>
  <c r="F164" i="47"/>
  <c r="F164" i="46"/>
  <c r="D218" i="47"/>
  <c r="D218" i="46"/>
  <c r="D218" i="45"/>
  <c r="E227" i="46"/>
  <c r="E227" i="47"/>
  <c r="E248" i="46"/>
  <c r="E248" i="47"/>
  <c r="E248" i="45"/>
  <c r="G259" i="45"/>
  <c r="G259" i="47"/>
  <c r="D187" i="47"/>
  <c r="D187" i="45"/>
  <c r="E85" i="46"/>
  <c r="E85" i="45"/>
  <c r="E85" i="47"/>
  <c r="C230" i="47"/>
  <c r="C230" i="46"/>
  <c r="C230" i="45"/>
  <c r="C145" i="47"/>
  <c r="C145" i="46"/>
  <c r="C145" i="45"/>
  <c r="D126" i="46"/>
  <c r="D126" i="47"/>
  <c r="C135" i="46"/>
  <c r="C135" i="45"/>
  <c r="C252" i="47"/>
  <c r="C252" i="46"/>
  <c r="L252" i="46" s="1"/>
  <c r="E137" i="46"/>
  <c r="E137" i="45"/>
  <c r="E137" i="47"/>
  <c r="E222" i="45"/>
  <c r="E222" i="47"/>
  <c r="E222" i="46"/>
  <c r="G162" i="47"/>
  <c r="G162" i="46"/>
  <c r="G252" i="47"/>
  <c r="G252" i="45"/>
  <c r="P252" i="45" s="1"/>
  <c r="D78" i="47"/>
  <c r="C167" i="46"/>
  <c r="C252" i="45"/>
  <c r="F228" i="46"/>
  <c r="G87" i="46"/>
  <c r="P87" i="46" s="1"/>
  <c r="D137" i="47"/>
  <c r="D102" i="46"/>
  <c r="C71" i="45"/>
  <c r="C139" i="45"/>
  <c r="C171" i="45"/>
  <c r="C199" i="45"/>
  <c r="C259" i="46"/>
  <c r="C106" i="46"/>
  <c r="D179" i="45"/>
  <c r="D94" i="46"/>
  <c r="D226" i="46"/>
  <c r="F222" i="47"/>
  <c r="G81" i="46"/>
  <c r="G237" i="45"/>
  <c r="G78" i="45"/>
  <c r="G93" i="46"/>
  <c r="G251" i="46"/>
  <c r="C236" i="47"/>
  <c r="G105" i="45"/>
  <c r="G105" i="47"/>
  <c r="C185" i="46"/>
  <c r="C185" i="47"/>
  <c r="D190" i="47"/>
  <c r="D190" i="46"/>
  <c r="E161" i="46"/>
  <c r="E161" i="45"/>
  <c r="G159" i="45"/>
  <c r="F171" i="47"/>
  <c r="O171" i="47" s="1"/>
  <c r="F171" i="46"/>
  <c r="D76" i="47"/>
  <c r="D76" i="46"/>
  <c r="D76" i="45"/>
  <c r="D119" i="47"/>
  <c r="D119" i="45"/>
  <c r="C220" i="45"/>
  <c r="C220" i="47"/>
  <c r="E221" i="47"/>
  <c r="E221" i="46"/>
  <c r="E221" i="45"/>
  <c r="F156" i="47"/>
  <c r="F156" i="46"/>
  <c r="G75" i="45"/>
  <c r="G75" i="46"/>
  <c r="G161" i="47"/>
  <c r="G161" i="45"/>
  <c r="F262" i="47"/>
  <c r="F262" i="46"/>
  <c r="O261" i="46" s="1"/>
  <c r="F262" i="45"/>
  <c r="D178" i="47"/>
  <c r="D178" i="46"/>
  <c r="D206" i="46"/>
  <c r="E122" i="47"/>
  <c r="E122" i="46"/>
  <c r="E122" i="45"/>
  <c r="E93" i="45"/>
  <c r="E93" i="47"/>
  <c r="G149" i="46"/>
  <c r="G149" i="45"/>
  <c r="E69" i="47"/>
  <c r="E69" i="45"/>
  <c r="E69" i="46"/>
  <c r="F143" i="47"/>
  <c r="F143" i="45"/>
  <c r="E128" i="47"/>
  <c r="E128" i="45"/>
  <c r="F234" i="46"/>
  <c r="F234" i="45"/>
  <c r="F234" i="47"/>
  <c r="E163" i="47"/>
  <c r="N162" i="47" s="1"/>
  <c r="E163" i="46"/>
  <c r="E163" i="45"/>
  <c r="G214" i="45"/>
  <c r="G214" i="47"/>
  <c r="G89" i="47"/>
  <c r="G89" i="45"/>
  <c r="D229" i="45"/>
  <c r="D229" i="46"/>
  <c r="D106" i="47"/>
  <c r="D106" i="45"/>
  <c r="C238" i="47"/>
  <c r="C238" i="45"/>
  <c r="G263" i="46"/>
  <c r="G263" i="47"/>
  <c r="C134" i="47"/>
  <c r="C134" i="46"/>
  <c r="C134" i="45"/>
  <c r="E201" i="46"/>
  <c r="E201" i="45"/>
  <c r="E201" i="47"/>
  <c r="G79" i="47"/>
  <c r="G79" i="46"/>
  <c r="G79" i="45"/>
  <c r="D101" i="46"/>
  <c r="G84" i="47"/>
  <c r="D94" i="45"/>
  <c r="F198" i="45"/>
  <c r="F256" i="45"/>
  <c r="G217" i="45"/>
  <c r="G87" i="47"/>
  <c r="C71" i="46"/>
  <c r="C139" i="46"/>
  <c r="C171" i="46"/>
  <c r="C199" i="46"/>
  <c r="C231" i="46"/>
  <c r="C109" i="45"/>
  <c r="C141" i="47"/>
  <c r="D122" i="47"/>
  <c r="D101" i="47"/>
  <c r="D98" i="46"/>
  <c r="G132" i="47"/>
  <c r="G173" i="46"/>
  <c r="E239" i="45"/>
  <c r="E143" i="47"/>
  <c r="E261" i="47"/>
  <c r="E261" i="45"/>
  <c r="D166" i="45"/>
  <c r="D166" i="47"/>
  <c r="D166" i="46"/>
  <c r="C92" i="47"/>
  <c r="C92" i="45"/>
  <c r="C142" i="47"/>
  <c r="C142" i="45"/>
  <c r="D89" i="47"/>
  <c r="D89" i="46"/>
  <c r="D89" i="45"/>
  <c r="D216" i="47"/>
  <c r="D216" i="46"/>
  <c r="G221" i="47"/>
  <c r="G221" i="46"/>
  <c r="G221" i="45"/>
  <c r="E162" i="46"/>
  <c r="N162" i="46" s="1"/>
  <c r="E162" i="45"/>
  <c r="E90" i="47"/>
  <c r="E90" i="46"/>
  <c r="E90" i="45"/>
  <c r="G224" i="47"/>
  <c r="G224" i="46"/>
  <c r="E184" i="46"/>
  <c r="E184" i="47"/>
  <c r="E184" i="45"/>
  <c r="F98" i="47"/>
  <c r="F98" i="46"/>
  <c r="F141" i="46"/>
  <c r="O141" i="46" s="1"/>
  <c r="F141" i="45"/>
  <c r="D234" i="47"/>
  <c r="D234" i="46"/>
  <c r="C173" i="47"/>
  <c r="C173" i="45"/>
  <c r="C205" i="46"/>
  <c r="C205" i="45"/>
  <c r="C263" i="47"/>
  <c r="C263" i="46"/>
  <c r="C263" i="45"/>
  <c r="E106" i="47"/>
  <c r="E106" i="46"/>
  <c r="E106" i="45"/>
  <c r="F244" i="45"/>
  <c r="F244" i="47"/>
  <c r="F244" i="46"/>
  <c r="D245" i="46"/>
  <c r="D245" i="45"/>
  <c r="E73" i="45"/>
  <c r="E73" i="46"/>
  <c r="E73" i="47"/>
  <c r="E158" i="46"/>
  <c r="E158" i="45"/>
  <c r="E158" i="47"/>
  <c r="G124" i="47"/>
  <c r="P123" i="47" s="1"/>
  <c r="G124" i="45"/>
  <c r="C248" i="45"/>
  <c r="C141" i="45"/>
  <c r="D100" i="46"/>
  <c r="D247" i="46"/>
  <c r="C231" i="47"/>
  <c r="C193" i="46"/>
  <c r="D126" i="45"/>
  <c r="C75" i="46"/>
  <c r="C103" i="45"/>
  <c r="C203" i="46"/>
  <c r="C271" i="45"/>
  <c r="C124" i="46"/>
  <c r="C236" i="45"/>
  <c r="C109" i="46"/>
  <c r="C238" i="46"/>
  <c r="D88" i="46"/>
  <c r="D106" i="46"/>
  <c r="D96" i="45"/>
  <c r="F103" i="45"/>
  <c r="G73" i="46"/>
  <c r="G123" i="45"/>
  <c r="E227" i="45"/>
  <c r="E239" i="46"/>
  <c r="D236" i="46"/>
  <c r="D236" i="47"/>
  <c r="G106" i="45"/>
  <c r="G102" i="47"/>
  <c r="D237" i="45"/>
  <c r="D223" i="46"/>
  <c r="P63" i="55"/>
  <c r="F102" i="45"/>
  <c r="C76" i="46"/>
  <c r="D138" i="45"/>
  <c r="G66" i="45"/>
  <c r="F66" i="46"/>
  <c r="D233" i="47"/>
  <c r="D233" i="46"/>
  <c r="D233" i="45"/>
  <c r="C166" i="47"/>
  <c r="C166" i="46"/>
  <c r="C166" i="45"/>
  <c r="L165" i="45" s="1"/>
  <c r="E144" i="46"/>
  <c r="E144" i="45"/>
  <c r="E144" i="47"/>
  <c r="N144" i="47" s="1"/>
  <c r="F69" i="45"/>
  <c r="F69" i="46"/>
  <c r="F69" i="47"/>
  <c r="D186" i="45"/>
  <c r="D186" i="47"/>
  <c r="D186" i="46"/>
  <c r="C97" i="47"/>
  <c r="C97" i="46"/>
  <c r="C97" i="45"/>
  <c r="C138" i="46"/>
  <c r="C138" i="47"/>
  <c r="C138" i="45"/>
  <c r="E113" i="47"/>
  <c r="E113" i="46"/>
  <c r="E113" i="45"/>
  <c r="E198" i="45"/>
  <c r="E198" i="47"/>
  <c r="E198" i="46"/>
  <c r="G108" i="46"/>
  <c r="G108" i="45"/>
  <c r="F144" i="45"/>
  <c r="F144" i="47"/>
  <c r="F144" i="46"/>
  <c r="F123" i="47"/>
  <c r="F123" i="46"/>
  <c r="F123" i="45"/>
  <c r="O123" i="45" s="1"/>
  <c r="C68" i="47"/>
  <c r="C68" i="46"/>
  <c r="C68" i="45"/>
  <c r="C164" i="47"/>
  <c r="C164" i="46"/>
  <c r="C247" i="47"/>
  <c r="C247" i="46"/>
  <c r="C247" i="45"/>
  <c r="C265" i="47"/>
  <c r="C265" i="46"/>
  <c r="C265" i="45"/>
  <c r="E130" i="47"/>
  <c r="E130" i="46"/>
  <c r="E130" i="45"/>
  <c r="G77" i="47"/>
  <c r="G77" i="46"/>
  <c r="G77" i="45"/>
  <c r="D222" i="46"/>
  <c r="D222" i="47"/>
  <c r="C273" i="47"/>
  <c r="C273" i="46"/>
  <c r="C273" i="45"/>
  <c r="D174" i="47"/>
  <c r="F150" i="45"/>
  <c r="D205" i="47"/>
  <c r="D205" i="45"/>
  <c r="D205" i="46"/>
  <c r="G229" i="47"/>
  <c r="G229" i="46"/>
  <c r="G229" i="45"/>
  <c r="F248" i="47"/>
  <c r="F248" i="46"/>
  <c r="F248" i="45"/>
  <c r="F227" i="47"/>
  <c r="O225" i="47" s="1"/>
  <c r="F227" i="46"/>
  <c r="F227" i="45"/>
  <c r="D145" i="47"/>
  <c r="M144" i="47" s="1"/>
  <c r="D145" i="46"/>
  <c r="D145" i="45"/>
  <c r="D103" i="46"/>
  <c r="D103" i="45"/>
  <c r="D103" i="47"/>
  <c r="D150" i="46"/>
  <c r="D150" i="47"/>
  <c r="D150" i="45"/>
  <c r="C152" i="47"/>
  <c r="C152" i="46"/>
  <c r="C152" i="45"/>
  <c r="E223" i="47"/>
  <c r="E223" i="45"/>
  <c r="E223" i="46"/>
  <c r="E265" i="47"/>
  <c r="E265" i="46"/>
  <c r="E265" i="45"/>
  <c r="G110" i="47"/>
  <c r="G110" i="46"/>
  <c r="G110" i="45"/>
  <c r="G200" i="47"/>
  <c r="G200" i="45"/>
  <c r="G200" i="46"/>
  <c r="F110" i="47"/>
  <c r="F110" i="46"/>
  <c r="F110" i="45"/>
  <c r="F89" i="47"/>
  <c r="F89" i="46"/>
  <c r="F89" i="45"/>
  <c r="D125" i="47"/>
  <c r="D125" i="46"/>
  <c r="D125" i="45"/>
  <c r="D83" i="46"/>
  <c r="D83" i="45"/>
  <c r="D83" i="47"/>
  <c r="D258" i="47"/>
  <c r="D258" i="46"/>
  <c r="M258" i="46" s="1"/>
  <c r="D258" i="45"/>
  <c r="C115" i="47"/>
  <c r="C115" i="46"/>
  <c r="C115" i="45"/>
  <c r="C179" i="47"/>
  <c r="C179" i="45"/>
  <c r="C179" i="46"/>
  <c r="C251" i="47"/>
  <c r="C251" i="45"/>
  <c r="G180" i="47"/>
  <c r="G215" i="47"/>
  <c r="G215" i="45"/>
  <c r="F191" i="47"/>
  <c r="F191" i="46"/>
  <c r="F191" i="45"/>
  <c r="D224" i="46"/>
  <c r="D224" i="45"/>
  <c r="D224" i="47"/>
  <c r="C225" i="47"/>
  <c r="C225" i="46"/>
  <c r="E72" i="47"/>
  <c r="G211" i="46"/>
  <c r="D198" i="45"/>
  <c r="D236" i="45"/>
  <c r="G180" i="45"/>
  <c r="G233" i="46"/>
  <c r="D128" i="46"/>
  <c r="D128" i="45"/>
  <c r="D128" i="47"/>
  <c r="D228" i="47"/>
  <c r="D228" i="46"/>
  <c r="D228" i="45"/>
  <c r="E134" i="45"/>
  <c r="E134" i="47"/>
  <c r="N132" i="47" s="1"/>
  <c r="E134" i="46"/>
  <c r="G274" i="47"/>
  <c r="G274" i="45"/>
  <c r="G274" i="46"/>
  <c r="P273" i="46" s="1"/>
  <c r="G236" i="47"/>
  <c r="G236" i="46"/>
  <c r="G236" i="45"/>
  <c r="F80" i="47"/>
  <c r="F80" i="46"/>
  <c r="F272" i="46"/>
  <c r="F272" i="47"/>
  <c r="F272" i="45"/>
  <c r="F251" i="47"/>
  <c r="F251" i="46"/>
  <c r="F251" i="45"/>
  <c r="D65" i="47"/>
  <c r="D65" i="46"/>
  <c r="D65" i="45"/>
  <c r="D108" i="46"/>
  <c r="D108" i="45"/>
  <c r="D108" i="47"/>
  <c r="D70" i="47"/>
  <c r="D70" i="46"/>
  <c r="D70" i="45"/>
  <c r="C100" i="47"/>
  <c r="C100" i="45"/>
  <c r="C100" i="46"/>
  <c r="C196" i="47"/>
  <c r="C196" i="46"/>
  <c r="C196" i="45"/>
  <c r="C210" i="45"/>
  <c r="C210" i="47"/>
  <c r="C210" i="46"/>
  <c r="F220" i="47"/>
  <c r="F220" i="46"/>
  <c r="F220" i="45"/>
  <c r="F210" i="46"/>
  <c r="F210" i="45"/>
  <c r="G190" i="47"/>
  <c r="G190" i="45"/>
  <c r="G65" i="45"/>
  <c r="G65" i="46"/>
  <c r="F214" i="45"/>
  <c r="F193" i="47"/>
  <c r="F193" i="46"/>
  <c r="F193" i="45"/>
  <c r="D248" i="47"/>
  <c r="D248" i="45"/>
  <c r="D248" i="46"/>
  <c r="F184" i="47"/>
  <c r="F184" i="46"/>
  <c r="F163" i="47"/>
  <c r="F163" i="46"/>
  <c r="F163" i="45"/>
  <c r="D188" i="47"/>
  <c r="D188" i="46"/>
  <c r="D188" i="45"/>
  <c r="D231" i="46"/>
  <c r="D231" i="45"/>
  <c r="C88" i="47"/>
  <c r="C88" i="46"/>
  <c r="L87" i="46" s="1"/>
  <c r="C88" i="45"/>
  <c r="C216" i="47"/>
  <c r="C216" i="46"/>
  <c r="C216" i="45"/>
  <c r="C262" i="47"/>
  <c r="C262" i="46"/>
  <c r="C262" i="45"/>
  <c r="G65" i="47"/>
  <c r="E159" i="45"/>
  <c r="E159" i="46"/>
  <c r="E244" i="46"/>
  <c r="N243" i="46" s="1"/>
  <c r="E244" i="45"/>
  <c r="E244" i="47"/>
  <c r="G155" i="47"/>
  <c r="G155" i="46"/>
  <c r="F153" i="46"/>
  <c r="O153" i="46" s="1"/>
  <c r="F153" i="45"/>
  <c r="F153" i="47"/>
  <c r="C147" i="46"/>
  <c r="C147" i="45"/>
  <c r="C211" i="47"/>
  <c r="C211" i="46"/>
  <c r="C211" i="45"/>
  <c r="F84" i="46"/>
  <c r="F84" i="47"/>
  <c r="F84" i="45"/>
  <c r="E173" i="47"/>
  <c r="E173" i="46"/>
  <c r="E173" i="45"/>
  <c r="G181" i="47"/>
  <c r="G181" i="46"/>
  <c r="G181" i="45"/>
  <c r="G189" i="47"/>
  <c r="G189" i="46"/>
  <c r="G189" i="45"/>
  <c r="E179" i="47"/>
  <c r="E179" i="46"/>
  <c r="E179" i="45"/>
  <c r="E264" i="46"/>
  <c r="E264" i="45"/>
  <c r="E264" i="47"/>
  <c r="C164" i="45"/>
  <c r="G233" i="45"/>
  <c r="M63" i="31"/>
  <c r="C228" i="47"/>
  <c r="D198" i="46"/>
  <c r="D222" i="45"/>
  <c r="D211" i="45"/>
  <c r="G180" i="46"/>
  <c r="P180" i="46" s="1"/>
  <c r="F271" i="47"/>
  <c r="F271" i="45"/>
  <c r="F271" i="46"/>
  <c r="E70" i="47"/>
  <c r="E70" i="46"/>
  <c r="E70" i="45"/>
  <c r="G191" i="47"/>
  <c r="G191" i="45"/>
  <c r="G191" i="46"/>
  <c r="F208" i="45"/>
  <c r="F208" i="47"/>
  <c r="D151" i="46"/>
  <c r="D151" i="47"/>
  <c r="D151" i="45"/>
  <c r="C70" i="47"/>
  <c r="C70" i="46"/>
  <c r="C70" i="45"/>
  <c r="D249" i="45"/>
  <c r="D249" i="47"/>
  <c r="D249" i="46"/>
  <c r="G152" i="45"/>
  <c r="G152" i="47"/>
  <c r="G152" i="46"/>
  <c r="F65" i="46"/>
  <c r="F65" i="47"/>
  <c r="F65" i="45"/>
  <c r="D77" i="47"/>
  <c r="D77" i="45"/>
  <c r="D77" i="46"/>
  <c r="G211" i="45"/>
  <c r="E95" i="47"/>
  <c r="E95" i="46"/>
  <c r="E95" i="45"/>
  <c r="E180" i="45"/>
  <c r="E180" i="47"/>
  <c r="E180" i="46"/>
  <c r="N180" i="46" s="1"/>
  <c r="G72" i="47"/>
  <c r="G72" i="46"/>
  <c r="G72" i="45"/>
  <c r="F174" i="46"/>
  <c r="F174" i="45"/>
  <c r="F217" i="47"/>
  <c r="F217" i="46"/>
  <c r="F217" i="45"/>
  <c r="D168" i="46"/>
  <c r="D168" i="45"/>
  <c r="E149" i="47"/>
  <c r="E149" i="46"/>
  <c r="E149" i="45"/>
  <c r="G71" i="47"/>
  <c r="G71" i="45"/>
  <c r="G71" i="46"/>
  <c r="E226" i="47"/>
  <c r="E226" i="46"/>
  <c r="E226" i="45"/>
  <c r="F76" i="47"/>
  <c r="F76" i="46"/>
  <c r="F76" i="45"/>
  <c r="F138" i="46"/>
  <c r="F138" i="47"/>
  <c r="F138" i="45"/>
  <c r="E138" i="46"/>
  <c r="E138" i="45"/>
  <c r="E138" i="47"/>
  <c r="G199" i="46"/>
  <c r="G199" i="45"/>
  <c r="G199" i="47"/>
  <c r="E115" i="47"/>
  <c r="E115" i="46"/>
  <c r="E200" i="46"/>
  <c r="E200" i="45"/>
  <c r="E200" i="47"/>
  <c r="C251" i="46"/>
  <c r="C147" i="47"/>
  <c r="D211" i="46"/>
  <c r="F184" i="45"/>
  <c r="G108" i="47"/>
  <c r="E115" i="45"/>
  <c r="C184" i="47"/>
  <c r="D159" i="47"/>
  <c r="D159" i="46"/>
  <c r="D159" i="45"/>
  <c r="C250" i="47"/>
  <c r="C250" i="46"/>
  <c r="C250" i="45"/>
  <c r="E91" i="46"/>
  <c r="E91" i="47"/>
  <c r="E91" i="45"/>
  <c r="C217" i="47"/>
  <c r="C217" i="46"/>
  <c r="C217" i="45"/>
  <c r="C257" i="47"/>
  <c r="L255" i="47" s="1"/>
  <c r="C257" i="46"/>
  <c r="C257" i="45"/>
  <c r="E177" i="46"/>
  <c r="E177" i="45"/>
  <c r="E177" i="47"/>
  <c r="E262" i="47"/>
  <c r="E262" i="46"/>
  <c r="E262" i="45"/>
  <c r="G146" i="45"/>
  <c r="G146" i="47"/>
  <c r="G146" i="46"/>
  <c r="P144" i="46" s="1"/>
  <c r="F187" i="47"/>
  <c r="D193" i="47"/>
  <c r="D193" i="45"/>
  <c r="D193" i="46"/>
  <c r="C132" i="46"/>
  <c r="L132" i="46" s="1"/>
  <c r="C132" i="45"/>
  <c r="C132" i="47"/>
  <c r="C228" i="45"/>
  <c r="L228" i="45" s="1"/>
  <c r="D265" i="47"/>
  <c r="D265" i="45"/>
  <c r="D265" i="46"/>
  <c r="C174" i="47"/>
  <c r="L63" i="55"/>
  <c r="G235" i="46"/>
  <c r="G235" i="47"/>
  <c r="G235" i="45"/>
  <c r="F86" i="45"/>
  <c r="F86" i="47"/>
  <c r="F86" i="46"/>
  <c r="F257" i="46"/>
  <c r="F257" i="47"/>
  <c r="F257" i="45"/>
  <c r="D120" i="45"/>
  <c r="D120" i="47"/>
  <c r="D120" i="46"/>
  <c r="D210" i="45"/>
  <c r="D210" i="46"/>
  <c r="F120" i="46"/>
  <c r="F120" i="45"/>
  <c r="O120" i="45" s="1"/>
  <c r="F120" i="47"/>
  <c r="O120" i="47" s="1"/>
  <c r="F99" i="46"/>
  <c r="F99" i="45"/>
  <c r="O99" i="45" s="1"/>
  <c r="F99" i="47"/>
  <c r="D273" i="46"/>
  <c r="D273" i="47"/>
  <c r="M273" i="47" s="1"/>
  <c r="D273" i="45"/>
  <c r="M273" i="45" s="1"/>
  <c r="C120" i="47"/>
  <c r="C120" i="46"/>
  <c r="E116" i="47"/>
  <c r="E116" i="46"/>
  <c r="E116" i="45"/>
  <c r="G238" i="47"/>
  <c r="G238" i="45"/>
  <c r="G238" i="46"/>
  <c r="G113" i="47"/>
  <c r="G113" i="46"/>
  <c r="G113" i="45"/>
  <c r="F238" i="47"/>
  <c r="F238" i="46"/>
  <c r="F238" i="45"/>
  <c r="D253" i="47"/>
  <c r="D253" i="45"/>
  <c r="D253" i="46"/>
  <c r="D130" i="47"/>
  <c r="M129" i="47" s="1"/>
  <c r="C83" i="46"/>
  <c r="C83" i="45"/>
  <c r="E170" i="47"/>
  <c r="E170" i="46"/>
  <c r="E170" i="45"/>
  <c r="F174" i="47"/>
  <c r="F119" i="47"/>
  <c r="F119" i="46"/>
  <c r="F119" i="45"/>
  <c r="F212" i="47"/>
  <c r="F212" i="46"/>
  <c r="E192" i="47"/>
  <c r="E192" i="45"/>
  <c r="C81" i="46"/>
  <c r="C81" i="45"/>
  <c r="C81" i="47"/>
  <c r="L81" i="47" s="1"/>
  <c r="E136" i="47"/>
  <c r="E136" i="46"/>
  <c r="E136" i="45"/>
  <c r="C130" i="45"/>
  <c r="C174" i="46"/>
  <c r="C184" i="46"/>
  <c r="C130" i="46"/>
  <c r="D212" i="45"/>
  <c r="D231" i="47"/>
  <c r="F187" i="45"/>
  <c r="F208" i="46"/>
  <c r="G198" i="45"/>
  <c r="G155" i="45"/>
  <c r="E133" i="45"/>
  <c r="F178" i="47"/>
  <c r="F178" i="46"/>
  <c r="F178" i="45"/>
  <c r="F221" i="47"/>
  <c r="F221" i="46"/>
  <c r="F221" i="45"/>
  <c r="D91" i="47"/>
  <c r="D91" i="46"/>
  <c r="D91" i="45"/>
  <c r="D266" i="46"/>
  <c r="D266" i="45"/>
  <c r="E154" i="47"/>
  <c r="E154" i="45"/>
  <c r="C274" i="47"/>
  <c r="C274" i="46"/>
  <c r="C274" i="45"/>
  <c r="G230" i="45"/>
  <c r="G230" i="46"/>
  <c r="G68" i="47"/>
  <c r="G68" i="45"/>
  <c r="D254" i="47"/>
  <c r="D254" i="45"/>
  <c r="E156" i="46"/>
  <c r="E156" i="45"/>
  <c r="E110" i="46"/>
  <c r="E110" i="45"/>
  <c r="G194" i="47"/>
  <c r="G194" i="45"/>
  <c r="G118" i="46"/>
  <c r="G68" i="46"/>
  <c r="D105" i="46"/>
  <c r="D105" i="47"/>
  <c r="D105" i="45"/>
  <c r="G94" i="46"/>
  <c r="G94" i="47"/>
  <c r="D114" i="46"/>
  <c r="D114" i="45"/>
  <c r="F200" i="47"/>
  <c r="F200" i="46"/>
  <c r="O198" i="46" s="1"/>
  <c r="F200" i="45"/>
  <c r="D135" i="45"/>
  <c r="D135" i="47"/>
  <c r="D135" i="46"/>
  <c r="D182" i="45"/>
  <c r="M180" i="45" s="1"/>
  <c r="D182" i="47"/>
  <c r="C224" i="46"/>
  <c r="C224" i="47"/>
  <c r="C111" i="45"/>
  <c r="L63" i="44"/>
  <c r="C177" i="46"/>
  <c r="C154" i="46"/>
  <c r="D92" i="46"/>
  <c r="G66" i="46"/>
  <c r="D157" i="45"/>
  <c r="D157" i="47"/>
  <c r="D66" i="46"/>
  <c r="D66" i="45"/>
  <c r="E139" i="46"/>
  <c r="E139" i="47"/>
  <c r="F74" i="46"/>
  <c r="F74" i="47"/>
  <c r="E67" i="47"/>
  <c r="E67" i="46"/>
  <c r="E67" i="45"/>
  <c r="E152" i="45"/>
  <c r="E152" i="47"/>
  <c r="E152" i="46"/>
  <c r="G150" i="47"/>
  <c r="G150" i="46"/>
  <c r="G150" i="45"/>
  <c r="P150" i="45" s="1"/>
  <c r="F127" i="47"/>
  <c r="F127" i="46"/>
  <c r="F127" i="45"/>
  <c r="C182" i="47"/>
  <c r="C182" i="46"/>
  <c r="F90" i="46"/>
  <c r="F90" i="45"/>
  <c r="G196" i="47"/>
  <c r="G196" i="46"/>
  <c r="E87" i="47"/>
  <c r="E172" i="46"/>
  <c r="E172" i="45"/>
  <c r="E126" i="47"/>
  <c r="N126" i="47" s="1"/>
  <c r="E126" i="46"/>
  <c r="E126" i="45"/>
  <c r="N126" i="45" s="1"/>
  <c r="G271" i="47"/>
  <c r="G271" i="46"/>
  <c r="G271" i="45"/>
  <c r="D246" i="46"/>
  <c r="D246" i="45"/>
  <c r="E160" i="46"/>
  <c r="E160" i="47"/>
  <c r="E160" i="45"/>
  <c r="D154" i="47"/>
  <c r="D154" i="46"/>
  <c r="M153" i="46" s="1"/>
  <c r="D154" i="45"/>
  <c r="D217" i="47"/>
  <c r="D217" i="45"/>
  <c r="D217" i="46"/>
  <c r="D239" i="45"/>
  <c r="D239" i="47"/>
  <c r="C111" i="46"/>
  <c r="C207" i="46"/>
  <c r="C64" i="45"/>
  <c r="C192" i="46"/>
  <c r="C240" i="46"/>
  <c r="C256" i="46"/>
  <c r="C111" i="47"/>
  <c r="L111" i="47" s="1"/>
  <c r="C65" i="46"/>
  <c r="C93" i="46"/>
  <c r="C125" i="46"/>
  <c r="C181" i="45"/>
  <c r="C213" i="46"/>
  <c r="C158" i="45"/>
  <c r="C182" i="45"/>
  <c r="D263" i="45"/>
  <c r="D165" i="47"/>
  <c r="M165" i="47" s="1"/>
  <c r="D160" i="47"/>
  <c r="D177" i="45"/>
  <c r="F117" i="46"/>
  <c r="F173" i="45"/>
  <c r="F114" i="45"/>
  <c r="F242" i="45"/>
  <c r="F215" i="45"/>
  <c r="F68" i="45"/>
  <c r="E218" i="45"/>
  <c r="D133" i="46"/>
  <c r="D133" i="45"/>
  <c r="D219" i="46"/>
  <c r="D219" i="45"/>
  <c r="M219" i="45" s="1"/>
  <c r="D219" i="47"/>
  <c r="F79" i="47"/>
  <c r="F79" i="46"/>
  <c r="F79" i="45"/>
  <c r="E107" i="46"/>
  <c r="E107" i="45"/>
  <c r="E107" i="47"/>
  <c r="F266" i="47"/>
  <c r="F266" i="46"/>
  <c r="D250" i="47"/>
  <c r="D250" i="46"/>
  <c r="D250" i="45"/>
  <c r="E217" i="46"/>
  <c r="E217" i="45"/>
  <c r="E217" i="47"/>
  <c r="E238" i="47"/>
  <c r="E238" i="46"/>
  <c r="E238" i="45"/>
  <c r="C143" i="45"/>
  <c r="C154" i="45"/>
  <c r="G122" i="45"/>
  <c r="G230" i="47"/>
  <c r="E214" i="47"/>
  <c r="E214" i="46"/>
  <c r="D140" i="47"/>
  <c r="D140" i="45"/>
  <c r="G184" i="47"/>
  <c r="G184" i="46"/>
  <c r="P183" i="46" s="1"/>
  <c r="G184" i="45"/>
  <c r="G225" i="45"/>
  <c r="G225" i="47"/>
  <c r="F230" i="47"/>
  <c r="F230" i="45"/>
  <c r="G101" i="47"/>
  <c r="G101" i="46"/>
  <c r="P99" i="46" s="1"/>
  <c r="C172" i="46"/>
  <c r="C256" i="45"/>
  <c r="C207" i="47"/>
  <c r="L207" i="47" s="1"/>
  <c r="G156" i="47"/>
  <c r="G122" i="46"/>
  <c r="G142" i="46"/>
  <c r="D200" i="45"/>
  <c r="D200" i="47"/>
  <c r="E197" i="47"/>
  <c r="E197" i="46"/>
  <c r="E197" i="45"/>
  <c r="F140" i="46"/>
  <c r="F140" i="47"/>
  <c r="E195" i="47"/>
  <c r="E195" i="46"/>
  <c r="E195" i="45"/>
  <c r="E216" i="47"/>
  <c r="E216" i="46"/>
  <c r="E216" i="45"/>
  <c r="G112" i="47"/>
  <c r="G112" i="46"/>
  <c r="P111" i="46" s="1"/>
  <c r="G112" i="45"/>
  <c r="F109" i="47"/>
  <c r="F109" i="46"/>
  <c r="F109" i="45"/>
  <c r="D208" i="46"/>
  <c r="D208" i="45"/>
  <c r="E165" i="47"/>
  <c r="E165" i="46"/>
  <c r="E165" i="45"/>
  <c r="G179" i="47"/>
  <c r="G179" i="46"/>
  <c r="G179" i="45"/>
  <c r="E258" i="45"/>
  <c r="E258" i="47"/>
  <c r="G138" i="46"/>
  <c r="G138" i="47"/>
  <c r="G138" i="45"/>
  <c r="E108" i="45"/>
  <c r="E108" i="47"/>
  <c r="E108" i="46"/>
  <c r="E236" i="47"/>
  <c r="E236" i="46"/>
  <c r="E233" i="46"/>
  <c r="E233" i="45"/>
  <c r="G98" i="47"/>
  <c r="G98" i="46"/>
  <c r="G98" i="45"/>
  <c r="P96" i="45" s="1"/>
  <c r="G188" i="47"/>
  <c r="G188" i="46"/>
  <c r="G188" i="45"/>
  <c r="F151" i="45"/>
  <c r="F151" i="47"/>
  <c r="C87" i="45"/>
  <c r="C183" i="45"/>
  <c r="C64" i="46"/>
  <c r="C260" i="45"/>
  <c r="C149" i="45"/>
  <c r="C181" i="46"/>
  <c r="L180" i="46" s="1"/>
  <c r="C201" i="45"/>
  <c r="C264" i="47"/>
  <c r="C86" i="45"/>
  <c r="C158" i="46"/>
  <c r="C242" i="45"/>
  <c r="D263" i="46"/>
  <c r="D177" i="46"/>
  <c r="M177" i="46" s="1"/>
  <c r="D160" i="45"/>
  <c r="F173" i="46"/>
  <c r="F114" i="46"/>
  <c r="F242" i="46"/>
  <c r="F215" i="46"/>
  <c r="G97" i="46"/>
  <c r="G111" i="45"/>
  <c r="G111" i="47"/>
  <c r="E218" i="46"/>
  <c r="E233" i="47"/>
  <c r="G208" i="47"/>
  <c r="G100" i="47"/>
  <c r="G163" i="47"/>
  <c r="G163" i="46"/>
  <c r="G121" i="47"/>
  <c r="G121" i="46"/>
  <c r="G121" i="45"/>
  <c r="G201" i="46"/>
  <c r="G201" i="45"/>
  <c r="G201" i="47"/>
  <c r="E178" i="47"/>
  <c r="E178" i="46"/>
  <c r="E178" i="45"/>
  <c r="E199" i="47"/>
  <c r="E199" i="45"/>
  <c r="E220" i="47"/>
  <c r="E220" i="46"/>
  <c r="E220" i="45"/>
  <c r="N219" i="45" s="1"/>
  <c r="E153" i="47"/>
  <c r="E153" i="46"/>
  <c r="E153" i="45"/>
  <c r="E259" i="47"/>
  <c r="E259" i="46"/>
  <c r="E259" i="45"/>
  <c r="D261" i="47"/>
  <c r="F100" i="46"/>
  <c r="E199" i="46"/>
  <c r="E156" i="47"/>
  <c r="D225" i="46"/>
  <c r="M225" i="46" s="1"/>
  <c r="M66" i="31"/>
  <c r="D67" i="47"/>
  <c r="F115" i="47"/>
  <c r="O114" i="47" s="1"/>
  <c r="F115" i="46"/>
  <c r="D266" i="47"/>
  <c r="G208" i="46"/>
  <c r="E111" i="45"/>
  <c r="E111" i="46"/>
  <c r="N111" i="46" s="1"/>
  <c r="E196" i="45"/>
  <c r="E196" i="47"/>
  <c r="G104" i="46"/>
  <c r="G104" i="45"/>
  <c r="F239" i="47"/>
  <c r="E256" i="47"/>
  <c r="G67" i="47"/>
  <c r="G67" i="46"/>
  <c r="G67" i="45"/>
  <c r="D170" i="46"/>
  <c r="D170" i="45"/>
  <c r="G218" i="47"/>
  <c r="G218" i="45"/>
  <c r="G218" i="46"/>
  <c r="E187" i="47"/>
  <c r="E187" i="46"/>
  <c r="N186" i="46" s="1"/>
  <c r="E187" i="45"/>
  <c r="E125" i="46"/>
  <c r="E125" i="45"/>
  <c r="D79" i="47"/>
  <c r="D79" i="46"/>
  <c r="C186" i="46"/>
  <c r="L186" i="46" s="1"/>
  <c r="E215" i="47"/>
  <c r="E215" i="46"/>
  <c r="E215" i="45"/>
  <c r="E254" i="45"/>
  <c r="E254" i="47"/>
  <c r="G143" i="47"/>
  <c r="G143" i="46"/>
  <c r="F85" i="45"/>
  <c r="F85" i="47"/>
  <c r="E82" i="47"/>
  <c r="E82" i="46"/>
  <c r="E82" i="45"/>
  <c r="C183" i="46"/>
  <c r="C260" i="46"/>
  <c r="C149" i="46"/>
  <c r="C189" i="45"/>
  <c r="C201" i="46"/>
  <c r="C86" i="46"/>
  <c r="L84" i="46" s="1"/>
  <c r="C242" i="46"/>
  <c r="D164" i="45"/>
  <c r="D246" i="47"/>
  <c r="D123" i="45"/>
  <c r="D237" i="47"/>
  <c r="F258" i="47"/>
  <c r="F258" i="45"/>
  <c r="F151" i="46"/>
  <c r="F239" i="46"/>
  <c r="F172" i="45"/>
  <c r="G156" i="45"/>
  <c r="P156" i="45" s="1"/>
  <c r="G101" i="45"/>
  <c r="E154" i="46"/>
  <c r="E105" i="45"/>
  <c r="N105" i="45" s="1"/>
  <c r="D164" i="47"/>
  <c r="G80" i="47"/>
  <c r="G80" i="46"/>
  <c r="G80" i="45"/>
  <c r="F157" i="47"/>
  <c r="E117" i="46"/>
  <c r="E117" i="45"/>
  <c r="E117" i="47"/>
  <c r="G148" i="46"/>
  <c r="G148" i="45"/>
  <c r="E272" i="47"/>
  <c r="E272" i="46"/>
  <c r="E272" i="45"/>
  <c r="F108" i="46"/>
  <c r="F108" i="45"/>
  <c r="F108" i="47"/>
  <c r="E71" i="47"/>
  <c r="E71" i="46"/>
  <c r="E71" i="45"/>
  <c r="E92" i="47"/>
  <c r="E92" i="46"/>
  <c r="E241" i="47"/>
  <c r="E241" i="46"/>
  <c r="E241" i="45"/>
  <c r="E89" i="47"/>
  <c r="E89" i="45"/>
  <c r="G239" i="47"/>
  <c r="G239" i="46"/>
  <c r="G239" i="45"/>
  <c r="E242" i="46"/>
  <c r="E242" i="47"/>
  <c r="C175" i="46"/>
  <c r="F157" i="45"/>
  <c r="D148" i="47"/>
  <c r="M147" i="47" s="1"/>
  <c r="D148" i="46"/>
  <c r="C170" i="47"/>
  <c r="C170" i="45"/>
  <c r="C213" i="45"/>
  <c r="D177" i="47"/>
  <c r="F157" i="46"/>
  <c r="D72" i="45"/>
  <c r="M72" i="45" s="1"/>
  <c r="D72" i="46"/>
  <c r="E131" i="47"/>
  <c r="E131" i="46"/>
  <c r="E131" i="45"/>
  <c r="E237" i="45"/>
  <c r="E237" i="47"/>
  <c r="G195" i="47"/>
  <c r="D251" i="47"/>
  <c r="D251" i="45"/>
  <c r="E151" i="45"/>
  <c r="E151" i="46"/>
  <c r="E257" i="47"/>
  <c r="E257" i="46"/>
  <c r="E257" i="45"/>
  <c r="E169" i="46"/>
  <c r="E169" i="47"/>
  <c r="E190" i="47"/>
  <c r="N189" i="47" s="1"/>
  <c r="E190" i="46"/>
  <c r="E190" i="45"/>
  <c r="G226" i="47"/>
  <c r="G226" i="45"/>
  <c r="G226" i="46"/>
  <c r="D64" i="47"/>
  <c r="D64" i="46"/>
  <c r="D64" i="45"/>
  <c r="C91" i="45"/>
  <c r="C119" i="45"/>
  <c r="C187" i="45"/>
  <c r="L186" i="45" s="1"/>
  <c r="C215" i="45"/>
  <c r="C160" i="45"/>
  <c r="C268" i="45"/>
  <c r="C221" i="45"/>
  <c r="C146" i="45"/>
  <c r="D196" i="46"/>
  <c r="M195" i="46" s="1"/>
  <c r="D123" i="46"/>
  <c r="D80" i="45"/>
  <c r="D176" i="45"/>
  <c r="F93" i="47"/>
  <c r="O93" i="47" s="1"/>
  <c r="F85" i="46"/>
  <c r="F130" i="45"/>
  <c r="F167" i="45"/>
  <c r="F172" i="46"/>
  <c r="G143" i="45"/>
  <c r="P63" i="31"/>
  <c r="G195" i="46"/>
  <c r="E105" i="46"/>
  <c r="E135" i="47"/>
  <c r="E110" i="47"/>
  <c r="E151" i="47"/>
  <c r="F63" i="46"/>
  <c r="O63" i="31"/>
  <c r="D138" i="46"/>
  <c r="E193" i="47"/>
  <c r="E193" i="45"/>
  <c r="F224" i="47"/>
  <c r="F224" i="45"/>
  <c r="D97" i="47"/>
  <c r="E77" i="46"/>
  <c r="E77" i="45"/>
  <c r="C102" i="45"/>
  <c r="C237" i="47"/>
  <c r="D140" i="46"/>
  <c r="C241" i="47"/>
  <c r="E260" i="47"/>
  <c r="E260" i="46"/>
  <c r="G270" i="47"/>
  <c r="G270" i="46"/>
  <c r="G232" i="45"/>
  <c r="G232" i="47"/>
  <c r="F126" i="47"/>
  <c r="F126" i="45"/>
  <c r="O126" i="45" s="1"/>
  <c r="F233" i="46"/>
  <c r="F233" i="45"/>
  <c r="E66" i="46"/>
  <c r="E66" i="45"/>
  <c r="F165" i="45"/>
  <c r="G222" i="45"/>
  <c r="P222" i="45" s="1"/>
  <c r="G222" i="46"/>
  <c r="C204" i="45"/>
  <c r="F203" i="45"/>
  <c r="F96" i="45"/>
  <c r="O96" i="45" s="1"/>
  <c r="F165" i="46"/>
  <c r="F140" i="45"/>
  <c r="G223" i="46"/>
  <c r="G96" i="47"/>
  <c r="G273" i="47"/>
  <c r="G154" i="45"/>
  <c r="G147" i="45"/>
  <c r="P147" i="45" s="1"/>
  <c r="G142" i="45"/>
  <c r="G178" i="45"/>
  <c r="E112" i="45"/>
  <c r="E186" i="45"/>
  <c r="E196" i="46"/>
  <c r="E150" i="45"/>
  <c r="E129" i="45"/>
  <c r="E111" i="47"/>
  <c r="G97" i="47"/>
  <c r="F139" i="47"/>
  <c r="E203" i="47"/>
  <c r="E203" i="46"/>
  <c r="E203" i="45"/>
  <c r="F170" i="46"/>
  <c r="F170" i="45"/>
  <c r="E246" i="47"/>
  <c r="D271" i="47"/>
  <c r="M270" i="47" s="1"/>
  <c r="D271" i="46"/>
  <c r="E81" i="47"/>
  <c r="E81" i="45"/>
  <c r="N81" i="45" s="1"/>
  <c r="E145" i="46"/>
  <c r="E145" i="45"/>
  <c r="E102" i="45"/>
  <c r="E166" i="46"/>
  <c r="E166" i="45"/>
  <c r="E251" i="45"/>
  <c r="G82" i="45"/>
  <c r="G210" i="45"/>
  <c r="G210" i="46"/>
  <c r="G127" i="46"/>
  <c r="G127" i="45"/>
  <c r="P126" i="45" s="1"/>
  <c r="G255" i="47"/>
  <c r="G172" i="47"/>
  <c r="P171" i="47" s="1"/>
  <c r="G172" i="46"/>
  <c r="G85" i="45"/>
  <c r="F112" i="46"/>
  <c r="F112" i="47"/>
  <c r="F112" i="45"/>
  <c r="F240" i="46"/>
  <c r="F219" i="45"/>
  <c r="F219" i="47"/>
  <c r="D172" i="46"/>
  <c r="M171" i="46" s="1"/>
  <c r="D172" i="45"/>
  <c r="D172" i="47"/>
  <c r="D134" i="47"/>
  <c r="M132" i="47" s="1"/>
  <c r="D134" i="45"/>
  <c r="D262" i="47"/>
  <c r="G174" i="45"/>
  <c r="F72" i="47"/>
  <c r="F72" i="45"/>
  <c r="F136" i="46"/>
  <c r="F136" i="45"/>
  <c r="F136" i="47"/>
  <c r="F264" i="46"/>
  <c r="O264" i="46" s="1"/>
  <c r="F179" i="47"/>
  <c r="F179" i="45"/>
  <c r="F243" i="47"/>
  <c r="F243" i="46"/>
  <c r="F243" i="45"/>
  <c r="D220" i="47"/>
  <c r="D220" i="46"/>
  <c r="C123" i="45"/>
  <c r="C219" i="45"/>
  <c r="C96" i="45"/>
  <c r="C108" i="46"/>
  <c r="L108" i="46" s="1"/>
  <c r="C124" i="45"/>
  <c r="C136" i="46"/>
  <c r="C192" i="45"/>
  <c r="C204" i="46"/>
  <c r="C232" i="46"/>
  <c r="C153" i="45"/>
  <c r="C269" i="45"/>
  <c r="C84" i="47"/>
  <c r="C180" i="47"/>
  <c r="C106" i="45"/>
  <c r="C122" i="46"/>
  <c r="C174" i="45"/>
  <c r="C214" i="46"/>
  <c r="D121" i="45"/>
  <c r="D169" i="46"/>
  <c r="D116" i="46"/>
  <c r="D110" i="45"/>
  <c r="D167" i="45"/>
  <c r="D215" i="46"/>
  <c r="D138" i="47"/>
  <c r="D102" i="47"/>
  <c r="D190" i="45"/>
  <c r="D152" i="46"/>
  <c r="D200" i="46"/>
  <c r="D235" i="46"/>
  <c r="D204" i="47"/>
  <c r="M204" i="47" s="1"/>
  <c r="D81" i="45"/>
  <c r="D129" i="46"/>
  <c r="M129" i="46" s="1"/>
  <c r="D92" i="45"/>
  <c r="D230" i="45"/>
  <c r="D271" i="45"/>
  <c r="D183" i="47"/>
  <c r="M183" i="47" s="1"/>
  <c r="D181" i="46"/>
  <c r="F91" i="45"/>
  <c r="F171" i="45"/>
  <c r="F240" i="47"/>
  <c r="F64" i="46"/>
  <c r="F160" i="45"/>
  <c r="G220" i="46"/>
  <c r="G102" i="45"/>
  <c r="G95" i="45"/>
  <c r="G154" i="46"/>
  <c r="G147" i="46"/>
  <c r="G258" i="45"/>
  <c r="G222" i="47"/>
  <c r="G178" i="46"/>
  <c r="E80" i="46"/>
  <c r="E251" i="46"/>
  <c r="E129" i="47"/>
  <c r="N129" i="47" s="1"/>
  <c r="E260" i="45"/>
  <c r="E118" i="46"/>
  <c r="E150" i="46"/>
  <c r="E230" i="45"/>
  <c r="E129" i="46"/>
  <c r="E209" i="45"/>
  <c r="C140" i="47"/>
  <c r="F155" i="47"/>
  <c r="F128" i="47"/>
  <c r="C253" i="47"/>
  <c r="C214" i="47"/>
  <c r="L213" i="47" s="1"/>
  <c r="E112" i="47"/>
  <c r="D257" i="47"/>
  <c r="E68" i="47"/>
  <c r="G223" i="47"/>
  <c r="G82" i="47"/>
  <c r="G166" i="47"/>
  <c r="F68" i="47"/>
  <c r="E219" i="47"/>
  <c r="E219" i="46"/>
  <c r="G64" i="46"/>
  <c r="G64" i="45"/>
  <c r="G64" i="47"/>
  <c r="F154" i="47"/>
  <c r="D149" i="46"/>
  <c r="D149" i="45"/>
  <c r="E102" i="47"/>
  <c r="G133" i="47"/>
  <c r="G133" i="45"/>
  <c r="E123" i="47"/>
  <c r="N123" i="47" s="1"/>
  <c r="E123" i="46"/>
  <c r="E123" i="45"/>
  <c r="G243" i="46"/>
  <c r="G243" i="45"/>
  <c r="P243" i="45" s="1"/>
  <c r="G265" i="46"/>
  <c r="G265" i="47"/>
  <c r="E263" i="47"/>
  <c r="E263" i="45"/>
  <c r="G74" i="47"/>
  <c r="G74" i="46"/>
  <c r="G74" i="45"/>
  <c r="G164" i="47"/>
  <c r="G164" i="45"/>
  <c r="P162" i="45" s="1"/>
  <c r="F124" i="47"/>
  <c r="F124" i="46"/>
  <c r="E208" i="47"/>
  <c r="F133" i="46"/>
  <c r="F133" i="45"/>
  <c r="D256" i="46"/>
  <c r="M255" i="46" s="1"/>
  <c r="D256" i="47"/>
  <c r="E65" i="46"/>
  <c r="E65" i="45"/>
  <c r="N63" i="31"/>
  <c r="E214" i="45"/>
  <c r="F75" i="46"/>
  <c r="F75" i="45"/>
  <c r="F267" i="46"/>
  <c r="F267" i="45"/>
  <c r="D268" i="47"/>
  <c r="D268" i="45"/>
  <c r="D225" i="45"/>
  <c r="M225" i="45" s="1"/>
  <c r="E175" i="46"/>
  <c r="E175" i="45"/>
  <c r="D243" i="46"/>
  <c r="M243" i="46" s="1"/>
  <c r="G167" i="46"/>
  <c r="G167" i="47"/>
  <c r="G167" i="45"/>
  <c r="F132" i="45"/>
  <c r="F132" i="47"/>
  <c r="E186" i="47"/>
  <c r="N186" i="47" s="1"/>
  <c r="F260" i="47"/>
  <c r="F260" i="45"/>
  <c r="D95" i="47"/>
  <c r="M93" i="47" s="1"/>
  <c r="D95" i="46"/>
  <c r="G139" i="46"/>
  <c r="F166" i="46"/>
  <c r="F166" i="45"/>
  <c r="F209" i="46"/>
  <c r="F209" i="45"/>
  <c r="D109" i="47"/>
  <c r="E174" i="47"/>
  <c r="C108" i="45"/>
  <c r="C122" i="45"/>
  <c r="C226" i="46"/>
  <c r="D114" i="47"/>
  <c r="D115" i="45"/>
  <c r="C102" i="47"/>
  <c r="D116" i="45"/>
  <c r="D181" i="47"/>
  <c r="D139" i="45"/>
  <c r="D195" i="45"/>
  <c r="F105" i="45"/>
  <c r="F96" i="47"/>
  <c r="G270" i="45"/>
  <c r="P270" i="45" s="1"/>
  <c r="C155" i="47"/>
  <c r="L153" i="47" s="1"/>
  <c r="G142" i="47"/>
  <c r="G83" i="46"/>
  <c r="G83" i="45"/>
  <c r="F261" i="47"/>
  <c r="O261" i="47" s="1"/>
  <c r="F261" i="45"/>
  <c r="E225" i="46"/>
  <c r="E225" i="45"/>
  <c r="N225" i="45" s="1"/>
  <c r="E246" i="46"/>
  <c r="E246" i="45"/>
  <c r="G114" i="47"/>
  <c r="G159" i="47"/>
  <c r="G159" i="46"/>
  <c r="F192" i="46"/>
  <c r="O192" i="46" s="1"/>
  <c r="F192" i="45"/>
  <c r="O192" i="45" s="1"/>
  <c r="F192" i="47"/>
  <c r="D161" i="47"/>
  <c r="G246" i="45"/>
  <c r="G246" i="46"/>
  <c r="E78" i="46"/>
  <c r="E78" i="47"/>
  <c r="F88" i="45"/>
  <c r="F88" i="47"/>
  <c r="F131" i="47"/>
  <c r="F131" i="46"/>
  <c r="O129" i="46" s="1"/>
  <c r="F131" i="45"/>
  <c r="F259" i="47"/>
  <c r="F259" i="46"/>
  <c r="O258" i="46" s="1"/>
  <c r="C155" i="45"/>
  <c r="C72" i="45"/>
  <c r="C128" i="45"/>
  <c r="C140" i="46"/>
  <c r="C168" i="45"/>
  <c r="C224" i="45"/>
  <c r="C264" i="45"/>
  <c r="C129" i="45"/>
  <c r="C169" i="46"/>
  <c r="C185" i="45"/>
  <c r="C237" i="46"/>
  <c r="C253" i="45"/>
  <c r="C240" i="47"/>
  <c r="C94" i="46"/>
  <c r="C142" i="46"/>
  <c r="C190" i="46"/>
  <c r="C258" i="46"/>
  <c r="L258" i="46" s="1"/>
  <c r="D73" i="46"/>
  <c r="D137" i="45"/>
  <c r="D185" i="46"/>
  <c r="M183" i="46" s="1"/>
  <c r="D180" i="46"/>
  <c r="D119" i="46"/>
  <c r="D270" i="45"/>
  <c r="D72" i="47"/>
  <c r="M72" i="47" s="1"/>
  <c r="D109" i="45"/>
  <c r="D157" i="46"/>
  <c r="M156" i="46" s="1"/>
  <c r="D139" i="46"/>
  <c r="D195" i="47"/>
  <c r="M195" i="47" s="1"/>
  <c r="D97" i="45"/>
  <c r="D209" i="46"/>
  <c r="D214" i="45"/>
  <c r="D143" i="45"/>
  <c r="D117" i="45"/>
  <c r="D256" i="45"/>
  <c r="F179" i="46"/>
  <c r="F264" i="47"/>
  <c r="F72" i="46"/>
  <c r="F176" i="45"/>
  <c r="F74" i="45"/>
  <c r="F106" i="45"/>
  <c r="G255" i="45"/>
  <c r="G137" i="45"/>
  <c r="G130" i="45"/>
  <c r="E150" i="47"/>
  <c r="E166" i="47"/>
  <c r="E161" i="47"/>
  <c r="C226" i="47"/>
  <c r="F233" i="47"/>
  <c r="D230" i="47"/>
  <c r="E175" i="47"/>
  <c r="D110" i="47"/>
  <c r="G139" i="47"/>
  <c r="E77" i="47"/>
  <c r="E181" i="47"/>
  <c r="G104" i="47"/>
  <c r="G158" i="46"/>
  <c r="G203" i="47"/>
  <c r="G203" i="46"/>
  <c r="G203" i="45"/>
  <c r="G120" i="45"/>
  <c r="P120" i="45" s="1"/>
  <c r="G120" i="47"/>
  <c r="F134" i="46"/>
  <c r="F134" i="45"/>
  <c r="F134" i="47"/>
  <c r="F198" i="47"/>
  <c r="F113" i="47"/>
  <c r="F113" i="46"/>
  <c r="F177" i="47"/>
  <c r="O177" i="47" s="1"/>
  <c r="F177" i="46"/>
  <c r="F177" i="45"/>
  <c r="F241" i="45"/>
  <c r="F241" i="47"/>
  <c r="E171" i="46"/>
  <c r="N171" i="46" s="1"/>
  <c r="E171" i="47"/>
  <c r="N171" i="47" s="1"/>
  <c r="E224" i="47"/>
  <c r="E224" i="46"/>
  <c r="E224" i="45"/>
  <c r="G134" i="46"/>
  <c r="G134" i="45"/>
  <c r="G160" i="46"/>
  <c r="G160" i="47"/>
  <c r="D192" i="46"/>
  <c r="D192" i="45"/>
  <c r="M192" i="45" s="1"/>
  <c r="E109" i="45"/>
  <c r="E109" i="47"/>
  <c r="G260" i="46"/>
  <c r="G260" i="47"/>
  <c r="G260" i="45"/>
  <c r="E86" i="46"/>
  <c r="E86" i="45"/>
  <c r="G205" i="47"/>
  <c r="G205" i="46"/>
  <c r="C198" i="45"/>
  <c r="D225" i="47"/>
  <c r="M225" i="47" s="1"/>
  <c r="E202" i="47"/>
  <c r="E202" i="46"/>
  <c r="G244" i="47"/>
  <c r="G244" i="46"/>
  <c r="E247" i="47"/>
  <c r="E247" i="46"/>
  <c r="G116" i="46"/>
  <c r="G116" i="47"/>
  <c r="E256" i="46"/>
  <c r="E256" i="45"/>
  <c r="G94" i="45"/>
  <c r="F102" i="47"/>
  <c r="F102" i="46"/>
  <c r="F145" i="47"/>
  <c r="F145" i="45"/>
  <c r="D242" i="46"/>
  <c r="D242" i="47"/>
  <c r="C102" i="46"/>
  <c r="D235" i="45"/>
  <c r="D242" i="45"/>
  <c r="F230" i="46"/>
  <c r="C123" i="46"/>
  <c r="C169" i="45"/>
  <c r="C94" i="45"/>
  <c r="C190" i="45"/>
  <c r="D152" i="45"/>
  <c r="G267" i="46"/>
  <c r="E139" i="45"/>
  <c r="N66" i="31"/>
  <c r="F223" i="47"/>
  <c r="F223" i="45"/>
  <c r="O222" i="45" s="1"/>
  <c r="G105" i="46"/>
  <c r="E97" i="45"/>
  <c r="E97" i="47"/>
  <c r="G242" i="45"/>
  <c r="G242" i="46"/>
  <c r="G204" i="45"/>
  <c r="G204" i="47"/>
  <c r="F107" i="46"/>
  <c r="O105" i="46" s="1"/>
  <c r="F107" i="45"/>
  <c r="F107" i="47"/>
  <c r="F66" i="45"/>
  <c r="F66" i="47"/>
  <c r="G92" i="46"/>
  <c r="G92" i="45"/>
  <c r="G92" i="47"/>
  <c r="F216" i="47"/>
  <c r="F216" i="46"/>
  <c r="F216" i="45"/>
  <c r="O216" i="45" s="1"/>
  <c r="C239" i="45"/>
  <c r="C116" i="45"/>
  <c r="C128" i="46"/>
  <c r="C156" i="45"/>
  <c r="C212" i="45"/>
  <c r="C123" i="47"/>
  <c r="L123" i="47" s="1"/>
  <c r="C219" i="47"/>
  <c r="C267" i="47"/>
  <c r="C129" i="46"/>
  <c r="C241" i="45"/>
  <c r="C194" i="45"/>
  <c r="C234" i="45"/>
  <c r="D244" i="45"/>
  <c r="D162" i="45"/>
  <c r="D183" i="45"/>
  <c r="M183" i="45" s="1"/>
  <c r="D270" i="46"/>
  <c r="D255" i="47"/>
  <c r="D67" i="45"/>
  <c r="D109" i="46"/>
  <c r="D115" i="47"/>
  <c r="D97" i="46"/>
  <c r="D161" i="45"/>
  <c r="D268" i="46"/>
  <c r="D143" i="46"/>
  <c r="M141" i="46" s="1"/>
  <c r="D213" i="46"/>
  <c r="D142" i="45"/>
  <c r="D243" i="45"/>
  <c r="F126" i="46"/>
  <c r="F254" i="45"/>
  <c r="F176" i="46"/>
  <c r="F224" i="46"/>
  <c r="F218" i="46"/>
  <c r="F71" i="45"/>
  <c r="F223" i="46"/>
  <c r="F105" i="47"/>
  <c r="F81" i="45"/>
  <c r="F273" i="45"/>
  <c r="O273" i="45" s="1"/>
  <c r="G76" i="45"/>
  <c r="G172" i="45"/>
  <c r="G225" i="46"/>
  <c r="G255" i="46"/>
  <c r="P255" i="46" s="1"/>
  <c r="G246" i="47"/>
  <c r="G96" i="46"/>
  <c r="G85" i="46"/>
  <c r="G100" i="45"/>
  <c r="G137" i="46"/>
  <c r="G268" i="46"/>
  <c r="G147" i="47"/>
  <c r="P147" i="47" s="1"/>
  <c r="E208" i="45"/>
  <c r="E240" i="45"/>
  <c r="E202" i="45"/>
  <c r="E242" i="45"/>
  <c r="E181" i="45"/>
  <c r="E174" i="45"/>
  <c r="E206" i="45"/>
  <c r="E185" i="45"/>
  <c r="E182" i="47"/>
  <c r="G247" i="47"/>
  <c r="F209" i="47"/>
  <c r="G178" i="47"/>
  <c r="E99" i="45"/>
  <c r="N99" i="45" s="1"/>
  <c r="E99" i="47"/>
  <c r="E120" i="45"/>
  <c r="E120" i="47"/>
  <c r="E269" i="46"/>
  <c r="E269" i="45"/>
  <c r="N267" i="45" s="1"/>
  <c r="G86" i="45"/>
  <c r="G86" i="47"/>
  <c r="G131" i="47"/>
  <c r="G131" i="46"/>
  <c r="G131" i="45"/>
  <c r="G176" i="46"/>
  <c r="G176" i="45"/>
  <c r="F162" i="47"/>
  <c r="F162" i="45"/>
  <c r="O162" i="45" s="1"/>
  <c r="F226" i="46"/>
  <c r="F226" i="45"/>
  <c r="F77" i="46"/>
  <c r="F77" i="45"/>
  <c r="F77" i="47"/>
  <c r="F205" i="47"/>
  <c r="F205" i="46"/>
  <c r="F269" i="47"/>
  <c r="F269" i="46"/>
  <c r="F269" i="45"/>
  <c r="D144" i="46"/>
  <c r="M144" i="46" s="1"/>
  <c r="D144" i="45"/>
  <c r="D272" i="46"/>
  <c r="D272" i="45"/>
  <c r="G253" i="47"/>
  <c r="G253" i="46"/>
  <c r="P252" i="46" s="1"/>
  <c r="G102" i="46"/>
  <c r="G73" i="45"/>
  <c r="F202" i="46"/>
  <c r="F202" i="45"/>
  <c r="O201" i="45" s="1"/>
  <c r="F202" i="47"/>
  <c r="F245" i="46"/>
  <c r="F245" i="45"/>
  <c r="F245" i="47"/>
  <c r="E98" i="46"/>
  <c r="E98" i="45"/>
  <c r="G151" i="47"/>
  <c r="G151" i="46"/>
  <c r="G237" i="47"/>
  <c r="E119" i="46"/>
  <c r="E119" i="45"/>
  <c r="E119" i="47"/>
  <c r="E76" i="47"/>
  <c r="E76" i="46"/>
  <c r="N75" i="46" s="1"/>
  <c r="E204" i="47"/>
  <c r="N204" i="47" s="1"/>
  <c r="E204" i="46"/>
  <c r="E268" i="47"/>
  <c r="E268" i="46"/>
  <c r="F168" i="45"/>
  <c r="F168" i="47"/>
  <c r="F83" i="45"/>
  <c r="F83" i="47"/>
  <c r="F147" i="47"/>
  <c r="O147" i="47" s="1"/>
  <c r="F147" i="46"/>
  <c r="D156" i="47"/>
  <c r="D156" i="45"/>
  <c r="M156" i="45" s="1"/>
  <c r="D71" i="47"/>
  <c r="E155" i="45"/>
  <c r="E235" i="46"/>
  <c r="E235" i="45"/>
  <c r="G140" i="46"/>
  <c r="G140" i="47"/>
  <c r="G140" i="45"/>
  <c r="F139" i="45"/>
  <c r="F246" i="46"/>
  <c r="F246" i="45"/>
  <c r="F246" i="47"/>
  <c r="E210" i="45"/>
  <c r="G266" i="46"/>
  <c r="G266" i="47"/>
  <c r="D148" i="45"/>
  <c r="F267" i="47"/>
  <c r="F106" i="47"/>
  <c r="E155" i="47"/>
  <c r="E132" i="46"/>
  <c r="E132" i="45"/>
  <c r="N132" i="45" s="1"/>
  <c r="G187" i="47"/>
  <c r="G187" i="45"/>
  <c r="G145" i="45"/>
  <c r="G145" i="47"/>
  <c r="F190" i="46"/>
  <c r="F190" i="45"/>
  <c r="F190" i="47"/>
  <c r="F169" i="47"/>
  <c r="F169" i="46"/>
  <c r="G115" i="47"/>
  <c r="G115" i="45"/>
  <c r="G267" i="45"/>
  <c r="P267" i="45" s="1"/>
  <c r="E75" i="47"/>
  <c r="F250" i="46"/>
  <c r="O249" i="46" s="1"/>
  <c r="F250" i="47"/>
  <c r="E189" i="45"/>
  <c r="N189" i="45" s="1"/>
  <c r="G269" i="47"/>
  <c r="G269" i="46"/>
  <c r="F87" i="46"/>
  <c r="O87" i="46" s="1"/>
  <c r="F87" i="45"/>
  <c r="F87" i="47"/>
  <c r="D175" i="46"/>
  <c r="D175" i="45"/>
  <c r="C198" i="46"/>
  <c r="L198" i="46" s="1"/>
  <c r="D255" i="45"/>
  <c r="D121" i="46"/>
  <c r="D162" i="47"/>
  <c r="F145" i="46"/>
  <c r="F75" i="47"/>
  <c r="G95" i="46"/>
  <c r="G273" i="45"/>
  <c r="P273" i="45" s="1"/>
  <c r="E68" i="45"/>
  <c r="G268" i="47"/>
  <c r="P267" i="47" s="1"/>
  <c r="C162" i="46"/>
  <c r="E261" i="46"/>
  <c r="N261" i="46" s="1"/>
  <c r="E267" i="47"/>
  <c r="F235" i="47"/>
  <c r="F235" i="45"/>
  <c r="D127" i="47"/>
  <c r="D127" i="45"/>
  <c r="E121" i="47"/>
  <c r="E121" i="46"/>
  <c r="E121" i="45"/>
  <c r="E142" i="46"/>
  <c r="N141" i="46" s="1"/>
  <c r="E142" i="47"/>
  <c r="E142" i="45"/>
  <c r="E270" i="46"/>
  <c r="G175" i="46"/>
  <c r="F152" i="47"/>
  <c r="F152" i="46"/>
  <c r="O66" i="31"/>
  <c r="F67" i="46"/>
  <c r="F195" i="47"/>
  <c r="O195" i="47" s="1"/>
  <c r="D124" i="46"/>
  <c r="D124" i="47"/>
  <c r="M123" i="47" s="1"/>
  <c r="L63" i="31"/>
  <c r="C239" i="46"/>
  <c r="C76" i="45"/>
  <c r="C116" i="46"/>
  <c r="C156" i="46"/>
  <c r="C172" i="45"/>
  <c r="C200" i="45"/>
  <c r="C212" i="46"/>
  <c r="C65" i="45"/>
  <c r="C194" i="46"/>
  <c r="D196" i="45"/>
  <c r="D247" i="45"/>
  <c r="D117" i="47"/>
  <c r="D213" i="47"/>
  <c r="M213" i="47" s="1"/>
  <c r="D67" i="46"/>
  <c r="D142" i="47"/>
  <c r="D102" i="45"/>
  <c r="D161" i="46"/>
  <c r="D124" i="45"/>
  <c r="D204" i="45"/>
  <c r="D134" i="46"/>
  <c r="D213" i="45"/>
  <c r="F254" i="46"/>
  <c r="F115" i="45"/>
  <c r="F155" i="45"/>
  <c r="F235" i="46"/>
  <c r="F128" i="46"/>
  <c r="F273" i="47"/>
  <c r="O273" i="47" s="1"/>
  <c r="F71" i="46"/>
  <c r="F239" i="45"/>
  <c r="F81" i="46"/>
  <c r="G116" i="45"/>
  <c r="G247" i="45"/>
  <c r="G232" i="46"/>
  <c r="E208" i="46"/>
  <c r="E75" i="45"/>
  <c r="N75" i="45" s="1"/>
  <c r="E267" i="46"/>
  <c r="N267" i="46" s="1"/>
  <c r="E210" i="46"/>
  <c r="E189" i="46"/>
  <c r="N189" i="46" s="1"/>
  <c r="E174" i="46"/>
  <c r="E206" i="46"/>
  <c r="E185" i="46"/>
  <c r="G83" i="47"/>
  <c r="E86" i="47"/>
  <c r="E65" i="47"/>
  <c r="F218" i="47"/>
  <c r="F203" i="47"/>
  <c r="E251" i="47"/>
  <c r="G127" i="47"/>
  <c r="F160" i="47"/>
  <c r="E192" i="46"/>
  <c r="N192" i="46" s="1"/>
  <c r="G198" i="47"/>
  <c r="G169" i="47"/>
  <c r="G169" i="46"/>
  <c r="G169" i="45"/>
  <c r="F101" i="47"/>
  <c r="F101" i="46"/>
  <c r="E210" i="47"/>
  <c r="F210" i="47"/>
  <c r="D174" i="46"/>
  <c r="D174" i="45"/>
  <c r="G107" i="45"/>
  <c r="G107" i="47"/>
  <c r="G193" i="47"/>
  <c r="G193" i="46"/>
  <c r="G193" i="45"/>
  <c r="F150" i="47"/>
  <c r="F150" i="46"/>
  <c r="F214" i="47"/>
  <c r="O213" i="47" s="1"/>
  <c r="F214" i="46"/>
  <c r="F129" i="45"/>
  <c r="F129" i="47"/>
  <c r="O129" i="47" s="1"/>
  <c r="D163" i="46"/>
  <c r="M162" i="46" s="1"/>
  <c r="D163" i="45"/>
  <c r="D82" i="47"/>
  <c r="D82" i="46"/>
  <c r="D82" i="45"/>
  <c r="D210" i="47"/>
  <c r="C114" i="46"/>
  <c r="M63" i="55"/>
  <c r="O63" i="55"/>
  <c r="C126" i="45"/>
  <c r="N63" i="55"/>
  <c r="C150" i="46"/>
  <c r="O63" i="44"/>
  <c r="C162" i="47"/>
  <c r="G249" i="45"/>
  <c r="C90" i="45"/>
  <c r="L90" i="45" s="1"/>
  <c r="G249" i="47"/>
  <c r="P249" i="47" s="1"/>
  <c r="B74" i="40"/>
  <c r="C66" i="46"/>
  <c r="C66" i="47"/>
  <c r="D63" i="46"/>
  <c r="C126" i="47"/>
  <c r="L126" i="47" s="1"/>
  <c r="L66" i="31"/>
  <c r="F255" i="46"/>
  <c r="F63" i="47"/>
  <c r="F63" i="45"/>
  <c r="C66" i="45"/>
  <c r="G249" i="46"/>
  <c r="F111" i="46"/>
  <c r="C114" i="47"/>
  <c r="L114" i="47" s="1"/>
  <c r="C78" i="45"/>
  <c r="L78" i="45" s="1"/>
  <c r="C78" i="47"/>
  <c r="L78" i="47" s="1"/>
  <c r="C78" i="46"/>
  <c r="C114" i="45"/>
  <c r="C150" i="47"/>
  <c r="C150" i="45"/>
  <c r="F135" i="45"/>
  <c r="C126" i="46"/>
  <c r="D63" i="45"/>
  <c r="D63" i="47"/>
  <c r="F111" i="47"/>
  <c r="F111" i="45"/>
  <c r="E63" i="47"/>
  <c r="C90" i="47"/>
  <c r="L90" i="47" s="1"/>
  <c r="C90" i="46"/>
  <c r="L90" i="46" s="1"/>
  <c r="C162" i="45"/>
  <c r="E63" i="45"/>
  <c r="N63" i="44"/>
  <c r="F207" i="45"/>
  <c r="C270" i="47"/>
  <c r="L270" i="47" s="1"/>
  <c r="F159" i="45"/>
  <c r="F255" i="45"/>
  <c r="G117" i="46"/>
  <c r="C270" i="45"/>
  <c r="F255" i="47"/>
  <c r="F159" i="47"/>
  <c r="F159" i="46"/>
  <c r="O159" i="46" s="1"/>
  <c r="C261" i="45"/>
  <c r="F135" i="46"/>
  <c r="F231" i="46"/>
  <c r="G261" i="47"/>
  <c r="G261" i="46"/>
  <c r="F231" i="47"/>
  <c r="F183" i="46"/>
  <c r="F135" i="47"/>
  <c r="F183" i="47"/>
  <c r="O183" i="47" s="1"/>
  <c r="G261" i="45"/>
  <c r="P261" i="45" s="1"/>
  <c r="G69" i="45"/>
  <c r="P69" i="45" s="1"/>
  <c r="G165" i="45"/>
  <c r="P165" i="45" s="1"/>
  <c r="G165" i="47"/>
  <c r="G69" i="47"/>
  <c r="G69" i="46"/>
  <c r="G117" i="45"/>
  <c r="P117" i="45" s="1"/>
  <c r="G117" i="47"/>
  <c r="P117" i="47" s="1"/>
  <c r="G213" i="47"/>
  <c r="C261" i="46"/>
  <c r="G213" i="45"/>
  <c r="P213" i="45" s="1"/>
  <c r="G213" i="46"/>
  <c r="P213" i="46" s="1"/>
  <c r="O177" i="45" l="1"/>
  <c r="N132" i="46"/>
  <c r="N225" i="46"/>
  <c r="N135" i="47"/>
  <c r="N255" i="45"/>
  <c r="N156" i="45"/>
  <c r="N273" i="45"/>
  <c r="O183" i="46"/>
  <c r="O90" i="46"/>
  <c r="O162" i="46"/>
  <c r="O180" i="45"/>
  <c r="O189" i="46"/>
  <c r="O135" i="45"/>
  <c r="O255" i="45"/>
  <c r="O240" i="45"/>
  <c r="O120" i="46"/>
  <c r="O111" i="45"/>
  <c r="P165" i="47"/>
  <c r="P186" i="45"/>
  <c r="P111" i="47"/>
  <c r="P159" i="45"/>
  <c r="P273" i="47"/>
  <c r="L189" i="45"/>
  <c r="L270" i="45"/>
  <c r="L204" i="46"/>
  <c r="L231" i="47"/>
  <c r="U66" i="44"/>
  <c r="L237" i="46"/>
  <c r="L162" i="45"/>
  <c r="L129" i="46"/>
  <c r="L129" i="45"/>
  <c r="L183" i="46"/>
  <c r="L120" i="47"/>
  <c r="L249" i="46"/>
  <c r="L117" i="47"/>
  <c r="L75" i="45"/>
  <c r="L219" i="47"/>
  <c r="L147" i="47"/>
  <c r="L114" i="46"/>
  <c r="L132" i="47"/>
  <c r="L87" i="45"/>
  <c r="L135" i="45"/>
  <c r="L108" i="45"/>
  <c r="L201" i="45"/>
  <c r="L267" i="45"/>
  <c r="L237" i="47"/>
  <c r="L156" i="46"/>
  <c r="L219" i="45"/>
  <c r="L162" i="47"/>
  <c r="L132" i="45"/>
  <c r="L261" i="45"/>
  <c r="L111" i="46"/>
  <c r="P204" i="45"/>
  <c r="P132" i="45"/>
  <c r="P195" i="47"/>
  <c r="P207" i="45"/>
  <c r="P249" i="45"/>
  <c r="P261" i="46"/>
  <c r="P243" i="47"/>
  <c r="P255" i="45"/>
  <c r="P261" i="47"/>
  <c r="P156" i="47"/>
  <c r="P213" i="47"/>
  <c r="P87" i="47"/>
  <c r="P75" i="47"/>
  <c r="O159" i="45"/>
  <c r="O147" i="46"/>
  <c r="O216" i="46"/>
  <c r="O72" i="45"/>
  <c r="O270" i="45"/>
  <c r="O207" i="45"/>
  <c r="O264" i="47"/>
  <c r="O219" i="45"/>
  <c r="O255" i="46"/>
  <c r="O240" i="46"/>
  <c r="O108" i="47"/>
  <c r="O69" i="47"/>
  <c r="O141" i="45"/>
  <c r="O231" i="47"/>
  <c r="O261" i="45"/>
  <c r="O255" i="47"/>
  <c r="O75" i="47"/>
  <c r="O198" i="47"/>
  <c r="O171" i="45"/>
  <c r="N78" i="47"/>
  <c r="N219" i="47"/>
  <c r="N171" i="45"/>
  <c r="N120" i="46"/>
  <c r="N120" i="45"/>
  <c r="N123" i="45"/>
  <c r="N81" i="46"/>
  <c r="N258" i="45"/>
  <c r="N78" i="45"/>
  <c r="N108" i="46"/>
  <c r="N111" i="45"/>
  <c r="N264" i="45"/>
  <c r="N270" i="46"/>
  <c r="N129" i="45"/>
  <c r="N237" i="46"/>
  <c r="N264" i="46"/>
  <c r="M204" i="45"/>
  <c r="M144" i="45"/>
  <c r="M69" i="46"/>
  <c r="M120" i="47"/>
  <c r="M177" i="47"/>
  <c r="M135" i="46"/>
  <c r="M234" i="45"/>
  <c r="M117" i="45"/>
  <c r="M216" i="45"/>
  <c r="M213" i="45"/>
  <c r="M117" i="47"/>
  <c r="M177" i="45"/>
  <c r="M84" i="45"/>
  <c r="O90" i="45"/>
  <c r="N177" i="45"/>
  <c r="N264" i="47"/>
  <c r="M186" i="45"/>
  <c r="F36" i="46"/>
  <c r="O198" i="45"/>
  <c r="O159" i="47"/>
  <c r="O129" i="45"/>
  <c r="O132" i="45"/>
  <c r="N150" i="45"/>
  <c r="N105" i="46"/>
  <c r="N237" i="47"/>
  <c r="O108" i="45"/>
  <c r="N117" i="45"/>
  <c r="N165" i="45"/>
  <c r="M168" i="45"/>
  <c r="M222" i="45"/>
  <c r="O150" i="45"/>
  <c r="N93" i="45"/>
  <c r="N204" i="45"/>
  <c r="P87" i="45"/>
  <c r="O147" i="45"/>
  <c r="P114" i="45"/>
  <c r="P84" i="45"/>
  <c r="N81" i="47"/>
  <c r="N216" i="45"/>
  <c r="N183" i="45"/>
  <c r="M261" i="45"/>
  <c r="U67" i="44"/>
  <c r="O243" i="46"/>
  <c r="M249" i="45"/>
  <c r="P228" i="47"/>
  <c r="O231" i="45"/>
  <c r="O228" i="45"/>
  <c r="L150" i="45"/>
  <c r="L150" i="46"/>
  <c r="L267" i="47"/>
  <c r="L141" i="46"/>
  <c r="L264" i="45"/>
  <c r="L111" i="45"/>
  <c r="L228" i="47"/>
  <c r="L261" i="46"/>
  <c r="L150" i="47"/>
  <c r="L162" i="46"/>
  <c r="L180" i="47"/>
  <c r="L207" i="46"/>
  <c r="L273" i="47"/>
  <c r="L171" i="47"/>
  <c r="L75" i="47"/>
  <c r="L225" i="45"/>
  <c r="L84" i="47"/>
  <c r="L114" i="45"/>
  <c r="L78" i="46"/>
  <c r="L123" i="46"/>
  <c r="L96" i="45"/>
  <c r="L201" i="46"/>
  <c r="L264" i="46"/>
  <c r="L96" i="46"/>
  <c r="L156" i="45"/>
  <c r="L204" i="45"/>
  <c r="L258" i="47"/>
  <c r="L234" i="45"/>
  <c r="L153" i="45"/>
  <c r="L183" i="47"/>
  <c r="L72" i="45"/>
  <c r="L123" i="45"/>
  <c r="F35" i="47"/>
  <c r="O111" i="46"/>
  <c r="O87" i="45"/>
  <c r="O267" i="47"/>
  <c r="M255" i="47"/>
  <c r="O267" i="45"/>
  <c r="M81" i="45"/>
  <c r="L192" i="45"/>
  <c r="N186" i="45"/>
  <c r="O165" i="45"/>
  <c r="L33" i="47"/>
  <c r="L213" i="46"/>
  <c r="L192" i="46"/>
  <c r="M135" i="45"/>
  <c r="M105" i="45"/>
  <c r="L81" i="45"/>
  <c r="L225" i="46"/>
  <c r="L273" i="45"/>
  <c r="N198" i="45"/>
  <c r="M237" i="45"/>
  <c r="L171" i="45"/>
  <c r="N222" i="45"/>
  <c r="M90" i="45"/>
  <c r="M78" i="45"/>
  <c r="N249" i="45"/>
  <c r="O213" i="45"/>
  <c r="L87" i="47"/>
  <c r="N96" i="45"/>
  <c r="L249" i="45"/>
  <c r="P99" i="45"/>
  <c r="O180" i="47"/>
  <c r="L165" i="46"/>
  <c r="L144" i="45"/>
  <c r="I36" i="47"/>
  <c r="M207" i="45"/>
  <c r="N84" i="45"/>
  <c r="L168" i="47"/>
  <c r="O237" i="45"/>
  <c r="M111" i="45"/>
  <c r="M252" i="45"/>
  <c r="P216" i="45"/>
  <c r="L180" i="45"/>
  <c r="L234" i="47"/>
  <c r="N141" i="45"/>
  <c r="L144" i="47"/>
  <c r="L243" i="46"/>
  <c r="O195" i="45"/>
  <c r="U210" i="44"/>
  <c r="M243" i="45"/>
  <c r="O150" i="46"/>
  <c r="I33" i="46"/>
  <c r="M162" i="47"/>
  <c r="P237" i="47"/>
  <c r="M270" i="45"/>
  <c r="L36" i="46"/>
  <c r="I34" i="47"/>
  <c r="O243" i="45"/>
  <c r="N258" i="46"/>
  <c r="P225" i="45"/>
  <c r="L81" i="46"/>
  <c r="L147" i="45"/>
  <c r="L216" i="45"/>
  <c r="L225" i="47"/>
  <c r="M150" i="45"/>
  <c r="L273" i="46"/>
  <c r="N144" i="45"/>
  <c r="F36" i="47"/>
  <c r="N162" i="45"/>
  <c r="N69" i="45"/>
  <c r="P168" i="45"/>
  <c r="N93" i="46"/>
  <c r="N231" i="45"/>
  <c r="O180" i="46"/>
  <c r="P240" i="45"/>
  <c r="I36" i="46"/>
  <c r="M189" i="45"/>
  <c r="L168" i="46"/>
  <c r="M153" i="45"/>
  <c r="M141" i="45"/>
  <c r="P93" i="45"/>
  <c r="L267" i="46"/>
  <c r="M99" i="45"/>
  <c r="L117" i="45"/>
  <c r="L240" i="45"/>
  <c r="L195" i="47"/>
  <c r="U204" i="55"/>
  <c r="O183" i="45"/>
  <c r="L41" i="44"/>
  <c r="L41" i="55"/>
  <c r="P141" i="45"/>
  <c r="O75" i="45"/>
  <c r="N192" i="45"/>
  <c r="M159" i="45"/>
  <c r="N180" i="45"/>
  <c r="P189" i="45"/>
  <c r="L147" i="46"/>
  <c r="L216" i="46"/>
  <c r="M96" i="45"/>
  <c r="L141" i="45"/>
  <c r="N261" i="45"/>
  <c r="O234" i="45"/>
  <c r="P105" i="45"/>
  <c r="N228" i="45"/>
  <c r="M132" i="45"/>
  <c r="N147" i="45"/>
  <c r="L159" i="45"/>
  <c r="N252" i="45"/>
  <c r="L99" i="47"/>
  <c r="P135" i="45"/>
  <c r="P129" i="45"/>
  <c r="L228" i="46"/>
  <c r="L99" i="46"/>
  <c r="P153" i="45"/>
  <c r="M42" i="55"/>
  <c r="L72" i="46"/>
  <c r="L126" i="45"/>
  <c r="M255" i="45"/>
  <c r="O168" i="46"/>
  <c r="M162" i="45"/>
  <c r="L198" i="45"/>
  <c r="M180" i="46"/>
  <c r="L240" i="47"/>
  <c r="L168" i="45"/>
  <c r="L34" i="46"/>
  <c r="O72" i="47"/>
  <c r="O219" i="47"/>
  <c r="N153" i="45"/>
  <c r="P111" i="45"/>
  <c r="L93" i="46"/>
  <c r="P198" i="45"/>
  <c r="P198" i="46"/>
  <c r="O84" i="45"/>
  <c r="L216" i="47"/>
  <c r="P180" i="45"/>
  <c r="M258" i="45"/>
  <c r="O144" i="45"/>
  <c r="L141" i="47"/>
  <c r="P75" i="45"/>
  <c r="F33" i="46"/>
  <c r="N207" i="45"/>
  <c r="M201" i="46"/>
  <c r="N114" i="45"/>
  <c r="O252" i="45"/>
  <c r="M75" i="45"/>
  <c r="L93" i="45"/>
  <c r="L165" i="47"/>
  <c r="P234" i="45"/>
  <c r="L222" i="46"/>
  <c r="M129" i="45"/>
  <c r="O225" i="45"/>
  <c r="L84" i="45"/>
  <c r="U228" i="55"/>
  <c r="L207" i="45"/>
  <c r="L96" i="47"/>
  <c r="L69" i="47"/>
  <c r="L34" i="47"/>
  <c r="O258" i="45"/>
  <c r="N195" i="45"/>
  <c r="M114" i="45"/>
  <c r="I35" i="46"/>
  <c r="O153" i="45"/>
  <c r="N159" i="45"/>
  <c r="M228" i="45"/>
  <c r="U229" i="45" s="1"/>
  <c r="P108" i="45"/>
  <c r="L75" i="46"/>
  <c r="L258" i="45"/>
  <c r="L186" i="47"/>
  <c r="N270" i="45"/>
  <c r="L249" i="47"/>
  <c r="M69" i="45"/>
  <c r="O78" i="45"/>
  <c r="M147" i="45"/>
  <c r="P228" i="45"/>
  <c r="P171" i="45"/>
  <c r="P183" i="45"/>
  <c r="M165" i="45"/>
  <c r="L69" i="45"/>
  <c r="M87" i="45"/>
  <c r="L120" i="45"/>
  <c r="U120" i="45" s="1"/>
  <c r="L177" i="45"/>
  <c r="L261" i="47"/>
  <c r="L231" i="45"/>
  <c r="L183" i="45"/>
  <c r="N108" i="45"/>
  <c r="P72" i="45"/>
  <c r="M198" i="45"/>
  <c r="M126" i="45"/>
  <c r="L231" i="46"/>
  <c r="N201" i="45"/>
  <c r="L252" i="47"/>
  <c r="N168" i="45"/>
  <c r="L117" i="46"/>
  <c r="P231" i="45"/>
  <c r="L159" i="46"/>
  <c r="N135" i="45"/>
  <c r="O189" i="45"/>
  <c r="L69" i="46"/>
  <c r="P144" i="45"/>
  <c r="L177" i="47"/>
  <c r="L144" i="46"/>
  <c r="N213" i="45"/>
  <c r="P90" i="45"/>
  <c r="P192" i="45"/>
  <c r="L195" i="46"/>
  <c r="M171" i="45"/>
  <c r="L153" i="46"/>
  <c r="L201" i="47"/>
  <c r="L189" i="46"/>
  <c r="L222" i="45"/>
  <c r="U223" i="45" s="1"/>
  <c r="O186" i="45"/>
  <c r="P207" i="47"/>
  <c r="L135" i="47"/>
  <c r="O81" i="45"/>
  <c r="O105" i="45"/>
  <c r="F33" i="47"/>
  <c r="M120" i="45"/>
  <c r="M108" i="45"/>
  <c r="N90" i="45"/>
  <c r="P78" i="45"/>
  <c r="L105" i="45"/>
  <c r="N234" i="45"/>
  <c r="M93" i="45"/>
  <c r="M264" i="45"/>
  <c r="L195" i="45"/>
  <c r="P219" i="45"/>
  <c r="L255" i="45"/>
  <c r="O117" i="45"/>
  <c r="P177" i="45"/>
  <c r="P81" i="45"/>
  <c r="O249" i="45"/>
  <c r="L222" i="47"/>
  <c r="M201" i="45"/>
  <c r="N72" i="45"/>
  <c r="O156" i="45"/>
  <c r="I34" i="46"/>
  <c r="L126" i="46"/>
  <c r="O87" i="47"/>
  <c r="O168" i="45"/>
  <c r="N240" i="45"/>
  <c r="L36" i="47"/>
  <c r="M195" i="45"/>
  <c r="U196" i="45" s="1"/>
  <c r="P258" i="45"/>
  <c r="N237" i="45"/>
  <c r="L213" i="45"/>
  <c r="O108" i="46"/>
  <c r="M123" i="45"/>
  <c r="P201" i="45"/>
  <c r="L264" i="47"/>
  <c r="O114" i="45"/>
  <c r="L240" i="46"/>
  <c r="L177" i="46"/>
  <c r="M135" i="47"/>
  <c r="L120" i="46"/>
  <c r="N225" i="47"/>
  <c r="M231" i="45"/>
  <c r="O69" i="45"/>
  <c r="P123" i="45"/>
  <c r="L171" i="46"/>
  <c r="P237" i="45"/>
  <c r="L252" i="45"/>
  <c r="L135" i="46"/>
  <c r="N243" i="45"/>
  <c r="O93" i="45"/>
  <c r="M240" i="45"/>
  <c r="N87" i="45"/>
  <c r="L105" i="47"/>
  <c r="L255" i="46"/>
  <c r="M267" i="45"/>
  <c r="L99" i="45"/>
  <c r="U117" i="55"/>
  <c r="U268" i="55"/>
  <c r="L237" i="45"/>
  <c r="L270" i="46"/>
  <c r="F41" i="55"/>
  <c r="L105" i="46"/>
  <c r="M210" i="47"/>
  <c r="M33" i="47"/>
  <c r="K33" i="47"/>
  <c r="O210" i="47"/>
  <c r="M35" i="47"/>
  <c r="K35" i="47"/>
  <c r="L36" i="45"/>
  <c r="P246" i="45"/>
  <c r="L34" i="45"/>
  <c r="N246" i="45"/>
  <c r="N66" i="46"/>
  <c r="E34" i="46"/>
  <c r="G34" i="46"/>
  <c r="I32" i="46"/>
  <c r="L174" i="46"/>
  <c r="M210" i="46"/>
  <c r="M33" i="46"/>
  <c r="K33" i="46"/>
  <c r="M32" i="47"/>
  <c r="K32" i="47"/>
  <c r="L210" i="47"/>
  <c r="G36" i="45"/>
  <c r="E36" i="45"/>
  <c r="J41" i="55"/>
  <c r="J42" i="55"/>
  <c r="U211" i="44"/>
  <c r="I32" i="45"/>
  <c r="L174" i="45"/>
  <c r="G32" i="46"/>
  <c r="E32" i="46"/>
  <c r="L66" i="46"/>
  <c r="U115" i="45"/>
  <c r="N210" i="47"/>
  <c r="M34" i="47"/>
  <c r="K34" i="47"/>
  <c r="I34" i="45"/>
  <c r="N174" i="45"/>
  <c r="F32" i="47"/>
  <c r="L102" i="47"/>
  <c r="F36" i="45"/>
  <c r="P102" i="45"/>
  <c r="M33" i="45"/>
  <c r="K33" i="45"/>
  <c r="M210" i="45"/>
  <c r="O174" i="45"/>
  <c r="I35" i="45"/>
  <c r="M32" i="45"/>
  <c r="K32" i="45"/>
  <c r="L210" i="45"/>
  <c r="J33" i="45"/>
  <c r="H33" i="45"/>
  <c r="M138" i="45"/>
  <c r="G36" i="47"/>
  <c r="E36" i="47"/>
  <c r="N102" i="46"/>
  <c r="F34" i="46"/>
  <c r="N102" i="47"/>
  <c r="F34" i="47"/>
  <c r="E32" i="45"/>
  <c r="G32" i="45"/>
  <c r="L66" i="45"/>
  <c r="F33" i="45"/>
  <c r="M102" i="45"/>
  <c r="I36" i="45"/>
  <c r="P174" i="45"/>
  <c r="G36" i="46"/>
  <c r="E36" i="46"/>
  <c r="J34" i="47"/>
  <c r="H34" i="47"/>
  <c r="M35" i="45"/>
  <c r="K35" i="45"/>
  <c r="O210" i="45"/>
  <c r="J32" i="45"/>
  <c r="H32" i="45"/>
  <c r="L138" i="45"/>
  <c r="E33" i="47"/>
  <c r="G33" i="47"/>
  <c r="M41" i="44"/>
  <c r="M42" i="44"/>
  <c r="E42" i="55"/>
  <c r="K41" i="44"/>
  <c r="O66" i="47"/>
  <c r="G35" i="47"/>
  <c r="E35" i="47"/>
  <c r="M34" i="45"/>
  <c r="K34" i="45"/>
  <c r="N210" i="45"/>
  <c r="O246" i="47"/>
  <c r="L35" i="47"/>
  <c r="O102" i="46"/>
  <c r="F35" i="46"/>
  <c r="F34" i="45"/>
  <c r="N102" i="45"/>
  <c r="J34" i="45"/>
  <c r="H34" i="45"/>
  <c r="N138" i="45"/>
  <c r="M35" i="46"/>
  <c r="K35" i="46"/>
  <c r="J32" i="47"/>
  <c r="H32" i="47"/>
  <c r="L138" i="47"/>
  <c r="F35" i="45"/>
  <c r="O102" i="45"/>
  <c r="L32" i="46"/>
  <c r="L246" i="46"/>
  <c r="K42" i="44"/>
  <c r="G41" i="55"/>
  <c r="G42" i="55"/>
  <c r="E41" i="44"/>
  <c r="E42" i="44"/>
  <c r="U174" i="44"/>
  <c r="U175" i="44"/>
  <c r="L35" i="45"/>
  <c r="O246" i="45"/>
  <c r="H36" i="45"/>
  <c r="J36" i="45"/>
  <c r="P138" i="45"/>
  <c r="J34" i="46"/>
  <c r="H34" i="46"/>
  <c r="J32" i="46"/>
  <c r="H32" i="46"/>
  <c r="L138" i="46"/>
  <c r="G34" i="47"/>
  <c r="E34" i="47"/>
  <c r="M41" i="55"/>
  <c r="U102" i="44"/>
  <c r="U103" i="44"/>
  <c r="G41" i="44"/>
  <c r="G42" i="44"/>
  <c r="I41" i="44"/>
  <c r="I42" i="44"/>
  <c r="L42" i="44"/>
  <c r="M174" i="47"/>
  <c r="I33" i="47"/>
  <c r="L32" i="45"/>
  <c r="L246" i="45"/>
  <c r="F41" i="44"/>
  <c r="F42" i="44"/>
  <c r="U246" i="44"/>
  <c r="U247" i="44"/>
  <c r="U138" i="44"/>
  <c r="U139" i="44"/>
  <c r="N210" i="46"/>
  <c r="M34" i="46"/>
  <c r="K34" i="46"/>
  <c r="O246" i="46"/>
  <c r="L35" i="46"/>
  <c r="M138" i="47"/>
  <c r="J33" i="47"/>
  <c r="H33" i="47"/>
  <c r="I33" i="45"/>
  <c r="M174" i="45"/>
  <c r="O66" i="45"/>
  <c r="G35" i="45"/>
  <c r="E35" i="45"/>
  <c r="F32" i="46"/>
  <c r="L102" i="46"/>
  <c r="M36" i="45"/>
  <c r="K36" i="45"/>
  <c r="P210" i="45"/>
  <c r="L102" i="45"/>
  <c r="F32" i="45"/>
  <c r="J33" i="46"/>
  <c r="H33" i="46"/>
  <c r="H36" i="46"/>
  <c r="J36" i="46"/>
  <c r="M246" i="46"/>
  <c r="L33" i="46"/>
  <c r="E33" i="45"/>
  <c r="G33" i="45"/>
  <c r="U64" i="55"/>
  <c r="H35" i="47"/>
  <c r="J35" i="47"/>
  <c r="U274" i="45"/>
  <c r="L32" i="47"/>
  <c r="L246" i="47"/>
  <c r="M36" i="47"/>
  <c r="K36" i="47"/>
  <c r="K42" i="55"/>
  <c r="U204" i="45"/>
  <c r="J41" i="44"/>
  <c r="J42" i="44"/>
  <c r="M36" i="46"/>
  <c r="K36" i="46"/>
  <c r="H36" i="47"/>
  <c r="J36" i="47"/>
  <c r="L33" i="45"/>
  <c r="M246" i="45"/>
  <c r="H35" i="45"/>
  <c r="J35" i="45"/>
  <c r="O138" i="45"/>
  <c r="E32" i="47"/>
  <c r="G32" i="47"/>
  <c r="L66" i="47"/>
  <c r="U271" i="45"/>
  <c r="U264" i="45"/>
  <c r="G34" i="45"/>
  <c r="E34" i="45"/>
  <c r="E33" i="46"/>
  <c r="G33" i="46"/>
  <c r="O174" i="47"/>
  <c r="I35" i="47"/>
  <c r="I32" i="47"/>
  <c r="L174" i="47"/>
  <c r="J35" i="46"/>
  <c r="H35" i="46"/>
  <c r="K32" i="46"/>
  <c r="M32" i="46"/>
  <c r="L210" i="46"/>
  <c r="G35" i="46"/>
  <c r="E35" i="46"/>
  <c r="H41" i="55"/>
  <c r="H42" i="55"/>
  <c r="H41" i="44"/>
  <c r="H42" i="44"/>
  <c r="P120" i="47"/>
  <c r="U78" i="55"/>
  <c r="P105" i="46"/>
  <c r="P165" i="46"/>
  <c r="P192" i="47"/>
  <c r="P69" i="47"/>
  <c r="P198" i="47"/>
  <c r="P231" i="46"/>
  <c r="P216" i="47"/>
  <c r="P219" i="46"/>
  <c r="P270" i="46"/>
  <c r="P225" i="47"/>
  <c r="P84" i="47"/>
  <c r="P93" i="46"/>
  <c r="P78" i="47"/>
  <c r="P156" i="46"/>
  <c r="P219" i="47"/>
  <c r="P264" i="46"/>
  <c r="P204" i="46"/>
  <c r="P147" i="46"/>
  <c r="P129" i="47"/>
  <c r="U129" i="47" s="1"/>
  <c r="P255" i="47"/>
  <c r="P195" i="46"/>
  <c r="P120" i="46"/>
  <c r="P237" i="46"/>
  <c r="P189" i="47"/>
  <c r="P162" i="46"/>
  <c r="U163" i="46" s="1"/>
  <c r="P168" i="47"/>
  <c r="P186" i="47"/>
  <c r="P201" i="46"/>
  <c r="P123" i="46"/>
  <c r="P225" i="46"/>
  <c r="P96" i="47"/>
  <c r="P270" i="47"/>
  <c r="P189" i="46"/>
  <c r="P66" i="45"/>
  <c r="P252" i="47"/>
  <c r="P141" i="46"/>
  <c r="P174" i="47"/>
  <c r="P81" i="47"/>
  <c r="P84" i="46"/>
  <c r="P243" i="46"/>
  <c r="P267" i="46"/>
  <c r="P159" i="46"/>
  <c r="P138" i="47"/>
  <c r="P108" i="47"/>
  <c r="P75" i="46"/>
  <c r="P81" i="46"/>
  <c r="P162" i="47"/>
  <c r="P228" i="46"/>
  <c r="P234" i="47"/>
  <c r="P174" i="46"/>
  <c r="P171" i="46"/>
  <c r="P102" i="46"/>
  <c r="P159" i="47"/>
  <c r="P222" i="46"/>
  <c r="P138" i="46"/>
  <c r="P72" i="46"/>
  <c r="P102" i="47"/>
  <c r="P105" i="47"/>
  <c r="P207" i="46"/>
  <c r="P168" i="46"/>
  <c r="P258" i="46"/>
  <c r="P210" i="47"/>
  <c r="P93" i="47"/>
  <c r="P177" i="46"/>
  <c r="P216" i="46"/>
  <c r="P141" i="47"/>
  <c r="P126" i="47"/>
  <c r="P117" i="46"/>
  <c r="P204" i="47"/>
  <c r="P114" i="47"/>
  <c r="P150" i="46"/>
  <c r="P66" i="46"/>
  <c r="P72" i="47"/>
  <c r="P108" i="46"/>
  <c r="P114" i="46"/>
  <c r="P258" i="47"/>
  <c r="P144" i="47"/>
  <c r="P153" i="47"/>
  <c r="P240" i="46"/>
  <c r="P177" i="47"/>
  <c r="P126" i="46"/>
  <c r="U190" i="55"/>
  <c r="U67" i="55"/>
  <c r="P210" i="46"/>
  <c r="P96" i="46"/>
  <c r="P222" i="47"/>
  <c r="P201" i="47"/>
  <c r="P150" i="47"/>
  <c r="P135" i="46"/>
  <c r="P66" i="47"/>
  <c r="P99" i="47"/>
  <c r="P153" i="46"/>
  <c r="P90" i="46"/>
  <c r="P264" i="47"/>
  <c r="P192" i="46"/>
  <c r="P129" i="46"/>
  <c r="P246" i="46"/>
  <c r="P69" i="46"/>
  <c r="P249" i="46"/>
  <c r="P246" i="47"/>
  <c r="P180" i="47"/>
  <c r="P132" i="47"/>
  <c r="P78" i="46"/>
  <c r="P186" i="46"/>
  <c r="P132" i="46"/>
  <c r="P231" i="47"/>
  <c r="P234" i="46"/>
  <c r="P90" i="47"/>
  <c r="P183" i="47"/>
  <c r="P135" i="47"/>
  <c r="U109" i="55"/>
  <c r="U172" i="55"/>
  <c r="O162" i="47"/>
  <c r="O207" i="46"/>
  <c r="O81" i="47"/>
  <c r="O90" i="47"/>
  <c r="O135" i="47"/>
  <c r="O219" i="46"/>
  <c r="O231" i="46"/>
  <c r="O168" i="47"/>
  <c r="O105" i="47"/>
  <c r="O216" i="47"/>
  <c r="O102" i="47"/>
  <c r="O267" i="46"/>
  <c r="O258" i="47"/>
  <c r="O99" i="47"/>
  <c r="O123" i="47"/>
  <c r="U124" i="47" s="1"/>
  <c r="O156" i="47"/>
  <c r="O201" i="46"/>
  <c r="O78" i="46"/>
  <c r="O228" i="47"/>
  <c r="O81" i="46"/>
  <c r="O135" i="46"/>
  <c r="O96" i="46"/>
  <c r="O192" i="47"/>
  <c r="O252" i="46"/>
  <c r="O141" i="47"/>
  <c r="O132" i="46"/>
  <c r="O126" i="47"/>
  <c r="O84" i="46"/>
  <c r="O234" i="46"/>
  <c r="O222" i="47"/>
  <c r="O228" i="46"/>
  <c r="O213" i="46"/>
  <c r="O93" i="46"/>
  <c r="O195" i="46"/>
  <c r="O270" i="46"/>
  <c r="O225" i="46"/>
  <c r="U226" i="46" s="1"/>
  <c r="U273" i="55"/>
  <c r="O111" i="47"/>
  <c r="O132" i="47"/>
  <c r="O165" i="46"/>
  <c r="O138" i="47"/>
  <c r="O123" i="46"/>
  <c r="O66" i="46"/>
  <c r="O156" i="46"/>
  <c r="O204" i="47"/>
  <c r="U205" i="47" s="1"/>
  <c r="O270" i="47"/>
  <c r="O138" i="46"/>
  <c r="O222" i="46"/>
  <c r="O126" i="46"/>
  <c r="O201" i="47"/>
  <c r="O186" i="47"/>
  <c r="O237" i="47"/>
  <c r="O72" i="46"/>
  <c r="O75" i="46"/>
  <c r="O114" i="46"/>
  <c r="O99" i="46"/>
  <c r="O144" i="46"/>
  <c r="U144" i="46" s="1"/>
  <c r="O69" i="46"/>
  <c r="O204" i="46"/>
  <c r="U186" i="55"/>
  <c r="U151" i="55"/>
  <c r="O144" i="47"/>
  <c r="O171" i="46"/>
  <c r="O207" i="47"/>
  <c r="O78" i="47"/>
  <c r="O117" i="47"/>
  <c r="U136" i="55"/>
  <c r="O174" i="46"/>
  <c r="O234" i="47"/>
  <c r="O249" i="47"/>
  <c r="O150" i="47"/>
  <c r="O177" i="46"/>
  <c r="O96" i="47"/>
  <c r="O240" i="47"/>
  <c r="O243" i="47"/>
  <c r="O117" i="46"/>
  <c r="O84" i="47"/>
  <c r="O153" i="47"/>
  <c r="O210" i="46"/>
  <c r="O189" i="47"/>
  <c r="O237" i="46"/>
  <c r="N123" i="46"/>
  <c r="N240" i="46"/>
  <c r="N198" i="46"/>
  <c r="N90" i="47"/>
  <c r="N93" i="47"/>
  <c r="N228" i="46"/>
  <c r="N183" i="47"/>
  <c r="N252" i="47"/>
  <c r="N96" i="46"/>
  <c r="N234" i="46"/>
  <c r="U121" i="55"/>
  <c r="N99" i="47"/>
  <c r="N216" i="47"/>
  <c r="U66" i="55"/>
  <c r="U213" i="55"/>
  <c r="N78" i="46"/>
  <c r="N105" i="47"/>
  <c r="N84" i="46"/>
  <c r="N156" i="47"/>
  <c r="N267" i="47"/>
  <c r="N150" i="47"/>
  <c r="N159" i="47"/>
  <c r="N114" i="46"/>
  <c r="N117" i="46"/>
  <c r="N216" i="46"/>
  <c r="N180" i="47"/>
  <c r="N201" i="46"/>
  <c r="N207" i="46"/>
  <c r="N96" i="47"/>
  <c r="N231" i="47"/>
  <c r="N240" i="47"/>
  <c r="N141" i="47"/>
  <c r="U189" i="55"/>
  <c r="U231" i="55"/>
  <c r="N246" i="46"/>
  <c r="N108" i="47"/>
  <c r="N156" i="46"/>
  <c r="N192" i="47"/>
  <c r="N177" i="46"/>
  <c r="N198" i="47"/>
  <c r="N207" i="47"/>
  <c r="N213" i="47"/>
  <c r="U214" i="47" s="1"/>
  <c r="N66" i="47"/>
  <c r="U93" i="55"/>
  <c r="N174" i="47"/>
  <c r="N87" i="47"/>
  <c r="N138" i="47"/>
  <c r="N69" i="46"/>
  <c r="U69" i="46" s="1"/>
  <c r="N249" i="47"/>
  <c r="N114" i="47"/>
  <c r="U79" i="55"/>
  <c r="N129" i="46"/>
  <c r="N111" i="47"/>
  <c r="N153" i="46"/>
  <c r="N195" i="46"/>
  <c r="N261" i="47"/>
  <c r="N168" i="46"/>
  <c r="N72" i="46"/>
  <c r="N219" i="46"/>
  <c r="N153" i="47"/>
  <c r="N165" i="46"/>
  <c r="N195" i="47"/>
  <c r="N138" i="46"/>
  <c r="N69" i="47"/>
  <c r="N255" i="46"/>
  <c r="N249" i="46"/>
  <c r="N243" i="47"/>
  <c r="U244" i="47" s="1"/>
  <c r="N168" i="47"/>
  <c r="N252" i="46"/>
  <c r="N174" i="46"/>
  <c r="N75" i="47"/>
  <c r="N150" i="46"/>
  <c r="N246" i="47"/>
  <c r="N117" i="47"/>
  <c r="N165" i="47"/>
  <c r="U166" i="47" s="1"/>
  <c r="N159" i="46"/>
  <c r="N72" i="47"/>
  <c r="N144" i="46"/>
  <c r="N222" i="46"/>
  <c r="N255" i="47"/>
  <c r="N147" i="46"/>
  <c r="N270" i="47"/>
  <c r="N234" i="47"/>
  <c r="N84" i="47"/>
  <c r="N204" i="46"/>
  <c r="N120" i="47"/>
  <c r="U121" i="47" s="1"/>
  <c r="N66" i="45"/>
  <c r="N258" i="47"/>
  <c r="N126" i="46"/>
  <c r="N177" i="47"/>
  <c r="N90" i="46"/>
  <c r="N201" i="47"/>
  <c r="N222" i="47"/>
  <c r="N183" i="46"/>
  <c r="U184" i="46" s="1"/>
  <c r="N147" i="47"/>
  <c r="N231" i="46"/>
  <c r="N135" i="46"/>
  <c r="N87" i="46"/>
  <c r="N213" i="46"/>
  <c r="U133" i="55"/>
  <c r="M156" i="47"/>
  <c r="M246" i="47"/>
  <c r="M219" i="46"/>
  <c r="M66" i="45"/>
  <c r="M249" i="46"/>
  <c r="M234" i="46"/>
  <c r="M99" i="46"/>
  <c r="M102" i="46"/>
  <c r="U232" i="55"/>
  <c r="M192" i="47"/>
  <c r="U192" i="47" s="1"/>
  <c r="M78" i="46"/>
  <c r="M264" i="47"/>
  <c r="M87" i="47"/>
  <c r="M237" i="46"/>
  <c r="M198" i="47"/>
  <c r="M105" i="47"/>
  <c r="M231" i="46"/>
  <c r="U145" i="55"/>
  <c r="M258" i="47"/>
  <c r="M117" i="46"/>
  <c r="M240" i="47"/>
  <c r="M204" i="46"/>
  <c r="M111" i="46"/>
  <c r="U112" i="46" s="1"/>
  <c r="M270" i="46"/>
  <c r="M237" i="47"/>
  <c r="U123" i="47"/>
  <c r="M213" i="46"/>
  <c r="M66" i="46"/>
  <c r="M249" i="47"/>
  <c r="M150" i="46"/>
  <c r="M234" i="47"/>
  <c r="M240" i="46"/>
  <c r="M207" i="47"/>
  <c r="M189" i="46"/>
  <c r="M165" i="46"/>
  <c r="M174" i="46"/>
  <c r="M198" i="46"/>
  <c r="M186" i="46"/>
  <c r="M252" i="47"/>
  <c r="M147" i="46"/>
  <c r="M141" i="47"/>
  <c r="M87" i="46"/>
  <c r="M192" i="46"/>
  <c r="M72" i="46"/>
  <c r="M105" i="46"/>
  <c r="U274" i="47"/>
  <c r="U273" i="47"/>
  <c r="M186" i="47"/>
  <c r="M93" i="46"/>
  <c r="M84" i="46"/>
  <c r="M264" i="46"/>
  <c r="M96" i="47"/>
  <c r="M99" i="47"/>
  <c r="M150" i="47"/>
  <c r="U181" i="46"/>
  <c r="U180" i="46"/>
  <c r="M114" i="47"/>
  <c r="M261" i="47"/>
  <c r="M231" i="47"/>
  <c r="M273" i="46"/>
  <c r="M168" i="46"/>
  <c r="M108" i="47"/>
  <c r="M228" i="46"/>
  <c r="M216" i="46"/>
  <c r="M132" i="46"/>
  <c r="M189" i="47"/>
  <c r="M96" i="46"/>
  <c r="U225" i="47"/>
  <c r="M102" i="47"/>
  <c r="M138" i="46"/>
  <c r="M123" i="46"/>
  <c r="M114" i="46"/>
  <c r="M228" i="47"/>
  <c r="M216" i="47"/>
  <c r="M84" i="47"/>
  <c r="M207" i="46"/>
  <c r="M75" i="47"/>
  <c r="M66" i="47"/>
  <c r="M252" i="46"/>
  <c r="M171" i="47"/>
  <c r="M219" i="47"/>
  <c r="M159" i="46"/>
  <c r="M108" i="46"/>
  <c r="M222" i="47"/>
  <c r="M78" i="47"/>
  <c r="M126" i="47"/>
  <c r="M90" i="46"/>
  <c r="M261" i="46"/>
  <c r="M153" i="47"/>
  <c r="M81" i="46"/>
  <c r="M267" i="46"/>
  <c r="M75" i="46"/>
  <c r="M111" i="47"/>
  <c r="M81" i="47"/>
  <c r="U204" i="47"/>
  <c r="M120" i="46"/>
  <c r="M159" i="47"/>
  <c r="M222" i="46"/>
  <c r="M126" i="46"/>
  <c r="M90" i="47"/>
  <c r="M69" i="47"/>
  <c r="M267" i="47"/>
  <c r="M180" i="47"/>
  <c r="U132" i="55"/>
  <c r="U126" i="55"/>
  <c r="U270" i="55"/>
  <c r="U261" i="55"/>
  <c r="U187" i="55"/>
  <c r="U75" i="55"/>
  <c r="U223" i="55"/>
  <c r="U135" i="55"/>
  <c r="U205" i="55"/>
  <c r="U103" i="55"/>
  <c r="U120" i="55"/>
  <c r="U214" i="55"/>
  <c r="P63" i="47"/>
  <c r="U198" i="55"/>
  <c r="U127" i="55"/>
  <c r="U274" i="55"/>
  <c r="U262" i="55"/>
  <c r="U216" i="55"/>
  <c r="M63" i="46"/>
  <c r="U222" i="55"/>
  <c r="U271" i="55"/>
  <c r="U76" i="55"/>
  <c r="U144" i="55"/>
  <c r="U199" i="55"/>
  <c r="U217" i="55"/>
  <c r="U118" i="55"/>
  <c r="U94" i="55"/>
  <c r="U225" i="55"/>
  <c r="U226" i="55"/>
  <c r="U114" i="55"/>
  <c r="U115" i="55"/>
  <c r="U181" i="55"/>
  <c r="U180" i="55"/>
  <c r="U237" i="55"/>
  <c r="U238" i="55"/>
  <c r="U174" i="55"/>
  <c r="U175" i="55"/>
  <c r="U162" i="55"/>
  <c r="U163" i="55"/>
  <c r="U81" i="55"/>
  <c r="U82" i="55"/>
  <c r="U141" i="55"/>
  <c r="U142" i="55"/>
  <c r="U246" i="55"/>
  <c r="U247" i="55"/>
  <c r="U84" i="55"/>
  <c r="U85" i="55"/>
  <c r="U234" i="55"/>
  <c r="U235" i="55"/>
  <c r="U90" i="55"/>
  <c r="U91" i="55"/>
  <c r="U129" i="55"/>
  <c r="U130" i="55"/>
  <c r="U252" i="55"/>
  <c r="U253" i="55"/>
  <c r="U96" i="55"/>
  <c r="U97" i="55"/>
  <c r="U177" i="55"/>
  <c r="U178" i="55"/>
  <c r="U256" i="55"/>
  <c r="U255" i="55"/>
  <c r="U195" i="55"/>
  <c r="U196" i="55"/>
  <c r="U258" i="55"/>
  <c r="U259" i="55"/>
  <c r="U249" i="55"/>
  <c r="U250" i="55"/>
  <c r="U201" i="55"/>
  <c r="U202" i="55"/>
  <c r="U210" i="55"/>
  <c r="U211" i="55"/>
  <c r="U241" i="55"/>
  <c r="U240" i="55"/>
  <c r="U184" i="55"/>
  <c r="U183" i="55"/>
  <c r="U244" i="55"/>
  <c r="U243" i="55"/>
  <c r="U192" i="55"/>
  <c r="U193" i="55"/>
  <c r="U88" i="55"/>
  <c r="U87" i="55"/>
  <c r="U208" i="55"/>
  <c r="U207" i="55"/>
  <c r="U168" i="55"/>
  <c r="U169" i="55"/>
  <c r="U100" i="55"/>
  <c r="U99" i="55"/>
  <c r="U138" i="55"/>
  <c r="U139" i="55"/>
  <c r="U165" i="55"/>
  <c r="U166" i="55"/>
  <c r="U220" i="55"/>
  <c r="U219" i="55"/>
  <c r="U160" i="55"/>
  <c r="U159" i="55"/>
  <c r="U264" i="55"/>
  <c r="U265" i="55"/>
  <c r="U157" i="55"/>
  <c r="U156" i="55"/>
  <c r="U105" i="55"/>
  <c r="U106" i="55"/>
  <c r="U112" i="55"/>
  <c r="U111" i="55"/>
  <c r="U72" i="55"/>
  <c r="U73" i="55"/>
  <c r="U153" i="55"/>
  <c r="U154" i="55"/>
  <c r="U69" i="55"/>
  <c r="U70" i="55"/>
  <c r="U124" i="55"/>
  <c r="U123" i="55"/>
  <c r="U148" i="55"/>
  <c r="U147" i="55"/>
  <c r="O63" i="47"/>
  <c r="M63" i="47"/>
  <c r="N63" i="47"/>
  <c r="O63" i="46"/>
  <c r="N63" i="46"/>
  <c r="P63" i="46"/>
  <c r="L63" i="46"/>
  <c r="D118" i="40"/>
  <c r="E118" i="40"/>
  <c r="D133" i="40"/>
  <c r="E133" i="40"/>
  <c r="C75" i="40"/>
  <c r="D99" i="40"/>
  <c r="E99" i="40"/>
  <c r="D97" i="40"/>
  <c r="E97" i="40"/>
  <c r="D88" i="40"/>
  <c r="E88" i="40"/>
  <c r="D75" i="40"/>
  <c r="E75" i="40"/>
  <c r="D83" i="40"/>
  <c r="E83" i="40"/>
  <c r="D120" i="40"/>
  <c r="E120" i="40"/>
  <c r="D135" i="40"/>
  <c r="E135" i="40"/>
  <c r="D98" i="40"/>
  <c r="E98" i="40"/>
  <c r="D106" i="40"/>
  <c r="E106" i="40"/>
  <c r="D117" i="40"/>
  <c r="E117" i="40"/>
  <c r="E115" i="40"/>
  <c r="D115" i="40"/>
  <c r="D105" i="40"/>
  <c r="E105" i="40"/>
  <c r="E111" i="40"/>
  <c r="D111" i="40"/>
  <c r="D87" i="40"/>
  <c r="E87" i="40"/>
  <c r="D94" i="40"/>
  <c r="E94" i="40"/>
  <c r="D121" i="40"/>
  <c r="E121" i="40"/>
  <c r="E119" i="40"/>
  <c r="D119" i="40"/>
  <c r="D85" i="40"/>
  <c r="E85" i="40"/>
  <c r="D110" i="40"/>
  <c r="E110" i="40"/>
  <c r="D80" i="40"/>
  <c r="E80" i="40"/>
  <c r="D109" i="40"/>
  <c r="E109" i="40"/>
  <c r="D82" i="40"/>
  <c r="E82" i="40"/>
  <c r="D116" i="40"/>
  <c r="E116" i="40"/>
  <c r="D103" i="40"/>
  <c r="E103" i="40"/>
  <c r="D92" i="40"/>
  <c r="E92" i="40"/>
  <c r="D124" i="40"/>
  <c r="E124" i="40"/>
  <c r="D114" i="40"/>
  <c r="E114" i="40"/>
  <c r="D132" i="40"/>
  <c r="E132" i="40"/>
  <c r="D125" i="40"/>
  <c r="E125" i="40"/>
  <c r="D112" i="40"/>
  <c r="E112" i="40"/>
  <c r="D96" i="40"/>
  <c r="E96" i="40"/>
  <c r="E127" i="40"/>
  <c r="D127" i="40"/>
  <c r="D107" i="40"/>
  <c r="E107" i="40"/>
  <c r="D134" i="40"/>
  <c r="E134" i="40"/>
  <c r="U64" i="31"/>
  <c r="E67" i="40" s="1"/>
  <c r="U63" i="31"/>
  <c r="D67" i="40" s="1"/>
  <c r="D89" i="40"/>
  <c r="E89" i="40"/>
  <c r="D126" i="40"/>
  <c r="E126" i="40"/>
  <c r="D71" i="40"/>
  <c r="E71" i="40"/>
  <c r="D76" i="40"/>
  <c r="E76" i="40"/>
  <c r="E113" i="40"/>
  <c r="D113" i="40"/>
  <c r="D100" i="40"/>
  <c r="E100" i="40"/>
  <c r="D129" i="40"/>
  <c r="E129" i="40"/>
  <c r="D104" i="40"/>
  <c r="E104" i="40"/>
  <c r="D122" i="40"/>
  <c r="E122" i="40"/>
  <c r="D69" i="40"/>
  <c r="E69" i="40"/>
  <c r="D78" i="40"/>
  <c r="E78" i="40"/>
  <c r="D86" i="40"/>
  <c r="E86" i="40"/>
  <c r="D70" i="40"/>
  <c r="E70" i="40"/>
  <c r="D93" i="40"/>
  <c r="E93" i="40"/>
  <c r="D136" i="40"/>
  <c r="E136" i="40"/>
  <c r="D95" i="40"/>
  <c r="E95" i="40"/>
  <c r="U66" i="31"/>
  <c r="D68" i="40" s="1"/>
  <c r="U67" i="31"/>
  <c r="E68" i="40" s="1"/>
  <c r="D77" i="40"/>
  <c r="E77" i="40"/>
  <c r="D130" i="40"/>
  <c r="E130" i="40"/>
  <c r="D102" i="40"/>
  <c r="E102" i="40"/>
  <c r="D74" i="40"/>
  <c r="E74" i="40"/>
  <c r="D84" i="40"/>
  <c r="E84" i="40"/>
  <c r="E131" i="40"/>
  <c r="D131" i="40"/>
  <c r="D73" i="40"/>
  <c r="E73" i="40"/>
  <c r="U63" i="55"/>
  <c r="D90" i="40"/>
  <c r="E90" i="40"/>
  <c r="D79" i="40"/>
  <c r="E79" i="40"/>
  <c r="D101" i="40"/>
  <c r="E101" i="40"/>
  <c r="E123" i="40"/>
  <c r="D123" i="40"/>
  <c r="D91" i="40"/>
  <c r="E91" i="40"/>
  <c r="D72" i="40"/>
  <c r="E72" i="40"/>
  <c r="D81" i="40"/>
  <c r="E81" i="40"/>
  <c r="D108" i="40"/>
  <c r="E108" i="40"/>
  <c r="D128" i="40"/>
  <c r="E128" i="40"/>
  <c r="U64" i="44"/>
  <c r="U63" i="44"/>
  <c r="N63" i="45"/>
  <c r="O63" i="45"/>
  <c r="B75" i="40"/>
  <c r="L63" i="45"/>
  <c r="P63" i="45"/>
  <c r="M63" i="45"/>
  <c r="K34" i="30"/>
  <c r="J34" i="30"/>
  <c r="I34" i="30"/>
  <c r="H34" i="30"/>
  <c r="G34" i="30"/>
  <c r="F34" i="30"/>
  <c r="E34" i="30"/>
  <c r="U273" i="45" l="1"/>
  <c r="U210" i="47"/>
  <c r="T116" i="40" s="1"/>
  <c r="U96" i="45"/>
  <c r="U220" i="45"/>
  <c r="U193" i="47"/>
  <c r="U243" i="47"/>
  <c r="U250" i="45"/>
  <c r="I129" i="40" s="1"/>
  <c r="U217" i="45"/>
  <c r="U129" i="45"/>
  <c r="U165" i="47"/>
  <c r="U94" i="47"/>
  <c r="U120" i="47"/>
  <c r="U261" i="45"/>
  <c r="U259" i="46"/>
  <c r="U193" i="45"/>
  <c r="U142" i="45"/>
  <c r="U147" i="47"/>
  <c r="T95" i="40" s="1"/>
  <c r="U90" i="45"/>
  <c r="U91" i="45"/>
  <c r="U267" i="45"/>
  <c r="H135" i="40" s="1"/>
  <c r="U226" i="45"/>
  <c r="I121" i="40" s="1"/>
  <c r="U156" i="45"/>
  <c r="H98" i="40" s="1"/>
  <c r="U219" i="45"/>
  <c r="H119" i="40" s="1"/>
  <c r="U270" i="47"/>
  <c r="T136" i="40" s="1"/>
  <c r="U213" i="47"/>
  <c r="U192" i="45"/>
  <c r="H110" i="40" s="1"/>
  <c r="U195" i="47"/>
  <c r="L41" i="47"/>
  <c r="U109" i="45"/>
  <c r="U201" i="45"/>
  <c r="H113" i="40" s="1"/>
  <c r="U97" i="45"/>
  <c r="I78" i="40" s="1"/>
  <c r="U255" i="46"/>
  <c r="R131" i="40" s="1"/>
  <c r="U141" i="45"/>
  <c r="H93" i="40" s="1"/>
  <c r="U148" i="47"/>
  <c r="U157" i="45"/>
  <c r="U124" i="45"/>
  <c r="I87" i="40" s="1"/>
  <c r="U270" i="45"/>
  <c r="H136" i="40" s="1"/>
  <c r="U142" i="46"/>
  <c r="S93" i="40" s="1"/>
  <c r="U255" i="45"/>
  <c r="H131" i="40" s="1"/>
  <c r="U127" i="45"/>
  <c r="I88" i="40" s="1"/>
  <c r="U100" i="45"/>
  <c r="I79" i="40" s="1"/>
  <c r="U205" i="45"/>
  <c r="I114" i="40" s="1"/>
  <c r="U151" i="45"/>
  <c r="I96" i="40" s="1"/>
  <c r="U178" i="45"/>
  <c r="I105" i="40" s="1"/>
  <c r="U232" i="45"/>
  <c r="I123" i="40" s="1"/>
  <c r="U249" i="45"/>
  <c r="H129" i="40" s="1"/>
  <c r="U211" i="47"/>
  <c r="U116" i="40" s="1"/>
  <c r="U93" i="47"/>
  <c r="T77" i="40" s="1"/>
  <c r="U181" i="45"/>
  <c r="U141" i="46"/>
  <c r="R93" i="40" s="1"/>
  <c r="U258" i="47"/>
  <c r="T132" i="40" s="1"/>
  <c r="U256" i="47"/>
  <c r="U131" i="40" s="1"/>
  <c r="U78" i="46"/>
  <c r="R72" i="40" s="1"/>
  <c r="U237" i="46"/>
  <c r="R125" i="40" s="1"/>
  <c r="U163" i="47"/>
  <c r="U81" i="45"/>
  <c r="H73" i="40" s="1"/>
  <c r="U202" i="45"/>
  <c r="I113" i="40" s="1"/>
  <c r="U130" i="45"/>
  <c r="U105" i="45"/>
  <c r="H81" i="40" s="1"/>
  <c r="U85" i="45"/>
  <c r="I74" i="40" s="1"/>
  <c r="U270" i="46"/>
  <c r="R136" i="40" s="1"/>
  <c r="U103" i="46"/>
  <c r="S80" i="40" s="1"/>
  <c r="U243" i="45"/>
  <c r="H127" i="40" s="1"/>
  <c r="U169" i="45"/>
  <c r="U262" i="45"/>
  <c r="I133" i="40" s="1"/>
  <c r="U87" i="47"/>
  <c r="T75" i="40" s="1"/>
  <c r="L42" i="46"/>
  <c r="U117" i="45"/>
  <c r="H85" i="40" s="1"/>
  <c r="U208" i="45"/>
  <c r="I115" i="40" s="1"/>
  <c r="U265" i="47"/>
  <c r="U134" i="40" s="1"/>
  <c r="U246" i="46"/>
  <c r="R128" i="40" s="1"/>
  <c r="U159" i="45"/>
  <c r="H99" i="40" s="1"/>
  <c r="U144" i="45"/>
  <c r="H94" i="40" s="1"/>
  <c r="U93" i="45"/>
  <c r="U259" i="45"/>
  <c r="I132" i="40" s="1"/>
  <c r="U132" i="45"/>
  <c r="H90" i="40" s="1"/>
  <c r="K42" i="46"/>
  <c r="U121" i="45"/>
  <c r="I86" i="40" s="1"/>
  <c r="U79" i="45"/>
  <c r="U234" i="45"/>
  <c r="H124" i="40" s="1"/>
  <c r="U247" i="46"/>
  <c r="S128" i="40" s="1"/>
  <c r="U265" i="45"/>
  <c r="I134" i="40" s="1"/>
  <c r="U135" i="45"/>
  <c r="H91" i="40" s="1"/>
  <c r="U153" i="46"/>
  <c r="R97" i="40" s="1"/>
  <c r="U187" i="45"/>
  <c r="U87" i="45"/>
  <c r="H75" i="40" s="1"/>
  <c r="U235" i="45"/>
  <c r="I124" i="40" s="1"/>
  <c r="U207" i="45"/>
  <c r="H115" i="40" s="1"/>
  <c r="U94" i="45"/>
  <c r="U228" i="45"/>
  <c r="H122" i="40" s="1"/>
  <c r="U154" i="45"/>
  <c r="I97" i="40" s="1"/>
  <c r="U133" i="45"/>
  <c r="I90" i="40" s="1"/>
  <c r="U195" i="45"/>
  <c r="H111" i="40" s="1"/>
  <c r="U114" i="45"/>
  <c r="H84" i="40" s="1"/>
  <c r="U238" i="45"/>
  <c r="I125" i="40" s="1"/>
  <c r="U190" i="45"/>
  <c r="I109" i="40" s="1"/>
  <c r="U123" i="45"/>
  <c r="H87" i="40" s="1"/>
  <c r="U253" i="45"/>
  <c r="I130" i="40" s="1"/>
  <c r="U76" i="45"/>
  <c r="I71" i="40" s="1"/>
  <c r="U157" i="47"/>
  <c r="U98" i="40" s="1"/>
  <c r="U237" i="47"/>
  <c r="T125" i="40" s="1"/>
  <c r="U102" i="45"/>
  <c r="H80" i="40" s="1"/>
  <c r="U145" i="45"/>
  <c r="I94" i="40" s="1"/>
  <c r="U210" i="46"/>
  <c r="U211" i="46"/>
  <c r="S116" i="40" s="1"/>
  <c r="U136" i="45"/>
  <c r="I91" i="40" s="1"/>
  <c r="G41" i="45"/>
  <c r="U177" i="45"/>
  <c r="H105" i="40" s="1"/>
  <c r="U147" i="45"/>
  <c r="H95" i="40" s="1"/>
  <c r="U148" i="45"/>
  <c r="I95" i="40" s="1"/>
  <c r="U144" i="47"/>
  <c r="T94" i="40" s="1"/>
  <c r="U171" i="45"/>
  <c r="H103" i="40" s="1"/>
  <c r="U183" i="47"/>
  <c r="T107" i="40" s="1"/>
  <c r="U111" i="45"/>
  <c r="H83" i="40" s="1"/>
  <c r="U183" i="46"/>
  <c r="R107" i="40" s="1"/>
  <c r="U244" i="45"/>
  <c r="I127" i="40" s="1"/>
  <c r="U78" i="45"/>
  <c r="H72" i="40" s="1"/>
  <c r="U241" i="45"/>
  <c r="I126" i="40" s="1"/>
  <c r="U189" i="45"/>
  <c r="H109" i="40" s="1"/>
  <c r="U163" i="45"/>
  <c r="I100" i="40" s="1"/>
  <c r="U225" i="45"/>
  <c r="H121" i="40" s="1"/>
  <c r="U69" i="45"/>
  <c r="H69" i="40" s="1"/>
  <c r="U156" i="47"/>
  <c r="T98" i="40" s="1"/>
  <c r="U256" i="45"/>
  <c r="I131" i="40" s="1"/>
  <c r="U88" i="45"/>
  <c r="I75" i="40" s="1"/>
  <c r="U168" i="45"/>
  <c r="H102" i="40" s="1"/>
  <c r="U108" i="45"/>
  <c r="H82" i="40" s="1"/>
  <c r="U165" i="45"/>
  <c r="U75" i="45"/>
  <c r="H71" i="40" s="1"/>
  <c r="U186" i="45"/>
  <c r="H108" i="40" s="1"/>
  <c r="U255" i="47"/>
  <c r="T131" i="40" s="1"/>
  <c r="U111" i="46"/>
  <c r="R83" i="40" s="1"/>
  <c r="U249" i="46"/>
  <c r="R129" i="40" s="1"/>
  <c r="U226" i="47"/>
  <c r="U121" i="40" s="1"/>
  <c r="U183" i="45"/>
  <c r="H107" i="40" s="1"/>
  <c r="U150" i="45"/>
  <c r="H96" i="40" s="1"/>
  <c r="U213" i="45"/>
  <c r="H117" i="40" s="1"/>
  <c r="U172" i="46"/>
  <c r="S103" i="40" s="1"/>
  <c r="U135" i="47"/>
  <c r="T91" i="40" s="1"/>
  <c r="U244" i="46"/>
  <c r="S127" i="40" s="1"/>
  <c r="U73" i="45"/>
  <c r="I70" i="40" s="1"/>
  <c r="U243" i="46"/>
  <c r="R127" i="40" s="1"/>
  <c r="U72" i="45"/>
  <c r="H70" i="40" s="1"/>
  <c r="U82" i="45"/>
  <c r="I73" i="40" s="1"/>
  <c r="U105" i="47"/>
  <c r="T81" i="40" s="1"/>
  <c r="U136" i="47"/>
  <c r="U91" i="40" s="1"/>
  <c r="U216" i="45"/>
  <c r="H118" i="40" s="1"/>
  <c r="U247" i="45"/>
  <c r="I128" i="40" s="1"/>
  <c r="U172" i="45"/>
  <c r="I103" i="40" s="1"/>
  <c r="U199" i="45"/>
  <c r="I112" i="40" s="1"/>
  <c r="U252" i="45"/>
  <c r="H130" i="40" s="1"/>
  <c r="U171" i="46"/>
  <c r="R103" i="40" s="1"/>
  <c r="U112" i="45"/>
  <c r="U168" i="47"/>
  <c r="T102" i="40" s="1"/>
  <c r="U67" i="45"/>
  <c r="I68" i="40" s="1"/>
  <c r="U231" i="46"/>
  <c r="R123" i="40" s="1"/>
  <c r="U64" i="47"/>
  <c r="U67" i="40" s="1"/>
  <c r="U264" i="47"/>
  <c r="T134" i="40" s="1"/>
  <c r="U219" i="46"/>
  <c r="R119" i="40" s="1"/>
  <c r="U153" i="45"/>
  <c r="U240" i="45"/>
  <c r="H126" i="40" s="1"/>
  <c r="U180" i="45"/>
  <c r="H106" i="40" s="1"/>
  <c r="U106" i="47"/>
  <c r="U81" i="40" s="1"/>
  <c r="U169" i="47"/>
  <c r="U102" i="40" s="1"/>
  <c r="U184" i="47"/>
  <c r="U107" i="40" s="1"/>
  <c r="U145" i="47"/>
  <c r="U94" i="40" s="1"/>
  <c r="U196" i="46"/>
  <c r="U166" i="45"/>
  <c r="I101" i="40" s="1"/>
  <c r="U184" i="45"/>
  <c r="I107" i="40" s="1"/>
  <c r="U162" i="45"/>
  <c r="H100" i="40" s="1"/>
  <c r="U214" i="45"/>
  <c r="I117" i="40" s="1"/>
  <c r="U118" i="45"/>
  <c r="I85" i="40" s="1"/>
  <c r="K41" i="47"/>
  <c r="U258" i="45"/>
  <c r="H132" i="40" s="1"/>
  <c r="U198" i="47"/>
  <c r="T112" i="40" s="1"/>
  <c r="U201" i="46"/>
  <c r="R113" i="40" s="1"/>
  <c r="U238" i="47"/>
  <c r="U125" i="40" s="1"/>
  <c r="U102" i="46"/>
  <c r="R80" i="40" s="1"/>
  <c r="U246" i="45"/>
  <c r="H128" i="40" s="1"/>
  <c r="L41" i="46"/>
  <c r="U174" i="45"/>
  <c r="H104" i="40" s="1"/>
  <c r="U160" i="45"/>
  <c r="I99" i="40" s="1"/>
  <c r="U99" i="45"/>
  <c r="H79" i="40" s="1"/>
  <c r="U222" i="45"/>
  <c r="U66" i="45"/>
  <c r="H68" i="40" s="1"/>
  <c r="U148" i="46"/>
  <c r="S95" i="40" s="1"/>
  <c r="U117" i="47"/>
  <c r="T85" i="40" s="1"/>
  <c r="L41" i="45"/>
  <c r="U268" i="45"/>
  <c r="I135" i="40" s="1"/>
  <c r="U84" i="45"/>
  <c r="H74" i="40" s="1"/>
  <c r="U126" i="45"/>
  <c r="H88" i="40" s="1"/>
  <c r="U237" i="45"/>
  <c r="H125" i="40" s="1"/>
  <c r="U162" i="47"/>
  <c r="T100" i="40" s="1"/>
  <c r="U259" i="47"/>
  <c r="U132" i="40" s="1"/>
  <c r="U79" i="46"/>
  <c r="S72" i="40" s="1"/>
  <c r="U241" i="47"/>
  <c r="U126" i="40" s="1"/>
  <c r="U99" i="46"/>
  <c r="R79" i="40" s="1"/>
  <c r="U106" i="45"/>
  <c r="I81" i="40" s="1"/>
  <c r="L42" i="47"/>
  <c r="U70" i="45"/>
  <c r="I69" i="40" s="1"/>
  <c r="U88" i="47"/>
  <c r="U75" i="40" s="1"/>
  <c r="U138" i="45"/>
  <c r="H92" i="40" s="1"/>
  <c r="U231" i="45"/>
  <c r="H123" i="40" s="1"/>
  <c r="U198" i="45"/>
  <c r="H112" i="40" s="1"/>
  <c r="U256" i="46"/>
  <c r="S131" i="40" s="1"/>
  <c r="U157" i="46"/>
  <c r="S98" i="40" s="1"/>
  <c r="U271" i="47"/>
  <c r="U136" i="40" s="1"/>
  <c r="M41" i="46"/>
  <c r="M42" i="46"/>
  <c r="I41" i="47"/>
  <c r="I42" i="47"/>
  <c r="G42" i="45"/>
  <c r="E41" i="45"/>
  <c r="E42" i="45"/>
  <c r="H41" i="47"/>
  <c r="H42" i="47"/>
  <c r="U246" i="47"/>
  <c r="T128" i="40" s="1"/>
  <c r="J41" i="47"/>
  <c r="J42" i="47"/>
  <c r="U211" i="45"/>
  <c r="I116" i="40" s="1"/>
  <c r="U210" i="45"/>
  <c r="H116" i="40" s="1"/>
  <c r="E41" i="46"/>
  <c r="E42" i="46"/>
  <c r="I41" i="46"/>
  <c r="I42" i="46"/>
  <c r="U64" i="45"/>
  <c r="I67" i="40" s="1"/>
  <c r="U196" i="47"/>
  <c r="U111" i="40" s="1"/>
  <c r="U70" i="46"/>
  <c r="S69" i="40" s="1"/>
  <c r="U178" i="47"/>
  <c r="U105" i="40" s="1"/>
  <c r="U271" i="46"/>
  <c r="S136" i="40" s="1"/>
  <c r="U175" i="45"/>
  <c r="I104" i="40" s="1"/>
  <c r="K42" i="45"/>
  <c r="K41" i="45"/>
  <c r="G41" i="46"/>
  <c r="G42" i="46"/>
  <c r="K42" i="47"/>
  <c r="U136" i="46"/>
  <c r="S91" i="40" s="1"/>
  <c r="H41" i="46"/>
  <c r="H42" i="46"/>
  <c r="U103" i="45"/>
  <c r="M41" i="45"/>
  <c r="M42" i="45"/>
  <c r="M41" i="47"/>
  <c r="M42" i="47"/>
  <c r="U232" i="46"/>
  <c r="S123" i="40" s="1"/>
  <c r="U238" i="46"/>
  <c r="S125" i="40" s="1"/>
  <c r="G41" i="47"/>
  <c r="G42" i="47"/>
  <c r="F42" i="45"/>
  <c r="J41" i="46"/>
  <c r="J42" i="46"/>
  <c r="U139" i="45"/>
  <c r="I92" i="40" s="1"/>
  <c r="F41" i="45"/>
  <c r="F41" i="47"/>
  <c r="F42" i="47"/>
  <c r="U64" i="46"/>
  <c r="S67" i="40" s="1"/>
  <c r="U178" i="46"/>
  <c r="S105" i="40" s="1"/>
  <c r="U130" i="46"/>
  <c r="S89" i="40" s="1"/>
  <c r="E41" i="47"/>
  <c r="E42" i="47"/>
  <c r="H41" i="45"/>
  <c r="H42" i="45"/>
  <c r="I41" i="45"/>
  <c r="I42" i="45"/>
  <c r="K41" i="46"/>
  <c r="F41" i="46"/>
  <c r="F42" i="46"/>
  <c r="J41" i="45"/>
  <c r="J42" i="45"/>
  <c r="L42" i="45"/>
  <c r="U195" i="46"/>
  <c r="R111" i="40" s="1"/>
  <c r="U247" i="47"/>
  <c r="U128" i="40" s="1"/>
  <c r="U130" i="47"/>
  <c r="U89" i="40" s="1"/>
  <c r="U154" i="46"/>
  <c r="S97" i="40" s="1"/>
  <c r="U162" i="46"/>
  <c r="R100" i="40" s="1"/>
  <c r="U118" i="46"/>
  <c r="S85" i="40" s="1"/>
  <c r="U202" i="47"/>
  <c r="U113" i="40" s="1"/>
  <c r="U258" i="46"/>
  <c r="R132" i="40" s="1"/>
  <c r="U129" i="46"/>
  <c r="R89" i="40" s="1"/>
  <c r="U139" i="47"/>
  <c r="U92" i="40" s="1"/>
  <c r="U235" i="46"/>
  <c r="S124" i="40" s="1"/>
  <c r="U234" i="46"/>
  <c r="R124" i="40" s="1"/>
  <c r="U133" i="47"/>
  <c r="U90" i="40" s="1"/>
  <c r="U72" i="47"/>
  <c r="T70" i="40" s="1"/>
  <c r="U175" i="47"/>
  <c r="U104" i="40" s="1"/>
  <c r="U220" i="46"/>
  <c r="S119" i="40" s="1"/>
  <c r="U100" i="46"/>
  <c r="S79" i="40" s="1"/>
  <c r="H101" i="40"/>
  <c r="U177" i="46"/>
  <c r="R105" i="40" s="1"/>
  <c r="U132" i="47"/>
  <c r="T90" i="40" s="1"/>
  <c r="U205" i="46"/>
  <c r="S114" i="40" s="1"/>
  <c r="U225" i="46"/>
  <c r="R121" i="40" s="1"/>
  <c r="U145" i="46"/>
  <c r="S94" i="40" s="1"/>
  <c r="U117" i="46"/>
  <c r="R85" i="40" s="1"/>
  <c r="U201" i="47"/>
  <c r="T113" i="40" s="1"/>
  <c r="U138" i="47"/>
  <c r="T92" i="40" s="1"/>
  <c r="U135" i="46"/>
  <c r="R91" i="40" s="1"/>
  <c r="U118" i="47"/>
  <c r="U85" i="40" s="1"/>
  <c r="U156" i="46"/>
  <c r="R98" i="40" s="1"/>
  <c r="U240" i="47"/>
  <c r="T126" i="40" s="1"/>
  <c r="I41" i="30"/>
  <c r="K41" i="30"/>
  <c r="L41" i="30"/>
  <c r="E41" i="30"/>
  <c r="M41" i="30"/>
  <c r="G41" i="30"/>
  <c r="F41" i="30"/>
  <c r="H41" i="30"/>
  <c r="U177" i="47"/>
  <c r="T105" i="40" s="1"/>
  <c r="J41" i="30"/>
  <c r="U73" i="47"/>
  <c r="U70" i="40" s="1"/>
  <c r="U174" i="47"/>
  <c r="T104" i="40" s="1"/>
  <c r="U202" i="46"/>
  <c r="S113" i="40" s="1"/>
  <c r="U199" i="47"/>
  <c r="U112" i="40" s="1"/>
  <c r="U204" i="46"/>
  <c r="R114" i="40" s="1"/>
  <c r="U250" i="46"/>
  <c r="S129" i="40" s="1"/>
  <c r="I108" i="40"/>
  <c r="U69" i="47"/>
  <c r="T69" i="40" s="1"/>
  <c r="U70" i="47"/>
  <c r="U69" i="40" s="1"/>
  <c r="U82" i="47"/>
  <c r="U73" i="40" s="1"/>
  <c r="U81" i="47"/>
  <c r="T73" i="40" s="1"/>
  <c r="U127" i="47"/>
  <c r="U88" i="40" s="1"/>
  <c r="U126" i="47"/>
  <c r="T88" i="40" s="1"/>
  <c r="U219" i="47"/>
  <c r="T119" i="40" s="1"/>
  <c r="U220" i="47"/>
  <c r="U119" i="40" s="1"/>
  <c r="U229" i="47"/>
  <c r="U122" i="40" s="1"/>
  <c r="U228" i="47"/>
  <c r="T122" i="40" s="1"/>
  <c r="U115" i="47"/>
  <c r="U84" i="40" s="1"/>
  <c r="U114" i="47"/>
  <c r="T84" i="40" s="1"/>
  <c r="U150" i="46"/>
  <c r="R96" i="40" s="1"/>
  <c r="U151" i="46"/>
  <c r="S96" i="40" s="1"/>
  <c r="U267" i="47"/>
  <c r="T135" i="40" s="1"/>
  <c r="U268" i="47"/>
  <c r="U135" i="40" s="1"/>
  <c r="U76" i="47"/>
  <c r="U71" i="40" s="1"/>
  <c r="U75" i="47"/>
  <c r="T71" i="40" s="1"/>
  <c r="U91" i="47"/>
  <c r="U76" i="40" s="1"/>
  <c r="U90" i="47"/>
  <c r="T76" i="40" s="1"/>
  <c r="U112" i="47"/>
  <c r="U83" i="40" s="1"/>
  <c r="U111" i="47"/>
  <c r="T83" i="40" s="1"/>
  <c r="U78" i="47"/>
  <c r="T72" i="40" s="1"/>
  <c r="U79" i="47"/>
  <c r="U72" i="40" s="1"/>
  <c r="U208" i="46"/>
  <c r="S115" i="40" s="1"/>
  <c r="U207" i="46"/>
  <c r="R115" i="40" s="1"/>
  <c r="U133" i="46"/>
  <c r="S90" i="40" s="1"/>
  <c r="U132" i="46"/>
  <c r="R90" i="40" s="1"/>
  <c r="I111" i="40"/>
  <c r="I122" i="40"/>
  <c r="U73" i="46"/>
  <c r="S70" i="40" s="1"/>
  <c r="U72" i="46"/>
  <c r="R70" i="40" s="1"/>
  <c r="U127" i="46"/>
  <c r="S88" i="40" s="1"/>
  <c r="U126" i="46"/>
  <c r="R88" i="40" s="1"/>
  <c r="U75" i="46"/>
  <c r="R71" i="40" s="1"/>
  <c r="U76" i="46"/>
  <c r="S71" i="40" s="1"/>
  <c r="U222" i="47"/>
  <c r="T120" i="40" s="1"/>
  <c r="U223" i="47"/>
  <c r="U120" i="40" s="1"/>
  <c r="H134" i="40"/>
  <c r="U274" i="46"/>
  <c r="S137" i="40" s="1"/>
  <c r="U273" i="46"/>
  <c r="R137" i="40" s="1"/>
  <c r="U265" i="46"/>
  <c r="S134" i="40" s="1"/>
  <c r="U264" i="46"/>
  <c r="R134" i="40" s="1"/>
  <c r="I102" i="40"/>
  <c r="U88" i="46"/>
  <c r="S75" i="40" s="1"/>
  <c r="U87" i="46"/>
  <c r="R75" i="40" s="1"/>
  <c r="U187" i="46"/>
  <c r="S108" i="40" s="1"/>
  <c r="U186" i="46"/>
  <c r="R108" i="40" s="1"/>
  <c r="U222" i="46"/>
  <c r="R120" i="40" s="1"/>
  <c r="U223" i="46"/>
  <c r="S120" i="40" s="1"/>
  <c r="U268" i="46"/>
  <c r="S135" i="40" s="1"/>
  <c r="U267" i="46"/>
  <c r="R135" i="40" s="1"/>
  <c r="U142" i="47"/>
  <c r="U93" i="40" s="1"/>
  <c r="U141" i="47"/>
  <c r="T93" i="40" s="1"/>
  <c r="U124" i="46"/>
  <c r="S87" i="40" s="1"/>
  <c r="U123" i="46"/>
  <c r="R87" i="40" s="1"/>
  <c r="U232" i="47"/>
  <c r="U123" i="40" s="1"/>
  <c r="U231" i="47"/>
  <c r="T123" i="40" s="1"/>
  <c r="U82" i="46"/>
  <c r="S73" i="40" s="1"/>
  <c r="U81" i="46"/>
  <c r="R73" i="40" s="1"/>
  <c r="U109" i="46"/>
  <c r="S82" i="40" s="1"/>
  <c r="U108" i="46"/>
  <c r="R82" i="40" s="1"/>
  <c r="U172" i="47"/>
  <c r="U103" i="40" s="1"/>
  <c r="U171" i="47"/>
  <c r="T103" i="40" s="1"/>
  <c r="U85" i="47"/>
  <c r="U74" i="40" s="1"/>
  <c r="U84" i="47"/>
  <c r="T74" i="40" s="1"/>
  <c r="U115" i="46"/>
  <c r="S84" i="40" s="1"/>
  <c r="U114" i="46"/>
  <c r="R84" i="40" s="1"/>
  <c r="U139" i="46"/>
  <c r="S92" i="40" s="1"/>
  <c r="U138" i="46"/>
  <c r="R92" i="40" s="1"/>
  <c r="U217" i="46"/>
  <c r="S118" i="40" s="1"/>
  <c r="U216" i="46"/>
  <c r="R118" i="40" s="1"/>
  <c r="I84" i="40"/>
  <c r="U85" i="46"/>
  <c r="S74" i="40" s="1"/>
  <c r="U84" i="46"/>
  <c r="R74" i="40" s="1"/>
  <c r="U175" i="46"/>
  <c r="S104" i="40" s="1"/>
  <c r="U174" i="46"/>
  <c r="R104" i="40" s="1"/>
  <c r="U165" i="46"/>
  <c r="R101" i="40" s="1"/>
  <c r="U166" i="46"/>
  <c r="S101" i="40" s="1"/>
  <c r="U235" i="47"/>
  <c r="U124" i="40" s="1"/>
  <c r="U234" i="47"/>
  <c r="T124" i="40" s="1"/>
  <c r="U67" i="46"/>
  <c r="S68" i="40" s="1"/>
  <c r="U66" i="46"/>
  <c r="R68" i="40" s="1"/>
  <c r="U181" i="47"/>
  <c r="U106" i="40" s="1"/>
  <c r="U180" i="47"/>
  <c r="T106" i="40" s="1"/>
  <c r="U160" i="47"/>
  <c r="U99" i="40" s="1"/>
  <c r="U159" i="47"/>
  <c r="T99" i="40" s="1"/>
  <c r="U153" i="47"/>
  <c r="T97" i="40" s="1"/>
  <c r="U154" i="47"/>
  <c r="U97" i="40" s="1"/>
  <c r="U160" i="46"/>
  <c r="S99" i="40" s="1"/>
  <c r="U159" i="46"/>
  <c r="R99" i="40" s="1"/>
  <c r="U252" i="46"/>
  <c r="R130" i="40" s="1"/>
  <c r="U253" i="46"/>
  <c r="S130" i="40" s="1"/>
  <c r="U217" i="47"/>
  <c r="U118" i="40" s="1"/>
  <c r="U216" i="47"/>
  <c r="T118" i="40" s="1"/>
  <c r="U103" i="47"/>
  <c r="U80" i="40" s="1"/>
  <c r="U102" i="47"/>
  <c r="T80" i="40" s="1"/>
  <c r="U97" i="46"/>
  <c r="S78" i="40" s="1"/>
  <c r="U96" i="46"/>
  <c r="R78" i="40" s="1"/>
  <c r="U228" i="46"/>
  <c r="R122" i="40" s="1"/>
  <c r="U229" i="46"/>
  <c r="S122" i="40" s="1"/>
  <c r="U94" i="46"/>
  <c r="S77" i="40" s="1"/>
  <c r="U93" i="46"/>
  <c r="R77" i="40" s="1"/>
  <c r="U106" i="46"/>
  <c r="S81" i="40" s="1"/>
  <c r="U105" i="46"/>
  <c r="R81" i="40" s="1"/>
  <c r="U190" i="46"/>
  <c r="S109" i="40" s="1"/>
  <c r="U189" i="46"/>
  <c r="R109" i="40" s="1"/>
  <c r="U214" i="46"/>
  <c r="S117" i="40" s="1"/>
  <c r="U213" i="46"/>
  <c r="R117" i="40" s="1"/>
  <c r="U121" i="46"/>
  <c r="S86" i="40" s="1"/>
  <c r="U120" i="46"/>
  <c r="R86" i="40" s="1"/>
  <c r="U261" i="46"/>
  <c r="R133" i="40" s="1"/>
  <c r="U262" i="46"/>
  <c r="S133" i="40" s="1"/>
  <c r="U67" i="47"/>
  <c r="U68" i="40" s="1"/>
  <c r="U66" i="47"/>
  <c r="T68" i="40" s="1"/>
  <c r="H78" i="40"/>
  <c r="I93" i="40"/>
  <c r="U109" i="47"/>
  <c r="U82" i="40" s="1"/>
  <c r="U108" i="47"/>
  <c r="T82" i="40" s="1"/>
  <c r="U261" i="47"/>
  <c r="T133" i="40" s="1"/>
  <c r="U262" i="47"/>
  <c r="U133" i="40" s="1"/>
  <c r="U100" i="47"/>
  <c r="U79" i="40" s="1"/>
  <c r="U99" i="47"/>
  <c r="T79" i="40" s="1"/>
  <c r="U187" i="47"/>
  <c r="U108" i="40" s="1"/>
  <c r="U186" i="47"/>
  <c r="T108" i="40" s="1"/>
  <c r="U193" i="46"/>
  <c r="S110" i="40" s="1"/>
  <c r="U192" i="46"/>
  <c r="R110" i="40" s="1"/>
  <c r="U147" i="46"/>
  <c r="R95" i="40" s="1"/>
  <c r="U207" i="47"/>
  <c r="T115" i="40" s="1"/>
  <c r="U208" i="47"/>
  <c r="U115" i="40" s="1"/>
  <c r="U249" i="47"/>
  <c r="T129" i="40" s="1"/>
  <c r="U250" i="47"/>
  <c r="U129" i="40" s="1"/>
  <c r="U91" i="46"/>
  <c r="S76" i="40" s="1"/>
  <c r="U90" i="46"/>
  <c r="R76" i="40" s="1"/>
  <c r="U189" i="47"/>
  <c r="T109" i="40" s="1"/>
  <c r="U190" i="47"/>
  <c r="U109" i="40" s="1"/>
  <c r="U169" i="46"/>
  <c r="S102" i="40" s="1"/>
  <c r="U168" i="46"/>
  <c r="R102" i="40" s="1"/>
  <c r="U150" i="47"/>
  <c r="T96" i="40" s="1"/>
  <c r="U151" i="47"/>
  <c r="U96" i="40" s="1"/>
  <c r="U97" i="47"/>
  <c r="U78" i="40" s="1"/>
  <c r="U96" i="47"/>
  <c r="T78" i="40" s="1"/>
  <c r="U253" i="47"/>
  <c r="U130" i="40" s="1"/>
  <c r="U252" i="47"/>
  <c r="T130" i="40" s="1"/>
  <c r="U199" i="46"/>
  <c r="S112" i="40" s="1"/>
  <c r="U198" i="46"/>
  <c r="R112" i="40" s="1"/>
  <c r="U241" i="46"/>
  <c r="S126" i="40" s="1"/>
  <c r="U240" i="46"/>
  <c r="R126" i="40" s="1"/>
  <c r="H86" i="40"/>
  <c r="U95" i="40"/>
  <c r="U137" i="40"/>
  <c r="U110" i="40"/>
  <c r="U63" i="47"/>
  <c r="T67" i="40" s="1"/>
  <c r="S111" i="40"/>
  <c r="U114" i="40"/>
  <c r="S106" i="40"/>
  <c r="U87" i="40"/>
  <c r="U77" i="40"/>
  <c r="T114" i="40"/>
  <c r="T87" i="40"/>
  <c r="T89" i="40"/>
  <c r="R69" i="40"/>
  <c r="R94" i="40"/>
  <c r="U117" i="40"/>
  <c r="T110" i="40"/>
  <c r="R116" i="40"/>
  <c r="U100" i="40"/>
  <c r="T101" i="40"/>
  <c r="U101" i="40"/>
  <c r="U63" i="46"/>
  <c r="R67" i="40" s="1"/>
  <c r="U86" i="40"/>
  <c r="R106" i="40"/>
  <c r="U127" i="40"/>
  <c r="T121" i="40"/>
  <c r="S107" i="40"/>
  <c r="G42" i="30"/>
  <c r="H42" i="30"/>
  <c r="I42" i="30"/>
  <c r="E42" i="30"/>
  <c r="J42" i="30"/>
  <c r="K42" i="30"/>
  <c r="T117" i="40"/>
  <c r="S83" i="40"/>
  <c r="S132" i="40"/>
  <c r="U63" i="45"/>
  <c r="H67" i="40" s="1"/>
  <c r="S100" i="40"/>
  <c r="T111" i="40"/>
  <c r="T127" i="40"/>
  <c r="H97" i="40"/>
  <c r="I80" i="40"/>
  <c r="I98" i="40"/>
  <c r="I110" i="40"/>
  <c r="H114" i="40"/>
  <c r="I82" i="40"/>
  <c r="H120" i="40"/>
  <c r="I120" i="40"/>
  <c r="I106" i="40"/>
  <c r="I83" i="40"/>
  <c r="T86" i="40"/>
  <c r="I89" i="40"/>
  <c r="H89" i="40"/>
  <c r="B76" i="40"/>
  <c r="C76" i="40"/>
  <c r="I119" i="40"/>
  <c r="I118" i="40"/>
  <c r="I72" i="40"/>
  <c r="H133" i="40"/>
  <c r="T137" i="40"/>
  <c r="I137" i="40"/>
  <c r="H137" i="40"/>
  <c r="I136" i="40"/>
  <c r="H76" i="40"/>
  <c r="I76" i="40"/>
  <c r="S121" i="40"/>
  <c r="I77" i="40"/>
  <c r="H77" i="40"/>
  <c r="L42" i="30"/>
  <c r="M42" i="30"/>
  <c r="C77" i="40" l="1"/>
  <c r="C78" i="40"/>
  <c r="B78" i="40"/>
  <c r="B77" i="40"/>
  <c r="B64" i="40"/>
  <c r="C79" i="40" l="1"/>
  <c r="B79" i="40"/>
  <c r="C64" i="40"/>
  <c r="B80" i="40" l="1"/>
  <c r="C80" i="40"/>
  <c r="B81" i="40" l="1"/>
  <c r="C81" i="40"/>
  <c r="L62" i="30"/>
  <c r="C60" i="46"/>
  <c r="C60" i="31"/>
  <c r="L62" i="31" s="1"/>
  <c r="M62" i="30"/>
  <c r="D60" i="46"/>
  <c r="D60" i="31"/>
  <c r="M62" i="31" s="1"/>
  <c r="O62" i="30"/>
  <c r="F60" i="46"/>
  <c r="N62" i="30"/>
  <c r="E60" i="46"/>
  <c r="C82" i="40" l="1"/>
  <c r="B82" i="40"/>
  <c r="N62" i="34"/>
  <c r="M62" i="34"/>
  <c r="O62" i="34"/>
  <c r="L62" i="34"/>
  <c r="C83" i="40" l="1"/>
  <c r="B83" i="40"/>
  <c r="B84" i="40"/>
  <c r="C84" i="40"/>
  <c r="C86" i="40" l="1"/>
  <c r="B86" i="40"/>
  <c r="C85" i="40"/>
  <c r="B85" i="40"/>
  <c r="C87" i="40" l="1"/>
  <c r="B87" i="40"/>
  <c r="C88" i="40"/>
  <c r="B88" i="40"/>
  <c r="B89" i="40" l="1"/>
  <c r="C89" i="40"/>
  <c r="C90" i="40"/>
  <c r="B90" i="40"/>
  <c r="C91" i="40" l="1"/>
  <c r="B91" i="40"/>
  <c r="B92" i="40" l="1"/>
  <c r="C92" i="40"/>
  <c r="B93" i="40" l="1"/>
  <c r="C93" i="40"/>
  <c r="B94" i="40" l="1"/>
  <c r="C94" i="40"/>
  <c r="C95" i="40" l="1"/>
  <c r="B95" i="40"/>
  <c r="B96" i="40" l="1"/>
  <c r="C96" i="40"/>
  <c r="C97" i="40" l="1"/>
  <c r="B97" i="40"/>
  <c r="C98" i="40" l="1"/>
  <c r="B98" i="40"/>
  <c r="C99" i="40" l="1"/>
  <c r="B99" i="40"/>
  <c r="C100" i="40" l="1"/>
  <c r="B100" i="40"/>
  <c r="B101" i="40" l="1"/>
  <c r="C101" i="40"/>
  <c r="B102" i="40" l="1"/>
  <c r="C102" i="40"/>
  <c r="C103" i="40" l="1"/>
  <c r="B103" i="40"/>
  <c r="B104" i="40" l="1"/>
  <c r="C104" i="40"/>
  <c r="C105" i="40" l="1"/>
  <c r="B105" i="40"/>
  <c r="B106" i="40" l="1"/>
  <c r="C106" i="40"/>
  <c r="B107" i="40" l="1"/>
  <c r="C107" i="40"/>
  <c r="C108" i="40" l="1"/>
  <c r="B108" i="40"/>
  <c r="B109" i="40" l="1"/>
  <c r="C109" i="40"/>
  <c r="C110" i="40" l="1"/>
  <c r="B110" i="40"/>
  <c r="C111" i="40" l="1"/>
  <c r="B111" i="40"/>
  <c r="B112" i="40" l="1"/>
  <c r="C112" i="40"/>
  <c r="B113" i="40" l="1"/>
  <c r="C113" i="40"/>
  <c r="C114" i="40" l="1"/>
  <c r="B114" i="40"/>
  <c r="C115" i="40" l="1"/>
  <c r="B115" i="40"/>
  <c r="B116" i="40" l="1"/>
  <c r="C116" i="40"/>
  <c r="B117" i="40" l="1"/>
  <c r="C117" i="40"/>
  <c r="C118" i="40" l="1"/>
  <c r="B118" i="40"/>
  <c r="C119" i="40" l="1"/>
  <c r="B120" i="40"/>
  <c r="C120" i="40"/>
  <c r="B119" i="40"/>
  <c r="B121" i="40" l="1"/>
  <c r="C121" i="40"/>
  <c r="C122" i="40" l="1"/>
  <c r="B122" i="40"/>
  <c r="C123" i="40" l="1"/>
  <c r="B123" i="40"/>
  <c r="B124" i="40"/>
  <c r="C124" i="40"/>
  <c r="C125" i="40" l="1"/>
  <c r="C126" i="40"/>
  <c r="B126" i="40"/>
  <c r="B125" i="40"/>
  <c r="B127" i="40" l="1"/>
  <c r="C127" i="40"/>
  <c r="C128" i="40" l="1"/>
  <c r="B128" i="40"/>
  <c r="B129" i="40" l="1"/>
  <c r="C129" i="40"/>
  <c r="C130" i="40"/>
  <c r="B130" i="40"/>
  <c r="C131" i="40" l="1"/>
  <c r="B131" i="40"/>
  <c r="B132" i="40" l="1"/>
  <c r="C132" i="40"/>
  <c r="B133" i="40" l="1"/>
  <c r="C133" i="40"/>
  <c r="C134" i="40"/>
  <c r="B134" i="40"/>
  <c r="B135" i="40" l="1"/>
  <c r="C135" i="40"/>
  <c r="C136" i="40"/>
  <c r="B136" i="40"/>
  <c r="B137" i="40" l="1"/>
  <c r="C137" i="40"/>
  <c r="O38" i="34"/>
  <c r="E34" i="34"/>
  <c r="P34" i="34"/>
  <c r="H34" i="34"/>
  <c r="O34" i="34"/>
  <c r="G34" i="34"/>
  <c r="N34" i="34"/>
  <c r="F34" i="34"/>
  <c r="M34" i="34"/>
  <c r="L34" i="34"/>
  <c r="K34" i="34"/>
  <c r="J34" i="34"/>
  <c r="I34" i="34"/>
  <c r="M183" i="40"/>
  <c r="M179" i="40"/>
  <c r="M175" i="40"/>
  <c r="M171" i="40"/>
  <c r="M167" i="40"/>
  <c r="M163" i="40"/>
  <c r="M159" i="40"/>
  <c r="M155" i="40"/>
  <c r="M151" i="40"/>
  <c r="M147" i="40"/>
  <c r="M143" i="40"/>
  <c r="M139" i="40"/>
  <c r="M68" i="40"/>
  <c r="M72" i="40"/>
  <c r="M76" i="40"/>
  <c r="M80" i="40"/>
  <c r="M84" i="40"/>
  <c r="M88" i="40"/>
  <c r="M92" i="40"/>
  <c r="M96" i="40"/>
  <c r="M100" i="40"/>
  <c r="M104" i="40"/>
  <c r="M108" i="40"/>
  <c r="M112" i="40"/>
  <c r="M116" i="40"/>
  <c r="M120" i="40"/>
  <c r="M124" i="40"/>
  <c r="M128" i="40"/>
  <c r="M132" i="40"/>
  <c r="M136" i="40"/>
  <c r="M182" i="40"/>
  <c r="M178" i="40"/>
  <c r="M174" i="40"/>
  <c r="M170" i="40"/>
  <c r="M166" i="40"/>
  <c r="M162" i="40"/>
  <c r="M158" i="40"/>
  <c r="M154" i="40"/>
  <c r="M150" i="40"/>
  <c r="M146" i="40"/>
  <c r="M142" i="40"/>
  <c r="M138" i="40"/>
  <c r="M69" i="40"/>
  <c r="M73" i="40"/>
  <c r="M77" i="40"/>
  <c r="M81" i="40"/>
  <c r="M85" i="40"/>
  <c r="M89" i="40"/>
  <c r="M93" i="40"/>
  <c r="M97" i="40"/>
  <c r="M101" i="40"/>
  <c r="M105" i="40"/>
  <c r="M109" i="40"/>
  <c r="M113" i="40"/>
  <c r="M117" i="40"/>
  <c r="M121" i="40"/>
  <c r="M125" i="40"/>
  <c r="M129" i="40"/>
  <c r="M133" i="40"/>
  <c r="M137" i="40"/>
  <c r="M185" i="40"/>
  <c r="M181" i="40"/>
  <c r="M177" i="40"/>
  <c r="M173" i="40"/>
  <c r="M169" i="40"/>
  <c r="M165" i="40"/>
  <c r="M161" i="40"/>
  <c r="M157" i="40"/>
  <c r="M153" i="40"/>
  <c r="M149" i="40"/>
  <c r="M145" i="40"/>
  <c r="M141" i="40"/>
  <c r="M70" i="40"/>
  <c r="M74" i="40"/>
  <c r="M78" i="40"/>
  <c r="M82" i="40"/>
  <c r="M86" i="40"/>
  <c r="M90" i="40"/>
  <c r="M94" i="40"/>
  <c r="M98" i="40"/>
  <c r="M102" i="40"/>
  <c r="M106" i="40"/>
  <c r="M110" i="40"/>
  <c r="M114" i="40"/>
  <c r="M118" i="40"/>
  <c r="M122" i="40"/>
  <c r="M126" i="40"/>
  <c r="M130" i="40"/>
  <c r="M134" i="40"/>
  <c r="M184" i="40"/>
  <c r="M180" i="40"/>
  <c r="M176" i="40"/>
  <c r="M172" i="40"/>
  <c r="M168" i="40"/>
  <c r="M164" i="40"/>
  <c r="M160" i="40"/>
  <c r="M156" i="40"/>
  <c r="M152" i="40"/>
  <c r="M148" i="40"/>
  <c r="M144" i="40"/>
  <c r="M140" i="40"/>
  <c r="M67" i="40"/>
  <c r="M71" i="40"/>
  <c r="M75" i="40"/>
  <c r="M79" i="40"/>
  <c r="M83" i="40"/>
  <c r="M87" i="40"/>
  <c r="M91" i="40"/>
  <c r="M95" i="40"/>
  <c r="M99" i="40"/>
  <c r="M103" i="40"/>
  <c r="M107" i="40"/>
  <c r="M111" i="40"/>
  <c r="M115" i="40"/>
  <c r="M119" i="40"/>
  <c r="M123" i="40"/>
  <c r="M127" i="40"/>
  <c r="M131" i="40"/>
  <c r="M135" i="40"/>
  <c r="O41" i="34" l="1"/>
  <c r="O42" i="34"/>
  <c r="J42" i="34"/>
  <c r="J41" i="34"/>
  <c r="H42" i="34"/>
  <c r="H41" i="34"/>
  <c r="I42" i="34"/>
  <c r="I41" i="34"/>
  <c r="K42" i="34"/>
  <c r="K41" i="34"/>
  <c r="P41" i="34"/>
  <c r="P42" i="34"/>
  <c r="L41" i="34"/>
  <c r="L42" i="34"/>
  <c r="E41" i="34"/>
  <c r="E42" i="34"/>
  <c r="G41" i="34"/>
  <c r="G42" i="34"/>
  <c r="M41" i="34"/>
  <c r="M42" i="34"/>
  <c r="F41" i="34"/>
  <c r="F42" i="34"/>
  <c r="N41" i="34"/>
  <c r="N42" i="34"/>
</calcChain>
</file>

<file path=xl/sharedStrings.xml><?xml version="1.0" encoding="utf-8"?>
<sst xmlns="http://schemas.openxmlformats.org/spreadsheetml/2006/main" count="2309" uniqueCount="203">
  <si>
    <t>1.  If you have any questions regarding the study procedures and the calculation equations,</t>
  </si>
  <si>
    <t>Study Condition</t>
  </si>
  <si>
    <t>6:00pm-6:00am</t>
  </si>
  <si>
    <t xml:space="preserve">Computer </t>
  </si>
  <si>
    <t>Date/Clock</t>
  </si>
  <si>
    <t>Time</t>
  </si>
  <si>
    <t>Room air O2:</t>
  </si>
  <si>
    <t>Std gas O2:</t>
  </si>
  <si>
    <t>Std gas CO2:</t>
  </si>
  <si>
    <t>2.       Dark/Light cycle:</t>
  </si>
  <si>
    <t>ID#:</t>
  </si>
  <si>
    <t>Groups:</t>
  </si>
  <si>
    <t>Average</t>
  </si>
  <si>
    <t>1.     VO2:</t>
  </si>
  <si>
    <t>Abbrevations</t>
  </si>
  <si>
    <t>se</t>
  </si>
  <si>
    <t>BW (g) in:</t>
  </si>
  <si>
    <t>BW (g) out:</t>
  </si>
  <si>
    <t>Hourly Average</t>
  </si>
  <si>
    <t>Group</t>
  </si>
  <si>
    <t>Dark</t>
  </si>
  <si>
    <t>Light</t>
  </si>
  <si>
    <t>Day 1</t>
  </si>
  <si>
    <t>Day 2</t>
  </si>
  <si>
    <t>24hrs</t>
  </si>
  <si>
    <t>Avg</t>
  </si>
  <si>
    <t>ID#</t>
  </si>
  <si>
    <t>every 1 sec</t>
  </si>
  <si>
    <r>
      <t>20.2x10.4x12.7 (cm</t>
    </r>
    <r>
      <rPr>
        <b/>
        <vertAlign val="superscript"/>
        <sz val="8"/>
        <rFont val="Arial"/>
        <family val="2"/>
      </rPr>
      <t>3</t>
    </r>
    <r>
      <rPr>
        <b/>
        <sz val="8"/>
        <rFont val="Arial"/>
        <family val="2"/>
      </rPr>
      <t>)</t>
    </r>
  </si>
  <si>
    <t>BW</t>
  </si>
  <si>
    <t>VO2</t>
  </si>
  <si>
    <t>avg</t>
  </si>
  <si>
    <t>Total Activity</t>
  </si>
  <si>
    <t>Group 1:</t>
  </si>
  <si>
    <t>5:00PM</t>
  </si>
  <si>
    <t>6:00PM</t>
  </si>
  <si>
    <t>7:00PM</t>
  </si>
  <si>
    <t>8:00PM</t>
  </si>
  <si>
    <t>9:00PM</t>
  </si>
  <si>
    <t>10:00PM</t>
  </si>
  <si>
    <t>11:00PM</t>
  </si>
  <si>
    <t>12:00AM</t>
  </si>
  <si>
    <t>1:00AM</t>
  </si>
  <si>
    <t>2:00AM</t>
  </si>
  <si>
    <t>3:00AM</t>
  </si>
  <si>
    <t>4:00AM</t>
  </si>
  <si>
    <t>5:00AM</t>
  </si>
  <si>
    <t>6:00AM</t>
  </si>
  <si>
    <t>7:00AM</t>
  </si>
  <si>
    <t>8:00AM</t>
  </si>
  <si>
    <t>9:00AM</t>
  </si>
  <si>
    <t>10:00AM</t>
  </si>
  <si>
    <t>11:00AM</t>
  </si>
  <si>
    <t>12:00PM</t>
  </si>
  <si>
    <t>1:00PM</t>
  </si>
  <si>
    <t>2:00PM</t>
  </si>
  <si>
    <t>3:00PM</t>
  </si>
  <si>
    <t>4:00PM</t>
  </si>
  <si>
    <r>
      <t>21-23 (</t>
    </r>
    <r>
      <rPr>
        <b/>
        <sz val="8"/>
        <rFont val="Symbol"/>
        <family val="1"/>
        <charset val="2"/>
      </rPr>
      <t>°</t>
    </r>
    <r>
      <rPr>
        <b/>
        <sz val="8"/>
        <rFont val="Arial"/>
        <family val="2"/>
      </rPr>
      <t>C)</t>
    </r>
  </si>
  <si>
    <t>3.       Diet:</t>
  </si>
  <si>
    <t>Lean body mass</t>
  </si>
  <si>
    <t>5 sec</t>
  </si>
  <si>
    <t>no</t>
  </si>
  <si>
    <t>1.       Clock Time:</t>
  </si>
  <si>
    <t>2.       Room Temperature:</t>
  </si>
  <si>
    <t>2.       90° Pulse Length:</t>
  </si>
  <si>
    <t>23.3 (µs)</t>
  </si>
  <si>
    <t>3.       Measuring Temperature:</t>
  </si>
  <si>
    <r>
      <t>37 +/- 0.002 (</t>
    </r>
    <r>
      <rPr>
        <b/>
        <sz val="8"/>
        <rFont val="Symbol"/>
        <family val="1"/>
        <charset val="2"/>
      </rPr>
      <t>°</t>
    </r>
    <r>
      <rPr>
        <b/>
        <sz val="8"/>
        <rFont val="Arial"/>
        <family val="2"/>
      </rPr>
      <t>C)</t>
    </r>
  </si>
  <si>
    <t>3.       180° Pulse Length:</t>
  </si>
  <si>
    <t>45.84 (µs)</t>
  </si>
  <si>
    <t>4.       Scan Cycles:</t>
  </si>
  <si>
    <t>4.       Detecting Angle (Broad):</t>
  </si>
  <si>
    <t>124°</t>
  </si>
  <si>
    <t>5.       Rd:</t>
  </si>
  <si>
    <t>0.10 (s)</t>
  </si>
  <si>
    <t>5.       Detecting Angle (Narrow):</t>
  </si>
  <si>
    <t>129°</t>
  </si>
  <si>
    <t>6.       NMR Frequency:</t>
  </si>
  <si>
    <t>6.219300 (MHz)</t>
  </si>
  <si>
    <t>6.       Instrument Gain:</t>
  </si>
  <si>
    <t>57 (dB)</t>
  </si>
  <si>
    <t>7.       NMR Offset:</t>
  </si>
  <si>
    <t>0.380 (KHz)</t>
  </si>
  <si>
    <t>7.       Recording Dead Time:</t>
  </si>
  <si>
    <t>0.0393 (ms)</t>
  </si>
  <si>
    <t>8.       Magnetic Field Diviation:</t>
  </si>
  <si>
    <t>Wide: 0.0000 (KHz)</t>
  </si>
  <si>
    <t>8.       Field Homogeneity Limit:</t>
  </si>
  <si>
    <t>0.15 (ms)</t>
  </si>
  <si>
    <t>Fine:  0.0080 (KHz)</t>
  </si>
  <si>
    <t>9.       Pulse Attenuation:</t>
  </si>
  <si>
    <t>0 (dB)</t>
  </si>
  <si>
    <t>9.       Daily Check:</t>
  </si>
  <si>
    <t>10.     Recycle Delay:</t>
  </si>
  <si>
    <t>2.1 (s)</t>
  </si>
  <si>
    <t>10.     Reference Sample Test (37°C):</t>
  </si>
  <si>
    <t>11.     Magnetic Field Steps:</t>
  </si>
  <si>
    <t>Fat</t>
  </si>
  <si>
    <t>Lean</t>
  </si>
  <si>
    <t>Fluid</t>
  </si>
  <si>
    <t>#</t>
  </si>
  <si>
    <t>ID</t>
  </si>
  <si>
    <t>(g)</t>
  </si>
  <si>
    <t>(%)</t>
  </si>
  <si>
    <t>Passed</t>
  </si>
  <si>
    <t>every 20 min</t>
  </si>
  <si>
    <t>Sex/Age</t>
  </si>
  <si>
    <t>VO2-LBM</t>
  </si>
  <si>
    <t>Date</t>
  </si>
  <si>
    <t>Sum</t>
  </si>
  <si>
    <t>(counts/hr)</t>
  </si>
  <si>
    <t>Food Intake</t>
  </si>
  <si>
    <t>Michigan Diabetes and Research Center (MDRC)</t>
  </si>
  <si>
    <t>Respiratory Exchange Ratio (VCO2/VO2)</t>
  </si>
  <si>
    <t>Fat mass</t>
  </si>
  <si>
    <t>RER</t>
  </si>
  <si>
    <t>Fat Oxidation</t>
  </si>
  <si>
    <t>Glucose Oxidation</t>
  </si>
  <si>
    <t xml:space="preserve">3.91VO2+1.10VCO2-1.93n </t>
  </si>
  <si>
    <t>1.69VO2-1.69VCO2-2.03n</t>
  </si>
  <si>
    <t>4.57VCO2-3.23VO2-2.60n</t>
  </si>
  <si>
    <t>(n, urinary nitrogen, not measured)</t>
  </si>
  <si>
    <r>
      <t>(g/kg</t>
    </r>
    <r>
      <rPr>
        <vertAlign val="subscript"/>
        <sz val="8"/>
        <rFont val="Arial"/>
        <family val="2"/>
      </rPr>
      <t>LBM</t>
    </r>
    <r>
      <rPr>
        <sz val="8"/>
        <rFont val="Arial"/>
        <family val="2"/>
      </rPr>
      <t>/hr)</t>
    </r>
  </si>
  <si>
    <t>1.       Minispec LF90 II,  Bruker Optics</t>
  </si>
  <si>
    <t xml:space="preserve">Fat:       </t>
  </si>
  <si>
    <t xml:space="preserve">Lean:     </t>
  </si>
  <si>
    <t xml:space="preserve">Fluid:     </t>
  </si>
  <si>
    <t>Set</t>
  </si>
  <si>
    <t>Temp (°C)</t>
  </si>
  <si>
    <t>Clock time</t>
  </si>
  <si>
    <t>Day 3</t>
  </si>
  <si>
    <r>
      <t xml:space="preserve">22 </t>
    </r>
    <r>
      <rPr>
        <b/>
        <sz val="8"/>
        <rFont val="Symbol"/>
        <family val="1"/>
        <charset val="2"/>
      </rPr>
      <t>°</t>
    </r>
    <r>
      <rPr>
        <b/>
        <sz val="8"/>
        <rFont val="Arial"/>
        <family val="2"/>
      </rPr>
      <t>C</t>
    </r>
  </si>
  <si>
    <t>LBM(g)out:</t>
  </si>
  <si>
    <t>1.       Housing Temperature:</t>
  </si>
  <si>
    <t>3.     VO2/LBM:</t>
  </si>
  <si>
    <t>O2 consumption per LBM</t>
  </si>
  <si>
    <t>Energy expenditure</t>
  </si>
  <si>
    <t>O2 consumption</t>
  </si>
  <si>
    <t>CO2 production</t>
  </si>
  <si>
    <t>O2 consumption per BW</t>
  </si>
  <si>
    <t>CO2 production per BW</t>
  </si>
  <si>
    <t>Energy expenditure per BW</t>
  </si>
  <si>
    <t xml:space="preserve">         3)   Glucose Oxidation</t>
  </si>
  <si>
    <t xml:space="preserve">         1)   EE</t>
  </si>
  <si>
    <t xml:space="preserve">         2)   Fat Oxidation</t>
  </si>
  <si>
    <t>4.       Groups</t>
  </si>
  <si>
    <r>
      <t xml:space="preserve">     please contact me at:    </t>
    </r>
    <r>
      <rPr>
        <b/>
        <sz val="8"/>
        <color rgb="FFC00000"/>
        <rFont val="Arial"/>
        <family val="2"/>
      </rPr>
      <t>(734) 232-8223 or nathanqi@med.umich.edu</t>
    </r>
  </si>
  <si>
    <t xml:space="preserve">2.  If you have any questions regarding the charges of the services and other administrative work,  </t>
  </si>
  <si>
    <t>3.  If you include these results in any publications, please mention us as the  "University of Michigan</t>
  </si>
  <si>
    <t xml:space="preserve">     Animal Phenotyping Core" for conducting the study. The study was supported by P30 grants</t>
  </si>
  <si>
    <r>
      <t xml:space="preserve">    </t>
    </r>
    <r>
      <rPr>
        <b/>
        <sz val="8"/>
        <color rgb="FFC00000"/>
        <rFont val="Arial"/>
        <family val="2"/>
      </rPr>
      <t xml:space="preserve"> DK020572</t>
    </r>
    <r>
      <rPr>
        <b/>
        <sz val="8"/>
        <rFont val="Arial"/>
        <family val="2"/>
      </rPr>
      <t xml:space="preserve"> (MDRC), </t>
    </r>
    <r>
      <rPr>
        <b/>
        <sz val="8"/>
        <color rgb="FFC00000"/>
        <rFont val="Arial"/>
        <family val="2"/>
      </rPr>
      <t>DK089503</t>
    </r>
    <r>
      <rPr>
        <b/>
        <sz val="8"/>
        <rFont val="Arial"/>
        <family val="2"/>
      </rPr>
      <t xml:space="preserve"> (MNORC), and </t>
    </r>
    <r>
      <rPr>
        <b/>
        <sz val="8"/>
        <color rgb="FFC00000"/>
        <rFont val="Arial"/>
        <family val="2"/>
      </rPr>
      <t>1U2CDK110678-01</t>
    </r>
    <r>
      <rPr>
        <b/>
        <sz val="8"/>
        <rFont val="Arial"/>
        <family val="2"/>
      </rPr>
      <t xml:space="preserve"> (Mi-MMPC). </t>
    </r>
  </si>
  <si>
    <t xml:space="preserve">     Our productivity and effectiveness as a Core is measured in part by the citation of the grants in </t>
  </si>
  <si>
    <t xml:space="preserve">     published work.</t>
  </si>
  <si>
    <t>Michigan Mouse Metabolic Phenotyping Center (Mi-MMPC)</t>
  </si>
  <si>
    <t xml:space="preserve">Michigan Nutrition and Obesity Research Center (MNORC) </t>
  </si>
  <si>
    <t xml:space="preserve"> Nathan Qi, v. 2019</t>
  </si>
  <si>
    <t>Contact and Supporting Grants</t>
  </si>
  <si>
    <t>Day 4</t>
  </si>
  <si>
    <t>Day 5</t>
  </si>
  <si>
    <t>Day 6</t>
  </si>
  <si>
    <t>(ml/hr)</t>
  </si>
  <si>
    <t>EE</t>
  </si>
  <si>
    <t>EE-LBM</t>
  </si>
  <si>
    <t>Amb Activity</t>
  </si>
  <si>
    <t>(kcal/LBM/hr)</t>
  </si>
  <si>
    <t>Instrument Settings</t>
  </si>
  <si>
    <t>Reference sample</t>
  </si>
  <si>
    <t>Measuring envionment</t>
  </si>
  <si>
    <t>Humidity</t>
  </si>
  <si>
    <t>5.      Acclimation time (dummy cage):</t>
  </si>
  <si>
    <t>6.       O2/CO2 Calibration</t>
  </si>
  <si>
    <t>7.       Chamber Measuring Time:</t>
  </si>
  <si>
    <t>8.       Chamber Sampling Frequency:</t>
  </si>
  <si>
    <t>9.       Activity Measure Frequency:</t>
  </si>
  <si>
    <t xml:space="preserve">10.       Mouse Chamber Size: </t>
  </si>
  <si>
    <t>11.     Chamber Air Flow Rate:</t>
  </si>
  <si>
    <t>2.     VO2/BW:</t>
  </si>
  <si>
    <t>4.     VCO2:</t>
  </si>
  <si>
    <t>5.     VCO2/BW:</t>
  </si>
  <si>
    <t>6.     VCO2/LBM:</t>
  </si>
  <si>
    <t>7.     EE:</t>
  </si>
  <si>
    <t>8.     EE/BW:</t>
  </si>
  <si>
    <t>9.     EE/LBM:</t>
  </si>
  <si>
    <t>10.   RER:</t>
  </si>
  <si>
    <t>11.   LBM</t>
  </si>
  <si>
    <t>11.   FM</t>
  </si>
  <si>
    <t>12.   Calculation equations:</t>
  </si>
  <si>
    <t>Energy expenditure per LBM</t>
  </si>
  <si>
    <t>CO2 production per LBM</t>
  </si>
  <si>
    <r>
      <t>(kcal</t>
    </r>
    <r>
      <rPr>
        <vertAlign val="superscript"/>
        <sz val="8"/>
        <rFont val="Arial"/>
        <family val="2"/>
      </rPr>
      <t>/</t>
    </r>
    <r>
      <rPr>
        <sz val="8"/>
        <rFont val="Arial"/>
        <family val="2"/>
      </rPr>
      <t>hr)</t>
    </r>
  </si>
  <si>
    <r>
      <t>(ml/LBM</t>
    </r>
    <r>
      <rPr>
        <vertAlign val="superscript"/>
        <sz val="8"/>
        <rFont val="Arial"/>
        <family val="2"/>
      </rPr>
      <t>/</t>
    </r>
    <r>
      <rPr>
        <sz val="8"/>
        <rFont val="Arial"/>
        <family val="2"/>
      </rPr>
      <t>hr)</t>
    </r>
  </si>
  <si>
    <t>System calibration test using a reference sample provided by the manufacturer:</t>
  </si>
  <si>
    <t xml:space="preserve">LabDiet 5058 </t>
  </si>
  <si>
    <r>
      <t xml:space="preserve">     please contact Debra Warrick at:    </t>
    </r>
    <r>
      <rPr>
        <b/>
        <sz val="8"/>
        <color rgb="FFC00000"/>
        <rFont val="Arial"/>
        <family val="2"/>
      </rPr>
      <t>(734) 232-9706 or warrickd@med.umich.edu</t>
    </r>
    <r>
      <rPr>
        <b/>
        <sz val="8"/>
        <rFont val="Arial"/>
        <family val="2"/>
      </rPr>
      <t xml:space="preserve">  </t>
    </r>
  </si>
  <si>
    <t>0.45~0.50 LPM</t>
  </si>
  <si>
    <t>University of Michigan Animal Phenotyping Services</t>
  </si>
  <si>
    <t>1:50:00PM</t>
  </si>
  <si>
    <t>Consistent, in which</t>
  </si>
  <si>
    <t>NT</t>
  </si>
  <si>
    <t>M/22 wks</t>
  </si>
  <si>
    <t>F/22 wks</t>
  </si>
  <si>
    <t>5L0D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</si>
</sst>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
    <numFmt numFmtId="167" formatCode="[$-F400]h:mm:ss\ AM/PM"/>
    <numFmt numFmtId="168" formatCode="0.0000"/>
  </numFmts>
  <fonts count="45">
    <font>
      <sz val="10"/>
      <name val="Arial"/>
      <charset val="13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2"/>
      <name val="Arial"/>
      <family val="2"/>
    </font>
    <font>
      <b/>
      <sz val="8"/>
      <name val="Arial"/>
      <family val="2"/>
    </font>
    <font>
      <sz val="8"/>
      <name val="Arial"/>
      <family val="2"/>
    </font>
    <font>
      <b/>
      <sz val="10"/>
      <name val="Arial"/>
      <family val="2"/>
    </font>
    <font>
      <sz val="8"/>
      <color indexed="13"/>
      <name val="Arial"/>
      <family val="2"/>
    </font>
    <font>
      <b/>
      <sz val="8"/>
      <color indexed="12"/>
      <name val="Arial"/>
      <family val="2"/>
    </font>
    <font>
      <sz val="8"/>
      <name val="Arial"/>
      <family val="2"/>
    </font>
    <font>
      <b/>
      <sz val="8"/>
      <name val="Symbol"/>
      <family val="1"/>
      <charset val="2"/>
    </font>
    <font>
      <b/>
      <vertAlign val="superscript"/>
      <sz val="8"/>
      <name val="Arial"/>
      <family val="2"/>
    </font>
    <font>
      <vertAlign val="superscript"/>
      <sz val="8"/>
      <name val="Arial"/>
      <family val="2"/>
    </font>
    <font>
      <sz val="9"/>
      <name val="Arial"/>
      <family val="2"/>
    </font>
    <font>
      <b/>
      <sz val="9"/>
      <color indexed="12"/>
      <name val="Arial"/>
      <family val="2"/>
    </font>
    <font>
      <sz val="10"/>
      <name val="Arial"/>
      <family val="2"/>
    </font>
    <font>
      <b/>
      <sz val="9"/>
      <name val="Arial"/>
      <family val="2"/>
    </font>
    <font>
      <b/>
      <sz val="12"/>
      <color indexed="9"/>
      <name val="Arial"/>
      <family val="2"/>
    </font>
    <font>
      <vertAlign val="subscript"/>
      <sz val="8"/>
      <name val="Arial"/>
      <family val="2"/>
    </font>
    <font>
      <b/>
      <sz val="8"/>
      <color rgb="FFFF0000"/>
      <name val="Arial"/>
      <family val="2"/>
    </font>
    <font>
      <sz val="14"/>
      <color rgb="FFFFFF00"/>
      <name val="Times New Roman"/>
      <family val="1"/>
    </font>
    <font>
      <sz val="8"/>
      <color theme="1"/>
      <name val="Arial"/>
      <family val="2"/>
    </font>
    <font>
      <sz val="8"/>
      <color rgb="FFFF0000"/>
      <name val="Arial"/>
      <family val="2"/>
    </font>
    <font>
      <sz val="10"/>
      <name val="Arial"/>
      <family val="2"/>
    </font>
    <font>
      <b/>
      <sz val="11"/>
      <color rgb="FF0000CC"/>
      <name val="Arial"/>
      <family val="2"/>
    </font>
    <font>
      <sz val="8"/>
      <name val="Symbol"/>
      <family val="1"/>
      <charset val="2"/>
    </font>
    <font>
      <b/>
      <sz val="8"/>
      <color rgb="FFC00000"/>
      <name val="Arial"/>
      <family val="2"/>
    </font>
    <font>
      <sz val="14"/>
      <color rgb="FFFFCC00"/>
      <name val="Verdana"/>
      <family val="2"/>
    </font>
    <font>
      <b/>
      <sz val="14"/>
      <color rgb="FFFFCC00"/>
      <name val="Verdana"/>
      <family val="2"/>
    </font>
    <font>
      <sz val="10"/>
      <color rgb="FFFFCC00"/>
      <name val="Verdana"/>
      <family val="2"/>
    </font>
    <font>
      <b/>
      <sz val="20"/>
      <color rgb="FFFFCC00"/>
      <name val="Verdana"/>
      <family val="2"/>
    </font>
    <font>
      <i/>
      <sz val="10"/>
      <color rgb="FFFFC000"/>
      <name val="Arial"/>
      <family val="2"/>
    </font>
    <font>
      <b/>
      <sz val="10"/>
      <color rgb="FF0000CC"/>
      <name val="Arial"/>
      <family val="2"/>
    </font>
    <font>
      <b/>
      <i/>
      <sz val="14"/>
      <color rgb="FF0000CC"/>
      <name val="Arial"/>
      <family val="2"/>
    </font>
    <font>
      <sz val="10"/>
      <color rgb="FF0000CC"/>
      <name val="Arial"/>
      <family val="2"/>
    </font>
    <font>
      <sz val="14"/>
      <color theme="1"/>
      <name val="Calibri"/>
      <family val="2"/>
      <scheme val="minor"/>
    </font>
    <font>
      <sz val="9"/>
      <color theme="1"/>
      <name val="Calibri"/>
      <family val="2"/>
      <scheme val="minor"/>
    </font>
    <font>
      <sz val="14"/>
      <name val="Calibri"/>
      <family val="2"/>
      <scheme val="minor"/>
    </font>
    <font>
      <b/>
      <sz val="14"/>
      <color rgb="FF0000CC"/>
      <name val="Calibri"/>
      <family val="2"/>
      <scheme val="minor"/>
    </font>
    <font>
      <sz val="14"/>
      <color rgb="FF0000CC"/>
      <name val="Calibri"/>
      <family val="2"/>
      <scheme val="minor"/>
    </font>
    <font>
      <sz val="14"/>
      <color rgb="FF0000CC"/>
      <name val="Arial"/>
      <family val="2"/>
    </font>
    <font>
      <b/>
      <sz val="9"/>
      <color theme="1"/>
      <name val="Calibri"/>
      <family val="2"/>
      <scheme val="minor"/>
    </font>
    <font>
      <b/>
      <sz val="12"/>
      <color rgb="FF000099"/>
      <name val="Calibri"/>
      <family val="2"/>
      <scheme val="minor"/>
    </font>
  </fonts>
  <fills count="15">
    <fill>
      <patternFill patternType="none"/>
    </fill>
    <fill>
      <patternFill patternType="gray125"/>
    </fill>
    <fill>
      <patternFill patternType="solid">
        <fgColor indexed="23"/>
        <bgColor indexed="64"/>
      </patternFill>
    </fill>
    <fill>
      <patternFill patternType="solid">
        <fgColor indexed="9"/>
        <bgColor indexed="64"/>
      </patternFill>
    </fill>
    <fill>
      <patternFill patternType="solid">
        <fgColor indexed="15"/>
        <bgColor indexed="64"/>
      </patternFill>
    </fill>
    <fill>
      <patternFill patternType="solid">
        <fgColor theme="0" tint="-0.499984740745262"/>
        <bgColor indexed="64"/>
      </patternFill>
    </fill>
    <fill>
      <patternFill patternType="solid">
        <fgColor theme="0"/>
        <bgColor indexed="64"/>
      </patternFill>
    </fill>
    <fill>
      <patternFill patternType="solid">
        <fgColor rgb="FF00FFFF"/>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rgb="FFFFFFE1"/>
        <bgColor indexed="64"/>
      </patternFill>
    </fill>
    <fill>
      <patternFill patternType="solid">
        <fgColor rgb="FF000066"/>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s>
  <borders count="36">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17">
    <xf numFmtId="0" fontId="0" fillId="0" borderId="0"/>
    <xf numFmtId="0" fontId="4" fillId="0" borderId="0"/>
    <xf numFmtId="0" fontId="17" fillId="0" borderId="0"/>
    <xf numFmtId="0" fontId="17" fillId="0" borderId="0"/>
    <xf numFmtId="0" fontId="3" fillId="0" borderId="0"/>
    <xf numFmtId="0" fontId="17" fillId="0" borderId="0"/>
    <xf numFmtId="0" fontId="3" fillId="0" borderId="0"/>
    <xf numFmtId="0" fontId="17" fillId="0" borderId="0"/>
    <xf numFmtId="0" fontId="2" fillId="0" borderId="0"/>
    <xf numFmtId="0" fontId="17" fillId="0" borderId="0"/>
    <xf numFmtId="0" fontId="2" fillId="0" borderId="0"/>
    <xf numFmtId="0" fontId="2" fillId="0" borderId="0"/>
    <xf numFmtId="0" fontId="2" fillId="0" borderId="0"/>
    <xf numFmtId="0" fontId="17" fillId="0" borderId="0"/>
    <xf numFmtId="0" fontId="1" fillId="0" borderId="0"/>
    <xf numFmtId="43" fontId="1" fillId="0" borderId="0" applyFont="0" applyFill="0" applyBorder="0" applyAlignment="0" applyProtection="0"/>
    <xf numFmtId="9" fontId="25" fillId="0" borderId="0" applyFont="0" applyFill="0" applyBorder="0" applyAlignment="0" applyProtection="0"/>
  </cellStyleXfs>
  <cellXfs count="680">
    <xf numFmtId="0" fontId="0" fillId="0" borderId="0" xfId="0"/>
    <xf numFmtId="0" fontId="6" fillId="10" borderId="7" xfId="0" applyFont="1" applyFill="1" applyBorder="1" applyProtection="1">
      <protection hidden="1"/>
    </xf>
    <xf numFmtId="0" fontId="6" fillId="10" borderId="6" xfId="0" applyFont="1" applyFill="1" applyBorder="1" applyProtection="1">
      <protection hidden="1"/>
    </xf>
    <xf numFmtId="0" fontId="0" fillId="10" borderId="6" xfId="0" applyFill="1" applyBorder="1" applyProtection="1">
      <protection hidden="1"/>
    </xf>
    <xf numFmtId="0" fontId="0" fillId="10" borderId="11" xfId="0" applyFill="1" applyBorder="1" applyProtection="1">
      <protection hidden="1"/>
    </xf>
    <xf numFmtId="0" fontId="6" fillId="10" borderId="1" xfId="0" applyFont="1" applyFill="1" applyBorder="1" applyProtection="1">
      <protection hidden="1"/>
    </xf>
    <xf numFmtId="0" fontId="6" fillId="10" borderId="0" xfId="0" applyFont="1" applyFill="1" applyBorder="1" applyProtection="1">
      <protection hidden="1"/>
    </xf>
    <xf numFmtId="0" fontId="7" fillId="10" borderId="0" xfId="0" applyFont="1" applyFill="1" applyBorder="1" applyProtection="1">
      <protection hidden="1"/>
    </xf>
    <xf numFmtId="0" fontId="0" fillId="10" borderId="2" xfId="0" applyFill="1" applyBorder="1" applyProtection="1">
      <protection hidden="1"/>
    </xf>
    <xf numFmtId="0" fontId="0" fillId="10" borderId="1" xfId="0" applyFill="1" applyBorder="1" applyProtection="1">
      <protection hidden="1"/>
    </xf>
    <xf numFmtId="0" fontId="0" fillId="10" borderId="0" xfId="0" applyFill="1" applyBorder="1" applyProtection="1">
      <protection hidden="1"/>
    </xf>
    <xf numFmtId="0" fontId="6" fillId="10" borderId="1" xfId="0" applyFont="1" applyFill="1" applyBorder="1" applyAlignment="1" applyProtection="1">
      <alignment horizontal="left"/>
      <protection hidden="1"/>
    </xf>
    <xf numFmtId="0" fontId="6" fillId="10" borderId="0" xfId="0" applyFont="1" applyFill="1" applyBorder="1" applyAlignment="1" applyProtection="1">
      <alignment horizontal="center"/>
      <protection hidden="1"/>
    </xf>
    <xf numFmtId="0" fontId="6" fillId="10" borderId="0" xfId="0" applyFont="1" applyFill="1" applyBorder="1" applyAlignment="1" applyProtection="1">
      <alignment horizontal="left"/>
      <protection hidden="1"/>
    </xf>
    <xf numFmtId="0" fontId="6" fillId="10" borderId="5" xfId="0" applyFont="1" applyFill="1" applyBorder="1" applyAlignment="1" applyProtection="1">
      <alignment horizontal="left"/>
      <protection hidden="1"/>
    </xf>
    <xf numFmtId="0" fontId="6" fillId="10" borderId="3" xfId="0" applyFont="1" applyFill="1" applyBorder="1" applyAlignment="1" applyProtection="1">
      <alignment horizontal="left"/>
      <protection hidden="1"/>
    </xf>
    <xf numFmtId="0" fontId="6" fillId="10" borderId="3" xfId="0" applyFont="1" applyFill="1" applyBorder="1" applyAlignment="1" applyProtection="1">
      <alignment horizontal="center"/>
      <protection hidden="1"/>
    </xf>
    <xf numFmtId="0" fontId="30" fillId="11" borderId="1" xfId="0" applyFont="1" applyFill="1" applyBorder="1" applyAlignment="1" applyProtection="1">
      <alignment horizontal="center"/>
      <protection hidden="1"/>
    </xf>
    <xf numFmtId="0" fontId="30" fillId="11" borderId="0" xfId="0" applyFont="1" applyFill="1" applyBorder="1" applyAlignment="1" applyProtection="1">
      <alignment horizontal="center"/>
      <protection hidden="1"/>
    </xf>
    <xf numFmtId="0" fontId="31" fillId="11" borderId="0" xfId="0" applyFont="1" applyFill="1" applyBorder="1" applyProtection="1">
      <protection hidden="1"/>
    </xf>
    <xf numFmtId="0" fontId="30" fillId="11" borderId="0" xfId="0" applyFont="1" applyFill="1" applyBorder="1" applyAlignment="1" applyProtection="1">
      <protection hidden="1"/>
    </xf>
    <xf numFmtId="0" fontId="29" fillId="11" borderId="0" xfId="14" applyFont="1" applyFill="1" applyBorder="1" applyAlignment="1" applyProtection="1">
      <protection hidden="1"/>
    </xf>
    <xf numFmtId="0" fontId="29" fillId="11" borderId="0" xfId="0" applyFont="1" applyFill="1" applyBorder="1" applyAlignment="1" applyProtection="1">
      <protection hidden="1"/>
    </xf>
    <xf numFmtId="0" fontId="32" fillId="11" borderId="0" xfId="0" applyFont="1" applyFill="1" applyBorder="1" applyAlignment="1" applyProtection="1">
      <protection hidden="1"/>
    </xf>
    <xf numFmtId="0" fontId="33" fillId="11" borderId="2" xfId="0" applyFont="1" applyFill="1" applyBorder="1" applyProtection="1">
      <protection hidden="1"/>
    </xf>
    <xf numFmtId="0" fontId="22" fillId="11" borderId="7" xfId="14" applyFont="1" applyFill="1" applyBorder="1" applyAlignment="1" applyProtection="1">
      <protection hidden="1"/>
    </xf>
    <xf numFmtId="0" fontId="22" fillId="11" borderId="6" xfId="14" applyFont="1" applyFill="1" applyBorder="1" applyAlignment="1" applyProtection="1">
      <protection hidden="1"/>
    </xf>
    <xf numFmtId="0" fontId="22" fillId="11" borderId="11" xfId="14" applyFont="1" applyFill="1" applyBorder="1" applyAlignment="1" applyProtection="1">
      <protection hidden="1"/>
    </xf>
    <xf numFmtId="0" fontId="0" fillId="11" borderId="0" xfId="0" applyFill="1" applyProtection="1">
      <protection hidden="1"/>
    </xf>
    <xf numFmtId="0" fontId="9" fillId="11" borderId="1" xfId="14" applyFont="1" applyFill="1" applyBorder="1" applyAlignment="1" applyProtection="1">
      <protection hidden="1"/>
    </xf>
    <xf numFmtId="0" fontId="9" fillId="11" borderId="0" xfId="14" applyFont="1" applyFill="1" applyBorder="1" applyAlignment="1" applyProtection="1">
      <protection hidden="1"/>
    </xf>
    <xf numFmtId="0" fontId="9" fillId="11" borderId="2" xfId="14" applyFont="1" applyFill="1" applyBorder="1" applyAlignment="1" applyProtection="1">
      <protection hidden="1"/>
    </xf>
    <xf numFmtId="0" fontId="7" fillId="10" borderId="6" xfId="0" applyFont="1" applyFill="1" applyBorder="1" applyProtection="1">
      <protection hidden="1"/>
    </xf>
    <xf numFmtId="0" fontId="27" fillId="10" borderId="6" xfId="0" applyFont="1" applyFill="1" applyBorder="1" applyAlignment="1" applyProtection="1">
      <alignment horizontal="center"/>
      <protection hidden="1"/>
    </xf>
    <xf numFmtId="0" fontId="6" fillId="10" borderId="6" xfId="0" applyFont="1" applyFill="1" applyBorder="1" applyAlignment="1" applyProtection="1">
      <alignment horizontal="left"/>
      <protection hidden="1"/>
    </xf>
    <xf numFmtId="0" fontId="6" fillId="10" borderId="1" xfId="0" applyFont="1" applyFill="1" applyBorder="1" applyAlignment="1" applyProtection="1">
      <alignment horizontal="left" vertical="top"/>
      <protection hidden="1"/>
    </xf>
    <xf numFmtId="0" fontId="6" fillId="10" borderId="0" xfId="0" applyFont="1" applyFill="1" applyBorder="1" applyAlignment="1" applyProtection="1">
      <alignment vertical="top" wrapText="1"/>
      <protection hidden="1"/>
    </xf>
    <xf numFmtId="0" fontId="21" fillId="10" borderId="0" xfId="0" applyFont="1" applyFill="1" applyBorder="1" applyAlignment="1" applyProtection="1">
      <alignment vertical="top" wrapText="1"/>
      <protection hidden="1"/>
    </xf>
    <xf numFmtId="0" fontId="6" fillId="10" borderId="0" xfId="0" applyFont="1" applyFill="1" applyBorder="1" applyAlignment="1" applyProtection="1">
      <protection hidden="1"/>
    </xf>
    <xf numFmtId="0" fontId="6" fillId="10" borderId="1" xfId="0" applyFont="1" applyFill="1" applyBorder="1" applyAlignment="1" applyProtection="1">
      <alignment vertical="top"/>
      <protection hidden="1"/>
    </xf>
    <xf numFmtId="0" fontId="6" fillId="10" borderId="0" xfId="0" applyFont="1" applyFill="1" applyBorder="1" applyAlignment="1" applyProtection="1">
      <alignment horizontal="left" vertical="top"/>
      <protection hidden="1"/>
    </xf>
    <xf numFmtId="0" fontId="7" fillId="10" borderId="1" xfId="0" applyFont="1" applyFill="1" applyBorder="1" applyProtection="1">
      <protection hidden="1"/>
    </xf>
    <xf numFmtId="10" fontId="6" fillId="10" borderId="0" xfId="0" applyNumberFormat="1" applyFont="1" applyFill="1" applyBorder="1" applyAlignment="1" applyProtection="1">
      <alignment horizontal="left"/>
      <protection hidden="1"/>
    </xf>
    <xf numFmtId="166" fontId="6" fillId="10" borderId="0" xfId="0" applyNumberFormat="1" applyFont="1" applyFill="1" applyBorder="1" applyAlignment="1" applyProtection="1">
      <alignment horizontal="left"/>
      <protection hidden="1"/>
    </xf>
    <xf numFmtId="0" fontId="7" fillId="10" borderId="0" xfId="0" applyFont="1" applyFill="1" applyBorder="1" applyAlignment="1" applyProtection="1">
      <alignment horizontal="left"/>
      <protection hidden="1"/>
    </xf>
    <xf numFmtId="0" fontId="6" fillId="10" borderId="0" xfId="14" applyFont="1" applyFill="1" applyBorder="1" applyAlignment="1" applyProtection="1">
      <alignment wrapText="1"/>
      <protection hidden="1"/>
    </xf>
    <xf numFmtId="0" fontId="6" fillId="10" borderId="2" xfId="14" applyFont="1" applyFill="1" applyBorder="1" applyAlignment="1" applyProtection="1">
      <alignment wrapText="1"/>
      <protection hidden="1"/>
    </xf>
    <xf numFmtId="0" fontId="7" fillId="10" borderId="2" xfId="0" applyFont="1" applyFill="1" applyBorder="1" applyProtection="1">
      <protection hidden="1"/>
    </xf>
    <xf numFmtId="0" fontId="7" fillId="10" borderId="3" xfId="0" applyFont="1" applyFill="1" applyBorder="1" applyProtection="1">
      <protection hidden="1"/>
    </xf>
    <xf numFmtId="10" fontId="6" fillId="10" borderId="3" xfId="0" applyNumberFormat="1" applyFont="1" applyFill="1" applyBorder="1" applyAlignment="1" applyProtection="1">
      <alignment horizontal="left"/>
      <protection hidden="1"/>
    </xf>
    <xf numFmtId="0" fontId="6" fillId="10" borderId="5" xfId="0" applyFont="1" applyFill="1" applyBorder="1" applyProtection="1">
      <protection hidden="1"/>
    </xf>
    <xf numFmtId="0" fontId="7" fillId="10" borderId="3" xfId="0" applyFont="1" applyFill="1" applyBorder="1" applyAlignment="1" applyProtection="1">
      <alignment horizontal="left"/>
      <protection hidden="1"/>
    </xf>
    <xf numFmtId="0" fontId="6" fillId="10" borderId="3" xfId="0" applyFont="1" applyFill="1" applyBorder="1" applyAlignment="1" applyProtection="1">
      <alignment vertical="top" wrapText="1"/>
      <protection hidden="1"/>
    </xf>
    <xf numFmtId="0" fontId="7" fillId="10" borderId="5" xfId="0" applyFont="1" applyFill="1" applyBorder="1" applyProtection="1">
      <protection hidden="1"/>
    </xf>
    <xf numFmtId="0" fontId="7" fillId="10" borderId="4" xfId="0" applyFont="1" applyFill="1" applyBorder="1" applyProtection="1">
      <protection hidden="1"/>
    </xf>
    <xf numFmtId="0" fontId="0" fillId="5" borderId="0" xfId="0" applyFill="1" applyProtection="1">
      <protection hidden="1"/>
    </xf>
    <xf numFmtId="0" fontId="6" fillId="5" borderId="0" xfId="0" applyFont="1" applyFill="1" applyBorder="1" applyAlignment="1" applyProtection="1">
      <alignment horizontal="left"/>
      <protection hidden="1"/>
    </xf>
    <xf numFmtId="0" fontId="7" fillId="5" borderId="0" xfId="0" applyFont="1" applyFill="1" applyBorder="1" applyProtection="1">
      <protection hidden="1"/>
    </xf>
    <xf numFmtId="0" fontId="0" fillId="5" borderId="0" xfId="0" applyFill="1" applyBorder="1" applyProtection="1">
      <protection hidden="1"/>
    </xf>
    <xf numFmtId="10" fontId="6" fillId="5" borderId="0" xfId="0" applyNumberFormat="1" applyFont="1" applyFill="1" applyBorder="1" applyAlignment="1" applyProtection="1">
      <alignment horizontal="left"/>
      <protection hidden="1"/>
    </xf>
    <xf numFmtId="0" fontId="6" fillId="5" borderId="0" xfId="0" applyFont="1" applyFill="1" applyBorder="1" applyProtection="1">
      <protection hidden="1"/>
    </xf>
    <xf numFmtId="0" fontId="7" fillId="5" borderId="0" xfId="0" applyFont="1" applyFill="1" applyBorder="1" applyAlignment="1" applyProtection="1">
      <alignment horizontal="left"/>
      <protection hidden="1"/>
    </xf>
    <xf numFmtId="0" fontId="6" fillId="5" borderId="0" xfId="0" applyFont="1" applyFill="1" applyBorder="1" applyAlignment="1" applyProtection="1">
      <alignment horizontal="center"/>
      <protection hidden="1"/>
    </xf>
    <xf numFmtId="0" fontId="0" fillId="6" borderId="7" xfId="0" applyFill="1" applyBorder="1" applyProtection="1">
      <protection hidden="1"/>
    </xf>
    <xf numFmtId="0" fontId="8" fillId="13" borderId="12" xfId="0" applyFont="1" applyFill="1" applyBorder="1" applyAlignment="1" applyProtection="1">
      <protection hidden="1"/>
    </xf>
    <xf numFmtId="0" fontId="8" fillId="13" borderId="13" xfId="0" applyFont="1" applyFill="1" applyBorder="1" applyAlignment="1" applyProtection="1">
      <protection hidden="1"/>
    </xf>
    <xf numFmtId="0" fontId="8" fillId="5" borderId="1" xfId="0" applyFont="1" applyFill="1" applyBorder="1" applyAlignment="1" applyProtection="1">
      <protection hidden="1"/>
    </xf>
    <xf numFmtId="0" fontId="8" fillId="5" borderId="0" xfId="0" applyFont="1" applyFill="1" applyBorder="1" applyAlignment="1" applyProtection="1">
      <protection hidden="1"/>
    </xf>
    <xf numFmtId="0" fontId="8" fillId="6" borderId="9" xfId="0" applyFont="1" applyFill="1" applyBorder="1" applyAlignment="1" applyProtection="1">
      <alignment horizontal="center"/>
      <protection hidden="1"/>
    </xf>
    <xf numFmtId="0" fontId="8" fillId="5" borderId="0" xfId="0" applyFont="1" applyFill="1" applyBorder="1" applyAlignment="1" applyProtection="1">
      <alignment horizontal="center"/>
      <protection hidden="1"/>
    </xf>
    <xf numFmtId="0" fontId="8" fillId="6" borderId="10" xfId="0" applyFont="1" applyFill="1" applyBorder="1" applyAlignment="1" applyProtection="1">
      <alignment horizontal="center"/>
      <protection hidden="1"/>
    </xf>
    <xf numFmtId="0" fontId="7" fillId="13" borderId="1" xfId="0" applyFont="1" applyFill="1" applyBorder="1" applyAlignment="1" applyProtection="1">
      <alignment horizontal="center"/>
      <protection hidden="1"/>
    </xf>
    <xf numFmtId="0" fontId="7" fillId="13" borderId="2" xfId="0" applyFont="1" applyFill="1" applyBorder="1" applyAlignment="1" applyProtection="1">
      <alignment horizontal="center"/>
      <protection hidden="1"/>
    </xf>
    <xf numFmtId="0" fontId="7" fillId="13" borderId="0" xfId="0" applyFont="1" applyFill="1" applyBorder="1" applyAlignment="1" applyProtection="1">
      <alignment horizontal="center"/>
      <protection hidden="1"/>
    </xf>
    <xf numFmtId="0" fontId="7" fillId="13" borderId="5" xfId="0" applyFont="1" applyFill="1" applyBorder="1" applyAlignment="1" applyProtection="1">
      <alignment horizontal="center"/>
      <protection hidden="1"/>
    </xf>
    <xf numFmtId="0" fontId="7" fillId="13" borderId="4" xfId="0" applyFont="1" applyFill="1" applyBorder="1" applyAlignment="1" applyProtection="1">
      <alignment horizontal="center"/>
      <protection hidden="1"/>
    </xf>
    <xf numFmtId="0" fontId="7" fillId="5" borderId="1" xfId="0" applyFont="1" applyFill="1" applyBorder="1" applyAlignment="1" applyProtection="1">
      <alignment horizontal="center"/>
      <protection hidden="1"/>
    </xf>
    <xf numFmtId="0" fontId="7" fillId="5" borderId="0" xfId="0" applyFont="1" applyFill="1" applyBorder="1" applyAlignment="1" applyProtection="1">
      <alignment horizontal="center"/>
      <protection hidden="1"/>
    </xf>
    <xf numFmtId="20" fontId="7" fillId="10" borderId="7" xfId="0" applyNumberFormat="1" applyFont="1" applyFill="1" applyBorder="1" applyAlignment="1" applyProtection="1">
      <alignment horizontal="center"/>
      <protection hidden="1"/>
    </xf>
    <xf numFmtId="2" fontId="7" fillId="0" borderId="7" xfId="5" applyNumberFormat="1" applyFont="1" applyFill="1" applyBorder="1" applyProtection="1">
      <protection hidden="1"/>
    </xf>
    <xf numFmtId="2" fontId="7" fillId="0" borderId="11" xfId="5" applyNumberFormat="1" applyFont="1" applyFill="1" applyBorder="1" applyProtection="1">
      <protection hidden="1"/>
    </xf>
    <xf numFmtId="164" fontId="7" fillId="0" borderId="7" xfId="5" applyNumberFormat="1" applyFont="1" applyFill="1" applyBorder="1" applyProtection="1">
      <protection hidden="1"/>
    </xf>
    <xf numFmtId="164" fontId="7" fillId="0" borderId="11" xfId="5" applyNumberFormat="1" applyFont="1" applyFill="1" applyBorder="1" applyProtection="1">
      <protection hidden="1"/>
    </xf>
    <xf numFmtId="165" fontId="7" fillId="0" borderId="0" xfId="0" applyNumberFormat="1" applyFont="1" applyFill="1" applyProtection="1">
      <protection hidden="1"/>
    </xf>
    <xf numFmtId="165" fontId="7" fillId="0" borderId="7" xfId="5" applyNumberFormat="1" applyFont="1" applyFill="1" applyBorder="1" applyProtection="1">
      <protection hidden="1"/>
    </xf>
    <xf numFmtId="165" fontId="7" fillId="0" borderId="11" xfId="5" applyNumberFormat="1" applyFont="1" applyFill="1" applyBorder="1" applyProtection="1">
      <protection hidden="1"/>
    </xf>
    <xf numFmtId="164" fontId="7" fillId="0" borderId="0" xfId="0" applyNumberFormat="1" applyFont="1" applyFill="1" applyProtection="1">
      <protection hidden="1"/>
    </xf>
    <xf numFmtId="2" fontId="7" fillId="5" borderId="1" xfId="5" applyNumberFormat="1" applyFont="1" applyFill="1" applyBorder="1" applyProtection="1">
      <protection hidden="1"/>
    </xf>
    <xf numFmtId="2" fontId="7" fillId="5" borderId="0" xfId="5" applyNumberFormat="1" applyFont="1" applyFill="1" applyBorder="1" applyProtection="1">
      <protection hidden="1"/>
    </xf>
    <xf numFmtId="164" fontId="7" fillId="5" borderId="0" xfId="5" applyNumberFormat="1" applyFont="1" applyFill="1" applyBorder="1" applyProtection="1">
      <protection hidden="1"/>
    </xf>
    <xf numFmtId="165" fontId="7" fillId="5" borderId="0" xfId="0" applyNumberFormat="1" applyFont="1" applyFill="1" applyBorder="1" applyProtection="1">
      <protection hidden="1"/>
    </xf>
    <xf numFmtId="165" fontId="7" fillId="5" borderId="0" xfId="5" applyNumberFormat="1" applyFont="1" applyFill="1" applyBorder="1" applyProtection="1">
      <protection hidden="1"/>
    </xf>
    <xf numFmtId="164" fontId="7" fillId="5" borderId="0" xfId="0" applyNumberFormat="1" applyFont="1" applyFill="1" applyBorder="1" applyProtection="1">
      <protection hidden="1"/>
    </xf>
    <xf numFmtId="20" fontId="7" fillId="8" borderId="7" xfId="0" applyNumberFormat="1" applyFont="1" applyFill="1" applyBorder="1" applyAlignment="1" applyProtection="1">
      <alignment horizontal="center"/>
      <protection hidden="1"/>
    </xf>
    <xf numFmtId="2" fontId="7" fillId="0" borderId="1" xfId="5" applyNumberFormat="1" applyFont="1" applyFill="1" applyBorder="1" applyProtection="1">
      <protection hidden="1"/>
    </xf>
    <xf numFmtId="2" fontId="7" fillId="0" borderId="2" xfId="5" applyNumberFormat="1" applyFont="1" applyFill="1" applyBorder="1" applyProtection="1">
      <protection hidden="1"/>
    </xf>
    <xf numFmtId="164" fontId="7" fillId="0" borderId="1" xfId="5" applyNumberFormat="1" applyFont="1" applyFill="1" applyBorder="1" applyProtection="1">
      <protection hidden="1"/>
    </xf>
    <xf numFmtId="164" fontId="7" fillId="0" borderId="2" xfId="5" applyNumberFormat="1" applyFont="1" applyFill="1" applyBorder="1" applyProtection="1">
      <protection hidden="1"/>
    </xf>
    <xf numFmtId="165" fontId="7" fillId="0" borderId="1" xfId="5" applyNumberFormat="1" applyFont="1" applyFill="1" applyBorder="1" applyProtection="1">
      <protection hidden="1"/>
    </xf>
    <xf numFmtId="165" fontId="7" fillId="0" borderId="2" xfId="5" applyNumberFormat="1" applyFont="1" applyFill="1" applyBorder="1" applyProtection="1">
      <protection hidden="1"/>
    </xf>
    <xf numFmtId="20" fontId="7" fillId="8" borderId="1" xfId="0" applyNumberFormat="1" applyFont="1" applyFill="1" applyBorder="1" applyAlignment="1" applyProtection="1">
      <alignment horizontal="center"/>
      <protection hidden="1"/>
    </xf>
    <xf numFmtId="20" fontId="7" fillId="8" borderId="5" xfId="0" applyNumberFormat="1" applyFont="1" applyFill="1" applyBorder="1" applyAlignment="1" applyProtection="1">
      <alignment horizontal="center"/>
      <protection hidden="1"/>
    </xf>
    <xf numFmtId="20" fontId="7" fillId="10" borderId="1" xfId="0" applyNumberFormat="1" applyFont="1" applyFill="1" applyBorder="1" applyAlignment="1" applyProtection="1">
      <alignment horizontal="center"/>
      <protection hidden="1"/>
    </xf>
    <xf numFmtId="0" fontId="0" fillId="0" borderId="0" xfId="0" applyProtection="1">
      <protection hidden="1"/>
    </xf>
    <xf numFmtId="20" fontId="7" fillId="10" borderId="9" xfId="0" applyNumberFormat="1" applyFont="1" applyFill="1" applyBorder="1" applyAlignment="1" applyProtection="1">
      <alignment horizontal="center"/>
      <protection hidden="1"/>
    </xf>
    <xf numFmtId="164" fontId="7" fillId="0" borderId="0" xfId="5" applyNumberFormat="1" applyFont="1" applyFill="1" applyBorder="1" applyProtection="1">
      <protection hidden="1"/>
    </xf>
    <xf numFmtId="165" fontId="7" fillId="0" borderId="2" xfId="0" applyNumberFormat="1" applyFont="1" applyFill="1" applyBorder="1" applyProtection="1">
      <protection hidden="1"/>
    </xf>
    <xf numFmtId="164" fontId="7" fillId="0" borderId="1" xfId="0" applyNumberFormat="1" applyFont="1" applyFill="1" applyBorder="1" applyProtection="1">
      <protection hidden="1"/>
    </xf>
    <xf numFmtId="164" fontId="7" fillId="0" borderId="2" xfId="0" applyNumberFormat="1" applyFont="1" applyFill="1" applyBorder="1" applyProtection="1">
      <protection hidden="1"/>
    </xf>
    <xf numFmtId="165" fontId="7" fillId="0" borderId="1" xfId="0" applyNumberFormat="1" applyFont="1" applyFill="1" applyBorder="1" applyProtection="1">
      <protection hidden="1"/>
    </xf>
    <xf numFmtId="20" fontId="7" fillId="10" borderId="10" xfId="0" applyNumberFormat="1" applyFont="1" applyFill="1" applyBorder="1" applyAlignment="1" applyProtection="1">
      <alignment horizontal="center"/>
      <protection hidden="1"/>
    </xf>
    <xf numFmtId="2" fontId="7" fillId="0" borderId="5" xfId="5" applyNumberFormat="1" applyFont="1" applyFill="1" applyBorder="1" applyProtection="1">
      <protection hidden="1"/>
    </xf>
    <xf numFmtId="2" fontId="7" fillId="0" borderId="4" xfId="5" applyNumberFormat="1" applyFont="1" applyFill="1" applyBorder="1" applyProtection="1">
      <protection hidden="1"/>
    </xf>
    <xf numFmtId="164" fontId="7" fillId="0" borderId="5" xfId="5" applyNumberFormat="1" applyFont="1" applyFill="1" applyBorder="1" applyProtection="1">
      <protection hidden="1"/>
    </xf>
    <xf numFmtId="164" fontId="7" fillId="0" borderId="4" xfId="5" applyNumberFormat="1" applyFont="1" applyFill="1" applyBorder="1" applyProtection="1">
      <protection hidden="1"/>
    </xf>
    <xf numFmtId="165" fontId="7" fillId="0" borderId="5" xfId="0" applyNumberFormat="1" applyFont="1" applyFill="1" applyBorder="1" applyProtection="1">
      <protection hidden="1"/>
    </xf>
    <xf numFmtId="165" fontId="7" fillId="0" borderId="4" xfId="0" applyNumberFormat="1" applyFont="1" applyFill="1" applyBorder="1" applyProtection="1">
      <protection hidden="1"/>
    </xf>
    <xf numFmtId="165" fontId="7" fillId="0" borderId="5" xfId="5" applyNumberFormat="1" applyFont="1" applyFill="1" applyBorder="1" applyProtection="1">
      <protection hidden="1"/>
    </xf>
    <xf numFmtId="165" fontId="7" fillId="0" borderId="4" xfId="5" applyNumberFormat="1" applyFont="1" applyFill="1" applyBorder="1" applyProtection="1">
      <protection hidden="1"/>
    </xf>
    <xf numFmtId="164" fontId="7" fillId="0" borderId="5" xfId="0" applyNumberFormat="1" applyFont="1" applyFill="1" applyBorder="1" applyProtection="1">
      <protection hidden="1"/>
    </xf>
    <xf numFmtId="164" fontId="7" fillId="0" borderId="4" xfId="0" applyNumberFormat="1" applyFont="1" applyFill="1" applyBorder="1" applyProtection="1">
      <protection hidden="1"/>
    </xf>
    <xf numFmtId="164" fontId="7" fillId="0" borderId="3" xfId="0" applyNumberFormat="1" applyFont="1" applyFill="1" applyBorder="1" applyProtection="1">
      <protection hidden="1"/>
    </xf>
    <xf numFmtId="20" fontId="7" fillId="5" borderId="0" xfId="0" applyNumberFormat="1" applyFont="1" applyFill="1" applyBorder="1" applyAlignment="1" applyProtection="1">
      <alignment horizontal="center"/>
      <protection hidden="1"/>
    </xf>
    <xf numFmtId="0" fontId="29" fillId="5" borderId="0" xfId="14" applyFont="1" applyFill="1" applyBorder="1" applyAlignment="1" applyProtection="1">
      <protection hidden="1"/>
    </xf>
    <xf numFmtId="0" fontId="29" fillId="5" borderId="0" xfId="0" applyFont="1" applyFill="1" applyBorder="1" applyAlignment="1" applyProtection="1">
      <protection hidden="1"/>
    </xf>
    <xf numFmtId="0" fontId="30" fillId="5" borderId="0" xfId="0" applyFont="1" applyFill="1" applyBorder="1" applyAlignment="1" applyProtection="1">
      <protection hidden="1"/>
    </xf>
    <xf numFmtId="0" fontId="32" fillId="5" borderId="0" xfId="0" applyFont="1" applyFill="1" applyBorder="1" applyAlignment="1" applyProtection="1">
      <protection hidden="1"/>
    </xf>
    <xf numFmtId="0" fontId="0" fillId="5" borderId="1" xfId="0" applyFill="1" applyBorder="1" applyProtection="1">
      <protection hidden="1"/>
    </xf>
    <xf numFmtId="0" fontId="6" fillId="5" borderId="0" xfId="0" applyFont="1" applyFill="1" applyBorder="1" applyAlignment="1" applyProtection="1">
      <alignment vertical="top"/>
      <protection hidden="1"/>
    </xf>
    <xf numFmtId="0" fontId="6" fillId="5" borderId="0" xfId="0" applyFont="1" applyFill="1" applyBorder="1" applyAlignment="1" applyProtection="1">
      <alignment horizontal="left" vertical="top"/>
      <protection hidden="1"/>
    </xf>
    <xf numFmtId="0" fontId="0" fillId="6" borderId="7" xfId="0" applyFill="1" applyBorder="1" applyAlignment="1" applyProtection="1">
      <alignment vertical="center"/>
      <protection hidden="1"/>
    </xf>
    <xf numFmtId="0" fontId="0" fillId="6" borderId="6" xfId="0" applyFill="1" applyBorder="1" applyAlignment="1" applyProtection="1">
      <alignment vertical="center"/>
      <protection hidden="1"/>
    </xf>
    <xf numFmtId="0" fontId="0" fillId="6" borderId="11" xfId="0" applyFill="1" applyBorder="1" applyAlignment="1" applyProtection="1">
      <alignment vertical="center"/>
      <protection hidden="1"/>
    </xf>
    <xf numFmtId="0" fontId="0" fillId="5" borderId="0" xfId="0" applyFill="1" applyAlignment="1" applyProtection="1">
      <alignment vertical="center"/>
      <protection hidden="1"/>
    </xf>
    <xf numFmtId="0" fontId="0" fillId="6" borderId="0" xfId="0" applyFill="1" applyBorder="1" applyAlignment="1" applyProtection="1">
      <alignment vertical="center"/>
      <protection hidden="1"/>
    </xf>
    <xf numFmtId="0" fontId="0" fillId="6" borderId="2" xfId="0" applyFill="1" applyBorder="1" applyAlignment="1" applyProtection="1">
      <alignment vertical="center"/>
      <protection hidden="1"/>
    </xf>
    <xf numFmtId="0" fontId="0" fillId="6" borderId="1" xfId="0" applyFill="1" applyBorder="1" applyAlignment="1" applyProtection="1">
      <alignment vertical="center"/>
      <protection hidden="1"/>
    </xf>
    <xf numFmtId="0" fontId="0" fillId="12" borderId="16" xfId="0" applyFill="1" applyBorder="1" applyAlignment="1" applyProtection="1">
      <alignment vertical="center"/>
      <protection hidden="1"/>
    </xf>
    <xf numFmtId="0" fontId="0" fillId="12" borderId="20" xfId="0" applyFill="1" applyBorder="1" applyAlignment="1" applyProtection="1">
      <alignment vertical="center"/>
      <protection hidden="1"/>
    </xf>
    <xf numFmtId="0" fontId="0" fillId="12" borderId="27" xfId="0" applyFill="1" applyBorder="1" applyAlignment="1" applyProtection="1">
      <alignment vertical="center"/>
      <protection hidden="1"/>
    </xf>
    <xf numFmtId="0" fontId="8" fillId="12" borderId="31" xfId="0" applyFont="1" applyFill="1" applyBorder="1" applyAlignment="1" applyProtection="1">
      <alignment horizontal="left" vertical="center"/>
      <protection hidden="1"/>
    </xf>
    <xf numFmtId="0" fontId="8" fillId="12" borderId="28" xfId="0" applyFont="1" applyFill="1" applyBorder="1" applyAlignment="1" applyProtection="1">
      <alignment horizontal="center" vertical="center"/>
      <protection hidden="1"/>
    </xf>
    <xf numFmtId="0" fontId="8" fillId="12" borderId="29" xfId="0" applyFont="1" applyFill="1" applyBorder="1" applyAlignment="1" applyProtection="1">
      <alignment horizontal="center" vertical="center"/>
      <protection hidden="1"/>
    </xf>
    <xf numFmtId="0" fontId="8" fillId="12" borderId="30" xfId="0" applyFont="1" applyFill="1" applyBorder="1" applyAlignment="1" applyProtection="1">
      <alignment horizontal="center" vertical="center"/>
      <protection hidden="1"/>
    </xf>
    <xf numFmtId="0" fontId="8" fillId="12" borderId="31" xfId="0" applyFont="1" applyFill="1" applyBorder="1" applyAlignment="1" applyProtection="1">
      <alignment horizontal="center" vertical="center"/>
      <protection hidden="1"/>
    </xf>
    <xf numFmtId="0" fontId="8" fillId="13" borderId="16" xfId="0" applyFont="1" applyFill="1" applyBorder="1" applyAlignment="1" applyProtection="1">
      <alignment horizontal="center" vertical="center"/>
      <protection hidden="1"/>
    </xf>
    <xf numFmtId="1" fontId="11" fillId="13" borderId="20" xfId="0" applyNumberFormat="1" applyFont="1" applyFill="1" applyBorder="1" applyAlignment="1" applyProtection="1">
      <alignment horizontal="left" vertical="center"/>
      <protection hidden="1"/>
    </xf>
    <xf numFmtId="164" fontId="7" fillId="0" borderId="19" xfId="0" applyNumberFormat="1" applyFont="1" applyFill="1" applyBorder="1" applyAlignment="1" applyProtection="1">
      <alignment vertical="center"/>
      <protection hidden="1"/>
    </xf>
    <xf numFmtId="164" fontId="7" fillId="0" borderId="17" xfId="0" applyNumberFormat="1" applyFont="1" applyFill="1" applyBorder="1" applyAlignment="1" applyProtection="1">
      <alignment vertical="center"/>
      <protection hidden="1"/>
    </xf>
    <xf numFmtId="164" fontId="7" fillId="0" borderId="18" xfId="0" applyNumberFormat="1" applyFont="1" applyFill="1" applyBorder="1" applyAlignment="1" applyProtection="1">
      <alignment vertical="center"/>
      <protection hidden="1"/>
    </xf>
    <xf numFmtId="164" fontId="7" fillId="0" borderId="20" xfId="0" applyNumberFormat="1" applyFont="1" applyFill="1" applyBorder="1" applyAlignment="1" applyProtection="1">
      <alignment vertical="center"/>
      <protection hidden="1"/>
    </xf>
    <xf numFmtId="1" fontId="8" fillId="13" borderId="25" xfId="0" applyNumberFormat="1" applyFont="1" applyFill="1" applyBorder="1" applyAlignment="1" applyProtection="1">
      <alignment horizontal="center" vertical="center"/>
      <protection hidden="1"/>
    </xf>
    <xf numFmtId="1" fontId="11" fillId="13" borderId="26" xfId="0" applyNumberFormat="1" applyFont="1" applyFill="1" applyBorder="1" applyAlignment="1" applyProtection="1">
      <alignment horizontal="left" vertical="center"/>
      <protection hidden="1"/>
    </xf>
    <xf numFmtId="164" fontId="7" fillId="0" borderId="0" xfId="0" applyNumberFormat="1" applyFont="1" applyFill="1" applyBorder="1" applyAlignment="1" applyProtection="1">
      <alignment vertical="center"/>
      <protection hidden="1"/>
    </xf>
    <xf numFmtId="164" fontId="7" fillId="0" borderId="2" xfId="0" applyNumberFormat="1" applyFont="1" applyFill="1" applyBorder="1" applyAlignment="1" applyProtection="1">
      <alignment vertical="center"/>
      <protection hidden="1"/>
    </xf>
    <xf numFmtId="164" fontId="7" fillId="0" borderId="1" xfId="0" applyNumberFormat="1" applyFont="1" applyFill="1" applyBorder="1" applyAlignment="1" applyProtection="1">
      <alignment vertical="center"/>
      <protection hidden="1"/>
    </xf>
    <xf numFmtId="164" fontId="7" fillId="0" borderId="26" xfId="0" applyNumberFormat="1" applyFont="1" applyFill="1" applyBorder="1" applyAlignment="1" applyProtection="1">
      <alignment vertical="center"/>
      <protection hidden="1"/>
    </xf>
    <xf numFmtId="0" fontId="0" fillId="6" borderId="1" xfId="0" applyFill="1" applyBorder="1" applyProtection="1">
      <protection hidden="1"/>
    </xf>
    <xf numFmtId="0" fontId="0" fillId="6" borderId="0" xfId="0" applyFill="1" applyBorder="1" applyProtection="1">
      <protection hidden="1"/>
    </xf>
    <xf numFmtId="1" fontId="8" fillId="13" borderId="25" xfId="0" applyNumberFormat="1" applyFont="1" applyFill="1" applyBorder="1" applyAlignment="1" applyProtection="1">
      <alignment horizontal="center"/>
      <protection hidden="1"/>
    </xf>
    <xf numFmtId="164" fontId="7" fillId="0" borderId="0" xfId="0" applyNumberFormat="1" applyFont="1" applyFill="1" applyBorder="1" applyProtection="1">
      <protection hidden="1"/>
    </xf>
    <xf numFmtId="164" fontId="7" fillId="0" borderId="26" xfId="0" applyNumberFormat="1" applyFont="1" applyFill="1" applyBorder="1" applyProtection="1">
      <protection hidden="1"/>
    </xf>
    <xf numFmtId="0" fontId="0" fillId="6" borderId="2" xfId="0" applyFill="1" applyBorder="1" applyProtection="1">
      <protection hidden="1"/>
    </xf>
    <xf numFmtId="1" fontId="8" fillId="13" borderId="21" xfId="0" applyNumberFormat="1" applyFont="1" applyFill="1" applyBorder="1" applyAlignment="1" applyProtection="1">
      <alignment horizontal="center"/>
      <protection hidden="1"/>
    </xf>
    <xf numFmtId="1" fontId="11" fillId="13" borderId="22" xfId="0" applyNumberFormat="1" applyFont="1" applyFill="1" applyBorder="1" applyAlignment="1" applyProtection="1">
      <alignment horizontal="left" vertical="center"/>
      <protection hidden="1"/>
    </xf>
    <xf numFmtId="0" fontId="0" fillId="13" borderId="25" xfId="0" applyFill="1" applyBorder="1" applyProtection="1">
      <protection hidden="1"/>
    </xf>
    <xf numFmtId="0" fontId="11" fillId="13" borderId="26" xfId="0" applyFont="1" applyFill="1" applyBorder="1" applyAlignment="1" applyProtection="1">
      <alignment horizontal="center"/>
      <protection hidden="1"/>
    </xf>
    <xf numFmtId="164" fontId="34" fillId="0" borderId="7" xfId="0" applyNumberFormat="1" applyFont="1" applyFill="1" applyBorder="1" applyAlignment="1" applyProtection="1">
      <alignment horizontal="center"/>
      <protection hidden="1"/>
    </xf>
    <xf numFmtId="164" fontId="34" fillId="0" borderId="6" xfId="0" applyNumberFormat="1" applyFont="1" applyFill="1" applyBorder="1" applyAlignment="1" applyProtection="1">
      <alignment horizontal="center"/>
      <protection hidden="1"/>
    </xf>
    <xf numFmtId="164" fontId="34" fillId="0" borderId="11" xfId="0" applyNumberFormat="1" applyFont="1" applyFill="1" applyBorder="1" applyAlignment="1" applyProtection="1">
      <alignment horizontal="center"/>
      <protection hidden="1"/>
    </xf>
    <xf numFmtId="164" fontId="34" fillId="0" borderId="24" xfId="0" applyNumberFormat="1" applyFont="1" applyFill="1" applyBorder="1" applyAlignment="1" applyProtection="1">
      <alignment horizontal="center"/>
      <protection hidden="1"/>
    </xf>
    <xf numFmtId="0" fontId="0" fillId="13" borderId="27" xfId="0" applyFill="1" applyBorder="1" applyProtection="1">
      <protection hidden="1"/>
    </xf>
    <xf numFmtId="0" fontId="11" fillId="13" borderId="31" xfId="0" applyFont="1" applyFill="1" applyBorder="1" applyAlignment="1" applyProtection="1">
      <alignment horizontal="center"/>
      <protection hidden="1"/>
    </xf>
    <xf numFmtId="164" fontId="34" fillId="0" borderId="29" xfId="0" applyNumberFormat="1" applyFont="1" applyFill="1" applyBorder="1" applyAlignment="1" applyProtection="1">
      <alignment horizontal="center"/>
      <protection hidden="1"/>
    </xf>
    <xf numFmtId="164" fontId="34" fillId="0" borderId="28" xfId="0" applyNumberFormat="1" applyFont="1" applyFill="1" applyBorder="1" applyAlignment="1" applyProtection="1">
      <alignment horizontal="center"/>
      <protection hidden="1"/>
    </xf>
    <xf numFmtId="164" fontId="34" fillId="0" borderId="30" xfId="0" applyNumberFormat="1" applyFont="1" applyFill="1" applyBorder="1" applyAlignment="1" applyProtection="1">
      <alignment horizontal="center"/>
      <protection hidden="1"/>
    </xf>
    <xf numFmtId="164" fontId="34" fillId="0" borderId="31" xfId="0" applyNumberFormat="1" applyFont="1" applyFill="1" applyBorder="1" applyAlignment="1" applyProtection="1">
      <alignment horizontal="center"/>
      <protection hidden="1"/>
    </xf>
    <xf numFmtId="164" fontId="8" fillId="7" borderId="25" xfId="0" applyNumberFormat="1" applyFont="1" applyFill="1" applyBorder="1" applyAlignment="1" applyProtection="1">
      <alignment horizontal="center"/>
      <protection hidden="1"/>
    </xf>
    <xf numFmtId="0" fontId="7" fillId="7" borderId="2" xfId="0" applyFont="1" applyFill="1" applyBorder="1" applyAlignment="1" applyProtection="1">
      <alignment horizontal="left"/>
      <protection hidden="1"/>
    </xf>
    <xf numFmtId="0" fontId="8" fillId="7" borderId="25" xfId="0" applyFont="1" applyFill="1" applyBorder="1" applyAlignment="1" applyProtection="1">
      <alignment horizontal="center"/>
      <protection hidden="1"/>
    </xf>
    <xf numFmtId="0" fontId="8" fillId="7" borderId="21" xfId="0" applyFont="1" applyFill="1" applyBorder="1" applyAlignment="1" applyProtection="1">
      <alignment horizontal="center"/>
      <protection hidden="1"/>
    </xf>
    <xf numFmtId="0" fontId="7" fillId="7" borderId="4" xfId="0" applyFont="1" applyFill="1" applyBorder="1" applyAlignment="1" applyProtection="1">
      <alignment horizontal="left"/>
      <protection hidden="1"/>
    </xf>
    <xf numFmtId="0" fontId="0" fillId="7" borderId="25" xfId="0" applyFill="1" applyBorder="1" applyProtection="1">
      <protection hidden="1"/>
    </xf>
    <xf numFmtId="0" fontId="7" fillId="7" borderId="0" xfId="0" applyFont="1" applyFill="1" applyBorder="1" applyAlignment="1" applyProtection="1">
      <alignment horizontal="center"/>
      <protection hidden="1"/>
    </xf>
    <xf numFmtId="0" fontId="0" fillId="7" borderId="27" xfId="0" applyFill="1" applyBorder="1" applyProtection="1">
      <protection hidden="1"/>
    </xf>
    <xf numFmtId="0" fontId="7" fillId="7" borderId="28" xfId="0" applyFont="1" applyFill="1" applyBorder="1" applyAlignment="1" applyProtection="1">
      <alignment horizontal="center"/>
      <protection hidden="1"/>
    </xf>
    <xf numFmtId="0" fontId="0" fillId="0" borderId="2" xfId="0" applyFill="1" applyBorder="1" applyProtection="1">
      <protection hidden="1"/>
    </xf>
    <xf numFmtId="0" fontId="7" fillId="6" borderId="0" xfId="0" applyFont="1" applyFill="1" applyBorder="1" applyProtection="1">
      <protection hidden="1"/>
    </xf>
    <xf numFmtId="0" fontId="7" fillId="6" borderId="0" xfId="14" applyFont="1" applyFill="1" applyBorder="1" applyAlignment="1" applyProtection="1">
      <alignment horizontal="center"/>
      <protection hidden="1"/>
    </xf>
    <xf numFmtId="165" fontId="7" fillId="6" borderId="0" xfId="14" applyNumberFormat="1" applyFont="1" applyFill="1" applyBorder="1" applyAlignment="1" applyProtection="1">
      <alignment horizontal="center"/>
      <protection hidden="1"/>
    </xf>
    <xf numFmtId="0" fontId="0" fillId="6" borderId="5" xfId="0" applyFill="1" applyBorder="1" applyProtection="1">
      <protection hidden="1"/>
    </xf>
    <xf numFmtId="0" fontId="0" fillId="6" borderId="3" xfId="0" applyFill="1" applyBorder="1" applyProtection="1">
      <protection hidden="1"/>
    </xf>
    <xf numFmtId="0" fontId="7" fillId="6" borderId="3" xfId="0" applyFont="1" applyFill="1" applyBorder="1" applyProtection="1">
      <protection hidden="1"/>
    </xf>
    <xf numFmtId="165" fontId="7" fillId="6" borderId="3" xfId="14" applyNumberFormat="1" applyFont="1" applyFill="1" applyBorder="1" applyAlignment="1" applyProtection="1">
      <alignment horizontal="center"/>
      <protection hidden="1"/>
    </xf>
    <xf numFmtId="165" fontId="7" fillId="6" borderId="3" xfId="0" applyNumberFormat="1" applyFont="1" applyFill="1" applyBorder="1" applyProtection="1">
      <protection hidden="1"/>
    </xf>
    <xf numFmtId="164" fontId="11" fillId="6" borderId="3" xfId="0" applyNumberFormat="1" applyFont="1" applyFill="1" applyBorder="1" applyProtection="1">
      <protection hidden="1"/>
    </xf>
    <xf numFmtId="0" fontId="0" fillId="6" borderId="4" xfId="0" applyFill="1" applyBorder="1" applyProtection="1">
      <protection hidden="1"/>
    </xf>
    <xf numFmtId="0" fontId="7" fillId="0" borderId="8" xfId="0" applyFont="1" applyBorder="1" applyProtection="1">
      <protection hidden="1"/>
    </xf>
    <xf numFmtId="0" fontId="6" fillId="3" borderId="8" xfId="0" applyFont="1" applyFill="1" applyBorder="1" applyProtection="1">
      <protection hidden="1"/>
    </xf>
    <xf numFmtId="0" fontId="8" fillId="13" borderId="7" xfId="0" applyFont="1" applyFill="1" applyBorder="1" applyAlignment="1" applyProtection="1">
      <protection hidden="1"/>
    </xf>
    <xf numFmtId="0" fontId="8" fillId="13" borderId="6" xfId="0" applyFont="1" applyFill="1" applyBorder="1" applyAlignment="1" applyProtection="1">
      <protection hidden="1"/>
    </xf>
    <xf numFmtId="0" fontId="8" fillId="13" borderId="15" xfId="0" applyFont="1" applyFill="1" applyBorder="1" applyAlignment="1" applyProtection="1">
      <protection hidden="1"/>
    </xf>
    <xf numFmtId="0" fontId="6" fillId="3" borderId="9" xfId="0" applyFont="1" applyFill="1" applyBorder="1" applyAlignment="1" applyProtection="1">
      <alignment horizontal="center"/>
      <protection hidden="1"/>
    </xf>
    <xf numFmtId="0" fontId="6" fillId="3" borderId="1" xfId="0" applyFont="1" applyFill="1" applyBorder="1" applyProtection="1">
      <protection hidden="1"/>
    </xf>
    <xf numFmtId="1" fontId="18" fillId="13" borderId="7" xfId="0" applyNumberFormat="1" applyFont="1" applyFill="1" applyBorder="1" applyAlignment="1" applyProtection="1">
      <alignment horizontal="center"/>
      <protection hidden="1"/>
    </xf>
    <xf numFmtId="1" fontId="18" fillId="13" borderId="6" xfId="0" applyNumberFormat="1" applyFont="1" applyFill="1" applyBorder="1" applyAlignment="1" applyProtection="1">
      <alignment horizontal="center"/>
      <protection hidden="1"/>
    </xf>
    <xf numFmtId="1" fontId="18" fillId="13" borderId="11" xfId="0" applyNumberFormat="1" applyFont="1" applyFill="1" applyBorder="1" applyAlignment="1" applyProtection="1">
      <alignment horizontal="center"/>
      <protection hidden="1"/>
    </xf>
    <xf numFmtId="0" fontId="8" fillId="13" borderId="6" xfId="0" applyFont="1" applyFill="1" applyBorder="1" applyAlignment="1" applyProtection="1">
      <alignment horizontal="left"/>
      <protection hidden="1"/>
    </xf>
    <xf numFmtId="0" fontId="0" fillId="13" borderId="11" xfId="0" applyFill="1" applyBorder="1" applyProtection="1">
      <protection hidden="1"/>
    </xf>
    <xf numFmtId="1" fontId="18" fillId="5" borderId="0" xfId="0" applyNumberFormat="1" applyFont="1" applyFill="1" applyBorder="1" applyAlignment="1" applyProtection="1">
      <alignment horizontal="center"/>
      <protection hidden="1"/>
    </xf>
    <xf numFmtId="0" fontId="8" fillId="5" borderId="0" xfId="0" applyFont="1" applyFill="1" applyBorder="1" applyAlignment="1" applyProtection="1">
      <alignment horizontal="left"/>
      <protection hidden="1"/>
    </xf>
    <xf numFmtId="164" fontId="18" fillId="13" borderId="1" xfId="0" applyNumberFormat="1" applyFont="1" applyFill="1" applyBorder="1" applyAlignment="1" applyProtection="1">
      <alignment horizontal="center"/>
      <protection hidden="1"/>
    </xf>
    <xf numFmtId="164" fontId="18" fillId="13" borderId="0" xfId="0" applyNumberFormat="1" applyFont="1" applyFill="1" applyBorder="1" applyAlignment="1" applyProtection="1">
      <alignment horizontal="center"/>
      <protection hidden="1"/>
    </xf>
    <xf numFmtId="164" fontId="18" fillId="13" borderId="2" xfId="0" applyNumberFormat="1" applyFont="1" applyFill="1" applyBorder="1" applyAlignment="1" applyProtection="1">
      <alignment horizontal="center"/>
      <protection hidden="1"/>
    </xf>
    <xf numFmtId="0" fontId="0" fillId="13" borderId="0" xfId="0" applyFill="1" applyBorder="1" applyProtection="1">
      <protection hidden="1"/>
    </xf>
    <xf numFmtId="0" fontId="8" fillId="13" borderId="2" xfId="0" applyFont="1" applyFill="1" applyBorder="1" applyAlignment="1" applyProtection="1">
      <alignment horizontal="center"/>
      <protection hidden="1"/>
    </xf>
    <xf numFmtId="164" fontId="18" fillId="5" borderId="0" xfId="0" applyNumberFormat="1" applyFont="1" applyFill="1" applyBorder="1" applyAlignment="1" applyProtection="1">
      <alignment horizontal="center"/>
      <protection hidden="1"/>
    </xf>
    <xf numFmtId="0" fontId="6" fillId="3" borderId="10" xfId="0" applyFont="1" applyFill="1" applyBorder="1" applyAlignment="1" applyProtection="1">
      <alignment horizontal="center"/>
      <protection hidden="1"/>
    </xf>
    <xf numFmtId="0" fontId="6" fillId="0" borderId="5" xfId="0" applyFont="1" applyBorder="1" applyProtection="1">
      <protection hidden="1"/>
    </xf>
    <xf numFmtId="164" fontId="18" fillId="13" borderId="5" xfId="0" applyNumberFormat="1" applyFont="1" applyFill="1" applyBorder="1" applyAlignment="1" applyProtection="1">
      <alignment horizontal="center"/>
      <protection hidden="1"/>
    </xf>
    <xf numFmtId="164" fontId="18" fillId="13" borderId="3" xfId="0" applyNumberFormat="1" applyFont="1" applyFill="1" applyBorder="1" applyAlignment="1" applyProtection="1">
      <alignment horizontal="center"/>
      <protection hidden="1"/>
    </xf>
    <xf numFmtId="164" fontId="18" fillId="13" borderId="4" xfId="0" applyNumberFormat="1" applyFont="1" applyFill="1" applyBorder="1" applyAlignment="1" applyProtection="1">
      <alignment horizontal="center"/>
      <protection hidden="1"/>
    </xf>
    <xf numFmtId="1" fontId="18" fillId="13" borderId="0" xfId="0" applyNumberFormat="1" applyFont="1" applyFill="1" applyBorder="1" applyAlignment="1" applyProtection="1">
      <alignment horizontal="center"/>
      <protection hidden="1"/>
    </xf>
    <xf numFmtId="14" fontId="7" fillId="10" borderId="14" xfId="0" applyNumberFormat="1" applyFont="1" applyFill="1" applyBorder="1" applyAlignment="1" applyProtection="1">
      <alignment horizontal="left"/>
      <protection hidden="1"/>
    </xf>
    <xf numFmtId="167" fontId="7" fillId="10" borderId="12" xfId="0" applyNumberFormat="1" applyFont="1" applyFill="1" applyBorder="1" applyAlignment="1" applyProtection="1">
      <alignment horizontal="left"/>
      <protection hidden="1"/>
    </xf>
    <xf numFmtId="0" fontId="7" fillId="0" borderId="1" xfId="0" applyFont="1" applyBorder="1" applyProtection="1">
      <protection hidden="1"/>
    </xf>
    <xf numFmtId="1" fontId="7" fillId="0" borderId="0" xfId="0" applyNumberFormat="1" applyFont="1" applyFill="1" applyBorder="1" applyProtection="1">
      <protection hidden="1"/>
    </xf>
    <xf numFmtId="164" fontId="7" fillId="0" borderId="7" xfId="0" applyNumberFormat="1" applyFont="1" applyFill="1" applyBorder="1" applyProtection="1">
      <protection hidden="1"/>
    </xf>
    <xf numFmtId="164" fontId="7" fillId="0" borderId="6" xfId="0" applyNumberFormat="1" applyFont="1" applyFill="1" applyBorder="1" applyProtection="1">
      <protection hidden="1"/>
    </xf>
    <xf numFmtId="164" fontId="10" fillId="0" borderId="11" xfId="0" applyNumberFormat="1" applyFont="1" applyFill="1" applyBorder="1" applyProtection="1">
      <protection hidden="1"/>
    </xf>
    <xf numFmtId="1" fontId="7" fillId="5" borderId="0" xfId="0" applyNumberFormat="1" applyFont="1" applyFill="1" applyBorder="1" applyProtection="1">
      <protection hidden="1"/>
    </xf>
    <xf numFmtId="164" fontId="10" fillId="5" borderId="0" xfId="0" applyNumberFormat="1" applyFont="1" applyFill="1" applyBorder="1" applyProtection="1">
      <protection hidden="1"/>
    </xf>
    <xf numFmtId="164" fontId="10" fillId="0" borderId="2" xfId="0" applyNumberFormat="1" applyFont="1" applyFill="1" applyBorder="1" applyProtection="1">
      <protection hidden="1"/>
    </xf>
    <xf numFmtId="14" fontId="7" fillId="8" borderId="14" xfId="0" applyNumberFormat="1" applyFont="1" applyFill="1" applyBorder="1" applyAlignment="1" applyProtection="1">
      <alignment horizontal="left"/>
      <protection hidden="1"/>
    </xf>
    <xf numFmtId="167" fontId="7" fillId="8" borderId="12" xfId="0" applyNumberFormat="1" applyFont="1" applyFill="1" applyBorder="1" applyAlignment="1" applyProtection="1">
      <alignment horizontal="left"/>
      <protection hidden="1"/>
    </xf>
    <xf numFmtId="167" fontId="7" fillId="10" borderId="14" xfId="0" applyNumberFormat="1" applyFont="1" applyFill="1" applyBorder="1" applyAlignment="1" applyProtection="1">
      <alignment horizontal="left"/>
      <protection hidden="1"/>
    </xf>
    <xf numFmtId="0" fontId="7" fillId="0" borderId="0" xfId="0" applyFont="1" applyBorder="1" applyProtection="1">
      <protection hidden="1"/>
    </xf>
    <xf numFmtId="1" fontId="7" fillId="0" borderId="2" xfId="0" applyNumberFormat="1" applyFont="1" applyFill="1" applyBorder="1" applyProtection="1">
      <protection hidden="1"/>
    </xf>
    <xf numFmtId="0" fontId="7" fillId="0" borderId="0" xfId="0" applyFont="1" applyFill="1" applyProtection="1">
      <protection hidden="1"/>
    </xf>
    <xf numFmtId="0" fontId="7" fillId="0" borderId="2" xfId="0" applyFont="1" applyFill="1" applyBorder="1" applyProtection="1">
      <protection hidden="1"/>
    </xf>
    <xf numFmtId="167" fontId="7" fillId="8" borderId="14" xfId="0" applyNumberFormat="1" applyFont="1" applyFill="1" applyBorder="1" applyAlignment="1" applyProtection="1">
      <alignment horizontal="left"/>
      <protection hidden="1"/>
    </xf>
    <xf numFmtId="0" fontId="7" fillId="0" borderId="5" xfId="0" applyFont="1" applyFill="1" applyBorder="1" applyProtection="1">
      <protection hidden="1"/>
    </xf>
    <xf numFmtId="0" fontId="7" fillId="0" borderId="3" xfId="0" applyFont="1" applyFill="1" applyBorder="1" applyProtection="1">
      <protection hidden="1"/>
    </xf>
    <xf numFmtId="0" fontId="0" fillId="2" borderId="7" xfId="0" applyFill="1" applyBorder="1" applyProtection="1">
      <protection hidden="1"/>
    </xf>
    <xf numFmtId="0" fontId="0" fillId="2" borderId="6" xfId="0" applyFill="1" applyBorder="1" applyProtection="1">
      <protection hidden="1"/>
    </xf>
    <xf numFmtId="0" fontId="6" fillId="2" borderId="6" xfId="0" applyFont="1" applyFill="1" applyBorder="1" applyAlignment="1" applyProtection="1">
      <alignment horizontal="center"/>
      <protection hidden="1"/>
    </xf>
    <xf numFmtId="0" fontId="19" fillId="6" borderId="7" xfId="0" applyFont="1" applyFill="1" applyBorder="1" applyAlignment="1" applyProtection="1">
      <protection hidden="1"/>
    </xf>
    <xf numFmtId="0" fontId="19" fillId="6" borderId="6" xfId="0" applyFont="1" applyFill="1" applyBorder="1" applyAlignment="1" applyProtection="1">
      <protection hidden="1"/>
    </xf>
    <xf numFmtId="0" fontId="0" fillId="6" borderId="6" xfId="0" applyFill="1" applyBorder="1" applyProtection="1">
      <protection hidden="1"/>
    </xf>
    <xf numFmtId="0" fontId="0" fillId="6" borderId="11" xfId="0" applyFill="1" applyBorder="1" applyProtection="1">
      <protection hidden="1"/>
    </xf>
    <xf numFmtId="0" fontId="8" fillId="6" borderId="3" xfId="0" applyFont="1" applyFill="1" applyBorder="1" applyAlignment="1" applyProtection="1">
      <protection hidden="1"/>
    </xf>
    <xf numFmtId="0" fontId="0" fillId="12" borderId="16" xfId="0" applyFill="1" applyBorder="1" applyProtection="1">
      <protection hidden="1"/>
    </xf>
    <xf numFmtId="0" fontId="0" fillId="12" borderId="20" xfId="0" applyFill="1" applyBorder="1" applyProtection="1">
      <protection hidden="1"/>
    </xf>
    <xf numFmtId="0" fontId="0" fillId="12" borderId="27" xfId="0" applyFill="1" applyBorder="1" applyProtection="1">
      <protection hidden="1"/>
    </xf>
    <xf numFmtId="0" fontId="8" fillId="12" borderId="31" xfId="0" applyFont="1" applyFill="1" applyBorder="1" applyAlignment="1" applyProtection="1">
      <alignment horizontal="left"/>
      <protection hidden="1"/>
    </xf>
    <xf numFmtId="0" fontId="8" fillId="12" borderId="28" xfId="0" applyFont="1" applyFill="1" applyBorder="1" applyAlignment="1" applyProtection="1">
      <alignment horizontal="center"/>
      <protection hidden="1"/>
    </xf>
    <xf numFmtId="0" fontId="8" fillId="12" borderId="29" xfId="0" applyFont="1" applyFill="1" applyBorder="1" applyAlignment="1" applyProtection="1">
      <alignment horizontal="center"/>
      <protection hidden="1"/>
    </xf>
    <xf numFmtId="0" fontId="8" fillId="12" borderId="30" xfId="0" applyFont="1" applyFill="1" applyBorder="1" applyAlignment="1" applyProtection="1">
      <alignment horizontal="center"/>
      <protection hidden="1"/>
    </xf>
    <xf numFmtId="0" fontId="8" fillId="12" borderId="27" xfId="0" applyFont="1" applyFill="1" applyBorder="1" applyAlignment="1" applyProtection="1">
      <alignment horizontal="center"/>
      <protection hidden="1"/>
    </xf>
    <xf numFmtId="0" fontId="8" fillId="12" borderId="31" xfId="0" applyFont="1" applyFill="1" applyBorder="1" applyAlignment="1" applyProtection="1">
      <alignment horizontal="center"/>
      <protection hidden="1"/>
    </xf>
    <xf numFmtId="0" fontId="8" fillId="13" borderId="16" xfId="0" applyFont="1" applyFill="1" applyBorder="1" applyAlignment="1" applyProtection="1">
      <alignment horizontal="center"/>
      <protection hidden="1"/>
    </xf>
    <xf numFmtId="1" fontId="11" fillId="13" borderId="20" xfId="0" applyNumberFormat="1" applyFont="1" applyFill="1" applyBorder="1" applyAlignment="1" applyProtection="1">
      <alignment horizontal="left"/>
      <protection hidden="1"/>
    </xf>
    <xf numFmtId="164" fontId="7" fillId="0" borderId="11" xfId="0" applyNumberFormat="1" applyFont="1" applyFill="1" applyBorder="1" applyProtection="1">
      <protection hidden="1"/>
    </xf>
    <xf numFmtId="164" fontId="7" fillId="0" borderId="24" xfId="0" applyNumberFormat="1" applyFont="1" applyFill="1" applyBorder="1" applyProtection="1">
      <protection hidden="1"/>
    </xf>
    <xf numFmtId="0" fontId="8" fillId="13" borderId="25" xfId="0" applyFont="1" applyFill="1" applyBorder="1" applyAlignment="1" applyProtection="1">
      <alignment horizontal="center"/>
      <protection hidden="1"/>
    </xf>
    <xf numFmtId="1" fontId="11" fillId="13" borderId="26" xfId="0" applyNumberFormat="1" applyFont="1" applyFill="1" applyBorder="1" applyAlignment="1" applyProtection="1">
      <alignment horizontal="left"/>
      <protection hidden="1"/>
    </xf>
    <xf numFmtId="1" fontId="11" fillId="13" borderId="22" xfId="0" applyNumberFormat="1" applyFont="1" applyFill="1" applyBorder="1" applyAlignment="1" applyProtection="1">
      <alignment horizontal="left"/>
      <protection hidden="1"/>
    </xf>
    <xf numFmtId="164" fontId="5" fillId="0" borderId="6" xfId="0" applyNumberFormat="1" applyFont="1" applyFill="1" applyBorder="1" applyAlignment="1" applyProtection="1">
      <alignment horizontal="center"/>
      <protection hidden="1"/>
    </xf>
    <xf numFmtId="164" fontId="5" fillId="0" borderId="7" xfId="0" applyNumberFormat="1" applyFont="1" applyFill="1" applyBorder="1" applyAlignment="1" applyProtection="1">
      <alignment horizontal="center"/>
      <protection hidden="1"/>
    </xf>
    <xf numFmtId="164" fontId="5" fillId="0" borderId="11" xfId="0" applyNumberFormat="1" applyFont="1" applyFill="1" applyBorder="1" applyAlignment="1" applyProtection="1">
      <alignment horizontal="center"/>
      <protection hidden="1"/>
    </xf>
    <xf numFmtId="164" fontId="5" fillId="0" borderId="24" xfId="0" applyNumberFormat="1" applyFont="1" applyFill="1" applyBorder="1" applyAlignment="1" applyProtection="1">
      <alignment horizontal="center"/>
      <protection hidden="1"/>
    </xf>
    <xf numFmtId="164" fontId="5" fillId="0" borderId="28" xfId="0" applyNumberFormat="1" applyFont="1" applyFill="1" applyBorder="1" applyAlignment="1" applyProtection="1">
      <alignment horizontal="center"/>
      <protection hidden="1"/>
    </xf>
    <xf numFmtId="164" fontId="5" fillId="0" borderId="29" xfId="0" applyNumberFormat="1" applyFont="1" applyFill="1" applyBorder="1" applyAlignment="1" applyProtection="1">
      <alignment horizontal="center"/>
      <protection hidden="1"/>
    </xf>
    <xf numFmtId="164" fontId="5" fillId="0" borderId="30" xfId="0" applyNumberFormat="1" applyFont="1" applyFill="1" applyBorder="1" applyAlignment="1" applyProtection="1">
      <alignment horizontal="center"/>
      <protection hidden="1"/>
    </xf>
    <xf numFmtId="164" fontId="5" fillId="0" borderId="31" xfId="0" applyNumberFormat="1" applyFont="1" applyFill="1" applyBorder="1" applyAlignment="1" applyProtection="1">
      <alignment horizontal="center"/>
      <protection hidden="1"/>
    </xf>
    <xf numFmtId="164" fontId="8" fillId="7" borderId="16" xfId="0" applyNumberFormat="1" applyFont="1" applyFill="1" applyBorder="1" applyAlignment="1" applyProtection="1">
      <alignment horizontal="center"/>
      <protection hidden="1"/>
    </xf>
    <xf numFmtId="0" fontId="7" fillId="7" borderId="20" xfId="0" applyFont="1" applyFill="1" applyBorder="1" applyAlignment="1" applyProtection="1">
      <alignment horizontal="left"/>
      <protection hidden="1"/>
    </xf>
    <xf numFmtId="164" fontId="7" fillId="0" borderId="19" xfId="0" applyNumberFormat="1" applyFont="1" applyFill="1" applyBorder="1" applyProtection="1">
      <protection hidden="1"/>
    </xf>
    <xf numFmtId="164" fontId="7" fillId="0" borderId="17" xfId="0" applyNumberFormat="1" applyFont="1" applyFill="1" applyBorder="1" applyProtection="1">
      <protection hidden="1"/>
    </xf>
    <xf numFmtId="164" fontId="7" fillId="0" borderId="18" xfId="0" applyNumberFormat="1" applyFont="1" applyFill="1" applyBorder="1" applyProtection="1">
      <protection hidden="1"/>
    </xf>
    <xf numFmtId="164" fontId="7" fillId="0" borderId="20" xfId="0" applyNumberFormat="1" applyFont="1" applyFill="1" applyBorder="1" applyProtection="1">
      <protection hidden="1"/>
    </xf>
    <xf numFmtId="0" fontId="7" fillId="7" borderId="26" xfId="0" applyFont="1" applyFill="1" applyBorder="1" applyAlignment="1" applyProtection="1">
      <alignment horizontal="left"/>
      <protection hidden="1"/>
    </xf>
    <xf numFmtId="0" fontId="7" fillId="7" borderId="22" xfId="0" applyFont="1" applyFill="1" applyBorder="1" applyAlignment="1" applyProtection="1">
      <alignment horizontal="left"/>
      <protection hidden="1"/>
    </xf>
    <xf numFmtId="0" fontId="7" fillId="7" borderId="26" xfId="0" applyFont="1" applyFill="1" applyBorder="1" applyAlignment="1" applyProtection="1">
      <alignment horizontal="center"/>
      <protection hidden="1"/>
    </xf>
    <xf numFmtId="0" fontId="7" fillId="7" borderId="31" xfId="0" applyFont="1" applyFill="1" applyBorder="1" applyAlignment="1" applyProtection="1">
      <alignment horizontal="center"/>
      <protection hidden="1"/>
    </xf>
    <xf numFmtId="164" fontId="11" fillId="6" borderId="0" xfId="0" applyNumberFormat="1" applyFont="1" applyFill="1" applyBorder="1" applyProtection="1">
      <protection hidden="1"/>
    </xf>
    <xf numFmtId="0" fontId="6" fillId="3" borderId="7" xfId="0" applyFont="1" applyFill="1" applyBorder="1" applyProtection="1">
      <protection hidden="1"/>
    </xf>
    <xf numFmtId="1" fontId="18" fillId="13" borderId="1" xfId="0" applyNumberFormat="1" applyFont="1" applyFill="1" applyBorder="1" applyAlignment="1" applyProtection="1">
      <alignment horizontal="center"/>
      <protection hidden="1"/>
    </xf>
    <xf numFmtId="1" fontId="18" fillId="13" borderId="2" xfId="0" applyNumberFormat="1" applyFont="1" applyFill="1" applyBorder="1" applyAlignment="1" applyProtection="1">
      <alignment horizontal="center"/>
      <protection hidden="1"/>
    </xf>
    <xf numFmtId="0" fontId="8" fillId="13" borderId="0" xfId="0" applyFont="1" applyFill="1" applyBorder="1" applyAlignment="1" applyProtection="1">
      <alignment horizontal="left"/>
      <protection hidden="1"/>
    </xf>
    <xf numFmtId="0" fontId="0" fillId="13" borderId="2" xfId="0" applyFill="1" applyBorder="1" applyProtection="1">
      <protection hidden="1"/>
    </xf>
    <xf numFmtId="0" fontId="7" fillId="0" borderId="1" xfId="0" applyFont="1" applyFill="1" applyBorder="1" applyProtection="1">
      <protection hidden="1"/>
    </xf>
    <xf numFmtId="0" fontId="7" fillId="0" borderId="0" xfId="0" applyFont="1" applyFill="1" applyBorder="1" applyProtection="1">
      <protection hidden="1"/>
    </xf>
    <xf numFmtId="0" fontId="7" fillId="0" borderId="4" xfId="0" applyFont="1" applyFill="1" applyBorder="1" applyProtection="1">
      <protection hidden="1"/>
    </xf>
    <xf numFmtId="0" fontId="0" fillId="9" borderId="0" xfId="0" applyFill="1" applyProtection="1">
      <protection hidden="1"/>
    </xf>
    <xf numFmtId="0" fontId="0" fillId="9" borderId="0" xfId="0" applyFill="1" applyAlignment="1" applyProtection="1">
      <alignment vertical="center"/>
      <protection hidden="1"/>
    </xf>
    <xf numFmtId="1" fontId="18" fillId="5" borderId="1" xfId="0" applyNumberFormat="1" applyFont="1" applyFill="1" applyBorder="1" applyAlignment="1" applyProtection="1">
      <alignment horizontal="center"/>
      <protection hidden="1"/>
    </xf>
    <xf numFmtId="0" fontId="8" fillId="13" borderId="0" xfId="0" applyFont="1" applyFill="1" applyBorder="1" applyAlignment="1" applyProtection="1">
      <alignment horizontal="center"/>
      <protection hidden="1"/>
    </xf>
    <xf numFmtId="164" fontId="18" fillId="5" borderId="1" xfId="0" applyNumberFormat="1" applyFont="1" applyFill="1" applyBorder="1" applyAlignment="1" applyProtection="1">
      <alignment horizontal="center"/>
      <protection hidden="1"/>
    </xf>
    <xf numFmtId="164" fontId="7" fillId="0" borderId="7" xfId="0" applyNumberFormat="1" applyFont="1" applyBorder="1" applyProtection="1">
      <protection hidden="1"/>
    </xf>
    <xf numFmtId="164" fontId="7" fillId="0" borderId="6" xfId="0" applyNumberFormat="1" applyFont="1" applyBorder="1" applyProtection="1">
      <protection hidden="1"/>
    </xf>
    <xf numFmtId="164" fontId="7" fillId="0" borderId="11" xfId="0" applyNumberFormat="1" applyFont="1" applyBorder="1" applyProtection="1">
      <protection hidden="1"/>
    </xf>
    <xf numFmtId="2" fontId="7" fillId="5" borderId="1" xfId="0" applyNumberFormat="1" applyFont="1" applyFill="1" applyBorder="1" applyProtection="1">
      <protection hidden="1"/>
    </xf>
    <xf numFmtId="2" fontId="7" fillId="5" borderId="0" xfId="0" applyNumberFormat="1" applyFont="1" applyFill="1" applyBorder="1" applyProtection="1">
      <protection hidden="1"/>
    </xf>
    <xf numFmtId="164" fontId="7" fillId="0" borderId="1" xfId="0" applyNumberFormat="1" applyFont="1" applyBorder="1" applyProtection="1">
      <protection hidden="1"/>
    </xf>
    <xf numFmtId="164" fontId="7" fillId="0" borderId="0" xfId="0" applyNumberFormat="1" applyFont="1" applyBorder="1" applyProtection="1">
      <protection hidden="1"/>
    </xf>
    <xf numFmtId="164" fontId="7" fillId="0" borderId="2" xfId="0" applyNumberFormat="1" applyFont="1" applyBorder="1" applyProtection="1">
      <protection hidden="1"/>
    </xf>
    <xf numFmtId="164" fontId="7" fillId="0" borderId="5" xfId="0" applyNumberFormat="1" applyFont="1" applyBorder="1" applyProtection="1">
      <protection hidden="1"/>
    </xf>
    <xf numFmtId="164" fontId="7" fillId="0" borderId="3" xfId="0" applyNumberFormat="1" applyFont="1" applyBorder="1" applyProtection="1">
      <protection hidden="1"/>
    </xf>
    <xf numFmtId="0" fontId="0" fillId="5" borderId="7" xfId="0" applyFill="1" applyBorder="1" applyProtection="1">
      <protection hidden="1"/>
    </xf>
    <xf numFmtId="0" fontId="0" fillId="5" borderId="6" xfId="0" applyFill="1" applyBorder="1" applyProtection="1">
      <protection hidden="1"/>
    </xf>
    <xf numFmtId="0" fontId="6" fillId="5" borderId="6" xfId="0" applyFont="1" applyFill="1" applyBorder="1" applyAlignment="1" applyProtection="1">
      <alignment horizontal="center"/>
      <protection hidden="1"/>
    </xf>
    <xf numFmtId="0" fontId="19" fillId="6" borderId="7" xfId="0" applyFont="1" applyFill="1" applyBorder="1" applyAlignment="1" applyProtection="1">
      <alignment vertical="center"/>
      <protection hidden="1"/>
    </xf>
    <xf numFmtId="0" fontId="19" fillId="6" borderId="6" xfId="0" applyFont="1" applyFill="1" applyBorder="1" applyAlignment="1" applyProtection="1">
      <alignment vertical="center"/>
      <protection hidden="1"/>
    </xf>
    <xf numFmtId="0" fontId="8" fillId="6" borderId="0" xfId="0" applyFont="1" applyFill="1" applyBorder="1" applyAlignment="1" applyProtection="1">
      <alignment vertical="center"/>
      <protection hidden="1"/>
    </xf>
    <xf numFmtId="0" fontId="0" fillId="6" borderId="28" xfId="0" applyFill="1" applyBorder="1" applyAlignment="1" applyProtection="1">
      <alignment vertical="center"/>
      <protection hidden="1"/>
    </xf>
    <xf numFmtId="164" fontId="5" fillId="0" borderId="0" xfId="0" applyNumberFormat="1" applyFont="1" applyFill="1" applyBorder="1" applyAlignment="1" applyProtection="1">
      <alignment horizontal="center"/>
      <protection hidden="1"/>
    </xf>
    <xf numFmtId="164" fontId="5" fillId="0" borderId="2" xfId="0" applyNumberFormat="1" applyFont="1" applyFill="1" applyBorder="1" applyAlignment="1" applyProtection="1">
      <alignment horizontal="center"/>
      <protection hidden="1"/>
    </xf>
    <xf numFmtId="164" fontId="5" fillId="0" borderId="26" xfId="0" applyNumberFormat="1" applyFont="1" applyFill="1" applyBorder="1" applyAlignment="1" applyProtection="1">
      <alignment horizontal="center"/>
      <protection hidden="1"/>
    </xf>
    <xf numFmtId="164" fontId="7" fillId="5" borderId="1" xfId="0" applyNumberFormat="1" applyFont="1" applyFill="1" applyBorder="1" applyProtection="1">
      <protection hidden="1"/>
    </xf>
    <xf numFmtId="0" fontId="0" fillId="2" borderId="12" xfId="0" applyFill="1" applyBorder="1" applyProtection="1">
      <protection hidden="1"/>
    </xf>
    <xf numFmtId="0" fontId="0" fillId="2" borderId="13" xfId="0" applyFill="1" applyBorder="1" applyProtection="1">
      <protection hidden="1"/>
    </xf>
    <xf numFmtId="0" fontId="6" fillId="2" borderId="13" xfId="0" applyFont="1" applyFill="1" applyBorder="1" applyAlignment="1" applyProtection="1">
      <alignment horizontal="center"/>
      <protection hidden="1"/>
    </xf>
    <xf numFmtId="164" fontId="10" fillId="0" borderId="4" xfId="0" applyNumberFormat="1" applyFont="1" applyFill="1" applyBorder="1" applyProtection="1">
      <protection hidden="1"/>
    </xf>
    <xf numFmtId="1" fontId="18" fillId="13" borderId="4" xfId="0" applyNumberFormat="1" applyFont="1" applyFill="1" applyBorder="1" applyAlignment="1" applyProtection="1">
      <alignment horizontal="center"/>
      <protection hidden="1"/>
    </xf>
    <xf numFmtId="165" fontId="7" fillId="0" borderId="0" xfId="0" applyNumberFormat="1" applyFont="1" applyFill="1" applyBorder="1" applyAlignment="1" applyProtection="1">
      <alignment vertical="center"/>
      <protection hidden="1"/>
    </xf>
    <xf numFmtId="165" fontId="7" fillId="0" borderId="2" xfId="0" applyNumberFormat="1" applyFont="1" applyFill="1" applyBorder="1" applyAlignment="1" applyProtection="1">
      <alignment vertical="center"/>
      <protection hidden="1"/>
    </xf>
    <xf numFmtId="165" fontId="7" fillId="0" borderId="1" xfId="0" applyNumberFormat="1" applyFont="1" applyFill="1" applyBorder="1" applyAlignment="1" applyProtection="1">
      <alignment vertical="center"/>
      <protection hidden="1"/>
    </xf>
    <xf numFmtId="165" fontId="7" fillId="0" borderId="26" xfId="0" applyNumberFormat="1" applyFont="1" applyFill="1" applyBorder="1" applyAlignment="1" applyProtection="1">
      <alignment vertical="center"/>
      <protection hidden="1"/>
    </xf>
    <xf numFmtId="165" fontId="7" fillId="0" borderId="0" xfId="0" applyNumberFormat="1" applyFont="1" applyFill="1" applyBorder="1" applyProtection="1">
      <protection hidden="1"/>
    </xf>
    <xf numFmtId="165" fontId="7" fillId="0" borderId="26" xfId="0" applyNumberFormat="1" applyFont="1" applyFill="1" applyBorder="1" applyProtection="1">
      <protection hidden="1"/>
    </xf>
    <xf numFmtId="165" fontId="5" fillId="0" borderId="7" xfId="0" applyNumberFormat="1" applyFont="1" applyFill="1" applyBorder="1" applyAlignment="1" applyProtection="1">
      <alignment horizontal="center"/>
      <protection hidden="1"/>
    </xf>
    <xf numFmtId="165" fontId="5" fillId="0" borderId="6" xfId="0" applyNumberFormat="1" applyFont="1" applyFill="1" applyBorder="1" applyAlignment="1" applyProtection="1">
      <alignment horizontal="center"/>
      <protection hidden="1"/>
    </xf>
    <xf numFmtId="165" fontId="5" fillId="0" borderId="11" xfId="0" applyNumberFormat="1" applyFont="1" applyFill="1" applyBorder="1" applyAlignment="1" applyProtection="1">
      <alignment horizontal="center"/>
      <protection hidden="1"/>
    </xf>
    <xf numFmtId="165" fontId="5" fillId="0" borderId="24" xfId="0" applyNumberFormat="1" applyFont="1" applyFill="1" applyBorder="1" applyAlignment="1" applyProtection="1">
      <alignment horizontal="center"/>
      <protection hidden="1"/>
    </xf>
    <xf numFmtId="165" fontId="5" fillId="0" borderId="29" xfId="0" applyNumberFormat="1" applyFont="1" applyFill="1" applyBorder="1" applyAlignment="1" applyProtection="1">
      <alignment horizontal="center"/>
      <protection hidden="1"/>
    </xf>
    <xf numFmtId="165" fontId="5" fillId="0" borderId="28" xfId="0" applyNumberFormat="1" applyFont="1" applyFill="1" applyBorder="1" applyAlignment="1" applyProtection="1">
      <alignment horizontal="center"/>
      <protection hidden="1"/>
    </xf>
    <xf numFmtId="165" fontId="5" fillId="0" borderId="30" xfId="0" applyNumberFormat="1" applyFont="1" applyFill="1" applyBorder="1" applyAlignment="1" applyProtection="1">
      <alignment horizontal="center"/>
      <protection hidden="1"/>
    </xf>
    <xf numFmtId="165" fontId="5" fillId="0" borderId="0" xfId="0" applyNumberFormat="1" applyFont="1" applyFill="1" applyBorder="1" applyAlignment="1" applyProtection="1">
      <alignment horizontal="center"/>
      <protection hidden="1"/>
    </xf>
    <xf numFmtId="165" fontId="5" fillId="0" borderId="2" xfId="0" applyNumberFormat="1" applyFont="1" applyFill="1" applyBorder="1" applyAlignment="1" applyProtection="1">
      <alignment horizontal="center"/>
      <protection hidden="1"/>
    </xf>
    <xf numFmtId="165" fontId="5" fillId="0" borderId="26" xfId="0" applyNumberFormat="1" applyFont="1" applyFill="1" applyBorder="1" applyAlignment="1" applyProtection="1">
      <alignment horizontal="center"/>
      <protection hidden="1"/>
    </xf>
    <xf numFmtId="165" fontId="7" fillId="0" borderId="18" xfId="0" applyNumberFormat="1" applyFont="1" applyFill="1" applyBorder="1" applyProtection="1">
      <protection hidden="1"/>
    </xf>
    <xf numFmtId="165" fontId="7" fillId="0" borderId="19" xfId="0" applyNumberFormat="1" applyFont="1" applyFill="1" applyBorder="1" applyProtection="1">
      <protection hidden="1"/>
    </xf>
    <xf numFmtId="165" fontId="7" fillId="0" borderId="17" xfId="0" applyNumberFormat="1" applyFont="1" applyFill="1" applyBorder="1" applyProtection="1">
      <protection hidden="1"/>
    </xf>
    <xf numFmtId="165" fontId="7" fillId="0" borderId="20" xfId="0" applyNumberFormat="1" applyFont="1" applyFill="1" applyBorder="1" applyProtection="1">
      <protection hidden="1"/>
    </xf>
    <xf numFmtId="165" fontId="5" fillId="0" borderId="31" xfId="0" applyNumberFormat="1" applyFont="1" applyFill="1" applyBorder="1" applyAlignment="1" applyProtection="1">
      <alignment horizontal="center"/>
      <protection hidden="1"/>
    </xf>
    <xf numFmtId="165" fontId="7" fillId="0" borderId="7" xfId="0" applyNumberFormat="1" applyFont="1" applyBorder="1" applyProtection="1">
      <protection hidden="1"/>
    </xf>
    <xf numFmtId="165" fontId="7" fillId="0" borderId="6" xfId="0" applyNumberFormat="1" applyFont="1" applyBorder="1" applyProtection="1">
      <protection hidden="1"/>
    </xf>
    <xf numFmtId="165" fontId="7" fillId="0" borderId="11" xfId="0" applyNumberFormat="1" applyFont="1" applyBorder="1" applyProtection="1">
      <protection hidden="1"/>
    </xf>
    <xf numFmtId="165" fontId="7" fillId="0" borderId="7" xfId="0" applyNumberFormat="1" applyFont="1" applyFill="1" applyBorder="1" applyProtection="1">
      <protection hidden="1"/>
    </xf>
    <xf numFmtId="165" fontId="7" fillId="0" borderId="6" xfId="0" applyNumberFormat="1" applyFont="1" applyFill="1" applyBorder="1" applyProtection="1">
      <protection hidden="1"/>
    </xf>
    <xf numFmtId="165" fontId="10" fillId="0" borderId="11" xfId="0" applyNumberFormat="1" applyFont="1" applyFill="1" applyBorder="1" applyProtection="1">
      <protection hidden="1"/>
    </xf>
    <xf numFmtId="165" fontId="7" fillId="5" borderId="1" xfId="0" applyNumberFormat="1" applyFont="1" applyFill="1" applyBorder="1" applyProtection="1">
      <protection hidden="1"/>
    </xf>
    <xf numFmtId="165" fontId="10" fillId="5" borderId="0" xfId="0" applyNumberFormat="1" applyFont="1" applyFill="1" applyBorder="1" applyProtection="1">
      <protection hidden="1"/>
    </xf>
    <xf numFmtId="165" fontId="7" fillId="0" borderId="1" xfId="0" applyNumberFormat="1" applyFont="1" applyBorder="1" applyProtection="1">
      <protection hidden="1"/>
    </xf>
    <xf numFmtId="165" fontId="7" fillId="0" borderId="0" xfId="0" applyNumberFormat="1" applyFont="1" applyBorder="1" applyProtection="1">
      <protection hidden="1"/>
    </xf>
    <xf numFmtId="165" fontId="7" fillId="0" borderId="2" xfId="0" applyNumberFormat="1" applyFont="1" applyBorder="1" applyProtection="1">
      <protection hidden="1"/>
    </xf>
    <xf numFmtId="165" fontId="10" fillId="0" borderId="2" xfId="0" applyNumberFormat="1" applyFont="1" applyFill="1" applyBorder="1" applyProtection="1">
      <protection hidden="1"/>
    </xf>
    <xf numFmtId="165" fontId="7" fillId="0" borderId="5" xfId="0" applyNumberFormat="1" applyFont="1" applyBorder="1" applyProtection="1">
      <protection hidden="1"/>
    </xf>
    <xf numFmtId="165" fontId="7" fillId="0" borderId="3" xfId="0" applyNumberFormat="1" applyFont="1" applyBorder="1" applyProtection="1">
      <protection hidden="1"/>
    </xf>
    <xf numFmtId="165" fontId="7" fillId="0" borderId="3" xfId="0" applyNumberFormat="1" applyFont="1" applyFill="1" applyBorder="1" applyProtection="1">
      <protection hidden="1"/>
    </xf>
    <xf numFmtId="2" fontId="5" fillId="0" borderId="6" xfId="0" applyNumberFormat="1" applyFont="1" applyFill="1" applyBorder="1" applyAlignment="1" applyProtection="1">
      <alignment horizontal="center"/>
      <protection hidden="1"/>
    </xf>
    <xf numFmtId="2" fontId="5" fillId="0" borderId="11" xfId="0" applyNumberFormat="1" applyFont="1" applyFill="1" applyBorder="1" applyAlignment="1" applyProtection="1">
      <alignment horizontal="center"/>
      <protection hidden="1"/>
    </xf>
    <xf numFmtId="2" fontId="5" fillId="0" borderId="24" xfId="0" applyNumberFormat="1" applyFont="1" applyFill="1" applyBorder="1" applyAlignment="1" applyProtection="1">
      <alignment horizontal="center"/>
      <protection hidden="1"/>
    </xf>
    <xf numFmtId="2" fontId="5" fillId="0" borderId="0" xfId="0" applyNumberFormat="1" applyFont="1" applyFill="1" applyBorder="1" applyAlignment="1" applyProtection="1">
      <alignment horizontal="center"/>
      <protection hidden="1"/>
    </xf>
    <xf numFmtId="2" fontId="5" fillId="0" borderId="2" xfId="0" applyNumberFormat="1" applyFont="1" applyFill="1" applyBorder="1" applyAlignment="1" applyProtection="1">
      <alignment horizontal="center"/>
      <protection hidden="1"/>
    </xf>
    <xf numFmtId="2" fontId="5" fillId="0" borderId="26" xfId="0" applyNumberFormat="1" applyFont="1" applyFill="1" applyBorder="1" applyAlignment="1" applyProtection="1">
      <alignment horizontal="center"/>
      <protection hidden="1"/>
    </xf>
    <xf numFmtId="2" fontId="5" fillId="0" borderId="28" xfId="0" applyNumberFormat="1" applyFont="1" applyFill="1" applyBorder="1" applyAlignment="1" applyProtection="1">
      <alignment horizontal="center"/>
      <protection hidden="1"/>
    </xf>
    <xf numFmtId="2" fontId="5" fillId="0" borderId="30" xfId="0" applyNumberFormat="1" applyFont="1" applyFill="1" applyBorder="1" applyAlignment="1" applyProtection="1">
      <alignment horizontal="center"/>
      <protection hidden="1"/>
    </xf>
    <xf numFmtId="2" fontId="5" fillId="0" borderId="31" xfId="0" applyNumberFormat="1" applyFont="1" applyFill="1" applyBorder="1" applyAlignment="1" applyProtection="1">
      <alignment horizontal="center"/>
      <protection hidden="1"/>
    </xf>
    <xf numFmtId="168" fontId="7" fillId="0" borderId="6" xfId="0" applyNumberFormat="1" applyFont="1" applyBorder="1" applyProtection="1">
      <protection hidden="1"/>
    </xf>
    <xf numFmtId="168" fontId="7" fillId="0" borderId="11" xfId="0" applyNumberFormat="1" applyFont="1" applyBorder="1" applyProtection="1">
      <protection hidden="1"/>
    </xf>
    <xf numFmtId="168" fontId="7" fillId="0" borderId="0" xfId="0" applyNumberFormat="1" applyFont="1" applyBorder="1" applyProtection="1">
      <protection hidden="1"/>
    </xf>
    <xf numFmtId="168" fontId="7" fillId="0" borderId="2" xfId="0" applyNumberFormat="1" applyFont="1" applyBorder="1" applyProtection="1">
      <protection hidden="1"/>
    </xf>
    <xf numFmtId="168" fontId="7" fillId="0" borderId="0" xfId="0" applyNumberFormat="1" applyFont="1" applyFill="1" applyBorder="1" applyProtection="1">
      <protection hidden="1"/>
    </xf>
    <xf numFmtId="168" fontId="7" fillId="0" borderId="2" xfId="0" applyNumberFormat="1" applyFont="1" applyFill="1" applyBorder="1" applyProtection="1">
      <protection hidden="1"/>
    </xf>
    <xf numFmtId="168" fontId="7" fillId="0" borderId="3" xfId="0" applyNumberFormat="1" applyFont="1" applyFill="1" applyBorder="1" applyProtection="1">
      <protection hidden="1"/>
    </xf>
    <xf numFmtId="168" fontId="7" fillId="0" borderId="4" xfId="0" applyNumberFormat="1" applyFont="1" applyFill="1" applyBorder="1" applyProtection="1">
      <protection hidden="1"/>
    </xf>
    <xf numFmtId="165" fontId="10" fillId="0" borderId="4" xfId="0" applyNumberFormat="1" applyFont="1" applyFill="1" applyBorder="1" applyProtection="1">
      <protection hidden="1"/>
    </xf>
    <xf numFmtId="165" fontId="7" fillId="0" borderId="16" xfId="0" applyNumberFormat="1" applyFont="1" applyFill="1" applyBorder="1" applyAlignment="1" applyProtection="1">
      <alignment vertical="center"/>
      <protection hidden="1"/>
    </xf>
    <xf numFmtId="165" fontId="7" fillId="0" borderId="19" xfId="0" applyNumberFormat="1" applyFont="1" applyFill="1" applyBorder="1" applyAlignment="1" applyProtection="1">
      <alignment vertical="center"/>
      <protection hidden="1"/>
    </xf>
    <xf numFmtId="165" fontId="7" fillId="0" borderId="17" xfId="0" applyNumberFormat="1" applyFont="1" applyFill="1" applyBorder="1" applyAlignment="1" applyProtection="1">
      <alignment vertical="center"/>
      <protection hidden="1"/>
    </xf>
    <xf numFmtId="165" fontId="7" fillId="0" borderId="18" xfId="0" applyNumberFormat="1" applyFont="1" applyFill="1" applyBorder="1" applyAlignment="1" applyProtection="1">
      <alignment vertical="center"/>
      <protection hidden="1"/>
    </xf>
    <xf numFmtId="165" fontId="7" fillId="0" borderId="20" xfId="0" applyNumberFormat="1" applyFont="1" applyFill="1" applyBorder="1" applyAlignment="1" applyProtection="1">
      <alignment vertical="center"/>
      <protection hidden="1"/>
    </xf>
    <xf numFmtId="165" fontId="7" fillId="0" borderId="25" xfId="0" applyNumberFormat="1" applyFont="1" applyFill="1" applyBorder="1" applyProtection="1">
      <protection hidden="1"/>
    </xf>
    <xf numFmtId="165" fontId="24" fillId="6" borderId="0" xfId="14" applyNumberFormat="1" applyFont="1" applyFill="1" applyBorder="1" applyAlignment="1" applyProtection="1">
      <alignment horizontal="center"/>
      <protection hidden="1"/>
    </xf>
    <xf numFmtId="2" fontId="7" fillId="0" borderId="0" xfId="0" applyNumberFormat="1" applyFont="1" applyFill="1" applyBorder="1" applyAlignment="1" applyProtection="1">
      <alignment vertical="center"/>
      <protection hidden="1"/>
    </xf>
    <xf numFmtId="2" fontId="7" fillId="0" borderId="2" xfId="0" applyNumberFormat="1" applyFont="1" applyFill="1" applyBorder="1" applyAlignment="1" applyProtection="1">
      <alignment vertical="center"/>
      <protection hidden="1"/>
    </xf>
    <xf numFmtId="2" fontId="7" fillId="0" borderId="1" xfId="0" applyNumberFormat="1" applyFont="1" applyFill="1" applyBorder="1" applyAlignment="1" applyProtection="1">
      <alignment vertical="center"/>
      <protection hidden="1"/>
    </xf>
    <xf numFmtId="2" fontId="7" fillId="0" borderId="0" xfId="0" applyNumberFormat="1" applyFont="1" applyFill="1" applyBorder="1" applyProtection="1">
      <protection hidden="1"/>
    </xf>
    <xf numFmtId="2" fontId="7" fillId="0" borderId="2" xfId="0" applyNumberFormat="1" applyFont="1" applyFill="1" applyBorder="1" applyProtection="1">
      <protection hidden="1"/>
    </xf>
    <xf numFmtId="2" fontId="7" fillId="0" borderId="1" xfId="0" applyNumberFormat="1" applyFont="1" applyFill="1" applyBorder="1" applyProtection="1">
      <protection hidden="1"/>
    </xf>
    <xf numFmtId="2" fontId="5" fillId="0" borderId="7" xfId="0" applyNumberFormat="1" applyFont="1" applyFill="1" applyBorder="1" applyAlignment="1" applyProtection="1">
      <alignment horizontal="center"/>
      <protection hidden="1"/>
    </xf>
    <xf numFmtId="2" fontId="5" fillId="0" borderId="29" xfId="0" applyNumberFormat="1" applyFont="1" applyFill="1" applyBorder="1" applyAlignment="1" applyProtection="1">
      <alignment horizontal="center"/>
      <protection hidden="1"/>
    </xf>
    <xf numFmtId="2" fontId="7" fillId="0" borderId="18" xfId="0" applyNumberFormat="1" applyFont="1" applyFill="1" applyBorder="1" applyProtection="1">
      <protection hidden="1"/>
    </xf>
    <xf numFmtId="2" fontId="7" fillId="0" borderId="19" xfId="0" applyNumberFormat="1" applyFont="1" applyFill="1" applyBorder="1" applyProtection="1">
      <protection hidden="1"/>
    </xf>
    <xf numFmtId="2" fontId="7" fillId="0" borderId="17" xfId="0" applyNumberFormat="1" applyFont="1" applyFill="1" applyBorder="1" applyProtection="1">
      <protection hidden="1"/>
    </xf>
    <xf numFmtId="2" fontId="7" fillId="0" borderId="0" xfId="0" applyNumberFormat="1" applyFont="1" applyBorder="1" applyProtection="1">
      <protection hidden="1"/>
    </xf>
    <xf numFmtId="2" fontId="7" fillId="0" borderId="7" xfId="0" applyNumberFormat="1" applyFont="1" applyFill="1" applyBorder="1" applyProtection="1">
      <protection hidden="1"/>
    </xf>
    <xf numFmtId="2" fontId="7" fillId="0" borderId="6" xfId="0" applyNumberFormat="1" applyFont="1" applyFill="1" applyBorder="1" applyProtection="1">
      <protection hidden="1"/>
    </xf>
    <xf numFmtId="2" fontId="10" fillId="0" borderId="11" xfId="0" applyNumberFormat="1" applyFont="1" applyFill="1" applyBorder="1" applyProtection="1">
      <protection hidden="1"/>
    </xf>
    <xf numFmtId="2" fontId="10" fillId="5" borderId="0" xfId="0" applyNumberFormat="1" applyFont="1" applyFill="1" applyBorder="1" applyProtection="1">
      <protection hidden="1"/>
    </xf>
    <xf numFmtId="2" fontId="10" fillId="0" borderId="2" xfId="0" applyNumberFormat="1" applyFont="1" applyFill="1" applyBorder="1" applyProtection="1">
      <protection hidden="1"/>
    </xf>
    <xf numFmtId="2" fontId="7" fillId="0" borderId="5" xfId="0" applyNumberFormat="1" applyFont="1" applyFill="1" applyBorder="1" applyProtection="1">
      <protection hidden="1"/>
    </xf>
    <xf numFmtId="2" fontId="7" fillId="0" borderId="3" xfId="0" applyNumberFormat="1" applyFont="1" applyFill="1" applyBorder="1" applyProtection="1">
      <protection hidden="1"/>
    </xf>
    <xf numFmtId="2" fontId="7" fillId="0" borderId="4" xfId="0" applyNumberFormat="1" applyFont="1" applyFill="1" applyBorder="1" applyProtection="1">
      <protection hidden="1"/>
    </xf>
    <xf numFmtId="0" fontId="0" fillId="0" borderId="3" xfId="0" applyFill="1" applyBorder="1" applyProtection="1">
      <protection hidden="1"/>
    </xf>
    <xf numFmtId="0" fontId="0" fillId="0" borderId="4" xfId="0" applyFill="1" applyBorder="1" applyProtection="1">
      <protection hidden="1"/>
    </xf>
    <xf numFmtId="1" fontId="7" fillId="0" borderId="1" xfId="0" applyNumberFormat="1" applyFont="1" applyBorder="1" applyProtection="1">
      <protection hidden="1"/>
    </xf>
    <xf numFmtId="1" fontId="7" fillId="5" borderId="1" xfId="0" applyNumberFormat="1" applyFont="1" applyFill="1" applyBorder="1" applyProtection="1">
      <protection hidden="1"/>
    </xf>
    <xf numFmtId="164" fontId="0" fillId="5" borderId="0" xfId="0" applyNumberFormat="1" applyFill="1" applyProtection="1">
      <protection hidden="1"/>
    </xf>
    <xf numFmtId="0" fontId="0" fillId="0" borderId="5" xfId="0" applyFill="1" applyBorder="1" applyProtection="1">
      <protection hidden="1"/>
    </xf>
    <xf numFmtId="0" fontId="6" fillId="10" borderId="7" xfId="14" applyFont="1" applyFill="1" applyBorder="1" applyProtection="1">
      <protection hidden="1"/>
    </xf>
    <xf numFmtId="0" fontId="7" fillId="10" borderId="6" xfId="14" applyFont="1" applyFill="1" applyBorder="1" applyProtection="1">
      <protection hidden="1"/>
    </xf>
    <xf numFmtId="0" fontId="1" fillId="10" borderId="6" xfId="14" applyFill="1" applyBorder="1" applyProtection="1">
      <protection hidden="1"/>
    </xf>
    <xf numFmtId="18" fontId="6" fillId="10" borderId="6" xfId="14" applyNumberFormat="1" applyFont="1" applyFill="1" applyBorder="1" applyAlignment="1" applyProtection="1">
      <alignment horizontal="left"/>
      <protection hidden="1"/>
    </xf>
    <xf numFmtId="0" fontId="7" fillId="10" borderId="11" xfId="14" applyFont="1" applyFill="1" applyBorder="1" applyProtection="1">
      <protection hidden="1"/>
    </xf>
    <xf numFmtId="0" fontId="6" fillId="10" borderId="6" xfId="14" applyFont="1" applyFill="1" applyBorder="1" applyProtection="1">
      <protection hidden="1"/>
    </xf>
    <xf numFmtId="0" fontId="6" fillId="10" borderId="11" xfId="14" applyFont="1" applyFill="1" applyBorder="1" applyProtection="1">
      <protection hidden="1"/>
    </xf>
    <xf numFmtId="0" fontId="6" fillId="10" borderId="1" xfId="14" applyFont="1" applyFill="1" applyBorder="1" applyProtection="1">
      <protection hidden="1"/>
    </xf>
    <xf numFmtId="0" fontId="1" fillId="10" borderId="0" xfId="14" applyFill="1" applyBorder="1" applyProtection="1">
      <protection hidden="1"/>
    </xf>
    <xf numFmtId="0" fontId="6" fillId="10" borderId="0" xfId="14" applyFont="1" applyFill="1" applyBorder="1" applyProtection="1">
      <protection hidden="1"/>
    </xf>
    <xf numFmtId="0" fontId="1" fillId="10" borderId="2" xfId="14" applyFill="1" applyBorder="1" applyProtection="1">
      <protection hidden="1"/>
    </xf>
    <xf numFmtId="0" fontId="6" fillId="10" borderId="0" xfId="14" applyFont="1" applyFill="1" applyBorder="1" applyAlignment="1" applyProtection="1">
      <alignment horizontal="left"/>
      <protection hidden="1"/>
    </xf>
    <xf numFmtId="0" fontId="6" fillId="10" borderId="2" xfId="14" applyFont="1" applyFill="1" applyBorder="1" applyProtection="1">
      <protection hidden="1"/>
    </xf>
    <xf numFmtId="0" fontId="7" fillId="10" borderId="0" xfId="14" applyFont="1" applyFill="1" applyBorder="1" applyProtection="1">
      <protection hidden="1"/>
    </xf>
    <xf numFmtId="0" fontId="6" fillId="10" borderId="2" xfId="14" applyFont="1" applyFill="1" applyBorder="1" applyAlignment="1" applyProtection="1">
      <alignment horizontal="center"/>
      <protection hidden="1"/>
    </xf>
    <xf numFmtId="10" fontId="6" fillId="10" borderId="0" xfId="14" applyNumberFormat="1" applyFont="1" applyFill="1" applyBorder="1" applyAlignment="1" applyProtection="1">
      <alignment horizontal="left"/>
      <protection hidden="1"/>
    </xf>
    <xf numFmtId="0" fontId="7" fillId="10" borderId="0" xfId="14" applyFont="1" applyFill="1" applyBorder="1" applyAlignment="1" applyProtection="1">
      <alignment horizontal="left"/>
      <protection hidden="1"/>
    </xf>
    <xf numFmtId="0" fontId="1" fillId="10" borderId="1" xfId="14" applyFill="1" applyBorder="1" applyProtection="1">
      <protection hidden="1"/>
    </xf>
    <xf numFmtId="166" fontId="6" fillId="10" borderId="0" xfId="14" applyNumberFormat="1" applyFont="1" applyFill="1" applyBorder="1" applyAlignment="1" applyProtection="1">
      <alignment horizontal="left"/>
      <protection hidden="1"/>
    </xf>
    <xf numFmtId="0" fontId="21" fillId="10" borderId="0" xfId="14" applyFont="1" applyFill="1" applyBorder="1" applyAlignment="1" applyProtection="1">
      <alignment vertical="top"/>
      <protection hidden="1"/>
    </xf>
    <xf numFmtId="0" fontId="6" fillId="10" borderId="0" xfId="14" applyFont="1" applyFill="1" applyBorder="1" applyAlignment="1" applyProtection="1">
      <alignment vertical="top"/>
      <protection hidden="1"/>
    </xf>
    <xf numFmtId="0" fontId="6" fillId="10" borderId="0" xfId="14" applyFont="1" applyFill="1" applyBorder="1" applyAlignment="1" applyProtection="1">
      <alignment vertical="top" wrapText="1"/>
      <protection hidden="1"/>
    </xf>
    <xf numFmtId="0" fontId="6" fillId="10" borderId="5" xfId="14" applyFont="1" applyFill="1" applyBorder="1" applyProtection="1">
      <protection hidden="1"/>
    </xf>
    <xf numFmtId="0" fontId="7" fillId="10" borderId="3" xfId="14" applyFont="1" applyFill="1" applyBorder="1" applyProtection="1">
      <protection hidden="1"/>
    </xf>
    <xf numFmtId="0" fontId="1" fillId="10" borderId="3" xfId="14" applyFill="1" applyBorder="1" applyProtection="1">
      <protection hidden="1"/>
    </xf>
    <xf numFmtId="0" fontId="6" fillId="10" borderId="3" xfId="14" applyFont="1" applyFill="1" applyBorder="1" applyProtection="1">
      <protection hidden="1"/>
    </xf>
    <xf numFmtId="0" fontId="1" fillId="10" borderId="4" xfId="14" applyFill="1" applyBorder="1" applyProtection="1">
      <protection hidden="1"/>
    </xf>
    <xf numFmtId="0" fontId="6" fillId="10" borderId="3" xfId="14" applyFont="1" applyFill="1" applyBorder="1" applyAlignment="1" applyProtection="1">
      <alignment vertical="top" wrapText="1"/>
      <protection hidden="1"/>
    </xf>
    <xf numFmtId="0" fontId="6" fillId="10" borderId="4" xfId="14" applyFont="1" applyFill="1" applyBorder="1" applyAlignment="1" applyProtection="1">
      <alignment horizontal="center"/>
      <protection hidden="1"/>
    </xf>
    <xf numFmtId="0" fontId="6" fillId="5" borderId="1" xfId="14" applyFont="1" applyFill="1" applyBorder="1" applyProtection="1">
      <protection hidden="1"/>
    </xf>
    <xf numFmtId="0" fontId="7" fillId="5" borderId="0" xfId="14" applyFont="1" applyFill="1" applyBorder="1" applyProtection="1">
      <protection hidden="1"/>
    </xf>
    <xf numFmtId="0" fontId="1" fillId="5" borderId="0" xfId="14" applyFill="1" applyBorder="1" applyProtection="1">
      <protection hidden="1"/>
    </xf>
    <xf numFmtId="0" fontId="6" fillId="5" borderId="0" xfId="14" applyFont="1" applyFill="1" applyBorder="1" applyProtection="1">
      <protection hidden="1"/>
    </xf>
    <xf numFmtId="0" fontId="6" fillId="5" borderId="0" xfId="14" applyFont="1" applyFill="1" applyBorder="1" applyAlignment="1" applyProtection="1">
      <alignment vertical="top" wrapText="1"/>
      <protection hidden="1"/>
    </xf>
    <xf numFmtId="0" fontId="6" fillId="5" borderId="0" xfId="14" applyFont="1" applyFill="1" applyBorder="1" applyAlignment="1" applyProtection="1">
      <alignment horizontal="left"/>
      <protection hidden="1"/>
    </xf>
    <xf numFmtId="0" fontId="6" fillId="5" borderId="0" xfId="14" applyFont="1" applyFill="1" applyBorder="1" applyAlignment="1" applyProtection="1">
      <alignment horizontal="center"/>
      <protection hidden="1"/>
    </xf>
    <xf numFmtId="0" fontId="1" fillId="5" borderId="13" xfId="14" applyFill="1" applyBorder="1" applyProtection="1">
      <protection hidden="1"/>
    </xf>
    <xf numFmtId="0" fontId="1" fillId="5" borderId="0" xfId="14" applyFill="1" applyProtection="1">
      <protection hidden="1"/>
    </xf>
    <xf numFmtId="0" fontId="6" fillId="6" borderId="7" xfId="14" applyFont="1" applyFill="1" applyBorder="1" applyProtection="1">
      <protection hidden="1"/>
    </xf>
    <xf numFmtId="0" fontId="7" fillId="6" borderId="6" xfId="14" applyFont="1" applyFill="1" applyBorder="1" applyProtection="1">
      <protection hidden="1"/>
    </xf>
    <xf numFmtId="0" fontId="1" fillId="6" borderId="6" xfId="14" applyFill="1" applyBorder="1" applyProtection="1">
      <protection hidden="1"/>
    </xf>
    <xf numFmtId="0" fontId="6" fillId="6" borderId="6" xfId="14" applyFont="1" applyFill="1" applyBorder="1" applyProtection="1">
      <protection hidden="1"/>
    </xf>
    <xf numFmtId="0" fontId="6" fillId="6" borderId="6" xfId="14" applyFont="1" applyFill="1" applyBorder="1" applyAlignment="1" applyProtection="1">
      <alignment vertical="top" wrapText="1"/>
      <protection hidden="1"/>
    </xf>
    <xf numFmtId="0" fontId="6" fillId="6" borderId="6" xfId="14" applyFont="1" applyFill="1" applyBorder="1" applyAlignment="1" applyProtection="1">
      <alignment horizontal="left"/>
      <protection hidden="1"/>
    </xf>
    <xf numFmtId="0" fontId="6" fillId="6" borderId="6" xfId="14" applyFont="1" applyFill="1" applyBorder="1" applyAlignment="1" applyProtection="1">
      <alignment horizontal="center"/>
      <protection hidden="1"/>
    </xf>
    <xf numFmtId="0" fontId="1" fillId="6" borderId="0" xfId="14" applyFill="1" applyBorder="1" applyProtection="1">
      <protection hidden="1"/>
    </xf>
    <xf numFmtId="0" fontId="1" fillId="6" borderId="11" xfId="14" applyFill="1" applyBorder="1" applyProtection="1">
      <protection hidden="1"/>
    </xf>
    <xf numFmtId="0" fontId="6" fillId="6" borderId="1" xfId="14" applyFont="1" applyFill="1" applyBorder="1" applyProtection="1">
      <protection hidden="1"/>
    </xf>
    <xf numFmtId="0" fontId="7" fillId="6" borderId="0" xfId="14" applyFont="1" applyFill="1" applyBorder="1" applyProtection="1">
      <protection hidden="1"/>
    </xf>
    <xf numFmtId="0" fontId="6" fillId="6" borderId="0" xfId="14" applyFont="1" applyFill="1" applyBorder="1" applyProtection="1">
      <protection hidden="1"/>
    </xf>
    <xf numFmtId="0" fontId="6" fillId="6" borderId="0" xfId="14" applyFont="1" applyFill="1" applyBorder="1" applyAlignment="1" applyProtection="1">
      <alignment vertical="top" wrapText="1"/>
      <protection hidden="1"/>
    </xf>
    <xf numFmtId="0" fontId="6" fillId="6" borderId="0" xfId="14" applyFont="1" applyFill="1" applyBorder="1" applyAlignment="1" applyProtection="1">
      <alignment horizontal="left"/>
      <protection hidden="1"/>
    </xf>
    <xf numFmtId="0" fontId="6" fillId="6" borderId="0" xfId="14" applyFont="1" applyFill="1" applyBorder="1" applyAlignment="1" applyProtection="1">
      <alignment horizontal="center"/>
      <protection hidden="1"/>
    </xf>
    <xf numFmtId="0" fontId="1" fillId="6" borderId="2" xfId="14" applyFill="1" applyBorder="1" applyProtection="1">
      <protection hidden="1"/>
    </xf>
    <xf numFmtId="0" fontId="40" fillId="6" borderId="1" xfId="14" applyFont="1" applyFill="1" applyBorder="1" applyProtection="1">
      <protection hidden="1"/>
    </xf>
    <xf numFmtId="0" fontId="41" fillId="6" borderId="0" xfId="14" applyFont="1" applyFill="1" applyBorder="1" applyProtection="1">
      <protection hidden="1"/>
    </xf>
    <xf numFmtId="14" fontId="42" fillId="6" borderId="0" xfId="0" applyNumberFormat="1" applyFont="1" applyFill="1" applyBorder="1" applyAlignment="1" applyProtection="1">
      <protection hidden="1"/>
    </xf>
    <xf numFmtId="18" fontId="42" fillId="6" borderId="0" xfId="0" applyNumberFormat="1" applyFont="1" applyFill="1" applyBorder="1" applyAlignment="1" applyProtection="1">
      <protection hidden="1"/>
    </xf>
    <xf numFmtId="14" fontId="34" fillId="6" borderId="0" xfId="0" applyNumberFormat="1" applyFont="1" applyFill="1" applyBorder="1" applyAlignment="1" applyProtection="1">
      <protection hidden="1"/>
    </xf>
    <xf numFmtId="14" fontId="8" fillId="6" borderId="0" xfId="14" applyNumberFormat="1" applyFont="1" applyFill="1" applyBorder="1" applyAlignment="1" applyProtection="1">
      <alignment vertical="center"/>
      <protection hidden="1"/>
    </xf>
    <xf numFmtId="0" fontId="8" fillId="6" borderId="0" xfId="14" applyFont="1" applyFill="1" applyBorder="1" applyAlignment="1" applyProtection="1">
      <protection hidden="1"/>
    </xf>
    <xf numFmtId="0" fontId="44" fillId="6" borderId="0" xfId="14" applyFont="1" applyFill="1" applyBorder="1" applyAlignment="1" applyProtection="1">
      <alignment horizontal="left"/>
      <protection hidden="1"/>
    </xf>
    <xf numFmtId="0" fontId="40" fillId="6" borderId="0" xfId="14" applyFont="1" applyFill="1" applyBorder="1" applyAlignment="1" applyProtection="1">
      <alignment horizontal="left"/>
      <protection hidden="1"/>
    </xf>
    <xf numFmtId="0" fontId="39" fillId="6" borderId="0" xfId="14" applyFont="1" applyFill="1" applyBorder="1" applyProtection="1">
      <protection hidden="1"/>
    </xf>
    <xf numFmtId="0" fontId="37" fillId="6" borderId="0" xfId="14" applyFont="1" applyFill="1" applyBorder="1" applyProtection="1">
      <protection hidden="1"/>
    </xf>
    <xf numFmtId="0" fontId="36" fillId="10" borderId="18" xfId="14" applyFont="1" applyFill="1" applyBorder="1" applyProtection="1">
      <protection hidden="1"/>
    </xf>
    <xf numFmtId="0" fontId="36" fillId="10" borderId="19" xfId="14" applyFont="1" applyFill="1" applyBorder="1" applyProtection="1">
      <protection hidden="1"/>
    </xf>
    <xf numFmtId="0" fontId="36" fillId="10" borderId="20" xfId="14" applyFont="1" applyFill="1" applyBorder="1" applyProtection="1">
      <protection hidden="1"/>
    </xf>
    <xf numFmtId="0" fontId="34" fillId="10" borderId="16" xfId="14" applyFont="1" applyFill="1" applyBorder="1" applyAlignment="1" applyProtection="1">
      <alignment horizontal="center"/>
      <protection hidden="1"/>
    </xf>
    <xf numFmtId="0" fontId="34" fillId="10" borderId="19" xfId="14" applyFont="1" applyFill="1" applyBorder="1" applyAlignment="1" applyProtection="1">
      <alignment horizontal="center"/>
      <protection hidden="1"/>
    </xf>
    <xf numFmtId="0" fontId="34" fillId="10" borderId="20" xfId="14" applyFont="1" applyFill="1" applyBorder="1" applyAlignment="1" applyProtection="1">
      <alignment horizontal="center"/>
      <protection hidden="1"/>
    </xf>
    <xf numFmtId="0" fontId="43" fillId="14" borderId="16" xfId="14" applyFont="1" applyFill="1" applyBorder="1" applyProtection="1">
      <protection hidden="1"/>
    </xf>
    <xf numFmtId="0" fontId="43" fillId="14" borderId="17" xfId="14" applyFont="1" applyFill="1" applyBorder="1" applyProtection="1">
      <protection hidden="1"/>
    </xf>
    <xf numFmtId="0" fontId="43" fillId="14" borderId="18" xfId="14" applyFont="1" applyFill="1" applyBorder="1" applyProtection="1">
      <protection hidden="1"/>
    </xf>
    <xf numFmtId="0" fontId="43" fillId="14" borderId="19" xfId="14" applyFont="1" applyFill="1" applyBorder="1" applyProtection="1">
      <protection hidden="1"/>
    </xf>
    <xf numFmtId="0" fontId="43" fillId="14" borderId="20" xfId="14" applyFont="1" applyFill="1" applyBorder="1" applyProtection="1">
      <protection hidden="1"/>
    </xf>
    <xf numFmtId="0" fontId="38" fillId="6" borderId="0" xfId="14" applyFont="1" applyFill="1" applyBorder="1" applyProtection="1">
      <protection hidden="1"/>
    </xf>
    <xf numFmtId="0" fontId="34" fillId="10" borderId="1" xfId="14" applyFont="1" applyFill="1" applyBorder="1" applyProtection="1">
      <protection hidden="1"/>
    </xf>
    <xf numFmtId="0" fontId="34" fillId="10" borderId="0" xfId="14" applyFont="1" applyFill="1" applyBorder="1" applyAlignment="1" applyProtection="1">
      <alignment horizontal="center"/>
      <protection hidden="1"/>
    </xf>
    <xf numFmtId="0" fontId="34" fillId="10" borderId="0" xfId="14" applyFont="1" applyFill="1" applyBorder="1" applyProtection="1">
      <protection hidden="1"/>
    </xf>
    <xf numFmtId="0" fontId="34" fillId="10" borderId="26" xfId="14" applyFont="1" applyFill="1" applyBorder="1" applyAlignment="1" applyProtection="1">
      <alignment horizontal="center"/>
      <protection hidden="1"/>
    </xf>
    <xf numFmtId="0" fontId="36" fillId="10" borderId="25" xfId="14" applyFont="1" applyFill="1" applyBorder="1" applyAlignment="1" applyProtection="1">
      <alignment horizontal="center"/>
      <protection hidden="1"/>
    </xf>
    <xf numFmtId="0" fontId="36" fillId="10" borderId="0" xfId="14" applyFont="1" applyFill="1" applyBorder="1" applyAlignment="1" applyProtection="1">
      <alignment horizontal="center"/>
      <protection hidden="1"/>
    </xf>
    <xf numFmtId="0" fontId="36" fillId="10" borderId="26" xfId="14" applyFont="1" applyFill="1" applyBorder="1" applyAlignment="1" applyProtection="1">
      <alignment horizontal="center"/>
      <protection hidden="1"/>
    </xf>
    <xf numFmtId="0" fontId="18" fillId="14" borderId="21" xfId="14" applyFont="1" applyFill="1" applyBorder="1" applyProtection="1">
      <protection hidden="1"/>
    </xf>
    <xf numFmtId="0" fontId="18" fillId="14" borderId="4" xfId="14" applyFont="1" applyFill="1" applyBorder="1" applyProtection="1">
      <protection hidden="1"/>
    </xf>
    <xf numFmtId="0" fontId="18" fillId="14" borderId="5" xfId="14" applyFont="1" applyFill="1" applyBorder="1" applyProtection="1">
      <protection hidden="1"/>
    </xf>
    <xf numFmtId="0" fontId="18" fillId="14" borderId="3" xfId="14" applyFont="1" applyFill="1" applyBorder="1" applyProtection="1">
      <protection hidden="1"/>
    </xf>
    <xf numFmtId="14" fontId="18" fillId="14" borderId="3" xfId="14" applyNumberFormat="1" applyFont="1" applyFill="1" applyBorder="1" applyProtection="1">
      <protection hidden="1"/>
    </xf>
    <xf numFmtId="164" fontId="18" fillId="14" borderId="22" xfId="14" applyNumberFormat="1" applyFont="1" applyFill="1" applyBorder="1" applyProtection="1">
      <protection hidden="1"/>
    </xf>
    <xf numFmtId="164" fontId="15" fillId="6" borderId="0" xfId="14" applyNumberFormat="1" applyFont="1" applyFill="1" applyBorder="1" applyProtection="1">
      <protection hidden="1"/>
    </xf>
    <xf numFmtId="0" fontId="8" fillId="13" borderId="32" xfId="14" applyFont="1" applyFill="1" applyBorder="1" applyProtection="1">
      <protection hidden="1"/>
    </xf>
    <xf numFmtId="0" fontId="15" fillId="13" borderId="18" xfId="14" applyFont="1" applyFill="1" applyBorder="1" applyAlignment="1" applyProtection="1">
      <alignment horizontal="center"/>
      <protection hidden="1"/>
    </xf>
    <xf numFmtId="14" fontId="7" fillId="13" borderId="19" xfId="0" applyNumberFormat="1" applyFont="1" applyFill="1" applyBorder="1" applyProtection="1">
      <protection hidden="1"/>
    </xf>
    <xf numFmtId="0" fontId="7" fillId="13" borderId="20" xfId="14" applyFont="1" applyFill="1" applyBorder="1" applyAlignment="1" applyProtection="1">
      <alignment horizontal="left"/>
      <protection hidden="1"/>
    </xf>
    <xf numFmtId="164" fontId="7" fillId="0" borderId="16" xfId="14" applyNumberFormat="1" applyFont="1" applyFill="1" applyBorder="1" applyAlignment="1" applyProtection="1">
      <alignment horizontal="right"/>
      <protection hidden="1"/>
    </xf>
    <xf numFmtId="164" fontId="7" fillId="0" borderId="19" xfId="14" applyNumberFormat="1" applyFont="1" applyFill="1" applyBorder="1" applyAlignment="1" applyProtection="1">
      <alignment horizontal="right"/>
      <protection hidden="1"/>
    </xf>
    <xf numFmtId="164" fontId="7" fillId="0" borderId="16" xfId="14" applyNumberFormat="1" applyFont="1" applyBorder="1" applyAlignment="1" applyProtection="1">
      <alignment horizontal="right"/>
      <protection hidden="1"/>
    </xf>
    <xf numFmtId="164" fontId="7" fillId="0" borderId="20" xfId="14" applyNumberFormat="1" applyFont="1" applyFill="1" applyBorder="1" applyAlignment="1" applyProtection="1">
      <alignment horizontal="right"/>
      <protection hidden="1"/>
    </xf>
    <xf numFmtId="0" fontId="7" fillId="0" borderId="34" xfId="14" applyFont="1" applyFill="1" applyBorder="1" applyProtection="1">
      <protection hidden="1"/>
    </xf>
    <xf numFmtId="14" fontId="7" fillId="0" borderId="35" xfId="14" applyNumberFormat="1" applyFont="1" applyFill="1" applyBorder="1" applyAlignment="1" applyProtection="1">
      <alignment horizontal="right"/>
      <protection hidden="1"/>
    </xf>
    <xf numFmtId="164" fontId="7" fillId="0" borderId="28" xfId="14" applyNumberFormat="1" applyFont="1" applyFill="1" applyBorder="1" applyAlignment="1" applyProtection="1">
      <alignment horizontal="right"/>
      <protection hidden="1"/>
    </xf>
    <xf numFmtId="164" fontId="7" fillId="0" borderId="30" xfId="14" applyNumberFormat="1" applyFont="1" applyFill="1" applyBorder="1" applyAlignment="1" applyProtection="1">
      <alignment horizontal="right"/>
      <protection hidden="1"/>
    </xf>
    <xf numFmtId="0" fontId="7" fillId="0" borderId="28" xfId="14" applyFont="1" applyFill="1" applyBorder="1" applyAlignment="1" applyProtection="1">
      <alignment horizontal="right"/>
      <protection hidden="1"/>
    </xf>
    <xf numFmtId="9" fontId="7" fillId="0" borderId="28" xfId="16" quotePrefix="1" applyFont="1" applyFill="1" applyBorder="1" applyAlignment="1" applyProtection="1">
      <alignment horizontal="right"/>
      <protection hidden="1"/>
    </xf>
    <xf numFmtId="167" fontId="7" fillId="0" borderId="31" xfId="14" applyNumberFormat="1" applyFont="1" applyFill="1" applyBorder="1" applyAlignment="1" applyProtection="1">
      <alignment horizontal="right"/>
      <protection hidden="1"/>
    </xf>
    <xf numFmtId="167" fontId="7" fillId="6" borderId="0" xfId="14" applyNumberFormat="1" applyFont="1" applyFill="1" applyBorder="1" applyAlignment="1" applyProtection="1">
      <alignment horizontal="right"/>
      <protection hidden="1"/>
    </xf>
    <xf numFmtId="0" fontId="15" fillId="13" borderId="1" xfId="14" applyFont="1" applyFill="1" applyBorder="1" applyAlignment="1" applyProtection="1">
      <alignment horizontal="center"/>
      <protection hidden="1"/>
    </xf>
    <xf numFmtId="14" fontId="7" fillId="13" borderId="0" xfId="0" applyNumberFormat="1" applyFont="1" applyFill="1" applyBorder="1" applyProtection="1">
      <protection hidden="1"/>
    </xf>
    <xf numFmtId="0" fontId="7" fillId="13" borderId="26" xfId="14" applyFont="1" applyFill="1" applyBorder="1" applyAlignment="1" applyProtection="1">
      <alignment horizontal="left"/>
      <protection hidden="1"/>
    </xf>
    <xf numFmtId="164" fontId="7" fillId="0" borderId="25" xfId="14" applyNumberFormat="1" applyFont="1" applyFill="1" applyBorder="1" applyAlignment="1" applyProtection="1">
      <alignment horizontal="right"/>
      <protection hidden="1"/>
    </xf>
    <xf numFmtId="164" fontId="7" fillId="0" borderId="0" xfId="14" applyNumberFormat="1" applyFont="1" applyFill="1" applyBorder="1" applyAlignment="1" applyProtection="1">
      <alignment horizontal="right"/>
      <protection hidden="1"/>
    </xf>
    <xf numFmtId="164" fontId="7" fillId="0" borderId="25" xfId="14" applyNumberFormat="1" applyFont="1" applyBorder="1" applyAlignment="1" applyProtection="1">
      <alignment horizontal="right"/>
      <protection hidden="1"/>
    </xf>
    <xf numFmtId="164" fontId="7" fillId="0" borderId="26" xfId="14" applyNumberFormat="1" applyFont="1" applyFill="1" applyBorder="1" applyAlignment="1" applyProtection="1">
      <alignment horizontal="right"/>
      <protection hidden="1"/>
    </xf>
    <xf numFmtId="14" fontId="7" fillId="6" borderId="0" xfId="14" applyNumberFormat="1" applyFont="1" applyFill="1" applyBorder="1" applyAlignment="1" applyProtection="1">
      <alignment horizontal="right"/>
      <protection hidden="1"/>
    </xf>
    <xf numFmtId="164" fontId="7" fillId="6" borderId="0" xfId="14" applyNumberFormat="1" applyFont="1" applyFill="1" applyBorder="1" applyAlignment="1" applyProtection="1">
      <alignment horizontal="right"/>
      <protection hidden="1"/>
    </xf>
    <xf numFmtId="0" fontId="7" fillId="6" borderId="0" xfId="14" applyFont="1" applyFill="1" applyBorder="1" applyAlignment="1" applyProtection="1">
      <alignment horizontal="right"/>
      <protection hidden="1"/>
    </xf>
    <xf numFmtId="0" fontId="23" fillId="6" borderId="0" xfId="14" applyFont="1" applyFill="1" applyBorder="1" applyAlignment="1" applyProtection="1">
      <alignment horizontal="right"/>
      <protection hidden="1"/>
    </xf>
    <xf numFmtId="9" fontId="23" fillId="6" borderId="0" xfId="16" applyFont="1" applyFill="1" applyBorder="1" applyAlignment="1" applyProtection="1">
      <alignment horizontal="right"/>
      <protection hidden="1"/>
    </xf>
    <xf numFmtId="0" fontId="8" fillId="13" borderId="1" xfId="14" applyFont="1" applyFill="1" applyBorder="1" applyAlignment="1" applyProtection="1">
      <alignment horizontal="center" wrapText="1"/>
      <protection hidden="1"/>
    </xf>
    <xf numFmtId="0" fontId="8" fillId="13" borderId="1" xfId="14" applyFont="1" applyFill="1" applyBorder="1" applyAlignment="1" applyProtection="1">
      <alignment horizontal="center"/>
      <protection hidden="1"/>
    </xf>
    <xf numFmtId="0" fontId="23" fillId="6" borderId="0" xfId="14" applyFont="1" applyFill="1" applyBorder="1" applyProtection="1">
      <protection hidden="1"/>
    </xf>
    <xf numFmtId="9" fontId="7" fillId="6" borderId="0" xfId="16" quotePrefix="1" applyFont="1" applyFill="1" applyBorder="1" applyAlignment="1" applyProtection="1">
      <alignment horizontal="right"/>
      <protection hidden="1"/>
    </xf>
    <xf numFmtId="14" fontId="7" fillId="13" borderId="3" xfId="0" applyNumberFormat="1" applyFont="1" applyFill="1" applyBorder="1" applyProtection="1">
      <protection hidden="1"/>
    </xf>
    <xf numFmtId="164" fontId="7" fillId="0" borderId="21" xfId="14" applyNumberFormat="1" applyFont="1" applyFill="1" applyBorder="1" applyAlignment="1" applyProtection="1">
      <alignment horizontal="right"/>
      <protection hidden="1"/>
    </xf>
    <xf numFmtId="164" fontId="7" fillId="0" borderId="3" xfId="14" applyNumberFormat="1" applyFont="1" applyFill="1" applyBorder="1" applyAlignment="1" applyProtection="1">
      <alignment horizontal="right"/>
      <protection hidden="1"/>
    </xf>
    <xf numFmtId="164" fontId="7" fillId="0" borderId="22" xfId="14" applyNumberFormat="1" applyFont="1" applyFill="1" applyBorder="1" applyAlignment="1" applyProtection="1">
      <alignment horizontal="right"/>
      <protection hidden="1"/>
    </xf>
    <xf numFmtId="164" fontId="7" fillId="0" borderId="21" xfId="14" applyNumberFormat="1" applyFont="1" applyBorder="1" applyAlignment="1" applyProtection="1">
      <alignment horizontal="right"/>
      <protection hidden="1"/>
    </xf>
    <xf numFmtId="0" fontId="1" fillId="13" borderId="9" xfId="14" applyFill="1" applyBorder="1" applyProtection="1">
      <protection hidden="1"/>
    </xf>
    <xf numFmtId="0" fontId="15" fillId="13" borderId="7" xfId="14" applyFont="1" applyFill="1" applyBorder="1" applyProtection="1">
      <protection hidden="1"/>
    </xf>
    <xf numFmtId="0" fontId="1" fillId="13" borderId="0" xfId="14" applyFill="1" applyBorder="1" applyProtection="1">
      <protection hidden="1"/>
    </xf>
    <xf numFmtId="0" fontId="15" fillId="13" borderId="24" xfId="14" applyFont="1" applyFill="1" applyBorder="1" applyAlignment="1" applyProtection="1">
      <alignment horizontal="center"/>
      <protection hidden="1"/>
    </xf>
    <xf numFmtId="2" fontId="16" fillId="0" borderId="25" xfId="14" applyNumberFormat="1" applyFont="1" applyFill="1" applyBorder="1" applyAlignment="1" applyProtection="1">
      <alignment horizontal="center"/>
      <protection hidden="1"/>
    </xf>
    <xf numFmtId="2" fontId="16" fillId="0" borderId="0" xfId="14" applyNumberFormat="1" applyFont="1" applyFill="1" applyBorder="1" applyAlignment="1" applyProtection="1">
      <alignment horizontal="center"/>
      <protection hidden="1"/>
    </xf>
    <xf numFmtId="2" fontId="16" fillId="0" borderId="26" xfId="14" applyNumberFormat="1" applyFont="1" applyFill="1" applyBorder="1" applyAlignment="1" applyProtection="1">
      <alignment horizontal="center"/>
      <protection hidden="1"/>
    </xf>
    <xf numFmtId="0" fontId="1" fillId="6" borderId="0" xfId="14" applyFill="1" applyBorder="1" applyAlignment="1" applyProtection="1">
      <alignment horizontal="center"/>
      <protection hidden="1"/>
    </xf>
    <xf numFmtId="0" fontId="1" fillId="13" borderId="33" xfId="14" applyFill="1" applyBorder="1" applyProtection="1">
      <protection hidden="1"/>
    </xf>
    <xf numFmtId="0" fontId="15" fillId="13" borderId="29" xfId="14" applyFont="1" applyFill="1" applyBorder="1" applyProtection="1">
      <protection hidden="1"/>
    </xf>
    <xf numFmtId="0" fontId="1" fillId="13" borderId="28" xfId="14" applyFill="1" applyBorder="1" applyProtection="1">
      <protection hidden="1"/>
    </xf>
    <xf numFmtId="0" fontId="15" fillId="13" borderId="31" xfId="14" applyFont="1" applyFill="1" applyBorder="1" applyAlignment="1" applyProtection="1">
      <alignment horizontal="center"/>
      <protection hidden="1"/>
    </xf>
    <xf numFmtId="2" fontId="16" fillId="0" borderId="27" xfId="14" applyNumberFormat="1" applyFont="1" applyFill="1" applyBorder="1" applyAlignment="1" applyProtection="1">
      <alignment horizontal="center"/>
      <protection hidden="1"/>
    </xf>
    <xf numFmtId="2" fontId="16" fillId="0" borderId="28" xfId="14" applyNumberFormat="1" applyFont="1" applyFill="1" applyBorder="1" applyAlignment="1" applyProtection="1">
      <alignment horizontal="center"/>
      <protection hidden="1"/>
    </xf>
    <xf numFmtId="2" fontId="16" fillId="0" borderId="31" xfId="14" applyNumberFormat="1" applyFont="1" applyFill="1" applyBorder="1" applyAlignment="1" applyProtection="1">
      <alignment horizontal="center"/>
      <protection hidden="1"/>
    </xf>
    <xf numFmtId="0" fontId="8" fillId="4" borderId="9" xfId="14" applyFont="1" applyFill="1" applyBorder="1" applyAlignment="1" applyProtection="1">
      <protection hidden="1"/>
    </xf>
    <xf numFmtId="0" fontId="15" fillId="7" borderId="1" xfId="14" applyFont="1" applyFill="1" applyBorder="1" applyAlignment="1" applyProtection="1">
      <alignment horizontal="center"/>
      <protection hidden="1"/>
    </xf>
    <xf numFmtId="14" fontId="7" fillId="7" borderId="0" xfId="0" applyNumberFormat="1" applyFont="1" applyFill="1" applyBorder="1" applyProtection="1">
      <protection hidden="1"/>
    </xf>
    <xf numFmtId="0" fontId="8" fillId="4" borderId="9" xfId="14" applyFont="1" applyFill="1" applyBorder="1" applyAlignment="1" applyProtection="1">
      <alignment horizontal="center"/>
      <protection hidden="1"/>
    </xf>
    <xf numFmtId="0" fontId="15" fillId="7" borderId="0" xfId="14" applyFont="1" applyFill="1" applyBorder="1" applyAlignment="1" applyProtection="1">
      <alignment horizontal="center"/>
      <protection hidden="1"/>
    </xf>
    <xf numFmtId="14" fontId="7" fillId="7" borderId="3" xfId="0" applyNumberFormat="1" applyFont="1" applyFill="1" applyBorder="1" applyProtection="1">
      <protection hidden="1"/>
    </xf>
    <xf numFmtId="0" fontId="1" fillId="4" borderId="9" xfId="14" applyFill="1" applyBorder="1" applyAlignment="1" applyProtection="1">
      <alignment horizontal="center"/>
      <protection hidden="1"/>
    </xf>
    <xf numFmtId="0" fontId="15" fillId="7" borderId="6" xfId="14" applyFont="1" applyFill="1" applyBorder="1" applyProtection="1">
      <protection hidden="1"/>
    </xf>
    <xf numFmtId="0" fontId="1" fillId="7" borderId="0" xfId="14" applyFill="1" applyBorder="1" applyProtection="1">
      <protection hidden="1"/>
    </xf>
    <xf numFmtId="0" fontId="15" fillId="7" borderId="24" xfId="14" applyFont="1" applyFill="1" applyBorder="1" applyAlignment="1" applyProtection="1">
      <alignment horizontal="center"/>
      <protection hidden="1"/>
    </xf>
    <xf numFmtId="0" fontId="1" fillId="4" borderId="33" xfId="14" applyFill="1" applyBorder="1" applyAlignment="1" applyProtection="1">
      <alignment horizontal="center"/>
      <protection hidden="1"/>
    </xf>
    <xf numFmtId="0" fontId="15" fillId="7" borderId="28" xfId="14" applyFont="1" applyFill="1" applyBorder="1" applyProtection="1">
      <protection hidden="1"/>
    </xf>
    <xf numFmtId="0" fontId="1" fillId="7" borderId="28" xfId="14" applyFill="1" applyBorder="1" applyProtection="1">
      <protection hidden="1"/>
    </xf>
    <xf numFmtId="0" fontId="15" fillId="7" borderId="31" xfId="14" applyFont="1" applyFill="1" applyBorder="1" applyAlignment="1" applyProtection="1">
      <alignment horizontal="center"/>
      <protection hidden="1"/>
    </xf>
    <xf numFmtId="0" fontId="1" fillId="6" borderId="1" xfId="14" applyFill="1" applyBorder="1" applyAlignment="1" applyProtection="1">
      <alignment horizontal="center"/>
      <protection hidden="1"/>
    </xf>
    <xf numFmtId="0" fontId="15" fillId="6" borderId="0" xfId="14" applyFont="1" applyFill="1" applyBorder="1" applyProtection="1">
      <protection hidden="1"/>
    </xf>
    <xf numFmtId="0" fontId="1" fillId="6" borderId="5" xfId="14" applyFill="1" applyBorder="1" applyAlignment="1" applyProtection="1">
      <alignment horizontal="center"/>
      <protection hidden="1"/>
    </xf>
    <xf numFmtId="0" fontId="15" fillId="6" borderId="3" xfId="14" applyFont="1" applyFill="1" applyBorder="1" applyProtection="1">
      <protection hidden="1"/>
    </xf>
    <xf numFmtId="0" fontId="1" fillId="6" borderId="3" xfId="14" applyFill="1" applyBorder="1" applyProtection="1">
      <protection hidden="1"/>
    </xf>
    <xf numFmtId="0" fontId="7" fillId="6" borderId="3" xfId="14" applyFont="1" applyFill="1" applyBorder="1" applyAlignment="1" applyProtection="1">
      <alignment horizontal="center"/>
      <protection hidden="1"/>
    </xf>
    <xf numFmtId="165" fontId="24" fillId="6" borderId="3" xfId="14" applyNumberFormat="1" applyFont="1" applyFill="1" applyBorder="1" applyAlignment="1" applyProtection="1">
      <alignment horizontal="center"/>
      <protection hidden="1"/>
    </xf>
    <xf numFmtId="0" fontId="1" fillId="6" borderId="4" xfId="14" applyFill="1" applyBorder="1" applyProtection="1">
      <protection hidden="1"/>
    </xf>
    <xf numFmtId="0" fontId="1" fillId="5" borderId="1" xfId="14" applyFill="1" applyBorder="1" applyAlignment="1" applyProtection="1">
      <alignment horizontal="center"/>
      <protection hidden="1"/>
    </xf>
    <xf numFmtId="0" fontId="15" fillId="5" borderId="0" xfId="14" applyFont="1" applyFill="1" applyBorder="1" applyProtection="1">
      <protection hidden="1"/>
    </xf>
    <xf numFmtId="0" fontId="7" fillId="5" borderId="0" xfId="14" applyFont="1" applyFill="1" applyBorder="1" applyAlignment="1" applyProtection="1">
      <alignment horizontal="center"/>
      <protection hidden="1"/>
    </xf>
    <xf numFmtId="165" fontId="7" fillId="5" borderId="0" xfId="14" applyNumberFormat="1" applyFont="1" applyFill="1" applyBorder="1" applyAlignment="1" applyProtection="1">
      <alignment horizontal="center"/>
      <protection hidden="1"/>
    </xf>
    <xf numFmtId="165" fontId="24" fillId="5" borderId="0" xfId="14" applyNumberFormat="1" applyFont="1" applyFill="1" applyBorder="1" applyAlignment="1" applyProtection="1">
      <alignment horizontal="center"/>
      <protection hidden="1"/>
    </xf>
    <xf numFmtId="0" fontId="1" fillId="6" borderId="7" xfId="14" applyFill="1" applyBorder="1" applyAlignment="1" applyProtection="1">
      <alignment horizontal="center"/>
      <protection hidden="1"/>
    </xf>
    <xf numFmtId="0" fontId="15" fillId="6" borderId="6" xfId="14" applyFont="1" applyFill="1" applyBorder="1" applyProtection="1">
      <protection hidden="1"/>
    </xf>
    <xf numFmtId="0" fontId="7" fillId="6" borderId="6" xfId="14" applyFont="1" applyFill="1" applyBorder="1" applyAlignment="1" applyProtection="1">
      <alignment horizontal="center"/>
      <protection hidden="1"/>
    </xf>
    <xf numFmtId="165" fontId="7" fillId="6" borderId="6" xfId="14" applyNumberFormat="1" applyFont="1" applyFill="1" applyBorder="1" applyAlignment="1" applyProtection="1">
      <alignment horizontal="center"/>
      <protection hidden="1"/>
    </xf>
    <xf numFmtId="165" fontId="24" fillId="6" borderId="6" xfId="14" applyNumberFormat="1" applyFont="1" applyFill="1" applyBorder="1" applyAlignment="1" applyProtection="1">
      <alignment horizontal="center"/>
      <protection hidden="1"/>
    </xf>
    <xf numFmtId="0" fontId="8" fillId="6" borderId="0" xfId="0" applyFont="1" applyFill="1" applyBorder="1" applyAlignment="1" applyProtection="1">
      <protection hidden="1"/>
    </xf>
    <xf numFmtId="18" fontId="8" fillId="6" borderId="0" xfId="0" applyNumberFormat="1" applyFont="1" applyFill="1" applyBorder="1" applyAlignment="1" applyProtection="1">
      <protection hidden="1"/>
    </xf>
    <xf numFmtId="14" fontId="8" fillId="6" borderId="0" xfId="0" applyNumberFormat="1" applyFont="1" applyFill="1" applyBorder="1" applyAlignment="1" applyProtection="1">
      <protection hidden="1"/>
    </xf>
    <xf numFmtId="0" fontId="38" fillId="14" borderId="16" xfId="14" applyFont="1" applyFill="1" applyBorder="1" applyProtection="1">
      <protection hidden="1"/>
    </xf>
    <xf numFmtId="0" fontId="38" fillId="14" borderId="17" xfId="14" applyFont="1" applyFill="1" applyBorder="1" applyProtection="1">
      <protection hidden="1"/>
    </xf>
    <xf numFmtId="0" fontId="38" fillId="14" borderId="18" xfId="14" applyFont="1" applyFill="1" applyBorder="1" applyProtection="1">
      <protection hidden="1"/>
    </xf>
    <xf numFmtId="0" fontId="38" fillId="14" borderId="19" xfId="14" applyFont="1" applyFill="1" applyBorder="1" applyProtection="1">
      <protection hidden="1"/>
    </xf>
    <xf numFmtId="0" fontId="38" fillId="14" borderId="20" xfId="14" applyFont="1" applyFill="1" applyBorder="1" applyProtection="1">
      <protection hidden="1"/>
    </xf>
    <xf numFmtId="0" fontId="1" fillId="0" borderId="2" xfId="14" applyFill="1" applyBorder="1" applyProtection="1">
      <protection hidden="1"/>
    </xf>
    <xf numFmtId="0" fontId="34" fillId="10" borderId="29" xfId="14" applyFont="1" applyFill="1" applyBorder="1" applyProtection="1">
      <protection hidden="1"/>
    </xf>
    <xf numFmtId="0" fontId="34" fillId="10" borderId="28" xfId="14" applyFont="1" applyFill="1" applyBorder="1" applyAlignment="1" applyProtection="1">
      <alignment horizontal="center"/>
      <protection hidden="1"/>
    </xf>
    <xf numFmtId="0" fontId="34" fillId="10" borderId="28" xfId="14" applyFont="1" applyFill="1" applyBorder="1" applyProtection="1">
      <protection hidden="1"/>
    </xf>
    <xf numFmtId="0" fontId="36" fillId="10" borderId="28" xfId="14" applyFont="1" applyFill="1" applyBorder="1" applyAlignment="1" applyProtection="1">
      <alignment horizontal="center"/>
      <protection hidden="1"/>
    </xf>
    <xf numFmtId="0" fontId="36" fillId="10" borderId="31" xfId="14" applyFont="1" applyFill="1" applyBorder="1" applyAlignment="1" applyProtection="1">
      <alignment horizontal="center"/>
      <protection hidden="1"/>
    </xf>
    <xf numFmtId="0" fontId="15" fillId="14" borderId="21" xfId="14" applyFont="1" applyFill="1" applyBorder="1" applyProtection="1">
      <protection hidden="1"/>
    </xf>
    <xf numFmtId="0" fontId="15" fillId="14" borderId="4" xfId="14" applyFont="1" applyFill="1" applyBorder="1" applyProtection="1">
      <protection hidden="1"/>
    </xf>
    <xf numFmtId="0" fontId="15" fillId="14" borderId="5" xfId="14" applyFont="1" applyFill="1" applyBorder="1" applyProtection="1">
      <protection hidden="1"/>
    </xf>
    <xf numFmtId="0" fontId="15" fillId="14" borderId="3" xfId="14" applyFont="1" applyFill="1" applyBorder="1" applyProtection="1">
      <protection hidden="1"/>
    </xf>
    <xf numFmtId="14" fontId="15" fillId="14" borderId="3" xfId="14" applyNumberFormat="1" applyFont="1" applyFill="1" applyBorder="1" applyProtection="1">
      <protection hidden="1"/>
    </xf>
    <xf numFmtId="164" fontId="15" fillId="14" borderId="22" xfId="14" applyNumberFormat="1" applyFont="1" applyFill="1" applyBorder="1" applyProtection="1">
      <protection hidden="1"/>
    </xf>
    <xf numFmtId="0" fontId="8" fillId="13" borderId="9" xfId="14" applyFont="1" applyFill="1" applyBorder="1" applyProtection="1">
      <protection hidden="1"/>
    </xf>
    <xf numFmtId="0" fontId="7" fillId="13" borderId="0" xfId="14" applyFont="1" applyFill="1" applyBorder="1" applyAlignment="1" applyProtection="1">
      <alignment horizontal="center"/>
      <protection hidden="1"/>
    </xf>
    <xf numFmtId="164" fontId="7" fillId="0" borderId="16" xfId="14" applyNumberFormat="1" applyFont="1" applyFill="1" applyBorder="1" applyAlignment="1" applyProtection="1">
      <alignment horizontal="center"/>
      <protection hidden="1"/>
    </xf>
    <xf numFmtId="164" fontId="7" fillId="0" borderId="19" xfId="14" applyNumberFormat="1" applyFont="1" applyFill="1" applyBorder="1" applyAlignment="1" applyProtection="1">
      <alignment horizontal="center"/>
      <protection hidden="1"/>
    </xf>
    <xf numFmtId="164" fontId="7" fillId="0" borderId="20" xfId="14" applyNumberFormat="1" applyFont="1" applyFill="1" applyBorder="1" applyAlignment="1" applyProtection="1">
      <alignment horizontal="center"/>
      <protection hidden="1"/>
    </xf>
    <xf numFmtId="0" fontId="7" fillId="0" borderId="27" xfId="14" applyFont="1" applyFill="1" applyBorder="1" applyProtection="1">
      <protection hidden="1"/>
    </xf>
    <xf numFmtId="14" fontId="7" fillId="0" borderId="30" xfId="14" applyNumberFormat="1" applyFont="1" applyFill="1" applyBorder="1" applyAlignment="1" applyProtection="1">
      <alignment horizontal="right"/>
      <protection hidden="1"/>
    </xf>
    <xf numFmtId="0" fontId="7" fillId="0" borderId="30" xfId="14" applyFont="1" applyFill="1" applyBorder="1" applyAlignment="1" applyProtection="1">
      <alignment horizontal="right"/>
      <protection hidden="1"/>
    </xf>
    <xf numFmtId="0" fontId="23" fillId="0" borderId="28" xfId="14" applyFont="1" applyFill="1" applyBorder="1" applyAlignment="1" applyProtection="1">
      <alignment horizontal="right"/>
      <protection hidden="1"/>
    </xf>
    <xf numFmtId="9" fontId="23" fillId="0" borderId="28" xfId="16" applyFont="1" applyFill="1" applyBorder="1" applyAlignment="1" applyProtection="1">
      <alignment horizontal="right"/>
      <protection hidden="1"/>
    </xf>
    <xf numFmtId="164" fontId="7" fillId="0" borderId="25" xfId="14" applyNumberFormat="1" applyFont="1" applyFill="1" applyBorder="1" applyAlignment="1" applyProtection="1">
      <alignment horizontal="center"/>
      <protection hidden="1"/>
    </xf>
    <xf numFmtId="164" fontId="7" fillId="0" borderId="0" xfId="14" applyNumberFormat="1" applyFont="1" applyFill="1" applyBorder="1" applyAlignment="1" applyProtection="1">
      <alignment horizontal="center"/>
      <protection hidden="1"/>
    </xf>
    <xf numFmtId="164" fontId="7" fillId="0" borderId="26" xfId="14" applyNumberFormat="1" applyFont="1" applyFill="1" applyBorder="1" applyAlignment="1" applyProtection="1">
      <alignment horizontal="center"/>
      <protection hidden="1"/>
    </xf>
    <xf numFmtId="14" fontId="7" fillId="13" borderId="0" xfId="14" applyNumberFormat="1" applyFont="1" applyFill="1" applyBorder="1" applyAlignment="1" applyProtection="1">
      <alignment horizontal="center"/>
      <protection hidden="1"/>
    </xf>
    <xf numFmtId="164" fontId="7" fillId="0" borderId="21" xfId="14" applyNumberFormat="1" applyFont="1" applyFill="1" applyBorder="1" applyAlignment="1" applyProtection="1">
      <alignment horizontal="center"/>
      <protection hidden="1"/>
    </xf>
    <xf numFmtId="164" fontId="7" fillId="0" borderId="3" xfId="14" applyNumberFormat="1" applyFont="1" applyFill="1" applyBorder="1" applyAlignment="1" applyProtection="1">
      <alignment horizontal="center"/>
      <protection hidden="1"/>
    </xf>
    <xf numFmtId="164" fontId="7" fillId="0" borderId="22" xfId="14" applyNumberFormat="1" applyFont="1" applyFill="1" applyBorder="1" applyAlignment="1" applyProtection="1">
      <alignment horizontal="center"/>
      <protection hidden="1"/>
    </xf>
    <xf numFmtId="0" fontId="1" fillId="13" borderId="6" xfId="14" applyFill="1" applyBorder="1" applyProtection="1">
      <protection hidden="1"/>
    </xf>
    <xf numFmtId="0" fontId="15" fillId="13" borderId="6" xfId="14" applyFont="1" applyFill="1" applyBorder="1" applyAlignment="1" applyProtection="1">
      <alignment horizontal="center"/>
      <protection hidden="1"/>
    </xf>
    <xf numFmtId="2" fontId="16" fillId="0" borderId="23" xfId="14" applyNumberFormat="1" applyFont="1" applyFill="1" applyBorder="1" applyAlignment="1" applyProtection="1">
      <alignment horizontal="center"/>
      <protection hidden="1"/>
    </xf>
    <xf numFmtId="0" fontId="15" fillId="13" borderId="28" xfId="14" applyFont="1" applyFill="1" applyBorder="1" applyAlignment="1" applyProtection="1">
      <alignment horizontal="center"/>
      <protection hidden="1"/>
    </xf>
    <xf numFmtId="0" fontId="8" fillId="7" borderId="32" xfId="14" applyFont="1" applyFill="1" applyBorder="1" applyAlignment="1" applyProtection="1">
      <protection hidden="1"/>
    </xf>
    <xf numFmtId="0" fontId="15" fillId="7" borderId="18" xfId="14" applyFont="1" applyFill="1" applyBorder="1" applyAlignment="1" applyProtection="1">
      <alignment horizontal="center"/>
      <protection hidden="1"/>
    </xf>
    <xf numFmtId="0" fontId="7" fillId="7" borderId="19" xfId="14" applyFont="1" applyFill="1" applyBorder="1" applyAlignment="1" applyProtection="1">
      <alignment horizontal="center"/>
      <protection hidden="1"/>
    </xf>
    <xf numFmtId="0" fontId="7" fillId="7" borderId="20" xfId="14" applyFont="1" applyFill="1" applyBorder="1" applyAlignment="1" applyProtection="1">
      <alignment horizontal="left"/>
      <protection hidden="1"/>
    </xf>
    <xf numFmtId="0" fontId="7" fillId="7" borderId="0" xfId="14" applyFont="1" applyFill="1" applyBorder="1" applyAlignment="1" applyProtection="1">
      <alignment horizontal="center"/>
      <protection hidden="1"/>
    </xf>
    <xf numFmtId="0" fontId="7" fillId="7" borderId="26" xfId="14" applyFont="1" applyFill="1" applyBorder="1" applyAlignment="1" applyProtection="1">
      <alignment horizontal="left"/>
      <protection hidden="1"/>
    </xf>
    <xf numFmtId="0" fontId="8" fillId="7" borderId="9" xfId="14" applyFont="1" applyFill="1" applyBorder="1" applyAlignment="1" applyProtection="1">
      <alignment horizontal="center"/>
      <protection hidden="1"/>
    </xf>
    <xf numFmtId="0" fontId="7" fillId="7" borderId="3" xfId="14" applyFont="1" applyFill="1" applyBorder="1" applyAlignment="1" applyProtection="1">
      <alignment horizontal="center"/>
      <protection hidden="1"/>
    </xf>
    <xf numFmtId="0" fontId="7" fillId="7" borderId="22" xfId="14" applyFont="1" applyFill="1" applyBorder="1" applyAlignment="1" applyProtection="1">
      <alignment horizontal="left"/>
      <protection hidden="1"/>
    </xf>
    <xf numFmtId="0" fontId="1" fillId="7" borderId="9" xfId="14" applyFill="1" applyBorder="1" applyAlignment="1" applyProtection="1">
      <alignment horizontal="center"/>
      <protection hidden="1"/>
    </xf>
    <xf numFmtId="0" fontId="1" fillId="7" borderId="6" xfId="14" applyFill="1" applyBorder="1" applyProtection="1">
      <protection hidden="1"/>
    </xf>
    <xf numFmtId="0" fontId="15" fillId="7" borderId="6" xfId="14" applyFont="1" applyFill="1" applyBorder="1" applyAlignment="1" applyProtection="1">
      <alignment horizontal="center"/>
      <protection hidden="1"/>
    </xf>
    <xf numFmtId="0" fontId="1" fillId="7" borderId="33" xfId="14" applyFill="1" applyBorder="1" applyAlignment="1" applyProtection="1">
      <alignment horizontal="center"/>
      <protection hidden="1"/>
    </xf>
    <xf numFmtId="0" fontId="15" fillId="7" borderId="28" xfId="14" applyFont="1" applyFill="1" applyBorder="1" applyAlignment="1" applyProtection="1">
      <alignment horizontal="center"/>
      <protection hidden="1"/>
    </xf>
    <xf numFmtId="0" fontId="1" fillId="6" borderId="5" xfId="14" applyFill="1" applyBorder="1" applyProtection="1">
      <protection hidden="1"/>
    </xf>
    <xf numFmtId="0" fontId="29" fillId="11" borderId="1" xfId="14" applyFont="1" applyFill="1" applyBorder="1" applyAlignment="1" applyProtection="1">
      <alignment horizontal="center"/>
      <protection hidden="1"/>
    </xf>
    <xf numFmtId="0" fontId="29" fillId="11" borderId="0" xfId="14" applyFont="1" applyFill="1" applyBorder="1" applyAlignment="1" applyProtection="1">
      <alignment horizontal="center"/>
      <protection hidden="1"/>
    </xf>
    <xf numFmtId="0" fontId="29" fillId="11" borderId="1" xfId="0" applyFont="1" applyFill="1" applyBorder="1" applyAlignment="1" applyProtection="1">
      <alignment horizontal="center"/>
      <protection hidden="1"/>
    </xf>
    <xf numFmtId="0" fontId="29" fillId="11" borderId="0" xfId="0" applyFont="1" applyFill="1" applyBorder="1" applyAlignment="1" applyProtection="1">
      <alignment horizontal="center"/>
      <protection hidden="1"/>
    </xf>
    <xf numFmtId="0" fontId="32" fillId="11" borderId="1" xfId="0" applyFont="1" applyFill="1" applyBorder="1" applyAlignment="1" applyProtection="1">
      <alignment horizontal="center"/>
      <protection hidden="1"/>
    </xf>
    <xf numFmtId="0" fontId="32" fillId="11" borderId="0" xfId="0" applyFont="1" applyFill="1" applyBorder="1" applyAlignment="1" applyProtection="1">
      <alignment horizontal="center"/>
      <protection hidden="1"/>
    </xf>
    <xf numFmtId="0" fontId="26" fillId="10" borderId="12" xfId="0" applyFont="1" applyFill="1" applyBorder="1" applyAlignment="1" applyProtection="1">
      <alignment horizontal="center"/>
      <protection hidden="1"/>
    </xf>
    <xf numFmtId="0" fontId="26" fillId="10" borderId="13" xfId="0" applyFont="1" applyFill="1" applyBorder="1" applyAlignment="1" applyProtection="1">
      <alignment horizontal="center"/>
      <protection hidden="1"/>
    </xf>
    <xf numFmtId="0" fontId="26" fillId="10" borderId="15" xfId="0" applyFont="1" applyFill="1" applyBorder="1" applyAlignment="1" applyProtection="1">
      <alignment horizontal="center"/>
      <protection hidden="1"/>
    </xf>
    <xf numFmtId="0" fontId="26" fillId="10" borderId="13" xfId="0" applyFont="1" applyFill="1" applyBorder="1" applyAlignment="1" applyProtection="1">
      <alignment horizontal="center" vertical="center"/>
      <protection hidden="1"/>
    </xf>
    <xf numFmtId="0" fontId="26" fillId="10" borderId="15" xfId="0" applyFont="1" applyFill="1" applyBorder="1" applyAlignment="1" applyProtection="1">
      <alignment horizontal="center" vertical="center"/>
      <protection hidden="1"/>
    </xf>
    <xf numFmtId="0" fontId="26" fillId="10" borderId="1" xfId="0" applyFont="1" applyFill="1" applyBorder="1" applyAlignment="1" applyProtection="1">
      <alignment horizontal="center"/>
      <protection hidden="1"/>
    </xf>
    <xf numFmtId="0" fontId="26" fillId="10" borderId="0" xfId="0" applyFont="1" applyFill="1" applyBorder="1" applyAlignment="1" applyProtection="1">
      <alignment horizontal="center"/>
      <protection hidden="1"/>
    </xf>
    <xf numFmtId="0" fontId="26" fillId="10" borderId="2" xfId="0" applyFont="1" applyFill="1" applyBorder="1" applyAlignment="1" applyProtection="1">
      <alignment horizontal="center"/>
      <protection hidden="1"/>
    </xf>
    <xf numFmtId="0" fontId="8" fillId="13" borderId="7" xfId="0" applyFont="1" applyFill="1" applyBorder="1" applyAlignment="1" applyProtection="1">
      <alignment horizontal="center"/>
      <protection hidden="1"/>
    </xf>
    <xf numFmtId="0" fontId="8" fillId="13" borderId="11" xfId="0" applyFont="1" applyFill="1" applyBorder="1" applyAlignment="1" applyProtection="1">
      <alignment horizontal="center"/>
      <protection hidden="1"/>
    </xf>
    <xf numFmtId="0" fontId="8" fillId="13" borderId="6" xfId="0" applyFont="1" applyFill="1" applyBorder="1" applyAlignment="1" applyProtection="1">
      <alignment horizontal="center"/>
      <protection hidden="1"/>
    </xf>
    <xf numFmtId="0" fontId="35" fillId="6" borderId="1" xfId="0"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8" fillId="12" borderId="18" xfId="0" applyFont="1" applyFill="1" applyBorder="1" applyAlignment="1" applyProtection="1">
      <alignment horizontal="center" vertical="center"/>
      <protection hidden="1"/>
    </xf>
    <xf numFmtId="0" fontId="8" fillId="12" borderId="19" xfId="0" applyFont="1" applyFill="1" applyBorder="1" applyAlignment="1" applyProtection="1">
      <alignment horizontal="center" vertical="center"/>
      <protection hidden="1"/>
    </xf>
    <xf numFmtId="0" fontId="8" fillId="12" borderId="17" xfId="0" applyFont="1" applyFill="1" applyBorder="1" applyAlignment="1" applyProtection="1">
      <alignment horizontal="center" vertical="center"/>
      <protection hidden="1"/>
    </xf>
    <xf numFmtId="0" fontId="8" fillId="12" borderId="20" xfId="0" applyFont="1" applyFill="1" applyBorder="1" applyAlignment="1" applyProtection="1">
      <alignment horizontal="center" vertical="center"/>
      <protection hidden="1"/>
    </xf>
    <xf numFmtId="0" fontId="8" fillId="12" borderId="18" xfId="0" applyFont="1" applyFill="1" applyBorder="1" applyAlignment="1" applyProtection="1">
      <alignment horizontal="center"/>
      <protection hidden="1"/>
    </xf>
    <xf numFmtId="0" fontId="8" fillId="12" borderId="19" xfId="0" applyFont="1" applyFill="1" applyBorder="1" applyAlignment="1" applyProtection="1">
      <alignment horizontal="center"/>
      <protection hidden="1"/>
    </xf>
    <xf numFmtId="0" fontId="8" fillId="12" borderId="17" xfId="0" applyFont="1" applyFill="1" applyBorder="1" applyAlignment="1" applyProtection="1">
      <alignment horizontal="center"/>
      <protection hidden="1"/>
    </xf>
    <xf numFmtId="0" fontId="8" fillId="12" borderId="16" xfId="0" applyFont="1" applyFill="1" applyBorder="1" applyAlignment="1" applyProtection="1">
      <alignment horizontal="center"/>
      <protection hidden="1"/>
    </xf>
    <xf numFmtId="0" fontId="8" fillId="12" borderId="20" xfId="0" applyFont="1" applyFill="1" applyBorder="1" applyAlignment="1" applyProtection="1">
      <alignment horizontal="center"/>
      <protection hidden="1"/>
    </xf>
    <xf numFmtId="0" fontId="8" fillId="12" borderId="2" xfId="0" applyFont="1" applyFill="1" applyBorder="1" applyAlignment="1" applyProtection="1">
      <alignment horizontal="center" vertical="center"/>
      <protection hidden="1"/>
    </xf>
    <xf numFmtId="0" fontId="26" fillId="10" borderId="7" xfId="0" applyFont="1" applyFill="1" applyBorder="1" applyAlignment="1" applyProtection="1">
      <alignment horizontal="center"/>
      <protection hidden="1"/>
    </xf>
    <xf numFmtId="0" fontId="26" fillId="10" borderId="6" xfId="0" applyFont="1" applyFill="1" applyBorder="1" applyAlignment="1" applyProtection="1">
      <alignment horizontal="center"/>
      <protection hidden="1"/>
    </xf>
    <xf numFmtId="0" fontId="26" fillId="10" borderId="11" xfId="0" applyFont="1" applyFill="1" applyBorder="1" applyAlignment="1" applyProtection="1">
      <alignment horizontal="center"/>
      <protection hidden="1"/>
    </xf>
    <xf numFmtId="0" fontId="26" fillId="10" borderId="6" xfId="0" applyFont="1" applyFill="1" applyBorder="1" applyAlignment="1" applyProtection="1">
      <alignment horizontal="center" vertical="center"/>
      <protection hidden="1"/>
    </xf>
    <xf numFmtId="0" fontId="26" fillId="10" borderId="11" xfId="0" applyFont="1" applyFill="1" applyBorder="1" applyAlignment="1" applyProtection="1">
      <alignment horizontal="center" vertical="center"/>
      <protection hidden="1"/>
    </xf>
    <xf numFmtId="0" fontId="8" fillId="13" borderId="9" xfId="14" applyFont="1" applyFill="1" applyBorder="1" applyAlignment="1" applyProtection="1">
      <alignment horizontal="center" wrapText="1"/>
      <protection hidden="1"/>
    </xf>
    <xf numFmtId="0" fontId="8" fillId="4" borderId="9" xfId="14" applyFont="1" applyFill="1" applyBorder="1" applyAlignment="1" applyProtection="1">
      <alignment horizontal="center" wrapText="1"/>
      <protection hidden="1"/>
    </xf>
    <xf numFmtId="0" fontId="8" fillId="7" borderId="9" xfId="14" applyFont="1" applyFill="1" applyBorder="1" applyAlignment="1" applyProtection="1">
      <alignment horizontal="center" wrapText="1"/>
      <protection hidden="1"/>
    </xf>
  </cellXfs>
  <cellStyles count="17">
    <cellStyle name="Comma 2" xfId="15"/>
    <cellStyle name="Normal" xfId="0" builtinId="0"/>
    <cellStyle name="Normal 2" xfId="2"/>
    <cellStyle name="Normal 2 2" xfId="3"/>
    <cellStyle name="Normal 3" xfId="1"/>
    <cellStyle name="Normal 3 2" xfId="6"/>
    <cellStyle name="Normal 3 2 2" xfId="12"/>
    <cellStyle name="Normal 3 3" xfId="10"/>
    <cellStyle name="Normal 4" xfId="5"/>
    <cellStyle name="Normal 4 2" xfId="7"/>
    <cellStyle name="Normal 5" xfId="4"/>
    <cellStyle name="Normal 5 2" xfId="11"/>
    <cellStyle name="Normal 6" xfId="9"/>
    <cellStyle name="Normal 6 2" xfId="13"/>
    <cellStyle name="Normal 7" xfId="8"/>
    <cellStyle name="Normal 8" xfId="14"/>
    <cellStyle name="Percent" xfId="16" builtinId="5"/>
  </cellStyles>
  <dxfs count="0"/>
  <tableStyles count="0" defaultTableStyle="TableStyleMedium9" defaultPivotStyle="PivotStyleLight16"/>
  <colors>
    <mruColors>
      <color rgb="FFA50021"/>
      <color rgb="FF0000CC"/>
      <color rgb="FF000099"/>
      <color rgb="FFF0F8FA"/>
      <color rgb="FFFFFFE1"/>
      <color rgb="FFEBF6F9"/>
      <color rgb="FF00FFFF"/>
      <color rgb="FFCCFFFF"/>
      <color rgb="FFFFFFCC"/>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99"/>
                </a:solidFill>
                <a:latin typeface="Arial"/>
                <a:ea typeface="Arial"/>
                <a:cs typeface="Arial"/>
              </a:defRPr>
            </a:pPr>
            <a:r>
              <a:rPr lang="en-US" sz="1400">
                <a:solidFill>
                  <a:srgbClr val="000099"/>
                </a:solidFill>
              </a:rPr>
              <a:t>VO2 (ml/hr)</a:t>
            </a:r>
          </a:p>
        </c:rich>
      </c:tx>
      <c:layout>
        <c:manualLayout>
          <c:xMode val="edge"/>
          <c:yMode val="edge"/>
          <c:x val="0.33594741204618322"/>
          <c:y val="1.5495055737958955E-2"/>
        </c:manualLayout>
      </c:layout>
      <c:overlay val="0"/>
      <c:spPr>
        <a:noFill/>
        <a:ln w="25400">
          <a:noFill/>
        </a:ln>
      </c:spPr>
    </c:title>
    <c:autoTitleDeleted val="0"/>
    <c:plotArea>
      <c:layout>
        <c:manualLayout>
          <c:layoutTarget val="inner"/>
          <c:xMode val="edge"/>
          <c:yMode val="edge"/>
          <c:x val="0.12693354831850268"/>
          <c:y val="0.14624363131079204"/>
          <c:w val="0.82918640335822513"/>
          <c:h val="0.65318728147911398"/>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Summary!$C$67:$C$185</c:f>
                <c:numCache>
                  <c:formatCode>General</c:formatCode>
                  <c:ptCount val="119"/>
                  <c:pt idx="0">
                    <c:v>4.9820650432976032</c:v>
                  </c:pt>
                  <c:pt idx="1">
                    <c:v>5.3670446016136104</c:v>
                  </c:pt>
                  <c:pt idx="2">
                    <c:v>3.5444390319882531</c:v>
                  </c:pt>
                  <c:pt idx="3">
                    <c:v>2.6312409997852004</c:v>
                  </c:pt>
                  <c:pt idx="4">
                    <c:v>3.0442408955902316</c:v>
                  </c:pt>
                  <c:pt idx="5">
                    <c:v>3.735518025746801</c:v>
                  </c:pt>
                  <c:pt idx="6">
                    <c:v>1.2876699526981363</c:v>
                  </c:pt>
                  <c:pt idx="7">
                    <c:v>3.0519635637416389</c:v>
                  </c:pt>
                  <c:pt idx="8">
                    <c:v>4.2803211549976963</c:v>
                  </c:pt>
                  <c:pt idx="9">
                    <c:v>2.7384220926838032</c:v>
                  </c:pt>
                  <c:pt idx="10">
                    <c:v>2.8289542206410663</c:v>
                  </c:pt>
                  <c:pt idx="11">
                    <c:v>3.5777916115118757</c:v>
                  </c:pt>
                  <c:pt idx="12">
                    <c:v>2.3884015240646375</c:v>
                  </c:pt>
                  <c:pt idx="13">
                    <c:v>2.7895408052914763</c:v>
                  </c:pt>
                  <c:pt idx="14">
                    <c:v>2.4060458997857146</c:v>
                  </c:pt>
                  <c:pt idx="15">
                    <c:v>1.7233876001377748</c:v>
                  </c:pt>
                  <c:pt idx="16">
                    <c:v>2.850430498366626</c:v>
                  </c:pt>
                  <c:pt idx="17">
                    <c:v>2.7031524099413988</c:v>
                  </c:pt>
                  <c:pt idx="18">
                    <c:v>1.678064206036713</c:v>
                  </c:pt>
                  <c:pt idx="19">
                    <c:v>2.832223404515696</c:v>
                  </c:pt>
                  <c:pt idx="20">
                    <c:v>2.8208450947041075</c:v>
                  </c:pt>
                  <c:pt idx="21">
                    <c:v>1.8089954469109213</c:v>
                  </c:pt>
                  <c:pt idx="22">
                    <c:v>2.250394053148109</c:v>
                  </c:pt>
                  <c:pt idx="23">
                    <c:v>1.9931256709239447</c:v>
                  </c:pt>
                  <c:pt idx="24">
                    <c:v>2.5905647710742365</c:v>
                  </c:pt>
                  <c:pt idx="25">
                    <c:v>3.1237536609091392</c:v>
                  </c:pt>
                  <c:pt idx="26">
                    <c:v>2.6278081903931367</c:v>
                  </c:pt>
                  <c:pt idx="27">
                    <c:v>3.4432707484636538</c:v>
                  </c:pt>
                  <c:pt idx="28">
                    <c:v>2.2939635842326105</c:v>
                  </c:pt>
                  <c:pt idx="29">
                    <c:v>2.4292332859170629</c:v>
                  </c:pt>
                  <c:pt idx="30">
                    <c:v>2.6432725858800166</c:v>
                  </c:pt>
                  <c:pt idx="31">
                    <c:v>2.7099939430488456</c:v>
                  </c:pt>
                  <c:pt idx="32">
                    <c:v>3.2227477308742642</c:v>
                  </c:pt>
                  <c:pt idx="33">
                    <c:v>2.0489443432857604</c:v>
                  </c:pt>
                  <c:pt idx="34">
                    <c:v>3.1662867028719686</c:v>
                  </c:pt>
                  <c:pt idx="35">
                    <c:v>3.1353949369887864</c:v>
                  </c:pt>
                  <c:pt idx="36">
                    <c:v>2.0013798377319518</c:v>
                  </c:pt>
                  <c:pt idx="37">
                    <c:v>2.4515114934807407</c:v>
                  </c:pt>
                  <c:pt idx="38">
                    <c:v>3.1021114561507819</c:v>
                  </c:pt>
                  <c:pt idx="39">
                    <c:v>2.3164458848551539</c:v>
                  </c:pt>
                  <c:pt idx="40">
                    <c:v>2.3590192911501413</c:v>
                  </c:pt>
                  <c:pt idx="41">
                    <c:v>1.790715449142513</c:v>
                  </c:pt>
                  <c:pt idx="42">
                    <c:v>3.3260816116937746</c:v>
                  </c:pt>
                  <c:pt idx="43">
                    <c:v>1.9751697055624364</c:v>
                  </c:pt>
                  <c:pt idx="44">
                    <c:v>2.6060131989319308</c:v>
                  </c:pt>
                  <c:pt idx="45">
                    <c:v>1.9557905617560489</c:v>
                  </c:pt>
                  <c:pt idx="46">
                    <c:v>2.3793845886834264</c:v>
                  </c:pt>
                  <c:pt idx="47">
                    <c:v>3.0739868289923162</c:v>
                  </c:pt>
                  <c:pt idx="48">
                    <c:v>2.0131536308188589</c:v>
                  </c:pt>
                  <c:pt idx="49">
                    <c:v>1.7096163328262859</c:v>
                  </c:pt>
                  <c:pt idx="50">
                    <c:v>1.8454960461182246</c:v>
                  </c:pt>
                  <c:pt idx="51">
                    <c:v>1.9759893215792435</c:v>
                  </c:pt>
                  <c:pt idx="52">
                    <c:v>2.6862374350452587</c:v>
                  </c:pt>
                  <c:pt idx="53">
                    <c:v>3.3649046687242072</c:v>
                  </c:pt>
                  <c:pt idx="54">
                    <c:v>2.4288489802648239</c:v>
                  </c:pt>
                  <c:pt idx="55">
                    <c:v>2.2094577543703005</c:v>
                  </c:pt>
                  <c:pt idx="56">
                    <c:v>3.3211524602737597</c:v>
                  </c:pt>
                  <c:pt idx="57">
                    <c:v>1.9899946113209495</c:v>
                  </c:pt>
                  <c:pt idx="58">
                    <c:v>2.7527317682835357</c:v>
                  </c:pt>
                  <c:pt idx="59">
                    <c:v>1.7045772513901476</c:v>
                  </c:pt>
                  <c:pt idx="60">
                    <c:v>3.1223513436873076</c:v>
                  </c:pt>
                  <c:pt idx="61">
                    <c:v>2.5052214031928846</c:v>
                  </c:pt>
                  <c:pt idx="62">
                    <c:v>3.7450826215376387</c:v>
                  </c:pt>
                  <c:pt idx="63">
                    <c:v>3.6341081454594075</c:v>
                  </c:pt>
                  <c:pt idx="64">
                    <c:v>2.0779814551694438</c:v>
                  </c:pt>
                  <c:pt idx="65">
                    <c:v>4.8455239336577192</c:v>
                  </c:pt>
                  <c:pt idx="66">
                    <c:v>4.625662297579475</c:v>
                  </c:pt>
                  <c:pt idx="67">
                    <c:v>3.0773506104293156</c:v>
                  </c:pt>
                  <c:pt idx="68">
                    <c:v>2.1425564501113104</c:v>
                  </c:pt>
                  <c:pt idx="69">
                    <c:v>2.9193194701287513</c:v>
                  </c:pt>
                  <c:pt idx="70">
                    <c:v>3.0241456094173151</c:v>
                  </c:pt>
                  <c:pt idx="71">
                    <c:v>2.142509842888908</c:v>
                  </c:pt>
                  <c:pt idx="72">
                    <c:v>4.4220456458989306</c:v>
                  </c:pt>
                  <c:pt idx="73">
                    <c:v>3.3330463843486644</c:v>
                  </c:pt>
                  <c:pt idx="74">
                    <c:v>2.0189326939955392</c:v>
                  </c:pt>
                  <c:pt idx="75">
                    <c:v>1.9063525730706872</c:v>
                  </c:pt>
                  <c:pt idx="76">
                    <c:v>2.6835679920271276</c:v>
                  </c:pt>
                  <c:pt idx="77">
                    <c:v>2.4026302892827136</c:v>
                  </c:pt>
                  <c:pt idx="78">
                    <c:v>3.1726360002910607</c:v>
                  </c:pt>
                  <c:pt idx="79">
                    <c:v>2.2153205732334453</c:v>
                  </c:pt>
                  <c:pt idx="80">
                    <c:v>3.1800236769345411</c:v>
                  </c:pt>
                  <c:pt idx="81">
                    <c:v>2.1661595057390954</c:v>
                  </c:pt>
                  <c:pt idx="82">
                    <c:v>3.9677734157532853</c:v>
                  </c:pt>
                  <c:pt idx="83">
                    <c:v>1.531000516930983</c:v>
                  </c:pt>
                  <c:pt idx="84">
                    <c:v>3.5410115037753904</c:v>
                  </c:pt>
                  <c:pt idx="85">
                    <c:v>3.6389982149683102</c:v>
                  </c:pt>
                  <c:pt idx="86">
                    <c:v>3.6844189005801162</c:v>
                  </c:pt>
                  <c:pt idx="87">
                    <c:v>2.1421139227665522</c:v>
                  </c:pt>
                  <c:pt idx="88">
                    <c:v>2.2852630211952518</c:v>
                  </c:pt>
                  <c:pt idx="89">
                    <c:v>4.6141855475963753</c:v>
                  </c:pt>
                  <c:pt idx="90">
                    <c:v>2.0820046141710038</c:v>
                  </c:pt>
                  <c:pt idx="91">
                    <c:v>2.2176373189358012</c:v>
                  </c:pt>
                  <c:pt idx="92">
                    <c:v>2.3096757737926308</c:v>
                  </c:pt>
                  <c:pt idx="93">
                    <c:v>1.718749277295271</c:v>
                  </c:pt>
                  <c:pt idx="94">
                    <c:v>3.0670756577216238</c:v>
                  </c:pt>
                  <c:pt idx="95">
                    <c:v>2.2844024530280449</c:v>
                  </c:pt>
                  <c:pt idx="96">
                    <c:v>2.7822108788897473</c:v>
                  </c:pt>
                  <c:pt idx="97">
                    <c:v>2.6250640668633549</c:v>
                  </c:pt>
                  <c:pt idx="98">
                    <c:v>2.7762850222494779</c:v>
                  </c:pt>
                  <c:pt idx="99">
                    <c:v>2.3390696325913685</c:v>
                  </c:pt>
                  <c:pt idx="100">
                    <c:v>2.9928513163577879</c:v>
                  </c:pt>
                  <c:pt idx="101">
                    <c:v>2.7257926603621225</c:v>
                  </c:pt>
                  <c:pt idx="102">
                    <c:v>3.0515980460816228</c:v>
                  </c:pt>
                  <c:pt idx="103">
                    <c:v>3.1935190605258104</c:v>
                  </c:pt>
                  <c:pt idx="104">
                    <c:v>3.0251599715962456</c:v>
                  </c:pt>
                  <c:pt idx="105">
                    <c:v>3.9477236728778995</c:v>
                  </c:pt>
                  <c:pt idx="106">
                    <c:v>3.3538993456473434</c:v>
                  </c:pt>
                  <c:pt idx="107">
                    <c:v>2.7205345827419603</c:v>
                  </c:pt>
                  <c:pt idx="108">
                    <c:v>2.9652330813204149</c:v>
                  </c:pt>
                  <c:pt idx="109">
                    <c:v>3.2376011790842796</c:v>
                  </c:pt>
                  <c:pt idx="110">
                    <c:v>2.1141325127153938</c:v>
                  </c:pt>
                  <c:pt idx="111">
                    <c:v>2.3382450380611886</c:v>
                  </c:pt>
                  <c:pt idx="112">
                    <c:v>1.6286253264499011</c:v>
                  </c:pt>
                  <c:pt idx="113">
                    <c:v>2.6086905184089453</c:v>
                  </c:pt>
                  <c:pt idx="114">
                    <c:v>2.1841705417250581</c:v>
                  </c:pt>
                  <c:pt idx="115">
                    <c:v>1.9010305518040251</c:v>
                  </c:pt>
                  <c:pt idx="116">
                    <c:v>2.7809855719712595</c:v>
                  </c:pt>
                  <c:pt idx="117">
                    <c:v>2.2893669255961835</c:v>
                  </c:pt>
                  <c:pt idx="118">
                    <c:v>2.7262074945713111</c:v>
                  </c:pt>
                </c:numCache>
              </c:numRef>
            </c:plus>
            <c:minus>
              <c:numRef>
                <c:f>Summary!$C$67:$C$185</c:f>
                <c:numCache>
                  <c:formatCode>General</c:formatCode>
                  <c:ptCount val="119"/>
                  <c:pt idx="0">
                    <c:v>4.9820650432976032</c:v>
                  </c:pt>
                  <c:pt idx="1">
                    <c:v>5.3670446016136104</c:v>
                  </c:pt>
                  <c:pt idx="2">
                    <c:v>3.5444390319882531</c:v>
                  </c:pt>
                  <c:pt idx="3">
                    <c:v>2.6312409997852004</c:v>
                  </c:pt>
                  <c:pt idx="4">
                    <c:v>3.0442408955902316</c:v>
                  </c:pt>
                  <c:pt idx="5">
                    <c:v>3.735518025746801</c:v>
                  </c:pt>
                  <c:pt idx="6">
                    <c:v>1.2876699526981363</c:v>
                  </c:pt>
                  <c:pt idx="7">
                    <c:v>3.0519635637416389</c:v>
                  </c:pt>
                  <c:pt idx="8">
                    <c:v>4.2803211549976963</c:v>
                  </c:pt>
                  <c:pt idx="9">
                    <c:v>2.7384220926838032</c:v>
                  </c:pt>
                  <c:pt idx="10">
                    <c:v>2.8289542206410663</c:v>
                  </c:pt>
                  <c:pt idx="11">
                    <c:v>3.5777916115118757</c:v>
                  </c:pt>
                  <c:pt idx="12">
                    <c:v>2.3884015240646375</c:v>
                  </c:pt>
                  <c:pt idx="13">
                    <c:v>2.7895408052914763</c:v>
                  </c:pt>
                  <c:pt idx="14">
                    <c:v>2.4060458997857146</c:v>
                  </c:pt>
                  <c:pt idx="15">
                    <c:v>1.7233876001377748</c:v>
                  </c:pt>
                  <c:pt idx="16">
                    <c:v>2.850430498366626</c:v>
                  </c:pt>
                  <c:pt idx="17">
                    <c:v>2.7031524099413988</c:v>
                  </c:pt>
                  <c:pt idx="18">
                    <c:v>1.678064206036713</c:v>
                  </c:pt>
                  <c:pt idx="19">
                    <c:v>2.832223404515696</c:v>
                  </c:pt>
                  <c:pt idx="20">
                    <c:v>2.8208450947041075</c:v>
                  </c:pt>
                  <c:pt idx="21">
                    <c:v>1.8089954469109213</c:v>
                  </c:pt>
                  <c:pt idx="22">
                    <c:v>2.250394053148109</c:v>
                  </c:pt>
                  <c:pt idx="23">
                    <c:v>1.9931256709239447</c:v>
                  </c:pt>
                  <c:pt idx="24">
                    <c:v>2.5905647710742365</c:v>
                  </c:pt>
                  <c:pt idx="25">
                    <c:v>3.1237536609091392</c:v>
                  </c:pt>
                  <c:pt idx="26">
                    <c:v>2.6278081903931367</c:v>
                  </c:pt>
                  <c:pt idx="27">
                    <c:v>3.4432707484636538</c:v>
                  </c:pt>
                  <c:pt idx="28">
                    <c:v>2.2939635842326105</c:v>
                  </c:pt>
                  <c:pt idx="29">
                    <c:v>2.4292332859170629</c:v>
                  </c:pt>
                  <c:pt idx="30">
                    <c:v>2.6432725858800166</c:v>
                  </c:pt>
                  <c:pt idx="31">
                    <c:v>2.7099939430488456</c:v>
                  </c:pt>
                  <c:pt idx="32">
                    <c:v>3.2227477308742642</c:v>
                  </c:pt>
                  <c:pt idx="33">
                    <c:v>2.0489443432857604</c:v>
                  </c:pt>
                  <c:pt idx="34">
                    <c:v>3.1662867028719686</c:v>
                  </c:pt>
                  <c:pt idx="35">
                    <c:v>3.1353949369887864</c:v>
                  </c:pt>
                  <c:pt idx="36">
                    <c:v>2.0013798377319518</c:v>
                  </c:pt>
                  <c:pt idx="37">
                    <c:v>2.4515114934807407</c:v>
                  </c:pt>
                  <c:pt idx="38">
                    <c:v>3.1021114561507819</c:v>
                  </c:pt>
                  <c:pt idx="39">
                    <c:v>2.3164458848551539</c:v>
                  </c:pt>
                  <c:pt idx="40">
                    <c:v>2.3590192911501413</c:v>
                  </c:pt>
                  <c:pt idx="41">
                    <c:v>1.790715449142513</c:v>
                  </c:pt>
                  <c:pt idx="42">
                    <c:v>3.3260816116937746</c:v>
                  </c:pt>
                  <c:pt idx="43">
                    <c:v>1.9751697055624364</c:v>
                  </c:pt>
                  <c:pt idx="44">
                    <c:v>2.6060131989319308</c:v>
                  </c:pt>
                  <c:pt idx="45">
                    <c:v>1.9557905617560489</c:v>
                  </c:pt>
                  <c:pt idx="46">
                    <c:v>2.3793845886834264</c:v>
                  </c:pt>
                  <c:pt idx="47">
                    <c:v>3.0739868289923162</c:v>
                  </c:pt>
                  <c:pt idx="48">
                    <c:v>2.0131536308188589</c:v>
                  </c:pt>
                  <c:pt idx="49">
                    <c:v>1.7096163328262859</c:v>
                  </c:pt>
                  <c:pt idx="50">
                    <c:v>1.8454960461182246</c:v>
                  </c:pt>
                  <c:pt idx="51">
                    <c:v>1.9759893215792435</c:v>
                  </c:pt>
                  <c:pt idx="52">
                    <c:v>2.6862374350452587</c:v>
                  </c:pt>
                  <c:pt idx="53">
                    <c:v>3.3649046687242072</c:v>
                  </c:pt>
                  <c:pt idx="54">
                    <c:v>2.4288489802648239</c:v>
                  </c:pt>
                  <c:pt idx="55">
                    <c:v>2.2094577543703005</c:v>
                  </c:pt>
                  <c:pt idx="56">
                    <c:v>3.3211524602737597</c:v>
                  </c:pt>
                  <c:pt idx="57">
                    <c:v>1.9899946113209495</c:v>
                  </c:pt>
                  <c:pt idx="58">
                    <c:v>2.7527317682835357</c:v>
                  </c:pt>
                  <c:pt idx="59">
                    <c:v>1.7045772513901476</c:v>
                  </c:pt>
                  <c:pt idx="60">
                    <c:v>3.1223513436873076</c:v>
                  </c:pt>
                  <c:pt idx="61">
                    <c:v>2.5052214031928846</c:v>
                  </c:pt>
                  <c:pt idx="62">
                    <c:v>3.7450826215376387</c:v>
                  </c:pt>
                  <c:pt idx="63">
                    <c:v>3.6341081454594075</c:v>
                  </c:pt>
                  <c:pt idx="64">
                    <c:v>2.0779814551694438</c:v>
                  </c:pt>
                  <c:pt idx="65">
                    <c:v>4.8455239336577192</c:v>
                  </c:pt>
                  <c:pt idx="66">
                    <c:v>4.625662297579475</c:v>
                  </c:pt>
                  <c:pt idx="67">
                    <c:v>3.0773506104293156</c:v>
                  </c:pt>
                  <c:pt idx="68">
                    <c:v>2.1425564501113104</c:v>
                  </c:pt>
                  <c:pt idx="69">
                    <c:v>2.9193194701287513</c:v>
                  </c:pt>
                  <c:pt idx="70">
                    <c:v>3.0241456094173151</c:v>
                  </c:pt>
                  <c:pt idx="71">
                    <c:v>2.142509842888908</c:v>
                  </c:pt>
                  <c:pt idx="72">
                    <c:v>4.4220456458989306</c:v>
                  </c:pt>
                  <c:pt idx="73">
                    <c:v>3.3330463843486644</c:v>
                  </c:pt>
                  <c:pt idx="74">
                    <c:v>2.0189326939955392</c:v>
                  </c:pt>
                  <c:pt idx="75">
                    <c:v>1.9063525730706872</c:v>
                  </c:pt>
                  <c:pt idx="76">
                    <c:v>2.6835679920271276</c:v>
                  </c:pt>
                  <c:pt idx="77">
                    <c:v>2.4026302892827136</c:v>
                  </c:pt>
                  <c:pt idx="78">
                    <c:v>3.1726360002910607</c:v>
                  </c:pt>
                  <c:pt idx="79">
                    <c:v>2.2153205732334453</c:v>
                  </c:pt>
                  <c:pt idx="80">
                    <c:v>3.1800236769345411</c:v>
                  </c:pt>
                  <c:pt idx="81">
                    <c:v>2.1661595057390954</c:v>
                  </c:pt>
                  <c:pt idx="82">
                    <c:v>3.9677734157532853</c:v>
                  </c:pt>
                  <c:pt idx="83">
                    <c:v>1.531000516930983</c:v>
                  </c:pt>
                  <c:pt idx="84">
                    <c:v>3.5410115037753904</c:v>
                  </c:pt>
                  <c:pt idx="85">
                    <c:v>3.6389982149683102</c:v>
                  </c:pt>
                  <c:pt idx="86">
                    <c:v>3.6844189005801162</c:v>
                  </c:pt>
                  <c:pt idx="87">
                    <c:v>2.1421139227665522</c:v>
                  </c:pt>
                  <c:pt idx="88">
                    <c:v>2.2852630211952518</c:v>
                  </c:pt>
                  <c:pt idx="89">
                    <c:v>4.6141855475963753</c:v>
                  </c:pt>
                  <c:pt idx="90">
                    <c:v>2.0820046141710038</c:v>
                  </c:pt>
                  <c:pt idx="91">
                    <c:v>2.2176373189358012</c:v>
                  </c:pt>
                  <c:pt idx="92">
                    <c:v>2.3096757737926308</c:v>
                  </c:pt>
                  <c:pt idx="93">
                    <c:v>1.718749277295271</c:v>
                  </c:pt>
                  <c:pt idx="94">
                    <c:v>3.0670756577216238</c:v>
                  </c:pt>
                  <c:pt idx="95">
                    <c:v>2.2844024530280449</c:v>
                  </c:pt>
                  <c:pt idx="96">
                    <c:v>2.7822108788897473</c:v>
                  </c:pt>
                  <c:pt idx="97">
                    <c:v>2.6250640668633549</c:v>
                  </c:pt>
                  <c:pt idx="98">
                    <c:v>2.7762850222494779</c:v>
                  </c:pt>
                  <c:pt idx="99">
                    <c:v>2.3390696325913685</c:v>
                  </c:pt>
                  <c:pt idx="100">
                    <c:v>2.9928513163577879</c:v>
                  </c:pt>
                  <c:pt idx="101">
                    <c:v>2.7257926603621225</c:v>
                  </c:pt>
                  <c:pt idx="102">
                    <c:v>3.0515980460816228</c:v>
                  </c:pt>
                  <c:pt idx="103">
                    <c:v>3.1935190605258104</c:v>
                  </c:pt>
                  <c:pt idx="104">
                    <c:v>3.0251599715962456</c:v>
                  </c:pt>
                  <c:pt idx="105">
                    <c:v>3.9477236728778995</c:v>
                  </c:pt>
                  <c:pt idx="106">
                    <c:v>3.3538993456473434</c:v>
                  </c:pt>
                  <c:pt idx="107">
                    <c:v>2.7205345827419603</c:v>
                  </c:pt>
                  <c:pt idx="108">
                    <c:v>2.9652330813204149</c:v>
                  </c:pt>
                  <c:pt idx="109">
                    <c:v>3.2376011790842796</c:v>
                  </c:pt>
                  <c:pt idx="110">
                    <c:v>2.1141325127153938</c:v>
                  </c:pt>
                  <c:pt idx="111">
                    <c:v>2.3382450380611886</c:v>
                  </c:pt>
                  <c:pt idx="112">
                    <c:v>1.6286253264499011</c:v>
                  </c:pt>
                  <c:pt idx="113">
                    <c:v>2.6086905184089453</c:v>
                  </c:pt>
                  <c:pt idx="114">
                    <c:v>2.1841705417250581</c:v>
                  </c:pt>
                  <c:pt idx="115">
                    <c:v>1.9010305518040251</c:v>
                  </c:pt>
                  <c:pt idx="116">
                    <c:v>2.7809855719712595</c:v>
                  </c:pt>
                  <c:pt idx="117">
                    <c:v>2.2893669255961835</c:v>
                  </c:pt>
                  <c:pt idx="118">
                    <c:v>2.7262074945713111</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Summary!$B$67:$B$185</c:f>
              <c:numCache>
                <c:formatCode>0.00</c:formatCode>
                <c:ptCount val="119"/>
                <c:pt idx="0">
                  <c:v>68.303811111111116</c:v>
                </c:pt>
                <c:pt idx="1">
                  <c:v>65.718933333333339</c:v>
                </c:pt>
                <c:pt idx="2">
                  <c:v>78.825955555555538</c:v>
                </c:pt>
                <c:pt idx="3">
                  <c:v>82.414755555555544</c:v>
                </c:pt>
                <c:pt idx="4">
                  <c:v>71.691329629629635</c:v>
                </c:pt>
                <c:pt idx="5">
                  <c:v>73.42127777777776</c:v>
                </c:pt>
                <c:pt idx="6">
                  <c:v>73.445370370370384</c:v>
                </c:pt>
                <c:pt idx="7">
                  <c:v>69.400274074074076</c:v>
                </c:pt>
                <c:pt idx="8">
                  <c:v>70.884170370370384</c:v>
                </c:pt>
                <c:pt idx="9">
                  <c:v>68.261970370370378</c:v>
                </c:pt>
                <c:pt idx="10">
                  <c:v>64.281496296296297</c:v>
                </c:pt>
                <c:pt idx="11">
                  <c:v>65.74908518518518</c:v>
                </c:pt>
                <c:pt idx="12">
                  <c:v>67.125033333333334</c:v>
                </c:pt>
                <c:pt idx="13">
                  <c:v>59.050318518518516</c:v>
                </c:pt>
                <c:pt idx="14">
                  <c:v>60.024274074074079</c:v>
                </c:pt>
                <c:pt idx="15">
                  <c:v>54.700055555555558</c:v>
                </c:pt>
                <c:pt idx="16">
                  <c:v>69.985077777777775</c:v>
                </c:pt>
                <c:pt idx="17">
                  <c:v>62.779262962962953</c:v>
                </c:pt>
                <c:pt idx="18">
                  <c:v>54.281396296296286</c:v>
                </c:pt>
                <c:pt idx="19">
                  <c:v>59.006855555555553</c:v>
                </c:pt>
                <c:pt idx="20">
                  <c:v>57.381370370370369</c:v>
                </c:pt>
                <c:pt idx="21">
                  <c:v>57.396655555555554</c:v>
                </c:pt>
                <c:pt idx="22">
                  <c:v>55.739844444444444</c:v>
                </c:pt>
                <c:pt idx="23">
                  <c:v>68.519185185185194</c:v>
                </c:pt>
                <c:pt idx="24">
                  <c:v>64.154770370370372</c:v>
                </c:pt>
                <c:pt idx="25">
                  <c:v>71.083333333333329</c:v>
                </c:pt>
                <c:pt idx="26">
                  <c:v>74.344814814814811</c:v>
                </c:pt>
                <c:pt idx="27">
                  <c:v>76.239485185185188</c:v>
                </c:pt>
                <c:pt idx="28">
                  <c:v>72.63350370370371</c:v>
                </c:pt>
                <c:pt idx="29">
                  <c:v>72.888844444444445</c:v>
                </c:pt>
                <c:pt idx="30">
                  <c:v>72.966525925925922</c:v>
                </c:pt>
                <c:pt idx="31">
                  <c:v>72.346714814814817</c:v>
                </c:pt>
                <c:pt idx="32">
                  <c:v>68.477051851851854</c:v>
                </c:pt>
                <c:pt idx="33">
                  <c:v>72.55768888888889</c:v>
                </c:pt>
                <c:pt idx="34">
                  <c:v>71.342866666666666</c:v>
                </c:pt>
                <c:pt idx="35">
                  <c:v>69.589944444444455</c:v>
                </c:pt>
                <c:pt idx="36">
                  <c:v>64.75261481481482</c:v>
                </c:pt>
                <c:pt idx="37">
                  <c:v>61.276329629629622</c:v>
                </c:pt>
                <c:pt idx="38">
                  <c:v>60.42195925925926</c:v>
                </c:pt>
                <c:pt idx="39">
                  <c:v>63.702525925925912</c:v>
                </c:pt>
                <c:pt idx="40">
                  <c:v>68.20312222222222</c:v>
                </c:pt>
                <c:pt idx="41">
                  <c:v>63.270770370370379</c:v>
                </c:pt>
                <c:pt idx="42">
                  <c:v>64.293174074074074</c:v>
                </c:pt>
                <c:pt idx="43">
                  <c:v>58.72152222222222</c:v>
                </c:pt>
                <c:pt idx="44">
                  <c:v>60.876937037037045</c:v>
                </c:pt>
                <c:pt idx="45">
                  <c:v>57.672285185185189</c:v>
                </c:pt>
                <c:pt idx="46">
                  <c:v>67.146444444444441</c:v>
                </c:pt>
                <c:pt idx="47">
                  <c:v>68.281585185185179</c:v>
                </c:pt>
                <c:pt idx="48">
                  <c:v>69.408670370370359</c:v>
                </c:pt>
                <c:pt idx="49">
                  <c:v>73.016885185185188</c:v>
                </c:pt>
                <c:pt idx="50">
                  <c:v>77.712114814814811</c:v>
                </c:pt>
                <c:pt idx="51">
                  <c:v>74.345162962962945</c:v>
                </c:pt>
                <c:pt idx="52">
                  <c:v>74.110422222222212</c:v>
                </c:pt>
                <c:pt idx="53">
                  <c:v>74.791448148148163</c:v>
                </c:pt>
                <c:pt idx="54">
                  <c:v>78.062396296296299</c:v>
                </c:pt>
                <c:pt idx="55">
                  <c:v>73.250929629629638</c:v>
                </c:pt>
                <c:pt idx="56">
                  <c:v>77.906433333333339</c:v>
                </c:pt>
                <c:pt idx="57">
                  <c:v>72.222022222222236</c:v>
                </c:pt>
                <c:pt idx="58">
                  <c:v>71.506711111111102</c:v>
                </c:pt>
                <c:pt idx="59">
                  <c:v>79.846844444444443</c:v>
                </c:pt>
                <c:pt idx="60">
                  <c:v>62.689266666666668</c:v>
                </c:pt>
                <c:pt idx="61">
                  <c:v>66.429014814814821</c:v>
                </c:pt>
                <c:pt idx="62">
                  <c:v>66.909903703703719</c:v>
                </c:pt>
                <c:pt idx="63">
                  <c:v>65.861525925925932</c:v>
                </c:pt>
                <c:pt idx="64">
                  <c:v>72.43325185185185</c:v>
                </c:pt>
                <c:pt idx="65">
                  <c:v>77.970203703703703</c:v>
                </c:pt>
                <c:pt idx="66">
                  <c:v>68.408129629629627</c:v>
                </c:pt>
                <c:pt idx="67">
                  <c:v>66.481148148148137</c:v>
                </c:pt>
                <c:pt idx="68">
                  <c:v>67.693633333333338</c:v>
                </c:pt>
                <c:pt idx="69">
                  <c:v>63.335666666666661</c:v>
                </c:pt>
                <c:pt idx="70">
                  <c:v>65.680862962962976</c:v>
                </c:pt>
                <c:pt idx="71">
                  <c:v>71.127059259259269</c:v>
                </c:pt>
                <c:pt idx="72">
                  <c:v>74.248899999999992</c:v>
                </c:pt>
                <c:pt idx="73">
                  <c:v>73.821851851851832</c:v>
                </c:pt>
                <c:pt idx="74">
                  <c:v>76.522096296296297</c:v>
                </c:pt>
                <c:pt idx="75">
                  <c:v>78.934929629629636</c:v>
                </c:pt>
                <c:pt idx="76">
                  <c:v>69.704674074074077</c:v>
                </c:pt>
                <c:pt idx="77">
                  <c:v>74.853985185185181</c:v>
                </c:pt>
                <c:pt idx="78">
                  <c:v>75.175185185185185</c:v>
                </c:pt>
                <c:pt idx="79">
                  <c:v>67.027966666666657</c:v>
                </c:pt>
                <c:pt idx="80">
                  <c:v>75.469022222222222</c:v>
                </c:pt>
                <c:pt idx="81">
                  <c:v>67.584837037037047</c:v>
                </c:pt>
                <c:pt idx="82">
                  <c:v>72.555959259259268</c:v>
                </c:pt>
                <c:pt idx="83">
                  <c:v>68.551914814814808</c:v>
                </c:pt>
                <c:pt idx="84">
                  <c:v>73.863807407407407</c:v>
                </c:pt>
                <c:pt idx="85">
                  <c:v>60.344274074074079</c:v>
                </c:pt>
                <c:pt idx="86">
                  <c:v>66.498229629629634</c:v>
                </c:pt>
                <c:pt idx="87">
                  <c:v>59.022025925925931</c:v>
                </c:pt>
                <c:pt idx="88">
                  <c:v>59.98882592592593</c:v>
                </c:pt>
                <c:pt idx="89">
                  <c:v>71.457040740740752</c:v>
                </c:pt>
                <c:pt idx="90">
                  <c:v>67.723814814814816</c:v>
                </c:pt>
                <c:pt idx="91">
                  <c:v>65.635748148148139</c:v>
                </c:pt>
                <c:pt idx="92">
                  <c:v>62.538737037037031</c:v>
                </c:pt>
                <c:pt idx="93">
                  <c:v>62.186259259259259</c:v>
                </c:pt>
                <c:pt idx="94">
                  <c:v>61.83511851851852</c:v>
                </c:pt>
                <c:pt idx="95">
                  <c:v>73.798159259259251</c:v>
                </c:pt>
                <c:pt idx="96">
                  <c:v>71.945496296296298</c:v>
                </c:pt>
                <c:pt idx="97">
                  <c:v>74.606429629629616</c:v>
                </c:pt>
                <c:pt idx="98">
                  <c:v>77.438629629629631</c:v>
                </c:pt>
                <c:pt idx="99">
                  <c:v>75.067966666666678</c:v>
                </c:pt>
                <c:pt idx="100">
                  <c:v>76.665751851851851</c:v>
                </c:pt>
                <c:pt idx="101">
                  <c:v>72.40665555555556</c:v>
                </c:pt>
                <c:pt idx="102">
                  <c:v>75.027285185185178</c:v>
                </c:pt>
                <c:pt idx="103">
                  <c:v>72.220751851851844</c:v>
                </c:pt>
                <c:pt idx="104">
                  <c:v>74.807562962962962</c:v>
                </c:pt>
                <c:pt idx="105">
                  <c:v>70.390825925925924</c:v>
                </c:pt>
                <c:pt idx="106">
                  <c:v>72.960907407407419</c:v>
                </c:pt>
                <c:pt idx="107">
                  <c:v>70.61966666666666</c:v>
                </c:pt>
                <c:pt idx="108">
                  <c:v>72.377270370370368</c:v>
                </c:pt>
                <c:pt idx="109">
                  <c:v>63.156692592592584</c:v>
                </c:pt>
                <c:pt idx="110">
                  <c:v>60.83617407407408</c:v>
                </c:pt>
                <c:pt idx="111">
                  <c:v>62.79982592592593</c:v>
                </c:pt>
                <c:pt idx="112">
                  <c:v>66.229751851851859</c:v>
                </c:pt>
                <c:pt idx="113">
                  <c:v>60.939085185185185</c:v>
                </c:pt>
                <c:pt idx="114">
                  <c:v>60.742455555555551</c:v>
                </c:pt>
                <c:pt idx="115">
                  <c:v>62.898614814814813</c:v>
                </c:pt>
                <c:pt idx="116">
                  <c:v>61.536511111111118</c:v>
                </c:pt>
                <c:pt idx="117">
                  <c:v>65.420796296296302</c:v>
                </c:pt>
                <c:pt idx="118">
                  <c:v>64.031955555555555</c:v>
                </c:pt>
              </c:numCache>
            </c:numRef>
          </c:val>
          <c:smooth val="0"/>
          <c:extLst>
            <c:ext xmlns:c16="http://schemas.microsoft.com/office/drawing/2014/chart" uri="{C3380CC4-5D6E-409C-BE32-E72D297353CC}">
              <c16:uniqueId val="{00000000-1CD3-41FB-A135-9AA44920F888}"/>
            </c:ext>
          </c:extLst>
        </c:ser>
        <c:dLbls>
          <c:showLegendKey val="0"/>
          <c:showVal val="0"/>
          <c:showCatName val="0"/>
          <c:showSerName val="0"/>
          <c:showPercent val="0"/>
          <c:showBubbleSize val="0"/>
        </c:dLbls>
        <c:marker val="1"/>
        <c:smooth val="0"/>
        <c:axId val="85141760"/>
        <c:axId val="85159936"/>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0-1389-4314-B242-290EB25A2621}"/>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1-1389-4314-B242-290EB25A2621}"/>
                  </c:ext>
                </c:extLst>
              </c15:ser>
            </c15:filteredLineSeries>
          </c:ext>
        </c:extLst>
      </c:lineChart>
      <c:catAx>
        <c:axId val="85141760"/>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i="0" u="none" strike="noStrike" baseline="0">
                <a:solidFill>
                  <a:srgbClr val="000000"/>
                </a:solidFill>
                <a:latin typeface="Arial"/>
                <a:ea typeface="Arial"/>
                <a:cs typeface="Arial"/>
              </a:defRPr>
            </a:pPr>
            <a:endParaRPr lang="en-US"/>
          </a:p>
        </c:txPr>
        <c:crossAx val="85159936"/>
        <c:crosses val="autoZero"/>
        <c:auto val="1"/>
        <c:lblAlgn val="ctr"/>
        <c:lblOffset val="100"/>
        <c:tickLblSkip val="6"/>
        <c:tickMarkSkip val="8"/>
        <c:noMultiLvlLbl val="0"/>
      </c:catAx>
      <c:valAx>
        <c:axId val="85159936"/>
        <c:scaling>
          <c:orientation val="minMax"/>
          <c:max val="100"/>
          <c:min val="50"/>
        </c:scaling>
        <c:delete val="0"/>
        <c:axPos val="l"/>
        <c:numFmt formatCode="0;[Red]0" sourceLinked="0"/>
        <c:majorTickMark val="out"/>
        <c:minorTickMark val="none"/>
        <c:tickLblPos val="nextTo"/>
        <c:spPr>
          <a:ln w="158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85141760"/>
        <c:crosses val="autoZero"/>
        <c:crossBetween val="between"/>
        <c:majorUnit val="10"/>
      </c:valAx>
      <c:spPr>
        <a:noFill/>
        <a:ln w="25400">
          <a:noFill/>
        </a:ln>
      </c:spPr>
    </c:plotArea>
    <c:legend>
      <c:legendPos val="r"/>
      <c:layout>
        <c:manualLayout>
          <c:xMode val="edge"/>
          <c:yMode val="edge"/>
          <c:x val="0.12888613794991144"/>
          <c:y val="0.12411449745252431"/>
          <c:w val="0.28302105016326323"/>
          <c:h val="0.1026152848540991"/>
        </c:manualLayout>
      </c:layout>
      <c:overlay val="0"/>
      <c:txPr>
        <a:bodyPr/>
        <a:lstStyle/>
        <a:p>
          <a:pPr>
            <a:defRPr sz="9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33" r="0.75000000000000933"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RER (VCO2/VO2)</a:t>
            </a:r>
          </a:p>
        </c:rich>
      </c:tx>
      <c:layout>
        <c:manualLayout>
          <c:xMode val="edge"/>
          <c:yMode val="edge"/>
          <c:x val="0.31641765914864539"/>
          <c:y val="1.3431054682178568E-2"/>
        </c:manualLayout>
      </c:layout>
      <c:overlay val="0"/>
      <c:spPr>
        <a:noFill/>
        <a:ln w="25400">
          <a:noFill/>
        </a:ln>
      </c:spPr>
    </c:title>
    <c:autoTitleDeleted val="0"/>
    <c:plotArea>
      <c:layout>
        <c:manualLayout>
          <c:layoutTarget val="inner"/>
          <c:xMode val="edge"/>
          <c:yMode val="edge"/>
          <c:x val="0.13032603325667486"/>
          <c:y val="0.15750247482040525"/>
          <c:w val="0.8195508780517653"/>
          <c:h val="0.63016719795838672"/>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Summary!$K$67:$K$185</c:f>
                <c:numCache>
                  <c:formatCode>General</c:formatCode>
                  <c:ptCount val="119"/>
                  <c:pt idx="0">
                    <c:v>1.2899150314942424E-2</c:v>
                  </c:pt>
                  <c:pt idx="1">
                    <c:v>1.4078447048199967E-2</c:v>
                  </c:pt>
                  <c:pt idx="2">
                    <c:v>1.5731736305723339E-2</c:v>
                  </c:pt>
                  <c:pt idx="3">
                    <c:v>1.2336207256155101E-2</c:v>
                  </c:pt>
                  <c:pt idx="4">
                    <c:v>1.6731285425346989E-2</c:v>
                  </c:pt>
                  <c:pt idx="5">
                    <c:v>2.1023077339457834E-2</c:v>
                  </c:pt>
                  <c:pt idx="6">
                    <c:v>2.1632856699360364E-2</c:v>
                  </c:pt>
                  <c:pt idx="7">
                    <c:v>2.2137742080862697E-2</c:v>
                  </c:pt>
                  <c:pt idx="8">
                    <c:v>2.436854842172613E-2</c:v>
                  </c:pt>
                  <c:pt idx="9">
                    <c:v>2.4369159722416555E-2</c:v>
                  </c:pt>
                  <c:pt idx="10">
                    <c:v>2.7202574103332863E-2</c:v>
                  </c:pt>
                  <c:pt idx="11">
                    <c:v>1.717425692504702E-2</c:v>
                  </c:pt>
                  <c:pt idx="12">
                    <c:v>1.2664802360967689E-2</c:v>
                  </c:pt>
                  <c:pt idx="13">
                    <c:v>1.2628710754071244E-2</c:v>
                  </c:pt>
                  <c:pt idx="14">
                    <c:v>1.3118333672071025E-2</c:v>
                  </c:pt>
                  <c:pt idx="15">
                    <c:v>1.1925312121739091E-2</c:v>
                  </c:pt>
                  <c:pt idx="16">
                    <c:v>5.0107910219098885E-3</c:v>
                  </c:pt>
                  <c:pt idx="17">
                    <c:v>9.690107449741945E-3</c:v>
                  </c:pt>
                  <c:pt idx="18">
                    <c:v>9.4594383737058828E-3</c:v>
                  </c:pt>
                  <c:pt idx="19">
                    <c:v>6.3980792716883022E-3</c:v>
                  </c:pt>
                  <c:pt idx="20">
                    <c:v>1.0529316307288513E-2</c:v>
                  </c:pt>
                  <c:pt idx="21">
                    <c:v>1.0138527387863321E-2</c:v>
                  </c:pt>
                  <c:pt idx="22">
                    <c:v>8.8487934707614617E-3</c:v>
                  </c:pt>
                  <c:pt idx="23">
                    <c:v>1.2127825653937463E-2</c:v>
                  </c:pt>
                  <c:pt idx="24">
                    <c:v>1.5603145028422818E-2</c:v>
                  </c:pt>
                  <c:pt idx="25">
                    <c:v>1.160064521825162E-2</c:v>
                  </c:pt>
                  <c:pt idx="26">
                    <c:v>1.4921745590549332E-2</c:v>
                  </c:pt>
                  <c:pt idx="27">
                    <c:v>1.1510836857359893E-2</c:v>
                  </c:pt>
                  <c:pt idx="28">
                    <c:v>1.4722993373462924E-2</c:v>
                  </c:pt>
                  <c:pt idx="29">
                    <c:v>1.2782650111839503E-2</c:v>
                  </c:pt>
                  <c:pt idx="30">
                    <c:v>1.2220388452626097E-2</c:v>
                  </c:pt>
                  <c:pt idx="31">
                    <c:v>9.8002327313155696E-3</c:v>
                  </c:pt>
                  <c:pt idx="32">
                    <c:v>1.2920758629223509E-2</c:v>
                  </c:pt>
                  <c:pt idx="33">
                    <c:v>1.5009842908072184E-2</c:v>
                  </c:pt>
                  <c:pt idx="34">
                    <c:v>1.1368267174805222E-2</c:v>
                  </c:pt>
                  <c:pt idx="35">
                    <c:v>1.5046167365791591E-2</c:v>
                  </c:pt>
                  <c:pt idx="36">
                    <c:v>1.3174463936616587E-2</c:v>
                  </c:pt>
                  <c:pt idx="37">
                    <c:v>1.4807089129721807E-2</c:v>
                  </c:pt>
                  <c:pt idx="38">
                    <c:v>1.5818618115423035E-2</c:v>
                  </c:pt>
                  <c:pt idx="39">
                    <c:v>9.4172956875569706E-3</c:v>
                  </c:pt>
                  <c:pt idx="40">
                    <c:v>1.0696584820778593E-2</c:v>
                  </c:pt>
                  <c:pt idx="41">
                    <c:v>1.2289890453400175E-2</c:v>
                  </c:pt>
                  <c:pt idx="42">
                    <c:v>1.375328809708941E-2</c:v>
                  </c:pt>
                  <c:pt idx="43">
                    <c:v>1.3567267681914142E-2</c:v>
                  </c:pt>
                  <c:pt idx="44">
                    <c:v>8.3039668092048449E-3</c:v>
                  </c:pt>
                  <c:pt idx="45">
                    <c:v>1.3639553971074992E-2</c:v>
                  </c:pt>
                  <c:pt idx="46">
                    <c:v>9.149577493358858E-3</c:v>
                  </c:pt>
                  <c:pt idx="47">
                    <c:v>1.3662438623113303E-2</c:v>
                  </c:pt>
                  <c:pt idx="48">
                    <c:v>2.016392111635143E-2</c:v>
                  </c:pt>
                  <c:pt idx="49">
                    <c:v>1.3133188985282068E-2</c:v>
                  </c:pt>
                  <c:pt idx="50">
                    <c:v>1.0749324125963378E-2</c:v>
                  </c:pt>
                  <c:pt idx="51">
                    <c:v>7.7003304479480303E-3</c:v>
                  </c:pt>
                  <c:pt idx="52">
                    <c:v>7.8440229653668255E-3</c:v>
                  </c:pt>
                  <c:pt idx="53">
                    <c:v>8.8313214145110744E-3</c:v>
                  </c:pt>
                  <c:pt idx="54">
                    <c:v>8.7619464252719301E-3</c:v>
                  </c:pt>
                  <c:pt idx="55">
                    <c:v>1.0378124564867015E-2</c:v>
                  </c:pt>
                  <c:pt idx="56">
                    <c:v>1.5388029620699429E-2</c:v>
                  </c:pt>
                  <c:pt idx="57">
                    <c:v>1.6286634103010476E-2</c:v>
                  </c:pt>
                  <c:pt idx="58">
                    <c:v>1.6207868308059037E-2</c:v>
                  </c:pt>
                  <c:pt idx="59">
                    <c:v>1.8032721640213068E-2</c:v>
                  </c:pt>
                  <c:pt idx="60">
                    <c:v>1.220901163481806E-2</c:v>
                  </c:pt>
                  <c:pt idx="61">
                    <c:v>1.0834762179657016E-2</c:v>
                  </c:pt>
                  <c:pt idx="62">
                    <c:v>1.0959381038151625E-2</c:v>
                  </c:pt>
                  <c:pt idx="63">
                    <c:v>4.6412260583595611E-3</c:v>
                  </c:pt>
                  <c:pt idx="64">
                    <c:v>1.352115681102093E-2</c:v>
                  </c:pt>
                  <c:pt idx="65">
                    <c:v>6.8167375344565561E-3</c:v>
                  </c:pt>
                  <c:pt idx="66">
                    <c:v>8.1025601274990252E-3</c:v>
                  </c:pt>
                  <c:pt idx="67">
                    <c:v>1.219372665752988E-2</c:v>
                  </c:pt>
                  <c:pt idx="68">
                    <c:v>8.5555985944386626E-3</c:v>
                  </c:pt>
                  <c:pt idx="69">
                    <c:v>1.3285582787958721E-2</c:v>
                  </c:pt>
                  <c:pt idx="70">
                    <c:v>1.1370295963159832E-2</c:v>
                  </c:pt>
                  <c:pt idx="71">
                    <c:v>1.2046841460474836E-2</c:v>
                  </c:pt>
                  <c:pt idx="72">
                    <c:v>1.0460776404153847E-2</c:v>
                  </c:pt>
                  <c:pt idx="73">
                    <c:v>1.5032872724272979E-2</c:v>
                  </c:pt>
                  <c:pt idx="74">
                    <c:v>1.9195763889807819E-2</c:v>
                  </c:pt>
                  <c:pt idx="75">
                    <c:v>1.9227266438953859E-2</c:v>
                  </c:pt>
                  <c:pt idx="76">
                    <c:v>2.0168559766466549E-2</c:v>
                  </c:pt>
                  <c:pt idx="77">
                    <c:v>1.8286592340465934E-2</c:v>
                  </c:pt>
                  <c:pt idx="78">
                    <c:v>1.2831206101356178E-2</c:v>
                  </c:pt>
                  <c:pt idx="79">
                    <c:v>1.0606855669077054E-2</c:v>
                  </c:pt>
                  <c:pt idx="80">
                    <c:v>8.9814650741613326E-3</c:v>
                  </c:pt>
                  <c:pt idx="81">
                    <c:v>9.2679976723417865E-3</c:v>
                  </c:pt>
                  <c:pt idx="82">
                    <c:v>9.1800375814678637E-3</c:v>
                  </c:pt>
                  <c:pt idx="83">
                    <c:v>1.0203821456586184E-2</c:v>
                  </c:pt>
                  <c:pt idx="84">
                    <c:v>8.1081318041393395E-3</c:v>
                  </c:pt>
                  <c:pt idx="85">
                    <c:v>1.3248265441953745E-2</c:v>
                  </c:pt>
                  <c:pt idx="86">
                    <c:v>1.6059980236495793E-2</c:v>
                  </c:pt>
                  <c:pt idx="87">
                    <c:v>1.6572007170421867E-2</c:v>
                  </c:pt>
                  <c:pt idx="88">
                    <c:v>1.5269340570539192E-2</c:v>
                  </c:pt>
                  <c:pt idx="89">
                    <c:v>1.1164829062763388E-2</c:v>
                  </c:pt>
                  <c:pt idx="90">
                    <c:v>9.5088144417598639E-3</c:v>
                  </c:pt>
                  <c:pt idx="91">
                    <c:v>1.0333857145711013E-2</c:v>
                  </c:pt>
                  <c:pt idx="92">
                    <c:v>1.9540178847998153E-2</c:v>
                  </c:pt>
                  <c:pt idx="93">
                    <c:v>1.5363274408870704E-2</c:v>
                  </c:pt>
                  <c:pt idx="94">
                    <c:v>1.7630741488005291E-2</c:v>
                  </c:pt>
                  <c:pt idx="95">
                    <c:v>1.3615666675428661E-2</c:v>
                  </c:pt>
                  <c:pt idx="96">
                    <c:v>1.2345928590857135E-2</c:v>
                  </c:pt>
                  <c:pt idx="97">
                    <c:v>1.3583826319836401E-2</c:v>
                  </c:pt>
                  <c:pt idx="98">
                    <c:v>1.7352496917571267E-2</c:v>
                  </c:pt>
                  <c:pt idx="99">
                    <c:v>1.0604568786396068E-2</c:v>
                  </c:pt>
                  <c:pt idx="100">
                    <c:v>1.1576738385716594E-2</c:v>
                  </c:pt>
                  <c:pt idx="101">
                    <c:v>9.5495551697749089E-3</c:v>
                  </c:pt>
                  <c:pt idx="102">
                    <c:v>8.3456929129056123E-3</c:v>
                  </c:pt>
                  <c:pt idx="103">
                    <c:v>8.7464216222547294E-3</c:v>
                  </c:pt>
                  <c:pt idx="104">
                    <c:v>9.4845259542314254E-3</c:v>
                  </c:pt>
                  <c:pt idx="105">
                    <c:v>1.1452203209874492E-2</c:v>
                  </c:pt>
                  <c:pt idx="106">
                    <c:v>1.2163782804937844E-2</c:v>
                  </c:pt>
                  <c:pt idx="107">
                    <c:v>8.8181025435680044E-3</c:v>
                  </c:pt>
                  <c:pt idx="108">
                    <c:v>1.048174492848661E-2</c:v>
                  </c:pt>
                  <c:pt idx="109">
                    <c:v>1.702474529648278E-2</c:v>
                  </c:pt>
                  <c:pt idx="110">
                    <c:v>2.1159478143400152E-2</c:v>
                  </c:pt>
                  <c:pt idx="111">
                    <c:v>2.0518408847553331E-2</c:v>
                  </c:pt>
                  <c:pt idx="112">
                    <c:v>1.8570823261013631E-2</c:v>
                  </c:pt>
                  <c:pt idx="113">
                    <c:v>1.8451676455611302E-2</c:v>
                  </c:pt>
                  <c:pt idx="114">
                    <c:v>2.0285428998800824E-2</c:v>
                  </c:pt>
                  <c:pt idx="115">
                    <c:v>1.1173288238848373E-2</c:v>
                  </c:pt>
                  <c:pt idx="116">
                    <c:v>1.2883395089327782E-2</c:v>
                  </c:pt>
                  <c:pt idx="117">
                    <c:v>1.9475750285578991E-2</c:v>
                  </c:pt>
                  <c:pt idx="118">
                    <c:v>1.8187768297942365E-2</c:v>
                  </c:pt>
                </c:numCache>
              </c:numRef>
            </c:plus>
            <c:minus>
              <c:numRef>
                <c:f>Summary!$K$67:$K$185</c:f>
                <c:numCache>
                  <c:formatCode>General</c:formatCode>
                  <c:ptCount val="119"/>
                  <c:pt idx="0">
                    <c:v>1.2899150314942424E-2</c:v>
                  </c:pt>
                  <c:pt idx="1">
                    <c:v>1.4078447048199967E-2</c:v>
                  </c:pt>
                  <c:pt idx="2">
                    <c:v>1.5731736305723339E-2</c:v>
                  </c:pt>
                  <c:pt idx="3">
                    <c:v>1.2336207256155101E-2</c:v>
                  </c:pt>
                  <c:pt idx="4">
                    <c:v>1.6731285425346989E-2</c:v>
                  </c:pt>
                  <c:pt idx="5">
                    <c:v>2.1023077339457834E-2</c:v>
                  </c:pt>
                  <c:pt idx="6">
                    <c:v>2.1632856699360364E-2</c:v>
                  </c:pt>
                  <c:pt idx="7">
                    <c:v>2.2137742080862697E-2</c:v>
                  </c:pt>
                  <c:pt idx="8">
                    <c:v>2.436854842172613E-2</c:v>
                  </c:pt>
                  <c:pt idx="9">
                    <c:v>2.4369159722416555E-2</c:v>
                  </c:pt>
                  <c:pt idx="10">
                    <c:v>2.7202574103332863E-2</c:v>
                  </c:pt>
                  <c:pt idx="11">
                    <c:v>1.717425692504702E-2</c:v>
                  </c:pt>
                  <c:pt idx="12">
                    <c:v>1.2664802360967689E-2</c:v>
                  </c:pt>
                  <c:pt idx="13">
                    <c:v>1.2628710754071244E-2</c:v>
                  </c:pt>
                  <c:pt idx="14">
                    <c:v>1.3118333672071025E-2</c:v>
                  </c:pt>
                  <c:pt idx="15">
                    <c:v>1.1925312121739091E-2</c:v>
                  </c:pt>
                  <c:pt idx="16">
                    <c:v>5.0107910219098885E-3</c:v>
                  </c:pt>
                  <c:pt idx="17">
                    <c:v>9.690107449741945E-3</c:v>
                  </c:pt>
                  <c:pt idx="18">
                    <c:v>9.4594383737058828E-3</c:v>
                  </c:pt>
                  <c:pt idx="19">
                    <c:v>6.3980792716883022E-3</c:v>
                  </c:pt>
                  <c:pt idx="20">
                    <c:v>1.0529316307288513E-2</c:v>
                  </c:pt>
                  <c:pt idx="21">
                    <c:v>1.0138527387863321E-2</c:v>
                  </c:pt>
                  <c:pt idx="22">
                    <c:v>8.8487934707614617E-3</c:v>
                  </c:pt>
                  <c:pt idx="23">
                    <c:v>1.2127825653937463E-2</c:v>
                  </c:pt>
                  <c:pt idx="24">
                    <c:v>1.5603145028422818E-2</c:v>
                  </c:pt>
                  <c:pt idx="25">
                    <c:v>1.160064521825162E-2</c:v>
                  </c:pt>
                  <c:pt idx="26">
                    <c:v>1.4921745590549332E-2</c:v>
                  </c:pt>
                  <c:pt idx="27">
                    <c:v>1.1510836857359893E-2</c:v>
                  </c:pt>
                  <c:pt idx="28">
                    <c:v>1.4722993373462924E-2</c:v>
                  </c:pt>
                  <c:pt idx="29">
                    <c:v>1.2782650111839503E-2</c:v>
                  </c:pt>
                  <c:pt idx="30">
                    <c:v>1.2220388452626097E-2</c:v>
                  </c:pt>
                  <c:pt idx="31">
                    <c:v>9.8002327313155696E-3</c:v>
                  </c:pt>
                  <c:pt idx="32">
                    <c:v>1.2920758629223509E-2</c:v>
                  </c:pt>
                  <c:pt idx="33">
                    <c:v>1.5009842908072184E-2</c:v>
                  </c:pt>
                  <c:pt idx="34">
                    <c:v>1.1368267174805222E-2</c:v>
                  </c:pt>
                  <c:pt idx="35">
                    <c:v>1.5046167365791591E-2</c:v>
                  </c:pt>
                  <c:pt idx="36">
                    <c:v>1.3174463936616587E-2</c:v>
                  </c:pt>
                  <c:pt idx="37">
                    <c:v>1.4807089129721807E-2</c:v>
                  </c:pt>
                  <c:pt idx="38">
                    <c:v>1.5818618115423035E-2</c:v>
                  </c:pt>
                  <c:pt idx="39">
                    <c:v>9.4172956875569706E-3</c:v>
                  </c:pt>
                  <c:pt idx="40">
                    <c:v>1.0696584820778593E-2</c:v>
                  </c:pt>
                  <c:pt idx="41">
                    <c:v>1.2289890453400175E-2</c:v>
                  </c:pt>
                  <c:pt idx="42">
                    <c:v>1.375328809708941E-2</c:v>
                  </c:pt>
                  <c:pt idx="43">
                    <c:v>1.3567267681914142E-2</c:v>
                  </c:pt>
                  <c:pt idx="44">
                    <c:v>8.3039668092048449E-3</c:v>
                  </c:pt>
                  <c:pt idx="45">
                    <c:v>1.3639553971074992E-2</c:v>
                  </c:pt>
                  <c:pt idx="46">
                    <c:v>9.149577493358858E-3</c:v>
                  </c:pt>
                  <c:pt idx="47">
                    <c:v>1.3662438623113303E-2</c:v>
                  </c:pt>
                  <c:pt idx="48">
                    <c:v>2.016392111635143E-2</c:v>
                  </c:pt>
                  <c:pt idx="49">
                    <c:v>1.3133188985282068E-2</c:v>
                  </c:pt>
                  <c:pt idx="50">
                    <c:v>1.0749324125963378E-2</c:v>
                  </c:pt>
                  <c:pt idx="51">
                    <c:v>7.7003304479480303E-3</c:v>
                  </c:pt>
                  <c:pt idx="52">
                    <c:v>7.8440229653668255E-3</c:v>
                  </c:pt>
                  <c:pt idx="53">
                    <c:v>8.8313214145110744E-3</c:v>
                  </c:pt>
                  <c:pt idx="54">
                    <c:v>8.7619464252719301E-3</c:v>
                  </c:pt>
                  <c:pt idx="55">
                    <c:v>1.0378124564867015E-2</c:v>
                  </c:pt>
                  <c:pt idx="56">
                    <c:v>1.5388029620699429E-2</c:v>
                  </c:pt>
                  <c:pt idx="57">
                    <c:v>1.6286634103010476E-2</c:v>
                  </c:pt>
                  <c:pt idx="58">
                    <c:v>1.6207868308059037E-2</c:v>
                  </c:pt>
                  <c:pt idx="59">
                    <c:v>1.8032721640213068E-2</c:v>
                  </c:pt>
                  <c:pt idx="60">
                    <c:v>1.220901163481806E-2</c:v>
                  </c:pt>
                  <c:pt idx="61">
                    <c:v>1.0834762179657016E-2</c:v>
                  </c:pt>
                  <c:pt idx="62">
                    <c:v>1.0959381038151625E-2</c:v>
                  </c:pt>
                  <c:pt idx="63">
                    <c:v>4.6412260583595611E-3</c:v>
                  </c:pt>
                  <c:pt idx="64">
                    <c:v>1.352115681102093E-2</c:v>
                  </c:pt>
                  <c:pt idx="65">
                    <c:v>6.8167375344565561E-3</c:v>
                  </c:pt>
                  <c:pt idx="66">
                    <c:v>8.1025601274990252E-3</c:v>
                  </c:pt>
                  <c:pt idx="67">
                    <c:v>1.219372665752988E-2</c:v>
                  </c:pt>
                  <c:pt idx="68">
                    <c:v>8.5555985944386626E-3</c:v>
                  </c:pt>
                  <c:pt idx="69">
                    <c:v>1.3285582787958721E-2</c:v>
                  </c:pt>
                  <c:pt idx="70">
                    <c:v>1.1370295963159832E-2</c:v>
                  </c:pt>
                  <c:pt idx="71">
                    <c:v>1.2046841460474836E-2</c:v>
                  </c:pt>
                  <c:pt idx="72">
                    <c:v>1.0460776404153847E-2</c:v>
                  </c:pt>
                  <c:pt idx="73">
                    <c:v>1.5032872724272979E-2</c:v>
                  </c:pt>
                  <c:pt idx="74">
                    <c:v>1.9195763889807819E-2</c:v>
                  </c:pt>
                  <c:pt idx="75">
                    <c:v>1.9227266438953859E-2</c:v>
                  </c:pt>
                  <c:pt idx="76">
                    <c:v>2.0168559766466549E-2</c:v>
                  </c:pt>
                  <c:pt idx="77">
                    <c:v>1.8286592340465934E-2</c:v>
                  </c:pt>
                  <c:pt idx="78">
                    <c:v>1.2831206101356178E-2</c:v>
                  </c:pt>
                  <c:pt idx="79">
                    <c:v>1.0606855669077054E-2</c:v>
                  </c:pt>
                  <c:pt idx="80">
                    <c:v>8.9814650741613326E-3</c:v>
                  </c:pt>
                  <c:pt idx="81">
                    <c:v>9.2679976723417865E-3</c:v>
                  </c:pt>
                  <c:pt idx="82">
                    <c:v>9.1800375814678637E-3</c:v>
                  </c:pt>
                  <c:pt idx="83">
                    <c:v>1.0203821456586184E-2</c:v>
                  </c:pt>
                  <c:pt idx="84">
                    <c:v>8.1081318041393395E-3</c:v>
                  </c:pt>
                  <c:pt idx="85">
                    <c:v>1.3248265441953745E-2</c:v>
                  </c:pt>
                  <c:pt idx="86">
                    <c:v>1.6059980236495793E-2</c:v>
                  </c:pt>
                  <c:pt idx="87">
                    <c:v>1.6572007170421867E-2</c:v>
                  </c:pt>
                  <c:pt idx="88">
                    <c:v>1.5269340570539192E-2</c:v>
                  </c:pt>
                  <c:pt idx="89">
                    <c:v>1.1164829062763388E-2</c:v>
                  </c:pt>
                  <c:pt idx="90">
                    <c:v>9.5088144417598639E-3</c:v>
                  </c:pt>
                  <c:pt idx="91">
                    <c:v>1.0333857145711013E-2</c:v>
                  </c:pt>
                  <c:pt idx="92">
                    <c:v>1.9540178847998153E-2</c:v>
                  </c:pt>
                  <c:pt idx="93">
                    <c:v>1.5363274408870704E-2</c:v>
                  </c:pt>
                  <c:pt idx="94">
                    <c:v>1.7630741488005291E-2</c:v>
                  </c:pt>
                  <c:pt idx="95">
                    <c:v>1.3615666675428661E-2</c:v>
                  </c:pt>
                  <c:pt idx="96">
                    <c:v>1.2345928590857135E-2</c:v>
                  </c:pt>
                  <c:pt idx="97">
                    <c:v>1.3583826319836401E-2</c:v>
                  </c:pt>
                  <c:pt idx="98">
                    <c:v>1.7352496917571267E-2</c:v>
                  </c:pt>
                  <c:pt idx="99">
                    <c:v>1.0604568786396068E-2</c:v>
                  </c:pt>
                  <c:pt idx="100">
                    <c:v>1.1576738385716594E-2</c:v>
                  </c:pt>
                  <c:pt idx="101">
                    <c:v>9.5495551697749089E-3</c:v>
                  </c:pt>
                  <c:pt idx="102">
                    <c:v>8.3456929129056123E-3</c:v>
                  </c:pt>
                  <c:pt idx="103">
                    <c:v>8.7464216222547294E-3</c:v>
                  </c:pt>
                  <c:pt idx="104">
                    <c:v>9.4845259542314254E-3</c:v>
                  </c:pt>
                  <c:pt idx="105">
                    <c:v>1.1452203209874492E-2</c:v>
                  </c:pt>
                  <c:pt idx="106">
                    <c:v>1.2163782804937844E-2</c:v>
                  </c:pt>
                  <c:pt idx="107">
                    <c:v>8.8181025435680044E-3</c:v>
                  </c:pt>
                  <c:pt idx="108">
                    <c:v>1.048174492848661E-2</c:v>
                  </c:pt>
                  <c:pt idx="109">
                    <c:v>1.702474529648278E-2</c:v>
                  </c:pt>
                  <c:pt idx="110">
                    <c:v>2.1159478143400152E-2</c:v>
                  </c:pt>
                  <c:pt idx="111">
                    <c:v>2.0518408847553331E-2</c:v>
                  </c:pt>
                  <c:pt idx="112">
                    <c:v>1.8570823261013631E-2</c:v>
                  </c:pt>
                  <c:pt idx="113">
                    <c:v>1.8451676455611302E-2</c:v>
                  </c:pt>
                  <c:pt idx="114">
                    <c:v>2.0285428998800824E-2</c:v>
                  </c:pt>
                  <c:pt idx="115">
                    <c:v>1.1173288238848373E-2</c:v>
                  </c:pt>
                  <c:pt idx="116">
                    <c:v>1.2883395089327782E-2</c:v>
                  </c:pt>
                  <c:pt idx="117">
                    <c:v>1.9475750285578991E-2</c:v>
                  </c:pt>
                  <c:pt idx="118">
                    <c:v>1.8187768297942365E-2</c:v>
                  </c:pt>
                </c:numCache>
              </c:numRef>
            </c:minus>
            <c:spPr>
              <a:ln w="15875"/>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Summary!$J$67:$J$185</c:f>
              <c:numCache>
                <c:formatCode>0.000</c:formatCode>
                <c:ptCount val="119"/>
                <c:pt idx="0">
                  <c:v>0.75880047909787118</c:v>
                </c:pt>
                <c:pt idx="1">
                  <c:v>0.75700885599291645</c:v>
                </c:pt>
                <c:pt idx="2">
                  <c:v>0.7945609832867836</c:v>
                </c:pt>
                <c:pt idx="3">
                  <c:v>0.81522221990607202</c:v>
                </c:pt>
                <c:pt idx="4">
                  <c:v>0.83976213274751965</c:v>
                </c:pt>
                <c:pt idx="5">
                  <c:v>0.87254946390547505</c:v>
                </c:pt>
                <c:pt idx="6">
                  <c:v>0.88169359733445252</c:v>
                </c:pt>
                <c:pt idx="7">
                  <c:v>0.88929209975852408</c:v>
                </c:pt>
                <c:pt idx="8">
                  <c:v>0.89119726878243222</c:v>
                </c:pt>
                <c:pt idx="9">
                  <c:v>0.90859119218879258</c:v>
                </c:pt>
                <c:pt idx="10">
                  <c:v>0.91922063471601922</c:v>
                </c:pt>
                <c:pt idx="11">
                  <c:v>0.9346311719984427</c:v>
                </c:pt>
                <c:pt idx="12">
                  <c:v>0.93689100274309089</c:v>
                </c:pt>
                <c:pt idx="13">
                  <c:v>0.92918252915885047</c:v>
                </c:pt>
                <c:pt idx="14">
                  <c:v>0.92398577251099878</c:v>
                </c:pt>
                <c:pt idx="15">
                  <c:v>0.92482257939176848</c:v>
                </c:pt>
                <c:pt idx="16">
                  <c:v>0.90092217523208695</c:v>
                </c:pt>
                <c:pt idx="17">
                  <c:v>0.89302439329582961</c:v>
                </c:pt>
                <c:pt idx="18">
                  <c:v>0.89248594897711575</c:v>
                </c:pt>
                <c:pt idx="19">
                  <c:v>0.89013720934152596</c:v>
                </c:pt>
                <c:pt idx="20">
                  <c:v>0.87235999696183564</c:v>
                </c:pt>
                <c:pt idx="21">
                  <c:v>0.88268626811824769</c:v>
                </c:pt>
                <c:pt idx="22">
                  <c:v>0.8941754847021337</c:v>
                </c:pt>
                <c:pt idx="23">
                  <c:v>0.8948816450718251</c:v>
                </c:pt>
                <c:pt idx="24">
                  <c:v>0.87922710498066137</c:v>
                </c:pt>
                <c:pt idx="25">
                  <c:v>0.91207009807909123</c:v>
                </c:pt>
                <c:pt idx="26">
                  <c:v>0.93255263209408368</c:v>
                </c:pt>
                <c:pt idx="27">
                  <c:v>0.94452041622487259</c:v>
                </c:pt>
                <c:pt idx="28">
                  <c:v>0.95797728750979738</c:v>
                </c:pt>
                <c:pt idx="29">
                  <c:v>0.96643895653570588</c:v>
                </c:pt>
                <c:pt idx="30">
                  <c:v>0.95946968796155041</c:v>
                </c:pt>
                <c:pt idx="31">
                  <c:v>0.96348245497913387</c:v>
                </c:pt>
                <c:pt idx="32">
                  <c:v>0.95806414598923495</c:v>
                </c:pt>
                <c:pt idx="33">
                  <c:v>0.94265614877324899</c:v>
                </c:pt>
                <c:pt idx="34">
                  <c:v>0.94689765652718116</c:v>
                </c:pt>
                <c:pt idx="35">
                  <c:v>0.92931663397348574</c:v>
                </c:pt>
                <c:pt idx="36">
                  <c:v>0.92270247344513956</c:v>
                </c:pt>
                <c:pt idx="37">
                  <c:v>0.90727648545886153</c:v>
                </c:pt>
                <c:pt idx="38">
                  <c:v>0.87619005255976212</c:v>
                </c:pt>
                <c:pt idx="39">
                  <c:v>0.89177966135312681</c:v>
                </c:pt>
                <c:pt idx="40">
                  <c:v>0.86654807412960688</c:v>
                </c:pt>
                <c:pt idx="41">
                  <c:v>0.8617768228257624</c:v>
                </c:pt>
                <c:pt idx="42">
                  <c:v>0.87960285276090855</c:v>
                </c:pt>
                <c:pt idx="43">
                  <c:v>0.87970507930590147</c:v>
                </c:pt>
                <c:pt idx="44">
                  <c:v>0.87187901861603001</c:v>
                </c:pt>
                <c:pt idx="45">
                  <c:v>0.86112694964020775</c:v>
                </c:pt>
                <c:pt idx="46">
                  <c:v>0.86954100744391893</c:v>
                </c:pt>
                <c:pt idx="47">
                  <c:v>0.86837639496140373</c:v>
                </c:pt>
                <c:pt idx="48">
                  <c:v>0.89135822851769098</c:v>
                </c:pt>
                <c:pt idx="49">
                  <c:v>0.90915917183430017</c:v>
                </c:pt>
                <c:pt idx="50">
                  <c:v>0.94587188574742831</c:v>
                </c:pt>
                <c:pt idx="51">
                  <c:v>0.96880600996601096</c:v>
                </c:pt>
                <c:pt idx="52">
                  <c:v>0.96366502821367683</c:v>
                </c:pt>
                <c:pt idx="53">
                  <c:v>0.96575226152413629</c:v>
                </c:pt>
                <c:pt idx="54">
                  <c:v>0.97630184657448205</c:v>
                </c:pt>
                <c:pt idx="55">
                  <c:v>0.95482223456462278</c:v>
                </c:pt>
                <c:pt idx="56">
                  <c:v>0.95351647490362068</c:v>
                </c:pt>
                <c:pt idx="57">
                  <c:v>0.9371578846128964</c:v>
                </c:pt>
                <c:pt idx="58">
                  <c:v>0.9425256708816947</c:v>
                </c:pt>
                <c:pt idx="59">
                  <c:v>0.92817226806054365</c:v>
                </c:pt>
                <c:pt idx="60">
                  <c:v>0.92050879774064376</c:v>
                </c:pt>
                <c:pt idx="61">
                  <c:v>0.9081799358171827</c:v>
                </c:pt>
                <c:pt idx="62">
                  <c:v>0.88445702783627111</c:v>
                </c:pt>
                <c:pt idx="63">
                  <c:v>0.88343702163172089</c:v>
                </c:pt>
                <c:pt idx="64">
                  <c:v>0.83709879802113873</c:v>
                </c:pt>
                <c:pt idx="65">
                  <c:v>0.81184048904339079</c:v>
                </c:pt>
                <c:pt idx="66">
                  <c:v>0.79117663915547742</c:v>
                </c:pt>
                <c:pt idx="67">
                  <c:v>0.81043811961595447</c:v>
                </c:pt>
                <c:pt idx="68">
                  <c:v>0.78779225617565107</c:v>
                </c:pt>
                <c:pt idx="69">
                  <c:v>0.82608892112807941</c:v>
                </c:pt>
                <c:pt idx="70">
                  <c:v>0.82702341098323295</c:v>
                </c:pt>
                <c:pt idx="71">
                  <c:v>0.83662325435238605</c:v>
                </c:pt>
                <c:pt idx="72">
                  <c:v>0.81719501692501695</c:v>
                </c:pt>
                <c:pt idx="73">
                  <c:v>0.87025975766981967</c:v>
                </c:pt>
                <c:pt idx="74">
                  <c:v>0.90378478309852717</c:v>
                </c:pt>
                <c:pt idx="75">
                  <c:v>0.93646779827231952</c:v>
                </c:pt>
                <c:pt idx="76">
                  <c:v>0.94664231956371481</c:v>
                </c:pt>
                <c:pt idx="77">
                  <c:v>0.95929829670205946</c:v>
                </c:pt>
                <c:pt idx="78">
                  <c:v>0.95971600048920336</c:v>
                </c:pt>
                <c:pt idx="79">
                  <c:v>0.95338390347788193</c:v>
                </c:pt>
                <c:pt idx="80">
                  <c:v>0.96708149437072466</c:v>
                </c:pt>
                <c:pt idx="81">
                  <c:v>0.95177704124409901</c:v>
                </c:pt>
                <c:pt idx="82">
                  <c:v>0.94397214076232272</c:v>
                </c:pt>
                <c:pt idx="83">
                  <c:v>0.94746049715536729</c:v>
                </c:pt>
                <c:pt idx="84">
                  <c:v>0.95066620055149642</c:v>
                </c:pt>
                <c:pt idx="85">
                  <c:v>0.9375907254244944</c:v>
                </c:pt>
                <c:pt idx="86">
                  <c:v>0.90646733892329123</c:v>
                </c:pt>
                <c:pt idx="87">
                  <c:v>0.87417592493914553</c:v>
                </c:pt>
                <c:pt idx="88">
                  <c:v>0.85434588174020276</c:v>
                </c:pt>
                <c:pt idx="89">
                  <c:v>0.8136735204120632</c:v>
                </c:pt>
                <c:pt idx="90">
                  <c:v>0.80066068971897386</c:v>
                </c:pt>
                <c:pt idx="91">
                  <c:v>0.79353155290483179</c:v>
                </c:pt>
                <c:pt idx="92">
                  <c:v>0.82027700886646504</c:v>
                </c:pt>
                <c:pt idx="93">
                  <c:v>0.81326619435073744</c:v>
                </c:pt>
                <c:pt idx="94">
                  <c:v>0.82399612619816998</c:v>
                </c:pt>
                <c:pt idx="95">
                  <c:v>0.84850430732062909</c:v>
                </c:pt>
                <c:pt idx="96">
                  <c:v>0.83181933474358494</c:v>
                </c:pt>
                <c:pt idx="97">
                  <c:v>0.8714168378198075</c:v>
                </c:pt>
                <c:pt idx="98">
                  <c:v>0.91950527970461471</c:v>
                </c:pt>
                <c:pt idx="99">
                  <c:v>0.94634834569148518</c:v>
                </c:pt>
                <c:pt idx="100">
                  <c:v>0.95957858877508861</c:v>
                </c:pt>
                <c:pt idx="101">
                  <c:v>0.95354357610519358</c:v>
                </c:pt>
                <c:pt idx="102">
                  <c:v>0.97425070442925643</c:v>
                </c:pt>
                <c:pt idx="103">
                  <c:v>0.96378865046920281</c:v>
                </c:pt>
                <c:pt idx="104">
                  <c:v>0.96858233669142102</c:v>
                </c:pt>
                <c:pt idx="105">
                  <c:v>0.95745111568995278</c:v>
                </c:pt>
                <c:pt idx="106">
                  <c:v>0.96187958135789975</c:v>
                </c:pt>
                <c:pt idx="107">
                  <c:v>0.94739886672485996</c:v>
                </c:pt>
                <c:pt idx="108">
                  <c:v>0.94018793211027196</c:v>
                </c:pt>
                <c:pt idx="109">
                  <c:v>0.92968689850185326</c:v>
                </c:pt>
                <c:pt idx="110">
                  <c:v>0.91007303618633728</c:v>
                </c:pt>
                <c:pt idx="111">
                  <c:v>0.88642857589187962</c:v>
                </c:pt>
                <c:pt idx="112">
                  <c:v>0.86656823828133889</c:v>
                </c:pt>
                <c:pt idx="113">
                  <c:v>0.85341729827475854</c:v>
                </c:pt>
                <c:pt idx="114">
                  <c:v>0.85121348877032843</c:v>
                </c:pt>
                <c:pt idx="115">
                  <c:v>0.8379591867721059</c:v>
                </c:pt>
                <c:pt idx="116">
                  <c:v>0.8362420148667018</c:v>
                </c:pt>
                <c:pt idx="117">
                  <c:v>0.84424251238751691</c:v>
                </c:pt>
                <c:pt idx="118">
                  <c:v>0.84833396058333888</c:v>
                </c:pt>
              </c:numCache>
            </c:numRef>
          </c:val>
          <c:smooth val="0"/>
          <c:extLst>
            <c:ext xmlns:c16="http://schemas.microsoft.com/office/drawing/2014/chart" uri="{C3380CC4-5D6E-409C-BE32-E72D297353CC}">
              <c16:uniqueId val="{00000000-6C39-429D-B3DF-0D59FDA57BE7}"/>
            </c:ext>
          </c:extLst>
        </c:ser>
        <c:dLbls>
          <c:showLegendKey val="0"/>
          <c:showVal val="0"/>
          <c:showCatName val="0"/>
          <c:showSerName val="0"/>
          <c:showPercent val="0"/>
          <c:showBubbleSize val="0"/>
        </c:dLbls>
        <c:marker val="1"/>
        <c:smooth val="0"/>
        <c:axId val="85286912"/>
        <c:axId val="85288448"/>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0-E3A2-4B4B-B93E-0B9EB6C7E850}"/>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1-E3A2-4B4B-B93E-0B9EB6C7E850}"/>
                  </c:ext>
                </c:extLst>
              </c15:ser>
            </c15:filteredLineSeries>
          </c:ext>
        </c:extLst>
      </c:lineChart>
      <c:catAx>
        <c:axId val="85286912"/>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a:pPr>
            <a:endParaRPr lang="en-US"/>
          </a:p>
        </c:txPr>
        <c:crossAx val="85288448"/>
        <c:crosses val="autoZero"/>
        <c:auto val="1"/>
        <c:lblAlgn val="ctr"/>
        <c:lblOffset val="100"/>
        <c:tickLblSkip val="6"/>
        <c:tickMarkSkip val="8"/>
        <c:noMultiLvlLbl val="0"/>
      </c:catAx>
      <c:valAx>
        <c:axId val="85288448"/>
        <c:scaling>
          <c:orientation val="minMax"/>
          <c:max val="1.1500000000000001"/>
          <c:min val="0.75000000000000011"/>
        </c:scaling>
        <c:delete val="0"/>
        <c:axPos val="l"/>
        <c:numFmt formatCode="0.00" sourceLinked="0"/>
        <c:majorTickMark val="out"/>
        <c:minorTickMark val="none"/>
        <c:tickLblPos val="nextTo"/>
        <c:spPr>
          <a:ln w="15875">
            <a:solidFill>
              <a:srgbClr val="000000"/>
            </a:solidFill>
            <a:prstDash val="solid"/>
          </a:ln>
        </c:spPr>
        <c:txPr>
          <a:bodyPr rot="0" vert="horz"/>
          <a:lstStyle/>
          <a:p>
            <a:pPr>
              <a:defRPr sz="900" b="1"/>
            </a:pPr>
            <a:endParaRPr lang="en-US"/>
          </a:p>
        </c:txPr>
        <c:crossAx val="85286912"/>
        <c:crosses val="autoZero"/>
        <c:crossBetween val="between"/>
        <c:majorUnit val="5.000000000000001E-2"/>
      </c:valAx>
      <c:spPr>
        <a:noFill/>
        <a:ln w="25400">
          <a:noFill/>
        </a:ln>
      </c:spPr>
    </c:plotArea>
    <c:legend>
      <c:legendPos val="r"/>
      <c:layout>
        <c:manualLayout>
          <c:xMode val="edge"/>
          <c:yMode val="edge"/>
          <c:x val="2.6574165275688226E-2"/>
          <c:y val="0.11818175081056044"/>
          <c:w val="0.49130303251456653"/>
          <c:h val="0.13139125775368043"/>
        </c:manualLayout>
      </c:layout>
      <c:overlay val="0"/>
      <c:txPr>
        <a:bodyPr/>
        <a:lstStyle/>
        <a:p>
          <a:pPr>
            <a:defRPr sz="9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33" r="0.75000000000000933"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99"/>
                </a:solidFill>
                <a:latin typeface="Arial"/>
                <a:ea typeface="Arial"/>
                <a:cs typeface="Arial"/>
              </a:defRPr>
            </a:pPr>
            <a:r>
              <a:rPr lang="en-US" sz="1400">
                <a:solidFill>
                  <a:srgbClr val="000099"/>
                </a:solidFill>
              </a:rPr>
              <a:t>Total Activity (counts/hr)</a:t>
            </a:r>
          </a:p>
        </c:rich>
      </c:tx>
      <c:layout>
        <c:manualLayout>
          <c:xMode val="edge"/>
          <c:yMode val="edge"/>
          <c:x val="0.23364337248205394"/>
          <c:y val="9.3340235584738751E-3"/>
        </c:manualLayout>
      </c:layout>
      <c:overlay val="0"/>
      <c:spPr>
        <a:noFill/>
        <a:ln w="25400">
          <a:noFill/>
        </a:ln>
      </c:spPr>
    </c:title>
    <c:autoTitleDeleted val="0"/>
    <c:plotArea>
      <c:layout>
        <c:manualLayout>
          <c:layoutTarget val="inner"/>
          <c:xMode val="edge"/>
          <c:yMode val="edge"/>
          <c:x val="0.12747459944010789"/>
          <c:y val="0.14608615099583142"/>
          <c:w val="0.8320822370433929"/>
          <c:h val="0.63421845625698159"/>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Summary!$O$67:$O$185</c:f>
                <c:numCache>
                  <c:formatCode>General</c:formatCode>
                  <c:ptCount val="119"/>
                  <c:pt idx="0">
                    <c:v>450.10714088048513</c:v>
                  </c:pt>
                  <c:pt idx="1">
                    <c:v>497.87861391862458</c:v>
                  </c:pt>
                  <c:pt idx="2">
                    <c:v>631.69373537232582</c:v>
                  </c:pt>
                  <c:pt idx="3">
                    <c:v>446.79581466258168</c:v>
                  </c:pt>
                  <c:pt idx="4">
                    <c:v>274.72460958405441</c:v>
                  </c:pt>
                  <c:pt idx="5">
                    <c:v>815.92349594466759</c:v>
                  </c:pt>
                  <c:pt idx="6">
                    <c:v>523.80119155229579</c:v>
                  </c:pt>
                  <c:pt idx="7">
                    <c:v>620.46929918777437</c:v>
                  </c:pt>
                  <c:pt idx="8">
                    <c:v>422.56131851038441</c:v>
                  </c:pt>
                  <c:pt idx="9">
                    <c:v>185.48405142581217</c:v>
                  </c:pt>
                  <c:pt idx="10">
                    <c:v>218.6180148563999</c:v>
                  </c:pt>
                  <c:pt idx="11">
                    <c:v>364.65176606431947</c:v>
                  </c:pt>
                  <c:pt idx="12">
                    <c:v>226.51738003250458</c:v>
                  </c:pt>
                  <c:pt idx="13">
                    <c:v>320.15841468533534</c:v>
                  </c:pt>
                  <c:pt idx="14">
                    <c:v>160.32808761727418</c:v>
                  </c:pt>
                  <c:pt idx="15">
                    <c:v>166.32841601875683</c:v>
                  </c:pt>
                  <c:pt idx="16">
                    <c:v>243.61922576121501</c:v>
                  </c:pt>
                  <c:pt idx="17">
                    <c:v>178.27640143508052</c:v>
                  </c:pt>
                  <c:pt idx="18">
                    <c:v>90.124416746113582</c:v>
                  </c:pt>
                  <c:pt idx="19">
                    <c:v>128.75735625634545</c:v>
                  </c:pt>
                  <c:pt idx="20">
                    <c:v>196.41304267622692</c:v>
                  </c:pt>
                  <c:pt idx="21">
                    <c:v>65.952377132160407</c:v>
                  </c:pt>
                  <c:pt idx="22">
                    <c:v>137.56043565208032</c:v>
                  </c:pt>
                  <c:pt idx="23">
                    <c:v>91.996980626781692</c:v>
                  </c:pt>
                  <c:pt idx="24">
                    <c:v>128.97434906232087</c:v>
                  </c:pt>
                  <c:pt idx="25">
                    <c:v>136.50421691130239</c:v>
                  </c:pt>
                  <c:pt idx="26">
                    <c:v>69.403565746088375</c:v>
                  </c:pt>
                  <c:pt idx="27">
                    <c:v>323.01852276515456</c:v>
                  </c:pt>
                  <c:pt idx="28">
                    <c:v>248.21765264867804</c:v>
                  </c:pt>
                  <c:pt idx="29">
                    <c:v>347.98791131266779</c:v>
                  </c:pt>
                  <c:pt idx="30">
                    <c:v>317.64502860509384</c:v>
                  </c:pt>
                  <c:pt idx="31">
                    <c:v>252.33117446113999</c:v>
                  </c:pt>
                  <c:pt idx="32">
                    <c:v>105.7233023825243</c:v>
                  </c:pt>
                  <c:pt idx="33">
                    <c:v>236.32323151371813</c:v>
                  </c:pt>
                  <c:pt idx="34">
                    <c:v>226.37904545744118</c:v>
                  </c:pt>
                  <c:pt idx="35">
                    <c:v>260.15492179340629</c:v>
                  </c:pt>
                  <c:pt idx="36">
                    <c:v>176.30335634011655</c:v>
                  </c:pt>
                  <c:pt idx="37">
                    <c:v>142.99874815993545</c:v>
                  </c:pt>
                  <c:pt idx="38">
                    <c:v>284.22696221397212</c:v>
                  </c:pt>
                  <c:pt idx="39">
                    <c:v>168.94164928814186</c:v>
                  </c:pt>
                  <c:pt idx="40">
                    <c:v>110.50653575442696</c:v>
                  </c:pt>
                  <c:pt idx="41">
                    <c:v>126.85655844201783</c:v>
                  </c:pt>
                  <c:pt idx="42">
                    <c:v>203.02688656103325</c:v>
                  </c:pt>
                  <c:pt idx="43">
                    <c:v>164.5614917527829</c:v>
                  </c:pt>
                  <c:pt idx="44">
                    <c:v>229.96074544244382</c:v>
                  </c:pt>
                  <c:pt idx="45">
                    <c:v>119.80794816891091</c:v>
                  </c:pt>
                  <c:pt idx="46">
                    <c:v>90.223607679564964</c:v>
                  </c:pt>
                  <c:pt idx="47">
                    <c:v>174.26701875903109</c:v>
                  </c:pt>
                  <c:pt idx="48">
                    <c:v>122.83333333333333</c:v>
                  </c:pt>
                  <c:pt idx="49">
                    <c:v>118.22624262169734</c:v>
                  </c:pt>
                  <c:pt idx="50">
                    <c:v>237.54563564154503</c:v>
                  </c:pt>
                  <c:pt idx="51">
                    <c:v>129.5462641989387</c:v>
                  </c:pt>
                  <c:pt idx="52">
                    <c:v>125.20698911585085</c:v>
                  </c:pt>
                  <c:pt idx="53">
                    <c:v>180.12958298587898</c:v>
                  </c:pt>
                  <c:pt idx="54">
                    <c:v>202.37334859665248</c:v>
                  </c:pt>
                  <c:pt idx="55">
                    <c:v>217.51005369129518</c:v>
                  </c:pt>
                  <c:pt idx="56">
                    <c:v>182.02571552149195</c:v>
                  </c:pt>
                  <c:pt idx="57">
                    <c:v>142.66140956046164</c:v>
                  </c:pt>
                  <c:pt idx="58">
                    <c:v>156.41813423017609</c:v>
                  </c:pt>
                  <c:pt idx="59">
                    <c:v>138.33230700199368</c:v>
                  </c:pt>
                  <c:pt idx="60">
                    <c:v>304.10380375258399</c:v>
                  </c:pt>
                  <c:pt idx="61">
                    <c:v>225.97129857080915</c:v>
                  </c:pt>
                  <c:pt idx="62">
                    <c:v>228.24067462999571</c:v>
                  </c:pt>
                  <c:pt idx="63">
                    <c:v>83.572896397969131</c:v>
                  </c:pt>
                  <c:pt idx="64">
                    <c:v>213.44690987065925</c:v>
                  </c:pt>
                  <c:pt idx="65">
                    <c:v>175.36374894613894</c:v>
                  </c:pt>
                  <c:pt idx="66">
                    <c:v>147.03476535235544</c:v>
                  </c:pt>
                  <c:pt idx="67">
                    <c:v>130.45303303166432</c:v>
                  </c:pt>
                  <c:pt idx="68">
                    <c:v>92.673111286691764</c:v>
                  </c:pt>
                  <c:pt idx="69">
                    <c:v>176.74427889879996</c:v>
                  </c:pt>
                  <c:pt idx="70">
                    <c:v>94.264616379819685</c:v>
                  </c:pt>
                  <c:pt idx="71">
                    <c:v>186.38806921495541</c:v>
                  </c:pt>
                  <c:pt idx="72">
                    <c:v>178.9911543438204</c:v>
                  </c:pt>
                  <c:pt idx="73">
                    <c:v>243.25392539941103</c:v>
                  </c:pt>
                  <c:pt idx="74">
                    <c:v>129.97967552422463</c:v>
                  </c:pt>
                  <c:pt idx="75">
                    <c:v>198.42188343819464</c:v>
                  </c:pt>
                  <c:pt idx="76">
                    <c:v>93.411871717559436</c:v>
                  </c:pt>
                  <c:pt idx="77">
                    <c:v>170.62507631255923</c:v>
                  </c:pt>
                  <c:pt idx="78">
                    <c:v>162.74813912952567</c:v>
                  </c:pt>
                  <c:pt idx="79">
                    <c:v>78.087735557156762</c:v>
                  </c:pt>
                  <c:pt idx="80">
                    <c:v>245.92810477058003</c:v>
                  </c:pt>
                  <c:pt idx="81">
                    <c:v>76.186357775595965</c:v>
                  </c:pt>
                  <c:pt idx="82">
                    <c:v>237.06311343835509</c:v>
                  </c:pt>
                  <c:pt idx="83">
                    <c:v>164.42279324434193</c:v>
                  </c:pt>
                  <c:pt idx="84">
                    <c:v>165.92292387330531</c:v>
                  </c:pt>
                  <c:pt idx="85">
                    <c:v>182.51398559636903</c:v>
                  </c:pt>
                  <c:pt idx="86">
                    <c:v>246.37116308529292</c:v>
                  </c:pt>
                  <c:pt idx="87">
                    <c:v>142.15192490109453</c:v>
                  </c:pt>
                  <c:pt idx="88">
                    <c:v>155.08151978162252</c:v>
                  </c:pt>
                  <c:pt idx="89">
                    <c:v>213.35265392835311</c:v>
                  </c:pt>
                  <c:pt idx="90">
                    <c:v>110.65650053707243</c:v>
                  </c:pt>
                  <c:pt idx="91">
                    <c:v>88.318831793580259</c:v>
                  </c:pt>
                  <c:pt idx="92">
                    <c:v>122.14117262161324</c:v>
                  </c:pt>
                  <c:pt idx="93">
                    <c:v>132.02761121620276</c:v>
                  </c:pt>
                  <c:pt idx="94">
                    <c:v>122.53447486672555</c:v>
                  </c:pt>
                  <c:pt idx="95">
                    <c:v>271.84893908016699</c:v>
                  </c:pt>
                  <c:pt idx="96">
                    <c:v>142.55169086300319</c:v>
                  </c:pt>
                  <c:pt idx="97">
                    <c:v>183.07358703976101</c:v>
                  </c:pt>
                  <c:pt idx="98">
                    <c:v>136.08025727398191</c:v>
                  </c:pt>
                  <c:pt idx="99">
                    <c:v>186.70211303663828</c:v>
                  </c:pt>
                  <c:pt idx="100">
                    <c:v>188.08868902268316</c:v>
                  </c:pt>
                  <c:pt idx="101">
                    <c:v>132.13114276690749</c:v>
                  </c:pt>
                  <c:pt idx="102">
                    <c:v>167.68556148596753</c:v>
                  </c:pt>
                  <c:pt idx="103">
                    <c:v>151.61950833795092</c:v>
                  </c:pt>
                  <c:pt idx="104">
                    <c:v>139.34314603050629</c:v>
                  </c:pt>
                  <c:pt idx="105">
                    <c:v>138.56506694610218</c:v>
                  </c:pt>
                  <c:pt idx="106">
                    <c:v>169.81035173261833</c:v>
                  </c:pt>
                  <c:pt idx="107">
                    <c:v>128.39368470296716</c:v>
                  </c:pt>
                  <c:pt idx="108">
                    <c:v>173.7722097005086</c:v>
                  </c:pt>
                  <c:pt idx="109">
                    <c:v>224.49430826736887</c:v>
                  </c:pt>
                  <c:pt idx="110">
                    <c:v>465.40346892657436</c:v>
                  </c:pt>
                  <c:pt idx="111">
                    <c:v>107.44443008158011</c:v>
                  </c:pt>
                  <c:pt idx="112">
                    <c:v>149.80278187266791</c:v>
                  </c:pt>
                  <c:pt idx="113">
                    <c:v>168.87141722492754</c:v>
                  </c:pt>
                  <c:pt idx="114">
                    <c:v>192.39412672948205</c:v>
                  </c:pt>
                  <c:pt idx="115">
                    <c:v>162.55230876988415</c:v>
                  </c:pt>
                  <c:pt idx="116">
                    <c:v>172.47853686477151</c:v>
                  </c:pt>
                  <c:pt idx="117">
                    <c:v>259.52023042529845</c:v>
                  </c:pt>
                  <c:pt idx="118">
                    <c:v>166.44647491715071</c:v>
                  </c:pt>
                </c:numCache>
              </c:numRef>
            </c:plus>
            <c:minus>
              <c:numRef>
                <c:f>Summary!$O$67:$O$185</c:f>
                <c:numCache>
                  <c:formatCode>General</c:formatCode>
                  <c:ptCount val="119"/>
                  <c:pt idx="0">
                    <c:v>450.10714088048513</c:v>
                  </c:pt>
                  <c:pt idx="1">
                    <c:v>497.87861391862458</c:v>
                  </c:pt>
                  <c:pt idx="2">
                    <c:v>631.69373537232582</c:v>
                  </c:pt>
                  <c:pt idx="3">
                    <c:v>446.79581466258168</c:v>
                  </c:pt>
                  <c:pt idx="4">
                    <c:v>274.72460958405441</c:v>
                  </c:pt>
                  <c:pt idx="5">
                    <c:v>815.92349594466759</c:v>
                  </c:pt>
                  <c:pt idx="6">
                    <c:v>523.80119155229579</c:v>
                  </c:pt>
                  <c:pt idx="7">
                    <c:v>620.46929918777437</c:v>
                  </c:pt>
                  <c:pt idx="8">
                    <c:v>422.56131851038441</c:v>
                  </c:pt>
                  <c:pt idx="9">
                    <c:v>185.48405142581217</c:v>
                  </c:pt>
                  <c:pt idx="10">
                    <c:v>218.6180148563999</c:v>
                  </c:pt>
                  <c:pt idx="11">
                    <c:v>364.65176606431947</c:v>
                  </c:pt>
                  <c:pt idx="12">
                    <c:v>226.51738003250458</c:v>
                  </c:pt>
                  <c:pt idx="13">
                    <c:v>320.15841468533534</c:v>
                  </c:pt>
                  <c:pt idx="14">
                    <c:v>160.32808761727418</c:v>
                  </c:pt>
                  <c:pt idx="15">
                    <c:v>166.32841601875683</c:v>
                  </c:pt>
                  <c:pt idx="16">
                    <c:v>243.61922576121501</c:v>
                  </c:pt>
                  <c:pt idx="17">
                    <c:v>178.27640143508052</c:v>
                  </c:pt>
                  <c:pt idx="18">
                    <c:v>90.124416746113582</c:v>
                  </c:pt>
                  <c:pt idx="19">
                    <c:v>128.75735625634545</c:v>
                  </c:pt>
                  <c:pt idx="20">
                    <c:v>196.41304267622692</c:v>
                  </c:pt>
                  <c:pt idx="21">
                    <c:v>65.952377132160407</c:v>
                  </c:pt>
                  <c:pt idx="22">
                    <c:v>137.56043565208032</c:v>
                  </c:pt>
                  <c:pt idx="23">
                    <c:v>91.996980626781692</c:v>
                  </c:pt>
                  <c:pt idx="24">
                    <c:v>128.97434906232087</c:v>
                  </c:pt>
                  <c:pt idx="25">
                    <c:v>136.50421691130239</c:v>
                  </c:pt>
                  <c:pt idx="26">
                    <c:v>69.403565746088375</c:v>
                  </c:pt>
                  <c:pt idx="27">
                    <c:v>323.01852276515456</c:v>
                  </c:pt>
                  <c:pt idx="28">
                    <c:v>248.21765264867804</c:v>
                  </c:pt>
                  <c:pt idx="29">
                    <c:v>347.98791131266779</c:v>
                  </c:pt>
                  <c:pt idx="30">
                    <c:v>317.64502860509384</c:v>
                  </c:pt>
                  <c:pt idx="31">
                    <c:v>252.33117446113999</c:v>
                  </c:pt>
                  <c:pt idx="32">
                    <c:v>105.7233023825243</c:v>
                  </c:pt>
                  <c:pt idx="33">
                    <c:v>236.32323151371813</c:v>
                  </c:pt>
                  <c:pt idx="34">
                    <c:v>226.37904545744118</c:v>
                  </c:pt>
                  <c:pt idx="35">
                    <c:v>260.15492179340629</c:v>
                  </c:pt>
                  <c:pt idx="36">
                    <c:v>176.30335634011655</c:v>
                  </c:pt>
                  <c:pt idx="37">
                    <c:v>142.99874815993545</c:v>
                  </c:pt>
                  <c:pt idx="38">
                    <c:v>284.22696221397212</c:v>
                  </c:pt>
                  <c:pt idx="39">
                    <c:v>168.94164928814186</c:v>
                  </c:pt>
                  <c:pt idx="40">
                    <c:v>110.50653575442696</c:v>
                  </c:pt>
                  <c:pt idx="41">
                    <c:v>126.85655844201783</c:v>
                  </c:pt>
                  <c:pt idx="42">
                    <c:v>203.02688656103325</c:v>
                  </c:pt>
                  <c:pt idx="43">
                    <c:v>164.5614917527829</c:v>
                  </c:pt>
                  <c:pt idx="44">
                    <c:v>229.96074544244382</c:v>
                  </c:pt>
                  <c:pt idx="45">
                    <c:v>119.80794816891091</c:v>
                  </c:pt>
                  <c:pt idx="46">
                    <c:v>90.223607679564964</c:v>
                  </c:pt>
                  <c:pt idx="47">
                    <c:v>174.26701875903109</c:v>
                  </c:pt>
                  <c:pt idx="48">
                    <c:v>122.83333333333333</c:v>
                  </c:pt>
                  <c:pt idx="49">
                    <c:v>118.22624262169734</c:v>
                  </c:pt>
                  <c:pt idx="50">
                    <c:v>237.54563564154503</c:v>
                  </c:pt>
                  <c:pt idx="51">
                    <c:v>129.5462641989387</c:v>
                  </c:pt>
                  <c:pt idx="52">
                    <c:v>125.20698911585085</c:v>
                  </c:pt>
                  <c:pt idx="53">
                    <c:v>180.12958298587898</c:v>
                  </c:pt>
                  <c:pt idx="54">
                    <c:v>202.37334859665248</c:v>
                  </c:pt>
                  <c:pt idx="55">
                    <c:v>217.51005369129518</c:v>
                  </c:pt>
                  <c:pt idx="56">
                    <c:v>182.02571552149195</c:v>
                  </c:pt>
                  <c:pt idx="57">
                    <c:v>142.66140956046164</c:v>
                  </c:pt>
                  <c:pt idx="58">
                    <c:v>156.41813423017609</c:v>
                  </c:pt>
                  <c:pt idx="59">
                    <c:v>138.33230700199368</c:v>
                  </c:pt>
                  <c:pt idx="60">
                    <c:v>304.10380375258399</c:v>
                  </c:pt>
                  <c:pt idx="61">
                    <c:v>225.97129857080915</c:v>
                  </c:pt>
                  <c:pt idx="62">
                    <c:v>228.24067462999571</c:v>
                  </c:pt>
                  <c:pt idx="63">
                    <c:v>83.572896397969131</c:v>
                  </c:pt>
                  <c:pt idx="64">
                    <c:v>213.44690987065925</c:v>
                  </c:pt>
                  <c:pt idx="65">
                    <c:v>175.36374894613894</c:v>
                  </c:pt>
                  <c:pt idx="66">
                    <c:v>147.03476535235544</c:v>
                  </c:pt>
                  <c:pt idx="67">
                    <c:v>130.45303303166432</c:v>
                  </c:pt>
                  <c:pt idx="68">
                    <c:v>92.673111286691764</c:v>
                  </c:pt>
                  <c:pt idx="69">
                    <c:v>176.74427889879996</c:v>
                  </c:pt>
                  <c:pt idx="70">
                    <c:v>94.264616379819685</c:v>
                  </c:pt>
                  <c:pt idx="71">
                    <c:v>186.38806921495541</c:v>
                  </c:pt>
                  <c:pt idx="72">
                    <c:v>178.9911543438204</c:v>
                  </c:pt>
                  <c:pt idx="73">
                    <c:v>243.25392539941103</c:v>
                  </c:pt>
                  <c:pt idx="74">
                    <c:v>129.97967552422463</c:v>
                  </c:pt>
                  <c:pt idx="75">
                    <c:v>198.42188343819464</c:v>
                  </c:pt>
                  <c:pt idx="76">
                    <c:v>93.411871717559436</c:v>
                  </c:pt>
                  <c:pt idx="77">
                    <c:v>170.62507631255923</c:v>
                  </c:pt>
                  <c:pt idx="78">
                    <c:v>162.74813912952567</c:v>
                  </c:pt>
                  <c:pt idx="79">
                    <c:v>78.087735557156762</c:v>
                  </c:pt>
                  <c:pt idx="80">
                    <c:v>245.92810477058003</c:v>
                  </c:pt>
                  <c:pt idx="81">
                    <c:v>76.186357775595965</c:v>
                  </c:pt>
                  <c:pt idx="82">
                    <c:v>237.06311343835509</c:v>
                  </c:pt>
                  <c:pt idx="83">
                    <c:v>164.42279324434193</c:v>
                  </c:pt>
                  <c:pt idx="84">
                    <c:v>165.92292387330531</c:v>
                  </c:pt>
                  <c:pt idx="85">
                    <c:v>182.51398559636903</c:v>
                  </c:pt>
                  <c:pt idx="86">
                    <c:v>246.37116308529292</c:v>
                  </c:pt>
                  <c:pt idx="87">
                    <c:v>142.15192490109453</c:v>
                  </c:pt>
                  <c:pt idx="88">
                    <c:v>155.08151978162252</c:v>
                  </c:pt>
                  <c:pt idx="89">
                    <c:v>213.35265392835311</c:v>
                  </c:pt>
                  <c:pt idx="90">
                    <c:v>110.65650053707243</c:v>
                  </c:pt>
                  <c:pt idx="91">
                    <c:v>88.318831793580259</c:v>
                  </c:pt>
                  <c:pt idx="92">
                    <c:v>122.14117262161324</c:v>
                  </c:pt>
                  <c:pt idx="93">
                    <c:v>132.02761121620276</c:v>
                  </c:pt>
                  <c:pt idx="94">
                    <c:v>122.53447486672555</c:v>
                  </c:pt>
                  <c:pt idx="95">
                    <c:v>271.84893908016699</c:v>
                  </c:pt>
                  <c:pt idx="96">
                    <c:v>142.55169086300319</c:v>
                  </c:pt>
                  <c:pt idx="97">
                    <c:v>183.07358703976101</c:v>
                  </c:pt>
                  <c:pt idx="98">
                    <c:v>136.08025727398191</c:v>
                  </c:pt>
                  <c:pt idx="99">
                    <c:v>186.70211303663828</c:v>
                  </c:pt>
                  <c:pt idx="100">
                    <c:v>188.08868902268316</c:v>
                  </c:pt>
                  <c:pt idx="101">
                    <c:v>132.13114276690749</c:v>
                  </c:pt>
                  <c:pt idx="102">
                    <c:v>167.68556148596753</c:v>
                  </c:pt>
                  <c:pt idx="103">
                    <c:v>151.61950833795092</c:v>
                  </c:pt>
                  <c:pt idx="104">
                    <c:v>139.34314603050629</c:v>
                  </c:pt>
                  <c:pt idx="105">
                    <c:v>138.56506694610218</c:v>
                  </c:pt>
                  <c:pt idx="106">
                    <c:v>169.81035173261833</c:v>
                  </c:pt>
                  <c:pt idx="107">
                    <c:v>128.39368470296716</c:v>
                  </c:pt>
                  <c:pt idx="108">
                    <c:v>173.7722097005086</c:v>
                  </c:pt>
                  <c:pt idx="109">
                    <c:v>224.49430826736887</c:v>
                  </c:pt>
                  <c:pt idx="110">
                    <c:v>465.40346892657436</c:v>
                  </c:pt>
                  <c:pt idx="111">
                    <c:v>107.44443008158011</c:v>
                  </c:pt>
                  <c:pt idx="112">
                    <c:v>149.80278187266791</c:v>
                  </c:pt>
                  <c:pt idx="113">
                    <c:v>168.87141722492754</c:v>
                  </c:pt>
                  <c:pt idx="114">
                    <c:v>192.39412672948205</c:v>
                  </c:pt>
                  <c:pt idx="115">
                    <c:v>162.55230876988415</c:v>
                  </c:pt>
                  <c:pt idx="116">
                    <c:v>172.47853686477151</c:v>
                  </c:pt>
                  <c:pt idx="117">
                    <c:v>259.52023042529845</c:v>
                  </c:pt>
                  <c:pt idx="118">
                    <c:v>166.44647491715071</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Summary!$N$67:$N$185</c:f>
              <c:numCache>
                <c:formatCode>0.0</c:formatCode>
                <c:ptCount val="119"/>
                <c:pt idx="0">
                  <c:v>2156.2222222222222</c:v>
                </c:pt>
                <c:pt idx="1">
                  <c:v>1892.5555555555557</c:v>
                </c:pt>
                <c:pt idx="2">
                  <c:v>3712.5555555555557</c:v>
                </c:pt>
                <c:pt idx="3">
                  <c:v>4440.333333333333</c:v>
                </c:pt>
                <c:pt idx="4">
                  <c:v>2939</c:v>
                </c:pt>
                <c:pt idx="5">
                  <c:v>3085.8888888888887</c:v>
                </c:pt>
                <c:pt idx="6">
                  <c:v>2966.2222222222222</c:v>
                </c:pt>
                <c:pt idx="7">
                  <c:v>2200.8888888888887</c:v>
                </c:pt>
                <c:pt idx="8">
                  <c:v>1808.1111111111111</c:v>
                </c:pt>
                <c:pt idx="9">
                  <c:v>1208</c:v>
                </c:pt>
                <c:pt idx="10">
                  <c:v>1138.4444444444443</c:v>
                </c:pt>
                <c:pt idx="11">
                  <c:v>1311.2222222222222</c:v>
                </c:pt>
                <c:pt idx="12">
                  <c:v>1393.8888888888889</c:v>
                </c:pt>
                <c:pt idx="13">
                  <c:v>1015.2222222222222</c:v>
                </c:pt>
                <c:pt idx="14">
                  <c:v>729.88888888888891</c:v>
                </c:pt>
                <c:pt idx="15">
                  <c:v>685.55555555555554</c:v>
                </c:pt>
                <c:pt idx="16">
                  <c:v>1474.7777777777778</c:v>
                </c:pt>
                <c:pt idx="17">
                  <c:v>887.44444444444446</c:v>
                </c:pt>
                <c:pt idx="18">
                  <c:v>474.22222222222223</c:v>
                </c:pt>
                <c:pt idx="19">
                  <c:v>841.11111111111109</c:v>
                </c:pt>
                <c:pt idx="20">
                  <c:v>595.33333333333337</c:v>
                </c:pt>
                <c:pt idx="21">
                  <c:v>612.22222222222217</c:v>
                </c:pt>
                <c:pt idx="22">
                  <c:v>452.11111111111109</c:v>
                </c:pt>
                <c:pt idx="23">
                  <c:v>1083</c:v>
                </c:pt>
                <c:pt idx="24">
                  <c:v>911.22222222222217</c:v>
                </c:pt>
                <c:pt idx="25">
                  <c:v>1170.1111111111111</c:v>
                </c:pt>
                <c:pt idx="26">
                  <c:v>1285.2222222222222</c:v>
                </c:pt>
                <c:pt idx="27">
                  <c:v>1981.7777777777778</c:v>
                </c:pt>
                <c:pt idx="28">
                  <c:v>1372.4444444444443</c:v>
                </c:pt>
                <c:pt idx="29">
                  <c:v>1576.5555555555557</c:v>
                </c:pt>
                <c:pt idx="30">
                  <c:v>1753.4444444444443</c:v>
                </c:pt>
                <c:pt idx="31">
                  <c:v>1358.2222222222222</c:v>
                </c:pt>
                <c:pt idx="32">
                  <c:v>1128.6666666666667</c:v>
                </c:pt>
                <c:pt idx="33">
                  <c:v>1291.4444444444443</c:v>
                </c:pt>
                <c:pt idx="34">
                  <c:v>1656.6666666666667</c:v>
                </c:pt>
                <c:pt idx="35">
                  <c:v>1144.3333333333333</c:v>
                </c:pt>
                <c:pt idx="36">
                  <c:v>1029.8888888888889</c:v>
                </c:pt>
                <c:pt idx="37">
                  <c:v>929.44444444444446</c:v>
                </c:pt>
                <c:pt idx="38">
                  <c:v>802.22222222222217</c:v>
                </c:pt>
                <c:pt idx="39">
                  <c:v>1073.4444444444443</c:v>
                </c:pt>
                <c:pt idx="40">
                  <c:v>905</c:v>
                </c:pt>
                <c:pt idx="41">
                  <c:v>727.44444444444446</c:v>
                </c:pt>
                <c:pt idx="42">
                  <c:v>765.33333333333337</c:v>
                </c:pt>
                <c:pt idx="43">
                  <c:v>763.88888888888891</c:v>
                </c:pt>
                <c:pt idx="44">
                  <c:v>703.66666666666663</c:v>
                </c:pt>
                <c:pt idx="45">
                  <c:v>647</c:v>
                </c:pt>
                <c:pt idx="46">
                  <c:v>883.22222222222217</c:v>
                </c:pt>
                <c:pt idx="47">
                  <c:v>1075.7777777777778</c:v>
                </c:pt>
                <c:pt idx="48">
                  <c:v>942</c:v>
                </c:pt>
                <c:pt idx="49">
                  <c:v>1057</c:v>
                </c:pt>
                <c:pt idx="50">
                  <c:v>1482.1111111111111</c:v>
                </c:pt>
                <c:pt idx="51">
                  <c:v>1084.1111111111111</c:v>
                </c:pt>
                <c:pt idx="52">
                  <c:v>870.11111111111109</c:v>
                </c:pt>
                <c:pt idx="53">
                  <c:v>1168.6666666666667</c:v>
                </c:pt>
                <c:pt idx="54">
                  <c:v>1440</c:v>
                </c:pt>
                <c:pt idx="55">
                  <c:v>1210.8888888888889</c:v>
                </c:pt>
                <c:pt idx="56">
                  <c:v>1230.6666666666667</c:v>
                </c:pt>
                <c:pt idx="57">
                  <c:v>1191.3333333333333</c:v>
                </c:pt>
                <c:pt idx="58">
                  <c:v>1154.2222222222222</c:v>
                </c:pt>
                <c:pt idx="59">
                  <c:v>1476.2222222222222</c:v>
                </c:pt>
                <c:pt idx="60">
                  <c:v>1076.1111111111111</c:v>
                </c:pt>
                <c:pt idx="61">
                  <c:v>1007.3333333333334</c:v>
                </c:pt>
                <c:pt idx="62">
                  <c:v>884</c:v>
                </c:pt>
                <c:pt idx="63">
                  <c:v>810.11111111111109</c:v>
                </c:pt>
                <c:pt idx="64">
                  <c:v>1211.3333333333333</c:v>
                </c:pt>
                <c:pt idx="65">
                  <c:v>1429</c:v>
                </c:pt>
                <c:pt idx="66">
                  <c:v>679.33333333333337</c:v>
                </c:pt>
                <c:pt idx="67">
                  <c:v>820.22222222222217</c:v>
                </c:pt>
                <c:pt idx="68">
                  <c:v>707</c:v>
                </c:pt>
                <c:pt idx="69">
                  <c:v>641.11111111111109</c:v>
                </c:pt>
                <c:pt idx="70">
                  <c:v>847.88888888888891</c:v>
                </c:pt>
                <c:pt idx="71">
                  <c:v>1222.8888888888889</c:v>
                </c:pt>
                <c:pt idx="72">
                  <c:v>1242.6666666666667</c:v>
                </c:pt>
                <c:pt idx="73">
                  <c:v>1310.6666666666667</c:v>
                </c:pt>
                <c:pt idx="74">
                  <c:v>1419.7777777777778</c:v>
                </c:pt>
                <c:pt idx="75">
                  <c:v>1463.7777777777778</c:v>
                </c:pt>
                <c:pt idx="76">
                  <c:v>862.66666666666663</c:v>
                </c:pt>
                <c:pt idx="77">
                  <c:v>1070.6666666666667</c:v>
                </c:pt>
                <c:pt idx="78">
                  <c:v>1111.8888888888889</c:v>
                </c:pt>
                <c:pt idx="79">
                  <c:v>627.33333333333337</c:v>
                </c:pt>
                <c:pt idx="80">
                  <c:v>1373.7777777777778</c:v>
                </c:pt>
                <c:pt idx="81">
                  <c:v>741.33333333333337</c:v>
                </c:pt>
                <c:pt idx="82">
                  <c:v>1145.4444444444443</c:v>
                </c:pt>
                <c:pt idx="83">
                  <c:v>951.22222222222217</c:v>
                </c:pt>
                <c:pt idx="84">
                  <c:v>1337.3333333333333</c:v>
                </c:pt>
                <c:pt idx="85">
                  <c:v>645.77777777777783</c:v>
                </c:pt>
                <c:pt idx="86">
                  <c:v>945.66666666666663</c:v>
                </c:pt>
                <c:pt idx="87">
                  <c:v>635.44444444444446</c:v>
                </c:pt>
                <c:pt idx="88">
                  <c:v>750</c:v>
                </c:pt>
                <c:pt idx="89">
                  <c:v>1494.7777777777778</c:v>
                </c:pt>
                <c:pt idx="90">
                  <c:v>947.66666666666663</c:v>
                </c:pt>
                <c:pt idx="91">
                  <c:v>692.77777777777783</c:v>
                </c:pt>
                <c:pt idx="92">
                  <c:v>741.77777777777783</c:v>
                </c:pt>
                <c:pt idx="93">
                  <c:v>693.11111111111109</c:v>
                </c:pt>
                <c:pt idx="94">
                  <c:v>538.55555555555554</c:v>
                </c:pt>
                <c:pt idx="95">
                  <c:v>1465.1111111111111</c:v>
                </c:pt>
                <c:pt idx="96">
                  <c:v>1274.1111111111111</c:v>
                </c:pt>
                <c:pt idx="97">
                  <c:v>1099.7777777777778</c:v>
                </c:pt>
                <c:pt idx="98">
                  <c:v>1524.4444444444443</c:v>
                </c:pt>
                <c:pt idx="99">
                  <c:v>1323.1111111111111</c:v>
                </c:pt>
                <c:pt idx="100">
                  <c:v>1381.2222222222222</c:v>
                </c:pt>
                <c:pt idx="101">
                  <c:v>1075</c:v>
                </c:pt>
                <c:pt idx="102">
                  <c:v>958.44444444444446</c:v>
                </c:pt>
                <c:pt idx="103">
                  <c:v>902.44444444444446</c:v>
                </c:pt>
                <c:pt idx="104">
                  <c:v>1048.8888888888889</c:v>
                </c:pt>
                <c:pt idx="105">
                  <c:v>890</c:v>
                </c:pt>
                <c:pt idx="106">
                  <c:v>1034</c:v>
                </c:pt>
                <c:pt idx="107">
                  <c:v>961.22222222222217</c:v>
                </c:pt>
                <c:pt idx="108">
                  <c:v>1188.5555555555557</c:v>
                </c:pt>
                <c:pt idx="109">
                  <c:v>758.66666666666663</c:v>
                </c:pt>
                <c:pt idx="110">
                  <c:v>1090</c:v>
                </c:pt>
                <c:pt idx="111">
                  <c:v>674</c:v>
                </c:pt>
                <c:pt idx="112">
                  <c:v>734.88888888888891</c:v>
                </c:pt>
                <c:pt idx="113">
                  <c:v>623</c:v>
                </c:pt>
                <c:pt idx="114">
                  <c:v>816.33333333333337</c:v>
                </c:pt>
                <c:pt idx="115">
                  <c:v>684.44444444444446</c:v>
                </c:pt>
                <c:pt idx="116">
                  <c:v>745.11111111111109</c:v>
                </c:pt>
                <c:pt idx="117">
                  <c:v>731.33333333333337</c:v>
                </c:pt>
                <c:pt idx="118">
                  <c:v>850.11111111111109</c:v>
                </c:pt>
              </c:numCache>
            </c:numRef>
          </c:val>
          <c:smooth val="0"/>
          <c:extLst>
            <c:ext xmlns:c16="http://schemas.microsoft.com/office/drawing/2014/chart" uri="{C3380CC4-5D6E-409C-BE32-E72D297353CC}">
              <c16:uniqueId val="{00000000-1A96-40F6-B0A8-E71FA62462A6}"/>
            </c:ext>
          </c:extLst>
        </c:ser>
        <c:dLbls>
          <c:showLegendKey val="0"/>
          <c:showVal val="0"/>
          <c:showCatName val="0"/>
          <c:showSerName val="0"/>
          <c:showPercent val="0"/>
          <c:showBubbleSize val="0"/>
        </c:dLbls>
        <c:marker val="1"/>
        <c:smooth val="0"/>
        <c:axId val="95802880"/>
        <c:axId val="95804416"/>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0-3DBC-46B1-8434-8F46C977EF34}"/>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1-3DBC-46B1-8434-8F46C977EF34}"/>
                  </c:ext>
                </c:extLst>
              </c15:ser>
            </c15:filteredLineSeries>
          </c:ext>
        </c:extLst>
      </c:lineChart>
      <c:catAx>
        <c:axId val="95802880"/>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i="0" u="none" strike="noStrike" baseline="0">
                <a:solidFill>
                  <a:srgbClr val="000000"/>
                </a:solidFill>
                <a:latin typeface="Arial"/>
                <a:ea typeface="Arial"/>
                <a:cs typeface="Arial"/>
              </a:defRPr>
            </a:pPr>
            <a:endParaRPr lang="en-US"/>
          </a:p>
        </c:txPr>
        <c:crossAx val="95804416"/>
        <c:crosses val="autoZero"/>
        <c:auto val="1"/>
        <c:lblAlgn val="ctr"/>
        <c:lblOffset val="100"/>
        <c:tickLblSkip val="6"/>
        <c:tickMarkSkip val="8"/>
        <c:noMultiLvlLbl val="0"/>
      </c:catAx>
      <c:valAx>
        <c:axId val="95804416"/>
        <c:scaling>
          <c:orientation val="minMax"/>
          <c:max val="6000"/>
          <c:min val="0"/>
        </c:scaling>
        <c:delete val="0"/>
        <c:axPos val="l"/>
        <c:numFmt formatCode="0" sourceLinked="0"/>
        <c:majorTickMark val="out"/>
        <c:minorTickMark val="none"/>
        <c:tickLblPos val="nextTo"/>
        <c:spPr>
          <a:ln w="158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95802880"/>
        <c:crosses val="autoZero"/>
        <c:crossBetween val="between"/>
        <c:majorUnit val="1000"/>
        <c:minorUnit val="500"/>
      </c:valAx>
      <c:spPr>
        <a:noFill/>
        <a:ln w="25400">
          <a:noFill/>
        </a:ln>
      </c:spPr>
    </c:plotArea>
    <c:legend>
      <c:legendPos val="r"/>
      <c:layout>
        <c:manualLayout>
          <c:xMode val="edge"/>
          <c:yMode val="edge"/>
          <c:x val="0.12598861868793887"/>
          <c:y val="0.11901435849930524"/>
          <c:w val="0.3106595294815937"/>
          <c:h val="9.075225458409393E-2"/>
        </c:manualLayout>
      </c:layout>
      <c:overlay val="0"/>
      <c:txPr>
        <a:bodyPr/>
        <a:lstStyle/>
        <a:p>
          <a:pPr>
            <a:defRPr sz="900" b="1"/>
          </a:pPr>
          <a:endParaRPr lang="en-US"/>
        </a:p>
      </c:txPr>
    </c:legend>
    <c:plotVisOnly val="1"/>
    <c:dispBlanksAs val="gap"/>
    <c:showDLblsOverMax val="0"/>
  </c:chart>
  <c:spPr>
    <a:solidFill>
      <a:srgbClr val="F0F8FA"/>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33" r="0.7500000000000093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VO2 (ml/kg</a:t>
            </a:r>
            <a:r>
              <a:rPr lang="en-US" sz="1400" b="1" i="0" u="none" strike="noStrike" kern="1200" baseline="-25000">
                <a:solidFill>
                  <a:srgbClr val="000099"/>
                </a:solidFill>
                <a:latin typeface="Arial"/>
                <a:ea typeface="Arial"/>
                <a:cs typeface="Arial"/>
              </a:rPr>
              <a:t>LBM</a:t>
            </a:r>
            <a:r>
              <a:rPr lang="en-US" sz="1400" b="1" i="0" u="none" strike="noStrike" kern="1200" baseline="0">
                <a:solidFill>
                  <a:srgbClr val="000099"/>
                </a:solidFill>
                <a:latin typeface="Arial"/>
                <a:ea typeface="Arial"/>
                <a:cs typeface="Arial"/>
              </a:rPr>
              <a:t>/hr)</a:t>
            </a:r>
          </a:p>
        </c:rich>
      </c:tx>
      <c:layout>
        <c:manualLayout>
          <c:xMode val="edge"/>
          <c:yMode val="edge"/>
          <c:x val="0.30621706868773962"/>
          <c:y val="2.1942620494237525E-2"/>
        </c:manualLayout>
      </c:layout>
      <c:overlay val="0"/>
      <c:spPr>
        <a:noFill/>
        <a:ln w="25400">
          <a:noFill/>
        </a:ln>
      </c:spPr>
    </c:title>
    <c:autoTitleDeleted val="0"/>
    <c:plotArea>
      <c:layout>
        <c:manualLayout>
          <c:layoutTarget val="inner"/>
          <c:xMode val="edge"/>
          <c:yMode val="edge"/>
          <c:x val="0.12236089602373111"/>
          <c:y val="0.15966942423336322"/>
          <c:w val="0.82500100708130764"/>
          <c:h val="0.63327248453804863"/>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Summary!$E$67:$E$185</c:f>
                <c:numCache>
                  <c:formatCode>General</c:formatCode>
                  <c:ptCount val="119"/>
                  <c:pt idx="0">
                    <c:v>267.67172517424689</c:v>
                  </c:pt>
                  <c:pt idx="1">
                    <c:v>403.18949372162609</c:v>
                  </c:pt>
                  <c:pt idx="2">
                    <c:v>234.43613820368572</c:v>
                  </c:pt>
                  <c:pt idx="3">
                    <c:v>150.85615424931544</c:v>
                  </c:pt>
                  <c:pt idx="4">
                    <c:v>157.3678147219056</c:v>
                  </c:pt>
                  <c:pt idx="5">
                    <c:v>252.99385419090262</c:v>
                  </c:pt>
                  <c:pt idx="6">
                    <c:v>208.41977303583531</c:v>
                  </c:pt>
                  <c:pt idx="7">
                    <c:v>238.03289004620243</c:v>
                  </c:pt>
                  <c:pt idx="8">
                    <c:v>177.24814102098017</c:v>
                  </c:pt>
                  <c:pt idx="9">
                    <c:v>311.44083856400573</c:v>
                  </c:pt>
                  <c:pt idx="10">
                    <c:v>267.22892692412216</c:v>
                  </c:pt>
                  <c:pt idx="11">
                    <c:v>181.56629238600894</c:v>
                  </c:pt>
                  <c:pt idx="12">
                    <c:v>200.14983550742579</c:v>
                  </c:pt>
                  <c:pt idx="13">
                    <c:v>119.23832752669755</c:v>
                  </c:pt>
                  <c:pt idx="14">
                    <c:v>285.85984585031815</c:v>
                  </c:pt>
                  <c:pt idx="15">
                    <c:v>201.61061838492068</c:v>
                  </c:pt>
                  <c:pt idx="16">
                    <c:v>286.69058356173485</c:v>
                  </c:pt>
                  <c:pt idx="17">
                    <c:v>137.5405103848689</c:v>
                  </c:pt>
                  <c:pt idx="18">
                    <c:v>225.59708731063927</c:v>
                  </c:pt>
                  <c:pt idx="19">
                    <c:v>161.38588728716766</c:v>
                  </c:pt>
                  <c:pt idx="20">
                    <c:v>137.28301862120247</c:v>
                  </c:pt>
                  <c:pt idx="21">
                    <c:v>257.18803016901796</c:v>
                  </c:pt>
                  <c:pt idx="22">
                    <c:v>146.27751202173911</c:v>
                  </c:pt>
                  <c:pt idx="23">
                    <c:v>210.76979620859183</c:v>
                  </c:pt>
                  <c:pt idx="24">
                    <c:v>179.18774434049536</c:v>
                  </c:pt>
                  <c:pt idx="25">
                    <c:v>250.00526479769607</c:v>
                  </c:pt>
                  <c:pt idx="26">
                    <c:v>234.57775540200453</c:v>
                  </c:pt>
                  <c:pt idx="27">
                    <c:v>233.03740942452393</c:v>
                  </c:pt>
                  <c:pt idx="28">
                    <c:v>234.66299775812763</c:v>
                  </c:pt>
                  <c:pt idx="29">
                    <c:v>284.17520281846538</c:v>
                  </c:pt>
                  <c:pt idx="30">
                    <c:v>175.47933440847035</c:v>
                  </c:pt>
                  <c:pt idx="31">
                    <c:v>235.84098455802018</c:v>
                  </c:pt>
                  <c:pt idx="32">
                    <c:v>282.96222076398254</c:v>
                  </c:pt>
                  <c:pt idx="33">
                    <c:v>215.07238814478444</c:v>
                  </c:pt>
                  <c:pt idx="34">
                    <c:v>268.68130960985246</c:v>
                  </c:pt>
                  <c:pt idx="35">
                    <c:v>233.20107391677209</c:v>
                  </c:pt>
                  <c:pt idx="36">
                    <c:v>189.9997567373116</c:v>
                  </c:pt>
                  <c:pt idx="37">
                    <c:v>296.28330475650893</c:v>
                  </c:pt>
                  <c:pt idx="38">
                    <c:v>252.33720151092481</c:v>
                  </c:pt>
                  <c:pt idx="39">
                    <c:v>248.19330480729684</c:v>
                  </c:pt>
                  <c:pt idx="40">
                    <c:v>225.34194896786451</c:v>
                  </c:pt>
                  <c:pt idx="41">
                    <c:v>168.74671202750616</c:v>
                  </c:pt>
                  <c:pt idx="42">
                    <c:v>320.61657894442152</c:v>
                  </c:pt>
                  <c:pt idx="43">
                    <c:v>234.99979130806332</c:v>
                  </c:pt>
                  <c:pt idx="44">
                    <c:v>249.86031675481073</c:v>
                  </c:pt>
                  <c:pt idx="45">
                    <c:v>204.60303095284416</c:v>
                  </c:pt>
                  <c:pt idx="46">
                    <c:v>170.19517786790391</c:v>
                  </c:pt>
                  <c:pt idx="47">
                    <c:v>203.87513746787386</c:v>
                  </c:pt>
                  <c:pt idx="48">
                    <c:v>196.66797207356831</c:v>
                  </c:pt>
                  <c:pt idx="49">
                    <c:v>195.68783336240776</c:v>
                  </c:pt>
                  <c:pt idx="50">
                    <c:v>173.37317927891829</c:v>
                  </c:pt>
                  <c:pt idx="51">
                    <c:v>240.63089179323663</c:v>
                  </c:pt>
                  <c:pt idx="52">
                    <c:v>226.45514786106637</c:v>
                  </c:pt>
                  <c:pt idx="53">
                    <c:v>363.22761874981126</c:v>
                  </c:pt>
                  <c:pt idx="54">
                    <c:v>193.52659332657984</c:v>
                  </c:pt>
                  <c:pt idx="55">
                    <c:v>249.31782832382672</c:v>
                  </c:pt>
                  <c:pt idx="56">
                    <c:v>226.58685725079093</c:v>
                  </c:pt>
                  <c:pt idx="57">
                    <c:v>237.30673355809935</c:v>
                  </c:pt>
                  <c:pt idx="58">
                    <c:v>283.02384754652468</c:v>
                  </c:pt>
                  <c:pt idx="59">
                    <c:v>176.91452190846249</c:v>
                  </c:pt>
                  <c:pt idx="60">
                    <c:v>236.77668537625877</c:v>
                  </c:pt>
                  <c:pt idx="61">
                    <c:v>189.11530354849208</c:v>
                  </c:pt>
                  <c:pt idx="62">
                    <c:v>319.04146681604385</c:v>
                  </c:pt>
                  <c:pt idx="63">
                    <c:v>188.12730735358971</c:v>
                  </c:pt>
                  <c:pt idx="64">
                    <c:v>173.74411111046689</c:v>
                  </c:pt>
                  <c:pt idx="65">
                    <c:v>196.94077763898466</c:v>
                  </c:pt>
                  <c:pt idx="66">
                    <c:v>183.4614810277661</c:v>
                  </c:pt>
                  <c:pt idx="67">
                    <c:v>160.74478294047535</c:v>
                  </c:pt>
                  <c:pt idx="68">
                    <c:v>156.36665914968614</c:v>
                  </c:pt>
                  <c:pt idx="69">
                    <c:v>234.27830244024008</c:v>
                  </c:pt>
                  <c:pt idx="70">
                    <c:v>170.03112991048894</c:v>
                  </c:pt>
                  <c:pt idx="71">
                    <c:v>224.65659660065634</c:v>
                  </c:pt>
                  <c:pt idx="72">
                    <c:v>169.9416420438682</c:v>
                  </c:pt>
                  <c:pt idx="73">
                    <c:v>189.37252711433089</c:v>
                  </c:pt>
                  <c:pt idx="74">
                    <c:v>133.85347777857911</c:v>
                  </c:pt>
                  <c:pt idx="75">
                    <c:v>212.55326307047815</c:v>
                  </c:pt>
                  <c:pt idx="76">
                    <c:v>224.24292930538965</c:v>
                  </c:pt>
                  <c:pt idx="77">
                    <c:v>215.4427465920526</c:v>
                  </c:pt>
                  <c:pt idx="78">
                    <c:v>293.82516175180245</c:v>
                  </c:pt>
                  <c:pt idx="79">
                    <c:v>246.51512426885097</c:v>
                  </c:pt>
                  <c:pt idx="80">
                    <c:v>208.85102220894819</c:v>
                  </c:pt>
                  <c:pt idx="81">
                    <c:v>289.03115966802505</c:v>
                  </c:pt>
                  <c:pt idx="82">
                    <c:v>317.21314459683799</c:v>
                  </c:pt>
                  <c:pt idx="83">
                    <c:v>183.62478691244175</c:v>
                  </c:pt>
                  <c:pt idx="84">
                    <c:v>106.20125103321971</c:v>
                  </c:pt>
                  <c:pt idx="85">
                    <c:v>317.24884206149733</c:v>
                  </c:pt>
                  <c:pt idx="86">
                    <c:v>330.34187138720176</c:v>
                  </c:pt>
                  <c:pt idx="87">
                    <c:v>253.40274585901554</c:v>
                  </c:pt>
                  <c:pt idx="88">
                    <c:v>286.20311559990915</c:v>
                  </c:pt>
                  <c:pt idx="89">
                    <c:v>222.5549289631725</c:v>
                  </c:pt>
                  <c:pt idx="90">
                    <c:v>99.690069816937992</c:v>
                  </c:pt>
                  <c:pt idx="91">
                    <c:v>158.44409505102126</c:v>
                  </c:pt>
                  <c:pt idx="92">
                    <c:v>99.245767997103897</c:v>
                  </c:pt>
                  <c:pt idx="93">
                    <c:v>239.61727684346326</c:v>
                  </c:pt>
                  <c:pt idx="94">
                    <c:v>222.81135607612362</c:v>
                  </c:pt>
                  <c:pt idx="95">
                    <c:v>161.76044839121701</c:v>
                  </c:pt>
                  <c:pt idx="96">
                    <c:v>118.76475003854337</c:v>
                  </c:pt>
                  <c:pt idx="97">
                    <c:v>151.77693747492899</c:v>
                  </c:pt>
                  <c:pt idx="98">
                    <c:v>109.93535626139966</c:v>
                  </c:pt>
                  <c:pt idx="99">
                    <c:v>202.76920250657778</c:v>
                  </c:pt>
                  <c:pt idx="100">
                    <c:v>247.41700300959477</c:v>
                  </c:pt>
                  <c:pt idx="101">
                    <c:v>223.0132437997452</c:v>
                  </c:pt>
                  <c:pt idx="102">
                    <c:v>325.96221514499138</c:v>
                  </c:pt>
                  <c:pt idx="103">
                    <c:v>297.52709036721291</c:v>
                  </c:pt>
                  <c:pt idx="104">
                    <c:v>192.02788679727607</c:v>
                  </c:pt>
                  <c:pt idx="105">
                    <c:v>342.69291852107403</c:v>
                  </c:pt>
                  <c:pt idx="106">
                    <c:v>285.87762721688199</c:v>
                  </c:pt>
                  <c:pt idx="107">
                    <c:v>182.97804128795374</c:v>
                  </c:pt>
                  <c:pt idx="108">
                    <c:v>218.25802426201656</c:v>
                  </c:pt>
                  <c:pt idx="109">
                    <c:v>278.71354694280063</c:v>
                  </c:pt>
                  <c:pt idx="110">
                    <c:v>282.99196328022924</c:v>
                  </c:pt>
                  <c:pt idx="111">
                    <c:v>247.24211684825937</c:v>
                  </c:pt>
                  <c:pt idx="112">
                    <c:v>206.18172701892229</c:v>
                  </c:pt>
                  <c:pt idx="113">
                    <c:v>288.82800764406522</c:v>
                  </c:pt>
                  <c:pt idx="114">
                    <c:v>202.45111776495071</c:v>
                  </c:pt>
                  <c:pt idx="115">
                    <c:v>258.36982303833781</c:v>
                  </c:pt>
                  <c:pt idx="116">
                    <c:v>288.41518600819899</c:v>
                  </c:pt>
                  <c:pt idx="117">
                    <c:v>144.34115959274942</c:v>
                  </c:pt>
                  <c:pt idx="118">
                    <c:v>325.07010190759155</c:v>
                  </c:pt>
                </c:numCache>
              </c:numRef>
            </c:plus>
            <c:minus>
              <c:numRef>
                <c:f>Summary!$E$67:$E$185</c:f>
                <c:numCache>
                  <c:formatCode>General</c:formatCode>
                  <c:ptCount val="119"/>
                  <c:pt idx="0">
                    <c:v>267.67172517424689</c:v>
                  </c:pt>
                  <c:pt idx="1">
                    <c:v>403.18949372162609</c:v>
                  </c:pt>
                  <c:pt idx="2">
                    <c:v>234.43613820368572</c:v>
                  </c:pt>
                  <c:pt idx="3">
                    <c:v>150.85615424931544</c:v>
                  </c:pt>
                  <c:pt idx="4">
                    <c:v>157.3678147219056</c:v>
                  </c:pt>
                  <c:pt idx="5">
                    <c:v>252.99385419090262</c:v>
                  </c:pt>
                  <c:pt idx="6">
                    <c:v>208.41977303583531</c:v>
                  </c:pt>
                  <c:pt idx="7">
                    <c:v>238.03289004620243</c:v>
                  </c:pt>
                  <c:pt idx="8">
                    <c:v>177.24814102098017</c:v>
                  </c:pt>
                  <c:pt idx="9">
                    <c:v>311.44083856400573</c:v>
                  </c:pt>
                  <c:pt idx="10">
                    <c:v>267.22892692412216</c:v>
                  </c:pt>
                  <c:pt idx="11">
                    <c:v>181.56629238600894</c:v>
                  </c:pt>
                  <c:pt idx="12">
                    <c:v>200.14983550742579</c:v>
                  </c:pt>
                  <c:pt idx="13">
                    <c:v>119.23832752669755</c:v>
                  </c:pt>
                  <c:pt idx="14">
                    <c:v>285.85984585031815</c:v>
                  </c:pt>
                  <c:pt idx="15">
                    <c:v>201.61061838492068</c:v>
                  </c:pt>
                  <c:pt idx="16">
                    <c:v>286.69058356173485</c:v>
                  </c:pt>
                  <c:pt idx="17">
                    <c:v>137.5405103848689</c:v>
                  </c:pt>
                  <c:pt idx="18">
                    <c:v>225.59708731063927</c:v>
                  </c:pt>
                  <c:pt idx="19">
                    <c:v>161.38588728716766</c:v>
                  </c:pt>
                  <c:pt idx="20">
                    <c:v>137.28301862120247</c:v>
                  </c:pt>
                  <c:pt idx="21">
                    <c:v>257.18803016901796</c:v>
                  </c:pt>
                  <c:pt idx="22">
                    <c:v>146.27751202173911</c:v>
                  </c:pt>
                  <c:pt idx="23">
                    <c:v>210.76979620859183</c:v>
                  </c:pt>
                  <c:pt idx="24">
                    <c:v>179.18774434049536</c:v>
                  </c:pt>
                  <c:pt idx="25">
                    <c:v>250.00526479769607</c:v>
                  </c:pt>
                  <c:pt idx="26">
                    <c:v>234.57775540200453</c:v>
                  </c:pt>
                  <c:pt idx="27">
                    <c:v>233.03740942452393</c:v>
                  </c:pt>
                  <c:pt idx="28">
                    <c:v>234.66299775812763</c:v>
                  </c:pt>
                  <c:pt idx="29">
                    <c:v>284.17520281846538</c:v>
                  </c:pt>
                  <c:pt idx="30">
                    <c:v>175.47933440847035</c:v>
                  </c:pt>
                  <c:pt idx="31">
                    <c:v>235.84098455802018</c:v>
                  </c:pt>
                  <c:pt idx="32">
                    <c:v>282.96222076398254</c:v>
                  </c:pt>
                  <c:pt idx="33">
                    <c:v>215.07238814478444</c:v>
                  </c:pt>
                  <c:pt idx="34">
                    <c:v>268.68130960985246</c:v>
                  </c:pt>
                  <c:pt idx="35">
                    <c:v>233.20107391677209</c:v>
                  </c:pt>
                  <c:pt idx="36">
                    <c:v>189.9997567373116</c:v>
                  </c:pt>
                  <c:pt idx="37">
                    <c:v>296.28330475650893</c:v>
                  </c:pt>
                  <c:pt idx="38">
                    <c:v>252.33720151092481</c:v>
                  </c:pt>
                  <c:pt idx="39">
                    <c:v>248.19330480729684</c:v>
                  </c:pt>
                  <c:pt idx="40">
                    <c:v>225.34194896786451</c:v>
                  </c:pt>
                  <c:pt idx="41">
                    <c:v>168.74671202750616</c:v>
                  </c:pt>
                  <c:pt idx="42">
                    <c:v>320.61657894442152</c:v>
                  </c:pt>
                  <c:pt idx="43">
                    <c:v>234.99979130806332</c:v>
                  </c:pt>
                  <c:pt idx="44">
                    <c:v>249.86031675481073</c:v>
                  </c:pt>
                  <c:pt idx="45">
                    <c:v>204.60303095284416</c:v>
                  </c:pt>
                  <c:pt idx="46">
                    <c:v>170.19517786790391</c:v>
                  </c:pt>
                  <c:pt idx="47">
                    <c:v>203.87513746787386</c:v>
                  </c:pt>
                  <c:pt idx="48">
                    <c:v>196.66797207356831</c:v>
                  </c:pt>
                  <c:pt idx="49">
                    <c:v>195.68783336240776</c:v>
                  </c:pt>
                  <c:pt idx="50">
                    <c:v>173.37317927891829</c:v>
                  </c:pt>
                  <c:pt idx="51">
                    <c:v>240.63089179323663</c:v>
                  </c:pt>
                  <c:pt idx="52">
                    <c:v>226.45514786106637</c:v>
                  </c:pt>
                  <c:pt idx="53">
                    <c:v>363.22761874981126</c:v>
                  </c:pt>
                  <c:pt idx="54">
                    <c:v>193.52659332657984</c:v>
                  </c:pt>
                  <c:pt idx="55">
                    <c:v>249.31782832382672</c:v>
                  </c:pt>
                  <c:pt idx="56">
                    <c:v>226.58685725079093</c:v>
                  </c:pt>
                  <c:pt idx="57">
                    <c:v>237.30673355809935</c:v>
                  </c:pt>
                  <c:pt idx="58">
                    <c:v>283.02384754652468</c:v>
                  </c:pt>
                  <c:pt idx="59">
                    <c:v>176.91452190846249</c:v>
                  </c:pt>
                  <c:pt idx="60">
                    <c:v>236.77668537625877</c:v>
                  </c:pt>
                  <c:pt idx="61">
                    <c:v>189.11530354849208</c:v>
                  </c:pt>
                  <c:pt idx="62">
                    <c:v>319.04146681604385</c:v>
                  </c:pt>
                  <c:pt idx="63">
                    <c:v>188.12730735358971</c:v>
                  </c:pt>
                  <c:pt idx="64">
                    <c:v>173.74411111046689</c:v>
                  </c:pt>
                  <c:pt idx="65">
                    <c:v>196.94077763898466</c:v>
                  </c:pt>
                  <c:pt idx="66">
                    <c:v>183.4614810277661</c:v>
                  </c:pt>
                  <c:pt idx="67">
                    <c:v>160.74478294047535</c:v>
                  </c:pt>
                  <c:pt idx="68">
                    <c:v>156.36665914968614</c:v>
                  </c:pt>
                  <c:pt idx="69">
                    <c:v>234.27830244024008</c:v>
                  </c:pt>
                  <c:pt idx="70">
                    <c:v>170.03112991048894</c:v>
                  </c:pt>
                  <c:pt idx="71">
                    <c:v>224.65659660065634</c:v>
                  </c:pt>
                  <c:pt idx="72">
                    <c:v>169.9416420438682</c:v>
                  </c:pt>
                  <c:pt idx="73">
                    <c:v>189.37252711433089</c:v>
                  </c:pt>
                  <c:pt idx="74">
                    <c:v>133.85347777857911</c:v>
                  </c:pt>
                  <c:pt idx="75">
                    <c:v>212.55326307047815</c:v>
                  </c:pt>
                  <c:pt idx="76">
                    <c:v>224.24292930538965</c:v>
                  </c:pt>
                  <c:pt idx="77">
                    <c:v>215.4427465920526</c:v>
                  </c:pt>
                  <c:pt idx="78">
                    <c:v>293.82516175180245</c:v>
                  </c:pt>
                  <c:pt idx="79">
                    <c:v>246.51512426885097</c:v>
                  </c:pt>
                  <c:pt idx="80">
                    <c:v>208.85102220894819</c:v>
                  </c:pt>
                  <c:pt idx="81">
                    <c:v>289.03115966802505</c:v>
                  </c:pt>
                  <c:pt idx="82">
                    <c:v>317.21314459683799</c:v>
                  </c:pt>
                  <c:pt idx="83">
                    <c:v>183.62478691244175</c:v>
                  </c:pt>
                  <c:pt idx="84">
                    <c:v>106.20125103321971</c:v>
                  </c:pt>
                  <c:pt idx="85">
                    <c:v>317.24884206149733</c:v>
                  </c:pt>
                  <c:pt idx="86">
                    <c:v>330.34187138720176</c:v>
                  </c:pt>
                  <c:pt idx="87">
                    <c:v>253.40274585901554</c:v>
                  </c:pt>
                  <c:pt idx="88">
                    <c:v>286.20311559990915</c:v>
                  </c:pt>
                  <c:pt idx="89">
                    <c:v>222.5549289631725</c:v>
                  </c:pt>
                  <c:pt idx="90">
                    <c:v>99.690069816937992</c:v>
                  </c:pt>
                  <c:pt idx="91">
                    <c:v>158.44409505102126</c:v>
                  </c:pt>
                  <c:pt idx="92">
                    <c:v>99.245767997103897</c:v>
                  </c:pt>
                  <c:pt idx="93">
                    <c:v>239.61727684346326</c:v>
                  </c:pt>
                  <c:pt idx="94">
                    <c:v>222.81135607612362</c:v>
                  </c:pt>
                  <c:pt idx="95">
                    <c:v>161.76044839121701</c:v>
                  </c:pt>
                  <c:pt idx="96">
                    <c:v>118.76475003854337</c:v>
                  </c:pt>
                  <c:pt idx="97">
                    <c:v>151.77693747492899</c:v>
                  </c:pt>
                  <c:pt idx="98">
                    <c:v>109.93535626139966</c:v>
                  </c:pt>
                  <c:pt idx="99">
                    <c:v>202.76920250657778</c:v>
                  </c:pt>
                  <c:pt idx="100">
                    <c:v>247.41700300959477</c:v>
                  </c:pt>
                  <c:pt idx="101">
                    <c:v>223.0132437997452</c:v>
                  </c:pt>
                  <c:pt idx="102">
                    <c:v>325.96221514499138</c:v>
                  </c:pt>
                  <c:pt idx="103">
                    <c:v>297.52709036721291</c:v>
                  </c:pt>
                  <c:pt idx="104">
                    <c:v>192.02788679727607</c:v>
                  </c:pt>
                  <c:pt idx="105">
                    <c:v>342.69291852107403</c:v>
                  </c:pt>
                  <c:pt idx="106">
                    <c:v>285.87762721688199</c:v>
                  </c:pt>
                  <c:pt idx="107">
                    <c:v>182.97804128795374</c:v>
                  </c:pt>
                  <c:pt idx="108">
                    <c:v>218.25802426201656</c:v>
                  </c:pt>
                  <c:pt idx="109">
                    <c:v>278.71354694280063</c:v>
                  </c:pt>
                  <c:pt idx="110">
                    <c:v>282.99196328022924</c:v>
                  </c:pt>
                  <c:pt idx="111">
                    <c:v>247.24211684825937</c:v>
                  </c:pt>
                  <c:pt idx="112">
                    <c:v>206.18172701892229</c:v>
                  </c:pt>
                  <c:pt idx="113">
                    <c:v>288.82800764406522</c:v>
                  </c:pt>
                  <c:pt idx="114">
                    <c:v>202.45111776495071</c:v>
                  </c:pt>
                  <c:pt idx="115">
                    <c:v>258.36982303833781</c:v>
                  </c:pt>
                  <c:pt idx="116">
                    <c:v>288.41518600819899</c:v>
                  </c:pt>
                  <c:pt idx="117">
                    <c:v>144.34115959274942</c:v>
                  </c:pt>
                  <c:pt idx="118">
                    <c:v>325.07010190759155</c:v>
                  </c:pt>
                </c:numCache>
              </c:numRef>
            </c:minus>
            <c:spPr>
              <a:ln w="15875"/>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Summary!$D$67:$D$185</c:f>
              <c:numCache>
                <c:formatCode>0.0</c:formatCode>
                <c:ptCount val="119"/>
                <c:pt idx="0">
                  <c:v>4571.4434781509108</c:v>
                </c:pt>
                <c:pt idx="1">
                  <c:v>4460.8818817328593</c:v>
                </c:pt>
                <c:pt idx="2">
                  <c:v>5309.5967249537662</c:v>
                </c:pt>
                <c:pt idx="3">
                  <c:v>5547.8894342563108</c:v>
                </c:pt>
                <c:pt idx="4">
                  <c:v>4816.1152743186303</c:v>
                </c:pt>
                <c:pt idx="5">
                  <c:v>4949.4121384180507</c:v>
                </c:pt>
                <c:pt idx="6">
                  <c:v>4980.9418597494914</c:v>
                </c:pt>
                <c:pt idx="7">
                  <c:v>4688.6986602603965</c:v>
                </c:pt>
                <c:pt idx="8">
                  <c:v>4735.3698721005358</c:v>
                </c:pt>
                <c:pt idx="9">
                  <c:v>4654.6162971541225</c:v>
                </c:pt>
                <c:pt idx="10">
                  <c:v>4362.5135855432227</c:v>
                </c:pt>
                <c:pt idx="11">
                  <c:v>4407.2343378418427</c:v>
                </c:pt>
                <c:pt idx="12">
                  <c:v>4535.3877935784549</c:v>
                </c:pt>
                <c:pt idx="13">
                  <c:v>3956.0173685591944</c:v>
                </c:pt>
                <c:pt idx="14">
                  <c:v>4096.2082064370779</c:v>
                </c:pt>
                <c:pt idx="15">
                  <c:v>3715.0114797812671</c:v>
                </c:pt>
                <c:pt idx="16">
                  <c:v>4753.8278340983106</c:v>
                </c:pt>
                <c:pt idx="17">
                  <c:v>4219.0853438317972</c:v>
                </c:pt>
                <c:pt idx="18">
                  <c:v>3701.5201752255548</c:v>
                </c:pt>
                <c:pt idx="19">
                  <c:v>3969.9990763027736</c:v>
                </c:pt>
                <c:pt idx="20">
                  <c:v>3847.7474480470241</c:v>
                </c:pt>
                <c:pt idx="21">
                  <c:v>3923.4028260915084</c:v>
                </c:pt>
                <c:pt idx="22">
                  <c:v>3756.3012993296725</c:v>
                </c:pt>
                <c:pt idx="23">
                  <c:v>4643.022568421864</c:v>
                </c:pt>
                <c:pt idx="24">
                  <c:v>4324.8383526030611</c:v>
                </c:pt>
                <c:pt idx="25">
                  <c:v>4807.1319833015232</c:v>
                </c:pt>
                <c:pt idx="26">
                  <c:v>5026.935211467222</c:v>
                </c:pt>
                <c:pt idx="27">
                  <c:v>5143.099117195834</c:v>
                </c:pt>
                <c:pt idx="28">
                  <c:v>4920.1802189030604</c:v>
                </c:pt>
                <c:pt idx="29">
                  <c:v>4959.6494749170615</c:v>
                </c:pt>
                <c:pt idx="30">
                  <c:v>4917.8867591286098</c:v>
                </c:pt>
                <c:pt idx="31">
                  <c:v>4899.9404650040888</c:v>
                </c:pt>
                <c:pt idx="32">
                  <c:v>4647.5426976136177</c:v>
                </c:pt>
                <c:pt idx="33">
                  <c:v>4909.6642769648861</c:v>
                </c:pt>
                <c:pt idx="34">
                  <c:v>4827.3524576920681</c:v>
                </c:pt>
                <c:pt idx="35">
                  <c:v>4694.0179495732909</c:v>
                </c:pt>
                <c:pt idx="36">
                  <c:v>4377.9556337407048</c:v>
                </c:pt>
                <c:pt idx="37">
                  <c:v>4192.4934096867282</c:v>
                </c:pt>
                <c:pt idx="38">
                  <c:v>4088.239709609632</c:v>
                </c:pt>
                <c:pt idx="39">
                  <c:v>4332.6391135423437</c:v>
                </c:pt>
                <c:pt idx="40">
                  <c:v>4621.5633852278152</c:v>
                </c:pt>
                <c:pt idx="41">
                  <c:v>4277.3660488361693</c:v>
                </c:pt>
                <c:pt idx="42">
                  <c:v>4375.2255891264167</c:v>
                </c:pt>
                <c:pt idx="43">
                  <c:v>3997.8280175900381</c:v>
                </c:pt>
                <c:pt idx="44">
                  <c:v>4126.4296699700599</c:v>
                </c:pt>
                <c:pt idx="45">
                  <c:v>3909.7096444432327</c:v>
                </c:pt>
                <c:pt idx="46">
                  <c:v>4531.1631999610163</c:v>
                </c:pt>
                <c:pt idx="47">
                  <c:v>4600.2171542282658</c:v>
                </c:pt>
                <c:pt idx="48">
                  <c:v>4696.6720669564847</c:v>
                </c:pt>
                <c:pt idx="49">
                  <c:v>4941.2470155800729</c:v>
                </c:pt>
                <c:pt idx="50">
                  <c:v>5248.8401322847722</c:v>
                </c:pt>
                <c:pt idx="51">
                  <c:v>5046.2132293742952</c:v>
                </c:pt>
                <c:pt idx="52">
                  <c:v>5013.75099071351</c:v>
                </c:pt>
                <c:pt idx="53">
                  <c:v>5114.8556883705896</c:v>
                </c:pt>
                <c:pt idx="54">
                  <c:v>5270.4214255877923</c:v>
                </c:pt>
                <c:pt idx="55">
                  <c:v>4972.3520015376607</c:v>
                </c:pt>
                <c:pt idx="56">
                  <c:v>5251.0281029188445</c:v>
                </c:pt>
                <c:pt idx="57">
                  <c:v>4901.9229424177829</c:v>
                </c:pt>
                <c:pt idx="58">
                  <c:v>4850.739333130301</c:v>
                </c:pt>
                <c:pt idx="59">
                  <c:v>5395.0740630961845</c:v>
                </c:pt>
                <c:pt idx="60">
                  <c:v>4235.897659307393</c:v>
                </c:pt>
                <c:pt idx="61">
                  <c:v>4483.121987129005</c:v>
                </c:pt>
                <c:pt idx="62">
                  <c:v>4544.5781300271328</c:v>
                </c:pt>
                <c:pt idx="63">
                  <c:v>4419.466229369862</c:v>
                </c:pt>
                <c:pt idx="64">
                  <c:v>4888.9287636156951</c:v>
                </c:pt>
                <c:pt idx="65">
                  <c:v>5208.6967244184079</c:v>
                </c:pt>
                <c:pt idx="66">
                  <c:v>4567.8882366316511</c:v>
                </c:pt>
                <c:pt idx="67">
                  <c:v>4466.5489168398963</c:v>
                </c:pt>
                <c:pt idx="68">
                  <c:v>4566.1107447106333</c:v>
                </c:pt>
                <c:pt idx="69">
                  <c:v>4285.4690580574907</c:v>
                </c:pt>
                <c:pt idx="70">
                  <c:v>4416.8522167006995</c:v>
                </c:pt>
                <c:pt idx="71">
                  <c:v>4817.5460884243312</c:v>
                </c:pt>
                <c:pt idx="72">
                  <c:v>4966.0393729280395</c:v>
                </c:pt>
                <c:pt idx="73">
                  <c:v>4963.3471403799003</c:v>
                </c:pt>
                <c:pt idx="74">
                  <c:v>5157.2101554074143</c:v>
                </c:pt>
                <c:pt idx="75">
                  <c:v>5340.6511134490502</c:v>
                </c:pt>
                <c:pt idx="76">
                  <c:v>4716.7724642502108</c:v>
                </c:pt>
                <c:pt idx="77">
                  <c:v>5061.8801860448284</c:v>
                </c:pt>
                <c:pt idx="78">
                  <c:v>5110.5765458540318</c:v>
                </c:pt>
                <c:pt idx="79">
                  <c:v>4554.0462292031261</c:v>
                </c:pt>
                <c:pt idx="80">
                  <c:v>5083.7598832698341</c:v>
                </c:pt>
                <c:pt idx="81">
                  <c:v>4610.6081257929272</c:v>
                </c:pt>
                <c:pt idx="82">
                  <c:v>4931.5997962518823</c:v>
                </c:pt>
                <c:pt idx="83">
                  <c:v>4639.0487363886168</c:v>
                </c:pt>
                <c:pt idx="84">
                  <c:v>4941.2138412305012</c:v>
                </c:pt>
                <c:pt idx="85">
                  <c:v>4107.0311463185435</c:v>
                </c:pt>
                <c:pt idx="86">
                  <c:v>4530.9162378817437</c:v>
                </c:pt>
                <c:pt idx="87">
                  <c:v>4023.7860488884698</c:v>
                </c:pt>
                <c:pt idx="88">
                  <c:v>4103.3307875399296</c:v>
                </c:pt>
                <c:pt idx="89">
                  <c:v>4787.1301986386425</c:v>
                </c:pt>
                <c:pt idx="90">
                  <c:v>4556.0649586072213</c:v>
                </c:pt>
                <c:pt idx="91">
                  <c:v>4425.8577880563689</c:v>
                </c:pt>
                <c:pt idx="92">
                  <c:v>4201.1007501842723</c:v>
                </c:pt>
                <c:pt idx="93">
                  <c:v>4231.2977545557906</c:v>
                </c:pt>
                <c:pt idx="94">
                  <c:v>4182.5891775331502</c:v>
                </c:pt>
                <c:pt idx="95">
                  <c:v>4974.3783599488524</c:v>
                </c:pt>
                <c:pt idx="96">
                  <c:v>4832.8187972900942</c:v>
                </c:pt>
                <c:pt idx="97">
                  <c:v>5020.8781929996194</c:v>
                </c:pt>
                <c:pt idx="98">
                  <c:v>5201.8219341156109</c:v>
                </c:pt>
                <c:pt idx="99">
                  <c:v>5074.447057161331</c:v>
                </c:pt>
                <c:pt idx="100">
                  <c:v>5190.6339654637741</c:v>
                </c:pt>
                <c:pt idx="101">
                  <c:v>4895.5303839314765</c:v>
                </c:pt>
                <c:pt idx="102">
                  <c:v>5116.5419244703517</c:v>
                </c:pt>
                <c:pt idx="103">
                  <c:v>4910.1915844161695</c:v>
                </c:pt>
                <c:pt idx="104">
                  <c:v>5036.5375351958401</c:v>
                </c:pt>
                <c:pt idx="105">
                  <c:v>4797.2585909706977</c:v>
                </c:pt>
                <c:pt idx="106">
                  <c:v>4950.0576596211877</c:v>
                </c:pt>
                <c:pt idx="107">
                  <c:v>4758.0386054375394</c:v>
                </c:pt>
                <c:pt idx="108">
                  <c:v>4885.5199815540045</c:v>
                </c:pt>
                <c:pt idx="109">
                  <c:v>4293.0523797835067</c:v>
                </c:pt>
                <c:pt idx="110">
                  <c:v>4161.7312473503416</c:v>
                </c:pt>
                <c:pt idx="111">
                  <c:v>4271.9480493144474</c:v>
                </c:pt>
                <c:pt idx="112">
                  <c:v>4490.5312729708612</c:v>
                </c:pt>
                <c:pt idx="113">
                  <c:v>4163.6025691075838</c:v>
                </c:pt>
                <c:pt idx="114">
                  <c:v>4111.8427916344717</c:v>
                </c:pt>
                <c:pt idx="115">
                  <c:v>4285.9722052775624</c:v>
                </c:pt>
                <c:pt idx="116">
                  <c:v>4202.5253713552065</c:v>
                </c:pt>
                <c:pt idx="117">
                  <c:v>4407.3180238430614</c:v>
                </c:pt>
                <c:pt idx="118">
                  <c:v>4385.6576968274212</c:v>
                </c:pt>
              </c:numCache>
            </c:numRef>
          </c:val>
          <c:smooth val="0"/>
          <c:extLst>
            <c:ext xmlns:c16="http://schemas.microsoft.com/office/drawing/2014/chart" uri="{C3380CC4-5D6E-409C-BE32-E72D297353CC}">
              <c16:uniqueId val="{00000000-A1F2-4903-84BD-964909C42903}"/>
            </c:ext>
          </c:extLst>
        </c:ser>
        <c:dLbls>
          <c:showLegendKey val="0"/>
          <c:showVal val="0"/>
          <c:showCatName val="0"/>
          <c:showSerName val="0"/>
          <c:showPercent val="0"/>
          <c:showBubbleSize val="0"/>
        </c:dLbls>
        <c:marker val="1"/>
        <c:smooth val="0"/>
        <c:axId val="95853568"/>
        <c:axId val="95867648"/>
        <c:extLst/>
      </c:lineChart>
      <c:catAx>
        <c:axId val="95853568"/>
        <c:scaling>
          <c:orientation val="minMax"/>
        </c:scaling>
        <c:delete val="0"/>
        <c:axPos val="b"/>
        <c:numFmt formatCode="General" sourceLinked="1"/>
        <c:majorTickMark val="out"/>
        <c:minorTickMark val="none"/>
        <c:tickLblPos val="nextTo"/>
        <c:spPr>
          <a:ln w="15875">
            <a:solidFill>
              <a:srgbClr val="000000"/>
            </a:solidFill>
            <a:prstDash val="solid"/>
          </a:ln>
        </c:spPr>
        <c:txPr>
          <a:bodyPr rot="-2640000" vert="horz"/>
          <a:lstStyle/>
          <a:p>
            <a:pPr>
              <a:defRPr sz="800" b="1" i="0" u="none" strike="noStrike" baseline="0">
                <a:solidFill>
                  <a:srgbClr val="000000"/>
                </a:solidFill>
                <a:latin typeface="Arial"/>
                <a:ea typeface="Arial"/>
                <a:cs typeface="Arial"/>
              </a:defRPr>
            </a:pPr>
            <a:endParaRPr lang="en-US"/>
          </a:p>
        </c:txPr>
        <c:crossAx val="95867648"/>
        <c:crosses val="autoZero"/>
        <c:auto val="1"/>
        <c:lblAlgn val="ctr"/>
        <c:lblOffset val="100"/>
        <c:tickLblSkip val="6"/>
        <c:tickMarkSkip val="8"/>
        <c:noMultiLvlLbl val="0"/>
      </c:catAx>
      <c:valAx>
        <c:axId val="95867648"/>
        <c:scaling>
          <c:orientation val="minMax"/>
          <c:max val="7000"/>
          <c:min val="3000"/>
        </c:scaling>
        <c:delete val="0"/>
        <c:axPos val="l"/>
        <c:numFmt formatCode="0" sourceLinked="0"/>
        <c:majorTickMark val="out"/>
        <c:minorTickMark val="none"/>
        <c:tickLblPos val="nextTo"/>
        <c:spPr>
          <a:ln w="158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95853568"/>
        <c:crosses val="autoZero"/>
        <c:crossBetween val="between"/>
        <c:majorUnit val="1000"/>
        <c:minorUnit val="500"/>
      </c:valAx>
      <c:spPr>
        <a:noFill/>
        <a:ln w="25400">
          <a:noFill/>
        </a:ln>
      </c:spPr>
    </c:plotArea>
    <c:legend>
      <c:legendPos val="r"/>
      <c:layout>
        <c:manualLayout>
          <c:xMode val="edge"/>
          <c:yMode val="edge"/>
          <c:x val="0.12146077065756332"/>
          <c:y val="0.14098193608151921"/>
          <c:w val="0.30523986518183854"/>
          <c:h val="8.5820101899027321E-2"/>
        </c:manualLayout>
      </c:layout>
      <c:overlay val="0"/>
      <c:txPr>
        <a:bodyPr/>
        <a:lstStyle/>
        <a:p>
          <a:pPr>
            <a:defRPr sz="900" b="1"/>
          </a:pPr>
          <a:endParaRPr lang="en-US"/>
        </a:p>
      </c:txPr>
    </c:legend>
    <c:plotVisOnly val="1"/>
    <c:dispBlanksAs val="gap"/>
    <c:showDLblsOverMax val="0"/>
  </c:chart>
  <c:spPr>
    <a:solidFill>
      <a:schemeClr val="bg1"/>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33" r="0.75000000000000933"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99"/>
                </a:solidFill>
                <a:latin typeface="Arial"/>
                <a:ea typeface="Arial"/>
                <a:cs typeface="Arial"/>
              </a:defRPr>
            </a:pPr>
            <a:r>
              <a:rPr lang="en-US" sz="1400">
                <a:solidFill>
                  <a:srgbClr val="000099"/>
                </a:solidFill>
              </a:rPr>
              <a:t>Food</a:t>
            </a:r>
            <a:r>
              <a:rPr lang="en-US" sz="1400" baseline="0">
                <a:solidFill>
                  <a:srgbClr val="000099"/>
                </a:solidFill>
              </a:rPr>
              <a:t> Intake</a:t>
            </a:r>
            <a:r>
              <a:rPr lang="en-US" sz="1400">
                <a:solidFill>
                  <a:srgbClr val="000099"/>
                </a:solidFill>
              </a:rPr>
              <a:t> (g/hr)</a:t>
            </a:r>
          </a:p>
        </c:rich>
      </c:tx>
      <c:layout>
        <c:manualLayout>
          <c:xMode val="edge"/>
          <c:yMode val="edge"/>
          <c:x val="0.32459075646097929"/>
          <c:y val="1.6685402441099065E-2"/>
        </c:manualLayout>
      </c:layout>
      <c:overlay val="0"/>
      <c:spPr>
        <a:noFill/>
        <a:ln w="25400">
          <a:noFill/>
        </a:ln>
      </c:spPr>
    </c:title>
    <c:autoTitleDeleted val="0"/>
    <c:plotArea>
      <c:layout>
        <c:manualLayout>
          <c:layoutTarget val="inner"/>
          <c:xMode val="edge"/>
          <c:yMode val="edge"/>
          <c:x val="0.12588791189073545"/>
          <c:y val="0.15436831295957101"/>
          <c:w val="0.83208223704339312"/>
          <c:h val="0.63324542184630095"/>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Summary!$M$67:$M$185</c:f>
                <c:numCache>
                  <c:formatCode>General</c:formatCode>
                  <c:ptCount val="119"/>
                  <c:pt idx="0">
                    <c:v>1.5762512176790117E-2</c:v>
                  </c:pt>
                  <c:pt idx="1">
                    <c:v>2.2791323885295572E-2</c:v>
                  </c:pt>
                  <c:pt idx="2">
                    <c:v>3.1274373211194605E-2</c:v>
                  </c:pt>
                  <c:pt idx="3">
                    <c:v>2.7017369812861833E-2</c:v>
                  </c:pt>
                  <c:pt idx="4">
                    <c:v>4.3779751788545644E-2</c:v>
                  </c:pt>
                  <c:pt idx="5">
                    <c:v>3.6708730081515088E-2</c:v>
                  </c:pt>
                  <c:pt idx="6">
                    <c:v>2.9344694769431679E-2</c:v>
                  </c:pt>
                  <c:pt idx="7">
                    <c:v>4.3068994318476252E-2</c:v>
                  </c:pt>
                  <c:pt idx="8">
                    <c:v>4.8989794855663592E-2</c:v>
                  </c:pt>
                  <c:pt idx="9">
                    <c:v>6.4838355513376592E-2</c:v>
                  </c:pt>
                  <c:pt idx="10">
                    <c:v>4.6590546383850011E-2</c:v>
                  </c:pt>
                  <c:pt idx="11">
                    <c:v>3.280601420321029E-2</c:v>
                  </c:pt>
                  <c:pt idx="12">
                    <c:v>2.0138409955990935E-2</c:v>
                  </c:pt>
                  <c:pt idx="13">
                    <c:v>2.5135435613030253E-2</c:v>
                  </c:pt>
                  <c:pt idx="14">
                    <c:v>2.4857619245774551E-2</c:v>
                  </c:pt>
                  <c:pt idx="15">
                    <c:v>2.7487370837451074E-2</c:v>
                  </c:pt>
                  <c:pt idx="16">
                    <c:v>2.7374855543899821E-2</c:v>
                  </c:pt>
                  <c:pt idx="17">
                    <c:v>3.3993463423951896E-2</c:v>
                  </c:pt>
                  <c:pt idx="18">
                    <c:v>2.461430879652857E-2</c:v>
                  </c:pt>
                  <c:pt idx="19">
                    <c:v>4.9891858362504364E-2</c:v>
                  </c:pt>
                  <c:pt idx="20">
                    <c:v>2.6299556396765834E-2</c:v>
                  </c:pt>
                  <c:pt idx="21">
                    <c:v>3.6098288321651566E-2</c:v>
                  </c:pt>
                  <c:pt idx="22">
                    <c:v>2.8582779932014579E-2</c:v>
                  </c:pt>
                  <c:pt idx="23">
                    <c:v>3.177369826184178E-2</c:v>
                  </c:pt>
                  <c:pt idx="24">
                    <c:v>3.649369977758888E-2</c:v>
                  </c:pt>
                  <c:pt idx="25">
                    <c:v>3.9444444444444414E-2</c:v>
                  </c:pt>
                  <c:pt idx="26">
                    <c:v>4.77260702109212E-2</c:v>
                  </c:pt>
                  <c:pt idx="27">
                    <c:v>6.3277265630548626E-2</c:v>
                  </c:pt>
                  <c:pt idx="28">
                    <c:v>3.2574700476153441E-2</c:v>
                  </c:pt>
                  <c:pt idx="29">
                    <c:v>2.2791323885295586E-2</c:v>
                  </c:pt>
                  <c:pt idx="30">
                    <c:v>4.8125350728239376E-2</c:v>
                  </c:pt>
                  <c:pt idx="31">
                    <c:v>2.0883273476902792E-2</c:v>
                  </c:pt>
                  <c:pt idx="32">
                    <c:v>5.5962399193179614E-2</c:v>
                  </c:pt>
                  <c:pt idx="33">
                    <c:v>4.2907451365888083E-2</c:v>
                  </c:pt>
                  <c:pt idx="34">
                    <c:v>4.9789681116462405E-2</c:v>
                  </c:pt>
                  <c:pt idx="35">
                    <c:v>3.9334745737353148E-2</c:v>
                  </c:pt>
                  <c:pt idx="36">
                    <c:v>3.9173561252898212E-2</c:v>
                  </c:pt>
                  <c:pt idx="37">
                    <c:v>2.4520084989682125E-2</c:v>
                  </c:pt>
                  <c:pt idx="38">
                    <c:v>3.7822685726367392E-2</c:v>
                  </c:pt>
                  <c:pt idx="39">
                    <c:v>2.8824715046828552E-2</c:v>
                  </c:pt>
                  <c:pt idx="40">
                    <c:v>1.7462481828335232E-2</c:v>
                  </c:pt>
                  <c:pt idx="41">
                    <c:v>2.5110865288865608E-2</c:v>
                  </c:pt>
                  <c:pt idx="42">
                    <c:v>3.9666822284164092E-2</c:v>
                  </c:pt>
                  <c:pt idx="43">
                    <c:v>3.6226311970891344E-2</c:v>
                  </c:pt>
                  <c:pt idx="44">
                    <c:v>2.7487370837451074E-2</c:v>
                  </c:pt>
                  <c:pt idx="45">
                    <c:v>1.5585289043450599E-2</c:v>
                  </c:pt>
                  <c:pt idx="46">
                    <c:v>2.9881453019689339E-2</c:v>
                  </c:pt>
                  <c:pt idx="47">
                    <c:v>4.686795214505967E-2</c:v>
                  </c:pt>
                  <c:pt idx="48">
                    <c:v>3.5737382302389771E-2</c:v>
                  </c:pt>
                  <c:pt idx="49">
                    <c:v>3.1200269071331069E-2</c:v>
                  </c:pt>
                  <c:pt idx="50">
                    <c:v>3.9015666369065324E-2</c:v>
                  </c:pt>
                  <c:pt idx="51">
                    <c:v>2.3333333333333369E-2</c:v>
                  </c:pt>
                  <c:pt idx="52">
                    <c:v>4.3581908127678155E-2</c:v>
                  </c:pt>
                  <c:pt idx="53">
                    <c:v>5.1102052337322228E-2</c:v>
                  </c:pt>
                  <c:pt idx="54">
                    <c:v>4.4845413490245685E-2</c:v>
                  </c:pt>
                  <c:pt idx="55">
                    <c:v>6.5963888362506592E-2</c:v>
                  </c:pt>
                  <c:pt idx="56">
                    <c:v>6.6522993332946964E-2</c:v>
                  </c:pt>
                  <c:pt idx="57">
                    <c:v>4.2277011235568041E-2</c:v>
                  </c:pt>
                  <c:pt idx="58">
                    <c:v>3.496029493900505E-2</c:v>
                  </c:pt>
                  <c:pt idx="59">
                    <c:v>2.1067205806509514E-2</c:v>
                  </c:pt>
                  <c:pt idx="60">
                    <c:v>1.7907512734762439E-2</c:v>
                  </c:pt>
                  <c:pt idx="61">
                    <c:v>2.9286789673549338E-2</c:v>
                  </c:pt>
                  <c:pt idx="62">
                    <c:v>3.3115025868502734E-2</c:v>
                  </c:pt>
                  <c:pt idx="63">
                    <c:v>3.1274373211194605E-2</c:v>
                  </c:pt>
                  <c:pt idx="64">
                    <c:v>2.0007714561521232E-2</c:v>
                  </c:pt>
                  <c:pt idx="65">
                    <c:v>9.8601329718326931E-3</c:v>
                  </c:pt>
                  <c:pt idx="66">
                    <c:v>1.4886401118860292E-2</c:v>
                  </c:pt>
                  <c:pt idx="67">
                    <c:v>1.5811388300841899E-2</c:v>
                  </c:pt>
                  <c:pt idx="68">
                    <c:v>2.2159634083532373E-2</c:v>
                  </c:pt>
                  <c:pt idx="69">
                    <c:v>1.683250823060347E-2</c:v>
                  </c:pt>
                  <c:pt idx="70">
                    <c:v>2.0138409955990949E-2</c:v>
                  </c:pt>
                  <c:pt idx="71">
                    <c:v>3.0327431253235958E-2</c:v>
                  </c:pt>
                  <c:pt idx="72">
                    <c:v>2.6724474379568208E-2</c:v>
                  </c:pt>
                  <c:pt idx="73">
                    <c:v>5.3153632443844405E-2</c:v>
                  </c:pt>
                  <c:pt idx="74">
                    <c:v>3.3282368446111446E-2</c:v>
                  </c:pt>
                  <c:pt idx="75">
                    <c:v>5.8169080921986742E-2</c:v>
                  </c:pt>
                  <c:pt idx="76">
                    <c:v>4.7505685169848787E-2</c:v>
                  </c:pt>
                  <c:pt idx="77">
                    <c:v>3.4938217074511412E-2</c:v>
                  </c:pt>
                  <c:pt idx="78">
                    <c:v>4.5154057280480227E-2</c:v>
                  </c:pt>
                  <c:pt idx="79">
                    <c:v>4.8144586762873996E-2</c:v>
                  </c:pt>
                  <c:pt idx="80">
                    <c:v>5.8518225503251385E-2</c:v>
                  </c:pt>
                  <c:pt idx="81">
                    <c:v>6.3879226322456004E-2</c:v>
                  </c:pt>
                  <c:pt idx="82">
                    <c:v>5.2151252012005933E-2</c:v>
                  </c:pt>
                  <c:pt idx="83">
                    <c:v>5.3327545982295388E-2</c:v>
                  </c:pt>
                  <c:pt idx="84">
                    <c:v>7.0305769568136459E-2</c:v>
                  </c:pt>
                  <c:pt idx="85">
                    <c:v>3.2188679859713278E-2</c:v>
                  </c:pt>
                  <c:pt idx="86">
                    <c:v>2.7960510071470265E-2</c:v>
                  </c:pt>
                  <c:pt idx="87">
                    <c:v>2.0510461046638593E-2</c:v>
                  </c:pt>
                  <c:pt idx="88">
                    <c:v>1.7559422921421233E-2</c:v>
                  </c:pt>
                  <c:pt idx="89">
                    <c:v>2.3570226039551583E-3</c:v>
                  </c:pt>
                  <c:pt idx="90">
                    <c:v>1.8027756377319949E-2</c:v>
                  </c:pt>
                  <c:pt idx="91">
                    <c:v>2.9580398915498077E-2</c:v>
                  </c:pt>
                  <c:pt idx="92">
                    <c:v>3.9561641229733165E-2</c:v>
                  </c:pt>
                  <c:pt idx="93">
                    <c:v>4.272001872658765E-2</c:v>
                  </c:pt>
                  <c:pt idx="94">
                    <c:v>3.0459444804161781E-2</c:v>
                  </c:pt>
                  <c:pt idx="95">
                    <c:v>2.8674417556808749E-2</c:v>
                  </c:pt>
                  <c:pt idx="96">
                    <c:v>2.3863035105460603E-2</c:v>
                  </c:pt>
                  <c:pt idx="97">
                    <c:v>4.095314998662692E-2</c:v>
                  </c:pt>
                  <c:pt idx="98">
                    <c:v>3.1259566436967097E-2</c:v>
                  </c:pt>
                  <c:pt idx="99">
                    <c:v>3.2960882164869608E-2</c:v>
                  </c:pt>
                  <c:pt idx="100">
                    <c:v>6.4096281743431377E-2</c:v>
                  </c:pt>
                  <c:pt idx="101">
                    <c:v>4.8362060428489735E-2</c:v>
                  </c:pt>
                  <c:pt idx="102">
                    <c:v>4.5276925690687087E-2</c:v>
                  </c:pt>
                  <c:pt idx="103">
                    <c:v>6.1563978565311421E-2</c:v>
                  </c:pt>
                  <c:pt idx="104">
                    <c:v>6.2405484089496838E-2</c:v>
                  </c:pt>
                  <c:pt idx="105">
                    <c:v>4.2328083664000989E-2</c:v>
                  </c:pt>
                  <c:pt idx="106">
                    <c:v>6.6953088423034782E-2</c:v>
                  </c:pt>
                  <c:pt idx="107">
                    <c:v>3.8385632600277123E-2</c:v>
                  </c:pt>
                  <c:pt idx="108">
                    <c:v>4.1231056256176617E-2</c:v>
                  </c:pt>
                  <c:pt idx="109">
                    <c:v>4.2163702135578386E-2</c:v>
                  </c:pt>
                  <c:pt idx="110">
                    <c:v>1.9845078999435283E-2</c:v>
                  </c:pt>
                  <c:pt idx="111">
                    <c:v>3.5879599761038938E-2</c:v>
                  </c:pt>
                  <c:pt idx="112">
                    <c:v>3.1096226598125623E-2</c:v>
                  </c:pt>
                  <c:pt idx="113">
                    <c:v>2.5166114784235832E-2</c:v>
                  </c:pt>
                  <c:pt idx="114">
                    <c:v>2.9255156768181304E-2</c:v>
                  </c:pt>
                  <c:pt idx="115">
                    <c:v>3.2574700476153441E-2</c:v>
                  </c:pt>
                  <c:pt idx="116">
                    <c:v>1.6452325438845384E-2</c:v>
                  </c:pt>
                  <c:pt idx="117">
                    <c:v>4.3036734237476247E-2</c:v>
                  </c:pt>
                  <c:pt idx="118">
                    <c:v>2.6022307619178595E-2</c:v>
                  </c:pt>
                </c:numCache>
              </c:numRef>
            </c:plus>
            <c:minus>
              <c:numRef>
                <c:f>Summary!$M$67:$M$185</c:f>
                <c:numCache>
                  <c:formatCode>General</c:formatCode>
                  <c:ptCount val="119"/>
                  <c:pt idx="0">
                    <c:v>1.5762512176790117E-2</c:v>
                  </c:pt>
                  <c:pt idx="1">
                    <c:v>2.2791323885295572E-2</c:v>
                  </c:pt>
                  <c:pt idx="2">
                    <c:v>3.1274373211194605E-2</c:v>
                  </c:pt>
                  <c:pt idx="3">
                    <c:v>2.7017369812861833E-2</c:v>
                  </c:pt>
                  <c:pt idx="4">
                    <c:v>4.3779751788545644E-2</c:v>
                  </c:pt>
                  <c:pt idx="5">
                    <c:v>3.6708730081515088E-2</c:v>
                  </c:pt>
                  <c:pt idx="6">
                    <c:v>2.9344694769431679E-2</c:v>
                  </c:pt>
                  <c:pt idx="7">
                    <c:v>4.3068994318476252E-2</c:v>
                  </c:pt>
                  <c:pt idx="8">
                    <c:v>4.8989794855663592E-2</c:v>
                  </c:pt>
                  <c:pt idx="9">
                    <c:v>6.4838355513376592E-2</c:v>
                  </c:pt>
                  <c:pt idx="10">
                    <c:v>4.6590546383850011E-2</c:v>
                  </c:pt>
                  <c:pt idx="11">
                    <c:v>3.280601420321029E-2</c:v>
                  </c:pt>
                  <c:pt idx="12">
                    <c:v>2.0138409955990935E-2</c:v>
                  </c:pt>
                  <c:pt idx="13">
                    <c:v>2.5135435613030253E-2</c:v>
                  </c:pt>
                  <c:pt idx="14">
                    <c:v>2.4857619245774551E-2</c:v>
                  </c:pt>
                  <c:pt idx="15">
                    <c:v>2.7487370837451074E-2</c:v>
                  </c:pt>
                  <c:pt idx="16">
                    <c:v>2.7374855543899821E-2</c:v>
                  </c:pt>
                  <c:pt idx="17">
                    <c:v>3.3993463423951896E-2</c:v>
                  </c:pt>
                  <c:pt idx="18">
                    <c:v>2.461430879652857E-2</c:v>
                  </c:pt>
                  <c:pt idx="19">
                    <c:v>4.9891858362504364E-2</c:v>
                  </c:pt>
                  <c:pt idx="20">
                    <c:v>2.6299556396765834E-2</c:v>
                  </c:pt>
                  <c:pt idx="21">
                    <c:v>3.6098288321651566E-2</c:v>
                  </c:pt>
                  <c:pt idx="22">
                    <c:v>2.8582779932014579E-2</c:v>
                  </c:pt>
                  <c:pt idx="23">
                    <c:v>3.177369826184178E-2</c:v>
                  </c:pt>
                  <c:pt idx="24">
                    <c:v>3.649369977758888E-2</c:v>
                  </c:pt>
                  <c:pt idx="25">
                    <c:v>3.9444444444444414E-2</c:v>
                  </c:pt>
                  <c:pt idx="26">
                    <c:v>4.77260702109212E-2</c:v>
                  </c:pt>
                  <c:pt idx="27">
                    <c:v>6.3277265630548626E-2</c:v>
                  </c:pt>
                  <c:pt idx="28">
                    <c:v>3.2574700476153441E-2</c:v>
                  </c:pt>
                  <c:pt idx="29">
                    <c:v>2.2791323885295586E-2</c:v>
                  </c:pt>
                  <c:pt idx="30">
                    <c:v>4.8125350728239376E-2</c:v>
                  </c:pt>
                  <c:pt idx="31">
                    <c:v>2.0883273476902792E-2</c:v>
                  </c:pt>
                  <c:pt idx="32">
                    <c:v>5.5962399193179614E-2</c:v>
                  </c:pt>
                  <c:pt idx="33">
                    <c:v>4.2907451365888083E-2</c:v>
                  </c:pt>
                  <c:pt idx="34">
                    <c:v>4.9789681116462405E-2</c:v>
                  </c:pt>
                  <c:pt idx="35">
                    <c:v>3.9334745737353148E-2</c:v>
                  </c:pt>
                  <c:pt idx="36">
                    <c:v>3.9173561252898212E-2</c:v>
                  </c:pt>
                  <c:pt idx="37">
                    <c:v>2.4520084989682125E-2</c:v>
                  </c:pt>
                  <c:pt idx="38">
                    <c:v>3.7822685726367392E-2</c:v>
                  </c:pt>
                  <c:pt idx="39">
                    <c:v>2.8824715046828552E-2</c:v>
                  </c:pt>
                  <c:pt idx="40">
                    <c:v>1.7462481828335232E-2</c:v>
                  </c:pt>
                  <c:pt idx="41">
                    <c:v>2.5110865288865608E-2</c:v>
                  </c:pt>
                  <c:pt idx="42">
                    <c:v>3.9666822284164092E-2</c:v>
                  </c:pt>
                  <c:pt idx="43">
                    <c:v>3.6226311970891344E-2</c:v>
                  </c:pt>
                  <c:pt idx="44">
                    <c:v>2.7487370837451074E-2</c:v>
                  </c:pt>
                  <c:pt idx="45">
                    <c:v>1.5585289043450599E-2</c:v>
                  </c:pt>
                  <c:pt idx="46">
                    <c:v>2.9881453019689339E-2</c:v>
                  </c:pt>
                  <c:pt idx="47">
                    <c:v>4.686795214505967E-2</c:v>
                  </c:pt>
                  <c:pt idx="48">
                    <c:v>3.5737382302389771E-2</c:v>
                  </c:pt>
                  <c:pt idx="49">
                    <c:v>3.1200269071331069E-2</c:v>
                  </c:pt>
                  <c:pt idx="50">
                    <c:v>3.9015666369065324E-2</c:v>
                  </c:pt>
                  <c:pt idx="51">
                    <c:v>2.3333333333333369E-2</c:v>
                  </c:pt>
                  <c:pt idx="52">
                    <c:v>4.3581908127678155E-2</c:v>
                  </c:pt>
                  <c:pt idx="53">
                    <c:v>5.1102052337322228E-2</c:v>
                  </c:pt>
                  <c:pt idx="54">
                    <c:v>4.4845413490245685E-2</c:v>
                  </c:pt>
                  <c:pt idx="55">
                    <c:v>6.5963888362506592E-2</c:v>
                  </c:pt>
                  <c:pt idx="56">
                    <c:v>6.6522993332946964E-2</c:v>
                  </c:pt>
                  <c:pt idx="57">
                    <c:v>4.2277011235568041E-2</c:v>
                  </c:pt>
                  <c:pt idx="58">
                    <c:v>3.496029493900505E-2</c:v>
                  </c:pt>
                  <c:pt idx="59">
                    <c:v>2.1067205806509514E-2</c:v>
                  </c:pt>
                  <c:pt idx="60">
                    <c:v>1.7907512734762439E-2</c:v>
                  </c:pt>
                  <c:pt idx="61">
                    <c:v>2.9286789673549338E-2</c:v>
                  </c:pt>
                  <c:pt idx="62">
                    <c:v>3.3115025868502734E-2</c:v>
                  </c:pt>
                  <c:pt idx="63">
                    <c:v>3.1274373211194605E-2</c:v>
                  </c:pt>
                  <c:pt idx="64">
                    <c:v>2.0007714561521232E-2</c:v>
                  </c:pt>
                  <c:pt idx="65">
                    <c:v>9.8601329718326931E-3</c:v>
                  </c:pt>
                  <c:pt idx="66">
                    <c:v>1.4886401118860292E-2</c:v>
                  </c:pt>
                  <c:pt idx="67">
                    <c:v>1.5811388300841899E-2</c:v>
                  </c:pt>
                  <c:pt idx="68">
                    <c:v>2.2159634083532373E-2</c:v>
                  </c:pt>
                  <c:pt idx="69">
                    <c:v>1.683250823060347E-2</c:v>
                  </c:pt>
                  <c:pt idx="70">
                    <c:v>2.0138409955990949E-2</c:v>
                  </c:pt>
                  <c:pt idx="71">
                    <c:v>3.0327431253235958E-2</c:v>
                  </c:pt>
                  <c:pt idx="72">
                    <c:v>2.6724474379568208E-2</c:v>
                  </c:pt>
                  <c:pt idx="73">
                    <c:v>5.3153632443844405E-2</c:v>
                  </c:pt>
                  <c:pt idx="74">
                    <c:v>3.3282368446111446E-2</c:v>
                  </c:pt>
                  <c:pt idx="75">
                    <c:v>5.8169080921986742E-2</c:v>
                  </c:pt>
                  <c:pt idx="76">
                    <c:v>4.7505685169848787E-2</c:v>
                  </c:pt>
                  <c:pt idx="77">
                    <c:v>3.4938217074511412E-2</c:v>
                  </c:pt>
                  <c:pt idx="78">
                    <c:v>4.5154057280480227E-2</c:v>
                  </c:pt>
                  <c:pt idx="79">
                    <c:v>4.8144586762873996E-2</c:v>
                  </c:pt>
                  <c:pt idx="80">
                    <c:v>5.8518225503251385E-2</c:v>
                  </c:pt>
                  <c:pt idx="81">
                    <c:v>6.3879226322456004E-2</c:v>
                  </c:pt>
                  <c:pt idx="82">
                    <c:v>5.2151252012005933E-2</c:v>
                  </c:pt>
                  <c:pt idx="83">
                    <c:v>5.3327545982295388E-2</c:v>
                  </c:pt>
                  <c:pt idx="84">
                    <c:v>7.0305769568136459E-2</c:v>
                  </c:pt>
                  <c:pt idx="85">
                    <c:v>3.2188679859713278E-2</c:v>
                  </c:pt>
                  <c:pt idx="86">
                    <c:v>2.7960510071470265E-2</c:v>
                  </c:pt>
                  <c:pt idx="87">
                    <c:v>2.0510461046638593E-2</c:v>
                  </c:pt>
                  <c:pt idx="88">
                    <c:v>1.7559422921421233E-2</c:v>
                  </c:pt>
                  <c:pt idx="89">
                    <c:v>2.3570226039551583E-3</c:v>
                  </c:pt>
                  <c:pt idx="90">
                    <c:v>1.8027756377319949E-2</c:v>
                  </c:pt>
                  <c:pt idx="91">
                    <c:v>2.9580398915498077E-2</c:v>
                  </c:pt>
                  <c:pt idx="92">
                    <c:v>3.9561641229733165E-2</c:v>
                  </c:pt>
                  <c:pt idx="93">
                    <c:v>4.272001872658765E-2</c:v>
                  </c:pt>
                  <c:pt idx="94">
                    <c:v>3.0459444804161781E-2</c:v>
                  </c:pt>
                  <c:pt idx="95">
                    <c:v>2.8674417556808749E-2</c:v>
                  </c:pt>
                  <c:pt idx="96">
                    <c:v>2.3863035105460603E-2</c:v>
                  </c:pt>
                  <c:pt idx="97">
                    <c:v>4.095314998662692E-2</c:v>
                  </c:pt>
                  <c:pt idx="98">
                    <c:v>3.1259566436967097E-2</c:v>
                  </c:pt>
                  <c:pt idx="99">
                    <c:v>3.2960882164869608E-2</c:v>
                  </c:pt>
                  <c:pt idx="100">
                    <c:v>6.4096281743431377E-2</c:v>
                  </c:pt>
                  <c:pt idx="101">
                    <c:v>4.8362060428489735E-2</c:v>
                  </c:pt>
                  <c:pt idx="102">
                    <c:v>4.5276925690687087E-2</c:v>
                  </c:pt>
                  <c:pt idx="103">
                    <c:v>6.1563978565311421E-2</c:v>
                  </c:pt>
                  <c:pt idx="104">
                    <c:v>6.2405484089496838E-2</c:v>
                  </c:pt>
                  <c:pt idx="105">
                    <c:v>4.2328083664000989E-2</c:v>
                  </c:pt>
                  <c:pt idx="106">
                    <c:v>6.6953088423034782E-2</c:v>
                  </c:pt>
                  <c:pt idx="107">
                    <c:v>3.8385632600277123E-2</c:v>
                  </c:pt>
                  <c:pt idx="108">
                    <c:v>4.1231056256176617E-2</c:v>
                  </c:pt>
                  <c:pt idx="109">
                    <c:v>4.2163702135578386E-2</c:v>
                  </c:pt>
                  <c:pt idx="110">
                    <c:v>1.9845078999435283E-2</c:v>
                  </c:pt>
                  <c:pt idx="111">
                    <c:v>3.5879599761038938E-2</c:v>
                  </c:pt>
                  <c:pt idx="112">
                    <c:v>3.1096226598125623E-2</c:v>
                  </c:pt>
                  <c:pt idx="113">
                    <c:v>2.5166114784235832E-2</c:v>
                  </c:pt>
                  <c:pt idx="114">
                    <c:v>2.9255156768181304E-2</c:v>
                  </c:pt>
                  <c:pt idx="115">
                    <c:v>3.2574700476153441E-2</c:v>
                  </c:pt>
                  <c:pt idx="116">
                    <c:v>1.6452325438845384E-2</c:v>
                  </c:pt>
                  <c:pt idx="117">
                    <c:v>4.3036734237476247E-2</c:v>
                  </c:pt>
                  <c:pt idx="118">
                    <c:v>2.6022307619178595E-2</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Summary!$L$67:$L$185</c:f>
              <c:numCache>
                <c:formatCode>0.00</c:formatCode>
                <c:ptCount val="119"/>
                <c:pt idx="0">
                  <c:v>6.8888888888888902E-2</c:v>
                </c:pt>
                <c:pt idx="1">
                  <c:v>7.3333333333333334E-2</c:v>
                </c:pt>
                <c:pt idx="2">
                  <c:v>0.11555555555555556</c:v>
                </c:pt>
                <c:pt idx="3">
                  <c:v>0.1677777777777778</c:v>
                </c:pt>
                <c:pt idx="4">
                  <c:v>0.21333333333333335</c:v>
                </c:pt>
                <c:pt idx="5">
                  <c:v>0.19444444444444445</c:v>
                </c:pt>
                <c:pt idx="6">
                  <c:v>0.18999999999999997</c:v>
                </c:pt>
                <c:pt idx="7">
                  <c:v>0.18222222222222217</c:v>
                </c:pt>
                <c:pt idx="8">
                  <c:v>0.20666666666666667</c:v>
                </c:pt>
                <c:pt idx="9">
                  <c:v>0.23111111111111113</c:v>
                </c:pt>
                <c:pt idx="10">
                  <c:v>0.20111111111111113</c:v>
                </c:pt>
                <c:pt idx="11">
                  <c:v>0.21111111111111114</c:v>
                </c:pt>
                <c:pt idx="12">
                  <c:v>0.22333333333333336</c:v>
                </c:pt>
                <c:pt idx="13">
                  <c:v>0.13111111111111112</c:v>
                </c:pt>
                <c:pt idx="14">
                  <c:v>9.1111111111111101E-2</c:v>
                </c:pt>
                <c:pt idx="15">
                  <c:v>0.10000000000000002</c:v>
                </c:pt>
                <c:pt idx="16">
                  <c:v>8.2222222222222224E-2</c:v>
                </c:pt>
                <c:pt idx="17">
                  <c:v>0.10000000000000002</c:v>
                </c:pt>
                <c:pt idx="18">
                  <c:v>9.555555555555556E-2</c:v>
                </c:pt>
                <c:pt idx="19">
                  <c:v>0.11444444444444447</c:v>
                </c:pt>
                <c:pt idx="20">
                  <c:v>5.6666666666666671E-2</c:v>
                </c:pt>
                <c:pt idx="21">
                  <c:v>0.14555555555555555</c:v>
                </c:pt>
                <c:pt idx="22">
                  <c:v>7.5555555555555542E-2</c:v>
                </c:pt>
                <c:pt idx="23">
                  <c:v>0.1488888888888889</c:v>
                </c:pt>
                <c:pt idx="24">
                  <c:v>0.1211111111111111</c:v>
                </c:pt>
                <c:pt idx="25">
                  <c:v>0.26444444444444448</c:v>
                </c:pt>
                <c:pt idx="26">
                  <c:v>0.2533333333333333</c:v>
                </c:pt>
                <c:pt idx="27">
                  <c:v>0.30888888888888894</c:v>
                </c:pt>
                <c:pt idx="28">
                  <c:v>0.22</c:v>
                </c:pt>
                <c:pt idx="29">
                  <c:v>0.18</c:v>
                </c:pt>
                <c:pt idx="30">
                  <c:v>0.25777777777777777</c:v>
                </c:pt>
                <c:pt idx="31">
                  <c:v>0.2</c:v>
                </c:pt>
                <c:pt idx="32">
                  <c:v>0.1788888888888889</c:v>
                </c:pt>
                <c:pt idx="33">
                  <c:v>0.2122222222222222</c:v>
                </c:pt>
                <c:pt idx="34">
                  <c:v>0.13111111111111112</c:v>
                </c:pt>
                <c:pt idx="35">
                  <c:v>0.25</c:v>
                </c:pt>
                <c:pt idx="36">
                  <c:v>0.10888888888888888</c:v>
                </c:pt>
                <c:pt idx="37">
                  <c:v>0.1088888888888889</c:v>
                </c:pt>
                <c:pt idx="38">
                  <c:v>5.6666666666666671E-2</c:v>
                </c:pt>
                <c:pt idx="39">
                  <c:v>0.10444444444444444</c:v>
                </c:pt>
                <c:pt idx="40">
                  <c:v>4.2222222222222223E-2</c:v>
                </c:pt>
                <c:pt idx="41">
                  <c:v>7.0000000000000007E-2</c:v>
                </c:pt>
                <c:pt idx="42">
                  <c:v>0.16111111111111112</c:v>
                </c:pt>
                <c:pt idx="43">
                  <c:v>0.10888888888888888</c:v>
                </c:pt>
                <c:pt idx="44">
                  <c:v>7.0000000000000007E-2</c:v>
                </c:pt>
                <c:pt idx="45">
                  <c:v>4.1111111111111112E-2</c:v>
                </c:pt>
                <c:pt idx="46">
                  <c:v>0.1388888888888889</c:v>
                </c:pt>
                <c:pt idx="47">
                  <c:v>0.12222222222222223</c:v>
                </c:pt>
                <c:pt idx="48">
                  <c:v>0.16777777777777778</c:v>
                </c:pt>
                <c:pt idx="49">
                  <c:v>0.26111111111111113</c:v>
                </c:pt>
                <c:pt idx="50">
                  <c:v>0.32666666666666672</c:v>
                </c:pt>
                <c:pt idx="51">
                  <c:v>0.28999999999999998</c:v>
                </c:pt>
                <c:pt idx="52">
                  <c:v>0.29777777777777786</c:v>
                </c:pt>
                <c:pt idx="53">
                  <c:v>0.21444444444444447</c:v>
                </c:pt>
                <c:pt idx="54">
                  <c:v>0.21666666666666667</c:v>
                </c:pt>
                <c:pt idx="55">
                  <c:v>0.21888888888888891</c:v>
                </c:pt>
                <c:pt idx="56">
                  <c:v>0.28555555555555556</c:v>
                </c:pt>
                <c:pt idx="57">
                  <c:v>0.11888888888888889</c:v>
                </c:pt>
                <c:pt idx="58">
                  <c:v>0.10666666666666667</c:v>
                </c:pt>
                <c:pt idx="59">
                  <c:v>0.29222222222222222</c:v>
                </c:pt>
                <c:pt idx="60">
                  <c:v>5.8888888888888893E-2</c:v>
                </c:pt>
                <c:pt idx="61">
                  <c:v>9.7777777777777769E-2</c:v>
                </c:pt>
                <c:pt idx="62">
                  <c:v>8.7777777777777774E-2</c:v>
                </c:pt>
                <c:pt idx="63">
                  <c:v>7.5555555555555542E-2</c:v>
                </c:pt>
                <c:pt idx="64">
                  <c:v>3.4444444444444451E-2</c:v>
                </c:pt>
                <c:pt idx="65">
                  <c:v>0.02</c:v>
                </c:pt>
                <c:pt idx="66">
                  <c:v>3.2222222222222222E-2</c:v>
                </c:pt>
                <c:pt idx="67">
                  <c:v>5.3333333333333323E-2</c:v>
                </c:pt>
                <c:pt idx="68">
                  <c:v>5.7777777777777782E-2</c:v>
                </c:pt>
                <c:pt idx="69">
                  <c:v>7.6666666666666661E-2</c:v>
                </c:pt>
                <c:pt idx="70">
                  <c:v>9.0000000000000011E-2</c:v>
                </c:pt>
                <c:pt idx="71">
                  <c:v>0.11555555555555556</c:v>
                </c:pt>
                <c:pt idx="72">
                  <c:v>6.4444444444444457E-2</c:v>
                </c:pt>
                <c:pt idx="73">
                  <c:v>0.21555555555555558</c:v>
                </c:pt>
                <c:pt idx="74">
                  <c:v>0.27222222222222225</c:v>
                </c:pt>
                <c:pt idx="75">
                  <c:v>0.34444444444444444</c:v>
                </c:pt>
                <c:pt idx="76">
                  <c:v>0.21888888888888891</c:v>
                </c:pt>
                <c:pt idx="77">
                  <c:v>0.2688888888888889</c:v>
                </c:pt>
                <c:pt idx="78">
                  <c:v>0.29666666666666663</c:v>
                </c:pt>
                <c:pt idx="79">
                  <c:v>0.1111111111111111</c:v>
                </c:pt>
                <c:pt idx="80">
                  <c:v>0.26777777777777778</c:v>
                </c:pt>
                <c:pt idx="81">
                  <c:v>0.13666666666666666</c:v>
                </c:pt>
                <c:pt idx="82">
                  <c:v>0.17444444444444446</c:v>
                </c:pt>
                <c:pt idx="83">
                  <c:v>0.22777777777777775</c:v>
                </c:pt>
                <c:pt idx="84">
                  <c:v>0.31888888888888889</c:v>
                </c:pt>
                <c:pt idx="85">
                  <c:v>0.04</c:v>
                </c:pt>
                <c:pt idx="86">
                  <c:v>4.8888888888888898E-2</c:v>
                </c:pt>
                <c:pt idx="87">
                  <c:v>3.1111111111111114E-2</c:v>
                </c:pt>
                <c:pt idx="88">
                  <c:v>2.0000000000000004E-2</c:v>
                </c:pt>
                <c:pt idx="89">
                  <c:v>3.3333333333333331E-3</c:v>
                </c:pt>
                <c:pt idx="90">
                  <c:v>4.3333333333333335E-2</c:v>
                </c:pt>
                <c:pt idx="91">
                  <c:v>6.0000000000000005E-2</c:v>
                </c:pt>
                <c:pt idx="92">
                  <c:v>5.1111111111111114E-2</c:v>
                </c:pt>
                <c:pt idx="93">
                  <c:v>9.6666666666666679E-2</c:v>
                </c:pt>
                <c:pt idx="94">
                  <c:v>4.3333333333333342E-2</c:v>
                </c:pt>
                <c:pt idx="95">
                  <c:v>0.10333333333333333</c:v>
                </c:pt>
                <c:pt idx="96">
                  <c:v>9.3333333333333324E-2</c:v>
                </c:pt>
                <c:pt idx="97">
                  <c:v>0.2122222222222222</c:v>
                </c:pt>
                <c:pt idx="98">
                  <c:v>0.29777777777777781</c:v>
                </c:pt>
                <c:pt idx="99">
                  <c:v>0.27444444444444449</c:v>
                </c:pt>
                <c:pt idx="100">
                  <c:v>0.31333333333333335</c:v>
                </c:pt>
                <c:pt idx="101">
                  <c:v>0.23333333333333328</c:v>
                </c:pt>
                <c:pt idx="102">
                  <c:v>0.16666666666666666</c:v>
                </c:pt>
                <c:pt idx="103">
                  <c:v>0.23111111111111113</c:v>
                </c:pt>
                <c:pt idx="104">
                  <c:v>0.27333333333333337</c:v>
                </c:pt>
                <c:pt idx="105">
                  <c:v>0.14666666666666664</c:v>
                </c:pt>
                <c:pt idx="106">
                  <c:v>0.23222222222222225</c:v>
                </c:pt>
                <c:pt idx="107">
                  <c:v>0.17888888888888888</c:v>
                </c:pt>
                <c:pt idx="108">
                  <c:v>0.21333333333333332</c:v>
                </c:pt>
                <c:pt idx="109">
                  <c:v>9.3333333333333338E-2</c:v>
                </c:pt>
                <c:pt idx="110">
                  <c:v>2.7777777777777776E-2</c:v>
                </c:pt>
                <c:pt idx="111">
                  <c:v>7.8888888888888897E-2</c:v>
                </c:pt>
                <c:pt idx="112">
                  <c:v>5.5555555555555552E-2</c:v>
                </c:pt>
                <c:pt idx="113">
                  <c:v>3.333333333333334E-2</c:v>
                </c:pt>
                <c:pt idx="114">
                  <c:v>6.4444444444444443E-2</c:v>
                </c:pt>
                <c:pt idx="115">
                  <c:v>7.0000000000000007E-2</c:v>
                </c:pt>
                <c:pt idx="116">
                  <c:v>3.1111111111111114E-2</c:v>
                </c:pt>
                <c:pt idx="117">
                  <c:v>0.11222222222222222</c:v>
                </c:pt>
                <c:pt idx="118">
                  <c:v>7.7777777777777779E-2</c:v>
                </c:pt>
              </c:numCache>
            </c:numRef>
          </c:val>
          <c:smooth val="0"/>
          <c:extLst>
            <c:ext xmlns:c16="http://schemas.microsoft.com/office/drawing/2014/chart" uri="{C3380CC4-5D6E-409C-BE32-E72D297353CC}">
              <c16:uniqueId val="{00000000-58FB-425D-97B0-93AD8A0317CC}"/>
            </c:ext>
          </c:extLst>
        </c:ser>
        <c:dLbls>
          <c:showLegendKey val="0"/>
          <c:showVal val="0"/>
          <c:showCatName val="0"/>
          <c:showSerName val="0"/>
          <c:showPercent val="0"/>
          <c:showBubbleSize val="0"/>
        </c:dLbls>
        <c:marker val="1"/>
        <c:smooth val="0"/>
        <c:axId val="95942144"/>
        <c:axId val="95943680"/>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w="9525">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0-09F5-4AE1-9223-A2B25B04BDF2}"/>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1-09F5-4AE1-9223-A2B25B04BDF2}"/>
                  </c:ext>
                </c:extLst>
              </c15:ser>
            </c15:filteredLineSeries>
          </c:ext>
        </c:extLst>
      </c:lineChart>
      <c:catAx>
        <c:axId val="95942144"/>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i="0" u="none" strike="noStrike" baseline="0">
                <a:solidFill>
                  <a:srgbClr val="000000"/>
                </a:solidFill>
                <a:latin typeface="Arial"/>
                <a:ea typeface="Arial"/>
                <a:cs typeface="Arial"/>
              </a:defRPr>
            </a:pPr>
            <a:endParaRPr lang="en-US"/>
          </a:p>
        </c:txPr>
        <c:crossAx val="95943680"/>
        <c:crosses val="autoZero"/>
        <c:auto val="1"/>
        <c:lblAlgn val="ctr"/>
        <c:lblOffset val="100"/>
        <c:tickLblSkip val="6"/>
        <c:tickMarkSkip val="8"/>
        <c:noMultiLvlLbl val="0"/>
      </c:catAx>
      <c:valAx>
        <c:axId val="95943680"/>
        <c:scaling>
          <c:orientation val="minMax"/>
          <c:max val="0.60000000000000009"/>
          <c:min val="0"/>
        </c:scaling>
        <c:delete val="0"/>
        <c:axPos val="l"/>
        <c:numFmt formatCode="0.00" sourceLinked="0"/>
        <c:majorTickMark val="out"/>
        <c:minorTickMark val="none"/>
        <c:tickLblPos val="nextTo"/>
        <c:spPr>
          <a:ln w="158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95942144"/>
        <c:crosses val="autoZero"/>
        <c:crossBetween val="between"/>
        <c:majorUnit val="0.1"/>
        <c:minorUnit val="5.000000000000001E-2"/>
      </c:valAx>
      <c:spPr>
        <a:noFill/>
        <a:ln w="25400">
          <a:noFill/>
        </a:ln>
      </c:spPr>
    </c:plotArea>
    <c:legend>
      <c:legendPos val="r"/>
      <c:layout>
        <c:manualLayout>
          <c:xMode val="edge"/>
          <c:yMode val="edge"/>
          <c:x val="0.13560127046590303"/>
          <c:y val="0.11998702195633844"/>
          <c:w val="0.28867748229156232"/>
          <c:h val="9.8737290063993802E-2"/>
        </c:manualLayout>
      </c:layout>
      <c:overlay val="0"/>
      <c:txPr>
        <a:bodyPr/>
        <a:lstStyle/>
        <a:p>
          <a:pPr>
            <a:defRPr sz="9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55" r="0.75000000000000955"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EE (kcal/hr) </a:t>
            </a:r>
          </a:p>
        </c:rich>
      </c:tx>
      <c:layout>
        <c:manualLayout>
          <c:xMode val="edge"/>
          <c:yMode val="edge"/>
          <c:x val="0.31936564455677391"/>
          <c:y val="2.5091611970873173E-2"/>
        </c:manualLayout>
      </c:layout>
      <c:overlay val="0"/>
      <c:spPr>
        <a:noFill/>
        <a:ln w="25400">
          <a:noFill/>
        </a:ln>
      </c:spPr>
    </c:title>
    <c:autoTitleDeleted val="0"/>
    <c:plotArea>
      <c:layout>
        <c:manualLayout>
          <c:layoutTarget val="inner"/>
          <c:xMode val="edge"/>
          <c:yMode val="edge"/>
          <c:x val="0.13405365139798997"/>
          <c:y val="0.14827400211828831"/>
          <c:w val="0.8195508780517653"/>
          <c:h val="0.63941375607990181"/>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Summary!$G$67:$G$185</c:f>
                <c:numCache>
                  <c:formatCode>General</c:formatCode>
                  <c:ptCount val="119"/>
                  <c:pt idx="0">
                    <c:v>2.4166414724940941E-2</c:v>
                  </c:pt>
                  <c:pt idx="1">
                    <c:v>2.5755356986032447E-2</c:v>
                  </c:pt>
                  <c:pt idx="2">
                    <c:v>1.713734692034153E-2</c:v>
                  </c:pt>
                  <c:pt idx="3">
                    <c:v>1.23667736774635E-2</c:v>
                  </c:pt>
                  <c:pt idx="4">
                    <c:v>1.4494716961391435E-2</c:v>
                  </c:pt>
                  <c:pt idx="5">
                    <c:v>1.7094715567462535E-2</c:v>
                  </c:pt>
                  <c:pt idx="6">
                    <c:v>6.9240157001739895E-3</c:v>
                  </c:pt>
                  <c:pt idx="7">
                    <c:v>1.4525069062440672E-2</c:v>
                  </c:pt>
                  <c:pt idx="8">
                    <c:v>1.4525069062440672E-2</c:v>
                  </c:pt>
                  <c:pt idx="9">
                    <c:v>1.383627152365814E-2</c:v>
                  </c:pt>
                  <c:pt idx="10">
                    <c:v>1.5040722797591414E-2</c:v>
                  </c:pt>
                  <c:pt idx="11">
                    <c:v>1.6870177600780085E-2</c:v>
                  </c:pt>
                  <c:pt idx="12">
                    <c:v>1.2166056485381563E-2</c:v>
                  </c:pt>
                  <c:pt idx="13">
                    <c:v>1.3715561043713185E-2</c:v>
                  </c:pt>
                  <c:pt idx="14">
                    <c:v>1.2090570282285955E-2</c:v>
                  </c:pt>
                  <c:pt idx="15">
                    <c:v>8.7240392541375385E-3</c:v>
                  </c:pt>
                  <c:pt idx="16">
                    <c:v>1.3967921609498333E-2</c:v>
                  </c:pt>
                  <c:pt idx="17">
                    <c:v>1.3372824522817373E-2</c:v>
                  </c:pt>
                  <c:pt idx="18">
                    <c:v>8.2052963011278682E-3</c:v>
                  </c:pt>
                  <c:pt idx="19">
                    <c:v>1.3955694307168851E-2</c:v>
                  </c:pt>
                  <c:pt idx="20">
                    <c:v>1.3782306249838366E-2</c:v>
                  </c:pt>
                  <c:pt idx="21">
                    <c:v>8.836661533278287E-3</c:v>
                  </c:pt>
                  <c:pt idx="22">
                    <c:v>1.1148508625610712E-2</c:v>
                  </c:pt>
                  <c:pt idx="23">
                    <c:v>9.4138051036324506E-3</c:v>
                  </c:pt>
                  <c:pt idx="24">
                    <c:v>1.2625404058206125E-2</c:v>
                  </c:pt>
                  <c:pt idx="25">
                    <c:v>1.5282545738283179E-2</c:v>
                  </c:pt>
                  <c:pt idx="26">
                    <c:v>1.2979869187422917E-2</c:v>
                  </c:pt>
                  <c:pt idx="27">
                    <c:v>1.7299894040249807E-2</c:v>
                  </c:pt>
                  <c:pt idx="28">
                    <c:v>1.1977353259732792E-2</c:v>
                  </c:pt>
                  <c:pt idx="29">
                    <c:v>1.2983630593065209E-2</c:v>
                  </c:pt>
                  <c:pt idx="30">
                    <c:v>1.3696540309919637E-2</c:v>
                  </c:pt>
                  <c:pt idx="31">
                    <c:v>1.3405866603460714E-2</c:v>
                  </c:pt>
                  <c:pt idx="32">
                    <c:v>1.678635199680795E-2</c:v>
                  </c:pt>
                  <c:pt idx="33">
                    <c:v>1.0233378208415489E-2</c:v>
                  </c:pt>
                  <c:pt idx="34">
                    <c:v>1.5884404709550399E-2</c:v>
                  </c:pt>
                  <c:pt idx="35">
                    <c:v>1.5934327339914081E-2</c:v>
                  </c:pt>
                  <c:pt idx="36">
                    <c:v>1.0049564436784444E-2</c:v>
                  </c:pt>
                  <c:pt idx="37">
                    <c:v>1.2027537949663781E-2</c:v>
                  </c:pt>
                  <c:pt idx="38">
                    <c:v>1.5285204244709407E-2</c:v>
                  </c:pt>
                  <c:pt idx="39">
                    <c:v>1.1175276708555816E-2</c:v>
                  </c:pt>
                  <c:pt idx="40">
                    <c:v>1.1122040229327017E-2</c:v>
                  </c:pt>
                  <c:pt idx="41">
                    <c:v>9.1791426390270704E-3</c:v>
                  </c:pt>
                  <c:pt idx="42">
                    <c:v>1.6478132517878392E-2</c:v>
                  </c:pt>
                  <c:pt idx="43">
                    <c:v>9.5340472462063144E-3</c:v>
                  </c:pt>
                  <c:pt idx="44">
                    <c:v>1.2853647167269819E-2</c:v>
                  </c:pt>
                  <c:pt idx="45">
                    <c:v>9.6269944298441549E-3</c:v>
                  </c:pt>
                  <c:pt idx="46">
                    <c:v>1.1266426059265852E-2</c:v>
                  </c:pt>
                  <c:pt idx="47">
                    <c:v>1.5419221344082861E-2</c:v>
                  </c:pt>
                  <c:pt idx="48">
                    <c:v>9.3161962978134932E-3</c:v>
                  </c:pt>
                  <c:pt idx="49">
                    <c:v>8.2942731364383498E-3</c:v>
                  </c:pt>
                  <c:pt idx="50">
                    <c:v>8.9873301280788982E-3</c:v>
                  </c:pt>
                  <c:pt idx="51">
                    <c:v>1.0019388048414507E-2</c:v>
                  </c:pt>
                  <c:pt idx="52">
                    <c:v>1.379467110431979E-2</c:v>
                  </c:pt>
                  <c:pt idx="53">
                    <c:v>1.7068257737643422E-2</c:v>
                  </c:pt>
                  <c:pt idx="54">
                    <c:v>1.2177986933444318E-2</c:v>
                  </c:pt>
                  <c:pt idx="55">
                    <c:v>1.1394468530766535E-2</c:v>
                  </c:pt>
                  <c:pt idx="56">
                    <c:v>1.6877704335014291E-2</c:v>
                  </c:pt>
                  <c:pt idx="57">
                    <c:v>9.3902127662126422E-3</c:v>
                  </c:pt>
                  <c:pt idx="58">
                    <c:v>1.4030834281795539E-2</c:v>
                  </c:pt>
                  <c:pt idx="59">
                    <c:v>8.3232789273860047E-3</c:v>
                  </c:pt>
                  <c:pt idx="60">
                    <c:v>1.5219848411954763E-2</c:v>
                  </c:pt>
                  <c:pt idx="61">
                    <c:v>1.2352059304456096E-2</c:v>
                  </c:pt>
                  <c:pt idx="62">
                    <c:v>1.8122745629938562E-2</c:v>
                  </c:pt>
                  <c:pt idx="63">
                    <c:v>1.7750442903774522E-2</c:v>
                  </c:pt>
                  <c:pt idx="64">
                    <c:v>1.0595799217928551E-2</c:v>
                  </c:pt>
                  <c:pt idx="65">
                    <c:v>2.3343597107780525E-2</c:v>
                  </c:pt>
                  <c:pt idx="66">
                    <c:v>2.2014938712574331E-2</c:v>
                  </c:pt>
                  <c:pt idx="67">
                    <c:v>1.4530045243662368E-2</c:v>
                  </c:pt>
                  <c:pt idx="68">
                    <c:v>1.0064681566442061E-2</c:v>
                  </c:pt>
                  <c:pt idx="69">
                    <c:v>1.3616168264797624E-2</c:v>
                  </c:pt>
                  <c:pt idx="70">
                    <c:v>1.447904962641844E-2</c:v>
                  </c:pt>
                  <c:pt idx="71">
                    <c:v>1.0255296326347604E-2</c:v>
                  </c:pt>
                  <c:pt idx="72">
                    <c:v>2.055513221871038E-2</c:v>
                  </c:pt>
                  <c:pt idx="73">
                    <c:v>1.6164322700305864E-2</c:v>
                  </c:pt>
                  <c:pt idx="74">
                    <c:v>9.5866413949067513E-3</c:v>
                  </c:pt>
                  <c:pt idx="75">
                    <c:v>9.3454238492326445E-3</c:v>
                  </c:pt>
                  <c:pt idx="76">
                    <c:v>1.3588791436137129E-2</c:v>
                  </c:pt>
                  <c:pt idx="77">
                    <c:v>1.1795936008954134E-2</c:v>
                  </c:pt>
                  <c:pt idx="78">
                    <c:v>1.6466720613024229E-2</c:v>
                  </c:pt>
                  <c:pt idx="79">
                    <c:v>1.1420892224286334E-2</c:v>
                  </c:pt>
                  <c:pt idx="80">
                    <c:v>1.5933506048233358E-2</c:v>
                  </c:pt>
                  <c:pt idx="81">
                    <c:v>1.1287911280368235E-2</c:v>
                  </c:pt>
                  <c:pt idx="82">
                    <c:v>1.9848819993977723E-2</c:v>
                  </c:pt>
                  <c:pt idx="83">
                    <c:v>7.707778508243824E-3</c:v>
                  </c:pt>
                  <c:pt idx="84">
                    <c:v>1.7624041100007693E-2</c:v>
                  </c:pt>
                  <c:pt idx="85">
                    <c:v>1.8187278986174296E-2</c:v>
                  </c:pt>
                  <c:pt idx="86">
                    <c:v>1.821854417892713E-2</c:v>
                  </c:pt>
                  <c:pt idx="87">
                    <c:v>1.0145509495748503E-2</c:v>
                  </c:pt>
                  <c:pt idx="88">
                    <c:v>1.1331542468549824E-2</c:v>
                  </c:pt>
                  <c:pt idx="89">
                    <c:v>2.2313474194800856E-2</c:v>
                  </c:pt>
                  <c:pt idx="90">
                    <c:v>9.994273364283067E-3</c:v>
                  </c:pt>
                  <c:pt idx="91">
                    <c:v>1.0745281703047962E-2</c:v>
                  </c:pt>
                  <c:pt idx="92">
                    <c:v>1.0758247554646298E-2</c:v>
                  </c:pt>
                  <c:pt idx="93">
                    <c:v>8.3253405430782669E-3</c:v>
                  </c:pt>
                  <c:pt idx="94">
                    <c:v>1.4855301725724164E-2</c:v>
                  </c:pt>
                  <c:pt idx="95">
                    <c:v>1.1222890968203435E-2</c:v>
                  </c:pt>
                  <c:pt idx="96">
                    <c:v>1.3660611492997445E-2</c:v>
                  </c:pt>
                  <c:pt idx="97">
                    <c:v>1.308929407839173E-2</c:v>
                  </c:pt>
                  <c:pt idx="98">
                    <c:v>1.2881360397053863E-2</c:v>
                  </c:pt>
                  <c:pt idx="99">
                    <c:v>1.2080769020610465E-2</c:v>
                  </c:pt>
                  <c:pt idx="100">
                    <c:v>1.5322670078356441E-2</c:v>
                  </c:pt>
                  <c:pt idx="101">
                    <c:v>1.4063688743748512E-2</c:v>
                  </c:pt>
                  <c:pt idx="102">
                    <c:v>1.5550230365200623E-2</c:v>
                  </c:pt>
                  <c:pt idx="103">
                    <c:v>1.6367779842214724E-2</c:v>
                  </c:pt>
                  <c:pt idx="104">
                    <c:v>1.5132025363240686E-2</c:v>
                  </c:pt>
                  <c:pt idx="105">
                    <c:v>1.9943161120830947E-2</c:v>
                  </c:pt>
                  <c:pt idx="106">
                    <c:v>1.697600382325783E-2</c:v>
                  </c:pt>
                  <c:pt idx="107">
                    <c:v>1.3673881126687088E-2</c:v>
                  </c:pt>
                  <c:pt idx="108">
                    <c:v>1.4422919695063227E-2</c:v>
                  </c:pt>
                  <c:pt idx="109">
                    <c:v>1.6115323675447112E-2</c:v>
                  </c:pt>
                  <c:pt idx="110">
                    <c:v>1.0306631419477666E-2</c:v>
                  </c:pt>
                  <c:pt idx="111">
                    <c:v>1.1537471661887446E-2</c:v>
                  </c:pt>
                  <c:pt idx="112">
                    <c:v>8.8766250585332936E-3</c:v>
                  </c:pt>
                  <c:pt idx="113">
                    <c:v>1.2002879328720543E-2</c:v>
                  </c:pt>
                  <c:pt idx="114">
                    <c:v>1.1109025159759254E-2</c:v>
                  </c:pt>
                  <c:pt idx="115">
                    <c:v>8.7472931583328552E-3</c:v>
                  </c:pt>
                  <c:pt idx="116">
                    <c:v>1.3936937338117057E-2</c:v>
                  </c:pt>
                  <c:pt idx="117">
                    <c:v>1.2178186594608226E-2</c:v>
                  </c:pt>
                  <c:pt idx="118">
                    <c:v>1.2732486657775504E-2</c:v>
                  </c:pt>
                </c:numCache>
              </c:numRef>
            </c:plus>
            <c:minus>
              <c:numRef>
                <c:f>Summary!$G$67:$G$185</c:f>
                <c:numCache>
                  <c:formatCode>General</c:formatCode>
                  <c:ptCount val="119"/>
                  <c:pt idx="0">
                    <c:v>2.4166414724940941E-2</c:v>
                  </c:pt>
                  <c:pt idx="1">
                    <c:v>2.5755356986032447E-2</c:v>
                  </c:pt>
                  <c:pt idx="2">
                    <c:v>1.713734692034153E-2</c:v>
                  </c:pt>
                  <c:pt idx="3">
                    <c:v>1.23667736774635E-2</c:v>
                  </c:pt>
                  <c:pt idx="4">
                    <c:v>1.4494716961391435E-2</c:v>
                  </c:pt>
                  <c:pt idx="5">
                    <c:v>1.7094715567462535E-2</c:v>
                  </c:pt>
                  <c:pt idx="6">
                    <c:v>6.9240157001739895E-3</c:v>
                  </c:pt>
                  <c:pt idx="7">
                    <c:v>1.4525069062440672E-2</c:v>
                  </c:pt>
                  <c:pt idx="8">
                    <c:v>1.4525069062440672E-2</c:v>
                  </c:pt>
                  <c:pt idx="9">
                    <c:v>1.383627152365814E-2</c:v>
                  </c:pt>
                  <c:pt idx="10">
                    <c:v>1.5040722797591414E-2</c:v>
                  </c:pt>
                  <c:pt idx="11">
                    <c:v>1.6870177600780085E-2</c:v>
                  </c:pt>
                  <c:pt idx="12">
                    <c:v>1.2166056485381563E-2</c:v>
                  </c:pt>
                  <c:pt idx="13">
                    <c:v>1.3715561043713185E-2</c:v>
                  </c:pt>
                  <c:pt idx="14">
                    <c:v>1.2090570282285955E-2</c:v>
                  </c:pt>
                  <c:pt idx="15">
                    <c:v>8.7240392541375385E-3</c:v>
                  </c:pt>
                  <c:pt idx="16">
                    <c:v>1.3967921609498333E-2</c:v>
                  </c:pt>
                  <c:pt idx="17">
                    <c:v>1.3372824522817373E-2</c:v>
                  </c:pt>
                  <c:pt idx="18">
                    <c:v>8.2052963011278682E-3</c:v>
                  </c:pt>
                  <c:pt idx="19">
                    <c:v>1.3955694307168851E-2</c:v>
                  </c:pt>
                  <c:pt idx="20">
                    <c:v>1.3782306249838366E-2</c:v>
                  </c:pt>
                  <c:pt idx="21">
                    <c:v>8.836661533278287E-3</c:v>
                  </c:pt>
                  <c:pt idx="22">
                    <c:v>1.1148508625610712E-2</c:v>
                  </c:pt>
                  <c:pt idx="23">
                    <c:v>9.4138051036324506E-3</c:v>
                  </c:pt>
                  <c:pt idx="24">
                    <c:v>1.2625404058206125E-2</c:v>
                  </c:pt>
                  <c:pt idx="25">
                    <c:v>1.5282545738283179E-2</c:v>
                  </c:pt>
                  <c:pt idx="26">
                    <c:v>1.2979869187422917E-2</c:v>
                  </c:pt>
                  <c:pt idx="27">
                    <c:v>1.7299894040249807E-2</c:v>
                  </c:pt>
                  <c:pt idx="28">
                    <c:v>1.1977353259732792E-2</c:v>
                  </c:pt>
                  <c:pt idx="29">
                    <c:v>1.2983630593065209E-2</c:v>
                  </c:pt>
                  <c:pt idx="30">
                    <c:v>1.3696540309919637E-2</c:v>
                  </c:pt>
                  <c:pt idx="31">
                    <c:v>1.3405866603460714E-2</c:v>
                  </c:pt>
                  <c:pt idx="32">
                    <c:v>1.678635199680795E-2</c:v>
                  </c:pt>
                  <c:pt idx="33">
                    <c:v>1.0233378208415489E-2</c:v>
                  </c:pt>
                  <c:pt idx="34">
                    <c:v>1.5884404709550399E-2</c:v>
                  </c:pt>
                  <c:pt idx="35">
                    <c:v>1.5934327339914081E-2</c:v>
                  </c:pt>
                  <c:pt idx="36">
                    <c:v>1.0049564436784444E-2</c:v>
                  </c:pt>
                  <c:pt idx="37">
                    <c:v>1.2027537949663781E-2</c:v>
                  </c:pt>
                  <c:pt idx="38">
                    <c:v>1.5285204244709407E-2</c:v>
                  </c:pt>
                  <c:pt idx="39">
                    <c:v>1.1175276708555816E-2</c:v>
                  </c:pt>
                  <c:pt idx="40">
                    <c:v>1.1122040229327017E-2</c:v>
                  </c:pt>
                  <c:pt idx="41">
                    <c:v>9.1791426390270704E-3</c:v>
                  </c:pt>
                  <c:pt idx="42">
                    <c:v>1.6478132517878392E-2</c:v>
                  </c:pt>
                  <c:pt idx="43">
                    <c:v>9.5340472462063144E-3</c:v>
                  </c:pt>
                  <c:pt idx="44">
                    <c:v>1.2853647167269819E-2</c:v>
                  </c:pt>
                  <c:pt idx="45">
                    <c:v>9.6269944298441549E-3</c:v>
                  </c:pt>
                  <c:pt idx="46">
                    <c:v>1.1266426059265852E-2</c:v>
                  </c:pt>
                  <c:pt idx="47">
                    <c:v>1.5419221344082861E-2</c:v>
                  </c:pt>
                  <c:pt idx="48">
                    <c:v>9.3161962978134932E-3</c:v>
                  </c:pt>
                  <c:pt idx="49">
                    <c:v>8.2942731364383498E-3</c:v>
                  </c:pt>
                  <c:pt idx="50">
                    <c:v>8.9873301280788982E-3</c:v>
                  </c:pt>
                  <c:pt idx="51">
                    <c:v>1.0019388048414507E-2</c:v>
                  </c:pt>
                  <c:pt idx="52">
                    <c:v>1.379467110431979E-2</c:v>
                  </c:pt>
                  <c:pt idx="53">
                    <c:v>1.7068257737643422E-2</c:v>
                  </c:pt>
                  <c:pt idx="54">
                    <c:v>1.2177986933444318E-2</c:v>
                  </c:pt>
                  <c:pt idx="55">
                    <c:v>1.1394468530766535E-2</c:v>
                  </c:pt>
                  <c:pt idx="56">
                    <c:v>1.6877704335014291E-2</c:v>
                  </c:pt>
                  <c:pt idx="57">
                    <c:v>9.3902127662126422E-3</c:v>
                  </c:pt>
                  <c:pt idx="58">
                    <c:v>1.4030834281795539E-2</c:v>
                  </c:pt>
                  <c:pt idx="59">
                    <c:v>8.3232789273860047E-3</c:v>
                  </c:pt>
                  <c:pt idx="60">
                    <c:v>1.5219848411954763E-2</c:v>
                  </c:pt>
                  <c:pt idx="61">
                    <c:v>1.2352059304456096E-2</c:v>
                  </c:pt>
                  <c:pt idx="62">
                    <c:v>1.8122745629938562E-2</c:v>
                  </c:pt>
                  <c:pt idx="63">
                    <c:v>1.7750442903774522E-2</c:v>
                  </c:pt>
                  <c:pt idx="64">
                    <c:v>1.0595799217928551E-2</c:v>
                  </c:pt>
                  <c:pt idx="65">
                    <c:v>2.3343597107780525E-2</c:v>
                  </c:pt>
                  <c:pt idx="66">
                    <c:v>2.2014938712574331E-2</c:v>
                  </c:pt>
                  <c:pt idx="67">
                    <c:v>1.4530045243662368E-2</c:v>
                  </c:pt>
                  <c:pt idx="68">
                    <c:v>1.0064681566442061E-2</c:v>
                  </c:pt>
                  <c:pt idx="69">
                    <c:v>1.3616168264797624E-2</c:v>
                  </c:pt>
                  <c:pt idx="70">
                    <c:v>1.447904962641844E-2</c:v>
                  </c:pt>
                  <c:pt idx="71">
                    <c:v>1.0255296326347604E-2</c:v>
                  </c:pt>
                  <c:pt idx="72">
                    <c:v>2.055513221871038E-2</c:v>
                  </c:pt>
                  <c:pt idx="73">
                    <c:v>1.6164322700305864E-2</c:v>
                  </c:pt>
                  <c:pt idx="74">
                    <c:v>9.5866413949067513E-3</c:v>
                  </c:pt>
                  <c:pt idx="75">
                    <c:v>9.3454238492326445E-3</c:v>
                  </c:pt>
                  <c:pt idx="76">
                    <c:v>1.3588791436137129E-2</c:v>
                  </c:pt>
                  <c:pt idx="77">
                    <c:v>1.1795936008954134E-2</c:v>
                  </c:pt>
                  <c:pt idx="78">
                    <c:v>1.6466720613024229E-2</c:v>
                  </c:pt>
                  <c:pt idx="79">
                    <c:v>1.1420892224286334E-2</c:v>
                  </c:pt>
                  <c:pt idx="80">
                    <c:v>1.5933506048233358E-2</c:v>
                  </c:pt>
                  <c:pt idx="81">
                    <c:v>1.1287911280368235E-2</c:v>
                  </c:pt>
                  <c:pt idx="82">
                    <c:v>1.9848819993977723E-2</c:v>
                  </c:pt>
                  <c:pt idx="83">
                    <c:v>7.707778508243824E-3</c:v>
                  </c:pt>
                  <c:pt idx="84">
                    <c:v>1.7624041100007693E-2</c:v>
                  </c:pt>
                  <c:pt idx="85">
                    <c:v>1.8187278986174296E-2</c:v>
                  </c:pt>
                  <c:pt idx="86">
                    <c:v>1.821854417892713E-2</c:v>
                  </c:pt>
                  <c:pt idx="87">
                    <c:v>1.0145509495748503E-2</c:v>
                  </c:pt>
                  <c:pt idx="88">
                    <c:v>1.1331542468549824E-2</c:v>
                  </c:pt>
                  <c:pt idx="89">
                    <c:v>2.2313474194800856E-2</c:v>
                  </c:pt>
                  <c:pt idx="90">
                    <c:v>9.994273364283067E-3</c:v>
                  </c:pt>
                  <c:pt idx="91">
                    <c:v>1.0745281703047962E-2</c:v>
                  </c:pt>
                  <c:pt idx="92">
                    <c:v>1.0758247554646298E-2</c:v>
                  </c:pt>
                  <c:pt idx="93">
                    <c:v>8.3253405430782669E-3</c:v>
                  </c:pt>
                  <c:pt idx="94">
                    <c:v>1.4855301725724164E-2</c:v>
                  </c:pt>
                  <c:pt idx="95">
                    <c:v>1.1222890968203435E-2</c:v>
                  </c:pt>
                  <c:pt idx="96">
                    <c:v>1.3660611492997445E-2</c:v>
                  </c:pt>
                  <c:pt idx="97">
                    <c:v>1.308929407839173E-2</c:v>
                  </c:pt>
                  <c:pt idx="98">
                    <c:v>1.2881360397053863E-2</c:v>
                  </c:pt>
                  <c:pt idx="99">
                    <c:v>1.2080769020610465E-2</c:v>
                  </c:pt>
                  <c:pt idx="100">
                    <c:v>1.5322670078356441E-2</c:v>
                  </c:pt>
                  <c:pt idx="101">
                    <c:v>1.4063688743748512E-2</c:v>
                  </c:pt>
                  <c:pt idx="102">
                    <c:v>1.5550230365200623E-2</c:v>
                  </c:pt>
                  <c:pt idx="103">
                    <c:v>1.6367779842214724E-2</c:v>
                  </c:pt>
                  <c:pt idx="104">
                    <c:v>1.5132025363240686E-2</c:v>
                  </c:pt>
                  <c:pt idx="105">
                    <c:v>1.9943161120830947E-2</c:v>
                  </c:pt>
                  <c:pt idx="106">
                    <c:v>1.697600382325783E-2</c:v>
                  </c:pt>
                  <c:pt idx="107">
                    <c:v>1.3673881126687088E-2</c:v>
                  </c:pt>
                  <c:pt idx="108">
                    <c:v>1.4422919695063227E-2</c:v>
                  </c:pt>
                  <c:pt idx="109">
                    <c:v>1.6115323675447112E-2</c:v>
                  </c:pt>
                  <c:pt idx="110">
                    <c:v>1.0306631419477666E-2</c:v>
                  </c:pt>
                  <c:pt idx="111">
                    <c:v>1.1537471661887446E-2</c:v>
                  </c:pt>
                  <c:pt idx="112">
                    <c:v>8.8766250585332936E-3</c:v>
                  </c:pt>
                  <c:pt idx="113">
                    <c:v>1.2002879328720543E-2</c:v>
                  </c:pt>
                  <c:pt idx="114">
                    <c:v>1.1109025159759254E-2</c:v>
                  </c:pt>
                  <c:pt idx="115">
                    <c:v>8.7472931583328552E-3</c:v>
                  </c:pt>
                  <c:pt idx="116">
                    <c:v>1.3936937338117057E-2</c:v>
                  </c:pt>
                  <c:pt idx="117">
                    <c:v>1.2178186594608226E-2</c:v>
                  </c:pt>
                  <c:pt idx="118">
                    <c:v>1.2732486657775504E-2</c:v>
                  </c:pt>
                </c:numCache>
              </c:numRef>
            </c:minus>
            <c:spPr>
              <a:ln w="15875"/>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Summary!$F$67:$F$185</c:f>
              <c:numCache>
                <c:formatCode>0.000</c:formatCode>
                <c:ptCount val="119"/>
                <c:pt idx="0">
                  <c:v>0.32447093292592588</c:v>
                </c:pt>
                <c:pt idx="1">
                  <c:v>0.31210046044444445</c:v>
                </c:pt>
                <c:pt idx="2">
                  <c:v>0.37719873622222228</c:v>
                </c:pt>
                <c:pt idx="3">
                  <c:v>0.39597311755555559</c:v>
                </c:pt>
                <c:pt idx="4">
                  <c:v>0.34644146477777776</c:v>
                </c:pt>
                <c:pt idx="5">
                  <c:v>0.35725559907407406</c:v>
                </c:pt>
                <c:pt idx="6">
                  <c:v>0.3585162207407408</c:v>
                </c:pt>
                <c:pt idx="7">
                  <c:v>0.33911331162962965</c:v>
                </c:pt>
                <c:pt idx="8">
                  <c:v>0.34669679614814813</c:v>
                </c:pt>
                <c:pt idx="9">
                  <c:v>0.33514433192592596</c:v>
                </c:pt>
                <c:pt idx="10">
                  <c:v>0.3167526108888889</c:v>
                </c:pt>
                <c:pt idx="11">
                  <c:v>0.3243709708518519</c:v>
                </c:pt>
                <c:pt idx="12">
                  <c:v>0.33179903440740749</c:v>
                </c:pt>
                <c:pt idx="13">
                  <c:v>0.29123626540740744</c:v>
                </c:pt>
                <c:pt idx="14">
                  <c:v>0.29576282125925923</c:v>
                </c:pt>
                <c:pt idx="15">
                  <c:v>0.26965442833333336</c:v>
                </c:pt>
                <c:pt idx="16">
                  <c:v>0.34267798003703709</c:v>
                </c:pt>
                <c:pt idx="17">
                  <c:v>0.30711481707407412</c:v>
                </c:pt>
                <c:pt idx="18">
                  <c:v>0.26555917433333337</c:v>
                </c:pt>
                <c:pt idx="19">
                  <c:v>0.2887265722592593</c:v>
                </c:pt>
                <c:pt idx="20">
                  <c:v>0.27939627259259253</c:v>
                </c:pt>
                <c:pt idx="21">
                  <c:v>0.28011621692592598</c:v>
                </c:pt>
                <c:pt idx="22">
                  <c:v>0.2728323436296296</c:v>
                </c:pt>
                <c:pt idx="23">
                  <c:v>0.33496700000000001</c:v>
                </c:pt>
                <c:pt idx="24">
                  <c:v>0.31295116844444448</c:v>
                </c:pt>
                <c:pt idx="25">
                  <c:v>0.34935531333333336</c:v>
                </c:pt>
                <c:pt idx="26">
                  <c:v>0.36706342185185187</c:v>
                </c:pt>
                <c:pt idx="27">
                  <c:v>0.37741901262962962</c:v>
                </c:pt>
                <c:pt idx="28">
                  <c:v>0.36071591688888893</c:v>
                </c:pt>
                <c:pt idx="29">
                  <c:v>0.36271630955555556</c:v>
                </c:pt>
                <c:pt idx="30">
                  <c:v>0.36257265785185194</c:v>
                </c:pt>
                <c:pt idx="31">
                  <c:v>0.35962268751851856</c:v>
                </c:pt>
                <c:pt idx="32">
                  <c:v>0.34026791014814811</c:v>
                </c:pt>
                <c:pt idx="33">
                  <c:v>0.35903622281481479</c:v>
                </c:pt>
                <c:pt idx="34">
                  <c:v>0.35334672533333333</c:v>
                </c:pt>
                <c:pt idx="35">
                  <c:v>0.34339485722222218</c:v>
                </c:pt>
                <c:pt idx="36">
                  <c:v>0.31904629948148144</c:v>
                </c:pt>
                <c:pt idx="37">
                  <c:v>0.30080415737037036</c:v>
                </c:pt>
                <c:pt idx="38">
                  <c:v>0.2945671429259259</c:v>
                </c:pt>
                <c:pt idx="39">
                  <c:v>0.3115476485925926</c:v>
                </c:pt>
                <c:pt idx="40">
                  <c:v>0.33166392307407411</c:v>
                </c:pt>
                <c:pt idx="41">
                  <c:v>0.30738939362962964</c:v>
                </c:pt>
                <c:pt idx="42">
                  <c:v>0.31358750544444441</c:v>
                </c:pt>
                <c:pt idx="43">
                  <c:v>0.28641481559259258</c:v>
                </c:pt>
                <c:pt idx="44">
                  <c:v>0.29657749307407405</c:v>
                </c:pt>
                <c:pt idx="45">
                  <c:v>0.28022172025925923</c:v>
                </c:pt>
                <c:pt idx="46">
                  <c:v>0.32670075777777785</c:v>
                </c:pt>
                <c:pt idx="47">
                  <c:v>0.33198037288888893</c:v>
                </c:pt>
                <c:pt idx="48">
                  <c:v>0.33937677040740738</c:v>
                </c:pt>
                <c:pt idx="49">
                  <c:v>0.35854309774074072</c:v>
                </c:pt>
                <c:pt idx="50">
                  <c:v>0.38473643188888895</c:v>
                </c:pt>
                <c:pt idx="51">
                  <c:v>0.37001520718518521</c:v>
                </c:pt>
                <c:pt idx="52">
                  <c:v>0.36853595125925925</c:v>
                </c:pt>
                <c:pt idx="53">
                  <c:v>0.37208543188888893</c:v>
                </c:pt>
                <c:pt idx="54">
                  <c:v>0.38897986396296302</c:v>
                </c:pt>
                <c:pt idx="55">
                  <c:v>0.36349376929629629</c:v>
                </c:pt>
                <c:pt idx="56">
                  <c:v>0.38651194507407405</c:v>
                </c:pt>
                <c:pt idx="57">
                  <c:v>0.35687036170370373</c:v>
                </c:pt>
                <c:pt idx="58">
                  <c:v>0.35393544118518522</c:v>
                </c:pt>
                <c:pt idx="59">
                  <c:v>0.39376874474074075</c:v>
                </c:pt>
                <c:pt idx="60">
                  <c:v>0.30863458155555556</c:v>
                </c:pt>
                <c:pt idx="61">
                  <c:v>0.32599593570370372</c:v>
                </c:pt>
                <c:pt idx="62">
                  <c:v>0.32668073125925923</c:v>
                </c:pt>
                <c:pt idx="63">
                  <c:v>0.32154926081481489</c:v>
                </c:pt>
                <c:pt idx="64">
                  <c:v>0.34993446992592592</c:v>
                </c:pt>
                <c:pt idx="65">
                  <c:v>0.37464837648148153</c:v>
                </c:pt>
                <c:pt idx="66">
                  <c:v>0.32698182685185184</c:v>
                </c:pt>
                <c:pt idx="67">
                  <c:v>0.31926131111111111</c:v>
                </c:pt>
                <c:pt idx="68">
                  <c:v>0.32348132299999999</c:v>
                </c:pt>
                <c:pt idx="69">
                  <c:v>0.30505496037037033</c:v>
                </c:pt>
                <c:pt idx="70">
                  <c:v>0.31654154270370372</c:v>
                </c:pt>
                <c:pt idx="71">
                  <c:v>0.34352683688888885</c:v>
                </c:pt>
                <c:pt idx="72">
                  <c:v>0.356882941962963</c:v>
                </c:pt>
                <c:pt idx="73">
                  <c:v>0.3592698777777778</c:v>
                </c:pt>
                <c:pt idx="74">
                  <c:v>0.3751643735555556</c:v>
                </c:pt>
                <c:pt idx="75">
                  <c:v>0.38988963744444444</c:v>
                </c:pt>
                <c:pt idx="76">
                  <c:v>0.34528758303703705</c:v>
                </c:pt>
                <c:pt idx="77">
                  <c:v>0.37164468837037035</c:v>
                </c:pt>
                <c:pt idx="78">
                  <c:v>0.37361515666666673</c:v>
                </c:pt>
                <c:pt idx="79">
                  <c:v>0.33258660781481481</c:v>
                </c:pt>
                <c:pt idx="80">
                  <c:v>0.37538866799999998</c:v>
                </c:pt>
                <c:pt idx="81">
                  <c:v>0.33526187577777783</c:v>
                </c:pt>
                <c:pt idx="82">
                  <c:v>0.35915039885185185</c:v>
                </c:pt>
                <c:pt idx="83">
                  <c:v>0.33947888840740742</c:v>
                </c:pt>
                <c:pt idx="84">
                  <c:v>0.36617535140740742</c:v>
                </c:pt>
                <c:pt idx="85">
                  <c:v>0.2983257794074074</c:v>
                </c:pt>
                <c:pt idx="86">
                  <c:v>0.32638209007407409</c:v>
                </c:pt>
                <c:pt idx="87">
                  <c:v>0.28742931951851852</c:v>
                </c:pt>
                <c:pt idx="88">
                  <c:v>0.29085495307407411</c:v>
                </c:pt>
                <c:pt idx="89">
                  <c:v>0.34353435040740748</c:v>
                </c:pt>
                <c:pt idx="90">
                  <c:v>0.32447212962962962</c:v>
                </c:pt>
                <c:pt idx="91">
                  <c:v>0.31403100081481483</c:v>
                </c:pt>
                <c:pt idx="92">
                  <c:v>0.30089110959259263</c:v>
                </c:pt>
                <c:pt idx="93">
                  <c:v>0.29883917148148154</c:v>
                </c:pt>
                <c:pt idx="94">
                  <c:v>0.29776492637037039</c:v>
                </c:pt>
                <c:pt idx="95">
                  <c:v>0.35744143159259262</c:v>
                </c:pt>
                <c:pt idx="96">
                  <c:v>0.34728463385185182</c:v>
                </c:pt>
                <c:pt idx="97">
                  <c:v>0.36339054170370377</c:v>
                </c:pt>
                <c:pt idx="98">
                  <c:v>0.38095545814814818</c:v>
                </c:pt>
                <c:pt idx="99">
                  <c:v>0.37185695522222223</c:v>
                </c:pt>
                <c:pt idx="100">
                  <c:v>0.38085400196296293</c:v>
                </c:pt>
                <c:pt idx="101">
                  <c:v>0.35921155137037036</c:v>
                </c:pt>
                <c:pt idx="102">
                  <c:v>0.37395778359259269</c:v>
                </c:pt>
                <c:pt idx="103">
                  <c:v>0.35919258307407403</c:v>
                </c:pt>
                <c:pt idx="104">
                  <c:v>0.37220317599999997</c:v>
                </c:pt>
                <c:pt idx="105">
                  <c:v>0.34956653677777783</c:v>
                </c:pt>
                <c:pt idx="106">
                  <c:v>0.36271109796296291</c:v>
                </c:pt>
                <c:pt idx="107">
                  <c:v>0.34984859185185191</c:v>
                </c:pt>
                <c:pt idx="108">
                  <c:v>0.35781312640740737</c:v>
                </c:pt>
                <c:pt idx="109">
                  <c:v>0.31155578396296302</c:v>
                </c:pt>
                <c:pt idx="110">
                  <c:v>0.2987450947037037</c:v>
                </c:pt>
                <c:pt idx="111">
                  <c:v>0.30665130085185188</c:v>
                </c:pt>
                <c:pt idx="112">
                  <c:v>0.32221310455555557</c:v>
                </c:pt>
                <c:pt idx="113">
                  <c:v>0.29519755640740741</c:v>
                </c:pt>
                <c:pt idx="114">
                  <c:v>0.29460217196296301</c:v>
                </c:pt>
                <c:pt idx="115">
                  <c:v>0.30386836355555563</c:v>
                </c:pt>
                <c:pt idx="116">
                  <c:v>0.29740210696296299</c:v>
                </c:pt>
                <c:pt idx="117">
                  <c:v>0.31659912944444446</c:v>
                </c:pt>
                <c:pt idx="118">
                  <c:v>0.31002384955555556</c:v>
                </c:pt>
              </c:numCache>
            </c:numRef>
          </c:val>
          <c:smooth val="0"/>
          <c:extLst>
            <c:ext xmlns:c16="http://schemas.microsoft.com/office/drawing/2014/chart" uri="{C3380CC4-5D6E-409C-BE32-E72D297353CC}">
              <c16:uniqueId val="{00000000-B3AA-446B-A88E-964FAA62DE8F}"/>
            </c:ext>
          </c:extLst>
        </c:ser>
        <c:dLbls>
          <c:showLegendKey val="0"/>
          <c:showVal val="0"/>
          <c:showCatName val="0"/>
          <c:showSerName val="0"/>
          <c:showPercent val="0"/>
          <c:showBubbleSize val="0"/>
        </c:dLbls>
        <c:marker val="1"/>
        <c:smooth val="0"/>
        <c:axId val="96140288"/>
        <c:axId val="96678656"/>
        <c:extLst/>
      </c:lineChart>
      <c:catAx>
        <c:axId val="96140288"/>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a:pPr>
            <a:endParaRPr lang="en-US"/>
          </a:p>
        </c:txPr>
        <c:crossAx val="96678656"/>
        <c:crosses val="autoZero"/>
        <c:auto val="1"/>
        <c:lblAlgn val="ctr"/>
        <c:lblOffset val="100"/>
        <c:tickLblSkip val="6"/>
        <c:tickMarkSkip val="8"/>
        <c:noMultiLvlLbl val="0"/>
      </c:catAx>
      <c:valAx>
        <c:axId val="96678656"/>
        <c:scaling>
          <c:orientation val="minMax"/>
          <c:max val="0.5"/>
          <c:min val="0.25"/>
        </c:scaling>
        <c:delete val="0"/>
        <c:axPos val="l"/>
        <c:numFmt formatCode="0.000" sourceLinked="0"/>
        <c:majorTickMark val="out"/>
        <c:minorTickMark val="none"/>
        <c:tickLblPos val="nextTo"/>
        <c:spPr>
          <a:ln w="15875">
            <a:solidFill>
              <a:srgbClr val="000000"/>
            </a:solidFill>
            <a:prstDash val="solid"/>
          </a:ln>
        </c:spPr>
        <c:txPr>
          <a:bodyPr rot="0" vert="horz"/>
          <a:lstStyle/>
          <a:p>
            <a:pPr>
              <a:defRPr sz="900" b="1"/>
            </a:pPr>
            <a:endParaRPr lang="en-US"/>
          </a:p>
        </c:txPr>
        <c:crossAx val="96140288"/>
        <c:crosses val="autoZero"/>
        <c:crossBetween val="between"/>
        <c:majorUnit val="5.000000000000001E-2"/>
      </c:valAx>
      <c:spPr>
        <a:noFill/>
        <a:ln w="25400">
          <a:noFill/>
        </a:ln>
      </c:spPr>
    </c:plotArea>
    <c:legend>
      <c:legendPos val="r"/>
      <c:layout>
        <c:manualLayout>
          <c:xMode val="edge"/>
          <c:yMode val="edge"/>
          <c:x val="0.12122692829357844"/>
          <c:y val="0.13190879927097549"/>
          <c:w val="0.29103857831627933"/>
          <c:h val="9.3260935089606187E-2"/>
        </c:manualLayout>
      </c:layout>
      <c:overlay val="0"/>
      <c:txPr>
        <a:bodyPr/>
        <a:lstStyle/>
        <a:p>
          <a:pPr>
            <a:defRPr sz="900" b="1"/>
          </a:pPr>
          <a:endParaRPr lang="en-US"/>
        </a:p>
      </c:txPr>
    </c:legend>
    <c:plotVisOnly val="1"/>
    <c:dispBlanksAs val="gap"/>
    <c:showDLblsOverMax val="0"/>
  </c:chart>
  <c:spPr>
    <a:solidFill>
      <a:srgbClr val="F0F8FA"/>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55" r="0.75000000000000955"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Fat Oxidation (g/kg</a:t>
            </a:r>
            <a:r>
              <a:rPr lang="en-US" sz="1400" b="1" i="0" u="none" strike="noStrike" kern="1200" baseline="-25000">
                <a:solidFill>
                  <a:srgbClr val="000099"/>
                </a:solidFill>
                <a:latin typeface="Arial"/>
                <a:ea typeface="Arial"/>
                <a:cs typeface="Arial"/>
              </a:rPr>
              <a:t>LBM</a:t>
            </a:r>
            <a:r>
              <a:rPr lang="en-US" sz="1400" b="1" i="0" u="none" strike="noStrike" kern="1200" baseline="0">
                <a:solidFill>
                  <a:srgbClr val="000099"/>
                </a:solidFill>
                <a:latin typeface="Arial"/>
                <a:ea typeface="Arial"/>
                <a:cs typeface="Arial"/>
              </a:rPr>
              <a:t>/hr)</a:t>
            </a:r>
          </a:p>
        </c:rich>
      </c:tx>
      <c:layout>
        <c:manualLayout>
          <c:xMode val="edge"/>
          <c:yMode val="edge"/>
          <c:x val="0.20096058692798011"/>
          <c:y val="1.2604359407420654E-2"/>
        </c:manualLayout>
      </c:layout>
      <c:overlay val="0"/>
      <c:spPr>
        <a:noFill/>
        <a:ln w="25400">
          <a:noFill/>
        </a:ln>
      </c:spPr>
    </c:title>
    <c:autoTitleDeleted val="0"/>
    <c:plotArea>
      <c:layout>
        <c:manualLayout>
          <c:layoutTarget val="inner"/>
          <c:xMode val="edge"/>
          <c:yMode val="edge"/>
          <c:x val="0.11544484434998918"/>
          <c:y val="0.14807069344693249"/>
          <c:w val="0.8195508780517653"/>
          <c:h val="0.63941173840938659"/>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Summary!$S$67:$S$185</c:f>
                <c:numCache>
                  <c:formatCode>General</c:formatCode>
                  <c:ptCount val="119"/>
                  <c:pt idx="0">
                    <c:v>0.11434260786910405</c:v>
                  </c:pt>
                  <c:pt idx="1">
                    <c:v>0.17685672372443581</c:v>
                  </c:pt>
                  <c:pt idx="2">
                    <c:v>0.14242884634143244</c:v>
                  </c:pt>
                  <c:pt idx="3">
                    <c:v>0.13480735465260865</c:v>
                  </c:pt>
                  <c:pt idx="4">
                    <c:v>0.14828953846708909</c:v>
                  </c:pt>
                  <c:pt idx="5">
                    <c:v>0.19272380058271854</c:v>
                  </c:pt>
                  <c:pt idx="6">
                    <c:v>0.1527942879715424</c:v>
                  </c:pt>
                  <c:pt idx="7">
                    <c:v>0.16582554784992568</c:v>
                  </c:pt>
                  <c:pt idx="8">
                    <c:v>0.19012377626491436</c:v>
                  </c:pt>
                  <c:pt idx="9">
                    <c:v>0.15203894487216671</c:v>
                  </c:pt>
                  <c:pt idx="10">
                    <c:v>0.1491318072597623</c:v>
                  </c:pt>
                  <c:pt idx="11">
                    <c:v>0.13742431730134258</c:v>
                  </c:pt>
                  <c:pt idx="12">
                    <c:v>8.4212025754503914E-2</c:v>
                  </c:pt>
                  <c:pt idx="13">
                    <c:v>8.1237371739630956E-2</c:v>
                  </c:pt>
                  <c:pt idx="14">
                    <c:v>7.6965660652464338E-2</c:v>
                  </c:pt>
                  <c:pt idx="15">
                    <c:v>7.5020556243494393E-2</c:v>
                  </c:pt>
                  <c:pt idx="16">
                    <c:v>6.3054251765480976E-2</c:v>
                  </c:pt>
                  <c:pt idx="17">
                    <c:v>5.6511814157840234E-2</c:v>
                  </c:pt>
                  <c:pt idx="18">
                    <c:v>6.417421043585185E-2</c:v>
                  </c:pt>
                  <c:pt idx="19">
                    <c:v>2.9062875418724068E-2</c:v>
                  </c:pt>
                  <c:pt idx="20">
                    <c:v>6.5750546070694971E-2</c:v>
                  </c:pt>
                  <c:pt idx="21">
                    <c:v>9.5742751299622342E-2</c:v>
                  </c:pt>
                  <c:pt idx="22">
                    <c:v>5.4958938962870553E-2</c:v>
                  </c:pt>
                  <c:pt idx="23">
                    <c:v>0.10439043425789536</c:v>
                  </c:pt>
                  <c:pt idx="24">
                    <c:v>0.12050918422044554</c:v>
                  </c:pt>
                  <c:pt idx="25">
                    <c:v>9.7545993015882793E-2</c:v>
                  </c:pt>
                  <c:pt idx="26">
                    <c:v>0.10329812354761636</c:v>
                  </c:pt>
                  <c:pt idx="27">
                    <c:v>9.8329810039001278E-2</c:v>
                  </c:pt>
                  <c:pt idx="28">
                    <c:v>0.11788700991344542</c:v>
                  </c:pt>
                  <c:pt idx="29">
                    <c:v>0.10247404059025365</c:v>
                  </c:pt>
                  <c:pt idx="30">
                    <c:v>9.1828738619818759E-2</c:v>
                  </c:pt>
                  <c:pt idx="31">
                    <c:v>8.3949238857663713E-2</c:v>
                  </c:pt>
                  <c:pt idx="32">
                    <c:v>8.4639392730613605E-2</c:v>
                  </c:pt>
                  <c:pt idx="33">
                    <c:v>0.1010656354673819</c:v>
                  </c:pt>
                  <c:pt idx="34">
                    <c:v>8.3658285709874061E-2</c:v>
                  </c:pt>
                  <c:pt idx="35">
                    <c:v>0.11220672514447778</c:v>
                  </c:pt>
                  <c:pt idx="36">
                    <c:v>9.8756223073993524E-2</c:v>
                  </c:pt>
                  <c:pt idx="37">
                    <c:v>0.10959064748190332</c:v>
                  </c:pt>
                  <c:pt idx="38">
                    <c:v>0.10443929524664007</c:v>
                  </c:pt>
                  <c:pt idx="39">
                    <c:v>8.4683666621294243E-2</c:v>
                  </c:pt>
                  <c:pt idx="40">
                    <c:v>0.12682531667823049</c:v>
                  </c:pt>
                  <c:pt idx="41">
                    <c:v>8.6886578539981954E-2</c:v>
                  </c:pt>
                  <c:pt idx="42">
                    <c:v>8.5910635363557156E-2</c:v>
                  </c:pt>
                  <c:pt idx="43">
                    <c:v>9.7028261975762267E-2</c:v>
                  </c:pt>
                  <c:pt idx="44">
                    <c:v>6.1519494573108069E-2</c:v>
                  </c:pt>
                  <c:pt idx="45">
                    <c:v>9.7885385480810758E-2</c:v>
                  </c:pt>
                  <c:pt idx="46">
                    <c:v>8.3368622360374303E-2</c:v>
                  </c:pt>
                  <c:pt idx="47">
                    <c:v>0.10296320843637657</c:v>
                  </c:pt>
                  <c:pt idx="48">
                    <c:v>0.17426623777665443</c:v>
                  </c:pt>
                  <c:pt idx="49">
                    <c:v>0.11392987067308528</c:v>
                  </c:pt>
                  <c:pt idx="50">
                    <c:v>0.10255082604359621</c:v>
                  </c:pt>
                  <c:pt idx="51">
                    <c:v>6.6308717265798997E-2</c:v>
                  </c:pt>
                  <c:pt idx="52">
                    <c:v>6.0714333984360935E-2</c:v>
                  </c:pt>
                  <c:pt idx="53">
                    <c:v>6.8007963196544383E-2</c:v>
                  </c:pt>
                  <c:pt idx="54">
                    <c:v>7.9380541412466241E-2</c:v>
                  </c:pt>
                  <c:pt idx="55">
                    <c:v>7.4992859559433064E-2</c:v>
                  </c:pt>
                  <c:pt idx="56">
                    <c:v>0.13794952099934121</c:v>
                  </c:pt>
                  <c:pt idx="57">
                    <c:v>0.14167049750640676</c:v>
                  </c:pt>
                  <c:pt idx="58">
                    <c:v>0.11699106339453046</c:v>
                  </c:pt>
                  <c:pt idx="59">
                    <c:v>0.16545508719185725</c:v>
                  </c:pt>
                  <c:pt idx="60">
                    <c:v>0.10219290044120806</c:v>
                  </c:pt>
                  <c:pt idx="61">
                    <c:v>9.2306317789366168E-2</c:v>
                  </c:pt>
                  <c:pt idx="62">
                    <c:v>0.11611749321718128</c:v>
                  </c:pt>
                  <c:pt idx="63">
                    <c:v>4.8477390330543109E-2</c:v>
                  </c:pt>
                  <c:pt idx="64">
                    <c:v>0.11215413972447791</c:v>
                  </c:pt>
                  <c:pt idx="65">
                    <c:v>9.1109478324514284E-2</c:v>
                  </c:pt>
                  <c:pt idx="66">
                    <c:v>8.3878081078692504E-2</c:v>
                  </c:pt>
                  <c:pt idx="67">
                    <c:v>0.12131423169697859</c:v>
                  </c:pt>
                  <c:pt idx="68">
                    <c:v>0.10352921011263978</c:v>
                  </c:pt>
                  <c:pt idx="69">
                    <c:v>0.10818925830639287</c:v>
                  </c:pt>
                  <c:pt idx="70">
                    <c:v>9.1891735976092639E-2</c:v>
                  </c:pt>
                  <c:pt idx="71">
                    <c:v>9.8746649768431338E-2</c:v>
                  </c:pt>
                  <c:pt idx="72">
                    <c:v>0.11778769748225991</c:v>
                  </c:pt>
                  <c:pt idx="73">
                    <c:v>0.11554490657048692</c:v>
                  </c:pt>
                  <c:pt idx="74">
                    <c:v>0.15145682267747351</c:v>
                  </c:pt>
                  <c:pt idx="75">
                    <c:v>0.14458954788432096</c:v>
                  </c:pt>
                  <c:pt idx="76">
                    <c:v>0.12897544348928627</c:v>
                  </c:pt>
                  <c:pt idx="77">
                    <c:v>0.13769787068781661</c:v>
                  </c:pt>
                  <c:pt idx="78">
                    <c:v>7.4794527951194081E-2</c:v>
                  </c:pt>
                  <c:pt idx="79">
                    <c:v>6.9164775034237444E-2</c:v>
                  </c:pt>
                  <c:pt idx="80">
                    <c:v>7.3577089613262869E-2</c:v>
                  </c:pt>
                  <c:pt idx="81">
                    <c:v>6.4161677252446148E-2</c:v>
                  </c:pt>
                  <c:pt idx="82">
                    <c:v>8.1735247583407014E-2</c:v>
                  </c:pt>
                  <c:pt idx="83">
                    <c:v>7.6974170749833357E-2</c:v>
                  </c:pt>
                  <c:pt idx="84">
                    <c:v>6.7402087010385026E-2</c:v>
                  </c:pt>
                  <c:pt idx="85">
                    <c:v>9.8193346334542256E-2</c:v>
                  </c:pt>
                  <c:pt idx="86">
                    <c:v>0.13487481107129459</c:v>
                  </c:pt>
                  <c:pt idx="87">
                    <c:v>0.14783545627019015</c:v>
                  </c:pt>
                  <c:pt idx="88">
                    <c:v>0.1503392266795725</c:v>
                  </c:pt>
                  <c:pt idx="89">
                    <c:v>0.11792401049191703</c:v>
                  </c:pt>
                  <c:pt idx="90">
                    <c:v>9.5999313221314109E-2</c:v>
                  </c:pt>
                  <c:pt idx="91">
                    <c:v>8.6603556593712425E-2</c:v>
                  </c:pt>
                  <c:pt idx="92">
                    <c:v>0.14698995689929353</c:v>
                  </c:pt>
                  <c:pt idx="93">
                    <c:v>0.11891943331755482</c:v>
                  </c:pt>
                  <c:pt idx="94">
                    <c:v>0.1327169393583201</c:v>
                  </c:pt>
                  <c:pt idx="95">
                    <c:v>0.12734112179489046</c:v>
                  </c:pt>
                  <c:pt idx="96">
                    <c:v>0.10417420216975352</c:v>
                  </c:pt>
                  <c:pt idx="97">
                    <c:v>0.10687222420722518</c:v>
                  </c:pt>
                  <c:pt idx="98">
                    <c:v>0.14944309198410735</c:v>
                  </c:pt>
                  <c:pt idx="99">
                    <c:v>7.3319075645412998E-2</c:v>
                  </c:pt>
                  <c:pt idx="100">
                    <c:v>7.4644054639895138E-2</c:v>
                  </c:pt>
                  <c:pt idx="101">
                    <c:v>7.623471315690436E-2</c:v>
                  </c:pt>
                  <c:pt idx="102">
                    <c:v>6.9113620951905153E-2</c:v>
                  </c:pt>
                  <c:pt idx="103">
                    <c:v>6.0317256806038229E-2</c:v>
                  </c:pt>
                  <c:pt idx="104">
                    <c:v>8.946372486907711E-2</c:v>
                  </c:pt>
                  <c:pt idx="105">
                    <c:v>8.6060115250596814E-2</c:v>
                  </c:pt>
                  <c:pt idx="106">
                    <c:v>0.10604603895029907</c:v>
                  </c:pt>
                  <c:pt idx="107">
                    <c:v>7.1920619514136516E-2</c:v>
                  </c:pt>
                  <c:pt idx="108">
                    <c:v>0.11294576092981211</c:v>
                  </c:pt>
                  <c:pt idx="109">
                    <c:v>0.11929930750477617</c:v>
                  </c:pt>
                  <c:pt idx="110">
                    <c:v>0.15914036256465941</c:v>
                  </c:pt>
                  <c:pt idx="111">
                    <c:v>0.1703606871871268</c:v>
                  </c:pt>
                  <c:pt idx="112">
                    <c:v>0.14438380316913765</c:v>
                  </c:pt>
                  <c:pt idx="113">
                    <c:v>0.17804782445828696</c:v>
                  </c:pt>
                  <c:pt idx="114">
                    <c:v>0.13637560317824912</c:v>
                  </c:pt>
                  <c:pt idx="115">
                    <c:v>0.13151276169621826</c:v>
                  </c:pt>
                  <c:pt idx="116">
                    <c:v>0.11792561442162507</c:v>
                  </c:pt>
                  <c:pt idx="117">
                    <c:v>0.16205655658427784</c:v>
                  </c:pt>
                  <c:pt idx="118">
                    <c:v>0.18439860621343365</c:v>
                  </c:pt>
                </c:numCache>
              </c:numRef>
            </c:plus>
            <c:minus>
              <c:numRef>
                <c:f>Summary!$S$67:$S$185</c:f>
                <c:numCache>
                  <c:formatCode>General</c:formatCode>
                  <c:ptCount val="119"/>
                  <c:pt idx="0">
                    <c:v>0.11434260786910405</c:v>
                  </c:pt>
                  <c:pt idx="1">
                    <c:v>0.17685672372443581</c:v>
                  </c:pt>
                  <c:pt idx="2">
                    <c:v>0.14242884634143244</c:v>
                  </c:pt>
                  <c:pt idx="3">
                    <c:v>0.13480735465260865</c:v>
                  </c:pt>
                  <c:pt idx="4">
                    <c:v>0.14828953846708909</c:v>
                  </c:pt>
                  <c:pt idx="5">
                    <c:v>0.19272380058271854</c:v>
                  </c:pt>
                  <c:pt idx="6">
                    <c:v>0.1527942879715424</c:v>
                  </c:pt>
                  <c:pt idx="7">
                    <c:v>0.16582554784992568</c:v>
                  </c:pt>
                  <c:pt idx="8">
                    <c:v>0.19012377626491436</c:v>
                  </c:pt>
                  <c:pt idx="9">
                    <c:v>0.15203894487216671</c:v>
                  </c:pt>
                  <c:pt idx="10">
                    <c:v>0.1491318072597623</c:v>
                  </c:pt>
                  <c:pt idx="11">
                    <c:v>0.13742431730134258</c:v>
                  </c:pt>
                  <c:pt idx="12">
                    <c:v>8.4212025754503914E-2</c:v>
                  </c:pt>
                  <c:pt idx="13">
                    <c:v>8.1237371739630956E-2</c:v>
                  </c:pt>
                  <c:pt idx="14">
                    <c:v>7.6965660652464338E-2</c:v>
                  </c:pt>
                  <c:pt idx="15">
                    <c:v>7.5020556243494393E-2</c:v>
                  </c:pt>
                  <c:pt idx="16">
                    <c:v>6.3054251765480976E-2</c:v>
                  </c:pt>
                  <c:pt idx="17">
                    <c:v>5.6511814157840234E-2</c:v>
                  </c:pt>
                  <c:pt idx="18">
                    <c:v>6.417421043585185E-2</c:v>
                  </c:pt>
                  <c:pt idx="19">
                    <c:v>2.9062875418724068E-2</c:v>
                  </c:pt>
                  <c:pt idx="20">
                    <c:v>6.5750546070694971E-2</c:v>
                  </c:pt>
                  <c:pt idx="21">
                    <c:v>9.5742751299622342E-2</c:v>
                  </c:pt>
                  <c:pt idx="22">
                    <c:v>5.4958938962870553E-2</c:v>
                  </c:pt>
                  <c:pt idx="23">
                    <c:v>0.10439043425789536</c:v>
                  </c:pt>
                  <c:pt idx="24">
                    <c:v>0.12050918422044554</c:v>
                  </c:pt>
                  <c:pt idx="25">
                    <c:v>9.7545993015882793E-2</c:v>
                  </c:pt>
                  <c:pt idx="26">
                    <c:v>0.10329812354761636</c:v>
                  </c:pt>
                  <c:pt idx="27">
                    <c:v>9.8329810039001278E-2</c:v>
                  </c:pt>
                  <c:pt idx="28">
                    <c:v>0.11788700991344542</c:v>
                  </c:pt>
                  <c:pt idx="29">
                    <c:v>0.10247404059025365</c:v>
                  </c:pt>
                  <c:pt idx="30">
                    <c:v>9.1828738619818759E-2</c:v>
                  </c:pt>
                  <c:pt idx="31">
                    <c:v>8.3949238857663713E-2</c:v>
                  </c:pt>
                  <c:pt idx="32">
                    <c:v>8.4639392730613605E-2</c:v>
                  </c:pt>
                  <c:pt idx="33">
                    <c:v>0.1010656354673819</c:v>
                  </c:pt>
                  <c:pt idx="34">
                    <c:v>8.3658285709874061E-2</c:v>
                  </c:pt>
                  <c:pt idx="35">
                    <c:v>0.11220672514447778</c:v>
                  </c:pt>
                  <c:pt idx="36">
                    <c:v>9.8756223073993524E-2</c:v>
                  </c:pt>
                  <c:pt idx="37">
                    <c:v>0.10959064748190332</c:v>
                  </c:pt>
                  <c:pt idx="38">
                    <c:v>0.10443929524664007</c:v>
                  </c:pt>
                  <c:pt idx="39">
                    <c:v>8.4683666621294243E-2</c:v>
                  </c:pt>
                  <c:pt idx="40">
                    <c:v>0.12682531667823049</c:v>
                  </c:pt>
                  <c:pt idx="41">
                    <c:v>8.6886578539981954E-2</c:v>
                  </c:pt>
                  <c:pt idx="42">
                    <c:v>8.5910635363557156E-2</c:v>
                  </c:pt>
                  <c:pt idx="43">
                    <c:v>9.7028261975762267E-2</c:v>
                  </c:pt>
                  <c:pt idx="44">
                    <c:v>6.1519494573108069E-2</c:v>
                  </c:pt>
                  <c:pt idx="45">
                    <c:v>9.7885385480810758E-2</c:v>
                  </c:pt>
                  <c:pt idx="46">
                    <c:v>8.3368622360374303E-2</c:v>
                  </c:pt>
                  <c:pt idx="47">
                    <c:v>0.10296320843637657</c:v>
                  </c:pt>
                  <c:pt idx="48">
                    <c:v>0.17426623777665443</c:v>
                  </c:pt>
                  <c:pt idx="49">
                    <c:v>0.11392987067308528</c:v>
                  </c:pt>
                  <c:pt idx="50">
                    <c:v>0.10255082604359621</c:v>
                  </c:pt>
                  <c:pt idx="51">
                    <c:v>6.6308717265798997E-2</c:v>
                  </c:pt>
                  <c:pt idx="52">
                    <c:v>6.0714333984360935E-2</c:v>
                  </c:pt>
                  <c:pt idx="53">
                    <c:v>6.8007963196544383E-2</c:v>
                  </c:pt>
                  <c:pt idx="54">
                    <c:v>7.9380541412466241E-2</c:v>
                  </c:pt>
                  <c:pt idx="55">
                    <c:v>7.4992859559433064E-2</c:v>
                  </c:pt>
                  <c:pt idx="56">
                    <c:v>0.13794952099934121</c:v>
                  </c:pt>
                  <c:pt idx="57">
                    <c:v>0.14167049750640676</c:v>
                  </c:pt>
                  <c:pt idx="58">
                    <c:v>0.11699106339453046</c:v>
                  </c:pt>
                  <c:pt idx="59">
                    <c:v>0.16545508719185725</c:v>
                  </c:pt>
                  <c:pt idx="60">
                    <c:v>0.10219290044120806</c:v>
                  </c:pt>
                  <c:pt idx="61">
                    <c:v>9.2306317789366168E-2</c:v>
                  </c:pt>
                  <c:pt idx="62">
                    <c:v>0.11611749321718128</c:v>
                  </c:pt>
                  <c:pt idx="63">
                    <c:v>4.8477390330543109E-2</c:v>
                  </c:pt>
                  <c:pt idx="64">
                    <c:v>0.11215413972447791</c:v>
                  </c:pt>
                  <c:pt idx="65">
                    <c:v>9.1109478324514284E-2</c:v>
                  </c:pt>
                  <c:pt idx="66">
                    <c:v>8.3878081078692504E-2</c:v>
                  </c:pt>
                  <c:pt idx="67">
                    <c:v>0.12131423169697859</c:v>
                  </c:pt>
                  <c:pt idx="68">
                    <c:v>0.10352921011263978</c:v>
                  </c:pt>
                  <c:pt idx="69">
                    <c:v>0.10818925830639287</c:v>
                  </c:pt>
                  <c:pt idx="70">
                    <c:v>9.1891735976092639E-2</c:v>
                  </c:pt>
                  <c:pt idx="71">
                    <c:v>9.8746649768431338E-2</c:v>
                  </c:pt>
                  <c:pt idx="72">
                    <c:v>0.11778769748225991</c:v>
                  </c:pt>
                  <c:pt idx="73">
                    <c:v>0.11554490657048692</c:v>
                  </c:pt>
                  <c:pt idx="74">
                    <c:v>0.15145682267747351</c:v>
                  </c:pt>
                  <c:pt idx="75">
                    <c:v>0.14458954788432096</c:v>
                  </c:pt>
                  <c:pt idx="76">
                    <c:v>0.12897544348928627</c:v>
                  </c:pt>
                  <c:pt idx="77">
                    <c:v>0.13769787068781661</c:v>
                  </c:pt>
                  <c:pt idx="78">
                    <c:v>7.4794527951194081E-2</c:v>
                  </c:pt>
                  <c:pt idx="79">
                    <c:v>6.9164775034237444E-2</c:v>
                  </c:pt>
                  <c:pt idx="80">
                    <c:v>7.3577089613262869E-2</c:v>
                  </c:pt>
                  <c:pt idx="81">
                    <c:v>6.4161677252446148E-2</c:v>
                  </c:pt>
                  <c:pt idx="82">
                    <c:v>8.1735247583407014E-2</c:v>
                  </c:pt>
                  <c:pt idx="83">
                    <c:v>7.6974170749833357E-2</c:v>
                  </c:pt>
                  <c:pt idx="84">
                    <c:v>6.7402087010385026E-2</c:v>
                  </c:pt>
                  <c:pt idx="85">
                    <c:v>9.8193346334542256E-2</c:v>
                  </c:pt>
                  <c:pt idx="86">
                    <c:v>0.13487481107129459</c:v>
                  </c:pt>
                  <c:pt idx="87">
                    <c:v>0.14783545627019015</c:v>
                  </c:pt>
                  <c:pt idx="88">
                    <c:v>0.1503392266795725</c:v>
                  </c:pt>
                  <c:pt idx="89">
                    <c:v>0.11792401049191703</c:v>
                  </c:pt>
                  <c:pt idx="90">
                    <c:v>9.5999313221314109E-2</c:v>
                  </c:pt>
                  <c:pt idx="91">
                    <c:v>8.6603556593712425E-2</c:v>
                  </c:pt>
                  <c:pt idx="92">
                    <c:v>0.14698995689929353</c:v>
                  </c:pt>
                  <c:pt idx="93">
                    <c:v>0.11891943331755482</c:v>
                  </c:pt>
                  <c:pt idx="94">
                    <c:v>0.1327169393583201</c:v>
                  </c:pt>
                  <c:pt idx="95">
                    <c:v>0.12734112179489046</c:v>
                  </c:pt>
                  <c:pt idx="96">
                    <c:v>0.10417420216975352</c:v>
                  </c:pt>
                  <c:pt idx="97">
                    <c:v>0.10687222420722518</c:v>
                  </c:pt>
                  <c:pt idx="98">
                    <c:v>0.14944309198410735</c:v>
                  </c:pt>
                  <c:pt idx="99">
                    <c:v>7.3319075645412998E-2</c:v>
                  </c:pt>
                  <c:pt idx="100">
                    <c:v>7.4644054639895138E-2</c:v>
                  </c:pt>
                  <c:pt idx="101">
                    <c:v>7.623471315690436E-2</c:v>
                  </c:pt>
                  <c:pt idx="102">
                    <c:v>6.9113620951905153E-2</c:v>
                  </c:pt>
                  <c:pt idx="103">
                    <c:v>6.0317256806038229E-2</c:v>
                  </c:pt>
                  <c:pt idx="104">
                    <c:v>8.946372486907711E-2</c:v>
                  </c:pt>
                  <c:pt idx="105">
                    <c:v>8.6060115250596814E-2</c:v>
                  </c:pt>
                  <c:pt idx="106">
                    <c:v>0.10604603895029907</c:v>
                  </c:pt>
                  <c:pt idx="107">
                    <c:v>7.1920619514136516E-2</c:v>
                  </c:pt>
                  <c:pt idx="108">
                    <c:v>0.11294576092981211</c:v>
                  </c:pt>
                  <c:pt idx="109">
                    <c:v>0.11929930750477617</c:v>
                  </c:pt>
                  <c:pt idx="110">
                    <c:v>0.15914036256465941</c:v>
                  </c:pt>
                  <c:pt idx="111">
                    <c:v>0.1703606871871268</c:v>
                  </c:pt>
                  <c:pt idx="112">
                    <c:v>0.14438380316913765</c:v>
                  </c:pt>
                  <c:pt idx="113">
                    <c:v>0.17804782445828696</c:v>
                  </c:pt>
                  <c:pt idx="114">
                    <c:v>0.13637560317824912</c:v>
                  </c:pt>
                  <c:pt idx="115">
                    <c:v>0.13151276169621826</c:v>
                  </c:pt>
                  <c:pt idx="116">
                    <c:v>0.11792561442162507</c:v>
                  </c:pt>
                  <c:pt idx="117">
                    <c:v>0.16205655658427784</c:v>
                  </c:pt>
                  <c:pt idx="118">
                    <c:v>0.18439860621343365</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Summary!$R$67:$R$185</c:f>
              <c:numCache>
                <c:formatCode>0.000</c:formatCode>
                <c:ptCount val="119"/>
                <c:pt idx="0">
                  <c:v>1.8372144534159172</c:v>
                </c:pt>
                <c:pt idx="1">
                  <c:v>1.7962164086159609</c:v>
                </c:pt>
                <c:pt idx="2">
                  <c:v>1.8244968279842004</c:v>
                </c:pt>
                <c:pt idx="3">
                  <c:v>1.7449516546446147</c:v>
                </c:pt>
                <c:pt idx="4">
                  <c:v>1.3003449783678636</c:v>
                </c:pt>
                <c:pt idx="5">
                  <c:v>1.0774957985230245</c:v>
                </c:pt>
                <c:pt idx="6">
                  <c:v>0.96847226781599105</c:v>
                </c:pt>
                <c:pt idx="7">
                  <c:v>0.86467933263257102</c:v>
                </c:pt>
                <c:pt idx="8">
                  <c:v>0.84660091228138112</c:v>
                </c:pt>
                <c:pt idx="9">
                  <c:v>0.68758304029619177</c:v>
                </c:pt>
                <c:pt idx="10">
                  <c:v>0.52165313075683595</c:v>
                </c:pt>
                <c:pt idx="11">
                  <c:v>0.49817637134103826</c:v>
                </c:pt>
                <c:pt idx="12">
                  <c:v>0.45985892858786431</c:v>
                </c:pt>
                <c:pt idx="13">
                  <c:v>0.47214796016338378</c:v>
                </c:pt>
                <c:pt idx="14">
                  <c:v>0.51055441108299937</c:v>
                </c:pt>
                <c:pt idx="15">
                  <c:v>0.46015530882196271</c:v>
                </c:pt>
                <c:pt idx="16">
                  <c:v>0.82958710563940774</c:v>
                </c:pt>
                <c:pt idx="17">
                  <c:v>0.75686081392771209</c:v>
                </c:pt>
                <c:pt idx="18">
                  <c:v>0.66710675833453925</c:v>
                </c:pt>
                <c:pt idx="19">
                  <c:v>0.70633589300060484</c:v>
                </c:pt>
                <c:pt idx="20">
                  <c:v>0.83299549005794848</c:v>
                </c:pt>
                <c:pt idx="21">
                  <c:v>0.79064935002822867</c:v>
                </c:pt>
                <c:pt idx="22">
                  <c:v>0.66392402237703652</c:v>
                </c:pt>
                <c:pt idx="23">
                  <c:v>0.8643979463689514</c:v>
                </c:pt>
                <c:pt idx="24">
                  <c:v>0.87282365092655301</c:v>
                </c:pt>
                <c:pt idx="25">
                  <c:v>0.68878769225765901</c:v>
                </c:pt>
                <c:pt idx="26">
                  <c:v>0.54171395879984729</c:v>
                </c:pt>
                <c:pt idx="27">
                  <c:v>0.4693949871544319</c:v>
                </c:pt>
                <c:pt idx="28">
                  <c:v>0.33389790259090507</c:v>
                </c:pt>
                <c:pt idx="29">
                  <c:v>0.26225116301371737</c:v>
                </c:pt>
                <c:pt idx="30">
                  <c:v>0.31102121479895611</c:v>
                </c:pt>
                <c:pt idx="31">
                  <c:v>0.28480014553032751</c:v>
                </c:pt>
                <c:pt idx="32">
                  <c:v>0.28348391716604771</c:v>
                </c:pt>
                <c:pt idx="33">
                  <c:v>0.44912161187988947</c:v>
                </c:pt>
                <c:pt idx="34">
                  <c:v>0.41212441911283443</c:v>
                </c:pt>
                <c:pt idx="35">
                  <c:v>0.53833039716605791</c:v>
                </c:pt>
                <c:pt idx="36">
                  <c:v>0.54978108598175879</c:v>
                </c:pt>
                <c:pt idx="37">
                  <c:v>0.65345240082505773</c:v>
                </c:pt>
                <c:pt idx="38">
                  <c:v>0.83884882857986065</c:v>
                </c:pt>
                <c:pt idx="39">
                  <c:v>0.79137486365929888</c:v>
                </c:pt>
                <c:pt idx="40">
                  <c:v>1.0632074928131248</c:v>
                </c:pt>
                <c:pt idx="41">
                  <c:v>1.003797799349508</c:v>
                </c:pt>
                <c:pt idx="42">
                  <c:v>0.86834263879858919</c:v>
                </c:pt>
                <c:pt idx="43">
                  <c:v>0.80260490293822917</c:v>
                </c:pt>
                <c:pt idx="44">
                  <c:v>0.87394961847164909</c:v>
                </c:pt>
                <c:pt idx="45">
                  <c:v>0.90685420892465651</c:v>
                </c:pt>
                <c:pt idx="46">
                  <c:v>0.99841340257576994</c:v>
                </c:pt>
                <c:pt idx="47">
                  <c:v>1.0479308955351079</c:v>
                </c:pt>
                <c:pt idx="48">
                  <c:v>0.85721415874051932</c:v>
                </c:pt>
                <c:pt idx="49">
                  <c:v>0.74898427968285197</c:v>
                </c:pt>
                <c:pt idx="50">
                  <c:v>0.47453168813575985</c:v>
                </c:pt>
                <c:pt idx="51">
                  <c:v>0.25253390147391508</c:v>
                </c:pt>
                <c:pt idx="52">
                  <c:v>0.28759005181870428</c:v>
                </c:pt>
                <c:pt idx="53">
                  <c:v>0.27770771367708758</c:v>
                </c:pt>
                <c:pt idx="54">
                  <c:v>0.21771235947321063</c:v>
                </c:pt>
                <c:pt idx="55">
                  <c:v>0.35962950018479889</c:v>
                </c:pt>
                <c:pt idx="56">
                  <c:v>0.39779487708769551</c:v>
                </c:pt>
                <c:pt idx="57">
                  <c:v>0.51306471055767211</c:v>
                </c:pt>
                <c:pt idx="58">
                  <c:v>0.46003837728778241</c:v>
                </c:pt>
                <c:pt idx="59">
                  <c:v>0.65037754200738962</c:v>
                </c:pt>
                <c:pt idx="60">
                  <c:v>0.5683564713598922</c:v>
                </c:pt>
                <c:pt idx="61">
                  <c:v>0.71366199871663505</c:v>
                </c:pt>
                <c:pt idx="62">
                  <c:v>0.88989230834423971</c:v>
                </c:pt>
                <c:pt idx="63">
                  <c:v>0.86758130476136519</c:v>
                </c:pt>
                <c:pt idx="64">
                  <c:v>1.3557712889638496</c:v>
                </c:pt>
                <c:pt idx="65">
                  <c:v>1.6474500026830028</c:v>
                </c:pt>
                <c:pt idx="66">
                  <c:v>1.6098877663679578</c:v>
                </c:pt>
                <c:pt idx="67">
                  <c:v>1.427014152789966</c:v>
                </c:pt>
                <c:pt idx="68">
                  <c:v>1.6269352025543777</c:v>
                </c:pt>
                <c:pt idx="69">
                  <c:v>1.2530105031827437</c:v>
                </c:pt>
                <c:pt idx="70">
                  <c:v>1.2884556017200719</c:v>
                </c:pt>
                <c:pt idx="71">
                  <c:v>1.3176788160445263</c:v>
                </c:pt>
                <c:pt idx="72">
                  <c:v>1.5291493004852645</c:v>
                </c:pt>
                <c:pt idx="73">
                  <c:v>1.0760370361342801</c:v>
                </c:pt>
                <c:pt idx="74">
                  <c:v>0.83206645351388098</c:v>
                </c:pt>
                <c:pt idx="75">
                  <c:v>0.55523143104240513</c:v>
                </c:pt>
                <c:pt idx="76">
                  <c:v>0.37833483228462966</c:v>
                </c:pt>
                <c:pt idx="77">
                  <c:v>0.3280098043685129</c:v>
                </c:pt>
                <c:pt idx="78">
                  <c:v>0.30196374398570736</c:v>
                </c:pt>
                <c:pt idx="79">
                  <c:v>0.32944583460036359</c:v>
                </c:pt>
                <c:pt idx="80">
                  <c:v>0.274375067239717</c:v>
                </c:pt>
                <c:pt idx="81">
                  <c:v>0.34736889198502507</c:v>
                </c:pt>
                <c:pt idx="82">
                  <c:v>0.45892628045076134</c:v>
                </c:pt>
                <c:pt idx="83">
                  <c:v>0.39945725168028567</c:v>
                </c:pt>
                <c:pt idx="84">
                  <c:v>0.40168112634048447</c:v>
                </c:pt>
                <c:pt idx="85">
                  <c:v>0.43122384646695261</c:v>
                </c:pt>
                <c:pt idx="86">
                  <c:v>0.7255060202720055</c:v>
                </c:pt>
                <c:pt idx="87">
                  <c:v>0.88929841317172675</c:v>
                </c:pt>
                <c:pt idx="88">
                  <c:v>1.0380831005620521</c:v>
                </c:pt>
                <c:pt idx="89">
                  <c:v>1.4972397374924369</c:v>
                </c:pt>
                <c:pt idx="90">
                  <c:v>1.5385851156715906</c:v>
                </c:pt>
                <c:pt idx="91">
                  <c:v>1.5328428571501307</c:v>
                </c:pt>
                <c:pt idx="92">
                  <c:v>1.2773886591660908</c:v>
                </c:pt>
                <c:pt idx="93">
                  <c:v>1.3250932787095253</c:v>
                </c:pt>
                <c:pt idx="94">
                  <c:v>1.2429749640756644</c:v>
                </c:pt>
                <c:pt idx="95">
                  <c:v>1.2824459666424122</c:v>
                </c:pt>
                <c:pt idx="96">
                  <c:v>1.3658418816599891</c:v>
                </c:pt>
                <c:pt idx="97">
                  <c:v>1.0689776335391099</c:v>
                </c:pt>
                <c:pt idx="98">
                  <c:v>0.70106379382046369</c:v>
                </c:pt>
                <c:pt idx="99">
                  <c:v>0.43736188790856095</c:v>
                </c:pt>
                <c:pt idx="100">
                  <c:v>0.32315740510247815</c:v>
                </c:pt>
                <c:pt idx="101">
                  <c:v>0.3694261840945296</c:v>
                </c:pt>
                <c:pt idx="102">
                  <c:v>0.19818136276037127</c:v>
                </c:pt>
                <c:pt idx="103">
                  <c:v>0.26921453290930525</c:v>
                </c:pt>
                <c:pt idx="104">
                  <c:v>0.26798209818186108</c:v>
                </c:pt>
                <c:pt idx="105">
                  <c:v>0.32914639438723364</c:v>
                </c:pt>
                <c:pt idx="106">
                  <c:v>0.3088800843869044</c:v>
                </c:pt>
                <c:pt idx="107">
                  <c:v>0.41386818275276849</c:v>
                </c:pt>
                <c:pt idx="108">
                  <c:v>0.51626286494489115</c:v>
                </c:pt>
                <c:pt idx="109">
                  <c:v>0.51593100694646443</c:v>
                </c:pt>
                <c:pt idx="110">
                  <c:v>0.645544709876825</c:v>
                </c:pt>
                <c:pt idx="111">
                  <c:v>0.85750944880834024</c:v>
                </c:pt>
                <c:pt idx="112">
                  <c:v>1.0221117117554617</c:v>
                </c:pt>
                <c:pt idx="113">
                  <c:v>1.0831170295776367</c:v>
                </c:pt>
                <c:pt idx="114">
                  <c:v>1.0127118036950737</c:v>
                </c:pt>
                <c:pt idx="115">
                  <c:v>1.183005416443623</c:v>
                </c:pt>
                <c:pt idx="116">
                  <c:v>1.1574567493632859</c:v>
                </c:pt>
                <c:pt idx="117">
                  <c:v>1.1966577690980611</c:v>
                </c:pt>
                <c:pt idx="118">
                  <c:v>1.159346421962512</c:v>
                </c:pt>
              </c:numCache>
            </c:numRef>
          </c:val>
          <c:smooth val="0"/>
          <c:extLst>
            <c:ext xmlns:c16="http://schemas.microsoft.com/office/drawing/2014/chart" uri="{C3380CC4-5D6E-409C-BE32-E72D297353CC}">
              <c16:uniqueId val="{00000000-9230-4A0E-839C-3EE214AF7653}"/>
            </c:ext>
          </c:extLst>
        </c:ser>
        <c:dLbls>
          <c:showLegendKey val="0"/>
          <c:showVal val="0"/>
          <c:showCatName val="0"/>
          <c:showSerName val="0"/>
          <c:showPercent val="0"/>
          <c:showBubbleSize val="0"/>
        </c:dLbls>
        <c:marker val="1"/>
        <c:smooth val="0"/>
        <c:axId val="96728192"/>
        <c:axId val="96729728"/>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1-FA2A-446D-A35E-62ED92A8E066}"/>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2-FA2A-446D-A35E-62ED92A8E066}"/>
                  </c:ext>
                </c:extLst>
              </c15:ser>
            </c15:filteredLineSeries>
          </c:ext>
        </c:extLst>
      </c:lineChart>
      <c:catAx>
        <c:axId val="96728192"/>
        <c:scaling>
          <c:orientation val="minMax"/>
        </c:scaling>
        <c:delete val="0"/>
        <c:axPos val="b"/>
        <c:numFmt formatCode="General" sourceLinked="1"/>
        <c:majorTickMark val="out"/>
        <c:minorTickMark val="none"/>
        <c:tickLblPos val="low"/>
        <c:spPr>
          <a:ln w="15875">
            <a:solidFill>
              <a:srgbClr val="000000"/>
            </a:solidFill>
            <a:prstDash val="solid"/>
          </a:ln>
        </c:spPr>
        <c:txPr>
          <a:bodyPr rot="-2700000" vert="horz"/>
          <a:lstStyle/>
          <a:p>
            <a:pPr>
              <a:defRPr sz="800" b="1"/>
            </a:pPr>
            <a:endParaRPr lang="en-US"/>
          </a:p>
        </c:txPr>
        <c:crossAx val="96729728"/>
        <c:crossesAt val="-0.70000000000000007"/>
        <c:auto val="1"/>
        <c:lblAlgn val="ctr"/>
        <c:lblOffset val="0"/>
        <c:tickLblSkip val="6"/>
        <c:tickMarkSkip val="8"/>
        <c:noMultiLvlLbl val="0"/>
      </c:catAx>
      <c:valAx>
        <c:axId val="96729728"/>
        <c:scaling>
          <c:orientation val="minMax"/>
          <c:max val="2.5"/>
          <c:min val="0"/>
        </c:scaling>
        <c:delete val="0"/>
        <c:axPos val="l"/>
        <c:numFmt formatCode="0.0" sourceLinked="0"/>
        <c:majorTickMark val="out"/>
        <c:minorTickMark val="none"/>
        <c:tickLblPos val="nextTo"/>
        <c:spPr>
          <a:ln w="15875">
            <a:solidFill>
              <a:srgbClr val="000000"/>
            </a:solidFill>
            <a:prstDash val="solid"/>
          </a:ln>
        </c:spPr>
        <c:txPr>
          <a:bodyPr rot="0" vert="horz"/>
          <a:lstStyle/>
          <a:p>
            <a:pPr>
              <a:defRPr sz="900" b="1"/>
            </a:pPr>
            <a:endParaRPr lang="en-US"/>
          </a:p>
        </c:txPr>
        <c:crossAx val="96728192"/>
        <c:crosses val="autoZero"/>
        <c:crossBetween val="between"/>
        <c:majorUnit val="0.5"/>
      </c:valAx>
      <c:spPr>
        <a:noFill/>
        <a:ln w="25400">
          <a:noFill/>
        </a:ln>
      </c:spPr>
    </c:plotArea>
    <c:legend>
      <c:legendPos val="r"/>
      <c:layout>
        <c:manualLayout>
          <c:xMode val="edge"/>
          <c:yMode val="edge"/>
          <c:x val="0.12196888702133324"/>
          <c:y val="0.11740016736340914"/>
          <c:w val="0.26797456197661107"/>
          <c:h val="0.10947783937108176"/>
        </c:manualLayout>
      </c:layout>
      <c:overlay val="0"/>
      <c:txPr>
        <a:bodyPr/>
        <a:lstStyle/>
        <a:p>
          <a:pPr>
            <a:defRPr sz="900" b="1"/>
          </a:pPr>
          <a:endParaRPr lang="en-US"/>
        </a:p>
      </c:txPr>
    </c:legend>
    <c:plotVisOnly val="1"/>
    <c:dispBlanksAs val="gap"/>
    <c:showDLblsOverMax val="0"/>
  </c:chart>
  <c:spPr>
    <a:solidFill>
      <a:schemeClr val="bg1"/>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55" r="0.75000000000000955" t="1"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Glu Oxidation (g/kg</a:t>
            </a:r>
            <a:r>
              <a:rPr lang="en-US" sz="1400" b="1" i="0" u="none" strike="noStrike" kern="1200" baseline="-25000">
                <a:solidFill>
                  <a:srgbClr val="000099"/>
                </a:solidFill>
                <a:latin typeface="Arial"/>
                <a:ea typeface="Arial"/>
                <a:cs typeface="Arial"/>
              </a:rPr>
              <a:t>LBM</a:t>
            </a:r>
            <a:r>
              <a:rPr lang="en-US" sz="1400" b="1" i="0" u="none" strike="noStrike" kern="1200" baseline="0">
                <a:solidFill>
                  <a:srgbClr val="000099"/>
                </a:solidFill>
                <a:latin typeface="Arial"/>
                <a:ea typeface="Arial"/>
                <a:cs typeface="Arial"/>
              </a:rPr>
              <a:t>/hr)</a:t>
            </a:r>
          </a:p>
        </c:rich>
      </c:tx>
      <c:layout>
        <c:manualLayout>
          <c:xMode val="edge"/>
          <c:yMode val="edge"/>
          <c:x val="0.1882981471940483"/>
          <c:y val="1.3121329145476665E-2"/>
        </c:manualLayout>
      </c:layout>
      <c:overlay val="0"/>
      <c:spPr>
        <a:noFill/>
        <a:ln w="25400">
          <a:noFill/>
        </a:ln>
      </c:spPr>
    </c:title>
    <c:autoTitleDeleted val="0"/>
    <c:plotArea>
      <c:layout>
        <c:manualLayout>
          <c:layoutTarget val="inner"/>
          <c:xMode val="edge"/>
          <c:yMode val="edge"/>
          <c:x val="0.12670894988447501"/>
          <c:y val="0.1528743308707147"/>
          <c:w val="0.8195508780517653"/>
          <c:h val="0.63478803699305686"/>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Summary!$U$67:$U$185</c:f>
                <c:numCache>
                  <c:formatCode>General</c:formatCode>
                  <c:ptCount val="119"/>
                  <c:pt idx="0">
                    <c:v>0.28021053795746775</c:v>
                  </c:pt>
                  <c:pt idx="1">
                    <c:v>0.30928031653156479</c:v>
                  </c:pt>
                  <c:pt idx="2">
                    <c:v>0.42697922549745365</c:v>
                  </c:pt>
                  <c:pt idx="3">
                    <c:v>0.31332380640792151</c:v>
                  </c:pt>
                  <c:pt idx="4">
                    <c:v>0.40212767520279796</c:v>
                  </c:pt>
                  <c:pt idx="5">
                    <c:v>0.44877674610580881</c:v>
                  </c:pt>
                  <c:pt idx="6">
                    <c:v>0.51498811377662157</c:v>
                  </c:pt>
                  <c:pt idx="7">
                    <c:v>0.54185724287061898</c:v>
                  </c:pt>
                  <c:pt idx="8">
                    <c:v>0.61322716727877624</c:v>
                  </c:pt>
                  <c:pt idx="9">
                    <c:v>0.62059353563428998</c:v>
                  </c:pt>
                  <c:pt idx="10">
                    <c:v>0.68454426943126923</c:v>
                  </c:pt>
                  <c:pt idx="11">
                    <c:v>0.3747247991243825</c:v>
                  </c:pt>
                  <c:pt idx="12">
                    <c:v>0.38899380046684895</c:v>
                  </c:pt>
                  <c:pt idx="13">
                    <c:v>0.2608316444754773</c:v>
                  </c:pt>
                  <c:pt idx="14">
                    <c:v>0.40971908692829201</c:v>
                  </c:pt>
                  <c:pt idx="15">
                    <c:v>0.30903025659353334</c:v>
                  </c:pt>
                  <c:pt idx="16">
                    <c:v>0.25920366346381041</c:v>
                  </c:pt>
                  <c:pt idx="17">
                    <c:v>0.28023629878576028</c:v>
                  </c:pt>
                  <c:pt idx="18">
                    <c:v>0.26085194039681758</c:v>
                  </c:pt>
                  <c:pt idx="19">
                    <c:v>0.22662242088659798</c:v>
                  </c:pt>
                  <c:pt idx="20">
                    <c:v>0.22332571340383769</c:v>
                  </c:pt>
                  <c:pt idx="21">
                    <c:v>0.24363782795903868</c:v>
                  </c:pt>
                  <c:pt idx="22">
                    <c:v>0.20775927456371393</c:v>
                  </c:pt>
                  <c:pt idx="23">
                    <c:v>0.28197684213167806</c:v>
                  </c:pt>
                  <c:pt idx="24">
                    <c:v>0.3462309336011315</c:v>
                  </c:pt>
                  <c:pt idx="25">
                    <c:v>0.39967380046329842</c:v>
                  </c:pt>
                  <c:pt idx="26">
                    <c:v>0.476079989481341</c:v>
                  </c:pt>
                  <c:pt idx="27">
                    <c:v>0.40798183780839309</c:v>
                  </c:pt>
                  <c:pt idx="28">
                    <c:v>0.47511982773563738</c:v>
                  </c:pt>
                  <c:pt idx="29">
                    <c:v>0.52418467293439741</c:v>
                  </c:pt>
                  <c:pt idx="30">
                    <c:v>0.40194543404040733</c:v>
                  </c:pt>
                  <c:pt idx="31">
                    <c:v>0.40083453401080632</c:v>
                  </c:pt>
                  <c:pt idx="32">
                    <c:v>0.54847089774231861</c:v>
                  </c:pt>
                  <c:pt idx="33">
                    <c:v>0.44459469237059318</c:v>
                  </c:pt>
                  <c:pt idx="34">
                    <c:v>0.47722537358591638</c:v>
                  </c:pt>
                  <c:pt idx="35">
                    <c:v>0.50131895340797827</c:v>
                  </c:pt>
                  <c:pt idx="36">
                    <c:v>0.38135857244967952</c:v>
                  </c:pt>
                  <c:pt idx="37">
                    <c:v>0.33717258410635975</c:v>
                  </c:pt>
                  <c:pt idx="38">
                    <c:v>0.43050846715729901</c:v>
                  </c:pt>
                  <c:pt idx="39">
                    <c:v>0.28772111501810255</c:v>
                  </c:pt>
                  <c:pt idx="40">
                    <c:v>0.12970781190899519</c:v>
                  </c:pt>
                  <c:pt idx="41">
                    <c:v>0.26914526111115605</c:v>
                  </c:pt>
                  <c:pt idx="42">
                    <c:v>0.47781603706998138</c:v>
                  </c:pt>
                  <c:pt idx="43">
                    <c:v>0.34304006493775802</c:v>
                  </c:pt>
                  <c:pt idx="44">
                    <c:v>0.28508856523026493</c:v>
                  </c:pt>
                  <c:pt idx="45">
                    <c:v>0.29132387752832117</c:v>
                  </c:pt>
                  <c:pt idx="46">
                    <c:v>0.23120421595465476</c:v>
                  </c:pt>
                  <c:pt idx="47">
                    <c:v>0.37425211598124491</c:v>
                  </c:pt>
                  <c:pt idx="48">
                    <c:v>0.47861397504687292</c:v>
                  </c:pt>
                  <c:pt idx="49">
                    <c:v>0.37670845485731341</c:v>
                  </c:pt>
                  <c:pt idx="50">
                    <c:v>0.32379979861864111</c:v>
                  </c:pt>
                  <c:pt idx="51">
                    <c:v>0.38288064232895686</c:v>
                  </c:pt>
                  <c:pt idx="52">
                    <c:v>0.38412825060898664</c:v>
                  </c:pt>
                  <c:pt idx="53">
                    <c:v>0.50882837958600236</c:v>
                  </c:pt>
                  <c:pt idx="54">
                    <c:v>0.34075998512155675</c:v>
                  </c:pt>
                  <c:pt idx="55">
                    <c:v>0.42215870285882257</c:v>
                  </c:pt>
                  <c:pt idx="56">
                    <c:v>0.5054883150778634</c:v>
                  </c:pt>
                  <c:pt idx="57">
                    <c:v>0.43284917131852896</c:v>
                  </c:pt>
                  <c:pt idx="58">
                    <c:v>0.43627048253234696</c:v>
                  </c:pt>
                  <c:pt idx="59">
                    <c:v>0.45993591507579662</c:v>
                  </c:pt>
                  <c:pt idx="60">
                    <c:v>0.29052952987061115</c:v>
                  </c:pt>
                  <c:pt idx="61">
                    <c:v>0.27658653014780893</c:v>
                  </c:pt>
                  <c:pt idx="62">
                    <c:v>0.3119652532836491</c:v>
                  </c:pt>
                  <c:pt idx="63">
                    <c:v>0.19186290038623341</c:v>
                  </c:pt>
                  <c:pt idx="64">
                    <c:v>0.32386919228479943</c:v>
                  </c:pt>
                  <c:pt idx="65">
                    <c:v>0.16022417083344445</c:v>
                  </c:pt>
                  <c:pt idx="66">
                    <c:v>0.17823150548059538</c:v>
                  </c:pt>
                  <c:pt idx="67">
                    <c:v>0.1979346965075017</c:v>
                  </c:pt>
                  <c:pt idx="68">
                    <c:v>0.16252383350324748</c:v>
                  </c:pt>
                  <c:pt idx="69">
                    <c:v>0.2856867384529897</c:v>
                  </c:pt>
                  <c:pt idx="70">
                    <c:v>0.24323457029764881</c:v>
                  </c:pt>
                  <c:pt idx="71">
                    <c:v>0.36182739493308508</c:v>
                  </c:pt>
                  <c:pt idx="72">
                    <c:v>0.24036596810201846</c:v>
                  </c:pt>
                  <c:pt idx="73">
                    <c:v>0.4081727742455365</c:v>
                  </c:pt>
                  <c:pt idx="74">
                    <c:v>0.47280018214861136</c:v>
                  </c:pt>
                  <c:pt idx="75">
                    <c:v>0.53028579006176046</c:v>
                  </c:pt>
                  <c:pt idx="76">
                    <c:v>0.56633776280643577</c:v>
                  </c:pt>
                  <c:pt idx="77">
                    <c:v>0.51942285749662565</c:v>
                  </c:pt>
                  <c:pt idx="78">
                    <c:v>0.53661118438991129</c:v>
                  </c:pt>
                  <c:pt idx="79">
                    <c:v>0.41604106983520195</c:v>
                  </c:pt>
                  <c:pt idx="80">
                    <c:v>0.3714125679303793</c:v>
                  </c:pt>
                  <c:pt idx="81">
                    <c:v>0.44711438461649694</c:v>
                  </c:pt>
                  <c:pt idx="82">
                    <c:v>0.39716130178542014</c:v>
                  </c:pt>
                  <c:pt idx="83">
                    <c:v>0.38170869489155584</c:v>
                  </c:pt>
                  <c:pt idx="84">
                    <c:v>0.20088702590029073</c:v>
                  </c:pt>
                  <c:pt idx="85">
                    <c:v>0.42549553645952526</c:v>
                  </c:pt>
                  <c:pt idx="86">
                    <c:v>0.38404642692948948</c:v>
                  </c:pt>
                  <c:pt idx="87">
                    <c:v>0.25130610125794645</c:v>
                  </c:pt>
                  <c:pt idx="88">
                    <c:v>0.34241752809272535</c:v>
                  </c:pt>
                  <c:pt idx="89">
                    <c:v>0.26198701056103774</c:v>
                  </c:pt>
                  <c:pt idx="90">
                    <c:v>0.1773162832688738</c:v>
                  </c:pt>
                  <c:pt idx="91">
                    <c:v>0.22619796038609855</c:v>
                  </c:pt>
                  <c:pt idx="92">
                    <c:v>0.36088417898048025</c:v>
                  </c:pt>
                  <c:pt idx="93">
                    <c:v>0.29227057805310003</c:v>
                  </c:pt>
                  <c:pt idx="94">
                    <c:v>0.35001284563223872</c:v>
                  </c:pt>
                  <c:pt idx="95">
                    <c:v>0.28362009055340898</c:v>
                  </c:pt>
                  <c:pt idx="96">
                    <c:v>0.25770057105503152</c:v>
                  </c:pt>
                  <c:pt idx="97">
                    <c:v>0.39146795629434306</c:v>
                  </c:pt>
                  <c:pt idx="98">
                    <c:v>0.41826991012725578</c:v>
                  </c:pt>
                  <c:pt idx="99">
                    <c:v>0.36615907082594917</c:v>
                  </c:pt>
                  <c:pt idx="100">
                    <c:v>0.47702621892317953</c:v>
                  </c:pt>
                  <c:pt idx="101">
                    <c:v>0.41579695682489715</c:v>
                  </c:pt>
                  <c:pt idx="102">
                    <c:v>0.50656665794042166</c:v>
                  </c:pt>
                  <c:pt idx="103">
                    <c:v>0.49641468885422091</c:v>
                  </c:pt>
                  <c:pt idx="104">
                    <c:v>0.33771343286059974</c:v>
                  </c:pt>
                  <c:pt idx="105">
                    <c:v>0.5048353861236784</c:v>
                  </c:pt>
                  <c:pt idx="106">
                    <c:v>0.4232107475145544</c:v>
                  </c:pt>
                  <c:pt idx="107">
                    <c:v>0.2868359142486871</c:v>
                  </c:pt>
                  <c:pt idx="108">
                    <c:v>0.15811337619948454</c:v>
                  </c:pt>
                  <c:pt idx="109">
                    <c:v>0.41659306000367974</c:v>
                  </c:pt>
                  <c:pt idx="110">
                    <c:v>0.47254307040376015</c:v>
                  </c:pt>
                  <c:pt idx="111">
                    <c:v>0.39842706999029814</c:v>
                  </c:pt>
                  <c:pt idx="112">
                    <c:v>0.38398582466671199</c:v>
                  </c:pt>
                  <c:pt idx="113">
                    <c:v>0.24718452503456867</c:v>
                  </c:pt>
                  <c:pt idx="114">
                    <c:v>0.45302295251691543</c:v>
                  </c:pt>
                  <c:pt idx="115">
                    <c:v>0.2073187535208946</c:v>
                  </c:pt>
                  <c:pt idx="116">
                    <c:v>0.31431744067942213</c:v>
                  </c:pt>
                  <c:pt idx="117">
                    <c:v>0.36968712673744775</c:v>
                  </c:pt>
                  <c:pt idx="118">
                    <c:v>0.31116246412224469</c:v>
                  </c:pt>
                </c:numCache>
              </c:numRef>
            </c:plus>
            <c:minus>
              <c:numRef>
                <c:f>Summary!$U$67:$U$185</c:f>
                <c:numCache>
                  <c:formatCode>General</c:formatCode>
                  <c:ptCount val="119"/>
                  <c:pt idx="0">
                    <c:v>0.28021053795746775</c:v>
                  </c:pt>
                  <c:pt idx="1">
                    <c:v>0.30928031653156479</c:v>
                  </c:pt>
                  <c:pt idx="2">
                    <c:v>0.42697922549745365</c:v>
                  </c:pt>
                  <c:pt idx="3">
                    <c:v>0.31332380640792151</c:v>
                  </c:pt>
                  <c:pt idx="4">
                    <c:v>0.40212767520279796</c:v>
                  </c:pt>
                  <c:pt idx="5">
                    <c:v>0.44877674610580881</c:v>
                  </c:pt>
                  <c:pt idx="6">
                    <c:v>0.51498811377662157</c:v>
                  </c:pt>
                  <c:pt idx="7">
                    <c:v>0.54185724287061898</c:v>
                  </c:pt>
                  <c:pt idx="8">
                    <c:v>0.61322716727877624</c:v>
                  </c:pt>
                  <c:pt idx="9">
                    <c:v>0.62059353563428998</c:v>
                  </c:pt>
                  <c:pt idx="10">
                    <c:v>0.68454426943126923</c:v>
                  </c:pt>
                  <c:pt idx="11">
                    <c:v>0.3747247991243825</c:v>
                  </c:pt>
                  <c:pt idx="12">
                    <c:v>0.38899380046684895</c:v>
                  </c:pt>
                  <c:pt idx="13">
                    <c:v>0.2608316444754773</c:v>
                  </c:pt>
                  <c:pt idx="14">
                    <c:v>0.40971908692829201</c:v>
                  </c:pt>
                  <c:pt idx="15">
                    <c:v>0.30903025659353334</c:v>
                  </c:pt>
                  <c:pt idx="16">
                    <c:v>0.25920366346381041</c:v>
                  </c:pt>
                  <c:pt idx="17">
                    <c:v>0.28023629878576028</c:v>
                  </c:pt>
                  <c:pt idx="18">
                    <c:v>0.26085194039681758</c:v>
                  </c:pt>
                  <c:pt idx="19">
                    <c:v>0.22662242088659798</c:v>
                  </c:pt>
                  <c:pt idx="20">
                    <c:v>0.22332571340383769</c:v>
                  </c:pt>
                  <c:pt idx="21">
                    <c:v>0.24363782795903868</c:v>
                  </c:pt>
                  <c:pt idx="22">
                    <c:v>0.20775927456371393</c:v>
                  </c:pt>
                  <c:pt idx="23">
                    <c:v>0.28197684213167806</c:v>
                  </c:pt>
                  <c:pt idx="24">
                    <c:v>0.3462309336011315</c:v>
                  </c:pt>
                  <c:pt idx="25">
                    <c:v>0.39967380046329842</c:v>
                  </c:pt>
                  <c:pt idx="26">
                    <c:v>0.476079989481341</c:v>
                  </c:pt>
                  <c:pt idx="27">
                    <c:v>0.40798183780839309</c:v>
                  </c:pt>
                  <c:pt idx="28">
                    <c:v>0.47511982773563738</c:v>
                  </c:pt>
                  <c:pt idx="29">
                    <c:v>0.52418467293439741</c:v>
                  </c:pt>
                  <c:pt idx="30">
                    <c:v>0.40194543404040733</c:v>
                  </c:pt>
                  <c:pt idx="31">
                    <c:v>0.40083453401080632</c:v>
                  </c:pt>
                  <c:pt idx="32">
                    <c:v>0.54847089774231861</c:v>
                  </c:pt>
                  <c:pt idx="33">
                    <c:v>0.44459469237059318</c:v>
                  </c:pt>
                  <c:pt idx="34">
                    <c:v>0.47722537358591638</c:v>
                  </c:pt>
                  <c:pt idx="35">
                    <c:v>0.50131895340797827</c:v>
                  </c:pt>
                  <c:pt idx="36">
                    <c:v>0.38135857244967952</c:v>
                  </c:pt>
                  <c:pt idx="37">
                    <c:v>0.33717258410635975</c:v>
                  </c:pt>
                  <c:pt idx="38">
                    <c:v>0.43050846715729901</c:v>
                  </c:pt>
                  <c:pt idx="39">
                    <c:v>0.28772111501810255</c:v>
                  </c:pt>
                  <c:pt idx="40">
                    <c:v>0.12970781190899519</c:v>
                  </c:pt>
                  <c:pt idx="41">
                    <c:v>0.26914526111115605</c:v>
                  </c:pt>
                  <c:pt idx="42">
                    <c:v>0.47781603706998138</c:v>
                  </c:pt>
                  <c:pt idx="43">
                    <c:v>0.34304006493775802</c:v>
                  </c:pt>
                  <c:pt idx="44">
                    <c:v>0.28508856523026493</c:v>
                  </c:pt>
                  <c:pt idx="45">
                    <c:v>0.29132387752832117</c:v>
                  </c:pt>
                  <c:pt idx="46">
                    <c:v>0.23120421595465476</c:v>
                  </c:pt>
                  <c:pt idx="47">
                    <c:v>0.37425211598124491</c:v>
                  </c:pt>
                  <c:pt idx="48">
                    <c:v>0.47861397504687292</c:v>
                  </c:pt>
                  <c:pt idx="49">
                    <c:v>0.37670845485731341</c:v>
                  </c:pt>
                  <c:pt idx="50">
                    <c:v>0.32379979861864111</c:v>
                  </c:pt>
                  <c:pt idx="51">
                    <c:v>0.38288064232895686</c:v>
                  </c:pt>
                  <c:pt idx="52">
                    <c:v>0.38412825060898664</c:v>
                  </c:pt>
                  <c:pt idx="53">
                    <c:v>0.50882837958600236</c:v>
                  </c:pt>
                  <c:pt idx="54">
                    <c:v>0.34075998512155675</c:v>
                  </c:pt>
                  <c:pt idx="55">
                    <c:v>0.42215870285882257</c:v>
                  </c:pt>
                  <c:pt idx="56">
                    <c:v>0.5054883150778634</c:v>
                  </c:pt>
                  <c:pt idx="57">
                    <c:v>0.43284917131852896</c:v>
                  </c:pt>
                  <c:pt idx="58">
                    <c:v>0.43627048253234696</c:v>
                  </c:pt>
                  <c:pt idx="59">
                    <c:v>0.45993591507579662</c:v>
                  </c:pt>
                  <c:pt idx="60">
                    <c:v>0.29052952987061115</c:v>
                  </c:pt>
                  <c:pt idx="61">
                    <c:v>0.27658653014780893</c:v>
                  </c:pt>
                  <c:pt idx="62">
                    <c:v>0.3119652532836491</c:v>
                  </c:pt>
                  <c:pt idx="63">
                    <c:v>0.19186290038623341</c:v>
                  </c:pt>
                  <c:pt idx="64">
                    <c:v>0.32386919228479943</c:v>
                  </c:pt>
                  <c:pt idx="65">
                    <c:v>0.16022417083344445</c:v>
                  </c:pt>
                  <c:pt idx="66">
                    <c:v>0.17823150548059538</c:v>
                  </c:pt>
                  <c:pt idx="67">
                    <c:v>0.1979346965075017</c:v>
                  </c:pt>
                  <c:pt idx="68">
                    <c:v>0.16252383350324748</c:v>
                  </c:pt>
                  <c:pt idx="69">
                    <c:v>0.2856867384529897</c:v>
                  </c:pt>
                  <c:pt idx="70">
                    <c:v>0.24323457029764881</c:v>
                  </c:pt>
                  <c:pt idx="71">
                    <c:v>0.36182739493308508</c:v>
                  </c:pt>
                  <c:pt idx="72">
                    <c:v>0.24036596810201846</c:v>
                  </c:pt>
                  <c:pt idx="73">
                    <c:v>0.4081727742455365</c:v>
                  </c:pt>
                  <c:pt idx="74">
                    <c:v>0.47280018214861136</c:v>
                  </c:pt>
                  <c:pt idx="75">
                    <c:v>0.53028579006176046</c:v>
                  </c:pt>
                  <c:pt idx="76">
                    <c:v>0.56633776280643577</c:v>
                  </c:pt>
                  <c:pt idx="77">
                    <c:v>0.51942285749662565</c:v>
                  </c:pt>
                  <c:pt idx="78">
                    <c:v>0.53661118438991129</c:v>
                  </c:pt>
                  <c:pt idx="79">
                    <c:v>0.41604106983520195</c:v>
                  </c:pt>
                  <c:pt idx="80">
                    <c:v>0.3714125679303793</c:v>
                  </c:pt>
                  <c:pt idx="81">
                    <c:v>0.44711438461649694</c:v>
                  </c:pt>
                  <c:pt idx="82">
                    <c:v>0.39716130178542014</c:v>
                  </c:pt>
                  <c:pt idx="83">
                    <c:v>0.38170869489155584</c:v>
                  </c:pt>
                  <c:pt idx="84">
                    <c:v>0.20088702590029073</c:v>
                  </c:pt>
                  <c:pt idx="85">
                    <c:v>0.42549553645952526</c:v>
                  </c:pt>
                  <c:pt idx="86">
                    <c:v>0.38404642692948948</c:v>
                  </c:pt>
                  <c:pt idx="87">
                    <c:v>0.25130610125794645</c:v>
                  </c:pt>
                  <c:pt idx="88">
                    <c:v>0.34241752809272535</c:v>
                  </c:pt>
                  <c:pt idx="89">
                    <c:v>0.26198701056103774</c:v>
                  </c:pt>
                  <c:pt idx="90">
                    <c:v>0.1773162832688738</c:v>
                  </c:pt>
                  <c:pt idx="91">
                    <c:v>0.22619796038609855</c:v>
                  </c:pt>
                  <c:pt idx="92">
                    <c:v>0.36088417898048025</c:v>
                  </c:pt>
                  <c:pt idx="93">
                    <c:v>0.29227057805310003</c:v>
                  </c:pt>
                  <c:pt idx="94">
                    <c:v>0.35001284563223872</c:v>
                  </c:pt>
                  <c:pt idx="95">
                    <c:v>0.28362009055340898</c:v>
                  </c:pt>
                  <c:pt idx="96">
                    <c:v>0.25770057105503152</c:v>
                  </c:pt>
                  <c:pt idx="97">
                    <c:v>0.39146795629434306</c:v>
                  </c:pt>
                  <c:pt idx="98">
                    <c:v>0.41826991012725578</c:v>
                  </c:pt>
                  <c:pt idx="99">
                    <c:v>0.36615907082594917</c:v>
                  </c:pt>
                  <c:pt idx="100">
                    <c:v>0.47702621892317953</c:v>
                  </c:pt>
                  <c:pt idx="101">
                    <c:v>0.41579695682489715</c:v>
                  </c:pt>
                  <c:pt idx="102">
                    <c:v>0.50656665794042166</c:v>
                  </c:pt>
                  <c:pt idx="103">
                    <c:v>0.49641468885422091</c:v>
                  </c:pt>
                  <c:pt idx="104">
                    <c:v>0.33771343286059974</c:v>
                  </c:pt>
                  <c:pt idx="105">
                    <c:v>0.5048353861236784</c:v>
                  </c:pt>
                  <c:pt idx="106">
                    <c:v>0.4232107475145544</c:v>
                  </c:pt>
                  <c:pt idx="107">
                    <c:v>0.2868359142486871</c:v>
                  </c:pt>
                  <c:pt idx="108">
                    <c:v>0.15811337619948454</c:v>
                  </c:pt>
                  <c:pt idx="109">
                    <c:v>0.41659306000367974</c:v>
                  </c:pt>
                  <c:pt idx="110">
                    <c:v>0.47254307040376015</c:v>
                  </c:pt>
                  <c:pt idx="111">
                    <c:v>0.39842706999029814</c:v>
                  </c:pt>
                  <c:pt idx="112">
                    <c:v>0.38398582466671199</c:v>
                  </c:pt>
                  <c:pt idx="113">
                    <c:v>0.24718452503456867</c:v>
                  </c:pt>
                  <c:pt idx="114">
                    <c:v>0.45302295251691543</c:v>
                  </c:pt>
                  <c:pt idx="115">
                    <c:v>0.2073187535208946</c:v>
                  </c:pt>
                  <c:pt idx="116">
                    <c:v>0.31431744067942213</c:v>
                  </c:pt>
                  <c:pt idx="117">
                    <c:v>0.36968712673744775</c:v>
                  </c:pt>
                  <c:pt idx="118">
                    <c:v>0.31116246412224469</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Summary!$T$67:$T$185</c:f>
              <c:numCache>
                <c:formatCode>0.000</c:formatCode>
                <c:ptCount val="119"/>
                <c:pt idx="0">
                  <c:v>1.1576454724910112</c:v>
                </c:pt>
                <c:pt idx="1">
                  <c:v>1.1203574686374518</c:v>
                </c:pt>
                <c:pt idx="2">
                  <c:v>2.1811610884275168</c:v>
                </c:pt>
                <c:pt idx="3">
                  <c:v>2.7155747639591437</c:v>
                </c:pt>
                <c:pt idx="4">
                  <c:v>2.9372769817046365</c:v>
                </c:pt>
                <c:pt idx="5">
                  <c:v>3.7185106091191122</c:v>
                </c:pt>
                <c:pt idx="6">
                  <c:v>4.0555755453666391</c:v>
                </c:pt>
                <c:pt idx="7">
                  <c:v>3.9446404946123343</c:v>
                </c:pt>
                <c:pt idx="8">
                  <c:v>4.0560665344573748</c:v>
                </c:pt>
                <c:pt idx="9">
                  <c:v>4.3778636522968233</c:v>
                </c:pt>
                <c:pt idx="10">
                  <c:v>4.4351440581434574</c:v>
                </c:pt>
                <c:pt idx="11">
                  <c:v>4.5585543576615954</c:v>
                </c:pt>
                <c:pt idx="12">
                  <c:v>4.8338957950835697</c:v>
                </c:pt>
                <c:pt idx="13">
                  <c:v>4.024308138989638</c:v>
                </c:pt>
                <c:pt idx="14">
                  <c:v>4.1083073642888177</c:v>
                </c:pt>
                <c:pt idx="15">
                  <c:v>3.7337900803528346</c:v>
                </c:pt>
                <c:pt idx="16">
                  <c:v>4.1268079528561792</c:v>
                </c:pt>
                <c:pt idx="17">
                  <c:v>3.6069152366815649</c:v>
                </c:pt>
                <c:pt idx="18">
                  <c:v>3.156085623211212</c:v>
                </c:pt>
                <c:pt idx="19">
                  <c:v>3.4097661995162722</c:v>
                </c:pt>
                <c:pt idx="20">
                  <c:v>2.903443480048796</c:v>
                </c:pt>
                <c:pt idx="21">
                  <c:v>3.1193316629217911</c:v>
                </c:pt>
                <c:pt idx="22">
                  <c:v>3.2380988995259883</c:v>
                </c:pt>
                <c:pt idx="23">
                  <c:v>3.8841954399657066</c:v>
                </c:pt>
                <c:pt idx="24">
                  <c:v>3.4350442890949986</c:v>
                </c:pt>
                <c:pt idx="25">
                  <c:v>4.5789771217556989</c:v>
                </c:pt>
                <c:pt idx="26">
                  <c:v>5.2712217089783255</c:v>
                </c:pt>
                <c:pt idx="27">
                  <c:v>5.6224421121336894</c:v>
                </c:pt>
                <c:pt idx="28">
                  <c:v>5.6901341472706717</c:v>
                </c:pt>
                <c:pt idx="29">
                  <c:v>5.9367659088310587</c:v>
                </c:pt>
                <c:pt idx="30">
                  <c:v>5.7489227237227363</c:v>
                </c:pt>
                <c:pt idx="31">
                  <c:v>5.7957801846003933</c:v>
                </c:pt>
                <c:pt idx="32">
                  <c:v>5.4611264447141785</c:v>
                </c:pt>
                <c:pt idx="33">
                  <c:v>5.3644615120257919</c:v>
                </c:pt>
                <c:pt idx="34">
                  <c:v>5.3542093374815449</c:v>
                </c:pt>
                <c:pt idx="35">
                  <c:v>4.8342622092040184</c:v>
                </c:pt>
                <c:pt idx="36">
                  <c:v>4.3797744172973765</c:v>
                </c:pt>
                <c:pt idx="37">
                  <c:v>3.8509130791751809</c:v>
                </c:pt>
                <c:pt idx="38">
                  <c:v>3.2098748519361004</c:v>
                </c:pt>
                <c:pt idx="39">
                  <c:v>3.6657463962159746</c:v>
                </c:pt>
                <c:pt idx="40">
                  <c:v>3.3178308875922684</c:v>
                </c:pt>
                <c:pt idx="41">
                  <c:v>3.017258704832626</c:v>
                </c:pt>
                <c:pt idx="42">
                  <c:v>3.5146804791870592</c:v>
                </c:pt>
                <c:pt idx="43">
                  <c:v>3.1867319066311803</c:v>
                </c:pt>
                <c:pt idx="44">
                  <c:v>3.1661318782241206</c:v>
                </c:pt>
                <c:pt idx="45">
                  <c:v>2.7867483585919919</c:v>
                </c:pt>
                <c:pt idx="46">
                  <c:v>3.3719070608641721</c:v>
                </c:pt>
                <c:pt idx="47">
                  <c:v>3.3305370265502314</c:v>
                </c:pt>
                <c:pt idx="48">
                  <c:v>3.975511749932239</c:v>
                </c:pt>
                <c:pt idx="49">
                  <c:v>4.5959111439834324</c:v>
                </c:pt>
                <c:pt idx="50">
                  <c:v>5.7502447034270272</c:v>
                </c:pt>
                <c:pt idx="51">
                  <c:v>6.0790381949735144</c:v>
                </c:pt>
                <c:pt idx="52">
                  <c:v>5.9407419862475388</c:v>
                </c:pt>
                <c:pt idx="53">
                  <c:v>6.1029455268519222</c:v>
                </c:pt>
                <c:pt idx="54">
                  <c:v>6.4736395725405584</c:v>
                </c:pt>
                <c:pt idx="55">
                  <c:v>5.6904624419157734</c:v>
                </c:pt>
                <c:pt idx="56">
                  <c:v>5.960683818685947</c:v>
                </c:pt>
                <c:pt idx="57">
                  <c:v>5.181176904231215</c:v>
                </c:pt>
                <c:pt idx="58">
                  <c:v>5.2559816033146243</c:v>
                </c:pt>
                <c:pt idx="59">
                  <c:v>5.4706860096531651</c:v>
                </c:pt>
                <c:pt idx="60">
                  <c:v>4.1391862515697149</c:v>
                </c:pt>
                <c:pt idx="61">
                  <c:v>4.0775400697735638</c:v>
                </c:pt>
                <c:pt idx="62">
                  <c:v>3.6833395172344794</c:v>
                </c:pt>
                <c:pt idx="63">
                  <c:v>3.576021692468375</c:v>
                </c:pt>
                <c:pt idx="64">
                  <c:v>2.8849664423191204</c:v>
                </c:pt>
                <c:pt idx="65">
                  <c:v>2.5247148460689961</c:v>
                </c:pt>
                <c:pt idx="66">
                  <c:v>1.7676050937127057</c:v>
                </c:pt>
                <c:pt idx="67">
                  <c:v>2.1263266265239551</c:v>
                </c:pt>
                <c:pt idx="68">
                  <c:v>1.7191245661527781</c:v>
                </c:pt>
                <c:pt idx="69">
                  <c:v>2.3542101948709195</c:v>
                </c:pt>
                <c:pt idx="70">
                  <c:v>2.4344150473844244</c:v>
                </c:pt>
                <c:pt idx="71">
                  <c:v>2.8923211139184954</c:v>
                </c:pt>
                <c:pt idx="72">
                  <c:v>2.5194558939143104</c:v>
                </c:pt>
                <c:pt idx="73">
                  <c:v>3.7411282124086762</c:v>
                </c:pt>
                <c:pt idx="74">
                  <c:v>4.6606357546610617</c:v>
                </c:pt>
                <c:pt idx="75">
                  <c:v>5.6550478530490711</c:v>
                </c:pt>
                <c:pt idx="76">
                  <c:v>5.2974039875741266</c:v>
                </c:pt>
                <c:pt idx="77">
                  <c:v>5.8959343570136191</c:v>
                </c:pt>
                <c:pt idx="78">
                  <c:v>6.0316197252818693</c:v>
                </c:pt>
                <c:pt idx="79">
                  <c:v>5.2115536251655259</c:v>
                </c:pt>
                <c:pt idx="80">
                  <c:v>6.0702890972587928</c:v>
                </c:pt>
                <c:pt idx="81">
                  <c:v>5.2388800741414805</c:v>
                </c:pt>
                <c:pt idx="82">
                  <c:v>5.3673418916757614</c:v>
                </c:pt>
                <c:pt idx="83">
                  <c:v>5.1361361705602135</c:v>
                </c:pt>
                <c:pt idx="84">
                  <c:v>5.5350237381506391</c:v>
                </c:pt>
                <c:pt idx="85">
                  <c:v>4.3373312163307709</c:v>
                </c:pt>
                <c:pt idx="86">
                  <c:v>4.109556449505285</c:v>
                </c:pt>
                <c:pt idx="87">
                  <c:v>2.9870841053952897</c:v>
                </c:pt>
                <c:pt idx="88">
                  <c:v>2.6913391312984323</c:v>
                </c:pt>
                <c:pt idx="89">
                  <c:v>2.3660055902346953</c:v>
                </c:pt>
                <c:pt idx="90">
                  <c:v>1.9445743944631617</c:v>
                </c:pt>
                <c:pt idx="91">
                  <c:v>1.7856246684357144</c:v>
                </c:pt>
                <c:pt idx="92">
                  <c:v>2.1752346665551889</c:v>
                </c:pt>
                <c:pt idx="93">
                  <c:v>2.0866985865470493</c:v>
                </c:pt>
                <c:pt idx="94">
                  <c:v>2.2434886778791636</c:v>
                </c:pt>
                <c:pt idx="95">
                  <c:v>3.1977509860262425</c:v>
                </c:pt>
                <c:pt idx="96">
                  <c:v>2.7825467746491102</c:v>
                </c:pt>
                <c:pt idx="97">
                  <c:v>3.8373094500551534</c:v>
                </c:pt>
                <c:pt idx="98">
                  <c:v>5.0746653338690493</c:v>
                </c:pt>
                <c:pt idx="99">
                  <c:v>5.6170704011274708</c:v>
                </c:pt>
                <c:pt idx="100">
                  <c:v>6.0815859981484843</c:v>
                </c:pt>
                <c:pt idx="101">
                  <c:v>5.5610298497865216</c:v>
                </c:pt>
                <c:pt idx="102">
                  <c:v>6.3202556297873738</c:v>
                </c:pt>
                <c:pt idx="103">
                  <c:v>5.8516623944812629</c:v>
                </c:pt>
                <c:pt idx="104">
                  <c:v>6.0242986470493491</c:v>
                </c:pt>
                <c:pt idx="105">
                  <c:v>5.538267918794431</c:v>
                </c:pt>
                <c:pt idx="106">
                  <c:v>5.7978216510828355</c:v>
                </c:pt>
                <c:pt idx="107">
                  <c:v>5.256613390943019</c:v>
                </c:pt>
                <c:pt idx="108">
                  <c:v>5.1505486730349395</c:v>
                </c:pt>
                <c:pt idx="109">
                  <c:v>4.3575394778179817</c:v>
                </c:pt>
                <c:pt idx="110">
                  <c:v>3.8310753009541378</c:v>
                </c:pt>
                <c:pt idx="111">
                  <c:v>3.4055830600138375</c:v>
                </c:pt>
                <c:pt idx="112">
                  <c:v>3.2533766852351218</c:v>
                </c:pt>
                <c:pt idx="113">
                  <c:v>2.6503251791900806</c:v>
                </c:pt>
                <c:pt idx="114">
                  <c:v>2.7713528065378332</c:v>
                </c:pt>
                <c:pt idx="115">
                  <c:v>2.5441881082391777</c:v>
                </c:pt>
                <c:pt idx="116">
                  <c:v>2.5014565747815318</c:v>
                </c:pt>
                <c:pt idx="117">
                  <c:v>2.6698736047437026</c:v>
                </c:pt>
                <c:pt idx="118">
                  <c:v>2.7417439478501193</c:v>
                </c:pt>
              </c:numCache>
            </c:numRef>
          </c:val>
          <c:smooth val="0"/>
          <c:extLst>
            <c:ext xmlns:c16="http://schemas.microsoft.com/office/drawing/2014/chart" uri="{C3380CC4-5D6E-409C-BE32-E72D297353CC}">
              <c16:uniqueId val="{00000000-D710-4D90-B9B4-5AD0CF72911C}"/>
            </c:ext>
          </c:extLst>
        </c:ser>
        <c:dLbls>
          <c:showLegendKey val="0"/>
          <c:showVal val="0"/>
          <c:showCatName val="0"/>
          <c:showSerName val="0"/>
          <c:showPercent val="0"/>
          <c:showBubbleSize val="0"/>
        </c:dLbls>
        <c:marker val="1"/>
        <c:smooth val="0"/>
        <c:axId val="96787072"/>
        <c:axId val="96215424"/>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0-37D4-4D1B-8F9D-A7054189B8B6}"/>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1-37D4-4D1B-8F9D-A7054189B8B6}"/>
                  </c:ext>
                </c:extLst>
              </c15:ser>
            </c15:filteredLineSeries>
          </c:ext>
        </c:extLst>
      </c:lineChart>
      <c:catAx>
        <c:axId val="96787072"/>
        <c:scaling>
          <c:orientation val="minMax"/>
        </c:scaling>
        <c:delete val="0"/>
        <c:axPos val="b"/>
        <c:numFmt formatCode="General" sourceLinked="1"/>
        <c:majorTickMark val="out"/>
        <c:minorTickMark val="none"/>
        <c:tickLblPos val="low"/>
        <c:spPr>
          <a:ln w="15875">
            <a:solidFill>
              <a:srgbClr val="000000"/>
            </a:solidFill>
            <a:prstDash val="solid"/>
          </a:ln>
        </c:spPr>
        <c:txPr>
          <a:bodyPr rot="-2700000" vert="horz"/>
          <a:lstStyle/>
          <a:p>
            <a:pPr>
              <a:defRPr sz="800" b="1"/>
            </a:pPr>
            <a:endParaRPr lang="en-US"/>
          </a:p>
        </c:txPr>
        <c:crossAx val="96215424"/>
        <c:crossesAt val="0"/>
        <c:auto val="1"/>
        <c:lblAlgn val="ctr"/>
        <c:lblOffset val="100"/>
        <c:tickLblSkip val="6"/>
        <c:tickMarkSkip val="8"/>
        <c:noMultiLvlLbl val="0"/>
      </c:catAx>
      <c:valAx>
        <c:axId val="96215424"/>
        <c:scaling>
          <c:orientation val="minMax"/>
          <c:max val="10"/>
          <c:min val="1"/>
        </c:scaling>
        <c:delete val="0"/>
        <c:axPos val="l"/>
        <c:numFmt formatCode="0.0" sourceLinked="0"/>
        <c:majorTickMark val="out"/>
        <c:minorTickMark val="none"/>
        <c:tickLblPos val="nextTo"/>
        <c:spPr>
          <a:ln w="15875">
            <a:solidFill>
              <a:srgbClr val="000000"/>
            </a:solidFill>
            <a:prstDash val="solid"/>
          </a:ln>
        </c:spPr>
        <c:txPr>
          <a:bodyPr rot="0" vert="horz"/>
          <a:lstStyle/>
          <a:p>
            <a:pPr>
              <a:defRPr sz="900" b="1"/>
            </a:pPr>
            <a:endParaRPr lang="en-US"/>
          </a:p>
        </c:txPr>
        <c:crossAx val="96787072"/>
        <c:crosses val="autoZero"/>
        <c:crossBetween val="between"/>
        <c:majorUnit val="2"/>
        <c:minorUnit val="0.2"/>
      </c:valAx>
      <c:spPr>
        <a:noFill/>
        <a:ln w="25400">
          <a:noFill/>
        </a:ln>
      </c:spPr>
    </c:plotArea>
    <c:legend>
      <c:legendPos val="r"/>
      <c:layout>
        <c:manualLayout>
          <c:xMode val="edge"/>
          <c:yMode val="edge"/>
          <c:x val="8.5460623544617198E-2"/>
          <c:y val="9.9635227247980143E-2"/>
          <c:w val="0.43810453488646878"/>
          <c:h val="0.12655763409481913"/>
        </c:manualLayout>
      </c:layout>
      <c:overlay val="0"/>
      <c:txPr>
        <a:bodyPr/>
        <a:lstStyle/>
        <a:p>
          <a:pPr>
            <a:defRPr sz="9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77" r="0.75000000000000977"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1" i="0" u="none" strike="noStrike" kern="1200" baseline="0">
                <a:solidFill>
                  <a:srgbClr val="000099"/>
                </a:solidFill>
                <a:latin typeface="Arial"/>
                <a:ea typeface="Arial"/>
                <a:cs typeface="Arial"/>
              </a:defRPr>
            </a:pPr>
            <a:r>
              <a:rPr lang="en-US" sz="1400" b="1" i="0" u="none" strike="noStrike" kern="1200" baseline="0">
                <a:solidFill>
                  <a:srgbClr val="000099"/>
                </a:solidFill>
                <a:latin typeface="Arial"/>
                <a:ea typeface="Arial"/>
                <a:cs typeface="Arial"/>
              </a:rPr>
              <a:t>EE (kcal/kg</a:t>
            </a:r>
            <a:r>
              <a:rPr lang="en-US" sz="1400" b="1" i="0" u="none" strike="noStrike" kern="1200" baseline="-25000">
                <a:solidFill>
                  <a:srgbClr val="000099"/>
                </a:solidFill>
                <a:latin typeface="Arial"/>
                <a:ea typeface="Arial"/>
                <a:cs typeface="Arial"/>
              </a:rPr>
              <a:t>LBM</a:t>
            </a:r>
            <a:r>
              <a:rPr lang="en-US" sz="1400" b="1" i="0" u="none" strike="noStrike" kern="1200" baseline="0">
                <a:solidFill>
                  <a:srgbClr val="000099"/>
                </a:solidFill>
                <a:latin typeface="Arial"/>
                <a:ea typeface="Arial"/>
                <a:cs typeface="Arial"/>
              </a:rPr>
              <a:t>/hr) </a:t>
            </a:r>
          </a:p>
        </c:rich>
      </c:tx>
      <c:layout>
        <c:manualLayout>
          <c:xMode val="edge"/>
          <c:yMode val="edge"/>
          <c:x val="0.30399481264680583"/>
          <c:y val="2.5091611970873173E-2"/>
        </c:manualLayout>
      </c:layout>
      <c:overlay val="0"/>
      <c:spPr>
        <a:noFill/>
        <a:ln w="25400">
          <a:noFill/>
        </a:ln>
      </c:spPr>
    </c:title>
    <c:autoTitleDeleted val="0"/>
    <c:plotArea>
      <c:layout>
        <c:manualLayout>
          <c:layoutTarget val="inner"/>
          <c:xMode val="edge"/>
          <c:yMode val="edge"/>
          <c:x val="0.13405365139798997"/>
          <c:y val="0.14827400211828831"/>
          <c:w val="0.8195508780517653"/>
          <c:h val="0.63941375607990181"/>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Summary!$I$67:$I$185</c:f>
                <c:numCache>
                  <c:formatCode>General</c:formatCode>
                  <c:ptCount val="119"/>
                  <c:pt idx="0">
                    <c:v>1.2933526943939022</c:v>
                  </c:pt>
                  <c:pt idx="1">
                    <c:v>1.9264299841281278</c:v>
                  </c:pt>
                  <c:pt idx="2">
                    <c:v>1.1531976874600318</c:v>
                  </c:pt>
                  <c:pt idx="3">
                    <c:v>0.7147726514115823</c:v>
                  </c:pt>
                  <c:pt idx="4">
                    <c:v>0.76922760432801252</c:v>
                  </c:pt>
                  <c:pt idx="5">
                    <c:v>1.2065185420359461</c:v>
                  </c:pt>
                  <c:pt idx="6">
                    <c:v>1.0559623154559257</c:v>
                  </c:pt>
                  <c:pt idx="7">
                    <c:v>1.1939549303498602</c:v>
                  </c:pt>
                  <c:pt idx="8">
                    <c:v>0.9239374001866375</c:v>
                  </c:pt>
                  <c:pt idx="9">
                    <c:v>1.5754776872387934</c:v>
                  </c:pt>
                  <c:pt idx="10">
                    <c:v>1.4006467785360821</c:v>
                  </c:pt>
                  <c:pt idx="11">
                    <c:v>0.88559401852916253</c:v>
                  </c:pt>
                  <c:pt idx="12">
                    <c:v>1.0165068773823676</c:v>
                  </c:pt>
                  <c:pt idx="13">
                    <c:v>0.59538640326967851</c:v>
                  </c:pt>
                  <c:pt idx="14">
                    <c:v>1.4260536553927563</c:v>
                  </c:pt>
                  <c:pt idx="15">
                    <c:v>1.0029202339633623</c:v>
                  </c:pt>
                  <c:pt idx="16">
                    <c:v>1.4022068683323174</c:v>
                  </c:pt>
                  <c:pt idx="17">
                    <c:v>0.70375449344453012</c:v>
                  </c:pt>
                  <c:pt idx="18">
                    <c:v>1.1095419223570928</c:v>
                  </c:pt>
                  <c:pt idx="19">
                    <c:v>0.80788178202047167</c:v>
                  </c:pt>
                  <c:pt idx="20">
                    <c:v>0.67886940482122748</c:v>
                  </c:pt>
                  <c:pt idx="21">
                    <c:v>1.2451335647404045</c:v>
                  </c:pt>
                  <c:pt idx="22">
                    <c:v>0.72300839029509856</c:v>
                  </c:pt>
                  <c:pt idx="23">
                    <c:v>1.0235812682368306</c:v>
                  </c:pt>
                  <c:pt idx="24">
                    <c:v>0.87892056937186958</c:v>
                  </c:pt>
                  <c:pt idx="25">
                    <c:v>1.2461911690410856</c:v>
                  </c:pt>
                  <c:pt idx="26">
                    <c:v>1.1960480234001727</c:v>
                  </c:pt>
                  <c:pt idx="27">
                    <c:v>1.168590899983833</c:v>
                  </c:pt>
                  <c:pt idx="28">
                    <c:v>1.1877628806912532</c:v>
                  </c:pt>
                  <c:pt idx="29">
                    <c:v>1.4419076566391107</c:v>
                  </c:pt>
                  <c:pt idx="30">
                    <c:v>0.90367167439458351</c:v>
                  </c:pt>
                  <c:pt idx="31">
                    <c:v>1.1863440861790964</c:v>
                  </c:pt>
                  <c:pt idx="32">
                    <c:v>1.4515277020171113</c:v>
                  </c:pt>
                  <c:pt idx="33">
                    <c:v>1.0960304790754076</c:v>
                  </c:pt>
                  <c:pt idx="34">
                    <c:v>1.3627831547726215</c:v>
                  </c:pt>
                  <c:pt idx="35">
                    <c:v>1.1940632256034307</c:v>
                  </c:pt>
                  <c:pt idx="36">
                    <c:v>0.95844142015657585</c:v>
                  </c:pt>
                  <c:pt idx="37">
                    <c:v>1.4456464496030534</c:v>
                  </c:pt>
                  <c:pt idx="38">
                    <c:v>1.2629198974058149</c:v>
                  </c:pt>
                  <c:pt idx="39">
                    <c:v>1.215306289840866</c:v>
                  </c:pt>
                  <c:pt idx="40">
                    <c:v>1.0529058160185956</c:v>
                  </c:pt>
                  <c:pt idx="41">
                    <c:v>0.82911531966232521</c:v>
                  </c:pt>
                  <c:pt idx="42">
                    <c:v>1.6043925868753293</c:v>
                  </c:pt>
                  <c:pt idx="43">
                    <c:v>1.1596756448645182</c:v>
                  </c:pt>
                  <c:pt idx="44">
                    <c:v>1.2312441103489127</c:v>
                  </c:pt>
                  <c:pt idx="45">
                    <c:v>1.0002437710557235</c:v>
                  </c:pt>
                  <c:pt idx="46">
                    <c:v>0.82798870898794241</c:v>
                  </c:pt>
                  <c:pt idx="47">
                    <c:v>1.0182816339121161</c:v>
                  </c:pt>
                  <c:pt idx="48">
                    <c:v>0.9630662847718221</c:v>
                  </c:pt>
                  <c:pt idx="49">
                    <c:v>0.97318431333016564</c:v>
                  </c:pt>
                  <c:pt idx="50">
                    <c:v>0.85761128488642246</c:v>
                  </c:pt>
                  <c:pt idx="51">
                    <c:v>1.2102340291333724</c:v>
                  </c:pt>
                  <c:pt idx="52">
                    <c:v>1.1464759877128072</c:v>
                  </c:pt>
                  <c:pt idx="53">
                    <c:v>1.8173856715749921</c:v>
                  </c:pt>
                  <c:pt idx="54">
                    <c:v>0.97223617246384808</c:v>
                  </c:pt>
                  <c:pt idx="55">
                    <c:v>1.2591742262260393</c:v>
                  </c:pt>
                  <c:pt idx="56">
                    <c:v>1.1482581392862703</c:v>
                  </c:pt>
                  <c:pt idx="57">
                    <c:v>1.1694166802759642</c:v>
                  </c:pt>
                  <c:pt idx="58">
                    <c:v>1.4029102869065675</c:v>
                  </c:pt>
                  <c:pt idx="59">
                    <c:v>0.86997011574730843</c:v>
                  </c:pt>
                  <c:pt idx="60">
                    <c:v>1.1525013968008673</c:v>
                  </c:pt>
                  <c:pt idx="61">
                    <c:v>0.92535769405427881</c:v>
                  </c:pt>
                  <c:pt idx="62">
                    <c:v>1.5475665875629427</c:v>
                  </c:pt>
                  <c:pt idx="63">
                    <c:v>0.92185026585648522</c:v>
                  </c:pt>
                  <c:pt idx="64">
                    <c:v>0.85197790111162186</c:v>
                  </c:pt>
                  <c:pt idx="65">
                    <c:v>0.93959770078271421</c:v>
                  </c:pt>
                  <c:pt idx="66">
                    <c:v>0.880740189933506</c:v>
                  </c:pt>
                  <c:pt idx="67">
                    <c:v>0.74259643336401349</c:v>
                  </c:pt>
                  <c:pt idx="68">
                    <c:v>0.72936898425108565</c:v>
                  </c:pt>
                  <c:pt idx="69">
                    <c:v>1.1359326754481451</c:v>
                  </c:pt>
                  <c:pt idx="70">
                    <c:v>0.82473873989230351</c:v>
                  </c:pt>
                  <c:pt idx="71">
                    <c:v>1.1149181491026905</c:v>
                  </c:pt>
                  <c:pt idx="72">
                    <c:v>0.80299411595917702</c:v>
                  </c:pt>
                  <c:pt idx="73">
                    <c:v>0.95389838139351191</c:v>
                  </c:pt>
                  <c:pt idx="74">
                    <c:v>0.69332155441986199</c:v>
                  </c:pt>
                  <c:pt idx="75">
                    <c:v>1.0887303993158333</c:v>
                  </c:pt>
                  <c:pt idx="76">
                    <c:v>1.1692402483441628</c:v>
                  </c:pt>
                  <c:pt idx="77">
                    <c:v>1.1027659092668796</c:v>
                  </c:pt>
                  <c:pt idx="78">
                    <c:v>1.5007192873164001</c:v>
                  </c:pt>
                  <c:pt idx="79">
                    <c:v>1.2463717756143364</c:v>
                  </c:pt>
                  <c:pt idx="80">
                    <c:v>1.0560125006411674</c:v>
                  </c:pt>
                  <c:pt idx="81">
                    <c:v>1.4547870183091653</c:v>
                  </c:pt>
                  <c:pt idx="82">
                    <c:v>1.5696803900310246</c:v>
                  </c:pt>
                  <c:pt idx="83">
                    <c:v>0.94153185302422859</c:v>
                  </c:pt>
                  <c:pt idx="84">
                    <c:v>0.52270163851170215</c:v>
                  </c:pt>
                  <c:pt idx="85">
                    <c:v>1.5707236055979037</c:v>
                  </c:pt>
                  <c:pt idx="86">
                    <c:v>1.6073140345822632</c:v>
                  </c:pt>
                  <c:pt idx="87">
                    <c:v>1.1959350641003845</c:v>
                  </c:pt>
                  <c:pt idx="88">
                    <c:v>1.3747722886931744</c:v>
                  </c:pt>
                  <c:pt idx="89">
                    <c:v>1.0673973826550733</c:v>
                  </c:pt>
                  <c:pt idx="90">
                    <c:v>0.45270431226263513</c:v>
                  </c:pt>
                  <c:pt idx="91">
                    <c:v>0.76774107719465834</c:v>
                  </c:pt>
                  <c:pt idx="92">
                    <c:v>0.46420814212322759</c:v>
                  </c:pt>
                  <c:pt idx="93">
                    <c:v>1.1567977751520435</c:v>
                  </c:pt>
                  <c:pt idx="94">
                    <c:v>1.0805886031492735</c:v>
                  </c:pt>
                  <c:pt idx="95">
                    <c:v>0.76619061833615854</c:v>
                  </c:pt>
                  <c:pt idx="96">
                    <c:v>0.56937926151574603</c:v>
                  </c:pt>
                  <c:pt idx="97">
                    <c:v>0.78011285601235503</c:v>
                  </c:pt>
                  <c:pt idx="98">
                    <c:v>0.55114605016813345</c:v>
                  </c:pt>
                  <c:pt idx="99">
                    <c:v>1.0262155590281699</c:v>
                  </c:pt>
                  <c:pt idx="100">
                    <c:v>1.2680955151795368</c:v>
                  </c:pt>
                  <c:pt idx="101">
                    <c:v>1.1348072233858979</c:v>
                  </c:pt>
                  <c:pt idx="102">
                    <c:v>1.6421777271859097</c:v>
                  </c:pt>
                  <c:pt idx="103">
                    <c:v>1.5093850544930525</c:v>
                  </c:pt>
                  <c:pt idx="104">
                    <c:v>0.95881743687325638</c:v>
                  </c:pt>
                  <c:pt idx="105">
                    <c:v>1.7151385897036144</c:v>
                  </c:pt>
                  <c:pt idx="106">
                    <c:v>1.4181724322076465</c:v>
                  </c:pt>
                  <c:pt idx="107">
                    <c:v>0.9102017924037108</c:v>
                  </c:pt>
                  <c:pt idx="108">
                    <c:v>1.0308544115888416</c:v>
                  </c:pt>
                  <c:pt idx="109">
                    <c:v>1.3758034453385151</c:v>
                  </c:pt>
                  <c:pt idx="110">
                    <c:v>1.3877103709599028</c:v>
                  </c:pt>
                  <c:pt idx="111">
                    <c:v>1.1830987821274157</c:v>
                  </c:pt>
                  <c:pt idx="112">
                    <c:v>1.0013348855116053</c:v>
                  </c:pt>
                  <c:pt idx="113">
                    <c:v>1.3486629088144018</c:v>
                  </c:pt>
                  <c:pt idx="114">
                    <c:v>1.0162266427197744</c:v>
                  </c:pt>
                  <c:pt idx="115">
                    <c:v>1.224694647343648</c:v>
                  </c:pt>
                  <c:pt idx="116">
                    <c:v>1.3988493748627908</c:v>
                  </c:pt>
                  <c:pt idx="117">
                    <c:v>0.67124782037505903</c:v>
                  </c:pt>
                  <c:pt idx="118">
                    <c:v>1.5360224975065304</c:v>
                  </c:pt>
                </c:numCache>
              </c:numRef>
            </c:plus>
            <c:minus>
              <c:numRef>
                <c:f>Summary!$I$67:$I$185</c:f>
                <c:numCache>
                  <c:formatCode>General</c:formatCode>
                  <c:ptCount val="119"/>
                  <c:pt idx="0">
                    <c:v>1.2933526943939022</c:v>
                  </c:pt>
                  <c:pt idx="1">
                    <c:v>1.9264299841281278</c:v>
                  </c:pt>
                  <c:pt idx="2">
                    <c:v>1.1531976874600318</c:v>
                  </c:pt>
                  <c:pt idx="3">
                    <c:v>0.7147726514115823</c:v>
                  </c:pt>
                  <c:pt idx="4">
                    <c:v>0.76922760432801252</c:v>
                  </c:pt>
                  <c:pt idx="5">
                    <c:v>1.2065185420359461</c:v>
                  </c:pt>
                  <c:pt idx="6">
                    <c:v>1.0559623154559257</c:v>
                  </c:pt>
                  <c:pt idx="7">
                    <c:v>1.1939549303498602</c:v>
                  </c:pt>
                  <c:pt idx="8">
                    <c:v>0.9239374001866375</c:v>
                  </c:pt>
                  <c:pt idx="9">
                    <c:v>1.5754776872387934</c:v>
                  </c:pt>
                  <c:pt idx="10">
                    <c:v>1.4006467785360821</c:v>
                  </c:pt>
                  <c:pt idx="11">
                    <c:v>0.88559401852916253</c:v>
                  </c:pt>
                  <c:pt idx="12">
                    <c:v>1.0165068773823676</c:v>
                  </c:pt>
                  <c:pt idx="13">
                    <c:v>0.59538640326967851</c:v>
                  </c:pt>
                  <c:pt idx="14">
                    <c:v>1.4260536553927563</c:v>
                  </c:pt>
                  <c:pt idx="15">
                    <c:v>1.0029202339633623</c:v>
                  </c:pt>
                  <c:pt idx="16">
                    <c:v>1.4022068683323174</c:v>
                  </c:pt>
                  <c:pt idx="17">
                    <c:v>0.70375449344453012</c:v>
                  </c:pt>
                  <c:pt idx="18">
                    <c:v>1.1095419223570928</c:v>
                  </c:pt>
                  <c:pt idx="19">
                    <c:v>0.80788178202047167</c:v>
                  </c:pt>
                  <c:pt idx="20">
                    <c:v>0.67886940482122748</c:v>
                  </c:pt>
                  <c:pt idx="21">
                    <c:v>1.2451335647404045</c:v>
                  </c:pt>
                  <c:pt idx="22">
                    <c:v>0.72300839029509856</c:v>
                  </c:pt>
                  <c:pt idx="23">
                    <c:v>1.0235812682368306</c:v>
                  </c:pt>
                  <c:pt idx="24">
                    <c:v>0.87892056937186958</c:v>
                  </c:pt>
                  <c:pt idx="25">
                    <c:v>1.2461911690410856</c:v>
                  </c:pt>
                  <c:pt idx="26">
                    <c:v>1.1960480234001727</c:v>
                  </c:pt>
                  <c:pt idx="27">
                    <c:v>1.168590899983833</c:v>
                  </c:pt>
                  <c:pt idx="28">
                    <c:v>1.1877628806912532</c:v>
                  </c:pt>
                  <c:pt idx="29">
                    <c:v>1.4419076566391107</c:v>
                  </c:pt>
                  <c:pt idx="30">
                    <c:v>0.90367167439458351</c:v>
                  </c:pt>
                  <c:pt idx="31">
                    <c:v>1.1863440861790964</c:v>
                  </c:pt>
                  <c:pt idx="32">
                    <c:v>1.4515277020171113</c:v>
                  </c:pt>
                  <c:pt idx="33">
                    <c:v>1.0960304790754076</c:v>
                  </c:pt>
                  <c:pt idx="34">
                    <c:v>1.3627831547726215</c:v>
                  </c:pt>
                  <c:pt idx="35">
                    <c:v>1.1940632256034307</c:v>
                  </c:pt>
                  <c:pt idx="36">
                    <c:v>0.95844142015657585</c:v>
                  </c:pt>
                  <c:pt idx="37">
                    <c:v>1.4456464496030534</c:v>
                  </c:pt>
                  <c:pt idx="38">
                    <c:v>1.2629198974058149</c:v>
                  </c:pt>
                  <c:pt idx="39">
                    <c:v>1.215306289840866</c:v>
                  </c:pt>
                  <c:pt idx="40">
                    <c:v>1.0529058160185956</c:v>
                  </c:pt>
                  <c:pt idx="41">
                    <c:v>0.82911531966232521</c:v>
                  </c:pt>
                  <c:pt idx="42">
                    <c:v>1.6043925868753293</c:v>
                  </c:pt>
                  <c:pt idx="43">
                    <c:v>1.1596756448645182</c:v>
                  </c:pt>
                  <c:pt idx="44">
                    <c:v>1.2312441103489127</c:v>
                  </c:pt>
                  <c:pt idx="45">
                    <c:v>1.0002437710557235</c:v>
                  </c:pt>
                  <c:pt idx="46">
                    <c:v>0.82798870898794241</c:v>
                  </c:pt>
                  <c:pt idx="47">
                    <c:v>1.0182816339121161</c:v>
                  </c:pt>
                  <c:pt idx="48">
                    <c:v>0.9630662847718221</c:v>
                  </c:pt>
                  <c:pt idx="49">
                    <c:v>0.97318431333016564</c:v>
                  </c:pt>
                  <c:pt idx="50">
                    <c:v>0.85761128488642246</c:v>
                  </c:pt>
                  <c:pt idx="51">
                    <c:v>1.2102340291333724</c:v>
                  </c:pt>
                  <c:pt idx="52">
                    <c:v>1.1464759877128072</c:v>
                  </c:pt>
                  <c:pt idx="53">
                    <c:v>1.8173856715749921</c:v>
                  </c:pt>
                  <c:pt idx="54">
                    <c:v>0.97223617246384808</c:v>
                  </c:pt>
                  <c:pt idx="55">
                    <c:v>1.2591742262260393</c:v>
                  </c:pt>
                  <c:pt idx="56">
                    <c:v>1.1482581392862703</c:v>
                  </c:pt>
                  <c:pt idx="57">
                    <c:v>1.1694166802759642</c:v>
                  </c:pt>
                  <c:pt idx="58">
                    <c:v>1.4029102869065675</c:v>
                  </c:pt>
                  <c:pt idx="59">
                    <c:v>0.86997011574730843</c:v>
                  </c:pt>
                  <c:pt idx="60">
                    <c:v>1.1525013968008673</c:v>
                  </c:pt>
                  <c:pt idx="61">
                    <c:v>0.92535769405427881</c:v>
                  </c:pt>
                  <c:pt idx="62">
                    <c:v>1.5475665875629427</c:v>
                  </c:pt>
                  <c:pt idx="63">
                    <c:v>0.92185026585648522</c:v>
                  </c:pt>
                  <c:pt idx="64">
                    <c:v>0.85197790111162186</c:v>
                  </c:pt>
                  <c:pt idx="65">
                    <c:v>0.93959770078271421</c:v>
                  </c:pt>
                  <c:pt idx="66">
                    <c:v>0.880740189933506</c:v>
                  </c:pt>
                  <c:pt idx="67">
                    <c:v>0.74259643336401349</c:v>
                  </c:pt>
                  <c:pt idx="68">
                    <c:v>0.72936898425108565</c:v>
                  </c:pt>
                  <c:pt idx="69">
                    <c:v>1.1359326754481451</c:v>
                  </c:pt>
                  <c:pt idx="70">
                    <c:v>0.82473873989230351</c:v>
                  </c:pt>
                  <c:pt idx="71">
                    <c:v>1.1149181491026905</c:v>
                  </c:pt>
                  <c:pt idx="72">
                    <c:v>0.80299411595917702</c:v>
                  </c:pt>
                  <c:pt idx="73">
                    <c:v>0.95389838139351191</c:v>
                  </c:pt>
                  <c:pt idx="74">
                    <c:v>0.69332155441986199</c:v>
                  </c:pt>
                  <c:pt idx="75">
                    <c:v>1.0887303993158333</c:v>
                  </c:pt>
                  <c:pt idx="76">
                    <c:v>1.1692402483441628</c:v>
                  </c:pt>
                  <c:pt idx="77">
                    <c:v>1.1027659092668796</c:v>
                  </c:pt>
                  <c:pt idx="78">
                    <c:v>1.5007192873164001</c:v>
                  </c:pt>
                  <c:pt idx="79">
                    <c:v>1.2463717756143364</c:v>
                  </c:pt>
                  <c:pt idx="80">
                    <c:v>1.0560125006411674</c:v>
                  </c:pt>
                  <c:pt idx="81">
                    <c:v>1.4547870183091653</c:v>
                  </c:pt>
                  <c:pt idx="82">
                    <c:v>1.5696803900310246</c:v>
                  </c:pt>
                  <c:pt idx="83">
                    <c:v>0.94153185302422859</c:v>
                  </c:pt>
                  <c:pt idx="84">
                    <c:v>0.52270163851170215</c:v>
                  </c:pt>
                  <c:pt idx="85">
                    <c:v>1.5707236055979037</c:v>
                  </c:pt>
                  <c:pt idx="86">
                    <c:v>1.6073140345822632</c:v>
                  </c:pt>
                  <c:pt idx="87">
                    <c:v>1.1959350641003845</c:v>
                  </c:pt>
                  <c:pt idx="88">
                    <c:v>1.3747722886931744</c:v>
                  </c:pt>
                  <c:pt idx="89">
                    <c:v>1.0673973826550733</c:v>
                  </c:pt>
                  <c:pt idx="90">
                    <c:v>0.45270431226263513</c:v>
                  </c:pt>
                  <c:pt idx="91">
                    <c:v>0.76774107719465834</c:v>
                  </c:pt>
                  <c:pt idx="92">
                    <c:v>0.46420814212322759</c:v>
                  </c:pt>
                  <c:pt idx="93">
                    <c:v>1.1567977751520435</c:v>
                  </c:pt>
                  <c:pt idx="94">
                    <c:v>1.0805886031492735</c:v>
                  </c:pt>
                  <c:pt idx="95">
                    <c:v>0.76619061833615854</c:v>
                  </c:pt>
                  <c:pt idx="96">
                    <c:v>0.56937926151574603</c:v>
                  </c:pt>
                  <c:pt idx="97">
                    <c:v>0.78011285601235503</c:v>
                  </c:pt>
                  <c:pt idx="98">
                    <c:v>0.55114605016813345</c:v>
                  </c:pt>
                  <c:pt idx="99">
                    <c:v>1.0262155590281699</c:v>
                  </c:pt>
                  <c:pt idx="100">
                    <c:v>1.2680955151795368</c:v>
                  </c:pt>
                  <c:pt idx="101">
                    <c:v>1.1348072233858979</c:v>
                  </c:pt>
                  <c:pt idx="102">
                    <c:v>1.6421777271859097</c:v>
                  </c:pt>
                  <c:pt idx="103">
                    <c:v>1.5093850544930525</c:v>
                  </c:pt>
                  <c:pt idx="104">
                    <c:v>0.95881743687325638</c:v>
                  </c:pt>
                  <c:pt idx="105">
                    <c:v>1.7151385897036144</c:v>
                  </c:pt>
                  <c:pt idx="106">
                    <c:v>1.4181724322076465</c:v>
                  </c:pt>
                  <c:pt idx="107">
                    <c:v>0.9102017924037108</c:v>
                  </c:pt>
                  <c:pt idx="108">
                    <c:v>1.0308544115888416</c:v>
                  </c:pt>
                  <c:pt idx="109">
                    <c:v>1.3758034453385151</c:v>
                  </c:pt>
                  <c:pt idx="110">
                    <c:v>1.3877103709599028</c:v>
                  </c:pt>
                  <c:pt idx="111">
                    <c:v>1.1830987821274157</c:v>
                  </c:pt>
                  <c:pt idx="112">
                    <c:v>1.0013348855116053</c:v>
                  </c:pt>
                  <c:pt idx="113">
                    <c:v>1.3486629088144018</c:v>
                  </c:pt>
                  <c:pt idx="114">
                    <c:v>1.0162266427197744</c:v>
                  </c:pt>
                  <c:pt idx="115">
                    <c:v>1.224694647343648</c:v>
                  </c:pt>
                  <c:pt idx="116">
                    <c:v>1.3988493748627908</c:v>
                  </c:pt>
                  <c:pt idx="117">
                    <c:v>0.67124782037505903</c:v>
                  </c:pt>
                  <c:pt idx="118">
                    <c:v>1.5360224975065304</c:v>
                  </c:pt>
                </c:numCache>
              </c:numRef>
            </c:minus>
            <c:spPr>
              <a:ln w="15875"/>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Summary!$H$67:$H$185</c:f>
              <c:numCache>
                <c:formatCode>0.000</c:formatCode>
                <c:ptCount val="119"/>
                <c:pt idx="0">
                  <c:v>21.707111767099661</c:v>
                </c:pt>
                <c:pt idx="1">
                  <c:v>21.179883286962362</c:v>
                </c:pt>
                <c:pt idx="2">
                  <c:v>25.41353727794581</c:v>
                </c:pt>
                <c:pt idx="3">
                  <c:v>26.659158716447145</c:v>
                </c:pt>
                <c:pt idx="4">
                  <c:v>23.282359136049561</c:v>
                </c:pt>
                <c:pt idx="5">
                  <c:v>24.095226187216852</c:v>
                </c:pt>
                <c:pt idx="6">
                  <c:v>24.324152152494307</c:v>
                </c:pt>
                <c:pt idx="7">
                  <c:v>22.927571254830131</c:v>
                </c:pt>
                <c:pt idx="8">
                  <c:v>23.173161045312728</c:v>
                </c:pt>
                <c:pt idx="9">
                  <c:v>22.872088391744629</c:v>
                </c:pt>
                <c:pt idx="10">
                  <c:v>21.516655522842246</c:v>
                </c:pt>
                <c:pt idx="11">
                  <c:v>21.755987222839032</c:v>
                </c:pt>
                <c:pt idx="12">
                  <c:v>22.4229763834336</c:v>
                </c:pt>
                <c:pt idx="13">
                  <c:v>19.512331776138534</c:v>
                </c:pt>
                <c:pt idx="14">
                  <c:v>20.189689592243077</c:v>
                </c:pt>
                <c:pt idx="15">
                  <c:v>18.312698141098139</c:v>
                </c:pt>
                <c:pt idx="16">
                  <c:v>23.276709510250676</c:v>
                </c:pt>
                <c:pt idx="17">
                  <c:v>20.644986273591101</c:v>
                </c:pt>
                <c:pt idx="18">
                  <c:v>18.110404578372343</c:v>
                </c:pt>
                <c:pt idx="19">
                  <c:v>19.429950116477688</c:v>
                </c:pt>
                <c:pt idx="20">
                  <c:v>18.7350283010684</c:v>
                </c:pt>
                <c:pt idx="21">
                  <c:v>19.141624321421983</c:v>
                </c:pt>
                <c:pt idx="22">
                  <c:v>18.386929613419923</c:v>
                </c:pt>
                <c:pt idx="23">
                  <c:v>22.698917185541557</c:v>
                </c:pt>
                <c:pt idx="24">
                  <c:v>21.099330077890919</c:v>
                </c:pt>
                <c:pt idx="25">
                  <c:v>23.635407886350443</c:v>
                </c:pt>
                <c:pt idx="26">
                  <c:v>24.832350525024847</c:v>
                </c:pt>
                <c:pt idx="27">
                  <c:v>25.461403212731089</c:v>
                </c:pt>
                <c:pt idx="28">
                  <c:v>24.432772900935102</c:v>
                </c:pt>
                <c:pt idx="29">
                  <c:v>24.677147846071104</c:v>
                </c:pt>
                <c:pt idx="30">
                  <c:v>24.436172819282358</c:v>
                </c:pt>
                <c:pt idx="31">
                  <c:v>24.363328853881516</c:v>
                </c:pt>
                <c:pt idx="32">
                  <c:v>23.099672755942066</c:v>
                </c:pt>
                <c:pt idx="33">
                  <c:v>24.30509035122255</c:v>
                </c:pt>
                <c:pt idx="34">
                  <c:v>23.916789149709381</c:v>
                </c:pt>
                <c:pt idx="35">
                  <c:v>23.166637361159424</c:v>
                </c:pt>
                <c:pt idx="36">
                  <c:v>21.575712047774697</c:v>
                </c:pt>
                <c:pt idx="37">
                  <c:v>20.579067934656212</c:v>
                </c:pt>
                <c:pt idx="38">
                  <c:v>19.93608466618695</c:v>
                </c:pt>
                <c:pt idx="39">
                  <c:v>21.191425893743457</c:v>
                </c:pt>
                <c:pt idx="40">
                  <c:v>22.462004014373345</c:v>
                </c:pt>
                <c:pt idx="41">
                  <c:v>20.776244390299706</c:v>
                </c:pt>
                <c:pt idx="42">
                  <c:v>21.354686767985804</c:v>
                </c:pt>
                <c:pt idx="43">
                  <c:v>19.506712810000618</c:v>
                </c:pt>
                <c:pt idx="44">
                  <c:v>20.104569699615794</c:v>
                </c:pt>
                <c:pt idx="45">
                  <c:v>18.997385182674137</c:v>
                </c:pt>
                <c:pt idx="46">
                  <c:v>22.05127275438851</c:v>
                </c:pt>
                <c:pt idx="47">
                  <c:v>22.365002744406322</c:v>
                </c:pt>
                <c:pt idx="48">
                  <c:v>22.972377011301351</c:v>
                </c:pt>
                <c:pt idx="49">
                  <c:v>24.268142987315848</c:v>
                </c:pt>
                <c:pt idx="50">
                  <c:v>25.98782228348675</c:v>
                </c:pt>
                <c:pt idx="51">
                  <c:v>25.117157100691074</c:v>
                </c:pt>
                <c:pt idx="52">
                  <c:v>24.931703672350089</c:v>
                </c:pt>
                <c:pt idx="53">
                  <c:v>25.444670498710149</c:v>
                </c:pt>
                <c:pt idx="54">
                  <c:v>26.263105072715231</c:v>
                </c:pt>
                <c:pt idx="55">
                  <c:v>24.677405154802333</c:v>
                </c:pt>
                <c:pt idx="56">
                  <c:v>26.048731053140294</c:v>
                </c:pt>
                <c:pt idx="57">
                  <c:v>24.224686496771412</c:v>
                </c:pt>
                <c:pt idx="58">
                  <c:v>24.002770795659398</c:v>
                </c:pt>
                <c:pt idx="59">
                  <c:v>26.605998395633698</c:v>
                </c:pt>
                <c:pt idx="60">
                  <c:v>20.851911108339575</c:v>
                </c:pt>
                <c:pt idx="61">
                  <c:v>21.995927428540988</c:v>
                </c:pt>
                <c:pt idx="62">
                  <c:v>22.18911658576808</c:v>
                </c:pt>
                <c:pt idx="63">
                  <c:v>21.576827918469931</c:v>
                </c:pt>
                <c:pt idx="64">
                  <c:v>23.611078420590236</c:v>
                </c:pt>
                <c:pt idx="65">
                  <c:v>25.023265853862075</c:v>
                </c:pt>
                <c:pt idx="66">
                  <c:v>21.837264122918214</c:v>
                </c:pt>
                <c:pt idx="67">
                  <c:v>21.448584293445418</c:v>
                </c:pt>
                <c:pt idx="68">
                  <c:v>21.817262924012212</c:v>
                </c:pt>
                <c:pt idx="69">
                  <c:v>20.654631014299373</c:v>
                </c:pt>
                <c:pt idx="70">
                  <c:v>21.289789864905959</c:v>
                </c:pt>
                <c:pt idx="71">
                  <c:v>23.278245135166269</c:v>
                </c:pt>
                <c:pt idx="72">
                  <c:v>23.88455297994712</c:v>
                </c:pt>
                <c:pt idx="73">
                  <c:v>24.165990037357911</c:v>
                </c:pt>
                <c:pt idx="74">
                  <c:v>25.296041163286251</c:v>
                </c:pt>
                <c:pt idx="75">
                  <c:v>26.395268839239716</c:v>
                </c:pt>
                <c:pt idx="76">
                  <c:v>23.384776604761552</c:v>
                </c:pt>
                <c:pt idx="77">
                  <c:v>25.146522226282602</c:v>
                </c:pt>
                <c:pt idx="78">
                  <c:v>25.407444045980604</c:v>
                </c:pt>
                <c:pt idx="79">
                  <c:v>22.601339408271922</c:v>
                </c:pt>
                <c:pt idx="80">
                  <c:v>25.291049693309859</c:v>
                </c:pt>
                <c:pt idx="81">
                  <c:v>22.873048614847693</c:v>
                </c:pt>
                <c:pt idx="82">
                  <c:v>24.408605565910786</c:v>
                </c:pt>
                <c:pt idx="83">
                  <c:v>22.981632407858271</c:v>
                </c:pt>
                <c:pt idx="84">
                  <c:v>24.494032090733725</c:v>
                </c:pt>
                <c:pt idx="85">
                  <c:v>20.295547799793393</c:v>
                </c:pt>
                <c:pt idx="86">
                  <c:v>22.227667498356045</c:v>
                </c:pt>
                <c:pt idx="87">
                  <c:v>19.580334818251416</c:v>
                </c:pt>
                <c:pt idx="88">
                  <c:v>19.882011854676673</c:v>
                </c:pt>
                <c:pt idx="89">
                  <c:v>23.008987554799909</c:v>
                </c:pt>
                <c:pt idx="90">
                  <c:v>21.824439509344803</c:v>
                </c:pt>
                <c:pt idx="91">
                  <c:v>21.175839149603153</c:v>
                </c:pt>
                <c:pt idx="92">
                  <c:v>20.216078353048829</c:v>
                </c:pt>
                <c:pt idx="93">
                  <c:v>20.336315000868602</c:v>
                </c:pt>
                <c:pt idx="94">
                  <c:v>20.145734820575264</c:v>
                </c:pt>
                <c:pt idx="95">
                  <c:v>24.086907439375317</c:v>
                </c:pt>
                <c:pt idx="96">
                  <c:v>23.32341266565059</c:v>
                </c:pt>
                <c:pt idx="97">
                  <c:v>24.458815488411513</c:v>
                </c:pt>
                <c:pt idx="98">
                  <c:v>25.604814177965064</c:v>
                </c:pt>
                <c:pt idx="99">
                  <c:v>25.138306338212928</c:v>
                </c:pt>
                <c:pt idx="100">
                  <c:v>25.794737027557694</c:v>
                </c:pt>
                <c:pt idx="101">
                  <c:v>24.286152310772447</c:v>
                </c:pt>
                <c:pt idx="102">
                  <c:v>25.50488125518438</c:v>
                </c:pt>
                <c:pt idx="103">
                  <c:v>24.42483144372369</c:v>
                </c:pt>
                <c:pt idx="104">
                  <c:v>25.058626833579655</c:v>
                </c:pt>
                <c:pt idx="105">
                  <c:v>23.820028242641328</c:v>
                </c:pt>
                <c:pt idx="106">
                  <c:v>24.598742665929613</c:v>
                </c:pt>
                <c:pt idx="107">
                  <c:v>23.56839175582903</c:v>
                </c:pt>
                <c:pt idx="108">
                  <c:v>24.140426023893625</c:v>
                </c:pt>
                <c:pt idx="109">
                  <c:v>21.172379341270922</c:v>
                </c:pt>
                <c:pt idx="110">
                  <c:v>20.430096519127872</c:v>
                </c:pt>
                <c:pt idx="111">
                  <c:v>20.844317482278893</c:v>
                </c:pt>
                <c:pt idx="112">
                  <c:v>21.832281865198809</c:v>
                </c:pt>
                <c:pt idx="113">
                  <c:v>20.154661455527574</c:v>
                </c:pt>
                <c:pt idx="114">
                  <c:v>19.941170857056406</c:v>
                </c:pt>
                <c:pt idx="115">
                  <c:v>20.702717222944738</c:v>
                </c:pt>
                <c:pt idx="116">
                  <c:v>20.301277894927686</c:v>
                </c:pt>
                <c:pt idx="117">
                  <c:v>21.301773627259735</c:v>
                </c:pt>
                <c:pt idx="118">
                  <c:v>21.217540881129786</c:v>
                </c:pt>
              </c:numCache>
            </c:numRef>
          </c:val>
          <c:smooth val="0"/>
          <c:extLst>
            <c:ext xmlns:c16="http://schemas.microsoft.com/office/drawing/2014/chart" uri="{C3380CC4-5D6E-409C-BE32-E72D297353CC}">
              <c16:uniqueId val="{00000000-3842-4D5F-B59A-B56D5F3FB14B}"/>
            </c:ext>
          </c:extLst>
        </c:ser>
        <c:dLbls>
          <c:showLegendKey val="0"/>
          <c:showVal val="0"/>
          <c:showCatName val="0"/>
          <c:showSerName val="0"/>
          <c:showPercent val="0"/>
          <c:showBubbleSize val="0"/>
        </c:dLbls>
        <c:marker val="1"/>
        <c:smooth val="0"/>
        <c:axId val="96140288"/>
        <c:axId val="96678656"/>
        <c:extLst>
          <c:ext xmlns:c15="http://schemas.microsoft.com/office/drawing/2012/chart" uri="{02D57815-91ED-43cb-92C2-25804820EDAC}">
            <c15:filteredLineSeries>
              <c15:ser>
                <c:idx val="2"/>
                <c:order val="1"/>
                <c:tx>
                  <c:strRef>
                    <c:extLst>
                      <c:ex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c:ext uri="{02D57815-91ED-43cb-92C2-25804820EDAC}">
                          <c15:formulaRef>
                            <c15:sqref>Summary!#REF!</c15:sqref>
                          </c15:formulaRef>
                        </c:ext>
                      </c:extLst>
                      <c:numCache>
                        <c:formatCode>General</c:formatCode>
                        <c:ptCount val="1"/>
                        <c:pt idx="0">
                          <c:v>1</c:v>
                        </c:pt>
                      </c:numCache>
                    </c:numRef>
                  </c:plus>
                  <c:minus>
                    <c:numRef>
                      <c:extLst>
                        <c:ext uri="{02D57815-91ED-43cb-92C2-25804820EDAC}">
                          <c15:formulaRef>
                            <c15:sqref>Summary!#REF!</c15:sqref>
                          </c15:formulaRef>
                        </c:ext>
                      </c:extLst>
                      <c:numCache>
                        <c:formatCode>General</c:formatCode>
                        <c:ptCount val="1"/>
                        <c:pt idx="0">
                          <c:v>1</c:v>
                        </c:pt>
                      </c:numCache>
                    </c:numRef>
                  </c:minus>
                </c:errBars>
                <c:cat>
                  <c:strRef>
                    <c:extLst>
                      <c:ex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c:ext uri="{02D57815-91ED-43cb-92C2-25804820EDAC}">
                        <c15:formulaRef>
                          <c15:sqref>Summary!#REF!</c15:sqref>
                        </c15:formulaRef>
                      </c:ext>
                    </c:extLst>
                    <c:numCache>
                      <c:formatCode>General</c:formatCode>
                      <c:ptCount val="1"/>
                      <c:pt idx="0">
                        <c:v>1</c:v>
                      </c:pt>
                    </c:numCache>
                  </c:numRef>
                </c:val>
                <c:smooth val="0"/>
                <c:extLst>
                  <c:ext xmlns:c16="http://schemas.microsoft.com/office/drawing/2014/chart" uri="{C3380CC4-5D6E-409C-BE32-E72D297353CC}">
                    <c16:uniqueId val="{00000002-3842-4D5F-B59A-B56D5F3FB14B}"/>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Summary!#REF!</c15:sqref>
                        </c15:formulaRef>
                      </c:ext>
                    </c:extLst>
                    <c:strCache>
                      <c:ptCount val="1"/>
                      <c:pt idx="0">
                        <c:v>#REF!</c:v>
                      </c:pt>
                    </c:strCache>
                  </c:strRef>
                </c:tx>
                <c:spPr>
                  <a:ln w="12700">
                    <a:solidFill>
                      <a:schemeClr val="tx1"/>
                    </a:solidFill>
                  </a:ln>
                </c:spPr>
                <c:marker>
                  <c:symbol val="circle"/>
                  <c:size val="6"/>
                  <c:spPr>
                    <a:ln>
                      <a:solidFill>
                        <a:schemeClr val="tx1"/>
                      </a:solidFill>
                    </a:ln>
                  </c:spPr>
                </c:marker>
                <c:errBars>
                  <c:errDir val="y"/>
                  <c:errBarType val="both"/>
                  <c:errValType val="cust"/>
                  <c:noEndCap val="0"/>
                  <c:pl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plus>
                  <c:minus>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minus>
                </c:errBars>
                <c:cat>
                  <c:strRef>
                    <c:extLst xmlns:c15="http://schemas.microsoft.com/office/drawing/2012/chart">
                      <c:ext xmlns:c15="http://schemas.microsoft.com/office/drawing/2012/chart" uri="{02D57815-91ED-43cb-92C2-25804820EDAC}">
                        <c15:formulaRef>
                          <c15:sqref>Summary!$A$67:$A$185</c15:sqref>
                        </c15:formulaRef>
                      </c:ext>
                    </c:extLst>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extLst xmlns:c15="http://schemas.microsoft.com/office/drawing/2012/chart">
                      <c:ext xmlns:c15="http://schemas.microsoft.com/office/drawing/2012/chart" uri="{02D57815-91ED-43cb-92C2-25804820EDAC}">
                        <c15:formulaRef>
                          <c15:sqref>Summary!#REF!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3-3842-4D5F-B59A-B56D5F3FB14B}"/>
                  </c:ext>
                </c:extLst>
              </c15:ser>
            </c15:filteredLineSeries>
          </c:ext>
        </c:extLst>
      </c:lineChart>
      <c:catAx>
        <c:axId val="96140288"/>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a:pPr>
            <a:endParaRPr lang="en-US"/>
          </a:p>
        </c:txPr>
        <c:crossAx val="96678656"/>
        <c:crosses val="autoZero"/>
        <c:auto val="1"/>
        <c:lblAlgn val="ctr"/>
        <c:lblOffset val="100"/>
        <c:tickLblSkip val="6"/>
        <c:tickMarkSkip val="8"/>
        <c:noMultiLvlLbl val="0"/>
      </c:catAx>
      <c:valAx>
        <c:axId val="96678656"/>
        <c:scaling>
          <c:orientation val="minMax"/>
          <c:max val="32"/>
          <c:min val="16"/>
        </c:scaling>
        <c:delete val="0"/>
        <c:axPos val="l"/>
        <c:numFmt formatCode="0.0" sourceLinked="0"/>
        <c:majorTickMark val="out"/>
        <c:minorTickMark val="none"/>
        <c:tickLblPos val="nextTo"/>
        <c:spPr>
          <a:ln w="15875">
            <a:solidFill>
              <a:srgbClr val="000000"/>
            </a:solidFill>
            <a:prstDash val="solid"/>
          </a:ln>
        </c:spPr>
        <c:txPr>
          <a:bodyPr rot="0" vert="horz"/>
          <a:lstStyle/>
          <a:p>
            <a:pPr>
              <a:defRPr sz="900" b="1"/>
            </a:pPr>
            <a:endParaRPr lang="en-US"/>
          </a:p>
        </c:txPr>
        <c:crossAx val="96140288"/>
        <c:crosses val="autoZero"/>
        <c:crossBetween val="between"/>
        <c:majorUnit val="4"/>
      </c:valAx>
      <c:spPr>
        <a:noFill/>
        <a:ln w="25400">
          <a:noFill/>
        </a:ln>
      </c:spPr>
    </c:plotArea>
    <c:legend>
      <c:legendPos val="r"/>
      <c:layout>
        <c:manualLayout>
          <c:xMode val="edge"/>
          <c:yMode val="edge"/>
          <c:x val="0.135550646967596"/>
          <c:y val="0.13200111370506021"/>
          <c:w val="0.28782412391384138"/>
          <c:h val="8.4121064633821255E-2"/>
        </c:manualLayout>
      </c:layout>
      <c:overlay val="0"/>
      <c:txPr>
        <a:bodyPr/>
        <a:lstStyle/>
        <a:p>
          <a:pPr>
            <a:defRPr sz="900" b="1"/>
          </a:pPr>
          <a:endParaRPr lang="en-US"/>
        </a:p>
      </c:txPr>
    </c:legend>
    <c:plotVisOnly val="1"/>
    <c:dispBlanksAs val="gap"/>
    <c:showDLblsOverMax val="0"/>
  </c:chart>
  <c:spPr>
    <a:solidFill>
      <a:srgbClr val="F0F8FA"/>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55" r="0.75000000000000955" t="1" header="0.5" footer="0.5"/>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99"/>
                </a:solidFill>
                <a:latin typeface="Arial"/>
                <a:ea typeface="Arial"/>
                <a:cs typeface="Arial"/>
              </a:defRPr>
            </a:pPr>
            <a:r>
              <a:rPr lang="en-US" sz="1400">
                <a:solidFill>
                  <a:srgbClr val="000099"/>
                </a:solidFill>
              </a:rPr>
              <a:t>Amb Activity (counts/hr)</a:t>
            </a:r>
          </a:p>
        </c:rich>
      </c:tx>
      <c:layout>
        <c:manualLayout>
          <c:xMode val="edge"/>
          <c:yMode val="edge"/>
          <c:x val="0.23364337248205388"/>
          <c:y val="1.8561243858358535E-2"/>
        </c:manualLayout>
      </c:layout>
      <c:overlay val="0"/>
      <c:spPr>
        <a:noFill/>
        <a:ln w="25400">
          <a:noFill/>
        </a:ln>
      </c:spPr>
    </c:title>
    <c:autoTitleDeleted val="0"/>
    <c:plotArea>
      <c:layout>
        <c:manualLayout>
          <c:layoutTarget val="inner"/>
          <c:xMode val="edge"/>
          <c:yMode val="edge"/>
          <c:x val="0.12747459944010789"/>
          <c:y val="0.14608615099583142"/>
          <c:w val="0.8320822370433929"/>
          <c:h val="0.63421845625698159"/>
        </c:manualLayout>
      </c:layout>
      <c:lineChart>
        <c:grouping val="standard"/>
        <c:varyColors val="0"/>
        <c:ser>
          <c:idx val="0"/>
          <c:order val="0"/>
          <c:tx>
            <c:strRef>
              <c:f>Summary!$C$64</c:f>
              <c:strCache>
                <c:ptCount val="1"/>
                <c:pt idx="0">
                  <c:v>1</c:v>
                </c:pt>
              </c:strCache>
            </c:strRef>
          </c:tx>
          <c:spPr>
            <a:ln w="15875">
              <a:solidFill>
                <a:srgbClr val="000000"/>
              </a:solidFill>
              <a:prstDash val="solid"/>
            </a:ln>
          </c:spPr>
          <c:marker>
            <c:symbol val="circle"/>
            <c:size val="6"/>
            <c:spPr>
              <a:solidFill>
                <a:srgbClr val="FFC000"/>
              </a:solidFill>
              <a:ln w="15875">
                <a:solidFill>
                  <a:srgbClr val="000000"/>
                </a:solidFill>
                <a:prstDash val="solid"/>
              </a:ln>
            </c:spPr>
          </c:marker>
          <c:errBars>
            <c:errDir val="y"/>
            <c:errBarType val="both"/>
            <c:errValType val="cust"/>
            <c:noEndCap val="0"/>
            <c:plus>
              <c:numRef>
                <c:f>Summary!$Q$67:$Q$185</c:f>
                <c:numCache>
                  <c:formatCode>General</c:formatCode>
                  <c:ptCount val="119"/>
                  <c:pt idx="0">
                    <c:v>274.08271820702794</c:v>
                  </c:pt>
                  <c:pt idx="1">
                    <c:v>351.9959358982556</c:v>
                  </c:pt>
                  <c:pt idx="2">
                    <c:v>492.0384030982305</c:v>
                  </c:pt>
                  <c:pt idx="3">
                    <c:v>343.62665463810828</c:v>
                  </c:pt>
                  <c:pt idx="4">
                    <c:v>206.49218291484613</c:v>
                  </c:pt>
                  <c:pt idx="5">
                    <c:v>616.21023649040069</c:v>
                  </c:pt>
                  <c:pt idx="6">
                    <c:v>420.65255009477187</c:v>
                  </c:pt>
                  <c:pt idx="7">
                    <c:v>456.04938342624342</c:v>
                  </c:pt>
                  <c:pt idx="8">
                    <c:v>258.77468272563505</c:v>
                  </c:pt>
                  <c:pt idx="9">
                    <c:v>122.91348709007475</c:v>
                  </c:pt>
                  <c:pt idx="10">
                    <c:v>120.80767288198416</c:v>
                  </c:pt>
                  <c:pt idx="11">
                    <c:v>238.70587304706285</c:v>
                  </c:pt>
                  <c:pt idx="12">
                    <c:v>142.42484481210812</c:v>
                  </c:pt>
                  <c:pt idx="13">
                    <c:v>203.5268205094028</c:v>
                  </c:pt>
                  <c:pt idx="14">
                    <c:v>70.002138415308778</c:v>
                  </c:pt>
                  <c:pt idx="15">
                    <c:v>91.43501031394436</c:v>
                  </c:pt>
                  <c:pt idx="16">
                    <c:v>155.20040807506487</c:v>
                  </c:pt>
                  <c:pt idx="17">
                    <c:v>115.84700159165872</c:v>
                  </c:pt>
                  <c:pt idx="18">
                    <c:v>45.198328386002167</c:v>
                  </c:pt>
                  <c:pt idx="19">
                    <c:v>60.293955842282493</c:v>
                  </c:pt>
                  <c:pt idx="20">
                    <c:v>98.782277112875548</c:v>
                  </c:pt>
                  <c:pt idx="21">
                    <c:v>21.378713308243075</c:v>
                  </c:pt>
                  <c:pt idx="22">
                    <c:v>70.632351032269057</c:v>
                  </c:pt>
                  <c:pt idx="23">
                    <c:v>50.924447789996201</c:v>
                  </c:pt>
                  <c:pt idx="24">
                    <c:v>61.167070338762834</c:v>
                  </c:pt>
                  <c:pt idx="25">
                    <c:v>80.612259736054312</c:v>
                  </c:pt>
                  <c:pt idx="26">
                    <c:v>82.498896363736705</c:v>
                  </c:pt>
                  <c:pt idx="27">
                    <c:v>219.10195495856871</c:v>
                  </c:pt>
                  <c:pt idx="28">
                    <c:v>186.70565895660408</c:v>
                  </c:pt>
                  <c:pt idx="29">
                    <c:v>245.05186525849311</c:v>
                  </c:pt>
                  <c:pt idx="30">
                    <c:v>231.95101121775323</c:v>
                  </c:pt>
                  <c:pt idx="31">
                    <c:v>183.58032184278693</c:v>
                  </c:pt>
                  <c:pt idx="32">
                    <c:v>72.86595591127724</c:v>
                  </c:pt>
                  <c:pt idx="33">
                    <c:v>140.06649655356603</c:v>
                  </c:pt>
                  <c:pt idx="34">
                    <c:v>170.10421642171144</c:v>
                  </c:pt>
                  <c:pt idx="35">
                    <c:v>157.5624312870502</c:v>
                  </c:pt>
                  <c:pt idx="36">
                    <c:v>85.923253869692076</c:v>
                  </c:pt>
                  <c:pt idx="37">
                    <c:v>87.166985340398995</c:v>
                  </c:pt>
                  <c:pt idx="38">
                    <c:v>166.06575003092399</c:v>
                  </c:pt>
                  <c:pt idx="39">
                    <c:v>105.30838019014253</c:v>
                  </c:pt>
                  <c:pt idx="40">
                    <c:v>62.811618214435846</c:v>
                  </c:pt>
                  <c:pt idx="41">
                    <c:v>61.478767789285506</c:v>
                  </c:pt>
                  <c:pt idx="42">
                    <c:v>105.22662198944069</c:v>
                  </c:pt>
                  <c:pt idx="43">
                    <c:v>80.037144154726334</c:v>
                  </c:pt>
                  <c:pt idx="44">
                    <c:v>161.32608263474199</c:v>
                  </c:pt>
                  <c:pt idx="45">
                    <c:v>52.577456089933541</c:v>
                  </c:pt>
                  <c:pt idx="46">
                    <c:v>43.055448028539558</c:v>
                  </c:pt>
                  <c:pt idx="47">
                    <c:v>117.73964267310363</c:v>
                  </c:pt>
                  <c:pt idx="48">
                    <c:v>73.191909085332341</c:v>
                  </c:pt>
                  <c:pt idx="49">
                    <c:v>74.039216335368891</c:v>
                  </c:pt>
                  <c:pt idx="50">
                    <c:v>167.17321171781495</c:v>
                  </c:pt>
                  <c:pt idx="51">
                    <c:v>68.89198021737802</c:v>
                  </c:pt>
                  <c:pt idx="52">
                    <c:v>76.510368053964342</c:v>
                  </c:pt>
                  <c:pt idx="53">
                    <c:v>95.827970864461065</c:v>
                  </c:pt>
                  <c:pt idx="54">
                    <c:v>149.82975936082744</c:v>
                  </c:pt>
                  <c:pt idx="55">
                    <c:v>138.3935611861252</c:v>
                  </c:pt>
                  <c:pt idx="56">
                    <c:v>104.21529235430772</c:v>
                  </c:pt>
                  <c:pt idx="57">
                    <c:v>67.051136741084449</c:v>
                  </c:pt>
                  <c:pt idx="58">
                    <c:v>88.866316578455212</c:v>
                  </c:pt>
                  <c:pt idx="59">
                    <c:v>104.37975242377892</c:v>
                  </c:pt>
                  <c:pt idx="60">
                    <c:v>186.30248038480556</c:v>
                  </c:pt>
                  <c:pt idx="61">
                    <c:v>121.34757751146594</c:v>
                  </c:pt>
                  <c:pt idx="62">
                    <c:v>139.07839293979512</c:v>
                  </c:pt>
                  <c:pt idx="63">
                    <c:v>32.759128404570852</c:v>
                  </c:pt>
                  <c:pt idx="64">
                    <c:v>145.35519500881068</c:v>
                  </c:pt>
                  <c:pt idx="65">
                    <c:v>119.23596793494283</c:v>
                  </c:pt>
                  <c:pt idx="66">
                    <c:v>70.687911726104417</c:v>
                  </c:pt>
                  <c:pt idx="67">
                    <c:v>70.760049236141967</c:v>
                  </c:pt>
                  <c:pt idx="68">
                    <c:v>28.499729260139201</c:v>
                  </c:pt>
                  <c:pt idx="69">
                    <c:v>82.035467337210733</c:v>
                  </c:pt>
                  <c:pt idx="70">
                    <c:v>35.10618812181756</c:v>
                  </c:pt>
                  <c:pt idx="71">
                    <c:v>106.80283553825876</c:v>
                  </c:pt>
                  <c:pt idx="72">
                    <c:v>83.155309845827375</c:v>
                  </c:pt>
                  <c:pt idx="73">
                    <c:v>149.24883935690326</c:v>
                  </c:pt>
                  <c:pt idx="74">
                    <c:v>91.543014243524468</c:v>
                  </c:pt>
                  <c:pt idx="75">
                    <c:v>135.72296129329857</c:v>
                  </c:pt>
                  <c:pt idx="76">
                    <c:v>53.250137657041101</c:v>
                  </c:pt>
                  <c:pt idx="77">
                    <c:v>117.12621133937547</c:v>
                  </c:pt>
                  <c:pt idx="78">
                    <c:v>80.362450539976223</c:v>
                  </c:pt>
                  <c:pt idx="79">
                    <c:v>39.804770481519178</c:v>
                  </c:pt>
                  <c:pt idx="80">
                    <c:v>154.08150801154275</c:v>
                  </c:pt>
                  <c:pt idx="81">
                    <c:v>33.099177566150424</c:v>
                  </c:pt>
                  <c:pt idx="82">
                    <c:v>127.10494351781392</c:v>
                  </c:pt>
                  <c:pt idx="83">
                    <c:v>101.50722166123313</c:v>
                  </c:pt>
                  <c:pt idx="84">
                    <c:v>111.09705466642919</c:v>
                  </c:pt>
                  <c:pt idx="85">
                    <c:v>94.214294739881879</c:v>
                  </c:pt>
                  <c:pt idx="86">
                    <c:v>135.71666200463014</c:v>
                  </c:pt>
                  <c:pt idx="87">
                    <c:v>59.937956604936979</c:v>
                  </c:pt>
                  <c:pt idx="88">
                    <c:v>62.197266820978562</c:v>
                  </c:pt>
                  <c:pt idx="89">
                    <c:v>130.32747216147484</c:v>
                  </c:pt>
                  <c:pt idx="90">
                    <c:v>72.331029149167918</c:v>
                  </c:pt>
                  <c:pt idx="91">
                    <c:v>35.690196461448487</c:v>
                  </c:pt>
                  <c:pt idx="92">
                    <c:v>75.897002169200363</c:v>
                  </c:pt>
                  <c:pt idx="93">
                    <c:v>52.308232952068842</c:v>
                  </c:pt>
                  <c:pt idx="94">
                    <c:v>32.687682204482385</c:v>
                  </c:pt>
                  <c:pt idx="95">
                    <c:v>178.91152375778742</c:v>
                  </c:pt>
                  <c:pt idx="96">
                    <c:v>70.784710980846526</c:v>
                  </c:pt>
                  <c:pt idx="97">
                    <c:v>111.06601862778354</c:v>
                  </c:pt>
                  <c:pt idx="98">
                    <c:v>106.01067090476795</c:v>
                  </c:pt>
                  <c:pt idx="99">
                    <c:v>118.14023107109136</c:v>
                  </c:pt>
                  <c:pt idx="100">
                    <c:v>111.04705097779136</c:v>
                  </c:pt>
                  <c:pt idx="101">
                    <c:v>78.026526828309414</c:v>
                  </c:pt>
                  <c:pt idx="102">
                    <c:v>87.227989901305307</c:v>
                  </c:pt>
                  <c:pt idx="103">
                    <c:v>86.781672269986302</c:v>
                  </c:pt>
                  <c:pt idx="104">
                    <c:v>51.414378062998459</c:v>
                  </c:pt>
                  <c:pt idx="105">
                    <c:v>66.464856582210629</c:v>
                  </c:pt>
                  <c:pt idx="106">
                    <c:v>75.127443161932391</c:v>
                  </c:pt>
                  <c:pt idx="107">
                    <c:v>61.978814580388054</c:v>
                  </c:pt>
                  <c:pt idx="108">
                    <c:v>70.526875185682172</c:v>
                  </c:pt>
                  <c:pt idx="109">
                    <c:v>106.44508234557178</c:v>
                  </c:pt>
                  <c:pt idx="110">
                    <c:v>271.96751122237714</c:v>
                  </c:pt>
                  <c:pt idx="111">
                    <c:v>44.229445250426714</c:v>
                  </c:pt>
                  <c:pt idx="112">
                    <c:v>67.109984354043775</c:v>
                  </c:pt>
                  <c:pt idx="113">
                    <c:v>77.006312872531581</c:v>
                  </c:pt>
                  <c:pt idx="114">
                    <c:v>96.730311104739826</c:v>
                  </c:pt>
                  <c:pt idx="115">
                    <c:v>45.261414902898757</c:v>
                  </c:pt>
                  <c:pt idx="116">
                    <c:v>64.392244184459912</c:v>
                  </c:pt>
                  <c:pt idx="117">
                    <c:v>147.80831973443188</c:v>
                  </c:pt>
                  <c:pt idx="118">
                    <c:v>66.533222927244552</c:v>
                  </c:pt>
                </c:numCache>
              </c:numRef>
            </c:plus>
            <c:minus>
              <c:numRef>
                <c:f>Summary!$Q$67:$Q$185</c:f>
                <c:numCache>
                  <c:formatCode>General</c:formatCode>
                  <c:ptCount val="119"/>
                  <c:pt idx="0">
                    <c:v>274.08271820702794</c:v>
                  </c:pt>
                  <c:pt idx="1">
                    <c:v>351.9959358982556</c:v>
                  </c:pt>
                  <c:pt idx="2">
                    <c:v>492.0384030982305</c:v>
                  </c:pt>
                  <c:pt idx="3">
                    <c:v>343.62665463810828</c:v>
                  </c:pt>
                  <c:pt idx="4">
                    <c:v>206.49218291484613</c:v>
                  </c:pt>
                  <c:pt idx="5">
                    <c:v>616.21023649040069</c:v>
                  </c:pt>
                  <c:pt idx="6">
                    <c:v>420.65255009477187</c:v>
                  </c:pt>
                  <c:pt idx="7">
                    <c:v>456.04938342624342</c:v>
                  </c:pt>
                  <c:pt idx="8">
                    <c:v>258.77468272563505</c:v>
                  </c:pt>
                  <c:pt idx="9">
                    <c:v>122.91348709007475</c:v>
                  </c:pt>
                  <c:pt idx="10">
                    <c:v>120.80767288198416</c:v>
                  </c:pt>
                  <c:pt idx="11">
                    <c:v>238.70587304706285</c:v>
                  </c:pt>
                  <c:pt idx="12">
                    <c:v>142.42484481210812</c:v>
                  </c:pt>
                  <c:pt idx="13">
                    <c:v>203.5268205094028</c:v>
                  </c:pt>
                  <c:pt idx="14">
                    <c:v>70.002138415308778</c:v>
                  </c:pt>
                  <c:pt idx="15">
                    <c:v>91.43501031394436</c:v>
                  </c:pt>
                  <c:pt idx="16">
                    <c:v>155.20040807506487</c:v>
                  </c:pt>
                  <c:pt idx="17">
                    <c:v>115.84700159165872</c:v>
                  </c:pt>
                  <c:pt idx="18">
                    <c:v>45.198328386002167</c:v>
                  </c:pt>
                  <c:pt idx="19">
                    <c:v>60.293955842282493</c:v>
                  </c:pt>
                  <c:pt idx="20">
                    <c:v>98.782277112875548</c:v>
                  </c:pt>
                  <c:pt idx="21">
                    <c:v>21.378713308243075</c:v>
                  </c:pt>
                  <c:pt idx="22">
                    <c:v>70.632351032269057</c:v>
                  </c:pt>
                  <c:pt idx="23">
                    <c:v>50.924447789996201</c:v>
                  </c:pt>
                  <c:pt idx="24">
                    <c:v>61.167070338762834</c:v>
                  </c:pt>
                  <c:pt idx="25">
                    <c:v>80.612259736054312</c:v>
                  </c:pt>
                  <c:pt idx="26">
                    <c:v>82.498896363736705</c:v>
                  </c:pt>
                  <c:pt idx="27">
                    <c:v>219.10195495856871</c:v>
                  </c:pt>
                  <c:pt idx="28">
                    <c:v>186.70565895660408</c:v>
                  </c:pt>
                  <c:pt idx="29">
                    <c:v>245.05186525849311</c:v>
                  </c:pt>
                  <c:pt idx="30">
                    <c:v>231.95101121775323</c:v>
                  </c:pt>
                  <c:pt idx="31">
                    <c:v>183.58032184278693</c:v>
                  </c:pt>
                  <c:pt idx="32">
                    <c:v>72.86595591127724</c:v>
                  </c:pt>
                  <c:pt idx="33">
                    <c:v>140.06649655356603</c:v>
                  </c:pt>
                  <c:pt idx="34">
                    <c:v>170.10421642171144</c:v>
                  </c:pt>
                  <c:pt idx="35">
                    <c:v>157.5624312870502</c:v>
                  </c:pt>
                  <c:pt idx="36">
                    <c:v>85.923253869692076</c:v>
                  </c:pt>
                  <c:pt idx="37">
                    <c:v>87.166985340398995</c:v>
                  </c:pt>
                  <c:pt idx="38">
                    <c:v>166.06575003092399</c:v>
                  </c:pt>
                  <c:pt idx="39">
                    <c:v>105.30838019014253</c:v>
                  </c:pt>
                  <c:pt idx="40">
                    <c:v>62.811618214435846</c:v>
                  </c:pt>
                  <c:pt idx="41">
                    <c:v>61.478767789285506</c:v>
                  </c:pt>
                  <c:pt idx="42">
                    <c:v>105.22662198944069</c:v>
                  </c:pt>
                  <c:pt idx="43">
                    <c:v>80.037144154726334</c:v>
                  </c:pt>
                  <c:pt idx="44">
                    <c:v>161.32608263474199</c:v>
                  </c:pt>
                  <c:pt idx="45">
                    <c:v>52.577456089933541</c:v>
                  </c:pt>
                  <c:pt idx="46">
                    <c:v>43.055448028539558</c:v>
                  </c:pt>
                  <c:pt idx="47">
                    <c:v>117.73964267310363</c:v>
                  </c:pt>
                  <c:pt idx="48">
                    <c:v>73.191909085332341</c:v>
                  </c:pt>
                  <c:pt idx="49">
                    <c:v>74.039216335368891</c:v>
                  </c:pt>
                  <c:pt idx="50">
                    <c:v>167.17321171781495</c:v>
                  </c:pt>
                  <c:pt idx="51">
                    <c:v>68.89198021737802</c:v>
                  </c:pt>
                  <c:pt idx="52">
                    <c:v>76.510368053964342</c:v>
                  </c:pt>
                  <c:pt idx="53">
                    <c:v>95.827970864461065</c:v>
                  </c:pt>
                  <c:pt idx="54">
                    <c:v>149.82975936082744</c:v>
                  </c:pt>
                  <c:pt idx="55">
                    <c:v>138.3935611861252</c:v>
                  </c:pt>
                  <c:pt idx="56">
                    <c:v>104.21529235430772</c:v>
                  </c:pt>
                  <c:pt idx="57">
                    <c:v>67.051136741084449</c:v>
                  </c:pt>
                  <c:pt idx="58">
                    <c:v>88.866316578455212</c:v>
                  </c:pt>
                  <c:pt idx="59">
                    <c:v>104.37975242377892</c:v>
                  </c:pt>
                  <c:pt idx="60">
                    <c:v>186.30248038480556</c:v>
                  </c:pt>
                  <c:pt idx="61">
                    <c:v>121.34757751146594</c:v>
                  </c:pt>
                  <c:pt idx="62">
                    <c:v>139.07839293979512</c:v>
                  </c:pt>
                  <c:pt idx="63">
                    <c:v>32.759128404570852</c:v>
                  </c:pt>
                  <c:pt idx="64">
                    <c:v>145.35519500881068</c:v>
                  </c:pt>
                  <c:pt idx="65">
                    <c:v>119.23596793494283</c:v>
                  </c:pt>
                  <c:pt idx="66">
                    <c:v>70.687911726104417</c:v>
                  </c:pt>
                  <c:pt idx="67">
                    <c:v>70.760049236141967</c:v>
                  </c:pt>
                  <c:pt idx="68">
                    <c:v>28.499729260139201</c:v>
                  </c:pt>
                  <c:pt idx="69">
                    <c:v>82.035467337210733</c:v>
                  </c:pt>
                  <c:pt idx="70">
                    <c:v>35.10618812181756</c:v>
                  </c:pt>
                  <c:pt idx="71">
                    <c:v>106.80283553825876</c:v>
                  </c:pt>
                  <c:pt idx="72">
                    <c:v>83.155309845827375</c:v>
                  </c:pt>
                  <c:pt idx="73">
                    <c:v>149.24883935690326</c:v>
                  </c:pt>
                  <c:pt idx="74">
                    <c:v>91.543014243524468</c:v>
                  </c:pt>
                  <c:pt idx="75">
                    <c:v>135.72296129329857</c:v>
                  </c:pt>
                  <c:pt idx="76">
                    <c:v>53.250137657041101</c:v>
                  </c:pt>
                  <c:pt idx="77">
                    <c:v>117.12621133937547</c:v>
                  </c:pt>
                  <c:pt idx="78">
                    <c:v>80.362450539976223</c:v>
                  </c:pt>
                  <c:pt idx="79">
                    <c:v>39.804770481519178</c:v>
                  </c:pt>
                  <c:pt idx="80">
                    <c:v>154.08150801154275</c:v>
                  </c:pt>
                  <c:pt idx="81">
                    <c:v>33.099177566150424</c:v>
                  </c:pt>
                  <c:pt idx="82">
                    <c:v>127.10494351781392</c:v>
                  </c:pt>
                  <c:pt idx="83">
                    <c:v>101.50722166123313</c:v>
                  </c:pt>
                  <c:pt idx="84">
                    <c:v>111.09705466642919</c:v>
                  </c:pt>
                  <c:pt idx="85">
                    <c:v>94.214294739881879</c:v>
                  </c:pt>
                  <c:pt idx="86">
                    <c:v>135.71666200463014</c:v>
                  </c:pt>
                  <c:pt idx="87">
                    <c:v>59.937956604936979</c:v>
                  </c:pt>
                  <c:pt idx="88">
                    <c:v>62.197266820978562</c:v>
                  </c:pt>
                  <c:pt idx="89">
                    <c:v>130.32747216147484</c:v>
                  </c:pt>
                  <c:pt idx="90">
                    <c:v>72.331029149167918</c:v>
                  </c:pt>
                  <c:pt idx="91">
                    <c:v>35.690196461448487</c:v>
                  </c:pt>
                  <c:pt idx="92">
                    <c:v>75.897002169200363</c:v>
                  </c:pt>
                  <c:pt idx="93">
                    <c:v>52.308232952068842</c:v>
                  </c:pt>
                  <c:pt idx="94">
                    <c:v>32.687682204482385</c:v>
                  </c:pt>
                  <c:pt idx="95">
                    <c:v>178.91152375778742</c:v>
                  </c:pt>
                  <c:pt idx="96">
                    <c:v>70.784710980846526</c:v>
                  </c:pt>
                  <c:pt idx="97">
                    <c:v>111.06601862778354</c:v>
                  </c:pt>
                  <c:pt idx="98">
                    <c:v>106.01067090476795</c:v>
                  </c:pt>
                  <c:pt idx="99">
                    <c:v>118.14023107109136</c:v>
                  </c:pt>
                  <c:pt idx="100">
                    <c:v>111.04705097779136</c:v>
                  </c:pt>
                  <c:pt idx="101">
                    <c:v>78.026526828309414</c:v>
                  </c:pt>
                  <c:pt idx="102">
                    <c:v>87.227989901305307</c:v>
                  </c:pt>
                  <c:pt idx="103">
                    <c:v>86.781672269986302</c:v>
                  </c:pt>
                  <c:pt idx="104">
                    <c:v>51.414378062998459</c:v>
                  </c:pt>
                  <c:pt idx="105">
                    <c:v>66.464856582210629</c:v>
                  </c:pt>
                  <c:pt idx="106">
                    <c:v>75.127443161932391</c:v>
                  </c:pt>
                  <c:pt idx="107">
                    <c:v>61.978814580388054</c:v>
                  </c:pt>
                  <c:pt idx="108">
                    <c:v>70.526875185682172</c:v>
                  </c:pt>
                  <c:pt idx="109">
                    <c:v>106.44508234557178</c:v>
                  </c:pt>
                  <c:pt idx="110">
                    <c:v>271.96751122237714</c:v>
                  </c:pt>
                  <c:pt idx="111">
                    <c:v>44.229445250426714</c:v>
                  </c:pt>
                  <c:pt idx="112">
                    <c:v>67.109984354043775</c:v>
                  </c:pt>
                  <c:pt idx="113">
                    <c:v>77.006312872531581</c:v>
                  </c:pt>
                  <c:pt idx="114">
                    <c:v>96.730311104739826</c:v>
                  </c:pt>
                  <c:pt idx="115">
                    <c:v>45.261414902898757</c:v>
                  </c:pt>
                  <c:pt idx="116">
                    <c:v>64.392244184459912</c:v>
                  </c:pt>
                  <c:pt idx="117">
                    <c:v>147.80831973443188</c:v>
                  </c:pt>
                  <c:pt idx="118">
                    <c:v>66.533222927244552</c:v>
                  </c:pt>
                </c:numCache>
              </c:numRef>
            </c:minus>
            <c:spPr>
              <a:ln w="15875">
                <a:solidFill>
                  <a:srgbClr val="000000"/>
                </a:solidFill>
              </a:ln>
            </c:spPr>
          </c:errBars>
          <c:cat>
            <c:strRef>
              <c:f>Summary!$A$67:$A$185</c:f>
              <c:strCache>
                <c:ptCount val="119"/>
                <c:pt idx="0">
                  <c:v>5:00PM</c:v>
                </c:pt>
                <c:pt idx="1">
                  <c:v>6:00PM</c:v>
                </c:pt>
                <c:pt idx="2">
                  <c:v>7:00PM</c:v>
                </c:pt>
                <c:pt idx="3">
                  <c:v>8:00PM</c:v>
                </c:pt>
                <c:pt idx="4">
                  <c:v>9:00PM</c:v>
                </c:pt>
                <c:pt idx="5">
                  <c:v>10:00PM</c:v>
                </c:pt>
                <c:pt idx="6">
                  <c:v>11:00PM</c:v>
                </c:pt>
                <c:pt idx="7">
                  <c:v>12:00AM</c:v>
                </c:pt>
                <c:pt idx="8">
                  <c:v>1:00AM</c:v>
                </c:pt>
                <c:pt idx="9">
                  <c:v>2:00AM</c:v>
                </c:pt>
                <c:pt idx="10">
                  <c:v>3:00AM</c:v>
                </c:pt>
                <c:pt idx="11">
                  <c:v>4:00AM</c:v>
                </c:pt>
                <c:pt idx="12">
                  <c:v>5:00AM</c:v>
                </c:pt>
                <c:pt idx="13">
                  <c:v>6:00AM</c:v>
                </c:pt>
                <c:pt idx="14">
                  <c:v>7:00AM</c:v>
                </c:pt>
                <c:pt idx="15">
                  <c:v>8:00AM</c:v>
                </c:pt>
                <c:pt idx="16">
                  <c:v>9:00AM</c:v>
                </c:pt>
                <c:pt idx="17">
                  <c:v>10:00AM</c:v>
                </c:pt>
                <c:pt idx="18">
                  <c:v>11:00AM</c:v>
                </c:pt>
                <c:pt idx="19">
                  <c:v>12:00PM</c:v>
                </c:pt>
                <c:pt idx="20">
                  <c:v>1:00PM</c:v>
                </c:pt>
                <c:pt idx="21">
                  <c:v>2:00PM</c:v>
                </c:pt>
                <c:pt idx="22">
                  <c:v>3:00PM</c:v>
                </c:pt>
                <c:pt idx="23">
                  <c:v>4:00PM</c:v>
                </c:pt>
                <c:pt idx="24">
                  <c:v>5:00PM</c:v>
                </c:pt>
                <c:pt idx="25">
                  <c:v>6:00PM</c:v>
                </c:pt>
                <c:pt idx="26">
                  <c:v>7:00PM</c:v>
                </c:pt>
                <c:pt idx="27">
                  <c:v>8:00PM</c:v>
                </c:pt>
                <c:pt idx="28">
                  <c:v>9:00PM</c:v>
                </c:pt>
                <c:pt idx="29">
                  <c:v>10:00PM</c:v>
                </c:pt>
                <c:pt idx="30">
                  <c:v>11:00PM</c:v>
                </c:pt>
                <c:pt idx="31">
                  <c:v>12:00AM</c:v>
                </c:pt>
                <c:pt idx="32">
                  <c:v>1:00AM</c:v>
                </c:pt>
                <c:pt idx="33">
                  <c:v>2:00AM</c:v>
                </c:pt>
                <c:pt idx="34">
                  <c:v>3:00AM</c:v>
                </c:pt>
                <c:pt idx="35">
                  <c:v>4:00AM</c:v>
                </c:pt>
                <c:pt idx="36">
                  <c:v>5:00AM</c:v>
                </c:pt>
                <c:pt idx="37">
                  <c:v>6:00AM</c:v>
                </c:pt>
                <c:pt idx="38">
                  <c:v>7:00AM</c:v>
                </c:pt>
                <c:pt idx="39">
                  <c:v>8:00AM</c:v>
                </c:pt>
                <c:pt idx="40">
                  <c:v>9:00AM</c:v>
                </c:pt>
                <c:pt idx="41">
                  <c:v>10:00AM</c:v>
                </c:pt>
                <c:pt idx="42">
                  <c:v>11:00AM</c:v>
                </c:pt>
                <c:pt idx="43">
                  <c:v>12:00PM</c:v>
                </c:pt>
                <c:pt idx="44">
                  <c:v>1:00PM</c:v>
                </c:pt>
                <c:pt idx="45">
                  <c:v>2:00PM</c:v>
                </c:pt>
                <c:pt idx="46">
                  <c:v>3:00PM</c:v>
                </c:pt>
                <c:pt idx="47">
                  <c:v>4:00PM</c:v>
                </c:pt>
                <c:pt idx="48">
                  <c:v>5:00PM</c:v>
                </c:pt>
                <c:pt idx="49">
                  <c:v>6:00PM</c:v>
                </c:pt>
                <c:pt idx="50">
                  <c:v>7:00PM</c:v>
                </c:pt>
                <c:pt idx="51">
                  <c:v>8:00PM</c:v>
                </c:pt>
                <c:pt idx="52">
                  <c:v>9:00PM</c:v>
                </c:pt>
                <c:pt idx="53">
                  <c:v>10:00PM</c:v>
                </c:pt>
                <c:pt idx="54">
                  <c:v>11:00PM</c:v>
                </c:pt>
                <c:pt idx="55">
                  <c:v>12:00AM</c:v>
                </c:pt>
                <c:pt idx="56">
                  <c:v>1:00AM</c:v>
                </c:pt>
                <c:pt idx="57">
                  <c:v>2:00AM</c:v>
                </c:pt>
                <c:pt idx="58">
                  <c:v>3:00AM</c:v>
                </c:pt>
                <c:pt idx="59">
                  <c:v>4:00AM</c:v>
                </c:pt>
                <c:pt idx="60">
                  <c:v>5:00AM</c:v>
                </c:pt>
                <c:pt idx="61">
                  <c:v>6:00AM</c:v>
                </c:pt>
                <c:pt idx="62">
                  <c:v>7:00AM</c:v>
                </c:pt>
                <c:pt idx="63">
                  <c:v>8:00AM</c:v>
                </c:pt>
                <c:pt idx="64">
                  <c:v>9:00AM</c:v>
                </c:pt>
                <c:pt idx="65">
                  <c:v>10:00AM</c:v>
                </c:pt>
                <c:pt idx="66">
                  <c:v>11:00AM</c:v>
                </c:pt>
                <c:pt idx="67">
                  <c:v>12:00PM</c:v>
                </c:pt>
                <c:pt idx="68">
                  <c:v>1:00PM</c:v>
                </c:pt>
                <c:pt idx="69">
                  <c:v>2:00PM</c:v>
                </c:pt>
                <c:pt idx="70">
                  <c:v>3:00PM</c:v>
                </c:pt>
                <c:pt idx="71">
                  <c:v>4:00PM</c:v>
                </c:pt>
                <c:pt idx="72">
                  <c:v>5:00PM</c:v>
                </c:pt>
                <c:pt idx="73">
                  <c:v>6:00PM</c:v>
                </c:pt>
                <c:pt idx="74">
                  <c:v>7:00PM</c:v>
                </c:pt>
                <c:pt idx="75">
                  <c:v>8:00PM</c:v>
                </c:pt>
                <c:pt idx="76">
                  <c:v>9:00PM</c:v>
                </c:pt>
                <c:pt idx="77">
                  <c:v>10:00PM</c:v>
                </c:pt>
                <c:pt idx="78">
                  <c:v>11:00PM</c:v>
                </c:pt>
                <c:pt idx="79">
                  <c:v>12:00AM</c:v>
                </c:pt>
                <c:pt idx="80">
                  <c:v>1:00AM</c:v>
                </c:pt>
                <c:pt idx="81">
                  <c:v>2:00AM</c:v>
                </c:pt>
                <c:pt idx="82">
                  <c:v>3:00AM</c:v>
                </c:pt>
                <c:pt idx="83">
                  <c:v>4:00AM</c:v>
                </c:pt>
                <c:pt idx="84">
                  <c:v>5:00AM</c:v>
                </c:pt>
                <c:pt idx="85">
                  <c:v>6:00AM</c:v>
                </c:pt>
                <c:pt idx="86">
                  <c:v>7:00AM</c:v>
                </c:pt>
                <c:pt idx="87">
                  <c:v>8:00AM</c:v>
                </c:pt>
                <c:pt idx="88">
                  <c:v>9:00AM</c:v>
                </c:pt>
                <c:pt idx="89">
                  <c:v>10:00AM</c:v>
                </c:pt>
                <c:pt idx="90">
                  <c:v>11:00AM</c:v>
                </c:pt>
                <c:pt idx="91">
                  <c:v>12:00PM</c:v>
                </c:pt>
                <c:pt idx="92">
                  <c:v>1:00PM</c:v>
                </c:pt>
                <c:pt idx="93">
                  <c:v>2:00PM</c:v>
                </c:pt>
                <c:pt idx="94">
                  <c:v>3:00PM</c:v>
                </c:pt>
                <c:pt idx="95">
                  <c:v>4:00PM</c:v>
                </c:pt>
                <c:pt idx="96">
                  <c:v>5:00PM</c:v>
                </c:pt>
                <c:pt idx="97">
                  <c:v>6:00PM</c:v>
                </c:pt>
                <c:pt idx="98">
                  <c:v>7:00PM</c:v>
                </c:pt>
                <c:pt idx="99">
                  <c:v>8:00PM</c:v>
                </c:pt>
                <c:pt idx="100">
                  <c:v>9:00PM</c:v>
                </c:pt>
                <c:pt idx="101">
                  <c:v>10:00PM</c:v>
                </c:pt>
                <c:pt idx="102">
                  <c:v>11:00PM</c:v>
                </c:pt>
                <c:pt idx="103">
                  <c:v>12:00AM</c:v>
                </c:pt>
                <c:pt idx="104">
                  <c:v>1:00AM</c:v>
                </c:pt>
                <c:pt idx="105">
                  <c:v>2:00AM</c:v>
                </c:pt>
                <c:pt idx="106">
                  <c:v>3:00AM</c:v>
                </c:pt>
                <c:pt idx="107">
                  <c:v>4:00AM</c:v>
                </c:pt>
                <c:pt idx="108">
                  <c:v>5:00AM</c:v>
                </c:pt>
                <c:pt idx="109">
                  <c:v>6:00AM</c:v>
                </c:pt>
                <c:pt idx="110">
                  <c:v>7:00AM</c:v>
                </c:pt>
                <c:pt idx="111">
                  <c:v>8:00AM</c:v>
                </c:pt>
                <c:pt idx="112">
                  <c:v>9:00AM</c:v>
                </c:pt>
                <c:pt idx="113">
                  <c:v>10:00AM</c:v>
                </c:pt>
                <c:pt idx="114">
                  <c:v>11:00AM</c:v>
                </c:pt>
                <c:pt idx="115">
                  <c:v>12:00PM</c:v>
                </c:pt>
                <c:pt idx="116">
                  <c:v>1:00PM</c:v>
                </c:pt>
                <c:pt idx="117">
                  <c:v>2:00PM</c:v>
                </c:pt>
                <c:pt idx="118">
                  <c:v>3:00PM</c:v>
                </c:pt>
              </c:strCache>
            </c:strRef>
          </c:cat>
          <c:val>
            <c:numRef>
              <c:f>Summary!$P$67:$P$185</c:f>
              <c:numCache>
                <c:formatCode>0.0</c:formatCode>
                <c:ptCount val="119"/>
                <c:pt idx="0">
                  <c:v>1168.4444444444443</c:v>
                </c:pt>
                <c:pt idx="1">
                  <c:v>1075</c:v>
                </c:pt>
                <c:pt idx="2">
                  <c:v>2168.1111111111113</c:v>
                </c:pt>
                <c:pt idx="3">
                  <c:v>2725</c:v>
                </c:pt>
                <c:pt idx="4">
                  <c:v>1723.2222222222222</c:v>
                </c:pt>
                <c:pt idx="5">
                  <c:v>1857.3333333333333</c:v>
                </c:pt>
                <c:pt idx="6">
                  <c:v>1728.8888888888889</c:v>
                </c:pt>
                <c:pt idx="7">
                  <c:v>1295.1111111111111</c:v>
                </c:pt>
                <c:pt idx="8">
                  <c:v>935.55555555555554</c:v>
                </c:pt>
                <c:pt idx="9">
                  <c:v>578.55555555555554</c:v>
                </c:pt>
                <c:pt idx="10">
                  <c:v>517.77777777777783</c:v>
                </c:pt>
                <c:pt idx="11">
                  <c:v>719.22222222222217</c:v>
                </c:pt>
                <c:pt idx="12">
                  <c:v>695.44444444444446</c:v>
                </c:pt>
                <c:pt idx="13">
                  <c:v>504.33333333333331</c:v>
                </c:pt>
                <c:pt idx="14">
                  <c:v>289.77777777777777</c:v>
                </c:pt>
                <c:pt idx="15">
                  <c:v>275.66666666666669</c:v>
                </c:pt>
                <c:pt idx="16">
                  <c:v>752.66666666666663</c:v>
                </c:pt>
                <c:pt idx="17">
                  <c:v>376</c:v>
                </c:pt>
                <c:pt idx="18">
                  <c:v>177.33333333333334</c:v>
                </c:pt>
                <c:pt idx="19">
                  <c:v>292.33333333333331</c:v>
                </c:pt>
                <c:pt idx="20">
                  <c:v>209.77777777777777</c:v>
                </c:pt>
                <c:pt idx="21">
                  <c:v>208.77777777777777</c:v>
                </c:pt>
                <c:pt idx="22">
                  <c:v>165.11111111111111</c:v>
                </c:pt>
                <c:pt idx="23">
                  <c:v>417.22222222222223</c:v>
                </c:pt>
                <c:pt idx="24">
                  <c:v>333.77777777777777</c:v>
                </c:pt>
                <c:pt idx="25">
                  <c:v>492.44444444444446</c:v>
                </c:pt>
                <c:pt idx="26">
                  <c:v>537.11111111111109</c:v>
                </c:pt>
                <c:pt idx="27">
                  <c:v>1018.3333333333334</c:v>
                </c:pt>
                <c:pt idx="28">
                  <c:v>650.55555555555554</c:v>
                </c:pt>
                <c:pt idx="29">
                  <c:v>772</c:v>
                </c:pt>
                <c:pt idx="30">
                  <c:v>876.22222222222217</c:v>
                </c:pt>
                <c:pt idx="31">
                  <c:v>609.11111111111109</c:v>
                </c:pt>
                <c:pt idx="32">
                  <c:v>423.44444444444446</c:v>
                </c:pt>
                <c:pt idx="33">
                  <c:v>591.11111111111109</c:v>
                </c:pt>
                <c:pt idx="34">
                  <c:v>759</c:v>
                </c:pt>
                <c:pt idx="35">
                  <c:v>458.55555555555554</c:v>
                </c:pt>
                <c:pt idx="36">
                  <c:v>425.33333333333331</c:v>
                </c:pt>
                <c:pt idx="37">
                  <c:v>347</c:v>
                </c:pt>
                <c:pt idx="38">
                  <c:v>336.33333333333331</c:v>
                </c:pt>
                <c:pt idx="39">
                  <c:v>396.77777777777777</c:v>
                </c:pt>
                <c:pt idx="40">
                  <c:v>340.77777777777777</c:v>
                </c:pt>
                <c:pt idx="41">
                  <c:v>267.66666666666669</c:v>
                </c:pt>
                <c:pt idx="42">
                  <c:v>277.55555555555554</c:v>
                </c:pt>
                <c:pt idx="43">
                  <c:v>244</c:v>
                </c:pt>
                <c:pt idx="44">
                  <c:v>288.77777777777777</c:v>
                </c:pt>
                <c:pt idx="45">
                  <c:v>196.33333333333334</c:v>
                </c:pt>
                <c:pt idx="46">
                  <c:v>301.77777777777777</c:v>
                </c:pt>
                <c:pt idx="47">
                  <c:v>520.88888888888891</c:v>
                </c:pt>
                <c:pt idx="48">
                  <c:v>316.66666666666669</c:v>
                </c:pt>
                <c:pt idx="49">
                  <c:v>354</c:v>
                </c:pt>
                <c:pt idx="50">
                  <c:v>671.77777777777783</c:v>
                </c:pt>
                <c:pt idx="51">
                  <c:v>428.22222222222223</c:v>
                </c:pt>
                <c:pt idx="52">
                  <c:v>326.44444444444446</c:v>
                </c:pt>
                <c:pt idx="53">
                  <c:v>432</c:v>
                </c:pt>
                <c:pt idx="54">
                  <c:v>599.11111111111109</c:v>
                </c:pt>
                <c:pt idx="55">
                  <c:v>480</c:v>
                </c:pt>
                <c:pt idx="56">
                  <c:v>475.22222222222223</c:v>
                </c:pt>
                <c:pt idx="57">
                  <c:v>426.77777777777777</c:v>
                </c:pt>
                <c:pt idx="58">
                  <c:v>383.66666666666669</c:v>
                </c:pt>
                <c:pt idx="59">
                  <c:v>656.22222222222217</c:v>
                </c:pt>
                <c:pt idx="60">
                  <c:v>407.55555555555554</c:v>
                </c:pt>
                <c:pt idx="61">
                  <c:v>356.88888888888891</c:v>
                </c:pt>
                <c:pt idx="62">
                  <c:v>367.22222222222223</c:v>
                </c:pt>
                <c:pt idx="63">
                  <c:v>218.77777777777777</c:v>
                </c:pt>
                <c:pt idx="64">
                  <c:v>541.77777777777783</c:v>
                </c:pt>
                <c:pt idx="65">
                  <c:v>557.77777777777783</c:v>
                </c:pt>
                <c:pt idx="66">
                  <c:v>228.44444444444446</c:v>
                </c:pt>
                <c:pt idx="67">
                  <c:v>280.11111111111109</c:v>
                </c:pt>
                <c:pt idx="68">
                  <c:v>199.11111111111111</c:v>
                </c:pt>
                <c:pt idx="69">
                  <c:v>229.11111111111111</c:v>
                </c:pt>
                <c:pt idx="70">
                  <c:v>247.66666666666666</c:v>
                </c:pt>
                <c:pt idx="71">
                  <c:v>525.11111111111109</c:v>
                </c:pt>
                <c:pt idx="72">
                  <c:v>403</c:v>
                </c:pt>
                <c:pt idx="73">
                  <c:v>504.77777777777777</c:v>
                </c:pt>
                <c:pt idx="74">
                  <c:v>521.88888888888891</c:v>
                </c:pt>
                <c:pt idx="75">
                  <c:v>657.33333333333337</c:v>
                </c:pt>
                <c:pt idx="76">
                  <c:v>321.22222222222223</c:v>
                </c:pt>
                <c:pt idx="77">
                  <c:v>454.22222222222223</c:v>
                </c:pt>
                <c:pt idx="78">
                  <c:v>450.88888888888891</c:v>
                </c:pt>
                <c:pt idx="79">
                  <c:v>189.44444444444446</c:v>
                </c:pt>
                <c:pt idx="80">
                  <c:v>553</c:v>
                </c:pt>
                <c:pt idx="81">
                  <c:v>229.33333333333334</c:v>
                </c:pt>
                <c:pt idx="82">
                  <c:v>434</c:v>
                </c:pt>
                <c:pt idx="83">
                  <c:v>362.22222222222223</c:v>
                </c:pt>
                <c:pt idx="84">
                  <c:v>539</c:v>
                </c:pt>
                <c:pt idx="85">
                  <c:v>228.33333333333334</c:v>
                </c:pt>
                <c:pt idx="86">
                  <c:v>360.11111111111109</c:v>
                </c:pt>
                <c:pt idx="87">
                  <c:v>200.44444444444446</c:v>
                </c:pt>
                <c:pt idx="88">
                  <c:v>290.33333333333331</c:v>
                </c:pt>
                <c:pt idx="89">
                  <c:v>586.66666666666663</c:v>
                </c:pt>
                <c:pt idx="90">
                  <c:v>327</c:v>
                </c:pt>
                <c:pt idx="91">
                  <c:v>214.11111111111111</c:v>
                </c:pt>
                <c:pt idx="92">
                  <c:v>202.22222222222223</c:v>
                </c:pt>
                <c:pt idx="93">
                  <c:v>222.11111111111111</c:v>
                </c:pt>
                <c:pt idx="94">
                  <c:v>131.88888888888889</c:v>
                </c:pt>
                <c:pt idx="95">
                  <c:v>669.66666666666663</c:v>
                </c:pt>
                <c:pt idx="96">
                  <c:v>393.44444444444446</c:v>
                </c:pt>
                <c:pt idx="97">
                  <c:v>387.22222222222223</c:v>
                </c:pt>
                <c:pt idx="98">
                  <c:v>610.88888888888891</c:v>
                </c:pt>
                <c:pt idx="99">
                  <c:v>555.55555555555554</c:v>
                </c:pt>
                <c:pt idx="100">
                  <c:v>552.44444444444446</c:v>
                </c:pt>
                <c:pt idx="101">
                  <c:v>403</c:v>
                </c:pt>
                <c:pt idx="102">
                  <c:v>315</c:v>
                </c:pt>
                <c:pt idx="103">
                  <c:v>342.44444444444446</c:v>
                </c:pt>
                <c:pt idx="104">
                  <c:v>341.77777777777777</c:v>
                </c:pt>
                <c:pt idx="105">
                  <c:v>282.77777777777777</c:v>
                </c:pt>
                <c:pt idx="106">
                  <c:v>363.77777777777777</c:v>
                </c:pt>
                <c:pt idx="107">
                  <c:v>302.88888888888891</c:v>
                </c:pt>
                <c:pt idx="108">
                  <c:v>409.88888888888891</c:v>
                </c:pt>
                <c:pt idx="109">
                  <c:v>243.33333333333334</c:v>
                </c:pt>
                <c:pt idx="110">
                  <c:v>448.77777777777777</c:v>
                </c:pt>
                <c:pt idx="111">
                  <c:v>197.22222222222223</c:v>
                </c:pt>
                <c:pt idx="112">
                  <c:v>212</c:v>
                </c:pt>
                <c:pt idx="113">
                  <c:v>182.33333333333334</c:v>
                </c:pt>
                <c:pt idx="114">
                  <c:v>260.55555555555554</c:v>
                </c:pt>
                <c:pt idx="115">
                  <c:v>196.88888888888889</c:v>
                </c:pt>
                <c:pt idx="116">
                  <c:v>206.33333333333334</c:v>
                </c:pt>
                <c:pt idx="117">
                  <c:v>263.77777777777777</c:v>
                </c:pt>
                <c:pt idx="118">
                  <c:v>256.44444444444446</c:v>
                </c:pt>
              </c:numCache>
            </c:numRef>
          </c:val>
          <c:smooth val="0"/>
          <c:extLst>
            <c:ext xmlns:c16="http://schemas.microsoft.com/office/drawing/2014/chart" uri="{C3380CC4-5D6E-409C-BE32-E72D297353CC}">
              <c16:uniqueId val="{00000000-5499-41B9-97FB-A3F5065E2A94}"/>
            </c:ext>
          </c:extLst>
        </c:ser>
        <c:dLbls>
          <c:showLegendKey val="0"/>
          <c:showVal val="0"/>
          <c:showCatName val="0"/>
          <c:showSerName val="0"/>
          <c:showPercent val="0"/>
          <c:showBubbleSize val="0"/>
        </c:dLbls>
        <c:marker val="1"/>
        <c:smooth val="0"/>
        <c:axId val="95802880"/>
        <c:axId val="95804416"/>
        <c:extLst/>
      </c:lineChart>
      <c:catAx>
        <c:axId val="95802880"/>
        <c:scaling>
          <c:orientation val="minMax"/>
        </c:scaling>
        <c:delete val="0"/>
        <c:axPos val="b"/>
        <c:numFmt formatCode="General" sourceLinked="1"/>
        <c:majorTickMark val="out"/>
        <c:minorTickMark val="none"/>
        <c:tickLblPos val="nextTo"/>
        <c:spPr>
          <a:ln w="15875">
            <a:solidFill>
              <a:srgbClr val="000000"/>
            </a:solidFill>
            <a:prstDash val="solid"/>
          </a:ln>
        </c:spPr>
        <c:txPr>
          <a:bodyPr rot="-2700000" vert="horz"/>
          <a:lstStyle/>
          <a:p>
            <a:pPr>
              <a:defRPr sz="800" b="1" i="0" u="none" strike="noStrike" baseline="0">
                <a:solidFill>
                  <a:srgbClr val="000000"/>
                </a:solidFill>
                <a:latin typeface="Arial"/>
                <a:ea typeface="Arial"/>
                <a:cs typeface="Arial"/>
              </a:defRPr>
            </a:pPr>
            <a:endParaRPr lang="en-US"/>
          </a:p>
        </c:txPr>
        <c:crossAx val="95804416"/>
        <c:crosses val="autoZero"/>
        <c:auto val="1"/>
        <c:lblAlgn val="ctr"/>
        <c:lblOffset val="100"/>
        <c:tickLblSkip val="6"/>
        <c:tickMarkSkip val="8"/>
        <c:noMultiLvlLbl val="0"/>
      </c:catAx>
      <c:valAx>
        <c:axId val="95804416"/>
        <c:scaling>
          <c:orientation val="minMax"/>
          <c:max val="3500"/>
          <c:min val="0"/>
        </c:scaling>
        <c:delete val="0"/>
        <c:axPos val="l"/>
        <c:numFmt formatCode="0" sourceLinked="0"/>
        <c:majorTickMark val="out"/>
        <c:minorTickMark val="none"/>
        <c:tickLblPos val="nextTo"/>
        <c:spPr>
          <a:ln w="15875">
            <a:solidFill>
              <a:srgbClr val="00000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95802880"/>
        <c:crosses val="autoZero"/>
        <c:crossBetween val="between"/>
        <c:majorUnit val="500"/>
        <c:minorUnit val="100"/>
      </c:valAx>
      <c:spPr>
        <a:noFill/>
        <a:ln w="25400">
          <a:noFill/>
        </a:ln>
      </c:spPr>
    </c:plotArea>
    <c:legend>
      <c:legendPos val="r"/>
      <c:layout>
        <c:manualLayout>
          <c:xMode val="edge"/>
          <c:yMode val="edge"/>
          <c:x val="0.12997542671259529"/>
          <c:y val="0.11910662343677629"/>
          <c:w val="0.29059846578620085"/>
          <c:h val="0.1184339154837479"/>
        </c:manualLayout>
      </c:layout>
      <c:overlay val="0"/>
      <c:txPr>
        <a:bodyPr/>
        <a:lstStyle/>
        <a:p>
          <a:pPr>
            <a:defRPr sz="900" b="1"/>
          </a:pPr>
          <a:endParaRPr lang="en-US"/>
        </a:p>
      </c:txPr>
    </c:legend>
    <c:plotVisOnly val="1"/>
    <c:dispBlanksAs val="gap"/>
    <c:showDLblsOverMax val="0"/>
  </c:chart>
  <c:spPr>
    <a:solidFill>
      <a:srgbClr val="F0F8FA"/>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933" r="0.75000000000000933"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r>
              <a:rPr lang="en-US" sz="1200" b="1">
                <a:solidFill>
                  <a:srgbClr val="0000CC"/>
                </a:solidFill>
                <a:latin typeface="Arial" panose="020B0604020202020204" pitchFamily="34" charset="0"/>
                <a:cs typeface="Arial" panose="020B0604020202020204" pitchFamily="34" charset="0"/>
              </a:rPr>
              <a:t>Body Composition (g)</a:t>
            </a:r>
          </a:p>
        </c:rich>
      </c:tx>
      <c:layout>
        <c:manualLayout>
          <c:xMode val="edge"/>
          <c:yMode val="edge"/>
          <c:x val="0.20579599924091935"/>
          <c:y val="2.893309771717099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321139716469612"/>
          <c:y val="0.21296296296296297"/>
          <c:w val="0.80355721642529276"/>
          <c:h val="0.67963764946048411"/>
        </c:manualLayout>
      </c:layout>
      <c:barChart>
        <c:barDir val="col"/>
        <c:grouping val="clustered"/>
        <c:varyColors val="0"/>
        <c:ser>
          <c:idx val="0"/>
          <c:order val="0"/>
          <c:tx>
            <c:strRef>
              <c:f>'Body Composition'!$A$31</c:f>
              <c:strCache>
                <c:ptCount val="1"/>
                <c:pt idx="0">
                  <c:v>1</c:v>
                </c:pt>
              </c:strCache>
            </c:strRef>
          </c:tx>
          <c:spPr>
            <a:solidFill>
              <a:srgbClr val="FFC000"/>
            </a:solidFill>
            <a:ln w="15875">
              <a:solidFill>
                <a:schemeClr val="tx1"/>
              </a:solidFill>
            </a:ln>
            <a:effectLst/>
          </c:spPr>
          <c:invertIfNegative val="0"/>
          <c:errBars>
            <c:errBarType val="plus"/>
            <c:errValType val="cust"/>
            <c:noEndCap val="0"/>
            <c:plus>
              <c:numRef>
                <c:f>'Body Composition'!$E$40:$H$40</c:f>
                <c:numCache>
                  <c:formatCode>General</c:formatCode>
                  <c:ptCount val="4"/>
                  <c:pt idx="0">
                    <c:v>1.1469497927810499</c:v>
                  </c:pt>
                  <c:pt idx="1">
                    <c:v>0.1522465511782746</c:v>
                  </c:pt>
                  <c:pt idx="2">
                    <c:v>0.84179041994495929</c:v>
                  </c:pt>
                  <c:pt idx="3">
                    <c:v>5.8001702827282391E-2</c:v>
                  </c:pt>
                </c:numCache>
              </c:numRef>
            </c:plus>
            <c:minus>
              <c:numLit>
                <c:formatCode>General</c:formatCode>
                <c:ptCount val="1"/>
                <c:pt idx="0">
                  <c:v>1</c:v>
                </c:pt>
              </c:numLit>
            </c:minus>
            <c:spPr>
              <a:noFill/>
              <a:ln w="15875" cap="flat" cmpd="sng" algn="ctr">
                <a:solidFill>
                  <a:schemeClr val="tx1"/>
                </a:solidFill>
                <a:round/>
              </a:ln>
              <a:effectLst/>
            </c:spPr>
          </c:errBars>
          <c:cat>
            <c:strRef>
              <c:f>'Body Composition'!$E$28:$H$28</c:f>
              <c:strCache>
                <c:ptCount val="4"/>
                <c:pt idx="0">
                  <c:v>BW</c:v>
                </c:pt>
                <c:pt idx="1">
                  <c:v>Fat</c:v>
                </c:pt>
                <c:pt idx="2">
                  <c:v>Lean</c:v>
                </c:pt>
                <c:pt idx="3">
                  <c:v>Fluid</c:v>
                </c:pt>
              </c:strCache>
            </c:strRef>
          </c:cat>
          <c:val>
            <c:numRef>
              <c:f>'Body Composition'!$E$39:$H$39</c:f>
              <c:numCache>
                <c:formatCode>0.00</c:formatCode>
                <c:ptCount val="4"/>
                <c:pt idx="0">
                  <c:v>24.62222222222222</c:v>
                </c:pt>
                <c:pt idx="1">
                  <c:v>2.9888888888888889</c:v>
                </c:pt>
                <c:pt idx="2">
                  <c:v>15.766666666666667</c:v>
                </c:pt>
                <c:pt idx="3">
                  <c:v>1.5555555555555554</c:v>
                </c:pt>
              </c:numCache>
            </c:numRef>
          </c:val>
          <c:extLst>
            <c:ext xmlns:c16="http://schemas.microsoft.com/office/drawing/2014/chart" uri="{C3380CC4-5D6E-409C-BE32-E72D297353CC}">
              <c16:uniqueId val="{00000000-841E-4C6F-89C0-8D94531F110D}"/>
            </c:ext>
          </c:extLst>
        </c:ser>
        <c:dLbls>
          <c:showLegendKey val="0"/>
          <c:showVal val="0"/>
          <c:showCatName val="0"/>
          <c:showSerName val="0"/>
          <c:showPercent val="0"/>
          <c:showBubbleSize val="0"/>
        </c:dLbls>
        <c:gapWidth val="149"/>
        <c:overlap val="-27"/>
        <c:axId val="595141992"/>
        <c:axId val="595144944"/>
      </c:barChart>
      <c:catAx>
        <c:axId val="595141992"/>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4944"/>
        <c:crosses val="autoZero"/>
        <c:auto val="1"/>
        <c:lblAlgn val="ctr"/>
        <c:lblOffset val="100"/>
        <c:noMultiLvlLbl val="0"/>
      </c:catAx>
      <c:valAx>
        <c:axId val="595144944"/>
        <c:scaling>
          <c:orientation val="minMax"/>
          <c:max val="30"/>
        </c:scaling>
        <c:delete val="0"/>
        <c:axPos val="l"/>
        <c:numFmt formatCode="0.0" sourceLinked="0"/>
        <c:majorTickMark val="out"/>
        <c:minorTickMark val="none"/>
        <c:tickLblPos val="nextTo"/>
        <c:spPr>
          <a:noFill/>
          <a:ln w="15875">
            <a:solidFill>
              <a:srgbClr val="000066"/>
            </a:solid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1992"/>
        <c:crosses val="autoZero"/>
        <c:crossBetween val="between"/>
      </c:valAx>
      <c:spPr>
        <a:noFill/>
        <a:ln>
          <a:noFill/>
        </a:ln>
        <a:effectLst/>
      </c:spPr>
    </c:plotArea>
    <c:legend>
      <c:legendPos val="r"/>
      <c:layout>
        <c:manualLayout>
          <c:xMode val="edge"/>
          <c:yMode val="edge"/>
          <c:x val="0.50457396598712601"/>
          <c:y val="0.17534596314940945"/>
          <c:w val="0.37171464917413904"/>
          <c:h val="0.1048836183230801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rgbClr val="F0F8FA"/>
    </a:solidFill>
    <a:ln w="9525" cap="flat" cmpd="sng" algn="ctr">
      <a:solidFill>
        <a:srgbClr val="00006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r>
              <a:rPr lang="en-US" sz="1200" b="1">
                <a:solidFill>
                  <a:srgbClr val="0000CC"/>
                </a:solidFill>
                <a:latin typeface="Arial" panose="020B0604020202020204" pitchFamily="34" charset="0"/>
                <a:cs typeface="Arial" panose="020B0604020202020204" pitchFamily="34" charset="0"/>
              </a:rPr>
              <a:t>Body Composition (%)</a:t>
            </a:r>
          </a:p>
        </c:rich>
      </c:tx>
      <c:layout>
        <c:manualLayout>
          <c:xMode val="edge"/>
          <c:yMode val="edge"/>
          <c:x val="0.20579599924091935"/>
          <c:y val="2.893309771717099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321139716469612"/>
          <c:y val="0.21296296296296297"/>
          <c:w val="0.80355721642529276"/>
          <c:h val="0.67963764946048411"/>
        </c:manualLayout>
      </c:layout>
      <c:barChart>
        <c:barDir val="col"/>
        <c:grouping val="clustered"/>
        <c:varyColors val="0"/>
        <c:ser>
          <c:idx val="0"/>
          <c:order val="0"/>
          <c:tx>
            <c:strRef>
              <c:f>'Body Composition'!$A$31</c:f>
              <c:strCache>
                <c:ptCount val="1"/>
                <c:pt idx="0">
                  <c:v>1</c:v>
                </c:pt>
              </c:strCache>
            </c:strRef>
          </c:tx>
          <c:spPr>
            <a:solidFill>
              <a:srgbClr val="FFC000"/>
            </a:solidFill>
            <a:ln w="15875">
              <a:solidFill>
                <a:schemeClr val="tx1"/>
              </a:solidFill>
            </a:ln>
            <a:effectLst/>
          </c:spPr>
          <c:invertIfNegative val="0"/>
          <c:errBars>
            <c:errBarType val="plus"/>
            <c:errValType val="cust"/>
            <c:noEndCap val="0"/>
            <c:plus>
              <c:numRef>
                <c:f>'Body Composition'!$I$40:$L$40</c:f>
                <c:numCache>
                  <c:formatCode>General</c:formatCode>
                  <c:ptCount val="4"/>
                  <c:pt idx="0">
                    <c:v>0.61165385857901333</c:v>
                  </c:pt>
                  <c:pt idx="1">
                    <c:v>0.64874070397744044</c:v>
                  </c:pt>
                  <c:pt idx="2">
                    <c:v>0.19200421358683908</c:v>
                  </c:pt>
                  <c:pt idx="3">
                    <c:v>0.30022948536535105</c:v>
                  </c:pt>
                </c:numCache>
              </c:numRef>
            </c:plus>
            <c:minus>
              <c:numRef>
                <c:f>'Body Composition'!$I$40:$L$40</c:f>
                <c:numCache>
                  <c:formatCode>General</c:formatCode>
                  <c:ptCount val="4"/>
                  <c:pt idx="0">
                    <c:v>0.61165385857901333</c:v>
                  </c:pt>
                  <c:pt idx="1">
                    <c:v>0.64874070397744044</c:v>
                  </c:pt>
                  <c:pt idx="2">
                    <c:v>0.19200421358683908</c:v>
                  </c:pt>
                  <c:pt idx="3">
                    <c:v>0.30022948536535105</c:v>
                  </c:pt>
                </c:numCache>
              </c:numRef>
            </c:minus>
            <c:spPr>
              <a:noFill/>
              <a:ln w="15875" cap="flat" cmpd="sng" algn="ctr">
                <a:solidFill>
                  <a:schemeClr val="tx1"/>
                </a:solidFill>
                <a:round/>
              </a:ln>
              <a:effectLst/>
            </c:spPr>
          </c:errBars>
          <c:cat>
            <c:strRef>
              <c:f>'Body Composition'!$I$28:$L$28</c:f>
              <c:strCache>
                <c:ptCount val="4"/>
                <c:pt idx="0">
                  <c:v>Fat</c:v>
                </c:pt>
                <c:pt idx="1">
                  <c:v>Lean</c:v>
                </c:pt>
                <c:pt idx="2">
                  <c:v>Fluid</c:v>
                </c:pt>
                <c:pt idx="3">
                  <c:v>Sum</c:v>
                </c:pt>
              </c:strCache>
            </c:strRef>
          </c:cat>
          <c:val>
            <c:numRef>
              <c:f>'Body Composition'!$I$39:$L$39</c:f>
              <c:numCache>
                <c:formatCode>0.00</c:formatCode>
                <c:ptCount val="4"/>
                <c:pt idx="0">
                  <c:v>12.252855255819428</c:v>
                </c:pt>
                <c:pt idx="1">
                  <c:v>63.882771683661971</c:v>
                </c:pt>
                <c:pt idx="2">
                  <c:v>6.3573109146232589</c:v>
                </c:pt>
                <c:pt idx="3">
                  <c:v>82.492937854104653</c:v>
                </c:pt>
              </c:numCache>
            </c:numRef>
          </c:val>
          <c:extLst>
            <c:ext xmlns:c16="http://schemas.microsoft.com/office/drawing/2014/chart" uri="{C3380CC4-5D6E-409C-BE32-E72D297353CC}">
              <c16:uniqueId val="{00000000-3303-485A-B0D4-DFFB263D0ECF}"/>
            </c:ext>
          </c:extLst>
        </c:ser>
        <c:dLbls>
          <c:showLegendKey val="0"/>
          <c:showVal val="0"/>
          <c:showCatName val="0"/>
          <c:showSerName val="0"/>
          <c:showPercent val="0"/>
          <c:showBubbleSize val="0"/>
        </c:dLbls>
        <c:gapWidth val="149"/>
        <c:overlap val="-27"/>
        <c:axId val="595141992"/>
        <c:axId val="595144944"/>
      </c:barChart>
      <c:catAx>
        <c:axId val="595141992"/>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4944"/>
        <c:crosses val="autoZero"/>
        <c:auto val="1"/>
        <c:lblAlgn val="ctr"/>
        <c:lblOffset val="100"/>
        <c:noMultiLvlLbl val="0"/>
      </c:catAx>
      <c:valAx>
        <c:axId val="595144944"/>
        <c:scaling>
          <c:orientation val="minMax"/>
          <c:max val="100"/>
        </c:scaling>
        <c:delete val="0"/>
        <c:axPos val="l"/>
        <c:numFmt formatCode="0.0" sourceLinked="0"/>
        <c:majorTickMark val="out"/>
        <c:minorTickMark val="none"/>
        <c:tickLblPos val="nextTo"/>
        <c:spPr>
          <a:noFill/>
          <a:ln w="15875">
            <a:solidFill>
              <a:srgbClr val="000066"/>
            </a:solid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1992"/>
        <c:crosses val="autoZero"/>
        <c:crossBetween val="between"/>
        <c:majorUnit val="20"/>
      </c:valAx>
      <c:spPr>
        <a:noFill/>
        <a:ln>
          <a:noFill/>
        </a:ln>
        <a:effectLst/>
      </c:spPr>
    </c:plotArea>
    <c:legend>
      <c:legendPos val="r"/>
      <c:layout>
        <c:manualLayout>
          <c:xMode val="edge"/>
          <c:yMode val="edge"/>
          <c:x val="0.22049597117225286"/>
          <c:y val="0.17534596314940945"/>
          <c:w val="0.39462416488501589"/>
          <c:h val="0.1048836183230801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rgbClr val="00006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r>
              <a:rPr lang="en-US" sz="1200" b="1">
                <a:solidFill>
                  <a:srgbClr val="0000CC"/>
                </a:solidFill>
                <a:latin typeface="Arial" panose="020B0604020202020204" pitchFamily="34" charset="0"/>
                <a:cs typeface="Arial" panose="020B0604020202020204" pitchFamily="34" charset="0"/>
              </a:rPr>
              <a:t>Body Composition (g)</a:t>
            </a:r>
          </a:p>
        </c:rich>
      </c:tx>
      <c:layout>
        <c:manualLayout>
          <c:xMode val="edge"/>
          <c:yMode val="edge"/>
          <c:x val="0.20579599924091935"/>
          <c:y val="2.893309771717099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321139716469612"/>
          <c:y val="0.21296296296296297"/>
          <c:w val="0.80355721642529276"/>
          <c:h val="0.67963764946048411"/>
        </c:manualLayout>
      </c:layout>
      <c:barChart>
        <c:barDir val="col"/>
        <c:grouping val="clustered"/>
        <c:varyColors val="0"/>
        <c:ser>
          <c:idx val="0"/>
          <c:order val="0"/>
          <c:tx>
            <c:strRef>
              <c:f>'Body Composition'!$A$63</c:f>
              <c:strCache>
                <c:ptCount val="1"/>
                <c:pt idx="0">
                  <c:v>1</c:v>
                </c:pt>
              </c:strCache>
            </c:strRef>
          </c:tx>
          <c:spPr>
            <a:solidFill>
              <a:srgbClr val="FFC000"/>
            </a:solidFill>
            <a:ln w="15875">
              <a:solidFill>
                <a:schemeClr val="tx1"/>
              </a:solidFill>
            </a:ln>
            <a:effectLst/>
          </c:spPr>
          <c:invertIfNegative val="0"/>
          <c:errBars>
            <c:errBarType val="plus"/>
            <c:errValType val="cust"/>
            <c:noEndCap val="0"/>
            <c:plus>
              <c:numRef>
                <c:f>'Body Composition'!$E$72:$H$72</c:f>
                <c:numCache>
                  <c:formatCode>General</c:formatCode>
                  <c:ptCount val="4"/>
                  <c:pt idx="0">
                    <c:v>0.83329629547321948</c:v>
                  </c:pt>
                  <c:pt idx="1">
                    <c:v>9.8287811183078513E-2</c:v>
                  </c:pt>
                  <c:pt idx="2">
                    <c:v>0.69940450861192105</c:v>
                  </c:pt>
                  <c:pt idx="3">
                    <c:v>3.379312516832346E-2</c:v>
                  </c:pt>
                </c:numCache>
              </c:numRef>
            </c:plus>
            <c:minus>
              <c:numLit>
                <c:formatCode>General</c:formatCode>
                <c:ptCount val="1"/>
                <c:pt idx="0">
                  <c:v>1</c:v>
                </c:pt>
              </c:numLit>
            </c:minus>
            <c:spPr>
              <a:noFill/>
              <a:ln w="15875" cap="flat" cmpd="sng" algn="ctr">
                <a:solidFill>
                  <a:schemeClr val="tx1"/>
                </a:solidFill>
                <a:round/>
              </a:ln>
              <a:effectLst/>
            </c:spPr>
          </c:errBars>
          <c:cat>
            <c:strRef>
              <c:f>'Body Composition'!$E$28:$H$28</c:f>
              <c:strCache>
                <c:ptCount val="4"/>
                <c:pt idx="0">
                  <c:v>BW</c:v>
                </c:pt>
                <c:pt idx="1">
                  <c:v>Fat</c:v>
                </c:pt>
                <c:pt idx="2">
                  <c:v>Lean</c:v>
                </c:pt>
                <c:pt idx="3">
                  <c:v>Fluid</c:v>
                </c:pt>
              </c:strCache>
            </c:strRef>
          </c:cat>
          <c:val>
            <c:numRef>
              <c:f>'Body Composition'!$E$71:$H$71</c:f>
              <c:numCache>
                <c:formatCode>0.00</c:formatCode>
                <c:ptCount val="4"/>
                <c:pt idx="0">
                  <c:v>23.322222222222219</c:v>
                </c:pt>
                <c:pt idx="1">
                  <c:v>2.822222222222222</c:v>
                </c:pt>
                <c:pt idx="2">
                  <c:v>14.966666666666661</c:v>
                </c:pt>
                <c:pt idx="3">
                  <c:v>1.4555555555555557</c:v>
                </c:pt>
              </c:numCache>
            </c:numRef>
          </c:val>
          <c:extLst>
            <c:ext xmlns:c16="http://schemas.microsoft.com/office/drawing/2014/chart" uri="{C3380CC4-5D6E-409C-BE32-E72D297353CC}">
              <c16:uniqueId val="{00000000-9531-4C1E-8243-1AE281B10B26}"/>
            </c:ext>
          </c:extLst>
        </c:ser>
        <c:dLbls>
          <c:showLegendKey val="0"/>
          <c:showVal val="0"/>
          <c:showCatName val="0"/>
          <c:showSerName val="0"/>
          <c:showPercent val="0"/>
          <c:showBubbleSize val="0"/>
        </c:dLbls>
        <c:gapWidth val="149"/>
        <c:overlap val="-27"/>
        <c:axId val="595141992"/>
        <c:axId val="595144944"/>
      </c:barChart>
      <c:catAx>
        <c:axId val="595141992"/>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4944"/>
        <c:crosses val="autoZero"/>
        <c:auto val="1"/>
        <c:lblAlgn val="ctr"/>
        <c:lblOffset val="100"/>
        <c:noMultiLvlLbl val="0"/>
      </c:catAx>
      <c:valAx>
        <c:axId val="595144944"/>
        <c:scaling>
          <c:orientation val="minMax"/>
          <c:max val="30"/>
        </c:scaling>
        <c:delete val="0"/>
        <c:axPos val="l"/>
        <c:numFmt formatCode="0.0" sourceLinked="0"/>
        <c:majorTickMark val="out"/>
        <c:minorTickMark val="none"/>
        <c:tickLblPos val="nextTo"/>
        <c:spPr>
          <a:noFill/>
          <a:ln w="15875">
            <a:solidFill>
              <a:srgbClr val="000066"/>
            </a:solid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1992"/>
        <c:crosses val="autoZero"/>
        <c:crossBetween val="between"/>
      </c:valAx>
      <c:spPr>
        <a:noFill/>
        <a:ln>
          <a:noFill/>
        </a:ln>
        <a:effectLst/>
      </c:spPr>
    </c:plotArea>
    <c:legend>
      <c:legendPos val="r"/>
      <c:layout>
        <c:manualLayout>
          <c:xMode val="edge"/>
          <c:yMode val="edge"/>
          <c:x val="0.50457396598712601"/>
          <c:y val="0.17534596314940945"/>
          <c:w val="0.37171464917413904"/>
          <c:h val="0.1048836183230801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rgbClr val="F0F8FA"/>
    </a:solidFill>
    <a:ln w="9525" cap="flat" cmpd="sng" algn="ctr">
      <a:solidFill>
        <a:srgbClr val="00006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r>
              <a:rPr lang="en-US" sz="1200" b="1">
                <a:solidFill>
                  <a:srgbClr val="0000CC"/>
                </a:solidFill>
                <a:latin typeface="Arial" panose="020B0604020202020204" pitchFamily="34" charset="0"/>
                <a:cs typeface="Arial" panose="020B0604020202020204" pitchFamily="34" charset="0"/>
              </a:rPr>
              <a:t>Body Composition (%)</a:t>
            </a:r>
          </a:p>
        </c:rich>
      </c:tx>
      <c:layout>
        <c:manualLayout>
          <c:xMode val="edge"/>
          <c:yMode val="edge"/>
          <c:x val="0.20579599924091935"/>
          <c:y val="2.893309771717099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rgbClr val="0000CC"/>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5321139716469612"/>
          <c:y val="0.21296296296296297"/>
          <c:w val="0.80355721642529276"/>
          <c:h val="0.67963764946048411"/>
        </c:manualLayout>
      </c:layout>
      <c:barChart>
        <c:barDir val="col"/>
        <c:grouping val="clustered"/>
        <c:varyColors val="0"/>
        <c:ser>
          <c:idx val="0"/>
          <c:order val="0"/>
          <c:tx>
            <c:strRef>
              <c:f>'Body Composition'!$A$63</c:f>
              <c:strCache>
                <c:ptCount val="1"/>
                <c:pt idx="0">
                  <c:v>1</c:v>
                </c:pt>
              </c:strCache>
            </c:strRef>
          </c:tx>
          <c:spPr>
            <a:solidFill>
              <a:srgbClr val="FFC000"/>
            </a:solidFill>
            <a:ln w="15875">
              <a:solidFill>
                <a:schemeClr val="tx1"/>
              </a:solidFill>
            </a:ln>
            <a:effectLst/>
          </c:spPr>
          <c:invertIfNegative val="0"/>
          <c:errBars>
            <c:errBarType val="plus"/>
            <c:errValType val="cust"/>
            <c:noEndCap val="0"/>
            <c:plus>
              <c:numRef>
                <c:f>'Body Composition'!$I$72:$L$72</c:f>
                <c:numCache>
                  <c:formatCode>General</c:formatCode>
                  <c:ptCount val="4"/>
                  <c:pt idx="0">
                    <c:v>0.75603172751400394</c:v>
                  </c:pt>
                  <c:pt idx="1">
                    <c:v>0.7253065178589394</c:v>
                  </c:pt>
                  <c:pt idx="2">
                    <c:v>0.2437585446407563</c:v>
                  </c:pt>
                  <c:pt idx="3">
                    <c:v>0.41462523130500001</c:v>
                  </c:pt>
                </c:numCache>
              </c:numRef>
            </c:plus>
            <c:minus>
              <c:numLit>
                <c:formatCode>General</c:formatCode>
                <c:ptCount val="1"/>
                <c:pt idx="0">
                  <c:v>1</c:v>
                </c:pt>
              </c:numLit>
            </c:minus>
            <c:spPr>
              <a:noFill/>
              <a:ln w="15875" cap="flat" cmpd="sng" algn="ctr">
                <a:solidFill>
                  <a:schemeClr val="tx1"/>
                </a:solidFill>
                <a:round/>
              </a:ln>
              <a:effectLst/>
            </c:spPr>
          </c:errBars>
          <c:cat>
            <c:strRef>
              <c:f>'Body Composition'!$I$28:$L$28</c:f>
              <c:strCache>
                <c:ptCount val="4"/>
                <c:pt idx="0">
                  <c:v>Fat</c:v>
                </c:pt>
                <c:pt idx="1">
                  <c:v>Lean</c:v>
                </c:pt>
                <c:pt idx="2">
                  <c:v>Fluid</c:v>
                </c:pt>
                <c:pt idx="3">
                  <c:v>Sum</c:v>
                </c:pt>
              </c:strCache>
            </c:strRef>
          </c:cat>
          <c:val>
            <c:numRef>
              <c:f>'Body Composition'!$I$71:$L$71</c:f>
              <c:numCache>
                <c:formatCode>0.00</c:formatCode>
                <c:ptCount val="4"/>
                <c:pt idx="0">
                  <c:v>12.296286730571726</c:v>
                </c:pt>
                <c:pt idx="1">
                  <c:v>63.97640057353523</c:v>
                </c:pt>
                <c:pt idx="2">
                  <c:v>6.3001057479088924</c:v>
                </c:pt>
                <c:pt idx="3">
                  <c:v>82.57279305201584</c:v>
                </c:pt>
              </c:numCache>
            </c:numRef>
          </c:val>
          <c:extLst>
            <c:ext xmlns:c16="http://schemas.microsoft.com/office/drawing/2014/chart" uri="{C3380CC4-5D6E-409C-BE32-E72D297353CC}">
              <c16:uniqueId val="{00000000-FB68-457E-B3E9-96C969CA2D57}"/>
            </c:ext>
          </c:extLst>
        </c:ser>
        <c:dLbls>
          <c:showLegendKey val="0"/>
          <c:showVal val="0"/>
          <c:showCatName val="0"/>
          <c:showSerName val="0"/>
          <c:showPercent val="0"/>
          <c:showBubbleSize val="0"/>
        </c:dLbls>
        <c:gapWidth val="149"/>
        <c:overlap val="-27"/>
        <c:axId val="595141992"/>
        <c:axId val="595144944"/>
      </c:barChart>
      <c:catAx>
        <c:axId val="595141992"/>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4944"/>
        <c:crosses val="autoZero"/>
        <c:auto val="1"/>
        <c:lblAlgn val="ctr"/>
        <c:lblOffset val="100"/>
        <c:noMultiLvlLbl val="0"/>
      </c:catAx>
      <c:valAx>
        <c:axId val="595144944"/>
        <c:scaling>
          <c:orientation val="minMax"/>
          <c:max val="100"/>
        </c:scaling>
        <c:delete val="0"/>
        <c:axPos val="l"/>
        <c:numFmt formatCode="0.0" sourceLinked="0"/>
        <c:majorTickMark val="out"/>
        <c:minorTickMark val="none"/>
        <c:tickLblPos val="nextTo"/>
        <c:spPr>
          <a:noFill/>
          <a:ln w="15875">
            <a:solidFill>
              <a:srgbClr val="000066"/>
            </a:solid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95141992"/>
        <c:crosses val="autoZero"/>
        <c:crossBetween val="between"/>
        <c:majorUnit val="20"/>
      </c:valAx>
      <c:spPr>
        <a:noFill/>
        <a:ln>
          <a:noFill/>
        </a:ln>
        <a:effectLst/>
      </c:spPr>
    </c:plotArea>
    <c:legend>
      <c:legendPos val="r"/>
      <c:layout>
        <c:manualLayout>
          <c:xMode val="edge"/>
          <c:yMode val="edge"/>
          <c:x val="0.22049597117225286"/>
          <c:y val="0.17534596314940945"/>
          <c:w val="0.39462416488501589"/>
          <c:h val="0.1048836183230801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rgbClr val="00006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07/relationships/hdphoto" Target="../media/hdphoto1.wdp"/><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11.xml"/><Relationship Id="rId7"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2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111125</xdr:colOff>
      <xdr:row>27</xdr:row>
      <xdr:rowOff>0</xdr:rowOff>
    </xdr:from>
    <xdr:to>
      <xdr:col>5</xdr:col>
      <xdr:colOff>371474</xdr:colOff>
      <xdr:row>44</xdr:row>
      <xdr:rowOff>0</xdr:rowOff>
    </xdr:to>
    <xdr:graphicFrame macro="">
      <xdr:nvGraphicFramePr>
        <xdr:cNvPr id="2" name="Chart 7">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260107</xdr:colOff>
      <xdr:row>27</xdr:row>
      <xdr:rowOff>0</xdr:rowOff>
    </xdr:from>
    <xdr:to>
      <xdr:col>16</xdr:col>
      <xdr:colOff>514350</xdr:colOff>
      <xdr:row>44</xdr:row>
      <xdr:rowOff>0</xdr:rowOff>
    </xdr:to>
    <xdr:graphicFrame macro="">
      <xdr:nvGraphicFramePr>
        <xdr:cNvPr id="3" name="Chart 8">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28576</xdr:colOff>
      <xdr:row>26</xdr:row>
      <xdr:rowOff>161924</xdr:rowOff>
    </xdr:from>
    <xdr:to>
      <xdr:col>22</xdr:col>
      <xdr:colOff>285750</xdr:colOff>
      <xdr:row>43</xdr:row>
      <xdr:rowOff>161924</xdr:rowOff>
    </xdr:to>
    <xdr:graphicFrame macro="">
      <xdr:nvGraphicFramePr>
        <xdr:cNvPr id="4" name="Chart 9">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114300</xdr:colOff>
      <xdr:row>44</xdr:row>
      <xdr:rowOff>114300</xdr:rowOff>
    </xdr:from>
    <xdr:to>
      <xdr:col>5</xdr:col>
      <xdr:colOff>371475</xdr:colOff>
      <xdr:row>61</xdr:row>
      <xdr:rowOff>114300</xdr:rowOff>
    </xdr:to>
    <xdr:graphicFrame macro="">
      <xdr:nvGraphicFramePr>
        <xdr:cNvPr id="5" name="Chart 10">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256791</xdr:colOff>
      <xdr:row>44</xdr:row>
      <xdr:rowOff>102077</xdr:rowOff>
    </xdr:from>
    <xdr:to>
      <xdr:col>16</xdr:col>
      <xdr:colOff>514350</xdr:colOff>
      <xdr:row>61</xdr:row>
      <xdr:rowOff>104775</xdr:rowOff>
    </xdr:to>
    <xdr:graphicFrame macro="">
      <xdr:nvGraphicFramePr>
        <xdr:cNvPr id="6" name="Chart 9">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485989</xdr:colOff>
      <xdr:row>27</xdr:row>
      <xdr:rowOff>1447</xdr:rowOff>
    </xdr:from>
    <xdr:to>
      <xdr:col>11</xdr:col>
      <xdr:colOff>133350</xdr:colOff>
      <xdr:row>44</xdr:row>
      <xdr:rowOff>0</xdr:rowOff>
    </xdr:to>
    <xdr:graphicFrame macro="">
      <xdr:nvGraphicFramePr>
        <xdr:cNvPr id="7" name="Chart 8">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398845</xdr:colOff>
      <xdr:row>27</xdr:row>
      <xdr:rowOff>2913</xdr:rowOff>
    </xdr:from>
    <xdr:to>
      <xdr:col>28</xdr:col>
      <xdr:colOff>42054</xdr:colOff>
      <xdr:row>44</xdr:row>
      <xdr:rowOff>4673</xdr:rowOff>
    </xdr:to>
    <xdr:graphicFrame macro="">
      <xdr:nvGraphicFramePr>
        <xdr:cNvPr id="8" name="Chart 8">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404007</xdr:colOff>
      <xdr:row>44</xdr:row>
      <xdr:rowOff>107035</xdr:rowOff>
    </xdr:from>
    <xdr:to>
      <xdr:col>28</xdr:col>
      <xdr:colOff>47085</xdr:colOff>
      <xdr:row>61</xdr:row>
      <xdr:rowOff>109450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18</xdr:col>
      <xdr:colOff>575095</xdr:colOff>
      <xdr:row>2</xdr:row>
      <xdr:rowOff>116816</xdr:rowOff>
    </xdr:from>
    <xdr:ext cx="184731" cy="264560"/>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69" name="Picture 68" descr="Image result for university of michigan logo medical school">
          <a:extLst>
            <a:ext uri="{FF2B5EF4-FFF2-40B4-BE49-F238E27FC236}">
              <a16:creationId xmlns:a16="http://schemas.microsoft.com/office/drawing/2014/main" id="{00000000-0008-0000-0000-00004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485775</xdr:colOff>
      <xdr:row>44</xdr:row>
      <xdr:rowOff>104775</xdr:rowOff>
    </xdr:from>
    <xdr:to>
      <xdr:col>11</xdr:col>
      <xdr:colOff>133136</xdr:colOff>
      <xdr:row>61</xdr:row>
      <xdr:rowOff>103328</xdr:rowOff>
    </xdr:to>
    <xdr:graphicFrame macro="">
      <xdr:nvGraphicFramePr>
        <xdr:cNvPr id="70" name="Chart 8">
          <a:extLst>
            <a:ext uri="{FF2B5EF4-FFF2-40B4-BE49-F238E27FC236}">
              <a16:creationId xmlns:a16="http://schemas.microsoft.com/office/drawing/2014/main" id="{00000000-0008-0000-00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28575</xdr:colOff>
      <xdr:row>44</xdr:row>
      <xdr:rowOff>104775</xdr:rowOff>
    </xdr:from>
    <xdr:to>
      <xdr:col>22</xdr:col>
      <xdr:colOff>285749</xdr:colOff>
      <xdr:row>61</xdr:row>
      <xdr:rowOff>104775</xdr:rowOff>
    </xdr:to>
    <xdr:graphicFrame macro="">
      <xdr:nvGraphicFramePr>
        <xdr:cNvPr id="72" name="Chart 9">
          <a:extLst>
            <a:ext uri="{FF2B5EF4-FFF2-40B4-BE49-F238E27FC236}">
              <a16:creationId xmlns:a16="http://schemas.microsoft.com/office/drawing/2014/main" id="{00000000-0008-0000-00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82" name="Group 81">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83" name="Picture 82"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4"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xdr:from>
      <xdr:col>1</xdr:col>
      <xdr:colOff>400050</xdr:colOff>
      <xdr:row>33</xdr:row>
      <xdr:rowOff>107950</xdr:rowOff>
    </xdr:from>
    <xdr:to>
      <xdr:col>1</xdr:col>
      <xdr:colOff>457200</xdr:colOff>
      <xdr:row>34</xdr:row>
      <xdr:rowOff>120650</xdr:rowOff>
    </xdr:to>
    <xdr:sp macro="" textlink="">
      <xdr:nvSpPr>
        <xdr:cNvPr id="15" name="TextBox 14"/>
        <xdr:cNvSpPr txBox="1"/>
      </xdr:nvSpPr>
      <xdr:spPr>
        <a:xfrm>
          <a:off x="1041400" y="5943600"/>
          <a:ext cx="57150" cy="171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i="0">
              <a:solidFill>
                <a:srgbClr val="0000CC"/>
              </a:solidFill>
              <a:effectLst/>
              <a:latin typeface="Arial" panose="020B0604020202020204" pitchFamily="34" charset="0"/>
              <a:ea typeface="+mn-ea"/>
              <a:cs typeface="Arial" panose="020B0604020202020204" pitchFamily="34" charset="0"/>
            </a:rPr>
            <a:t>↓</a:t>
          </a:r>
          <a:endParaRPr lang="en-US" sz="1600" b="0">
            <a:solidFill>
              <a:srgbClr val="0000CC"/>
            </a:solidFill>
            <a:latin typeface="Arial" panose="020B0604020202020204" pitchFamily="34" charset="0"/>
            <a:cs typeface="Arial" panose="020B0604020202020204" pitchFamily="34" charset="0"/>
          </a:endParaRPr>
        </a:p>
      </xdr:txBody>
    </xdr:sp>
    <xdr:clientData/>
  </xdr:twoCellAnchor>
  <xdr:twoCellAnchor>
    <xdr:from>
      <xdr:col>24</xdr:col>
      <xdr:colOff>444500</xdr:colOff>
      <xdr:row>21</xdr:row>
      <xdr:rowOff>50800</xdr:rowOff>
    </xdr:from>
    <xdr:to>
      <xdr:col>25</xdr:col>
      <xdr:colOff>8466</xdr:colOff>
      <xdr:row>22</xdr:row>
      <xdr:rowOff>156634</xdr:rowOff>
    </xdr:to>
    <xdr:sp macro="" textlink="">
      <xdr:nvSpPr>
        <xdr:cNvPr id="71" name="TextBox 70"/>
        <xdr:cNvSpPr txBox="1"/>
      </xdr:nvSpPr>
      <xdr:spPr>
        <a:xfrm>
          <a:off x="15887700" y="4008967"/>
          <a:ext cx="20743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0</xdr:colOff>
      <xdr:row>29</xdr:row>
      <xdr:rowOff>25400</xdr:rowOff>
    </xdr:from>
    <xdr:to>
      <xdr:col>11</xdr:col>
      <xdr:colOff>222250</xdr:colOff>
      <xdr:row>31</xdr:row>
      <xdr:rowOff>0</xdr:rowOff>
    </xdr:to>
    <xdr:sp macro="" textlink="">
      <xdr:nvSpPr>
        <xdr:cNvPr id="130" name="TextBox 129"/>
        <xdr:cNvSpPr txBox="1"/>
      </xdr:nvSpPr>
      <xdr:spPr>
        <a:xfrm>
          <a:off x="5772150" y="5226050"/>
          <a:ext cx="15049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endParaRPr lang="en-US" sz="1100"/>
        </a:p>
      </xdr:txBody>
    </xdr:sp>
    <xdr:clientData/>
  </xdr:twoCellAnchor>
  <xdr:twoCellAnchor>
    <xdr:from>
      <xdr:col>14</xdr:col>
      <xdr:colOff>206482</xdr:colOff>
      <xdr:row>29</xdr:row>
      <xdr:rowOff>60326</xdr:rowOff>
    </xdr:from>
    <xdr:to>
      <xdr:col>14</xdr:col>
      <xdr:colOff>307139</xdr:colOff>
      <xdr:row>30</xdr:row>
      <xdr:rowOff>50158</xdr:rowOff>
    </xdr:to>
    <xdr:sp macro="" textlink="">
      <xdr:nvSpPr>
        <xdr:cNvPr id="74" name="Down Arrow 73"/>
        <xdr:cNvSpPr/>
      </xdr:nvSpPr>
      <xdr:spPr>
        <a:xfrm>
          <a:off x="9185382" y="5260976"/>
          <a:ext cx="100657" cy="148582"/>
        </a:xfrm>
        <a:prstGeom prst="downArrow">
          <a:avLst>
            <a:gd name="adj1" fmla="val 33369"/>
            <a:gd name="adj2" fmla="val 50000"/>
          </a:avLst>
        </a:prstGeom>
        <a:solidFill>
          <a:srgbClr val="0000CC"/>
        </a:solidFill>
        <a:ln w="12700">
          <a:solidFill>
            <a:srgbClr val="00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196850</xdr:colOff>
      <xdr:row>32</xdr:row>
      <xdr:rowOff>39733</xdr:rowOff>
    </xdr:from>
    <xdr:to>
      <xdr:col>1</xdr:col>
      <xdr:colOff>297507</xdr:colOff>
      <xdr:row>33</xdr:row>
      <xdr:rowOff>27122</xdr:rowOff>
    </xdr:to>
    <xdr:sp macro="" textlink="">
      <xdr:nvSpPr>
        <xdr:cNvPr id="142" name="Down Arrow 141"/>
        <xdr:cNvSpPr/>
      </xdr:nvSpPr>
      <xdr:spPr>
        <a:xfrm>
          <a:off x="837623" y="5717210"/>
          <a:ext cx="100657" cy="146139"/>
        </a:xfrm>
        <a:prstGeom prst="downArrow">
          <a:avLst>
            <a:gd name="adj1" fmla="val 33369"/>
            <a:gd name="adj2" fmla="val 50000"/>
          </a:avLst>
        </a:prstGeom>
        <a:solidFill>
          <a:srgbClr val="0000CC"/>
        </a:solidFill>
        <a:ln w="12700">
          <a:solidFill>
            <a:srgbClr val="00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368300</xdr:colOff>
      <xdr:row>32</xdr:row>
      <xdr:rowOff>34848</xdr:rowOff>
    </xdr:from>
    <xdr:to>
      <xdr:col>1</xdr:col>
      <xdr:colOff>468957</xdr:colOff>
      <xdr:row>33</xdr:row>
      <xdr:rowOff>22237</xdr:rowOff>
    </xdr:to>
    <xdr:sp macro="" textlink="">
      <xdr:nvSpPr>
        <xdr:cNvPr id="147" name="Down Arrow 146"/>
        <xdr:cNvSpPr/>
      </xdr:nvSpPr>
      <xdr:spPr>
        <a:xfrm>
          <a:off x="1009073" y="5712325"/>
          <a:ext cx="100657" cy="146139"/>
        </a:xfrm>
        <a:prstGeom prst="downArrow">
          <a:avLst>
            <a:gd name="adj1" fmla="val 33369"/>
            <a:gd name="adj2" fmla="val 50000"/>
          </a:avLst>
        </a:prstGeom>
        <a:solidFill>
          <a:srgbClr val="0000CC"/>
        </a:solidFill>
        <a:ln w="12700">
          <a:solidFill>
            <a:srgbClr val="00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76200</xdr:colOff>
      <xdr:row>32</xdr:row>
      <xdr:rowOff>31750</xdr:rowOff>
    </xdr:from>
    <xdr:to>
      <xdr:col>2</xdr:col>
      <xdr:colOff>176857</xdr:colOff>
      <xdr:row>33</xdr:row>
      <xdr:rowOff>21582</xdr:rowOff>
    </xdr:to>
    <xdr:sp macro="" textlink="">
      <xdr:nvSpPr>
        <xdr:cNvPr id="149" name="Down Arrow 148"/>
        <xdr:cNvSpPr/>
      </xdr:nvSpPr>
      <xdr:spPr>
        <a:xfrm>
          <a:off x="1358900" y="5708650"/>
          <a:ext cx="100657"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xdr:col>
      <xdr:colOff>279400</xdr:colOff>
      <xdr:row>32</xdr:row>
      <xdr:rowOff>31750</xdr:rowOff>
    </xdr:from>
    <xdr:to>
      <xdr:col>2</xdr:col>
      <xdr:colOff>380057</xdr:colOff>
      <xdr:row>33</xdr:row>
      <xdr:rowOff>21582</xdr:rowOff>
    </xdr:to>
    <xdr:sp macro="" textlink="">
      <xdr:nvSpPr>
        <xdr:cNvPr id="151" name="Down Arrow 150"/>
        <xdr:cNvSpPr/>
      </xdr:nvSpPr>
      <xdr:spPr>
        <a:xfrm>
          <a:off x="1562100" y="5708650"/>
          <a:ext cx="100657"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88900</xdr:colOff>
      <xdr:row>32</xdr:row>
      <xdr:rowOff>16164</xdr:rowOff>
    </xdr:from>
    <xdr:to>
      <xdr:col>3</xdr:col>
      <xdr:colOff>194322</xdr:colOff>
      <xdr:row>33</xdr:row>
      <xdr:rowOff>6115</xdr:rowOff>
    </xdr:to>
    <xdr:sp macro="" textlink="">
      <xdr:nvSpPr>
        <xdr:cNvPr id="153" name="Down Arrow 152"/>
        <xdr:cNvSpPr/>
      </xdr:nvSpPr>
      <xdr:spPr>
        <a:xfrm>
          <a:off x="2011218" y="5693641"/>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algn="l"/>
          <a:endParaRPr lang="en-US" sz="1100"/>
        </a:p>
      </xdr:txBody>
    </xdr:sp>
    <xdr:clientData/>
  </xdr:twoCellAnchor>
  <xdr:twoCellAnchor>
    <xdr:from>
      <xdr:col>3</xdr:col>
      <xdr:colOff>266700</xdr:colOff>
      <xdr:row>32</xdr:row>
      <xdr:rowOff>12700</xdr:rowOff>
    </xdr:from>
    <xdr:to>
      <xdr:col>3</xdr:col>
      <xdr:colOff>372122</xdr:colOff>
      <xdr:row>33</xdr:row>
      <xdr:rowOff>2651</xdr:rowOff>
    </xdr:to>
    <xdr:sp macro="" textlink="">
      <xdr:nvSpPr>
        <xdr:cNvPr id="154" name="Down Arrow 153"/>
        <xdr:cNvSpPr/>
      </xdr:nvSpPr>
      <xdr:spPr>
        <a:xfrm>
          <a:off x="2190750" y="5689600"/>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algn="l"/>
          <a:endParaRPr lang="en-US" sz="1100"/>
        </a:p>
      </xdr:txBody>
    </xdr:sp>
    <xdr:clientData/>
  </xdr:twoCellAnchor>
  <xdr:twoCellAnchor>
    <xdr:from>
      <xdr:col>4</xdr:col>
      <xdr:colOff>20204</xdr:colOff>
      <xdr:row>32</xdr:row>
      <xdr:rowOff>16741</xdr:rowOff>
    </xdr:from>
    <xdr:to>
      <xdr:col>4</xdr:col>
      <xdr:colOff>125626</xdr:colOff>
      <xdr:row>33</xdr:row>
      <xdr:rowOff>6692</xdr:rowOff>
    </xdr:to>
    <xdr:sp macro="" textlink="">
      <xdr:nvSpPr>
        <xdr:cNvPr id="155" name="Down Arrow 154"/>
        <xdr:cNvSpPr/>
      </xdr:nvSpPr>
      <xdr:spPr>
        <a:xfrm>
          <a:off x="2585604" y="5693641"/>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187614</xdr:colOff>
      <xdr:row>32</xdr:row>
      <xdr:rowOff>10968</xdr:rowOff>
    </xdr:from>
    <xdr:to>
      <xdr:col>4</xdr:col>
      <xdr:colOff>293036</xdr:colOff>
      <xdr:row>33</xdr:row>
      <xdr:rowOff>919</xdr:rowOff>
    </xdr:to>
    <xdr:sp macro="" textlink="">
      <xdr:nvSpPr>
        <xdr:cNvPr id="156" name="Down Arrow 155"/>
        <xdr:cNvSpPr/>
      </xdr:nvSpPr>
      <xdr:spPr>
        <a:xfrm>
          <a:off x="2753014" y="5687868"/>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565150</xdr:colOff>
      <xdr:row>32</xdr:row>
      <xdr:rowOff>63500</xdr:rowOff>
    </xdr:from>
    <xdr:to>
      <xdr:col>7</xdr:col>
      <xdr:colOff>25035</xdr:colOff>
      <xdr:row>33</xdr:row>
      <xdr:rowOff>53332</xdr:rowOff>
    </xdr:to>
    <xdr:sp macro="" textlink="">
      <xdr:nvSpPr>
        <xdr:cNvPr id="163" name="Down Arrow 162"/>
        <xdr:cNvSpPr/>
      </xdr:nvSpPr>
      <xdr:spPr>
        <a:xfrm>
          <a:off x="4413250" y="5740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114300</xdr:colOff>
      <xdr:row>32</xdr:row>
      <xdr:rowOff>63500</xdr:rowOff>
    </xdr:from>
    <xdr:to>
      <xdr:col>7</xdr:col>
      <xdr:colOff>215535</xdr:colOff>
      <xdr:row>33</xdr:row>
      <xdr:rowOff>53332</xdr:rowOff>
    </xdr:to>
    <xdr:sp macro="" textlink="">
      <xdr:nvSpPr>
        <xdr:cNvPr id="164" name="Down Arrow 163"/>
        <xdr:cNvSpPr/>
      </xdr:nvSpPr>
      <xdr:spPr>
        <a:xfrm>
          <a:off x="4603750" y="5740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520700</xdr:colOff>
      <xdr:row>32</xdr:row>
      <xdr:rowOff>50800</xdr:rowOff>
    </xdr:from>
    <xdr:to>
      <xdr:col>7</xdr:col>
      <xdr:colOff>621935</xdr:colOff>
      <xdr:row>33</xdr:row>
      <xdr:rowOff>40632</xdr:rowOff>
    </xdr:to>
    <xdr:sp macro="" textlink="">
      <xdr:nvSpPr>
        <xdr:cNvPr id="166" name="Down Arrow 165"/>
        <xdr:cNvSpPr/>
      </xdr:nvSpPr>
      <xdr:spPr>
        <a:xfrm>
          <a:off x="5010150" y="5727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63500</xdr:colOff>
      <xdr:row>32</xdr:row>
      <xdr:rowOff>50800</xdr:rowOff>
    </xdr:from>
    <xdr:to>
      <xdr:col>8</xdr:col>
      <xdr:colOff>164735</xdr:colOff>
      <xdr:row>33</xdr:row>
      <xdr:rowOff>40632</xdr:rowOff>
    </xdr:to>
    <xdr:sp macro="" textlink="">
      <xdr:nvSpPr>
        <xdr:cNvPr id="167" name="Down Arrow 166"/>
        <xdr:cNvSpPr/>
      </xdr:nvSpPr>
      <xdr:spPr>
        <a:xfrm>
          <a:off x="5194300" y="5727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482600</xdr:colOff>
      <xdr:row>32</xdr:row>
      <xdr:rowOff>50800</xdr:rowOff>
    </xdr:from>
    <xdr:to>
      <xdr:col>8</xdr:col>
      <xdr:colOff>588512</xdr:colOff>
      <xdr:row>33</xdr:row>
      <xdr:rowOff>40751</xdr:rowOff>
    </xdr:to>
    <xdr:sp macro="" textlink="">
      <xdr:nvSpPr>
        <xdr:cNvPr id="168" name="Down Arrow 167"/>
        <xdr:cNvSpPr/>
      </xdr:nvSpPr>
      <xdr:spPr>
        <a:xfrm>
          <a:off x="5613400" y="57277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12700</xdr:colOff>
      <xdr:row>32</xdr:row>
      <xdr:rowOff>50800</xdr:rowOff>
    </xdr:from>
    <xdr:to>
      <xdr:col>9</xdr:col>
      <xdr:colOff>118612</xdr:colOff>
      <xdr:row>33</xdr:row>
      <xdr:rowOff>40751</xdr:rowOff>
    </xdr:to>
    <xdr:sp macro="" textlink="">
      <xdr:nvSpPr>
        <xdr:cNvPr id="169" name="Down Arrow 168"/>
        <xdr:cNvSpPr/>
      </xdr:nvSpPr>
      <xdr:spPr>
        <a:xfrm>
          <a:off x="5784850" y="57277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361950</xdr:colOff>
      <xdr:row>32</xdr:row>
      <xdr:rowOff>44450</xdr:rowOff>
    </xdr:from>
    <xdr:to>
      <xdr:col>9</xdr:col>
      <xdr:colOff>467862</xdr:colOff>
      <xdr:row>33</xdr:row>
      <xdr:rowOff>34401</xdr:rowOff>
    </xdr:to>
    <xdr:sp macro="" textlink="">
      <xdr:nvSpPr>
        <xdr:cNvPr id="170" name="Down Arrow 169"/>
        <xdr:cNvSpPr/>
      </xdr:nvSpPr>
      <xdr:spPr>
        <a:xfrm>
          <a:off x="6134100" y="5721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558800</xdr:colOff>
      <xdr:row>32</xdr:row>
      <xdr:rowOff>44450</xdr:rowOff>
    </xdr:from>
    <xdr:to>
      <xdr:col>10</xdr:col>
      <xdr:colOff>23362</xdr:colOff>
      <xdr:row>33</xdr:row>
      <xdr:rowOff>34401</xdr:rowOff>
    </xdr:to>
    <xdr:sp macro="" textlink="">
      <xdr:nvSpPr>
        <xdr:cNvPr id="171" name="Down Arrow 170"/>
        <xdr:cNvSpPr/>
      </xdr:nvSpPr>
      <xdr:spPr>
        <a:xfrm>
          <a:off x="6330950" y="5721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393700</xdr:colOff>
      <xdr:row>32</xdr:row>
      <xdr:rowOff>95250</xdr:rowOff>
    </xdr:from>
    <xdr:to>
      <xdr:col>12</xdr:col>
      <xdr:colOff>494935</xdr:colOff>
      <xdr:row>33</xdr:row>
      <xdr:rowOff>85082</xdr:rowOff>
    </xdr:to>
    <xdr:sp macro="" textlink="">
      <xdr:nvSpPr>
        <xdr:cNvPr id="173" name="Down Arrow 172"/>
        <xdr:cNvSpPr/>
      </xdr:nvSpPr>
      <xdr:spPr>
        <a:xfrm>
          <a:off x="8089900" y="5772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590550</xdr:colOff>
      <xdr:row>32</xdr:row>
      <xdr:rowOff>95250</xdr:rowOff>
    </xdr:from>
    <xdr:to>
      <xdr:col>13</xdr:col>
      <xdr:colOff>50435</xdr:colOff>
      <xdr:row>33</xdr:row>
      <xdr:rowOff>85082</xdr:rowOff>
    </xdr:to>
    <xdr:sp macro="" textlink="">
      <xdr:nvSpPr>
        <xdr:cNvPr id="174" name="Down Arrow 173"/>
        <xdr:cNvSpPr/>
      </xdr:nvSpPr>
      <xdr:spPr>
        <a:xfrm>
          <a:off x="8286750" y="5772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13</xdr:col>
      <xdr:colOff>254000</xdr:colOff>
      <xdr:row>32</xdr:row>
      <xdr:rowOff>101600</xdr:rowOff>
    </xdr:from>
    <xdr:to>
      <xdr:col>13</xdr:col>
      <xdr:colOff>354657</xdr:colOff>
      <xdr:row>33</xdr:row>
      <xdr:rowOff>91432</xdr:rowOff>
    </xdr:to>
    <xdr:sp macro="" textlink="">
      <xdr:nvSpPr>
        <xdr:cNvPr id="175" name="Down Arrow 174"/>
        <xdr:cNvSpPr/>
      </xdr:nvSpPr>
      <xdr:spPr>
        <a:xfrm>
          <a:off x="8591550" y="5778500"/>
          <a:ext cx="100657"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13</xdr:col>
      <xdr:colOff>469900</xdr:colOff>
      <xdr:row>32</xdr:row>
      <xdr:rowOff>101600</xdr:rowOff>
    </xdr:from>
    <xdr:to>
      <xdr:col>13</xdr:col>
      <xdr:colOff>570557</xdr:colOff>
      <xdr:row>33</xdr:row>
      <xdr:rowOff>91432</xdr:rowOff>
    </xdr:to>
    <xdr:sp macro="" textlink="">
      <xdr:nvSpPr>
        <xdr:cNvPr id="176" name="Down Arrow 175"/>
        <xdr:cNvSpPr/>
      </xdr:nvSpPr>
      <xdr:spPr>
        <a:xfrm>
          <a:off x="8807450" y="5778500"/>
          <a:ext cx="100657"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158750</xdr:colOff>
      <xdr:row>32</xdr:row>
      <xdr:rowOff>95250</xdr:rowOff>
    </xdr:from>
    <xdr:to>
      <xdr:col>14</xdr:col>
      <xdr:colOff>264172</xdr:colOff>
      <xdr:row>33</xdr:row>
      <xdr:rowOff>85201</xdr:rowOff>
    </xdr:to>
    <xdr:sp macro="" textlink="">
      <xdr:nvSpPr>
        <xdr:cNvPr id="177" name="Down Arrow 176"/>
        <xdr:cNvSpPr/>
      </xdr:nvSpPr>
      <xdr:spPr>
        <a:xfrm>
          <a:off x="9137650" y="5772150"/>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algn="l"/>
          <a:endParaRPr lang="en-US" sz="1100"/>
        </a:p>
      </xdr:txBody>
    </xdr:sp>
    <xdr:clientData/>
  </xdr:twoCellAnchor>
  <xdr:twoCellAnchor>
    <xdr:from>
      <xdr:col>14</xdr:col>
      <xdr:colOff>425450</xdr:colOff>
      <xdr:row>32</xdr:row>
      <xdr:rowOff>95250</xdr:rowOff>
    </xdr:from>
    <xdr:to>
      <xdr:col>14</xdr:col>
      <xdr:colOff>530872</xdr:colOff>
      <xdr:row>33</xdr:row>
      <xdr:rowOff>85201</xdr:rowOff>
    </xdr:to>
    <xdr:sp macro="" textlink="">
      <xdr:nvSpPr>
        <xdr:cNvPr id="178" name="Down Arrow 177"/>
        <xdr:cNvSpPr/>
      </xdr:nvSpPr>
      <xdr:spPr>
        <a:xfrm>
          <a:off x="9404350" y="5772150"/>
          <a:ext cx="10542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ysClr val="window" lastClr="FFFFFF"/>
              </a:solidFill>
              <a:latin typeface="Calibri" panose="020F0502020204030204"/>
            </a:defRPr>
          </a:lvl1pPr>
          <a:lvl2pPr marL="457200" indent="0">
            <a:defRPr sz="1100">
              <a:solidFill>
                <a:sysClr val="window" lastClr="FFFFFF"/>
              </a:solidFill>
              <a:latin typeface="Calibri" panose="020F0502020204030204"/>
            </a:defRPr>
          </a:lvl2pPr>
          <a:lvl3pPr marL="914400" indent="0">
            <a:defRPr sz="1100">
              <a:solidFill>
                <a:sysClr val="window" lastClr="FFFFFF"/>
              </a:solidFill>
              <a:latin typeface="Calibri" panose="020F0502020204030204"/>
            </a:defRPr>
          </a:lvl3pPr>
          <a:lvl4pPr marL="1371600" indent="0">
            <a:defRPr sz="1100">
              <a:solidFill>
                <a:sysClr val="window" lastClr="FFFFFF"/>
              </a:solidFill>
              <a:latin typeface="Calibri" panose="020F0502020204030204"/>
            </a:defRPr>
          </a:lvl4pPr>
          <a:lvl5pPr marL="1828800" indent="0">
            <a:defRPr sz="1100">
              <a:solidFill>
                <a:sysClr val="window" lastClr="FFFFFF"/>
              </a:solidFill>
              <a:latin typeface="Calibri" panose="020F0502020204030204"/>
            </a:defRPr>
          </a:lvl5pPr>
          <a:lvl6pPr marL="2286000" indent="0">
            <a:defRPr sz="1100">
              <a:solidFill>
                <a:sysClr val="window" lastClr="FFFFFF"/>
              </a:solidFill>
              <a:latin typeface="Calibri" panose="020F0502020204030204"/>
            </a:defRPr>
          </a:lvl6pPr>
          <a:lvl7pPr marL="2743200" indent="0">
            <a:defRPr sz="1100">
              <a:solidFill>
                <a:sysClr val="window" lastClr="FFFFFF"/>
              </a:solidFill>
              <a:latin typeface="Calibri" panose="020F0502020204030204"/>
            </a:defRPr>
          </a:lvl7pPr>
          <a:lvl8pPr marL="3200400" indent="0">
            <a:defRPr sz="1100">
              <a:solidFill>
                <a:sysClr val="window" lastClr="FFFFFF"/>
              </a:solidFill>
              <a:latin typeface="Calibri" panose="020F0502020204030204"/>
            </a:defRPr>
          </a:lvl8pPr>
          <a:lvl9pPr marL="3657600" indent="0">
            <a:defRPr sz="1100">
              <a:solidFill>
                <a:sysClr val="window" lastClr="FFFFFF"/>
              </a:solidFill>
              <a:latin typeface="Calibri" panose="020F0502020204030204"/>
            </a:defRPr>
          </a:lvl9pPr>
        </a:lstStyle>
        <a:p>
          <a:pPr algn="l"/>
          <a:endParaRPr lang="en-US" sz="1100"/>
        </a:p>
      </xdr:txBody>
    </xdr:sp>
    <xdr:clientData/>
  </xdr:twoCellAnchor>
  <xdr:twoCellAnchor>
    <xdr:from>
      <xdr:col>15</xdr:col>
      <xdr:colOff>152400</xdr:colOff>
      <xdr:row>32</xdr:row>
      <xdr:rowOff>101600</xdr:rowOff>
    </xdr:from>
    <xdr:to>
      <xdr:col>15</xdr:col>
      <xdr:colOff>258312</xdr:colOff>
      <xdr:row>33</xdr:row>
      <xdr:rowOff>91551</xdr:rowOff>
    </xdr:to>
    <xdr:sp macro="" textlink="">
      <xdr:nvSpPr>
        <xdr:cNvPr id="179" name="Down Arrow 178"/>
        <xdr:cNvSpPr/>
      </xdr:nvSpPr>
      <xdr:spPr>
        <a:xfrm>
          <a:off x="9772650" y="57785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387350</xdr:colOff>
      <xdr:row>32</xdr:row>
      <xdr:rowOff>88900</xdr:rowOff>
    </xdr:from>
    <xdr:to>
      <xdr:col>15</xdr:col>
      <xdr:colOff>493262</xdr:colOff>
      <xdr:row>33</xdr:row>
      <xdr:rowOff>78851</xdr:rowOff>
    </xdr:to>
    <xdr:sp macro="" textlink="">
      <xdr:nvSpPr>
        <xdr:cNvPr id="180" name="Down Arrow 179"/>
        <xdr:cNvSpPr/>
      </xdr:nvSpPr>
      <xdr:spPr>
        <a:xfrm>
          <a:off x="10007600" y="57658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584200</xdr:colOff>
      <xdr:row>29</xdr:row>
      <xdr:rowOff>63500</xdr:rowOff>
    </xdr:from>
    <xdr:to>
      <xdr:col>9</xdr:col>
      <xdr:colOff>44085</xdr:colOff>
      <xdr:row>30</xdr:row>
      <xdr:rowOff>53332</xdr:rowOff>
    </xdr:to>
    <xdr:sp macro="" textlink="">
      <xdr:nvSpPr>
        <xdr:cNvPr id="182" name="Down Arrow 181"/>
        <xdr:cNvSpPr/>
      </xdr:nvSpPr>
      <xdr:spPr>
        <a:xfrm>
          <a:off x="5715000" y="5264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508000</xdr:colOff>
      <xdr:row>29</xdr:row>
      <xdr:rowOff>69850</xdr:rowOff>
    </xdr:from>
    <xdr:to>
      <xdr:col>9</xdr:col>
      <xdr:colOff>613912</xdr:colOff>
      <xdr:row>30</xdr:row>
      <xdr:rowOff>59801</xdr:rowOff>
    </xdr:to>
    <xdr:sp macro="" textlink="">
      <xdr:nvSpPr>
        <xdr:cNvPr id="183" name="Down Arrow 182"/>
        <xdr:cNvSpPr/>
      </xdr:nvSpPr>
      <xdr:spPr>
        <a:xfrm>
          <a:off x="6280150" y="52705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266700</xdr:colOff>
      <xdr:row>29</xdr:row>
      <xdr:rowOff>19050</xdr:rowOff>
    </xdr:from>
    <xdr:to>
      <xdr:col>16</xdr:col>
      <xdr:colOff>488950</xdr:colOff>
      <xdr:row>30</xdr:row>
      <xdr:rowOff>152400</xdr:rowOff>
    </xdr:to>
    <xdr:sp macro="" textlink="">
      <xdr:nvSpPr>
        <xdr:cNvPr id="187" name="TextBox 186"/>
        <xdr:cNvSpPr txBox="1"/>
      </xdr:nvSpPr>
      <xdr:spPr>
        <a:xfrm>
          <a:off x="9245600" y="5219700"/>
          <a:ext cx="15049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241300</xdr:colOff>
      <xdr:row>29</xdr:row>
      <xdr:rowOff>38100</xdr:rowOff>
    </xdr:from>
    <xdr:to>
      <xdr:col>5</xdr:col>
      <xdr:colOff>463550</xdr:colOff>
      <xdr:row>31</xdr:row>
      <xdr:rowOff>12700</xdr:rowOff>
    </xdr:to>
    <xdr:sp macro="" textlink="">
      <xdr:nvSpPr>
        <xdr:cNvPr id="188" name="TextBox 187"/>
        <xdr:cNvSpPr txBox="1"/>
      </xdr:nvSpPr>
      <xdr:spPr>
        <a:xfrm>
          <a:off x="2165350" y="5238750"/>
          <a:ext cx="15049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196850</xdr:colOff>
      <xdr:row>29</xdr:row>
      <xdr:rowOff>76200</xdr:rowOff>
    </xdr:from>
    <xdr:to>
      <xdr:col>3</xdr:col>
      <xdr:colOff>298085</xdr:colOff>
      <xdr:row>30</xdr:row>
      <xdr:rowOff>66032</xdr:rowOff>
    </xdr:to>
    <xdr:sp macro="" textlink="">
      <xdr:nvSpPr>
        <xdr:cNvPr id="190" name="Down Arrow 189"/>
        <xdr:cNvSpPr/>
      </xdr:nvSpPr>
      <xdr:spPr>
        <a:xfrm>
          <a:off x="2120900" y="52768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95250</xdr:colOff>
      <xdr:row>29</xdr:row>
      <xdr:rowOff>69850</xdr:rowOff>
    </xdr:from>
    <xdr:to>
      <xdr:col>4</xdr:col>
      <xdr:colOff>201162</xdr:colOff>
      <xdr:row>30</xdr:row>
      <xdr:rowOff>59801</xdr:rowOff>
    </xdr:to>
    <xdr:sp macro="" textlink="">
      <xdr:nvSpPr>
        <xdr:cNvPr id="191" name="Down Arrow 190"/>
        <xdr:cNvSpPr/>
      </xdr:nvSpPr>
      <xdr:spPr>
        <a:xfrm>
          <a:off x="2660650" y="52705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18</xdr:col>
      <xdr:colOff>114300</xdr:colOff>
      <xdr:row>34</xdr:row>
      <xdr:rowOff>25400</xdr:rowOff>
    </xdr:from>
    <xdr:to>
      <xdr:col>18</xdr:col>
      <xdr:colOff>215535</xdr:colOff>
      <xdr:row>35</xdr:row>
      <xdr:rowOff>15232</xdr:rowOff>
    </xdr:to>
    <xdr:sp macro="" textlink="">
      <xdr:nvSpPr>
        <xdr:cNvPr id="192" name="Down Arrow 191"/>
        <xdr:cNvSpPr/>
      </xdr:nvSpPr>
      <xdr:spPr>
        <a:xfrm>
          <a:off x="11658600" y="60198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18</xdr:col>
      <xdr:colOff>323850</xdr:colOff>
      <xdr:row>34</xdr:row>
      <xdr:rowOff>31750</xdr:rowOff>
    </xdr:from>
    <xdr:to>
      <xdr:col>18</xdr:col>
      <xdr:colOff>425085</xdr:colOff>
      <xdr:row>35</xdr:row>
      <xdr:rowOff>21582</xdr:rowOff>
    </xdr:to>
    <xdr:sp macro="" textlink="">
      <xdr:nvSpPr>
        <xdr:cNvPr id="193" name="Down Arrow 192"/>
        <xdr:cNvSpPr/>
      </xdr:nvSpPr>
      <xdr:spPr>
        <a:xfrm>
          <a:off x="11868150" y="6026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57150</xdr:colOff>
      <xdr:row>34</xdr:row>
      <xdr:rowOff>31750</xdr:rowOff>
    </xdr:from>
    <xdr:to>
      <xdr:col>19</xdr:col>
      <xdr:colOff>158385</xdr:colOff>
      <xdr:row>35</xdr:row>
      <xdr:rowOff>21582</xdr:rowOff>
    </xdr:to>
    <xdr:sp macro="" textlink="">
      <xdr:nvSpPr>
        <xdr:cNvPr id="195" name="Down Arrow 194"/>
        <xdr:cNvSpPr/>
      </xdr:nvSpPr>
      <xdr:spPr>
        <a:xfrm>
          <a:off x="12242800" y="6026150"/>
          <a:ext cx="101235" cy="148582"/>
        </a:xfrm>
        <a:prstGeom prst="downArrow">
          <a:avLst>
            <a:gd name="adj1" fmla="val 33369"/>
            <a:gd name="adj2" fmla="val 50000"/>
          </a:avLst>
        </a:prstGeom>
        <a:solidFill>
          <a:srgbClr val="0000CC"/>
        </a:solidFill>
        <a:ln w="12700">
          <a:solidFill>
            <a:srgbClr val="00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260350</xdr:colOff>
      <xdr:row>34</xdr:row>
      <xdr:rowOff>38100</xdr:rowOff>
    </xdr:from>
    <xdr:to>
      <xdr:col>19</xdr:col>
      <xdr:colOff>361585</xdr:colOff>
      <xdr:row>35</xdr:row>
      <xdr:rowOff>27932</xdr:rowOff>
    </xdr:to>
    <xdr:sp macro="" textlink="">
      <xdr:nvSpPr>
        <xdr:cNvPr id="196" name="Down Arrow 195"/>
        <xdr:cNvSpPr/>
      </xdr:nvSpPr>
      <xdr:spPr>
        <a:xfrm>
          <a:off x="12446000" y="60325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0</xdr:colOff>
      <xdr:row>34</xdr:row>
      <xdr:rowOff>44450</xdr:rowOff>
    </xdr:from>
    <xdr:to>
      <xdr:col>20</xdr:col>
      <xdr:colOff>105912</xdr:colOff>
      <xdr:row>35</xdr:row>
      <xdr:rowOff>34401</xdr:rowOff>
    </xdr:to>
    <xdr:sp macro="" textlink="">
      <xdr:nvSpPr>
        <xdr:cNvPr id="197" name="Down Arrow 196"/>
        <xdr:cNvSpPr/>
      </xdr:nvSpPr>
      <xdr:spPr>
        <a:xfrm>
          <a:off x="12827000" y="60388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190500</xdr:colOff>
      <xdr:row>34</xdr:row>
      <xdr:rowOff>44450</xdr:rowOff>
    </xdr:from>
    <xdr:to>
      <xdr:col>20</xdr:col>
      <xdr:colOff>296412</xdr:colOff>
      <xdr:row>35</xdr:row>
      <xdr:rowOff>34401</xdr:rowOff>
    </xdr:to>
    <xdr:sp macro="" textlink="">
      <xdr:nvSpPr>
        <xdr:cNvPr id="198" name="Down Arrow 197"/>
        <xdr:cNvSpPr/>
      </xdr:nvSpPr>
      <xdr:spPr>
        <a:xfrm>
          <a:off x="13017500" y="60388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577850</xdr:colOff>
      <xdr:row>34</xdr:row>
      <xdr:rowOff>50800</xdr:rowOff>
    </xdr:from>
    <xdr:to>
      <xdr:col>21</xdr:col>
      <xdr:colOff>42412</xdr:colOff>
      <xdr:row>35</xdr:row>
      <xdr:rowOff>40751</xdr:rowOff>
    </xdr:to>
    <xdr:sp macro="" textlink="">
      <xdr:nvSpPr>
        <xdr:cNvPr id="199" name="Down Arrow 198"/>
        <xdr:cNvSpPr/>
      </xdr:nvSpPr>
      <xdr:spPr>
        <a:xfrm>
          <a:off x="13404850" y="60452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21</xdr:col>
      <xdr:colOff>146050</xdr:colOff>
      <xdr:row>34</xdr:row>
      <xdr:rowOff>50800</xdr:rowOff>
    </xdr:from>
    <xdr:to>
      <xdr:col>21</xdr:col>
      <xdr:colOff>251962</xdr:colOff>
      <xdr:row>35</xdr:row>
      <xdr:rowOff>40751</xdr:rowOff>
    </xdr:to>
    <xdr:sp macro="" textlink="">
      <xdr:nvSpPr>
        <xdr:cNvPr id="200" name="Down Arrow 199"/>
        <xdr:cNvSpPr/>
      </xdr:nvSpPr>
      <xdr:spPr>
        <a:xfrm>
          <a:off x="13614400" y="60452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584200</xdr:colOff>
      <xdr:row>29</xdr:row>
      <xdr:rowOff>19050</xdr:rowOff>
    </xdr:from>
    <xdr:to>
      <xdr:col>22</xdr:col>
      <xdr:colOff>165100</xdr:colOff>
      <xdr:row>30</xdr:row>
      <xdr:rowOff>152400</xdr:rowOff>
    </xdr:to>
    <xdr:sp macro="" textlink="">
      <xdr:nvSpPr>
        <xdr:cNvPr id="202" name="TextBox 201"/>
        <xdr:cNvSpPr txBox="1"/>
      </xdr:nvSpPr>
      <xdr:spPr>
        <a:xfrm>
          <a:off x="12769850" y="5219700"/>
          <a:ext cx="15049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19</xdr:col>
      <xdr:colOff>558800</xdr:colOff>
      <xdr:row>29</xdr:row>
      <xdr:rowOff>63500</xdr:rowOff>
    </xdr:from>
    <xdr:to>
      <xdr:col>20</xdr:col>
      <xdr:colOff>18685</xdr:colOff>
      <xdr:row>30</xdr:row>
      <xdr:rowOff>53332</xdr:rowOff>
    </xdr:to>
    <xdr:sp macro="" textlink="">
      <xdr:nvSpPr>
        <xdr:cNvPr id="203" name="Down Arrow 202"/>
        <xdr:cNvSpPr/>
      </xdr:nvSpPr>
      <xdr:spPr>
        <a:xfrm>
          <a:off x="12744450" y="5264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476250</xdr:colOff>
      <xdr:row>29</xdr:row>
      <xdr:rowOff>63500</xdr:rowOff>
    </xdr:from>
    <xdr:to>
      <xdr:col>20</xdr:col>
      <xdr:colOff>582162</xdr:colOff>
      <xdr:row>30</xdr:row>
      <xdr:rowOff>53451</xdr:rowOff>
    </xdr:to>
    <xdr:sp macro="" textlink="">
      <xdr:nvSpPr>
        <xdr:cNvPr id="205" name="Down Arrow 204"/>
        <xdr:cNvSpPr/>
      </xdr:nvSpPr>
      <xdr:spPr>
        <a:xfrm>
          <a:off x="13303250" y="52641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23</xdr:col>
      <xdr:colOff>425450</xdr:colOff>
      <xdr:row>31</xdr:row>
      <xdr:rowOff>120650</xdr:rowOff>
    </xdr:from>
    <xdr:to>
      <xdr:col>23</xdr:col>
      <xdr:colOff>526685</xdr:colOff>
      <xdr:row>32</xdr:row>
      <xdr:rowOff>110482</xdr:rowOff>
    </xdr:to>
    <xdr:sp macro="" textlink="">
      <xdr:nvSpPr>
        <xdr:cNvPr id="206" name="Down Arrow 205"/>
        <xdr:cNvSpPr/>
      </xdr:nvSpPr>
      <xdr:spPr>
        <a:xfrm>
          <a:off x="15176500" y="56388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23</xdr:col>
      <xdr:colOff>615950</xdr:colOff>
      <xdr:row>31</xdr:row>
      <xdr:rowOff>120650</xdr:rowOff>
    </xdr:from>
    <xdr:to>
      <xdr:col>24</xdr:col>
      <xdr:colOff>75835</xdr:colOff>
      <xdr:row>32</xdr:row>
      <xdr:rowOff>110482</xdr:rowOff>
    </xdr:to>
    <xdr:sp macro="" textlink="">
      <xdr:nvSpPr>
        <xdr:cNvPr id="207" name="Down Arrow 206"/>
        <xdr:cNvSpPr/>
      </xdr:nvSpPr>
      <xdr:spPr>
        <a:xfrm>
          <a:off x="15367000" y="56388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24</xdr:col>
      <xdr:colOff>438150</xdr:colOff>
      <xdr:row>31</xdr:row>
      <xdr:rowOff>107950</xdr:rowOff>
    </xdr:from>
    <xdr:to>
      <xdr:col>24</xdr:col>
      <xdr:colOff>539385</xdr:colOff>
      <xdr:row>32</xdr:row>
      <xdr:rowOff>97782</xdr:rowOff>
    </xdr:to>
    <xdr:sp macro="" textlink="">
      <xdr:nvSpPr>
        <xdr:cNvPr id="209" name="Down Arrow 208"/>
        <xdr:cNvSpPr/>
      </xdr:nvSpPr>
      <xdr:spPr>
        <a:xfrm>
          <a:off x="15830550" y="5626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24</xdr:col>
      <xdr:colOff>635000</xdr:colOff>
      <xdr:row>31</xdr:row>
      <xdr:rowOff>107950</xdr:rowOff>
    </xdr:from>
    <xdr:to>
      <xdr:col>25</xdr:col>
      <xdr:colOff>94885</xdr:colOff>
      <xdr:row>32</xdr:row>
      <xdr:rowOff>97782</xdr:rowOff>
    </xdr:to>
    <xdr:sp macro="" textlink="">
      <xdr:nvSpPr>
        <xdr:cNvPr id="210" name="Down Arrow 209"/>
        <xdr:cNvSpPr/>
      </xdr:nvSpPr>
      <xdr:spPr>
        <a:xfrm>
          <a:off x="16027400" y="5626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387350</xdr:colOff>
      <xdr:row>31</xdr:row>
      <xdr:rowOff>101600</xdr:rowOff>
    </xdr:from>
    <xdr:to>
      <xdr:col>25</xdr:col>
      <xdr:colOff>493262</xdr:colOff>
      <xdr:row>32</xdr:row>
      <xdr:rowOff>91551</xdr:rowOff>
    </xdr:to>
    <xdr:sp macro="" textlink="">
      <xdr:nvSpPr>
        <xdr:cNvPr id="212" name="Down Arrow 211"/>
        <xdr:cNvSpPr/>
      </xdr:nvSpPr>
      <xdr:spPr>
        <a:xfrm>
          <a:off x="16421100" y="56197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577850</xdr:colOff>
      <xdr:row>31</xdr:row>
      <xdr:rowOff>95250</xdr:rowOff>
    </xdr:from>
    <xdr:to>
      <xdr:col>26</xdr:col>
      <xdr:colOff>42412</xdr:colOff>
      <xdr:row>32</xdr:row>
      <xdr:rowOff>85201</xdr:rowOff>
    </xdr:to>
    <xdr:sp macro="" textlink="">
      <xdr:nvSpPr>
        <xdr:cNvPr id="213" name="Down Arrow 212"/>
        <xdr:cNvSpPr/>
      </xdr:nvSpPr>
      <xdr:spPr>
        <a:xfrm>
          <a:off x="16611600" y="5613400"/>
          <a:ext cx="105912" cy="148701"/>
        </a:xfrm>
        <a:prstGeom prst="downArrow">
          <a:avLst>
            <a:gd name="adj1" fmla="val 33369"/>
            <a:gd name="adj2" fmla="val 50000"/>
          </a:avLst>
        </a:prstGeom>
        <a:solidFill>
          <a:srgbClr val="C00000"/>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26</xdr:col>
      <xdr:colOff>241300</xdr:colOff>
      <xdr:row>31</xdr:row>
      <xdr:rowOff>88900</xdr:rowOff>
    </xdr:from>
    <xdr:to>
      <xdr:col>26</xdr:col>
      <xdr:colOff>347212</xdr:colOff>
      <xdr:row>32</xdr:row>
      <xdr:rowOff>78851</xdr:rowOff>
    </xdr:to>
    <xdr:sp macro="" textlink="">
      <xdr:nvSpPr>
        <xdr:cNvPr id="215" name="Down Arrow 214"/>
        <xdr:cNvSpPr/>
      </xdr:nvSpPr>
      <xdr:spPr>
        <a:xfrm>
          <a:off x="16916400" y="5607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26</xdr:col>
      <xdr:colOff>450850</xdr:colOff>
      <xdr:row>31</xdr:row>
      <xdr:rowOff>95250</xdr:rowOff>
    </xdr:from>
    <xdr:to>
      <xdr:col>26</xdr:col>
      <xdr:colOff>556762</xdr:colOff>
      <xdr:row>32</xdr:row>
      <xdr:rowOff>85201</xdr:rowOff>
    </xdr:to>
    <xdr:sp macro="" textlink="">
      <xdr:nvSpPr>
        <xdr:cNvPr id="216" name="Down Arrow 215"/>
        <xdr:cNvSpPr/>
      </xdr:nvSpPr>
      <xdr:spPr>
        <a:xfrm>
          <a:off x="17125950" y="56134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342900</xdr:colOff>
      <xdr:row>29</xdr:row>
      <xdr:rowOff>25400</xdr:rowOff>
    </xdr:from>
    <xdr:to>
      <xdr:col>28</xdr:col>
      <xdr:colOff>12700</xdr:colOff>
      <xdr:row>31</xdr:row>
      <xdr:rowOff>0</xdr:rowOff>
    </xdr:to>
    <xdr:sp macro="" textlink="">
      <xdr:nvSpPr>
        <xdr:cNvPr id="217" name="TextBox 216"/>
        <xdr:cNvSpPr txBox="1"/>
      </xdr:nvSpPr>
      <xdr:spPr>
        <a:xfrm>
          <a:off x="16376650" y="52260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25</xdr:col>
      <xdr:colOff>292100</xdr:colOff>
      <xdr:row>29</xdr:row>
      <xdr:rowOff>57150</xdr:rowOff>
    </xdr:from>
    <xdr:to>
      <xdr:col>25</xdr:col>
      <xdr:colOff>393335</xdr:colOff>
      <xdr:row>30</xdr:row>
      <xdr:rowOff>46982</xdr:rowOff>
    </xdr:to>
    <xdr:sp macro="" textlink="">
      <xdr:nvSpPr>
        <xdr:cNvPr id="218" name="Down Arrow 217"/>
        <xdr:cNvSpPr/>
      </xdr:nvSpPr>
      <xdr:spPr>
        <a:xfrm>
          <a:off x="16325850" y="5257800"/>
          <a:ext cx="101235" cy="148582"/>
        </a:xfrm>
        <a:prstGeom prst="downArrow">
          <a:avLst>
            <a:gd name="adj1" fmla="val 33369"/>
            <a:gd name="adj2" fmla="val 50000"/>
          </a:avLst>
        </a:prstGeom>
        <a:solidFill>
          <a:srgbClr val="0000CC"/>
        </a:solidFill>
        <a:ln w="12700">
          <a:solidFill>
            <a:srgbClr val="00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254000</xdr:colOff>
      <xdr:row>29</xdr:row>
      <xdr:rowOff>57150</xdr:rowOff>
    </xdr:from>
    <xdr:to>
      <xdr:col>26</xdr:col>
      <xdr:colOff>359912</xdr:colOff>
      <xdr:row>30</xdr:row>
      <xdr:rowOff>47101</xdr:rowOff>
    </xdr:to>
    <xdr:sp macro="" textlink="">
      <xdr:nvSpPr>
        <xdr:cNvPr id="220" name="Down Arrow 219"/>
        <xdr:cNvSpPr/>
      </xdr:nvSpPr>
      <xdr:spPr>
        <a:xfrm>
          <a:off x="16929100" y="52578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196850</xdr:colOff>
      <xdr:row>50</xdr:row>
      <xdr:rowOff>25400</xdr:rowOff>
    </xdr:from>
    <xdr:to>
      <xdr:col>1</xdr:col>
      <xdr:colOff>298085</xdr:colOff>
      <xdr:row>51</xdr:row>
      <xdr:rowOff>15232</xdr:rowOff>
    </xdr:to>
    <xdr:sp macro="" textlink="">
      <xdr:nvSpPr>
        <xdr:cNvPr id="221" name="Down Arrow 220"/>
        <xdr:cNvSpPr/>
      </xdr:nvSpPr>
      <xdr:spPr>
        <a:xfrm>
          <a:off x="838200" y="85598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374650</xdr:colOff>
      <xdr:row>50</xdr:row>
      <xdr:rowOff>25400</xdr:rowOff>
    </xdr:from>
    <xdr:to>
      <xdr:col>1</xdr:col>
      <xdr:colOff>475885</xdr:colOff>
      <xdr:row>51</xdr:row>
      <xdr:rowOff>15232</xdr:rowOff>
    </xdr:to>
    <xdr:sp macro="" textlink="">
      <xdr:nvSpPr>
        <xdr:cNvPr id="222" name="Down Arrow 221"/>
        <xdr:cNvSpPr/>
      </xdr:nvSpPr>
      <xdr:spPr>
        <a:xfrm>
          <a:off x="1016000" y="85598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xdr:col>
      <xdr:colOff>114300</xdr:colOff>
      <xdr:row>50</xdr:row>
      <xdr:rowOff>12700</xdr:rowOff>
    </xdr:from>
    <xdr:to>
      <xdr:col>2</xdr:col>
      <xdr:colOff>215535</xdr:colOff>
      <xdr:row>51</xdr:row>
      <xdr:rowOff>2532</xdr:rowOff>
    </xdr:to>
    <xdr:sp macro="" textlink="">
      <xdr:nvSpPr>
        <xdr:cNvPr id="223" name="Down Arrow 222"/>
        <xdr:cNvSpPr/>
      </xdr:nvSpPr>
      <xdr:spPr>
        <a:xfrm>
          <a:off x="1397000" y="8547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xdr:col>
      <xdr:colOff>279400</xdr:colOff>
      <xdr:row>50</xdr:row>
      <xdr:rowOff>12700</xdr:rowOff>
    </xdr:from>
    <xdr:to>
      <xdr:col>2</xdr:col>
      <xdr:colOff>380635</xdr:colOff>
      <xdr:row>51</xdr:row>
      <xdr:rowOff>2532</xdr:rowOff>
    </xdr:to>
    <xdr:sp macro="" textlink="">
      <xdr:nvSpPr>
        <xdr:cNvPr id="224" name="Down Arrow 223"/>
        <xdr:cNvSpPr/>
      </xdr:nvSpPr>
      <xdr:spPr>
        <a:xfrm>
          <a:off x="1562100" y="8547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63500</xdr:colOff>
      <xdr:row>50</xdr:row>
      <xdr:rowOff>12700</xdr:rowOff>
    </xdr:from>
    <xdr:to>
      <xdr:col>3</xdr:col>
      <xdr:colOff>169412</xdr:colOff>
      <xdr:row>51</xdr:row>
      <xdr:rowOff>2651</xdr:rowOff>
    </xdr:to>
    <xdr:sp macro="" textlink="">
      <xdr:nvSpPr>
        <xdr:cNvPr id="226" name="Down Arrow 225"/>
        <xdr:cNvSpPr/>
      </xdr:nvSpPr>
      <xdr:spPr>
        <a:xfrm>
          <a:off x="1987550" y="85471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228600</xdr:colOff>
      <xdr:row>50</xdr:row>
      <xdr:rowOff>6350</xdr:rowOff>
    </xdr:from>
    <xdr:to>
      <xdr:col>3</xdr:col>
      <xdr:colOff>334512</xdr:colOff>
      <xdr:row>50</xdr:row>
      <xdr:rowOff>155051</xdr:rowOff>
    </xdr:to>
    <xdr:sp macro="" textlink="">
      <xdr:nvSpPr>
        <xdr:cNvPr id="227" name="Down Arrow 226"/>
        <xdr:cNvSpPr/>
      </xdr:nvSpPr>
      <xdr:spPr>
        <a:xfrm>
          <a:off x="2152650" y="85407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615950</xdr:colOff>
      <xdr:row>50</xdr:row>
      <xdr:rowOff>6350</xdr:rowOff>
    </xdr:from>
    <xdr:to>
      <xdr:col>4</xdr:col>
      <xdr:colOff>80512</xdr:colOff>
      <xdr:row>50</xdr:row>
      <xdr:rowOff>155051</xdr:rowOff>
    </xdr:to>
    <xdr:sp macro="" textlink="">
      <xdr:nvSpPr>
        <xdr:cNvPr id="229" name="Down Arrow 228"/>
        <xdr:cNvSpPr/>
      </xdr:nvSpPr>
      <xdr:spPr>
        <a:xfrm>
          <a:off x="2540000" y="85407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146050</xdr:colOff>
      <xdr:row>50</xdr:row>
      <xdr:rowOff>0</xdr:rowOff>
    </xdr:from>
    <xdr:to>
      <xdr:col>4</xdr:col>
      <xdr:colOff>251962</xdr:colOff>
      <xdr:row>50</xdr:row>
      <xdr:rowOff>148701</xdr:rowOff>
    </xdr:to>
    <xdr:sp macro="" textlink="">
      <xdr:nvSpPr>
        <xdr:cNvPr id="230" name="Down Arrow 229"/>
        <xdr:cNvSpPr/>
      </xdr:nvSpPr>
      <xdr:spPr>
        <a:xfrm>
          <a:off x="2711450" y="85344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146050</xdr:colOff>
      <xdr:row>47</xdr:row>
      <xdr:rowOff>25400</xdr:rowOff>
    </xdr:from>
    <xdr:to>
      <xdr:col>5</xdr:col>
      <xdr:colOff>457200</xdr:colOff>
      <xdr:row>49</xdr:row>
      <xdr:rowOff>0</xdr:rowOff>
    </xdr:to>
    <xdr:sp macro="" textlink="">
      <xdr:nvSpPr>
        <xdr:cNvPr id="232" name="TextBox 231"/>
        <xdr:cNvSpPr txBox="1"/>
      </xdr:nvSpPr>
      <xdr:spPr>
        <a:xfrm>
          <a:off x="2070100" y="80835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107950</xdr:colOff>
      <xdr:row>47</xdr:row>
      <xdr:rowOff>57150</xdr:rowOff>
    </xdr:from>
    <xdr:to>
      <xdr:col>3</xdr:col>
      <xdr:colOff>209185</xdr:colOff>
      <xdr:row>48</xdr:row>
      <xdr:rowOff>46982</xdr:rowOff>
    </xdr:to>
    <xdr:sp macro="" textlink="">
      <xdr:nvSpPr>
        <xdr:cNvPr id="233" name="Down Arrow 232"/>
        <xdr:cNvSpPr/>
      </xdr:nvSpPr>
      <xdr:spPr>
        <a:xfrm>
          <a:off x="2032000" y="81153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50800</xdr:colOff>
      <xdr:row>47</xdr:row>
      <xdr:rowOff>50800</xdr:rowOff>
    </xdr:from>
    <xdr:to>
      <xdr:col>4</xdr:col>
      <xdr:colOff>156712</xdr:colOff>
      <xdr:row>48</xdr:row>
      <xdr:rowOff>40751</xdr:rowOff>
    </xdr:to>
    <xdr:sp macro="" textlink="">
      <xdr:nvSpPr>
        <xdr:cNvPr id="235" name="Down Arrow 234"/>
        <xdr:cNvSpPr/>
      </xdr:nvSpPr>
      <xdr:spPr>
        <a:xfrm>
          <a:off x="2616200" y="81089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571500</xdr:colOff>
      <xdr:row>49</xdr:row>
      <xdr:rowOff>44450</xdr:rowOff>
    </xdr:from>
    <xdr:to>
      <xdr:col>7</xdr:col>
      <xdr:colOff>31385</xdr:colOff>
      <xdr:row>50</xdr:row>
      <xdr:rowOff>34282</xdr:rowOff>
    </xdr:to>
    <xdr:sp macro="" textlink="">
      <xdr:nvSpPr>
        <xdr:cNvPr id="236" name="Down Arrow 235"/>
        <xdr:cNvSpPr/>
      </xdr:nvSpPr>
      <xdr:spPr>
        <a:xfrm>
          <a:off x="4419600" y="8420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120650</xdr:colOff>
      <xdr:row>49</xdr:row>
      <xdr:rowOff>44450</xdr:rowOff>
    </xdr:from>
    <xdr:to>
      <xdr:col>7</xdr:col>
      <xdr:colOff>221885</xdr:colOff>
      <xdr:row>50</xdr:row>
      <xdr:rowOff>34282</xdr:rowOff>
    </xdr:to>
    <xdr:sp macro="" textlink="">
      <xdr:nvSpPr>
        <xdr:cNvPr id="237" name="Down Arrow 236"/>
        <xdr:cNvSpPr/>
      </xdr:nvSpPr>
      <xdr:spPr>
        <a:xfrm>
          <a:off x="4610100" y="84201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533400</xdr:colOff>
      <xdr:row>49</xdr:row>
      <xdr:rowOff>31750</xdr:rowOff>
    </xdr:from>
    <xdr:to>
      <xdr:col>7</xdr:col>
      <xdr:colOff>634635</xdr:colOff>
      <xdr:row>50</xdr:row>
      <xdr:rowOff>21582</xdr:rowOff>
    </xdr:to>
    <xdr:sp macro="" textlink="">
      <xdr:nvSpPr>
        <xdr:cNvPr id="238" name="Down Arrow 237"/>
        <xdr:cNvSpPr/>
      </xdr:nvSpPr>
      <xdr:spPr>
        <a:xfrm>
          <a:off x="5022850" y="8407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76200</xdr:colOff>
      <xdr:row>49</xdr:row>
      <xdr:rowOff>31750</xdr:rowOff>
    </xdr:from>
    <xdr:to>
      <xdr:col>8</xdr:col>
      <xdr:colOff>177435</xdr:colOff>
      <xdr:row>50</xdr:row>
      <xdr:rowOff>21582</xdr:rowOff>
    </xdr:to>
    <xdr:sp macro="" textlink="">
      <xdr:nvSpPr>
        <xdr:cNvPr id="239" name="Down Arrow 238"/>
        <xdr:cNvSpPr/>
      </xdr:nvSpPr>
      <xdr:spPr>
        <a:xfrm>
          <a:off x="5207000" y="8407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495300</xdr:colOff>
      <xdr:row>49</xdr:row>
      <xdr:rowOff>25400</xdr:rowOff>
    </xdr:from>
    <xdr:to>
      <xdr:col>8</xdr:col>
      <xdr:colOff>601212</xdr:colOff>
      <xdr:row>50</xdr:row>
      <xdr:rowOff>15351</xdr:rowOff>
    </xdr:to>
    <xdr:sp macro="" textlink="">
      <xdr:nvSpPr>
        <xdr:cNvPr id="240" name="Down Arrow 239"/>
        <xdr:cNvSpPr/>
      </xdr:nvSpPr>
      <xdr:spPr>
        <a:xfrm>
          <a:off x="5626100" y="8401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425450</xdr:colOff>
      <xdr:row>49</xdr:row>
      <xdr:rowOff>19050</xdr:rowOff>
    </xdr:from>
    <xdr:to>
      <xdr:col>9</xdr:col>
      <xdr:colOff>531362</xdr:colOff>
      <xdr:row>50</xdr:row>
      <xdr:rowOff>9001</xdr:rowOff>
    </xdr:to>
    <xdr:sp macro="" textlink="">
      <xdr:nvSpPr>
        <xdr:cNvPr id="242" name="Down Arrow 241"/>
        <xdr:cNvSpPr/>
      </xdr:nvSpPr>
      <xdr:spPr>
        <a:xfrm>
          <a:off x="6197600" y="83947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603250</xdr:colOff>
      <xdr:row>49</xdr:row>
      <xdr:rowOff>12700</xdr:rowOff>
    </xdr:from>
    <xdr:to>
      <xdr:col>10</xdr:col>
      <xdr:colOff>67812</xdr:colOff>
      <xdr:row>50</xdr:row>
      <xdr:rowOff>2651</xdr:rowOff>
    </xdr:to>
    <xdr:sp macro="" textlink="">
      <xdr:nvSpPr>
        <xdr:cNvPr id="243" name="Down Arrow 242"/>
        <xdr:cNvSpPr/>
      </xdr:nvSpPr>
      <xdr:spPr>
        <a:xfrm>
          <a:off x="6375400" y="8388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520700</xdr:colOff>
      <xdr:row>46</xdr:row>
      <xdr:rowOff>133350</xdr:rowOff>
    </xdr:from>
    <xdr:to>
      <xdr:col>11</xdr:col>
      <xdr:colOff>190500</xdr:colOff>
      <xdr:row>48</xdr:row>
      <xdr:rowOff>107950</xdr:rowOff>
    </xdr:to>
    <xdr:sp macro="" textlink="">
      <xdr:nvSpPr>
        <xdr:cNvPr id="247" name="TextBox 246"/>
        <xdr:cNvSpPr txBox="1"/>
      </xdr:nvSpPr>
      <xdr:spPr>
        <a:xfrm>
          <a:off x="5651500" y="80327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9</xdr:col>
      <xdr:colOff>431800</xdr:colOff>
      <xdr:row>47</xdr:row>
      <xdr:rowOff>0</xdr:rowOff>
    </xdr:from>
    <xdr:to>
      <xdr:col>9</xdr:col>
      <xdr:colOff>537712</xdr:colOff>
      <xdr:row>47</xdr:row>
      <xdr:rowOff>148701</xdr:rowOff>
    </xdr:to>
    <xdr:sp macro="" textlink="">
      <xdr:nvSpPr>
        <xdr:cNvPr id="248" name="Down Arrow 247"/>
        <xdr:cNvSpPr/>
      </xdr:nvSpPr>
      <xdr:spPr>
        <a:xfrm>
          <a:off x="6203950" y="80581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476250</xdr:colOff>
      <xdr:row>47</xdr:row>
      <xdr:rowOff>0</xdr:rowOff>
    </xdr:from>
    <xdr:to>
      <xdr:col>8</xdr:col>
      <xdr:colOff>577485</xdr:colOff>
      <xdr:row>47</xdr:row>
      <xdr:rowOff>148582</xdr:rowOff>
    </xdr:to>
    <xdr:sp macro="" textlink="">
      <xdr:nvSpPr>
        <xdr:cNvPr id="251" name="Down Arrow 250"/>
        <xdr:cNvSpPr/>
      </xdr:nvSpPr>
      <xdr:spPr>
        <a:xfrm>
          <a:off x="5607050" y="80581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374650</xdr:colOff>
      <xdr:row>49</xdr:row>
      <xdr:rowOff>107950</xdr:rowOff>
    </xdr:from>
    <xdr:to>
      <xdr:col>12</xdr:col>
      <xdr:colOff>475885</xdr:colOff>
      <xdr:row>50</xdr:row>
      <xdr:rowOff>97782</xdr:rowOff>
    </xdr:to>
    <xdr:sp macro="" textlink="">
      <xdr:nvSpPr>
        <xdr:cNvPr id="253" name="Down Arrow 252"/>
        <xdr:cNvSpPr/>
      </xdr:nvSpPr>
      <xdr:spPr>
        <a:xfrm>
          <a:off x="8070850" y="84836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571500</xdr:colOff>
      <xdr:row>49</xdr:row>
      <xdr:rowOff>107950</xdr:rowOff>
    </xdr:from>
    <xdr:to>
      <xdr:col>13</xdr:col>
      <xdr:colOff>31385</xdr:colOff>
      <xdr:row>50</xdr:row>
      <xdr:rowOff>97782</xdr:rowOff>
    </xdr:to>
    <xdr:sp macro="" textlink="">
      <xdr:nvSpPr>
        <xdr:cNvPr id="254" name="Down Arrow 253"/>
        <xdr:cNvSpPr/>
      </xdr:nvSpPr>
      <xdr:spPr>
        <a:xfrm>
          <a:off x="8267700" y="84836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13</xdr:col>
      <xdr:colOff>279400</xdr:colOff>
      <xdr:row>49</xdr:row>
      <xdr:rowOff>107950</xdr:rowOff>
    </xdr:from>
    <xdr:to>
      <xdr:col>13</xdr:col>
      <xdr:colOff>380635</xdr:colOff>
      <xdr:row>50</xdr:row>
      <xdr:rowOff>97782</xdr:rowOff>
    </xdr:to>
    <xdr:sp macro="" textlink="">
      <xdr:nvSpPr>
        <xdr:cNvPr id="255" name="Down Arrow 254"/>
        <xdr:cNvSpPr/>
      </xdr:nvSpPr>
      <xdr:spPr>
        <a:xfrm>
          <a:off x="8616950" y="84836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13</xdr:col>
      <xdr:colOff>463550</xdr:colOff>
      <xdr:row>49</xdr:row>
      <xdr:rowOff>107950</xdr:rowOff>
    </xdr:from>
    <xdr:to>
      <xdr:col>13</xdr:col>
      <xdr:colOff>564785</xdr:colOff>
      <xdr:row>50</xdr:row>
      <xdr:rowOff>97782</xdr:rowOff>
    </xdr:to>
    <xdr:sp macro="" textlink="">
      <xdr:nvSpPr>
        <xdr:cNvPr id="256" name="Down Arrow 255"/>
        <xdr:cNvSpPr/>
      </xdr:nvSpPr>
      <xdr:spPr>
        <a:xfrm>
          <a:off x="8801100" y="84836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184150</xdr:colOff>
      <xdr:row>49</xdr:row>
      <xdr:rowOff>107950</xdr:rowOff>
    </xdr:from>
    <xdr:to>
      <xdr:col>14</xdr:col>
      <xdr:colOff>290062</xdr:colOff>
      <xdr:row>50</xdr:row>
      <xdr:rowOff>97901</xdr:rowOff>
    </xdr:to>
    <xdr:sp macro="" textlink="">
      <xdr:nvSpPr>
        <xdr:cNvPr id="257" name="Down Arrow 256"/>
        <xdr:cNvSpPr/>
      </xdr:nvSpPr>
      <xdr:spPr>
        <a:xfrm>
          <a:off x="9163050" y="84836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406400</xdr:colOff>
      <xdr:row>49</xdr:row>
      <xdr:rowOff>107950</xdr:rowOff>
    </xdr:from>
    <xdr:to>
      <xdr:col>14</xdr:col>
      <xdr:colOff>512312</xdr:colOff>
      <xdr:row>50</xdr:row>
      <xdr:rowOff>97901</xdr:rowOff>
    </xdr:to>
    <xdr:sp macro="" textlink="">
      <xdr:nvSpPr>
        <xdr:cNvPr id="258" name="Down Arrow 257"/>
        <xdr:cNvSpPr/>
      </xdr:nvSpPr>
      <xdr:spPr>
        <a:xfrm>
          <a:off x="9385300" y="84836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228600</xdr:colOff>
      <xdr:row>49</xdr:row>
      <xdr:rowOff>127000</xdr:rowOff>
    </xdr:from>
    <xdr:to>
      <xdr:col>15</xdr:col>
      <xdr:colOff>334512</xdr:colOff>
      <xdr:row>50</xdr:row>
      <xdr:rowOff>116951</xdr:rowOff>
    </xdr:to>
    <xdr:sp macro="" textlink="">
      <xdr:nvSpPr>
        <xdr:cNvPr id="259" name="Down Arrow 258"/>
        <xdr:cNvSpPr/>
      </xdr:nvSpPr>
      <xdr:spPr>
        <a:xfrm>
          <a:off x="9848850" y="85026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431800</xdr:colOff>
      <xdr:row>49</xdr:row>
      <xdr:rowOff>120650</xdr:rowOff>
    </xdr:from>
    <xdr:to>
      <xdr:col>15</xdr:col>
      <xdr:colOff>537712</xdr:colOff>
      <xdr:row>50</xdr:row>
      <xdr:rowOff>110601</xdr:rowOff>
    </xdr:to>
    <xdr:sp macro="" textlink="">
      <xdr:nvSpPr>
        <xdr:cNvPr id="260" name="Down Arrow 259"/>
        <xdr:cNvSpPr/>
      </xdr:nvSpPr>
      <xdr:spPr>
        <a:xfrm>
          <a:off x="10052050" y="84963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14</xdr:col>
      <xdr:colOff>247650</xdr:colOff>
      <xdr:row>46</xdr:row>
      <xdr:rowOff>95250</xdr:rowOff>
    </xdr:from>
    <xdr:to>
      <xdr:col>16</xdr:col>
      <xdr:colOff>558800</xdr:colOff>
      <xdr:row>48</xdr:row>
      <xdr:rowOff>69850</xdr:rowOff>
    </xdr:to>
    <xdr:sp macro="" textlink="">
      <xdr:nvSpPr>
        <xdr:cNvPr id="261" name="TextBox 260"/>
        <xdr:cNvSpPr txBox="1"/>
      </xdr:nvSpPr>
      <xdr:spPr>
        <a:xfrm>
          <a:off x="9226550" y="79946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14</xdr:col>
      <xdr:colOff>209550</xdr:colOff>
      <xdr:row>46</xdr:row>
      <xdr:rowOff>127000</xdr:rowOff>
    </xdr:from>
    <xdr:to>
      <xdr:col>14</xdr:col>
      <xdr:colOff>310785</xdr:colOff>
      <xdr:row>47</xdr:row>
      <xdr:rowOff>116832</xdr:rowOff>
    </xdr:to>
    <xdr:sp macro="" textlink="">
      <xdr:nvSpPr>
        <xdr:cNvPr id="262" name="Down Arrow 261"/>
        <xdr:cNvSpPr/>
      </xdr:nvSpPr>
      <xdr:spPr>
        <a:xfrm>
          <a:off x="9188450" y="8026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158750</xdr:colOff>
      <xdr:row>46</xdr:row>
      <xdr:rowOff>127000</xdr:rowOff>
    </xdr:from>
    <xdr:to>
      <xdr:col>15</xdr:col>
      <xdr:colOff>264662</xdr:colOff>
      <xdr:row>47</xdr:row>
      <xdr:rowOff>116951</xdr:rowOff>
    </xdr:to>
    <xdr:sp macro="" textlink="">
      <xdr:nvSpPr>
        <xdr:cNvPr id="264" name="Down Arrow 263"/>
        <xdr:cNvSpPr/>
      </xdr:nvSpPr>
      <xdr:spPr>
        <a:xfrm>
          <a:off x="9779000" y="802640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18</xdr:col>
      <xdr:colOff>107950</xdr:colOff>
      <xdr:row>52</xdr:row>
      <xdr:rowOff>63500</xdr:rowOff>
    </xdr:from>
    <xdr:to>
      <xdr:col>18</xdr:col>
      <xdr:colOff>209185</xdr:colOff>
      <xdr:row>53</xdr:row>
      <xdr:rowOff>53332</xdr:rowOff>
    </xdr:to>
    <xdr:sp macro="" textlink="">
      <xdr:nvSpPr>
        <xdr:cNvPr id="265" name="Down Arrow 264"/>
        <xdr:cNvSpPr/>
      </xdr:nvSpPr>
      <xdr:spPr>
        <a:xfrm>
          <a:off x="11652250" y="8915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18</xdr:col>
      <xdr:colOff>323850</xdr:colOff>
      <xdr:row>52</xdr:row>
      <xdr:rowOff>63500</xdr:rowOff>
    </xdr:from>
    <xdr:to>
      <xdr:col>18</xdr:col>
      <xdr:colOff>425085</xdr:colOff>
      <xdr:row>53</xdr:row>
      <xdr:rowOff>53332</xdr:rowOff>
    </xdr:to>
    <xdr:sp macro="" textlink="">
      <xdr:nvSpPr>
        <xdr:cNvPr id="266" name="Down Arrow 265"/>
        <xdr:cNvSpPr/>
      </xdr:nvSpPr>
      <xdr:spPr>
        <a:xfrm>
          <a:off x="11868150" y="8915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44450</xdr:colOff>
      <xdr:row>52</xdr:row>
      <xdr:rowOff>63500</xdr:rowOff>
    </xdr:from>
    <xdr:to>
      <xdr:col>19</xdr:col>
      <xdr:colOff>145685</xdr:colOff>
      <xdr:row>53</xdr:row>
      <xdr:rowOff>53332</xdr:rowOff>
    </xdr:to>
    <xdr:sp macro="" textlink="">
      <xdr:nvSpPr>
        <xdr:cNvPr id="267" name="Down Arrow 266"/>
        <xdr:cNvSpPr/>
      </xdr:nvSpPr>
      <xdr:spPr>
        <a:xfrm>
          <a:off x="12230100" y="89154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222250</xdr:colOff>
      <xdr:row>52</xdr:row>
      <xdr:rowOff>57150</xdr:rowOff>
    </xdr:from>
    <xdr:to>
      <xdr:col>19</xdr:col>
      <xdr:colOff>323485</xdr:colOff>
      <xdr:row>53</xdr:row>
      <xdr:rowOff>46982</xdr:rowOff>
    </xdr:to>
    <xdr:sp macro="" textlink="">
      <xdr:nvSpPr>
        <xdr:cNvPr id="268" name="Down Arrow 267"/>
        <xdr:cNvSpPr/>
      </xdr:nvSpPr>
      <xdr:spPr>
        <a:xfrm>
          <a:off x="12407900" y="89090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609600</xdr:colOff>
      <xdr:row>52</xdr:row>
      <xdr:rowOff>57150</xdr:rowOff>
    </xdr:from>
    <xdr:to>
      <xdr:col>20</xdr:col>
      <xdr:colOff>74162</xdr:colOff>
      <xdr:row>53</xdr:row>
      <xdr:rowOff>47101</xdr:rowOff>
    </xdr:to>
    <xdr:sp macro="" textlink="">
      <xdr:nvSpPr>
        <xdr:cNvPr id="269" name="Down Arrow 268"/>
        <xdr:cNvSpPr/>
      </xdr:nvSpPr>
      <xdr:spPr>
        <a:xfrm>
          <a:off x="12795250" y="8909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203200</xdr:colOff>
      <xdr:row>52</xdr:row>
      <xdr:rowOff>57150</xdr:rowOff>
    </xdr:from>
    <xdr:to>
      <xdr:col>20</xdr:col>
      <xdr:colOff>309112</xdr:colOff>
      <xdr:row>53</xdr:row>
      <xdr:rowOff>47101</xdr:rowOff>
    </xdr:to>
    <xdr:sp macro="" textlink="">
      <xdr:nvSpPr>
        <xdr:cNvPr id="270" name="Down Arrow 269"/>
        <xdr:cNvSpPr/>
      </xdr:nvSpPr>
      <xdr:spPr>
        <a:xfrm>
          <a:off x="13030200" y="8909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552450</xdr:colOff>
      <xdr:row>52</xdr:row>
      <xdr:rowOff>57150</xdr:rowOff>
    </xdr:from>
    <xdr:to>
      <xdr:col>21</xdr:col>
      <xdr:colOff>17012</xdr:colOff>
      <xdr:row>53</xdr:row>
      <xdr:rowOff>47101</xdr:rowOff>
    </xdr:to>
    <xdr:sp macro="" textlink="">
      <xdr:nvSpPr>
        <xdr:cNvPr id="271" name="Down Arrow 270"/>
        <xdr:cNvSpPr/>
      </xdr:nvSpPr>
      <xdr:spPr>
        <a:xfrm>
          <a:off x="13379450" y="8909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21</xdr:col>
      <xdr:colOff>101600</xdr:colOff>
      <xdr:row>52</xdr:row>
      <xdr:rowOff>57150</xdr:rowOff>
    </xdr:from>
    <xdr:to>
      <xdr:col>21</xdr:col>
      <xdr:colOff>207512</xdr:colOff>
      <xdr:row>53</xdr:row>
      <xdr:rowOff>47101</xdr:rowOff>
    </xdr:to>
    <xdr:sp macro="" textlink="">
      <xdr:nvSpPr>
        <xdr:cNvPr id="272" name="Down Arrow 271"/>
        <xdr:cNvSpPr/>
      </xdr:nvSpPr>
      <xdr:spPr>
        <a:xfrm>
          <a:off x="13569950" y="89090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19</xdr:col>
      <xdr:colOff>520700</xdr:colOff>
      <xdr:row>46</xdr:row>
      <xdr:rowOff>146050</xdr:rowOff>
    </xdr:from>
    <xdr:to>
      <xdr:col>22</xdr:col>
      <xdr:colOff>190500</xdr:colOff>
      <xdr:row>48</xdr:row>
      <xdr:rowOff>120650</xdr:rowOff>
    </xdr:to>
    <xdr:sp macro="" textlink="">
      <xdr:nvSpPr>
        <xdr:cNvPr id="274" name="TextBox 273"/>
        <xdr:cNvSpPr txBox="1"/>
      </xdr:nvSpPr>
      <xdr:spPr>
        <a:xfrm>
          <a:off x="12706350" y="80454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19</xdr:col>
      <xdr:colOff>482600</xdr:colOff>
      <xdr:row>47</xdr:row>
      <xdr:rowOff>12700</xdr:rowOff>
    </xdr:from>
    <xdr:to>
      <xdr:col>19</xdr:col>
      <xdr:colOff>583835</xdr:colOff>
      <xdr:row>48</xdr:row>
      <xdr:rowOff>2532</xdr:rowOff>
    </xdr:to>
    <xdr:sp macro="" textlink="">
      <xdr:nvSpPr>
        <xdr:cNvPr id="276" name="Down Arrow 275"/>
        <xdr:cNvSpPr/>
      </xdr:nvSpPr>
      <xdr:spPr>
        <a:xfrm>
          <a:off x="12668250" y="80708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20</xdr:col>
      <xdr:colOff>457200</xdr:colOff>
      <xdr:row>47</xdr:row>
      <xdr:rowOff>12700</xdr:rowOff>
    </xdr:from>
    <xdr:to>
      <xdr:col>20</xdr:col>
      <xdr:colOff>563112</xdr:colOff>
      <xdr:row>48</xdr:row>
      <xdr:rowOff>2651</xdr:rowOff>
    </xdr:to>
    <xdr:sp macro="" textlink="">
      <xdr:nvSpPr>
        <xdr:cNvPr id="277" name="Down Arrow 276"/>
        <xdr:cNvSpPr/>
      </xdr:nvSpPr>
      <xdr:spPr>
        <a:xfrm>
          <a:off x="13284200" y="80708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23</xdr:col>
      <xdr:colOff>508000</xdr:colOff>
      <xdr:row>49</xdr:row>
      <xdr:rowOff>146050</xdr:rowOff>
    </xdr:from>
    <xdr:to>
      <xdr:col>23</xdr:col>
      <xdr:colOff>609235</xdr:colOff>
      <xdr:row>50</xdr:row>
      <xdr:rowOff>135882</xdr:rowOff>
    </xdr:to>
    <xdr:sp macro="" textlink="">
      <xdr:nvSpPr>
        <xdr:cNvPr id="278" name="Down Arrow 277"/>
        <xdr:cNvSpPr/>
      </xdr:nvSpPr>
      <xdr:spPr>
        <a:xfrm>
          <a:off x="15259050" y="8521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24</xdr:col>
      <xdr:colOff>69850</xdr:colOff>
      <xdr:row>49</xdr:row>
      <xdr:rowOff>146050</xdr:rowOff>
    </xdr:from>
    <xdr:to>
      <xdr:col>24</xdr:col>
      <xdr:colOff>171085</xdr:colOff>
      <xdr:row>50</xdr:row>
      <xdr:rowOff>135882</xdr:rowOff>
    </xdr:to>
    <xdr:sp macro="" textlink="">
      <xdr:nvSpPr>
        <xdr:cNvPr id="280" name="Down Arrow 279"/>
        <xdr:cNvSpPr/>
      </xdr:nvSpPr>
      <xdr:spPr>
        <a:xfrm>
          <a:off x="15462250" y="8521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24</xdr:col>
      <xdr:colOff>444500</xdr:colOff>
      <xdr:row>49</xdr:row>
      <xdr:rowOff>146050</xdr:rowOff>
    </xdr:from>
    <xdr:to>
      <xdr:col>24</xdr:col>
      <xdr:colOff>545735</xdr:colOff>
      <xdr:row>50</xdr:row>
      <xdr:rowOff>135882</xdr:rowOff>
    </xdr:to>
    <xdr:sp macro="" textlink="">
      <xdr:nvSpPr>
        <xdr:cNvPr id="281" name="Down Arrow 280"/>
        <xdr:cNvSpPr/>
      </xdr:nvSpPr>
      <xdr:spPr>
        <a:xfrm>
          <a:off x="15836900" y="8521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24</xdr:col>
      <xdr:colOff>635000</xdr:colOff>
      <xdr:row>49</xdr:row>
      <xdr:rowOff>146050</xdr:rowOff>
    </xdr:from>
    <xdr:to>
      <xdr:col>25</xdr:col>
      <xdr:colOff>94885</xdr:colOff>
      <xdr:row>50</xdr:row>
      <xdr:rowOff>135882</xdr:rowOff>
    </xdr:to>
    <xdr:sp macro="" textlink="">
      <xdr:nvSpPr>
        <xdr:cNvPr id="282" name="Down Arrow 281"/>
        <xdr:cNvSpPr/>
      </xdr:nvSpPr>
      <xdr:spPr>
        <a:xfrm>
          <a:off x="16027400" y="852170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361950</xdr:colOff>
      <xdr:row>49</xdr:row>
      <xdr:rowOff>139700</xdr:rowOff>
    </xdr:from>
    <xdr:to>
      <xdr:col>25</xdr:col>
      <xdr:colOff>467862</xdr:colOff>
      <xdr:row>50</xdr:row>
      <xdr:rowOff>129651</xdr:rowOff>
    </xdr:to>
    <xdr:sp macro="" textlink="">
      <xdr:nvSpPr>
        <xdr:cNvPr id="284" name="Down Arrow 283"/>
        <xdr:cNvSpPr/>
      </xdr:nvSpPr>
      <xdr:spPr>
        <a:xfrm>
          <a:off x="16395700" y="8515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571500</xdr:colOff>
      <xdr:row>49</xdr:row>
      <xdr:rowOff>139700</xdr:rowOff>
    </xdr:from>
    <xdr:to>
      <xdr:col>26</xdr:col>
      <xdr:colOff>36062</xdr:colOff>
      <xdr:row>50</xdr:row>
      <xdr:rowOff>129651</xdr:rowOff>
    </xdr:to>
    <xdr:sp macro="" textlink="">
      <xdr:nvSpPr>
        <xdr:cNvPr id="285" name="Down Arrow 284"/>
        <xdr:cNvSpPr/>
      </xdr:nvSpPr>
      <xdr:spPr>
        <a:xfrm>
          <a:off x="16605250" y="8515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26</xdr:col>
      <xdr:colOff>330200</xdr:colOff>
      <xdr:row>49</xdr:row>
      <xdr:rowOff>139700</xdr:rowOff>
    </xdr:from>
    <xdr:to>
      <xdr:col>26</xdr:col>
      <xdr:colOff>436112</xdr:colOff>
      <xdr:row>50</xdr:row>
      <xdr:rowOff>129651</xdr:rowOff>
    </xdr:to>
    <xdr:sp macro="" textlink="">
      <xdr:nvSpPr>
        <xdr:cNvPr id="286" name="Down Arrow 285"/>
        <xdr:cNvSpPr/>
      </xdr:nvSpPr>
      <xdr:spPr>
        <a:xfrm>
          <a:off x="17005300" y="8515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26</xdr:col>
      <xdr:colOff>527050</xdr:colOff>
      <xdr:row>49</xdr:row>
      <xdr:rowOff>139700</xdr:rowOff>
    </xdr:from>
    <xdr:to>
      <xdr:col>26</xdr:col>
      <xdr:colOff>632962</xdr:colOff>
      <xdr:row>50</xdr:row>
      <xdr:rowOff>129651</xdr:rowOff>
    </xdr:to>
    <xdr:sp macro="" textlink="">
      <xdr:nvSpPr>
        <xdr:cNvPr id="287" name="Down Arrow 286"/>
        <xdr:cNvSpPr/>
      </xdr:nvSpPr>
      <xdr:spPr>
        <a:xfrm>
          <a:off x="17202150" y="85153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25</xdr:col>
      <xdr:colOff>463550</xdr:colOff>
      <xdr:row>46</xdr:row>
      <xdr:rowOff>120650</xdr:rowOff>
    </xdr:from>
    <xdr:to>
      <xdr:col>28</xdr:col>
      <xdr:colOff>133350</xdr:colOff>
      <xdr:row>48</xdr:row>
      <xdr:rowOff>95250</xdr:rowOff>
    </xdr:to>
    <xdr:sp macro="" textlink="">
      <xdr:nvSpPr>
        <xdr:cNvPr id="288" name="TextBox 287"/>
        <xdr:cNvSpPr txBox="1"/>
      </xdr:nvSpPr>
      <xdr:spPr>
        <a:xfrm>
          <a:off x="16497300" y="8020050"/>
          <a:ext cx="1593850" cy="292100"/>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Saline         CNO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6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25</xdr:col>
      <xdr:colOff>431800</xdr:colOff>
      <xdr:row>46</xdr:row>
      <xdr:rowOff>146050</xdr:rowOff>
    </xdr:from>
    <xdr:to>
      <xdr:col>25</xdr:col>
      <xdr:colOff>533035</xdr:colOff>
      <xdr:row>47</xdr:row>
      <xdr:rowOff>135882</xdr:rowOff>
    </xdr:to>
    <xdr:sp macro="" textlink="">
      <xdr:nvSpPr>
        <xdr:cNvPr id="290" name="Down Arrow 289"/>
        <xdr:cNvSpPr/>
      </xdr:nvSpPr>
      <xdr:spPr>
        <a:xfrm>
          <a:off x="16465550" y="8045450"/>
          <a:ext cx="101235" cy="148582"/>
        </a:xfrm>
        <a:prstGeom prst="downArrow">
          <a:avLst>
            <a:gd name="adj1" fmla="val 33369"/>
            <a:gd name="adj2" fmla="val 50000"/>
          </a:avLst>
        </a:prstGeom>
        <a:solidFill>
          <a:srgbClr val="0000CC"/>
        </a:solidFill>
        <a:ln w="12700" cap="flat" cmpd="sng" algn="ctr">
          <a:solidFill>
            <a:srgbClr val="0000CC"/>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26</xdr:col>
      <xdr:colOff>387350</xdr:colOff>
      <xdr:row>46</xdr:row>
      <xdr:rowOff>146050</xdr:rowOff>
    </xdr:from>
    <xdr:to>
      <xdr:col>26</xdr:col>
      <xdr:colOff>493262</xdr:colOff>
      <xdr:row>47</xdr:row>
      <xdr:rowOff>136001</xdr:rowOff>
    </xdr:to>
    <xdr:sp macro="" textlink="">
      <xdr:nvSpPr>
        <xdr:cNvPr id="291" name="Down Arrow 290"/>
        <xdr:cNvSpPr/>
      </xdr:nvSpPr>
      <xdr:spPr>
        <a:xfrm>
          <a:off x="17062450" y="8045450"/>
          <a:ext cx="105912" cy="148701"/>
        </a:xfrm>
        <a:prstGeom prst="downArrow">
          <a:avLst>
            <a:gd name="adj1" fmla="val 33369"/>
            <a:gd name="adj2" fmla="val 50000"/>
          </a:avLst>
        </a:prstGeom>
        <a:solidFill>
          <a:srgbClr val="C00000"/>
        </a:solidFill>
        <a:ln w="12700" cap="flat" cmpd="sng" algn="ctr">
          <a:solidFill>
            <a:srgbClr val="C00000"/>
          </a:solidFill>
          <a:prstDash val="solid"/>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0.27902</cdr:x>
      <cdr:y>0.41438</cdr:y>
    </cdr:from>
    <cdr:to>
      <cdr:x>0.54249</cdr:x>
      <cdr:y>0.7532</cdr:y>
    </cdr:to>
    <cdr:sp macro="" textlink="">
      <cdr:nvSpPr>
        <cdr:cNvPr id="2" name="TextBox 1"/>
        <cdr:cNvSpPr txBox="1"/>
      </cdr:nvSpPr>
      <cdr:spPr>
        <a:xfrm xmlns:a="http://schemas.openxmlformats.org/drawingml/2006/main">
          <a:off x="968375" y="1118306"/>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0.67951</cdr:x>
      <cdr:y>0.11503</cdr:y>
    </cdr:from>
    <cdr:to>
      <cdr:x>0.82283</cdr:x>
      <cdr:y>0.21961</cdr:y>
    </cdr:to>
    <cdr:sp macro="" textlink="">
      <cdr:nvSpPr>
        <cdr:cNvPr id="3" name="TextBox 2"/>
        <cdr:cNvSpPr txBox="1"/>
      </cdr:nvSpPr>
      <cdr:spPr>
        <a:xfrm xmlns:a="http://schemas.openxmlformats.org/drawingml/2006/main">
          <a:off x="2358319" y="310445"/>
          <a:ext cx="497417" cy="28222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0.54885</cdr:x>
      <cdr:y>0.12038</cdr:y>
    </cdr:from>
    <cdr:to>
      <cdr:x>0.68138</cdr:x>
      <cdr:y>0.21477</cdr:y>
    </cdr:to>
    <cdr:sp macro="" textlink="">
      <cdr:nvSpPr>
        <cdr:cNvPr id="2" name="TextBox 1"/>
        <cdr:cNvSpPr txBox="1"/>
      </cdr:nvSpPr>
      <cdr:spPr>
        <a:xfrm xmlns:a="http://schemas.openxmlformats.org/drawingml/2006/main">
          <a:off x="1902629" y="328706"/>
          <a:ext cx="459441" cy="2577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0.70992</cdr:x>
      <cdr:y>0.14136</cdr:y>
    </cdr:from>
    <cdr:to>
      <cdr:x>0.74038</cdr:x>
      <cdr:y>0.19646</cdr:y>
    </cdr:to>
    <cdr:sp macro="" textlink="">
      <cdr:nvSpPr>
        <cdr:cNvPr id="8" name="Down Arrow 7"/>
        <cdr:cNvSpPr/>
      </cdr:nvSpPr>
      <cdr:spPr>
        <a:xfrm xmlns:a="http://schemas.openxmlformats.org/drawingml/2006/main">
          <a:off x="2457032" y="381492"/>
          <a:ext cx="105422" cy="148701"/>
        </a:xfrm>
        <a:prstGeom xmlns:a="http://schemas.openxmlformats.org/drawingml/2006/main" prst="downArrow">
          <a:avLst>
            <a:gd name="adj1" fmla="val 33369"/>
            <a:gd name="adj2" fmla="val 50000"/>
          </a:avLst>
        </a:prstGeom>
        <a:solidFill xmlns:a="http://schemas.openxmlformats.org/drawingml/2006/main">
          <a:srgbClr val="C00000"/>
        </a:solidFill>
        <a:ln xmlns:a="http://schemas.openxmlformats.org/drawingml/2006/main" w="12700">
          <a:solidFill>
            <a:srgbClr val="C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userShapes>
</file>

<file path=xl/drawings/drawing4.xml><?xml version="1.0" encoding="utf-8"?>
<c:userShapes xmlns:c="http://schemas.openxmlformats.org/drawingml/2006/chart">
  <cdr:relSizeAnchor xmlns:cdr="http://schemas.openxmlformats.org/drawingml/2006/chartDrawing">
    <cdr:from>
      <cdr:x>0.84389</cdr:x>
      <cdr:y>0.91929</cdr:y>
    </cdr:from>
    <cdr:to>
      <cdr:x>1</cdr:x>
      <cdr:y>1</cdr:y>
    </cdr:to>
    <cdr:sp macro="" textlink="">
      <cdr:nvSpPr>
        <cdr:cNvPr id="2" name="TextBox 1"/>
        <cdr:cNvSpPr txBox="1"/>
      </cdr:nvSpPr>
      <cdr:spPr>
        <a:xfrm xmlns:a="http://schemas.openxmlformats.org/drawingml/2006/main">
          <a:off x="3083112" y="2597524"/>
          <a:ext cx="541617" cy="220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0.55342</cdr:x>
      <cdr:y>0.34413</cdr:y>
    </cdr:from>
    <cdr:to>
      <cdr:x>0.82012</cdr:x>
      <cdr:y>0.63925</cdr:y>
    </cdr:to>
    <cdr:sp macro="" textlink="">
      <cdr:nvSpPr>
        <cdr:cNvPr id="3" name="TextBox 2"/>
        <cdr:cNvSpPr txBox="1"/>
      </cdr:nvSpPr>
      <cdr:spPr>
        <a:xfrm xmlns:a="http://schemas.openxmlformats.org/drawingml/2006/main">
          <a:off x="1897429" y="106623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0.16111</cdr:x>
      <cdr:y>0.15879</cdr:y>
    </cdr:from>
    <cdr:to>
      <cdr:x>0.97222</cdr:x>
      <cdr:y>0.26749</cdr:y>
    </cdr:to>
    <cdr:sp macro="" textlink="">
      <cdr:nvSpPr>
        <cdr:cNvPr id="2" name="TextBox 1"/>
        <cdr:cNvSpPr txBox="1"/>
      </cdr:nvSpPr>
      <cdr:spPr>
        <a:xfrm xmlns:a="http://schemas.openxmlformats.org/drawingml/2006/main">
          <a:off x="552450" y="487017"/>
          <a:ext cx="2781300" cy="3333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0.39725</cdr:x>
      <cdr:y>0.45637</cdr:y>
    </cdr:from>
    <cdr:to>
      <cdr:x>0.45758</cdr:x>
      <cdr:y>0.54155</cdr:y>
    </cdr:to>
    <cdr:sp macro="" textlink="">
      <cdr:nvSpPr>
        <cdr:cNvPr id="3" name="TextBox 2"/>
        <cdr:cNvSpPr txBox="1"/>
      </cdr:nvSpPr>
      <cdr:spPr>
        <a:xfrm xmlns:a="http://schemas.openxmlformats.org/drawingml/2006/main">
          <a:off x="1393611" y="1247386"/>
          <a:ext cx="211667" cy="2328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a:effectLst/>
          </a:endParaRPr>
        </a:p>
      </cdr:txBody>
    </cdr:sp>
  </cdr:relSizeAnchor>
  <cdr:relSizeAnchor xmlns:cdr="http://schemas.openxmlformats.org/drawingml/2006/chartDrawing">
    <cdr:from>
      <cdr:x>0.39363</cdr:x>
      <cdr:y>0.44088</cdr:y>
    </cdr:from>
    <cdr:to>
      <cdr:x>0.65428</cdr:x>
      <cdr:y>0.77542</cdr:y>
    </cdr:to>
    <cdr:sp macro="" textlink="">
      <cdr:nvSpPr>
        <cdr:cNvPr id="4" name="TextBox 3"/>
        <cdr:cNvSpPr txBox="1"/>
      </cdr:nvSpPr>
      <cdr:spPr>
        <a:xfrm xmlns:a="http://schemas.openxmlformats.org/drawingml/2006/main">
          <a:off x="1380911" y="120505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7.xml><?xml version="1.0" encoding="utf-8"?>
<c:userShapes xmlns:c="http://schemas.openxmlformats.org/drawingml/2006/chart">
  <cdr:relSizeAnchor xmlns:cdr="http://schemas.openxmlformats.org/drawingml/2006/chartDrawing">
    <cdr:from>
      <cdr:x>0.16111</cdr:x>
      <cdr:y>0.15879</cdr:y>
    </cdr:from>
    <cdr:to>
      <cdr:x>0.97222</cdr:x>
      <cdr:y>0.26749</cdr:y>
    </cdr:to>
    <cdr:sp macro="" textlink="">
      <cdr:nvSpPr>
        <cdr:cNvPr id="2" name="TextBox 1"/>
        <cdr:cNvSpPr txBox="1"/>
      </cdr:nvSpPr>
      <cdr:spPr>
        <a:xfrm xmlns:a="http://schemas.openxmlformats.org/drawingml/2006/main">
          <a:off x="552450" y="487017"/>
          <a:ext cx="2781300" cy="3333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0.60131</cdr:x>
      <cdr:y>0.26132</cdr:y>
    </cdr:from>
    <cdr:to>
      <cdr:x>0.63161</cdr:x>
      <cdr:y>0.31645</cdr:y>
    </cdr:to>
    <cdr:sp macro="" textlink="">
      <cdr:nvSpPr>
        <cdr:cNvPr id="3" name="Down Arrow 2"/>
        <cdr:cNvSpPr/>
      </cdr:nvSpPr>
      <cdr:spPr>
        <a:xfrm xmlns:a="http://schemas.openxmlformats.org/drawingml/2006/main">
          <a:off x="2101850" y="704850"/>
          <a:ext cx="105912" cy="148701"/>
        </a:xfrm>
        <a:prstGeom xmlns:a="http://schemas.openxmlformats.org/drawingml/2006/main" prst="downArrow">
          <a:avLst>
            <a:gd name="adj1" fmla="val 33369"/>
            <a:gd name="adj2" fmla="val 50000"/>
          </a:avLst>
        </a:prstGeom>
        <a:solidFill xmlns:a="http://schemas.openxmlformats.org/drawingml/2006/main">
          <a:srgbClr val="C00000"/>
        </a:solidFill>
        <a:ln xmlns:a="http://schemas.openxmlformats.org/drawingml/2006/main" w="12700" cap="flat" cmpd="sng" algn="ctr">
          <a:solidFill>
            <a:srgbClr val="C00000"/>
          </a:solidFill>
          <a:prstDash val="solid"/>
        </a:ln>
        <a:effectLst xmlns:a="http://schemas.openxmlformats.org/drawingml/2006/main"/>
      </cdr:spPr>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cdr:txBody>
    </cdr:sp>
  </cdr:relSizeAnchor>
</c:userShapes>
</file>

<file path=xl/drawings/drawing8.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547895" y="5359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3340751" y="4999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1547895" y="5359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19050</xdr:colOff>
      <xdr:row>27</xdr:row>
      <xdr:rowOff>9525</xdr:rowOff>
    </xdr:from>
    <xdr:ext cx="1655390" cy="490519"/>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9050" y="4981575"/>
          <a:ext cx="1655390"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(BW-in)</a:t>
          </a:r>
        </a:p>
      </xdr:txBody>
    </xdr:sp>
    <xdr:clientData/>
  </xdr:oneCellAnchor>
  <xdr:oneCellAnchor>
    <xdr:from>
      <xdr:col>14</xdr:col>
      <xdr:colOff>95249</xdr:colOff>
      <xdr:row>19</xdr:row>
      <xdr:rowOff>114299</xdr:rowOff>
    </xdr:from>
    <xdr:ext cx="5286376" cy="914401"/>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14" name="Picture 13" descr="Image result for university of michigan logo medical school">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123825</xdr:colOff>
      <xdr:row>1</xdr:row>
      <xdr:rowOff>114300</xdr:rowOff>
    </xdr:from>
    <xdr:to>
      <xdr:col>22</xdr:col>
      <xdr:colOff>66677</xdr:colOff>
      <xdr:row>4</xdr:row>
      <xdr:rowOff>242080</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11668125" y="368300"/>
          <a:ext cx="2508252" cy="889780"/>
          <a:chOff x="3779708" y="2165819"/>
          <a:chExt cx="2493537" cy="859576"/>
        </a:xfrm>
      </xdr:grpSpPr>
      <xdr:pic>
        <xdr:nvPicPr>
          <xdr:cNvPr id="19" name="Picture 18" descr="Image result for MMPC logo">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Box 4">
            <a:extLst>
              <a:ext uri="{FF2B5EF4-FFF2-40B4-BE49-F238E27FC236}">
                <a16:creationId xmlns:a16="http://schemas.microsoft.com/office/drawing/2014/main" id="{00000000-0008-0000-0100-00001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1" name="TextBox 20">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2" name="TextBox 21">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3" name="TextBox 22">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4" name="TextBox 23">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6" name="TextBox 25">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7" name="TextBox 26">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9" name="TextBox 28">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0" name="TextBox 29">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3" name="TextBox 32">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4" name="TextBox 33">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5" name="TextBox 34">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6" name="TextBox 35">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9" name="TextBox 38">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0" name="TextBox 39">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41" name="Group 40">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42" name="Picture 41"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3"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7" name="TextBox 46">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79374</xdr:colOff>
      <xdr:row>19</xdr:row>
      <xdr:rowOff>71438</xdr:rowOff>
    </xdr:from>
    <xdr:ext cx="5286376" cy="1004887"/>
    <xdr:sp macro="" textlink="">
      <xdr:nvSpPr>
        <xdr:cNvPr id="48" name="TextBox 47">
          <a:extLst>
            <a:ext uri="{FF2B5EF4-FFF2-40B4-BE49-F238E27FC236}">
              <a16:creationId xmlns:a16="http://schemas.microsoft.com/office/drawing/2014/main" id="{00000000-0008-0000-0000-000011000000}"/>
            </a:ext>
          </a:extLst>
        </xdr:cNvPr>
        <xdr:cNvSpPr txBox="1"/>
      </xdr:nvSpPr>
      <xdr:spPr>
        <a:xfrm>
          <a:off x="9080499" y="3675063"/>
          <a:ext cx="5286376" cy="1004887"/>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a:t>
          </a: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0" name="TextBox 49">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3" name="TextBox 52">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5" name="TextBox 64">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7" name="Group 66">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8" name="Picture 67"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9"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9.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343600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64314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29" name="Picture 28" descr="Image result for university of michigan logo medical school">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9" name="Group 38">
          <a:extLst>
            <a:ext uri="{FF2B5EF4-FFF2-40B4-BE49-F238E27FC236}">
              <a16:creationId xmlns:a16="http://schemas.microsoft.com/office/drawing/2014/main" id="{00000000-0008-0000-0200-000027000000}"/>
            </a:ext>
          </a:extLst>
        </xdr:cNvPr>
        <xdr:cNvGrpSpPr/>
      </xdr:nvGrpSpPr>
      <xdr:grpSpPr>
        <a:xfrm>
          <a:off x="11668125" y="368300"/>
          <a:ext cx="2508252" cy="889780"/>
          <a:chOff x="3779708" y="2165819"/>
          <a:chExt cx="2493537" cy="859576"/>
        </a:xfrm>
      </xdr:grpSpPr>
      <xdr:pic>
        <xdr:nvPicPr>
          <xdr:cNvPr id="40" name="Picture 39" descr="Image result for MMPC logo">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Box 4">
            <a:extLst>
              <a:ext uri="{FF2B5EF4-FFF2-40B4-BE49-F238E27FC236}">
                <a16:creationId xmlns:a16="http://schemas.microsoft.com/office/drawing/2014/main" id="{00000000-0008-0000-0200-000029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19050</xdr:rowOff>
    </xdr:from>
    <xdr:ext cx="1803571" cy="490519"/>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9050" y="4991100"/>
          <a:ext cx="1803571"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VCO2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(BW-in)</a:t>
          </a:r>
        </a:p>
      </xdr:txBody>
    </xdr:sp>
    <xdr:clientData/>
  </xdr:oneCellAnchor>
  <xdr:oneCellAnchor>
    <xdr:from>
      <xdr:col>14</xdr:col>
      <xdr:colOff>95249</xdr:colOff>
      <xdr:row>19</xdr:row>
      <xdr:rowOff>114299</xdr:rowOff>
    </xdr:from>
    <xdr:ext cx="5286376" cy="914401"/>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4" name="TextBox 33">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35" name="TextBox 3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2" name="TextBox 4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4" name="TextBox 43">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7" name="TextBox 46">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0" name="TextBox 49">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3" name="TextBox 52">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1" name="Group 60">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2" name="Picture 61"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3"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1" name="TextBox 9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2" name="TextBox 9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3" name="TextBox 9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94" name="TextBox 93">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95" name="TextBox 94">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6" name="TextBox 95">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7" name="TextBox 96">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8" name="TextBox 97">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9" name="TextBox 98">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0" name="TextBox 99">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1" name="TextBox 100">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2" name="TextBox 101">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3" name="TextBox 102">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4" name="TextBox 103">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5" name="TextBox 104">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7" name="TextBox 106">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8" name="TextBox 107">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0" name="TextBox 109">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1" name="TextBox 110">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2" name="TextBox 111">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13" name="Group 112">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14" name="Picture 113"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5"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0.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8629649" y="3790949"/>
          <a:ext cx="5286376" cy="914401"/>
        </a:xfrm>
        <a:prstGeom prst="rect">
          <a:avLst/>
        </a:prstGeom>
        <a:no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0</xdr:col>
      <xdr:colOff>19050</xdr:colOff>
      <xdr:row>27</xdr:row>
      <xdr:rowOff>9525</xdr:rowOff>
    </xdr:from>
    <xdr:ext cx="2077300" cy="328295"/>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9050" y="4933950"/>
          <a:ext cx="20773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mouse/hr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28" name="Picture 27" descr="Image result for university of michigan logo medical school">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575095</xdr:colOff>
      <xdr:row>2</xdr:row>
      <xdr:rowOff>116816</xdr:rowOff>
    </xdr:from>
    <xdr:ext cx="184731" cy="264560"/>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8" name="Group 37">
          <a:extLst>
            <a:ext uri="{FF2B5EF4-FFF2-40B4-BE49-F238E27FC236}">
              <a16:creationId xmlns:a16="http://schemas.microsoft.com/office/drawing/2014/main" id="{00000000-0008-0000-0300-000026000000}"/>
            </a:ext>
          </a:extLst>
        </xdr:cNvPr>
        <xdr:cNvGrpSpPr/>
      </xdr:nvGrpSpPr>
      <xdr:grpSpPr>
        <a:xfrm>
          <a:off x="11668125" y="368300"/>
          <a:ext cx="2508252" cy="889780"/>
          <a:chOff x="3779708" y="2165819"/>
          <a:chExt cx="2493537" cy="859576"/>
        </a:xfrm>
      </xdr:grpSpPr>
      <xdr:pic>
        <xdr:nvPicPr>
          <xdr:cNvPr id="39" name="Picture 38" descr="Image result for MMPC logo">
            <a:extLst>
              <a:ext uri="{FF2B5EF4-FFF2-40B4-BE49-F238E27FC236}">
                <a16:creationId xmlns:a16="http://schemas.microsoft.com/office/drawing/2014/main" id="{00000000-0008-0000-0300-000027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0" name="TextBox 4">
            <a:extLst>
              <a:ext uri="{FF2B5EF4-FFF2-40B4-BE49-F238E27FC236}">
                <a16:creationId xmlns:a16="http://schemas.microsoft.com/office/drawing/2014/main" id="{00000000-0008-0000-0300-000028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1" name="TextBox 20">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2" name="TextBox 21">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3" name="TextBox 22">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5" name="TextBox 24">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6" name="TextBox 25">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9" name="TextBox 28">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0" name="TextBox 29">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3" name="TextBox 32">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4" name="TextBox 33">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50" name="Group 4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51" name="Picture 5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7" name="TextBox 56">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5" name="TextBox 64">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1" name="TextBox 70">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4" name="TextBox 73">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76" name="Group 75">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77" name="Picture 76"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8"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12" name="Picture 11" descr="Image result for university of michigan logo medical school">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19050</xdr:colOff>
      <xdr:row>27</xdr:row>
      <xdr:rowOff>19050</xdr:rowOff>
    </xdr:from>
    <xdr:ext cx="1655390" cy="490519"/>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9050" y="4991100"/>
          <a:ext cx="1655390"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(BW-out)</a:t>
          </a:r>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11737975" y="368300"/>
          <a:ext cx="2508252" cy="889780"/>
          <a:chOff x="3779708" y="2165819"/>
          <a:chExt cx="2493537" cy="859576"/>
        </a:xfrm>
      </xdr:grpSpPr>
      <xdr:pic>
        <xdr:nvPicPr>
          <xdr:cNvPr id="24" name="Picture 23" descr="Image result for MMPC logo">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TextBox 4">
            <a:extLst>
              <a:ext uri="{FF2B5EF4-FFF2-40B4-BE49-F238E27FC236}">
                <a16:creationId xmlns:a16="http://schemas.microsoft.com/office/drawing/2014/main" id="{00000000-0008-0000-0400-000019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6" name="TextBox 15">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7" name="TextBox 16">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6" name="TextBox 25">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8" name="TextBox 27">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9" name="TextBox 28">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1" name="TextBox 30">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4" name="TextBox 33">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5" name="TextBox 34">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7" name="TextBox 36">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2" name="TextBox 41">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3" name="TextBox 42">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45" name="Group 44">
          <a:extLst>
            <a:ext uri="{FF2B5EF4-FFF2-40B4-BE49-F238E27FC236}">
              <a16:creationId xmlns:a16="http://schemas.microsoft.com/office/drawing/2014/main" id="{00000000-0008-0000-0000-000052000000}"/>
            </a:ext>
          </a:extLst>
        </xdr:cNvPr>
        <xdr:cNvGrpSpPr/>
      </xdr:nvGrpSpPr>
      <xdr:grpSpPr>
        <a:xfrm>
          <a:off x="11737975" y="368300"/>
          <a:ext cx="2508252" cy="889780"/>
          <a:chOff x="3779708" y="2165819"/>
          <a:chExt cx="2493537" cy="859576"/>
        </a:xfrm>
      </xdr:grpSpPr>
      <xdr:pic>
        <xdr:nvPicPr>
          <xdr:cNvPr id="46" name="Picture 45"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7"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9" name="TextBox 48">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2" name="TextBox 51">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7" name="TextBox 56">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0" name="TextBox 59">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3" name="TextBox 62">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6" name="TextBox 65">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9" name="TextBox 68">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71" name="Group 70">
          <a:extLst>
            <a:ext uri="{FF2B5EF4-FFF2-40B4-BE49-F238E27FC236}">
              <a16:creationId xmlns:a16="http://schemas.microsoft.com/office/drawing/2014/main" id="{00000000-0008-0000-0000-000052000000}"/>
            </a:ext>
          </a:extLst>
        </xdr:cNvPr>
        <xdr:cNvGrpSpPr/>
      </xdr:nvGrpSpPr>
      <xdr:grpSpPr>
        <a:xfrm>
          <a:off x="11737975" y="368300"/>
          <a:ext cx="2508252" cy="889780"/>
          <a:chOff x="3779708" y="2165819"/>
          <a:chExt cx="2493537" cy="859576"/>
        </a:xfrm>
      </xdr:grpSpPr>
      <xdr:pic>
        <xdr:nvPicPr>
          <xdr:cNvPr id="72" name="Picture 71"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3"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2.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11744325" y="368300"/>
          <a:ext cx="2508252" cy="889780"/>
          <a:chOff x="3779708" y="2165819"/>
          <a:chExt cx="2493537" cy="859576"/>
        </a:xfrm>
      </xdr:grpSpPr>
      <xdr:pic>
        <xdr:nvPicPr>
          <xdr:cNvPr id="10" name="Picture 9" descr="Image result for MMPC logo">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4">
            <a:extLst>
              <a:ext uri="{FF2B5EF4-FFF2-40B4-BE49-F238E27FC236}">
                <a16:creationId xmlns:a16="http://schemas.microsoft.com/office/drawing/2014/main" id="{00000000-0008-0000-0500-00000B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editAs="absolute">
    <xdr:from>
      <xdr:col>2</xdr:col>
      <xdr:colOff>0</xdr:colOff>
      <xdr:row>1</xdr:row>
      <xdr:rowOff>0</xdr:rowOff>
    </xdr:from>
    <xdr:to>
      <xdr:col>3</xdr:col>
      <xdr:colOff>457021</xdr:colOff>
      <xdr:row>5</xdr:row>
      <xdr:rowOff>79054</xdr:rowOff>
    </xdr:to>
    <xdr:pic>
      <xdr:nvPicPr>
        <xdr:cNvPr id="12" name="Picture 11" descr="Image result for university of michigan logo medical school">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19050</xdr:colOff>
      <xdr:row>27</xdr:row>
      <xdr:rowOff>19050</xdr:rowOff>
    </xdr:from>
    <xdr:ext cx="1951625" cy="490519"/>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19050" y="5019675"/>
          <a:ext cx="1951625"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a:t>
          </a:r>
          <a:r>
            <a:rPr lang="en-US" sz="1600" b="1" i="0" baseline="-25000">
              <a:solidFill>
                <a:srgbClr val="0000CC"/>
              </a:solidFill>
              <a:latin typeface="Arial" panose="020B0604020202020204" pitchFamily="34" charset="0"/>
              <a:ea typeface="Tahoma" panose="020B0604030504040204" pitchFamily="34" charset="0"/>
              <a:cs typeface="Arial" panose="020B0604020202020204" pitchFamily="34" charset="0"/>
            </a:rPr>
            <a:t>LBM</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oneCellAnchor>
    <xdr:from>
      <xdr:col>14</xdr:col>
      <xdr:colOff>95249</xdr:colOff>
      <xdr:row>19</xdr:row>
      <xdr:rowOff>114299</xdr:rowOff>
    </xdr:from>
    <xdr:ext cx="5286376" cy="914401"/>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2" name="TextBox 41">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3" name="TextBox 42">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46" name="TextBox 45">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7" name="TextBox 56">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0" name="TextBox 59">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3" name="TextBox 62">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5" name="Group 64">
          <a:extLst>
            <a:ext uri="{FF2B5EF4-FFF2-40B4-BE49-F238E27FC236}">
              <a16:creationId xmlns:a16="http://schemas.microsoft.com/office/drawing/2014/main" id="{00000000-0008-0000-0000-000052000000}"/>
            </a:ext>
          </a:extLst>
        </xdr:cNvPr>
        <xdr:cNvGrpSpPr/>
      </xdr:nvGrpSpPr>
      <xdr:grpSpPr>
        <a:xfrm>
          <a:off x="11744325" y="368300"/>
          <a:ext cx="2508252" cy="889780"/>
          <a:chOff x="3779708" y="2165819"/>
          <a:chExt cx="2493537" cy="859576"/>
        </a:xfrm>
      </xdr:grpSpPr>
      <xdr:pic>
        <xdr:nvPicPr>
          <xdr:cNvPr id="66" name="Picture 65"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7"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0" name="TextBox 6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0" name="Group 89">
          <a:extLst>
            <a:ext uri="{FF2B5EF4-FFF2-40B4-BE49-F238E27FC236}">
              <a16:creationId xmlns:a16="http://schemas.microsoft.com/office/drawing/2014/main" id="{00000000-0008-0000-0000-000052000000}"/>
            </a:ext>
          </a:extLst>
        </xdr:cNvPr>
        <xdr:cNvGrpSpPr/>
      </xdr:nvGrpSpPr>
      <xdr:grpSpPr>
        <a:xfrm>
          <a:off x="11744325" y="368300"/>
          <a:ext cx="2508252" cy="889780"/>
          <a:chOff x="3779708" y="2165819"/>
          <a:chExt cx="2493537" cy="859576"/>
        </a:xfrm>
      </xdr:grpSpPr>
      <xdr:pic>
        <xdr:nvPicPr>
          <xdr:cNvPr id="91" name="Picture 9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3.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0</xdr:col>
      <xdr:colOff>19050</xdr:colOff>
      <xdr:row>27</xdr:row>
      <xdr:rowOff>9525</xdr:rowOff>
    </xdr:from>
    <xdr:ext cx="2225481" cy="328295"/>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9050" y="4981575"/>
          <a:ext cx="222548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VCO2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mouse/hr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oneCellAnchor>
    <xdr:from>
      <xdr:col>18</xdr:col>
      <xdr:colOff>575095</xdr:colOff>
      <xdr:row>2</xdr:row>
      <xdr:rowOff>116816</xdr:rowOff>
    </xdr:from>
    <xdr:ext cx="184731" cy="264560"/>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7" name="TextBox 26">
          <a:extLst>
            <a:ext uri="{FF2B5EF4-FFF2-40B4-BE49-F238E27FC236}">
              <a16:creationId xmlns:a16="http://schemas.microsoft.com/office/drawing/2014/main" id="{00000000-0008-0000-0600-00001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6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11668125" y="368300"/>
          <a:ext cx="2508252" cy="889780"/>
          <a:chOff x="3779708" y="2165819"/>
          <a:chExt cx="2493537" cy="859576"/>
        </a:xfrm>
      </xdr:grpSpPr>
      <xdr:pic>
        <xdr:nvPicPr>
          <xdr:cNvPr id="30" name="Picture 29" descr="Image result for MMPC logo">
            <a:extLst>
              <a:ext uri="{FF2B5EF4-FFF2-40B4-BE49-F238E27FC236}">
                <a16:creationId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1" name="TextBox 4">
            <a:extLst>
              <a:ext uri="{FF2B5EF4-FFF2-40B4-BE49-F238E27FC236}">
                <a16:creationId xmlns:a16="http://schemas.microsoft.com/office/drawing/2014/main" id="{00000000-0008-0000-0600-00001F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editAs="absolute">
    <xdr:from>
      <xdr:col>2</xdr:col>
      <xdr:colOff>0</xdr:colOff>
      <xdr:row>1</xdr:row>
      <xdr:rowOff>0</xdr:rowOff>
    </xdr:from>
    <xdr:to>
      <xdr:col>3</xdr:col>
      <xdr:colOff>457021</xdr:colOff>
      <xdr:row>5</xdr:row>
      <xdr:rowOff>79054</xdr:rowOff>
    </xdr:to>
    <xdr:pic>
      <xdr:nvPicPr>
        <xdr:cNvPr id="33" name="Picture 32" descr="Image result for university of michigan logo medical school">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5" name="TextBox 34">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7" name="TextBox 36">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38" name="TextBox 37">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2" name="TextBox 41">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3" name="TextBox 42">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6" name="TextBox 45">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9" name="TextBox 48">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5" name="TextBox 54">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57" name="Group 56">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58" name="Picture 57"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9"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1" name="TextBox 6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3" name="TextBox 6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64" name="TextBox 63">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6" name="TextBox 65">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9" name="TextBox 68">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1" name="TextBox 70">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2" name="TextBox 71">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5" name="TextBox 74">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8" name="TextBox 77">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1" name="TextBox 80">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83" name="Group 82">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84" name="Picture 83"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5"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4.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13" name="Picture 12" descr="Image result for university of michigan logo medical school">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19050</xdr:colOff>
      <xdr:row>27</xdr:row>
      <xdr:rowOff>19050</xdr:rowOff>
    </xdr:from>
    <xdr:ext cx="1803571" cy="490519"/>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19050" y="5019675"/>
          <a:ext cx="1803571"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VCO2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(BW-out)</a:t>
          </a:r>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7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7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4" name="TextBox 33">
          <a:extLst>
            <a:ext uri="{FF2B5EF4-FFF2-40B4-BE49-F238E27FC236}">
              <a16:creationId xmlns:a16="http://schemas.microsoft.com/office/drawing/2014/main" id="{00000000-0008-0000-0700-00002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40" name="Group 39">
          <a:extLst>
            <a:ext uri="{FF2B5EF4-FFF2-40B4-BE49-F238E27FC236}">
              <a16:creationId xmlns:a16="http://schemas.microsoft.com/office/drawing/2014/main" id="{00000000-0008-0000-0700-000028000000}"/>
            </a:ext>
          </a:extLst>
        </xdr:cNvPr>
        <xdr:cNvGrpSpPr/>
      </xdr:nvGrpSpPr>
      <xdr:grpSpPr>
        <a:xfrm>
          <a:off x="11668125" y="368300"/>
          <a:ext cx="2508252" cy="889780"/>
          <a:chOff x="3779708" y="2165819"/>
          <a:chExt cx="2493537" cy="859576"/>
        </a:xfrm>
      </xdr:grpSpPr>
      <xdr:pic>
        <xdr:nvPicPr>
          <xdr:cNvPr id="41" name="Picture 40" descr="Image result for MMPC logo">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2" name="TextBox 4">
            <a:extLst>
              <a:ext uri="{FF2B5EF4-FFF2-40B4-BE49-F238E27FC236}">
                <a16:creationId xmlns:a16="http://schemas.microsoft.com/office/drawing/2014/main" id="{00000000-0008-0000-0700-00002A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2" name="TextBox 3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3" name="TextBox 3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35" name="TextBox 3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3" name="TextBox 4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6" name="TextBox 4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9" name="TextBox 4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2" name="TextBox 5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5" name="TextBox 5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8" name="TextBox 5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0" name="Group 5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1" name="Picture 6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0" name="TextBox 89">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1" name="TextBox 90">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2" name="TextBox 91">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93" name="TextBox 92">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94" name="TextBox 93">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5" name="TextBox 94">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7" name="TextBox 96">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8" name="TextBox 97">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0" name="TextBox 99">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1" name="TextBox 100">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2" name="TextBox 101">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3" name="TextBox 102">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4" name="TextBox 103">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5" name="TextBox 104">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7" name="TextBox 106">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0" name="TextBox 109">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12" name="Group 111">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13" name="Picture 112"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4"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5.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19050</xdr:colOff>
      <xdr:row>27</xdr:row>
      <xdr:rowOff>19050</xdr:rowOff>
    </xdr:from>
    <xdr:ext cx="2099806" cy="490519"/>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9050" y="5019675"/>
          <a:ext cx="2099806"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VCO2 (ml/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a:t>
          </a:r>
          <a:r>
            <a:rPr lang="en-US" sz="1600" b="1" i="0" baseline="-25000">
              <a:solidFill>
                <a:srgbClr val="0000CC"/>
              </a:solidFill>
              <a:latin typeface="Arial" panose="020B0604020202020204" pitchFamily="34" charset="0"/>
              <a:ea typeface="Tahoma" panose="020B0604030504040204" pitchFamily="34" charset="0"/>
              <a:cs typeface="Arial" panose="020B0604020202020204" pitchFamily="34" charset="0"/>
            </a:rPr>
            <a:t>LBM</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14" name="Picture 13" descr="Image result for university of michigan logo medical school">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8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6" name="TextBox 25">
          <a:extLst>
            <a:ext uri="{FF2B5EF4-FFF2-40B4-BE49-F238E27FC236}">
              <a16:creationId xmlns:a16="http://schemas.microsoft.com/office/drawing/2014/main" id="{00000000-0008-0000-08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8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9" name="TextBox 28">
          <a:extLst>
            <a:ext uri="{FF2B5EF4-FFF2-40B4-BE49-F238E27FC236}">
              <a16:creationId xmlns:a16="http://schemas.microsoft.com/office/drawing/2014/main" id="{00000000-0008-0000-0800-00001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0" name="Group 29">
          <a:extLst>
            <a:ext uri="{FF2B5EF4-FFF2-40B4-BE49-F238E27FC236}">
              <a16:creationId xmlns:a16="http://schemas.microsoft.com/office/drawing/2014/main" id="{00000000-0008-0000-0800-00001E000000}"/>
            </a:ext>
          </a:extLst>
        </xdr:cNvPr>
        <xdr:cNvGrpSpPr/>
      </xdr:nvGrpSpPr>
      <xdr:grpSpPr>
        <a:xfrm>
          <a:off x="11744325" y="368300"/>
          <a:ext cx="2508252" cy="889780"/>
          <a:chOff x="3779708" y="2165819"/>
          <a:chExt cx="2493537" cy="859576"/>
        </a:xfrm>
      </xdr:grpSpPr>
      <xdr:pic>
        <xdr:nvPicPr>
          <xdr:cNvPr id="31" name="Picture 30" descr="Image result for MMPC logo">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2" name="TextBox 4">
            <a:extLst>
              <a:ext uri="{FF2B5EF4-FFF2-40B4-BE49-F238E27FC236}">
                <a16:creationId xmlns:a16="http://schemas.microsoft.com/office/drawing/2014/main" id="{00000000-0008-0000-0800-000020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34" name="TextBox 33">
          <a:extLst>
            <a:ext uri="{FF2B5EF4-FFF2-40B4-BE49-F238E27FC236}">
              <a16:creationId xmlns:a16="http://schemas.microsoft.com/office/drawing/2014/main" id="{00000000-0008-0000-0800-000022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3" name="TextBox 32">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5" name="TextBox 34">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6" name="TextBox 35">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37" name="TextBox 36">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9" name="TextBox 38">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0" name="TextBox 39">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56" name="Group 55">
          <a:extLst>
            <a:ext uri="{FF2B5EF4-FFF2-40B4-BE49-F238E27FC236}">
              <a16:creationId xmlns:a16="http://schemas.microsoft.com/office/drawing/2014/main" id="{00000000-0008-0000-0000-000052000000}"/>
            </a:ext>
          </a:extLst>
        </xdr:cNvPr>
        <xdr:cNvGrpSpPr/>
      </xdr:nvGrpSpPr>
      <xdr:grpSpPr>
        <a:xfrm>
          <a:off x="11744325" y="368300"/>
          <a:ext cx="2508252" cy="889780"/>
          <a:chOff x="3779708" y="2165819"/>
          <a:chExt cx="2493537" cy="859576"/>
        </a:xfrm>
      </xdr:grpSpPr>
      <xdr:pic>
        <xdr:nvPicPr>
          <xdr:cNvPr id="57" name="Picture 56"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8"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0" name="TextBox 59">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63" name="TextBox 62">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5" name="TextBox 64">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1" name="TextBox 70">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4" name="TextBox 73">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7" name="TextBox 76">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82" name="Group 81">
          <a:extLst>
            <a:ext uri="{FF2B5EF4-FFF2-40B4-BE49-F238E27FC236}">
              <a16:creationId xmlns:a16="http://schemas.microsoft.com/office/drawing/2014/main" id="{00000000-0008-0000-0000-000052000000}"/>
            </a:ext>
          </a:extLst>
        </xdr:cNvPr>
        <xdr:cNvGrpSpPr/>
      </xdr:nvGrpSpPr>
      <xdr:grpSpPr>
        <a:xfrm>
          <a:off x="11744325" y="368300"/>
          <a:ext cx="2508252" cy="889780"/>
          <a:chOff x="3779708" y="2165819"/>
          <a:chExt cx="2493537" cy="859576"/>
        </a:xfrm>
      </xdr:grpSpPr>
      <xdr:pic>
        <xdr:nvPicPr>
          <xdr:cNvPr id="83" name="Picture 82"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4"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6.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9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3" name="TextBox 22">
          <a:extLst>
            <a:ext uri="{FF2B5EF4-FFF2-40B4-BE49-F238E27FC236}">
              <a16:creationId xmlns:a16="http://schemas.microsoft.com/office/drawing/2014/main" id="{00000000-0008-0000-0900-00001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27" name="Picture 26" descr="Image result for university of michigan logo medical school">
          <a:extLst>
            <a:ext uri="{FF2B5EF4-FFF2-40B4-BE49-F238E27FC236}">
              <a16:creationId xmlns:a16="http://schemas.microsoft.com/office/drawing/2014/main" id="{00000000-0008-0000-09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0</xdr:col>
      <xdr:colOff>19050</xdr:colOff>
      <xdr:row>27</xdr:row>
      <xdr:rowOff>19050</xdr:rowOff>
    </xdr:from>
    <xdr:ext cx="1906227" cy="328295"/>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050" y="5019675"/>
          <a:ext cx="190622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RER (VCO2/VO2):</a:t>
          </a:r>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9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9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4" name="TextBox 33">
          <a:extLst>
            <a:ext uri="{FF2B5EF4-FFF2-40B4-BE49-F238E27FC236}">
              <a16:creationId xmlns:a16="http://schemas.microsoft.com/office/drawing/2014/main" id="{00000000-0008-0000-0900-00002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900-00002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7" name="Group 36">
          <a:extLst>
            <a:ext uri="{FF2B5EF4-FFF2-40B4-BE49-F238E27FC236}">
              <a16:creationId xmlns:a16="http://schemas.microsoft.com/office/drawing/2014/main" id="{00000000-0008-0000-0900-000025000000}"/>
            </a:ext>
          </a:extLst>
        </xdr:cNvPr>
        <xdr:cNvGrpSpPr/>
      </xdr:nvGrpSpPr>
      <xdr:grpSpPr>
        <a:xfrm>
          <a:off x="11668125" y="368300"/>
          <a:ext cx="2508252" cy="889780"/>
          <a:chOff x="3779708" y="2165819"/>
          <a:chExt cx="2493537" cy="859576"/>
        </a:xfrm>
      </xdr:grpSpPr>
      <xdr:pic>
        <xdr:nvPicPr>
          <xdr:cNvPr id="38" name="Picture 37" descr="Image result for MMPC logo">
            <a:extLst>
              <a:ext uri="{FF2B5EF4-FFF2-40B4-BE49-F238E27FC236}">
                <a16:creationId xmlns:a16="http://schemas.microsoft.com/office/drawing/2014/main" id="{00000000-0008-0000-0900-000026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9" name="TextBox 4">
            <a:extLst>
              <a:ext uri="{FF2B5EF4-FFF2-40B4-BE49-F238E27FC236}">
                <a16:creationId xmlns:a16="http://schemas.microsoft.com/office/drawing/2014/main" id="{00000000-0008-0000-0900-000027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14</xdr:col>
      <xdr:colOff>95249</xdr:colOff>
      <xdr:row>19</xdr:row>
      <xdr:rowOff>114299</xdr:rowOff>
    </xdr:from>
    <xdr:ext cx="5286376" cy="914401"/>
    <xdr:sp macro="" textlink="">
      <xdr:nvSpPr>
        <xdr:cNvPr id="40" name="TextBox 39">
          <a:extLst>
            <a:ext uri="{FF2B5EF4-FFF2-40B4-BE49-F238E27FC236}">
              <a16:creationId xmlns:a16="http://schemas.microsoft.com/office/drawing/2014/main" id="{00000000-0008-0000-0900-00002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4" name="TextBox 43">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45" name="TextBox 4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7" name="TextBox 46">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0" name="TextBox 49">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3" name="TextBox 52">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4" name="Group 63">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5" name="Picture 64"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6"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0" name="TextBox 6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0" name="Group 8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1" name="Picture 9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7.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A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A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0A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A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0A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A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A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0A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A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A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0A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A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A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A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A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19050</xdr:colOff>
      <xdr:row>27</xdr:row>
      <xdr:rowOff>19050</xdr:rowOff>
    </xdr:from>
    <xdr:ext cx="2100383" cy="328295"/>
    <xdr:sp macro="" textlink="">
      <xdr:nvSpPr>
        <xdr:cNvPr id="37" name="TextBox 36">
          <a:extLst>
            <a:ext uri="{FF2B5EF4-FFF2-40B4-BE49-F238E27FC236}">
              <a16:creationId xmlns:a16="http://schemas.microsoft.com/office/drawing/2014/main" id="{00000000-0008-0000-0A00-000025000000}"/>
            </a:ext>
          </a:extLst>
        </xdr:cNvPr>
        <xdr:cNvSpPr txBox="1"/>
      </xdr:nvSpPr>
      <xdr:spPr>
        <a:xfrm>
          <a:off x="19050" y="5019675"/>
          <a:ext cx="2100383"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EE (kcal/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mouse/hr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A00-00004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7" name="TextBox 66">
          <a:extLst>
            <a:ext uri="{FF2B5EF4-FFF2-40B4-BE49-F238E27FC236}">
              <a16:creationId xmlns:a16="http://schemas.microsoft.com/office/drawing/2014/main" id="{00000000-0008-0000-0A00-00004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0A00-00004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9" name="TextBox 68">
          <a:extLst>
            <a:ext uri="{FF2B5EF4-FFF2-40B4-BE49-F238E27FC236}">
              <a16:creationId xmlns:a16="http://schemas.microsoft.com/office/drawing/2014/main" id="{00000000-0008-0000-0A00-00004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A00-00004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1" name="TextBox 70">
          <a:extLst>
            <a:ext uri="{FF2B5EF4-FFF2-40B4-BE49-F238E27FC236}">
              <a16:creationId xmlns:a16="http://schemas.microsoft.com/office/drawing/2014/main" id="{00000000-0008-0000-0A00-00004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A00-00004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A00-00004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4" name="TextBox 73">
          <a:extLst>
            <a:ext uri="{FF2B5EF4-FFF2-40B4-BE49-F238E27FC236}">
              <a16:creationId xmlns:a16="http://schemas.microsoft.com/office/drawing/2014/main" id="{00000000-0008-0000-0A00-00004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A00-00004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A00-00004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7" name="TextBox 76">
          <a:extLst>
            <a:ext uri="{FF2B5EF4-FFF2-40B4-BE49-F238E27FC236}">
              <a16:creationId xmlns:a16="http://schemas.microsoft.com/office/drawing/2014/main" id="{00000000-0008-0000-0A00-00004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A00-00004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A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A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A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A00-00005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3" name="TextBox 82">
          <a:extLst>
            <a:ext uri="{FF2B5EF4-FFF2-40B4-BE49-F238E27FC236}">
              <a16:creationId xmlns:a16="http://schemas.microsoft.com/office/drawing/2014/main" id="{00000000-0008-0000-0A00-00005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A00-00005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5" name="TextBox 84">
          <a:extLst>
            <a:ext uri="{FF2B5EF4-FFF2-40B4-BE49-F238E27FC236}">
              <a16:creationId xmlns:a16="http://schemas.microsoft.com/office/drawing/2014/main" id="{00000000-0008-0000-0A00-00005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6" name="TextBox 85">
          <a:extLst>
            <a:ext uri="{FF2B5EF4-FFF2-40B4-BE49-F238E27FC236}">
              <a16:creationId xmlns:a16="http://schemas.microsoft.com/office/drawing/2014/main" id="{00000000-0008-0000-0A00-00005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A00-00005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0A00-00005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1" name="Group 90">
          <a:extLst>
            <a:ext uri="{FF2B5EF4-FFF2-40B4-BE49-F238E27FC236}">
              <a16:creationId xmlns:a16="http://schemas.microsoft.com/office/drawing/2014/main" id="{00000000-0008-0000-0A00-00005B000000}"/>
            </a:ext>
          </a:extLst>
        </xdr:cNvPr>
        <xdr:cNvGrpSpPr/>
      </xdr:nvGrpSpPr>
      <xdr:grpSpPr>
        <a:xfrm>
          <a:off x="11668125" y="368300"/>
          <a:ext cx="2508252" cy="889780"/>
          <a:chOff x="3779708" y="2165819"/>
          <a:chExt cx="2493537" cy="859576"/>
        </a:xfrm>
      </xdr:grpSpPr>
      <xdr:pic>
        <xdr:nvPicPr>
          <xdr:cNvPr id="92" name="Picture 91" descr="Image result for MMPC logo">
            <a:extLst>
              <a:ext uri="{FF2B5EF4-FFF2-40B4-BE49-F238E27FC236}">
                <a16:creationId xmlns:a16="http://schemas.microsoft.com/office/drawing/2014/main" id="{00000000-0008-0000-0A00-00005C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3" name="TextBox 4">
            <a:extLst>
              <a:ext uri="{FF2B5EF4-FFF2-40B4-BE49-F238E27FC236}">
                <a16:creationId xmlns:a16="http://schemas.microsoft.com/office/drawing/2014/main" id="{00000000-0008-0000-0A00-00005D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editAs="absolute">
    <xdr:from>
      <xdr:col>2</xdr:col>
      <xdr:colOff>0</xdr:colOff>
      <xdr:row>1</xdr:row>
      <xdr:rowOff>0</xdr:rowOff>
    </xdr:from>
    <xdr:to>
      <xdr:col>3</xdr:col>
      <xdr:colOff>457021</xdr:colOff>
      <xdr:row>5</xdr:row>
      <xdr:rowOff>79054</xdr:rowOff>
    </xdr:to>
    <xdr:pic>
      <xdr:nvPicPr>
        <xdr:cNvPr id="95" name="Picture 94" descr="Image result for university of michigan logo medical school">
          <a:extLst>
            <a:ext uri="{FF2B5EF4-FFF2-40B4-BE49-F238E27FC236}">
              <a16:creationId xmlns:a16="http://schemas.microsoft.com/office/drawing/2014/main" id="{00000000-0008-0000-0A00-00005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64" name="TextBox 63">
          <a:extLst>
            <a:ext uri="{FF2B5EF4-FFF2-40B4-BE49-F238E27FC236}">
              <a16:creationId xmlns:a16="http://schemas.microsoft.com/office/drawing/2014/main" id="{00000000-0008-0000-0A00-000040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4" name="TextBox 93">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7" name="TextBox 96">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98" name="TextBox 97">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0" name="TextBox 99">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1" name="TextBox 100">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2" name="TextBox 101">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3" name="TextBox 102">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4" name="TextBox 103">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5" name="TextBox 104">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6" name="TextBox 105">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7" name="TextBox 106">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9" name="TextBox 108">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0" name="TextBox 109">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2" name="TextBox 111">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3" name="TextBox 112">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5" name="TextBox 114">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6" name="TextBox 115">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17" name="Group 116">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18" name="Picture 117"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9"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120" name="TextBox 11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1" name="TextBox 12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2" name="TextBox 12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3" name="TextBox 12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24" name="TextBox 123">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25" name="TextBox 124">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6" name="TextBox 125">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7" name="TextBox 126">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8" name="TextBox 127">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9" name="TextBox 128">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0" name="TextBox 129">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1" name="TextBox 130">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2" name="TextBox 131">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3" name="TextBox 132">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4" name="TextBox 133">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5" name="TextBox 134">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6" name="TextBox 135">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7" name="TextBox 136">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8" name="TextBox 137">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9" name="TextBox 138">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0" name="TextBox 139">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1" name="TextBox 140">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2" name="TextBox 141">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43" name="Group 142">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44" name="Picture 143"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45"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8.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B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0B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B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B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B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0B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B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B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0B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B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B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B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B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19050</xdr:colOff>
      <xdr:row>27</xdr:row>
      <xdr:rowOff>19050</xdr:rowOff>
    </xdr:from>
    <xdr:ext cx="1678473" cy="490519"/>
    <xdr:sp macro="" textlink="">
      <xdr:nvSpPr>
        <xdr:cNvPr id="37" name="TextBox 36">
          <a:extLst>
            <a:ext uri="{FF2B5EF4-FFF2-40B4-BE49-F238E27FC236}">
              <a16:creationId xmlns:a16="http://schemas.microsoft.com/office/drawing/2014/main" id="{00000000-0008-0000-0B00-000025000000}"/>
            </a:ext>
          </a:extLst>
        </xdr:cNvPr>
        <xdr:cNvSpPr txBox="1"/>
      </xdr:nvSpPr>
      <xdr:spPr>
        <a:xfrm>
          <a:off x="19050" y="5019675"/>
          <a:ext cx="1678473"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EE (kcal/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B00-00004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B00-00004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B00-00004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5" name="TextBox 74">
          <a:extLst>
            <a:ext uri="{FF2B5EF4-FFF2-40B4-BE49-F238E27FC236}">
              <a16:creationId xmlns:a16="http://schemas.microsoft.com/office/drawing/2014/main" id="{00000000-0008-0000-0B00-00004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B00-00004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7" name="TextBox 76">
          <a:extLst>
            <a:ext uri="{FF2B5EF4-FFF2-40B4-BE49-F238E27FC236}">
              <a16:creationId xmlns:a16="http://schemas.microsoft.com/office/drawing/2014/main" id="{00000000-0008-0000-0B00-00004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B00-00004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B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B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B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B00-00005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3" name="TextBox 82">
          <a:extLst>
            <a:ext uri="{FF2B5EF4-FFF2-40B4-BE49-F238E27FC236}">
              <a16:creationId xmlns:a16="http://schemas.microsoft.com/office/drawing/2014/main" id="{00000000-0008-0000-0B00-00005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B00-00005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5" name="TextBox 84">
          <a:extLst>
            <a:ext uri="{FF2B5EF4-FFF2-40B4-BE49-F238E27FC236}">
              <a16:creationId xmlns:a16="http://schemas.microsoft.com/office/drawing/2014/main" id="{00000000-0008-0000-0B00-00005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6" name="TextBox 85">
          <a:extLst>
            <a:ext uri="{FF2B5EF4-FFF2-40B4-BE49-F238E27FC236}">
              <a16:creationId xmlns:a16="http://schemas.microsoft.com/office/drawing/2014/main" id="{00000000-0008-0000-0B00-00005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B00-00005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8" name="TextBox 87">
          <a:extLst>
            <a:ext uri="{FF2B5EF4-FFF2-40B4-BE49-F238E27FC236}">
              <a16:creationId xmlns:a16="http://schemas.microsoft.com/office/drawing/2014/main" id="{00000000-0008-0000-0B00-00005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9" name="TextBox 88">
          <a:extLst>
            <a:ext uri="{FF2B5EF4-FFF2-40B4-BE49-F238E27FC236}">
              <a16:creationId xmlns:a16="http://schemas.microsoft.com/office/drawing/2014/main" id="{00000000-0008-0000-0B00-00005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0B00-00005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1" name="TextBox 90">
          <a:extLst>
            <a:ext uri="{FF2B5EF4-FFF2-40B4-BE49-F238E27FC236}">
              <a16:creationId xmlns:a16="http://schemas.microsoft.com/office/drawing/2014/main" id="{00000000-0008-0000-0B00-00005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2" name="TextBox 91">
          <a:extLst>
            <a:ext uri="{FF2B5EF4-FFF2-40B4-BE49-F238E27FC236}">
              <a16:creationId xmlns:a16="http://schemas.microsoft.com/office/drawing/2014/main" id="{00000000-0008-0000-0B00-00005C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3" name="TextBox 92">
          <a:extLst>
            <a:ext uri="{FF2B5EF4-FFF2-40B4-BE49-F238E27FC236}">
              <a16:creationId xmlns:a16="http://schemas.microsoft.com/office/drawing/2014/main" id="{00000000-0008-0000-0B00-00005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4" name="TextBox 93">
          <a:extLst>
            <a:ext uri="{FF2B5EF4-FFF2-40B4-BE49-F238E27FC236}">
              <a16:creationId xmlns:a16="http://schemas.microsoft.com/office/drawing/2014/main" id="{00000000-0008-0000-0B00-00005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5" name="TextBox 94">
          <a:extLst>
            <a:ext uri="{FF2B5EF4-FFF2-40B4-BE49-F238E27FC236}">
              <a16:creationId xmlns:a16="http://schemas.microsoft.com/office/drawing/2014/main" id="{00000000-0008-0000-0B00-00005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0B00-00006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7" name="TextBox 96">
          <a:extLst>
            <a:ext uri="{FF2B5EF4-FFF2-40B4-BE49-F238E27FC236}">
              <a16:creationId xmlns:a16="http://schemas.microsoft.com/office/drawing/2014/main" id="{00000000-0008-0000-0B00-00006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8" name="TextBox 97">
          <a:extLst>
            <a:ext uri="{FF2B5EF4-FFF2-40B4-BE49-F238E27FC236}">
              <a16:creationId xmlns:a16="http://schemas.microsoft.com/office/drawing/2014/main" id="{00000000-0008-0000-0B00-000062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0B00-00006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0" name="TextBox 99">
          <a:extLst>
            <a:ext uri="{FF2B5EF4-FFF2-40B4-BE49-F238E27FC236}">
              <a16:creationId xmlns:a16="http://schemas.microsoft.com/office/drawing/2014/main" id="{00000000-0008-0000-0B00-00006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1" name="TextBox 100">
          <a:extLst>
            <a:ext uri="{FF2B5EF4-FFF2-40B4-BE49-F238E27FC236}">
              <a16:creationId xmlns:a16="http://schemas.microsoft.com/office/drawing/2014/main" id="{00000000-0008-0000-0B00-00006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2" name="TextBox 101">
          <a:extLst>
            <a:ext uri="{FF2B5EF4-FFF2-40B4-BE49-F238E27FC236}">
              <a16:creationId xmlns:a16="http://schemas.microsoft.com/office/drawing/2014/main" id="{00000000-0008-0000-0B00-00006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03" name="Group 102">
          <a:extLst>
            <a:ext uri="{FF2B5EF4-FFF2-40B4-BE49-F238E27FC236}">
              <a16:creationId xmlns:a16="http://schemas.microsoft.com/office/drawing/2014/main" id="{00000000-0008-0000-0B00-000067000000}"/>
            </a:ext>
          </a:extLst>
        </xdr:cNvPr>
        <xdr:cNvGrpSpPr/>
      </xdr:nvGrpSpPr>
      <xdr:grpSpPr>
        <a:xfrm>
          <a:off x="11668125" y="368300"/>
          <a:ext cx="2508252" cy="889780"/>
          <a:chOff x="3779708" y="2165819"/>
          <a:chExt cx="2493537" cy="859576"/>
        </a:xfrm>
      </xdr:grpSpPr>
      <xdr:pic>
        <xdr:nvPicPr>
          <xdr:cNvPr id="104" name="Picture 103" descr="Image result for MMPC logo">
            <a:extLst>
              <a:ext uri="{FF2B5EF4-FFF2-40B4-BE49-F238E27FC236}">
                <a16:creationId xmlns:a16="http://schemas.microsoft.com/office/drawing/2014/main" id="{00000000-0008-0000-0B00-000068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5" name="TextBox 4">
            <a:extLst>
              <a:ext uri="{FF2B5EF4-FFF2-40B4-BE49-F238E27FC236}">
                <a16:creationId xmlns:a16="http://schemas.microsoft.com/office/drawing/2014/main" id="{00000000-0008-0000-0B00-000069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editAs="absolute">
    <xdr:from>
      <xdr:col>2</xdr:col>
      <xdr:colOff>0</xdr:colOff>
      <xdr:row>1</xdr:row>
      <xdr:rowOff>0</xdr:rowOff>
    </xdr:from>
    <xdr:to>
      <xdr:col>3</xdr:col>
      <xdr:colOff>457021</xdr:colOff>
      <xdr:row>5</xdr:row>
      <xdr:rowOff>79054</xdr:rowOff>
    </xdr:to>
    <xdr:pic>
      <xdr:nvPicPr>
        <xdr:cNvPr id="107" name="Picture 106" descr="Image result for university of michigan logo medical school">
          <a:extLst>
            <a:ext uri="{FF2B5EF4-FFF2-40B4-BE49-F238E27FC236}">
              <a16:creationId xmlns:a16="http://schemas.microsoft.com/office/drawing/2014/main" id="{00000000-0008-0000-0B00-00006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B00-000047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8" name="TextBox 10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0" name="TextBox 10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11" name="TextBox 11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12" name="TextBox 11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3" name="TextBox 11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5" name="TextBox 11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6" name="TextBox 11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7" name="TextBox 11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8" name="TextBox 11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9" name="TextBox 11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0" name="TextBox 11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1" name="TextBox 12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2" name="TextBox 12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3" name="TextBox 12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4" name="TextBox 12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5" name="TextBox 12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6" name="TextBox 12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7" name="TextBox 12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8" name="TextBox 12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9" name="TextBox 12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30" name="Group 12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31" name="Picture 13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3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133" name="TextBox 132">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4" name="TextBox 133">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5" name="TextBox 134">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6" name="TextBox 135">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37" name="TextBox 136">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38" name="TextBox 13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9" name="TextBox 138">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0" name="TextBox 139">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1" name="TextBox 140">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2" name="TextBox 141">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3" name="TextBox 142">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4" name="TextBox 143">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5" name="TextBox 144">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6" name="TextBox 145">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7" name="TextBox 146">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8" name="TextBox 147">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9" name="TextBox 148">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0" name="TextBox 149">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51" name="TextBox 150">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2" name="TextBox 151">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3" name="TextBox 152">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54" name="TextBox 153">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5" name="TextBox 154">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56" name="Group 155">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57" name="Picture 156"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58"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19.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C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C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1" name="TextBox 20">
          <a:extLst>
            <a:ext uri="{FF2B5EF4-FFF2-40B4-BE49-F238E27FC236}">
              <a16:creationId xmlns:a16="http://schemas.microsoft.com/office/drawing/2014/main" id="{00000000-0008-0000-0C00-00001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2" name="TextBox 21">
          <a:extLst>
            <a:ext uri="{FF2B5EF4-FFF2-40B4-BE49-F238E27FC236}">
              <a16:creationId xmlns:a16="http://schemas.microsoft.com/office/drawing/2014/main" id="{00000000-0008-0000-0C00-00001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3" name="TextBox 22">
          <a:extLst>
            <a:ext uri="{FF2B5EF4-FFF2-40B4-BE49-F238E27FC236}">
              <a16:creationId xmlns:a16="http://schemas.microsoft.com/office/drawing/2014/main" id="{00000000-0008-0000-0C00-00001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4" name="TextBox 23">
          <a:extLst>
            <a:ext uri="{FF2B5EF4-FFF2-40B4-BE49-F238E27FC236}">
              <a16:creationId xmlns:a16="http://schemas.microsoft.com/office/drawing/2014/main" id="{00000000-0008-0000-0C00-00001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26" name="Picture 25" descr="Image result for university of michigan logo medical school">
          <a:extLst>
            <a:ext uri="{FF2B5EF4-FFF2-40B4-BE49-F238E27FC236}">
              <a16:creationId xmlns:a16="http://schemas.microsoft.com/office/drawing/2014/main" id="{00000000-0008-0000-0C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0C00-00002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7" name="TextBox 36">
          <a:extLst>
            <a:ext uri="{FF2B5EF4-FFF2-40B4-BE49-F238E27FC236}">
              <a16:creationId xmlns:a16="http://schemas.microsoft.com/office/drawing/2014/main" id="{00000000-0008-0000-0C00-00002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0C00-00002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0C00-00002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0C00-00002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C00-00002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C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6" name="TextBox 45">
          <a:extLst>
            <a:ext uri="{FF2B5EF4-FFF2-40B4-BE49-F238E27FC236}">
              <a16:creationId xmlns:a16="http://schemas.microsoft.com/office/drawing/2014/main" id="{00000000-0008-0000-0C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C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C00-00003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9" name="TextBox 48">
          <a:extLst>
            <a:ext uri="{FF2B5EF4-FFF2-40B4-BE49-F238E27FC236}">
              <a16:creationId xmlns:a16="http://schemas.microsoft.com/office/drawing/2014/main" id="{00000000-0008-0000-0C00-000031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C00-00003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51" name="Group 50">
          <a:extLst>
            <a:ext uri="{FF2B5EF4-FFF2-40B4-BE49-F238E27FC236}">
              <a16:creationId xmlns:a16="http://schemas.microsoft.com/office/drawing/2014/main" id="{00000000-0008-0000-0C00-000033000000}"/>
            </a:ext>
          </a:extLst>
        </xdr:cNvPr>
        <xdr:cNvGrpSpPr/>
      </xdr:nvGrpSpPr>
      <xdr:grpSpPr>
        <a:xfrm>
          <a:off x="11668125" y="368300"/>
          <a:ext cx="2508252" cy="889780"/>
          <a:chOff x="3779708" y="2165819"/>
          <a:chExt cx="2493537" cy="859576"/>
        </a:xfrm>
      </xdr:grpSpPr>
      <xdr:pic>
        <xdr:nvPicPr>
          <xdr:cNvPr id="52" name="Picture 51" descr="Image result for MMPC logo">
            <a:extLst>
              <a:ext uri="{FF2B5EF4-FFF2-40B4-BE49-F238E27FC236}">
                <a16:creationId xmlns:a16="http://schemas.microsoft.com/office/drawing/2014/main" id="{00000000-0008-0000-0C00-000034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3" name="TextBox 4">
            <a:extLst>
              <a:ext uri="{FF2B5EF4-FFF2-40B4-BE49-F238E27FC236}">
                <a16:creationId xmlns:a16="http://schemas.microsoft.com/office/drawing/2014/main" id="{00000000-0008-0000-0C00-000035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19050</xdr:rowOff>
    </xdr:from>
    <xdr:ext cx="1974708" cy="490519"/>
    <xdr:sp macro="" textlink="">
      <xdr:nvSpPr>
        <xdr:cNvPr id="55" name="TextBox 54">
          <a:extLst>
            <a:ext uri="{FF2B5EF4-FFF2-40B4-BE49-F238E27FC236}">
              <a16:creationId xmlns:a16="http://schemas.microsoft.com/office/drawing/2014/main" id="{00000000-0008-0000-0C00-000037000000}"/>
            </a:ext>
          </a:extLst>
        </xdr:cNvPr>
        <xdr:cNvSpPr txBox="1"/>
      </xdr:nvSpPr>
      <xdr:spPr>
        <a:xfrm>
          <a:off x="19050" y="5019675"/>
          <a:ext cx="1974708"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EE (kcal/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a:t>
          </a:r>
          <a:r>
            <a:rPr lang="en-US" sz="1600" b="1" i="0" baseline="-25000">
              <a:solidFill>
                <a:srgbClr val="0000CC"/>
              </a:solidFill>
              <a:latin typeface="Arial" panose="020B0604020202020204" pitchFamily="34" charset="0"/>
              <a:ea typeface="Tahoma" panose="020B0604030504040204" pitchFamily="34" charset="0"/>
              <a:cs typeface="Arial" panose="020B0604020202020204" pitchFamily="34" charset="0"/>
            </a:rPr>
            <a:t>LBM</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oneCellAnchor>
    <xdr:from>
      <xdr:col>14</xdr:col>
      <xdr:colOff>95249</xdr:colOff>
      <xdr:row>19</xdr:row>
      <xdr:rowOff>114299</xdr:rowOff>
    </xdr:from>
    <xdr:ext cx="5286376" cy="914401"/>
    <xdr:sp macro="" textlink="">
      <xdr:nvSpPr>
        <xdr:cNvPr id="42" name="TextBox 41">
          <a:extLst>
            <a:ext uri="{FF2B5EF4-FFF2-40B4-BE49-F238E27FC236}">
              <a16:creationId xmlns:a16="http://schemas.microsoft.com/office/drawing/2014/main" id="{00000000-0008-0000-0C00-00002A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4" name="TextBox 43">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7" name="TextBox 56">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5" name="TextBox 64">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1" name="TextBox 70">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4" name="TextBox 73">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76" name="Group 75">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77" name="Picture 76"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8"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83" name="TextBox 82">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1" name="TextBox 90">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2" name="TextBox 91">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3" name="TextBox 92">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4" name="TextBox 93">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5" name="TextBox 94">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7" name="TextBox 96">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8" name="TextBox 97">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0" name="TextBox 99">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1" name="TextBox 100">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02" name="Group 101">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03" name="Picture 102"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4"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0.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D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D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D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D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D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D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D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D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D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0D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D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0D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D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D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0D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D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D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0D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D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D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D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D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4" name="Group 33">
          <a:extLst>
            <a:ext uri="{FF2B5EF4-FFF2-40B4-BE49-F238E27FC236}">
              <a16:creationId xmlns:a16="http://schemas.microsoft.com/office/drawing/2014/main" id="{00000000-0008-0000-0D00-000022000000}"/>
            </a:ext>
          </a:extLst>
        </xdr:cNvPr>
        <xdr:cNvGrpSpPr/>
      </xdr:nvGrpSpPr>
      <xdr:grpSpPr>
        <a:xfrm>
          <a:off x="11668125" y="368300"/>
          <a:ext cx="2508252" cy="889780"/>
          <a:chOff x="3779708" y="2165819"/>
          <a:chExt cx="2493537" cy="859576"/>
        </a:xfrm>
      </xdr:grpSpPr>
      <xdr:pic>
        <xdr:nvPicPr>
          <xdr:cNvPr id="35" name="Picture 34" descr="Image result for MMPC logo">
            <a:extLst>
              <a:ext uri="{FF2B5EF4-FFF2-40B4-BE49-F238E27FC236}">
                <a16:creationId xmlns:a16="http://schemas.microsoft.com/office/drawing/2014/main" id="{00000000-0008-0000-0D00-00002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6" name="TextBox 4">
            <a:extLst>
              <a:ext uri="{FF2B5EF4-FFF2-40B4-BE49-F238E27FC236}">
                <a16:creationId xmlns:a16="http://schemas.microsoft.com/office/drawing/2014/main" id="{00000000-0008-0000-0D00-00002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19050</xdr:rowOff>
    </xdr:from>
    <xdr:ext cx="2738122" cy="490519"/>
    <xdr:sp macro="" textlink="">
      <xdr:nvSpPr>
        <xdr:cNvPr id="37" name="TextBox 36">
          <a:extLst>
            <a:ext uri="{FF2B5EF4-FFF2-40B4-BE49-F238E27FC236}">
              <a16:creationId xmlns:a16="http://schemas.microsoft.com/office/drawing/2014/main" id="{00000000-0008-0000-0D00-000025000000}"/>
            </a:ext>
          </a:extLst>
        </xdr:cNvPr>
        <xdr:cNvSpPr txBox="1"/>
      </xdr:nvSpPr>
      <xdr:spPr>
        <a:xfrm>
          <a:off x="19050" y="5019675"/>
          <a:ext cx="2738122"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Fat</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 Oxidation</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(g/</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a:t>
          </a:r>
          <a:r>
            <a:rPr lang="en-US" sz="1600" b="1" i="0" baseline="-25000">
              <a:solidFill>
                <a:srgbClr val="0000CC"/>
              </a:solidFill>
              <a:latin typeface="Arial" panose="020B0604020202020204" pitchFamily="34" charset="0"/>
              <a:ea typeface="Tahoma" panose="020B0604030504040204" pitchFamily="34" charset="0"/>
              <a:cs typeface="Arial" panose="020B0604020202020204" pitchFamily="34" charset="0"/>
            </a:rPr>
            <a:t>LBM</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38" name="Picture 37" descr="Image result for university of michigan logo medical school">
          <a:extLst>
            <a:ext uri="{FF2B5EF4-FFF2-40B4-BE49-F238E27FC236}">
              <a16:creationId xmlns:a16="http://schemas.microsoft.com/office/drawing/2014/main" id="{00000000-0008-0000-0D00-00002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40" name="TextBox 39">
          <a:extLst>
            <a:ext uri="{FF2B5EF4-FFF2-40B4-BE49-F238E27FC236}">
              <a16:creationId xmlns:a16="http://schemas.microsoft.com/office/drawing/2014/main" id="{00000000-0008-0000-0D00-00002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4" name="TextBox 43">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45" name="TextBox 4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7" name="TextBox 46">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0" name="TextBox 49">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3" name="TextBox 52">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4" name="Group 63">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5" name="Picture 64"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6"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0" name="TextBox 6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0" name="Group 8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1" name="Picture 9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1.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0E00-00002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8" name="TextBox 37">
          <a:extLst>
            <a:ext uri="{FF2B5EF4-FFF2-40B4-BE49-F238E27FC236}">
              <a16:creationId xmlns:a16="http://schemas.microsoft.com/office/drawing/2014/main" id="{00000000-0008-0000-0E00-00002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0E00-00002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0E00-00002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E00-00002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E00-00002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E00-00002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0E00-00002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0E00-00002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E00-00002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E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0E00-00003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E00-00003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E00-00003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0E00-00003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E00-00003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E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0E00-00003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E00-00003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6" name="TextBox 55">
          <a:extLst>
            <a:ext uri="{FF2B5EF4-FFF2-40B4-BE49-F238E27FC236}">
              <a16:creationId xmlns:a16="http://schemas.microsoft.com/office/drawing/2014/main" id="{00000000-0008-0000-0E00-00003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E00-00003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8" name="TextBox 57">
          <a:extLst>
            <a:ext uri="{FF2B5EF4-FFF2-40B4-BE49-F238E27FC236}">
              <a16:creationId xmlns:a16="http://schemas.microsoft.com/office/drawing/2014/main" id="{00000000-0008-0000-0E00-00003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E00-00003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E00-00003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1" name="TextBox 60">
          <a:extLst>
            <a:ext uri="{FF2B5EF4-FFF2-40B4-BE49-F238E27FC236}">
              <a16:creationId xmlns:a16="http://schemas.microsoft.com/office/drawing/2014/main" id="{00000000-0008-0000-0E00-00003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0E00-00003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E00-00003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4" name="TextBox 63">
          <a:extLst>
            <a:ext uri="{FF2B5EF4-FFF2-40B4-BE49-F238E27FC236}">
              <a16:creationId xmlns:a16="http://schemas.microsoft.com/office/drawing/2014/main" id="{00000000-0008-0000-0E00-00004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0E00-00004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E00-00004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7" name="TextBox 66">
          <a:extLst>
            <a:ext uri="{FF2B5EF4-FFF2-40B4-BE49-F238E27FC236}">
              <a16:creationId xmlns:a16="http://schemas.microsoft.com/office/drawing/2014/main" id="{00000000-0008-0000-0E00-00004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0E00-00004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9" name="Group 68">
          <a:extLst>
            <a:ext uri="{FF2B5EF4-FFF2-40B4-BE49-F238E27FC236}">
              <a16:creationId xmlns:a16="http://schemas.microsoft.com/office/drawing/2014/main" id="{00000000-0008-0000-0E00-000045000000}"/>
            </a:ext>
          </a:extLst>
        </xdr:cNvPr>
        <xdr:cNvGrpSpPr/>
      </xdr:nvGrpSpPr>
      <xdr:grpSpPr>
        <a:xfrm>
          <a:off x="11668125" y="368300"/>
          <a:ext cx="2508252" cy="889780"/>
          <a:chOff x="3779708" y="2165819"/>
          <a:chExt cx="2493537" cy="859576"/>
        </a:xfrm>
      </xdr:grpSpPr>
      <xdr:pic>
        <xdr:nvPicPr>
          <xdr:cNvPr id="70" name="Picture 69" descr="Image result for MMPC logo">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1" name="TextBox 4">
            <a:extLst>
              <a:ext uri="{FF2B5EF4-FFF2-40B4-BE49-F238E27FC236}">
                <a16:creationId xmlns:a16="http://schemas.microsoft.com/office/drawing/2014/main" id="{00000000-0008-0000-0E00-000047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19050</xdr:rowOff>
    </xdr:from>
    <xdr:ext cx="3239990" cy="490519"/>
    <xdr:sp macro="" textlink="">
      <xdr:nvSpPr>
        <xdr:cNvPr id="73" name="TextBox 72">
          <a:extLst>
            <a:ext uri="{FF2B5EF4-FFF2-40B4-BE49-F238E27FC236}">
              <a16:creationId xmlns:a16="http://schemas.microsoft.com/office/drawing/2014/main" id="{00000000-0008-0000-0E00-000049000000}"/>
            </a:ext>
          </a:extLst>
        </xdr:cNvPr>
        <xdr:cNvSpPr txBox="1"/>
      </xdr:nvSpPr>
      <xdr:spPr>
        <a:xfrm>
          <a:off x="19050" y="5019675"/>
          <a:ext cx="3239990" cy="490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Glucose Oxidation</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(g/</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kg</a:t>
          </a:r>
          <a:r>
            <a:rPr lang="en-US" sz="1600" b="1" i="0" baseline="-25000">
              <a:solidFill>
                <a:srgbClr val="0000CC"/>
              </a:solidFill>
              <a:latin typeface="Arial" panose="020B0604020202020204" pitchFamily="34" charset="0"/>
              <a:ea typeface="Tahoma" panose="020B0604030504040204" pitchFamily="34" charset="0"/>
              <a:cs typeface="Arial" panose="020B0604020202020204" pitchFamily="34" charset="0"/>
            </a:rPr>
            <a:t>LBM</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a:p>
          <a:r>
            <a:rPr lang="en-US" sz="1100" b="1" i="0">
              <a:solidFill>
                <a:srgbClr val="0000CC"/>
              </a:solidFill>
              <a:latin typeface="Arial" panose="020B0604020202020204" pitchFamily="34" charset="0"/>
              <a:ea typeface="Tahoma" panose="020B0604030504040204" pitchFamily="34" charset="0"/>
              <a:cs typeface="Arial" panose="020B0604020202020204" pitchFamily="34" charset="0"/>
            </a:rPr>
            <a:t>(LBM-out)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75" name="Picture 74" descr="Image result for university of michigan logo medical school">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72" name="TextBox 71">
          <a:extLst>
            <a:ext uri="{FF2B5EF4-FFF2-40B4-BE49-F238E27FC236}">
              <a16:creationId xmlns:a16="http://schemas.microsoft.com/office/drawing/2014/main" id="{00000000-0008-0000-0E00-00004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8" name="TextBox 77">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9" name="TextBox 78">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1" name="TextBox 80">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4" name="TextBox 83">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5" name="TextBox 84">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7" name="TextBox 86">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8" name="TextBox 87">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0" name="TextBox 89">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1" name="TextBox 90">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2" name="TextBox 91">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3" name="TextBox 92">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4" name="TextBox 93">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5" name="TextBox 94">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6" name="TextBox 95">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7" name="TextBox 96">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8" name="Group 97">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9" name="Picture 98"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0"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101" name="TextBox 10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2" name="TextBox 101">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3" name="TextBox 102">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4" name="TextBox 103">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05" name="TextBox 10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7" name="TextBox 106">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0" name="TextBox 109">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2" name="TextBox 111">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3" name="TextBox 112">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5" name="TextBox 114">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6" name="TextBox 115">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7" name="TextBox 116">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8" name="TextBox 117">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9" name="TextBox 118">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0" name="TextBox 119">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1" name="TextBox 120">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2" name="TextBox 121">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3" name="TextBox 122">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24" name="Group 123">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25" name="Picture 124"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6"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2.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0F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0F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0F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0F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0F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0F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0F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0F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0F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0F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0F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0F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0F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0F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0F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0F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0F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0F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0F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0F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4" name="Group 33">
          <a:extLst>
            <a:ext uri="{FF2B5EF4-FFF2-40B4-BE49-F238E27FC236}">
              <a16:creationId xmlns:a16="http://schemas.microsoft.com/office/drawing/2014/main" id="{00000000-0008-0000-0F00-000022000000}"/>
            </a:ext>
          </a:extLst>
        </xdr:cNvPr>
        <xdr:cNvGrpSpPr/>
      </xdr:nvGrpSpPr>
      <xdr:grpSpPr>
        <a:xfrm>
          <a:off x="11668125" y="368300"/>
          <a:ext cx="2508252" cy="889780"/>
          <a:chOff x="3779708" y="2165819"/>
          <a:chExt cx="2493537" cy="859576"/>
        </a:xfrm>
      </xdr:grpSpPr>
      <xdr:pic>
        <xdr:nvPicPr>
          <xdr:cNvPr id="35" name="Picture 34" descr="Image result for MMPC logo">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6" name="TextBox 4">
            <a:extLst>
              <a:ext uri="{FF2B5EF4-FFF2-40B4-BE49-F238E27FC236}">
                <a16:creationId xmlns:a16="http://schemas.microsoft.com/office/drawing/2014/main" id="{00000000-0008-0000-0F00-00002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19050</xdr:rowOff>
    </xdr:from>
    <xdr:ext cx="1723613" cy="328295"/>
    <xdr:sp macro="" textlink="">
      <xdr:nvSpPr>
        <xdr:cNvPr id="37" name="TextBox 36">
          <a:extLst>
            <a:ext uri="{FF2B5EF4-FFF2-40B4-BE49-F238E27FC236}">
              <a16:creationId xmlns:a16="http://schemas.microsoft.com/office/drawing/2014/main" id="{00000000-0008-0000-0F00-000025000000}"/>
            </a:ext>
          </a:extLst>
        </xdr:cNvPr>
        <xdr:cNvSpPr txBox="1"/>
      </xdr:nvSpPr>
      <xdr:spPr>
        <a:xfrm>
          <a:off x="19050" y="4991100"/>
          <a:ext cx="1723613"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Food Intake</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(g):</a:t>
          </a:r>
        </a:p>
      </xdr:txBody>
    </xdr:sp>
    <xdr:clientData/>
  </xdr:oneCellAnchor>
  <xdr:twoCellAnchor editAs="absolute">
    <xdr:from>
      <xdr:col>2</xdr:col>
      <xdr:colOff>0</xdr:colOff>
      <xdr:row>1</xdr:row>
      <xdr:rowOff>1984</xdr:rowOff>
    </xdr:from>
    <xdr:to>
      <xdr:col>3</xdr:col>
      <xdr:colOff>457021</xdr:colOff>
      <xdr:row>5</xdr:row>
      <xdr:rowOff>79054</xdr:rowOff>
    </xdr:to>
    <xdr:pic>
      <xdr:nvPicPr>
        <xdr:cNvPr id="38" name="Picture 37" descr="Image result for university of michigan logo medical school">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40" name="TextBox 39">
          <a:extLst>
            <a:ext uri="{FF2B5EF4-FFF2-40B4-BE49-F238E27FC236}">
              <a16:creationId xmlns:a16="http://schemas.microsoft.com/office/drawing/2014/main" id="{00000000-0008-0000-0F00-00002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4" name="TextBox 43">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45" name="TextBox 44">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7" name="TextBox 46">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0" name="TextBox 49">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3" name="TextBox 52">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6" name="TextBox 55">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9" name="TextBox 58">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2" name="TextBox 61">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4" name="Group 63">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5" name="Picture 64"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6"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0" name="TextBox 6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0" name="Group 8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1" name="Picture 9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3.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10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10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10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10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10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10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1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1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1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10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10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10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1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10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10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10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10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10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1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10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10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10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4" name="Group 33">
          <a:extLst>
            <a:ext uri="{FF2B5EF4-FFF2-40B4-BE49-F238E27FC236}">
              <a16:creationId xmlns:a16="http://schemas.microsoft.com/office/drawing/2014/main" id="{00000000-0008-0000-1000-000022000000}"/>
            </a:ext>
          </a:extLst>
        </xdr:cNvPr>
        <xdr:cNvGrpSpPr/>
      </xdr:nvGrpSpPr>
      <xdr:grpSpPr>
        <a:xfrm>
          <a:off x="11668125" y="368300"/>
          <a:ext cx="2508252" cy="889780"/>
          <a:chOff x="3779708" y="2165819"/>
          <a:chExt cx="2493537" cy="859576"/>
        </a:xfrm>
      </xdr:grpSpPr>
      <xdr:pic>
        <xdr:nvPicPr>
          <xdr:cNvPr id="35" name="Picture 34" descr="Image result for MMPC logo">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6" name="TextBox 4">
            <a:extLst>
              <a:ext uri="{FF2B5EF4-FFF2-40B4-BE49-F238E27FC236}">
                <a16:creationId xmlns:a16="http://schemas.microsoft.com/office/drawing/2014/main" id="{00000000-0008-0000-1000-00002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9525</xdr:rowOff>
    </xdr:from>
    <xdr:ext cx="2875274" cy="328295"/>
    <xdr:sp macro="" textlink="">
      <xdr:nvSpPr>
        <xdr:cNvPr id="37" name="TextBox 36">
          <a:extLst>
            <a:ext uri="{FF2B5EF4-FFF2-40B4-BE49-F238E27FC236}">
              <a16:creationId xmlns:a16="http://schemas.microsoft.com/office/drawing/2014/main" id="{00000000-0008-0000-1000-000025000000}"/>
            </a:ext>
          </a:extLst>
        </xdr:cNvPr>
        <xdr:cNvSpPr txBox="1"/>
      </xdr:nvSpPr>
      <xdr:spPr>
        <a:xfrm>
          <a:off x="19050" y="5010150"/>
          <a:ext cx="2875274"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X-Total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 Activity</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(counts</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38" name="Picture 37" descr="Image result for university of michigan logo medical school">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39" name="TextBox 38">
          <a:extLst>
            <a:ext uri="{FF2B5EF4-FFF2-40B4-BE49-F238E27FC236}">
              <a16:creationId xmlns:a16="http://schemas.microsoft.com/office/drawing/2014/main" id="{00000000-0008-0000-1000-000027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0" name="TextBox 3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1" name="TextBox 4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2" name="TextBox 4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3" name="TextBox 4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44" name="TextBox 43">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45" name="TextBox 44">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6" name="TextBox 45">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8" name="TextBox 47">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9" name="TextBox 48">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1" name="TextBox 50">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2" name="TextBox 51">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4" name="TextBox 53">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5" name="TextBox 54">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8" name="TextBox 57">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1" name="TextBox 60">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3" name="Group 62">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64" name="Picture 63"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5"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7" name="TextBox 66">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9" name="TextBox 68">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0" name="TextBox 69">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1" name="TextBox 70">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2" name="TextBox 71">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3" name="TextBox 72">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5" name="TextBox 74">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8" name="TextBox 77">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1" name="TextBox 80">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4" name="TextBox 83">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5" name="TextBox 84">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7" name="TextBox 86">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8" name="TextBox 87">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89" name="Group 88">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0" name="Picture 89"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1"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4.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 name="TextBox 7">
          <a:extLst>
            <a:ext uri="{FF2B5EF4-FFF2-40B4-BE49-F238E27FC236}">
              <a16:creationId xmlns:a16="http://schemas.microsoft.com/office/drawing/2014/main" id="{00000000-0008-0000-1100-00000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11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6" name="TextBox 15">
          <a:extLst>
            <a:ext uri="{FF2B5EF4-FFF2-40B4-BE49-F238E27FC236}">
              <a16:creationId xmlns:a16="http://schemas.microsoft.com/office/drawing/2014/main" id="{00000000-0008-0000-1100-00001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7" name="TextBox 16">
          <a:extLst>
            <a:ext uri="{FF2B5EF4-FFF2-40B4-BE49-F238E27FC236}">
              <a16:creationId xmlns:a16="http://schemas.microsoft.com/office/drawing/2014/main" id="{00000000-0008-0000-1100-00001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0" name="TextBox 19">
          <a:extLst>
            <a:ext uri="{FF2B5EF4-FFF2-40B4-BE49-F238E27FC236}">
              <a16:creationId xmlns:a16="http://schemas.microsoft.com/office/drawing/2014/main" id="{00000000-0008-0000-11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21" name="TextBox 20">
          <a:extLst>
            <a:ext uri="{FF2B5EF4-FFF2-40B4-BE49-F238E27FC236}">
              <a16:creationId xmlns:a16="http://schemas.microsoft.com/office/drawing/2014/main" id="{00000000-0008-0000-1100-000015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11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11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11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11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11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11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11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11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11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11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11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11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34" name="Group 33">
          <a:extLst>
            <a:ext uri="{FF2B5EF4-FFF2-40B4-BE49-F238E27FC236}">
              <a16:creationId xmlns:a16="http://schemas.microsoft.com/office/drawing/2014/main" id="{00000000-0008-0000-1100-000022000000}"/>
            </a:ext>
          </a:extLst>
        </xdr:cNvPr>
        <xdr:cNvGrpSpPr/>
      </xdr:nvGrpSpPr>
      <xdr:grpSpPr>
        <a:xfrm>
          <a:off x="11668125" y="368300"/>
          <a:ext cx="2508252" cy="889780"/>
          <a:chOff x="3779708" y="2165819"/>
          <a:chExt cx="2493537" cy="859576"/>
        </a:xfrm>
      </xdr:grpSpPr>
      <xdr:pic>
        <xdr:nvPicPr>
          <xdr:cNvPr id="35" name="Picture 34" descr="Image result for MMPC logo">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6" name="TextBox 4">
            <a:extLst>
              <a:ext uri="{FF2B5EF4-FFF2-40B4-BE49-F238E27FC236}">
                <a16:creationId xmlns:a16="http://schemas.microsoft.com/office/drawing/2014/main" id="{00000000-0008-0000-1100-00002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9525</xdr:rowOff>
    </xdr:from>
    <xdr:ext cx="3525196" cy="328295"/>
    <xdr:sp macro="" textlink="">
      <xdr:nvSpPr>
        <xdr:cNvPr id="38" name="TextBox 37">
          <a:extLst>
            <a:ext uri="{FF2B5EF4-FFF2-40B4-BE49-F238E27FC236}">
              <a16:creationId xmlns:a16="http://schemas.microsoft.com/office/drawing/2014/main" id="{00000000-0008-0000-1100-000026000000}"/>
            </a:ext>
          </a:extLst>
        </xdr:cNvPr>
        <xdr:cNvSpPr txBox="1"/>
      </xdr:nvSpPr>
      <xdr:spPr>
        <a:xfrm>
          <a:off x="19050" y="4914900"/>
          <a:ext cx="3525196"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X-Ambulatory</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 Activity</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(counts</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39" name="Picture 38" descr="Image result for university of michigan logo medical school">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41" name="TextBox 40">
          <a:extLst>
            <a:ext uri="{FF2B5EF4-FFF2-40B4-BE49-F238E27FC236}">
              <a16:creationId xmlns:a16="http://schemas.microsoft.com/office/drawing/2014/main" id="{00000000-0008-0000-1100-000029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8" name="TextBox 67">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9" name="TextBox 68">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0" name="TextBox 69">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1" name="TextBox 70">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0" name="Group 89">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1" name="Picture 90"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2"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3" name="TextBox 92">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4" name="TextBox 93">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5" name="TextBox 94">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96" name="TextBox 95">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97" name="TextBox 96">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8" name="TextBox 97">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0" name="TextBox 99">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1" name="TextBox 100">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2" name="TextBox 101">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3" name="TextBox 102">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4" name="TextBox 103">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5" name="TextBox 104">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7" name="TextBox 106">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0" name="TextBox 109">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2" name="TextBox 111">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3" name="TextBox 112">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15" name="Group 114">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16" name="Picture 115"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7"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5.xml><?xml version="1.0" encoding="utf-8"?>
<xdr:wsDr xmlns:xdr="http://schemas.openxmlformats.org/drawingml/2006/spreadsheetDrawing" xmlns:a="http://schemas.openxmlformats.org/drawingml/2006/main">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1200-00002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1200-00002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1200-00002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1200-00002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1200-00002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1200-00002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12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1200-00003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1200-00003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12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1200-00003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57" name="TextBox 56">
          <a:extLst>
            <a:ext uri="{FF2B5EF4-FFF2-40B4-BE49-F238E27FC236}">
              <a16:creationId xmlns:a16="http://schemas.microsoft.com/office/drawing/2014/main" id="{00000000-0008-0000-1200-00003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8" name="TextBox 57">
          <a:extLst>
            <a:ext uri="{FF2B5EF4-FFF2-40B4-BE49-F238E27FC236}">
              <a16:creationId xmlns:a16="http://schemas.microsoft.com/office/drawing/2014/main" id="{00000000-0008-0000-1200-00003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1200-00003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0" name="TextBox 59">
          <a:extLst>
            <a:ext uri="{FF2B5EF4-FFF2-40B4-BE49-F238E27FC236}">
              <a16:creationId xmlns:a16="http://schemas.microsoft.com/office/drawing/2014/main" id="{00000000-0008-0000-1200-00003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1" name="TextBox 60">
          <a:extLst>
            <a:ext uri="{FF2B5EF4-FFF2-40B4-BE49-F238E27FC236}">
              <a16:creationId xmlns:a16="http://schemas.microsoft.com/office/drawing/2014/main" id="{00000000-0008-0000-1200-00003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1200-00003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3" name="TextBox 62">
          <a:extLst>
            <a:ext uri="{FF2B5EF4-FFF2-40B4-BE49-F238E27FC236}">
              <a16:creationId xmlns:a16="http://schemas.microsoft.com/office/drawing/2014/main" id="{00000000-0008-0000-1200-00003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4" name="TextBox 63">
          <a:extLst>
            <a:ext uri="{FF2B5EF4-FFF2-40B4-BE49-F238E27FC236}">
              <a16:creationId xmlns:a16="http://schemas.microsoft.com/office/drawing/2014/main" id="{00000000-0008-0000-1200-00004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1200-00004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6" name="TextBox 65">
          <a:extLst>
            <a:ext uri="{FF2B5EF4-FFF2-40B4-BE49-F238E27FC236}">
              <a16:creationId xmlns:a16="http://schemas.microsoft.com/office/drawing/2014/main" id="{00000000-0008-0000-1200-00004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1200-00004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9" name="Group 68">
          <a:extLst>
            <a:ext uri="{FF2B5EF4-FFF2-40B4-BE49-F238E27FC236}">
              <a16:creationId xmlns:a16="http://schemas.microsoft.com/office/drawing/2014/main" id="{00000000-0008-0000-1200-000045000000}"/>
            </a:ext>
          </a:extLst>
        </xdr:cNvPr>
        <xdr:cNvGrpSpPr/>
      </xdr:nvGrpSpPr>
      <xdr:grpSpPr>
        <a:xfrm>
          <a:off x="11668125" y="368300"/>
          <a:ext cx="2508252" cy="889780"/>
          <a:chOff x="3779708" y="2165819"/>
          <a:chExt cx="2493537" cy="859576"/>
        </a:xfrm>
      </xdr:grpSpPr>
      <xdr:pic>
        <xdr:nvPicPr>
          <xdr:cNvPr id="70" name="Picture 69" descr="Image result for MMPC logo">
            <a:extLst>
              <a:ext uri="{FF2B5EF4-FFF2-40B4-BE49-F238E27FC236}">
                <a16:creationId xmlns:a16="http://schemas.microsoft.com/office/drawing/2014/main" id="{00000000-0008-0000-1200-000046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1" name="TextBox 4">
            <a:extLst>
              <a:ext uri="{FF2B5EF4-FFF2-40B4-BE49-F238E27FC236}">
                <a16:creationId xmlns:a16="http://schemas.microsoft.com/office/drawing/2014/main" id="{00000000-0008-0000-1200-000047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0</xdr:col>
      <xdr:colOff>19050</xdr:colOff>
      <xdr:row>27</xdr:row>
      <xdr:rowOff>9525</xdr:rowOff>
    </xdr:from>
    <xdr:ext cx="2863797" cy="328295"/>
    <xdr:sp macro="" textlink="">
      <xdr:nvSpPr>
        <xdr:cNvPr id="72" name="TextBox 71">
          <a:extLst>
            <a:ext uri="{FF2B5EF4-FFF2-40B4-BE49-F238E27FC236}">
              <a16:creationId xmlns:a16="http://schemas.microsoft.com/office/drawing/2014/main" id="{00000000-0008-0000-1200-000048000000}"/>
            </a:ext>
          </a:extLst>
        </xdr:cNvPr>
        <xdr:cNvSpPr txBox="1"/>
      </xdr:nvSpPr>
      <xdr:spPr>
        <a:xfrm>
          <a:off x="19050" y="5010150"/>
          <a:ext cx="2863797"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Z-Total</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 Activity</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 (counts</a:t>
          </a:r>
          <a:r>
            <a:rPr lang="en-US" sz="1600" b="1" i="0" baseline="0">
              <a:solidFill>
                <a:srgbClr val="0000CC"/>
              </a:solidFill>
              <a:latin typeface="Arial" panose="020B0604020202020204" pitchFamily="34" charset="0"/>
              <a:ea typeface="Tahoma" panose="020B0604030504040204" pitchFamily="34" charset="0"/>
              <a:cs typeface="Arial" panose="020B0604020202020204" pitchFamily="34" charset="0"/>
            </a:rPr>
            <a:t>/hr</a:t>
          </a:r>
          <a:r>
            <a:rPr lang="en-US" sz="1600" b="1" i="0">
              <a:solidFill>
                <a:srgbClr val="0000CC"/>
              </a:solidFill>
              <a:latin typeface="Arial" panose="020B0604020202020204" pitchFamily="34" charset="0"/>
              <a:ea typeface="Tahoma" panose="020B0604030504040204" pitchFamily="34" charset="0"/>
              <a:cs typeface="Arial" panose="020B0604020202020204" pitchFamily="34" charset="0"/>
            </a:rPr>
            <a:t>):</a:t>
          </a:r>
        </a:p>
      </xdr:txBody>
    </xdr:sp>
    <xdr:clientData/>
  </xdr:oneCellAnchor>
  <xdr:twoCellAnchor editAs="absolute">
    <xdr:from>
      <xdr:col>2</xdr:col>
      <xdr:colOff>0</xdr:colOff>
      <xdr:row>1</xdr:row>
      <xdr:rowOff>0</xdr:rowOff>
    </xdr:from>
    <xdr:to>
      <xdr:col>3</xdr:col>
      <xdr:colOff>457021</xdr:colOff>
      <xdr:row>5</xdr:row>
      <xdr:rowOff>79054</xdr:rowOff>
    </xdr:to>
    <xdr:pic>
      <xdr:nvPicPr>
        <xdr:cNvPr id="73" name="Picture 72" descr="Image result for university of michigan logo medical school">
          <a:extLst>
            <a:ext uri="{FF2B5EF4-FFF2-40B4-BE49-F238E27FC236}">
              <a16:creationId xmlns:a16="http://schemas.microsoft.com/office/drawing/2014/main" id="{00000000-0008-0000-1200-00004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95249</xdr:colOff>
      <xdr:row>19</xdr:row>
      <xdr:rowOff>114299</xdr:rowOff>
    </xdr:from>
    <xdr:ext cx="5286376" cy="914401"/>
    <xdr:sp macro="" textlink="">
      <xdr:nvSpPr>
        <xdr:cNvPr id="75" name="TextBox 74">
          <a:extLst>
            <a:ext uri="{FF2B5EF4-FFF2-40B4-BE49-F238E27FC236}">
              <a16:creationId xmlns:a16="http://schemas.microsoft.com/office/drawing/2014/main" id="{00000000-0008-0000-1200-00004B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4" name="TextBox 73">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6" name="TextBox 75">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7" name="TextBox 76">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78" name="TextBox 77">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0000CC"/>
              </a:solidFill>
              <a:latin typeface="Arial" panose="020B0604020202020204" pitchFamily="34" charset="0"/>
              <a:cs typeface="Arial" panose="020B0604020202020204" pitchFamily="34" charset="0"/>
            </a:rPr>
            <a:t>Experimental</a:t>
          </a:r>
          <a:r>
            <a:rPr lang="en-US" sz="1100" b="1" baseline="0">
              <a:solidFill>
                <a:srgbClr val="0000CC"/>
              </a:solidFill>
              <a:latin typeface="Arial" panose="020B0604020202020204" pitchFamily="34" charset="0"/>
              <a:cs typeface="Arial" panose="020B0604020202020204" pitchFamily="34" charset="0"/>
            </a:rPr>
            <a:t> Notes: FB 10 lost ~10% body weight while in CLAMS. Possible dehydration suspected due to low fluid content.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79" name="TextBox 78">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0" name="TextBox 79">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2" name="TextBox 81">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3" name="TextBox 82">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5" name="TextBox 84">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6" name="TextBox 85">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8" name="TextBox 87">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9" name="TextBox 88">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1" name="TextBox 90">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2" name="TextBox 91">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3" name="TextBox 92">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4" name="TextBox 93">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5" name="TextBox 94">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97" name="Group 96">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98" name="Picture 97"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9"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oneCellAnchor>
    <xdr:from>
      <xdr:col>18</xdr:col>
      <xdr:colOff>575095</xdr:colOff>
      <xdr:row>2</xdr:row>
      <xdr:rowOff>116816</xdr:rowOff>
    </xdr:from>
    <xdr:ext cx="184731" cy="264560"/>
    <xdr:sp macro="" textlink="">
      <xdr:nvSpPr>
        <xdr:cNvPr id="100" name="TextBox 99">
          <a:extLst>
            <a:ext uri="{FF2B5EF4-FFF2-40B4-BE49-F238E27FC236}">
              <a16:creationId xmlns:a16="http://schemas.microsoft.com/office/drawing/2014/main" id="{00000000-0008-0000-00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1" name="TextBox 100">
          <a:extLst>
            <a:ext uri="{FF2B5EF4-FFF2-40B4-BE49-F238E27FC236}">
              <a16:creationId xmlns:a16="http://schemas.microsoft.com/office/drawing/2014/main" id="{00000000-0008-0000-00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2" name="TextBox 101">
          <a:extLst>
            <a:ext uri="{FF2B5EF4-FFF2-40B4-BE49-F238E27FC236}">
              <a16:creationId xmlns:a16="http://schemas.microsoft.com/office/drawing/2014/main" id="{00000000-0008-0000-00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3" name="TextBox 102">
          <a:extLst>
            <a:ext uri="{FF2B5EF4-FFF2-40B4-BE49-F238E27FC236}">
              <a16:creationId xmlns:a16="http://schemas.microsoft.com/office/drawing/2014/main" id="{00000000-0008-0000-0000-00000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14</xdr:col>
      <xdr:colOff>95249</xdr:colOff>
      <xdr:row>19</xdr:row>
      <xdr:rowOff>114299</xdr:rowOff>
    </xdr:from>
    <xdr:ext cx="5286376" cy="914401"/>
    <xdr:sp macro="" textlink="">
      <xdr:nvSpPr>
        <xdr:cNvPr id="104" name="TextBox 103">
          <a:extLst>
            <a:ext uri="{FF2B5EF4-FFF2-40B4-BE49-F238E27FC236}">
              <a16:creationId xmlns:a16="http://schemas.microsoft.com/office/drawing/2014/main" id="{00000000-0008-0000-0000-000011000000}"/>
            </a:ext>
          </a:extLst>
        </xdr:cNvPr>
        <xdr:cNvSpPr txBox="1"/>
      </xdr:nvSpPr>
      <xdr:spPr>
        <a:xfrm>
          <a:off x="8629649" y="3790949"/>
          <a:ext cx="5286376" cy="914401"/>
        </a:xfrm>
        <a:prstGeom prst="rect">
          <a:avLst/>
        </a:prstGeom>
        <a:solidFill>
          <a:schemeClr val="accent3">
            <a:lumMod val="20000"/>
            <a:lumOff val="80000"/>
          </a:schemeClr>
        </a:solidFill>
        <a:ln w="12700">
          <a:solidFill>
            <a:srgbClr val="000066"/>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CC"/>
              </a:solidFill>
              <a:effectLst/>
              <a:uLnTx/>
              <a:uFillTx/>
              <a:latin typeface="Arial" panose="020B0604020202020204" pitchFamily="34" charset="0"/>
              <a:ea typeface="+mn-ea"/>
              <a:cs typeface="Arial" panose="020B0604020202020204" pitchFamily="34" charset="0"/>
            </a:rPr>
            <a:t>Experimental Notes: Each mouse received 2 IP injections per day for 4 days around 9:30 am and 4:30 pm. Mice were habituated in the units 19 hours before receiving injections. Saline was injected for 2 days, followed by CNO for 2 days. NT seized immediately after CNO injection on 9/19, but recovered. 307 briefly seized upon removal from CLAMS. </a:t>
          </a:r>
        </a:p>
        <a:p>
          <a:endParaRPr lang="en-US" sz="1100" b="1">
            <a:solidFill>
              <a:srgbClr val="0000CC"/>
            </a:solidFill>
            <a:latin typeface="Arial" panose="020B0604020202020204" pitchFamily="34" charset="0"/>
            <a:ea typeface="+mn-ea"/>
            <a:cs typeface="Arial" panose="020B0604020202020204" pitchFamily="34" charset="0"/>
          </a:endParaRPr>
        </a:p>
      </xdr:txBody>
    </xdr:sp>
    <xdr:clientData/>
  </xdr:oneCellAnchor>
  <xdr:oneCellAnchor>
    <xdr:from>
      <xdr:col>18</xdr:col>
      <xdr:colOff>575095</xdr:colOff>
      <xdr:row>2</xdr:row>
      <xdr:rowOff>116816</xdr:rowOff>
    </xdr:from>
    <xdr:ext cx="184731" cy="264560"/>
    <xdr:sp macro="" textlink="">
      <xdr:nvSpPr>
        <xdr:cNvPr id="105" name="TextBox 104">
          <a:extLst>
            <a:ext uri="{FF2B5EF4-FFF2-40B4-BE49-F238E27FC236}">
              <a16:creationId xmlns:a16="http://schemas.microsoft.com/office/drawing/2014/main" id="{00000000-0008-0000-00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6" name="TextBox 105">
          <a:extLst>
            <a:ext uri="{FF2B5EF4-FFF2-40B4-BE49-F238E27FC236}">
              <a16:creationId xmlns:a16="http://schemas.microsoft.com/office/drawing/2014/main" id="{00000000-0008-0000-0000-00001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7" name="TextBox 106">
          <a:extLst>
            <a:ext uri="{FF2B5EF4-FFF2-40B4-BE49-F238E27FC236}">
              <a16:creationId xmlns:a16="http://schemas.microsoft.com/office/drawing/2014/main" id="{00000000-0008-0000-0000-00001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00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9" name="TextBox 108">
          <a:extLst>
            <a:ext uri="{FF2B5EF4-FFF2-40B4-BE49-F238E27FC236}">
              <a16:creationId xmlns:a16="http://schemas.microsoft.com/office/drawing/2014/main" id="{00000000-0008-0000-0000-00001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0" name="TextBox 109">
          <a:extLst>
            <a:ext uri="{FF2B5EF4-FFF2-40B4-BE49-F238E27FC236}">
              <a16:creationId xmlns:a16="http://schemas.microsoft.com/office/drawing/2014/main" id="{00000000-0008-0000-0000-00001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00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2" name="TextBox 111">
          <a:extLst>
            <a:ext uri="{FF2B5EF4-FFF2-40B4-BE49-F238E27FC236}">
              <a16:creationId xmlns:a16="http://schemas.microsoft.com/office/drawing/2014/main" id="{00000000-0008-0000-0000-00001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3" name="TextBox 112">
          <a:extLst>
            <a:ext uri="{FF2B5EF4-FFF2-40B4-BE49-F238E27FC236}">
              <a16:creationId xmlns:a16="http://schemas.microsoft.com/office/drawing/2014/main" id="{00000000-0008-0000-0000-00002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0000-00002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5" name="TextBox 114">
          <a:extLst>
            <a:ext uri="{FF2B5EF4-FFF2-40B4-BE49-F238E27FC236}">
              <a16:creationId xmlns:a16="http://schemas.microsoft.com/office/drawing/2014/main" id="{00000000-0008-0000-0000-00002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6" name="TextBox 115">
          <a:extLst>
            <a:ext uri="{FF2B5EF4-FFF2-40B4-BE49-F238E27FC236}">
              <a16:creationId xmlns:a16="http://schemas.microsoft.com/office/drawing/2014/main" id="{00000000-0008-0000-00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7" name="TextBox 116">
          <a:extLst>
            <a:ext uri="{FF2B5EF4-FFF2-40B4-BE49-F238E27FC236}">
              <a16:creationId xmlns:a16="http://schemas.microsoft.com/office/drawing/2014/main" id="{00000000-0008-0000-0000-00003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8" name="TextBox 117">
          <a:extLst>
            <a:ext uri="{FF2B5EF4-FFF2-40B4-BE49-F238E27FC236}">
              <a16:creationId xmlns:a16="http://schemas.microsoft.com/office/drawing/2014/main" id="{00000000-0008-0000-0000-00003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9" name="TextBox 118">
          <a:extLst>
            <a:ext uri="{FF2B5EF4-FFF2-40B4-BE49-F238E27FC236}">
              <a16:creationId xmlns:a16="http://schemas.microsoft.com/office/drawing/2014/main" id="{00000000-0008-0000-00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0" name="TextBox 119">
          <a:extLst>
            <a:ext uri="{FF2B5EF4-FFF2-40B4-BE49-F238E27FC236}">
              <a16:creationId xmlns:a16="http://schemas.microsoft.com/office/drawing/2014/main" id="{00000000-0008-0000-0000-00004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1" name="TextBox 120">
          <a:extLst>
            <a:ext uri="{FF2B5EF4-FFF2-40B4-BE49-F238E27FC236}">
              <a16:creationId xmlns:a16="http://schemas.microsoft.com/office/drawing/2014/main" id="{00000000-0008-0000-0000-00005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2" name="TextBox 121">
          <a:extLst>
            <a:ext uri="{FF2B5EF4-FFF2-40B4-BE49-F238E27FC236}">
              <a16:creationId xmlns:a16="http://schemas.microsoft.com/office/drawing/2014/main" id="{00000000-0008-0000-00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23" name="Group 122">
          <a:extLst>
            <a:ext uri="{FF2B5EF4-FFF2-40B4-BE49-F238E27FC236}">
              <a16:creationId xmlns:a16="http://schemas.microsoft.com/office/drawing/2014/main" id="{00000000-0008-0000-0000-000052000000}"/>
            </a:ext>
          </a:extLst>
        </xdr:cNvPr>
        <xdr:cNvGrpSpPr/>
      </xdr:nvGrpSpPr>
      <xdr:grpSpPr>
        <a:xfrm>
          <a:off x="11668125" y="368300"/>
          <a:ext cx="2508252" cy="889780"/>
          <a:chOff x="3779708" y="2165819"/>
          <a:chExt cx="2493537" cy="859576"/>
        </a:xfrm>
      </xdr:grpSpPr>
      <xdr:pic>
        <xdr:nvPicPr>
          <xdr:cNvPr id="124" name="Picture 123" descr="Image result for MMPC logo">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5" name="TextBox 4">
            <a:extLst>
              <a:ext uri="{FF2B5EF4-FFF2-40B4-BE49-F238E27FC236}">
                <a16:creationId xmlns:a16="http://schemas.microsoft.com/office/drawing/2014/main" id="{00000000-0008-0000-0000-00005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88</xdr:row>
      <xdr:rowOff>0</xdr:rowOff>
    </xdr:from>
    <xdr:to>
      <xdr:col>23</xdr:col>
      <xdr:colOff>0</xdr:colOff>
      <xdr:row>93</xdr:row>
      <xdr:rowOff>142875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13401675"/>
          <a:ext cx="14020800" cy="952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rgbClr val="000099"/>
              </a:solidFill>
              <a:effectLst/>
              <a:latin typeface="+mn-lt"/>
              <a:ea typeface="+mn-ea"/>
              <a:cs typeface="+mn-cs"/>
            </a:rPr>
            <a:t>1.</a:t>
          </a:r>
          <a:r>
            <a:rPr lang="en-US" sz="1400" b="1" i="0" u="none" strike="noStrike" baseline="0">
              <a:solidFill>
                <a:srgbClr val="000099"/>
              </a:solidFill>
              <a:effectLst/>
              <a:latin typeface="+mn-lt"/>
              <a:ea typeface="+mn-ea"/>
              <a:cs typeface="+mn-cs"/>
            </a:rPr>
            <a:t>   </a:t>
          </a:r>
          <a:r>
            <a:rPr lang="en-US" sz="1400" b="1" i="0">
              <a:solidFill>
                <a:srgbClr val="000099"/>
              </a:solidFill>
              <a:effectLst/>
              <a:latin typeface="+mn-lt"/>
              <a:ea typeface="+mn-ea"/>
              <a:cs typeface="+mn-cs"/>
            </a:rPr>
            <a:t>Body composition scan: </a:t>
          </a:r>
        </a:p>
        <a:p>
          <a:pPr marL="0" marR="0" indent="0" defTabSz="914400" eaLnBrk="1" fontAlgn="auto" latinLnBrk="0" hangingPunct="1">
            <a:lnSpc>
              <a:spcPct val="100000"/>
            </a:lnSpc>
            <a:spcBef>
              <a:spcPts val="0"/>
            </a:spcBef>
            <a:spcAft>
              <a:spcPts val="0"/>
            </a:spcAft>
            <a:buClrTx/>
            <a:buSzTx/>
            <a:buFontTx/>
            <a:buNone/>
            <a:tabLst/>
            <a:defRPr/>
          </a:pPr>
          <a:endParaRPr lang="en-US" sz="800" b="1" i="1">
            <a:solidFill>
              <a:srgbClr val="0000CC"/>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mn-lt"/>
              <a:ea typeface="+mn-ea"/>
              <a:cs typeface="+mn-cs"/>
            </a:rPr>
            <a:t>Body fat, lean mass, and free fluid were measured using an NMR-based analyzer (Minispec LF90II, Bruker Optics). The measurements took less than 2 minutes while conscious mice or rats were placed </a:t>
          </a:r>
          <a:r>
            <a:rPr lang="en-US" sz="1400"/>
            <a:t> </a:t>
          </a:r>
          <a:r>
            <a:rPr lang="en-US" sz="1400" b="0" i="0" u="none" strike="noStrike">
              <a:solidFill>
                <a:schemeClr val="dk1"/>
              </a:solidFill>
              <a:effectLst/>
              <a:latin typeface="+mn-lt"/>
              <a:ea typeface="+mn-ea"/>
              <a:cs typeface="+mn-cs"/>
            </a:rPr>
            <a:t>individually in the measuring tube. The machine is daily checked using a reference sample (canola seads) as recommended by the manufacture.</a:t>
          </a:r>
          <a:r>
            <a:rPr lang="en-US" sz="1400"/>
            <a:t> </a:t>
          </a:r>
        </a:p>
      </xdr:txBody>
    </xdr:sp>
    <xdr:clientData/>
  </xdr:twoCellAnchor>
  <xdr:oneCellAnchor>
    <xdr:from>
      <xdr:col>18</xdr:col>
      <xdr:colOff>575095</xdr:colOff>
      <xdr:row>2</xdr:row>
      <xdr:rowOff>116816</xdr:rowOff>
    </xdr:from>
    <xdr:ext cx="184731" cy="264560"/>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 name="TextBox 3">
          <a:extLst>
            <a:ext uri="{FF2B5EF4-FFF2-40B4-BE49-F238E27FC236}">
              <a16:creationId xmlns:a16="http://schemas.microsoft.com/office/drawing/2014/main" id="{00000000-0008-0000-1300-000004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 name="TextBox 4">
          <a:extLst>
            <a:ext uri="{FF2B5EF4-FFF2-40B4-BE49-F238E27FC236}">
              <a16:creationId xmlns:a16="http://schemas.microsoft.com/office/drawing/2014/main" id="{00000000-0008-0000-1300-000005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 name="TextBox 5">
          <a:extLst>
            <a:ext uri="{FF2B5EF4-FFF2-40B4-BE49-F238E27FC236}">
              <a16:creationId xmlns:a16="http://schemas.microsoft.com/office/drawing/2014/main" id="{00000000-0008-0000-1300-000006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 name="TextBox 6">
          <a:extLst>
            <a:ext uri="{FF2B5EF4-FFF2-40B4-BE49-F238E27FC236}">
              <a16:creationId xmlns:a16="http://schemas.microsoft.com/office/drawing/2014/main" id="{00000000-0008-0000-1300-000007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 name="TextBox 9">
          <a:extLst>
            <a:ext uri="{FF2B5EF4-FFF2-40B4-BE49-F238E27FC236}">
              <a16:creationId xmlns:a16="http://schemas.microsoft.com/office/drawing/2014/main" id="{00000000-0008-0000-1300-00000A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 name="TextBox 10">
          <a:extLst>
            <a:ext uri="{FF2B5EF4-FFF2-40B4-BE49-F238E27FC236}">
              <a16:creationId xmlns:a16="http://schemas.microsoft.com/office/drawing/2014/main" id="{00000000-0008-0000-1300-00000B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1300-00000C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 name="TextBox 12">
          <a:extLst>
            <a:ext uri="{FF2B5EF4-FFF2-40B4-BE49-F238E27FC236}">
              <a16:creationId xmlns:a16="http://schemas.microsoft.com/office/drawing/2014/main" id="{00000000-0008-0000-1300-00000D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 name="TextBox 13">
          <a:extLst>
            <a:ext uri="{FF2B5EF4-FFF2-40B4-BE49-F238E27FC236}">
              <a16:creationId xmlns:a16="http://schemas.microsoft.com/office/drawing/2014/main" id="{00000000-0008-0000-1300-00000E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1300-00000F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6" name="TextBox 15">
          <a:extLst>
            <a:ext uri="{FF2B5EF4-FFF2-40B4-BE49-F238E27FC236}">
              <a16:creationId xmlns:a16="http://schemas.microsoft.com/office/drawing/2014/main" id="{00000000-0008-0000-1300-000010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9" name="TextBox 18">
          <a:extLst>
            <a:ext uri="{FF2B5EF4-FFF2-40B4-BE49-F238E27FC236}">
              <a16:creationId xmlns:a16="http://schemas.microsoft.com/office/drawing/2014/main" id="{00000000-0008-0000-1300-000013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0" name="TextBox 19">
          <a:extLst>
            <a:ext uri="{FF2B5EF4-FFF2-40B4-BE49-F238E27FC236}">
              <a16:creationId xmlns:a16="http://schemas.microsoft.com/office/drawing/2014/main" id="{00000000-0008-0000-1300-000014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1" name="TextBox 20">
          <a:extLst>
            <a:ext uri="{FF2B5EF4-FFF2-40B4-BE49-F238E27FC236}">
              <a16:creationId xmlns:a16="http://schemas.microsoft.com/office/drawing/2014/main" id="{00000000-0008-0000-1300-000015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1300-000016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1300-000017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1300-000018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1300-000019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1300-00001A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1300-00001B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1300-00001C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1300-00001D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1300-00001E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1300-00001F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1300-000020000000}"/>
            </a:ext>
          </a:extLst>
        </xdr:cNvPr>
        <xdr:cNvSpPr txBox="1"/>
      </xdr:nvSpPr>
      <xdr:spPr>
        <a:xfrm>
          <a:off x="13340751" y="54759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1300-000021000000}"/>
            </a:ext>
          </a:extLst>
        </xdr:cNvPr>
        <xdr:cNvSpPr txBox="1"/>
      </xdr:nvSpPr>
      <xdr:spPr>
        <a:xfrm>
          <a:off x="11547895" y="58354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7" name="TextBox 36">
          <a:extLst>
            <a:ext uri="{FF2B5EF4-FFF2-40B4-BE49-F238E27FC236}">
              <a16:creationId xmlns:a16="http://schemas.microsoft.com/office/drawing/2014/main" id="{00000000-0008-0000-1300-00002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8" name="TextBox 37">
          <a:extLst>
            <a:ext uri="{FF2B5EF4-FFF2-40B4-BE49-F238E27FC236}">
              <a16:creationId xmlns:a16="http://schemas.microsoft.com/office/drawing/2014/main" id="{00000000-0008-0000-1300-00002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9" name="TextBox 38">
          <a:extLst>
            <a:ext uri="{FF2B5EF4-FFF2-40B4-BE49-F238E27FC236}">
              <a16:creationId xmlns:a16="http://schemas.microsoft.com/office/drawing/2014/main" id="{00000000-0008-0000-1300-00002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0" name="TextBox 39">
          <a:extLst>
            <a:ext uri="{FF2B5EF4-FFF2-40B4-BE49-F238E27FC236}">
              <a16:creationId xmlns:a16="http://schemas.microsoft.com/office/drawing/2014/main" id="{00000000-0008-0000-1300-00002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1300-00002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1300-00002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1300-00002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1300-00002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1300-00002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1300-00002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13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1300-00003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1300-00003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1300-00003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1300-00003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1300-00003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13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1300-00003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1300-00003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1300-00003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7" name="TextBox 56">
          <a:extLst>
            <a:ext uri="{FF2B5EF4-FFF2-40B4-BE49-F238E27FC236}">
              <a16:creationId xmlns:a16="http://schemas.microsoft.com/office/drawing/2014/main" id="{00000000-0008-0000-1300-00003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1300-00003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1300-00003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0" name="TextBox 59">
          <a:extLst>
            <a:ext uri="{FF2B5EF4-FFF2-40B4-BE49-F238E27FC236}">
              <a16:creationId xmlns:a16="http://schemas.microsoft.com/office/drawing/2014/main" id="{00000000-0008-0000-1300-00003C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1300-00003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1300-00003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3" name="TextBox 62">
          <a:extLst>
            <a:ext uri="{FF2B5EF4-FFF2-40B4-BE49-F238E27FC236}">
              <a16:creationId xmlns:a16="http://schemas.microsoft.com/office/drawing/2014/main" id="{00000000-0008-0000-1300-00003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1300-00004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5" name="TextBox 64">
          <a:extLst>
            <a:ext uri="{FF2B5EF4-FFF2-40B4-BE49-F238E27FC236}">
              <a16:creationId xmlns:a16="http://schemas.microsoft.com/office/drawing/2014/main" id="{00000000-0008-0000-1300-00004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6" name="TextBox 65">
          <a:extLst>
            <a:ext uri="{FF2B5EF4-FFF2-40B4-BE49-F238E27FC236}">
              <a16:creationId xmlns:a16="http://schemas.microsoft.com/office/drawing/2014/main" id="{00000000-0008-0000-1300-000042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7" name="TextBox 66">
          <a:extLst>
            <a:ext uri="{FF2B5EF4-FFF2-40B4-BE49-F238E27FC236}">
              <a16:creationId xmlns:a16="http://schemas.microsoft.com/office/drawing/2014/main" id="{00000000-0008-0000-1300-00004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68" name="Group 67">
          <a:extLst>
            <a:ext uri="{FF2B5EF4-FFF2-40B4-BE49-F238E27FC236}">
              <a16:creationId xmlns:a16="http://schemas.microsoft.com/office/drawing/2014/main" id="{00000000-0008-0000-1300-000044000000}"/>
            </a:ext>
          </a:extLst>
        </xdr:cNvPr>
        <xdr:cNvGrpSpPr/>
      </xdr:nvGrpSpPr>
      <xdr:grpSpPr>
        <a:xfrm>
          <a:off x="11668125" y="368300"/>
          <a:ext cx="2508252" cy="889780"/>
          <a:chOff x="3779708" y="2165819"/>
          <a:chExt cx="2493537" cy="859576"/>
        </a:xfrm>
      </xdr:grpSpPr>
      <xdr:pic>
        <xdr:nvPicPr>
          <xdr:cNvPr id="69" name="Picture 68" descr="Image result for MMPC logo">
            <a:extLst>
              <a:ext uri="{FF2B5EF4-FFF2-40B4-BE49-F238E27FC236}">
                <a16:creationId xmlns:a16="http://schemas.microsoft.com/office/drawing/2014/main" id="{00000000-0008-0000-1300-000045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70" name="TextBox 4">
            <a:extLst>
              <a:ext uri="{FF2B5EF4-FFF2-40B4-BE49-F238E27FC236}">
                <a16:creationId xmlns:a16="http://schemas.microsoft.com/office/drawing/2014/main" id="{00000000-0008-0000-1300-000046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xdr:from>
      <xdr:col>12</xdr:col>
      <xdr:colOff>447676</xdr:colOff>
      <xdr:row>31</xdr:row>
      <xdr:rowOff>57150</xdr:rowOff>
    </xdr:from>
    <xdr:to>
      <xdr:col>17</xdr:col>
      <xdr:colOff>171450</xdr:colOff>
      <xdr:row>48</xdr:row>
      <xdr:rowOff>100012</xdr:rowOff>
    </xdr:to>
    <xdr:graphicFrame macro="">
      <xdr:nvGraphicFramePr>
        <xdr:cNvPr id="71" name="Chart 70">
          <a:extLst>
            <a:ext uri="{FF2B5EF4-FFF2-40B4-BE49-F238E27FC236}">
              <a16:creationId xmlns:a16="http://schemas.microsoft.com/office/drawing/2014/main" id="{00000000-0008-0000-1300-00004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352425</xdr:colOff>
      <xdr:row>31</xdr:row>
      <xdr:rowOff>76200</xdr:rowOff>
    </xdr:from>
    <xdr:to>
      <xdr:col>22</xdr:col>
      <xdr:colOff>76199</xdr:colOff>
      <xdr:row>48</xdr:row>
      <xdr:rowOff>119062</xdr:rowOff>
    </xdr:to>
    <xdr:graphicFrame macro="">
      <xdr:nvGraphicFramePr>
        <xdr:cNvPr id="73" name="Chart 72">
          <a:extLst>
            <a:ext uri="{FF2B5EF4-FFF2-40B4-BE49-F238E27FC236}">
              <a16:creationId xmlns:a16="http://schemas.microsoft.com/office/drawing/2014/main" id="{00000000-0008-0000-13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476250</xdr:colOff>
      <xdr:row>63</xdr:row>
      <xdr:rowOff>38100</xdr:rowOff>
    </xdr:from>
    <xdr:to>
      <xdr:col>17</xdr:col>
      <xdr:colOff>200024</xdr:colOff>
      <xdr:row>80</xdr:row>
      <xdr:rowOff>80962</xdr:rowOff>
    </xdr:to>
    <xdr:graphicFrame macro="">
      <xdr:nvGraphicFramePr>
        <xdr:cNvPr id="74" name="Chart 73">
          <a:extLst>
            <a:ext uri="{FF2B5EF4-FFF2-40B4-BE49-F238E27FC236}">
              <a16:creationId xmlns:a16="http://schemas.microsoft.com/office/drawing/2014/main" id="{00000000-0008-0000-13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419100</xdr:colOff>
      <xdr:row>63</xdr:row>
      <xdr:rowOff>47625</xdr:rowOff>
    </xdr:from>
    <xdr:to>
      <xdr:col>22</xdr:col>
      <xdr:colOff>142874</xdr:colOff>
      <xdr:row>80</xdr:row>
      <xdr:rowOff>90487</xdr:rowOff>
    </xdr:to>
    <xdr:graphicFrame macro="">
      <xdr:nvGraphicFramePr>
        <xdr:cNvPr id="75" name="Chart 74">
          <a:extLst>
            <a:ext uri="{FF2B5EF4-FFF2-40B4-BE49-F238E27FC236}">
              <a16:creationId xmlns:a16="http://schemas.microsoft.com/office/drawing/2014/main" id="{00000000-0008-0000-13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xdr:col>
      <xdr:colOff>0</xdr:colOff>
      <xdr:row>1</xdr:row>
      <xdr:rowOff>0</xdr:rowOff>
    </xdr:from>
    <xdr:to>
      <xdr:col>3</xdr:col>
      <xdr:colOff>457021</xdr:colOff>
      <xdr:row>5</xdr:row>
      <xdr:rowOff>79054</xdr:rowOff>
    </xdr:to>
    <xdr:pic>
      <xdr:nvPicPr>
        <xdr:cNvPr id="76" name="Picture 75" descr="Image result for university of michigan logo medical school">
          <a:extLst>
            <a:ext uri="{FF2B5EF4-FFF2-40B4-BE49-F238E27FC236}">
              <a16:creationId xmlns:a16="http://schemas.microsoft.com/office/drawing/2014/main" id="{00000000-0008-0000-1300-00004C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0</xdr:colOff>
      <xdr:row>24</xdr:row>
      <xdr:rowOff>66675</xdr:rowOff>
    </xdr:from>
    <xdr:ext cx="3367332" cy="328295"/>
    <xdr:sp macro="" textlink="">
      <xdr:nvSpPr>
        <xdr:cNvPr id="77" name="TextBox 76"/>
        <xdr:cNvSpPr txBox="1"/>
      </xdr:nvSpPr>
      <xdr:spPr>
        <a:xfrm>
          <a:off x="0" y="4467225"/>
          <a:ext cx="3367332"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0">
              <a:solidFill>
                <a:srgbClr val="000099"/>
              </a:solidFill>
              <a:latin typeface="Arial" panose="020B0604020202020204" pitchFamily="34" charset="0"/>
              <a:cs typeface="Arial" panose="020B0604020202020204" pitchFamily="34" charset="0"/>
            </a:rPr>
            <a:t>Date and time: 9/15/2019, 1:50 PM</a:t>
          </a:r>
        </a:p>
      </xdr:txBody>
    </xdr:sp>
    <xdr:clientData/>
  </xdr:oneCellAnchor>
  <xdr:oneCellAnchor>
    <xdr:from>
      <xdr:col>0</xdr:col>
      <xdr:colOff>0</xdr:colOff>
      <xdr:row>56</xdr:row>
      <xdr:rowOff>66675</xdr:rowOff>
    </xdr:from>
    <xdr:ext cx="3367332" cy="328295"/>
    <xdr:sp macro="" textlink="">
      <xdr:nvSpPr>
        <xdr:cNvPr id="78" name="TextBox 77"/>
        <xdr:cNvSpPr txBox="1"/>
      </xdr:nvSpPr>
      <xdr:spPr>
        <a:xfrm>
          <a:off x="0" y="9547225"/>
          <a:ext cx="3367332"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0">
              <a:solidFill>
                <a:srgbClr val="000099"/>
              </a:solidFill>
              <a:latin typeface="Arial" panose="020B0604020202020204" pitchFamily="34" charset="0"/>
              <a:cs typeface="Arial" panose="020B0604020202020204" pitchFamily="34" charset="0"/>
            </a:rPr>
            <a:t>Date and time: 9/20/2019, 3:50 PM</a:t>
          </a:r>
        </a:p>
      </xdr:txBody>
    </xdr:sp>
    <xdr:clientData/>
  </xdr:oneCellAnchor>
</xdr:wsDr>
</file>

<file path=xl/drawings/drawing27.xml><?xml version="1.0" encoding="utf-8"?>
<xdr:wsDr xmlns:xdr="http://schemas.openxmlformats.org/drawingml/2006/spreadsheetDrawing" xmlns:a="http://schemas.openxmlformats.org/drawingml/2006/main">
  <xdr:twoCellAnchor>
    <xdr:from>
      <xdr:col>0</xdr:col>
      <xdr:colOff>0</xdr:colOff>
      <xdr:row>6</xdr:row>
      <xdr:rowOff>142875</xdr:rowOff>
    </xdr:from>
    <xdr:to>
      <xdr:col>22</xdr:col>
      <xdr:colOff>600074</xdr:colOff>
      <xdr:row>47</xdr:row>
      <xdr:rowOff>19050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0" y="1685925"/>
          <a:ext cx="14011274" cy="6515100"/>
        </a:xfrm>
        <a:prstGeom prst="rect">
          <a:avLst/>
        </a:prstGeom>
        <a:solidFill>
          <a:schemeClr val="bg1"/>
        </a:solidFill>
        <a:ln w="19050">
          <a:solidFill>
            <a:srgbClr val="0000CC"/>
          </a:solidFill>
        </a:ln>
      </xdr:spPr>
      <xdr:style>
        <a:lnRef idx="2">
          <a:schemeClr val="dk1"/>
        </a:lnRef>
        <a:fillRef idx="1">
          <a:schemeClr val="lt1"/>
        </a:fillRef>
        <a:effectRef idx="0">
          <a:schemeClr val="dk1"/>
        </a:effectRef>
        <a:fontRef idx="minor">
          <a:schemeClr val="dk1"/>
        </a:fontRef>
      </xdr:style>
      <xdr:txBody>
        <a:bodyPr vertOverflow="clip" wrap="square" rtlCol="0" anchor="t"/>
        <a:lstStyle/>
        <a:p>
          <a:r>
            <a:rPr lang="en-US" sz="1200" b="1" i="0" u="none" strike="noStrike">
              <a:solidFill>
                <a:schemeClr val="dk1"/>
              </a:solidFill>
              <a:latin typeface="Times New Roman" pitchFamily="18" charset="0"/>
              <a:ea typeface="+mn-ea"/>
              <a:cs typeface="Times New Roman" pitchFamily="18" charset="0"/>
            </a:rPr>
            <a:t>					</a:t>
          </a:r>
        </a:p>
        <a:p>
          <a:r>
            <a:rPr lang="en-US" sz="1200" b="1" i="0" u="none" strike="noStrike">
              <a:solidFill>
                <a:schemeClr val="dk1"/>
              </a:solidFill>
              <a:latin typeface="Times New Roman" pitchFamily="18" charset="0"/>
              <a:ea typeface="+mn-ea"/>
              <a:cs typeface="Times New Roman" pitchFamily="18" charset="0"/>
            </a:rPr>
            <a:t>					</a:t>
          </a:r>
          <a:r>
            <a:rPr lang="en-US" sz="1800" b="1" i="0" u="none" strike="noStrike">
              <a:solidFill>
                <a:srgbClr val="000099"/>
              </a:solidFill>
              <a:latin typeface="Times New Roman" pitchFamily="18" charset="0"/>
              <a:ea typeface="+mn-ea"/>
              <a:cs typeface="Times New Roman" pitchFamily="18" charset="0"/>
            </a:rPr>
            <a:t>I.  Experimental Procedures</a:t>
          </a:r>
          <a:r>
            <a:rPr lang="en-US" sz="1800">
              <a:solidFill>
                <a:srgbClr val="000099"/>
              </a:solidFill>
              <a:latin typeface="Times New Roman" pitchFamily="18" charset="0"/>
              <a:cs typeface="Times New Roman" pitchFamily="18" charset="0"/>
            </a:rPr>
            <a:t> </a:t>
          </a:r>
          <a:r>
            <a:rPr lang="en-US" sz="1800" b="0" i="0" u="none" strike="noStrike">
              <a:solidFill>
                <a:srgbClr val="000099"/>
              </a:solidFill>
              <a:latin typeface="Times New Roman" pitchFamily="18" charset="0"/>
              <a:ea typeface="+mn-ea"/>
              <a:cs typeface="Times New Roman" pitchFamily="18" charset="0"/>
            </a:rPr>
            <a:t> </a:t>
          </a:r>
          <a:r>
            <a:rPr lang="en-US" sz="1800">
              <a:solidFill>
                <a:srgbClr val="000099"/>
              </a:solidFill>
              <a:latin typeface="Times New Roman" pitchFamily="18" charset="0"/>
              <a:cs typeface="Times New Roman" pitchFamily="18" charset="0"/>
            </a:rPr>
            <a:t> </a:t>
          </a:r>
          <a:r>
            <a:rPr lang="en-US" sz="1800" b="0" i="0" u="none" strike="noStrike">
              <a:solidFill>
                <a:srgbClr val="000099"/>
              </a:solidFill>
              <a:latin typeface="Times New Roman" pitchFamily="18" charset="0"/>
              <a:ea typeface="+mn-ea"/>
              <a:cs typeface="Times New Roman" pitchFamily="18" charset="0"/>
            </a:rPr>
            <a:t> </a:t>
          </a:r>
          <a:r>
            <a:rPr lang="en-US" sz="1800">
              <a:solidFill>
                <a:srgbClr val="000099"/>
              </a:solidFill>
              <a:latin typeface="Times New Roman" pitchFamily="18" charset="0"/>
              <a:cs typeface="Times New Roman" pitchFamily="18" charset="0"/>
            </a:rPr>
            <a:t> </a:t>
          </a:r>
          <a:r>
            <a:rPr lang="en-US" sz="1800" b="0" i="0" u="none" strike="noStrike">
              <a:solidFill>
                <a:srgbClr val="000099"/>
              </a:solidFill>
              <a:latin typeface="Times New Roman" pitchFamily="18" charset="0"/>
              <a:ea typeface="+mn-ea"/>
              <a:cs typeface="Times New Roman" pitchFamily="18" charset="0"/>
            </a:rPr>
            <a:t> </a:t>
          </a:r>
          <a:r>
            <a:rPr lang="en-US" sz="1200">
              <a:solidFill>
                <a:srgbClr val="000099"/>
              </a:solidFill>
              <a:latin typeface="Times New Roman" pitchFamily="18" charset="0"/>
              <a:cs typeface="Times New Roman" pitchFamily="18" charset="0"/>
            </a:rPr>
            <a:t> </a:t>
          </a:r>
          <a:r>
            <a:rPr lang="en-US" sz="1200" b="0" i="0" u="none" strike="noStrike">
              <a:solidFill>
                <a:srgbClr val="000099"/>
              </a:solidFill>
              <a:latin typeface="Times New Roman" pitchFamily="18" charset="0"/>
              <a:ea typeface="+mn-ea"/>
              <a:cs typeface="Times New Roman" pitchFamily="18" charset="0"/>
            </a:rPr>
            <a:t> </a:t>
          </a:r>
          <a:r>
            <a:rPr lang="en-US" sz="1200">
              <a:solidFill>
                <a:srgbClr val="000099"/>
              </a:solidFill>
              <a:latin typeface="Times New Roman" pitchFamily="18" charset="0"/>
              <a:cs typeface="Times New Roman" pitchFamily="18" charset="0"/>
            </a:rPr>
            <a:t> </a:t>
          </a:r>
          <a:r>
            <a:rPr lang="en-US" sz="1200" b="0" i="0" u="none" strike="noStrike">
              <a:solidFill>
                <a:srgbClr val="000099"/>
              </a:solidFill>
              <a:latin typeface="Times New Roman" pitchFamily="18" charset="0"/>
              <a:ea typeface="+mn-ea"/>
              <a:cs typeface="Times New Roman" pitchFamily="18" charset="0"/>
            </a:rPr>
            <a:t> </a:t>
          </a:r>
          <a:r>
            <a:rPr lang="en-US" sz="1200">
              <a:solidFill>
                <a:srgbClr val="000099"/>
              </a:solidFill>
              <a:latin typeface="Times New Roman" pitchFamily="18" charset="0"/>
              <a:cs typeface="Times New Roman" pitchFamily="18" charset="0"/>
            </a:rPr>
            <a:t> </a:t>
          </a:r>
          <a:r>
            <a:rPr lang="en-US" sz="1200" b="0" i="0" u="none" strike="noStrike">
              <a:solidFill>
                <a:srgbClr val="000099"/>
              </a:solidFill>
              <a:latin typeface="Times New Roman" pitchFamily="18" charset="0"/>
              <a:ea typeface="+mn-ea"/>
              <a:cs typeface="Times New Roman" pitchFamily="18" charset="0"/>
            </a:rPr>
            <a:t> </a:t>
          </a:r>
          <a:r>
            <a:rPr lang="en-US" sz="1200">
              <a:solidFill>
                <a:srgbClr val="000099"/>
              </a:solidFill>
              <a:latin typeface="Times New Roman" pitchFamily="18" charset="0"/>
              <a:cs typeface="Times New Roman" pitchFamily="18" charset="0"/>
            </a:rPr>
            <a:t> </a:t>
          </a:r>
          <a:r>
            <a:rPr lang="en-US" sz="1200" b="0" i="0" u="none" strike="noStrike">
              <a:solidFill>
                <a:srgbClr val="000099"/>
              </a:solidFill>
              <a:latin typeface="Times New Roman" pitchFamily="18" charset="0"/>
              <a:ea typeface="+mn-ea"/>
              <a:cs typeface="Times New Roman" pitchFamily="18" charset="0"/>
            </a:rPr>
            <a:t> </a:t>
          </a:r>
          <a:r>
            <a:rPr lang="en-US" sz="1200">
              <a:solidFill>
                <a:srgbClr val="000099"/>
              </a:solidFill>
              <a:latin typeface="Times New Roman" pitchFamily="18" charset="0"/>
              <a:cs typeface="Times New Roman" pitchFamily="18" charset="0"/>
            </a:rPr>
            <a:t> </a:t>
          </a:r>
          <a:r>
            <a:rPr lang="en-US" sz="1200" b="0" i="0" u="none" strike="noStrike">
              <a:solidFill>
                <a:srgbClr val="000099"/>
              </a:solidFill>
              <a:latin typeface="Times New Roman" pitchFamily="18" charset="0"/>
              <a:ea typeface="+mn-ea"/>
              <a:cs typeface="Times New Roman" pitchFamily="18" charset="0"/>
            </a:rPr>
            <a:t> </a:t>
          </a:r>
          <a:r>
            <a:rPr lang="en-US" sz="1200">
              <a:solidFill>
                <a:srgbClr val="0000CC"/>
              </a:solidFill>
              <a:latin typeface="Times New Roman" pitchFamily="18" charset="0"/>
              <a:cs typeface="Times New Roman" pitchFamily="18" charset="0"/>
            </a:rPr>
            <a:t> </a:t>
          </a:r>
          <a:r>
            <a:rPr lang="en-US" sz="1200" b="0" i="0" u="none" strike="noStrike">
              <a:solidFill>
                <a:srgbClr val="0000CC"/>
              </a:solidFill>
              <a:latin typeface="Times New Roman" pitchFamily="18" charset="0"/>
              <a:ea typeface="+mn-ea"/>
              <a:cs typeface="Times New Roman" pitchFamily="18" charset="0"/>
            </a:rPr>
            <a:t>      </a:t>
          </a:r>
        </a:p>
        <a:p>
          <a:r>
            <a:rPr lang="en-US" sz="1200" b="0" i="0" u="none" strike="noStrike">
              <a:solidFill>
                <a:srgbClr val="0000CC"/>
              </a:solidFill>
              <a:latin typeface="Times New Roman" pitchFamily="18" charset="0"/>
              <a:ea typeface="+mn-ea"/>
              <a:cs typeface="Times New Roman" pitchFamily="18" charset="0"/>
            </a:rPr>
            <a:t>						                 </a:t>
          </a:r>
        </a:p>
        <a:p>
          <a:endParaRPr lang="en-US" sz="1200" b="0" i="0" u="none" strike="noStrike">
            <a:solidFill>
              <a:srgbClr val="0000CC"/>
            </a:solidFill>
            <a:latin typeface="Times New Roman" pitchFamily="18" charset="0"/>
            <a:ea typeface="+mn-ea"/>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400" b="1">
              <a:solidFill>
                <a:srgbClr val="000099"/>
              </a:solidFill>
              <a:latin typeface="Times New Roman" pitchFamily="18" charset="0"/>
              <a:cs typeface="Times New Roman" pitchFamily="18" charset="0"/>
            </a:rPr>
            <a:t>1.    Energy expenditure and respiratory quotient:</a:t>
          </a:r>
        </a:p>
        <a:p>
          <a:pPr marL="0" marR="0" indent="0" defTabSz="914400" eaLnBrk="1" fontAlgn="auto" latinLnBrk="0" hangingPunct="1">
            <a:lnSpc>
              <a:spcPct val="100000"/>
            </a:lnSpc>
            <a:spcBef>
              <a:spcPts val="0"/>
            </a:spcBef>
            <a:spcAft>
              <a:spcPts val="0"/>
            </a:spcAft>
            <a:buClrTx/>
            <a:buSzTx/>
            <a:buFontTx/>
            <a:buNone/>
            <a:tabLst/>
            <a:defRPr/>
          </a:pPr>
          <a:r>
            <a:rPr lang="en-US" sz="1200" b="0" i="0" u="none" strike="noStrike" baseline="0">
              <a:solidFill>
                <a:srgbClr val="0000CC"/>
              </a:solidFill>
              <a:latin typeface="Times New Roman" pitchFamily="18" charset="0"/>
              <a:ea typeface="+mn-ea"/>
              <a:cs typeface="Times New Roman" pitchFamily="18" charset="0"/>
            </a:rPr>
            <a:t>        </a:t>
          </a:r>
          <a:r>
            <a:rPr lang="en-US" sz="1200" b="0" i="0" u="none" strike="noStrike" baseline="0">
              <a:solidFill>
                <a:sysClr val="windowText" lastClr="000000"/>
              </a:solidFill>
              <a:latin typeface="Times New Roman" pitchFamily="18" charset="0"/>
              <a:ea typeface="+mn-ea"/>
              <a:cs typeface="Times New Roman" pitchFamily="18" charset="0"/>
            </a:rPr>
            <a:t>Oxygen consumption (VO2), carbon dioxide production (VCO2), spontaneous motor activity and food intake were measured using the Comprehensive Laboratory Monitoring System (CLAMS,  Columbus Instruments), an integrated open-circuit calorimeter equipped with an optical beam activity monitoring device.  Mice were weighed each time before the measurements and individually placed into the sealed chambers (7.9" x 4" x 5") with free access to food and water.  The study was carried out in an experimentation room set at 20-23 °C with 12-12 hours (6:00PM~6:00AM) dark-light cycles. The measurements were carried out continuously for 72 hours. During this time, animals were provided with food and water through the equipped feeding and drinking devices located inside the chamber. The amount of food of each animal was monitored through a precision balance attached below  the chamber.  The system was routinely calibrated each time before the experiment using a standard gas (20.5% O2  and 0.5% CO2 in N2). VO2 and VCO2 in each chamber were sampled sequentially for 5 seconds in a 10 minutes interval and the motor activity was recorded every second in X and Z dimensions.  The air flow rate through the chambers was adjusted at the level to keep the oxygen differential around 0.3% at resting conditions.  Respiratory quotient (RQ), also known as respiratory exchange ratio (RER), was calculated as VCO2 / VO2.  Total energy expenditure, carbohydrate oxidation, and fatty acid oxidation can be calculated respectively based on the values of VO2, VCO2, and the protein breakdown (which is usually estimated from urinary nitrogen excretion) (see references).   </a:t>
          </a:r>
          <a:endParaRPr lang="en-US" sz="1200" b="0" i="0" u="none" strike="noStrike">
            <a:solidFill>
              <a:sysClr val="windowText" lastClr="000000"/>
            </a:solidFill>
            <a:latin typeface="Times New Roman" pitchFamily="18" charset="0"/>
            <a:ea typeface="+mn-ea"/>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0" i="0" u="none" strike="noStrike">
            <a:solidFill>
              <a:schemeClr val="dk1"/>
            </a:solidFill>
            <a:latin typeface="Times New Roman" pitchFamily="18" charset="0"/>
            <a:ea typeface="+mn-ea"/>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400" b="1">
              <a:solidFill>
                <a:srgbClr val="000099"/>
              </a:solidFill>
              <a:latin typeface="Times New Roman" pitchFamily="18" charset="0"/>
              <a:cs typeface="Times New Roman" pitchFamily="18" charset="0"/>
            </a:rPr>
            <a:t>2.    Data Analysis: </a:t>
          </a:r>
        </a:p>
        <a:p>
          <a:pPr marL="0" marR="0" lvl="0" indent="0" defTabSz="914400" eaLnBrk="1" fontAlgn="auto" latinLnBrk="0" hangingPunct="1">
            <a:lnSpc>
              <a:spcPct val="100000"/>
            </a:lnSpc>
            <a:spcBef>
              <a:spcPts val="0"/>
            </a:spcBef>
            <a:spcAft>
              <a:spcPts val="0"/>
            </a:spcAft>
            <a:buClrTx/>
            <a:buSzTx/>
            <a:buFontTx/>
            <a:buNone/>
            <a:tabLst/>
            <a:defRPr/>
          </a:pPr>
          <a:r>
            <a:rPr lang="en-US" sz="1200" b="0" i="0" u="none" strike="noStrike">
              <a:solidFill>
                <a:schemeClr val="dk1"/>
              </a:solidFill>
              <a:latin typeface="Times New Roman" pitchFamily="18" charset="0"/>
              <a:ea typeface="+mn-ea"/>
              <a:cs typeface="Times New Roman" pitchFamily="18" charset="0"/>
            </a:rPr>
            <a:t>        To</a:t>
          </a:r>
          <a:r>
            <a:rPr lang="en-US" sz="1200" b="0" i="0" u="none" strike="noStrike" baseline="0">
              <a:solidFill>
                <a:schemeClr val="dk1"/>
              </a:solidFill>
              <a:latin typeface="Times New Roman" pitchFamily="18" charset="0"/>
              <a:ea typeface="+mn-ea"/>
              <a:cs typeface="Times New Roman" pitchFamily="18" charset="0"/>
            </a:rPr>
            <a:t> avoid the limits of having prior assumptions of scaling relationship between different body compartments (i.e. lean body mass or fat mass) and energy metabolism, </a:t>
          </a:r>
          <a:r>
            <a:rPr lang="en-US" sz="1100" baseline="0">
              <a:solidFill>
                <a:schemeClr val="dk1"/>
              </a:solidFill>
              <a:effectLst/>
              <a:latin typeface="+mn-lt"/>
              <a:ea typeface="+mn-ea"/>
              <a:cs typeface="+mn-cs"/>
            </a:rPr>
            <a:t>ANCOVA is recommended, in which BW and/or lean body mass can be included as two independent covariables. </a:t>
          </a:r>
          <a:r>
            <a:rPr lang="en-US" sz="1200" b="0" i="0" u="none" strike="noStrike">
              <a:solidFill>
                <a:schemeClr val="dk1"/>
              </a:solidFill>
              <a:latin typeface="Times New Roman" pitchFamily="18" charset="0"/>
              <a:ea typeface="+mn-ea"/>
              <a:cs typeface="Times New Roman" pitchFamily="18" charset="0"/>
            </a:rPr>
            <a:t>The Percent Relative Cumulative Frequency (PRCF) may</a:t>
          </a:r>
          <a:r>
            <a:rPr lang="en-US" sz="1200" b="0" i="0" u="none" strike="noStrike" baseline="0">
              <a:solidFill>
                <a:schemeClr val="dk1"/>
              </a:solidFill>
              <a:latin typeface="Times New Roman" pitchFamily="18" charset="0"/>
              <a:ea typeface="+mn-ea"/>
              <a:cs typeface="Times New Roman" pitchFamily="18" charset="0"/>
            </a:rPr>
            <a:t> also be</a:t>
          </a:r>
          <a:r>
            <a:rPr lang="en-US" sz="1200" b="0" i="0" u="none" strike="noStrike">
              <a:solidFill>
                <a:schemeClr val="dk1"/>
              </a:solidFill>
              <a:latin typeface="Times New Roman" pitchFamily="18" charset="0"/>
              <a:ea typeface="+mn-ea"/>
              <a:cs typeface="Times New Roman" pitchFamily="18" charset="0"/>
            </a:rPr>
            <a:t> used for analysis of VO2,</a:t>
          </a:r>
          <a:r>
            <a:rPr lang="en-US" sz="1200" b="0" i="0" u="none" strike="noStrike" baseline="0">
              <a:solidFill>
                <a:schemeClr val="dk1"/>
              </a:solidFill>
              <a:latin typeface="Times New Roman" pitchFamily="18" charset="0"/>
              <a:ea typeface="+mn-ea"/>
              <a:cs typeface="Times New Roman" pitchFamily="18" charset="0"/>
            </a:rPr>
            <a:t> </a:t>
          </a:r>
          <a:r>
            <a:rPr lang="en-US" sz="1200" b="0" i="0" u="none" strike="noStrike">
              <a:solidFill>
                <a:schemeClr val="dk1"/>
              </a:solidFill>
              <a:latin typeface="Times New Roman" pitchFamily="18" charset="0"/>
              <a:ea typeface="+mn-ea"/>
              <a:cs typeface="Times New Roman" pitchFamily="18" charset="0"/>
            </a:rPr>
            <a:t>RQ,</a:t>
          </a:r>
          <a:r>
            <a:rPr lang="en-US" sz="1200" b="0" i="0" u="none" strike="noStrike" baseline="0">
              <a:solidFill>
                <a:schemeClr val="dk1"/>
              </a:solidFill>
              <a:latin typeface="Times New Roman" pitchFamily="18" charset="0"/>
              <a:ea typeface="+mn-ea"/>
              <a:cs typeface="Times New Roman" pitchFamily="18" charset="0"/>
            </a:rPr>
            <a:t> or EE </a:t>
          </a:r>
          <a:r>
            <a:rPr lang="en-US" sz="1200" b="0" i="0" u="none" strike="noStrike">
              <a:solidFill>
                <a:schemeClr val="dk1"/>
              </a:solidFill>
              <a:latin typeface="Times New Roman" pitchFamily="18" charset="0"/>
              <a:ea typeface="+mn-ea"/>
              <a:cs typeface="Times New Roman" pitchFamily="18" charset="0"/>
            </a:rPr>
            <a:t>as described in reference 5 using GraphPad Prism 4 software. </a:t>
          </a:r>
          <a:r>
            <a:rPr lang="en-US" sz="1200" baseline="0">
              <a:latin typeface="Times New Roman" pitchFamily="18" charset="0"/>
              <a:cs typeface="Times New Roman" pitchFamily="18" charset="0"/>
            </a:rPr>
            <a:t>F tests were used for statistical comparison of EC50 (mean) and slope between the groups. ANCOVA online tools can be found at national MMPC website. </a:t>
          </a:r>
          <a:endParaRPr lang="en-US" sz="1200" b="0" i="0" u="none" strike="noStrike">
            <a:solidFill>
              <a:schemeClr val="dk1"/>
            </a:solidFill>
            <a:latin typeface="Times New Roman" pitchFamily="18" charset="0"/>
            <a:ea typeface="+mn-ea"/>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0" i="0" u="none" strike="noStrike">
            <a:solidFill>
              <a:schemeClr val="dk1"/>
            </a:solidFill>
            <a:latin typeface="Times New Roman" pitchFamily="18" charset="0"/>
            <a:ea typeface="+mn-ea"/>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rgbClr val="000099"/>
              </a:solidFill>
              <a:latin typeface="Times New Roman" pitchFamily="18" charset="0"/>
              <a:ea typeface="+mn-ea"/>
              <a:cs typeface="Times New Roman" pitchFamily="18" charset="0"/>
            </a:rPr>
            <a:t>3.    Body composition scan:</a:t>
          </a:r>
        </a:p>
        <a:p>
          <a:pPr marL="0" marR="0" indent="0" defTabSz="914400" eaLnBrk="1" fontAlgn="auto" latinLnBrk="0" hangingPunct="1">
            <a:lnSpc>
              <a:spcPct val="100000"/>
            </a:lnSpc>
            <a:spcBef>
              <a:spcPts val="0"/>
            </a:spcBef>
            <a:spcAft>
              <a:spcPts val="0"/>
            </a:spcAft>
            <a:buClrTx/>
            <a:buSzTx/>
            <a:buFontTx/>
            <a:buNone/>
            <a:tabLst/>
            <a:defRPr/>
          </a:pPr>
          <a:r>
            <a:rPr lang="en-US" sz="1200" b="0" i="0" u="none" strike="noStrike">
              <a:solidFill>
                <a:schemeClr val="dk1"/>
              </a:solidFill>
              <a:latin typeface="Times New Roman" pitchFamily="18" charset="0"/>
              <a:ea typeface="+mn-ea"/>
              <a:cs typeface="Times New Roman" pitchFamily="18" charset="0"/>
            </a:rPr>
            <a:t>        Body fat, lean mass, and free fluid were measured using an NMR analyzer (Minispec LF90II, Bruker Optics). The measurement takes less than 2 minutes while conscious mice or rats were placed individually into the measuring tube with a minimum restrain. The machine is daily checked using a reference sample as recommended by the manufacture.  </a:t>
          </a:r>
        </a:p>
        <a:p>
          <a:pPr marL="0" marR="0" indent="0" algn="ctr" defTabSz="914400" eaLnBrk="1" fontAlgn="auto" latinLnBrk="0" hangingPunct="1">
            <a:lnSpc>
              <a:spcPct val="100000"/>
            </a:lnSpc>
            <a:spcBef>
              <a:spcPts val="0"/>
            </a:spcBef>
            <a:spcAft>
              <a:spcPts val="0"/>
            </a:spcAft>
            <a:buClrTx/>
            <a:buSzTx/>
            <a:buFontTx/>
            <a:buNone/>
            <a:tabLst/>
            <a:defRPr/>
          </a:pPr>
          <a:endParaRPr lang="en-US" sz="1200" b="0" i="0" u="none" strike="noStrike">
            <a:solidFill>
              <a:schemeClr val="dk1"/>
            </a:solidFill>
            <a:latin typeface="Times New Roman" pitchFamily="18" charset="0"/>
            <a:ea typeface="+mn-ea"/>
            <a:cs typeface="Times New Roman" pitchFamily="18" charset="0"/>
          </a:endParaRPr>
        </a:p>
        <a:p>
          <a:pPr marL="0" marR="0" indent="0" algn="ctr" defTabSz="914400" eaLnBrk="1" fontAlgn="auto" latinLnBrk="0" hangingPunct="1">
            <a:lnSpc>
              <a:spcPct val="100000"/>
            </a:lnSpc>
            <a:spcBef>
              <a:spcPts val="0"/>
            </a:spcBef>
            <a:spcAft>
              <a:spcPts val="0"/>
            </a:spcAft>
            <a:buClrTx/>
            <a:buSzTx/>
            <a:buFontTx/>
            <a:buNone/>
            <a:tabLst/>
            <a:defRPr/>
          </a:pPr>
          <a:endParaRPr lang="en-US" sz="1200" b="0" i="0" u="none" strike="noStrike">
            <a:solidFill>
              <a:schemeClr val="dk1"/>
            </a:solidFill>
            <a:latin typeface="Times New Roman" pitchFamily="18" charset="0"/>
            <a:ea typeface="+mn-ea"/>
            <a:cs typeface="Times New Roman" pitchFamily="18" charset="0"/>
          </a:endParaRPr>
        </a:p>
        <a:p>
          <a:pPr marL="0" marR="0" indent="0" algn="l"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					</a:t>
          </a:r>
          <a:r>
            <a:rPr lang="en-US" sz="1200">
              <a:solidFill>
                <a:srgbClr val="000099"/>
              </a:solidFill>
              <a:latin typeface="Times New Roman" pitchFamily="18" charset="0"/>
              <a:cs typeface="Times New Roman" pitchFamily="18" charset="0"/>
            </a:rPr>
            <a:t> </a:t>
          </a:r>
          <a:r>
            <a:rPr lang="en-US" sz="1600" b="1">
              <a:solidFill>
                <a:srgbClr val="000099"/>
              </a:solidFill>
              <a:latin typeface="Times New Roman" pitchFamily="18" charset="0"/>
              <a:cs typeface="Times New Roman" pitchFamily="18" charset="0"/>
            </a:rPr>
            <a:t>II.  References</a:t>
          </a: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1.    Simonsom DC and DeFronzo, RA. Indirect calorimetry: methodological and interpretative problems. Am. J. Physiol. 258: E399-E412, 1990</a:t>
          </a: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2.    Frayn KN. Calculation of substrate oxidation rates in vivo from gaseous exchange. J. Apl. Physiol. 55(2): 628-634, 1983</a:t>
          </a: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3.    Lust G. Animal calorimetry. Analysis of the oxidation of mixtures of carbohydrate and fat. J Biol Chem. 59: 41-42, 1924</a:t>
          </a: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4.    Ferrannini E. The theoretical bases of indirect calorimetry: a review. Metabolism 37: 287-301, 1988</a:t>
          </a: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5.    Riachi M. Himms-Hagen J, and Harper Mary-Ellen. Can J Physiol. Pharmacol. 82: 1075-1083, 2004</a:t>
          </a: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6.</a:t>
          </a:r>
          <a:r>
            <a:rPr lang="en-US" sz="1200" baseline="0">
              <a:latin typeface="Times New Roman" pitchFamily="18" charset="0"/>
              <a:cs typeface="Times New Roman" pitchFamily="18" charset="0"/>
            </a:rPr>
            <a:t>    Tschöp MH et al. A guide to analysis of mouse energy metabolism. Nature Methods. 9(1): 57-63, 2011</a:t>
          </a: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7.    Kaiyala</a:t>
          </a:r>
          <a:r>
            <a:rPr lang="en-US" sz="1200" baseline="0">
              <a:latin typeface="Times New Roman" pitchFamily="18" charset="0"/>
              <a:cs typeface="Times New Roman" pitchFamily="18" charset="0"/>
            </a:rPr>
            <a:t> KJ. Mathematical Model for the Contribution of Individual Organs to Non-Zero Y-Intercepts in Single and Multi-Compartment Linear Models of Whole-Body Energy Expenditure.PLoS One. 9: e103301, 2014                  </a:t>
          </a: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8.    Kaiyala KJ, Schwartz MW. Toward a more complete (and less controversial) understanding of energy expenditure and its role in obesity pathogenesis. Diabetes 60: 17-23,</a:t>
          </a:r>
          <a:r>
            <a:rPr lang="en-US" sz="1200" baseline="0">
              <a:latin typeface="Times New Roman" pitchFamily="18" charset="0"/>
              <a:cs typeface="Times New Roman" pitchFamily="18" charset="0"/>
            </a:rPr>
            <a:t> 2011</a:t>
          </a: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a:latin typeface="Times New Roman" pitchFamily="18" charset="0"/>
            <a:cs typeface="Times New Roman"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latin typeface="Times New Roman" pitchFamily="18" charset="0"/>
              <a:cs typeface="Times New Roman" pitchFamily="18" charset="0"/>
            </a:rPr>
            <a:t>    </a:t>
          </a:r>
          <a:endParaRPr lang="en-US" sz="1200">
            <a:solidFill>
              <a:srgbClr val="0000CC"/>
            </a:solidFill>
            <a:latin typeface="Times New Roman" pitchFamily="18" charset="0"/>
            <a:cs typeface="Times New Roman" pitchFamily="18" charset="0"/>
          </a:endParaRPr>
        </a:p>
      </xdr:txBody>
    </xdr:sp>
    <xdr:clientData/>
  </xdr:twoCellAnchor>
  <xdr:oneCellAnchor>
    <xdr:from>
      <xdr:col>18</xdr:col>
      <xdr:colOff>575095</xdr:colOff>
      <xdr:row>2</xdr:row>
      <xdr:rowOff>116816</xdr:rowOff>
    </xdr:from>
    <xdr:ext cx="184731" cy="264560"/>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 name="TextBox 5">
          <a:extLst>
            <a:ext uri="{FF2B5EF4-FFF2-40B4-BE49-F238E27FC236}">
              <a16:creationId xmlns:a16="http://schemas.microsoft.com/office/drawing/2014/main" id="{00000000-0008-0000-1400-00000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 name="TextBox 6">
          <a:extLst>
            <a:ext uri="{FF2B5EF4-FFF2-40B4-BE49-F238E27FC236}">
              <a16:creationId xmlns:a16="http://schemas.microsoft.com/office/drawing/2014/main" id="{00000000-0008-0000-1400-00000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 name="TextBox 9">
          <a:extLst>
            <a:ext uri="{FF2B5EF4-FFF2-40B4-BE49-F238E27FC236}">
              <a16:creationId xmlns:a16="http://schemas.microsoft.com/office/drawing/2014/main" id="{00000000-0008-0000-1400-00000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 name="TextBox 10">
          <a:extLst>
            <a:ext uri="{FF2B5EF4-FFF2-40B4-BE49-F238E27FC236}">
              <a16:creationId xmlns:a16="http://schemas.microsoft.com/office/drawing/2014/main" id="{00000000-0008-0000-1400-00000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 name="TextBox 11">
          <a:extLst>
            <a:ext uri="{FF2B5EF4-FFF2-40B4-BE49-F238E27FC236}">
              <a16:creationId xmlns:a16="http://schemas.microsoft.com/office/drawing/2014/main" id="{00000000-0008-0000-1400-00000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4" name="TextBox 13">
          <a:extLst>
            <a:ext uri="{FF2B5EF4-FFF2-40B4-BE49-F238E27FC236}">
              <a16:creationId xmlns:a16="http://schemas.microsoft.com/office/drawing/2014/main" id="{00000000-0008-0000-1400-00000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5" name="TextBox 14">
          <a:extLst>
            <a:ext uri="{FF2B5EF4-FFF2-40B4-BE49-F238E27FC236}">
              <a16:creationId xmlns:a16="http://schemas.microsoft.com/office/drawing/2014/main" id="{00000000-0008-0000-1400-00000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6" name="TextBox 15">
          <a:extLst>
            <a:ext uri="{FF2B5EF4-FFF2-40B4-BE49-F238E27FC236}">
              <a16:creationId xmlns:a16="http://schemas.microsoft.com/office/drawing/2014/main" id="{00000000-0008-0000-1400-00001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7" name="TextBox 16">
          <a:extLst>
            <a:ext uri="{FF2B5EF4-FFF2-40B4-BE49-F238E27FC236}">
              <a16:creationId xmlns:a16="http://schemas.microsoft.com/office/drawing/2014/main" id="{00000000-0008-0000-1400-000011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8" name="TextBox 17">
          <a:extLst>
            <a:ext uri="{FF2B5EF4-FFF2-40B4-BE49-F238E27FC236}">
              <a16:creationId xmlns:a16="http://schemas.microsoft.com/office/drawing/2014/main" id="{00000000-0008-0000-1400-00001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9" name="TextBox 18">
          <a:extLst>
            <a:ext uri="{FF2B5EF4-FFF2-40B4-BE49-F238E27FC236}">
              <a16:creationId xmlns:a16="http://schemas.microsoft.com/office/drawing/2014/main" id="{00000000-0008-0000-1400-00001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0" name="TextBox 19">
          <a:extLst>
            <a:ext uri="{FF2B5EF4-FFF2-40B4-BE49-F238E27FC236}">
              <a16:creationId xmlns:a16="http://schemas.microsoft.com/office/drawing/2014/main" id="{00000000-0008-0000-1400-00001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1" name="TextBox 20">
          <a:extLst>
            <a:ext uri="{FF2B5EF4-FFF2-40B4-BE49-F238E27FC236}">
              <a16:creationId xmlns:a16="http://schemas.microsoft.com/office/drawing/2014/main" id="{00000000-0008-0000-1400-00001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2" name="TextBox 21">
          <a:extLst>
            <a:ext uri="{FF2B5EF4-FFF2-40B4-BE49-F238E27FC236}">
              <a16:creationId xmlns:a16="http://schemas.microsoft.com/office/drawing/2014/main" id="{00000000-0008-0000-1400-00001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3" name="TextBox 22">
          <a:extLst>
            <a:ext uri="{FF2B5EF4-FFF2-40B4-BE49-F238E27FC236}">
              <a16:creationId xmlns:a16="http://schemas.microsoft.com/office/drawing/2014/main" id="{00000000-0008-0000-1400-00001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4" name="TextBox 23">
          <a:extLst>
            <a:ext uri="{FF2B5EF4-FFF2-40B4-BE49-F238E27FC236}">
              <a16:creationId xmlns:a16="http://schemas.microsoft.com/office/drawing/2014/main" id="{00000000-0008-0000-1400-00001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5" name="TextBox 24">
          <a:extLst>
            <a:ext uri="{FF2B5EF4-FFF2-40B4-BE49-F238E27FC236}">
              <a16:creationId xmlns:a16="http://schemas.microsoft.com/office/drawing/2014/main" id="{00000000-0008-0000-1400-00001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6" name="TextBox 25">
          <a:extLst>
            <a:ext uri="{FF2B5EF4-FFF2-40B4-BE49-F238E27FC236}">
              <a16:creationId xmlns:a16="http://schemas.microsoft.com/office/drawing/2014/main" id="{00000000-0008-0000-1400-00001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7" name="TextBox 26">
          <a:extLst>
            <a:ext uri="{FF2B5EF4-FFF2-40B4-BE49-F238E27FC236}">
              <a16:creationId xmlns:a16="http://schemas.microsoft.com/office/drawing/2014/main" id="{00000000-0008-0000-1400-00001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28" name="TextBox 27">
          <a:extLst>
            <a:ext uri="{FF2B5EF4-FFF2-40B4-BE49-F238E27FC236}">
              <a16:creationId xmlns:a16="http://schemas.microsoft.com/office/drawing/2014/main" id="{00000000-0008-0000-1400-00001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29" name="TextBox 28">
          <a:extLst>
            <a:ext uri="{FF2B5EF4-FFF2-40B4-BE49-F238E27FC236}">
              <a16:creationId xmlns:a16="http://schemas.microsoft.com/office/drawing/2014/main" id="{00000000-0008-0000-1400-00001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0" name="TextBox 29">
          <a:extLst>
            <a:ext uri="{FF2B5EF4-FFF2-40B4-BE49-F238E27FC236}">
              <a16:creationId xmlns:a16="http://schemas.microsoft.com/office/drawing/2014/main" id="{00000000-0008-0000-1400-00001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1" name="TextBox 30">
          <a:extLst>
            <a:ext uri="{FF2B5EF4-FFF2-40B4-BE49-F238E27FC236}">
              <a16:creationId xmlns:a16="http://schemas.microsoft.com/office/drawing/2014/main" id="{00000000-0008-0000-1400-00001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2" name="TextBox 31">
          <a:extLst>
            <a:ext uri="{FF2B5EF4-FFF2-40B4-BE49-F238E27FC236}">
              <a16:creationId xmlns:a16="http://schemas.microsoft.com/office/drawing/2014/main" id="{00000000-0008-0000-1400-00002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3" name="TextBox 32">
          <a:extLst>
            <a:ext uri="{FF2B5EF4-FFF2-40B4-BE49-F238E27FC236}">
              <a16:creationId xmlns:a16="http://schemas.microsoft.com/office/drawing/2014/main" id="{00000000-0008-0000-1400-00002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4" name="TextBox 33">
          <a:extLst>
            <a:ext uri="{FF2B5EF4-FFF2-40B4-BE49-F238E27FC236}">
              <a16:creationId xmlns:a16="http://schemas.microsoft.com/office/drawing/2014/main" id="{00000000-0008-0000-1400-00002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5" name="TextBox 34">
          <a:extLst>
            <a:ext uri="{FF2B5EF4-FFF2-40B4-BE49-F238E27FC236}">
              <a16:creationId xmlns:a16="http://schemas.microsoft.com/office/drawing/2014/main" id="{00000000-0008-0000-1400-00002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6" name="TextBox 35">
          <a:extLst>
            <a:ext uri="{FF2B5EF4-FFF2-40B4-BE49-F238E27FC236}">
              <a16:creationId xmlns:a16="http://schemas.microsoft.com/office/drawing/2014/main" id="{00000000-0008-0000-1400-00002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7" name="TextBox 36">
          <a:extLst>
            <a:ext uri="{FF2B5EF4-FFF2-40B4-BE49-F238E27FC236}">
              <a16:creationId xmlns:a16="http://schemas.microsoft.com/office/drawing/2014/main" id="{00000000-0008-0000-1400-00002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38" name="TextBox 37">
          <a:extLst>
            <a:ext uri="{FF2B5EF4-FFF2-40B4-BE49-F238E27FC236}">
              <a16:creationId xmlns:a16="http://schemas.microsoft.com/office/drawing/2014/main" id="{00000000-0008-0000-1400-00002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39" name="TextBox 38">
          <a:extLst>
            <a:ext uri="{FF2B5EF4-FFF2-40B4-BE49-F238E27FC236}">
              <a16:creationId xmlns:a16="http://schemas.microsoft.com/office/drawing/2014/main" id="{00000000-0008-0000-1400-00002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0" name="TextBox 39">
          <a:extLst>
            <a:ext uri="{FF2B5EF4-FFF2-40B4-BE49-F238E27FC236}">
              <a16:creationId xmlns:a16="http://schemas.microsoft.com/office/drawing/2014/main" id="{00000000-0008-0000-1400-00002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1" name="TextBox 40">
          <a:extLst>
            <a:ext uri="{FF2B5EF4-FFF2-40B4-BE49-F238E27FC236}">
              <a16:creationId xmlns:a16="http://schemas.microsoft.com/office/drawing/2014/main" id="{00000000-0008-0000-1400-00002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2" name="TextBox 41">
          <a:extLst>
            <a:ext uri="{FF2B5EF4-FFF2-40B4-BE49-F238E27FC236}">
              <a16:creationId xmlns:a16="http://schemas.microsoft.com/office/drawing/2014/main" id="{00000000-0008-0000-1400-00002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3" name="TextBox 42">
          <a:extLst>
            <a:ext uri="{FF2B5EF4-FFF2-40B4-BE49-F238E27FC236}">
              <a16:creationId xmlns:a16="http://schemas.microsoft.com/office/drawing/2014/main" id="{00000000-0008-0000-1400-00002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4" name="TextBox 43">
          <a:extLst>
            <a:ext uri="{FF2B5EF4-FFF2-40B4-BE49-F238E27FC236}">
              <a16:creationId xmlns:a16="http://schemas.microsoft.com/office/drawing/2014/main" id="{00000000-0008-0000-1400-00002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5" name="TextBox 44">
          <a:extLst>
            <a:ext uri="{FF2B5EF4-FFF2-40B4-BE49-F238E27FC236}">
              <a16:creationId xmlns:a16="http://schemas.microsoft.com/office/drawing/2014/main" id="{00000000-0008-0000-1400-00002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6" name="TextBox 45">
          <a:extLst>
            <a:ext uri="{FF2B5EF4-FFF2-40B4-BE49-F238E27FC236}">
              <a16:creationId xmlns:a16="http://schemas.microsoft.com/office/drawing/2014/main" id="{00000000-0008-0000-1400-00002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7" name="TextBox 46">
          <a:extLst>
            <a:ext uri="{FF2B5EF4-FFF2-40B4-BE49-F238E27FC236}">
              <a16:creationId xmlns:a16="http://schemas.microsoft.com/office/drawing/2014/main" id="{00000000-0008-0000-1400-00002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48" name="TextBox 47">
          <a:extLst>
            <a:ext uri="{FF2B5EF4-FFF2-40B4-BE49-F238E27FC236}">
              <a16:creationId xmlns:a16="http://schemas.microsoft.com/office/drawing/2014/main" id="{00000000-0008-0000-1400-00003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49" name="TextBox 48">
          <a:extLst>
            <a:ext uri="{FF2B5EF4-FFF2-40B4-BE49-F238E27FC236}">
              <a16:creationId xmlns:a16="http://schemas.microsoft.com/office/drawing/2014/main" id="{00000000-0008-0000-1400-00003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0" name="TextBox 49">
          <a:extLst>
            <a:ext uri="{FF2B5EF4-FFF2-40B4-BE49-F238E27FC236}">
              <a16:creationId xmlns:a16="http://schemas.microsoft.com/office/drawing/2014/main" id="{00000000-0008-0000-1400-00003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1" name="TextBox 50">
          <a:extLst>
            <a:ext uri="{FF2B5EF4-FFF2-40B4-BE49-F238E27FC236}">
              <a16:creationId xmlns:a16="http://schemas.microsoft.com/office/drawing/2014/main" id="{00000000-0008-0000-1400-000033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2" name="TextBox 51">
          <a:extLst>
            <a:ext uri="{FF2B5EF4-FFF2-40B4-BE49-F238E27FC236}">
              <a16:creationId xmlns:a16="http://schemas.microsoft.com/office/drawing/2014/main" id="{00000000-0008-0000-1400-00003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3" name="TextBox 52">
          <a:extLst>
            <a:ext uri="{FF2B5EF4-FFF2-40B4-BE49-F238E27FC236}">
              <a16:creationId xmlns:a16="http://schemas.microsoft.com/office/drawing/2014/main" id="{00000000-0008-0000-1400-00003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4" name="TextBox 53">
          <a:extLst>
            <a:ext uri="{FF2B5EF4-FFF2-40B4-BE49-F238E27FC236}">
              <a16:creationId xmlns:a16="http://schemas.microsoft.com/office/drawing/2014/main" id="{00000000-0008-0000-1400-00003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5" name="TextBox 54">
          <a:extLst>
            <a:ext uri="{FF2B5EF4-FFF2-40B4-BE49-F238E27FC236}">
              <a16:creationId xmlns:a16="http://schemas.microsoft.com/office/drawing/2014/main" id="{00000000-0008-0000-1400-00003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6" name="TextBox 55">
          <a:extLst>
            <a:ext uri="{FF2B5EF4-FFF2-40B4-BE49-F238E27FC236}">
              <a16:creationId xmlns:a16="http://schemas.microsoft.com/office/drawing/2014/main" id="{00000000-0008-0000-1400-00003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57" name="TextBox 56">
          <a:extLst>
            <a:ext uri="{FF2B5EF4-FFF2-40B4-BE49-F238E27FC236}">
              <a16:creationId xmlns:a16="http://schemas.microsoft.com/office/drawing/2014/main" id="{00000000-0008-0000-1400-00003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8" name="TextBox 57">
          <a:extLst>
            <a:ext uri="{FF2B5EF4-FFF2-40B4-BE49-F238E27FC236}">
              <a16:creationId xmlns:a16="http://schemas.microsoft.com/office/drawing/2014/main" id="{00000000-0008-0000-1400-00003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59" name="TextBox 58">
          <a:extLst>
            <a:ext uri="{FF2B5EF4-FFF2-40B4-BE49-F238E27FC236}">
              <a16:creationId xmlns:a16="http://schemas.microsoft.com/office/drawing/2014/main" id="{00000000-0008-0000-1400-00003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0" name="TextBox 59">
          <a:extLst>
            <a:ext uri="{FF2B5EF4-FFF2-40B4-BE49-F238E27FC236}">
              <a16:creationId xmlns:a16="http://schemas.microsoft.com/office/drawing/2014/main" id="{00000000-0008-0000-1400-00003C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1" name="TextBox 60">
          <a:extLst>
            <a:ext uri="{FF2B5EF4-FFF2-40B4-BE49-F238E27FC236}">
              <a16:creationId xmlns:a16="http://schemas.microsoft.com/office/drawing/2014/main" id="{00000000-0008-0000-1400-00003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2" name="TextBox 61">
          <a:extLst>
            <a:ext uri="{FF2B5EF4-FFF2-40B4-BE49-F238E27FC236}">
              <a16:creationId xmlns:a16="http://schemas.microsoft.com/office/drawing/2014/main" id="{00000000-0008-0000-1400-00003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3" name="TextBox 62">
          <a:extLst>
            <a:ext uri="{FF2B5EF4-FFF2-40B4-BE49-F238E27FC236}">
              <a16:creationId xmlns:a16="http://schemas.microsoft.com/office/drawing/2014/main" id="{00000000-0008-0000-1400-00003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4" name="TextBox 63">
          <a:extLst>
            <a:ext uri="{FF2B5EF4-FFF2-40B4-BE49-F238E27FC236}">
              <a16:creationId xmlns:a16="http://schemas.microsoft.com/office/drawing/2014/main" id="{00000000-0008-0000-1400-00004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68" name="TextBox 67">
          <a:extLst>
            <a:ext uri="{FF2B5EF4-FFF2-40B4-BE49-F238E27FC236}">
              <a16:creationId xmlns:a16="http://schemas.microsoft.com/office/drawing/2014/main" id="{00000000-0008-0000-1400-00004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69" name="TextBox 68">
          <a:extLst>
            <a:ext uri="{FF2B5EF4-FFF2-40B4-BE49-F238E27FC236}">
              <a16:creationId xmlns:a16="http://schemas.microsoft.com/office/drawing/2014/main" id="{00000000-0008-0000-1400-00004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0" name="TextBox 69">
          <a:extLst>
            <a:ext uri="{FF2B5EF4-FFF2-40B4-BE49-F238E27FC236}">
              <a16:creationId xmlns:a16="http://schemas.microsoft.com/office/drawing/2014/main" id="{00000000-0008-0000-1400-00004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1" name="TextBox 70">
          <a:extLst>
            <a:ext uri="{FF2B5EF4-FFF2-40B4-BE49-F238E27FC236}">
              <a16:creationId xmlns:a16="http://schemas.microsoft.com/office/drawing/2014/main" id="{00000000-0008-0000-1400-00004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2" name="TextBox 71">
          <a:extLst>
            <a:ext uri="{FF2B5EF4-FFF2-40B4-BE49-F238E27FC236}">
              <a16:creationId xmlns:a16="http://schemas.microsoft.com/office/drawing/2014/main" id="{00000000-0008-0000-1400-00004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3" name="TextBox 72">
          <a:extLst>
            <a:ext uri="{FF2B5EF4-FFF2-40B4-BE49-F238E27FC236}">
              <a16:creationId xmlns:a16="http://schemas.microsoft.com/office/drawing/2014/main" id="{00000000-0008-0000-1400-000049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4" name="TextBox 73">
          <a:extLst>
            <a:ext uri="{FF2B5EF4-FFF2-40B4-BE49-F238E27FC236}">
              <a16:creationId xmlns:a16="http://schemas.microsoft.com/office/drawing/2014/main" id="{00000000-0008-0000-1400-00004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5" name="TextBox 74">
          <a:extLst>
            <a:ext uri="{FF2B5EF4-FFF2-40B4-BE49-F238E27FC236}">
              <a16:creationId xmlns:a16="http://schemas.microsoft.com/office/drawing/2014/main" id="{00000000-0008-0000-1400-00004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6" name="TextBox 75">
          <a:extLst>
            <a:ext uri="{FF2B5EF4-FFF2-40B4-BE49-F238E27FC236}">
              <a16:creationId xmlns:a16="http://schemas.microsoft.com/office/drawing/2014/main" id="{00000000-0008-0000-1400-00004C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7" name="TextBox 76">
          <a:extLst>
            <a:ext uri="{FF2B5EF4-FFF2-40B4-BE49-F238E27FC236}">
              <a16:creationId xmlns:a16="http://schemas.microsoft.com/office/drawing/2014/main" id="{00000000-0008-0000-1400-00004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78" name="TextBox 77">
          <a:extLst>
            <a:ext uri="{FF2B5EF4-FFF2-40B4-BE49-F238E27FC236}">
              <a16:creationId xmlns:a16="http://schemas.microsoft.com/office/drawing/2014/main" id="{00000000-0008-0000-1400-00004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79" name="TextBox 78">
          <a:extLst>
            <a:ext uri="{FF2B5EF4-FFF2-40B4-BE49-F238E27FC236}">
              <a16:creationId xmlns:a16="http://schemas.microsoft.com/office/drawing/2014/main" id="{00000000-0008-0000-1400-00004F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0" name="TextBox 79">
          <a:extLst>
            <a:ext uri="{FF2B5EF4-FFF2-40B4-BE49-F238E27FC236}">
              <a16:creationId xmlns:a16="http://schemas.microsoft.com/office/drawing/2014/main" id="{00000000-0008-0000-1400-00005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1" name="TextBox 80">
          <a:extLst>
            <a:ext uri="{FF2B5EF4-FFF2-40B4-BE49-F238E27FC236}">
              <a16:creationId xmlns:a16="http://schemas.microsoft.com/office/drawing/2014/main" id="{00000000-0008-0000-1400-00005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2" name="TextBox 81">
          <a:extLst>
            <a:ext uri="{FF2B5EF4-FFF2-40B4-BE49-F238E27FC236}">
              <a16:creationId xmlns:a16="http://schemas.microsoft.com/office/drawing/2014/main" id="{00000000-0008-0000-1400-000052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3" name="TextBox 82">
          <a:extLst>
            <a:ext uri="{FF2B5EF4-FFF2-40B4-BE49-F238E27FC236}">
              <a16:creationId xmlns:a16="http://schemas.microsoft.com/office/drawing/2014/main" id="{00000000-0008-0000-1400-00005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4" name="TextBox 83">
          <a:extLst>
            <a:ext uri="{FF2B5EF4-FFF2-40B4-BE49-F238E27FC236}">
              <a16:creationId xmlns:a16="http://schemas.microsoft.com/office/drawing/2014/main" id="{00000000-0008-0000-1400-000054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5" name="TextBox 84">
          <a:extLst>
            <a:ext uri="{FF2B5EF4-FFF2-40B4-BE49-F238E27FC236}">
              <a16:creationId xmlns:a16="http://schemas.microsoft.com/office/drawing/2014/main" id="{00000000-0008-0000-1400-000055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6" name="TextBox 85">
          <a:extLst>
            <a:ext uri="{FF2B5EF4-FFF2-40B4-BE49-F238E27FC236}">
              <a16:creationId xmlns:a16="http://schemas.microsoft.com/office/drawing/2014/main" id="{00000000-0008-0000-1400-00005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7" name="TextBox 86">
          <a:extLst>
            <a:ext uri="{FF2B5EF4-FFF2-40B4-BE49-F238E27FC236}">
              <a16:creationId xmlns:a16="http://schemas.microsoft.com/office/drawing/2014/main" id="{00000000-0008-0000-1400-00005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88" name="TextBox 87">
          <a:extLst>
            <a:ext uri="{FF2B5EF4-FFF2-40B4-BE49-F238E27FC236}">
              <a16:creationId xmlns:a16="http://schemas.microsoft.com/office/drawing/2014/main" id="{00000000-0008-0000-1400-00005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89" name="TextBox 88">
          <a:extLst>
            <a:ext uri="{FF2B5EF4-FFF2-40B4-BE49-F238E27FC236}">
              <a16:creationId xmlns:a16="http://schemas.microsoft.com/office/drawing/2014/main" id="{00000000-0008-0000-1400-00005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0" name="TextBox 89">
          <a:extLst>
            <a:ext uri="{FF2B5EF4-FFF2-40B4-BE49-F238E27FC236}">
              <a16:creationId xmlns:a16="http://schemas.microsoft.com/office/drawing/2014/main" id="{00000000-0008-0000-1400-00005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1" name="TextBox 90">
          <a:extLst>
            <a:ext uri="{FF2B5EF4-FFF2-40B4-BE49-F238E27FC236}">
              <a16:creationId xmlns:a16="http://schemas.microsoft.com/office/drawing/2014/main" id="{00000000-0008-0000-1400-00005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2" name="TextBox 91">
          <a:extLst>
            <a:ext uri="{FF2B5EF4-FFF2-40B4-BE49-F238E27FC236}">
              <a16:creationId xmlns:a16="http://schemas.microsoft.com/office/drawing/2014/main" id="{00000000-0008-0000-1400-00005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3" name="TextBox 92">
          <a:extLst>
            <a:ext uri="{FF2B5EF4-FFF2-40B4-BE49-F238E27FC236}">
              <a16:creationId xmlns:a16="http://schemas.microsoft.com/office/drawing/2014/main" id="{00000000-0008-0000-1400-00005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4" name="TextBox 93">
          <a:extLst>
            <a:ext uri="{FF2B5EF4-FFF2-40B4-BE49-F238E27FC236}">
              <a16:creationId xmlns:a16="http://schemas.microsoft.com/office/drawing/2014/main" id="{00000000-0008-0000-1400-00005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5" name="TextBox 94">
          <a:extLst>
            <a:ext uri="{FF2B5EF4-FFF2-40B4-BE49-F238E27FC236}">
              <a16:creationId xmlns:a16="http://schemas.microsoft.com/office/drawing/2014/main" id="{00000000-0008-0000-1400-00005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6" name="TextBox 95">
          <a:extLst>
            <a:ext uri="{FF2B5EF4-FFF2-40B4-BE49-F238E27FC236}">
              <a16:creationId xmlns:a16="http://schemas.microsoft.com/office/drawing/2014/main" id="{00000000-0008-0000-1400-00006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97" name="TextBox 96">
          <a:extLst>
            <a:ext uri="{FF2B5EF4-FFF2-40B4-BE49-F238E27FC236}">
              <a16:creationId xmlns:a16="http://schemas.microsoft.com/office/drawing/2014/main" id="{00000000-0008-0000-1400-000061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8" name="TextBox 97">
          <a:extLst>
            <a:ext uri="{FF2B5EF4-FFF2-40B4-BE49-F238E27FC236}">
              <a16:creationId xmlns:a16="http://schemas.microsoft.com/office/drawing/2014/main" id="{00000000-0008-0000-1400-00006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99" name="TextBox 98">
          <a:extLst>
            <a:ext uri="{FF2B5EF4-FFF2-40B4-BE49-F238E27FC236}">
              <a16:creationId xmlns:a16="http://schemas.microsoft.com/office/drawing/2014/main" id="{00000000-0008-0000-1400-00006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0" name="TextBox 99">
          <a:extLst>
            <a:ext uri="{FF2B5EF4-FFF2-40B4-BE49-F238E27FC236}">
              <a16:creationId xmlns:a16="http://schemas.microsoft.com/office/drawing/2014/main" id="{00000000-0008-0000-1400-00006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1" name="TextBox 100">
          <a:extLst>
            <a:ext uri="{FF2B5EF4-FFF2-40B4-BE49-F238E27FC236}">
              <a16:creationId xmlns:a16="http://schemas.microsoft.com/office/drawing/2014/main" id="{00000000-0008-0000-1400-00006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2" name="TextBox 101">
          <a:extLst>
            <a:ext uri="{FF2B5EF4-FFF2-40B4-BE49-F238E27FC236}">
              <a16:creationId xmlns:a16="http://schemas.microsoft.com/office/drawing/2014/main" id="{00000000-0008-0000-1400-000066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3" name="TextBox 102">
          <a:extLst>
            <a:ext uri="{FF2B5EF4-FFF2-40B4-BE49-F238E27FC236}">
              <a16:creationId xmlns:a16="http://schemas.microsoft.com/office/drawing/2014/main" id="{00000000-0008-0000-1400-000067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4" name="TextBox 103">
          <a:extLst>
            <a:ext uri="{FF2B5EF4-FFF2-40B4-BE49-F238E27FC236}">
              <a16:creationId xmlns:a16="http://schemas.microsoft.com/office/drawing/2014/main" id="{00000000-0008-0000-1400-000068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5" name="TextBox 104">
          <a:extLst>
            <a:ext uri="{FF2B5EF4-FFF2-40B4-BE49-F238E27FC236}">
              <a16:creationId xmlns:a16="http://schemas.microsoft.com/office/drawing/2014/main" id="{00000000-0008-0000-1400-00006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6" name="TextBox 105">
          <a:extLst>
            <a:ext uri="{FF2B5EF4-FFF2-40B4-BE49-F238E27FC236}">
              <a16:creationId xmlns:a16="http://schemas.microsoft.com/office/drawing/2014/main" id="{00000000-0008-0000-1400-00006A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8" name="TextBox 107">
          <a:extLst>
            <a:ext uri="{FF2B5EF4-FFF2-40B4-BE49-F238E27FC236}">
              <a16:creationId xmlns:a16="http://schemas.microsoft.com/office/drawing/2014/main" id="{00000000-0008-0000-1400-00006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09" name="TextBox 108">
          <a:extLst>
            <a:ext uri="{FF2B5EF4-FFF2-40B4-BE49-F238E27FC236}">
              <a16:creationId xmlns:a16="http://schemas.microsoft.com/office/drawing/2014/main" id="{00000000-0008-0000-1400-00006D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0" name="TextBox 109">
          <a:extLst>
            <a:ext uri="{FF2B5EF4-FFF2-40B4-BE49-F238E27FC236}">
              <a16:creationId xmlns:a16="http://schemas.microsoft.com/office/drawing/2014/main" id="{00000000-0008-0000-1400-00006E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1" name="TextBox 110">
          <a:extLst>
            <a:ext uri="{FF2B5EF4-FFF2-40B4-BE49-F238E27FC236}">
              <a16:creationId xmlns:a16="http://schemas.microsoft.com/office/drawing/2014/main" id="{00000000-0008-0000-1400-00006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2" name="TextBox 111">
          <a:extLst>
            <a:ext uri="{FF2B5EF4-FFF2-40B4-BE49-F238E27FC236}">
              <a16:creationId xmlns:a16="http://schemas.microsoft.com/office/drawing/2014/main" id="{00000000-0008-0000-1400-000070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3" name="TextBox 112">
          <a:extLst>
            <a:ext uri="{FF2B5EF4-FFF2-40B4-BE49-F238E27FC236}">
              <a16:creationId xmlns:a16="http://schemas.microsoft.com/office/drawing/2014/main" id="{00000000-0008-0000-1400-000071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4" name="TextBox 113">
          <a:extLst>
            <a:ext uri="{FF2B5EF4-FFF2-40B4-BE49-F238E27FC236}">
              <a16:creationId xmlns:a16="http://schemas.microsoft.com/office/drawing/2014/main" id="{00000000-0008-0000-1400-000072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5" name="TextBox 114">
          <a:extLst>
            <a:ext uri="{FF2B5EF4-FFF2-40B4-BE49-F238E27FC236}">
              <a16:creationId xmlns:a16="http://schemas.microsoft.com/office/drawing/2014/main" id="{00000000-0008-0000-1400-000073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6" name="TextBox 115">
          <a:extLst>
            <a:ext uri="{FF2B5EF4-FFF2-40B4-BE49-F238E27FC236}">
              <a16:creationId xmlns:a16="http://schemas.microsoft.com/office/drawing/2014/main" id="{00000000-0008-0000-1400-000074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7" name="TextBox 116">
          <a:extLst>
            <a:ext uri="{FF2B5EF4-FFF2-40B4-BE49-F238E27FC236}">
              <a16:creationId xmlns:a16="http://schemas.microsoft.com/office/drawing/2014/main" id="{00000000-0008-0000-1400-000075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18" name="TextBox 117">
          <a:extLst>
            <a:ext uri="{FF2B5EF4-FFF2-40B4-BE49-F238E27FC236}">
              <a16:creationId xmlns:a16="http://schemas.microsoft.com/office/drawing/2014/main" id="{00000000-0008-0000-1400-000076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19" name="TextBox 118">
          <a:extLst>
            <a:ext uri="{FF2B5EF4-FFF2-40B4-BE49-F238E27FC236}">
              <a16:creationId xmlns:a16="http://schemas.microsoft.com/office/drawing/2014/main" id="{00000000-0008-0000-1400-000077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0" name="TextBox 119">
          <a:extLst>
            <a:ext uri="{FF2B5EF4-FFF2-40B4-BE49-F238E27FC236}">
              <a16:creationId xmlns:a16="http://schemas.microsoft.com/office/drawing/2014/main" id="{00000000-0008-0000-1400-000078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1" name="TextBox 120">
          <a:extLst>
            <a:ext uri="{FF2B5EF4-FFF2-40B4-BE49-F238E27FC236}">
              <a16:creationId xmlns:a16="http://schemas.microsoft.com/office/drawing/2014/main" id="{00000000-0008-0000-1400-000079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2" name="TextBox 121">
          <a:extLst>
            <a:ext uri="{FF2B5EF4-FFF2-40B4-BE49-F238E27FC236}">
              <a16:creationId xmlns:a16="http://schemas.microsoft.com/office/drawing/2014/main" id="{00000000-0008-0000-1400-00007A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3" name="TextBox 122">
          <a:extLst>
            <a:ext uri="{FF2B5EF4-FFF2-40B4-BE49-F238E27FC236}">
              <a16:creationId xmlns:a16="http://schemas.microsoft.com/office/drawing/2014/main" id="{00000000-0008-0000-1400-00007B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4" name="TextBox 123">
          <a:extLst>
            <a:ext uri="{FF2B5EF4-FFF2-40B4-BE49-F238E27FC236}">
              <a16:creationId xmlns:a16="http://schemas.microsoft.com/office/drawing/2014/main" id="{00000000-0008-0000-1400-00007C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5" name="TextBox 124">
          <a:extLst>
            <a:ext uri="{FF2B5EF4-FFF2-40B4-BE49-F238E27FC236}">
              <a16:creationId xmlns:a16="http://schemas.microsoft.com/office/drawing/2014/main" id="{00000000-0008-0000-1400-00007D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6" name="TextBox 125">
          <a:extLst>
            <a:ext uri="{FF2B5EF4-FFF2-40B4-BE49-F238E27FC236}">
              <a16:creationId xmlns:a16="http://schemas.microsoft.com/office/drawing/2014/main" id="{00000000-0008-0000-1400-00007E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7" name="TextBox 126">
          <a:extLst>
            <a:ext uri="{FF2B5EF4-FFF2-40B4-BE49-F238E27FC236}">
              <a16:creationId xmlns:a16="http://schemas.microsoft.com/office/drawing/2014/main" id="{00000000-0008-0000-1400-00007F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21</xdr:col>
      <xdr:colOff>539151</xdr:colOff>
      <xdr:row>2</xdr:row>
      <xdr:rowOff>80872</xdr:rowOff>
    </xdr:from>
    <xdr:ext cx="184731" cy="264560"/>
    <xdr:sp macro="" textlink="">
      <xdr:nvSpPr>
        <xdr:cNvPr id="128" name="TextBox 127">
          <a:extLst>
            <a:ext uri="{FF2B5EF4-FFF2-40B4-BE49-F238E27FC236}">
              <a16:creationId xmlns:a16="http://schemas.microsoft.com/office/drawing/2014/main" id="{00000000-0008-0000-1400-000080000000}"/>
            </a:ext>
          </a:extLst>
        </xdr:cNvPr>
        <xdr:cNvSpPr txBox="1"/>
      </xdr:nvSpPr>
      <xdr:spPr>
        <a:xfrm>
          <a:off x="13340751" y="59522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18</xdr:col>
      <xdr:colOff>575095</xdr:colOff>
      <xdr:row>2</xdr:row>
      <xdr:rowOff>116816</xdr:rowOff>
    </xdr:from>
    <xdr:ext cx="184731" cy="264560"/>
    <xdr:sp macro="" textlink="">
      <xdr:nvSpPr>
        <xdr:cNvPr id="129" name="TextBox 128">
          <a:extLst>
            <a:ext uri="{FF2B5EF4-FFF2-40B4-BE49-F238E27FC236}">
              <a16:creationId xmlns:a16="http://schemas.microsoft.com/office/drawing/2014/main" id="{00000000-0008-0000-1400-000081000000}"/>
            </a:ext>
          </a:extLst>
        </xdr:cNvPr>
        <xdr:cNvSpPr txBox="1"/>
      </xdr:nvSpPr>
      <xdr:spPr>
        <a:xfrm>
          <a:off x="11547895" y="6311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18</xdr:col>
      <xdr:colOff>123825</xdr:colOff>
      <xdr:row>1</xdr:row>
      <xdr:rowOff>114300</xdr:rowOff>
    </xdr:from>
    <xdr:to>
      <xdr:col>22</xdr:col>
      <xdr:colOff>66677</xdr:colOff>
      <xdr:row>4</xdr:row>
      <xdr:rowOff>242080</xdr:rowOff>
    </xdr:to>
    <xdr:grpSp>
      <xdr:nvGrpSpPr>
        <xdr:cNvPr id="130" name="Group 129">
          <a:extLst>
            <a:ext uri="{FF2B5EF4-FFF2-40B4-BE49-F238E27FC236}">
              <a16:creationId xmlns:a16="http://schemas.microsoft.com/office/drawing/2014/main" id="{00000000-0008-0000-1400-000082000000}"/>
            </a:ext>
          </a:extLst>
        </xdr:cNvPr>
        <xdr:cNvGrpSpPr/>
      </xdr:nvGrpSpPr>
      <xdr:grpSpPr>
        <a:xfrm>
          <a:off x="11668125" y="368300"/>
          <a:ext cx="2508252" cy="889780"/>
          <a:chOff x="3779708" y="2165819"/>
          <a:chExt cx="2493537" cy="859576"/>
        </a:xfrm>
      </xdr:grpSpPr>
      <xdr:pic>
        <xdr:nvPicPr>
          <xdr:cNvPr id="131" name="Picture 130" descr="Image result for MMPC logo">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50000"/>
                    </a14:imgEffect>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3779708" y="2165819"/>
            <a:ext cx="927594" cy="82744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32" name="TextBox 4">
            <a:extLst>
              <a:ext uri="{FF2B5EF4-FFF2-40B4-BE49-F238E27FC236}">
                <a16:creationId xmlns:a16="http://schemas.microsoft.com/office/drawing/2014/main" id="{00000000-0008-0000-1400-000084000000}"/>
              </a:ext>
            </a:extLst>
          </xdr:cNvPr>
          <xdr:cNvSpPr txBox="1"/>
        </xdr:nvSpPr>
        <xdr:spPr>
          <a:xfrm>
            <a:off x="4329014" y="2620664"/>
            <a:ext cx="1944231" cy="4047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National Mouse Metabolic</a:t>
            </a:r>
          </a:p>
          <a:p>
            <a:r>
              <a:rPr lang="en-US" sz="1000" b="1">
                <a:solidFill>
                  <a:schemeClr val="bg1"/>
                </a:solidFill>
                <a:latin typeface="Arial" panose="020B0604020202020204" pitchFamily="34" charset="0"/>
                <a:ea typeface="SimSun" panose="02010600030101010101" pitchFamily="2" charset="-122"/>
                <a:cs typeface="Arial" panose="020B0604020202020204" pitchFamily="34" charset="0"/>
              </a:rPr>
              <a:t>Phenotyping Center </a:t>
            </a:r>
          </a:p>
        </xdr:txBody>
      </xdr:sp>
    </xdr:grpSp>
    <xdr:clientData/>
  </xdr:twoCellAnchor>
  <xdr:twoCellAnchor editAs="absolute">
    <xdr:from>
      <xdr:col>2</xdr:col>
      <xdr:colOff>0</xdr:colOff>
      <xdr:row>1</xdr:row>
      <xdr:rowOff>0</xdr:rowOff>
    </xdr:from>
    <xdr:to>
      <xdr:col>3</xdr:col>
      <xdr:colOff>457021</xdr:colOff>
      <xdr:row>5</xdr:row>
      <xdr:rowOff>79054</xdr:rowOff>
    </xdr:to>
    <xdr:pic>
      <xdr:nvPicPr>
        <xdr:cNvPr id="134" name="Picture 133" descr="Image result for university of michigan logo medical school">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9200" y="257175"/>
          <a:ext cx="1066621" cy="1107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CP428"/>
  <sheetViews>
    <sheetView tabSelected="1" zoomScaleNormal="100" workbookViewId="0">
      <selection activeCell="B27" sqref="B27"/>
    </sheetView>
  </sheetViews>
  <sheetFormatPr defaultColWidth="9.1796875" defaultRowHeight="12.5"/>
  <cols>
    <col min="1" max="12" width="9.1796875" style="103"/>
    <col min="13" max="13" width="9.1796875" style="103" customWidth="1"/>
    <col min="14" max="17" width="9.1796875" style="103"/>
    <col min="18" max="18" width="9.1796875" style="103" customWidth="1"/>
    <col min="19" max="16384" width="9.1796875" style="103"/>
  </cols>
  <sheetData>
    <row r="1" spans="1:23" s="55" customFormat="1" ht="20.25" customHeight="1">
      <c r="A1" s="25"/>
      <c r="B1" s="26"/>
      <c r="C1" s="26"/>
      <c r="D1" s="26"/>
      <c r="E1" s="26"/>
      <c r="F1" s="26"/>
      <c r="G1" s="26"/>
      <c r="H1" s="26"/>
      <c r="I1" s="26"/>
      <c r="J1" s="26"/>
      <c r="K1" s="26"/>
      <c r="L1" s="26"/>
      <c r="M1" s="26"/>
      <c r="N1" s="26"/>
      <c r="O1" s="26"/>
      <c r="P1" s="26"/>
      <c r="Q1" s="26"/>
      <c r="R1" s="26"/>
      <c r="S1" s="26"/>
      <c r="T1" s="26"/>
      <c r="U1" s="27"/>
      <c r="V1" s="28"/>
      <c r="W1" s="28"/>
    </row>
    <row r="2" spans="1:23" s="55" customFormat="1"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s="55" customFormat="1"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s="55" customFormat="1"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s="55" customFormat="1" ht="20.25" customHeight="1">
      <c r="A5" s="17"/>
      <c r="B5" s="18"/>
      <c r="C5" s="18"/>
      <c r="D5" s="18"/>
      <c r="E5" s="18"/>
      <c r="F5" s="19"/>
      <c r="G5" s="18"/>
      <c r="H5" s="18"/>
      <c r="I5" s="18"/>
      <c r="J5" s="18"/>
      <c r="K5" s="18"/>
      <c r="L5" s="18"/>
      <c r="M5" s="18"/>
      <c r="N5" s="18"/>
      <c r="O5" s="18"/>
      <c r="P5" s="18"/>
      <c r="Q5" s="18"/>
      <c r="R5" s="18"/>
      <c r="S5" s="20"/>
      <c r="T5" s="20"/>
      <c r="U5" s="20"/>
      <c r="V5" s="20"/>
      <c r="W5" s="20"/>
    </row>
    <row r="6" spans="1:23" s="55" customFormat="1"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s="55" customFormat="1" ht="13">
      <c r="A7" s="29"/>
      <c r="B7" s="30"/>
      <c r="C7" s="30"/>
      <c r="D7" s="30"/>
      <c r="E7" s="30"/>
      <c r="F7" s="30"/>
      <c r="G7" s="30"/>
      <c r="H7" s="30"/>
      <c r="I7" s="30"/>
      <c r="J7" s="30"/>
      <c r="K7" s="30"/>
      <c r="L7" s="30"/>
      <c r="M7" s="30"/>
      <c r="N7" s="30"/>
      <c r="O7" s="30"/>
      <c r="P7" s="30"/>
      <c r="Q7" s="30"/>
      <c r="R7" s="30"/>
      <c r="S7" s="30"/>
      <c r="T7" s="30"/>
      <c r="U7" s="31"/>
      <c r="V7" s="24" t="s">
        <v>156</v>
      </c>
      <c r="W7" s="28"/>
    </row>
    <row r="8" spans="1:23" s="55" customFormat="1"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s="55" customFormat="1">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s="55" customFormat="1">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s="55" customFormat="1">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s="55" customFormat="1">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s="55" customFormat="1">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s="55" customForma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s="55" customForma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s="55" customFormat="1" ht="12.75" customHeight="1">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s="55" customFormat="1"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s="55" customFormat="1"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s="55" customFormat="1"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s="55" customFormat="1"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s="55" customFormat="1"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s="55" customFormat="1"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s="55" customFormat="1"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s="55" customFormat="1"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s="55" customFormat="1"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s="55" customFormat="1"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s="55" customFormat="1" ht="12.75" customHeight="1">
      <c r="A27" s="56"/>
      <c r="B27" s="57"/>
      <c r="C27" s="57"/>
      <c r="D27" s="58"/>
      <c r="E27" s="59"/>
      <c r="F27" s="58"/>
      <c r="G27" s="60"/>
      <c r="H27" s="57"/>
      <c r="I27" s="61"/>
      <c r="J27" s="58"/>
      <c r="K27" s="58"/>
      <c r="L27" s="58"/>
      <c r="M27" s="58"/>
      <c r="N27" s="62"/>
      <c r="O27" s="62"/>
      <c r="P27" s="58"/>
      <c r="Q27" s="58"/>
      <c r="R27" s="58"/>
      <c r="S27" s="58"/>
      <c r="T27" s="58"/>
    </row>
    <row r="28" spans="1:23" s="55" customFormat="1" ht="12.75" customHeight="1">
      <c r="A28" s="56"/>
      <c r="B28" s="57"/>
      <c r="C28" s="57"/>
      <c r="D28" s="58"/>
      <c r="E28" s="59"/>
      <c r="F28" s="58"/>
      <c r="G28" s="60"/>
      <c r="H28" s="57"/>
      <c r="I28" s="61"/>
      <c r="J28" s="58"/>
      <c r="K28" s="58"/>
      <c r="L28" s="58"/>
      <c r="M28" s="58"/>
      <c r="N28" s="62"/>
      <c r="O28" s="62"/>
      <c r="P28" s="58"/>
      <c r="Q28" s="58"/>
      <c r="R28" s="58"/>
      <c r="S28" s="58"/>
      <c r="T28" s="58"/>
    </row>
    <row r="29" spans="1:23" s="55" customFormat="1" ht="12.75" customHeight="1">
      <c r="A29" s="56"/>
      <c r="B29" s="57"/>
      <c r="C29" s="57"/>
      <c r="D29" s="58"/>
      <c r="E29" s="59"/>
      <c r="F29" s="58"/>
      <c r="G29" s="60"/>
      <c r="H29" s="57"/>
      <c r="I29" s="61"/>
      <c r="J29" s="58"/>
      <c r="K29" s="58"/>
      <c r="L29" s="58"/>
      <c r="M29" s="58"/>
      <c r="N29" s="62"/>
      <c r="O29" s="62"/>
      <c r="P29" s="58"/>
      <c r="Q29" s="58"/>
      <c r="R29" s="58"/>
      <c r="S29" s="58"/>
      <c r="T29" s="58"/>
    </row>
    <row r="30" spans="1:23" s="55" customFormat="1" ht="12.75" customHeight="1">
      <c r="A30" s="56"/>
      <c r="B30" s="57"/>
      <c r="C30" s="57"/>
      <c r="D30" s="58"/>
      <c r="E30" s="59"/>
      <c r="F30" s="58"/>
      <c r="G30" s="60"/>
      <c r="H30" s="57"/>
      <c r="I30" s="61"/>
      <c r="J30" s="58"/>
      <c r="K30" s="58"/>
      <c r="L30" s="58"/>
      <c r="M30" s="58"/>
      <c r="N30" s="62"/>
      <c r="O30" s="62"/>
      <c r="P30" s="58"/>
      <c r="Q30" s="58"/>
      <c r="R30" s="58"/>
      <c r="S30" s="58"/>
      <c r="T30" s="58"/>
    </row>
    <row r="31" spans="1:23" s="55" customFormat="1" ht="12.75" customHeight="1">
      <c r="A31" s="56"/>
      <c r="B31" s="57"/>
      <c r="C31" s="57"/>
      <c r="D31" s="58"/>
      <c r="E31" s="59"/>
      <c r="F31" s="58"/>
      <c r="G31" s="60"/>
      <c r="H31" s="57"/>
      <c r="I31" s="61"/>
      <c r="J31" s="58"/>
      <c r="K31" s="58"/>
      <c r="L31" s="58"/>
      <c r="M31" s="58"/>
      <c r="N31" s="62"/>
      <c r="O31" s="62"/>
      <c r="P31" s="58"/>
      <c r="Q31" s="58"/>
      <c r="R31" s="58"/>
      <c r="S31" s="58"/>
      <c r="T31" s="58"/>
    </row>
    <row r="32" spans="1:23" s="55" customFormat="1" ht="12.75" customHeight="1">
      <c r="A32" s="56"/>
      <c r="B32" s="57"/>
      <c r="C32" s="57"/>
      <c r="D32" s="58"/>
      <c r="E32" s="59"/>
      <c r="F32" s="58"/>
      <c r="G32" s="60"/>
      <c r="H32" s="57"/>
      <c r="I32" s="61"/>
      <c r="J32" s="58"/>
      <c r="K32" s="58"/>
      <c r="L32" s="58"/>
      <c r="M32" s="58"/>
      <c r="N32" s="62"/>
      <c r="O32" s="62"/>
      <c r="P32" s="58"/>
      <c r="Q32" s="58"/>
      <c r="R32" s="58"/>
      <c r="S32" s="58"/>
      <c r="T32" s="58"/>
    </row>
    <row r="33" spans="1:20" s="55" customFormat="1">
      <c r="A33" s="56"/>
      <c r="B33" s="57"/>
      <c r="C33" s="57"/>
      <c r="D33" s="58"/>
      <c r="E33" s="59"/>
      <c r="F33" s="58"/>
      <c r="G33" s="60"/>
      <c r="H33" s="57"/>
      <c r="I33" s="61"/>
      <c r="J33" s="58"/>
      <c r="K33" s="58"/>
      <c r="L33" s="58"/>
      <c r="M33" s="58"/>
      <c r="N33" s="62"/>
      <c r="O33" s="62"/>
      <c r="P33" s="58"/>
      <c r="Q33" s="58"/>
      <c r="R33" s="58"/>
      <c r="S33" s="58"/>
      <c r="T33" s="58"/>
    </row>
    <row r="34" spans="1:20" s="55" customFormat="1">
      <c r="A34" s="56"/>
      <c r="B34" s="57"/>
      <c r="C34" s="57"/>
      <c r="D34" s="58"/>
      <c r="E34" s="59"/>
      <c r="F34" s="58"/>
      <c r="G34" s="60"/>
      <c r="H34" s="57"/>
      <c r="I34" s="61"/>
      <c r="J34" s="58"/>
      <c r="K34" s="58"/>
      <c r="L34" s="58"/>
      <c r="M34" s="58"/>
      <c r="N34" s="62"/>
      <c r="O34" s="62"/>
      <c r="P34" s="58"/>
      <c r="Q34" s="58"/>
      <c r="R34" s="58"/>
      <c r="S34" s="58"/>
      <c r="T34" s="58"/>
    </row>
    <row r="35" spans="1:20" s="55" customFormat="1">
      <c r="A35" s="56"/>
      <c r="B35" s="57"/>
      <c r="C35" s="57"/>
      <c r="D35" s="58"/>
      <c r="E35" s="59"/>
      <c r="F35" s="58"/>
      <c r="G35" s="60"/>
      <c r="H35" s="57"/>
      <c r="I35" s="61"/>
      <c r="J35" s="58"/>
      <c r="K35" s="58"/>
      <c r="L35" s="58"/>
      <c r="M35" s="58"/>
      <c r="N35" s="62"/>
      <c r="O35" s="62"/>
      <c r="P35" s="58"/>
      <c r="Q35" s="58"/>
      <c r="R35" s="58"/>
      <c r="S35" s="58"/>
      <c r="T35" s="58"/>
    </row>
    <row r="36" spans="1:20" s="55" customFormat="1">
      <c r="A36" s="56"/>
      <c r="B36" s="57"/>
      <c r="C36" s="57"/>
      <c r="D36" s="58"/>
      <c r="E36" s="59"/>
      <c r="F36" s="58"/>
      <c r="G36" s="60"/>
      <c r="H36" s="57"/>
      <c r="I36" s="61"/>
      <c r="J36" s="58"/>
      <c r="K36" s="58"/>
      <c r="L36" s="58"/>
      <c r="M36" s="58"/>
      <c r="N36" s="62"/>
      <c r="O36" s="62"/>
      <c r="P36" s="58"/>
      <c r="Q36" s="58"/>
      <c r="R36" s="58"/>
      <c r="S36" s="58"/>
      <c r="T36" s="58"/>
    </row>
    <row r="37" spans="1:20" s="55" customFormat="1">
      <c r="A37" s="56"/>
      <c r="B37" s="57"/>
      <c r="C37" s="57"/>
      <c r="D37" s="58"/>
      <c r="E37" s="59"/>
      <c r="F37" s="58"/>
      <c r="G37" s="60"/>
      <c r="H37" s="57"/>
      <c r="I37" s="61"/>
      <c r="J37" s="58"/>
      <c r="K37" s="58"/>
      <c r="L37" s="58"/>
      <c r="M37" s="58"/>
      <c r="N37" s="62"/>
      <c r="O37" s="62"/>
      <c r="P37" s="58"/>
      <c r="Q37" s="58"/>
      <c r="R37" s="58"/>
      <c r="S37" s="58"/>
      <c r="T37" s="58"/>
    </row>
    <row r="38" spans="1:20" s="55" customFormat="1">
      <c r="A38" s="56"/>
      <c r="B38" s="57"/>
      <c r="C38" s="57"/>
      <c r="D38" s="58"/>
      <c r="E38" s="59"/>
      <c r="F38" s="58"/>
      <c r="G38" s="60"/>
      <c r="H38" s="57"/>
      <c r="I38" s="61"/>
      <c r="J38" s="58"/>
      <c r="K38" s="58"/>
      <c r="L38" s="58"/>
      <c r="M38" s="58"/>
      <c r="N38" s="62"/>
      <c r="O38" s="62"/>
      <c r="P38" s="58"/>
      <c r="Q38" s="58"/>
      <c r="R38" s="58"/>
      <c r="S38" s="58"/>
      <c r="T38" s="58"/>
    </row>
    <row r="39" spans="1:20" s="55" customFormat="1">
      <c r="A39" s="56"/>
      <c r="B39" s="57"/>
      <c r="C39" s="57"/>
      <c r="D39" s="58"/>
      <c r="E39" s="59"/>
      <c r="F39" s="58"/>
      <c r="G39" s="60"/>
      <c r="H39" s="57"/>
      <c r="I39" s="61"/>
      <c r="J39" s="58"/>
      <c r="K39" s="58"/>
      <c r="L39" s="58"/>
      <c r="M39" s="58"/>
      <c r="N39" s="62"/>
      <c r="O39" s="62"/>
      <c r="P39" s="58"/>
      <c r="Q39" s="58"/>
      <c r="R39" s="58"/>
      <c r="S39" s="58"/>
      <c r="T39" s="58"/>
    </row>
    <row r="40" spans="1:20" s="55" customFormat="1">
      <c r="A40" s="56"/>
      <c r="B40" s="57"/>
      <c r="C40" s="57"/>
      <c r="D40" s="58"/>
      <c r="E40" s="59"/>
      <c r="F40" s="58"/>
      <c r="G40" s="60"/>
      <c r="H40" s="57"/>
      <c r="I40" s="61"/>
      <c r="J40" s="58"/>
      <c r="K40" s="58"/>
      <c r="L40" s="58"/>
      <c r="M40" s="58"/>
      <c r="N40" s="62"/>
      <c r="O40" s="62"/>
      <c r="P40" s="58"/>
      <c r="Q40" s="58"/>
      <c r="R40" s="58"/>
      <c r="S40" s="58"/>
      <c r="T40" s="58"/>
    </row>
    <row r="41" spans="1:20" s="55" customFormat="1">
      <c r="A41" s="56"/>
      <c r="B41" s="57"/>
      <c r="C41" s="57"/>
      <c r="D41" s="58"/>
      <c r="E41" s="59"/>
      <c r="F41" s="58"/>
      <c r="G41" s="60"/>
      <c r="H41" s="57"/>
      <c r="I41" s="61"/>
      <c r="J41" s="58"/>
      <c r="K41" s="58"/>
      <c r="L41" s="58"/>
      <c r="M41" s="58"/>
      <c r="N41" s="62"/>
      <c r="O41" s="62"/>
      <c r="P41" s="58"/>
      <c r="Q41" s="58"/>
      <c r="R41" s="58"/>
      <c r="S41" s="58"/>
      <c r="T41" s="58"/>
    </row>
    <row r="42" spans="1:20" s="55" customFormat="1">
      <c r="A42" s="56"/>
      <c r="B42" s="57"/>
      <c r="C42" s="57"/>
      <c r="D42" s="58"/>
      <c r="E42" s="59"/>
      <c r="F42" s="58"/>
      <c r="G42" s="60"/>
      <c r="H42" s="57"/>
      <c r="I42" s="61"/>
      <c r="J42" s="58"/>
      <c r="K42" s="58"/>
      <c r="L42" s="58"/>
      <c r="M42" s="58"/>
      <c r="N42" s="62"/>
      <c r="O42" s="62"/>
      <c r="P42" s="58"/>
      <c r="Q42" s="58"/>
      <c r="R42" s="58"/>
      <c r="S42" s="58"/>
      <c r="T42" s="58"/>
    </row>
    <row r="43" spans="1:20" s="55" customFormat="1">
      <c r="A43" s="56"/>
      <c r="B43" s="57"/>
      <c r="C43" s="57"/>
      <c r="D43" s="58"/>
      <c r="E43" s="59"/>
      <c r="F43" s="58"/>
      <c r="G43" s="60"/>
      <c r="H43" s="57"/>
      <c r="I43" s="61"/>
      <c r="J43" s="58"/>
      <c r="K43" s="58"/>
      <c r="L43" s="58"/>
      <c r="M43" s="58"/>
      <c r="N43" s="62"/>
      <c r="O43" s="62"/>
      <c r="P43" s="58"/>
      <c r="Q43" s="58"/>
      <c r="R43" s="58"/>
      <c r="S43" s="58"/>
      <c r="T43" s="58"/>
    </row>
    <row r="44" spans="1:20" s="55" customFormat="1">
      <c r="A44" s="56"/>
      <c r="B44" s="57"/>
      <c r="C44" s="57"/>
      <c r="D44" s="58"/>
      <c r="E44" s="59"/>
      <c r="F44" s="58"/>
      <c r="G44" s="60"/>
      <c r="H44" s="57"/>
      <c r="I44" s="61"/>
      <c r="J44" s="58"/>
      <c r="K44" s="58"/>
      <c r="L44" s="58"/>
      <c r="M44" s="58"/>
      <c r="N44" s="62"/>
      <c r="O44" s="62"/>
      <c r="P44" s="58"/>
      <c r="Q44" s="58"/>
      <c r="R44" s="58"/>
      <c r="S44" s="58"/>
      <c r="T44" s="58"/>
    </row>
    <row r="45" spans="1:20" s="55" customFormat="1">
      <c r="A45" s="56"/>
      <c r="B45" s="57"/>
      <c r="C45" s="57"/>
      <c r="D45" s="58"/>
      <c r="E45" s="59"/>
      <c r="F45" s="58"/>
      <c r="G45" s="60"/>
      <c r="H45" s="57"/>
      <c r="I45" s="61"/>
      <c r="J45" s="58"/>
      <c r="K45" s="58"/>
      <c r="L45" s="58"/>
      <c r="M45" s="58"/>
      <c r="N45" s="62"/>
      <c r="O45" s="62"/>
      <c r="P45" s="58"/>
      <c r="Q45" s="58"/>
      <c r="R45" s="58"/>
      <c r="S45" s="58"/>
      <c r="T45" s="58"/>
    </row>
    <row r="46" spans="1:20" s="55" customFormat="1">
      <c r="A46" s="56"/>
      <c r="B46" s="57"/>
      <c r="C46" s="57"/>
      <c r="D46" s="58"/>
      <c r="E46" s="59"/>
      <c r="F46" s="58"/>
      <c r="G46" s="60"/>
      <c r="H46" s="57"/>
      <c r="I46" s="61"/>
      <c r="J46" s="58"/>
      <c r="K46" s="58"/>
      <c r="L46" s="58"/>
      <c r="M46" s="58"/>
      <c r="N46" s="62"/>
      <c r="O46" s="62"/>
      <c r="P46" s="58"/>
      <c r="Q46" s="58"/>
      <c r="R46" s="58"/>
      <c r="S46" s="58"/>
      <c r="T46" s="58"/>
    </row>
    <row r="47" spans="1:20" s="55" customFormat="1">
      <c r="A47" s="56"/>
      <c r="B47" s="57"/>
      <c r="C47" s="57"/>
      <c r="D47" s="58"/>
      <c r="E47" s="59"/>
      <c r="F47" s="58"/>
      <c r="G47" s="60"/>
      <c r="H47" s="57"/>
      <c r="I47" s="61"/>
      <c r="J47" s="58"/>
      <c r="K47" s="58"/>
      <c r="L47" s="58"/>
      <c r="M47" s="58"/>
      <c r="N47" s="62"/>
      <c r="O47" s="62"/>
      <c r="P47" s="58"/>
      <c r="Q47" s="58"/>
      <c r="R47" s="58"/>
      <c r="S47" s="58"/>
      <c r="T47" s="58"/>
    </row>
    <row r="48" spans="1:20" s="55" customFormat="1">
      <c r="A48" s="56"/>
      <c r="B48" s="57"/>
      <c r="C48" s="57"/>
      <c r="D48" s="58"/>
      <c r="E48" s="59"/>
      <c r="F48" s="58"/>
      <c r="G48" s="60"/>
      <c r="H48" s="57"/>
      <c r="I48" s="61"/>
      <c r="J48" s="58"/>
      <c r="K48" s="58"/>
      <c r="L48" s="58"/>
      <c r="M48" s="58"/>
      <c r="N48" s="62"/>
      <c r="O48" s="62"/>
      <c r="P48" s="58"/>
      <c r="Q48" s="58"/>
      <c r="R48" s="58"/>
      <c r="S48" s="58"/>
      <c r="T48" s="58"/>
    </row>
    <row r="49" spans="1:41" s="55" customFormat="1">
      <c r="A49" s="56"/>
      <c r="B49" s="57"/>
      <c r="C49" s="57"/>
      <c r="D49" s="58"/>
      <c r="E49" s="59"/>
      <c r="F49" s="58"/>
      <c r="G49" s="60"/>
      <c r="H49" s="57"/>
      <c r="I49" s="61"/>
      <c r="J49" s="58"/>
      <c r="K49" s="58"/>
      <c r="L49" s="58"/>
      <c r="M49" s="58"/>
      <c r="N49" s="62"/>
      <c r="O49" s="62"/>
      <c r="P49" s="58"/>
      <c r="Q49" s="58"/>
      <c r="R49" s="58"/>
      <c r="S49" s="58"/>
      <c r="T49" s="58"/>
    </row>
    <row r="50" spans="1:41" s="55" customFormat="1">
      <c r="A50" s="56"/>
      <c r="B50" s="57"/>
      <c r="C50" s="57"/>
      <c r="D50" s="58"/>
      <c r="E50" s="59"/>
      <c r="F50" s="58"/>
      <c r="G50" s="60"/>
      <c r="H50" s="57"/>
      <c r="I50" s="61"/>
      <c r="J50" s="58"/>
      <c r="K50" s="58"/>
      <c r="L50" s="58"/>
      <c r="M50" s="58"/>
      <c r="N50" s="62"/>
      <c r="O50" s="62"/>
      <c r="P50" s="58"/>
      <c r="Q50" s="58"/>
      <c r="R50" s="58"/>
      <c r="S50" s="58"/>
      <c r="T50" s="58"/>
    </row>
    <row r="51" spans="1:41" s="55" customFormat="1">
      <c r="A51" s="56"/>
      <c r="B51" s="57"/>
      <c r="C51" s="57"/>
      <c r="D51" s="58"/>
      <c r="E51" s="59"/>
      <c r="F51" s="58"/>
      <c r="G51" s="60"/>
      <c r="H51" s="57"/>
      <c r="I51" s="61"/>
      <c r="J51" s="58"/>
      <c r="K51" s="58"/>
      <c r="L51" s="58"/>
      <c r="M51" s="58"/>
      <c r="N51" s="62"/>
      <c r="O51" s="62"/>
      <c r="P51" s="58"/>
      <c r="Q51" s="58"/>
      <c r="R51" s="58"/>
      <c r="S51" s="58"/>
      <c r="T51" s="58"/>
    </row>
    <row r="52" spans="1:41" s="55" customFormat="1">
      <c r="A52" s="56"/>
      <c r="B52" s="57"/>
      <c r="C52" s="57"/>
      <c r="D52" s="58"/>
      <c r="E52" s="59"/>
      <c r="F52" s="58"/>
      <c r="G52" s="60"/>
      <c r="H52" s="57"/>
      <c r="I52" s="61"/>
      <c r="J52" s="58"/>
      <c r="K52" s="58"/>
      <c r="L52" s="58"/>
      <c r="M52" s="58"/>
      <c r="N52" s="62"/>
      <c r="O52" s="62"/>
      <c r="P52" s="58"/>
      <c r="Q52" s="58"/>
      <c r="R52" s="58"/>
      <c r="S52" s="58"/>
      <c r="T52" s="58"/>
    </row>
    <row r="53" spans="1:41" s="55" customFormat="1">
      <c r="A53" s="56"/>
      <c r="B53" s="57"/>
      <c r="C53" s="57"/>
      <c r="D53" s="58"/>
      <c r="E53" s="59"/>
      <c r="F53" s="58"/>
      <c r="G53" s="60"/>
      <c r="H53" s="57"/>
      <c r="I53" s="61"/>
      <c r="J53" s="58"/>
      <c r="K53" s="58"/>
      <c r="L53" s="58"/>
      <c r="M53" s="58"/>
      <c r="N53" s="62"/>
      <c r="O53" s="62"/>
      <c r="P53" s="58"/>
      <c r="Q53" s="58"/>
      <c r="R53" s="58"/>
      <c r="S53" s="58"/>
      <c r="T53" s="58"/>
    </row>
    <row r="54" spans="1:41" s="55" customFormat="1">
      <c r="A54" s="56"/>
      <c r="B54" s="57"/>
      <c r="C54" s="57"/>
      <c r="D54" s="58"/>
      <c r="E54" s="59"/>
      <c r="F54" s="58"/>
      <c r="G54" s="60"/>
      <c r="H54" s="57"/>
      <c r="I54" s="61"/>
      <c r="J54" s="58"/>
      <c r="K54" s="58"/>
      <c r="L54" s="58"/>
      <c r="M54" s="58"/>
      <c r="N54" s="62"/>
      <c r="O54" s="62"/>
      <c r="P54" s="58"/>
      <c r="Q54" s="58"/>
      <c r="R54" s="58"/>
      <c r="S54" s="58"/>
      <c r="T54" s="58"/>
    </row>
    <row r="55" spans="1:41" s="55" customFormat="1">
      <c r="A55" s="56"/>
      <c r="B55" s="57"/>
      <c r="C55" s="57"/>
      <c r="D55" s="58"/>
      <c r="E55" s="59"/>
      <c r="F55" s="58"/>
      <c r="G55" s="60"/>
      <c r="H55" s="57"/>
      <c r="I55" s="61"/>
      <c r="J55" s="58"/>
      <c r="K55" s="58"/>
      <c r="L55" s="58"/>
      <c r="M55" s="58"/>
      <c r="N55" s="62"/>
      <c r="O55" s="62"/>
      <c r="P55" s="58"/>
      <c r="Q55" s="58"/>
      <c r="R55" s="58"/>
      <c r="S55" s="58"/>
      <c r="T55" s="58"/>
    </row>
    <row r="56" spans="1:41" s="55" customFormat="1">
      <c r="A56" s="56"/>
      <c r="B56" s="57"/>
      <c r="C56" s="57"/>
      <c r="D56" s="58"/>
      <c r="E56" s="59"/>
      <c r="F56" s="58"/>
      <c r="G56" s="60"/>
      <c r="H56" s="57"/>
      <c r="I56" s="61"/>
      <c r="J56" s="58"/>
      <c r="K56" s="58"/>
      <c r="L56" s="58"/>
      <c r="M56" s="58"/>
      <c r="N56" s="62"/>
      <c r="O56" s="62"/>
      <c r="P56" s="58"/>
      <c r="Q56" s="58"/>
      <c r="R56" s="58"/>
      <c r="S56" s="58"/>
      <c r="T56" s="58"/>
    </row>
    <row r="57" spans="1:41" s="55" customFormat="1">
      <c r="A57" s="56"/>
      <c r="B57" s="57"/>
      <c r="C57" s="57"/>
      <c r="D57" s="58"/>
      <c r="E57" s="59"/>
      <c r="F57" s="58"/>
      <c r="G57" s="60"/>
      <c r="H57" s="57"/>
      <c r="I57" s="61"/>
      <c r="J57" s="58"/>
      <c r="K57" s="58"/>
      <c r="L57" s="58"/>
      <c r="M57" s="58"/>
      <c r="N57" s="62"/>
      <c r="O57" s="62"/>
      <c r="P57" s="58"/>
      <c r="Q57" s="58"/>
      <c r="R57" s="58"/>
      <c r="S57" s="58"/>
      <c r="T57" s="58"/>
    </row>
    <row r="58" spans="1:41" s="55" customFormat="1">
      <c r="A58" s="56"/>
      <c r="B58" s="57"/>
      <c r="C58" s="57"/>
      <c r="D58" s="58"/>
      <c r="E58" s="59"/>
      <c r="F58" s="58"/>
      <c r="G58" s="60"/>
      <c r="H58" s="57"/>
      <c r="I58" s="61"/>
      <c r="J58" s="58"/>
      <c r="K58" s="58"/>
      <c r="L58" s="58"/>
      <c r="M58" s="58"/>
      <c r="N58" s="62"/>
      <c r="O58" s="62"/>
      <c r="P58" s="58"/>
      <c r="Q58" s="58"/>
      <c r="R58" s="58"/>
      <c r="S58" s="58"/>
      <c r="T58" s="58"/>
    </row>
    <row r="59" spans="1:41" s="55" customFormat="1">
      <c r="A59" s="56"/>
      <c r="B59" s="57"/>
      <c r="C59" s="57"/>
      <c r="D59" s="58"/>
      <c r="E59" s="59"/>
      <c r="F59" s="58"/>
      <c r="G59" s="60"/>
      <c r="H59" s="57"/>
      <c r="I59" s="61"/>
      <c r="J59" s="58"/>
      <c r="K59" s="58"/>
      <c r="L59" s="58"/>
      <c r="M59" s="58"/>
      <c r="N59" s="62"/>
      <c r="O59" s="62"/>
      <c r="P59" s="58"/>
      <c r="Q59" s="58"/>
      <c r="R59" s="58"/>
      <c r="S59" s="58"/>
      <c r="T59" s="58"/>
    </row>
    <row r="60" spans="1:41" s="55" customFormat="1">
      <c r="A60" s="56"/>
      <c r="B60" s="57"/>
      <c r="C60" s="57"/>
      <c r="D60" s="58"/>
      <c r="E60" s="59"/>
      <c r="F60" s="58"/>
      <c r="G60" s="60"/>
      <c r="H60" s="57"/>
      <c r="I60" s="61"/>
      <c r="J60" s="58"/>
      <c r="K60" s="58"/>
      <c r="L60" s="58"/>
      <c r="M60" s="58"/>
      <c r="N60" s="62"/>
      <c r="O60" s="62"/>
      <c r="P60" s="58"/>
      <c r="Q60" s="58"/>
      <c r="R60" s="58"/>
      <c r="S60" s="58"/>
      <c r="T60" s="58"/>
    </row>
    <row r="61" spans="1:41" s="55" customFormat="1">
      <c r="A61" s="56"/>
      <c r="B61" s="57"/>
      <c r="C61" s="57"/>
      <c r="D61" s="58"/>
      <c r="E61" s="59"/>
      <c r="F61" s="58"/>
      <c r="G61" s="60"/>
      <c r="H61" s="57"/>
      <c r="I61" s="61"/>
      <c r="J61" s="58"/>
      <c r="K61" s="58"/>
      <c r="L61" s="58"/>
      <c r="M61" s="58"/>
      <c r="N61" s="62"/>
      <c r="O61" s="62"/>
      <c r="P61" s="58"/>
      <c r="Q61" s="58"/>
      <c r="R61" s="58"/>
      <c r="S61" s="58"/>
      <c r="T61" s="58"/>
    </row>
    <row r="62" spans="1:41" s="55" customFormat="1">
      <c r="A62" s="56"/>
      <c r="B62" s="57"/>
      <c r="C62" s="57"/>
      <c r="D62" s="58"/>
      <c r="E62" s="59"/>
      <c r="F62" s="58"/>
      <c r="G62" s="60"/>
      <c r="H62" s="57"/>
      <c r="I62" s="61"/>
      <c r="J62" s="58"/>
      <c r="K62" s="58"/>
      <c r="L62" s="58"/>
      <c r="M62" s="58"/>
      <c r="N62" s="62"/>
      <c r="O62" s="62"/>
      <c r="P62" s="58"/>
      <c r="Q62" s="58"/>
      <c r="R62" s="58"/>
      <c r="S62" s="58"/>
      <c r="T62" s="58"/>
    </row>
    <row r="63" spans="1:41" s="55" customFormat="1">
      <c r="A63" s="56"/>
      <c r="B63" s="57"/>
      <c r="C63" s="57"/>
      <c r="D63" s="58"/>
      <c r="E63" s="59"/>
      <c r="F63" s="58"/>
      <c r="G63" s="60"/>
      <c r="H63" s="57"/>
      <c r="I63" s="61"/>
      <c r="J63" s="58"/>
      <c r="K63" s="58"/>
      <c r="L63" s="58"/>
      <c r="M63" s="58"/>
      <c r="N63" s="62"/>
      <c r="O63" s="62"/>
      <c r="P63" s="58"/>
      <c r="Q63" s="58"/>
      <c r="R63" s="58"/>
      <c r="S63" s="58"/>
      <c r="T63" s="58"/>
    </row>
    <row r="64" spans="1:41" s="55" customFormat="1" ht="13">
      <c r="A64" s="63"/>
      <c r="B64" s="64" t="str">
        <f>'VO2 Raw '!C59</f>
        <v>Group 1:</v>
      </c>
      <c r="C64" s="65">
        <f>'VO2 Raw '!D59</f>
        <v>1</v>
      </c>
      <c r="D64" s="65"/>
      <c r="E64" s="65"/>
      <c r="F64" s="65"/>
      <c r="G64" s="65"/>
      <c r="H64" s="65"/>
      <c r="I64" s="65"/>
      <c r="J64" s="65"/>
      <c r="K64" s="65"/>
      <c r="L64" s="65"/>
      <c r="M64" s="65"/>
      <c r="N64" s="65"/>
      <c r="O64" s="65"/>
      <c r="P64" s="65"/>
      <c r="Q64" s="65"/>
      <c r="R64" s="65"/>
      <c r="S64" s="65"/>
      <c r="T64" s="65"/>
      <c r="U64" s="65"/>
      <c r="V64" s="66"/>
      <c r="W64" s="67"/>
      <c r="X64" s="67"/>
      <c r="Y64" s="67"/>
      <c r="Z64" s="67"/>
      <c r="AA64" s="67"/>
      <c r="AB64" s="67"/>
      <c r="AC64" s="67"/>
      <c r="AD64" s="67"/>
      <c r="AE64" s="67"/>
      <c r="AF64" s="67"/>
      <c r="AG64" s="67"/>
      <c r="AH64" s="67"/>
      <c r="AI64" s="67"/>
      <c r="AJ64" s="67"/>
      <c r="AK64" s="67"/>
      <c r="AL64" s="67"/>
      <c r="AM64" s="67"/>
      <c r="AN64" s="67"/>
      <c r="AO64" s="67"/>
    </row>
    <row r="65" spans="1:41" s="55" customFormat="1" ht="13">
      <c r="A65" s="68"/>
      <c r="B65" s="657" t="s">
        <v>30</v>
      </c>
      <c r="C65" s="658"/>
      <c r="D65" s="657" t="s">
        <v>108</v>
      </c>
      <c r="E65" s="659"/>
      <c r="F65" s="657" t="s">
        <v>162</v>
      </c>
      <c r="G65" s="658"/>
      <c r="H65" s="657" t="s">
        <v>163</v>
      </c>
      <c r="I65" s="658"/>
      <c r="J65" s="659" t="s">
        <v>116</v>
      </c>
      <c r="K65" s="658"/>
      <c r="L65" s="657" t="s">
        <v>112</v>
      </c>
      <c r="M65" s="658"/>
      <c r="N65" s="657" t="s">
        <v>32</v>
      </c>
      <c r="O65" s="658"/>
      <c r="P65" s="657" t="s">
        <v>164</v>
      </c>
      <c r="Q65" s="658"/>
      <c r="R65" s="657" t="s">
        <v>117</v>
      </c>
      <c r="S65" s="658"/>
      <c r="T65" s="657" t="s">
        <v>118</v>
      </c>
      <c r="U65" s="658"/>
      <c r="V65" s="66"/>
      <c r="W65" s="67"/>
      <c r="X65" s="67"/>
      <c r="Y65" s="67"/>
      <c r="Z65" s="67"/>
      <c r="AA65" s="67"/>
      <c r="AB65" s="69"/>
      <c r="AC65" s="69"/>
      <c r="AD65" s="67"/>
      <c r="AE65" s="67"/>
      <c r="AF65" s="67"/>
      <c r="AG65" s="67"/>
      <c r="AH65" s="67"/>
      <c r="AI65" s="67"/>
      <c r="AJ65" s="67"/>
      <c r="AK65" s="67"/>
      <c r="AL65" s="67"/>
      <c r="AM65" s="67"/>
      <c r="AN65" s="67"/>
      <c r="AO65" s="67"/>
    </row>
    <row r="66" spans="1:41" s="55" customFormat="1" ht="13.5">
      <c r="A66" s="70" t="s">
        <v>5</v>
      </c>
      <c r="B66" s="71" t="s">
        <v>161</v>
      </c>
      <c r="C66" s="72" t="s">
        <v>15</v>
      </c>
      <c r="D66" s="73" t="s">
        <v>191</v>
      </c>
      <c r="E66" s="73" t="s">
        <v>15</v>
      </c>
      <c r="F66" s="74" t="s">
        <v>190</v>
      </c>
      <c r="G66" s="75" t="s">
        <v>15</v>
      </c>
      <c r="H66" s="71" t="s">
        <v>165</v>
      </c>
      <c r="I66" s="72" t="s">
        <v>15</v>
      </c>
      <c r="J66" s="73" t="s">
        <v>31</v>
      </c>
      <c r="K66" s="73" t="s">
        <v>15</v>
      </c>
      <c r="L66" s="71" t="s">
        <v>103</v>
      </c>
      <c r="M66" s="73" t="s">
        <v>15</v>
      </c>
      <c r="N66" s="71" t="s">
        <v>111</v>
      </c>
      <c r="O66" s="72" t="s">
        <v>15</v>
      </c>
      <c r="P66" s="74" t="s">
        <v>111</v>
      </c>
      <c r="Q66" s="75" t="s">
        <v>15</v>
      </c>
      <c r="R66" s="71" t="s">
        <v>123</v>
      </c>
      <c r="S66" s="72" t="s">
        <v>15</v>
      </c>
      <c r="T66" s="71" t="s">
        <v>123</v>
      </c>
      <c r="U66" s="72" t="s">
        <v>15</v>
      </c>
      <c r="V66" s="76"/>
      <c r="W66" s="77"/>
      <c r="X66" s="77"/>
      <c r="Y66" s="77"/>
      <c r="Z66" s="77"/>
      <c r="AA66" s="77"/>
      <c r="AB66" s="77"/>
      <c r="AC66" s="77"/>
      <c r="AD66" s="77"/>
      <c r="AE66" s="77"/>
      <c r="AF66" s="77"/>
      <c r="AG66" s="77"/>
      <c r="AH66" s="77"/>
      <c r="AI66" s="77"/>
      <c r="AJ66" s="77"/>
      <c r="AK66" s="77"/>
      <c r="AL66" s="77"/>
      <c r="AM66" s="77"/>
      <c r="AN66" s="77"/>
      <c r="AO66" s="77"/>
    </row>
    <row r="67" spans="1:41" s="55" customFormat="1">
      <c r="A67" s="78" t="s">
        <v>34</v>
      </c>
      <c r="B67" s="79">
        <f>'VO2-mouse '!U63</f>
        <v>68.303811111111116</v>
      </c>
      <c r="C67" s="80">
        <f>'VO2-mouse '!U64</f>
        <v>4.9820650432976032</v>
      </c>
      <c r="D67" s="81">
        <f>'VO2-LBM'!U63</f>
        <v>4571.4434781509108</v>
      </c>
      <c r="E67" s="82">
        <f>'VO2-LBM'!U64</f>
        <v>267.67172517424689</v>
      </c>
      <c r="F67" s="83">
        <f>'EE-mouse'!U63</f>
        <v>0.32447093292592588</v>
      </c>
      <c r="G67" s="83">
        <f>'EE-mouse'!U64</f>
        <v>2.4166414724940941E-2</v>
      </c>
      <c r="H67" s="84">
        <f>'EE-LBM'!U63</f>
        <v>21.707111767099661</v>
      </c>
      <c r="I67" s="85">
        <f>'EE-LBM'!U64</f>
        <v>1.2933526943939022</v>
      </c>
      <c r="J67" s="84">
        <f>RER!U63</f>
        <v>0.75880047909787118</v>
      </c>
      <c r="K67" s="85">
        <f>RER!U64</f>
        <v>1.2899150314942424E-2</v>
      </c>
      <c r="L67" s="79">
        <f>'Food Intake'!U63</f>
        <v>6.8888888888888902E-2</v>
      </c>
      <c r="M67" s="80">
        <f>'Food Intake'!U64</f>
        <v>1.5762512176790117E-2</v>
      </c>
      <c r="N67" s="81">
        <f>'Activity-X total'!U63</f>
        <v>2156.2222222222222</v>
      </c>
      <c r="O67" s="82">
        <f>'Activity-X total'!U64</f>
        <v>450.10714088048513</v>
      </c>
      <c r="P67" s="86">
        <f>'Activity-X Ambulatory'!U63</f>
        <v>1168.4444444444443</v>
      </c>
      <c r="Q67" s="86">
        <f>'Activity-X Ambulatory'!U64</f>
        <v>274.08271820702794</v>
      </c>
      <c r="R67" s="84">
        <f>'Fat Oxidation-LBM'!U63</f>
        <v>1.8372144534159172</v>
      </c>
      <c r="S67" s="85">
        <f>'Fat Oxidation-LBM'!U64</f>
        <v>0.11434260786910405</v>
      </c>
      <c r="T67" s="84">
        <f>'Glucose Oxidation-LBM'!U63</f>
        <v>1.1576454724910112</v>
      </c>
      <c r="U67" s="85">
        <f>'Glucose Oxidation-LBM'!U64</f>
        <v>0.28021053795746775</v>
      </c>
      <c r="V67" s="87"/>
      <c r="W67" s="88"/>
      <c r="X67" s="89"/>
      <c r="Y67" s="89"/>
      <c r="Z67" s="90"/>
      <c r="AA67" s="90"/>
      <c r="AB67" s="91"/>
      <c r="AC67" s="91"/>
      <c r="AD67" s="91"/>
      <c r="AE67" s="91"/>
      <c r="AF67" s="88"/>
      <c r="AG67" s="88"/>
      <c r="AH67" s="89"/>
      <c r="AI67" s="89"/>
      <c r="AJ67" s="92"/>
      <c r="AK67" s="92"/>
      <c r="AL67" s="91"/>
      <c r="AM67" s="91"/>
      <c r="AN67" s="91"/>
      <c r="AO67" s="91"/>
    </row>
    <row r="68" spans="1:41" s="55" customFormat="1">
      <c r="A68" s="93" t="s">
        <v>35</v>
      </c>
      <c r="B68" s="94">
        <f>'VO2-mouse '!U66</f>
        <v>65.718933333333339</v>
      </c>
      <c r="C68" s="95">
        <f>'VO2-mouse '!U67</f>
        <v>5.3670446016136104</v>
      </c>
      <c r="D68" s="96">
        <f>'VO2-LBM'!U66</f>
        <v>4460.8818817328593</v>
      </c>
      <c r="E68" s="97">
        <f>'VO2-LBM'!U67</f>
        <v>403.18949372162609</v>
      </c>
      <c r="F68" s="83">
        <f>'EE-mouse'!U66</f>
        <v>0.31210046044444445</v>
      </c>
      <c r="G68" s="83">
        <f>'EE-mouse'!U67</f>
        <v>2.5755356986032447E-2</v>
      </c>
      <c r="H68" s="98">
        <f>'EE-LBM'!U66</f>
        <v>21.179883286962362</v>
      </c>
      <c r="I68" s="99">
        <f>'EE-LBM'!U67</f>
        <v>1.9264299841281278</v>
      </c>
      <c r="J68" s="98">
        <f>RER!U66</f>
        <v>0.75700885599291645</v>
      </c>
      <c r="K68" s="99">
        <f>RER!U67</f>
        <v>1.4078447048199967E-2</v>
      </c>
      <c r="L68" s="94">
        <f>'Food Intake'!U66</f>
        <v>7.3333333333333334E-2</v>
      </c>
      <c r="M68" s="95">
        <f>'Food Intake'!U67</f>
        <v>2.2791323885295572E-2</v>
      </c>
      <c r="N68" s="96">
        <f>'Activity-X total'!U66</f>
        <v>1892.5555555555557</v>
      </c>
      <c r="O68" s="97">
        <f>'Activity-X total'!U67</f>
        <v>497.87861391862458</v>
      </c>
      <c r="P68" s="86">
        <f>'Activity-X Ambulatory'!U66</f>
        <v>1075</v>
      </c>
      <c r="Q68" s="86">
        <f>'Activity-X Ambulatory'!U67</f>
        <v>351.9959358982556</v>
      </c>
      <c r="R68" s="98">
        <f>'Fat Oxidation-LBM'!U66</f>
        <v>1.7962164086159609</v>
      </c>
      <c r="S68" s="99">
        <f>'Fat Oxidation-LBM'!U67</f>
        <v>0.17685672372443581</v>
      </c>
      <c r="T68" s="98">
        <f>'Glucose Oxidation-LBM'!U66</f>
        <v>1.1203574686374518</v>
      </c>
      <c r="U68" s="99">
        <f>'Glucose Oxidation-LBM'!U67</f>
        <v>0.30928031653156479</v>
      </c>
      <c r="V68" s="87"/>
      <c r="W68" s="88"/>
      <c r="X68" s="89"/>
      <c r="Y68" s="89"/>
      <c r="Z68" s="90"/>
      <c r="AA68" s="90"/>
      <c r="AB68" s="91"/>
      <c r="AC68" s="91"/>
      <c r="AD68" s="91"/>
      <c r="AE68" s="91"/>
      <c r="AF68" s="88"/>
      <c r="AG68" s="88"/>
      <c r="AH68" s="89"/>
      <c r="AI68" s="89"/>
      <c r="AJ68" s="92"/>
      <c r="AK68" s="92"/>
      <c r="AL68" s="91"/>
      <c r="AM68" s="91"/>
      <c r="AN68" s="91"/>
      <c r="AO68" s="91"/>
    </row>
    <row r="69" spans="1:41" s="55" customFormat="1">
      <c r="A69" s="100" t="s">
        <v>36</v>
      </c>
      <c r="B69" s="94">
        <f>'VO2-mouse '!U69</f>
        <v>78.825955555555538</v>
      </c>
      <c r="C69" s="95">
        <f>'VO2-mouse '!U70</f>
        <v>3.5444390319882531</v>
      </c>
      <c r="D69" s="96">
        <f>'VO2-LBM'!U69</f>
        <v>5309.5967249537662</v>
      </c>
      <c r="E69" s="97">
        <f>'VO2-LBM'!U70</f>
        <v>234.43613820368572</v>
      </c>
      <c r="F69" s="83">
        <f>'EE-mouse'!U69</f>
        <v>0.37719873622222228</v>
      </c>
      <c r="G69" s="83">
        <f>'EE-mouse'!U70</f>
        <v>1.713734692034153E-2</v>
      </c>
      <c r="H69" s="98">
        <f>'EE-LBM'!U69</f>
        <v>25.41353727794581</v>
      </c>
      <c r="I69" s="99">
        <f>'EE-LBM'!U70</f>
        <v>1.1531976874600318</v>
      </c>
      <c r="J69" s="98">
        <f>RER!U69</f>
        <v>0.7945609832867836</v>
      </c>
      <c r="K69" s="99">
        <f>RER!U70</f>
        <v>1.5731736305723339E-2</v>
      </c>
      <c r="L69" s="94">
        <f>'Food Intake'!U69</f>
        <v>0.11555555555555556</v>
      </c>
      <c r="M69" s="95">
        <f>'Food Intake'!U70</f>
        <v>3.1274373211194605E-2</v>
      </c>
      <c r="N69" s="96">
        <f>'Activity-X total'!U69</f>
        <v>3712.5555555555557</v>
      </c>
      <c r="O69" s="97">
        <f>'Activity-X total'!U70</f>
        <v>631.69373537232582</v>
      </c>
      <c r="P69" s="86">
        <f>'Activity-X Ambulatory'!U69</f>
        <v>2168.1111111111113</v>
      </c>
      <c r="Q69" s="86">
        <f>'Activity-X Ambulatory'!U70</f>
        <v>492.0384030982305</v>
      </c>
      <c r="R69" s="98">
        <f>'Fat Oxidation-LBM'!U69</f>
        <v>1.8244968279842004</v>
      </c>
      <c r="S69" s="99">
        <f>'Fat Oxidation-LBM'!U70</f>
        <v>0.14242884634143244</v>
      </c>
      <c r="T69" s="98">
        <f>'Glucose Oxidation-LBM'!U69</f>
        <v>2.1811610884275168</v>
      </c>
      <c r="U69" s="99">
        <f>'Glucose Oxidation-LBM'!U70</f>
        <v>0.42697922549745365</v>
      </c>
      <c r="V69" s="87"/>
      <c r="W69" s="88"/>
      <c r="X69" s="89"/>
      <c r="Y69" s="89"/>
      <c r="Z69" s="90"/>
      <c r="AA69" s="90"/>
      <c r="AB69" s="91"/>
      <c r="AC69" s="91"/>
      <c r="AD69" s="91"/>
      <c r="AE69" s="91"/>
      <c r="AF69" s="88"/>
      <c r="AG69" s="88"/>
      <c r="AH69" s="89"/>
      <c r="AI69" s="89"/>
      <c r="AJ69" s="92"/>
      <c r="AK69" s="92"/>
      <c r="AL69" s="91"/>
      <c r="AM69" s="91"/>
      <c r="AN69" s="91"/>
      <c r="AO69" s="91"/>
    </row>
    <row r="70" spans="1:41" s="55" customFormat="1">
      <c r="A70" s="100" t="s">
        <v>37</v>
      </c>
      <c r="B70" s="94">
        <f>'VO2-mouse '!U72</f>
        <v>82.414755555555544</v>
      </c>
      <c r="C70" s="95">
        <f>'VO2-mouse '!U73</f>
        <v>2.6312409997852004</v>
      </c>
      <c r="D70" s="96">
        <f>'VO2-LBM'!U72</f>
        <v>5547.8894342563108</v>
      </c>
      <c r="E70" s="97">
        <f>'VO2-LBM'!U73</f>
        <v>150.85615424931544</v>
      </c>
      <c r="F70" s="83">
        <f>'EE-mouse'!U72</f>
        <v>0.39597311755555559</v>
      </c>
      <c r="G70" s="83">
        <f>'EE-mouse'!U73</f>
        <v>1.23667736774635E-2</v>
      </c>
      <c r="H70" s="98">
        <f>'EE-LBM'!U72</f>
        <v>26.659158716447145</v>
      </c>
      <c r="I70" s="99">
        <f>'EE-LBM'!U73</f>
        <v>0.7147726514115823</v>
      </c>
      <c r="J70" s="98">
        <f>RER!U72</f>
        <v>0.81522221990607202</v>
      </c>
      <c r="K70" s="99">
        <f>RER!U73</f>
        <v>1.2336207256155101E-2</v>
      </c>
      <c r="L70" s="94">
        <f>'Food Intake'!U72</f>
        <v>0.1677777777777778</v>
      </c>
      <c r="M70" s="95">
        <f>'Food Intake'!U73</f>
        <v>2.7017369812861833E-2</v>
      </c>
      <c r="N70" s="96">
        <f>'Activity-X total'!U72</f>
        <v>4440.333333333333</v>
      </c>
      <c r="O70" s="97">
        <f>'Activity-X total'!U73</f>
        <v>446.79581466258168</v>
      </c>
      <c r="P70" s="86">
        <f>'Activity-X Ambulatory'!U72</f>
        <v>2725</v>
      </c>
      <c r="Q70" s="86">
        <f>'Activity-X Ambulatory'!U73</f>
        <v>343.62665463810828</v>
      </c>
      <c r="R70" s="98">
        <f>'Fat Oxidation-LBM'!U72</f>
        <v>1.7449516546446147</v>
      </c>
      <c r="S70" s="99">
        <f>'Fat Oxidation-LBM'!U73</f>
        <v>0.13480735465260865</v>
      </c>
      <c r="T70" s="98">
        <f>'Glucose Oxidation-LBM'!U72</f>
        <v>2.7155747639591437</v>
      </c>
      <c r="U70" s="99">
        <f>'Glucose Oxidation-LBM'!U73</f>
        <v>0.31332380640792151</v>
      </c>
      <c r="V70" s="87"/>
      <c r="W70" s="88"/>
      <c r="X70" s="89"/>
      <c r="Y70" s="89"/>
      <c r="Z70" s="90"/>
      <c r="AA70" s="90"/>
      <c r="AB70" s="91"/>
      <c r="AC70" s="91"/>
      <c r="AD70" s="91"/>
      <c r="AE70" s="91"/>
      <c r="AF70" s="88"/>
      <c r="AG70" s="88"/>
      <c r="AH70" s="89"/>
      <c r="AI70" s="89"/>
      <c r="AJ70" s="92"/>
      <c r="AK70" s="92"/>
      <c r="AL70" s="91"/>
      <c r="AM70" s="91"/>
      <c r="AN70" s="91"/>
      <c r="AO70" s="91"/>
    </row>
    <row r="71" spans="1:41" s="55" customFormat="1">
      <c r="A71" s="100" t="s">
        <v>38</v>
      </c>
      <c r="B71" s="94">
        <f>'VO2-mouse '!U75</f>
        <v>71.691329629629635</v>
      </c>
      <c r="C71" s="95">
        <f>'VO2-mouse '!U76</f>
        <v>3.0442408955902316</v>
      </c>
      <c r="D71" s="96">
        <f>'VO2-LBM'!U75</f>
        <v>4816.1152743186303</v>
      </c>
      <c r="E71" s="97">
        <f>'VO2-LBM'!U76</f>
        <v>157.3678147219056</v>
      </c>
      <c r="F71" s="83">
        <f>'EE-mouse'!U75</f>
        <v>0.34644146477777776</v>
      </c>
      <c r="G71" s="83">
        <f>'EE-mouse'!U76</f>
        <v>1.4494716961391435E-2</v>
      </c>
      <c r="H71" s="98">
        <f>'EE-LBM'!U75</f>
        <v>23.282359136049561</v>
      </c>
      <c r="I71" s="99">
        <f>'EE-LBM'!U76</f>
        <v>0.76922760432801252</v>
      </c>
      <c r="J71" s="98">
        <f>RER!U75</f>
        <v>0.83976213274751965</v>
      </c>
      <c r="K71" s="99">
        <f>RER!U76</f>
        <v>1.6731285425346989E-2</v>
      </c>
      <c r="L71" s="94">
        <f>'Food Intake'!U75</f>
        <v>0.21333333333333335</v>
      </c>
      <c r="M71" s="95">
        <f>'Food Intake'!U76</f>
        <v>4.3779751788545644E-2</v>
      </c>
      <c r="N71" s="96">
        <f>'Activity-X total'!U75</f>
        <v>2939</v>
      </c>
      <c r="O71" s="97">
        <f>'Activity-X total'!U76</f>
        <v>274.72460958405441</v>
      </c>
      <c r="P71" s="86">
        <f>'Activity-X Ambulatory'!U75</f>
        <v>1723.2222222222222</v>
      </c>
      <c r="Q71" s="86">
        <f>'Activity-X Ambulatory'!U76</f>
        <v>206.49218291484613</v>
      </c>
      <c r="R71" s="98">
        <f>'Fat Oxidation-LBM'!U75</f>
        <v>1.3003449783678636</v>
      </c>
      <c r="S71" s="99">
        <f>'Fat Oxidation-LBM'!U76</f>
        <v>0.14828953846708909</v>
      </c>
      <c r="T71" s="98">
        <f>'Glucose Oxidation-LBM'!U75</f>
        <v>2.9372769817046365</v>
      </c>
      <c r="U71" s="99">
        <f>'Glucose Oxidation-LBM'!U76</f>
        <v>0.40212767520279796</v>
      </c>
      <c r="V71" s="87"/>
      <c r="W71" s="88"/>
      <c r="X71" s="89"/>
      <c r="Y71" s="89"/>
      <c r="Z71" s="90"/>
      <c r="AA71" s="90"/>
      <c r="AB71" s="91"/>
      <c r="AC71" s="91"/>
      <c r="AD71" s="91"/>
      <c r="AE71" s="91"/>
      <c r="AF71" s="88"/>
      <c r="AG71" s="88"/>
      <c r="AH71" s="89"/>
      <c r="AI71" s="89"/>
      <c r="AJ71" s="92"/>
      <c r="AK71" s="92"/>
      <c r="AL71" s="91"/>
      <c r="AM71" s="91"/>
      <c r="AN71" s="91"/>
      <c r="AO71" s="91"/>
    </row>
    <row r="72" spans="1:41" s="55" customFormat="1">
      <c r="A72" s="100" t="s">
        <v>39</v>
      </c>
      <c r="B72" s="94">
        <f>'VO2-mouse '!U78</f>
        <v>73.42127777777776</v>
      </c>
      <c r="C72" s="95">
        <f>'VO2-mouse '!U79</f>
        <v>3.735518025746801</v>
      </c>
      <c r="D72" s="96">
        <f>'VO2-LBM'!U78</f>
        <v>4949.4121384180507</v>
      </c>
      <c r="E72" s="97">
        <f>'VO2-LBM'!U79</f>
        <v>252.99385419090262</v>
      </c>
      <c r="F72" s="83">
        <f>'EE-mouse'!U78</f>
        <v>0.35725559907407406</v>
      </c>
      <c r="G72" s="83">
        <f>'EE-mouse'!U79</f>
        <v>1.7094715567462535E-2</v>
      </c>
      <c r="H72" s="98">
        <f>'EE-LBM'!U78</f>
        <v>24.095226187216852</v>
      </c>
      <c r="I72" s="99">
        <f>'EE-LBM'!U79</f>
        <v>1.2065185420359461</v>
      </c>
      <c r="J72" s="98">
        <f>RER!U78</f>
        <v>0.87254946390547505</v>
      </c>
      <c r="K72" s="99">
        <f>RER!U79</f>
        <v>2.1023077339457834E-2</v>
      </c>
      <c r="L72" s="94">
        <f>'Food Intake'!U78</f>
        <v>0.19444444444444445</v>
      </c>
      <c r="M72" s="95">
        <f>'Food Intake'!U79</f>
        <v>3.6708730081515088E-2</v>
      </c>
      <c r="N72" s="96">
        <f>'Activity-X total'!U78</f>
        <v>3085.8888888888887</v>
      </c>
      <c r="O72" s="97">
        <f>'Activity-X total'!U79</f>
        <v>815.92349594466759</v>
      </c>
      <c r="P72" s="86">
        <f>'Activity-X Ambulatory'!U78</f>
        <v>1857.3333333333333</v>
      </c>
      <c r="Q72" s="86">
        <f>'Activity-X Ambulatory'!U79</f>
        <v>616.21023649040069</v>
      </c>
      <c r="R72" s="98">
        <f>'Fat Oxidation-LBM'!U78</f>
        <v>1.0774957985230245</v>
      </c>
      <c r="S72" s="99">
        <f>'Fat Oxidation-LBM'!U79</f>
        <v>0.19272380058271854</v>
      </c>
      <c r="T72" s="98">
        <f>'Glucose Oxidation-LBM'!U78</f>
        <v>3.7185106091191122</v>
      </c>
      <c r="U72" s="99">
        <f>'Glucose Oxidation-LBM'!U79</f>
        <v>0.44877674610580881</v>
      </c>
      <c r="V72" s="87"/>
      <c r="W72" s="88"/>
      <c r="X72" s="89"/>
      <c r="Y72" s="89"/>
      <c r="Z72" s="90"/>
      <c r="AA72" s="90"/>
      <c r="AB72" s="91"/>
      <c r="AC72" s="91"/>
      <c r="AD72" s="91"/>
      <c r="AE72" s="91"/>
      <c r="AF72" s="88"/>
      <c r="AG72" s="88"/>
      <c r="AH72" s="89"/>
      <c r="AI72" s="89"/>
      <c r="AJ72" s="92"/>
      <c r="AK72" s="92"/>
      <c r="AL72" s="91"/>
      <c r="AM72" s="91"/>
      <c r="AN72" s="91"/>
      <c r="AO72" s="91"/>
    </row>
    <row r="73" spans="1:41" s="55" customFormat="1">
      <c r="A73" s="100" t="s">
        <v>40</v>
      </c>
      <c r="B73" s="94">
        <f>'VO2-mouse '!U81</f>
        <v>73.445370370370384</v>
      </c>
      <c r="C73" s="95">
        <f>'VO2-mouse '!U82</f>
        <v>1.2876699526981363</v>
      </c>
      <c r="D73" s="96">
        <f>'VO2-LBM'!U81</f>
        <v>4980.9418597494914</v>
      </c>
      <c r="E73" s="97">
        <f>'VO2-LBM'!U82</f>
        <v>208.41977303583531</v>
      </c>
      <c r="F73" s="83">
        <f>'EE-mouse'!U81</f>
        <v>0.3585162207407408</v>
      </c>
      <c r="G73" s="83">
        <f>'EE-mouse'!U82</f>
        <v>6.9240157001739895E-3</v>
      </c>
      <c r="H73" s="98">
        <f>'EE-LBM'!U81</f>
        <v>24.324152152494307</v>
      </c>
      <c r="I73" s="99">
        <f>'EE-LBM'!U82</f>
        <v>1.0559623154559257</v>
      </c>
      <c r="J73" s="98">
        <f>RER!U81</f>
        <v>0.88169359733445252</v>
      </c>
      <c r="K73" s="99">
        <f>RER!U82</f>
        <v>2.1632856699360364E-2</v>
      </c>
      <c r="L73" s="94">
        <f>'Food Intake'!U81</f>
        <v>0.18999999999999997</v>
      </c>
      <c r="M73" s="95">
        <f>'Food Intake'!U82</f>
        <v>2.9344694769431679E-2</v>
      </c>
      <c r="N73" s="96">
        <f>'Activity-X total'!U81</f>
        <v>2966.2222222222222</v>
      </c>
      <c r="O73" s="97">
        <f>'Activity-X total'!U82</f>
        <v>523.80119155229579</v>
      </c>
      <c r="P73" s="86">
        <f>'Activity-X Ambulatory'!U81</f>
        <v>1728.8888888888889</v>
      </c>
      <c r="Q73" s="86">
        <f>'Activity-X Ambulatory'!U82</f>
        <v>420.65255009477187</v>
      </c>
      <c r="R73" s="98">
        <f>'Fat Oxidation-LBM'!U81</f>
        <v>0.96847226781599105</v>
      </c>
      <c r="S73" s="99">
        <f>'Fat Oxidation-LBM'!U82</f>
        <v>0.1527942879715424</v>
      </c>
      <c r="T73" s="98">
        <f>'Glucose Oxidation-LBM'!U81</f>
        <v>4.0555755453666391</v>
      </c>
      <c r="U73" s="99">
        <f>'Glucose Oxidation-LBM'!U82</f>
        <v>0.51498811377662157</v>
      </c>
      <c r="V73" s="87"/>
      <c r="W73" s="88"/>
      <c r="X73" s="89"/>
      <c r="Y73" s="89"/>
      <c r="Z73" s="90"/>
      <c r="AA73" s="90"/>
      <c r="AB73" s="91"/>
      <c r="AC73" s="91"/>
      <c r="AD73" s="91"/>
      <c r="AE73" s="91"/>
      <c r="AF73" s="88"/>
      <c r="AG73" s="88"/>
      <c r="AH73" s="89"/>
      <c r="AI73" s="89"/>
      <c r="AJ73" s="92"/>
      <c r="AK73" s="92"/>
      <c r="AL73" s="91"/>
      <c r="AM73" s="91"/>
      <c r="AN73" s="91"/>
      <c r="AO73" s="91"/>
    </row>
    <row r="74" spans="1:41" s="55" customFormat="1">
      <c r="A74" s="100" t="s">
        <v>41</v>
      </c>
      <c r="B74" s="94">
        <f>'VO2-mouse '!U84</f>
        <v>69.400274074074076</v>
      </c>
      <c r="C74" s="95">
        <f>'VO2-mouse '!U85</f>
        <v>3.0519635637416389</v>
      </c>
      <c r="D74" s="96">
        <f>'VO2-LBM'!U84</f>
        <v>4688.6986602603965</v>
      </c>
      <c r="E74" s="97">
        <f>'VO2-LBM'!U85</f>
        <v>238.03289004620243</v>
      </c>
      <c r="F74" s="83">
        <f>'EE-mouse'!U84</f>
        <v>0.33911331162962965</v>
      </c>
      <c r="G74" s="83">
        <f>'EE-mouse'!U85</f>
        <v>1.4525069062440672E-2</v>
      </c>
      <c r="H74" s="98">
        <f>'EE-LBM'!U84</f>
        <v>22.927571254830131</v>
      </c>
      <c r="I74" s="99">
        <f>'EE-LBM'!U85</f>
        <v>1.1939549303498602</v>
      </c>
      <c r="J74" s="98">
        <f>RER!U84</f>
        <v>0.88929209975852408</v>
      </c>
      <c r="K74" s="99">
        <f>RER!U85</f>
        <v>2.2137742080862697E-2</v>
      </c>
      <c r="L74" s="94">
        <f>'Food Intake'!U84</f>
        <v>0.18222222222222217</v>
      </c>
      <c r="M74" s="95">
        <f>'Food Intake'!U85</f>
        <v>4.3068994318476252E-2</v>
      </c>
      <c r="N74" s="96">
        <f>'Activity-X total'!U84</f>
        <v>2200.8888888888887</v>
      </c>
      <c r="O74" s="97">
        <f>'Activity-X total'!U85</f>
        <v>620.46929918777437</v>
      </c>
      <c r="P74" s="86">
        <f>'Activity-X Ambulatory'!U84</f>
        <v>1295.1111111111111</v>
      </c>
      <c r="Q74" s="86">
        <f>'Activity-X Ambulatory'!U85</f>
        <v>456.04938342624342</v>
      </c>
      <c r="R74" s="98">
        <f>'Fat Oxidation-LBM'!U84</f>
        <v>0.86467933263257102</v>
      </c>
      <c r="S74" s="99">
        <f>'Fat Oxidation-LBM'!U85</f>
        <v>0.16582554784992568</v>
      </c>
      <c r="T74" s="98">
        <f>'Glucose Oxidation-LBM'!U84</f>
        <v>3.9446404946123343</v>
      </c>
      <c r="U74" s="99">
        <f>'Glucose Oxidation-LBM'!U85</f>
        <v>0.54185724287061898</v>
      </c>
      <c r="V74" s="87"/>
      <c r="W74" s="88"/>
      <c r="X74" s="89"/>
      <c r="Y74" s="89"/>
      <c r="Z74" s="90"/>
      <c r="AA74" s="90"/>
      <c r="AB74" s="91"/>
      <c r="AC74" s="91"/>
      <c r="AD74" s="91"/>
      <c r="AE74" s="91"/>
      <c r="AF74" s="88"/>
      <c r="AG74" s="88"/>
      <c r="AH74" s="89"/>
      <c r="AI74" s="89"/>
      <c r="AJ74" s="92"/>
      <c r="AK74" s="92"/>
      <c r="AL74" s="91"/>
      <c r="AM74" s="91"/>
      <c r="AN74" s="91"/>
      <c r="AO74" s="91"/>
    </row>
    <row r="75" spans="1:41" s="55" customFormat="1">
      <c r="A75" s="100" t="s">
        <v>42</v>
      </c>
      <c r="B75" s="94">
        <f>'VO2-mouse '!U87</f>
        <v>70.884170370370384</v>
      </c>
      <c r="C75" s="95">
        <f>'VO2-mouse '!U88</f>
        <v>4.2803211549976963</v>
      </c>
      <c r="D75" s="96">
        <f>'VO2-LBM'!U87</f>
        <v>4735.3698721005358</v>
      </c>
      <c r="E75" s="97">
        <f>'VO2-LBM'!U88</f>
        <v>177.24814102098017</v>
      </c>
      <c r="F75" s="83">
        <f>'EE-mouse'!U87</f>
        <v>0.34669679614814813</v>
      </c>
      <c r="G75" s="83">
        <f>'EE-mouse'!U85</f>
        <v>1.4525069062440672E-2</v>
      </c>
      <c r="H75" s="98">
        <f>'EE-LBM'!U87</f>
        <v>23.173161045312728</v>
      </c>
      <c r="I75" s="99">
        <f>'EE-LBM'!U88</f>
        <v>0.9239374001866375</v>
      </c>
      <c r="J75" s="98">
        <f>RER!U87</f>
        <v>0.89119726878243222</v>
      </c>
      <c r="K75" s="99">
        <f>RER!U88</f>
        <v>2.436854842172613E-2</v>
      </c>
      <c r="L75" s="94">
        <f>'Food Intake'!U87</f>
        <v>0.20666666666666667</v>
      </c>
      <c r="M75" s="95">
        <f>'Food Intake'!U88</f>
        <v>4.8989794855663592E-2</v>
      </c>
      <c r="N75" s="96">
        <f>'Activity-X total'!U87</f>
        <v>1808.1111111111111</v>
      </c>
      <c r="O75" s="97">
        <f>'Activity-X total'!U88</f>
        <v>422.56131851038441</v>
      </c>
      <c r="P75" s="86">
        <f>'Activity-X Ambulatory'!U87</f>
        <v>935.55555555555554</v>
      </c>
      <c r="Q75" s="86">
        <f>'Activity-X Ambulatory'!U88</f>
        <v>258.77468272563505</v>
      </c>
      <c r="R75" s="98">
        <f>'Fat Oxidation-LBM'!U87</f>
        <v>0.84660091228138112</v>
      </c>
      <c r="S75" s="99">
        <f>'Fat Oxidation-LBM'!U88</f>
        <v>0.19012377626491436</v>
      </c>
      <c r="T75" s="98">
        <f>'Glucose Oxidation-LBM'!U87</f>
        <v>4.0560665344573748</v>
      </c>
      <c r="U75" s="99">
        <f>'Glucose Oxidation-LBM'!U88</f>
        <v>0.61322716727877624</v>
      </c>
      <c r="V75" s="87"/>
      <c r="W75" s="88"/>
      <c r="X75" s="89"/>
      <c r="Y75" s="89"/>
      <c r="Z75" s="90"/>
      <c r="AA75" s="90"/>
      <c r="AB75" s="91"/>
      <c r="AC75" s="91"/>
      <c r="AD75" s="91"/>
      <c r="AE75" s="91"/>
      <c r="AF75" s="88"/>
      <c r="AG75" s="88"/>
      <c r="AH75" s="89"/>
      <c r="AI75" s="89"/>
      <c r="AJ75" s="92"/>
      <c r="AK75" s="92"/>
      <c r="AL75" s="91"/>
      <c r="AM75" s="91"/>
      <c r="AN75" s="91"/>
      <c r="AO75" s="91"/>
    </row>
    <row r="76" spans="1:41" s="55" customFormat="1">
      <c r="A76" s="100" t="s">
        <v>43</v>
      </c>
      <c r="B76" s="94">
        <f>'VO2-mouse '!U90</f>
        <v>68.261970370370378</v>
      </c>
      <c r="C76" s="95">
        <f>'VO2-mouse '!U91</f>
        <v>2.7384220926838032</v>
      </c>
      <c r="D76" s="96">
        <f>'VO2-LBM'!U90</f>
        <v>4654.6162971541225</v>
      </c>
      <c r="E76" s="97">
        <f>'VO2-LBM'!U91</f>
        <v>311.44083856400573</v>
      </c>
      <c r="F76" s="83">
        <f>'EE-mouse'!U90</f>
        <v>0.33514433192592596</v>
      </c>
      <c r="G76" s="83">
        <f>'EE-mouse'!U91</f>
        <v>1.383627152365814E-2</v>
      </c>
      <c r="H76" s="98">
        <f>'EE-LBM'!U90</f>
        <v>22.872088391744629</v>
      </c>
      <c r="I76" s="99">
        <f>'EE-LBM'!U91</f>
        <v>1.5754776872387934</v>
      </c>
      <c r="J76" s="98">
        <f>RER!U90</f>
        <v>0.90859119218879258</v>
      </c>
      <c r="K76" s="99">
        <f>RER!U91</f>
        <v>2.4369159722416555E-2</v>
      </c>
      <c r="L76" s="94">
        <f>'Food Intake'!U90</f>
        <v>0.23111111111111113</v>
      </c>
      <c r="M76" s="95">
        <f>'Food Intake'!U91</f>
        <v>6.4838355513376592E-2</v>
      </c>
      <c r="N76" s="96">
        <f>'Activity-X total'!U90</f>
        <v>1208</v>
      </c>
      <c r="O76" s="97">
        <f>'Activity-X total'!U91</f>
        <v>185.48405142581217</v>
      </c>
      <c r="P76" s="86">
        <f>'Activity-X Ambulatory'!U90</f>
        <v>578.55555555555554</v>
      </c>
      <c r="Q76" s="86">
        <f>'Activity-X Ambulatory'!U91</f>
        <v>122.91348709007475</v>
      </c>
      <c r="R76" s="98">
        <f>'Fat Oxidation-LBM'!U90</f>
        <v>0.68758304029619177</v>
      </c>
      <c r="S76" s="99">
        <f>'Fat Oxidation-LBM'!U91</f>
        <v>0.15203894487216671</v>
      </c>
      <c r="T76" s="98">
        <f>'Glucose Oxidation-LBM'!U90</f>
        <v>4.3778636522968233</v>
      </c>
      <c r="U76" s="99">
        <f>'Glucose Oxidation-LBM'!U91</f>
        <v>0.62059353563428998</v>
      </c>
      <c r="V76" s="87"/>
      <c r="W76" s="88"/>
      <c r="X76" s="89"/>
      <c r="Y76" s="89"/>
      <c r="Z76" s="90"/>
      <c r="AA76" s="90"/>
      <c r="AB76" s="91"/>
      <c r="AC76" s="91"/>
      <c r="AD76" s="91"/>
      <c r="AE76" s="91"/>
      <c r="AF76" s="88"/>
      <c r="AG76" s="88"/>
      <c r="AH76" s="89"/>
      <c r="AI76" s="89"/>
      <c r="AJ76" s="92"/>
      <c r="AK76" s="92"/>
      <c r="AL76" s="91"/>
      <c r="AM76" s="91"/>
      <c r="AN76" s="91"/>
      <c r="AO76" s="91"/>
    </row>
    <row r="77" spans="1:41" s="55" customFormat="1">
      <c r="A77" s="100" t="s">
        <v>44</v>
      </c>
      <c r="B77" s="94">
        <f>'VO2-mouse '!U93</f>
        <v>64.281496296296297</v>
      </c>
      <c r="C77" s="95">
        <f>'VO2-mouse '!U94</f>
        <v>2.8289542206410663</v>
      </c>
      <c r="D77" s="96">
        <f>'VO2-LBM'!U93</f>
        <v>4362.5135855432227</v>
      </c>
      <c r="E77" s="97">
        <f>'VO2-LBM'!U94</f>
        <v>267.22892692412216</v>
      </c>
      <c r="F77" s="83">
        <f>'EE-mouse'!U93</f>
        <v>0.3167526108888889</v>
      </c>
      <c r="G77" s="83">
        <f>'EE-mouse'!U94</f>
        <v>1.5040722797591414E-2</v>
      </c>
      <c r="H77" s="98">
        <f>'EE-LBM'!U93</f>
        <v>21.516655522842246</v>
      </c>
      <c r="I77" s="99">
        <f>'EE-LBM'!U94</f>
        <v>1.4006467785360821</v>
      </c>
      <c r="J77" s="98">
        <f>RER!U93</f>
        <v>0.91922063471601922</v>
      </c>
      <c r="K77" s="99">
        <f>RER!U94</f>
        <v>2.7202574103332863E-2</v>
      </c>
      <c r="L77" s="94">
        <f>'Food Intake'!U93</f>
        <v>0.20111111111111113</v>
      </c>
      <c r="M77" s="95">
        <f>'Food Intake'!U94</f>
        <v>4.6590546383850011E-2</v>
      </c>
      <c r="N77" s="96">
        <f>'Activity-X total'!U93</f>
        <v>1138.4444444444443</v>
      </c>
      <c r="O77" s="97">
        <f>'Activity-X total'!U94</f>
        <v>218.6180148563999</v>
      </c>
      <c r="P77" s="86">
        <f>'Activity-X Ambulatory'!U93</f>
        <v>517.77777777777783</v>
      </c>
      <c r="Q77" s="86">
        <f>'Activity-X Ambulatory'!U94</f>
        <v>120.80767288198416</v>
      </c>
      <c r="R77" s="98">
        <f>'Fat Oxidation-LBM'!U93</f>
        <v>0.52165313075683595</v>
      </c>
      <c r="S77" s="99">
        <f>'Fat Oxidation-LBM'!U94</f>
        <v>0.1491318072597623</v>
      </c>
      <c r="T77" s="98">
        <f>'Glucose Oxidation-LBM'!U93</f>
        <v>4.4351440581434574</v>
      </c>
      <c r="U77" s="99">
        <f>'Glucose Oxidation-LBM'!U94</f>
        <v>0.68454426943126923</v>
      </c>
      <c r="V77" s="87"/>
      <c r="W77" s="88"/>
      <c r="X77" s="89"/>
      <c r="Y77" s="89"/>
      <c r="Z77" s="90"/>
      <c r="AA77" s="90"/>
      <c r="AB77" s="91"/>
      <c r="AC77" s="91"/>
      <c r="AD77" s="91"/>
      <c r="AE77" s="91"/>
      <c r="AF77" s="88"/>
      <c r="AG77" s="88"/>
      <c r="AH77" s="89"/>
      <c r="AI77" s="89"/>
      <c r="AJ77" s="92"/>
      <c r="AK77" s="92"/>
      <c r="AL77" s="91"/>
      <c r="AM77" s="91"/>
      <c r="AN77" s="91"/>
      <c r="AO77" s="91"/>
    </row>
    <row r="78" spans="1:41" s="55" customFormat="1">
      <c r="A78" s="100" t="s">
        <v>45</v>
      </c>
      <c r="B78" s="94">
        <f>'VO2-mouse '!U96</f>
        <v>65.74908518518518</v>
      </c>
      <c r="C78" s="95">
        <f>'VO2-mouse '!U97</f>
        <v>3.5777916115118757</v>
      </c>
      <c r="D78" s="96">
        <f>'VO2-LBM'!U96</f>
        <v>4407.2343378418427</v>
      </c>
      <c r="E78" s="97">
        <f>'VO2-LBM'!U97</f>
        <v>181.56629238600894</v>
      </c>
      <c r="F78" s="83">
        <f>'EE-mouse'!U96</f>
        <v>0.3243709708518519</v>
      </c>
      <c r="G78" s="83">
        <f>'EE-mouse'!U97</f>
        <v>1.6870177600780085E-2</v>
      </c>
      <c r="H78" s="98">
        <f>'EE-LBM'!U96</f>
        <v>21.755987222839032</v>
      </c>
      <c r="I78" s="99">
        <f>'EE-LBM'!U97</f>
        <v>0.88559401852916253</v>
      </c>
      <c r="J78" s="98">
        <f>RER!U96</f>
        <v>0.9346311719984427</v>
      </c>
      <c r="K78" s="99">
        <f>RER!U97</f>
        <v>1.717425692504702E-2</v>
      </c>
      <c r="L78" s="94">
        <f>'Food Intake'!U96</f>
        <v>0.21111111111111114</v>
      </c>
      <c r="M78" s="95">
        <f>'Food Intake'!U97</f>
        <v>3.280601420321029E-2</v>
      </c>
      <c r="N78" s="96">
        <f>'Activity-X total'!U96</f>
        <v>1311.2222222222222</v>
      </c>
      <c r="O78" s="97">
        <f>'Activity-X total'!U97</f>
        <v>364.65176606431947</v>
      </c>
      <c r="P78" s="86">
        <f>'Activity-X Ambulatory'!U96</f>
        <v>719.22222222222217</v>
      </c>
      <c r="Q78" s="86">
        <f>'Activity-X Ambulatory'!U97</f>
        <v>238.70587304706285</v>
      </c>
      <c r="R78" s="98">
        <f>'Fat Oxidation-LBM'!U96</f>
        <v>0.49817637134103826</v>
      </c>
      <c r="S78" s="99">
        <f>'Fat Oxidation-LBM'!U97</f>
        <v>0.13742431730134258</v>
      </c>
      <c r="T78" s="98">
        <f>'Glucose Oxidation-LBM'!U96</f>
        <v>4.5585543576615954</v>
      </c>
      <c r="U78" s="99">
        <f>'Glucose Oxidation-LBM'!U97</f>
        <v>0.3747247991243825</v>
      </c>
      <c r="V78" s="87"/>
      <c r="W78" s="88"/>
      <c r="X78" s="89"/>
      <c r="Y78" s="89"/>
      <c r="Z78" s="90"/>
      <c r="AA78" s="90"/>
      <c r="AB78" s="91"/>
      <c r="AC78" s="91"/>
      <c r="AD78" s="91"/>
      <c r="AE78" s="91"/>
      <c r="AF78" s="88"/>
      <c r="AG78" s="88"/>
      <c r="AH78" s="89"/>
      <c r="AI78" s="89"/>
      <c r="AJ78" s="92"/>
      <c r="AK78" s="92"/>
      <c r="AL78" s="91"/>
      <c r="AM78" s="91"/>
      <c r="AN78" s="91"/>
      <c r="AO78" s="91"/>
    </row>
    <row r="79" spans="1:41" s="55" customFormat="1">
      <c r="A79" s="101" t="s">
        <v>46</v>
      </c>
      <c r="B79" s="94">
        <f>'VO2-mouse '!U99</f>
        <v>67.125033333333334</v>
      </c>
      <c r="C79" s="95">
        <f>'VO2-mouse '!U100</f>
        <v>2.3884015240646375</v>
      </c>
      <c r="D79" s="96">
        <f>'VO2-LBM'!U99</f>
        <v>4535.3877935784549</v>
      </c>
      <c r="E79" s="97">
        <f>'VO2-LBM'!U100</f>
        <v>200.14983550742579</v>
      </c>
      <c r="F79" s="83">
        <f>'EE-mouse'!U99</f>
        <v>0.33179903440740749</v>
      </c>
      <c r="G79" s="83">
        <f>'EE-mouse'!U100</f>
        <v>1.2166056485381563E-2</v>
      </c>
      <c r="H79" s="98">
        <f>'EE-LBM'!U99</f>
        <v>22.4229763834336</v>
      </c>
      <c r="I79" s="99">
        <f>'EE-LBM'!U100</f>
        <v>1.0165068773823676</v>
      </c>
      <c r="J79" s="98">
        <f>RER!U99</f>
        <v>0.93689100274309089</v>
      </c>
      <c r="K79" s="99">
        <f>RER!U100</f>
        <v>1.2664802360967689E-2</v>
      </c>
      <c r="L79" s="94">
        <f>'Food Intake'!U99</f>
        <v>0.22333333333333336</v>
      </c>
      <c r="M79" s="95">
        <f>'Food Intake'!U100</f>
        <v>2.0138409955990935E-2</v>
      </c>
      <c r="N79" s="96">
        <f>'Activity-X total'!U99</f>
        <v>1393.8888888888889</v>
      </c>
      <c r="O79" s="97">
        <f>'Activity-X total'!U100</f>
        <v>226.51738003250458</v>
      </c>
      <c r="P79" s="86">
        <f>'Activity-X Ambulatory'!U99</f>
        <v>695.44444444444446</v>
      </c>
      <c r="Q79" s="86">
        <f>'Activity-X Ambulatory'!U100</f>
        <v>142.42484481210812</v>
      </c>
      <c r="R79" s="98">
        <f>'Fat Oxidation-LBM'!U99</f>
        <v>0.45985892858786431</v>
      </c>
      <c r="S79" s="99">
        <f>'Fat Oxidation-LBM'!U100</f>
        <v>8.4212025754503914E-2</v>
      </c>
      <c r="T79" s="98">
        <f>'Glucose Oxidation-LBM'!U99</f>
        <v>4.8338957950835697</v>
      </c>
      <c r="U79" s="99">
        <f>'Glucose Oxidation-LBM'!U100</f>
        <v>0.38899380046684895</v>
      </c>
      <c r="V79" s="87"/>
      <c r="W79" s="88"/>
      <c r="X79" s="89"/>
      <c r="Y79" s="89"/>
      <c r="Z79" s="90"/>
      <c r="AA79" s="90"/>
      <c r="AB79" s="91"/>
      <c r="AC79" s="91"/>
      <c r="AD79" s="91"/>
      <c r="AE79" s="91"/>
      <c r="AF79" s="88"/>
      <c r="AG79" s="88"/>
      <c r="AH79" s="89"/>
      <c r="AI79" s="89"/>
      <c r="AJ79" s="92"/>
      <c r="AK79" s="92"/>
      <c r="AL79" s="91"/>
      <c r="AM79" s="91"/>
      <c r="AN79" s="91"/>
      <c r="AO79" s="91"/>
    </row>
    <row r="80" spans="1:41" s="55" customFormat="1">
      <c r="A80" s="102" t="s">
        <v>47</v>
      </c>
      <c r="B80" s="94">
        <f>'VO2-mouse '!U102</f>
        <v>59.050318518518516</v>
      </c>
      <c r="C80" s="95">
        <f>'VO2-mouse '!U103</f>
        <v>2.7895408052914763</v>
      </c>
      <c r="D80" s="96">
        <f>'VO2-LBM'!U102</f>
        <v>3956.0173685591944</v>
      </c>
      <c r="E80" s="97">
        <f>'VO2-LBM'!U103</f>
        <v>119.23832752669755</v>
      </c>
      <c r="F80" s="83">
        <f>'EE-mouse'!U102</f>
        <v>0.29123626540740744</v>
      </c>
      <c r="G80" s="83">
        <f>'EE-mouse'!U103</f>
        <v>1.3715561043713185E-2</v>
      </c>
      <c r="H80" s="98">
        <f>'EE-LBM'!U102</f>
        <v>19.512331776138534</v>
      </c>
      <c r="I80" s="99">
        <f>'EE-LBM'!U103</f>
        <v>0.59538640326967851</v>
      </c>
      <c r="J80" s="98">
        <f>RER!U102</f>
        <v>0.92918252915885047</v>
      </c>
      <c r="K80" s="99">
        <f>RER!U103</f>
        <v>1.2628710754071244E-2</v>
      </c>
      <c r="L80" s="94">
        <f>'Food Intake'!U102</f>
        <v>0.13111111111111112</v>
      </c>
      <c r="M80" s="95">
        <f>'Food Intake'!U103</f>
        <v>2.5135435613030253E-2</v>
      </c>
      <c r="N80" s="96">
        <f>'Activity-X total'!U102</f>
        <v>1015.2222222222222</v>
      </c>
      <c r="O80" s="97">
        <f>'Activity-X total'!U103</f>
        <v>320.15841468533534</v>
      </c>
      <c r="P80" s="86">
        <f>'Activity-X Ambulatory'!U102</f>
        <v>504.33333333333331</v>
      </c>
      <c r="Q80" s="86">
        <f>'Activity-X Ambulatory'!U103</f>
        <v>203.5268205094028</v>
      </c>
      <c r="R80" s="98">
        <f>'Fat Oxidation-LBM'!U102</f>
        <v>0.47214796016338378</v>
      </c>
      <c r="S80" s="99">
        <f>'Fat Oxidation-LBM'!U103</f>
        <v>8.1237371739630956E-2</v>
      </c>
      <c r="T80" s="98">
        <f>'Glucose Oxidation-LBM'!U102</f>
        <v>4.024308138989638</v>
      </c>
      <c r="U80" s="99">
        <f>'Glucose Oxidation-LBM'!U103</f>
        <v>0.2608316444754773</v>
      </c>
      <c r="V80" s="87"/>
      <c r="W80" s="88"/>
      <c r="X80" s="89"/>
      <c r="Y80" s="89"/>
      <c r="Z80" s="90"/>
      <c r="AA80" s="90"/>
      <c r="AB80" s="91"/>
      <c r="AC80" s="91"/>
      <c r="AD80" s="91"/>
      <c r="AE80" s="91"/>
      <c r="AF80" s="88"/>
      <c r="AG80" s="88"/>
      <c r="AH80" s="89"/>
      <c r="AI80" s="89"/>
      <c r="AJ80" s="92"/>
      <c r="AK80" s="92"/>
      <c r="AL80" s="91"/>
      <c r="AM80" s="91"/>
      <c r="AN80" s="91"/>
      <c r="AO80" s="91"/>
    </row>
    <row r="81" spans="1:41" s="55" customFormat="1">
      <c r="A81" s="102" t="s">
        <v>48</v>
      </c>
      <c r="B81" s="94">
        <f>'VO2-mouse '!U105</f>
        <v>60.024274074074079</v>
      </c>
      <c r="C81" s="95">
        <f>'VO2-mouse '!U106</f>
        <v>2.4060458997857146</v>
      </c>
      <c r="D81" s="96">
        <f>'VO2-LBM'!U105</f>
        <v>4096.2082064370779</v>
      </c>
      <c r="E81" s="97">
        <f>'VO2-LBM'!U106</f>
        <v>285.85984585031815</v>
      </c>
      <c r="F81" s="83">
        <f>'EE-mouse'!U105</f>
        <v>0.29576282125925923</v>
      </c>
      <c r="G81" s="83">
        <f>'EE-mouse'!U106</f>
        <v>1.2090570282285955E-2</v>
      </c>
      <c r="H81" s="98">
        <f>'EE-LBM'!U105</f>
        <v>20.189689592243077</v>
      </c>
      <c r="I81" s="99">
        <f>'EE-LBM'!U106</f>
        <v>1.4260536553927563</v>
      </c>
      <c r="J81" s="98">
        <f>RER!U105</f>
        <v>0.92398577251099878</v>
      </c>
      <c r="K81" s="99">
        <f>RER!U106</f>
        <v>1.3118333672071025E-2</v>
      </c>
      <c r="L81" s="94">
        <f>'Food Intake'!U105</f>
        <v>9.1111111111111101E-2</v>
      </c>
      <c r="M81" s="95">
        <f>'Food Intake'!U106</f>
        <v>2.4857619245774551E-2</v>
      </c>
      <c r="N81" s="96">
        <f>'Activity-X total'!U105</f>
        <v>729.88888888888891</v>
      </c>
      <c r="O81" s="97">
        <f>'Activity-X total'!U106</f>
        <v>160.32808761727418</v>
      </c>
      <c r="P81" s="86">
        <f>'Activity-X Ambulatory'!U105</f>
        <v>289.77777777777777</v>
      </c>
      <c r="Q81" s="86">
        <f>'Activity-X Ambulatory'!U106</f>
        <v>70.002138415308778</v>
      </c>
      <c r="R81" s="98">
        <f>'Fat Oxidation-LBM'!U105</f>
        <v>0.51055441108299937</v>
      </c>
      <c r="S81" s="99">
        <f>'Fat Oxidation-LBM'!U106</f>
        <v>7.6965660652464338E-2</v>
      </c>
      <c r="T81" s="98">
        <f>'Glucose Oxidation-LBM'!U105</f>
        <v>4.1083073642888177</v>
      </c>
      <c r="U81" s="99">
        <f>'Glucose Oxidation-LBM'!U106</f>
        <v>0.40971908692829201</v>
      </c>
      <c r="V81" s="87"/>
      <c r="W81" s="88"/>
      <c r="X81" s="89"/>
      <c r="Y81" s="89"/>
      <c r="Z81" s="90"/>
      <c r="AA81" s="90"/>
      <c r="AB81" s="91"/>
      <c r="AC81" s="91"/>
      <c r="AD81" s="91"/>
      <c r="AE81" s="91"/>
      <c r="AF81" s="88"/>
      <c r="AG81" s="88"/>
      <c r="AH81" s="89"/>
      <c r="AI81" s="89"/>
      <c r="AJ81" s="92"/>
      <c r="AK81" s="92"/>
      <c r="AL81" s="91"/>
      <c r="AM81" s="91"/>
      <c r="AN81" s="91"/>
      <c r="AO81" s="91"/>
    </row>
    <row r="82" spans="1:41" s="55" customFormat="1">
      <c r="A82" s="102" t="s">
        <v>49</v>
      </c>
      <c r="B82" s="94">
        <f>'VO2-mouse '!U108</f>
        <v>54.700055555555558</v>
      </c>
      <c r="C82" s="95">
        <f>'VO2-mouse '!U109</f>
        <v>1.7233876001377748</v>
      </c>
      <c r="D82" s="96">
        <f>'VO2-LBM'!U108</f>
        <v>3715.0114797812671</v>
      </c>
      <c r="E82" s="97">
        <f>'VO2-LBM'!U109</f>
        <v>201.61061838492068</v>
      </c>
      <c r="F82" s="83">
        <f>'EE-mouse'!U108</f>
        <v>0.26965442833333336</v>
      </c>
      <c r="G82" s="83">
        <f>'EE-mouse'!U109</f>
        <v>8.7240392541375385E-3</v>
      </c>
      <c r="H82" s="98">
        <f>'EE-LBM'!U108</f>
        <v>18.312698141098139</v>
      </c>
      <c r="I82" s="99">
        <f>'EE-LBM'!U109</f>
        <v>1.0029202339633623</v>
      </c>
      <c r="J82" s="98">
        <f>RER!U108</f>
        <v>0.92482257939176848</v>
      </c>
      <c r="K82" s="99">
        <f>RER!U109</f>
        <v>1.1925312121739091E-2</v>
      </c>
      <c r="L82" s="94">
        <f>'Food Intake'!U108</f>
        <v>0.10000000000000002</v>
      </c>
      <c r="M82" s="95">
        <f>'Food Intake'!U109</f>
        <v>2.7487370837451074E-2</v>
      </c>
      <c r="N82" s="96">
        <f>'Activity-X total'!U108</f>
        <v>685.55555555555554</v>
      </c>
      <c r="O82" s="97">
        <f>'Activity-X total'!U109</f>
        <v>166.32841601875683</v>
      </c>
      <c r="P82" s="86">
        <f>'Activity-X Ambulatory'!U108</f>
        <v>275.66666666666669</v>
      </c>
      <c r="Q82" s="86">
        <f>'Activity-X Ambulatory'!U109</f>
        <v>91.43501031394436</v>
      </c>
      <c r="R82" s="98">
        <f>'Fat Oxidation-LBM'!U108</f>
        <v>0.46015530882196271</v>
      </c>
      <c r="S82" s="99">
        <f>'Fat Oxidation-LBM'!U109</f>
        <v>7.5020556243494393E-2</v>
      </c>
      <c r="T82" s="98">
        <f>'Glucose Oxidation-LBM'!U108</f>
        <v>3.7337900803528346</v>
      </c>
      <c r="U82" s="99">
        <f>'Glucose Oxidation-LBM'!U109</f>
        <v>0.30903025659353334</v>
      </c>
      <c r="V82" s="87"/>
      <c r="W82" s="88"/>
      <c r="X82" s="89"/>
      <c r="Y82" s="89"/>
      <c r="Z82" s="90"/>
      <c r="AA82" s="90"/>
      <c r="AB82" s="91"/>
      <c r="AC82" s="91"/>
      <c r="AD82" s="91"/>
      <c r="AE82" s="91"/>
      <c r="AF82" s="88"/>
      <c r="AG82" s="88"/>
      <c r="AH82" s="89"/>
      <c r="AI82" s="89"/>
      <c r="AJ82" s="92"/>
      <c r="AK82" s="92"/>
      <c r="AL82" s="91"/>
      <c r="AM82" s="91"/>
      <c r="AN82" s="91"/>
      <c r="AO82" s="91"/>
    </row>
    <row r="83" spans="1:41" s="55" customFormat="1">
      <c r="A83" s="102" t="s">
        <v>50</v>
      </c>
      <c r="B83" s="94">
        <f>'VO2-mouse '!U111</f>
        <v>69.985077777777775</v>
      </c>
      <c r="C83" s="95">
        <f>'VO2-mouse '!U112</f>
        <v>2.850430498366626</v>
      </c>
      <c r="D83" s="96">
        <f>'VO2-LBM'!U111</f>
        <v>4753.8278340983106</v>
      </c>
      <c r="E83" s="97">
        <f>'VO2-LBM'!U112</f>
        <v>286.69058356173485</v>
      </c>
      <c r="F83" s="83">
        <f>'EE-mouse'!U111</f>
        <v>0.34267798003703709</v>
      </c>
      <c r="G83" s="83">
        <f>'EE-mouse'!U112</f>
        <v>1.3967921609498333E-2</v>
      </c>
      <c r="H83" s="98">
        <f>'EE-LBM'!U111</f>
        <v>23.276709510250676</v>
      </c>
      <c r="I83" s="99">
        <f>'EE-LBM'!U112</f>
        <v>1.4022068683323174</v>
      </c>
      <c r="J83" s="98">
        <f>RER!U111</f>
        <v>0.90092217523208695</v>
      </c>
      <c r="K83" s="99">
        <f>RER!U112</f>
        <v>5.0107910219098885E-3</v>
      </c>
      <c r="L83" s="94">
        <f>'Food Intake'!U111</f>
        <v>8.2222222222222224E-2</v>
      </c>
      <c r="M83" s="95">
        <f>'Food Intake'!U112</f>
        <v>2.7374855543899821E-2</v>
      </c>
      <c r="N83" s="96">
        <f>'Activity-X total'!U111</f>
        <v>1474.7777777777778</v>
      </c>
      <c r="O83" s="97">
        <f>'Activity-X total'!U112</f>
        <v>243.61922576121501</v>
      </c>
      <c r="P83" s="86">
        <f>'Activity-X Ambulatory'!U111</f>
        <v>752.66666666666663</v>
      </c>
      <c r="Q83" s="86">
        <f>'Activity-X Ambulatory'!U112</f>
        <v>155.20040807506487</v>
      </c>
      <c r="R83" s="98">
        <f>'Fat Oxidation-LBM'!U111</f>
        <v>0.82958710563940774</v>
      </c>
      <c r="S83" s="99">
        <f>'Fat Oxidation-LBM'!U112</f>
        <v>6.3054251765480976E-2</v>
      </c>
      <c r="T83" s="98">
        <f>'Glucose Oxidation-LBM'!U111</f>
        <v>4.1268079528561792</v>
      </c>
      <c r="U83" s="99">
        <f>'Glucose Oxidation-LBM'!U112</f>
        <v>0.25920366346381041</v>
      </c>
      <c r="V83" s="87"/>
      <c r="W83" s="88"/>
      <c r="X83" s="89"/>
      <c r="Y83" s="89"/>
      <c r="Z83" s="90"/>
      <c r="AA83" s="90"/>
      <c r="AB83" s="91"/>
      <c r="AC83" s="91"/>
      <c r="AD83" s="91"/>
      <c r="AE83" s="91"/>
      <c r="AF83" s="88"/>
      <c r="AG83" s="88"/>
      <c r="AH83" s="89"/>
      <c r="AI83" s="89"/>
      <c r="AJ83" s="92"/>
      <c r="AK83" s="92"/>
      <c r="AL83" s="91"/>
      <c r="AM83" s="91"/>
      <c r="AN83" s="91"/>
      <c r="AO83" s="91"/>
    </row>
    <row r="84" spans="1:41" s="55" customFormat="1">
      <c r="A84" s="102" t="s">
        <v>51</v>
      </c>
      <c r="B84" s="94">
        <f>'VO2-mouse '!U114</f>
        <v>62.779262962962953</v>
      </c>
      <c r="C84" s="95">
        <f>'VO2-mouse '!U115</f>
        <v>2.7031524099413988</v>
      </c>
      <c r="D84" s="96">
        <f>'VO2-LBM'!U114</f>
        <v>4219.0853438317972</v>
      </c>
      <c r="E84" s="97">
        <f>'VO2-LBM'!U115</f>
        <v>137.5405103848689</v>
      </c>
      <c r="F84" s="83">
        <f>'EE-mouse'!U114</f>
        <v>0.30711481707407412</v>
      </c>
      <c r="G84" s="83">
        <f>'EE-mouse'!U115</f>
        <v>1.3372824522817373E-2</v>
      </c>
      <c r="H84" s="98">
        <f>'EE-LBM'!U114</f>
        <v>20.644986273591101</v>
      </c>
      <c r="I84" s="99">
        <f>'EE-LBM'!U115</f>
        <v>0.70375449344453012</v>
      </c>
      <c r="J84" s="98">
        <f>RER!U114</f>
        <v>0.89302439329582961</v>
      </c>
      <c r="K84" s="99">
        <f>RER!U115</f>
        <v>9.690107449741945E-3</v>
      </c>
      <c r="L84" s="94">
        <f>'Food Intake'!U114</f>
        <v>0.10000000000000002</v>
      </c>
      <c r="M84" s="95">
        <f>'Food Intake'!U115</f>
        <v>3.3993463423951896E-2</v>
      </c>
      <c r="N84" s="96">
        <f>'Activity-X total'!U114</f>
        <v>887.44444444444446</v>
      </c>
      <c r="O84" s="97">
        <f>'Activity-X total'!U115</f>
        <v>178.27640143508052</v>
      </c>
      <c r="P84" s="86">
        <f>'Activity-X Ambulatory'!U114</f>
        <v>376</v>
      </c>
      <c r="Q84" s="86">
        <f>'Activity-X Ambulatory'!U115</f>
        <v>115.84700159165872</v>
      </c>
      <c r="R84" s="98">
        <f>'Fat Oxidation-LBM'!U114</f>
        <v>0.75686081392771209</v>
      </c>
      <c r="S84" s="99">
        <f>'Fat Oxidation-LBM'!U115</f>
        <v>5.6511814157840234E-2</v>
      </c>
      <c r="T84" s="98">
        <f>'Glucose Oxidation-LBM'!U114</f>
        <v>3.6069152366815649</v>
      </c>
      <c r="U84" s="99">
        <f>'Glucose Oxidation-LBM'!U115</f>
        <v>0.28023629878576028</v>
      </c>
      <c r="V84" s="87"/>
      <c r="W84" s="88"/>
      <c r="X84" s="89"/>
      <c r="Y84" s="89"/>
      <c r="Z84" s="90"/>
      <c r="AA84" s="90"/>
      <c r="AB84" s="91"/>
      <c r="AC84" s="91"/>
      <c r="AD84" s="91"/>
      <c r="AE84" s="91"/>
      <c r="AF84" s="88"/>
      <c r="AG84" s="88"/>
      <c r="AH84" s="89"/>
      <c r="AI84" s="89"/>
      <c r="AJ84" s="92"/>
      <c r="AK84" s="92"/>
      <c r="AL84" s="91"/>
      <c r="AM84" s="91"/>
      <c r="AN84" s="91"/>
      <c r="AO84" s="91"/>
    </row>
    <row r="85" spans="1:41" s="55" customFormat="1">
      <c r="A85" s="102" t="s">
        <v>52</v>
      </c>
      <c r="B85" s="94">
        <f>'VO2-mouse '!U117</f>
        <v>54.281396296296286</v>
      </c>
      <c r="C85" s="95">
        <f>'VO2-mouse '!U118</f>
        <v>1.678064206036713</v>
      </c>
      <c r="D85" s="96">
        <f>'VO2-LBM'!U117</f>
        <v>3701.5201752255548</v>
      </c>
      <c r="E85" s="97">
        <f>'VO2-LBM'!U118</f>
        <v>225.59708731063927</v>
      </c>
      <c r="F85" s="83">
        <f>'EE-mouse'!U117</f>
        <v>0.26555917433333337</v>
      </c>
      <c r="G85" s="83">
        <f>'EE-mouse'!U118</f>
        <v>8.2052963011278682E-3</v>
      </c>
      <c r="H85" s="98">
        <f>'EE-LBM'!U117</f>
        <v>18.110404578372343</v>
      </c>
      <c r="I85" s="99">
        <f>'EE-LBM'!U118</f>
        <v>1.1095419223570928</v>
      </c>
      <c r="J85" s="98">
        <f>RER!U117</f>
        <v>0.89248594897711575</v>
      </c>
      <c r="K85" s="99">
        <f>RER!U118</f>
        <v>9.4594383737058828E-3</v>
      </c>
      <c r="L85" s="94">
        <f>'Food Intake'!U117</f>
        <v>9.555555555555556E-2</v>
      </c>
      <c r="M85" s="95">
        <f>'Food Intake'!U118</f>
        <v>2.461430879652857E-2</v>
      </c>
      <c r="N85" s="96">
        <f>'Activity-X total'!U117</f>
        <v>474.22222222222223</v>
      </c>
      <c r="O85" s="97">
        <f>'Activity-X total'!U118</f>
        <v>90.124416746113582</v>
      </c>
      <c r="P85" s="86">
        <f>'Activity-X Ambulatory'!U117</f>
        <v>177.33333333333334</v>
      </c>
      <c r="Q85" s="86">
        <f>'Activity-X Ambulatory'!U118</f>
        <v>45.198328386002167</v>
      </c>
      <c r="R85" s="98">
        <f>'Fat Oxidation-LBM'!U117</f>
        <v>0.66710675833453925</v>
      </c>
      <c r="S85" s="99">
        <f>'Fat Oxidation-LBM'!U118</f>
        <v>6.417421043585185E-2</v>
      </c>
      <c r="T85" s="98">
        <f>'Glucose Oxidation-LBM'!U117</f>
        <v>3.156085623211212</v>
      </c>
      <c r="U85" s="99">
        <f>'Glucose Oxidation-LBM'!U118</f>
        <v>0.26085194039681758</v>
      </c>
      <c r="V85" s="87"/>
      <c r="W85" s="88"/>
      <c r="X85" s="89"/>
      <c r="Y85" s="89"/>
      <c r="Z85" s="90"/>
      <c r="AA85" s="90"/>
      <c r="AB85" s="91"/>
      <c r="AC85" s="91"/>
      <c r="AD85" s="91"/>
      <c r="AE85" s="91"/>
      <c r="AF85" s="88"/>
      <c r="AG85" s="88"/>
      <c r="AH85" s="89"/>
      <c r="AI85" s="89"/>
      <c r="AJ85" s="92"/>
      <c r="AK85" s="92"/>
      <c r="AL85" s="91"/>
      <c r="AM85" s="91"/>
      <c r="AN85" s="91"/>
      <c r="AO85" s="91"/>
    </row>
    <row r="86" spans="1:41" s="55" customFormat="1">
      <c r="A86" s="102" t="s">
        <v>53</v>
      </c>
      <c r="B86" s="94">
        <f>'VO2-mouse '!U120</f>
        <v>59.006855555555553</v>
      </c>
      <c r="C86" s="95">
        <f>'VO2-mouse '!U121</f>
        <v>2.832223404515696</v>
      </c>
      <c r="D86" s="96">
        <f>'VO2-LBM'!U120</f>
        <v>3969.9990763027736</v>
      </c>
      <c r="E86" s="97">
        <f>'VO2-LBM'!U121</f>
        <v>161.38588728716766</v>
      </c>
      <c r="F86" s="83">
        <f>'EE-mouse'!U120</f>
        <v>0.2887265722592593</v>
      </c>
      <c r="G86" s="83">
        <f>'EE-mouse'!U121</f>
        <v>1.3955694307168851E-2</v>
      </c>
      <c r="H86" s="98">
        <f>'EE-LBM'!U120</f>
        <v>19.429950116477688</v>
      </c>
      <c r="I86" s="99">
        <f>'EE-LBM'!U121</f>
        <v>0.80788178202047167</v>
      </c>
      <c r="J86" s="98">
        <f>RER!U120</f>
        <v>0.89013720934152596</v>
      </c>
      <c r="K86" s="99">
        <f>RER!U121</f>
        <v>6.3980792716883022E-3</v>
      </c>
      <c r="L86" s="94">
        <f>'Food Intake'!U120</f>
        <v>0.11444444444444447</v>
      </c>
      <c r="M86" s="95">
        <f>'Food Intake'!U121</f>
        <v>4.9891858362504364E-2</v>
      </c>
      <c r="N86" s="96">
        <f>'Activity-X total'!U120</f>
        <v>841.11111111111109</v>
      </c>
      <c r="O86" s="97">
        <f>'Activity-X total'!U121</f>
        <v>128.75735625634545</v>
      </c>
      <c r="P86" s="86">
        <f>'Activity-X Ambulatory'!U120</f>
        <v>292.33333333333331</v>
      </c>
      <c r="Q86" s="86">
        <f>'Activity-X Ambulatory'!U121</f>
        <v>60.293955842282493</v>
      </c>
      <c r="R86" s="98">
        <f>'Fat Oxidation-LBM'!U120</f>
        <v>0.70633589300060484</v>
      </c>
      <c r="S86" s="99">
        <f>'Fat Oxidation-LBM'!U121</f>
        <v>2.9062875418724068E-2</v>
      </c>
      <c r="T86" s="98">
        <f>'Glucose Oxidation-LBM'!U120</f>
        <v>3.4097661995162722</v>
      </c>
      <c r="U86" s="99">
        <f>'Glucose Oxidation-LBM'!U121</f>
        <v>0.22662242088659798</v>
      </c>
      <c r="V86" s="87"/>
      <c r="W86" s="88"/>
      <c r="X86" s="89"/>
      <c r="Y86" s="89"/>
      <c r="Z86" s="90"/>
      <c r="AA86" s="90"/>
      <c r="AB86" s="91"/>
      <c r="AC86" s="91"/>
      <c r="AD86" s="91"/>
      <c r="AE86" s="91"/>
      <c r="AF86" s="88"/>
      <c r="AG86" s="88"/>
      <c r="AH86" s="89"/>
      <c r="AI86" s="89"/>
      <c r="AJ86" s="92"/>
      <c r="AK86" s="92"/>
      <c r="AL86" s="91"/>
      <c r="AM86" s="91"/>
      <c r="AN86" s="91"/>
      <c r="AO86" s="91"/>
    </row>
    <row r="87" spans="1:41" s="55" customFormat="1">
      <c r="A87" s="102" t="s">
        <v>54</v>
      </c>
      <c r="B87" s="94">
        <f>'VO2-mouse '!U123</f>
        <v>57.381370370370369</v>
      </c>
      <c r="C87" s="95">
        <f>'VO2-mouse '!U124</f>
        <v>2.8208450947041075</v>
      </c>
      <c r="D87" s="96">
        <f>'VO2-LBM'!U123</f>
        <v>3847.7474480470241</v>
      </c>
      <c r="E87" s="97">
        <f>'VO2-LBM'!U124</f>
        <v>137.28301862120247</v>
      </c>
      <c r="F87" s="83">
        <f>'EE-mouse'!U123</f>
        <v>0.27939627259259253</v>
      </c>
      <c r="G87" s="83">
        <f>'EE-mouse'!U124</f>
        <v>1.3782306249838366E-2</v>
      </c>
      <c r="H87" s="98">
        <f>'EE-LBM'!U123</f>
        <v>18.7350283010684</v>
      </c>
      <c r="I87" s="99">
        <f>'EE-LBM'!U124</f>
        <v>0.67886940482122748</v>
      </c>
      <c r="J87" s="98">
        <f>RER!U123</f>
        <v>0.87235999696183564</v>
      </c>
      <c r="K87" s="99">
        <f>RER!U124</f>
        <v>1.0529316307288513E-2</v>
      </c>
      <c r="L87" s="94">
        <f>'Food Intake'!U123</f>
        <v>5.6666666666666671E-2</v>
      </c>
      <c r="M87" s="95">
        <f>'Food Intake'!U124</f>
        <v>2.6299556396765834E-2</v>
      </c>
      <c r="N87" s="96">
        <f>'Activity-X total'!U123</f>
        <v>595.33333333333337</v>
      </c>
      <c r="O87" s="97">
        <f>'Activity-X total'!U124</f>
        <v>196.41304267622692</v>
      </c>
      <c r="P87" s="86">
        <f>'Activity-X Ambulatory'!U123</f>
        <v>209.77777777777777</v>
      </c>
      <c r="Q87" s="86">
        <f>'Activity-X Ambulatory'!U124</f>
        <v>98.782277112875548</v>
      </c>
      <c r="R87" s="98">
        <f>'Fat Oxidation-LBM'!U123</f>
        <v>0.83299549005794848</v>
      </c>
      <c r="S87" s="99">
        <f>'Fat Oxidation-LBM'!U124</f>
        <v>6.5750546070694971E-2</v>
      </c>
      <c r="T87" s="98">
        <f>'Glucose Oxidation-LBM'!U123</f>
        <v>2.903443480048796</v>
      </c>
      <c r="U87" s="99">
        <f>'Glucose Oxidation-LBM'!U124</f>
        <v>0.22332571340383769</v>
      </c>
      <c r="V87" s="87"/>
      <c r="W87" s="88"/>
      <c r="X87" s="89"/>
      <c r="Y87" s="89"/>
      <c r="Z87" s="90"/>
      <c r="AA87" s="90"/>
      <c r="AB87" s="91"/>
      <c r="AC87" s="91"/>
      <c r="AD87" s="91"/>
      <c r="AE87" s="91"/>
      <c r="AF87" s="88"/>
      <c r="AG87" s="88"/>
      <c r="AH87" s="89"/>
      <c r="AI87" s="89"/>
      <c r="AJ87" s="92"/>
      <c r="AK87" s="92"/>
      <c r="AL87" s="91"/>
      <c r="AM87" s="91"/>
      <c r="AN87" s="91"/>
      <c r="AO87" s="91"/>
    </row>
    <row r="88" spans="1:41" s="55" customFormat="1">
      <c r="A88" s="102" t="s">
        <v>55</v>
      </c>
      <c r="B88" s="94">
        <f>'VO2-mouse '!U126</f>
        <v>57.396655555555554</v>
      </c>
      <c r="C88" s="95">
        <f>'VO2-mouse '!U127</f>
        <v>1.8089954469109213</v>
      </c>
      <c r="D88" s="96">
        <f>'VO2-LBM'!U126</f>
        <v>3923.4028260915084</v>
      </c>
      <c r="E88" s="97">
        <f>'VO2-LBM'!U127</f>
        <v>257.18803016901796</v>
      </c>
      <c r="F88" s="83">
        <f>'EE-mouse'!U126</f>
        <v>0.28011621692592598</v>
      </c>
      <c r="G88" s="83">
        <f>'EE-mouse'!U127</f>
        <v>8.836661533278287E-3</v>
      </c>
      <c r="H88" s="98">
        <f>'EE-LBM'!U126</f>
        <v>19.141624321421983</v>
      </c>
      <c r="I88" s="99">
        <f>'EE-LBM'!U127</f>
        <v>1.2451335647404045</v>
      </c>
      <c r="J88" s="98">
        <f>RER!U126</f>
        <v>0.88268626811824769</v>
      </c>
      <c r="K88" s="99">
        <f>RER!U127</f>
        <v>1.0138527387863321E-2</v>
      </c>
      <c r="L88" s="94">
        <f>'Food Intake'!U126</f>
        <v>0.14555555555555555</v>
      </c>
      <c r="M88" s="95">
        <f>'Food Intake'!U127</f>
        <v>3.6098288321651566E-2</v>
      </c>
      <c r="N88" s="96">
        <f>'Activity-X total'!U126</f>
        <v>612.22222222222217</v>
      </c>
      <c r="O88" s="97">
        <f>'Activity-X total'!U127</f>
        <v>65.952377132160407</v>
      </c>
      <c r="P88" s="86">
        <f>'Activity-X Ambulatory'!U126</f>
        <v>208.77777777777777</v>
      </c>
      <c r="Q88" s="86">
        <f>'Activity-X Ambulatory'!U127</f>
        <v>21.378713308243075</v>
      </c>
      <c r="R88" s="98">
        <f>'Fat Oxidation-LBM'!U126</f>
        <v>0.79064935002822867</v>
      </c>
      <c r="S88" s="99">
        <f>'Fat Oxidation-LBM'!U127</f>
        <v>9.5742751299622342E-2</v>
      </c>
      <c r="T88" s="98">
        <f>'Glucose Oxidation-LBM'!U126</f>
        <v>3.1193316629217911</v>
      </c>
      <c r="U88" s="99">
        <f>'Glucose Oxidation-LBM'!U127</f>
        <v>0.24363782795903868</v>
      </c>
      <c r="V88" s="87"/>
      <c r="W88" s="88"/>
      <c r="X88" s="89"/>
      <c r="Y88" s="89"/>
      <c r="Z88" s="90"/>
      <c r="AA88" s="90"/>
      <c r="AB88" s="91"/>
      <c r="AC88" s="91"/>
      <c r="AD88" s="91"/>
      <c r="AE88" s="91"/>
      <c r="AF88" s="88"/>
      <c r="AG88" s="88"/>
      <c r="AH88" s="89"/>
      <c r="AI88" s="89"/>
      <c r="AJ88" s="92"/>
      <c r="AK88" s="92"/>
      <c r="AL88" s="91"/>
      <c r="AM88" s="91"/>
      <c r="AN88" s="91"/>
      <c r="AO88" s="91"/>
    </row>
    <row r="89" spans="1:41" s="55" customFormat="1">
      <c r="A89" s="102" t="s">
        <v>56</v>
      </c>
      <c r="B89" s="94">
        <f>'VO2-mouse '!U129</f>
        <v>55.739844444444444</v>
      </c>
      <c r="C89" s="95">
        <f>'VO2-mouse '!U130</f>
        <v>2.250394053148109</v>
      </c>
      <c r="D89" s="96">
        <f>'VO2-LBM'!U129</f>
        <v>3756.3012993296725</v>
      </c>
      <c r="E89" s="97">
        <f>'VO2-LBM'!U130</f>
        <v>146.27751202173911</v>
      </c>
      <c r="F89" s="83">
        <f>'EE-mouse'!U129</f>
        <v>0.2728323436296296</v>
      </c>
      <c r="G89" s="83">
        <f>'EE-mouse'!U130</f>
        <v>1.1148508625610712E-2</v>
      </c>
      <c r="H89" s="98">
        <f>'EE-LBM'!U129</f>
        <v>18.386929613419923</v>
      </c>
      <c r="I89" s="99">
        <f>'EE-LBM'!U130</f>
        <v>0.72300839029509856</v>
      </c>
      <c r="J89" s="98">
        <f>RER!U129</f>
        <v>0.8941754847021337</v>
      </c>
      <c r="K89" s="99">
        <f>RER!U130</f>
        <v>8.8487934707614617E-3</v>
      </c>
      <c r="L89" s="94">
        <f>'Food Intake'!U129</f>
        <v>7.5555555555555542E-2</v>
      </c>
      <c r="M89" s="95">
        <f>'Food Intake'!U130</f>
        <v>2.8582779932014579E-2</v>
      </c>
      <c r="N89" s="96">
        <f>'Activity-X total'!U129</f>
        <v>452.11111111111109</v>
      </c>
      <c r="O89" s="97">
        <f>'Activity-X total'!U130</f>
        <v>137.56043565208032</v>
      </c>
      <c r="P89" s="86">
        <f>'Activity-X Ambulatory'!U129</f>
        <v>165.11111111111111</v>
      </c>
      <c r="Q89" s="86">
        <f>'Activity-X Ambulatory'!U130</f>
        <v>70.632351032269057</v>
      </c>
      <c r="R89" s="98">
        <f>'Fat Oxidation-LBM'!U129</f>
        <v>0.66392402237703652</v>
      </c>
      <c r="S89" s="99">
        <f>'Fat Oxidation-LBM'!U130</f>
        <v>5.4958938962870553E-2</v>
      </c>
      <c r="T89" s="98">
        <f>'Glucose Oxidation-LBM'!U129</f>
        <v>3.2380988995259883</v>
      </c>
      <c r="U89" s="99">
        <f>'Glucose Oxidation-LBM'!U130</f>
        <v>0.20775927456371393</v>
      </c>
      <c r="V89" s="87"/>
      <c r="W89" s="88"/>
      <c r="X89" s="89"/>
      <c r="Y89" s="89"/>
      <c r="Z89" s="90"/>
      <c r="AA89" s="90"/>
      <c r="AB89" s="91"/>
      <c r="AC89" s="91"/>
      <c r="AD89" s="91"/>
      <c r="AE89" s="91"/>
      <c r="AF89" s="88"/>
      <c r="AG89" s="88"/>
      <c r="AH89" s="89"/>
      <c r="AI89" s="89"/>
      <c r="AJ89" s="92"/>
      <c r="AK89" s="92"/>
      <c r="AL89" s="91"/>
      <c r="AM89" s="91"/>
      <c r="AN89" s="91"/>
      <c r="AO89" s="91"/>
    </row>
    <row r="90" spans="1:41" s="55" customFormat="1">
      <c r="A90" s="102" t="s">
        <v>57</v>
      </c>
      <c r="B90" s="94">
        <f>'VO2-mouse '!U132</f>
        <v>68.519185185185194</v>
      </c>
      <c r="C90" s="95">
        <f>'VO2-mouse '!U133</f>
        <v>1.9931256709239447</v>
      </c>
      <c r="D90" s="96">
        <f>'VO2-LBM'!U132</f>
        <v>4643.022568421864</v>
      </c>
      <c r="E90" s="97">
        <f>'VO2-LBM'!U133</f>
        <v>210.76979620859183</v>
      </c>
      <c r="F90" s="83">
        <f>'EE-mouse'!U132</f>
        <v>0.33496700000000001</v>
      </c>
      <c r="G90" s="83">
        <f>'EE-mouse'!U133</f>
        <v>9.4138051036324506E-3</v>
      </c>
      <c r="H90" s="98">
        <f>'EE-LBM'!U132</f>
        <v>22.698917185541557</v>
      </c>
      <c r="I90" s="99">
        <f>'EE-LBM'!U133</f>
        <v>1.0235812682368306</v>
      </c>
      <c r="J90" s="98">
        <f>RER!U132</f>
        <v>0.8948816450718251</v>
      </c>
      <c r="K90" s="99">
        <f>RER!U133</f>
        <v>1.2127825653937463E-2</v>
      </c>
      <c r="L90" s="94">
        <f>'Food Intake'!U132</f>
        <v>0.1488888888888889</v>
      </c>
      <c r="M90" s="95">
        <f>'Food Intake'!U133</f>
        <v>3.177369826184178E-2</v>
      </c>
      <c r="N90" s="96">
        <f>'Activity-X total'!U132</f>
        <v>1083</v>
      </c>
      <c r="O90" s="97">
        <f>'Activity-X total'!U133</f>
        <v>91.996980626781692</v>
      </c>
      <c r="P90" s="86">
        <f>'Activity-X Ambulatory'!U132</f>
        <v>417.22222222222223</v>
      </c>
      <c r="Q90" s="86">
        <f>'Activity-X Ambulatory'!U133</f>
        <v>50.924447789996201</v>
      </c>
      <c r="R90" s="98">
        <f>'Fat Oxidation-LBM'!U132</f>
        <v>0.8643979463689514</v>
      </c>
      <c r="S90" s="99">
        <f>'Fat Oxidation-LBM'!U133</f>
        <v>0.10439043425789536</v>
      </c>
      <c r="T90" s="98">
        <f>'Glucose Oxidation-LBM'!U132</f>
        <v>3.8841954399657066</v>
      </c>
      <c r="U90" s="99">
        <f>'Glucose Oxidation-LBM'!U133</f>
        <v>0.28197684213167806</v>
      </c>
      <c r="V90" s="87"/>
      <c r="W90" s="88"/>
      <c r="X90" s="89"/>
      <c r="Y90" s="89"/>
      <c r="Z90" s="90"/>
      <c r="AA90" s="90"/>
      <c r="AB90" s="91"/>
      <c r="AC90" s="91"/>
      <c r="AD90" s="91"/>
      <c r="AE90" s="91"/>
      <c r="AF90" s="88"/>
      <c r="AG90" s="88"/>
      <c r="AH90" s="89"/>
      <c r="AI90" s="89"/>
      <c r="AJ90" s="92"/>
      <c r="AK90" s="92"/>
      <c r="AL90" s="91"/>
      <c r="AM90" s="91"/>
      <c r="AN90" s="91"/>
      <c r="AO90" s="91"/>
    </row>
    <row r="91" spans="1:41" s="55" customFormat="1">
      <c r="A91" s="102" t="s">
        <v>34</v>
      </c>
      <c r="B91" s="94">
        <f>'VO2-mouse '!U135</f>
        <v>64.154770370370372</v>
      </c>
      <c r="C91" s="95">
        <f>'VO2-mouse '!U136</f>
        <v>2.5905647710742365</v>
      </c>
      <c r="D91" s="96">
        <f>'VO2-LBM'!U135</f>
        <v>4324.8383526030611</v>
      </c>
      <c r="E91" s="97">
        <f>'VO2-LBM'!U136</f>
        <v>179.18774434049536</v>
      </c>
      <c r="F91" s="83">
        <f>'EE-mouse'!U135</f>
        <v>0.31295116844444448</v>
      </c>
      <c r="G91" s="83">
        <f>'EE-mouse'!U136</f>
        <v>1.2625404058206125E-2</v>
      </c>
      <c r="H91" s="98">
        <f>'EE-LBM'!U135</f>
        <v>21.099330077890919</v>
      </c>
      <c r="I91" s="99">
        <f>'EE-LBM'!U136</f>
        <v>0.87892056937186958</v>
      </c>
      <c r="J91" s="98">
        <f>RER!U135</f>
        <v>0.87922710498066137</v>
      </c>
      <c r="K91" s="99">
        <f>RER!U136</f>
        <v>1.5603145028422818E-2</v>
      </c>
      <c r="L91" s="94">
        <f>'Food Intake'!U135</f>
        <v>0.1211111111111111</v>
      </c>
      <c r="M91" s="95">
        <f>'Food Intake'!U136</f>
        <v>3.649369977758888E-2</v>
      </c>
      <c r="N91" s="96">
        <f>'Activity-X total'!U135</f>
        <v>911.22222222222217</v>
      </c>
      <c r="O91" s="97">
        <f>'Activity-X total'!U136</f>
        <v>128.97434906232087</v>
      </c>
      <c r="P91" s="86">
        <f>'Activity-X Ambulatory'!U135</f>
        <v>333.77777777777777</v>
      </c>
      <c r="Q91" s="86">
        <f>'Activity-X Ambulatory'!U136</f>
        <v>61.167070338762834</v>
      </c>
      <c r="R91" s="98">
        <f>'Fat Oxidation-LBM'!U135</f>
        <v>0.87282365092655301</v>
      </c>
      <c r="S91" s="99">
        <f>'Fat Oxidation-LBM'!U136</f>
        <v>0.12050918422044554</v>
      </c>
      <c r="T91" s="98">
        <f>'Glucose Oxidation-LBM'!U135</f>
        <v>3.4350442890949986</v>
      </c>
      <c r="U91" s="99">
        <f>'Glucose Oxidation-LBM'!U136</f>
        <v>0.3462309336011315</v>
      </c>
      <c r="V91" s="87"/>
      <c r="W91" s="88"/>
      <c r="X91" s="89"/>
      <c r="Y91" s="89"/>
      <c r="Z91" s="90"/>
      <c r="AA91" s="90"/>
      <c r="AB91" s="91"/>
      <c r="AC91" s="91"/>
      <c r="AD91" s="91"/>
      <c r="AE91" s="91"/>
      <c r="AF91" s="88"/>
      <c r="AG91" s="88"/>
      <c r="AH91" s="89"/>
      <c r="AI91" s="89"/>
      <c r="AJ91" s="92"/>
      <c r="AK91" s="92"/>
      <c r="AL91" s="91"/>
      <c r="AM91" s="91"/>
      <c r="AN91" s="91"/>
      <c r="AO91" s="91"/>
    </row>
    <row r="92" spans="1:41" s="55" customFormat="1">
      <c r="A92" s="93" t="s">
        <v>35</v>
      </c>
      <c r="B92" s="94">
        <f>'VO2-mouse '!U138</f>
        <v>71.083333333333329</v>
      </c>
      <c r="C92" s="95">
        <f>'VO2-mouse '!U139</f>
        <v>3.1237536609091392</v>
      </c>
      <c r="D92" s="96">
        <f>'VO2-LBM'!U138</f>
        <v>4807.1319833015232</v>
      </c>
      <c r="E92" s="97">
        <f>'VO2-LBM'!U139</f>
        <v>250.00526479769607</v>
      </c>
      <c r="F92" s="83">
        <f>'EE-mouse'!U138</f>
        <v>0.34935531333333336</v>
      </c>
      <c r="G92" s="83">
        <f>'EE-mouse'!U139</f>
        <v>1.5282545738283179E-2</v>
      </c>
      <c r="H92" s="98">
        <f>'EE-LBM'!U138</f>
        <v>23.635407886350443</v>
      </c>
      <c r="I92" s="99">
        <f>'EE-LBM'!U139</f>
        <v>1.2461911690410856</v>
      </c>
      <c r="J92" s="98">
        <f>RER!U138</f>
        <v>0.91207009807909123</v>
      </c>
      <c r="K92" s="99">
        <f>RER!U139</f>
        <v>1.160064521825162E-2</v>
      </c>
      <c r="L92" s="94">
        <f>'Food Intake'!U138</f>
        <v>0.26444444444444448</v>
      </c>
      <c r="M92" s="95">
        <f>'Food Intake'!U139</f>
        <v>3.9444444444444414E-2</v>
      </c>
      <c r="N92" s="96">
        <f>'Activity-X total'!U138</f>
        <v>1170.1111111111111</v>
      </c>
      <c r="O92" s="97">
        <f>'Activity-X total'!U139</f>
        <v>136.50421691130239</v>
      </c>
      <c r="P92" s="86">
        <f>'Activity-X Ambulatory'!U138</f>
        <v>492.44444444444446</v>
      </c>
      <c r="Q92" s="86">
        <f>'Activity-X Ambulatory'!U139</f>
        <v>80.612259736054312</v>
      </c>
      <c r="R92" s="98">
        <f>'Fat Oxidation-LBM'!U138</f>
        <v>0.68878769225765901</v>
      </c>
      <c r="S92" s="99">
        <f>'Fat Oxidation-LBM'!U139</f>
        <v>9.7545993015882793E-2</v>
      </c>
      <c r="T92" s="98">
        <f>'Glucose Oxidation-LBM'!U138</f>
        <v>4.5789771217556989</v>
      </c>
      <c r="U92" s="99">
        <f>'Glucose Oxidation-LBM'!U139</f>
        <v>0.39967380046329842</v>
      </c>
      <c r="V92" s="87"/>
      <c r="W92" s="88"/>
      <c r="X92" s="89"/>
      <c r="Y92" s="89"/>
      <c r="Z92" s="90"/>
      <c r="AA92" s="90"/>
      <c r="AB92" s="91"/>
      <c r="AC92" s="91"/>
      <c r="AD92" s="91"/>
      <c r="AE92" s="91"/>
      <c r="AF92" s="88"/>
      <c r="AG92" s="88"/>
      <c r="AH92" s="89"/>
      <c r="AI92" s="89"/>
      <c r="AJ92" s="92"/>
      <c r="AK92" s="92"/>
      <c r="AL92" s="91"/>
      <c r="AM92" s="91"/>
      <c r="AN92" s="91"/>
      <c r="AO92" s="91"/>
    </row>
    <row r="93" spans="1:41" s="55" customFormat="1">
      <c r="A93" s="100" t="s">
        <v>36</v>
      </c>
      <c r="B93" s="94">
        <f>'VO2-mouse '!U141</f>
        <v>74.344814814814811</v>
      </c>
      <c r="C93" s="95">
        <f>'VO2-mouse '!U142</f>
        <v>2.6278081903931367</v>
      </c>
      <c r="D93" s="96">
        <f>'VO2-LBM'!U141</f>
        <v>5026.935211467222</v>
      </c>
      <c r="E93" s="97">
        <f>'VO2-LBM'!U142</f>
        <v>234.57775540200453</v>
      </c>
      <c r="F93" s="83">
        <f>'EE-mouse'!U141</f>
        <v>0.36706342185185187</v>
      </c>
      <c r="G93" s="83">
        <f>'EE-mouse'!U142</f>
        <v>1.2979869187422917E-2</v>
      </c>
      <c r="H93" s="98">
        <f>'EE-LBM'!U141</f>
        <v>24.832350525024847</v>
      </c>
      <c r="I93" s="99">
        <f>'EE-LBM'!U142</f>
        <v>1.1960480234001727</v>
      </c>
      <c r="J93" s="98">
        <f>RER!U141</f>
        <v>0.93255263209408368</v>
      </c>
      <c r="K93" s="99">
        <f>RER!U142</f>
        <v>1.4921745590549332E-2</v>
      </c>
      <c r="L93" s="94">
        <f>'Food Intake'!U141</f>
        <v>0.2533333333333333</v>
      </c>
      <c r="M93" s="95">
        <f>'Food Intake'!U142</f>
        <v>4.77260702109212E-2</v>
      </c>
      <c r="N93" s="96">
        <f>'Activity-X total'!U141</f>
        <v>1285.2222222222222</v>
      </c>
      <c r="O93" s="97">
        <f>'Activity-X total'!U142</f>
        <v>69.403565746088375</v>
      </c>
      <c r="P93" s="86">
        <f>'Activity-X Ambulatory'!U141</f>
        <v>537.11111111111109</v>
      </c>
      <c r="Q93" s="86">
        <f>'Activity-X Ambulatory'!U142</f>
        <v>82.498896363736705</v>
      </c>
      <c r="R93" s="98">
        <f>'Fat Oxidation-LBM'!U141</f>
        <v>0.54171395879984729</v>
      </c>
      <c r="S93" s="99">
        <f>'Fat Oxidation-LBM'!U142</f>
        <v>0.10329812354761636</v>
      </c>
      <c r="T93" s="98">
        <f>'Glucose Oxidation-LBM'!U141</f>
        <v>5.2712217089783255</v>
      </c>
      <c r="U93" s="99">
        <f>'Glucose Oxidation-LBM'!U142</f>
        <v>0.476079989481341</v>
      </c>
      <c r="V93" s="87"/>
      <c r="W93" s="88"/>
      <c r="X93" s="89"/>
      <c r="Y93" s="89"/>
      <c r="Z93" s="90"/>
      <c r="AA93" s="90"/>
      <c r="AB93" s="91"/>
      <c r="AC93" s="91"/>
      <c r="AD93" s="91"/>
      <c r="AE93" s="91"/>
      <c r="AF93" s="88"/>
      <c r="AG93" s="88"/>
      <c r="AH93" s="89"/>
      <c r="AI93" s="89"/>
      <c r="AJ93" s="92"/>
      <c r="AK93" s="92"/>
      <c r="AL93" s="91"/>
      <c r="AM93" s="91"/>
      <c r="AN93" s="91"/>
      <c r="AO93" s="91"/>
    </row>
    <row r="94" spans="1:41" s="55" customFormat="1">
      <c r="A94" s="100" t="s">
        <v>37</v>
      </c>
      <c r="B94" s="94">
        <f>'VO2-mouse '!U144</f>
        <v>76.239485185185188</v>
      </c>
      <c r="C94" s="95">
        <f>'VO2-mouse '!U145</f>
        <v>3.4432707484636538</v>
      </c>
      <c r="D94" s="96">
        <f>'VO2-LBM'!U144</f>
        <v>5143.099117195834</v>
      </c>
      <c r="E94" s="97">
        <f>'VO2-LBM'!U145</f>
        <v>233.03740942452393</v>
      </c>
      <c r="F94" s="83">
        <f>'EE-mouse'!U144</f>
        <v>0.37741901262962962</v>
      </c>
      <c r="G94" s="83">
        <f>'EE-mouse'!U145</f>
        <v>1.7299894040249807E-2</v>
      </c>
      <c r="H94" s="98">
        <f>'EE-LBM'!U144</f>
        <v>25.461403212731089</v>
      </c>
      <c r="I94" s="99">
        <f>'EE-LBM'!U145</f>
        <v>1.168590899983833</v>
      </c>
      <c r="J94" s="98">
        <f>RER!U144</f>
        <v>0.94452041622487259</v>
      </c>
      <c r="K94" s="99">
        <f>RER!U145</f>
        <v>1.1510836857359893E-2</v>
      </c>
      <c r="L94" s="94">
        <f>'Food Intake'!U144</f>
        <v>0.30888888888888894</v>
      </c>
      <c r="M94" s="95">
        <f>'Food Intake'!U145</f>
        <v>6.3277265630548626E-2</v>
      </c>
      <c r="N94" s="96">
        <f>'Activity-X total'!U144</f>
        <v>1981.7777777777778</v>
      </c>
      <c r="O94" s="97">
        <f>'Activity-X total'!U145</f>
        <v>323.01852276515456</v>
      </c>
      <c r="P94" s="86">
        <f>'Activity-X Ambulatory'!U144</f>
        <v>1018.3333333333334</v>
      </c>
      <c r="Q94" s="86">
        <f>'Activity-X Ambulatory'!U145</f>
        <v>219.10195495856871</v>
      </c>
      <c r="R94" s="98">
        <f>'Fat Oxidation-LBM'!U144</f>
        <v>0.4693949871544319</v>
      </c>
      <c r="S94" s="99">
        <f>'Fat Oxidation-LBM'!U145</f>
        <v>9.8329810039001278E-2</v>
      </c>
      <c r="T94" s="98">
        <f>'Glucose Oxidation-LBM'!U144</f>
        <v>5.6224421121336894</v>
      </c>
      <c r="U94" s="99">
        <f>'Glucose Oxidation-LBM'!U145</f>
        <v>0.40798183780839309</v>
      </c>
      <c r="V94" s="87"/>
      <c r="W94" s="88"/>
      <c r="X94" s="89"/>
      <c r="Y94" s="89"/>
      <c r="Z94" s="90"/>
      <c r="AA94" s="90"/>
      <c r="AB94" s="91"/>
      <c r="AC94" s="91"/>
      <c r="AD94" s="91"/>
      <c r="AE94" s="91"/>
      <c r="AF94" s="88"/>
      <c r="AG94" s="88"/>
      <c r="AH94" s="89"/>
      <c r="AI94" s="89"/>
      <c r="AJ94" s="92"/>
      <c r="AK94" s="92"/>
      <c r="AL94" s="91"/>
      <c r="AM94" s="91"/>
      <c r="AN94" s="91"/>
      <c r="AO94" s="91"/>
    </row>
    <row r="95" spans="1:41" s="55" customFormat="1">
      <c r="A95" s="100" t="s">
        <v>38</v>
      </c>
      <c r="B95" s="94">
        <f>'VO2-mouse '!U147</f>
        <v>72.63350370370371</v>
      </c>
      <c r="C95" s="95">
        <f>'VO2-mouse '!U148</f>
        <v>2.2939635842326105</v>
      </c>
      <c r="D95" s="96">
        <f>'VO2-LBM'!U147</f>
        <v>4920.1802189030604</v>
      </c>
      <c r="E95" s="97">
        <f>'VO2-LBM'!U148</f>
        <v>234.66299775812763</v>
      </c>
      <c r="F95" s="83">
        <f>'EE-mouse'!U147</f>
        <v>0.36071591688888893</v>
      </c>
      <c r="G95" s="83">
        <f>'EE-mouse'!U148</f>
        <v>1.1977353259732792E-2</v>
      </c>
      <c r="H95" s="98">
        <f>'EE-LBM'!U147</f>
        <v>24.432772900935102</v>
      </c>
      <c r="I95" s="99">
        <f>'EE-LBM'!U148</f>
        <v>1.1877628806912532</v>
      </c>
      <c r="J95" s="98">
        <f>RER!U147</f>
        <v>0.95797728750979738</v>
      </c>
      <c r="K95" s="99">
        <f>RER!U148</f>
        <v>1.4722993373462924E-2</v>
      </c>
      <c r="L95" s="94">
        <f>'Food Intake'!U147</f>
        <v>0.22</v>
      </c>
      <c r="M95" s="95">
        <f>'Food Intake'!U148</f>
        <v>3.2574700476153441E-2</v>
      </c>
      <c r="N95" s="96">
        <f>'Activity-X total'!U147</f>
        <v>1372.4444444444443</v>
      </c>
      <c r="O95" s="97">
        <f>'Activity-X total'!U148</f>
        <v>248.21765264867804</v>
      </c>
      <c r="P95" s="86">
        <f>'Activity-X Ambulatory'!U147</f>
        <v>650.55555555555554</v>
      </c>
      <c r="Q95" s="86">
        <f>'Activity-X Ambulatory'!U148</f>
        <v>186.70565895660408</v>
      </c>
      <c r="R95" s="98">
        <f>'Fat Oxidation-LBM'!U147</f>
        <v>0.33389790259090507</v>
      </c>
      <c r="S95" s="99">
        <f>'Fat Oxidation-LBM'!U148</f>
        <v>0.11788700991344542</v>
      </c>
      <c r="T95" s="98">
        <f>'Glucose Oxidation-LBM'!U147</f>
        <v>5.6901341472706717</v>
      </c>
      <c r="U95" s="99">
        <f>'Glucose Oxidation-LBM'!U148</f>
        <v>0.47511982773563738</v>
      </c>
      <c r="V95" s="87"/>
      <c r="W95" s="88"/>
      <c r="X95" s="89"/>
      <c r="Y95" s="89"/>
      <c r="Z95" s="90"/>
      <c r="AA95" s="90"/>
      <c r="AB95" s="91"/>
      <c r="AC95" s="91"/>
      <c r="AD95" s="91"/>
      <c r="AE95" s="91"/>
      <c r="AF95" s="88"/>
      <c r="AG95" s="88"/>
      <c r="AH95" s="89"/>
      <c r="AI95" s="89"/>
      <c r="AJ95" s="92"/>
      <c r="AK95" s="92"/>
      <c r="AL95" s="91"/>
      <c r="AM95" s="91"/>
      <c r="AN95" s="91"/>
      <c r="AO95" s="91"/>
    </row>
    <row r="96" spans="1:41" s="55" customFormat="1">
      <c r="A96" s="100" t="s">
        <v>39</v>
      </c>
      <c r="B96" s="94">
        <f>'VO2-mouse '!U150</f>
        <v>72.888844444444445</v>
      </c>
      <c r="C96" s="95">
        <f>'VO2-mouse '!U151</f>
        <v>2.4292332859170629</v>
      </c>
      <c r="D96" s="96">
        <f>'VO2-LBM'!U150</f>
        <v>4959.6494749170615</v>
      </c>
      <c r="E96" s="97">
        <f>'VO2-LBM'!U151</f>
        <v>284.17520281846538</v>
      </c>
      <c r="F96" s="83">
        <f>'EE-mouse'!U150</f>
        <v>0.36271630955555556</v>
      </c>
      <c r="G96" s="83">
        <f>'EE-mouse'!U151</f>
        <v>1.2983630593065209E-2</v>
      </c>
      <c r="H96" s="98">
        <f>'EE-LBM'!U150</f>
        <v>24.677147846071104</v>
      </c>
      <c r="I96" s="99">
        <f>'EE-LBM'!U151</f>
        <v>1.4419076566391107</v>
      </c>
      <c r="J96" s="98">
        <f>RER!U150</f>
        <v>0.96643895653570588</v>
      </c>
      <c r="K96" s="99">
        <f>RER!U151</f>
        <v>1.2782650111839503E-2</v>
      </c>
      <c r="L96" s="94">
        <f>'Food Intake'!U150</f>
        <v>0.18</v>
      </c>
      <c r="M96" s="95">
        <f>'Food Intake'!U151</f>
        <v>2.2791323885295586E-2</v>
      </c>
      <c r="N96" s="96">
        <f>'Activity-X total'!U150</f>
        <v>1576.5555555555557</v>
      </c>
      <c r="O96" s="97">
        <f>'Activity-X total'!U151</f>
        <v>347.98791131266779</v>
      </c>
      <c r="P96" s="86">
        <f>'Activity-X Ambulatory'!U150</f>
        <v>772</v>
      </c>
      <c r="Q96" s="86">
        <f>'Activity-X Ambulatory'!U151</f>
        <v>245.05186525849311</v>
      </c>
      <c r="R96" s="98">
        <f>'Fat Oxidation-LBM'!U150</f>
        <v>0.26225116301371737</v>
      </c>
      <c r="S96" s="99">
        <f>'Fat Oxidation-LBM'!U151</f>
        <v>0.10247404059025365</v>
      </c>
      <c r="T96" s="98">
        <f>'Glucose Oxidation-LBM'!U150</f>
        <v>5.9367659088310587</v>
      </c>
      <c r="U96" s="99">
        <f>'Glucose Oxidation-LBM'!U151</f>
        <v>0.52418467293439741</v>
      </c>
      <c r="V96" s="87"/>
      <c r="W96" s="88"/>
      <c r="X96" s="89"/>
      <c r="Y96" s="89"/>
      <c r="Z96" s="90"/>
      <c r="AA96" s="90"/>
      <c r="AB96" s="91"/>
      <c r="AC96" s="91"/>
      <c r="AD96" s="91"/>
      <c r="AE96" s="91"/>
      <c r="AF96" s="88"/>
      <c r="AG96" s="88"/>
      <c r="AH96" s="89"/>
      <c r="AI96" s="89"/>
      <c r="AJ96" s="92"/>
      <c r="AK96" s="92"/>
      <c r="AL96" s="91"/>
      <c r="AM96" s="91"/>
      <c r="AN96" s="91"/>
      <c r="AO96" s="91"/>
    </row>
    <row r="97" spans="1:41" s="55" customFormat="1">
      <c r="A97" s="100" t="s">
        <v>40</v>
      </c>
      <c r="B97" s="94">
        <f>'VO2-mouse '!U153</f>
        <v>72.966525925925922</v>
      </c>
      <c r="C97" s="95">
        <f>'VO2-mouse '!U154</f>
        <v>2.6432725858800166</v>
      </c>
      <c r="D97" s="96">
        <f>'VO2-LBM'!U153</f>
        <v>4917.8867591286098</v>
      </c>
      <c r="E97" s="97">
        <f>'VO2-LBM'!U154</f>
        <v>175.47933440847035</v>
      </c>
      <c r="F97" s="83">
        <f>'EE-mouse'!U153</f>
        <v>0.36257265785185194</v>
      </c>
      <c r="G97" s="83">
        <f>'EE-mouse'!U154</f>
        <v>1.3696540309919637E-2</v>
      </c>
      <c r="H97" s="98">
        <f>'EE-LBM'!U153</f>
        <v>24.436172819282358</v>
      </c>
      <c r="I97" s="99">
        <f>'EE-LBM'!U154</f>
        <v>0.90367167439458351</v>
      </c>
      <c r="J97" s="98">
        <f>RER!U153</f>
        <v>0.95946968796155041</v>
      </c>
      <c r="K97" s="99">
        <f>RER!U154</f>
        <v>1.2220388452626097E-2</v>
      </c>
      <c r="L97" s="94">
        <f>'Food Intake'!U153</f>
        <v>0.25777777777777777</v>
      </c>
      <c r="M97" s="95">
        <f>'Food Intake'!U154</f>
        <v>4.8125350728239376E-2</v>
      </c>
      <c r="N97" s="96">
        <f>'Activity-X total'!U153</f>
        <v>1753.4444444444443</v>
      </c>
      <c r="O97" s="97">
        <f>'Activity-X total'!U154</f>
        <v>317.64502860509384</v>
      </c>
      <c r="P97" s="86">
        <f>'Activity-X Ambulatory'!U153</f>
        <v>876.22222222222217</v>
      </c>
      <c r="Q97" s="86">
        <f>'Activity-X Ambulatory'!U154</f>
        <v>231.95101121775323</v>
      </c>
      <c r="R97" s="98">
        <f>'Fat Oxidation-LBM'!U153</f>
        <v>0.31102121479895611</v>
      </c>
      <c r="S97" s="99">
        <f>'Fat Oxidation-LBM'!U154</f>
        <v>9.1828738619818759E-2</v>
      </c>
      <c r="T97" s="98">
        <f>'Glucose Oxidation-LBM'!U153</f>
        <v>5.7489227237227363</v>
      </c>
      <c r="U97" s="99">
        <f>'Glucose Oxidation-LBM'!U154</f>
        <v>0.40194543404040733</v>
      </c>
      <c r="V97" s="87"/>
      <c r="W97" s="88"/>
      <c r="X97" s="89"/>
      <c r="Y97" s="89"/>
      <c r="Z97" s="90"/>
      <c r="AA97" s="90"/>
      <c r="AB97" s="91"/>
      <c r="AC97" s="91"/>
      <c r="AD97" s="91"/>
      <c r="AE97" s="91"/>
      <c r="AF97" s="88"/>
      <c r="AG97" s="88"/>
      <c r="AH97" s="89"/>
      <c r="AI97" s="89"/>
      <c r="AJ97" s="92"/>
      <c r="AK97" s="92"/>
      <c r="AL97" s="91"/>
      <c r="AM97" s="91"/>
      <c r="AN97" s="91"/>
      <c r="AO97" s="91"/>
    </row>
    <row r="98" spans="1:41" s="55" customFormat="1">
      <c r="A98" s="100" t="s">
        <v>41</v>
      </c>
      <c r="B98" s="94">
        <f>'VO2-mouse '!U156</f>
        <v>72.346714814814817</v>
      </c>
      <c r="C98" s="95">
        <f>'VO2-mouse '!U157</f>
        <v>2.7099939430488456</v>
      </c>
      <c r="D98" s="96">
        <f>'VO2-LBM'!U156</f>
        <v>4899.9404650040888</v>
      </c>
      <c r="E98" s="97">
        <f>'VO2-LBM'!U157</f>
        <v>235.84098455802018</v>
      </c>
      <c r="F98" s="83">
        <f>'EE-mouse'!U156</f>
        <v>0.35962268751851856</v>
      </c>
      <c r="G98" s="83">
        <f>'EE-mouse'!U157</f>
        <v>1.3405866603460714E-2</v>
      </c>
      <c r="H98" s="98">
        <f>'EE-LBM'!U156</f>
        <v>24.363328853881516</v>
      </c>
      <c r="I98" s="99">
        <f>'EE-LBM'!U157</f>
        <v>1.1863440861790964</v>
      </c>
      <c r="J98" s="98">
        <f>RER!U156</f>
        <v>0.96348245497913387</v>
      </c>
      <c r="K98" s="99">
        <f>RER!U157</f>
        <v>9.8002327313155696E-3</v>
      </c>
      <c r="L98" s="94">
        <f>'Food Intake'!U156</f>
        <v>0.2</v>
      </c>
      <c r="M98" s="95">
        <f>'Food Intake'!U157</f>
        <v>2.0883273476902792E-2</v>
      </c>
      <c r="N98" s="96">
        <f>'Activity-X total'!U156</f>
        <v>1358.2222222222222</v>
      </c>
      <c r="O98" s="97">
        <f>'Activity-X total'!U157</f>
        <v>252.33117446113999</v>
      </c>
      <c r="P98" s="86">
        <f>'Activity-X Ambulatory'!U156</f>
        <v>609.11111111111109</v>
      </c>
      <c r="Q98" s="86">
        <f>'Activity-X Ambulatory'!U157</f>
        <v>183.58032184278693</v>
      </c>
      <c r="R98" s="98">
        <f>'Fat Oxidation-LBM'!U156</f>
        <v>0.28480014553032751</v>
      </c>
      <c r="S98" s="99">
        <f>'Fat Oxidation-LBM'!U157</f>
        <v>8.3949238857663713E-2</v>
      </c>
      <c r="T98" s="98">
        <f>'Glucose Oxidation-LBM'!U156</f>
        <v>5.7957801846003933</v>
      </c>
      <c r="U98" s="99">
        <f>'Glucose Oxidation-LBM'!U157</f>
        <v>0.40083453401080632</v>
      </c>
      <c r="V98" s="87"/>
      <c r="W98" s="88"/>
      <c r="X98" s="89"/>
      <c r="Y98" s="89"/>
      <c r="Z98" s="90"/>
      <c r="AA98" s="90"/>
      <c r="AB98" s="91"/>
      <c r="AC98" s="91"/>
      <c r="AD98" s="91"/>
      <c r="AE98" s="91"/>
      <c r="AF98" s="88"/>
      <c r="AG98" s="88"/>
      <c r="AH98" s="89"/>
      <c r="AI98" s="89"/>
      <c r="AJ98" s="92"/>
      <c r="AK98" s="92"/>
      <c r="AL98" s="91"/>
      <c r="AM98" s="91"/>
      <c r="AN98" s="91"/>
      <c r="AO98" s="91"/>
    </row>
    <row r="99" spans="1:41" s="55" customFormat="1">
      <c r="A99" s="100" t="s">
        <v>42</v>
      </c>
      <c r="B99" s="94">
        <f>'VO2-mouse '!U159</f>
        <v>68.477051851851854</v>
      </c>
      <c r="C99" s="95">
        <f>'VO2-mouse '!U160</f>
        <v>3.2227477308742642</v>
      </c>
      <c r="D99" s="96">
        <f>'VO2-LBM'!U159</f>
        <v>4647.5426976136177</v>
      </c>
      <c r="E99" s="97">
        <f>'VO2-LBM'!U160</f>
        <v>282.96222076398254</v>
      </c>
      <c r="F99" s="83">
        <f>'EE-mouse'!U159</f>
        <v>0.34026791014814811</v>
      </c>
      <c r="G99" s="83">
        <f>'EE-mouse'!U160</f>
        <v>1.678635199680795E-2</v>
      </c>
      <c r="H99" s="98">
        <f>'EE-LBM'!U159</f>
        <v>23.099672755942066</v>
      </c>
      <c r="I99" s="99">
        <f>'EE-LBM'!U160</f>
        <v>1.4515277020171113</v>
      </c>
      <c r="J99" s="98">
        <f>RER!U159</f>
        <v>0.95806414598923495</v>
      </c>
      <c r="K99" s="99">
        <f>RER!U160</f>
        <v>1.2920758629223509E-2</v>
      </c>
      <c r="L99" s="94">
        <f>'Food Intake'!U159</f>
        <v>0.1788888888888889</v>
      </c>
      <c r="M99" s="95">
        <f>'Food Intake'!U160</f>
        <v>5.5962399193179614E-2</v>
      </c>
      <c r="N99" s="96">
        <f>'Activity-X total'!U159</f>
        <v>1128.6666666666667</v>
      </c>
      <c r="O99" s="97">
        <f>'Activity-X total'!U160</f>
        <v>105.7233023825243</v>
      </c>
      <c r="P99" s="86">
        <f>'Activity-X Ambulatory'!U159</f>
        <v>423.44444444444446</v>
      </c>
      <c r="Q99" s="86">
        <f>'Activity-X Ambulatory'!U160</f>
        <v>72.86595591127724</v>
      </c>
      <c r="R99" s="98">
        <f>'Fat Oxidation-LBM'!U159</f>
        <v>0.28348391716604771</v>
      </c>
      <c r="S99" s="99">
        <f>'Fat Oxidation-LBM'!U160</f>
        <v>8.4639392730613605E-2</v>
      </c>
      <c r="T99" s="98">
        <f>'Glucose Oxidation-LBM'!U159</f>
        <v>5.4611264447141785</v>
      </c>
      <c r="U99" s="99">
        <f>'Glucose Oxidation-LBM'!U160</f>
        <v>0.54847089774231861</v>
      </c>
      <c r="V99" s="87"/>
      <c r="W99" s="88"/>
      <c r="X99" s="89"/>
      <c r="Y99" s="89"/>
      <c r="Z99" s="90"/>
      <c r="AA99" s="90"/>
      <c r="AB99" s="91"/>
      <c r="AC99" s="91"/>
      <c r="AD99" s="91"/>
      <c r="AE99" s="91"/>
      <c r="AF99" s="88"/>
      <c r="AG99" s="88"/>
      <c r="AH99" s="89"/>
      <c r="AI99" s="89"/>
      <c r="AJ99" s="92"/>
      <c r="AK99" s="92"/>
      <c r="AL99" s="91"/>
      <c r="AM99" s="91"/>
      <c r="AN99" s="91"/>
      <c r="AO99" s="91"/>
    </row>
    <row r="100" spans="1:41" s="55" customFormat="1">
      <c r="A100" s="100" t="s">
        <v>43</v>
      </c>
      <c r="B100" s="94">
        <f>'VO2-mouse '!U162</f>
        <v>72.55768888888889</v>
      </c>
      <c r="C100" s="95">
        <f>'VO2-mouse '!U163</f>
        <v>2.0489443432857604</v>
      </c>
      <c r="D100" s="96">
        <f>'VO2-LBM'!U162</f>
        <v>4909.6642769648861</v>
      </c>
      <c r="E100" s="97">
        <f>'VO2-LBM'!U163</f>
        <v>215.07238814478444</v>
      </c>
      <c r="F100" s="83">
        <f>'EE-mouse'!U162</f>
        <v>0.35903622281481479</v>
      </c>
      <c r="G100" s="83">
        <f>'EE-mouse'!U163</f>
        <v>1.0233378208415489E-2</v>
      </c>
      <c r="H100" s="98">
        <f>'EE-LBM'!U162</f>
        <v>24.30509035122255</v>
      </c>
      <c r="I100" s="99">
        <f>'EE-LBM'!U163</f>
        <v>1.0960304790754076</v>
      </c>
      <c r="J100" s="98">
        <f>RER!U162</f>
        <v>0.94265614877324899</v>
      </c>
      <c r="K100" s="99">
        <f>RER!U163</f>
        <v>1.5009842908072184E-2</v>
      </c>
      <c r="L100" s="94">
        <f>'Food Intake'!U162</f>
        <v>0.2122222222222222</v>
      </c>
      <c r="M100" s="95">
        <f>'Food Intake'!U163</f>
        <v>4.2907451365888083E-2</v>
      </c>
      <c r="N100" s="96">
        <f>'Activity-X total'!U162</f>
        <v>1291.4444444444443</v>
      </c>
      <c r="O100" s="97">
        <f>'Activity-X total'!U163</f>
        <v>236.32323151371813</v>
      </c>
      <c r="P100" s="86">
        <f>'Activity-X Ambulatory'!U162</f>
        <v>591.11111111111109</v>
      </c>
      <c r="Q100" s="86">
        <f>'Activity-X Ambulatory'!U163</f>
        <v>140.06649655356603</v>
      </c>
      <c r="R100" s="98">
        <f>'Fat Oxidation-LBM'!U162</f>
        <v>0.44912161187988947</v>
      </c>
      <c r="S100" s="99">
        <f>'Fat Oxidation-LBM'!U163</f>
        <v>0.1010656354673819</v>
      </c>
      <c r="T100" s="98">
        <f>'Glucose Oxidation-LBM'!U162</f>
        <v>5.3644615120257919</v>
      </c>
      <c r="U100" s="99">
        <f>'Glucose Oxidation-LBM'!U163</f>
        <v>0.44459469237059318</v>
      </c>
      <c r="V100" s="87"/>
      <c r="W100" s="88"/>
      <c r="X100" s="89"/>
      <c r="Y100" s="89"/>
      <c r="Z100" s="90"/>
      <c r="AA100" s="90"/>
      <c r="AB100" s="91"/>
      <c r="AC100" s="91"/>
      <c r="AD100" s="91"/>
      <c r="AE100" s="91"/>
      <c r="AF100" s="88"/>
      <c r="AG100" s="88"/>
      <c r="AH100" s="89"/>
      <c r="AI100" s="89"/>
      <c r="AJ100" s="92"/>
      <c r="AK100" s="92"/>
      <c r="AL100" s="91"/>
      <c r="AM100" s="91"/>
      <c r="AN100" s="91"/>
      <c r="AO100" s="91"/>
    </row>
    <row r="101" spans="1:41" s="55" customFormat="1">
      <c r="A101" s="100" t="s">
        <v>44</v>
      </c>
      <c r="B101" s="94">
        <f>'VO2-mouse '!U165</f>
        <v>71.342866666666666</v>
      </c>
      <c r="C101" s="95">
        <f>'VO2-mouse '!U166</f>
        <v>3.1662867028719686</v>
      </c>
      <c r="D101" s="96">
        <f>'VO2-LBM'!U165</f>
        <v>4827.3524576920681</v>
      </c>
      <c r="E101" s="97">
        <f>'VO2-LBM'!U166</f>
        <v>268.68130960985246</v>
      </c>
      <c r="F101" s="83">
        <f>'EE-mouse'!U165</f>
        <v>0.35334672533333333</v>
      </c>
      <c r="G101" s="83">
        <f>'EE-mouse'!U166</f>
        <v>1.5884404709550399E-2</v>
      </c>
      <c r="H101" s="98">
        <f>'EE-LBM'!U165</f>
        <v>23.916789149709381</v>
      </c>
      <c r="I101" s="99">
        <f>'EE-LBM'!U166</f>
        <v>1.3627831547726215</v>
      </c>
      <c r="J101" s="98">
        <f>RER!U165</f>
        <v>0.94689765652718116</v>
      </c>
      <c r="K101" s="99">
        <f>RER!U166</f>
        <v>1.1368267174805222E-2</v>
      </c>
      <c r="L101" s="94">
        <f>'Food Intake'!U165</f>
        <v>0.13111111111111112</v>
      </c>
      <c r="M101" s="95">
        <f>'Food Intake'!U166</f>
        <v>4.9789681116462405E-2</v>
      </c>
      <c r="N101" s="96">
        <f>'Activity-X total'!U165</f>
        <v>1656.6666666666667</v>
      </c>
      <c r="O101" s="97">
        <f>'Activity-X total'!U166</f>
        <v>226.37904545744118</v>
      </c>
      <c r="P101" s="86">
        <f>'Activity-X Ambulatory'!U165</f>
        <v>759</v>
      </c>
      <c r="Q101" s="86">
        <f>'Activity-X Ambulatory'!U166</f>
        <v>170.10421642171144</v>
      </c>
      <c r="R101" s="98">
        <f>'Fat Oxidation-LBM'!U165</f>
        <v>0.41212441911283443</v>
      </c>
      <c r="S101" s="99">
        <f>'Fat Oxidation-LBM'!U166</f>
        <v>8.3658285709874061E-2</v>
      </c>
      <c r="T101" s="98">
        <f>'Glucose Oxidation-LBM'!U165</f>
        <v>5.3542093374815449</v>
      </c>
      <c r="U101" s="99">
        <f>'Glucose Oxidation-LBM'!U166</f>
        <v>0.47722537358591638</v>
      </c>
      <c r="V101" s="87"/>
      <c r="W101" s="88"/>
      <c r="X101" s="89"/>
      <c r="Y101" s="89"/>
      <c r="Z101" s="90"/>
      <c r="AA101" s="90"/>
      <c r="AB101" s="91"/>
      <c r="AC101" s="91"/>
      <c r="AD101" s="91"/>
      <c r="AE101" s="91"/>
      <c r="AF101" s="88"/>
      <c r="AG101" s="88"/>
      <c r="AH101" s="89"/>
      <c r="AI101" s="89"/>
      <c r="AJ101" s="92"/>
      <c r="AK101" s="92"/>
      <c r="AL101" s="91"/>
      <c r="AM101" s="91"/>
      <c r="AN101" s="91"/>
      <c r="AO101" s="91"/>
    </row>
    <row r="102" spans="1:41" s="55" customFormat="1">
      <c r="A102" s="100" t="s">
        <v>45</v>
      </c>
      <c r="B102" s="94">
        <f>'VO2-mouse '!U168</f>
        <v>69.589944444444455</v>
      </c>
      <c r="C102" s="95">
        <f>'VO2-mouse '!U169</f>
        <v>3.1353949369887864</v>
      </c>
      <c r="D102" s="96">
        <f>'VO2-LBM'!U168</f>
        <v>4694.0179495732909</v>
      </c>
      <c r="E102" s="97">
        <f>'VO2-LBM'!U169</f>
        <v>233.20107391677209</v>
      </c>
      <c r="F102" s="83">
        <f>'EE-mouse'!U168</f>
        <v>0.34339485722222218</v>
      </c>
      <c r="G102" s="83">
        <f>'EE-mouse'!U169</f>
        <v>1.5934327339914081E-2</v>
      </c>
      <c r="H102" s="98">
        <f>'EE-LBM'!U168</f>
        <v>23.166637361159424</v>
      </c>
      <c r="I102" s="99">
        <f>'EE-LBM'!U169</f>
        <v>1.1940632256034307</v>
      </c>
      <c r="J102" s="98">
        <f>RER!U168</f>
        <v>0.92931663397348574</v>
      </c>
      <c r="K102" s="99">
        <f>RER!U169</f>
        <v>1.5046167365791591E-2</v>
      </c>
      <c r="L102" s="94">
        <f>'Food Intake'!U168</f>
        <v>0.25</v>
      </c>
      <c r="M102" s="95">
        <f>'Food Intake'!U169</f>
        <v>3.9334745737353148E-2</v>
      </c>
      <c r="N102" s="96">
        <f>'Activity-X total'!U168</f>
        <v>1144.3333333333333</v>
      </c>
      <c r="O102" s="97">
        <f>'Activity-X total'!U169</f>
        <v>260.15492179340629</v>
      </c>
      <c r="P102" s="86">
        <f>'Activity-X Ambulatory'!U168</f>
        <v>458.55555555555554</v>
      </c>
      <c r="Q102" s="86">
        <f>'Activity-X Ambulatory'!U169</f>
        <v>157.5624312870502</v>
      </c>
      <c r="R102" s="98">
        <f>'Fat Oxidation-LBM'!U168</f>
        <v>0.53833039716605791</v>
      </c>
      <c r="S102" s="99">
        <f>'Fat Oxidation-LBM'!U169</f>
        <v>0.11220672514447778</v>
      </c>
      <c r="T102" s="98">
        <f>'Glucose Oxidation-LBM'!U168</f>
        <v>4.8342622092040184</v>
      </c>
      <c r="U102" s="99">
        <f>'Glucose Oxidation-LBM'!U169</f>
        <v>0.50131895340797827</v>
      </c>
      <c r="V102" s="87"/>
      <c r="W102" s="88"/>
      <c r="X102" s="89"/>
      <c r="Y102" s="89"/>
      <c r="Z102" s="90"/>
      <c r="AA102" s="90"/>
      <c r="AB102" s="91"/>
      <c r="AC102" s="91"/>
      <c r="AD102" s="91"/>
      <c r="AE102" s="91"/>
      <c r="AF102" s="88"/>
      <c r="AG102" s="88"/>
      <c r="AH102" s="89"/>
      <c r="AI102" s="89"/>
      <c r="AJ102" s="92"/>
      <c r="AK102" s="92"/>
      <c r="AL102" s="91"/>
      <c r="AM102" s="91"/>
      <c r="AN102" s="91"/>
      <c r="AO102" s="91"/>
    </row>
    <row r="103" spans="1:41" s="55" customFormat="1">
      <c r="A103" s="101" t="s">
        <v>46</v>
      </c>
      <c r="B103" s="94">
        <f>'VO2-mouse '!U171</f>
        <v>64.75261481481482</v>
      </c>
      <c r="C103" s="95">
        <f>'VO2-mouse '!U172</f>
        <v>2.0013798377319518</v>
      </c>
      <c r="D103" s="96">
        <f>'VO2-LBM'!U171</f>
        <v>4377.9556337407048</v>
      </c>
      <c r="E103" s="97">
        <f>'VO2-LBM'!U172</f>
        <v>189.9997567373116</v>
      </c>
      <c r="F103" s="83">
        <f>'EE-mouse'!U171</f>
        <v>0.31904629948148144</v>
      </c>
      <c r="G103" s="83">
        <f>'EE-mouse'!U172</f>
        <v>1.0049564436784444E-2</v>
      </c>
      <c r="H103" s="98">
        <f>'EE-LBM'!U171</f>
        <v>21.575712047774697</v>
      </c>
      <c r="I103" s="99">
        <f>'EE-LBM'!U172</f>
        <v>0.95844142015657585</v>
      </c>
      <c r="J103" s="98">
        <f>RER!U171</f>
        <v>0.92270247344513956</v>
      </c>
      <c r="K103" s="99">
        <f>RER!U172</f>
        <v>1.3174463936616587E-2</v>
      </c>
      <c r="L103" s="94">
        <f>'Food Intake'!U171</f>
        <v>0.10888888888888888</v>
      </c>
      <c r="M103" s="95">
        <f>'Food Intake'!U172</f>
        <v>3.9173561252898212E-2</v>
      </c>
      <c r="N103" s="96">
        <f>'Activity-X total'!U171</f>
        <v>1029.8888888888889</v>
      </c>
      <c r="O103" s="97">
        <f>'Activity-X total'!U172</f>
        <v>176.30335634011655</v>
      </c>
      <c r="P103" s="86">
        <f>'Activity-X Ambulatory'!U171</f>
        <v>425.33333333333331</v>
      </c>
      <c r="Q103" s="86">
        <f>'Activity-X Ambulatory'!U172</f>
        <v>85.923253869692076</v>
      </c>
      <c r="R103" s="98">
        <f>'Fat Oxidation-LBM'!U171</f>
        <v>0.54978108598175879</v>
      </c>
      <c r="S103" s="99">
        <f>'Fat Oxidation-LBM'!U172</f>
        <v>9.8756223073993524E-2</v>
      </c>
      <c r="T103" s="98">
        <f>'Glucose Oxidation-LBM'!U171</f>
        <v>4.3797744172973765</v>
      </c>
      <c r="U103" s="99">
        <f>'Glucose Oxidation-LBM'!U172</f>
        <v>0.38135857244967952</v>
      </c>
      <c r="V103" s="87"/>
      <c r="W103" s="88"/>
      <c r="X103" s="89"/>
      <c r="Y103" s="89"/>
      <c r="Z103" s="90"/>
      <c r="AA103" s="90"/>
      <c r="AB103" s="91"/>
      <c r="AC103" s="91"/>
      <c r="AD103" s="91"/>
      <c r="AE103" s="91"/>
      <c r="AF103" s="88"/>
      <c r="AG103" s="88"/>
      <c r="AH103" s="89"/>
      <c r="AI103" s="89"/>
      <c r="AJ103" s="92"/>
      <c r="AK103" s="92"/>
      <c r="AL103" s="91"/>
      <c r="AM103" s="91"/>
      <c r="AN103" s="91"/>
      <c r="AO103" s="91"/>
    </row>
    <row r="104" spans="1:41" s="55" customFormat="1">
      <c r="A104" s="102" t="s">
        <v>47</v>
      </c>
      <c r="B104" s="94">
        <f>'VO2-mouse '!U174</f>
        <v>61.276329629629622</v>
      </c>
      <c r="C104" s="95">
        <f>'VO2-mouse '!U175</f>
        <v>2.4515114934807407</v>
      </c>
      <c r="D104" s="96">
        <f>'VO2-LBM'!U174</f>
        <v>4192.4934096867282</v>
      </c>
      <c r="E104" s="97">
        <f>'VO2-LBM'!U175</f>
        <v>296.28330475650893</v>
      </c>
      <c r="F104" s="83">
        <f>'EE-mouse'!U174</f>
        <v>0.30080415737037036</v>
      </c>
      <c r="G104" s="83">
        <f>'EE-mouse'!U175</f>
        <v>1.2027537949663781E-2</v>
      </c>
      <c r="H104" s="98">
        <f>'EE-LBM'!U174</f>
        <v>20.579067934656212</v>
      </c>
      <c r="I104" s="99">
        <f>'EE-LBM'!U175</f>
        <v>1.4456464496030534</v>
      </c>
      <c r="J104" s="98">
        <f>RER!U174</f>
        <v>0.90727648545886153</v>
      </c>
      <c r="K104" s="99">
        <f>RER!U175</f>
        <v>1.4807089129721807E-2</v>
      </c>
      <c r="L104" s="94">
        <f>'Food Intake'!U174</f>
        <v>0.1088888888888889</v>
      </c>
      <c r="M104" s="95">
        <f>'Food Intake'!U175</f>
        <v>2.4520084989682125E-2</v>
      </c>
      <c r="N104" s="96">
        <f>'Activity-X total'!U174</f>
        <v>929.44444444444446</v>
      </c>
      <c r="O104" s="97">
        <f>'Activity-X total'!U175</f>
        <v>142.99874815993545</v>
      </c>
      <c r="P104" s="86">
        <f>'Activity-X Ambulatory'!U174</f>
        <v>347</v>
      </c>
      <c r="Q104" s="86">
        <f>'Activity-X Ambulatory'!U175</f>
        <v>87.166985340398995</v>
      </c>
      <c r="R104" s="98">
        <f>'Fat Oxidation-LBM'!U174</f>
        <v>0.65345240082505773</v>
      </c>
      <c r="S104" s="99">
        <f>'Fat Oxidation-LBM'!U175</f>
        <v>0.10959064748190332</v>
      </c>
      <c r="T104" s="98">
        <f>'Glucose Oxidation-LBM'!U174</f>
        <v>3.8509130791751809</v>
      </c>
      <c r="U104" s="99">
        <f>'Glucose Oxidation-LBM'!U175</f>
        <v>0.33717258410635975</v>
      </c>
      <c r="V104" s="87"/>
      <c r="W104" s="88"/>
      <c r="X104" s="89"/>
      <c r="Y104" s="89"/>
      <c r="Z104" s="90"/>
      <c r="AA104" s="90"/>
      <c r="AB104" s="91"/>
      <c r="AC104" s="91"/>
      <c r="AD104" s="91"/>
      <c r="AE104" s="91"/>
      <c r="AF104" s="88"/>
      <c r="AG104" s="88"/>
      <c r="AH104" s="89"/>
      <c r="AI104" s="89"/>
      <c r="AJ104" s="92"/>
      <c r="AK104" s="92"/>
      <c r="AL104" s="91"/>
      <c r="AM104" s="91"/>
      <c r="AN104" s="91"/>
      <c r="AO104" s="91"/>
    </row>
    <row r="105" spans="1:41" s="55" customFormat="1">
      <c r="A105" s="102" t="s">
        <v>48</v>
      </c>
      <c r="B105" s="94">
        <f>'VO2-mouse '!U177</f>
        <v>60.42195925925926</v>
      </c>
      <c r="C105" s="95">
        <f>'VO2-mouse '!U178</f>
        <v>3.1021114561507819</v>
      </c>
      <c r="D105" s="96">
        <f>'VO2-LBM'!U177</f>
        <v>4088.239709609632</v>
      </c>
      <c r="E105" s="97">
        <f>'VO2-LBM'!U178</f>
        <v>252.33720151092481</v>
      </c>
      <c r="F105" s="83">
        <f>'EE-mouse'!U177</f>
        <v>0.2945671429259259</v>
      </c>
      <c r="G105" s="83">
        <f>'EE-mouse'!U178</f>
        <v>1.5285204244709407E-2</v>
      </c>
      <c r="H105" s="98">
        <f>'EE-LBM'!U177</f>
        <v>19.93608466618695</v>
      </c>
      <c r="I105" s="99">
        <f>'EE-LBM'!U178</f>
        <v>1.2629198974058149</v>
      </c>
      <c r="J105" s="98">
        <f>RER!U177</f>
        <v>0.87619005255976212</v>
      </c>
      <c r="K105" s="99">
        <f>RER!U178</f>
        <v>1.5818618115423035E-2</v>
      </c>
      <c r="L105" s="94">
        <f>'Food Intake'!U177</f>
        <v>5.6666666666666671E-2</v>
      </c>
      <c r="M105" s="95">
        <f>'Food Intake'!U178</f>
        <v>3.7822685726367392E-2</v>
      </c>
      <c r="N105" s="96">
        <f>'Activity-X total'!U177</f>
        <v>802.22222222222217</v>
      </c>
      <c r="O105" s="97">
        <f>'Activity-X total'!U178</f>
        <v>284.22696221397212</v>
      </c>
      <c r="P105" s="86">
        <f>'Activity-X Ambulatory'!U177</f>
        <v>336.33333333333331</v>
      </c>
      <c r="Q105" s="86">
        <f>'Activity-X Ambulatory'!U178</f>
        <v>166.06575003092399</v>
      </c>
      <c r="R105" s="98">
        <f>'Fat Oxidation-LBM'!U177</f>
        <v>0.83884882857986065</v>
      </c>
      <c r="S105" s="99">
        <f>'Fat Oxidation-LBM'!U178</f>
        <v>0.10443929524664007</v>
      </c>
      <c r="T105" s="98">
        <f>'Glucose Oxidation-LBM'!U177</f>
        <v>3.2098748519361004</v>
      </c>
      <c r="U105" s="99">
        <f>'Glucose Oxidation-LBM'!U178</f>
        <v>0.43050846715729901</v>
      </c>
      <c r="V105" s="87"/>
      <c r="W105" s="88"/>
      <c r="X105" s="89"/>
      <c r="Y105" s="89"/>
      <c r="Z105" s="90"/>
      <c r="AA105" s="90"/>
      <c r="AB105" s="91"/>
      <c r="AC105" s="91"/>
      <c r="AD105" s="91"/>
      <c r="AE105" s="91"/>
      <c r="AF105" s="88"/>
      <c r="AG105" s="88"/>
      <c r="AH105" s="89"/>
      <c r="AI105" s="89"/>
      <c r="AJ105" s="92"/>
      <c r="AK105" s="92"/>
      <c r="AL105" s="91"/>
      <c r="AM105" s="91"/>
      <c r="AN105" s="91"/>
      <c r="AO105" s="91"/>
    </row>
    <row r="106" spans="1:41" s="55" customFormat="1">
      <c r="A106" s="102" t="s">
        <v>49</v>
      </c>
      <c r="B106" s="94">
        <f>'VO2-mouse '!U180</f>
        <v>63.702525925925912</v>
      </c>
      <c r="C106" s="95">
        <f>'VO2-mouse '!U181</f>
        <v>2.3164458848551539</v>
      </c>
      <c r="D106" s="96">
        <f>'VO2-LBM'!U180</f>
        <v>4332.6391135423437</v>
      </c>
      <c r="E106" s="97">
        <f>'VO2-LBM'!U181</f>
        <v>248.19330480729684</v>
      </c>
      <c r="F106" s="83">
        <f>'EE-mouse'!U180</f>
        <v>0.3115476485925926</v>
      </c>
      <c r="G106" s="83">
        <f>'EE-mouse'!U181</f>
        <v>1.1175276708555816E-2</v>
      </c>
      <c r="H106" s="98">
        <f>'EE-LBM'!U180</f>
        <v>21.191425893743457</v>
      </c>
      <c r="I106" s="99">
        <f>'EE-LBM'!U181</f>
        <v>1.215306289840866</v>
      </c>
      <c r="J106" s="98">
        <f>RER!U180</f>
        <v>0.89177966135312681</v>
      </c>
      <c r="K106" s="99">
        <f>RER!U181</f>
        <v>9.4172956875569706E-3</v>
      </c>
      <c r="L106" s="94">
        <f>'Food Intake'!U180</f>
        <v>0.10444444444444444</v>
      </c>
      <c r="M106" s="95">
        <f>'Food Intake'!U181</f>
        <v>2.8824715046828552E-2</v>
      </c>
      <c r="N106" s="96">
        <f>'Activity-X total'!U180</f>
        <v>1073.4444444444443</v>
      </c>
      <c r="O106" s="97">
        <f>'Activity-X total'!U181</f>
        <v>168.94164928814186</v>
      </c>
      <c r="P106" s="86">
        <f>'Activity-X Ambulatory'!U180</f>
        <v>396.77777777777777</v>
      </c>
      <c r="Q106" s="86">
        <f>'Activity-X Ambulatory'!U181</f>
        <v>105.30838019014253</v>
      </c>
      <c r="R106" s="98">
        <f>'Fat Oxidation-LBM'!U180</f>
        <v>0.79137486365929888</v>
      </c>
      <c r="S106" s="99">
        <f>'Fat Oxidation-LBM'!U181</f>
        <v>8.4683666621294243E-2</v>
      </c>
      <c r="T106" s="98">
        <f>'Glucose Oxidation-LBM'!U180</f>
        <v>3.6657463962159746</v>
      </c>
      <c r="U106" s="99">
        <f>'Glucose Oxidation-LBM'!U181</f>
        <v>0.28772111501810255</v>
      </c>
      <c r="V106" s="87"/>
      <c r="W106" s="88"/>
      <c r="X106" s="89"/>
      <c r="Y106" s="89"/>
      <c r="Z106" s="90"/>
      <c r="AA106" s="90"/>
      <c r="AB106" s="91"/>
      <c r="AC106" s="91"/>
      <c r="AD106" s="91"/>
      <c r="AE106" s="91"/>
      <c r="AF106" s="88"/>
      <c r="AG106" s="88"/>
      <c r="AH106" s="89"/>
      <c r="AI106" s="89"/>
      <c r="AJ106" s="92"/>
      <c r="AK106" s="92"/>
      <c r="AL106" s="91"/>
      <c r="AM106" s="91"/>
      <c r="AN106" s="91"/>
      <c r="AO106" s="91"/>
    </row>
    <row r="107" spans="1:41" s="55" customFormat="1">
      <c r="A107" s="102" t="s">
        <v>50</v>
      </c>
      <c r="B107" s="94">
        <f>'VO2-mouse '!U183</f>
        <v>68.20312222222222</v>
      </c>
      <c r="C107" s="95">
        <f>'VO2-mouse '!U184</f>
        <v>2.3590192911501413</v>
      </c>
      <c r="D107" s="96">
        <f>'VO2-LBM'!U183</f>
        <v>4621.5633852278152</v>
      </c>
      <c r="E107" s="97">
        <f>'VO2-LBM'!U184</f>
        <v>225.34194896786451</v>
      </c>
      <c r="F107" s="83">
        <f>'EE-mouse'!U183</f>
        <v>0.33166392307407411</v>
      </c>
      <c r="G107" s="83">
        <f>'EE-mouse'!U184</f>
        <v>1.1122040229327017E-2</v>
      </c>
      <c r="H107" s="98">
        <f>'EE-LBM'!U183</f>
        <v>22.462004014373345</v>
      </c>
      <c r="I107" s="99">
        <f>'EE-LBM'!U184</f>
        <v>1.0529058160185956</v>
      </c>
      <c r="J107" s="98">
        <f>RER!U183</f>
        <v>0.86654807412960688</v>
      </c>
      <c r="K107" s="99">
        <f>RER!U184</f>
        <v>1.0696584820778593E-2</v>
      </c>
      <c r="L107" s="94">
        <f>'Food Intake'!U183</f>
        <v>4.2222222222222223E-2</v>
      </c>
      <c r="M107" s="95">
        <f>'Food Intake'!U184</f>
        <v>1.7462481828335232E-2</v>
      </c>
      <c r="N107" s="96">
        <f>'Activity-X total'!U183</f>
        <v>905</v>
      </c>
      <c r="O107" s="97">
        <f>'Activity-X total'!U184</f>
        <v>110.50653575442696</v>
      </c>
      <c r="P107" s="86">
        <f>'Activity-X Ambulatory'!U183</f>
        <v>340.77777777777777</v>
      </c>
      <c r="Q107" s="86">
        <f>'Activity-X Ambulatory'!U184</f>
        <v>62.811618214435846</v>
      </c>
      <c r="R107" s="98">
        <f>'Fat Oxidation-LBM'!U183</f>
        <v>1.0632074928131248</v>
      </c>
      <c r="S107" s="99">
        <f>'Fat Oxidation-LBM'!U184</f>
        <v>0.12682531667823049</v>
      </c>
      <c r="T107" s="98">
        <f>'Glucose Oxidation-LBM'!U183</f>
        <v>3.3178308875922684</v>
      </c>
      <c r="U107" s="99">
        <f>'Glucose Oxidation-LBM'!U184</f>
        <v>0.12970781190899519</v>
      </c>
      <c r="V107" s="87"/>
      <c r="W107" s="88"/>
      <c r="X107" s="89"/>
      <c r="Y107" s="89"/>
      <c r="Z107" s="90"/>
      <c r="AA107" s="90"/>
      <c r="AB107" s="91"/>
      <c r="AC107" s="91"/>
      <c r="AD107" s="91"/>
      <c r="AE107" s="91"/>
      <c r="AF107" s="88"/>
      <c r="AG107" s="88"/>
      <c r="AH107" s="89"/>
      <c r="AI107" s="89"/>
      <c r="AJ107" s="92"/>
      <c r="AK107" s="92"/>
      <c r="AL107" s="91"/>
      <c r="AM107" s="91"/>
      <c r="AN107" s="91"/>
      <c r="AO107" s="91"/>
    </row>
    <row r="108" spans="1:41" s="55" customFormat="1">
      <c r="A108" s="102" t="s">
        <v>51</v>
      </c>
      <c r="B108" s="94">
        <f>'VO2-mouse '!U186</f>
        <v>63.270770370370379</v>
      </c>
      <c r="C108" s="95">
        <f>'VO2-mouse '!U187</f>
        <v>1.790715449142513</v>
      </c>
      <c r="D108" s="96">
        <f>'VO2-LBM'!U186</f>
        <v>4277.3660488361693</v>
      </c>
      <c r="E108" s="97">
        <f>'VO2-LBM'!U187</f>
        <v>168.74671202750616</v>
      </c>
      <c r="F108" s="83">
        <f>'EE-mouse'!U186</f>
        <v>0.30738939362962964</v>
      </c>
      <c r="G108" s="83">
        <f>'EE-mouse'!U187</f>
        <v>9.1791426390270704E-3</v>
      </c>
      <c r="H108" s="98">
        <f>'EE-LBM'!U186</f>
        <v>20.776244390299706</v>
      </c>
      <c r="I108" s="99">
        <f>'EE-LBM'!U187</f>
        <v>0.82911531966232521</v>
      </c>
      <c r="J108" s="98">
        <f>RER!U186</f>
        <v>0.8617768228257624</v>
      </c>
      <c r="K108" s="99">
        <f>RER!U187</f>
        <v>1.2289890453400175E-2</v>
      </c>
      <c r="L108" s="94">
        <f>'Food Intake'!U186</f>
        <v>7.0000000000000007E-2</v>
      </c>
      <c r="M108" s="95">
        <f>'Food Intake'!U187</f>
        <v>2.5110865288865608E-2</v>
      </c>
      <c r="N108" s="96">
        <f>'Activity-X total'!U186</f>
        <v>727.44444444444446</v>
      </c>
      <c r="O108" s="97">
        <f>'Activity-X total'!U187</f>
        <v>126.85655844201783</v>
      </c>
      <c r="P108" s="86">
        <f>'Activity-X Ambulatory'!U186</f>
        <v>267.66666666666669</v>
      </c>
      <c r="Q108" s="86">
        <f>'Activity-X Ambulatory'!U187</f>
        <v>61.478767789285506</v>
      </c>
      <c r="R108" s="98">
        <f>'Fat Oxidation-LBM'!U186</f>
        <v>1.003797799349508</v>
      </c>
      <c r="S108" s="99">
        <f>'Fat Oxidation-LBM'!U187</f>
        <v>8.6886578539981954E-2</v>
      </c>
      <c r="T108" s="98">
        <f>'Glucose Oxidation-LBM'!U186</f>
        <v>3.017258704832626</v>
      </c>
      <c r="U108" s="99">
        <f>'Glucose Oxidation-LBM'!U187</f>
        <v>0.26914526111115605</v>
      </c>
      <c r="V108" s="87"/>
      <c r="W108" s="88"/>
      <c r="X108" s="89"/>
      <c r="Y108" s="89"/>
      <c r="Z108" s="90"/>
      <c r="AA108" s="90"/>
      <c r="AB108" s="91"/>
      <c r="AC108" s="91"/>
      <c r="AD108" s="91"/>
      <c r="AE108" s="91"/>
      <c r="AF108" s="88"/>
      <c r="AG108" s="88"/>
      <c r="AH108" s="89"/>
      <c r="AI108" s="89"/>
      <c r="AJ108" s="92"/>
      <c r="AK108" s="92"/>
      <c r="AL108" s="91"/>
      <c r="AM108" s="91"/>
      <c r="AN108" s="91"/>
      <c r="AO108" s="91"/>
    </row>
    <row r="109" spans="1:41" s="55" customFormat="1">
      <c r="A109" s="102" t="s">
        <v>52</v>
      </c>
      <c r="B109" s="94">
        <f>'VO2-mouse '!U189</f>
        <v>64.293174074074074</v>
      </c>
      <c r="C109" s="95">
        <f>'VO2-mouse '!U190</f>
        <v>3.3260816116937746</v>
      </c>
      <c r="D109" s="96">
        <f>'VO2-LBM'!U189</f>
        <v>4375.2255891264167</v>
      </c>
      <c r="E109" s="97">
        <f>'VO2-LBM'!U190</f>
        <v>320.61657894442152</v>
      </c>
      <c r="F109" s="83">
        <f>'EE-mouse'!U189</f>
        <v>0.31358750544444441</v>
      </c>
      <c r="G109" s="83">
        <f>'EE-mouse'!U190</f>
        <v>1.6478132517878392E-2</v>
      </c>
      <c r="H109" s="98">
        <f>'EE-LBM'!U189</f>
        <v>21.354686767985804</v>
      </c>
      <c r="I109" s="99">
        <f>'EE-LBM'!U190</f>
        <v>1.6043925868753293</v>
      </c>
      <c r="J109" s="98">
        <f>RER!U189</f>
        <v>0.87960285276090855</v>
      </c>
      <c r="K109" s="99">
        <f>RER!U190</f>
        <v>1.375328809708941E-2</v>
      </c>
      <c r="L109" s="94">
        <f>'Food Intake'!U189</f>
        <v>0.16111111111111112</v>
      </c>
      <c r="M109" s="95">
        <f>'Food Intake'!U190</f>
        <v>3.9666822284164092E-2</v>
      </c>
      <c r="N109" s="96">
        <f>'Activity-X total'!U189</f>
        <v>765.33333333333337</v>
      </c>
      <c r="O109" s="97">
        <f>'Activity-X total'!U190</f>
        <v>203.02688656103325</v>
      </c>
      <c r="P109" s="86">
        <f>'Activity-X Ambulatory'!U189</f>
        <v>277.55555555555554</v>
      </c>
      <c r="Q109" s="86">
        <f>'Activity-X Ambulatory'!U190</f>
        <v>105.22662198944069</v>
      </c>
      <c r="R109" s="98">
        <f>'Fat Oxidation-LBM'!U189</f>
        <v>0.86834263879858919</v>
      </c>
      <c r="S109" s="99">
        <f>'Fat Oxidation-LBM'!U190</f>
        <v>8.5910635363557156E-2</v>
      </c>
      <c r="T109" s="98">
        <f>'Glucose Oxidation-LBM'!U189</f>
        <v>3.5146804791870592</v>
      </c>
      <c r="U109" s="99">
        <f>'Glucose Oxidation-LBM'!U190</f>
        <v>0.47781603706998138</v>
      </c>
      <c r="V109" s="87"/>
      <c r="W109" s="88"/>
      <c r="X109" s="89"/>
      <c r="Y109" s="89"/>
      <c r="Z109" s="90"/>
      <c r="AA109" s="90"/>
      <c r="AB109" s="91"/>
      <c r="AC109" s="91"/>
      <c r="AD109" s="91"/>
      <c r="AE109" s="91"/>
      <c r="AF109" s="88"/>
      <c r="AG109" s="88"/>
      <c r="AH109" s="89"/>
      <c r="AI109" s="89"/>
      <c r="AJ109" s="92"/>
      <c r="AK109" s="92"/>
      <c r="AL109" s="91"/>
      <c r="AM109" s="91"/>
      <c r="AN109" s="91"/>
      <c r="AO109" s="91"/>
    </row>
    <row r="110" spans="1:41" s="55" customFormat="1">
      <c r="A110" s="102" t="s">
        <v>53</v>
      </c>
      <c r="B110" s="94">
        <f>'VO2-mouse '!U192</f>
        <v>58.72152222222222</v>
      </c>
      <c r="C110" s="95">
        <f>'VO2-mouse '!U193</f>
        <v>1.9751697055624364</v>
      </c>
      <c r="D110" s="96">
        <f>'VO2-LBM'!U192</f>
        <v>3997.8280175900381</v>
      </c>
      <c r="E110" s="97">
        <f>'VO2-LBM'!U193</f>
        <v>234.99979130806332</v>
      </c>
      <c r="F110" s="83">
        <f>'EE-mouse'!U192</f>
        <v>0.28641481559259258</v>
      </c>
      <c r="G110" s="83">
        <f>'EE-mouse'!U193</f>
        <v>9.5340472462063144E-3</v>
      </c>
      <c r="H110" s="98">
        <f>'EE-LBM'!U192</f>
        <v>19.506712810000618</v>
      </c>
      <c r="I110" s="99">
        <f>'EE-LBM'!U193</f>
        <v>1.1596756448645182</v>
      </c>
      <c r="J110" s="98">
        <f>RER!U192</f>
        <v>0.87970507930590147</v>
      </c>
      <c r="K110" s="99">
        <f>RER!U193</f>
        <v>1.3567267681914142E-2</v>
      </c>
      <c r="L110" s="94">
        <f>'Food Intake'!U192</f>
        <v>0.10888888888888888</v>
      </c>
      <c r="M110" s="95">
        <f>'Food Intake'!U193</f>
        <v>3.6226311970891344E-2</v>
      </c>
      <c r="N110" s="96">
        <f>'Activity-X total'!U192</f>
        <v>763.88888888888891</v>
      </c>
      <c r="O110" s="97">
        <f>'Activity-X total'!U193</f>
        <v>164.5614917527829</v>
      </c>
      <c r="P110" s="86">
        <f>'Activity-X Ambulatory'!U192</f>
        <v>244</v>
      </c>
      <c r="Q110" s="86">
        <f>'Activity-X Ambulatory'!U193</f>
        <v>80.037144154726334</v>
      </c>
      <c r="R110" s="98">
        <f>'Fat Oxidation-LBM'!U192</f>
        <v>0.80260490293822917</v>
      </c>
      <c r="S110" s="99">
        <f>'Fat Oxidation-LBM'!U193</f>
        <v>9.7028261975762267E-2</v>
      </c>
      <c r="T110" s="98">
        <f>'Glucose Oxidation-LBM'!U192</f>
        <v>3.1867319066311803</v>
      </c>
      <c r="U110" s="99">
        <f>'Glucose Oxidation-LBM'!U193</f>
        <v>0.34304006493775802</v>
      </c>
      <c r="V110" s="87"/>
      <c r="W110" s="88"/>
      <c r="X110" s="89"/>
      <c r="Y110" s="89"/>
      <c r="Z110" s="90"/>
      <c r="AA110" s="90"/>
      <c r="AB110" s="91"/>
      <c r="AC110" s="91"/>
      <c r="AD110" s="91"/>
      <c r="AE110" s="91"/>
      <c r="AF110" s="88"/>
      <c r="AG110" s="88"/>
      <c r="AH110" s="89"/>
      <c r="AI110" s="89"/>
      <c r="AJ110" s="92"/>
      <c r="AK110" s="92"/>
      <c r="AL110" s="91"/>
      <c r="AM110" s="91"/>
      <c r="AN110" s="91"/>
      <c r="AO110" s="91"/>
    </row>
    <row r="111" spans="1:41" s="55" customFormat="1">
      <c r="A111" s="102" t="s">
        <v>54</v>
      </c>
      <c r="B111" s="94">
        <f>'VO2-mouse '!U195</f>
        <v>60.876937037037045</v>
      </c>
      <c r="C111" s="95">
        <f>'VO2-mouse '!U196</f>
        <v>2.6060131989319308</v>
      </c>
      <c r="D111" s="96">
        <f>'VO2-LBM'!U195</f>
        <v>4126.4296699700599</v>
      </c>
      <c r="E111" s="97">
        <f>'VO2-LBM'!U196</f>
        <v>249.86031675481073</v>
      </c>
      <c r="F111" s="83">
        <f>'EE-mouse'!U195</f>
        <v>0.29657749307407405</v>
      </c>
      <c r="G111" s="83">
        <f>'EE-mouse'!U196</f>
        <v>1.2853647167269819E-2</v>
      </c>
      <c r="H111" s="98">
        <f>'EE-LBM'!U195</f>
        <v>20.104569699615794</v>
      </c>
      <c r="I111" s="99">
        <f>'EE-LBM'!U196</f>
        <v>1.2312441103489127</v>
      </c>
      <c r="J111" s="98">
        <f>RER!U195</f>
        <v>0.87187901861603001</v>
      </c>
      <c r="K111" s="99">
        <f>RER!U196</f>
        <v>8.3039668092048449E-3</v>
      </c>
      <c r="L111" s="94">
        <f>'Food Intake'!U195</f>
        <v>7.0000000000000007E-2</v>
      </c>
      <c r="M111" s="95">
        <f>'Food Intake'!U196</f>
        <v>2.7487370837451074E-2</v>
      </c>
      <c r="N111" s="96">
        <f>'Activity-X total'!U195</f>
        <v>703.66666666666663</v>
      </c>
      <c r="O111" s="97">
        <f>'Activity-X total'!U196</f>
        <v>229.96074544244382</v>
      </c>
      <c r="P111" s="86">
        <f>'Activity-X Ambulatory'!U195</f>
        <v>288.77777777777777</v>
      </c>
      <c r="Q111" s="86">
        <f>'Activity-X Ambulatory'!U196</f>
        <v>161.32608263474199</v>
      </c>
      <c r="R111" s="98">
        <f>'Fat Oxidation-LBM'!U195</f>
        <v>0.87394961847164909</v>
      </c>
      <c r="S111" s="99">
        <f>'Fat Oxidation-LBM'!U196</f>
        <v>6.1519494573108069E-2</v>
      </c>
      <c r="T111" s="98">
        <f>'Glucose Oxidation-LBM'!U195</f>
        <v>3.1661318782241206</v>
      </c>
      <c r="U111" s="99">
        <f>'Glucose Oxidation-LBM'!U196</f>
        <v>0.28508856523026493</v>
      </c>
      <c r="V111" s="87"/>
      <c r="W111" s="88"/>
      <c r="X111" s="89"/>
      <c r="Y111" s="89"/>
      <c r="Z111" s="90"/>
      <c r="AA111" s="90"/>
      <c r="AB111" s="91"/>
      <c r="AC111" s="91"/>
      <c r="AD111" s="91"/>
      <c r="AE111" s="91"/>
      <c r="AF111" s="88"/>
      <c r="AG111" s="88"/>
      <c r="AH111" s="89"/>
      <c r="AI111" s="89"/>
      <c r="AJ111" s="92"/>
      <c r="AK111" s="92"/>
      <c r="AL111" s="91"/>
      <c r="AM111" s="91"/>
      <c r="AN111" s="91"/>
      <c r="AO111" s="91"/>
    </row>
    <row r="112" spans="1:41" s="55" customFormat="1">
      <c r="A112" s="102" t="s">
        <v>55</v>
      </c>
      <c r="B112" s="94">
        <f>'VO2-mouse '!U198</f>
        <v>57.672285185185189</v>
      </c>
      <c r="C112" s="95">
        <f>'VO2-mouse '!U199</f>
        <v>1.9557905617560489</v>
      </c>
      <c r="D112" s="96">
        <f>'VO2-LBM'!U198</f>
        <v>3909.7096444432327</v>
      </c>
      <c r="E112" s="97">
        <f>'VO2-LBM'!U199</f>
        <v>204.60303095284416</v>
      </c>
      <c r="F112" s="83">
        <f>'EE-mouse'!U198</f>
        <v>0.28022172025925923</v>
      </c>
      <c r="G112" s="83">
        <f>'EE-mouse'!U199</f>
        <v>9.6269944298441549E-3</v>
      </c>
      <c r="H112" s="98">
        <f>'EE-LBM'!U198</f>
        <v>18.997385182674137</v>
      </c>
      <c r="I112" s="99">
        <f>'EE-LBM'!U199</f>
        <v>1.0002437710557235</v>
      </c>
      <c r="J112" s="98">
        <f>RER!U198</f>
        <v>0.86112694964020775</v>
      </c>
      <c r="K112" s="99">
        <f>RER!U199</f>
        <v>1.3639553971074992E-2</v>
      </c>
      <c r="L112" s="94">
        <f>'Food Intake'!U198</f>
        <v>4.1111111111111112E-2</v>
      </c>
      <c r="M112" s="95">
        <f>'Food Intake'!U199</f>
        <v>1.5585289043450599E-2</v>
      </c>
      <c r="N112" s="96">
        <f>'Activity-X total'!U198</f>
        <v>647</v>
      </c>
      <c r="O112" s="97">
        <f>'Activity-X total'!U199</f>
        <v>119.80794816891091</v>
      </c>
      <c r="P112" s="86">
        <f>'Activity-X Ambulatory'!U198</f>
        <v>196.33333333333334</v>
      </c>
      <c r="Q112" s="86">
        <f>'Activity-X Ambulatory'!U199</f>
        <v>52.577456089933541</v>
      </c>
      <c r="R112" s="98">
        <f>'Fat Oxidation-LBM'!U198</f>
        <v>0.90685420892465651</v>
      </c>
      <c r="S112" s="99">
        <f>'Fat Oxidation-LBM'!U199</f>
        <v>9.7885385480810758E-2</v>
      </c>
      <c r="T112" s="98">
        <f>'Glucose Oxidation-LBM'!U198</f>
        <v>2.7867483585919919</v>
      </c>
      <c r="U112" s="99">
        <f>'Glucose Oxidation-LBM'!U199</f>
        <v>0.29132387752832117</v>
      </c>
      <c r="V112" s="87"/>
      <c r="W112" s="88"/>
      <c r="X112" s="89"/>
      <c r="Y112" s="89"/>
      <c r="Z112" s="90"/>
      <c r="AA112" s="90"/>
      <c r="AB112" s="91"/>
      <c r="AC112" s="91"/>
      <c r="AD112" s="91"/>
      <c r="AE112" s="91"/>
      <c r="AF112" s="88"/>
      <c r="AG112" s="88"/>
      <c r="AH112" s="89"/>
      <c r="AI112" s="89"/>
      <c r="AJ112" s="92"/>
      <c r="AK112" s="92"/>
      <c r="AL112" s="91"/>
      <c r="AM112" s="91"/>
      <c r="AN112" s="91"/>
      <c r="AO112" s="91"/>
    </row>
    <row r="113" spans="1:62" s="55" customFormat="1">
      <c r="A113" s="102" t="s">
        <v>56</v>
      </c>
      <c r="B113" s="94">
        <f>'VO2-mouse '!U201</f>
        <v>67.146444444444441</v>
      </c>
      <c r="C113" s="95">
        <f>'VO2-mouse '!U202</f>
        <v>2.3793845886834264</v>
      </c>
      <c r="D113" s="96">
        <f>'VO2-LBM'!U201</f>
        <v>4531.1631999610163</v>
      </c>
      <c r="E113" s="97">
        <f>'VO2-LBM'!U202</f>
        <v>170.19517786790391</v>
      </c>
      <c r="F113" s="83">
        <f>'EE-mouse'!U201</f>
        <v>0.32670075777777785</v>
      </c>
      <c r="G113" s="83">
        <f>'EE-mouse'!U202</f>
        <v>1.1266426059265852E-2</v>
      </c>
      <c r="H113" s="98">
        <f>'EE-LBM'!U201</f>
        <v>22.05127275438851</v>
      </c>
      <c r="I113" s="99">
        <f>'EE-LBM'!U202</f>
        <v>0.82798870898794241</v>
      </c>
      <c r="J113" s="98">
        <f>RER!U201</f>
        <v>0.86954100744391893</v>
      </c>
      <c r="K113" s="99">
        <f>RER!U202</f>
        <v>9.149577493358858E-3</v>
      </c>
      <c r="L113" s="94">
        <f>'Food Intake'!U201</f>
        <v>0.1388888888888889</v>
      </c>
      <c r="M113" s="95">
        <f>'Food Intake'!U202</f>
        <v>2.9881453019689339E-2</v>
      </c>
      <c r="N113" s="96">
        <f>'Activity-X total'!U201</f>
        <v>883.22222222222217</v>
      </c>
      <c r="O113" s="97">
        <f>'Activity-X total'!U202</f>
        <v>90.223607679564964</v>
      </c>
      <c r="P113" s="86">
        <f>'Activity-X Ambulatory'!U201</f>
        <v>301.77777777777777</v>
      </c>
      <c r="Q113" s="86">
        <f>'Activity-X Ambulatory'!U202</f>
        <v>43.055448028539558</v>
      </c>
      <c r="R113" s="98">
        <f>'Fat Oxidation-LBM'!U201</f>
        <v>0.99841340257576994</v>
      </c>
      <c r="S113" s="99">
        <f>'Fat Oxidation-LBM'!U202</f>
        <v>8.3368622360374303E-2</v>
      </c>
      <c r="T113" s="98">
        <f>'Glucose Oxidation-LBM'!U201</f>
        <v>3.3719070608641721</v>
      </c>
      <c r="U113" s="99">
        <f>'Glucose Oxidation-LBM'!U202</f>
        <v>0.23120421595465476</v>
      </c>
      <c r="V113" s="87"/>
      <c r="W113" s="88"/>
      <c r="X113" s="89"/>
      <c r="Y113" s="89"/>
      <c r="Z113" s="90"/>
      <c r="AA113" s="90"/>
      <c r="AB113" s="91"/>
      <c r="AC113" s="91"/>
      <c r="AD113" s="91"/>
      <c r="AE113" s="91"/>
      <c r="AF113" s="88"/>
      <c r="AG113" s="88"/>
      <c r="AH113" s="89"/>
      <c r="AI113" s="89"/>
      <c r="AJ113" s="92"/>
      <c r="AK113" s="92"/>
      <c r="AL113" s="91"/>
      <c r="AM113" s="91"/>
      <c r="AN113" s="91"/>
      <c r="AO113" s="91"/>
    </row>
    <row r="114" spans="1:62">
      <c r="A114" s="102" t="s">
        <v>57</v>
      </c>
      <c r="B114" s="94">
        <f>'VO2-mouse '!U204</f>
        <v>68.281585185185179</v>
      </c>
      <c r="C114" s="95">
        <f>'VO2-mouse '!U205</f>
        <v>3.0739868289923162</v>
      </c>
      <c r="D114" s="96">
        <f>'VO2-LBM'!U204</f>
        <v>4600.2171542282658</v>
      </c>
      <c r="E114" s="97">
        <f>'VO2-LBM'!U205</f>
        <v>203.87513746787386</v>
      </c>
      <c r="F114" s="83">
        <f>'EE-mouse'!U204</f>
        <v>0.33198037288888893</v>
      </c>
      <c r="G114" s="83">
        <f>'EE-mouse'!U205</f>
        <v>1.5419221344082861E-2</v>
      </c>
      <c r="H114" s="98">
        <f>'EE-LBM'!U204</f>
        <v>22.365002744406322</v>
      </c>
      <c r="I114" s="99">
        <f>'EE-LBM'!U205</f>
        <v>1.0182816339121161</v>
      </c>
      <c r="J114" s="98">
        <f>RER!U204</f>
        <v>0.86837639496140373</v>
      </c>
      <c r="K114" s="99">
        <f>RER!U205</f>
        <v>1.3662438623113303E-2</v>
      </c>
      <c r="L114" s="94">
        <f>'Food Intake'!U204</f>
        <v>0.12222222222222223</v>
      </c>
      <c r="M114" s="95">
        <f>'Food Intake'!U205</f>
        <v>4.686795214505967E-2</v>
      </c>
      <c r="N114" s="96">
        <f>'Activity-X total'!U204</f>
        <v>1075.7777777777778</v>
      </c>
      <c r="O114" s="97">
        <f>'Activity-X total'!U205</f>
        <v>174.26701875903109</v>
      </c>
      <c r="P114" s="86">
        <f>'Activity-X Ambulatory'!U204</f>
        <v>520.88888888888891</v>
      </c>
      <c r="Q114" s="86">
        <f>'Activity-X Ambulatory'!U205</f>
        <v>117.73964267310363</v>
      </c>
      <c r="R114" s="98">
        <f>'Fat Oxidation-LBM'!U204</f>
        <v>1.0479308955351079</v>
      </c>
      <c r="S114" s="99">
        <f>'Fat Oxidation-LBM'!U205</f>
        <v>0.10296320843637657</v>
      </c>
      <c r="T114" s="98">
        <f>'Glucose Oxidation-LBM'!U204</f>
        <v>3.3305370265502314</v>
      </c>
      <c r="U114" s="99">
        <f>'Glucose Oxidation-LBM'!U205</f>
        <v>0.37425211598124491</v>
      </c>
      <c r="V114" s="87"/>
      <c r="W114" s="88"/>
      <c r="X114" s="89"/>
      <c r="Y114" s="89"/>
      <c r="Z114" s="90"/>
      <c r="AA114" s="90"/>
      <c r="AB114" s="91"/>
      <c r="AC114" s="91"/>
      <c r="AD114" s="91"/>
      <c r="AE114" s="91"/>
      <c r="AF114" s="88"/>
      <c r="AG114" s="88"/>
      <c r="AH114" s="89"/>
      <c r="AI114" s="89"/>
      <c r="AJ114" s="92"/>
      <c r="AK114" s="92"/>
      <c r="AL114" s="91"/>
      <c r="AM114" s="91"/>
      <c r="AN114" s="91"/>
      <c r="AO114" s="91"/>
      <c r="AP114" s="55"/>
      <c r="AQ114" s="55"/>
      <c r="AR114" s="55"/>
      <c r="AS114" s="55"/>
      <c r="AT114" s="55"/>
      <c r="AU114" s="55"/>
      <c r="AV114" s="55"/>
      <c r="AW114" s="55"/>
      <c r="AX114" s="55"/>
      <c r="AY114" s="55"/>
      <c r="AZ114" s="55"/>
      <c r="BA114" s="55"/>
      <c r="BB114" s="55"/>
      <c r="BC114" s="55"/>
      <c r="BD114" s="55"/>
      <c r="BE114" s="55"/>
      <c r="BF114" s="55"/>
      <c r="BG114" s="55"/>
      <c r="BH114" s="55"/>
      <c r="BI114" s="55"/>
      <c r="BJ114" s="55"/>
    </row>
    <row r="115" spans="1:62">
      <c r="A115" s="102" t="s">
        <v>34</v>
      </c>
      <c r="B115" s="94">
        <f>'VO2-mouse '!U207</f>
        <v>69.408670370370359</v>
      </c>
      <c r="C115" s="95">
        <f>'VO2-mouse '!U208</f>
        <v>2.0131536308188589</v>
      </c>
      <c r="D115" s="96">
        <f>'VO2-LBM'!U207</f>
        <v>4696.6720669564847</v>
      </c>
      <c r="E115" s="97">
        <f>'VO2-LBM'!U208</f>
        <v>196.66797207356831</v>
      </c>
      <c r="F115" s="83">
        <f>'EE-mouse'!U207</f>
        <v>0.33937677040740738</v>
      </c>
      <c r="G115" s="83">
        <f>'EE-mouse'!U208</f>
        <v>9.3161962978134932E-3</v>
      </c>
      <c r="H115" s="98">
        <f>'EE-LBM'!U207</f>
        <v>22.972377011301351</v>
      </c>
      <c r="I115" s="99">
        <f>'EE-LBM'!U208</f>
        <v>0.9630662847718221</v>
      </c>
      <c r="J115" s="98">
        <f>RER!U207</f>
        <v>0.89135822851769098</v>
      </c>
      <c r="K115" s="99">
        <f>RER!U208</f>
        <v>2.016392111635143E-2</v>
      </c>
      <c r="L115" s="94">
        <f>'Food Intake'!U207</f>
        <v>0.16777777777777778</v>
      </c>
      <c r="M115" s="95">
        <f>'Food Intake'!U208</f>
        <v>3.5737382302389771E-2</v>
      </c>
      <c r="N115" s="96">
        <f>'Activity-X total'!U207</f>
        <v>942</v>
      </c>
      <c r="O115" s="97">
        <f>'Activity-X total'!U208</f>
        <v>122.83333333333333</v>
      </c>
      <c r="P115" s="86">
        <f>'Activity-X Ambulatory'!U207</f>
        <v>316.66666666666669</v>
      </c>
      <c r="Q115" s="86">
        <f>'Activity-X Ambulatory'!U208</f>
        <v>73.191909085332341</v>
      </c>
      <c r="R115" s="98">
        <f>'Fat Oxidation-LBM'!U207</f>
        <v>0.85721415874051932</v>
      </c>
      <c r="S115" s="99">
        <f>'Fat Oxidation-LBM'!U208</f>
        <v>0.17426623777665443</v>
      </c>
      <c r="T115" s="98">
        <f>'Glucose Oxidation-LBM'!U207</f>
        <v>3.975511749932239</v>
      </c>
      <c r="U115" s="99">
        <f>'Glucose Oxidation-LBM'!U208</f>
        <v>0.47861397504687292</v>
      </c>
      <c r="V115" s="87"/>
      <c r="W115" s="88"/>
      <c r="X115" s="89"/>
      <c r="Y115" s="89"/>
      <c r="Z115" s="90"/>
      <c r="AA115" s="90"/>
      <c r="AB115" s="91"/>
      <c r="AC115" s="91"/>
      <c r="AD115" s="91"/>
      <c r="AE115" s="91"/>
      <c r="AF115" s="88"/>
      <c r="AG115" s="88"/>
      <c r="AH115" s="89"/>
      <c r="AI115" s="89"/>
      <c r="AJ115" s="92"/>
      <c r="AK115" s="92"/>
      <c r="AL115" s="91"/>
      <c r="AM115" s="91"/>
      <c r="AN115" s="91"/>
      <c r="AO115" s="91"/>
      <c r="AP115" s="55"/>
      <c r="AQ115" s="55"/>
      <c r="AR115" s="55"/>
      <c r="AS115" s="55"/>
      <c r="AT115" s="55"/>
      <c r="AU115" s="55"/>
      <c r="AV115" s="55"/>
      <c r="AW115" s="55"/>
      <c r="AX115" s="55"/>
      <c r="AY115" s="55"/>
      <c r="AZ115" s="55"/>
      <c r="BA115" s="55"/>
      <c r="BB115" s="55"/>
      <c r="BC115" s="55"/>
      <c r="BD115" s="55"/>
      <c r="BE115" s="55"/>
      <c r="BF115" s="55"/>
      <c r="BG115" s="55"/>
      <c r="BH115" s="55"/>
      <c r="BI115" s="55"/>
      <c r="BJ115" s="55"/>
    </row>
    <row r="116" spans="1:62">
      <c r="A116" s="93" t="s">
        <v>35</v>
      </c>
      <c r="B116" s="94">
        <f>'VO2-mouse '!U210</f>
        <v>73.016885185185188</v>
      </c>
      <c r="C116" s="95">
        <f>'VO2-mouse '!U211</f>
        <v>1.7096163328262859</v>
      </c>
      <c r="D116" s="96">
        <f>'VO2-LBM'!U210</f>
        <v>4941.2470155800729</v>
      </c>
      <c r="E116" s="97">
        <f>'VO2-LBM'!U211</f>
        <v>195.68783336240776</v>
      </c>
      <c r="F116" s="83">
        <f>'EE-mouse'!U210</f>
        <v>0.35854309774074072</v>
      </c>
      <c r="G116" s="83">
        <f>'EE-mouse'!U211</f>
        <v>8.2942731364383498E-3</v>
      </c>
      <c r="H116" s="98">
        <f>'EE-LBM'!U210</f>
        <v>24.268142987315848</v>
      </c>
      <c r="I116" s="99">
        <f>'EE-LBM'!U211</f>
        <v>0.97318431333016564</v>
      </c>
      <c r="J116" s="98">
        <f>RER!U210</f>
        <v>0.90915917183430017</v>
      </c>
      <c r="K116" s="99">
        <f>RER!U211</f>
        <v>1.3133188985282068E-2</v>
      </c>
      <c r="L116" s="94">
        <f>'Food Intake'!U210</f>
        <v>0.26111111111111113</v>
      </c>
      <c r="M116" s="95">
        <f>'Food Intake'!U211</f>
        <v>3.1200269071331069E-2</v>
      </c>
      <c r="N116" s="96">
        <f>'Activity-X total'!U210</f>
        <v>1057</v>
      </c>
      <c r="O116" s="97">
        <f>'Activity-X total'!U211</f>
        <v>118.22624262169734</v>
      </c>
      <c r="P116" s="86">
        <f>'Activity-X Ambulatory'!U210</f>
        <v>354</v>
      </c>
      <c r="Q116" s="86">
        <f>'Activity-X Ambulatory'!U211</f>
        <v>74.039216335368891</v>
      </c>
      <c r="R116" s="98">
        <f>'Fat Oxidation-LBM'!U210</f>
        <v>0.74898427968285197</v>
      </c>
      <c r="S116" s="99">
        <f>'Fat Oxidation-LBM'!U211</f>
        <v>0.11392987067308528</v>
      </c>
      <c r="T116" s="98">
        <f>'Glucose Oxidation-LBM'!U210</f>
        <v>4.5959111439834324</v>
      </c>
      <c r="U116" s="99">
        <f>'Glucose Oxidation-LBM'!U211</f>
        <v>0.37670845485731341</v>
      </c>
      <c r="V116" s="87"/>
      <c r="W116" s="88"/>
      <c r="X116" s="89"/>
      <c r="Y116" s="89"/>
      <c r="Z116" s="90"/>
      <c r="AA116" s="90"/>
      <c r="AB116" s="91"/>
      <c r="AC116" s="91"/>
      <c r="AD116" s="91"/>
      <c r="AE116" s="91"/>
      <c r="AF116" s="88"/>
      <c r="AG116" s="88"/>
      <c r="AH116" s="89"/>
      <c r="AI116" s="89"/>
      <c r="AJ116" s="92"/>
      <c r="AK116" s="92"/>
      <c r="AL116" s="91"/>
      <c r="AM116" s="91"/>
      <c r="AN116" s="91"/>
      <c r="AO116" s="91"/>
      <c r="AP116" s="55"/>
      <c r="AQ116" s="55"/>
      <c r="AR116" s="55"/>
      <c r="AS116" s="55"/>
      <c r="AT116" s="55"/>
      <c r="AU116" s="55"/>
      <c r="AV116" s="55"/>
      <c r="AW116" s="55"/>
      <c r="AX116" s="55"/>
      <c r="AY116" s="55"/>
      <c r="AZ116" s="55"/>
      <c r="BA116" s="55"/>
      <c r="BB116" s="55"/>
      <c r="BC116" s="55"/>
      <c r="BD116" s="55"/>
      <c r="BE116" s="55"/>
      <c r="BF116" s="55"/>
      <c r="BG116" s="55"/>
      <c r="BH116" s="55"/>
      <c r="BI116" s="55"/>
      <c r="BJ116" s="55"/>
    </row>
    <row r="117" spans="1:62">
      <c r="A117" s="100" t="s">
        <v>36</v>
      </c>
      <c r="B117" s="94">
        <f>'VO2-mouse '!U213</f>
        <v>77.712114814814811</v>
      </c>
      <c r="C117" s="95">
        <f>'VO2-mouse '!U214</f>
        <v>1.8454960461182246</v>
      </c>
      <c r="D117" s="96">
        <f>'VO2-LBM'!U213</f>
        <v>5248.8401322847722</v>
      </c>
      <c r="E117" s="97">
        <f>'VO2-LBM'!U214</f>
        <v>173.37317927891829</v>
      </c>
      <c r="F117" s="83">
        <f>'EE-mouse'!U213</f>
        <v>0.38473643188888895</v>
      </c>
      <c r="G117" s="83">
        <f>'EE-mouse'!U214</f>
        <v>8.9873301280788982E-3</v>
      </c>
      <c r="H117" s="98">
        <f>'EE-LBM'!U213</f>
        <v>25.98782228348675</v>
      </c>
      <c r="I117" s="99">
        <f>'EE-LBM'!U214</f>
        <v>0.85761128488642246</v>
      </c>
      <c r="J117" s="98">
        <f>RER!U213</f>
        <v>0.94587188574742831</v>
      </c>
      <c r="K117" s="99">
        <f>RER!U214</f>
        <v>1.0749324125963378E-2</v>
      </c>
      <c r="L117" s="94">
        <f>'Food Intake'!U213</f>
        <v>0.32666666666666672</v>
      </c>
      <c r="M117" s="95">
        <f>'Food Intake'!U214</f>
        <v>3.9015666369065324E-2</v>
      </c>
      <c r="N117" s="96">
        <f>'Activity-X total'!U213</f>
        <v>1482.1111111111111</v>
      </c>
      <c r="O117" s="97">
        <f>'Activity-X total'!U214</f>
        <v>237.54563564154503</v>
      </c>
      <c r="P117" s="86">
        <f>'Activity-X Ambulatory'!U213</f>
        <v>671.77777777777783</v>
      </c>
      <c r="Q117" s="86">
        <f>'Activity-X Ambulatory'!U214</f>
        <v>167.17321171781495</v>
      </c>
      <c r="R117" s="98">
        <f>'Fat Oxidation-LBM'!U213</f>
        <v>0.47453168813575985</v>
      </c>
      <c r="S117" s="99">
        <f>'Fat Oxidation-LBM'!U214</f>
        <v>0.10255082604359621</v>
      </c>
      <c r="T117" s="98">
        <f>'Glucose Oxidation-LBM'!U213</f>
        <v>5.7502447034270272</v>
      </c>
      <c r="U117" s="99">
        <f>'Glucose Oxidation-LBM'!U214</f>
        <v>0.32379979861864111</v>
      </c>
      <c r="V117" s="87"/>
      <c r="W117" s="88"/>
      <c r="X117" s="89"/>
      <c r="Y117" s="89"/>
      <c r="Z117" s="90"/>
      <c r="AA117" s="90"/>
      <c r="AB117" s="91"/>
      <c r="AC117" s="91"/>
      <c r="AD117" s="91"/>
      <c r="AE117" s="91"/>
      <c r="AF117" s="88"/>
      <c r="AG117" s="88"/>
      <c r="AH117" s="89"/>
      <c r="AI117" s="89"/>
      <c r="AJ117" s="92"/>
      <c r="AK117" s="92"/>
      <c r="AL117" s="91"/>
      <c r="AM117" s="91"/>
      <c r="AN117" s="91"/>
      <c r="AO117" s="91"/>
      <c r="AP117" s="55"/>
      <c r="AQ117" s="55"/>
      <c r="AR117" s="55"/>
      <c r="AS117" s="55"/>
      <c r="AT117" s="55"/>
      <c r="AU117" s="55"/>
      <c r="AV117" s="55"/>
      <c r="AW117" s="55"/>
      <c r="AX117" s="55"/>
      <c r="AY117" s="55"/>
      <c r="AZ117" s="55"/>
      <c r="BA117" s="55"/>
      <c r="BB117" s="55"/>
      <c r="BC117" s="55"/>
      <c r="BD117" s="55"/>
      <c r="BE117" s="55"/>
      <c r="BF117" s="55"/>
      <c r="BG117" s="55"/>
      <c r="BH117" s="55"/>
      <c r="BI117" s="55"/>
      <c r="BJ117" s="55"/>
    </row>
    <row r="118" spans="1:62">
      <c r="A118" s="100" t="s">
        <v>37</v>
      </c>
      <c r="B118" s="94">
        <f>'VO2-mouse '!U216</f>
        <v>74.345162962962945</v>
      </c>
      <c r="C118" s="95">
        <f>'VO2-mouse '!U217</f>
        <v>1.9759893215792435</v>
      </c>
      <c r="D118" s="96">
        <f>'VO2-LBM'!U216</f>
        <v>5046.2132293742952</v>
      </c>
      <c r="E118" s="97">
        <f>'VO2-LBM'!U217</f>
        <v>240.63089179323663</v>
      </c>
      <c r="F118" s="83">
        <f>'EE-mouse'!U216</f>
        <v>0.37001520718518521</v>
      </c>
      <c r="G118" s="83">
        <f>'EE-mouse'!U217</f>
        <v>1.0019388048414507E-2</v>
      </c>
      <c r="H118" s="98">
        <f>'EE-LBM'!U216</f>
        <v>25.117157100691074</v>
      </c>
      <c r="I118" s="99">
        <f>'EE-LBM'!U217</f>
        <v>1.2102340291333724</v>
      </c>
      <c r="J118" s="98">
        <f>RER!U216</f>
        <v>0.96880600996601096</v>
      </c>
      <c r="K118" s="99">
        <f>RER!U217</f>
        <v>7.7003304479480303E-3</v>
      </c>
      <c r="L118" s="94">
        <f>'Food Intake'!U216</f>
        <v>0.28999999999999998</v>
      </c>
      <c r="M118" s="95">
        <f>'Food Intake'!U217</f>
        <v>2.3333333333333369E-2</v>
      </c>
      <c r="N118" s="96">
        <f>'Activity-X total'!U216</f>
        <v>1084.1111111111111</v>
      </c>
      <c r="O118" s="97">
        <f>'Activity-X total'!U217</f>
        <v>129.5462641989387</v>
      </c>
      <c r="P118" s="86">
        <f>'Activity-X Ambulatory'!U216</f>
        <v>428.22222222222223</v>
      </c>
      <c r="Q118" s="86">
        <f>'Activity-X Ambulatory'!U217</f>
        <v>68.89198021737802</v>
      </c>
      <c r="R118" s="98">
        <f>'Fat Oxidation-LBM'!U216</f>
        <v>0.25253390147391508</v>
      </c>
      <c r="S118" s="99">
        <f>'Fat Oxidation-LBM'!U217</f>
        <v>6.6308717265798997E-2</v>
      </c>
      <c r="T118" s="98">
        <f>'Glucose Oxidation-LBM'!U216</f>
        <v>6.0790381949735144</v>
      </c>
      <c r="U118" s="99">
        <f>'Glucose Oxidation-LBM'!U217</f>
        <v>0.38288064232895686</v>
      </c>
      <c r="V118" s="87"/>
      <c r="W118" s="88"/>
      <c r="X118" s="89"/>
      <c r="Y118" s="89"/>
      <c r="Z118" s="90"/>
      <c r="AA118" s="90"/>
      <c r="AB118" s="91"/>
      <c r="AC118" s="91"/>
      <c r="AD118" s="91"/>
      <c r="AE118" s="91"/>
      <c r="AF118" s="88"/>
      <c r="AG118" s="88"/>
      <c r="AH118" s="89"/>
      <c r="AI118" s="89"/>
      <c r="AJ118" s="92"/>
      <c r="AK118" s="92"/>
      <c r="AL118" s="91"/>
      <c r="AM118" s="91"/>
      <c r="AN118" s="91"/>
      <c r="AO118" s="91"/>
      <c r="AP118" s="55"/>
      <c r="AQ118" s="55"/>
      <c r="AR118" s="55"/>
      <c r="AS118" s="55"/>
      <c r="AT118" s="55"/>
      <c r="AU118" s="55"/>
      <c r="AV118" s="55"/>
      <c r="AW118" s="55"/>
      <c r="AX118" s="55"/>
      <c r="AY118" s="55"/>
      <c r="AZ118" s="55"/>
      <c r="BA118" s="55"/>
      <c r="BB118" s="55"/>
      <c r="BC118" s="55"/>
      <c r="BD118" s="55"/>
      <c r="BE118" s="55"/>
      <c r="BF118" s="55"/>
      <c r="BG118" s="55"/>
      <c r="BH118" s="55"/>
      <c r="BI118" s="55"/>
      <c r="BJ118" s="55"/>
    </row>
    <row r="119" spans="1:62">
      <c r="A119" s="100" t="s">
        <v>38</v>
      </c>
      <c r="B119" s="94">
        <f>'VO2-mouse '!U219</f>
        <v>74.110422222222212</v>
      </c>
      <c r="C119" s="95">
        <f>'VO2-mouse '!U220</f>
        <v>2.6862374350452587</v>
      </c>
      <c r="D119" s="96">
        <f>'VO2-LBM'!U219</f>
        <v>5013.75099071351</v>
      </c>
      <c r="E119" s="97">
        <f>'VO2-LBM'!U220</f>
        <v>226.45514786106637</v>
      </c>
      <c r="F119" s="83">
        <f>'EE-mouse'!U219</f>
        <v>0.36853595125925925</v>
      </c>
      <c r="G119" s="83">
        <f>'EE-mouse'!U220</f>
        <v>1.379467110431979E-2</v>
      </c>
      <c r="H119" s="98">
        <f>'EE-LBM'!U219</f>
        <v>24.931703672350089</v>
      </c>
      <c r="I119" s="99">
        <f>'EE-LBM'!U220</f>
        <v>1.1464759877128072</v>
      </c>
      <c r="J119" s="98">
        <f>RER!U219</f>
        <v>0.96366502821367683</v>
      </c>
      <c r="K119" s="99">
        <f>RER!U220</f>
        <v>7.8440229653668255E-3</v>
      </c>
      <c r="L119" s="94">
        <f>'Food Intake'!U219</f>
        <v>0.29777777777777786</v>
      </c>
      <c r="M119" s="95">
        <f>'Food Intake'!U220</f>
        <v>4.3581908127678155E-2</v>
      </c>
      <c r="N119" s="96">
        <f>'Activity-X total'!U219</f>
        <v>870.11111111111109</v>
      </c>
      <c r="O119" s="97">
        <f>'Activity-X total'!U220</f>
        <v>125.20698911585085</v>
      </c>
      <c r="P119" s="86">
        <f>'Activity-X Ambulatory'!U219</f>
        <v>326.44444444444446</v>
      </c>
      <c r="Q119" s="86">
        <f>'Activity-X Ambulatory'!U220</f>
        <v>76.510368053964342</v>
      </c>
      <c r="R119" s="98">
        <f>'Fat Oxidation-LBM'!U219</f>
        <v>0.28759005181870428</v>
      </c>
      <c r="S119" s="99">
        <f>'Fat Oxidation-LBM'!U220</f>
        <v>6.0714333984360935E-2</v>
      </c>
      <c r="T119" s="98">
        <f>'Glucose Oxidation-LBM'!U219</f>
        <v>5.9407419862475388</v>
      </c>
      <c r="U119" s="99">
        <f>'Glucose Oxidation-LBM'!U220</f>
        <v>0.38412825060898664</v>
      </c>
      <c r="V119" s="87"/>
      <c r="W119" s="88"/>
      <c r="X119" s="89"/>
      <c r="Y119" s="89"/>
      <c r="Z119" s="90"/>
      <c r="AA119" s="90"/>
      <c r="AB119" s="91"/>
      <c r="AC119" s="91"/>
      <c r="AD119" s="91"/>
      <c r="AE119" s="91"/>
      <c r="AF119" s="88"/>
      <c r="AG119" s="88"/>
      <c r="AH119" s="89"/>
      <c r="AI119" s="89"/>
      <c r="AJ119" s="92"/>
      <c r="AK119" s="92"/>
      <c r="AL119" s="91"/>
      <c r="AM119" s="91"/>
      <c r="AN119" s="91"/>
      <c r="AO119" s="91"/>
      <c r="AP119" s="55"/>
      <c r="AQ119" s="55"/>
      <c r="AR119" s="55"/>
      <c r="AS119" s="55"/>
      <c r="AT119" s="55"/>
      <c r="AU119" s="55"/>
      <c r="AV119" s="55"/>
      <c r="AW119" s="55"/>
      <c r="AX119" s="55"/>
      <c r="AY119" s="55"/>
      <c r="AZ119" s="55"/>
      <c r="BA119" s="55"/>
      <c r="BB119" s="55"/>
      <c r="BC119" s="55"/>
      <c r="BD119" s="55"/>
      <c r="BE119" s="55"/>
      <c r="BF119" s="55"/>
      <c r="BG119" s="55"/>
      <c r="BH119" s="55"/>
      <c r="BI119" s="55"/>
      <c r="BJ119" s="55"/>
    </row>
    <row r="120" spans="1:62">
      <c r="A120" s="100" t="s">
        <v>39</v>
      </c>
      <c r="B120" s="94">
        <f>'VO2-mouse '!U222</f>
        <v>74.791448148148163</v>
      </c>
      <c r="C120" s="95">
        <f>'VO2-mouse '!U223</f>
        <v>3.3649046687242072</v>
      </c>
      <c r="D120" s="96">
        <f>'VO2-LBM'!U222</f>
        <v>5114.8556883705896</v>
      </c>
      <c r="E120" s="97">
        <f>'VO2-LBM'!U223</f>
        <v>363.22761874981126</v>
      </c>
      <c r="F120" s="83">
        <f>'EE-mouse'!U222</f>
        <v>0.37208543188888893</v>
      </c>
      <c r="G120" s="83">
        <f>'EE-mouse'!U223</f>
        <v>1.7068257737643422E-2</v>
      </c>
      <c r="H120" s="98">
        <f>'EE-LBM'!U222</f>
        <v>25.444670498710149</v>
      </c>
      <c r="I120" s="99">
        <f>'EE-LBM'!U223</f>
        <v>1.8173856715749921</v>
      </c>
      <c r="J120" s="98">
        <f>RER!U222</f>
        <v>0.96575226152413629</v>
      </c>
      <c r="K120" s="99">
        <f>RER!U223</f>
        <v>8.8313214145110744E-3</v>
      </c>
      <c r="L120" s="94">
        <f>'Food Intake'!U222</f>
        <v>0.21444444444444447</v>
      </c>
      <c r="M120" s="95">
        <f>'Food Intake'!U223</f>
        <v>5.1102052337322228E-2</v>
      </c>
      <c r="N120" s="96">
        <f>'Activity-X total'!U222</f>
        <v>1168.6666666666667</v>
      </c>
      <c r="O120" s="97">
        <f>'Activity-X total'!U223</f>
        <v>180.12958298587898</v>
      </c>
      <c r="P120" s="86">
        <f>'Activity-X Ambulatory'!U222</f>
        <v>432</v>
      </c>
      <c r="Q120" s="86">
        <f>'Activity-X Ambulatory'!U223</f>
        <v>95.827970864461065</v>
      </c>
      <c r="R120" s="98">
        <f>'Fat Oxidation-LBM'!U222</f>
        <v>0.27770771367708758</v>
      </c>
      <c r="S120" s="99">
        <f>'Fat Oxidation-LBM'!U223</f>
        <v>6.8007963196544383E-2</v>
      </c>
      <c r="T120" s="98">
        <f>'Glucose Oxidation-LBM'!U222</f>
        <v>6.1029455268519222</v>
      </c>
      <c r="U120" s="99">
        <f>'Glucose Oxidation-LBM'!U223</f>
        <v>0.50882837958600236</v>
      </c>
      <c r="V120" s="87"/>
      <c r="W120" s="88"/>
      <c r="X120" s="89"/>
      <c r="Y120" s="89"/>
      <c r="Z120" s="90"/>
      <c r="AA120" s="90"/>
      <c r="AB120" s="91"/>
      <c r="AC120" s="91"/>
      <c r="AD120" s="91"/>
      <c r="AE120" s="91"/>
      <c r="AF120" s="88"/>
      <c r="AG120" s="88"/>
      <c r="AH120" s="89"/>
      <c r="AI120" s="89"/>
      <c r="AJ120" s="92"/>
      <c r="AK120" s="92"/>
      <c r="AL120" s="91"/>
      <c r="AM120" s="91"/>
      <c r="AN120" s="91"/>
      <c r="AO120" s="91"/>
      <c r="AP120" s="55"/>
      <c r="AQ120" s="55"/>
      <c r="AR120" s="55"/>
      <c r="AS120" s="55"/>
      <c r="AT120" s="55"/>
      <c r="AU120" s="55"/>
      <c r="AV120" s="55"/>
      <c r="AW120" s="55"/>
      <c r="AX120" s="55"/>
      <c r="AY120" s="55"/>
      <c r="AZ120" s="55"/>
      <c r="BA120" s="55"/>
      <c r="BB120" s="55"/>
      <c r="BC120" s="55"/>
      <c r="BD120" s="55"/>
      <c r="BE120" s="55"/>
      <c r="BF120" s="55"/>
      <c r="BG120" s="55"/>
      <c r="BH120" s="55"/>
      <c r="BI120" s="55"/>
      <c r="BJ120" s="55"/>
    </row>
    <row r="121" spans="1:62">
      <c r="A121" s="100" t="s">
        <v>40</v>
      </c>
      <c r="B121" s="94">
        <f>'VO2-mouse '!U225</f>
        <v>78.062396296296299</v>
      </c>
      <c r="C121" s="95">
        <f>'VO2-mouse '!U226</f>
        <v>2.4288489802648239</v>
      </c>
      <c r="D121" s="96">
        <f>'VO2-LBM'!U225</f>
        <v>5270.4214255877923</v>
      </c>
      <c r="E121" s="97">
        <f>'VO2-LBM'!U226</f>
        <v>193.52659332657984</v>
      </c>
      <c r="F121" s="83">
        <f>'EE-mouse'!U225</f>
        <v>0.38897986396296302</v>
      </c>
      <c r="G121" s="83">
        <f>'EE-mouse'!U226</f>
        <v>1.2177986933444318E-2</v>
      </c>
      <c r="H121" s="98">
        <f>'EE-LBM'!U225</f>
        <v>26.263105072715231</v>
      </c>
      <c r="I121" s="99">
        <f>'EE-LBM'!U226</f>
        <v>0.97223617246384808</v>
      </c>
      <c r="J121" s="98">
        <f>RER!U225</f>
        <v>0.97630184657448205</v>
      </c>
      <c r="K121" s="99">
        <f>RER!U226</f>
        <v>8.7619464252719301E-3</v>
      </c>
      <c r="L121" s="94">
        <f>'Food Intake'!U225</f>
        <v>0.21666666666666667</v>
      </c>
      <c r="M121" s="95">
        <f>'Food Intake'!U226</f>
        <v>4.4845413490245685E-2</v>
      </c>
      <c r="N121" s="96">
        <f>'Activity-X total'!U225</f>
        <v>1440</v>
      </c>
      <c r="O121" s="97">
        <f>'Activity-X total'!U226</f>
        <v>202.37334859665248</v>
      </c>
      <c r="P121" s="86">
        <f>'Activity-X Ambulatory'!U225</f>
        <v>599.11111111111109</v>
      </c>
      <c r="Q121" s="86">
        <f>'Activity-X Ambulatory'!U226</f>
        <v>149.82975936082744</v>
      </c>
      <c r="R121" s="98">
        <f>'Fat Oxidation-LBM'!U225</f>
        <v>0.21771235947321063</v>
      </c>
      <c r="S121" s="99">
        <f>'Fat Oxidation-LBM'!U226</f>
        <v>7.9380541412466241E-2</v>
      </c>
      <c r="T121" s="98">
        <f>'Glucose Oxidation-LBM'!U225</f>
        <v>6.4736395725405584</v>
      </c>
      <c r="U121" s="99">
        <f>'Glucose Oxidation-LBM'!U226</f>
        <v>0.34075998512155675</v>
      </c>
      <c r="V121" s="87"/>
      <c r="W121" s="88"/>
      <c r="X121" s="89"/>
      <c r="Y121" s="89"/>
      <c r="Z121" s="90"/>
      <c r="AA121" s="90"/>
      <c r="AB121" s="91"/>
      <c r="AC121" s="91"/>
      <c r="AD121" s="91"/>
      <c r="AE121" s="91"/>
      <c r="AF121" s="88"/>
      <c r="AG121" s="88"/>
      <c r="AH121" s="89"/>
      <c r="AI121" s="89"/>
      <c r="AJ121" s="92"/>
      <c r="AK121" s="92"/>
      <c r="AL121" s="91"/>
      <c r="AM121" s="91"/>
      <c r="AN121" s="91"/>
      <c r="AO121" s="91"/>
      <c r="AP121" s="55"/>
      <c r="AQ121" s="55"/>
      <c r="AR121" s="55"/>
      <c r="AS121" s="55"/>
      <c r="AT121" s="55"/>
      <c r="AU121" s="55"/>
      <c r="AV121" s="55"/>
      <c r="AW121" s="55"/>
      <c r="AX121" s="55"/>
      <c r="AY121" s="55"/>
      <c r="AZ121" s="55"/>
      <c r="BA121" s="55"/>
      <c r="BB121" s="55"/>
      <c r="BC121" s="55"/>
      <c r="BD121" s="55"/>
      <c r="BE121" s="55"/>
      <c r="BF121" s="55"/>
      <c r="BG121" s="55"/>
      <c r="BH121" s="55"/>
      <c r="BI121" s="55"/>
      <c r="BJ121" s="55"/>
    </row>
    <row r="122" spans="1:62">
      <c r="A122" s="100" t="s">
        <v>41</v>
      </c>
      <c r="B122" s="94">
        <f>'VO2-mouse '!U228</f>
        <v>73.250929629629638</v>
      </c>
      <c r="C122" s="95">
        <f>'VO2-mouse '!U229</f>
        <v>2.2094577543703005</v>
      </c>
      <c r="D122" s="96">
        <f>'VO2-LBM'!U228</f>
        <v>4972.3520015376607</v>
      </c>
      <c r="E122" s="97">
        <f>'VO2-LBM'!U229</f>
        <v>249.31782832382672</v>
      </c>
      <c r="F122" s="83">
        <f>'EE-mouse'!U228</f>
        <v>0.36349376929629629</v>
      </c>
      <c r="G122" s="83">
        <f>'EE-mouse'!U229</f>
        <v>1.1394468530766535E-2</v>
      </c>
      <c r="H122" s="98">
        <f>'EE-LBM'!U228</f>
        <v>24.677405154802333</v>
      </c>
      <c r="I122" s="99">
        <f>'EE-LBM'!U229</f>
        <v>1.2591742262260393</v>
      </c>
      <c r="J122" s="98">
        <f>RER!U228</f>
        <v>0.95482223456462278</v>
      </c>
      <c r="K122" s="99">
        <f>RER!U229</f>
        <v>1.0378124564867015E-2</v>
      </c>
      <c r="L122" s="94">
        <f>'Food Intake'!U228</f>
        <v>0.21888888888888891</v>
      </c>
      <c r="M122" s="95">
        <f>'Food Intake'!U229</f>
        <v>6.5963888362506592E-2</v>
      </c>
      <c r="N122" s="96">
        <f>'Activity-X total'!U228</f>
        <v>1210.8888888888889</v>
      </c>
      <c r="O122" s="97">
        <f>'Activity-X total'!U229</f>
        <v>217.51005369129518</v>
      </c>
      <c r="P122" s="86">
        <f>'Activity-X Ambulatory'!U228</f>
        <v>480</v>
      </c>
      <c r="Q122" s="86">
        <f>'Activity-X Ambulatory'!U229</f>
        <v>138.3935611861252</v>
      </c>
      <c r="R122" s="98">
        <f>'Fat Oxidation-LBM'!U228</f>
        <v>0.35962950018479889</v>
      </c>
      <c r="S122" s="99">
        <f>'Fat Oxidation-LBM'!U229</f>
        <v>7.4992859559433064E-2</v>
      </c>
      <c r="T122" s="98">
        <f>'Glucose Oxidation-LBM'!U228</f>
        <v>5.6904624419157734</v>
      </c>
      <c r="U122" s="99">
        <f>'Glucose Oxidation-LBM'!U229</f>
        <v>0.42215870285882257</v>
      </c>
      <c r="V122" s="87"/>
      <c r="W122" s="88"/>
      <c r="X122" s="89"/>
      <c r="Y122" s="89"/>
      <c r="Z122" s="90"/>
      <c r="AA122" s="90"/>
      <c r="AB122" s="91"/>
      <c r="AC122" s="91"/>
      <c r="AD122" s="91"/>
      <c r="AE122" s="91"/>
      <c r="AF122" s="88"/>
      <c r="AG122" s="88"/>
      <c r="AH122" s="89"/>
      <c r="AI122" s="89"/>
      <c r="AJ122" s="92"/>
      <c r="AK122" s="92"/>
      <c r="AL122" s="91"/>
      <c r="AM122" s="91"/>
      <c r="AN122" s="91"/>
      <c r="AO122" s="91"/>
      <c r="AP122" s="55"/>
      <c r="AQ122" s="55"/>
      <c r="AR122" s="55"/>
      <c r="AS122" s="55"/>
      <c r="AT122" s="55"/>
      <c r="AU122" s="55"/>
      <c r="AV122" s="55"/>
      <c r="AW122" s="55"/>
      <c r="AX122" s="55"/>
      <c r="AY122" s="55"/>
      <c r="AZ122" s="55"/>
      <c r="BA122" s="55"/>
      <c r="BB122" s="55"/>
      <c r="BC122" s="55"/>
      <c r="BD122" s="55"/>
      <c r="BE122" s="55"/>
      <c r="BF122" s="55"/>
      <c r="BG122" s="55"/>
      <c r="BH122" s="55"/>
      <c r="BI122" s="55"/>
      <c r="BJ122" s="55"/>
    </row>
    <row r="123" spans="1:62">
      <c r="A123" s="100" t="s">
        <v>42</v>
      </c>
      <c r="B123" s="94">
        <f>'VO2-mouse '!U231</f>
        <v>77.906433333333339</v>
      </c>
      <c r="C123" s="95">
        <f>'VO2-mouse '!U232</f>
        <v>3.3211524602737597</v>
      </c>
      <c r="D123" s="96">
        <f>'VO2-LBM'!U231</f>
        <v>5251.0281029188445</v>
      </c>
      <c r="E123" s="97">
        <f>'VO2-LBM'!U232</f>
        <v>226.58685725079093</v>
      </c>
      <c r="F123" s="83">
        <f>'EE-mouse'!U231</f>
        <v>0.38651194507407405</v>
      </c>
      <c r="G123" s="83">
        <f>'EE-mouse'!U232</f>
        <v>1.6877704335014291E-2</v>
      </c>
      <c r="H123" s="98">
        <f>'EE-LBM'!U231</f>
        <v>26.048731053140294</v>
      </c>
      <c r="I123" s="99">
        <f>'EE-LBM'!U232</f>
        <v>1.1482581392862703</v>
      </c>
      <c r="J123" s="98">
        <f>RER!U231</f>
        <v>0.95351647490362068</v>
      </c>
      <c r="K123" s="99">
        <f>RER!U232</f>
        <v>1.5388029620699429E-2</v>
      </c>
      <c r="L123" s="94">
        <f>'Food Intake'!U231</f>
        <v>0.28555555555555556</v>
      </c>
      <c r="M123" s="95">
        <f>'Food Intake'!U232</f>
        <v>6.6522993332946964E-2</v>
      </c>
      <c r="N123" s="96">
        <f>'Activity-X total'!U231</f>
        <v>1230.6666666666667</v>
      </c>
      <c r="O123" s="97">
        <f>'Activity-X total'!U232</f>
        <v>182.02571552149195</v>
      </c>
      <c r="P123" s="86">
        <f>'Activity-X Ambulatory'!U231</f>
        <v>475.22222222222223</v>
      </c>
      <c r="Q123" s="86">
        <f>'Activity-X Ambulatory'!U232</f>
        <v>104.21529235430772</v>
      </c>
      <c r="R123" s="98">
        <f>'Fat Oxidation-LBM'!U231</f>
        <v>0.39779487708769551</v>
      </c>
      <c r="S123" s="99">
        <f>'Fat Oxidation-LBM'!U232</f>
        <v>0.13794952099934121</v>
      </c>
      <c r="T123" s="98">
        <f>'Glucose Oxidation-LBM'!U231</f>
        <v>5.960683818685947</v>
      </c>
      <c r="U123" s="99">
        <f>'Glucose Oxidation-LBM'!U232</f>
        <v>0.5054883150778634</v>
      </c>
      <c r="V123" s="87"/>
      <c r="W123" s="88"/>
      <c r="X123" s="89"/>
      <c r="Y123" s="89"/>
      <c r="Z123" s="90"/>
      <c r="AA123" s="90"/>
      <c r="AB123" s="91"/>
      <c r="AC123" s="91"/>
      <c r="AD123" s="91"/>
      <c r="AE123" s="91"/>
      <c r="AF123" s="88"/>
      <c r="AG123" s="88"/>
      <c r="AH123" s="89"/>
      <c r="AI123" s="89"/>
      <c r="AJ123" s="92"/>
      <c r="AK123" s="92"/>
      <c r="AL123" s="91"/>
      <c r="AM123" s="91"/>
      <c r="AN123" s="91"/>
      <c r="AO123" s="91"/>
      <c r="AP123" s="55"/>
      <c r="AQ123" s="55"/>
      <c r="AR123" s="55"/>
      <c r="AS123" s="55"/>
      <c r="AT123" s="55"/>
      <c r="AU123" s="55"/>
      <c r="AV123" s="55"/>
      <c r="AW123" s="55"/>
      <c r="AX123" s="55"/>
      <c r="AY123" s="55"/>
      <c r="AZ123" s="55"/>
      <c r="BA123" s="55"/>
      <c r="BB123" s="55"/>
      <c r="BC123" s="55"/>
      <c r="BD123" s="55"/>
      <c r="BE123" s="55"/>
      <c r="BF123" s="55"/>
      <c r="BG123" s="55"/>
      <c r="BH123" s="55"/>
      <c r="BI123" s="55"/>
      <c r="BJ123" s="55"/>
    </row>
    <row r="124" spans="1:62">
      <c r="A124" s="100" t="s">
        <v>43</v>
      </c>
      <c r="B124" s="94">
        <f>'VO2-mouse '!U234</f>
        <v>72.222022222222236</v>
      </c>
      <c r="C124" s="95">
        <f>'VO2-mouse '!U235</f>
        <v>1.9899946113209495</v>
      </c>
      <c r="D124" s="96">
        <f>'VO2-LBM'!U234</f>
        <v>4901.9229424177829</v>
      </c>
      <c r="E124" s="97">
        <f>'VO2-LBM'!U235</f>
        <v>237.30673355809935</v>
      </c>
      <c r="F124" s="83">
        <f>'EE-mouse'!U234</f>
        <v>0.35687036170370373</v>
      </c>
      <c r="G124" s="83">
        <f>'EE-mouse'!U235</f>
        <v>9.3902127662126422E-3</v>
      </c>
      <c r="H124" s="98">
        <f>'EE-LBM'!U234</f>
        <v>24.224686496771412</v>
      </c>
      <c r="I124" s="99">
        <f>'EE-LBM'!U235</f>
        <v>1.1694166802759642</v>
      </c>
      <c r="J124" s="98">
        <f>RER!U234</f>
        <v>0.9371578846128964</v>
      </c>
      <c r="K124" s="99">
        <f>RER!U235</f>
        <v>1.6286634103010476E-2</v>
      </c>
      <c r="L124" s="94">
        <f>'Food Intake'!U234</f>
        <v>0.11888888888888889</v>
      </c>
      <c r="M124" s="95">
        <f>'Food Intake'!U235</f>
        <v>4.2277011235568041E-2</v>
      </c>
      <c r="N124" s="96">
        <f>'Activity-X total'!U234</f>
        <v>1191.3333333333333</v>
      </c>
      <c r="O124" s="97">
        <f>'Activity-X total'!U235</f>
        <v>142.66140956046164</v>
      </c>
      <c r="P124" s="86">
        <f>'Activity-X Ambulatory'!U234</f>
        <v>426.77777777777777</v>
      </c>
      <c r="Q124" s="86">
        <f>'Activity-X Ambulatory'!U235</f>
        <v>67.051136741084449</v>
      </c>
      <c r="R124" s="98">
        <f>'Fat Oxidation-LBM'!U234</f>
        <v>0.51306471055767211</v>
      </c>
      <c r="S124" s="99">
        <f>'Fat Oxidation-LBM'!U235</f>
        <v>0.14167049750640676</v>
      </c>
      <c r="T124" s="98">
        <f>'Glucose Oxidation-LBM'!U234</f>
        <v>5.181176904231215</v>
      </c>
      <c r="U124" s="99">
        <f>'Glucose Oxidation-LBM'!U235</f>
        <v>0.43284917131852896</v>
      </c>
      <c r="V124" s="87"/>
      <c r="W124" s="88"/>
      <c r="X124" s="89"/>
      <c r="Y124" s="89"/>
      <c r="Z124" s="90"/>
      <c r="AA124" s="90"/>
      <c r="AB124" s="91"/>
      <c r="AC124" s="91"/>
      <c r="AD124" s="91"/>
      <c r="AE124" s="91"/>
      <c r="AF124" s="88"/>
      <c r="AG124" s="88"/>
      <c r="AH124" s="89"/>
      <c r="AI124" s="89"/>
      <c r="AJ124" s="92"/>
      <c r="AK124" s="92"/>
      <c r="AL124" s="91"/>
      <c r="AM124" s="91"/>
      <c r="AN124" s="91"/>
      <c r="AO124" s="91"/>
      <c r="AP124" s="55"/>
      <c r="AQ124" s="55"/>
      <c r="AR124" s="55"/>
      <c r="AS124" s="55"/>
      <c r="AT124" s="55"/>
      <c r="AU124" s="55"/>
      <c r="AV124" s="55"/>
      <c r="AW124" s="55"/>
      <c r="AX124" s="55"/>
      <c r="AY124" s="55"/>
      <c r="AZ124" s="55"/>
      <c r="BA124" s="55"/>
      <c r="BB124" s="55"/>
      <c r="BC124" s="55"/>
      <c r="BD124" s="55"/>
      <c r="BE124" s="55"/>
      <c r="BF124" s="55"/>
      <c r="BG124" s="55"/>
      <c r="BH124" s="55"/>
      <c r="BI124" s="55"/>
      <c r="BJ124" s="55"/>
    </row>
    <row r="125" spans="1:62">
      <c r="A125" s="100" t="s">
        <v>44</v>
      </c>
      <c r="B125" s="94">
        <f>'VO2-mouse '!U237</f>
        <v>71.506711111111102</v>
      </c>
      <c r="C125" s="95">
        <f>'VO2-mouse '!U238</f>
        <v>2.7527317682835357</v>
      </c>
      <c r="D125" s="96">
        <f>'VO2-LBM'!U237</f>
        <v>4850.739333130301</v>
      </c>
      <c r="E125" s="97">
        <f>'VO2-LBM'!U238</f>
        <v>283.02384754652468</v>
      </c>
      <c r="F125" s="83">
        <f>'EE-mouse'!U237</f>
        <v>0.35393544118518522</v>
      </c>
      <c r="G125" s="83">
        <f>'EE-mouse'!U238</f>
        <v>1.4030834281795539E-2</v>
      </c>
      <c r="H125" s="98">
        <f>'EE-LBM'!U237</f>
        <v>24.002770795659398</v>
      </c>
      <c r="I125" s="99">
        <f>'EE-LBM'!U238</f>
        <v>1.4029102869065675</v>
      </c>
      <c r="J125" s="98">
        <f>RER!U237</f>
        <v>0.9425256708816947</v>
      </c>
      <c r="K125" s="99">
        <f>RER!U238</f>
        <v>1.6207868308059037E-2</v>
      </c>
      <c r="L125" s="94">
        <f>'Food Intake'!U237</f>
        <v>0.10666666666666667</v>
      </c>
      <c r="M125" s="95">
        <f>'Food Intake'!U238</f>
        <v>3.496029493900505E-2</v>
      </c>
      <c r="N125" s="96">
        <f>'Activity-X total'!U237</f>
        <v>1154.2222222222222</v>
      </c>
      <c r="O125" s="97">
        <f>'Activity-X total'!U238</f>
        <v>156.41813423017609</v>
      </c>
      <c r="P125" s="86">
        <f>'Activity-X Ambulatory'!U237</f>
        <v>383.66666666666669</v>
      </c>
      <c r="Q125" s="86">
        <f>'Activity-X Ambulatory'!U238</f>
        <v>88.866316578455212</v>
      </c>
      <c r="R125" s="98">
        <f>'Fat Oxidation-LBM'!U237</f>
        <v>0.46003837728778241</v>
      </c>
      <c r="S125" s="99">
        <f>'Fat Oxidation-LBM'!U238</f>
        <v>0.11699106339453046</v>
      </c>
      <c r="T125" s="98">
        <f>'Glucose Oxidation-LBM'!U237</f>
        <v>5.2559816033146243</v>
      </c>
      <c r="U125" s="99">
        <f>'Glucose Oxidation-LBM'!U238</f>
        <v>0.43627048253234696</v>
      </c>
      <c r="V125" s="87"/>
      <c r="W125" s="88"/>
      <c r="X125" s="89"/>
      <c r="Y125" s="89"/>
      <c r="Z125" s="90"/>
      <c r="AA125" s="90"/>
      <c r="AB125" s="91"/>
      <c r="AC125" s="91"/>
      <c r="AD125" s="91"/>
      <c r="AE125" s="91"/>
      <c r="AF125" s="88"/>
      <c r="AG125" s="88"/>
      <c r="AH125" s="89"/>
      <c r="AI125" s="89"/>
      <c r="AJ125" s="92"/>
      <c r="AK125" s="92"/>
      <c r="AL125" s="91"/>
      <c r="AM125" s="91"/>
      <c r="AN125" s="91"/>
      <c r="AO125" s="91"/>
      <c r="AP125" s="55"/>
      <c r="AQ125" s="55"/>
      <c r="AR125" s="55"/>
      <c r="AS125" s="55"/>
      <c r="AT125" s="55"/>
      <c r="AU125" s="55"/>
      <c r="AV125" s="55"/>
      <c r="AW125" s="55"/>
      <c r="AX125" s="55"/>
      <c r="AY125" s="55"/>
      <c r="AZ125" s="55"/>
      <c r="BA125" s="55"/>
      <c r="BB125" s="55"/>
      <c r="BC125" s="55"/>
      <c r="BD125" s="55"/>
      <c r="BE125" s="55"/>
      <c r="BF125" s="55"/>
      <c r="BG125" s="55"/>
      <c r="BH125" s="55"/>
      <c r="BI125" s="55"/>
      <c r="BJ125" s="55"/>
    </row>
    <row r="126" spans="1:62">
      <c r="A126" s="100" t="s">
        <v>45</v>
      </c>
      <c r="B126" s="94">
        <f>'VO2-mouse '!U240</f>
        <v>79.846844444444443</v>
      </c>
      <c r="C126" s="95">
        <f>'VO2-mouse '!U241</f>
        <v>1.7045772513901476</v>
      </c>
      <c r="D126" s="96">
        <f>'VO2-LBM'!U240</f>
        <v>5395.0740630961845</v>
      </c>
      <c r="E126" s="97">
        <f>'VO2-LBM'!U241</f>
        <v>176.91452190846249</v>
      </c>
      <c r="F126" s="83">
        <f>'EE-mouse'!U240</f>
        <v>0.39376874474074075</v>
      </c>
      <c r="G126" s="83">
        <f>'EE-mouse'!U241</f>
        <v>8.3232789273860047E-3</v>
      </c>
      <c r="H126" s="98">
        <f>'EE-LBM'!U240</f>
        <v>26.605998395633698</v>
      </c>
      <c r="I126" s="99">
        <f>'EE-LBM'!U241</f>
        <v>0.86997011574730843</v>
      </c>
      <c r="J126" s="98">
        <f>RER!U240</f>
        <v>0.92817226806054365</v>
      </c>
      <c r="K126" s="99">
        <f>RER!U241</f>
        <v>1.8032721640213068E-2</v>
      </c>
      <c r="L126" s="94">
        <f>'Food Intake'!U240</f>
        <v>0.29222222222222222</v>
      </c>
      <c r="M126" s="95">
        <f>'Food Intake'!U241</f>
        <v>2.1067205806509514E-2</v>
      </c>
      <c r="N126" s="96">
        <f>'Activity-X total'!U240</f>
        <v>1476.2222222222222</v>
      </c>
      <c r="O126" s="97">
        <f>'Activity-X total'!U241</f>
        <v>138.33230700199368</v>
      </c>
      <c r="P126" s="86">
        <f>'Activity-X Ambulatory'!U240</f>
        <v>656.22222222222217</v>
      </c>
      <c r="Q126" s="86">
        <f>'Activity-X Ambulatory'!U241</f>
        <v>104.37975242377892</v>
      </c>
      <c r="R126" s="98">
        <f>'Fat Oxidation-LBM'!U240</f>
        <v>0.65037754200738962</v>
      </c>
      <c r="S126" s="99">
        <f>'Fat Oxidation-LBM'!U241</f>
        <v>0.16545508719185725</v>
      </c>
      <c r="T126" s="98">
        <f>'Glucose Oxidation-LBM'!U240</f>
        <v>5.4706860096531651</v>
      </c>
      <c r="U126" s="99">
        <f>'Glucose Oxidation-LBM'!U241</f>
        <v>0.45993591507579662</v>
      </c>
      <c r="V126" s="87"/>
      <c r="W126" s="88"/>
      <c r="X126" s="89"/>
      <c r="Y126" s="89"/>
      <c r="Z126" s="90"/>
      <c r="AA126" s="90"/>
      <c r="AB126" s="91"/>
      <c r="AC126" s="91"/>
      <c r="AD126" s="91"/>
      <c r="AE126" s="91"/>
      <c r="AF126" s="88"/>
      <c r="AG126" s="88"/>
      <c r="AH126" s="89"/>
      <c r="AI126" s="89"/>
      <c r="AJ126" s="92"/>
      <c r="AK126" s="92"/>
      <c r="AL126" s="91"/>
      <c r="AM126" s="91"/>
      <c r="AN126" s="91"/>
      <c r="AO126" s="91"/>
      <c r="AP126" s="55"/>
      <c r="AQ126" s="55"/>
      <c r="AR126" s="55"/>
      <c r="AS126" s="55"/>
      <c r="AT126" s="55"/>
      <c r="AU126" s="55"/>
      <c r="AV126" s="55"/>
      <c r="AW126" s="55"/>
      <c r="AX126" s="55"/>
      <c r="AY126" s="55"/>
      <c r="AZ126" s="55"/>
      <c r="BA126" s="55"/>
      <c r="BB126" s="55"/>
      <c r="BC126" s="55"/>
      <c r="BD126" s="55"/>
      <c r="BE126" s="55"/>
      <c r="BF126" s="55"/>
      <c r="BG126" s="55"/>
      <c r="BH126" s="55"/>
      <c r="BI126" s="55"/>
      <c r="BJ126" s="55"/>
    </row>
    <row r="127" spans="1:62">
      <c r="A127" s="101" t="s">
        <v>46</v>
      </c>
      <c r="B127" s="94">
        <f>'VO2-mouse '!U243</f>
        <v>62.689266666666668</v>
      </c>
      <c r="C127" s="95">
        <f>'VO2-mouse '!U244</f>
        <v>3.1223513436873076</v>
      </c>
      <c r="D127" s="96">
        <f>'VO2-LBM'!U243</f>
        <v>4235.897659307393</v>
      </c>
      <c r="E127" s="97">
        <f>'VO2-LBM'!U244</f>
        <v>236.77668537625877</v>
      </c>
      <c r="F127" s="83">
        <f>'EE-mouse'!U243</f>
        <v>0.30863458155555556</v>
      </c>
      <c r="G127" s="83">
        <f>'EE-mouse'!U244</f>
        <v>1.5219848411954763E-2</v>
      </c>
      <c r="H127" s="98">
        <f>'EE-LBM'!U243</f>
        <v>20.851911108339575</v>
      </c>
      <c r="I127" s="99">
        <f>'EE-LBM'!U244</f>
        <v>1.1525013968008673</v>
      </c>
      <c r="J127" s="98">
        <f>RER!U243</f>
        <v>0.92050879774064376</v>
      </c>
      <c r="K127" s="99">
        <f>RER!U244</f>
        <v>1.220901163481806E-2</v>
      </c>
      <c r="L127" s="94">
        <f>'Food Intake'!U243</f>
        <v>5.8888888888888893E-2</v>
      </c>
      <c r="M127" s="95">
        <f>'Food Intake'!U244</f>
        <v>1.7907512734762439E-2</v>
      </c>
      <c r="N127" s="96">
        <f>'Activity-X total'!U243</f>
        <v>1076.1111111111111</v>
      </c>
      <c r="O127" s="97">
        <f>'Activity-X total'!U244</f>
        <v>304.10380375258399</v>
      </c>
      <c r="P127" s="86">
        <f>'Activity-X Ambulatory'!U243</f>
        <v>407.55555555555554</v>
      </c>
      <c r="Q127" s="86">
        <f>'Activity-X Ambulatory'!U244</f>
        <v>186.30248038480556</v>
      </c>
      <c r="R127" s="98">
        <f>'Fat Oxidation-LBM'!U243</f>
        <v>0.5683564713598922</v>
      </c>
      <c r="S127" s="99">
        <f>'Fat Oxidation-LBM'!U244</f>
        <v>0.10219290044120806</v>
      </c>
      <c r="T127" s="98">
        <f>'Glucose Oxidation-LBM'!U243</f>
        <v>4.1391862515697149</v>
      </c>
      <c r="U127" s="99">
        <f>'Glucose Oxidation-LBM'!U244</f>
        <v>0.29052952987061115</v>
      </c>
      <c r="V127" s="87"/>
      <c r="W127" s="88"/>
      <c r="X127" s="89"/>
      <c r="Y127" s="89"/>
      <c r="Z127" s="90"/>
      <c r="AA127" s="90"/>
      <c r="AB127" s="91"/>
      <c r="AC127" s="91"/>
      <c r="AD127" s="91"/>
      <c r="AE127" s="91"/>
      <c r="AF127" s="88"/>
      <c r="AG127" s="88"/>
      <c r="AH127" s="89"/>
      <c r="AI127" s="89"/>
      <c r="AJ127" s="92"/>
      <c r="AK127" s="92"/>
      <c r="AL127" s="91"/>
      <c r="AM127" s="91"/>
      <c r="AN127" s="91"/>
      <c r="AO127" s="91"/>
      <c r="AP127" s="55"/>
      <c r="AQ127" s="55"/>
      <c r="AR127" s="55"/>
      <c r="AS127" s="55"/>
      <c r="AT127" s="55"/>
      <c r="AU127" s="55"/>
      <c r="AV127" s="55"/>
      <c r="AW127" s="55"/>
      <c r="AX127" s="55"/>
      <c r="AY127" s="55"/>
      <c r="AZ127" s="55"/>
      <c r="BA127" s="55"/>
      <c r="BB127" s="55"/>
      <c r="BC127" s="55"/>
      <c r="BD127" s="55"/>
      <c r="BE127" s="55"/>
      <c r="BF127" s="55"/>
      <c r="BG127" s="55"/>
      <c r="BH127" s="55"/>
      <c r="BI127" s="55"/>
      <c r="BJ127" s="55"/>
    </row>
    <row r="128" spans="1:62">
      <c r="A128" s="102" t="s">
        <v>47</v>
      </c>
      <c r="B128" s="94">
        <f>'VO2-mouse '!U246</f>
        <v>66.429014814814821</v>
      </c>
      <c r="C128" s="95">
        <f>'VO2-mouse '!U247</f>
        <v>2.5052214031928846</v>
      </c>
      <c r="D128" s="96">
        <f>'VO2-LBM'!U246</f>
        <v>4483.121987129005</v>
      </c>
      <c r="E128" s="97">
        <f>'VO2-LBM'!U247</f>
        <v>189.11530354849208</v>
      </c>
      <c r="F128" s="83">
        <f>'EE-mouse'!U246</f>
        <v>0.32599593570370372</v>
      </c>
      <c r="G128" s="83">
        <f>'EE-mouse'!U247</f>
        <v>1.2352059304456096E-2</v>
      </c>
      <c r="H128" s="98">
        <f>'EE-LBM'!U246</f>
        <v>21.995927428540988</v>
      </c>
      <c r="I128" s="99">
        <f>'EE-LBM'!U247</f>
        <v>0.92535769405427881</v>
      </c>
      <c r="J128" s="98">
        <f>RER!U246</f>
        <v>0.9081799358171827</v>
      </c>
      <c r="K128" s="99">
        <f>RER!U247</f>
        <v>1.0834762179657016E-2</v>
      </c>
      <c r="L128" s="94">
        <f>'Food Intake'!U246</f>
        <v>9.7777777777777769E-2</v>
      </c>
      <c r="M128" s="95">
        <f>'Food Intake'!U247</f>
        <v>2.9286789673549338E-2</v>
      </c>
      <c r="N128" s="96">
        <f>'Activity-X total'!U246</f>
        <v>1007.3333333333334</v>
      </c>
      <c r="O128" s="97">
        <f>'Activity-X total'!U247</f>
        <v>225.97129857080915</v>
      </c>
      <c r="P128" s="86">
        <f>'Activity-X Ambulatory'!U246</f>
        <v>356.88888888888891</v>
      </c>
      <c r="Q128" s="86">
        <f>'Activity-X Ambulatory'!U247</f>
        <v>121.34757751146594</v>
      </c>
      <c r="R128" s="98">
        <f>'Fat Oxidation-LBM'!U246</f>
        <v>0.71366199871663505</v>
      </c>
      <c r="S128" s="99">
        <f>'Fat Oxidation-LBM'!U247</f>
        <v>9.2306317789366168E-2</v>
      </c>
      <c r="T128" s="98">
        <f>'Glucose Oxidation-LBM'!U246</f>
        <v>4.0775400697735638</v>
      </c>
      <c r="U128" s="99">
        <f>'Glucose Oxidation-LBM'!U247</f>
        <v>0.27658653014780893</v>
      </c>
      <c r="V128" s="87"/>
      <c r="W128" s="88"/>
      <c r="X128" s="89"/>
      <c r="Y128" s="89"/>
      <c r="Z128" s="90"/>
      <c r="AA128" s="90"/>
      <c r="AB128" s="91"/>
      <c r="AC128" s="91"/>
      <c r="AD128" s="91"/>
      <c r="AE128" s="91"/>
      <c r="AF128" s="88"/>
      <c r="AG128" s="88"/>
      <c r="AH128" s="89"/>
      <c r="AI128" s="89"/>
      <c r="AJ128" s="92"/>
      <c r="AK128" s="92"/>
      <c r="AL128" s="91"/>
      <c r="AM128" s="91"/>
      <c r="AN128" s="91"/>
      <c r="AO128" s="91"/>
      <c r="AP128" s="55"/>
      <c r="AQ128" s="55"/>
      <c r="AR128" s="55"/>
      <c r="AS128" s="55"/>
      <c r="AT128" s="55"/>
      <c r="AU128" s="55"/>
      <c r="AV128" s="55"/>
      <c r="AW128" s="55"/>
      <c r="AX128" s="55"/>
      <c r="AY128" s="55"/>
      <c r="AZ128" s="55"/>
      <c r="BA128" s="55"/>
      <c r="BB128" s="55"/>
      <c r="BC128" s="55"/>
      <c r="BD128" s="55"/>
      <c r="BE128" s="55"/>
      <c r="BF128" s="55"/>
      <c r="BG128" s="55"/>
      <c r="BH128" s="55"/>
      <c r="BI128" s="55"/>
      <c r="BJ128" s="55"/>
    </row>
    <row r="129" spans="1:94">
      <c r="A129" s="102" t="s">
        <v>48</v>
      </c>
      <c r="B129" s="94">
        <f>'VO2-mouse '!U249</f>
        <v>66.909903703703719</v>
      </c>
      <c r="C129" s="95">
        <f>'VO2-mouse '!U250</f>
        <v>3.7450826215376387</v>
      </c>
      <c r="D129" s="96">
        <f>'VO2-LBM'!U249</f>
        <v>4544.5781300271328</v>
      </c>
      <c r="E129" s="97">
        <f>'VO2-LBM'!U250</f>
        <v>319.04146681604385</v>
      </c>
      <c r="F129" s="83">
        <f>'EE-mouse'!U249</f>
        <v>0.32668073125925923</v>
      </c>
      <c r="G129" s="83">
        <f>'EE-mouse'!U250</f>
        <v>1.8122745629938562E-2</v>
      </c>
      <c r="H129" s="98">
        <f>'EE-LBM'!U249</f>
        <v>22.18911658576808</v>
      </c>
      <c r="I129" s="99">
        <f>'EE-LBM'!U250</f>
        <v>1.5475665875629427</v>
      </c>
      <c r="J129" s="98">
        <f>RER!U249</f>
        <v>0.88445702783627111</v>
      </c>
      <c r="K129" s="99">
        <f>RER!U250</f>
        <v>1.0959381038151625E-2</v>
      </c>
      <c r="L129" s="94">
        <f>'Food Intake'!U249</f>
        <v>8.7777777777777774E-2</v>
      </c>
      <c r="M129" s="95">
        <f>'Food Intake'!U250</f>
        <v>3.3115025868502734E-2</v>
      </c>
      <c r="N129" s="96">
        <f>'Activity-X total'!U249</f>
        <v>884</v>
      </c>
      <c r="O129" s="97">
        <f>'Activity-X total'!U250</f>
        <v>228.24067462999571</v>
      </c>
      <c r="P129" s="86">
        <f>'Activity-X Ambulatory'!U249</f>
        <v>367.22222222222223</v>
      </c>
      <c r="Q129" s="86">
        <f>'Activity-X Ambulatory'!U250</f>
        <v>139.07839293979512</v>
      </c>
      <c r="R129" s="98">
        <f>'Fat Oxidation-LBM'!U249</f>
        <v>0.88989230834423971</v>
      </c>
      <c r="S129" s="99">
        <f>'Fat Oxidation-LBM'!U250</f>
        <v>0.11611749321718128</v>
      </c>
      <c r="T129" s="98">
        <f>'Glucose Oxidation-LBM'!U249</f>
        <v>3.6833395172344794</v>
      </c>
      <c r="U129" s="99">
        <f>'Glucose Oxidation-LBM'!U250</f>
        <v>0.3119652532836491</v>
      </c>
      <c r="V129" s="87"/>
      <c r="W129" s="88"/>
      <c r="X129" s="89"/>
      <c r="Y129" s="89"/>
      <c r="Z129" s="90"/>
      <c r="AA129" s="90"/>
      <c r="AB129" s="91"/>
      <c r="AC129" s="91"/>
      <c r="AD129" s="91"/>
      <c r="AE129" s="91"/>
      <c r="AF129" s="88"/>
      <c r="AG129" s="88"/>
      <c r="AH129" s="89"/>
      <c r="AI129" s="89"/>
      <c r="AJ129" s="92"/>
      <c r="AK129" s="92"/>
      <c r="AL129" s="91"/>
      <c r="AM129" s="91"/>
      <c r="AN129" s="91"/>
      <c r="AO129" s="91"/>
      <c r="AP129" s="55"/>
      <c r="AQ129" s="55"/>
      <c r="AR129" s="55"/>
      <c r="AS129" s="55"/>
      <c r="AT129" s="55"/>
      <c r="AU129" s="55"/>
      <c r="AV129" s="55"/>
      <c r="AW129" s="55"/>
      <c r="AX129" s="55"/>
      <c r="AY129" s="55"/>
      <c r="AZ129" s="55"/>
      <c r="BA129" s="55"/>
      <c r="BB129" s="55"/>
      <c r="BC129" s="55"/>
      <c r="BD129" s="55"/>
      <c r="BE129" s="55"/>
      <c r="BF129" s="55"/>
      <c r="BG129" s="55"/>
      <c r="BH129" s="55"/>
      <c r="BI129" s="55"/>
      <c r="BJ129" s="55"/>
    </row>
    <row r="130" spans="1:94">
      <c r="A130" s="102" t="s">
        <v>49</v>
      </c>
      <c r="B130" s="94">
        <f>'VO2-mouse '!U252</f>
        <v>65.861525925925932</v>
      </c>
      <c r="C130" s="95">
        <f>'VO2-mouse '!U253</f>
        <v>3.6341081454594075</v>
      </c>
      <c r="D130" s="96">
        <f>'VO2-LBM'!U252</f>
        <v>4419.466229369862</v>
      </c>
      <c r="E130" s="97">
        <f>'VO2-LBM'!U253</f>
        <v>188.12730735358971</v>
      </c>
      <c r="F130" s="83">
        <f>'EE-mouse'!U252</f>
        <v>0.32154926081481489</v>
      </c>
      <c r="G130" s="83">
        <f>'EE-mouse'!U253</f>
        <v>1.7750442903774522E-2</v>
      </c>
      <c r="H130" s="98">
        <f>'EE-LBM'!U252</f>
        <v>21.576827918469931</v>
      </c>
      <c r="I130" s="99">
        <f>'EE-LBM'!U253</f>
        <v>0.92185026585648522</v>
      </c>
      <c r="J130" s="98">
        <f>RER!U252</f>
        <v>0.88343702163172089</v>
      </c>
      <c r="K130" s="99">
        <f>RER!U253</f>
        <v>4.6412260583595611E-3</v>
      </c>
      <c r="L130" s="94">
        <f>'Food Intake'!U252</f>
        <v>7.5555555555555542E-2</v>
      </c>
      <c r="M130" s="95">
        <f>'Food Intake'!U253</f>
        <v>3.1274373211194605E-2</v>
      </c>
      <c r="N130" s="96">
        <f>'Activity-X total'!U252</f>
        <v>810.11111111111109</v>
      </c>
      <c r="O130" s="97">
        <f>'Activity-X total'!U253</f>
        <v>83.572896397969131</v>
      </c>
      <c r="P130" s="86">
        <f>'Activity-X Ambulatory'!U252</f>
        <v>218.77777777777777</v>
      </c>
      <c r="Q130" s="86">
        <f>'Activity-X Ambulatory'!U253</f>
        <v>32.759128404570852</v>
      </c>
      <c r="R130" s="98">
        <f>'Fat Oxidation-LBM'!U252</f>
        <v>0.86758130476136519</v>
      </c>
      <c r="S130" s="99">
        <f>'Fat Oxidation-LBM'!U253</f>
        <v>4.8477390330543109E-2</v>
      </c>
      <c r="T130" s="98">
        <f>'Glucose Oxidation-LBM'!U252</f>
        <v>3.576021692468375</v>
      </c>
      <c r="U130" s="99">
        <f>'Glucose Oxidation-LBM'!U253</f>
        <v>0.19186290038623341</v>
      </c>
      <c r="V130" s="87"/>
      <c r="W130" s="88"/>
      <c r="X130" s="89"/>
      <c r="Y130" s="89"/>
      <c r="Z130" s="90"/>
      <c r="AA130" s="90"/>
      <c r="AB130" s="91"/>
      <c r="AC130" s="91"/>
      <c r="AD130" s="91"/>
      <c r="AE130" s="91"/>
      <c r="AF130" s="88"/>
      <c r="AG130" s="88"/>
      <c r="AH130" s="89"/>
      <c r="AI130" s="89"/>
      <c r="AJ130" s="92"/>
      <c r="AK130" s="92"/>
      <c r="AL130" s="91"/>
      <c r="AM130" s="91"/>
      <c r="AN130" s="91"/>
      <c r="AO130" s="91"/>
      <c r="AP130" s="55"/>
      <c r="AQ130" s="55"/>
      <c r="AR130" s="55"/>
      <c r="AS130" s="55"/>
      <c r="AT130" s="55"/>
      <c r="AU130" s="55"/>
      <c r="AV130" s="55"/>
      <c r="AW130" s="55"/>
      <c r="AX130" s="55"/>
      <c r="AY130" s="55"/>
      <c r="AZ130" s="55"/>
      <c r="BA130" s="55"/>
      <c r="BB130" s="55"/>
      <c r="BC130" s="55"/>
      <c r="BD130" s="55"/>
      <c r="BE130" s="55"/>
      <c r="BF130" s="55"/>
      <c r="BG130" s="55"/>
      <c r="BH130" s="55"/>
      <c r="BI130" s="55"/>
      <c r="BJ130" s="55"/>
    </row>
    <row r="131" spans="1:94">
      <c r="A131" s="102" t="s">
        <v>50</v>
      </c>
      <c r="B131" s="94">
        <f>'VO2-mouse '!U255</f>
        <v>72.43325185185185</v>
      </c>
      <c r="C131" s="95">
        <f>'VO2-mouse '!U256</f>
        <v>2.0779814551694438</v>
      </c>
      <c r="D131" s="96">
        <f>'VO2-LBM'!U255</f>
        <v>4888.9287636156951</v>
      </c>
      <c r="E131" s="97">
        <f>'VO2-LBM'!U256</f>
        <v>173.74411111046689</v>
      </c>
      <c r="F131" s="83">
        <f>'EE-mouse'!U255</f>
        <v>0.34993446992592592</v>
      </c>
      <c r="G131" s="83">
        <f>'EE-mouse'!U256</f>
        <v>1.0595799217928551E-2</v>
      </c>
      <c r="H131" s="98">
        <f>'EE-LBM'!U255</f>
        <v>23.611078420590236</v>
      </c>
      <c r="I131" s="99">
        <f>'EE-LBM'!U256</f>
        <v>0.85197790111162186</v>
      </c>
      <c r="J131" s="98">
        <f>RER!U255</f>
        <v>0.83709879802113873</v>
      </c>
      <c r="K131" s="99">
        <f>RER!U256</f>
        <v>1.352115681102093E-2</v>
      </c>
      <c r="L131" s="94">
        <f>'Food Intake'!U255</f>
        <v>3.4444444444444451E-2</v>
      </c>
      <c r="M131" s="95">
        <f>'Food Intake'!U256</f>
        <v>2.0007714561521232E-2</v>
      </c>
      <c r="N131" s="96">
        <f>'Activity-X total'!U255</f>
        <v>1211.3333333333333</v>
      </c>
      <c r="O131" s="97">
        <f>'Activity-X total'!U256</f>
        <v>213.44690987065925</v>
      </c>
      <c r="P131" s="86">
        <f>'Activity-X Ambulatory'!U255</f>
        <v>541.77777777777783</v>
      </c>
      <c r="Q131" s="86">
        <f>'Activity-X Ambulatory'!U256</f>
        <v>145.35519500881068</v>
      </c>
      <c r="R131" s="98">
        <f>'Fat Oxidation-LBM'!U255</f>
        <v>1.3557712889638496</v>
      </c>
      <c r="S131" s="99">
        <f>'Fat Oxidation-LBM'!U256</f>
        <v>0.11215413972447791</v>
      </c>
      <c r="T131" s="98">
        <f>'Glucose Oxidation-LBM'!U255</f>
        <v>2.8849664423191204</v>
      </c>
      <c r="U131" s="99">
        <f>'Glucose Oxidation-LBM'!U256</f>
        <v>0.32386919228479943</v>
      </c>
      <c r="V131" s="87"/>
      <c r="W131" s="88"/>
      <c r="X131" s="89"/>
      <c r="Y131" s="89"/>
      <c r="Z131" s="90"/>
      <c r="AA131" s="90"/>
      <c r="AB131" s="91"/>
      <c r="AC131" s="91"/>
      <c r="AD131" s="91"/>
      <c r="AE131" s="91"/>
      <c r="AF131" s="88"/>
      <c r="AG131" s="88"/>
      <c r="AH131" s="89"/>
      <c r="AI131" s="89"/>
      <c r="AJ131" s="92"/>
      <c r="AK131" s="92"/>
      <c r="AL131" s="91"/>
      <c r="AM131" s="91"/>
      <c r="AN131" s="91"/>
      <c r="AO131" s="91"/>
      <c r="AP131" s="55"/>
      <c r="AQ131" s="55"/>
      <c r="AR131" s="55"/>
      <c r="AS131" s="55"/>
      <c r="AT131" s="55"/>
      <c r="AU131" s="55"/>
      <c r="AV131" s="55"/>
      <c r="AW131" s="55"/>
      <c r="AX131" s="55"/>
      <c r="AY131" s="55"/>
      <c r="AZ131" s="55"/>
      <c r="BA131" s="55"/>
      <c r="BB131" s="55"/>
      <c r="BC131" s="55"/>
      <c r="BD131" s="55"/>
      <c r="BE131" s="55"/>
      <c r="BF131" s="55"/>
      <c r="BG131" s="55"/>
      <c r="BH131" s="55"/>
      <c r="BI131" s="55"/>
      <c r="BJ131" s="55"/>
    </row>
    <row r="132" spans="1:94">
      <c r="A132" s="102" t="s">
        <v>51</v>
      </c>
      <c r="B132" s="94">
        <f>'VO2-mouse '!U258</f>
        <v>77.970203703703703</v>
      </c>
      <c r="C132" s="95">
        <f>'VO2-mouse '!U259</f>
        <v>4.8455239336577192</v>
      </c>
      <c r="D132" s="96">
        <f>'VO2-LBM'!U258</f>
        <v>5208.6967244184079</v>
      </c>
      <c r="E132" s="97">
        <f>'VO2-LBM'!U259</f>
        <v>196.94077763898466</v>
      </c>
      <c r="F132" s="83">
        <f>'EE-mouse'!U258</f>
        <v>0.37464837648148153</v>
      </c>
      <c r="G132" s="83">
        <f>'EE-mouse'!U259</f>
        <v>2.3343597107780525E-2</v>
      </c>
      <c r="H132" s="98">
        <f>'EE-LBM'!U258</f>
        <v>25.023265853862075</v>
      </c>
      <c r="I132" s="99">
        <f>'EE-LBM'!U259</f>
        <v>0.93959770078271421</v>
      </c>
      <c r="J132" s="98">
        <f>RER!U258</f>
        <v>0.81184048904339079</v>
      </c>
      <c r="K132" s="99">
        <f>RER!U259</f>
        <v>6.8167375344565561E-3</v>
      </c>
      <c r="L132" s="94">
        <f>'Food Intake'!U258</f>
        <v>0.02</v>
      </c>
      <c r="M132" s="95">
        <f>'Food Intake'!U259</f>
        <v>9.8601329718326931E-3</v>
      </c>
      <c r="N132" s="96">
        <f>'Activity-X total'!U258</f>
        <v>1429</v>
      </c>
      <c r="O132" s="97">
        <f>'Activity-X total'!U259</f>
        <v>175.36374894613894</v>
      </c>
      <c r="P132" s="86">
        <f>'Activity-X Ambulatory'!U258</f>
        <v>557.77777777777783</v>
      </c>
      <c r="Q132" s="86">
        <f>'Activity-X Ambulatory'!U259</f>
        <v>119.23596793494283</v>
      </c>
      <c r="R132" s="98">
        <f>'Fat Oxidation-LBM'!U258</f>
        <v>1.6474500026830028</v>
      </c>
      <c r="S132" s="99">
        <f>'Fat Oxidation-LBM'!U259</f>
        <v>9.1109478324514284E-2</v>
      </c>
      <c r="T132" s="98">
        <f>'Glucose Oxidation-LBM'!U258</f>
        <v>2.5247148460689961</v>
      </c>
      <c r="U132" s="99">
        <f>'Glucose Oxidation-LBM'!U259</f>
        <v>0.16022417083344445</v>
      </c>
      <c r="V132" s="87"/>
      <c r="W132" s="88"/>
      <c r="X132" s="89"/>
      <c r="Y132" s="89"/>
      <c r="Z132" s="90"/>
      <c r="AA132" s="90"/>
      <c r="AB132" s="91"/>
      <c r="AC132" s="91"/>
      <c r="AD132" s="91"/>
      <c r="AE132" s="91"/>
      <c r="AF132" s="88"/>
      <c r="AG132" s="88"/>
      <c r="AH132" s="89"/>
      <c r="AI132" s="89"/>
      <c r="AJ132" s="92"/>
      <c r="AK132" s="92"/>
      <c r="AL132" s="91"/>
      <c r="AM132" s="91"/>
      <c r="AN132" s="91"/>
      <c r="AO132" s="91"/>
      <c r="AP132" s="55"/>
      <c r="AQ132" s="55"/>
      <c r="AR132" s="55"/>
      <c r="AS132" s="55"/>
      <c r="AT132" s="55"/>
      <c r="AU132" s="55"/>
      <c r="AV132" s="55"/>
      <c r="AW132" s="55"/>
      <c r="AX132" s="55"/>
      <c r="AY132" s="55"/>
      <c r="AZ132" s="55"/>
      <c r="BA132" s="55"/>
      <c r="BB132" s="55"/>
      <c r="BC132" s="55"/>
      <c r="BD132" s="55"/>
      <c r="BE132" s="55"/>
      <c r="BF132" s="55"/>
      <c r="BG132" s="55"/>
      <c r="BH132" s="55"/>
      <c r="BI132" s="55"/>
      <c r="BJ132" s="55"/>
    </row>
    <row r="133" spans="1:94">
      <c r="A133" s="102" t="s">
        <v>52</v>
      </c>
      <c r="B133" s="94">
        <f>'VO2-mouse '!U261</f>
        <v>68.408129629629627</v>
      </c>
      <c r="C133" s="95">
        <f>'VO2-mouse '!U262</f>
        <v>4.625662297579475</v>
      </c>
      <c r="D133" s="96">
        <f>'VO2-LBM'!U261</f>
        <v>4567.8882366316511</v>
      </c>
      <c r="E133" s="97">
        <f>'VO2-LBM'!U262</f>
        <v>183.4614810277661</v>
      </c>
      <c r="F133" s="83">
        <f>'EE-mouse'!U261</f>
        <v>0.32698182685185184</v>
      </c>
      <c r="G133" s="83">
        <f>'EE-mouse'!U262</f>
        <v>2.2014938712574331E-2</v>
      </c>
      <c r="H133" s="98">
        <f>'EE-LBM'!U261</f>
        <v>21.837264122918214</v>
      </c>
      <c r="I133" s="99">
        <f>'EE-LBM'!U262</f>
        <v>0.880740189933506</v>
      </c>
      <c r="J133" s="98">
        <f>RER!U261</f>
        <v>0.79117663915547742</v>
      </c>
      <c r="K133" s="99">
        <f>RER!U262</f>
        <v>8.1025601274990252E-3</v>
      </c>
      <c r="L133" s="94">
        <f>'Food Intake'!U261</f>
        <v>3.2222222222222222E-2</v>
      </c>
      <c r="M133" s="95">
        <f>'Food Intake'!U262</f>
        <v>1.4886401118860292E-2</v>
      </c>
      <c r="N133" s="96">
        <f>'Activity-X total'!U261</f>
        <v>679.33333333333337</v>
      </c>
      <c r="O133" s="97">
        <f>'Activity-X total'!U262</f>
        <v>147.03476535235544</v>
      </c>
      <c r="P133" s="86">
        <f>'Activity-X Ambulatory'!U261</f>
        <v>228.44444444444446</v>
      </c>
      <c r="Q133" s="86">
        <f>'Activity-X Ambulatory'!U262</f>
        <v>70.687911726104417</v>
      </c>
      <c r="R133" s="98">
        <f>'Fat Oxidation-LBM'!U261</f>
        <v>1.6098877663679578</v>
      </c>
      <c r="S133" s="99">
        <f>'Fat Oxidation-LBM'!U262</f>
        <v>8.3878081078692504E-2</v>
      </c>
      <c r="T133" s="98">
        <f>'Glucose Oxidation-LBM'!U261</f>
        <v>1.7676050937127057</v>
      </c>
      <c r="U133" s="99">
        <f>'Glucose Oxidation-LBM'!U262</f>
        <v>0.17823150548059538</v>
      </c>
      <c r="V133" s="87"/>
      <c r="W133" s="88"/>
      <c r="X133" s="89"/>
      <c r="Y133" s="89"/>
      <c r="Z133" s="90"/>
      <c r="AA133" s="90"/>
      <c r="AB133" s="91"/>
      <c r="AC133" s="91"/>
      <c r="AD133" s="91"/>
      <c r="AE133" s="91"/>
      <c r="AF133" s="88"/>
      <c r="AG133" s="88"/>
      <c r="AH133" s="89"/>
      <c r="AI133" s="89"/>
      <c r="AJ133" s="92"/>
      <c r="AK133" s="92"/>
      <c r="AL133" s="91"/>
      <c r="AM133" s="91"/>
      <c r="AN133" s="91"/>
      <c r="AO133" s="91"/>
      <c r="AP133" s="55"/>
      <c r="AQ133" s="55"/>
      <c r="AR133" s="55"/>
      <c r="AS133" s="55"/>
      <c r="AT133" s="55"/>
      <c r="AU133" s="55"/>
      <c r="AV133" s="55"/>
      <c r="AW133" s="55"/>
      <c r="AX133" s="55"/>
      <c r="AY133" s="55"/>
      <c r="AZ133" s="55"/>
      <c r="BA133" s="55"/>
      <c r="BB133" s="55"/>
      <c r="BC133" s="55"/>
      <c r="BD133" s="55"/>
      <c r="BE133" s="55"/>
      <c r="BF133" s="55"/>
      <c r="BG133" s="55"/>
      <c r="BH133" s="55"/>
      <c r="BI133" s="55"/>
      <c r="BJ133" s="55"/>
    </row>
    <row r="134" spans="1:94">
      <c r="A134" s="102" t="s">
        <v>53</v>
      </c>
      <c r="B134" s="94">
        <f>'VO2-mouse '!U264</f>
        <v>66.481148148148137</v>
      </c>
      <c r="C134" s="95">
        <f>'VO2-mouse '!U265</f>
        <v>3.0773506104293156</v>
      </c>
      <c r="D134" s="96">
        <f>'VO2-LBM'!U264</f>
        <v>4466.5489168398963</v>
      </c>
      <c r="E134" s="97">
        <f>'VO2-LBM'!U265</f>
        <v>160.74478294047535</v>
      </c>
      <c r="F134" s="83">
        <f>'EE-mouse'!U264</f>
        <v>0.31926131111111111</v>
      </c>
      <c r="G134" s="83">
        <f>'EE-mouse'!U265</f>
        <v>1.4530045243662368E-2</v>
      </c>
      <c r="H134" s="98">
        <f>'EE-LBM'!U264</f>
        <v>21.448584293445418</v>
      </c>
      <c r="I134" s="99">
        <f>'EE-LBM'!U265</f>
        <v>0.74259643336401349</v>
      </c>
      <c r="J134" s="98">
        <f>RER!U264</f>
        <v>0.81043811961595447</v>
      </c>
      <c r="K134" s="99">
        <f>RER!U265</f>
        <v>1.219372665752988E-2</v>
      </c>
      <c r="L134" s="94">
        <f>'Food Intake'!U264</f>
        <v>5.3333333333333323E-2</v>
      </c>
      <c r="M134" s="95">
        <f>'Food Intake'!U265</f>
        <v>1.5811388300841899E-2</v>
      </c>
      <c r="N134" s="96">
        <f>'Activity-X total'!U264</f>
        <v>820.22222222222217</v>
      </c>
      <c r="O134" s="97">
        <f>'Activity-X total'!U265</f>
        <v>130.45303303166432</v>
      </c>
      <c r="P134" s="86">
        <f>'Activity-X Ambulatory'!U264</f>
        <v>280.11111111111109</v>
      </c>
      <c r="Q134" s="86">
        <f>'Activity-X Ambulatory'!U265</f>
        <v>70.760049236141967</v>
      </c>
      <c r="R134" s="98">
        <f>'Fat Oxidation-LBM'!U264</f>
        <v>1.427014152789966</v>
      </c>
      <c r="S134" s="99">
        <f>'Fat Oxidation-LBM'!U265</f>
        <v>0.12131423169697859</v>
      </c>
      <c r="T134" s="98">
        <f>'Glucose Oxidation-LBM'!U264</f>
        <v>2.1263266265239551</v>
      </c>
      <c r="U134" s="99">
        <f>'Glucose Oxidation-LBM'!U265</f>
        <v>0.1979346965075017</v>
      </c>
      <c r="V134" s="87"/>
      <c r="W134" s="88"/>
      <c r="X134" s="89"/>
      <c r="Y134" s="89"/>
      <c r="Z134" s="90"/>
      <c r="AA134" s="90"/>
      <c r="AB134" s="91"/>
      <c r="AC134" s="91"/>
      <c r="AD134" s="91"/>
      <c r="AE134" s="91"/>
      <c r="AF134" s="88"/>
      <c r="AG134" s="88"/>
      <c r="AH134" s="89"/>
      <c r="AI134" s="89"/>
      <c r="AJ134" s="92"/>
      <c r="AK134" s="92"/>
      <c r="AL134" s="91"/>
      <c r="AM134" s="91"/>
      <c r="AN134" s="91"/>
      <c r="AO134" s="91"/>
      <c r="AP134" s="55"/>
      <c r="AQ134" s="55"/>
      <c r="AR134" s="55"/>
      <c r="AS134" s="55"/>
      <c r="AT134" s="55"/>
      <c r="AU134" s="55"/>
      <c r="AV134" s="55"/>
      <c r="AW134" s="55"/>
      <c r="AX134" s="55"/>
      <c r="AY134" s="55"/>
      <c r="AZ134" s="55"/>
      <c r="BA134" s="55"/>
      <c r="BB134" s="55"/>
      <c r="BC134" s="55"/>
      <c r="BD134" s="55"/>
      <c r="BE134" s="55"/>
      <c r="BF134" s="55"/>
      <c r="BG134" s="55"/>
      <c r="BH134" s="55"/>
      <c r="BI134" s="55"/>
      <c r="BJ134" s="55"/>
    </row>
    <row r="135" spans="1:94">
      <c r="A135" s="102" t="s">
        <v>54</v>
      </c>
      <c r="B135" s="94">
        <f>'VO2-mouse '!U267</f>
        <v>67.693633333333338</v>
      </c>
      <c r="C135" s="95">
        <f>'VO2-mouse '!U268</f>
        <v>2.1425564501113104</v>
      </c>
      <c r="D135" s="96">
        <f>'VO2-LBM'!U267</f>
        <v>4566.1107447106333</v>
      </c>
      <c r="E135" s="97">
        <f>'VO2-LBM'!U268</f>
        <v>156.36665914968614</v>
      </c>
      <c r="F135" s="83">
        <f>'EE-mouse'!U267</f>
        <v>0.32348132299999999</v>
      </c>
      <c r="G135" s="83">
        <f>'EE-mouse'!U268</f>
        <v>1.0064681566442061E-2</v>
      </c>
      <c r="H135" s="98">
        <f>'EE-LBM'!U267</f>
        <v>21.817262924012212</v>
      </c>
      <c r="I135" s="99">
        <f>'EE-LBM'!U268</f>
        <v>0.72936898425108565</v>
      </c>
      <c r="J135" s="98">
        <f>RER!U267</f>
        <v>0.78779225617565107</v>
      </c>
      <c r="K135" s="99">
        <f>RER!U268</f>
        <v>8.5555985944386626E-3</v>
      </c>
      <c r="L135" s="94">
        <f>'Food Intake'!U267</f>
        <v>5.7777777777777782E-2</v>
      </c>
      <c r="M135" s="95">
        <f>'Food Intake'!U268</f>
        <v>2.2159634083532373E-2</v>
      </c>
      <c r="N135" s="96">
        <f>'Activity-X total'!U267</f>
        <v>707</v>
      </c>
      <c r="O135" s="97">
        <f>'Activity-X total'!U268</f>
        <v>92.673111286691764</v>
      </c>
      <c r="P135" s="86">
        <f>'Activity-X Ambulatory'!U267</f>
        <v>199.11111111111111</v>
      </c>
      <c r="Q135" s="86">
        <f>'Activity-X Ambulatory'!U268</f>
        <v>28.499729260139201</v>
      </c>
      <c r="R135" s="98">
        <f>'Fat Oxidation-LBM'!U267</f>
        <v>1.6269352025543777</v>
      </c>
      <c r="S135" s="99">
        <f>'Fat Oxidation-LBM'!U268</f>
        <v>0.10352921011263978</v>
      </c>
      <c r="T135" s="98">
        <f>'Glucose Oxidation-LBM'!U267</f>
        <v>1.7191245661527781</v>
      </c>
      <c r="U135" s="99">
        <f>'Glucose Oxidation-LBM'!U268</f>
        <v>0.16252383350324748</v>
      </c>
      <c r="V135" s="87"/>
      <c r="W135" s="88"/>
      <c r="X135" s="89"/>
      <c r="Y135" s="89"/>
      <c r="Z135" s="90"/>
      <c r="AA135" s="90"/>
      <c r="AB135" s="91"/>
      <c r="AC135" s="91"/>
      <c r="AD135" s="91"/>
      <c r="AE135" s="91"/>
      <c r="AF135" s="88"/>
      <c r="AG135" s="88"/>
      <c r="AH135" s="89"/>
      <c r="AI135" s="89"/>
      <c r="AJ135" s="92"/>
      <c r="AK135" s="92"/>
      <c r="AL135" s="91"/>
      <c r="AM135" s="91"/>
      <c r="AN135" s="91"/>
      <c r="AO135" s="91"/>
      <c r="AP135" s="55"/>
      <c r="AQ135" s="55"/>
      <c r="AR135" s="55"/>
      <c r="AS135" s="55"/>
      <c r="AT135" s="55"/>
      <c r="AU135" s="55"/>
      <c r="AV135" s="55"/>
      <c r="AW135" s="55"/>
      <c r="AX135" s="55"/>
      <c r="AY135" s="55"/>
      <c r="AZ135" s="55"/>
      <c r="BA135" s="55"/>
      <c r="BB135" s="55"/>
      <c r="BC135" s="55"/>
      <c r="BD135" s="55"/>
      <c r="BE135" s="55"/>
      <c r="BF135" s="55"/>
      <c r="BG135" s="55"/>
      <c r="BH135" s="55"/>
      <c r="BI135" s="55"/>
      <c r="BJ135" s="55"/>
    </row>
    <row r="136" spans="1:94">
      <c r="A136" s="102" t="s">
        <v>55</v>
      </c>
      <c r="B136" s="94">
        <f>'VO2-mouse '!U270</f>
        <v>63.335666666666661</v>
      </c>
      <c r="C136" s="95">
        <f>'VO2-mouse '!U271</f>
        <v>2.9193194701287513</v>
      </c>
      <c r="D136" s="96">
        <f>'VO2-LBM'!U270</f>
        <v>4285.4690580574907</v>
      </c>
      <c r="E136" s="97">
        <f>'VO2-LBM'!U271</f>
        <v>234.27830244024008</v>
      </c>
      <c r="F136" s="83">
        <f>'EE-mouse'!U270</f>
        <v>0.30505496037037033</v>
      </c>
      <c r="G136" s="83">
        <f>'EE-mouse'!U271</f>
        <v>1.3616168264797624E-2</v>
      </c>
      <c r="H136" s="98">
        <f>'EE-LBM'!U270</f>
        <v>20.654631014299373</v>
      </c>
      <c r="I136" s="99">
        <f>'EE-LBM'!U271</f>
        <v>1.1359326754481451</v>
      </c>
      <c r="J136" s="98">
        <f>RER!U270</f>
        <v>0.82608892112807941</v>
      </c>
      <c r="K136" s="99">
        <f>RER!U271</f>
        <v>1.3285582787958721E-2</v>
      </c>
      <c r="L136" s="94">
        <f>'Food Intake'!U270</f>
        <v>7.6666666666666661E-2</v>
      </c>
      <c r="M136" s="95">
        <f>'Food Intake'!U271</f>
        <v>1.683250823060347E-2</v>
      </c>
      <c r="N136" s="96">
        <f>'Activity-X total'!U270</f>
        <v>641.11111111111109</v>
      </c>
      <c r="O136" s="97">
        <f>'Activity-X total'!U271</f>
        <v>176.74427889879996</v>
      </c>
      <c r="P136" s="86">
        <f>'Activity-X Ambulatory'!U270</f>
        <v>229.11111111111111</v>
      </c>
      <c r="Q136" s="86">
        <f>'Activity-X Ambulatory'!U271</f>
        <v>82.035467337210733</v>
      </c>
      <c r="R136" s="98">
        <f>'Fat Oxidation-LBM'!U270</f>
        <v>1.2530105031827437</v>
      </c>
      <c r="S136" s="99">
        <f>'Fat Oxidation-LBM'!U271</f>
        <v>0.10818925830639287</v>
      </c>
      <c r="T136" s="98">
        <f>'Glucose Oxidation-LBM'!U270</f>
        <v>2.3542101948709195</v>
      </c>
      <c r="U136" s="99">
        <f>'Glucose Oxidation-LBM'!U271</f>
        <v>0.2856867384529897</v>
      </c>
      <c r="V136" s="87"/>
      <c r="W136" s="88"/>
      <c r="X136" s="89"/>
      <c r="Y136" s="89"/>
      <c r="Z136" s="90"/>
      <c r="AA136" s="90"/>
      <c r="AB136" s="91"/>
      <c r="AC136" s="91"/>
      <c r="AD136" s="91"/>
      <c r="AE136" s="91"/>
      <c r="AF136" s="88"/>
      <c r="AG136" s="88"/>
      <c r="AH136" s="89"/>
      <c r="AI136" s="89"/>
      <c r="AJ136" s="92"/>
      <c r="AK136" s="92"/>
      <c r="AL136" s="91"/>
      <c r="AM136" s="91"/>
      <c r="AN136" s="91"/>
      <c r="AO136" s="91"/>
      <c r="AP136" s="55"/>
      <c r="AQ136" s="55"/>
      <c r="AR136" s="55"/>
      <c r="AS136" s="55"/>
      <c r="AT136" s="55"/>
      <c r="AU136" s="55"/>
      <c r="AV136" s="55"/>
      <c r="AW136" s="55"/>
      <c r="AX136" s="55"/>
      <c r="AY136" s="55"/>
      <c r="AZ136" s="55"/>
      <c r="BA136" s="55"/>
      <c r="BB136" s="55"/>
      <c r="BC136" s="55"/>
      <c r="BD136" s="55"/>
      <c r="BE136" s="55"/>
      <c r="BF136" s="55"/>
      <c r="BG136" s="55"/>
      <c r="BH136" s="55"/>
      <c r="BI136" s="55"/>
      <c r="BJ136" s="55"/>
    </row>
    <row r="137" spans="1:94">
      <c r="A137" s="104" t="s">
        <v>56</v>
      </c>
      <c r="B137" s="94">
        <f>'VO2-mouse '!U273</f>
        <v>65.680862962962976</v>
      </c>
      <c r="C137" s="95">
        <f>'VO2-mouse '!U274</f>
        <v>3.0241456094173151</v>
      </c>
      <c r="D137" s="105">
        <f>'VO2-LBM'!U273</f>
        <v>4416.8522167006995</v>
      </c>
      <c r="E137" s="97">
        <f>'VO2-LBM'!U274</f>
        <v>170.03112991048894</v>
      </c>
      <c r="F137" s="83">
        <f>'EE-mouse'!U273</f>
        <v>0.31654154270370372</v>
      </c>
      <c r="G137" s="106">
        <f>'EE-mouse'!U274</f>
        <v>1.447904962641844E-2</v>
      </c>
      <c r="H137" s="98">
        <f>'EE-LBM'!U273</f>
        <v>21.289789864905959</v>
      </c>
      <c r="I137" s="99">
        <f>'EE-LBM'!U274</f>
        <v>0.82473873989230351</v>
      </c>
      <c r="J137" s="98">
        <f>RER!U273</f>
        <v>0.82702341098323295</v>
      </c>
      <c r="K137" s="99">
        <f>RER!U274</f>
        <v>1.1370295963159832E-2</v>
      </c>
      <c r="L137" s="94">
        <f>'Food Intake'!U273</f>
        <v>9.0000000000000011E-2</v>
      </c>
      <c r="M137" s="95">
        <f>'Food Intake'!U274</f>
        <v>2.0138409955990949E-2</v>
      </c>
      <c r="N137" s="96">
        <f>'Activity-X total'!U273</f>
        <v>847.88888888888891</v>
      </c>
      <c r="O137" s="97">
        <f>'Activity-X total'!U274</f>
        <v>94.264616379819685</v>
      </c>
      <c r="P137" s="107">
        <f>'Activity-X Ambulatory'!U273</f>
        <v>247.66666666666666</v>
      </c>
      <c r="Q137" s="108">
        <f>'Activity-X Ambulatory'!U274</f>
        <v>35.10618812181756</v>
      </c>
      <c r="R137" s="98">
        <f>'Fat Oxidation-LBM'!U273</f>
        <v>1.2884556017200719</v>
      </c>
      <c r="S137" s="99">
        <f>'Fat Oxidation-LBM'!U274</f>
        <v>9.1891735976092639E-2</v>
      </c>
      <c r="T137" s="98">
        <f>'Glucose Oxidation-LBM'!U273</f>
        <v>2.4344150473844244</v>
      </c>
      <c r="U137" s="99">
        <f>'Glucose Oxidation-LBM'!U274</f>
        <v>0.24323457029764881</v>
      </c>
      <c r="V137" s="87"/>
      <c r="W137" s="88"/>
      <c r="X137" s="89"/>
      <c r="Y137" s="89"/>
      <c r="Z137" s="90"/>
      <c r="AA137" s="90"/>
      <c r="AB137" s="91"/>
      <c r="AC137" s="91"/>
      <c r="AD137" s="91"/>
      <c r="AE137" s="91"/>
      <c r="AF137" s="88"/>
      <c r="AG137" s="88"/>
      <c r="AH137" s="89"/>
      <c r="AI137" s="89"/>
      <c r="AJ137" s="92"/>
      <c r="AK137" s="92"/>
      <c r="AL137" s="91"/>
      <c r="AM137" s="91"/>
      <c r="AN137" s="91"/>
      <c r="AO137" s="91"/>
      <c r="AP137" s="55"/>
      <c r="AQ137" s="55"/>
      <c r="AR137" s="55"/>
      <c r="AS137" s="55"/>
      <c r="AT137" s="55"/>
      <c r="AU137" s="55"/>
      <c r="AV137" s="55"/>
      <c r="AW137" s="55"/>
      <c r="AX137" s="55"/>
      <c r="AY137" s="55"/>
      <c r="AZ137" s="55"/>
      <c r="BA137" s="55"/>
      <c r="BB137" s="55"/>
      <c r="BC137" s="55"/>
      <c r="BD137" s="55"/>
      <c r="BE137" s="55"/>
      <c r="BF137" s="55"/>
      <c r="BG137" s="55"/>
      <c r="BH137" s="55"/>
      <c r="BI137" s="55"/>
      <c r="BJ137" s="55"/>
    </row>
    <row r="138" spans="1:94">
      <c r="A138" s="102" t="s">
        <v>57</v>
      </c>
      <c r="B138" s="94">
        <f>'VO2-mouse '!U276</f>
        <v>71.127059259259269</v>
      </c>
      <c r="C138" s="95">
        <f>'VO2-mouse '!U277</f>
        <v>2.142509842888908</v>
      </c>
      <c r="D138" s="105">
        <f>'VO2-LBM'!U276</f>
        <v>4817.5460884243312</v>
      </c>
      <c r="E138" s="97">
        <f>'VO2-LBM'!U277</f>
        <v>224.65659660065634</v>
      </c>
      <c r="F138" s="83">
        <f>'EE-mouse'!U276</f>
        <v>0.34352683688888885</v>
      </c>
      <c r="G138" s="106">
        <f>'EE-mouse'!U277</f>
        <v>1.0255296326347604E-2</v>
      </c>
      <c r="H138" s="98">
        <f>'EE-LBM'!U276</f>
        <v>23.278245135166269</v>
      </c>
      <c r="I138" s="99">
        <f>'EE-LBM'!U277</f>
        <v>1.1149181491026905</v>
      </c>
      <c r="J138" s="98">
        <f>RER!U276</f>
        <v>0.83662325435238605</v>
      </c>
      <c r="K138" s="99">
        <f>RER!U277</f>
        <v>1.2046841460474836E-2</v>
      </c>
      <c r="L138" s="94">
        <f>'Food Intake'!U276</f>
        <v>0.11555555555555556</v>
      </c>
      <c r="M138" s="95">
        <f>'Food Intake'!U277</f>
        <v>3.0327431253235958E-2</v>
      </c>
      <c r="N138" s="96">
        <f>'Activity-X total'!U276</f>
        <v>1222.8888888888889</v>
      </c>
      <c r="O138" s="97">
        <f>'Activity-X total'!U277</f>
        <v>186.38806921495541</v>
      </c>
      <c r="P138" s="105">
        <f>'Activity-X Ambulatory'!U276</f>
        <v>525.11111111111109</v>
      </c>
      <c r="Q138" s="97">
        <f>'Activity-X Ambulatory'!U277</f>
        <v>106.80283553825876</v>
      </c>
      <c r="R138" s="98">
        <f>'Fat Oxidation-LBM'!U276</f>
        <v>1.3176788160445263</v>
      </c>
      <c r="S138" s="99">
        <f>'Fat Oxidation-LBM'!U277</f>
        <v>9.8746649768431338E-2</v>
      </c>
      <c r="T138" s="98">
        <f>'Glucose Oxidation-LBM'!U276</f>
        <v>2.8923211139184954</v>
      </c>
      <c r="U138" s="99">
        <f>'Glucose Oxidation-LBM'!U277</f>
        <v>0.36182739493308508</v>
      </c>
      <c r="V138" s="89"/>
      <c r="W138" s="89"/>
      <c r="X138" s="89"/>
      <c r="Y138" s="89"/>
      <c r="Z138" s="88"/>
      <c r="AA138" s="88"/>
      <c r="AB138" s="91"/>
      <c r="AC138" s="91"/>
      <c r="AD138" s="91"/>
      <c r="AE138" s="91"/>
      <c r="AF138" s="91"/>
      <c r="AG138" s="91"/>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55"/>
      <c r="BJ138" s="55"/>
      <c r="BK138" s="55"/>
      <c r="BL138" s="55"/>
      <c r="BM138" s="55"/>
      <c r="BN138" s="55"/>
      <c r="BO138" s="55"/>
      <c r="BP138" s="55"/>
      <c r="BQ138" s="55"/>
      <c r="BR138" s="55"/>
      <c r="BS138" s="55"/>
      <c r="BT138" s="55"/>
      <c r="BU138" s="55"/>
      <c r="BV138" s="55"/>
      <c r="BW138" s="55"/>
      <c r="BX138" s="55"/>
      <c r="BY138" s="55"/>
      <c r="BZ138" s="55"/>
      <c r="CA138" s="55"/>
      <c r="CB138" s="55"/>
      <c r="CC138" s="55"/>
      <c r="CD138" s="55"/>
      <c r="CE138" s="55"/>
      <c r="CF138" s="55"/>
      <c r="CG138" s="55"/>
      <c r="CH138" s="55"/>
      <c r="CI138" s="55"/>
      <c r="CJ138" s="55"/>
      <c r="CK138" s="55"/>
      <c r="CL138" s="55"/>
      <c r="CM138" s="55"/>
      <c r="CN138" s="55"/>
      <c r="CO138" s="55"/>
      <c r="CP138" s="55"/>
    </row>
    <row r="139" spans="1:94">
      <c r="A139" s="102" t="s">
        <v>34</v>
      </c>
      <c r="B139" s="94">
        <f>'VO2-mouse '!U279</f>
        <v>74.248899999999992</v>
      </c>
      <c r="C139" s="95">
        <f>'VO2-mouse '!U280</f>
        <v>4.4220456458989306</v>
      </c>
      <c r="D139" s="105">
        <f>'VO2-LBM'!U279</f>
        <v>4966.0393729280395</v>
      </c>
      <c r="E139" s="97">
        <f>'VO2-LBM'!U280</f>
        <v>169.9416420438682</v>
      </c>
      <c r="F139" s="83">
        <f>'EE-mouse'!U279</f>
        <v>0.356882941962963</v>
      </c>
      <c r="G139" s="106">
        <f>'EE-mouse'!U280</f>
        <v>2.055513221871038E-2</v>
      </c>
      <c r="H139" s="98">
        <f>'EE-LBM'!U279</f>
        <v>23.88455297994712</v>
      </c>
      <c r="I139" s="99">
        <f>'EE-LBM'!U280</f>
        <v>0.80299411595917702</v>
      </c>
      <c r="J139" s="98">
        <f>RER!U279</f>
        <v>0.81719501692501695</v>
      </c>
      <c r="K139" s="99">
        <f>RER!U280</f>
        <v>1.0460776404153847E-2</v>
      </c>
      <c r="L139" s="94">
        <f>'Food Intake'!U279</f>
        <v>6.4444444444444457E-2</v>
      </c>
      <c r="M139" s="95">
        <f>'Food Intake'!U280</f>
        <v>2.6724474379568208E-2</v>
      </c>
      <c r="N139" s="107">
        <f>'Activity-X total'!U279</f>
        <v>1242.6666666666667</v>
      </c>
      <c r="O139" s="108">
        <f>'Activity-X total'!U280</f>
        <v>178.9911543438204</v>
      </c>
      <c r="P139" s="86">
        <f>'Activity-X Ambulatory'!U279</f>
        <v>403</v>
      </c>
      <c r="Q139" s="108">
        <f>'Activity-X Ambulatory'!U280</f>
        <v>83.155309845827375</v>
      </c>
      <c r="R139" s="109">
        <f>'Fat Oxidation-LBM'!U279</f>
        <v>1.5291493004852645</v>
      </c>
      <c r="S139" s="106">
        <f>'Fat Oxidation-LBM'!U280</f>
        <v>0.11778769748225991</v>
      </c>
      <c r="T139" s="109">
        <f>'Glucose Oxidation-LBM'!U279</f>
        <v>2.5194558939143104</v>
      </c>
      <c r="U139" s="106">
        <f>'Glucose Oxidation-LBM'!U280</f>
        <v>0.24036596810201846</v>
      </c>
      <c r="V139" s="55"/>
      <c r="W139" s="55"/>
      <c r="X139" s="55"/>
      <c r="Y139" s="55"/>
      <c r="Z139" s="55"/>
      <c r="AA139" s="55"/>
      <c r="AB139" s="55"/>
      <c r="AC139" s="55"/>
      <c r="AD139" s="55"/>
      <c r="AE139" s="55"/>
      <c r="AF139" s="55"/>
      <c r="AG139" s="55"/>
      <c r="AH139" s="55"/>
      <c r="AI139" s="55"/>
      <c r="AJ139" s="55"/>
      <c r="AK139" s="55"/>
      <c r="AL139" s="55"/>
      <c r="AM139" s="55"/>
      <c r="AN139" s="55"/>
      <c r="AO139" s="55"/>
      <c r="AP139" s="55"/>
      <c r="AQ139" s="55"/>
      <c r="AR139" s="55"/>
      <c r="AS139" s="55"/>
      <c r="AT139" s="55"/>
      <c r="AU139" s="55"/>
      <c r="AV139" s="55"/>
      <c r="AW139" s="55"/>
      <c r="AX139" s="55"/>
      <c r="AY139" s="55"/>
      <c r="AZ139" s="55"/>
      <c r="BA139" s="55"/>
      <c r="BB139" s="55"/>
      <c r="BC139" s="55"/>
      <c r="BD139" s="55"/>
      <c r="BE139" s="55"/>
      <c r="BF139" s="55"/>
      <c r="BG139" s="55"/>
      <c r="BH139" s="55"/>
      <c r="BI139" s="55"/>
      <c r="BJ139" s="55"/>
      <c r="BK139" s="55"/>
      <c r="BL139" s="55"/>
      <c r="BM139" s="55"/>
      <c r="BN139" s="55"/>
      <c r="BO139" s="55"/>
      <c r="BP139" s="55"/>
      <c r="BQ139" s="55"/>
      <c r="BR139" s="55"/>
      <c r="BS139" s="55"/>
      <c r="BT139" s="55"/>
      <c r="BU139" s="55"/>
      <c r="BV139" s="55"/>
      <c r="BW139" s="55"/>
      <c r="BX139" s="55"/>
      <c r="BY139" s="55"/>
      <c r="BZ139" s="55"/>
      <c r="CA139" s="55"/>
      <c r="CB139" s="55"/>
      <c r="CC139" s="55"/>
      <c r="CD139" s="55"/>
      <c r="CE139" s="55"/>
      <c r="CF139" s="55"/>
      <c r="CG139" s="55"/>
      <c r="CH139" s="55"/>
      <c r="CI139" s="55"/>
      <c r="CJ139" s="55"/>
      <c r="CK139" s="55"/>
      <c r="CL139" s="55"/>
      <c r="CM139" s="55"/>
      <c r="CN139" s="55"/>
      <c r="CO139" s="55"/>
      <c r="CP139" s="55"/>
    </row>
    <row r="140" spans="1:94">
      <c r="A140" s="93" t="s">
        <v>35</v>
      </c>
      <c r="B140" s="94">
        <f>'VO2-mouse '!U282</f>
        <v>73.821851851851832</v>
      </c>
      <c r="C140" s="95">
        <f>'VO2-mouse '!U283</f>
        <v>3.3330463843486644</v>
      </c>
      <c r="D140" s="105">
        <f>'VO2-LBM'!U282</f>
        <v>4963.3471403799003</v>
      </c>
      <c r="E140" s="97">
        <f>'VO2-LBM'!U283</f>
        <v>189.37252711433089</v>
      </c>
      <c r="F140" s="83">
        <f>'EE-mouse'!U282</f>
        <v>0.3592698777777778</v>
      </c>
      <c r="G140" s="106">
        <f>'EE-mouse'!U283</f>
        <v>1.6164322700305864E-2</v>
      </c>
      <c r="H140" s="98">
        <f>'EE-LBM'!U282</f>
        <v>24.165990037357911</v>
      </c>
      <c r="I140" s="99">
        <f>'EE-LBM'!U283</f>
        <v>0.95389838139351191</v>
      </c>
      <c r="J140" s="98">
        <f>RER!U282</f>
        <v>0.87025975766981967</v>
      </c>
      <c r="K140" s="99">
        <f>RER!U283</f>
        <v>1.5032872724272979E-2</v>
      </c>
      <c r="L140" s="94">
        <f>'Food Intake'!U282</f>
        <v>0.21555555555555558</v>
      </c>
      <c r="M140" s="95">
        <f>'Food Intake'!U283</f>
        <v>5.3153632443844405E-2</v>
      </c>
      <c r="N140" s="107">
        <f>'Activity-X total'!U282</f>
        <v>1310.6666666666667</v>
      </c>
      <c r="O140" s="108">
        <f>'Activity-X total'!U283</f>
        <v>243.25392539941103</v>
      </c>
      <c r="P140" s="86">
        <f>'Activity-X Ambulatory'!U282</f>
        <v>504.77777777777777</v>
      </c>
      <c r="Q140" s="108">
        <f>'Activity-X Ambulatory'!U283</f>
        <v>149.24883935690326</v>
      </c>
      <c r="R140" s="109">
        <f>'Fat Oxidation-LBM'!U282</f>
        <v>1.0760370361342801</v>
      </c>
      <c r="S140" s="106">
        <f>'Fat Oxidation-LBM'!U283</f>
        <v>0.11554490657048692</v>
      </c>
      <c r="T140" s="109">
        <f>'Glucose Oxidation-LBM'!U282</f>
        <v>3.7411282124086762</v>
      </c>
      <c r="U140" s="106">
        <f>'Glucose Oxidation-LBM'!U283</f>
        <v>0.4081727742455365</v>
      </c>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55"/>
      <c r="BJ140" s="55"/>
      <c r="BK140" s="55"/>
      <c r="BL140" s="55"/>
      <c r="BM140" s="55"/>
      <c r="BN140" s="55"/>
      <c r="BO140" s="55"/>
      <c r="BP140" s="55"/>
      <c r="BQ140" s="55"/>
      <c r="BR140" s="55"/>
      <c r="BS140" s="55"/>
      <c r="BT140" s="55"/>
      <c r="BU140" s="55"/>
      <c r="BV140" s="55"/>
      <c r="BW140" s="55"/>
      <c r="BX140" s="55"/>
      <c r="BY140" s="55"/>
      <c r="BZ140" s="55"/>
      <c r="CA140" s="55"/>
      <c r="CB140" s="55"/>
      <c r="CC140" s="55"/>
      <c r="CD140" s="55"/>
      <c r="CE140" s="55"/>
      <c r="CF140" s="55"/>
      <c r="CG140" s="55"/>
      <c r="CH140" s="55"/>
      <c r="CI140" s="55"/>
      <c r="CJ140" s="55"/>
      <c r="CK140" s="55"/>
      <c r="CL140" s="55"/>
      <c r="CM140" s="55"/>
      <c r="CN140" s="55"/>
      <c r="CO140" s="55"/>
      <c r="CP140" s="55"/>
    </row>
    <row r="141" spans="1:94">
      <c r="A141" s="100" t="s">
        <v>36</v>
      </c>
      <c r="B141" s="94">
        <f>'VO2-mouse '!U285</f>
        <v>76.522096296296297</v>
      </c>
      <c r="C141" s="95">
        <f>'VO2-mouse '!U286</f>
        <v>2.0189326939955392</v>
      </c>
      <c r="D141" s="105">
        <f>'VO2-LBM'!U285</f>
        <v>5157.2101554074143</v>
      </c>
      <c r="E141" s="97">
        <f>'VO2-LBM'!U286</f>
        <v>133.85347777857911</v>
      </c>
      <c r="F141" s="83">
        <f>'EE-mouse'!U285</f>
        <v>0.3751643735555556</v>
      </c>
      <c r="G141" s="106">
        <f>'EE-mouse'!U286</f>
        <v>9.5866413949067513E-3</v>
      </c>
      <c r="H141" s="98">
        <f>'EE-LBM'!U285</f>
        <v>25.296041163286251</v>
      </c>
      <c r="I141" s="99">
        <f>'EE-LBM'!U286</f>
        <v>0.69332155441986199</v>
      </c>
      <c r="J141" s="98">
        <f>RER!U285</f>
        <v>0.90378478309852717</v>
      </c>
      <c r="K141" s="99">
        <f>RER!U286</f>
        <v>1.9195763889807819E-2</v>
      </c>
      <c r="L141" s="94">
        <f>'Food Intake'!U285</f>
        <v>0.27222222222222225</v>
      </c>
      <c r="M141" s="95">
        <f>'Food Intake'!U286</f>
        <v>3.3282368446111446E-2</v>
      </c>
      <c r="N141" s="107">
        <f>'Activity-X total'!U285</f>
        <v>1419.7777777777778</v>
      </c>
      <c r="O141" s="108">
        <f>'Activity-X total'!U286</f>
        <v>129.97967552422463</v>
      </c>
      <c r="P141" s="86">
        <f>'Activity-X Ambulatory'!U285</f>
        <v>521.88888888888891</v>
      </c>
      <c r="Q141" s="108">
        <f>'Activity-X Ambulatory'!U286</f>
        <v>91.543014243524468</v>
      </c>
      <c r="R141" s="109">
        <f>'Fat Oxidation-LBM'!U285</f>
        <v>0.83206645351388098</v>
      </c>
      <c r="S141" s="106">
        <f>'Fat Oxidation-LBM'!U286</f>
        <v>0.15145682267747351</v>
      </c>
      <c r="T141" s="109">
        <f>'Glucose Oxidation-LBM'!U285</f>
        <v>4.6606357546610617</v>
      </c>
      <c r="U141" s="106">
        <f>'Glucose Oxidation-LBM'!U286</f>
        <v>0.47280018214861136</v>
      </c>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c r="AY141" s="55"/>
      <c r="AZ141" s="55"/>
      <c r="BA141" s="55"/>
      <c r="BB141" s="55"/>
      <c r="BC141" s="55"/>
      <c r="BD141" s="55"/>
      <c r="BE141" s="55"/>
      <c r="BF141" s="55"/>
      <c r="BG141" s="55"/>
      <c r="BH141" s="55"/>
      <c r="BI141" s="55"/>
      <c r="BJ141" s="55"/>
      <c r="BK141" s="55"/>
      <c r="BL141" s="55"/>
      <c r="BM141" s="55"/>
      <c r="BN141" s="55"/>
      <c r="BO141" s="55"/>
      <c r="BP141" s="55"/>
      <c r="BQ141" s="55"/>
      <c r="BR141" s="55"/>
      <c r="BS141" s="55"/>
      <c r="BT141" s="55"/>
      <c r="BU141" s="55"/>
      <c r="BV141" s="55"/>
      <c r="BW141" s="55"/>
      <c r="BX141" s="55"/>
      <c r="BY141" s="55"/>
      <c r="BZ141" s="55"/>
      <c r="CA141" s="55"/>
      <c r="CB141" s="55"/>
      <c r="CC141" s="55"/>
      <c r="CD141" s="55"/>
      <c r="CE141" s="55"/>
      <c r="CF141" s="55"/>
      <c r="CG141" s="55"/>
      <c r="CH141" s="55"/>
      <c r="CI141" s="55"/>
      <c r="CJ141" s="55"/>
      <c r="CK141" s="55"/>
      <c r="CL141" s="55"/>
      <c r="CM141" s="55"/>
      <c r="CN141" s="55"/>
      <c r="CO141" s="55"/>
      <c r="CP141" s="55"/>
    </row>
    <row r="142" spans="1:94">
      <c r="A142" s="100" t="s">
        <v>37</v>
      </c>
      <c r="B142" s="94">
        <f>'VO2-mouse '!U288</f>
        <v>78.934929629629636</v>
      </c>
      <c r="C142" s="95">
        <f>'VO2-mouse '!U289</f>
        <v>1.9063525730706872</v>
      </c>
      <c r="D142" s="105">
        <f>'VO2-LBM'!U288</f>
        <v>5340.6511134490502</v>
      </c>
      <c r="E142" s="97">
        <f>'VO2-LBM'!U289</f>
        <v>212.55326307047815</v>
      </c>
      <c r="F142" s="83">
        <f>'EE-mouse'!U288</f>
        <v>0.38988963744444444</v>
      </c>
      <c r="G142" s="106">
        <f>'EE-mouse'!U289</f>
        <v>9.3454238492326445E-3</v>
      </c>
      <c r="H142" s="98">
        <f>'EE-LBM'!U288</f>
        <v>26.395268839239716</v>
      </c>
      <c r="I142" s="99">
        <f>'EE-LBM'!U289</f>
        <v>1.0887303993158333</v>
      </c>
      <c r="J142" s="98">
        <f>RER!U288</f>
        <v>0.93646779827231952</v>
      </c>
      <c r="K142" s="99">
        <f>RER!U289</f>
        <v>1.9227266438953859E-2</v>
      </c>
      <c r="L142" s="94">
        <f>'Food Intake'!U288</f>
        <v>0.34444444444444444</v>
      </c>
      <c r="M142" s="95">
        <f>'Food Intake'!U289</f>
        <v>5.8169080921986742E-2</v>
      </c>
      <c r="N142" s="107">
        <f>'Activity-X total'!U288</f>
        <v>1463.7777777777778</v>
      </c>
      <c r="O142" s="108">
        <f>'Activity-X total'!U289</f>
        <v>198.42188343819464</v>
      </c>
      <c r="P142" s="86">
        <f>'Activity-X Ambulatory'!U288</f>
        <v>657.33333333333337</v>
      </c>
      <c r="Q142" s="108">
        <f>'Activity-X Ambulatory'!U289</f>
        <v>135.72296129329857</v>
      </c>
      <c r="R142" s="109">
        <f>'Fat Oxidation-LBM'!U288</f>
        <v>0.55523143104240513</v>
      </c>
      <c r="S142" s="106">
        <f>'Fat Oxidation-LBM'!U289</f>
        <v>0.14458954788432096</v>
      </c>
      <c r="T142" s="109">
        <f>'Glucose Oxidation-LBM'!U288</f>
        <v>5.6550478530490711</v>
      </c>
      <c r="U142" s="106">
        <f>'Glucose Oxidation-LBM'!U289</f>
        <v>0.53028579006176046</v>
      </c>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55"/>
      <c r="BJ142" s="55"/>
      <c r="BK142" s="55"/>
      <c r="BL142" s="55"/>
      <c r="BM142" s="55"/>
      <c r="BN142" s="55"/>
      <c r="BO142" s="55"/>
      <c r="BP142" s="55"/>
      <c r="BQ142" s="55"/>
      <c r="BR142" s="55"/>
      <c r="BS142" s="55"/>
      <c r="BT142" s="55"/>
      <c r="BU142" s="55"/>
      <c r="BV142" s="55"/>
      <c r="BW142" s="55"/>
      <c r="BX142" s="55"/>
      <c r="BY142" s="55"/>
      <c r="BZ142" s="55"/>
      <c r="CA142" s="55"/>
      <c r="CB142" s="55"/>
      <c r="CC142" s="55"/>
      <c r="CD142" s="55"/>
      <c r="CE142" s="55"/>
      <c r="CF142" s="55"/>
      <c r="CG142" s="55"/>
      <c r="CH142" s="55"/>
      <c r="CI142" s="55"/>
      <c r="CJ142" s="55"/>
      <c r="CK142" s="55"/>
      <c r="CL142" s="55"/>
      <c r="CM142" s="55"/>
      <c r="CN142" s="55"/>
      <c r="CO142" s="55"/>
      <c r="CP142" s="55"/>
    </row>
    <row r="143" spans="1:94">
      <c r="A143" s="100" t="s">
        <v>38</v>
      </c>
      <c r="B143" s="94">
        <f>'VO2-mouse '!U291</f>
        <v>69.704674074074077</v>
      </c>
      <c r="C143" s="95">
        <f>'VO2-mouse '!U292</f>
        <v>2.6835679920271276</v>
      </c>
      <c r="D143" s="105">
        <f>'VO2-LBM'!U291</f>
        <v>4716.7724642502108</v>
      </c>
      <c r="E143" s="97">
        <f>'VO2-LBM'!U292</f>
        <v>224.24292930538965</v>
      </c>
      <c r="F143" s="83">
        <f>'EE-mouse'!U291</f>
        <v>0.34528758303703705</v>
      </c>
      <c r="G143" s="106">
        <f>'EE-mouse'!U292</f>
        <v>1.3588791436137129E-2</v>
      </c>
      <c r="H143" s="98">
        <f>'EE-LBM'!U291</f>
        <v>23.384776604761552</v>
      </c>
      <c r="I143" s="99">
        <f>'EE-LBM'!U292</f>
        <v>1.1692402483441628</v>
      </c>
      <c r="J143" s="98">
        <f>RER!U291</f>
        <v>0.94664231956371481</v>
      </c>
      <c r="K143" s="99">
        <f>RER!U292</f>
        <v>2.0168559766466549E-2</v>
      </c>
      <c r="L143" s="94">
        <f>'Food Intake'!U291</f>
        <v>0.21888888888888891</v>
      </c>
      <c r="M143" s="95">
        <f>'Food Intake'!U292</f>
        <v>4.7505685169848787E-2</v>
      </c>
      <c r="N143" s="107">
        <f>'Activity-X total'!U291</f>
        <v>862.66666666666663</v>
      </c>
      <c r="O143" s="108">
        <f>'Activity-X total'!U292</f>
        <v>93.411871717559436</v>
      </c>
      <c r="P143" s="86">
        <f>'Activity-X Ambulatory'!U291</f>
        <v>321.22222222222223</v>
      </c>
      <c r="Q143" s="108">
        <f>'Activity-X Ambulatory'!U292</f>
        <v>53.250137657041101</v>
      </c>
      <c r="R143" s="109">
        <f>'Fat Oxidation-LBM'!U291</f>
        <v>0.37833483228462966</v>
      </c>
      <c r="S143" s="106">
        <f>'Fat Oxidation-LBM'!U292</f>
        <v>0.12897544348928627</v>
      </c>
      <c r="T143" s="109">
        <f>'Glucose Oxidation-LBM'!U291</f>
        <v>5.2974039875741266</v>
      </c>
      <c r="U143" s="106">
        <f>'Glucose Oxidation-LBM'!U292</f>
        <v>0.56633776280643577</v>
      </c>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5"/>
      <c r="BE143" s="55"/>
      <c r="BF143" s="55"/>
      <c r="BG143" s="55"/>
      <c r="BH143" s="55"/>
      <c r="BI143" s="55"/>
      <c r="BJ143" s="55"/>
      <c r="BK143" s="55"/>
      <c r="BL143" s="55"/>
      <c r="BM143" s="55"/>
      <c r="BN143" s="55"/>
      <c r="BO143" s="55"/>
      <c r="BP143" s="55"/>
      <c r="BQ143" s="55"/>
      <c r="BR143" s="55"/>
      <c r="BS143" s="55"/>
      <c r="BT143" s="55"/>
      <c r="BU143" s="55"/>
      <c r="BV143" s="55"/>
      <c r="BW143" s="55"/>
      <c r="BX143" s="55"/>
      <c r="BY143" s="55"/>
      <c r="BZ143" s="55"/>
      <c r="CA143" s="55"/>
      <c r="CB143" s="55"/>
      <c r="CC143" s="55"/>
      <c r="CD143" s="55"/>
      <c r="CE143" s="55"/>
      <c r="CF143" s="55"/>
      <c r="CG143" s="55"/>
      <c r="CH143" s="55"/>
      <c r="CI143" s="55"/>
      <c r="CJ143" s="55"/>
      <c r="CK143" s="55"/>
      <c r="CL143" s="55"/>
      <c r="CM143" s="55"/>
      <c r="CN143" s="55"/>
      <c r="CO143" s="55"/>
      <c r="CP143" s="55"/>
    </row>
    <row r="144" spans="1:94">
      <c r="A144" s="100" t="s">
        <v>39</v>
      </c>
      <c r="B144" s="94">
        <f>'VO2-mouse '!U294</f>
        <v>74.853985185185181</v>
      </c>
      <c r="C144" s="95">
        <f>'VO2-mouse '!U295</f>
        <v>2.4026302892827136</v>
      </c>
      <c r="D144" s="105">
        <f>'VO2-LBM'!U294</f>
        <v>5061.8801860448284</v>
      </c>
      <c r="E144" s="97">
        <f>'VO2-LBM'!U295</f>
        <v>215.4427465920526</v>
      </c>
      <c r="F144" s="83">
        <f>'EE-mouse'!U294</f>
        <v>0.37164468837037035</v>
      </c>
      <c r="G144" s="106">
        <f>'EE-mouse'!U295</f>
        <v>1.1795936008954134E-2</v>
      </c>
      <c r="H144" s="98">
        <f>'EE-LBM'!U294</f>
        <v>25.146522226282602</v>
      </c>
      <c r="I144" s="99">
        <f>'EE-LBM'!U295</f>
        <v>1.1027659092668796</v>
      </c>
      <c r="J144" s="98">
        <f>RER!U294</f>
        <v>0.95929829670205946</v>
      </c>
      <c r="K144" s="99">
        <f>RER!U295</f>
        <v>1.8286592340465934E-2</v>
      </c>
      <c r="L144" s="94">
        <f>'Food Intake'!U294</f>
        <v>0.2688888888888889</v>
      </c>
      <c r="M144" s="95">
        <f>'Food Intake'!U295</f>
        <v>3.4938217074511412E-2</v>
      </c>
      <c r="N144" s="107">
        <f>'Activity-X total'!U294</f>
        <v>1070.6666666666667</v>
      </c>
      <c r="O144" s="108">
        <f>'Activity-X total'!U295</f>
        <v>170.62507631255923</v>
      </c>
      <c r="P144" s="86">
        <f>'Activity-X Ambulatory'!U294</f>
        <v>454.22222222222223</v>
      </c>
      <c r="Q144" s="108">
        <f>'Activity-X Ambulatory'!U295</f>
        <v>117.12621133937547</v>
      </c>
      <c r="R144" s="109">
        <f>'Fat Oxidation-LBM'!U294</f>
        <v>0.3280098043685129</v>
      </c>
      <c r="S144" s="106">
        <f>'Fat Oxidation-LBM'!U295</f>
        <v>0.13769787068781661</v>
      </c>
      <c r="T144" s="109">
        <f>'Glucose Oxidation-LBM'!U294</f>
        <v>5.8959343570136191</v>
      </c>
      <c r="U144" s="106">
        <f>'Glucose Oxidation-LBM'!U295</f>
        <v>0.51942285749662565</v>
      </c>
      <c r="V144" s="55"/>
      <c r="W144" s="55"/>
      <c r="X144" s="55"/>
      <c r="Y144" s="55"/>
      <c r="Z144" s="55"/>
      <c r="AA144" s="55"/>
      <c r="AB144" s="55"/>
      <c r="AC144" s="55"/>
      <c r="AD144" s="55"/>
      <c r="AE144" s="55"/>
      <c r="AF144" s="55"/>
      <c r="AG144" s="55"/>
      <c r="AH144" s="55"/>
      <c r="AI144" s="55"/>
      <c r="AJ144" s="55"/>
      <c r="AK144" s="55"/>
      <c r="AL144" s="55"/>
      <c r="AM144" s="55"/>
      <c r="AN144" s="55"/>
      <c r="AO144" s="55"/>
      <c r="AP144" s="55"/>
      <c r="AQ144" s="55"/>
      <c r="AR144" s="55"/>
      <c r="AS144" s="55"/>
      <c r="AT144" s="55"/>
      <c r="AU144" s="55"/>
      <c r="AV144" s="55"/>
      <c r="AW144" s="55"/>
      <c r="AX144" s="55"/>
      <c r="AY144" s="55"/>
      <c r="AZ144" s="55"/>
      <c r="BA144" s="55"/>
      <c r="BB144" s="55"/>
      <c r="BC144" s="55"/>
      <c r="BD144" s="55"/>
      <c r="BE144" s="55"/>
      <c r="BF144" s="55"/>
      <c r="BG144" s="55"/>
      <c r="BH144" s="55"/>
      <c r="BI144" s="55"/>
      <c r="BJ144" s="55"/>
      <c r="BK144" s="55"/>
      <c r="BL144" s="55"/>
      <c r="BM144" s="55"/>
      <c r="BN144" s="55"/>
      <c r="BO144" s="55"/>
      <c r="BP144" s="55"/>
      <c r="BQ144" s="55"/>
      <c r="BR144" s="55"/>
      <c r="BS144" s="55"/>
      <c r="BT144" s="55"/>
      <c r="BU144" s="55"/>
      <c r="BV144" s="55"/>
      <c r="BW144" s="55"/>
      <c r="BX144" s="55"/>
      <c r="BY144" s="55"/>
      <c r="BZ144" s="55"/>
      <c r="CA144" s="55"/>
      <c r="CB144" s="55"/>
      <c r="CC144" s="55"/>
      <c r="CD144" s="55"/>
      <c r="CE144" s="55"/>
      <c r="CF144" s="55"/>
      <c r="CG144" s="55"/>
      <c r="CH144" s="55"/>
      <c r="CI144" s="55"/>
      <c r="CJ144" s="55"/>
      <c r="CK144" s="55"/>
      <c r="CL144" s="55"/>
      <c r="CM144" s="55"/>
      <c r="CN144" s="55"/>
      <c r="CO144" s="55"/>
      <c r="CP144" s="55"/>
    </row>
    <row r="145" spans="1:94">
      <c r="A145" s="100" t="s">
        <v>40</v>
      </c>
      <c r="B145" s="94">
        <f>'VO2-mouse '!U297</f>
        <v>75.175185185185185</v>
      </c>
      <c r="C145" s="95">
        <f>'VO2-mouse '!U298</f>
        <v>3.1726360002910607</v>
      </c>
      <c r="D145" s="105">
        <f>'VO2-LBM'!U297</f>
        <v>5110.5765458540318</v>
      </c>
      <c r="E145" s="97">
        <f>'VO2-LBM'!U298</f>
        <v>293.82516175180245</v>
      </c>
      <c r="F145" s="83">
        <f>'EE-mouse'!U297</f>
        <v>0.37361515666666673</v>
      </c>
      <c r="G145" s="106">
        <f>'EE-mouse'!U298</f>
        <v>1.6466720613024229E-2</v>
      </c>
      <c r="H145" s="98">
        <f>'EE-LBM'!U297</f>
        <v>25.407444045980604</v>
      </c>
      <c r="I145" s="99">
        <f>'EE-LBM'!U298</f>
        <v>1.5007192873164001</v>
      </c>
      <c r="J145" s="98">
        <f>RER!U297</f>
        <v>0.95971600048920336</v>
      </c>
      <c r="K145" s="99">
        <f>RER!U298</f>
        <v>1.2831206101356178E-2</v>
      </c>
      <c r="L145" s="94">
        <f>'Food Intake'!U297</f>
        <v>0.29666666666666663</v>
      </c>
      <c r="M145" s="95">
        <f>'Food Intake'!U298</f>
        <v>4.5154057280480227E-2</v>
      </c>
      <c r="N145" s="107">
        <f>'Activity-X total'!U297</f>
        <v>1111.8888888888889</v>
      </c>
      <c r="O145" s="108">
        <f>'Activity-X total'!U298</f>
        <v>162.74813912952567</v>
      </c>
      <c r="P145" s="86">
        <f>'Activity-X Ambulatory'!U297</f>
        <v>450.88888888888891</v>
      </c>
      <c r="Q145" s="108">
        <f>'Activity-X Ambulatory'!U298</f>
        <v>80.362450539976223</v>
      </c>
      <c r="R145" s="109">
        <f>'Fat Oxidation-LBM'!U297</f>
        <v>0.30196374398570736</v>
      </c>
      <c r="S145" s="106">
        <f>'Fat Oxidation-LBM'!U298</f>
        <v>7.4794527951194081E-2</v>
      </c>
      <c r="T145" s="109">
        <f>'Glucose Oxidation-LBM'!U297</f>
        <v>6.0316197252818693</v>
      </c>
      <c r="U145" s="106">
        <f>'Glucose Oxidation-LBM'!U298</f>
        <v>0.53661118438991129</v>
      </c>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5"/>
      <c r="BE145" s="55"/>
      <c r="BF145" s="55"/>
      <c r="BG145" s="55"/>
      <c r="BH145" s="55"/>
      <c r="BI145" s="55"/>
      <c r="BJ145" s="55"/>
      <c r="BK145" s="55"/>
      <c r="BL145" s="55"/>
      <c r="BM145" s="55"/>
      <c r="BN145" s="55"/>
      <c r="BO145" s="55"/>
      <c r="BP145" s="55"/>
      <c r="BQ145" s="55"/>
      <c r="BR145" s="55"/>
      <c r="BS145" s="55"/>
      <c r="BT145" s="55"/>
      <c r="BU145" s="55"/>
      <c r="BV145" s="55"/>
      <c r="BW145" s="55"/>
      <c r="BX145" s="55"/>
      <c r="BY145" s="55"/>
      <c r="BZ145" s="55"/>
      <c r="CA145" s="55"/>
      <c r="CB145" s="55"/>
      <c r="CC145" s="55"/>
      <c r="CD145" s="55"/>
      <c r="CE145" s="55"/>
      <c r="CF145" s="55"/>
      <c r="CG145" s="55"/>
      <c r="CH145" s="55"/>
      <c r="CI145" s="55"/>
      <c r="CJ145" s="55"/>
      <c r="CK145" s="55"/>
      <c r="CL145" s="55"/>
      <c r="CM145" s="55"/>
      <c r="CN145" s="55"/>
      <c r="CO145" s="55"/>
      <c r="CP145" s="55"/>
    </row>
    <row r="146" spans="1:94">
      <c r="A146" s="100" t="s">
        <v>41</v>
      </c>
      <c r="B146" s="94">
        <f>'VO2-mouse '!U300</f>
        <v>67.027966666666657</v>
      </c>
      <c r="C146" s="95">
        <f>'VO2-mouse '!U301</f>
        <v>2.2153205732334453</v>
      </c>
      <c r="D146" s="105">
        <f>'VO2-LBM'!U300</f>
        <v>4554.0462292031261</v>
      </c>
      <c r="E146" s="97">
        <f>'VO2-LBM'!U301</f>
        <v>246.51512426885097</v>
      </c>
      <c r="F146" s="83">
        <f>'EE-mouse'!U300</f>
        <v>0.33258660781481481</v>
      </c>
      <c r="G146" s="106">
        <f>'EE-mouse'!U301</f>
        <v>1.1420892224286334E-2</v>
      </c>
      <c r="H146" s="98">
        <f>'EE-LBM'!U300</f>
        <v>22.601339408271922</v>
      </c>
      <c r="I146" s="99">
        <f>'EE-LBM'!U301</f>
        <v>1.2463717756143364</v>
      </c>
      <c r="J146" s="98">
        <f>RER!U300</f>
        <v>0.95338390347788193</v>
      </c>
      <c r="K146" s="99">
        <f>RER!U301</f>
        <v>1.0606855669077054E-2</v>
      </c>
      <c r="L146" s="94">
        <f>'Food Intake'!U300</f>
        <v>0.1111111111111111</v>
      </c>
      <c r="M146" s="95">
        <f>'Food Intake'!U301</f>
        <v>4.8144586762873996E-2</v>
      </c>
      <c r="N146" s="107">
        <f>'Activity-X total'!U300</f>
        <v>627.33333333333337</v>
      </c>
      <c r="O146" s="108">
        <f>'Activity-X total'!U301</f>
        <v>78.087735557156762</v>
      </c>
      <c r="P146" s="86">
        <f>'Activity-X Ambulatory'!U300</f>
        <v>189.44444444444446</v>
      </c>
      <c r="Q146" s="108">
        <f>'Activity-X Ambulatory'!U301</f>
        <v>39.804770481519178</v>
      </c>
      <c r="R146" s="109">
        <f>'Fat Oxidation-LBM'!U300</f>
        <v>0.32944583460036359</v>
      </c>
      <c r="S146" s="106">
        <f>'Fat Oxidation-LBM'!U301</f>
        <v>6.9164775034237444E-2</v>
      </c>
      <c r="T146" s="109">
        <f>'Glucose Oxidation-LBM'!U300</f>
        <v>5.2115536251655259</v>
      </c>
      <c r="U146" s="106">
        <f>'Glucose Oxidation-LBM'!U301</f>
        <v>0.41604106983520195</v>
      </c>
      <c r="V146" s="55"/>
      <c r="W146" s="55"/>
      <c r="X146" s="55"/>
      <c r="Y146" s="55"/>
      <c r="Z146" s="55"/>
      <c r="AA146" s="55"/>
      <c r="AB146" s="55"/>
      <c r="AC146" s="55"/>
      <c r="AD146" s="55"/>
      <c r="AE146" s="55"/>
      <c r="AF146" s="55"/>
      <c r="AG146" s="55"/>
      <c r="AH146" s="55"/>
      <c r="AI146" s="55"/>
      <c r="AJ146" s="55"/>
      <c r="AK146" s="55"/>
      <c r="AL146" s="55"/>
      <c r="AM146" s="55"/>
      <c r="AN146" s="55"/>
      <c r="AO146" s="55"/>
      <c r="AP146" s="55"/>
      <c r="AQ146" s="55"/>
      <c r="AR146" s="55"/>
      <c r="AS146" s="55"/>
      <c r="AT146" s="55"/>
      <c r="AU146" s="55"/>
      <c r="AV146" s="55"/>
      <c r="AW146" s="55"/>
      <c r="AX146" s="55"/>
      <c r="AY146" s="55"/>
      <c r="AZ146" s="55"/>
      <c r="BA146" s="55"/>
      <c r="BB146" s="55"/>
      <c r="BC146" s="55"/>
      <c r="BD146" s="55"/>
      <c r="BE146" s="55"/>
      <c r="BF146" s="55"/>
      <c r="BG146" s="55"/>
      <c r="BH146" s="55"/>
      <c r="BI146" s="55"/>
      <c r="BJ146" s="55"/>
      <c r="BK146" s="55"/>
      <c r="BL146" s="55"/>
      <c r="BM146" s="55"/>
      <c r="BN146" s="55"/>
      <c r="BO146" s="55"/>
      <c r="BP146" s="55"/>
      <c r="BQ146" s="55"/>
      <c r="BR146" s="55"/>
      <c r="BS146" s="55"/>
      <c r="BT146" s="55"/>
      <c r="BU146" s="55"/>
      <c r="BV146" s="55"/>
      <c r="BW146" s="55"/>
      <c r="BX146" s="55"/>
      <c r="BY146" s="55"/>
      <c r="BZ146" s="55"/>
      <c r="CA146" s="55"/>
      <c r="CB146" s="55"/>
      <c r="CC146" s="55"/>
      <c r="CD146" s="55"/>
      <c r="CE146" s="55"/>
      <c r="CF146" s="55"/>
      <c r="CG146" s="55"/>
      <c r="CH146" s="55"/>
      <c r="CI146" s="55"/>
      <c r="CJ146" s="55"/>
      <c r="CK146" s="55"/>
      <c r="CL146" s="55"/>
      <c r="CM146" s="55"/>
      <c r="CN146" s="55"/>
      <c r="CO146" s="55"/>
      <c r="CP146" s="55"/>
    </row>
    <row r="147" spans="1:94">
      <c r="A147" s="100" t="s">
        <v>42</v>
      </c>
      <c r="B147" s="94">
        <f>'VO2-mouse '!U303</f>
        <v>75.469022222222222</v>
      </c>
      <c r="C147" s="95">
        <f>'VO2-mouse '!U304</f>
        <v>3.1800236769345411</v>
      </c>
      <c r="D147" s="105">
        <f>'VO2-LBM'!U303</f>
        <v>5083.7598832698341</v>
      </c>
      <c r="E147" s="97">
        <f>'VO2-LBM'!U304</f>
        <v>208.85102220894819</v>
      </c>
      <c r="F147" s="83">
        <f>'EE-mouse'!U303</f>
        <v>0.37538866799999998</v>
      </c>
      <c r="G147" s="106">
        <f>'EE-mouse'!U304</f>
        <v>1.5933506048233358E-2</v>
      </c>
      <c r="H147" s="98">
        <f>'EE-LBM'!U303</f>
        <v>25.291049693309859</v>
      </c>
      <c r="I147" s="99">
        <f>'EE-LBM'!U304</f>
        <v>1.0560125006411674</v>
      </c>
      <c r="J147" s="98">
        <f>RER!U303</f>
        <v>0.96708149437072466</v>
      </c>
      <c r="K147" s="99">
        <f>RER!U304</f>
        <v>8.9814650741613326E-3</v>
      </c>
      <c r="L147" s="94">
        <f>'Food Intake'!U303</f>
        <v>0.26777777777777778</v>
      </c>
      <c r="M147" s="95">
        <f>'Food Intake'!U304</f>
        <v>5.8518225503251385E-2</v>
      </c>
      <c r="N147" s="107">
        <f>'Activity-X total'!U303</f>
        <v>1373.7777777777778</v>
      </c>
      <c r="O147" s="108">
        <f>'Activity-X total'!U304</f>
        <v>245.92810477058003</v>
      </c>
      <c r="P147" s="86">
        <f>'Activity-X Ambulatory'!U303</f>
        <v>553</v>
      </c>
      <c r="Q147" s="108">
        <f>'Activity-X Ambulatory'!U304</f>
        <v>154.08150801154275</v>
      </c>
      <c r="R147" s="109">
        <f>'Fat Oxidation-LBM'!U303</f>
        <v>0.274375067239717</v>
      </c>
      <c r="S147" s="106">
        <f>'Fat Oxidation-LBM'!U304</f>
        <v>7.3577089613262869E-2</v>
      </c>
      <c r="T147" s="109">
        <f>'Glucose Oxidation-LBM'!U303</f>
        <v>6.0702890972587928</v>
      </c>
      <c r="U147" s="106">
        <f>'Glucose Oxidation-LBM'!U304</f>
        <v>0.3714125679303793</v>
      </c>
      <c r="V147" s="55"/>
      <c r="W147" s="55"/>
      <c r="X147" s="55"/>
      <c r="Y147" s="55"/>
      <c r="Z147" s="55"/>
      <c r="AA147" s="55"/>
      <c r="AB147" s="55"/>
      <c r="AC147" s="55"/>
      <c r="AD147" s="55"/>
      <c r="AE147" s="55"/>
      <c r="AF147" s="55"/>
      <c r="AG147" s="55"/>
      <c r="AH147" s="55"/>
      <c r="AI147" s="55"/>
      <c r="AJ147" s="55"/>
      <c r="AK147" s="55"/>
      <c r="AL147" s="55"/>
      <c r="AM147" s="55"/>
      <c r="AN147" s="55"/>
      <c r="AO147" s="55"/>
      <c r="AP147" s="55"/>
      <c r="AQ147" s="55"/>
      <c r="AR147" s="55"/>
      <c r="AS147" s="55"/>
      <c r="AT147" s="55"/>
      <c r="AU147" s="55"/>
      <c r="AV147" s="55"/>
      <c r="AW147" s="55"/>
      <c r="AX147" s="55"/>
      <c r="AY147" s="55"/>
      <c r="AZ147" s="55"/>
      <c r="BA147" s="55"/>
      <c r="BB147" s="55"/>
      <c r="BC147" s="55"/>
      <c r="BD147" s="55"/>
      <c r="BE147" s="55"/>
      <c r="BF147" s="55"/>
      <c r="BG147" s="55"/>
      <c r="BH147" s="55"/>
      <c r="BI147" s="55"/>
      <c r="BJ147" s="55"/>
      <c r="BK147" s="55"/>
      <c r="BL147" s="55"/>
      <c r="BM147" s="55"/>
      <c r="BN147" s="55"/>
      <c r="BO147" s="55"/>
      <c r="BP147" s="55"/>
      <c r="BQ147" s="55"/>
      <c r="BR147" s="55"/>
      <c r="BS147" s="55"/>
      <c r="BT147" s="55"/>
      <c r="BU147" s="55"/>
      <c r="BV147" s="55"/>
      <c r="BW147" s="55"/>
      <c r="BX147" s="55"/>
      <c r="BY147" s="55"/>
      <c r="BZ147" s="55"/>
      <c r="CA147" s="55"/>
      <c r="CB147" s="55"/>
      <c r="CC147" s="55"/>
      <c r="CD147" s="55"/>
      <c r="CE147" s="55"/>
      <c r="CF147" s="55"/>
      <c r="CG147" s="55"/>
      <c r="CH147" s="55"/>
      <c r="CI147" s="55"/>
      <c r="CJ147" s="55"/>
      <c r="CK147" s="55"/>
      <c r="CL147" s="55"/>
      <c r="CM147" s="55"/>
      <c r="CN147" s="55"/>
      <c r="CO147" s="55"/>
      <c r="CP147" s="55"/>
    </row>
    <row r="148" spans="1:94">
      <c r="A148" s="100" t="s">
        <v>43</v>
      </c>
      <c r="B148" s="94">
        <f>'VO2-mouse '!U306</f>
        <v>67.584837037037047</v>
      </c>
      <c r="C148" s="95">
        <f>'VO2-mouse '!U307</f>
        <v>2.1661595057390954</v>
      </c>
      <c r="D148" s="105">
        <f>'VO2-LBM'!U306</f>
        <v>4610.6081257929272</v>
      </c>
      <c r="E148" s="97">
        <f>'VO2-LBM'!U307</f>
        <v>289.03115966802505</v>
      </c>
      <c r="F148" s="83">
        <f>'EE-mouse'!U306</f>
        <v>0.33526187577777783</v>
      </c>
      <c r="G148" s="106">
        <f>'EE-mouse'!U307</f>
        <v>1.1287911280368235E-2</v>
      </c>
      <c r="H148" s="98">
        <f>'EE-LBM'!U306</f>
        <v>22.873048614847693</v>
      </c>
      <c r="I148" s="99">
        <f>'EE-LBM'!U307</f>
        <v>1.4547870183091653</v>
      </c>
      <c r="J148" s="98">
        <f>RER!U306</f>
        <v>0.95177704124409901</v>
      </c>
      <c r="K148" s="99">
        <f>RER!U307</f>
        <v>9.2679976723417865E-3</v>
      </c>
      <c r="L148" s="94">
        <f>'Food Intake'!U306</f>
        <v>0.13666666666666666</v>
      </c>
      <c r="M148" s="95">
        <f>'Food Intake'!U307</f>
        <v>6.3879226322456004E-2</v>
      </c>
      <c r="N148" s="107">
        <f>'Activity-X total'!U306</f>
        <v>741.33333333333337</v>
      </c>
      <c r="O148" s="108">
        <f>'Activity-X total'!U307</f>
        <v>76.186357775595965</v>
      </c>
      <c r="P148" s="86">
        <f>'Activity-X Ambulatory'!U306</f>
        <v>229.33333333333334</v>
      </c>
      <c r="Q148" s="108">
        <f>'Activity-X Ambulatory'!U307</f>
        <v>33.099177566150424</v>
      </c>
      <c r="R148" s="109">
        <f>'Fat Oxidation-LBM'!U306</f>
        <v>0.34736889198502507</v>
      </c>
      <c r="S148" s="106">
        <f>'Fat Oxidation-LBM'!U307</f>
        <v>6.4161677252446148E-2</v>
      </c>
      <c r="T148" s="109">
        <f>'Glucose Oxidation-LBM'!U306</f>
        <v>5.2388800741414805</v>
      </c>
      <c r="U148" s="106">
        <f>'Glucose Oxidation-LBM'!U307</f>
        <v>0.44711438461649694</v>
      </c>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5"/>
      <c r="BT148" s="55"/>
      <c r="BU148" s="55"/>
      <c r="BV148" s="55"/>
      <c r="BW148" s="55"/>
      <c r="BX148" s="55"/>
      <c r="BY148" s="55"/>
      <c r="BZ148" s="55"/>
      <c r="CA148" s="55"/>
      <c r="CB148" s="55"/>
      <c r="CC148" s="55"/>
      <c r="CD148" s="55"/>
      <c r="CE148" s="55"/>
      <c r="CF148" s="55"/>
      <c r="CG148" s="55"/>
      <c r="CH148" s="55"/>
      <c r="CI148" s="55"/>
      <c r="CJ148" s="55"/>
      <c r="CK148" s="55"/>
      <c r="CL148" s="55"/>
      <c r="CM148" s="55"/>
      <c r="CN148" s="55"/>
      <c r="CO148" s="55"/>
      <c r="CP148" s="55"/>
    </row>
    <row r="149" spans="1:94">
      <c r="A149" s="100" t="s">
        <v>44</v>
      </c>
      <c r="B149" s="94">
        <f>'VO2-mouse '!U309</f>
        <v>72.555959259259268</v>
      </c>
      <c r="C149" s="95">
        <f>'VO2-mouse '!U310</f>
        <v>3.9677734157532853</v>
      </c>
      <c r="D149" s="105">
        <f>'VO2-LBM'!U309</f>
        <v>4931.5997962518823</v>
      </c>
      <c r="E149" s="97">
        <f>'VO2-LBM'!U310</f>
        <v>317.21314459683799</v>
      </c>
      <c r="F149" s="83">
        <f>'EE-mouse'!U309</f>
        <v>0.35915039885185185</v>
      </c>
      <c r="G149" s="106">
        <f>'EE-mouse'!U310</f>
        <v>1.9848819993977723E-2</v>
      </c>
      <c r="H149" s="98">
        <f>'EE-LBM'!U309</f>
        <v>24.408605565910786</v>
      </c>
      <c r="I149" s="99">
        <f>'EE-LBM'!U310</f>
        <v>1.5696803900310246</v>
      </c>
      <c r="J149" s="98">
        <f>RER!U309</f>
        <v>0.94397214076232272</v>
      </c>
      <c r="K149" s="99">
        <f>RER!U310</f>
        <v>9.1800375814678637E-3</v>
      </c>
      <c r="L149" s="94">
        <f>'Food Intake'!U309</f>
        <v>0.17444444444444446</v>
      </c>
      <c r="M149" s="95">
        <f>'Food Intake'!U310</f>
        <v>5.2151252012005933E-2</v>
      </c>
      <c r="N149" s="107">
        <f>'Activity-X total'!U309</f>
        <v>1145.4444444444443</v>
      </c>
      <c r="O149" s="108">
        <f>'Activity-X total'!U310</f>
        <v>237.06311343835509</v>
      </c>
      <c r="P149" s="86">
        <f>'Activity-X Ambulatory'!U309</f>
        <v>434</v>
      </c>
      <c r="Q149" s="108">
        <f>'Activity-X Ambulatory'!U310</f>
        <v>127.10494351781392</v>
      </c>
      <c r="R149" s="109">
        <f>'Fat Oxidation-LBM'!U309</f>
        <v>0.45892628045076134</v>
      </c>
      <c r="S149" s="106">
        <f>'Fat Oxidation-LBM'!U310</f>
        <v>8.1735247583407014E-2</v>
      </c>
      <c r="T149" s="109">
        <f>'Glucose Oxidation-LBM'!U309</f>
        <v>5.3673418916757614</v>
      </c>
      <c r="U149" s="106">
        <f>'Glucose Oxidation-LBM'!U310</f>
        <v>0.39716130178542014</v>
      </c>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c r="CA149" s="55"/>
      <c r="CB149" s="55"/>
      <c r="CC149" s="55"/>
      <c r="CD149" s="55"/>
      <c r="CE149" s="55"/>
      <c r="CF149" s="55"/>
      <c r="CG149" s="55"/>
      <c r="CH149" s="55"/>
      <c r="CI149" s="55"/>
      <c r="CJ149" s="55"/>
      <c r="CK149" s="55"/>
      <c r="CL149" s="55"/>
      <c r="CM149" s="55"/>
      <c r="CN149" s="55"/>
      <c r="CO149" s="55"/>
      <c r="CP149" s="55"/>
    </row>
    <row r="150" spans="1:94">
      <c r="A150" s="100" t="s">
        <v>45</v>
      </c>
      <c r="B150" s="94">
        <f>'VO2-mouse '!U312</f>
        <v>68.551914814814808</v>
      </c>
      <c r="C150" s="95">
        <f>'VO2-mouse '!U313</f>
        <v>1.531000516930983</v>
      </c>
      <c r="D150" s="105">
        <f>'VO2-LBM'!U312</f>
        <v>4639.0487363886168</v>
      </c>
      <c r="E150" s="97">
        <f>'VO2-LBM'!U313</f>
        <v>183.62478691244175</v>
      </c>
      <c r="F150" s="83">
        <f>'EE-mouse'!U312</f>
        <v>0.33947888840740742</v>
      </c>
      <c r="G150" s="106">
        <f>'EE-mouse'!U313</f>
        <v>7.707778508243824E-3</v>
      </c>
      <c r="H150" s="98">
        <f>'EE-LBM'!U312</f>
        <v>22.981632407858271</v>
      </c>
      <c r="I150" s="99">
        <f>'EE-LBM'!U313</f>
        <v>0.94153185302422859</v>
      </c>
      <c r="J150" s="98">
        <f>RER!U312</f>
        <v>0.94746049715536729</v>
      </c>
      <c r="K150" s="99">
        <f>RER!U313</f>
        <v>1.0203821456586184E-2</v>
      </c>
      <c r="L150" s="94">
        <f>'Food Intake'!U312</f>
        <v>0.22777777777777775</v>
      </c>
      <c r="M150" s="95">
        <f>'Food Intake'!U313</f>
        <v>5.3327545982295388E-2</v>
      </c>
      <c r="N150" s="107">
        <f>'Activity-X total'!U312</f>
        <v>951.22222222222217</v>
      </c>
      <c r="O150" s="108">
        <f>'Activity-X total'!U313</f>
        <v>164.42279324434193</v>
      </c>
      <c r="P150" s="86">
        <f>'Activity-X Ambulatory'!U312</f>
        <v>362.22222222222223</v>
      </c>
      <c r="Q150" s="108">
        <f>'Activity-X Ambulatory'!U313</f>
        <v>101.50722166123313</v>
      </c>
      <c r="R150" s="109">
        <f>'Fat Oxidation-LBM'!U312</f>
        <v>0.39945725168028567</v>
      </c>
      <c r="S150" s="106">
        <f>'Fat Oxidation-LBM'!U313</f>
        <v>7.6974170749833357E-2</v>
      </c>
      <c r="T150" s="109">
        <f>'Glucose Oxidation-LBM'!U312</f>
        <v>5.1361361705602135</v>
      </c>
      <c r="U150" s="106">
        <f>'Glucose Oxidation-LBM'!U313</f>
        <v>0.38170869489155584</v>
      </c>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5"/>
      <c r="BE150" s="55"/>
      <c r="BF150" s="55"/>
      <c r="BG150" s="55"/>
      <c r="BH150" s="55"/>
      <c r="BI150" s="55"/>
      <c r="BJ150" s="55"/>
      <c r="BK150" s="55"/>
      <c r="BL150" s="55"/>
      <c r="BM150" s="55"/>
      <c r="BN150" s="55"/>
      <c r="BO150" s="55"/>
      <c r="BP150" s="55"/>
      <c r="BQ150" s="55"/>
      <c r="BR150" s="55"/>
      <c r="BS150" s="55"/>
      <c r="BT150" s="55"/>
      <c r="BU150" s="55"/>
      <c r="BV150" s="55"/>
      <c r="BW150" s="55"/>
      <c r="BX150" s="55"/>
      <c r="BY150" s="55"/>
      <c r="BZ150" s="55"/>
      <c r="CA150" s="55"/>
      <c r="CB150" s="55"/>
      <c r="CC150" s="55"/>
      <c r="CD150" s="55"/>
      <c r="CE150" s="55"/>
      <c r="CF150" s="55"/>
      <c r="CG150" s="55"/>
      <c r="CH150" s="55"/>
      <c r="CI150" s="55"/>
      <c r="CJ150" s="55"/>
      <c r="CK150" s="55"/>
      <c r="CL150" s="55"/>
      <c r="CM150" s="55"/>
      <c r="CN150" s="55"/>
      <c r="CO150" s="55"/>
      <c r="CP150" s="55"/>
    </row>
    <row r="151" spans="1:94">
      <c r="A151" s="101" t="s">
        <v>46</v>
      </c>
      <c r="B151" s="94">
        <f>'VO2-mouse '!U315</f>
        <v>73.863807407407407</v>
      </c>
      <c r="C151" s="95">
        <f>'VO2-mouse '!U316</f>
        <v>3.5410115037753904</v>
      </c>
      <c r="D151" s="105">
        <f>'VO2-LBM'!U315</f>
        <v>4941.2138412305012</v>
      </c>
      <c r="E151" s="97">
        <f>'VO2-LBM'!U316</f>
        <v>106.20125103321971</v>
      </c>
      <c r="F151" s="83">
        <f>'EE-mouse'!U315</f>
        <v>0.36617535140740742</v>
      </c>
      <c r="G151" s="106">
        <f>'EE-mouse'!U316</f>
        <v>1.7624041100007693E-2</v>
      </c>
      <c r="H151" s="98">
        <f>'EE-LBM'!U315</f>
        <v>24.494032090733725</v>
      </c>
      <c r="I151" s="99">
        <f>'EE-LBM'!U316</f>
        <v>0.52270163851170215</v>
      </c>
      <c r="J151" s="98">
        <f>RER!U315</f>
        <v>0.95066620055149642</v>
      </c>
      <c r="K151" s="99">
        <f>RER!U316</f>
        <v>8.1081318041393395E-3</v>
      </c>
      <c r="L151" s="94">
        <f>'Food Intake'!U315</f>
        <v>0.31888888888888889</v>
      </c>
      <c r="M151" s="95">
        <f>'Food Intake'!U316</f>
        <v>7.0305769568136459E-2</v>
      </c>
      <c r="N151" s="107">
        <f>'Activity-X total'!U315</f>
        <v>1337.3333333333333</v>
      </c>
      <c r="O151" s="108">
        <f>'Activity-X total'!U316</f>
        <v>165.92292387330531</v>
      </c>
      <c r="P151" s="86">
        <f>'Activity-X Ambulatory'!U315</f>
        <v>539</v>
      </c>
      <c r="Q151" s="108">
        <f>'Activity-X Ambulatory'!U316</f>
        <v>111.09705466642919</v>
      </c>
      <c r="R151" s="109">
        <f>'Fat Oxidation-LBM'!U315</f>
        <v>0.40168112634048447</v>
      </c>
      <c r="S151" s="106">
        <f>'Fat Oxidation-LBM'!U316</f>
        <v>6.7402087010385026E-2</v>
      </c>
      <c r="T151" s="109">
        <f>'Glucose Oxidation-LBM'!U315</f>
        <v>5.5350237381506391</v>
      </c>
      <c r="U151" s="106">
        <f>'Glucose Oxidation-LBM'!U316</f>
        <v>0.20088702590029073</v>
      </c>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c r="AY151" s="55"/>
      <c r="AZ151" s="55"/>
      <c r="BA151" s="55"/>
      <c r="BB151" s="55"/>
      <c r="BC151" s="55"/>
      <c r="BD151" s="55"/>
      <c r="BE151" s="55"/>
      <c r="BF151" s="55"/>
      <c r="BG151" s="55"/>
      <c r="BH151" s="55"/>
      <c r="BI151" s="55"/>
      <c r="BJ151" s="55"/>
      <c r="BK151" s="55"/>
      <c r="BL151" s="55"/>
      <c r="BM151" s="55"/>
      <c r="BN151" s="55"/>
      <c r="BO151" s="55"/>
      <c r="BP151" s="55"/>
      <c r="BQ151" s="55"/>
      <c r="BR151" s="55"/>
      <c r="BS151" s="55"/>
      <c r="BT151" s="55"/>
      <c r="BU151" s="55"/>
      <c r="BV151" s="55"/>
      <c r="BW151" s="55"/>
      <c r="BX151" s="55"/>
      <c r="BY151" s="55"/>
      <c r="BZ151" s="55"/>
      <c r="CA151" s="55"/>
      <c r="CB151" s="55"/>
      <c r="CC151" s="55"/>
      <c r="CD151" s="55"/>
      <c r="CE151" s="55"/>
      <c r="CF151" s="55"/>
      <c r="CG151" s="55"/>
      <c r="CH151" s="55"/>
      <c r="CI151" s="55"/>
      <c r="CJ151" s="55"/>
      <c r="CK151" s="55"/>
      <c r="CL151" s="55"/>
      <c r="CM151" s="55"/>
      <c r="CN151" s="55"/>
      <c r="CO151" s="55"/>
      <c r="CP151" s="55"/>
    </row>
    <row r="152" spans="1:94">
      <c r="A152" s="102" t="s">
        <v>47</v>
      </c>
      <c r="B152" s="94">
        <f>'VO2-mouse '!U318</f>
        <v>60.344274074074079</v>
      </c>
      <c r="C152" s="95">
        <f>'VO2-mouse '!U319</f>
        <v>3.6389982149683102</v>
      </c>
      <c r="D152" s="105">
        <f>'VO2-LBM'!U318</f>
        <v>4107.0311463185435</v>
      </c>
      <c r="E152" s="97">
        <f>'VO2-LBM'!U319</f>
        <v>317.24884206149733</v>
      </c>
      <c r="F152" s="83">
        <f>'EE-mouse'!U318</f>
        <v>0.2983257794074074</v>
      </c>
      <c r="G152" s="106">
        <f>'EE-mouse'!U319</f>
        <v>1.8187278986174296E-2</v>
      </c>
      <c r="H152" s="98">
        <f>'EE-LBM'!U318</f>
        <v>20.295547799793393</v>
      </c>
      <c r="I152" s="99">
        <f>'EE-LBM'!U319</f>
        <v>1.5707236055979037</v>
      </c>
      <c r="J152" s="98">
        <f>RER!U318</f>
        <v>0.9375907254244944</v>
      </c>
      <c r="K152" s="99">
        <f>RER!U319</f>
        <v>1.3248265441953745E-2</v>
      </c>
      <c r="L152" s="94">
        <f>'Food Intake'!U318</f>
        <v>0.04</v>
      </c>
      <c r="M152" s="95">
        <f>'Food Intake'!U319</f>
        <v>3.2188679859713278E-2</v>
      </c>
      <c r="N152" s="107">
        <f>'Activity-X total'!U318</f>
        <v>645.77777777777783</v>
      </c>
      <c r="O152" s="108">
        <f>'Activity-X total'!U319</f>
        <v>182.51398559636903</v>
      </c>
      <c r="P152" s="86">
        <f>'Activity-X Ambulatory'!U318</f>
        <v>228.33333333333334</v>
      </c>
      <c r="Q152" s="108">
        <f>'Activity-X Ambulatory'!U319</f>
        <v>94.214294739881879</v>
      </c>
      <c r="R152" s="109">
        <f>'Fat Oxidation-LBM'!U318</f>
        <v>0.43122384646695261</v>
      </c>
      <c r="S152" s="106">
        <f>'Fat Oxidation-LBM'!U319</f>
        <v>9.8193346334542256E-2</v>
      </c>
      <c r="T152" s="109">
        <f>'Glucose Oxidation-LBM'!U318</f>
        <v>4.3373312163307709</v>
      </c>
      <c r="U152" s="106">
        <f>'Glucose Oxidation-LBM'!U319</f>
        <v>0.42549553645952526</v>
      </c>
      <c r="V152" s="55"/>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5"/>
      <c r="BE152" s="55"/>
      <c r="BF152" s="55"/>
      <c r="BG152" s="55"/>
      <c r="BH152" s="55"/>
      <c r="BI152" s="55"/>
      <c r="BJ152" s="55"/>
      <c r="BK152" s="55"/>
      <c r="BL152" s="55"/>
      <c r="BM152" s="55"/>
      <c r="BN152" s="55"/>
      <c r="BO152" s="55"/>
      <c r="BP152" s="55"/>
      <c r="BQ152" s="55"/>
      <c r="BR152" s="55"/>
      <c r="BS152" s="55"/>
      <c r="BT152" s="55"/>
      <c r="BU152" s="55"/>
      <c r="BV152" s="55"/>
      <c r="BW152" s="55"/>
      <c r="BX152" s="55"/>
      <c r="BY152" s="55"/>
      <c r="BZ152" s="55"/>
      <c r="CA152" s="55"/>
      <c r="CB152" s="55"/>
      <c r="CC152" s="55"/>
      <c r="CD152" s="55"/>
      <c r="CE152" s="55"/>
      <c r="CF152" s="55"/>
      <c r="CG152" s="55"/>
      <c r="CH152" s="55"/>
      <c r="CI152" s="55"/>
      <c r="CJ152" s="55"/>
      <c r="CK152" s="55"/>
      <c r="CL152" s="55"/>
      <c r="CM152" s="55"/>
      <c r="CN152" s="55"/>
      <c r="CO152" s="55"/>
      <c r="CP152" s="55"/>
    </row>
    <row r="153" spans="1:94">
      <c r="A153" s="102" t="s">
        <v>48</v>
      </c>
      <c r="B153" s="94">
        <f>'VO2-mouse '!U321</f>
        <v>66.498229629629634</v>
      </c>
      <c r="C153" s="95">
        <f>'VO2-mouse '!U322</f>
        <v>3.6844189005801162</v>
      </c>
      <c r="D153" s="105">
        <f>'VO2-LBM'!U321</f>
        <v>4530.9162378817437</v>
      </c>
      <c r="E153" s="97">
        <f>'VO2-LBM'!U322</f>
        <v>330.34187138720176</v>
      </c>
      <c r="F153" s="83">
        <f>'EE-mouse'!U321</f>
        <v>0.32638209007407409</v>
      </c>
      <c r="G153" s="106">
        <f>'EE-mouse'!U322</f>
        <v>1.821854417892713E-2</v>
      </c>
      <c r="H153" s="98">
        <f>'EE-LBM'!U321</f>
        <v>22.227667498356045</v>
      </c>
      <c r="I153" s="99">
        <f>'EE-LBM'!U322</f>
        <v>1.6073140345822632</v>
      </c>
      <c r="J153" s="98">
        <f>RER!U321</f>
        <v>0.90646733892329123</v>
      </c>
      <c r="K153" s="99">
        <f>RER!U322</f>
        <v>1.6059980236495793E-2</v>
      </c>
      <c r="L153" s="94">
        <f>'Food Intake'!U321</f>
        <v>4.8888888888888898E-2</v>
      </c>
      <c r="M153" s="95">
        <f>'Food Intake'!U322</f>
        <v>2.7960510071470265E-2</v>
      </c>
      <c r="N153" s="107">
        <f>'Activity-X total'!U321</f>
        <v>945.66666666666663</v>
      </c>
      <c r="O153" s="108">
        <f>'Activity-X total'!U322</f>
        <v>246.37116308529292</v>
      </c>
      <c r="P153" s="86">
        <f>'Activity-X Ambulatory'!U321</f>
        <v>360.11111111111109</v>
      </c>
      <c r="Q153" s="108">
        <f>'Activity-X Ambulatory'!U322</f>
        <v>135.71666200463014</v>
      </c>
      <c r="R153" s="109">
        <f>'Fat Oxidation-LBM'!U321</f>
        <v>0.7255060202720055</v>
      </c>
      <c r="S153" s="106">
        <f>'Fat Oxidation-LBM'!U322</f>
        <v>0.13487481107129459</v>
      </c>
      <c r="T153" s="109">
        <f>'Glucose Oxidation-LBM'!U321</f>
        <v>4.109556449505285</v>
      </c>
      <c r="U153" s="106">
        <f>'Glucose Oxidation-LBM'!U322</f>
        <v>0.38404642692948948</v>
      </c>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c r="AY153" s="55"/>
      <c r="AZ153" s="55"/>
      <c r="BA153" s="55"/>
      <c r="BB153" s="55"/>
      <c r="BC153" s="55"/>
      <c r="BD153" s="55"/>
      <c r="BE153" s="55"/>
      <c r="BF153" s="55"/>
      <c r="BG153" s="55"/>
      <c r="BH153" s="55"/>
      <c r="BI153" s="55"/>
      <c r="BJ153" s="55"/>
      <c r="BK153" s="55"/>
      <c r="BL153" s="55"/>
      <c r="BM153" s="55"/>
      <c r="BN153" s="55"/>
      <c r="BO153" s="55"/>
      <c r="BP153" s="55"/>
      <c r="BQ153" s="55"/>
      <c r="BR153" s="55"/>
      <c r="BS153" s="55"/>
      <c r="BT153" s="55"/>
      <c r="BU153" s="55"/>
      <c r="BV153" s="55"/>
      <c r="BW153" s="55"/>
      <c r="BX153" s="55"/>
      <c r="BY153" s="55"/>
      <c r="BZ153" s="55"/>
      <c r="CA153" s="55"/>
      <c r="CB153" s="55"/>
      <c r="CC153" s="55"/>
      <c r="CD153" s="55"/>
      <c r="CE153" s="55"/>
      <c r="CF153" s="55"/>
      <c r="CG153" s="55"/>
      <c r="CH153" s="55"/>
      <c r="CI153" s="55"/>
      <c r="CJ153" s="55"/>
      <c r="CK153" s="55"/>
      <c r="CL153" s="55"/>
      <c r="CM153" s="55"/>
      <c r="CN153" s="55"/>
      <c r="CO153" s="55"/>
      <c r="CP153" s="55"/>
    </row>
    <row r="154" spans="1:94">
      <c r="A154" s="102" t="s">
        <v>49</v>
      </c>
      <c r="B154" s="94">
        <f>'VO2-mouse '!U324</f>
        <v>59.022025925925931</v>
      </c>
      <c r="C154" s="95">
        <f>'VO2-mouse '!U325</f>
        <v>2.1421139227665522</v>
      </c>
      <c r="D154" s="105">
        <f>'VO2-LBM'!U324</f>
        <v>4023.7860488884698</v>
      </c>
      <c r="E154" s="97">
        <f>'VO2-LBM'!U325</f>
        <v>253.40274585901554</v>
      </c>
      <c r="F154" s="83">
        <f>'EE-mouse'!U324</f>
        <v>0.28742931951851852</v>
      </c>
      <c r="G154" s="106">
        <f>'EE-mouse'!U325</f>
        <v>1.0145509495748503E-2</v>
      </c>
      <c r="H154" s="98">
        <f>'EE-LBM'!U324</f>
        <v>19.580334818251416</v>
      </c>
      <c r="I154" s="99">
        <f>'EE-LBM'!U325</f>
        <v>1.1959350641003845</v>
      </c>
      <c r="J154" s="98">
        <f>RER!U324</f>
        <v>0.87417592493914553</v>
      </c>
      <c r="K154" s="99">
        <f>RER!U325</f>
        <v>1.6572007170421867E-2</v>
      </c>
      <c r="L154" s="94">
        <f>'Food Intake'!U324</f>
        <v>3.1111111111111114E-2</v>
      </c>
      <c r="M154" s="95">
        <f>'Food Intake'!U325</f>
        <v>2.0510461046638593E-2</v>
      </c>
      <c r="N154" s="107">
        <f>'Activity-X total'!U324</f>
        <v>635.44444444444446</v>
      </c>
      <c r="O154" s="108">
        <f>'Activity-X total'!U325</f>
        <v>142.15192490109453</v>
      </c>
      <c r="P154" s="86">
        <f>'Activity-X Ambulatory'!U324</f>
        <v>200.44444444444446</v>
      </c>
      <c r="Q154" s="108">
        <f>'Activity-X Ambulatory'!U325</f>
        <v>59.937956604936979</v>
      </c>
      <c r="R154" s="109">
        <f>'Fat Oxidation-LBM'!U324</f>
        <v>0.88929841317172675</v>
      </c>
      <c r="S154" s="106">
        <f>'Fat Oxidation-LBM'!U325</f>
        <v>0.14783545627019015</v>
      </c>
      <c r="T154" s="109">
        <f>'Glucose Oxidation-LBM'!U324</f>
        <v>2.9870841053952897</v>
      </c>
      <c r="U154" s="106">
        <f>'Glucose Oxidation-LBM'!U325</f>
        <v>0.25130610125794645</v>
      </c>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c r="BK154" s="55"/>
      <c r="BL154" s="55"/>
      <c r="BM154" s="55"/>
      <c r="BN154" s="55"/>
      <c r="BO154" s="55"/>
      <c r="BP154" s="55"/>
      <c r="BQ154" s="55"/>
      <c r="BR154" s="55"/>
      <c r="BS154" s="55"/>
      <c r="BT154" s="55"/>
      <c r="BU154" s="55"/>
      <c r="BV154" s="55"/>
      <c r="BW154" s="55"/>
      <c r="BX154" s="55"/>
      <c r="BY154" s="55"/>
      <c r="BZ154" s="55"/>
      <c r="CA154" s="55"/>
      <c r="CB154" s="55"/>
      <c r="CC154" s="55"/>
      <c r="CD154" s="55"/>
      <c r="CE154" s="55"/>
      <c r="CF154" s="55"/>
      <c r="CG154" s="55"/>
      <c r="CH154" s="55"/>
      <c r="CI154" s="55"/>
      <c r="CJ154" s="55"/>
      <c r="CK154" s="55"/>
      <c r="CL154" s="55"/>
      <c r="CM154" s="55"/>
      <c r="CN154" s="55"/>
      <c r="CO154" s="55"/>
      <c r="CP154" s="55"/>
    </row>
    <row r="155" spans="1:94">
      <c r="A155" s="102" t="s">
        <v>50</v>
      </c>
      <c r="B155" s="94">
        <f>'VO2-mouse '!U327</f>
        <v>59.98882592592593</v>
      </c>
      <c r="C155" s="95">
        <f>'VO2-mouse '!U328</f>
        <v>2.2852630211952518</v>
      </c>
      <c r="D155" s="105">
        <f>'VO2-LBM'!U327</f>
        <v>4103.3307875399296</v>
      </c>
      <c r="E155" s="97">
        <f>'VO2-LBM'!U328</f>
        <v>286.20311559990915</v>
      </c>
      <c r="F155" s="83">
        <f>'EE-mouse'!U327</f>
        <v>0.29085495307407411</v>
      </c>
      <c r="G155" s="106">
        <f>'EE-mouse'!U328</f>
        <v>1.1331542468549824E-2</v>
      </c>
      <c r="H155" s="98">
        <f>'EE-LBM'!U327</f>
        <v>19.882011854676673</v>
      </c>
      <c r="I155" s="99">
        <f>'EE-LBM'!U328</f>
        <v>1.3747722886931744</v>
      </c>
      <c r="J155" s="98">
        <f>RER!U327</f>
        <v>0.85434588174020276</v>
      </c>
      <c r="K155" s="99">
        <f>RER!U328</f>
        <v>1.5269340570539192E-2</v>
      </c>
      <c r="L155" s="94">
        <f>'Food Intake'!U327</f>
        <v>2.0000000000000004E-2</v>
      </c>
      <c r="M155" s="95">
        <f>'Food Intake'!U328</f>
        <v>1.7559422921421233E-2</v>
      </c>
      <c r="N155" s="107">
        <f>'Activity-X total'!U327</f>
        <v>750</v>
      </c>
      <c r="O155" s="108">
        <f>'Activity-X total'!U328</f>
        <v>155.08151978162252</v>
      </c>
      <c r="P155" s="86">
        <f>'Activity-X Ambulatory'!U327</f>
        <v>290.33333333333331</v>
      </c>
      <c r="Q155" s="108">
        <f>'Activity-X Ambulatory'!U328</f>
        <v>62.197266820978562</v>
      </c>
      <c r="R155" s="109">
        <f>'Fat Oxidation-LBM'!U327</f>
        <v>1.0380831005620521</v>
      </c>
      <c r="S155" s="106">
        <f>'Fat Oxidation-LBM'!U328</f>
        <v>0.1503392266795725</v>
      </c>
      <c r="T155" s="109">
        <f>'Glucose Oxidation-LBM'!U327</f>
        <v>2.6913391312984323</v>
      </c>
      <c r="U155" s="106">
        <f>'Glucose Oxidation-LBM'!U328</f>
        <v>0.34241752809272535</v>
      </c>
      <c r="V155" s="55"/>
      <c r="W155" s="55"/>
      <c r="X155" s="55"/>
      <c r="Y155" s="55"/>
      <c r="Z155" s="55"/>
      <c r="AA155" s="55"/>
      <c r="AB155" s="55"/>
      <c r="AC155" s="55"/>
      <c r="AD155" s="55"/>
      <c r="AE155" s="55"/>
      <c r="AF155" s="55"/>
      <c r="AG155" s="55"/>
      <c r="AH155" s="55"/>
      <c r="AI155" s="55"/>
      <c r="AJ155" s="55"/>
      <c r="AK155" s="55"/>
      <c r="AL155" s="55"/>
      <c r="AM155" s="55"/>
      <c r="AN155" s="55"/>
      <c r="AO155" s="55"/>
      <c r="AP155" s="55"/>
      <c r="AQ155" s="55"/>
      <c r="AR155" s="55"/>
      <c r="AS155" s="55"/>
      <c r="AT155" s="55"/>
      <c r="AU155" s="55"/>
      <c r="AV155" s="55"/>
      <c r="AW155" s="55"/>
      <c r="AX155" s="55"/>
      <c r="AY155" s="55"/>
      <c r="AZ155" s="55"/>
      <c r="BA155" s="55"/>
      <c r="BB155" s="55"/>
      <c r="BC155" s="55"/>
      <c r="BD155" s="55"/>
      <c r="BE155" s="55"/>
      <c r="BF155" s="55"/>
      <c r="BG155" s="55"/>
      <c r="BH155" s="55"/>
      <c r="BI155" s="55"/>
      <c r="BJ155" s="55"/>
      <c r="BK155" s="55"/>
      <c r="BL155" s="55"/>
      <c r="BM155" s="55"/>
      <c r="BN155" s="55"/>
      <c r="BO155" s="55"/>
      <c r="BP155" s="55"/>
      <c r="BQ155" s="55"/>
      <c r="BR155" s="55"/>
      <c r="BS155" s="55"/>
      <c r="BT155" s="55"/>
      <c r="BU155" s="55"/>
      <c r="BV155" s="55"/>
      <c r="BW155" s="55"/>
      <c r="BX155" s="55"/>
      <c r="BY155" s="55"/>
      <c r="BZ155" s="55"/>
      <c r="CA155" s="55"/>
      <c r="CB155" s="55"/>
      <c r="CC155" s="55"/>
      <c r="CD155" s="55"/>
      <c r="CE155" s="55"/>
      <c r="CF155" s="55"/>
      <c r="CG155" s="55"/>
      <c r="CH155" s="55"/>
      <c r="CI155" s="55"/>
      <c r="CJ155" s="55"/>
      <c r="CK155" s="55"/>
      <c r="CL155" s="55"/>
      <c r="CM155" s="55"/>
      <c r="CN155" s="55"/>
      <c r="CO155" s="55"/>
      <c r="CP155" s="55"/>
    </row>
    <row r="156" spans="1:94">
      <c r="A156" s="102" t="s">
        <v>51</v>
      </c>
      <c r="B156" s="94">
        <f>'VO2-mouse '!U330</f>
        <v>71.457040740740752</v>
      </c>
      <c r="C156" s="95">
        <f>'VO2-mouse '!U331</f>
        <v>4.6141855475963753</v>
      </c>
      <c r="D156" s="105">
        <f>'VO2-LBM'!U330</f>
        <v>4787.1301986386425</v>
      </c>
      <c r="E156" s="97">
        <f>'VO2-LBM'!U331</f>
        <v>222.5549289631725</v>
      </c>
      <c r="F156" s="83">
        <f>'EE-mouse'!U330</f>
        <v>0.34353435040740748</v>
      </c>
      <c r="G156" s="106">
        <f>'EE-mouse'!U331</f>
        <v>2.2313474194800856E-2</v>
      </c>
      <c r="H156" s="98">
        <f>'EE-LBM'!U330</f>
        <v>23.008987554799909</v>
      </c>
      <c r="I156" s="99">
        <f>'EE-LBM'!U331</f>
        <v>1.0673973826550733</v>
      </c>
      <c r="J156" s="98">
        <f>RER!U330</f>
        <v>0.8136735204120632</v>
      </c>
      <c r="K156" s="99">
        <f>RER!U331</f>
        <v>1.1164829062763388E-2</v>
      </c>
      <c r="L156" s="94">
        <f>'Food Intake'!U330</f>
        <v>3.3333333333333331E-3</v>
      </c>
      <c r="M156" s="95">
        <f>'Food Intake'!U331</f>
        <v>2.3570226039551583E-3</v>
      </c>
      <c r="N156" s="107">
        <f>'Activity-X total'!U330</f>
        <v>1494.7777777777778</v>
      </c>
      <c r="O156" s="108">
        <f>'Activity-X total'!U331</f>
        <v>213.35265392835311</v>
      </c>
      <c r="P156" s="86">
        <f>'Activity-X Ambulatory'!U330</f>
        <v>586.66666666666663</v>
      </c>
      <c r="Q156" s="108">
        <f>'Activity-X Ambulatory'!U331</f>
        <v>130.32747216147484</v>
      </c>
      <c r="R156" s="109">
        <f>'Fat Oxidation-LBM'!U330</f>
        <v>1.4972397374924369</v>
      </c>
      <c r="S156" s="106">
        <f>'Fat Oxidation-LBM'!U331</f>
        <v>0.11792401049191703</v>
      </c>
      <c r="T156" s="109">
        <f>'Glucose Oxidation-LBM'!U330</f>
        <v>2.3660055902346953</v>
      </c>
      <c r="U156" s="106">
        <f>'Glucose Oxidation-LBM'!U331</f>
        <v>0.26198701056103774</v>
      </c>
      <c r="V156" s="55"/>
      <c r="W156" s="55"/>
      <c r="X156" s="55"/>
      <c r="Y156" s="55"/>
      <c r="Z156" s="55"/>
      <c r="AA156" s="55"/>
      <c r="AB156" s="55"/>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c r="BW156" s="55"/>
      <c r="BX156" s="55"/>
      <c r="BY156" s="55"/>
      <c r="BZ156" s="55"/>
      <c r="CA156" s="55"/>
      <c r="CB156" s="55"/>
      <c r="CC156" s="55"/>
      <c r="CD156" s="55"/>
      <c r="CE156" s="55"/>
      <c r="CF156" s="55"/>
      <c r="CG156" s="55"/>
      <c r="CH156" s="55"/>
      <c r="CI156" s="55"/>
      <c r="CJ156" s="55"/>
      <c r="CK156" s="55"/>
      <c r="CL156" s="55"/>
      <c r="CM156" s="55"/>
      <c r="CN156" s="55"/>
      <c r="CO156" s="55"/>
      <c r="CP156" s="55"/>
    </row>
    <row r="157" spans="1:94">
      <c r="A157" s="102" t="s">
        <v>52</v>
      </c>
      <c r="B157" s="94">
        <f>'VO2-mouse '!U333</f>
        <v>67.723814814814816</v>
      </c>
      <c r="C157" s="95">
        <f>'VO2-mouse '!U334</f>
        <v>2.0820046141710038</v>
      </c>
      <c r="D157" s="105">
        <f>'VO2-LBM'!U333</f>
        <v>4556.0649586072213</v>
      </c>
      <c r="E157" s="97">
        <f>'VO2-LBM'!U334</f>
        <v>99.690069816937992</v>
      </c>
      <c r="F157" s="83">
        <f>'EE-mouse'!U333</f>
        <v>0.32447212962962962</v>
      </c>
      <c r="G157" s="106">
        <f>'EE-mouse'!U334</f>
        <v>9.994273364283067E-3</v>
      </c>
      <c r="H157" s="98">
        <f>'EE-LBM'!U333</f>
        <v>21.824439509344803</v>
      </c>
      <c r="I157" s="99">
        <f>'EE-LBM'!U334</f>
        <v>0.45270431226263513</v>
      </c>
      <c r="J157" s="98">
        <f>RER!U333</f>
        <v>0.80066068971897386</v>
      </c>
      <c r="K157" s="99">
        <f>RER!U334</f>
        <v>9.5088144417598639E-3</v>
      </c>
      <c r="L157" s="94">
        <f>'Food Intake'!U333</f>
        <v>4.3333333333333335E-2</v>
      </c>
      <c r="M157" s="95">
        <f>'Food Intake'!U334</f>
        <v>1.8027756377319949E-2</v>
      </c>
      <c r="N157" s="107">
        <f>'Activity-X total'!U333</f>
        <v>947.66666666666663</v>
      </c>
      <c r="O157" s="108">
        <f>'Activity-X total'!U334</f>
        <v>110.65650053707243</v>
      </c>
      <c r="P157" s="86">
        <f>'Activity-X Ambulatory'!U333</f>
        <v>327</v>
      </c>
      <c r="Q157" s="108">
        <f>'Activity-X Ambulatory'!U334</f>
        <v>72.331029149167918</v>
      </c>
      <c r="R157" s="109">
        <f>'Fat Oxidation-LBM'!U333</f>
        <v>1.5385851156715906</v>
      </c>
      <c r="S157" s="106">
        <f>'Fat Oxidation-LBM'!U334</f>
        <v>9.5999313221314109E-2</v>
      </c>
      <c r="T157" s="109">
        <f>'Glucose Oxidation-LBM'!U333</f>
        <v>1.9445743944631617</v>
      </c>
      <c r="U157" s="106">
        <f>'Glucose Oxidation-LBM'!U334</f>
        <v>0.1773162832688738</v>
      </c>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c r="CA157" s="55"/>
      <c r="CB157" s="55"/>
      <c r="CC157" s="55"/>
      <c r="CD157" s="55"/>
      <c r="CE157" s="55"/>
      <c r="CF157" s="55"/>
      <c r="CG157" s="55"/>
      <c r="CH157" s="55"/>
      <c r="CI157" s="55"/>
      <c r="CJ157" s="55"/>
      <c r="CK157" s="55"/>
      <c r="CL157" s="55"/>
      <c r="CM157" s="55"/>
      <c r="CN157" s="55"/>
      <c r="CO157" s="55"/>
      <c r="CP157" s="55"/>
    </row>
    <row r="158" spans="1:94">
      <c r="A158" s="102" t="s">
        <v>53</v>
      </c>
      <c r="B158" s="94">
        <f>'VO2-mouse '!U336</f>
        <v>65.635748148148139</v>
      </c>
      <c r="C158" s="95">
        <f>'VO2-mouse '!U337</f>
        <v>2.2176373189358012</v>
      </c>
      <c r="D158" s="105">
        <f>'VO2-LBM'!U336</f>
        <v>4425.8577880563689</v>
      </c>
      <c r="E158" s="97">
        <f>'VO2-LBM'!U337</f>
        <v>158.44409505102126</v>
      </c>
      <c r="F158" s="83">
        <f>'EE-mouse'!U336</f>
        <v>0.31403100081481483</v>
      </c>
      <c r="G158" s="106">
        <f>'EE-mouse'!U337</f>
        <v>1.0745281703047962E-2</v>
      </c>
      <c r="H158" s="98">
        <f>'EE-LBM'!U336</f>
        <v>21.175839149603153</v>
      </c>
      <c r="I158" s="99">
        <f>'EE-LBM'!U337</f>
        <v>0.76774107719465834</v>
      </c>
      <c r="J158" s="98">
        <f>RER!U336</f>
        <v>0.79353155290483179</v>
      </c>
      <c r="K158" s="99">
        <f>RER!U337</f>
        <v>1.0333857145711013E-2</v>
      </c>
      <c r="L158" s="94">
        <f>'Food Intake'!U336</f>
        <v>6.0000000000000005E-2</v>
      </c>
      <c r="M158" s="95">
        <f>'Food Intake'!U337</f>
        <v>2.9580398915498077E-2</v>
      </c>
      <c r="N158" s="107">
        <f>'Activity-X total'!U336</f>
        <v>692.77777777777783</v>
      </c>
      <c r="O158" s="108">
        <f>'Activity-X total'!U337</f>
        <v>88.318831793580259</v>
      </c>
      <c r="P158" s="86">
        <f>'Activity-X Ambulatory'!U336</f>
        <v>214.11111111111111</v>
      </c>
      <c r="Q158" s="108">
        <f>'Activity-X Ambulatory'!U337</f>
        <v>35.690196461448487</v>
      </c>
      <c r="R158" s="109">
        <f>'Fat Oxidation-LBM'!U336</f>
        <v>1.5328428571501307</v>
      </c>
      <c r="S158" s="106">
        <f>'Fat Oxidation-LBM'!U337</f>
        <v>8.6603556593712425E-2</v>
      </c>
      <c r="T158" s="109">
        <f>'Glucose Oxidation-LBM'!U336</f>
        <v>1.7856246684357144</v>
      </c>
      <c r="U158" s="106">
        <f>'Glucose Oxidation-LBM'!U337</f>
        <v>0.22619796038609855</v>
      </c>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5"/>
      <c r="BT158" s="55"/>
      <c r="BU158" s="55"/>
      <c r="BV158" s="55"/>
      <c r="BW158" s="55"/>
      <c r="BX158" s="55"/>
      <c r="BY158" s="55"/>
      <c r="BZ158" s="55"/>
      <c r="CA158" s="55"/>
      <c r="CB158" s="55"/>
      <c r="CC158" s="55"/>
      <c r="CD158" s="55"/>
      <c r="CE158" s="55"/>
      <c r="CF158" s="55"/>
      <c r="CG158" s="55"/>
      <c r="CH158" s="55"/>
      <c r="CI158" s="55"/>
      <c r="CJ158" s="55"/>
      <c r="CK158" s="55"/>
      <c r="CL158" s="55"/>
      <c r="CM158" s="55"/>
      <c r="CN158" s="55"/>
      <c r="CO158" s="55"/>
      <c r="CP158" s="55"/>
    </row>
    <row r="159" spans="1:94">
      <c r="A159" s="102" t="s">
        <v>54</v>
      </c>
      <c r="B159" s="94">
        <f>'VO2-mouse '!U339</f>
        <v>62.538737037037031</v>
      </c>
      <c r="C159" s="95">
        <f>'VO2-mouse '!U340</f>
        <v>2.3096757737926308</v>
      </c>
      <c r="D159" s="105">
        <f>'VO2-LBM'!U339</f>
        <v>4201.1007501842723</v>
      </c>
      <c r="E159" s="97">
        <f>'VO2-LBM'!U340</f>
        <v>99.245767997103897</v>
      </c>
      <c r="F159" s="83">
        <f>'EE-mouse'!U339</f>
        <v>0.30089110959259263</v>
      </c>
      <c r="G159" s="106">
        <f>'EE-mouse'!U340</f>
        <v>1.0758247554646298E-2</v>
      </c>
      <c r="H159" s="98">
        <f>'EE-LBM'!U339</f>
        <v>20.216078353048829</v>
      </c>
      <c r="I159" s="99">
        <f>'EE-LBM'!U340</f>
        <v>0.46420814212322759</v>
      </c>
      <c r="J159" s="98">
        <f>RER!U339</f>
        <v>0.82027700886646504</v>
      </c>
      <c r="K159" s="99">
        <f>RER!U340</f>
        <v>1.9540178847998153E-2</v>
      </c>
      <c r="L159" s="94">
        <f>'Food Intake'!U339</f>
        <v>5.1111111111111114E-2</v>
      </c>
      <c r="M159" s="95">
        <f>'Food Intake'!U340</f>
        <v>3.9561641229733165E-2</v>
      </c>
      <c r="N159" s="107">
        <f>'Activity-X total'!U339</f>
        <v>741.77777777777783</v>
      </c>
      <c r="O159" s="108">
        <f>'Activity-X total'!U340</f>
        <v>122.14117262161324</v>
      </c>
      <c r="P159" s="86">
        <f>'Activity-X Ambulatory'!U339</f>
        <v>202.22222222222223</v>
      </c>
      <c r="Q159" s="108">
        <f>'Activity-X Ambulatory'!U340</f>
        <v>75.897002169200363</v>
      </c>
      <c r="R159" s="109">
        <f>'Fat Oxidation-LBM'!U339</f>
        <v>1.2773886591660908</v>
      </c>
      <c r="S159" s="106">
        <f>'Fat Oxidation-LBM'!U340</f>
        <v>0.14698995689929353</v>
      </c>
      <c r="T159" s="109">
        <f>'Glucose Oxidation-LBM'!U339</f>
        <v>2.1752346665551889</v>
      </c>
      <c r="U159" s="106">
        <f>'Glucose Oxidation-LBM'!U340</f>
        <v>0.36088417898048025</v>
      </c>
      <c r="V159" s="55"/>
      <c r="W159" s="55"/>
      <c r="X159" s="55"/>
      <c r="Y159" s="55"/>
      <c r="Z159" s="55"/>
      <c r="AA159" s="55"/>
      <c r="AB159" s="55"/>
      <c r="AC159" s="55"/>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55"/>
      <c r="BJ159" s="55"/>
      <c r="BK159" s="55"/>
      <c r="BL159" s="55"/>
      <c r="BM159" s="55"/>
      <c r="BN159" s="55"/>
      <c r="BO159" s="55"/>
      <c r="BP159" s="55"/>
      <c r="BQ159" s="55"/>
      <c r="BR159" s="55"/>
      <c r="BS159" s="55"/>
      <c r="BT159" s="55"/>
      <c r="BU159" s="55"/>
      <c r="BV159" s="55"/>
      <c r="BW159" s="55"/>
      <c r="BX159" s="55"/>
      <c r="BY159" s="55"/>
      <c r="BZ159" s="55"/>
      <c r="CA159" s="55"/>
      <c r="CB159" s="55"/>
      <c r="CC159" s="55"/>
      <c r="CD159" s="55"/>
      <c r="CE159" s="55"/>
      <c r="CF159" s="55"/>
      <c r="CG159" s="55"/>
      <c r="CH159" s="55"/>
      <c r="CI159" s="55"/>
      <c r="CJ159" s="55"/>
      <c r="CK159" s="55"/>
      <c r="CL159" s="55"/>
      <c r="CM159" s="55"/>
      <c r="CN159" s="55"/>
      <c r="CO159" s="55"/>
      <c r="CP159" s="55"/>
    </row>
    <row r="160" spans="1:94">
      <c r="A160" s="102" t="s">
        <v>55</v>
      </c>
      <c r="B160" s="94">
        <f>'VO2-mouse '!U342</f>
        <v>62.186259259259259</v>
      </c>
      <c r="C160" s="95">
        <f>'VO2-mouse '!U343</f>
        <v>1.718749277295271</v>
      </c>
      <c r="D160" s="105">
        <f>'VO2-LBM'!U342</f>
        <v>4231.2977545557906</v>
      </c>
      <c r="E160" s="97">
        <f>'VO2-LBM'!U343</f>
        <v>239.61727684346326</v>
      </c>
      <c r="F160" s="83">
        <f>'EE-mouse'!U342</f>
        <v>0.29883917148148154</v>
      </c>
      <c r="G160" s="106">
        <f>'EE-mouse'!U343</f>
        <v>8.3253405430782669E-3</v>
      </c>
      <c r="H160" s="98">
        <f>'EE-LBM'!U342</f>
        <v>20.336315000868602</v>
      </c>
      <c r="I160" s="99">
        <f>'EE-LBM'!U343</f>
        <v>1.1567977751520435</v>
      </c>
      <c r="J160" s="98">
        <f>RER!U342</f>
        <v>0.81326619435073744</v>
      </c>
      <c r="K160" s="99">
        <f>RER!U343</f>
        <v>1.5363274408870704E-2</v>
      </c>
      <c r="L160" s="94">
        <f>'Food Intake'!U342</f>
        <v>9.6666666666666679E-2</v>
      </c>
      <c r="M160" s="95">
        <f>'Food Intake'!U343</f>
        <v>4.272001872658765E-2</v>
      </c>
      <c r="N160" s="107">
        <f>'Activity-X total'!U342</f>
        <v>693.11111111111109</v>
      </c>
      <c r="O160" s="108">
        <f>'Activity-X total'!U343</f>
        <v>132.02761121620276</v>
      </c>
      <c r="P160" s="86">
        <f>'Activity-X Ambulatory'!U342</f>
        <v>222.11111111111111</v>
      </c>
      <c r="Q160" s="108">
        <f>'Activity-X Ambulatory'!U343</f>
        <v>52.308232952068842</v>
      </c>
      <c r="R160" s="109">
        <f>'Fat Oxidation-LBM'!U342</f>
        <v>1.3250932787095253</v>
      </c>
      <c r="S160" s="106">
        <f>'Fat Oxidation-LBM'!U343</f>
        <v>0.11891943331755482</v>
      </c>
      <c r="T160" s="109">
        <f>'Glucose Oxidation-LBM'!U342</f>
        <v>2.0866985865470493</v>
      </c>
      <c r="U160" s="106">
        <f>'Glucose Oxidation-LBM'!U343</f>
        <v>0.29227057805310003</v>
      </c>
      <c r="V160" s="55"/>
      <c r="W160" s="55"/>
      <c r="X160" s="55"/>
      <c r="Y160" s="55"/>
      <c r="Z160" s="55"/>
      <c r="AA160" s="55"/>
      <c r="AB160" s="55"/>
      <c r="AC160" s="55"/>
      <c r="AD160" s="55"/>
      <c r="AE160" s="55"/>
      <c r="AF160" s="55"/>
      <c r="AG160" s="55"/>
      <c r="AH160" s="55"/>
      <c r="AI160" s="55"/>
      <c r="AJ160" s="55"/>
      <c r="AK160" s="55"/>
      <c r="AL160" s="55"/>
      <c r="AM160" s="55"/>
      <c r="AN160" s="55"/>
      <c r="AO160" s="55"/>
      <c r="AP160" s="55"/>
      <c r="AQ160" s="55"/>
      <c r="AR160" s="55"/>
      <c r="AS160" s="55"/>
      <c r="AT160" s="55"/>
      <c r="AU160" s="55"/>
      <c r="AV160" s="55"/>
      <c r="AW160" s="55"/>
      <c r="AX160" s="55"/>
      <c r="AY160" s="55"/>
      <c r="AZ160" s="55"/>
      <c r="BA160" s="55"/>
      <c r="BB160" s="55"/>
      <c r="BC160" s="55"/>
      <c r="BD160" s="55"/>
      <c r="BE160" s="55"/>
      <c r="BF160" s="55"/>
      <c r="BG160" s="55"/>
      <c r="BH160" s="55"/>
      <c r="BI160" s="55"/>
      <c r="BJ160" s="55"/>
      <c r="BK160" s="55"/>
      <c r="BL160" s="55"/>
      <c r="BM160" s="55"/>
      <c r="BN160" s="55"/>
      <c r="BO160" s="55"/>
      <c r="BP160" s="55"/>
      <c r="BQ160" s="55"/>
      <c r="BR160" s="55"/>
      <c r="BS160" s="55"/>
      <c r="BT160" s="55"/>
      <c r="BU160" s="55"/>
      <c r="BV160" s="55"/>
      <c r="BW160" s="55"/>
      <c r="BX160" s="55"/>
      <c r="BY160" s="55"/>
      <c r="BZ160" s="55"/>
      <c r="CA160" s="55"/>
      <c r="CB160" s="55"/>
      <c r="CC160" s="55"/>
      <c r="CD160" s="55"/>
      <c r="CE160" s="55"/>
      <c r="CF160" s="55"/>
      <c r="CG160" s="55"/>
      <c r="CH160" s="55"/>
      <c r="CI160" s="55"/>
      <c r="CJ160" s="55"/>
      <c r="CK160" s="55"/>
      <c r="CL160" s="55"/>
      <c r="CM160" s="55"/>
      <c r="CN160" s="55"/>
      <c r="CO160" s="55"/>
      <c r="CP160" s="55"/>
    </row>
    <row r="161" spans="1:94">
      <c r="A161" s="104" t="s">
        <v>56</v>
      </c>
      <c r="B161" s="94">
        <f>'VO2-mouse '!U345</f>
        <v>61.83511851851852</v>
      </c>
      <c r="C161" s="95">
        <f>'VO2-mouse '!U346</f>
        <v>3.0670756577216238</v>
      </c>
      <c r="D161" s="105">
        <f>'VO2-LBM'!U345</f>
        <v>4182.5891775331502</v>
      </c>
      <c r="E161" s="97">
        <f>'VO2-LBM'!U346</f>
        <v>222.81135607612362</v>
      </c>
      <c r="F161" s="83">
        <f>'EE-mouse'!U345</f>
        <v>0.29776492637037039</v>
      </c>
      <c r="G161" s="106">
        <f>'EE-mouse'!U346</f>
        <v>1.4855301725724164E-2</v>
      </c>
      <c r="H161" s="98">
        <f>'EE-LBM'!U345</f>
        <v>20.145734820575264</v>
      </c>
      <c r="I161" s="99">
        <f>'EE-LBM'!U346</f>
        <v>1.0805886031492735</v>
      </c>
      <c r="J161" s="98">
        <f>RER!U345</f>
        <v>0.82399612619816998</v>
      </c>
      <c r="K161" s="99">
        <f>RER!U346</f>
        <v>1.7630741488005291E-2</v>
      </c>
      <c r="L161" s="94">
        <f>'Food Intake'!U345</f>
        <v>4.3333333333333342E-2</v>
      </c>
      <c r="M161" s="95">
        <f>'Food Intake'!U346</f>
        <v>3.0459444804161781E-2</v>
      </c>
      <c r="N161" s="107">
        <f>'Activity-X total'!U345</f>
        <v>538.55555555555554</v>
      </c>
      <c r="O161" s="108">
        <f>'Activity-X total'!U346</f>
        <v>122.53447486672555</v>
      </c>
      <c r="P161" s="86">
        <f>'Activity-X Ambulatory'!U345</f>
        <v>131.88888888888889</v>
      </c>
      <c r="Q161" s="108">
        <f>'Activity-X Ambulatory'!U346</f>
        <v>32.687682204482385</v>
      </c>
      <c r="R161" s="109">
        <f>'Fat Oxidation-LBM'!U345</f>
        <v>1.2429749640756644</v>
      </c>
      <c r="S161" s="106">
        <f>'Fat Oxidation-LBM'!U346</f>
        <v>0.1327169393583201</v>
      </c>
      <c r="T161" s="109">
        <f>'Glucose Oxidation-LBM'!U345</f>
        <v>2.2434886778791636</v>
      </c>
      <c r="U161" s="106">
        <f>'Glucose Oxidation-LBM'!U346</f>
        <v>0.35001284563223872</v>
      </c>
      <c r="V161" s="55"/>
      <c r="W161" s="55"/>
      <c r="X161" s="55"/>
      <c r="Y161" s="55"/>
      <c r="Z161" s="55"/>
      <c r="AA161" s="55"/>
      <c r="AB161" s="55"/>
      <c r="AC161" s="55"/>
      <c r="AD161" s="55"/>
      <c r="AE161" s="55"/>
      <c r="AF161" s="55"/>
      <c r="AG161" s="55"/>
      <c r="AH161" s="55"/>
      <c r="AI161" s="55"/>
      <c r="AJ161" s="55"/>
      <c r="AK161" s="55"/>
      <c r="AL161" s="55"/>
      <c r="AM161" s="55"/>
      <c r="AN161" s="55"/>
      <c r="AO161" s="55"/>
      <c r="AP161" s="55"/>
      <c r="AQ161" s="55"/>
      <c r="AR161" s="55"/>
      <c r="AS161" s="55"/>
      <c r="AT161" s="55"/>
      <c r="AU161" s="55"/>
      <c r="AV161" s="55"/>
      <c r="AW161" s="55"/>
      <c r="AX161" s="55"/>
      <c r="AY161" s="55"/>
      <c r="AZ161" s="55"/>
      <c r="BA161" s="55"/>
      <c r="BB161" s="55"/>
      <c r="BC161" s="55"/>
      <c r="BD161" s="55"/>
      <c r="BE161" s="55"/>
      <c r="BF161" s="55"/>
      <c r="BG161" s="55"/>
      <c r="BH161" s="55"/>
      <c r="BI161" s="55"/>
      <c r="BJ161" s="55"/>
      <c r="BK161" s="55"/>
      <c r="BL161" s="55"/>
      <c r="BM161" s="55"/>
      <c r="BN161" s="55"/>
      <c r="BO161" s="55"/>
      <c r="BP161" s="55"/>
      <c r="BQ161" s="55"/>
      <c r="BR161" s="55"/>
      <c r="BS161" s="55"/>
      <c r="BT161" s="55"/>
      <c r="BU161" s="55"/>
      <c r="BV161" s="55"/>
      <c r="BW161" s="55"/>
      <c r="BX161" s="55"/>
      <c r="BY161" s="55"/>
      <c r="BZ161" s="55"/>
      <c r="CA161" s="55"/>
      <c r="CB161" s="55"/>
      <c r="CC161" s="55"/>
      <c r="CD161" s="55"/>
      <c r="CE161" s="55"/>
      <c r="CF161" s="55"/>
      <c r="CG161" s="55"/>
      <c r="CH161" s="55"/>
      <c r="CI161" s="55"/>
      <c r="CJ161" s="55"/>
      <c r="CK161" s="55"/>
      <c r="CL161" s="55"/>
      <c r="CM161" s="55"/>
      <c r="CN161" s="55"/>
      <c r="CO161" s="55"/>
      <c r="CP161" s="55"/>
    </row>
    <row r="162" spans="1:94">
      <c r="A162" s="102" t="s">
        <v>57</v>
      </c>
      <c r="B162" s="94">
        <f>'VO2-mouse '!U348</f>
        <v>73.798159259259251</v>
      </c>
      <c r="C162" s="95">
        <f>'VO2-mouse '!U349</f>
        <v>2.2844024530280449</v>
      </c>
      <c r="D162" s="105">
        <f>'VO2-LBM'!U348</f>
        <v>4974.3783599488524</v>
      </c>
      <c r="E162" s="97">
        <f>'VO2-LBM'!U349</f>
        <v>161.76044839121701</v>
      </c>
      <c r="F162" s="83">
        <f>'EE-mouse'!U348</f>
        <v>0.35744143159259262</v>
      </c>
      <c r="G162" s="106">
        <f>'EE-mouse'!U349</f>
        <v>1.1222890968203435E-2</v>
      </c>
      <c r="H162" s="98">
        <f>'EE-LBM'!U348</f>
        <v>24.086907439375317</v>
      </c>
      <c r="I162" s="99">
        <f>'EE-LBM'!U349</f>
        <v>0.76619061833615854</v>
      </c>
      <c r="J162" s="98">
        <f>RER!U348</f>
        <v>0.84850430732062909</v>
      </c>
      <c r="K162" s="99">
        <f>RER!U349</f>
        <v>1.3615666675428661E-2</v>
      </c>
      <c r="L162" s="94">
        <f>'Food Intake'!U348</f>
        <v>0.10333333333333333</v>
      </c>
      <c r="M162" s="95">
        <f>'Food Intake'!U349</f>
        <v>2.8674417556808749E-2</v>
      </c>
      <c r="N162" s="107">
        <f>'Activity-X total'!U348</f>
        <v>1465.1111111111111</v>
      </c>
      <c r="O162" s="108">
        <f>'Activity-X total'!U349</f>
        <v>271.84893908016699</v>
      </c>
      <c r="P162" s="86">
        <f>'Activity-X Ambulatory'!U348</f>
        <v>669.66666666666663</v>
      </c>
      <c r="Q162" s="108">
        <f>'Activity-X Ambulatory'!U349</f>
        <v>178.91152375778742</v>
      </c>
      <c r="R162" s="109">
        <f>'Fat Oxidation-LBM'!U348</f>
        <v>1.2824459666424122</v>
      </c>
      <c r="S162" s="106">
        <f>'Fat Oxidation-LBM'!U349</f>
        <v>0.12734112179489046</v>
      </c>
      <c r="T162" s="109">
        <f>'Glucose Oxidation-LBM'!U348</f>
        <v>3.1977509860262425</v>
      </c>
      <c r="U162" s="106">
        <f>'Glucose Oxidation-LBM'!U349</f>
        <v>0.28362009055340898</v>
      </c>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c r="AR162" s="55"/>
      <c r="AS162" s="55"/>
      <c r="AT162" s="55"/>
      <c r="AU162" s="55"/>
      <c r="AV162" s="55"/>
      <c r="AW162" s="55"/>
      <c r="AX162" s="55"/>
      <c r="AY162" s="55"/>
      <c r="AZ162" s="55"/>
      <c r="BA162" s="55"/>
      <c r="BB162" s="55"/>
      <c r="BC162" s="55"/>
      <c r="BD162" s="55"/>
      <c r="BE162" s="55"/>
      <c r="BF162" s="55"/>
      <c r="BG162" s="55"/>
      <c r="BH162" s="55"/>
      <c r="BI162" s="55"/>
      <c r="BJ162" s="55"/>
      <c r="BK162" s="55"/>
      <c r="BL162" s="55"/>
      <c r="BM162" s="55"/>
      <c r="BN162" s="55"/>
      <c r="BO162" s="55"/>
      <c r="BP162" s="55"/>
      <c r="BQ162" s="55"/>
      <c r="BR162" s="55"/>
      <c r="BS162" s="55"/>
      <c r="BT162" s="55"/>
      <c r="BU162" s="55"/>
      <c r="BV162" s="55"/>
      <c r="BW162" s="55"/>
      <c r="BX162" s="55"/>
      <c r="BY162" s="55"/>
      <c r="BZ162" s="55"/>
      <c r="CA162" s="55"/>
      <c r="CB162" s="55"/>
      <c r="CC162" s="55"/>
      <c r="CD162" s="55"/>
      <c r="CE162" s="55"/>
      <c r="CF162" s="55"/>
      <c r="CG162" s="55"/>
      <c r="CH162" s="55"/>
      <c r="CI162" s="55"/>
      <c r="CJ162" s="55"/>
      <c r="CK162" s="55"/>
      <c r="CL162" s="55"/>
      <c r="CM162" s="55"/>
      <c r="CN162" s="55"/>
      <c r="CO162" s="55"/>
      <c r="CP162" s="55"/>
    </row>
    <row r="163" spans="1:94">
      <c r="A163" s="102" t="s">
        <v>34</v>
      </c>
      <c r="B163" s="94">
        <f>'VO2-mouse '!U351</f>
        <v>71.945496296296298</v>
      </c>
      <c r="C163" s="95">
        <f>'VO2-mouse '!U352</f>
        <v>2.7822108788897473</v>
      </c>
      <c r="D163" s="105">
        <f>'VO2-LBM'!U351</f>
        <v>4832.8187972900942</v>
      </c>
      <c r="E163" s="97">
        <f>'VO2-LBM'!U352</f>
        <v>118.76475003854337</v>
      </c>
      <c r="F163" s="83">
        <f>'EE-mouse'!U351</f>
        <v>0.34728463385185182</v>
      </c>
      <c r="G163" s="106">
        <f>'EE-mouse'!U352</f>
        <v>1.3660611492997445E-2</v>
      </c>
      <c r="H163" s="98">
        <f>'EE-LBM'!U351</f>
        <v>23.32341266565059</v>
      </c>
      <c r="I163" s="99">
        <f>'EE-LBM'!U352</f>
        <v>0.56937926151574603</v>
      </c>
      <c r="J163" s="98">
        <f>RER!U351</f>
        <v>0.83181933474358494</v>
      </c>
      <c r="K163" s="99">
        <f>RER!U352</f>
        <v>1.2345928590857135E-2</v>
      </c>
      <c r="L163" s="94">
        <f>'Food Intake'!U351</f>
        <v>9.3333333333333324E-2</v>
      </c>
      <c r="M163" s="95">
        <f>'Food Intake'!U352</f>
        <v>2.3863035105460603E-2</v>
      </c>
      <c r="N163" s="107">
        <f>'Activity-X total'!U351</f>
        <v>1274.1111111111111</v>
      </c>
      <c r="O163" s="108">
        <f>'Activity-X total'!U352</f>
        <v>142.55169086300319</v>
      </c>
      <c r="P163" s="86">
        <f>'Activity-X Ambulatory'!U351</f>
        <v>393.44444444444446</v>
      </c>
      <c r="Q163" s="108">
        <f>'Activity-X Ambulatory'!U352</f>
        <v>70.784710980846526</v>
      </c>
      <c r="R163" s="109">
        <f>'Fat Oxidation-LBM'!U351</f>
        <v>1.3658418816599891</v>
      </c>
      <c r="S163" s="106">
        <f>'Fat Oxidation-LBM'!U352</f>
        <v>0.10417420216975352</v>
      </c>
      <c r="T163" s="109">
        <f>'Glucose Oxidation-LBM'!U351</f>
        <v>2.7825467746491102</v>
      </c>
      <c r="U163" s="106">
        <f>'Glucose Oxidation-LBM'!U352</f>
        <v>0.25770057105503152</v>
      </c>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c r="CA163" s="55"/>
      <c r="CB163" s="55"/>
      <c r="CC163" s="55"/>
      <c r="CD163" s="55"/>
      <c r="CE163" s="55"/>
      <c r="CF163" s="55"/>
      <c r="CG163" s="55"/>
      <c r="CH163" s="55"/>
      <c r="CI163" s="55"/>
      <c r="CJ163" s="55"/>
      <c r="CK163" s="55"/>
      <c r="CL163" s="55"/>
      <c r="CM163" s="55"/>
      <c r="CN163" s="55"/>
      <c r="CO163" s="55"/>
      <c r="CP163" s="55"/>
    </row>
    <row r="164" spans="1:94">
      <c r="A164" s="93" t="s">
        <v>35</v>
      </c>
      <c r="B164" s="94">
        <f>'VO2-mouse '!U354</f>
        <v>74.606429629629616</v>
      </c>
      <c r="C164" s="95">
        <f>'VO2-mouse '!U355</f>
        <v>2.6250640668633549</v>
      </c>
      <c r="D164" s="105">
        <f>'VO2-LBM'!U354</f>
        <v>5020.8781929996194</v>
      </c>
      <c r="E164" s="97">
        <f>'VO2-LBM'!U355</f>
        <v>151.77693747492899</v>
      </c>
      <c r="F164" s="83">
        <f>'EE-mouse'!U354</f>
        <v>0.36339054170370377</v>
      </c>
      <c r="G164" s="106">
        <f>'EE-mouse'!U355</f>
        <v>1.308929407839173E-2</v>
      </c>
      <c r="H164" s="98">
        <f>'EE-LBM'!U354</f>
        <v>24.458815488411513</v>
      </c>
      <c r="I164" s="99">
        <f>'EE-LBM'!U355</f>
        <v>0.78011285601235503</v>
      </c>
      <c r="J164" s="98">
        <f>RER!U354</f>
        <v>0.8714168378198075</v>
      </c>
      <c r="K164" s="99">
        <f>RER!U355</f>
        <v>1.3583826319836401E-2</v>
      </c>
      <c r="L164" s="94">
        <f>'Food Intake'!U354</f>
        <v>0.2122222222222222</v>
      </c>
      <c r="M164" s="95">
        <f>'Food Intake'!U355</f>
        <v>4.095314998662692E-2</v>
      </c>
      <c r="N164" s="107">
        <f>'Activity-X total'!U354</f>
        <v>1099.7777777777778</v>
      </c>
      <c r="O164" s="108">
        <f>'Activity-X total'!U355</f>
        <v>183.07358703976101</v>
      </c>
      <c r="P164" s="86">
        <f>'Activity-X Ambulatory'!U354</f>
        <v>387.22222222222223</v>
      </c>
      <c r="Q164" s="108">
        <f>'Activity-X Ambulatory'!U355</f>
        <v>111.06601862778354</v>
      </c>
      <c r="R164" s="109">
        <f>'Fat Oxidation-LBM'!U354</f>
        <v>1.0689776335391099</v>
      </c>
      <c r="S164" s="106">
        <f>'Fat Oxidation-LBM'!U355</f>
        <v>0.10687222420722518</v>
      </c>
      <c r="T164" s="109">
        <f>'Glucose Oxidation-LBM'!U354</f>
        <v>3.8373094500551534</v>
      </c>
      <c r="U164" s="106">
        <f>'Glucose Oxidation-LBM'!U355</f>
        <v>0.39146795629434306</v>
      </c>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5"/>
      <c r="BT164" s="55"/>
      <c r="BU164" s="55"/>
      <c r="BV164" s="55"/>
      <c r="BW164" s="55"/>
      <c r="BX164" s="55"/>
      <c r="BY164" s="55"/>
      <c r="BZ164" s="55"/>
      <c r="CA164" s="55"/>
      <c r="CB164" s="55"/>
      <c r="CC164" s="55"/>
      <c r="CD164" s="55"/>
      <c r="CE164" s="55"/>
      <c r="CF164" s="55"/>
      <c r="CG164" s="55"/>
      <c r="CH164" s="55"/>
      <c r="CI164" s="55"/>
      <c r="CJ164" s="55"/>
      <c r="CK164" s="55"/>
      <c r="CL164" s="55"/>
      <c r="CM164" s="55"/>
      <c r="CN164" s="55"/>
      <c r="CO164" s="55"/>
      <c r="CP164" s="55"/>
    </row>
    <row r="165" spans="1:94">
      <c r="A165" s="100" t="s">
        <v>36</v>
      </c>
      <c r="B165" s="94">
        <f>'VO2-mouse '!U357</f>
        <v>77.438629629629631</v>
      </c>
      <c r="C165" s="95">
        <f>'VO2-mouse '!U358</f>
        <v>2.7762850222494779</v>
      </c>
      <c r="D165" s="105">
        <f>'VO2-LBM'!U357</f>
        <v>5201.8219341156109</v>
      </c>
      <c r="E165" s="97">
        <f>'VO2-LBM'!U358</f>
        <v>109.93535626139966</v>
      </c>
      <c r="F165" s="83">
        <f>'EE-mouse'!U357</f>
        <v>0.38095545814814818</v>
      </c>
      <c r="G165" s="106">
        <f>'EE-mouse'!U358</f>
        <v>1.2881360397053863E-2</v>
      </c>
      <c r="H165" s="98">
        <f>'EE-LBM'!U357</f>
        <v>25.604814177965064</v>
      </c>
      <c r="I165" s="99">
        <f>'EE-LBM'!U358</f>
        <v>0.55114605016813345</v>
      </c>
      <c r="J165" s="98">
        <f>RER!U357</f>
        <v>0.91950527970461471</v>
      </c>
      <c r="K165" s="99">
        <f>RER!U358</f>
        <v>1.7352496917571267E-2</v>
      </c>
      <c r="L165" s="94">
        <f>'Food Intake'!U357</f>
        <v>0.29777777777777781</v>
      </c>
      <c r="M165" s="95">
        <f>'Food Intake'!U358</f>
        <v>3.1259566436967097E-2</v>
      </c>
      <c r="N165" s="107">
        <f>'Activity-X total'!U357</f>
        <v>1524.4444444444443</v>
      </c>
      <c r="O165" s="108">
        <f>'Activity-X total'!U358</f>
        <v>136.08025727398191</v>
      </c>
      <c r="P165" s="86">
        <f>'Activity-X Ambulatory'!U357</f>
        <v>610.88888888888891</v>
      </c>
      <c r="Q165" s="108">
        <f>'Activity-X Ambulatory'!U358</f>
        <v>106.01067090476795</v>
      </c>
      <c r="R165" s="109">
        <f>'Fat Oxidation-LBM'!U357</f>
        <v>0.70106379382046369</v>
      </c>
      <c r="S165" s="106">
        <f>'Fat Oxidation-LBM'!U358</f>
        <v>0.14944309198410735</v>
      </c>
      <c r="T165" s="109">
        <f>'Glucose Oxidation-LBM'!U357</f>
        <v>5.0746653338690493</v>
      </c>
      <c r="U165" s="106">
        <f>'Glucose Oxidation-LBM'!U358</f>
        <v>0.41826991012725578</v>
      </c>
      <c r="V165" s="55"/>
      <c r="W165" s="55"/>
      <c r="X165" s="55"/>
      <c r="Y165" s="55"/>
      <c r="Z165" s="55"/>
      <c r="AA165" s="55"/>
      <c r="AB165" s="55"/>
      <c r="AC165" s="55"/>
      <c r="AD165" s="55"/>
      <c r="AE165" s="55"/>
      <c r="AF165" s="55"/>
      <c r="AG165" s="55"/>
      <c r="AH165" s="55"/>
      <c r="AI165" s="55"/>
      <c r="AJ165" s="55"/>
      <c r="AK165" s="55"/>
      <c r="AL165" s="55"/>
      <c r="AM165" s="55"/>
      <c r="AN165" s="55"/>
      <c r="AO165" s="55"/>
      <c r="AP165" s="55"/>
      <c r="AQ165" s="55"/>
      <c r="AR165" s="55"/>
      <c r="AS165" s="55"/>
      <c r="AT165" s="55"/>
      <c r="AU165" s="55"/>
      <c r="AV165" s="55"/>
      <c r="AW165" s="55"/>
      <c r="AX165" s="55"/>
      <c r="AY165" s="55"/>
      <c r="AZ165" s="55"/>
      <c r="BA165" s="55"/>
      <c r="BB165" s="55"/>
      <c r="BC165" s="55"/>
      <c r="BD165" s="55"/>
      <c r="BE165" s="55"/>
      <c r="BF165" s="55"/>
      <c r="BG165" s="55"/>
      <c r="BH165" s="55"/>
      <c r="BI165" s="55"/>
      <c r="BJ165" s="55"/>
      <c r="BK165" s="55"/>
      <c r="BL165" s="55"/>
      <c r="BM165" s="55"/>
      <c r="BN165" s="55"/>
      <c r="BO165" s="55"/>
      <c r="BP165" s="55"/>
      <c r="BQ165" s="55"/>
      <c r="BR165" s="55"/>
      <c r="BS165" s="55"/>
      <c r="BT165" s="55"/>
      <c r="BU165" s="55"/>
      <c r="BV165" s="55"/>
      <c r="BW165" s="55"/>
      <c r="BX165" s="55"/>
      <c r="BY165" s="55"/>
      <c r="BZ165" s="55"/>
      <c r="CA165" s="55"/>
      <c r="CB165" s="55"/>
      <c r="CC165" s="55"/>
      <c r="CD165" s="55"/>
      <c r="CE165" s="55"/>
      <c r="CF165" s="55"/>
      <c r="CG165" s="55"/>
      <c r="CH165" s="55"/>
      <c r="CI165" s="55"/>
      <c r="CJ165" s="55"/>
      <c r="CK165" s="55"/>
      <c r="CL165" s="55"/>
      <c r="CM165" s="55"/>
      <c r="CN165" s="55"/>
      <c r="CO165" s="55"/>
      <c r="CP165" s="55"/>
    </row>
    <row r="166" spans="1:94">
      <c r="A166" s="100" t="s">
        <v>37</v>
      </c>
      <c r="B166" s="94">
        <f>'VO2-mouse '!U360</f>
        <v>75.067966666666678</v>
      </c>
      <c r="C166" s="95">
        <f>'VO2-mouse '!U361</f>
        <v>2.3390696325913685</v>
      </c>
      <c r="D166" s="105">
        <f>'VO2-LBM'!U360</f>
        <v>5074.447057161331</v>
      </c>
      <c r="E166" s="97">
        <f>'VO2-LBM'!U361</f>
        <v>202.76920250657778</v>
      </c>
      <c r="F166" s="83">
        <f>'EE-mouse'!U360</f>
        <v>0.37185695522222223</v>
      </c>
      <c r="G166" s="106">
        <f>'EE-mouse'!U361</f>
        <v>1.2080769020610465E-2</v>
      </c>
      <c r="H166" s="98">
        <f>'EE-LBM'!U360</f>
        <v>25.138306338212928</v>
      </c>
      <c r="I166" s="99">
        <f>'EE-LBM'!U361</f>
        <v>1.0262155590281699</v>
      </c>
      <c r="J166" s="98">
        <f>RER!U360</f>
        <v>0.94634834569148518</v>
      </c>
      <c r="K166" s="99">
        <f>RER!U361</f>
        <v>1.0604568786396068E-2</v>
      </c>
      <c r="L166" s="94">
        <f>'Food Intake'!U360</f>
        <v>0.27444444444444449</v>
      </c>
      <c r="M166" s="95">
        <f>'Food Intake'!U361</f>
        <v>3.2960882164869608E-2</v>
      </c>
      <c r="N166" s="107">
        <f>'Activity-X total'!U360</f>
        <v>1323.1111111111111</v>
      </c>
      <c r="O166" s="108">
        <f>'Activity-X total'!U361</f>
        <v>186.70211303663828</v>
      </c>
      <c r="P166" s="86">
        <f>'Activity-X Ambulatory'!U360</f>
        <v>555.55555555555554</v>
      </c>
      <c r="Q166" s="108">
        <f>'Activity-X Ambulatory'!U361</f>
        <v>118.14023107109136</v>
      </c>
      <c r="R166" s="109">
        <f>'Fat Oxidation-LBM'!U360</f>
        <v>0.43736188790856095</v>
      </c>
      <c r="S166" s="106">
        <f>'Fat Oxidation-LBM'!U361</f>
        <v>7.3319075645412998E-2</v>
      </c>
      <c r="T166" s="109">
        <f>'Glucose Oxidation-LBM'!U360</f>
        <v>5.6170704011274708</v>
      </c>
      <c r="U166" s="106">
        <f>'Glucose Oxidation-LBM'!U361</f>
        <v>0.36615907082594917</v>
      </c>
      <c r="V166" s="55"/>
      <c r="W166" s="55"/>
      <c r="X166" s="55"/>
      <c r="Y166" s="55"/>
      <c r="Z166" s="55"/>
      <c r="AA166" s="55"/>
      <c r="AB166" s="55"/>
      <c r="AC166" s="55"/>
      <c r="AD166" s="55"/>
      <c r="AE166" s="55"/>
      <c r="AF166" s="55"/>
      <c r="AG166" s="55"/>
      <c r="AH166" s="55"/>
      <c r="AI166" s="55"/>
      <c r="AJ166" s="55"/>
      <c r="AK166" s="55"/>
      <c r="AL166" s="55"/>
      <c r="AM166" s="55"/>
      <c r="AN166" s="55"/>
      <c r="AO166" s="55"/>
      <c r="AP166" s="55"/>
      <c r="AQ166" s="55"/>
      <c r="AR166" s="55"/>
      <c r="AS166" s="55"/>
      <c r="AT166" s="55"/>
      <c r="AU166" s="55"/>
      <c r="AV166" s="55"/>
      <c r="AW166" s="55"/>
      <c r="AX166" s="55"/>
      <c r="AY166" s="55"/>
      <c r="AZ166" s="55"/>
      <c r="BA166" s="55"/>
      <c r="BB166" s="55"/>
      <c r="BC166" s="55"/>
      <c r="BD166" s="55"/>
      <c r="BE166" s="55"/>
      <c r="BF166" s="55"/>
      <c r="BG166" s="55"/>
      <c r="BH166" s="55"/>
      <c r="BI166" s="55"/>
      <c r="BJ166" s="55"/>
      <c r="BK166" s="55"/>
      <c r="BL166" s="55"/>
      <c r="BM166" s="55"/>
      <c r="BN166" s="55"/>
      <c r="BO166" s="55"/>
      <c r="BP166" s="55"/>
      <c r="BQ166" s="55"/>
      <c r="BR166" s="55"/>
      <c r="BS166" s="55"/>
      <c r="BT166" s="55"/>
      <c r="BU166" s="55"/>
      <c r="BV166" s="55"/>
      <c r="BW166" s="55"/>
      <c r="BX166" s="55"/>
      <c r="BY166" s="55"/>
      <c r="BZ166" s="55"/>
      <c r="CA166" s="55"/>
      <c r="CB166" s="55"/>
      <c r="CC166" s="55"/>
      <c r="CD166" s="55"/>
      <c r="CE166" s="55"/>
      <c r="CF166" s="55"/>
      <c r="CG166" s="55"/>
      <c r="CH166" s="55"/>
      <c r="CI166" s="55"/>
      <c r="CJ166" s="55"/>
      <c r="CK166" s="55"/>
      <c r="CL166" s="55"/>
      <c r="CM166" s="55"/>
      <c r="CN166" s="55"/>
      <c r="CO166" s="55"/>
      <c r="CP166" s="55"/>
    </row>
    <row r="167" spans="1:94">
      <c r="A167" s="100" t="s">
        <v>38</v>
      </c>
      <c r="B167" s="94">
        <f>'VO2-mouse '!U363</f>
        <v>76.665751851851851</v>
      </c>
      <c r="C167" s="95">
        <f>'VO2-mouse '!U364</f>
        <v>2.9928513163577879</v>
      </c>
      <c r="D167" s="105">
        <f>'VO2-LBM'!U363</f>
        <v>5190.6339654637741</v>
      </c>
      <c r="E167" s="97">
        <f>'VO2-LBM'!U364</f>
        <v>247.41700300959477</v>
      </c>
      <c r="F167" s="83">
        <f>'EE-mouse'!U363</f>
        <v>0.38085400196296293</v>
      </c>
      <c r="G167" s="106">
        <f>'EE-mouse'!U364</f>
        <v>1.5322670078356441E-2</v>
      </c>
      <c r="H167" s="98">
        <f>'EE-LBM'!U363</f>
        <v>25.794737027557694</v>
      </c>
      <c r="I167" s="99">
        <f>'EE-LBM'!U364</f>
        <v>1.2680955151795368</v>
      </c>
      <c r="J167" s="98">
        <f>RER!U363</f>
        <v>0.95957858877508861</v>
      </c>
      <c r="K167" s="99">
        <f>RER!U364</f>
        <v>1.1576738385716594E-2</v>
      </c>
      <c r="L167" s="94">
        <f>'Food Intake'!U363</f>
        <v>0.31333333333333335</v>
      </c>
      <c r="M167" s="95">
        <f>'Food Intake'!U364</f>
        <v>6.4096281743431377E-2</v>
      </c>
      <c r="N167" s="107">
        <f>'Activity-X total'!U363</f>
        <v>1381.2222222222222</v>
      </c>
      <c r="O167" s="108">
        <f>'Activity-X total'!U364</f>
        <v>188.08868902268316</v>
      </c>
      <c r="P167" s="86">
        <f>'Activity-X Ambulatory'!U363</f>
        <v>552.44444444444446</v>
      </c>
      <c r="Q167" s="108">
        <f>'Activity-X Ambulatory'!U364</f>
        <v>111.04705097779136</v>
      </c>
      <c r="R167" s="109">
        <f>'Fat Oxidation-LBM'!U363</f>
        <v>0.32315740510247815</v>
      </c>
      <c r="S167" s="106">
        <f>'Fat Oxidation-LBM'!U364</f>
        <v>7.4644054639895138E-2</v>
      </c>
      <c r="T167" s="109">
        <f>'Glucose Oxidation-LBM'!U363</f>
        <v>6.0815859981484843</v>
      </c>
      <c r="U167" s="106">
        <f>'Glucose Oxidation-LBM'!U364</f>
        <v>0.47702621892317953</v>
      </c>
      <c r="V167" s="55"/>
      <c r="W167" s="55"/>
      <c r="X167" s="55"/>
      <c r="Y167" s="55"/>
      <c r="Z167" s="55"/>
      <c r="AA167" s="55"/>
      <c r="AB167" s="55"/>
      <c r="AC167" s="55"/>
      <c r="AD167" s="55"/>
      <c r="AE167" s="55"/>
      <c r="AF167" s="55"/>
      <c r="AG167" s="55"/>
      <c r="AH167" s="55"/>
      <c r="AI167" s="55"/>
      <c r="AJ167" s="55"/>
      <c r="AK167" s="55"/>
      <c r="AL167" s="55"/>
      <c r="AM167" s="55"/>
      <c r="AN167" s="55"/>
      <c r="AO167" s="55"/>
      <c r="AP167" s="55"/>
      <c r="AQ167" s="55"/>
      <c r="AR167" s="55"/>
      <c r="AS167" s="55"/>
      <c r="AT167" s="55"/>
      <c r="AU167" s="55"/>
      <c r="AV167" s="55"/>
      <c r="AW167" s="55"/>
      <c r="AX167" s="55"/>
      <c r="AY167" s="55"/>
      <c r="AZ167" s="55"/>
      <c r="BA167" s="55"/>
      <c r="BB167" s="55"/>
      <c r="BC167" s="55"/>
      <c r="BD167" s="55"/>
      <c r="BE167" s="55"/>
      <c r="BF167" s="55"/>
      <c r="BG167" s="55"/>
      <c r="BH167" s="55"/>
      <c r="BI167" s="55"/>
      <c r="BJ167" s="55"/>
      <c r="BK167" s="55"/>
      <c r="BL167" s="55"/>
      <c r="BM167" s="55"/>
      <c r="BN167" s="55"/>
      <c r="BO167" s="55"/>
      <c r="BP167" s="55"/>
      <c r="BQ167" s="55"/>
      <c r="BR167" s="55"/>
      <c r="BS167" s="55"/>
      <c r="BT167" s="55"/>
      <c r="BU167" s="55"/>
      <c r="BV167" s="55"/>
      <c r="BW167" s="55"/>
      <c r="BX167" s="55"/>
      <c r="BY167" s="55"/>
      <c r="BZ167" s="55"/>
      <c r="CA167" s="55"/>
      <c r="CB167" s="55"/>
      <c r="CC167" s="55"/>
      <c r="CD167" s="55"/>
      <c r="CE167" s="55"/>
      <c r="CF167" s="55"/>
      <c r="CG167" s="55"/>
      <c r="CH167" s="55"/>
      <c r="CI167" s="55"/>
      <c r="CJ167" s="55"/>
      <c r="CK167" s="55"/>
      <c r="CL167" s="55"/>
      <c r="CM167" s="55"/>
      <c r="CN167" s="55"/>
      <c r="CO167" s="55"/>
      <c r="CP167" s="55"/>
    </row>
    <row r="168" spans="1:94">
      <c r="A168" s="100" t="s">
        <v>39</v>
      </c>
      <c r="B168" s="94">
        <f>'VO2-mouse '!U366</f>
        <v>72.40665555555556</v>
      </c>
      <c r="C168" s="95">
        <f>'VO2-mouse '!U367</f>
        <v>2.7257926603621225</v>
      </c>
      <c r="D168" s="105">
        <f>'VO2-LBM'!U366</f>
        <v>4895.5303839314765</v>
      </c>
      <c r="E168" s="97">
        <f>'VO2-LBM'!U367</f>
        <v>223.0132437997452</v>
      </c>
      <c r="F168" s="83">
        <f>'EE-mouse'!U366</f>
        <v>0.35921155137037036</v>
      </c>
      <c r="G168" s="106">
        <f>'EE-mouse'!U367</f>
        <v>1.4063688743748512E-2</v>
      </c>
      <c r="H168" s="98">
        <f>'EE-LBM'!U366</f>
        <v>24.286152310772447</v>
      </c>
      <c r="I168" s="99">
        <f>'EE-LBM'!U367</f>
        <v>1.1348072233858979</v>
      </c>
      <c r="J168" s="98">
        <f>RER!U366</f>
        <v>0.95354357610519358</v>
      </c>
      <c r="K168" s="99">
        <f>RER!U367</f>
        <v>9.5495551697749089E-3</v>
      </c>
      <c r="L168" s="94">
        <f>'Food Intake'!U366</f>
        <v>0.23333333333333328</v>
      </c>
      <c r="M168" s="95">
        <f>'Food Intake'!U367</f>
        <v>4.8362060428489735E-2</v>
      </c>
      <c r="N168" s="107">
        <f>'Activity-X total'!U366</f>
        <v>1075</v>
      </c>
      <c r="O168" s="108">
        <f>'Activity-X total'!U367</f>
        <v>132.13114276690749</v>
      </c>
      <c r="P168" s="86">
        <f>'Activity-X Ambulatory'!U366</f>
        <v>403</v>
      </c>
      <c r="Q168" s="108">
        <f>'Activity-X Ambulatory'!U367</f>
        <v>78.026526828309414</v>
      </c>
      <c r="R168" s="109">
        <f>'Fat Oxidation-LBM'!U366</f>
        <v>0.3694261840945296</v>
      </c>
      <c r="S168" s="106">
        <f>'Fat Oxidation-LBM'!U367</f>
        <v>7.623471315690436E-2</v>
      </c>
      <c r="T168" s="109">
        <f>'Glucose Oxidation-LBM'!U366</f>
        <v>5.5610298497865216</v>
      </c>
      <c r="U168" s="106">
        <f>'Glucose Oxidation-LBM'!U367</f>
        <v>0.41579695682489715</v>
      </c>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c r="AY168" s="55"/>
      <c r="AZ168" s="55"/>
      <c r="BA168" s="55"/>
      <c r="BB168" s="55"/>
      <c r="BC168" s="55"/>
      <c r="BD168" s="55"/>
      <c r="BE168" s="55"/>
      <c r="BF168" s="55"/>
      <c r="BG168" s="55"/>
      <c r="BH168" s="55"/>
      <c r="BI168" s="55"/>
      <c r="BJ168" s="55"/>
      <c r="BK168" s="55"/>
      <c r="BL168" s="55"/>
      <c r="BM168" s="55"/>
      <c r="BN168" s="55"/>
      <c r="BO168" s="55"/>
      <c r="BP168" s="55"/>
      <c r="BQ168" s="55"/>
      <c r="BR168" s="55"/>
      <c r="BS168" s="55"/>
      <c r="BT168" s="55"/>
      <c r="BU168" s="55"/>
      <c r="BV168" s="55"/>
      <c r="BW168" s="55"/>
      <c r="BX168" s="55"/>
      <c r="BY168" s="55"/>
      <c r="BZ168" s="55"/>
      <c r="CA168" s="55"/>
      <c r="CB168" s="55"/>
      <c r="CC168" s="55"/>
      <c r="CD168" s="55"/>
      <c r="CE168" s="55"/>
      <c r="CF168" s="55"/>
      <c r="CG168" s="55"/>
      <c r="CH168" s="55"/>
      <c r="CI168" s="55"/>
      <c r="CJ168" s="55"/>
      <c r="CK168" s="55"/>
      <c r="CL168" s="55"/>
      <c r="CM168" s="55"/>
      <c r="CN168" s="55"/>
      <c r="CO168" s="55"/>
      <c r="CP168" s="55"/>
    </row>
    <row r="169" spans="1:94">
      <c r="A169" s="100" t="s">
        <v>40</v>
      </c>
      <c r="B169" s="94">
        <f>'VO2-mouse '!U369</f>
        <v>75.027285185185178</v>
      </c>
      <c r="C169" s="95">
        <f>'VO2-mouse '!U370</f>
        <v>3.0515980460816228</v>
      </c>
      <c r="D169" s="105">
        <f>'VO2-LBM'!U369</f>
        <v>5116.5419244703517</v>
      </c>
      <c r="E169" s="97">
        <f>'VO2-LBM'!U370</f>
        <v>325.96221514499138</v>
      </c>
      <c r="F169" s="83">
        <f>'EE-mouse'!U369</f>
        <v>0.37395778359259269</v>
      </c>
      <c r="G169" s="106">
        <f>'EE-mouse'!U370</f>
        <v>1.5550230365200623E-2</v>
      </c>
      <c r="H169" s="98">
        <f>'EE-LBM'!U369</f>
        <v>25.50488125518438</v>
      </c>
      <c r="I169" s="99">
        <f>'EE-LBM'!U370</f>
        <v>1.6421777271859097</v>
      </c>
      <c r="J169" s="98">
        <f>RER!U369</f>
        <v>0.97425070442925643</v>
      </c>
      <c r="K169" s="99">
        <f>RER!U370</f>
        <v>8.3456929129056123E-3</v>
      </c>
      <c r="L169" s="94">
        <f>'Food Intake'!U369</f>
        <v>0.16666666666666666</v>
      </c>
      <c r="M169" s="95">
        <f>'Food Intake'!U370</f>
        <v>4.5276925690687087E-2</v>
      </c>
      <c r="N169" s="107">
        <f>'Activity-X total'!U369</f>
        <v>958.44444444444446</v>
      </c>
      <c r="O169" s="108">
        <f>'Activity-X total'!U370</f>
        <v>167.68556148596753</v>
      </c>
      <c r="P169" s="86">
        <f>'Activity-X Ambulatory'!U369</f>
        <v>315</v>
      </c>
      <c r="Q169" s="108">
        <f>'Activity-X Ambulatory'!U370</f>
        <v>87.227989901305307</v>
      </c>
      <c r="R169" s="109">
        <f>'Fat Oxidation-LBM'!U369</f>
        <v>0.19818136276037127</v>
      </c>
      <c r="S169" s="106">
        <f>'Fat Oxidation-LBM'!U370</f>
        <v>6.9113620951905153E-2</v>
      </c>
      <c r="T169" s="109">
        <f>'Glucose Oxidation-LBM'!U369</f>
        <v>6.3202556297873738</v>
      </c>
      <c r="U169" s="106">
        <f>'Glucose Oxidation-LBM'!U370</f>
        <v>0.50656665794042166</v>
      </c>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5"/>
      <c r="AX169" s="55"/>
      <c r="AY169" s="55"/>
      <c r="AZ169" s="55"/>
      <c r="BA169" s="55"/>
      <c r="BB169" s="55"/>
      <c r="BC169" s="55"/>
      <c r="BD169" s="55"/>
      <c r="BE169" s="55"/>
      <c r="BF169" s="55"/>
      <c r="BG169" s="55"/>
      <c r="BH169" s="55"/>
      <c r="BI169" s="55"/>
      <c r="BJ169" s="55"/>
      <c r="BK169" s="55"/>
      <c r="BL169" s="55"/>
      <c r="BM169" s="55"/>
      <c r="BN169" s="55"/>
      <c r="BO169" s="55"/>
      <c r="BP169" s="55"/>
      <c r="BQ169" s="55"/>
      <c r="BR169" s="55"/>
      <c r="BS169" s="55"/>
      <c r="BT169" s="55"/>
      <c r="BU169" s="55"/>
      <c r="BV169" s="55"/>
      <c r="BW169" s="55"/>
      <c r="BX169" s="55"/>
      <c r="BY169" s="55"/>
      <c r="BZ169" s="55"/>
      <c r="CA169" s="55"/>
      <c r="CB169" s="55"/>
      <c r="CC169" s="55"/>
      <c r="CD169" s="55"/>
      <c r="CE169" s="55"/>
      <c r="CF169" s="55"/>
      <c r="CG169" s="55"/>
      <c r="CH169" s="55"/>
      <c r="CI169" s="55"/>
      <c r="CJ169" s="55"/>
      <c r="CK169" s="55"/>
      <c r="CL169" s="55"/>
      <c r="CM169" s="55"/>
      <c r="CN169" s="55"/>
      <c r="CO169" s="55"/>
      <c r="CP169" s="55"/>
    </row>
    <row r="170" spans="1:94">
      <c r="A170" s="100" t="s">
        <v>41</v>
      </c>
      <c r="B170" s="94">
        <f>'VO2-mouse '!U372</f>
        <v>72.220751851851844</v>
      </c>
      <c r="C170" s="95">
        <f>'VO2-mouse '!U373</f>
        <v>3.1935190605258104</v>
      </c>
      <c r="D170" s="105">
        <f>'VO2-LBM'!U372</f>
        <v>4910.1915844161695</v>
      </c>
      <c r="E170" s="97">
        <f>'VO2-LBM'!U373</f>
        <v>297.52709036721291</v>
      </c>
      <c r="F170" s="83">
        <f>'EE-mouse'!U372</f>
        <v>0.35919258307407403</v>
      </c>
      <c r="G170" s="106">
        <f>'EE-mouse'!U373</f>
        <v>1.6367779842214724E-2</v>
      </c>
      <c r="H170" s="98">
        <f>'EE-LBM'!U372</f>
        <v>24.42483144372369</v>
      </c>
      <c r="I170" s="99">
        <f>'EE-LBM'!U373</f>
        <v>1.5093850544930525</v>
      </c>
      <c r="J170" s="98">
        <f>RER!U372</f>
        <v>0.96378865046920281</v>
      </c>
      <c r="K170" s="99">
        <f>RER!U373</f>
        <v>8.7464216222547294E-3</v>
      </c>
      <c r="L170" s="94">
        <f>'Food Intake'!U372</f>
        <v>0.23111111111111113</v>
      </c>
      <c r="M170" s="95">
        <f>'Food Intake'!U373</f>
        <v>6.1563978565311421E-2</v>
      </c>
      <c r="N170" s="107">
        <f>'Activity-X total'!U372</f>
        <v>902.44444444444446</v>
      </c>
      <c r="O170" s="108">
        <f>'Activity-X total'!U373</f>
        <v>151.61950833795092</v>
      </c>
      <c r="P170" s="86">
        <f>'Activity-X Ambulatory'!U372</f>
        <v>342.44444444444446</v>
      </c>
      <c r="Q170" s="108">
        <f>'Activity-X Ambulatory'!U373</f>
        <v>86.781672269986302</v>
      </c>
      <c r="R170" s="109">
        <f>'Fat Oxidation-LBM'!U372</f>
        <v>0.26921453290930525</v>
      </c>
      <c r="S170" s="106">
        <f>'Fat Oxidation-LBM'!U373</f>
        <v>6.0317256806038229E-2</v>
      </c>
      <c r="T170" s="109">
        <f>'Glucose Oxidation-LBM'!U372</f>
        <v>5.8516623944812629</v>
      </c>
      <c r="U170" s="106">
        <f>'Glucose Oxidation-LBM'!U373</f>
        <v>0.49641468885422091</v>
      </c>
      <c r="V170" s="55"/>
      <c r="W170" s="55"/>
      <c r="X170" s="55"/>
      <c r="Y170" s="55"/>
      <c r="Z170" s="55"/>
      <c r="AA170" s="55"/>
      <c r="AB170" s="55"/>
      <c r="AC170" s="55"/>
      <c r="AD170" s="55"/>
      <c r="AE170" s="55"/>
      <c r="AF170" s="55"/>
      <c r="AG170" s="55"/>
      <c r="AH170" s="55"/>
      <c r="AI170" s="55"/>
      <c r="AJ170" s="55"/>
      <c r="AK170" s="55"/>
      <c r="AL170" s="55"/>
      <c r="AM170" s="55"/>
      <c r="AN170" s="55"/>
      <c r="AO170" s="55"/>
      <c r="AP170" s="55"/>
      <c r="AQ170" s="55"/>
      <c r="AR170" s="55"/>
      <c r="AS170" s="55"/>
      <c r="AT170" s="55"/>
      <c r="AU170" s="55"/>
      <c r="AV170" s="55"/>
      <c r="AW170" s="55"/>
      <c r="AX170" s="55"/>
      <c r="AY170" s="55"/>
      <c r="AZ170" s="55"/>
      <c r="BA170" s="55"/>
      <c r="BB170" s="55"/>
      <c r="BC170" s="55"/>
      <c r="BD170" s="55"/>
      <c r="BE170" s="55"/>
      <c r="BF170" s="55"/>
      <c r="BG170" s="55"/>
      <c r="BH170" s="55"/>
      <c r="BI170" s="55"/>
      <c r="BJ170" s="55"/>
      <c r="BK170" s="55"/>
      <c r="BL170" s="55"/>
      <c r="BM170" s="55"/>
      <c r="BN170" s="55"/>
      <c r="BO170" s="55"/>
      <c r="BP170" s="55"/>
      <c r="BQ170" s="55"/>
      <c r="BR170" s="55"/>
      <c r="BS170" s="55"/>
      <c r="BT170" s="55"/>
      <c r="BU170" s="55"/>
      <c r="BV170" s="55"/>
      <c r="BW170" s="55"/>
      <c r="BX170" s="55"/>
      <c r="BY170" s="55"/>
      <c r="BZ170" s="55"/>
      <c r="CA170" s="55"/>
      <c r="CB170" s="55"/>
      <c r="CC170" s="55"/>
      <c r="CD170" s="55"/>
      <c r="CE170" s="55"/>
      <c r="CF170" s="55"/>
      <c r="CG170" s="55"/>
      <c r="CH170" s="55"/>
      <c r="CI170" s="55"/>
      <c r="CJ170" s="55"/>
      <c r="CK170" s="55"/>
      <c r="CL170" s="55"/>
      <c r="CM170" s="55"/>
      <c r="CN170" s="55"/>
      <c r="CO170" s="55"/>
      <c r="CP170" s="55"/>
    </row>
    <row r="171" spans="1:94">
      <c r="A171" s="100" t="s">
        <v>42</v>
      </c>
      <c r="B171" s="94">
        <f>'VO2-mouse '!U375</f>
        <v>74.807562962962962</v>
      </c>
      <c r="C171" s="95">
        <f>'VO2-mouse '!U376</f>
        <v>3.0251599715962456</v>
      </c>
      <c r="D171" s="105">
        <f>'VO2-LBM'!U375</f>
        <v>5036.5375351958401</v>
      </c>
      <c r="E171" s="97">
        <f>'VO2-LBM'!U376</f>
        <v>192.02788679727607</v>
      </c>
      <c r="F171" s="83">
        <f>'EE-mouse'!U375</f>
        <v>0.37220317599999997</v>
      </c>
      <c r="G171" s="106">
        <f>'EE-mouse'!U376</f>
        <v>1.5132025363240686E-2</v>
      </c>
      <c r="H171" s="98">
        <f>'EE-LBM'!U375</f>
        <v>25.058626833579655</v>
      </c>
      <c r="I171" s="99">
        <f>'EE-LBM'!U376</f>
        <v>0.95881743687325638</v>
      </c>
      <c r="J171" s="98">
        <f>RER!U375</f>
        <v>0.96858233669142102</v>
      </c>
      <c r="K171" s="99">
        <f>RER!U376</f>
        <v>9.4845259542314254E-3</v>
      </c>
      <c r="L171" s="94">
        <f>'Food Intake'!U375</f>
        <v>0.27333333333333337</v>
      </c>
      <c r="M171" s="95">
        <f>'Food Intake'!U376</f>
        <v>6.2405484089496838E-2</v>
      </c>
      <c r="N171" s="107">
        <f>'Activity-X total'!U375</f>
        <v>1048.8888888888889</v>
      </c>
      <c r="O171" s="108">
        <f>'Activity-X total'!U376</f>
        <v>139.34314603050629</v>
      </c>
      <c r="P171" s="86">
        <f>'Activity-X Ambulatory'!U375</f>
        <v>341.77777777777777</v>
      </c>
      <c r="Q171" s="108">
        <f>'Activity-X Ambulatory'!U376</f>
        <v>51.414378062998459</v>
      </c>
      <c r="R171" s="109">
        <f>'Fat Oxidation-LBM'!U375</f>
        <v>0.26798209818186108</v>
      </c>
      <c r="S171" s="106">
        <f>'Fat Oxidation-LBM'!U376</f>
        <v>8.946372486907711E-2</v>
      </c>
      <c r="T171" s="109">
        <f>'Glucose Oxidation-LBM'!U375</f>
        <v>6.0242986470493491</v>
      </c>
      <c r="U171" s="106">
        <f>'Glucose Oxidation-LBM'!U376</f>
        <v>0.33771343286059974</v>
      </c>
      <c r="V171" s="55"/>
      <c r="W171" s="55"/>
      <c r="X171" s="55"/>
      <c r="Y171" s="55"/>
      <c r="Z171" s="55"/>
      <c r="AA171" s="55"/>
      <c r="AB171" s="55"/>
      <c r="AC171" s="55"/>
      <c r="AD171" s="55"/>
      <c r="AE171" s="55"/>
      <c r="AF171" s="55"/>
      <c r="AG171" s="55"/>
      <c r="AH171" s="55"/>
      <c r="AI171" s="55"/>
      <c r="AJ171" s="55"/>
      <c r="AK171" s="55"/>
      <c r="AL171" s="55"/>
      <c r="AM171" s="55"/>
      <c r="AN171" s="55"/>
      <c r="AO171" s="55"/>
      <c r="AP171" s="55"/>
      <c r="AQ171" s="55"/>
      <c r="AR171" s="55"/>
      <c r="AS171" s="55"/>
      <c r="AT171" s="55"/>
      <c r="AU171" s="55"/>
      <c r="AV171" s="55"/>
      <c r="AW171" s="55"/>
      <c r="AX171" s="55"/>
      <c r="AY171" s="55"/>
      <c r="AZ171" s="55"/>
      <c r="BA171" s="55"/>
      <c r="BB171" s="55"/>
      <c r="BC171" s="55"/>
      <c r="BD171" s="55"/>
      <c r="BE171" s="55"/>
      <c r="BF171" s="55"/>
      <c r="BG171" s="55"/>
      <c r="BH171" s="55"/>
      <c r="BI171" s="55"/>
      <c r="BJ171" s="55"/>
      <c r="BK171" s="55"/>
      <c r="BL171" s="55"/>
      <c r="BM171" s="55"/>
      <c r="BN171" s="55"/>
      <c r="BO171" s="55"/>
      <c r="BP171" s="55"/>
      <c r="BQ171" s="55"/>
      <c r="BR171" s="55"/>
      <c r="BS171" s="55"/>
      <c r="BT171" s="55"/>
      <c r="BU171" s="55"/>
      <c r="BV171" s="55"/>
      <c r="BW171" s="55"/>
      <c r="BX171" s="55"/>
      <c r="BY171" s="55"/>
      <c r="BZ171" s="55"/>
      <c r="CA171" s="55"/>
      <c r="CB171" s="55"/>
      <c r="CC171" s="55"/>
      <c r="CD171" s="55"/>
      <c r="CE171" s="55"/>
      <c r="CF171" s="55"/>
      <c r="CG171" s="55"/>
      <c r="CH171" s="55"/>
      <c r="CI171" s="55"/>
      <c r="CJ171" s="55"/>
      <c r="CK171" s="55"/>
      <c r="CL171" s="55"/>
      <c r="CM171" s="55"/>
      <c r="CN171" s="55"/>
      <c r="CO171" s="55"/>
      <c r="CP171" s="55"/>
    </row>
    <row r="172" spans="1:94">
      <c r="A172" s="100" t="s">
        <v>43</v>
      </c>
      <c r="B172" s="94">
        <f>'VO2-mouse '!U378</f>
        <v>70.390825925925924</v>
      </c>
      <c r="C172" s="95">
        <f>'VO2-mouse '!U379</f>
        <v>3.9477236728778995</v>
      </c>
      <c r="D172" s="105">
        <f>'VO2-LBM'!U378</f>
        <v>4797.2585909706977</v>
      </c>
      <c r="E172" s="97">
        <f>'VO2-LBM'!U379</f>
        <v>342.69291852107403</v>
      </c>
      <c r="F172" s="83">
        <f>'EE-mouse'!U378</f>
        <v>0.34956653677777783</v>
      </c>
      <c r="G172" s="106">
        <f>'EE-mouse'!U379</f>
        <v>1.9943161120830947E-2</v>
      </c>
      <c r="H172" s="98">
        <f>'EE-LBM'!U378</f>
        <v>23.820028242641328</v>
      </c>
      <c r="I172" s="99">
        <f>'EE-LBM'!U379</f>
        <v>1.7151385897036144</v>
      </c>
      <c r="J172" s="98">
        <f>RER!U378</f>
        <v>0.95745111568995278</v>
      </c>
      <c r="K172" s="99">
        <f>RER!U379</f>
        <v>1.1452203209874492E-2</v>
      </c>
      <c r="L172" s="94">
        <f>'Food Intake'!U378</f>
        <v>0.14666666666666664</v>
      </c>
      <c r="M172" s="95">
        <f>'Food Intake'!U379</f>
        <v>4.2328083664000989E-2</v>
      </c>
      <c r="N172" s="107">
        <f>'Activity-X total'!U378</f>
        <v>890</v>
      </c>
      <c r="O172" s="108">
        <f>'Activity-X total'!U379</f>
        <v>138.56506694610218</v>
      </c>
      <c r="P172" s="86">
        <f>'Activity-X Ambulatory'!U378</f>
        <v>282.77777777777777</v>
      </c>
      <c r="Q172" s="108">
        <f>'Activity-X Ambulatory'!U379</f>
        <v>66.464856582210629</v>
      </c>
      <c r="R172" s="109">
        <f>'Fat Oxidation-LBM'!U378</f>
        <v>0.32914639438723364</v>
      </c>
      <c r="S172" s="106">
        <f>'Fat Oxidation-LBM'!U379</f>
        <v>8.6060115250596814E-2</v>
      </c>
      <c r="T172" s="109">
        <f>'Glucose Oxidation-LBM'!U378</f>
        <v>5.538267918794431</v>
      </c>
      <c r="U172" s="106">
        <f>'Glucose Oxidation-LBM'!U379</f>
        <v>0.5048353861236784</v>
      </c>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5"/>
      <c r="BT172" s="55"/>
      <c r="BU172" s="55"/>
      <c r="BV172" s="55"/>
      <c r="BW172" s="55"/>
      <c r="BX172" s="55"/>
      <c r="BY172" s="55"/>
      <c r="BZ172" s="55"/>
      <c r="CA172" s="55"/>
      <c r="CB172" s="55"/>
      <c r="CC172" s="55"/>
      <c r="CD172" s="55"/>
      <c r="CE172" s="55"/>
      <c r="CF172" s="55"/>
      <c r="CG172" s="55"/>
      <c r="CH172" s="55"/>
      <c r="CI172" s="55"/>
      <c r="CJ172" s="55"/>
      <c r="CK172" s="55"/>
      <c r="CL172" s="55"/>
      <c r="CM172" s="55"/>
      <c r="CN172" s="55"/>
      <c r="CO172" s="55"/>
      <c r="CP172" s="55"/>
    </row>
    <row r="173" spans="1:94">
      <c r="A173" s="100" t="s">
        <v>44</v>
      </c>
      <c r="B173" s="94">
        <f>'VO2-mouse '!U381</f>
        <v>72.960907407407419</v>
      </c>
      <c r="C173" s="95">
        <f>'VO2-mouse '!U382</f>
        <v>3.3538993456473434</v>
      </c>
      <c r="D173" s="105">
        <f>'VO2-LBM'!U381</f>
        <v>4950.0576596211877</v>
      </c>
      <c r="E173" s="97">
        <f>'VO2-LBM'!U382</f>
        <v>285.87762721688199</v>
      </c>
      <c r="F173" s="83">
        <f>'EE-mouse'!U381</f>
        <v>0.36271109796296291</v>
      </c>
      <c r="G173" s="106">
        <f>'EE-mouse'!U382</f>
        <v>1.697600382325783E-2</v>
      </c>
      <c r="H173" s="98">
        <f>'EE-LBM'!U381</f>
        <v>24.598742665929613</v>
      </c>
      <c r="I173" s="99">
        <f>'EE-LBM'!U382</f>
        <v>1.4181724322076465</v>
      </c>
      <c r="J173" s="98">
        <f>RER!U381</f>
        <v>0.96187958135789975</v>
      </c>
      <c r="K173" s="99">
        <f>RER!U382</f>
        <v>1.2163782804937844E-2</v>
      </c>
      <c r="L173" s="94">
        <f>'Food Intake'!U381</f>
        <v>0.23222222222222225</v>
      </c>
      <c r="M173" s="95">
        <f>'Food Intake'!U382</f>
        <v>6.6953088423034782E-2</v>
      </c>
      <c r="N173" s="107">
        <f>'Activity-X total'!U381</f>
        <v>1034</v>
      </c>
      <c r="O173" s="108">
        <f>'Activity-X total'!U382</f>
        <v>169.81035173261833</v>
      </c>
      <c r="P173" s="86">
        <f>'Activity-X Ambulatory'!U381</f>
        <v>363.77777777777777</v>
      </c>
      <c r="Q173" s="108">
        <f>'Activity-X Ambulatory'!U382</f>
        <v>75.127443161932391</v>
      </c>
      <c r="R173" s="109">
        <f>'Fat Oxidation-LBM'!U381</f>
        <v>0.3088800843869044</v>
      </c>
      <c r="S173" s="106">
        <f>'Fat Oxidation-LBM'!U382</f>
        <v>0.10604603895029907</v>
      </c>
      <c r="T173" s="109">
        <f>'Glucose Oxidation-LBM'!U381</f>
        <v>5.7978216510828355</v>
      </c>
      <c r="U173" s="106">
        <f>'Glucose Oxidation-LBM'!U382</f>
        <v>0.4232107475145544</v>
      </c>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5"/>
      <c r="BT173" s="55"/>
      <c r="BU173" s="55"/>
      <c r="BV173" s="55"/>
      <c r="BW173" s="55"/>
      <c r="BX173" s="55"/>
      <c r="BY173" s="55"/>
      <c r="BZ173" s="55"/>
      <c r="CA173" s="55"/>
      <c r="CB173" s="55"/>
      <c r="CC173" s="55"/>
      <c r="CD173" s="55"/>
      <c r="CE173" s="55"/>
      <c r="CF173" s="55"/>
      <c r="CG173" s="55"/>
      <c r="CH173" s="55"/>
      <c r="CI173" s="55"/>
      <c r="CJ173" s="55"/>
      <c r="CK173" s="55"/>
      <c r="CL173" s="55"/>
      <c r="CM173" s="55"/>
      <c r="CN173" s="55"/>
      <c r="CO173" s="55"/>
      <c r="CP173" s="55"/>
    </row>
    <row r="174" spans="1:94">
      <c r="A174" s="100" t="s">
        <v>45</v>
      </c>
      <c r="B174" s="94">
        <f>'VO2-mouse '!U384</f>
        <v>70.61966666666666</v>
      </c>
      <c r="C174" s="95">
        <f>'VO2-mouse '!U385</f>
        <v>2.7205345827419603</v>
      </c>
      <c r="D174" s="105">
        <f>'VO2-LBM'!U384</f>
        <v>4758.0386054375394</v>
      </c>
      <c r="E174" s="97">
        <f>'VO2-LBM'!U385</f>
        <v>182.97804128795374</v>
      </c>
      <c r="F174" s="83">
        <f>'EE-mouse'!U384</f>
        <v>0.34984859185185191</v>
      </c>
      <c r="G174" s="106">
        <f>'EE-mouse'!U385</f>
        <v>1.3673881126687088E-2</v>
      </c>
      <c r="H174" s="98">
        <f>'EE-LBM'!U384</f>
        <v>23.56839175582903</v>
      </c>
      <c r="I174" s="99">
        <f>'EE-LBM'!U385</f>
        <v>0.9102017924037108</v>
      </c>
      <c r="J174" s="98">
        <f>RER!U384</f>
        <v>0.94739886672485996</v>
      </c>
      <c r="K174" s="99">
        <f>RER!U385</f>
        <v>8.8181025435680044E-3</v>
      </c>
      <c r="L174" s="94">
        <f>'Food Intake'!U384</f>
        <v>0.17888888888888888</v>
      </c>
      <c r="M174" s="95">
        <f>'Food Intake'!U385</f>
        <v>3.8385632600277123E-2</v>
      </c>
      <c r="N174" s="107">
        <f>'Activity-X total'!U384</f>
        <v>961.22222222222217</v>
      </c>
      <c r="O174" s="108">
        <f>'Activity-X total'!U385</f>
        <v>128.39368470296716</v>
      </c>
      <c r="P174" s="86">
        <f>'Activity-X Ambulatory'!U384</f>
        <v>302.88888888888891</v>
      </c>
      <c r="Q174" s="108">
        <f>'Activity-X Ambulatory'!U385</f>
        <v>61.978814580388054</v>
      </c>
      <c r="R174" s="109">
        <f>'Fat Oxidation-LBM'!U384</f>
        <v>0.41386818275276849</v>
      </c>
      <c r="S174" s="106">
        <f>'Fat Oxidation-LBM'!U385</f>
        <v>7.1920619514136516E-2</v>
      </c>
      <c r="T174" s="109">
        <f>'Glucose Oxidation-LBM'!U384</f>
        <v>5.256613390943019</v>
      </c>
      <c r="U174" s="106">
        <f>'Glucose Oxidation-LBM'!U385</f>
        <v>0.2868359142486871</v>
      </c>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c r="CA174" s="55"/>
      <c r="CB174" s="55"/>
      <c r="CC174" s="55"/>
      <c r="CD174" s="55"/>
      <c r="CE174" s="55"/>
      <c r="CF174" s="55"/>
      <c r="CG174" s="55"/>
      <c r="CH174" s="55"/>
      <c r="CI174" s="55"/>
      <c r="CJ174" s="55"/>
      <c r="CK174" s="55"/>
      <c r="CL174" s="55"/>
      <c r="CM174" s="55"/>
      <c r="CN174" s="55"/>
      <c r="CO174" s="55"/>
      <c r="CP174" s="55"/>
    </row>
    <row r="175" spans="1:94">
      <c r="A175" s="101" t="s">
        <v>46</v>
      </c>
      <c r="B175" s="94">
        <f>'VO2-mouse '!U387</f>
        <v>72.377270370370368</v>
      </c>
      <c r="C175" s="95">
        <f>'VO2-mouse '!U388</f>
        <v>2.9652330813204149</v>
      </c>
      <c r="D175" s="105">
        <f>'VO2-LBM'!U387</f>
        <v>4885.5199815540045</v>
      </c>
      <c r="E175" s="97">
        <f>'VO2-LBM'!U388</f>
        <v>218.25802426201656</v>
      </c>
      <c r="F175" s="83">
        <f>'EE-mouse'!U387</f>
        <v>0.35781312640740737</v>
      </c>
      <c r="G175" s="106">
        <f>'EE-mouse'!U388</f>
        <v>1.4422919695063227E-2</v>
      </c>
      <c r="H175" s="98">
        <f>'EE-LBM'!U387</f>
        <v>24.140426023893625</v>
      </c>
      <c r="I175" s="99">
        <f>'EE-LBM'!U388</f>
        <v>1.0308544115888416</v>
      </c>
      <c r="J175" s="98">
        <f>RER!U387</f>
        <v>0.94018793211027196</v>
      </c>
      <c r="K175" s="99">
        <f>RER!U388</f>
        <v>1.048174492848661E-2</v>
      </c>
      <c r="L175" s="94">
        <f>'Food Intake'!U387</f>
        <v>0.21333333333333332</v>
      </c>
      <c r="M175" s="95">
        <f>'Food Intake'!U388</f>
        <v>4.1231056256176617E-2</v>
      </c>
      <c r="N175" s="107">
        <f>'Activity-X total'!U387</f>
        <v>1188.5555555555557</v>
      </c>
      <c r="O175" s="108">
        <f>'Activity-X total'!U388</f>
        <v>173.7722097005086</v>
      </c>
      <c r="P175" s="86">
        <f>'Activity-X Ambulatory'!U387</f>
        <v>409.88888888888891</v>
      </c>
      <c r="Q175" s="108">
        <f>'Activity-X Ambulatory'!U388</f>
        <v>70.526875185682172</v>
      </c>
      <c r="R175" s="109">
        <f>'Fat Oxidation-LBM'!U387</f>
        <v>0.51626286494489115</v>
      </c>
      <c r="S175" s="106">
        <f>'Fat Oxidation-LBM'!U388</f>
        <v>0.11294576092981211</v>
      </c>
      <c r="T175" s="109">
        <f>'Glucose Oxidation-LBM'!U387</f>
        <v>5.1505486730349395</v>
      </c>
      <c r="U175" s="106">
        <f>'Glucose Oxidation-LBM'!U388</f>
        <v>0.15811337619948454</v>
      </c>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c r="AR175" s="55"/>
      <c r="AS175" s="55"/>
      <c r="AT175" s="55"/>
      <c r="AU175" s="55"/>
      <c r="AV175" s="55"/>
      <c r="AW175" s="55"/>
      <c r="AX175" s="55"/>
      <c r="AY175" s="55"/>
      <c r="AZ175" s="55"/>
      <c r="BA175" s="55"/>
      <c r="BB175" s="55"/>
      <c r="BC175" s="55"/>
      <c r="BD175" s="55"/>
      <c r="BE175" s="55"/>
      <c r="BF175" s="55"/>
      <c r="BG175" s="55"/>
      <c r="BH175" s="55"/>
      <c r="BI175" s="55"/>
      <c r="BJ175" s="55"/>
      <c r="BK175" s="55"/>
      <c r="BL175" s="55"/>
      <c r="BM175" s="55"/>
      <c r="BN175" s="55"/>
      <c r="BO175" s="55"/>
      <c r="BP175" s="55"/>
      <c r="BQ175" s="55"/>
      <c r="BR175" s="55"/>
      <c r="BS175" s="55"/>
      <c r="BT175" s="55"/>
      <c r="BU175" s="55"/>
      <c r="BV175" s="55"/>
      <c r="BW175" s="55"/>
      <c r="BX175" s="55"/>
      <c r="BY175" s="55"/>
      <c r="BZ175" s="55"/>
      <c r="CA175" s="55"/>
      <c r="CB175" s="55"/>
      <c r="CC175" s="55"/>
      <c r="CD175" s="55"/>
      <c r="CE175" s="55"/>
      <c r="CF175" s="55"/>
      <c r="CG175" s="55"/>
      <c r="CH175" s="55"/>
      <c r="CI175" s="55"/>
      <c r="CJ175" s="55"/>
      <c r="CK175" s="55"/>
      <c r="CL175" s="55"/>
      <c r="CM175" s="55"/>
      <c r="CN175" s="55"/>
      <c r="CO175" s="55"/>
      <c r="CP175" s="55"/>
    </row>
    <row r="176" spans="1:94">
      <c r="A176" s="102" t="s">
        <v>47</v>
      </c>
      <c r="B176" s="94">
        <f>'VO2-mouse '!U390</f>
        <v>63.156692592592584</v>
      </c>
      <c r="C176" s="95">
        <f>'VO2-mouse '!U391</f>
        <v>3.2376011790842796</v>
      </c>
      <c r="D176" s="105">
        <f>'VO2-LBM'!U390</f>
        <v>4293.0523797835067</v>
      </c>
      <c r="E176" s="97">
        <f>'VO2-LBM'!U391</f>
        <v>278.71354694280063</v>
      </c>
      <c r="F176" s="83">
        <f>'EE-mouse'!U390</f>
        <v>0.31155578396296302</v>
      </c>
      <c r="G176" s="106">
        <f>'EE-mouse'!U391</f>
        <v>1.6115323675447112E-2</v>
      </c>
      <c r="H176" s="98">
        <f>'EE-LBM'!U390</f>
        <v>21.172379341270922</v>
      </c>
      <c r="I176" s="99">
        <f>'EE-LBM'!U391</f>
        <v>1.3758034453385151</v>
      </c>
      <c r="J176" s="98">
        <f>RER!U390</f>
        <v>0.92968689850185326</v>
      </c>
      <c r="K176" s="99">
        <f>RER!U391</f>
        <v>1.702474529648278E-2</v>
      </c>
      <c r="L176" s="94">
        <f>'Food Intake'!U390</f>
        <v>9.3333333333333338E-2</v>
      </c>
      <c r="M176" s="95">
        <f>'Food Intake'!U391</f>
        <v>4.2163702135578386E-2</v>
      </c>
      <c r="N176" s="107">
        <f>'Activity-X total'!U390</f>
        <v>758.66666666666663</v>
      </c>
      <c r="O176" s="108">
        <f>'Activity-X total'!U391</f>
        <v>224.49430826736887</v>
      </c>
      <c r="P176" s="86">
        <f>'Activity-X Ambulatory'!U390</f>
        <v>243.33333333333334</v>
      </c>
      <c r="Q176" s="108">
        <f>'Activity-X Ambulatory'!U391</f>
        <v>106.44508234557178</v>
      </c>
      <c r="R176" s="109">
        <f>'Fat Oxidation-LBM'!U390</f>
        <v>0.51593100694646443</v>
      </c>
      <c r="S176" s="106">
        <f>'Fat Oxidation-LBM'!U391</f>
        <v>0.11929930750477617</v>
      </c>
      <c r="T176" s="109">
        <f>'Glucose Oxidation-LBM'!U390</f>
        <v>4.3575394778179817</v>
      </c>
      <c r="U176" s="106">
        <f>'Glucose Oxidation-LBM'!U391</f>
        <v>0.41659306000367974</v>
      </c>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c r="AY176" s="55"/>
      <c r="AZ176" s="55"/>
      <c r="BA176" s="55"/>
      <c r="BB176" s="55"/>
      <c r="BC176" s="55"/>
      <c r="BD176" s="55"/>
      <c r="BE176" s="55"/>
      <c r="BF176" s="55"/>
      <c r="BG176" s="55"/>
      <c r="BH176" s="55"/>
      <c r="BI176" s="55"/>
      <c r="BJ176" s="55"/>
      <c r="BK176" s="55"/>
      <c r="BL176" s="55"/>
      <c r="BM176" s="55"/>
      <c r="BN176" s="55"/>
      <c r="BO176" s="55"/>
      <c r="BP176" s="55"/>
      <c r="BQ176" s="55"/>
      <c r="BR176" s="55"/>
      <c r="BS176" s="55"/>
      <c r="BT176" s="55"/>
      <c r="BU176" s="55"/>
      <c r="BV176" s="55"/>
      <c r="BW176" s="55"/>
      <c r="BX176" s="55"/>
      <c r="BY176" s="55"/>
      <c r="BZ176" s="55"/>
      <c r="CA176" s="55"/>
      <c r="CB176" s="55"/>
      <c r="CC176" s="55"/>
      <c r="CD176" s="55"/>
      <c r="CE176" s="55"/>
      <c r="CF176" s="55"/>
      <c r="CG176" s="55"/>
      <c r="CH176" s="55"/>
      <c r="CI176" s="55"/>
      <c r="CJ176" s="55"/>
      <c r="CK176" s="55"/>
      <c r="CL176" s="55"/>
      <c r="CM176" s="55"/>
      <c r="CN176" s="55"/>
      <c r="CO176" s="55"/>
      <c r="CP176" s="55"/>
    </row>
    <row r="177" spans="1:94">
      <c r="A177" s="102" t="s">
        <v>48</v>
      </c>
      <c r="B177" s="94">
        <f>'VO2-mouse '!U393</f>
        <v>60.83617407407408</v>
      </c>
      <c r="C177" s="95">
        <f>'VO2-mouse '!U394</f>
        <v>2.1141325127153938</v>
      </c>
      <c r="D177" s="105">
        <f>'VO2-LBM'!U393</f>
        <v>4161.7312473503416</v>
      </c>
      <c r="E177" s="97">
        <f>'VO2-LBM'!U394</f>
        <v>282.99196328022924</v>
      </c>
      <c r="F177" s="83">
        <f>'EE-mouse'!U393</f>
        <v>0.2987450947037037</v>
      </c>
      <c r="G177" s="106">
        <f>'EE-mouse'!U394</f>
        <v>1.0306631419477666E-2</v>
      </c>
      <c r="H177" s="98">
        <f>'EE-LBM'!U393</f>
        <v>20.430096519127872</v>
      </c>
      <c r="I177" s="99">
        <f>'EE-LBM'!U394</f>
        <v>1.3877103709599028</v>
      </c>
      <c r="J177" s="98">
        <f>RER!U393</f>
        <v>0.91007303618633728</v>
      </c>
      <c r="K177" s="99">
        <f>RER!U394</f>
        <v>2.1159478143400152E-2</v>
      </c>
      <c r="L177" s="94">
        <f>'Food Intake'!U393</f>
        <v>2.7777777777777776E-2</v>
      </c>
      <c r="M177" s="95">
        <f>'Food Intake'!U394</f>
        <v>1.9845078999435283E-2</v>
      </c>
      <c r="N177" s="107">
        <f>'Activity-X total'!U393</f>
        <v>1090</v>
      </c>
      <c r="O177" s="108">
        <f>'Activity-X total'!U394</f>
        <v>465.40346892657436</v>
      </c>
      <c r="P177" s="86">
        <f>'Activity-X Ambulatory'!U393</f>
        <v>448.77777777777777</v>
      </c>
      <c r="Q177" s="108">
        <f>'Activity-X Ambulatory'!U394</f>
        <v>271.96751122237714</v>
      </c>
      <c r="R177" s="109">
        <f>'Fat Oxidation-LBM'!U393</f>
        <v>0.645544709876825</v>
      </c>
      <c r="S177" s="106">
        <f>'Fat Oxidation-LBM'!U394</f>
        <v>0.15914036256465941</v>
      </c>
      <c r="T177" s="109">
        <f>'Glucose Oxidation-LBM'!U393</f>
        <v>3.8310753009541378</v>
      </c>
      <c r="U177" s="106">
        <f>'Glucose Oxidation-LBM'!U394</f>
        <v>0.47254307040376015</v>
      </c>
      <c r="V177" s="55"/>
      <c r="W177" s="55"/>
      <c r="X177" s="55"/>
      <c r="Y177" s="55"/>
      <c r="Z177" s="55"/>
      <c r="AA177" s="55"/>
      <c r="AB177" s="55"/>
      <c r="AC177" s="55"/>
      <c r="AD177" s="55"/>
      <c r="AE177" s="55"/>
      <c r="AF177" s="55"/>
      <c r="AG177" s="55"/>
      <c r="AH177" s="55"/>
      <c r="AI177" s="55"/>
      <c r="AJ177" s="55"/>
      <c r="AK177" s="55"/>
      <c r="AL177" s="55"/>
      <c r="AM177" s="55"/>
      <c r="AN177" s="55"/>
      <c r="AO177" s="55"/>
      <c r="AP177" s="55"/>
      <c r="AQ177" s="55"/>
      <c r="AR177" s="55"/>
      <c r="AS177" s="55"/>
      <c r="AT177" s="55"/>
      <c r="AU177" s="55"/>
      <c r="AV177" s="55"/>
      <c r="AW177" s="55"/>
      <c r="AX177" s="55"/>
      <c r="AY177" s="55"/>
      <c r="AZ177" s="55"/>
      <c r="BA177" s="55"/>
      <c r="BB177" s="55"/>
      <c r="BC177" s="55"/>
      <c r="BD177" s="55"/>
      <c r="BE177" s="55"/>
      <c r="BF177" s="55"/>
      <c r="BG177" s="55"/>
      <c r="BH177" s="55"/>
      <c r="BI177" s="55"/>
      <c r="BJ177" s="55"/>
      <c r="BK177" s="55"/>
      <c r="BL177" s="55"/>
      <c r="BM177" s="55"/>
      <c r="BN177" s="55"/>
      <c r="BO177" s="55"/>
      <c r="BP177" s="55"/>
      <c r="BQ177" s="55"/>
      <c r="BR177" s="55"/>
      <c r="BS177" s="55"/>
      <c r="BT177" s="55"/>
      <c r="BU177" s="55"/>
      <c r="BV177" s="55"/>
      <c r="BW177" s="55"/>
      <c r="BX177" s="55"/>
      <c r="BY177" s="55"/>
      <c r="BZ177" s="55"/>
      <c r="CA177" s="55"/>
      <c r="CB177" s="55"/>
      <c r="CC177" s="55"/>
      <c r="CD177" s="55"/>
      <c r="CE177" s="55"/>
      <c r="CF177" s="55"/>
      <c r="CG177" s="55"/>
      <c r="CH177" s="55"/>
      <c r="CI177" s="55"/>
      <c r="CJ177" s="55"/>
      <c r="CK177" s="55"/>
      <c r="CL177" s="55"/>
      <c r="CM177" s="55"/>
      <c r="CN177" s="55"/>
      <c r="CO177" s="55"/>
      <c r="CP177" s="55"/>
    </row>
    <row r="178" spans="1:94">
      <c r="A178" s="102" t="s">
        <v>49</v>
      </c>
      <c r="B178" s="94">
        <f>'VO2-mouse '!U396</f>
        <v>62.79982592592593</v>
      </c>
      <c r="C178" s="95">
        <f>'VO2-mouse '!U397</f>
        <v>2.3382450380611886</v>
      </c>
      <c r="D178" s="105">
        <f>'VO2-LBM'!U396</f>
        <v>4271.9480493144474</v>
      </c>
      <c r="E178" s="97">
        <f>'VO2-LBM'!U397</f>
        <v>247.24211684825937</v>
      </c>
      <c r="F178" s="83">
        <f>'EE-mouse'!U396</f>
        <v>0.30665130085185188</v>
      </c>
      <c r="G178" s="106">
        <f>'EE-mouse'!U397</f>
        <v>1.1537471661887446E-2</v>
      </c>
      <c r="H178" s="98">
        <f>'EE-LBM'!U396</f>
        <v>20.844317482278893</v>
      </c>
      <c r="I178" s="99">
        <f>'EE-LBM'!U397</f>
        <v>1.1830987821274157</v>
      </c>
      <c r="J178" s="98">
        <f>RER!U396</f>
        <v>0.88642857589187962</v>
      </c>
      <c r="K178" s="99">
        <f>RER!U397</f>
        <v>2.0518408847553331E-2</v>
      </c>
      <c r="L178" s="94">
        <f>'Food Intake'!U396</f>
        <v>7.8888888888888897E-2</v>
      </c>
      <c r="M178" s="95">
        <f>'Food Intake'!U397</f>
        <v>3.5879599761038938E-2</v>
      </c>
      <c r="N178" s="107">
        <f>'Activity-X total'!U396</f>
        <v>674</v>
      </c>
      <c r="O178" s="108">
        <f>'Activity-X total'!U397</f>
        <v>107.44443008158011</v>
      </c>
      <c r="P178" s="86">
        <f>'Activity-X Ambulatory'!U396</f>
        <v>197.22222222222223</v>
      </c>
      <c r="Q178" s="108">
        <f>'Activity-X Ambulatory'!U397</f>
        <v>44.229445250426714</v>
      </c>
      <c r="R178" s="109">
        <f>'Fat Oxidation-LBM'!U396</f>
        <v>0.85750944880834024</v>
      </c>
      <c r="S178" s="106">
        <f>'Fat Oxidation-LBM'!U397</f>
        <v>0.1703606871871268</v>
      </c>
      <c r="T178" s="109">
        <f>'Glucose Oxidation-LBM'!U396</f>
        <v>3.4055830600138375</v>
      </c>
      <c r="U178" s="106">
        <f>'Glucose Oxidation-LBM'!U397</f>
        <v>0.39842706999029814</v>
      </c>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c r="AY178" s="55"/>
      <c r="AZ178" s="55"/>
      <c r="BA178" s="55"/>
      <c r="BB178" s="55"/>
      <c r="BC178" s="55"/>
      <c r="BD178" s="55"/>
      <c r="BE178" s="55"/>
      <c r="BF178" s="55"/>
      <c r="BG178" s="55"/>
      <c r="BH178" s="55"/>
      <c r="BI178" s="55"/>
      <c r="BJ178" s="55"/>
      <c r="BK178" s="55"/>
      <c r="BL178" s="55"/>
      <c r="BM178" s="55"/>
      <c r="BN178" s="55"/>
      <c r="BO178" s="55"/>
      <c r="BP178" s="55"/>
      <c r="BQ178" s="55"/>
      <c r="BR178" s="55"/>
      <c r="BS178" s="55"/>
      <c r="BT178" s="55"/>
      <c r="BU178" s="55"/>
      <c r="BV178" s="55"/>
      <c r="BW178" s="55"/>
      <c r="BX178" s="55"/>
      <c r="BY178" s="55"/>
      <c r="BZ178" s="55"/>
      <c r="CA178" s="55"/>
      <c r="CB178" s="55"/>
      <c r="CC178" s="55"/>
      <c r="CD178" s="55"/>
      <c r="CE178" s="55"/>
      <c r="CF178" s="55"/>
      <c r="CG178" s="55"/>
      <c r="CH178" s="55"/>
      <c r="CI178" s="55"/>
      <c r="CJ178" s="55"/>
      <c r="CK178" s="55"/>
      <c r="CL178" s="55"/>
      <c r="CM178" s="55"/>
      <c r="CN178" s="55"/>
      <c r="CO178" s="55"/>
      <c r="CP178" s="55"/>
    </row>
    <row r="179" spans="1:94">
      <c r="A179" s="102" t="s">
        <v>50</v>
      </c>
      <c r="B179" s="94">
        <f>'VO2-mouse '!U399</f>
        <v>66.229751851851859</v>
      </c>
      <c r="C179" s="95">
        <f>'VO2-mouse '!U400</f>
        <v>1.6286253264499011</v>
      </c>
      <c r="D179" s="105">
        <f>'VO2-LBM'!U399</f>
        <v>4490.5312729708612</v>
      </c>
      <c r="E179" s="97">
        <f>'VO2-LBM'!U400</f>
        <v>206.18172701892229</v>
      </c>
      <c r="F179" s="83">
        <f>'EE-mouse'!U399</f>
        <v>0.32221310455555557</v>
      </c>
      <c r="G179" s="106">
        <f>'EE-mouse'!U400</f>
        <v>8.8766250585332936E-3</v>
      </c>
      <c r="H179" s="98">
        <f>'EE-LBM'!U399</f>
        <v>21.832281865198809</v>
      </c>
      <c r="I179" s="99">
        <f>'EE-LBM'!U400</f>
        <v>1.0013348855116053</v>
      </c>
      <c r="J179" s="98">
        <f>RER!U399</f>
        <v>0.86656823828133889</v>
      </c>
      <c r="K179" s="99">
        <f>RER!U400</f>
        <v>1.8570823261013631E-2</v>
      </c>
      <c r="L179" s="94">
        <f>'Food Intake'!U399</f>
        <v>5.5555555555555552E-2</v>
      </c>
      <c r="M179" s="95">
        <f>'Food Intake'!U400</f>
        <v>3.1096226598125623E-2</v>
      </c>
      <c r="N179" s="107">
        <f>'Activity-X total'!U399</f>
        <v>734.88888888888891</v>
      </c>
      <c r="O179" s="108">
        <f>'Activity-X total'!U400</f>
        <v>149.80278187266791</v>
      </c>
      <c r="P179" s="86">
        <f>'Activity-X Ambulatory'!U399</f>
        <v>212</v>
      </c>
      <c r="Q179" s="108">
        <f>'Activity-X Ambulatory'!U400</f>
        <v>67.109984354043775</v>
      </c>
      <c r="R179" s="109">
        <f>'Fat Oxidation-LBM'!U399</f>
        <v>1.0221117117554617</v>
      </c>
      <c r="S179" s="106">
        <f>'Fat Oxidation-LBM'!U400</f>
        <v>0.14438380316913765</v>
      </c>
      <c r="T179" s="109">
        <f>'Glucose Oxidation-LBM'!U399</f>
        <v>3.2533766852351218</v>
      </c>
      <c r="U179" s="106">
        <f>'Glucose Oxidation-LBM'!U400</f>
        <v>0.38398582466671199</v>
      </c>
      <c r="V179" s="55"/>
      <c r="W179" s="55"/>
      <c r="X179" s="55"/>
      <c r="Y179" s="55"/>
      <c r="Z179" s="55"/>
      <c r="AA179" s="55"/>
      <c r="AB179" s="55"/>
      <c r="AC179" s="55"/>
      <c r="AD179" s="55"/>
      <c r="AE179" s="55"/>
      <c r="AF179" s="55"/>
      <c r="AG179" s="55"/>
      <c r="AH179" s="55"/>
      <c r="AI179" s="55"/>
      <c r="AJ179" s="55"/>
      <c r="AK179" s="55"/>
      <c r="AL179" s="55"/>
      <c r="AM179" s="55"/>
      <c r="AN179" s="55"/>
      <c r="AO179" s="55"/>
      <c r="AP179" s="55"/>
      <c r="AQ179" s="55"/>
      <c r="AR179" s="55"/>
      <c r="AS179" s="55"/>
      <c r="AT179" s="55"/>
      <c r="AU179" s="55"/>
      <c r="AV179" s="55"/>
      <c r="AW179" s="55"/>
      <c r="AX179" s="55"/>
      <c r="AY179" s="55"/>
      <c r="AZ179" s="55"/>
      <c r="BA179" s="55"/>
      <c r="BB179" s="55"/>
      <c r="BC179" s="55"/>
      <c r="BD179" s="55"/>
      <c r="BE179" s="55"/>
      <c r="BF179" s="55"/>
      <c r="BG179" s="55"/>
      <c r="BH179" s="55"/>
      <c r="BI179" s="55"/>
      <c r="BJ179" s="55"/>
      <c r="BK179" s="55"/>
      <c r="BL179" s="55"/>
      <c r="BM179" s="55"/>
      <c r="BN179" s="55"/>
      <c r="BO179" s="55"/>
      <c r="BP179" s="55"/>
      <c r="BQ179" s="55"/>
      <c r="BR179" s="55"/>
      <c r="BS179" s="55"/>
      <c r="BT179" s="55"/>
      <c r="BU179" s="55"/>
      <c r="BV179" s="55"/>
      <c r="BW179" s="55"/>
      <c r="BX179" s="55"/>
      <c r="BY179" s="55"/>
      <c r="BZ179" s="55"/>
      <c r="CA179" s="55"/>
      <c r="CB179" s="55"/>
      <c r="CC179" s="55"/>
      <c r="CD179" s="55"/>
      <c r="CE179" s="55"/>
      <c r="CF179" s="55"/>
      <c r="CG179" s="55"/>
      <c r="CH179" s="55"/>
      <c r="CI179" s="55"/>
      <c r="CJ179" s="55"/>
      <c r="CK179" s="55"/>
      <c r="CL179" s="55"/>
      <c r="CM179" s="55"/>
      <c r="CN179" s="55"/>
      <c r="CO179" s="55"/>
      <c r="CP179" s="55"/>
    </row>
    <row r="180" spans="1:94">
      <c r="A180" s="102" t="s">
        <v>51</v>
      </c>
      <c r="B180" s="94">
        <f>'VO2-mouse '!U402</f>
        <v>60.939085185185185</v>
      </c>
      <c r="C180" s="95">
        <f>'VO2-mouse '!U403</f>
        <v>2.6086905184089453</v>
      </c>
      <c r="D180" s="105">
        <f>'VO2-LBM'!U402</f>
        <v>4163.6025691075838</v>
      </c>
      <c r="E180" s="97">
        <f>'VO2-LBM'!U403</f>
        <v>288.82800764406522</v>
      </c>
      <c r="F180" s="83">
        <f>'EE-mouse'!U402</f>
        <v>0.29519755640740741</v>
      </c>
      <c r="G180" s="106">
        <f>'EE-mouse'!U403</f>
        <v>1.2002879328720543E-2</v>
      </c>
      <c r="H180" s="98">
        <f>'EE-LBM'!U402</f>
        <v>20.154661455527574</v>
      </c>
      <c r="I180" s="99">
        <f>'EE-LBM'!U403</f>
        <v>1.3486629088144018</v>
      </c>
      <c r="J180" s="98">
        <f>RER!U402</f>
        <v>0.85341729827475854</v>
      </c>
      <c r="K180" s="99">
        <f>RER!U403</f>
        <v>1.8451676455611302E-2</v>
      </c>
      <c r="L180" s="94">
        <f>'Food Intake'!U402</f>
        <v>3.333333333333334E-2</v>
      </c>
      <c r="M180" s="95">
        <f>'Food Intake'!U403</f>
        <v>2.5166114784235832E-2</v>
      </c>
      <c r="N180" s="107">
        <f>'Activity-X total'!U402</f>
        <v>623</v>
      </c>
      <c r="O180" s="108">
        <f>'Activity-X total'!U403</f>
        <v>168.87141722492754</v>
      </c>
      <c r="P180" s="86">
        <f>'Activity-X Ambulatory'!U402</f>
        <v>182.33333333333334</v>
      </c>
      <c r="Q180" s="108">
        <f>'Activity-X Ambulatory'!U403</f>
        <v>77.006312872531581</v>
      </c>
      <c r="R180" s="109">
        <f>'Fat Oxidation-LBM'!U402</f>
        <v>1.0831170295776367</v>
      </c>
      <c r="S180" s="106">
        <f>'Fat Oxidation-LBM'!U403</f>
        <v>0.17804782445828696</v>
      </c>
      <c r="T180" s="109">
        <f>'Glucose Oxidation-LBM'!U402</f>
        <v>2.6503251791900806</v>
      </c>
      <c r="U180" s="106">
        <f>'Glucose Oxidation-LBM'!U403</f>
        <v>0.24718452503456867</v>
      </c>
      <c r="V180" s="55"/>
      <c r="W180" s="55"/>
      <c r="X180" s="55"/>
      <c r="Y180" s="55"/>
      <c r="Z180" s="55"/>
      <c r="AA180" s="55"/>
      <c r="AB180" s="55"/>
      <c r="AC180" s="55"/>
      <c r="AD180" s="55"/>
      <c r="AE180" s="55"/>
      <c r="AF180" s="55"/>
      <c r="AG180" s="55"/>
      <c r="AH180" s="55"/>
      <c r="AI180" s="55"/>
      <c r="AJ180" s="55"/>
      <c r="AK180" s="55"/>
      <c r="AL180" s="55"/>
      <c r="AM180" s="55"/>
      <c r="AN180" s="55"/>
      <c r="AO180" s="55"/>
      <c r="AP180" s="55"/>
      <c r="AQ180" s="55"/>
      <c r="AR180" s="55"/>
      <c r="AS180" s="55"/>
      <c r="AT180" s="55"/>
      <c r="AU180" s="55"/>
      <c r="AV180" s="55"/>
      <c r="AW180" s="55"/>
      <c r="AX180" s="55"/>
      <c r="AY180" s="55"/>
      <c r="AZ180" s="55"/>
      <c r="BA180" s="55"/>
      <c r="BB180" s="55"/>
      <c r="BC180" s="55"/>
      <c r="BD180" s="55"/>
      <c r="BE180" s="55"/>
      <c r="BF180" s="55"/>
      <c r="BG180" s="55"/>
      <c r="BH180" s="55"/>
      <c r="BI180" s="55"/>
      <c r="BJ180" s="55"/>
      <c r="BK180" s="55"/>
      <c r="BL180" s="55"/>
      <c r="BM180" s="55"/>
      <c r="BN180" s="55"/>
      <c r="BO180" s="55"/>
      <c r="BP180" s="55"/>
      <c r="BQ180" s="55"/>
      <c r="BR180" s="55"/>
      <c r="BS180" s="55"/>
      <c r="BT180" s="55"/>
      <c r="BU180" s="55"/>
      <c r="BV180" s="55"/>
      <c r="BW180" s="55"/>
      <c r="BX180" s="55"/>
      <c r="BY180" s="55"/>
      <c r="BZ180" s="55"/>
      <c r="CA180" s="55"/>
      <c r="CB180" s="55"/>
      <c r="CC180" s="55"/>
      <c r="CD180" s="55"/>
      <c r="CE180" s="55"/>
      <c r="CF180" s="55"/>
      <c r="CG180" s="55"/>
      <c r="CH180" s="55"/>
      <c r="CI180" s="55"/>
      <c r="CJ180" s="55"/>
      <c r="CK180" s="55"/>
      <c r="CL180" s="55"/>
      <c r="CM180" s="55"/>
      <c r="CN180" s="55"/>
      <c r="CO180" s="55"/>
      <c r="CP180" s="55"/>
    </row>
    <row r="181" spans="1:94">
      <c r="A181" s="102" t="s">
        <v>52</v>
      </c>
      <c r="B181" s="94">
        <f>'VO2-mouse '!U405</f>
        <v>60.742455555555551</v>
      </c>
      <c r="C181" s="95">
        <f>'VO2-mouse '!U406</f>
        <v>2.1841705417250581</v>
      </c>
      <c r="D181" s="105">
        <f>'VO2-LBM'!U405</f>
        <v>4111.8427916344717</v>
      </c>
      <c r="E181" s="97">
        <f>'VO2-LBM'!U406</f>
        <v>202.45111776495071</v>
      </c>
      <c r="F181" s="83">
        <f>'EE-mouse'!U405</f>
        <v>0.29460217196296301</v>
      </c>
      <c r="G181" s="106">
        <f>'EE-mouse'!U406</f>
        <v>1.1109025159759254E-2</v>
      </c>
      <c r="H181" s="98">
        <f>'EE-LBM'!U405</f>
        <v>19.941170857056406</v>
      </c>
      <c r="I181" s="99">
        <f>'EE-LBM'!U406</f>
        <v>1.0162266427197744</v>
      </c>
      <c r="J181" s="98">
        <f>RER!U405</f>
        <v>0.85121348877032843</v>
      </c>
      <c r="K181" s="99">
        <f>RER!U406</f>
        <v>2.0285428998800824E-2</v>
      </c>
      <c r="L181" s="94">
        <f>'Food Intake'!U405</f>
        <v>6.4444444444444443E-2</v>
      </c>
      <c r="M181" s="95">
        <f>'Food Intake'!U406</f>
        <v>2.9255156768181304E-2</v>
      </c>
      <c r="N181" s="107">
        <f>'Activity-X total'!U405</f>
        <v>816.33333333333337</v>
      </c>
      <c r="O181" s="108">
        <f>'Activity-X total'!U406</f>
        <v>192.39412672948205</v>
      </c>
      <c r="P181" s="86">
        <f>'Activity-X Ambulatory'!U405</f>
        <v>260.55555555555554</v>
      </c>
      <c r="Q181" s="108">
        <f>'Activity-X Ambulatory'!U406</f>
        <v>96.730311104739826</v>
      </c>
      <c r="R181" s="109">
        <f>'Fat Oxidation-LBM'!U405</f>
        <v>1.0127118036950737</v>
      </c>
      <c r="S181" s="106">
        <f>'Fat Oxidation-LBM'!U406</f>
        <v>0.13637560317824912</v>
      </c>
      <c r="T181" s="109">
        <f>'Glucose Oxidation-LBM'!U405</f>
        <v>2.7713528065378332</v>
      </c>
      <c r="U181" s="106">
        <f>'Glucose Oxidation-LBM'!U406</f>
        <v>0.45302295251691543</v>
      </c>
      <c r="V181" s="55"/>
      <c r="W181" s="55"/>
      <c r="X181" s="55"/>
      <c r="Y181" s="55"/>
      <c r="Z181" s="55"/>
      <c r="AA181" s="55"/>
      <c r="AB181" s="55"/>
      <c r="AC181" s="55"/>
      <c r="AD181" s="55"/>
      <c r="AE181" s="55"/>
      <c r="AF181" s="55"/>
      <c r="AG181" s="55"/>
      <c r="AH181" s="55"/>
      <c r="AI181" s="55"/>
      <c r="AJ181" s="55"/>
      <c r="AK181" s="55"/>
      <c r="AL181" s="55"/>
      <c r="AM181" s="55"/>
      <c r="AN181" s="55"/>
      <c r="AO181" s="55"/>
      <c r="AP181" s="55"/>
      <c r="AQ181" s="55"/>
      <c r="AR181" s="55"/>
      <c r="AS181" s="55"/>
      <c r="AT181" s="55"/>
      <c r="AU181" s="55"/>
      <c r="AV181" s="55"/>
      <c r="AW181" s="55"/>
      <c r="AX181" s="55"/>
      <c r="AY181" s="55"/>
      <c r="AZ181" s="55"/>
      <c r="BA181" s="55"/>
      <c r="BB181" s="55"/>
      <c r="BC181" s="55"/>
      <c r="BD181" s="55"/>
      <c r="BE181" s="55"/>
      <c r="BF181" s="55"/>
      <c r="BG181" s="55"/>
      <c r="BH181" s="55"/>
      <c r="BI181" s="55"/>
      <c r="BJ181" s="55"/>
      <c r="BK181" s="55"/>
      <c r="BL181" s="55"/>
      <c r="BM181" s="55"/>
      <c r="BN181" s="55"/>
      <c r="BO181" s="55"/>
      <c r="BP181" s="55"/>
      <c r="BQ181" s="55"/>
      <c r="BR181" s="55"/>
      <c r="BS181" s="55"/>
      <c r="BT181" s="55"/>
      <c r="BU181" s="55"/>
      <c r="BV181" s="55"/>
      <c r="BW181" s="55"/>
      <c r="BX181" s="55"/>
      <c r="BY181" s="55"/>
      <c r="BZ181" s="55"/>
      <c r="CA181" s="55"/>
      <c r="CB181" s="55"/>
      <c r="CC181" s="55"/>
      <c r="CD181" s="55"/>
      <c r="CE181" s="55"/>
      <c r="CF181" s="55"/>
      <c r="CG181" s="55"/>
      <c r="CH181" s="55"/>
      <c r="CI181" s="55"/>
      <c r="CJ181" s="55"/>
      <c r="CK181" s="55"/>
      <c r="CL181" s="55"/>
      <c r="CM181" s="55"/>
      <c r="CN181" s="55"/>
      <c r="CO181" s="55"/>
      <c r="CP181" s="55"/>
    </row>
    <row r="182" spans="1:94">
      <c r="A182" s="102" t="s">
        <v>53</v>
      </c>
      <c r="B182" s="94">
        <f>'VO2-mouse '!U408</f>
        <v>62.898614814814813</v>
      </c>
      <c r="C182" s="95">
        <f>'VO2-mouse '!U409</f>
        <v>1.9010305518040251</v>
      </c>
      <c r="D182" s="105">
        <f>'VO2-LBM'!U408</f>
        <v>4285.9722052775624</v>
      </c>
      <c r="E182" s="97">
        <f>'VO2-LBM'!U409</f>
        <v>258.36982303833781</v>
      </c>
      <c r="F182" s="83">
        <f>'EE-mouse'!U408</f>
        <v>0.30386836355555563</v>
      </c>
      <c r="G182" s="106">
        <f>'EE-mouse'!U409</f>
        <v>8.7472931583328552E-3</v>
      </c>
      <c r="H182" s="98">
        <f>'EE-LBM'!U408</f>
        <v>20.702717222944738</v>
      </c>
      <c r="I182" s="99">
        <f>'EE-LBM'!U409</f>
        <v>1.224694647343648</v>
      </c>
      <c r="J182" s="98">
        <f>RER!U408</f>
        <v>0.8379591867721059</v>
      </c>
      <c r="K182" s="99">
        <f>RER!U409</f>
        <v>1.1173288238848373E-2</v>
      </c>
      <c r="L182" s="94">
        <f>'Food Intake'!U408</f>
        <v>7.0000000000000007E-2</v>
      </c>
      <c r="M182" s="95">
        <f>'Food Intake'!U409</f>
        <v>3.2574700476153441E-2</v>
      </c>
      <c r="N182" s="107">
        <f>'Activity-X total'!U408</f>
        <v>684.44444444444446</v>
      </c>
      <c r="O182" s="108">
        <f>'Activity-X total'!U409</f>
        <v>162.55230876988415</v>
      </c>
      <c r="P182" s="86">
        <f>'Activity-X Ambulatory'!U408</f>
        <v>196.88888888888889</v>
      </c>
      <c r="Q182" s="108">
        <f>'Activity-X Ambulatory'!U409</f>
        <v>45.261414902898757</v>
      </c>
      <c r="R182" s="109">
        <f>'Fat Oxidation-LBM'!U408</f>
        <v>1.183005416443623</v>
      </c>
      <c r="S182" s="106">
        <f>'Fat Oxidation-LBM'!U409</f>
        <v>0.13151276169621826</v>
      </c>
      <c r="T182" s="109">
        <f>'Glucose Oxidation-LBM'!U408</f>
        <v>2.5441881082391777</v>
      </c>
      <c r="U182" s="106">
        <f>'Glucose Oxidation-LBM'!U409</f>
        <v>0.2073187535208946</v>
      </c>
      <c r="V182" s="55"/>
      <c r="W182" s="55"/>
      <c r="X182" s="55"/>
      <c r="Y182" s="55"/>
      <c r="Z182" s="55"/>
      <c r="AA182" s="55"/>
      <c r="AB182" s="55"/>
      <c r="AC182" s="55"/>
      <c r="AD182" s="55"/>
      <c r="AE182" s="55"/>
      <c r="AF182" s="55"/>
      <c r="AG182" s="55"/>
      <c r="AH182" s="55"/>
      <c r="AI182" s="55"/>
      <c r="AJ182" s="55"/>
      <c r="AK182" s="55"/>
      <c r="AL182" s="55"/>
      <c r="AM182" s="55"/>
      <c r="AN182" s="55"/>
      <c r="AO182" s="55"/>
      <c r="AP182" s="55"/>
      <c r="AQ182" s="55"/>
      <c r="AR182" s="55"/>
      <c r="AS182" s="55"/>
      <c r="AT182" s="55"/>
      <c r="AU182" s="55"/>
      <c r="AV182" s="55"/>
      <c r="AW182" s="55"/>
      <c r="AX182" s="55"/>
      <c r="AY182" s="55"/>
      <c r="AZ182" s="55"/>
      <c r="BA182" s="55"/>
      <c r="BB182" s="55"/>
      <c r="BC182" s="55"/>
      <c r="BD182" s="55"/>
      <c r="BE182" s="55"/>
      <c r="BF182" s="55"/>
      <c r="BG182" s="55"/>
      <c r="BH182" s="55"/>
      <c r="BI182" s="55"/>
      <c r="BJ182" s="55"/>
      <c r="BK182" s="55"/>
      <c r="BL182" s="55"/>
      <c r="BM182" s="55"/>
      <c r="BN182" s="55"/>
      <c r="BO182" s="55"/>
      <c r="BP182" s="55"/>
      <c r="BQ182" s="55"/>
      <c r="BR182" s="55"/>
      <c r="BS182" s="55"/>
      <c r="BT182" s="55"/>
      <c r="BU182" s="55"/>
      <c r="BV182" s="55"/>
      <c r="BW182" s="55"/>
      <c r="BX182" s="55"/>
      <c r="BY182" s="55"/>
      <c r="BZ182" s="55"/>
      <c r="CA182" s="55"/>
      <c r="CB182" s="55"/>
      <c r="CC182" s="55"/>
      <c r="CD182" s="55"/>
      <c r="CE182" s="55"/>
      <c r="CF182" s="55"/>
      <c r="CG182" s="55"/>
      <c r="CH182" s="55"/>
      <c r="CI182" s="55"/>
      <c r="CJ182" s="55"/>
      <c r="CK182" s="55"/>
      <c r="CL182" s="55"/>
      <c r="CM182" s="55"/>
      <c r="CN182" s="55"/>
      <c r="CO182" s="55"/>
      <c r="CP182" s="55"/>
    </row>
    <row r="183" spans="1:94">
      <c r="A183" s="102" t="s">
        <v>54</v>
      </c>
      <c r="B183" s="94">
        <f>'VO2-mouse '!U411</f>
        <v>61.536511111111118</v>
      </c>
      <c r="C183" s="95">
        <f>'VO2-mouse '!U412</f>
        <v>2.7809855719712595</v>
      </c>
      <c r="D183" s="105">
        <f>'VO2-LBM'!U411</f>
        <v>4202.5253713552065</v>
      </c>
      <c r="E183" s="97">
        <f>'VO2-LBM'!U412</f>
        <v>288.41518600819899</v>
      </c>
      <c r="F183" s="83">
        <f>'EE-mouse'!U411</f>
        <v>0.29740210696296299</v>
      </c>
      <c r="G183" s="106">
        <f>'EE-mouse'!U412</f>
        <v>1.3936937338117057E-2</v>
      </c>
      <c r="H183" s="98">
        <f>'EE-LBM'!U411</f>
        <v>20.301277894927686</v>
      </c>
      <c r="I183" s="99">
        <f>'EE-LBM'!U412</f>
        <v>1.3988493748627908</v>
      </c>
      <c r="J183" s="98">
        <f>RER!U411</f>
        <v>0.8362420148667018</v>
      </c>
      <c r="K183" s="99">
        <f>RER!U412</f>
        <v>1.2883395089327782E-2</v>
      </c>
      <c r="L183" s="94">
        <f>'Food Intake'!U411</f>
        <v>3.1111111111111114E-2</v>
      </c>
      <c r="M183" s="95">
        <f>'Food Intake'!U412</f>
        <v>1.6452325438845384E-2</v>
      </c>
      <c r="N183" s="107">
        <f>'Activity-X total'!U411</f>
        <v>745.11111111111109</v>
      </c>
      <c r="O183" s="108">
        <f>'Activity-X total'!U412</f>
        <v>172.47853686477151</v>
      </c>
      <c r="P183" s="86">
        <f>'Activity-X Ambulatory'!U411</f>
        <v>206.33333333333334</v>
      </c>
      <c r="Q183" s="108">
        <f>'Activity-X Ambulatory'!U412</f>
        <v>64.392244184459912</v>
      </c>
      <c r="R183" s="109">
        <f>'Fat Oxidation-LBM'!U411</f>
        <v>1.1574567493632859</v>
      </c>
      <c r="S183" s="106">
        <f>'Fat Oxidation-LBM'!U412</f>
        <v>0.11792561442162507</v>
      </c>
      <c r="T183" s="109">
        <f>'Glucose Oxidation-LBM'!U411</f>
        <v>2.5014565747815318</v>
      </c>
      <c r="U183" s="106">
        <f>'Glucose Oxidation-LBM'!U412</f>
        <v>0.31431744067942213</v>
      </c>
      <c r="V183" s="55"/>
      <c r="W183" s="55"/>
      <c r="X183" s="55"/>
      <c r="Y183" s="55"/>
      <c r="Z183" s="55"/>
      <c r="AA183" s="55"/>
      <c r="AB183" s="55"/>
      <c r="AC183" s="55"/>
      <c r="AD183" s="55"/>
      <c r="AE183" s="55"/>
      <c r="AF183" s="55"/>
      <c r="AG183" s="55"/>
      <c r="AH183" s="55"/>
      <c r="AI183" s="55"/>
      <c r="AJ183" s="55"/>
      <c r="AK183" s="55"/>
      <c r="AL183" s="55"/>
      <c r="AM183" s="55"/>
      <c r="AN183" s="55"/>
      <c r="AO183" s="55"/>
      <c r="AP183" s="55"/>
      <c r="AQ183" s="55"/>
      <c r="AR183" s="55"/>
      <c r="AS183" s="55"/>
      <c r="AT183" s="55"/>
      <c r="AU183" s="55"/>
      <c r="AV183" s="55"/>
      <c r="AW183" s="55"/>
      <c r="AX183" s="55"/>
      <c r="AY183" s="55"/>
      <c r="AZ183" s="55"/>
      <c r="BA183" s="55"/>
      <c r="BB183" s="55"/>
      <c r="BC183" s="55"/>
      <c r="BD183" s="55"/>
      <c r="BE183" s="55"/>
      <c r="BF183" s="55"/>
      <c r="BG183" s="55"/>
      <c r="BH183" s="55"/>
      <c r="BI183" s="55"/>
      <c r="BJ183" s="55"/>
      <c r="BK183" s="55"/>
      <c r="BL183" s="55"/>
      <c r="BM183" s="55"/>
      <c r="BN183" s="55"/>
      <c r="BO183" s="55"/>
      <c r="BP183" s="55"/>
      <c r="BQ183" s="55"/>
      <c r="BR183" s="55"/>
      <c r="BS183" s="55"/>
      <c r="BT183" s="55"/>
      <c r="BU183" s="55"/>
      <c r="BV183" s="55"/>
      <c r="BW183" s="55"/>
      <c r="BX183" s="55"/>
      <c r="BY183" s="55"/>
      <c r="BZ183" s="55"/>
      <c r="CA183" s="55"/>
      <c r="CB183" s="55"/>
      <c r="CC183" s="55"/>
      <c r="CD183" s="55"/>
      <c r="CE183" s="55"/>
      <c r="CF183" s="55"/>
      <c r="CG183" s="55"/>
      <c r="CH183" s="55"/>
      <c r="CI183" s="55"/>
      <c r="CJ183" s="55"/>
      <c r="CK183" s="55"/>
      <c r="CL183" s="55"/>
      <c r="CM183" s="55"/>
      <c r="CN183" s="55"/>
      <c r="CO183" s="55"/>
      <c r="CP183" s="55"/>
    </row>
    <row r="184" spans="1:94">
      <c r="A184" s="102" t="s">
        <v>55</v>
      </c>
      <c r="B184" s="94">
        <f>'VO2-mouse '!U414</f>
        <v>65.420796296296302</v>
      </c>
      <c r="C184" s="95">
        <f>'VO2-mouse '!U415</f>
        <v>2.2893669255961835</v>
      </c>
      <c r="D184" s="105">
        <f>'VO2-LBM'!U414</f>
        <v>4407.3180238430614</v>
      </c>
      <c r="E184" s="97">
        <f>'VO2-LBM'!U415</f>
        <v>144.34115959274942</v>
      </c>
      <c r="F184" s="83">
        <f>'EE-mouse'!U414</f>
        <v>0.31659912944444446</v>
      </c>
      <c r="G184" s="106">
        <f>'EE-mouse'!U415</f>
        <v>1.2178186594608226E-2</v>
      </c>
      <c r="H184" s="98">
        <f>'EE-LBM'!U414</f>
        <v>21.301773627259735</v>
      </c>
      <c r="I184" s="99">
        <f>'EE-LBM'!U415</f>
        <v>0.67124782037505903</v>
      </c>
      <c r="J184" s="98">
        <f>RER!U414</f>
        <v>0.84424251238751691</v>
      </c>
      <c r="K184" s="99">
        <f>RER!U415</f>
        <v>1.9475750285578991E-2</v>
      </c>
      <c r="L184" s="94">
        <f>'Food Intake'!U414</f>
        <v>0.11222222222222222</v>
      </c>
      <c r="M184" s="95">
        <f>'Food Intake'!U415</f>
        <v>4.3036734237476247E-2</v>
      </c>
      <c r="N184" s="107">
        <f>'Activity-X total'!U414</f>
        <v>731.33333333333337</v>
      </c>
      <c r="O184" s="108">
        <f>'Activity-X total'!U415</f>
        <v>259.52023042529845</v>
      </c>
      <c r="P184" s="86">
        <f>'Activity-X Ambulatory'!U414</f>
        <v>263.77777777777777</v>
      </c>
      <c r="Q184" s="108">
        <f>'Activity-X Ambulatory'!U415</f>
        <v>147.80831973443188</v>
      </c>
      <c r="R184" s="109">
        <f>'Fat Oxidation-LBM'!U414</f>
        <v>1.1966577690980611</v>
      </c>
      <c r="S184" s="106">
        <f>'Fat Oxidation-LBM'!U415</f>
        <v>0.16205655658427784</v>
      </c>
      <c r="T184" s="109">
        <f>'Glucose Oxidation-LBM'!U414</f>
        <v>2.6698736047437026</v>
      </c>
      <c r="U184" s="106">
        <f>'Glucose Oxidation-LBM'!U415</f>
        <v>0.36968712673744775</v>
      </c>
      <c r="V184" s="55"/>
      <c r="W184" s="55"/>
      <c r="X184" s="55"/>
      <c r="Y184" s="55"/>
      <c r="Z184" s="55"/>
      <c r="AA184" s="55"/>
      <c r="AB184" s="55"/>
      <c r="AC184" s="55"/>
      <c r="AD184" s="55"/>
      <c r="AE184" s="55"/>
      <c r="AF184" s="55"/>
      <c r="AG184" s="55"/>
      <c r="AH184" s="55"/>
      <c r="AI184" s="55"/>
      <c r="AJ184" s="55"/>
      <c r="AK184" s="55"/>
      <c r="AL184" s="55"/>
      <c r="AM184" s="55"/>
      <c r="AN184" s="55"/>
      <c r="AO184" s="55"/>
      <c r="AP184" s="55"/>
      <c r="AQ184" s="55"/>
      <c r="AR184" s="55"/>
      <c r="AS184" s="55"/>
      <c r="AT184" s="55"/>
      <c r="AU184" s="55"/>
      <c r="AV184" s="55"/>
      <c r="AW184" s="55"/>
      <c r="AX184" s="55"/>
      <c r="AY184" s="55"/>
      <c r="AZ184" s="55"/>
      <c r="BA184" s="55"/>
      <c r="BB184" s="55"/>
      <c r="BC184" s="55"/>
      <c r="BD184" s="55"/>
      <c r="BE184" s="55"/>
      <c r="BF184" s="55"/>
      <c r="BG184" s="55"/>
      <c r="BH184" s="55"/>
      <c r="BI184" s="55"/>
      <c r="BJ184" s="55"/>
      <c r="BK184" s="55"/>
      <c r="BL184" s="55"/>
      <c r="BM184" s="55"/>
      <c r="BN184" s="55"/>
      <c r="BO184" s="55"/>
      <c r="BP184" s="55"/>
      <c r="BQ184" s="55"/>
      <c r="BR184" s="55"/>
      <c r="BS184" s="55"/>
      <c r="BT184" s="55"/>
      <c r="BU184" s="55"/>
      <c r="BV184" s="55"/>
      <c r="BW184" s="55"/>
      <c r="BX184" s="55"/>
      <c r="BY184" s="55"/>
      <c r="BZ184" s="55"/>
      <c r="CA184" s="55"/>
      <c r="CB184" s="55"/>
      <c r="CC184" s="55"/>
      <c r="CD184" s="55"/>
      <c r="CE184" s="55"/>
      <c r="CF184" s="55"/>
      <c r="CG184" s="55"/>
      <c r="CH184" s="55"/>
      <c r="CI184" s="55"/>
      <c r="CJ184" s="55"/>
      <c r="CK184" s="55"/>
      <c r="CL184" s="55"/>
      <c r="CM184" s="55"/>
      <c r="CN184" s="55"/>
      <c r="CO184" s="55"/>
      <c r="CP184" s="55"/>
    </row>
    <row r="185" spans="1:94">
      <c r="A185" s="110" t="s">
        <v>56</v>
      </c>
      <c r="B185" s="111">
        <f>'VO2-mouse '!U417</f>
        <v>64.031955555555555</v>
      </c>
      <c r="C185" s="112">
        <f>'VO2-mouse '!U418</f>
        <v>2.7262074945713111</v>
      </c>
      <c r="D185" s="113">
        <f>'VO2-LBM'!U417</f>
        <v>4385.6576968274212</v>
      </c>
      <c r="E185" s="114">
        <f>'VO2-LBM'!U418</f>
        <v>325.07010190759155</v>
      </c>
      <c r="F185" s="115">
        <f>'EE-mouse'!U417</f>
        <v>0.31002384955555556</v>
      </c>
      <c r="G185" s="116">
        <f>'EE-mouse'!U418</f>
        <v>1.2732486657775504E-2</v>
      </c>
      <c r="H185" s="117">
        <f>'EE-LBM'!U417</f>
        <v>21.217540881129786</v>
      </c>
      <c r="I185" s="118">
        <f>'EE-LBM'!U418</f>
        <v>1.5360224975065304</v>
      </c>
      <c r="J185" s="117">
        <f>RER!U417</f>
        <v>0.84833396058333888</v>
      </c>
      <c r="K185" s="118">
        <f>RER!U418</f>
        <v>1.8187768297942365E-2</v>
      </c>
      <c r="L185" s="111">
        <f>'Food Intake'!U417</f>
        <v>7.7777777777777779E-2</v>
      </c>
      <c r="M185" s="112">
        <f>'Food Intake'!U418</f>
        <v>2.6022307619178595E-2</v>
      </c>
      <c r="N185" s="119">
        <f>'Activity-X total'!U417</f>
        <v>850.11111111111109</v>
      </c>
      <c r="O185" s="120">
        <f>'Activity-X total'!U418</f>
        <v>166.44647491715071</v>
      </c>
      <c r="P185" s="121">
        <f>'Activity-X Ambulatory'!U417</f>
        <v>256.44444444444446</v>
      </c>
      <c r="Q185" s="120">
        <f>'Activity-X Ambulatory'!U418</f>
        <v>66.533222927244552</v>
      </c>
      <c r="R185" s="115">
        <f>'Fat Oxidation-LBM'!U417</f>
        <v>1.159346421962512</v>
      </c>
      <c r="S185" s="116">
        <f>'Fat Oxidation-LBM'!U418</f>
        <v>0.18439860621343365</v>
      </c>
      <c r="T185" s="115">
        <f>'Glucose Oxidation-LBM'!U417</f>
        <v>2.7417439478501193</v>
      </c>
      <c r="U185" s="116">
        <f>'Glucose Oxidation-LBM'!U418</f>
        <v>0.31116246412224469</v>
      </c>
      <c r="V185" s="55"/>
      <c r="W185" s="55"/>
      <c r="X185" s="55"/>
      <c r="Y185" s="55"/>
      <c r="Z185" s="55"/>
      <c r="AA185" s="55"/>
      <c r="AB185" s="55"/>
      <c r="AC185" s="55"/>
      <c r="AD185" s="55"/>
      <c r="AE185" s="55"/>
      <c r="AF185" s="55"/>
      <c r="AG185" s="55"/>
      <c r="AH185" s="55"/>
      <c r="AI185" s="55"/>
      <c r="AJ185" s="55"/>
      <c r="AK185" s="55"/>
      <c r="AL185" s="55"/>
      <c r="AM185" s="55"/>
      <c r="AN185" s="55"/>
      <c r="AO185" s="55"/>
      <c r="AP185" s="55"/>
      <c r="AQ185" s="55"/>
      <c r="AR185" s="55"/>
      <c r="AS185" s="55"/>
      <c r="AT185" s="55"/>
      <c r="AU185" s="55"/>
      <c r="AV185" s="55"/>
      <c r="AW185" s="55"/>
      <c r="AX185" s="55"/>
      <c r="AY185" s="55"/>
      <c r="AZ185" s="55"/>
      <c r="BA185" s="55"/>
      <c r="BB185" s="55"/>
      <c r="BC185" s="55"/>
      <c r="BD185" s="55"/>
      <c r="BE185" s="55"/>
      <c r="BF185" s="55"/>
      <c r="BG185" s="55"/>
      <c r="BH185" s="55"/>
      <c r="BI185" s="55"/>
      <c r="BJ185" s="55"/>
      <c r="BK185" s="55"/>
      <c r="BL185" s="55"/>
      <c r="BM185" s="55"/>
      <c r="BN185" s="55"/>
      <c r="BO185" s="55"/>
      <c r="BP185" s="55"/>
      <c r="BQ185" s="55"/>
      <c r="BR185" s="55"/>
      <c r="BS185" s="55"/>
      <c r="BT185" s="55"/>
      <c r="BU185" s="55"/>
      <c r="BV185" s="55"/>
      <c r="BW185" s="55"/>
      <c r="BX185" s="55"/>
      <c r="BY185" s="55"/>
      <c r="BZ185" s="55"/>
      <c r="CA185" s="55"/>
      <c r="CB185" s="55"/>
      <c r="CC185" s="55"/>
      <c r="CD185" s="55"/>
      <c r="CE185" s="55"/>
      <c r="CF185" s="55"/>
      <c r="CG185" s="55"/>
      <c r="CH185" s="55"/>
      <c r="CI185" s="55"/>
      <c r="CJ185" s="55"/>
      <c r="CK185" s="55"/>
      <c r="CL185" s="55"/>
      <c r="CM185" s="55"/>
      <c r="CN185" s="55"/>
      <c r="CO185" s="55"/>
      <c r="CP185" s="55"/>
    </row>
    <row r="186" spans="1:94">
      <c r="A186" s="122"/>
      <c r="B186" s="88"/>
      <c r="C186" s="88"/>
      <c r="D186" s="55"/>
      <c r="E186" s="55"/>
      <c r="F186" s="55"/>
      <c r="G186" s="55"/>
      <c r="H186" s="55"/>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55"/>
      <c r="AL186" s="55"/>
      <c r="AM186" s="55"/>
      <c r="AN186" s="55"/>
      <c r="AO186" s="55"/>
      <c r="AP186" s="55"/>
      <c r="AQ186" s="55"/>
      <c r="AR186" s="55"/>
      <c r="AS186" s="55"/>
      <c r="AT186" s="55"/>
      <c r="AU186" s="55"/>
      <c r="AV186" s="55"/>
      <c r="AW186" s="55"/>
      <c r="AX186" s="55"/>
      <c r="AY186" s="55"/>
      <c r="AZ186" s="55"/>
      <c r="BA186" s="55"/>
      <c r="BB186" s="55"/>
      <c r="BC186" s="55"/>
      <c r="BD186" s="55"/>
      <c r="BE186" s="55"/>
      <c r="BF186" s="55"/>
      <c r="BG186" s="55"/>
      <c r="BH186" s="55"/>
      <c r="BI186" s="55"/>
      <c r="BJ186" s="55"/>
      <c r="BK186" s="55"/>
      <c r="BL186" s="55"/>
      <c r="BM186" s="55"/>
      <c r="BN186" s="55"/>
      <c r="BO186" s="55"/>
      <c r="BP186" s="55"/>
      <c r="BQ186" s="55"/>
      <c r="BR186" s="55"/>
      <c r="BS186" s="55"/>
      <c r="BT186" s="55"/>
      <c r="BU186" s="55"/>
      <c r="BV186" s="55"/>
      <c r="BW186" s="55"/>
      <c r="BX186" s="55"/>
      <c r="BY186" s="55"/>
      <c r="BZ186" s="55"/>
      <c r="CA186" s="55"/>
      <c r="CB186" s="55"/>
      <c r="CC186" s="55"/>
      <c r="CD186" s="55"/>
      <c r="CE186" s="55"/>
      <c r="CF186" s="55"/>
      <c r="CG186" s="55"/>
      <c r="CH186" s="55"/>
      <c r="CI186" s="55"/>
      <c r="CJ186" s="55"/>
      <c r="CK186" s="55"/>
      <c r="CL186" s="55"/>
      <c r="CM186" s="55"/>
      <c r="CN186" s="55"/>
      <c r="CO186" s="55"/>
      <c r="CP186" s="55"/>
    </row>
    <row r="187" spans="1:94">
      <c r="A187" s="122"/>
      <c r="B187" s="88"/>
      <c r="C187" s="88"/>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c r="AD187" s="55"/>
      <c r="AE187" s="55"/>
      <c r="AF187" s="55"/>
      <c r="AG187" s="55"/>
      <c r="AH187" s="55"/>
      <c r="AI187" s="55"/>
      <c r="AJ187" s="55"/>
      <c r="AK187" s="55"/>
      <c r="AL187" s="55"/>
      <c r="AM187" s="55"/>
      <c r="AN187" s="55"/>
      <c r="AO187" s="55"/>
      <c r="AP187" s="55"/>
      <c r="AQ187" s="55"/>
      <c r="AR187" s="55"/>
      <c r="AS187" s="55"/>
      <c r="AT187" s="55"/>
      <c r="AU187" s="55"/>
      <c r="AV187" s="55"/>
      <c r="AW187" s="55"/>
      <c r="AX187" s="55"/>
      <c r="AY187" s="55"/>
      <c r="AZ187" s="55"/>
      <c r="BA187" s="55"/>
      <c r="BB187" s="55"/>
      <c r="BC187" s="55"/>
      <c r="BD187" s="55"/>
      <c r="BE187" s="55"/>
      <c r="BF187" s="55"/>
      <c r="BG187" s="55"/>
      <c r="BH187" s="55"/>
      <c r="BI187" s="55"/>
      <c r="BJ187" s="55"/>
      <c r="BK187" s="55"/>
      <c r="BL187" s="55"/>
      <c r="BM187" s="55"/>
      <c r="BN187" s="55"/>
      <c r="BO187" s="55"/>
      <c r="BP187" s="55"/>
      <c r="BQ187" s="55"/>
      <c r="BR187" s="55"/>
      <c r="BS187" s="55"/>
      <c r="BT187" s="55"/>
      <c r="BU187" s="55"/>
      <c r="BV187" s="55"/>
      <c r="BW187" s="55"/>
      <c r="BX187" s="55"/>
      <c r="BY187" s="55"/>
      <c r="BZ187" s="55"/>
      <c r="CA187" s="55"/>
      <c r="CB187" s="55"/>
      <c r="CC187" s="55"/>
      <c r="CD187" s="55"/>
      <c r="CE187" s="55"/>
      <c r="CF187" s="55"/>
      <c r="CG187" s="55"/>
      <c r="CH187" s="55"/>
      <c r="CI187" s="55"/>
      <c r="CJ187" s="55"/>
      <c r="CK187" s="55"/>
      <c r="CL187" s="55"/>
      <c r="CM187" s="55"/>
      <c r="CN187" s="55"/>
      <c r="CO187" s="55"/>
      <c r="CP187" s="55"/>
    </row>
    <row r="188" spans="1:94">
      <c r="A188" s="122"/>
      <c r="B188" s="88"/>
      <c r="C188" s="88"/>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55"/>
      <c r="AK188" s="55"/>
      <c r="AL188" s="55"/>
      <c r="AM188" s="55"/>
      <c r="AN188" s="55"/>
      <c r="AO188" s="55"/>
      <c r="AP188" s="55"/>
      <c r="AQ188" s="55"/>
      <c r="AR188" s="55"/>
      <c r="AS188" s="55"/>
      <c r="AT188" s="55"/>
      <c r="AU188" s="55"/>
      <c r="AV188" s="55"/>
      <c r="AW188" s="55"/>
      <c r="AX188" s="55"/>
      <c r="AY188" s="55"/>
      <c r="AZ188" s="55"/>
      <c r="BA188" s="55"/>
      <c r="BB188" s="55"/>
      <c r="BC188" s="55"/>
      <c r="BD188" s="55"/>
      <c r="BE188" s="55"/>
      <c r="BF188" s="55"/>
      <c r="BG188" s="55"/>
      <c r="BH188" s="55"/>
      <c r="BI188" s="55"/>
      <c r="BJ188" s="55"/>
      <c r="BK188" s="55"/>
      <c r="BL188" s="55"/>
      <c r="BM188" s="55"/>
      <c r="BN188" s="55"/>
      <c r="BO188" s="55"/>
      <c r="BP188" s="55"/>
      <c r="BQ188" s="55"/>
      <c r="BR188" s="55"/>
      <c r="BS188" s="55"/>
      <c r="BT188" s="55"/>
      <c r="BU188" s="55"/>
      <c r="BV188" s="55"/>
      <c r="BW188" s="55"/>
      <c r="BX188" s="55"/>
      <c r="BY188" s="55"/>
      <c r="BZ188" s="55"/>
      <c r="CA188" s="55"/>
      <c r="CB188" s="55"/>
      <c r="CC188" s="55"/>
      <c r="CD188" s="55"/>
      <c r="CE188" s="55"/>
      <c r="CF188" s="55"/>
      <c r="CG188" s="55"/>
      <c r="CH188" s="55"/>
      <c r="CI188" s="55"/>
      <c r="CJ188" s="55"/>
      <c r="CK188" s="55"/>
      <c r="CL188" s="55"/>
      <c r="CM188" s="55"/>
      <c r="CN188" s="55"/>
      <c r="CO188" s="55"/>
      <c r="CP188" s="55"/>
    </row>
    <row r="189" spans="1:94">
      <c r="A189" s="122"/>
      <c r="B189" s="88"/>
      <c r="C189" s="88"/>
      <c r="D189" s="55"/>
      <c r="E189" s="55"/>
      <c r="F189" s="55"/>
      <c r="G189" s="55"/>
      <c r="H189" s="55"/>
      <c r="I189" s="55"/>
      <c r="J189" s="55"/>
      <c r="K189" s="55"/>
      <c r="L189" s="55"/>
      <c r="M189" s="55"/>
      <c r="N189" s="55"/>
      <c r="O189" s="55"/>
      <c r="P189" s="55"/>
      <c r="Q189" s="55"/>
      <c r="R189" s="55"/>
      <c r="S189" s="55"/>
      <c r="T189" s="55"/>
      <c r="U189" s="55"/>
      <c r="V189" s="55"/>
      <c r="W189" s="55"/>
      <c r="X189" s="55"/>
      <c r="Y189" s="55"/>
      <c r="Z189" s="55"/>
      <c r="AA189" s="55"/>
      <c r="AB189" s="55"/>
      <c r="AC189" s="55"/>
      <c r="AD189" s="55"/>
      <c r="AE189" s="55"/>
      <c r="AF189" s="55"/>
      <c r="AG189" s="55"/>
      <c r="AH189" s="55"/>
      <c r="AI189" s="55"/>
      <c r="AJ189" s="55"/>
      <c r="AK189" s="55"/>
      <c r="AL189" s="55"/>
      <c r="AM189" s="55"/>
      <c r="AN189" s="55"/>
      <c r="AO189" s="55"/>
      <c r="AP189" s="55"/>
      <c r="AQ189" s="55"/>
      <c r="AR189" s="55"/>
      <c r="AS189" s="55"/>
      <c r="AT189" s="55"/>
      <c r="AU189" s="55"/>
      <c r="AV189" s="55"/>
      <c r="AW189" s="55"/>
      <c r="AX189" s="55"/>
      <c r="AY189" s="55"/>
      <c r="AZ189" s="55"/>
      <c r="BA189" s="55"/>
      <c r="BB189" s="55"/>
      <c r="BC189" s="55"/>
      <c r="BD189" s="55"/>
      <c r="BE189" s="55"/>
      <c r="BF189" s="55"/>
      <c r="BG189" s="55"/>
      <c r="BH189" s="55"/>
      <c r="BI189" s="55"/>
      <c r="BJ189" s="55"/>
      <c r="BK189" s="55"/>
      <c r="BL189" s="55"/>
      <c r="BM189" s="55"/>
      <c r="BN189" s="55"/>
      <c r="BO189" s="55"/>
      <c r="BP189" s="55"/>
      <c r="BQ189" s="55"/>
      <c r="BR189" s="55"/>
      <c r="BS189" s="55"/>
      <c r="BT189" s="55"/>
      <c r="BU189" s="55"/>
      <c r="BV189" s="55"/>
      <c r="BW189" s="55"/>
      <c r="BX189" s="55"/>
      <c r="BY189" s="55"/>
      <c r="BZ189" s="55"/>
      <c r="CA189" s="55"/>
      <c r="CB189" s="55"/>
      <c r="CC189" s="55"/>
      <c r="CD189" s="55"/>
      <c r="CE189" s="55"/>
      <c r="CF189" s="55"/>
      <c r="CG189" s="55"/>
      <c r="CH189" s="55"/>
      <c r="CI189" s="55"/>
      <c r="CJ189" s="55"/>
      <c r="CK189" s="55"/>
      <c r="CL189" s="55"/>
      <c r="CM189" s="55"/>
      <c r="CN189" s="55"/>
      <c r="CO189" s="55"/>
      <c r="CP189" s="55"/>
    </row>
    <row r="190" spans="1:94">
      <c r="A190" s="122"/>
      <c r="B190" s="88"/>
      <c r="C190" s="88"/>
      <c r="D190" s="55"/>
      <c r="E190" s="55"/>
      <c r="F190" s="55"/>
      <c r="G190" s="55"/>
      <c r="H190" s="55"/>
      <c r="I190" s="55"/>
      <c r="J190" s="55"/>
      <c r="K190" s="55"/>
      <c r="L190" s="55"/>
      <c r="M190" s="55"/>
      <c r="N190" s="55"/>
      <c r="O190" s="55"/>
      <c r="P190" s="55"/>
      <c r="Q190" s="55"/>
      <c r="R190" s="55"/>
      <c r="S190" s="55"/>
      <c r="T190" s="55"/>
      <c r="U190" s="55"/>
      <c r="V190" s="55"/>
      <c r="W190" s="55"/>
      <c r="X190" s="55"/>
      <c r="Y190" s="55"/>
      <c r="Z190" s="55"/>
      <c r="AA190" s="55"/>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c r="AY190" s="55"/>
      <c r="AZ190" s="55"/>
      <c r="BA190" s="55"/>
      <c r="BB190" s="55"/>
      <c r="BC190" s="55"/>
      <c r="BD190" s="55"/>
      <c r="BE190" s="55"/>
      <c r="BF190" s="55"/>
      <c r="BG190" s="55"/>
      <c r="BH190" s="55"/>
      <c r="BI190" s="55"/>
      <c r="BJ190" s="55"/>
      <c r="BK190" s="55"/>
      <c r="BL190" s="55"/>
      <c r="BM190" s="55"/>
      <c r="BN190" s="55"/>
      <c r="BO190" s="55"/>
      <c r="BP190" s="55"/>
      <c r="BQ190" s="55"/>
      <c r="BR190" s="55"/>
      <c r="BS190" s="55"/>
      <c r="BT190" s="55"/>
      <c r="BU190" s="55"/>
      <c r="BV190" s="55"/>
      <c r="BW190" s="55"/>
      <c r="BX190" s="55"/>
      <c r="BY190" s="55"/>
      <c r="BZ190" s="55"/>
      <c r="CA190" s="55"/>
      <c r="CB190" s="55"/>
      <c r="CC190" s="55"/>
      <c r="CD190" s="55"/>
      <c r="CE190" s="55"/>
      <c r="CF190" s="55"/>
      <c r="CG190" s="55"/>
      <c r="CH190" s="55"/>
      <c r="CI190" s="55"/>
      <c r="CJ190" s="55"/>
      <c r="CK190" s="55"/>
      <c r="CL190" s="55"/>
      <c r="CM190" s="55"/>
      <c r="CN190" s="55"/>
      <c r="CO190" s="55"/>
      <c r="CP190" s="55"/>
    </row>
    <row r="191" spans="1:94">
      <c r="A191" s="122"/>
      <c r="B191" s="88"/>
      <c r="C191" s="88"/>
      <c r="D191" s="55"/>
      <c r="E191" s="55"/>
      <c r="F191" s="55"/>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c r="CA191" s="55"/>
      <c r="CB191" s="55"/>
      <c r="CC191" s="55"/>
      <c r="CD191" s="55"/>
      <c r="CE191" s="55"/>
      <c r="CF191" s="55"/>
      <c r="CG191" s="55"/>
      <c r="CH191" s="55"/>
      <c r="CI191" s="55"/>
      <c r="CJ191" s="55"/>
      <c r="CK191" s="55"/>
      <c r="CL191" s="55"/>
      <c r="CM191" s="55"/>
      <c r="CN191" s="55"/>
      <c r="CO191" s="55"/>
      <c r="CP191" s="55"/>
    </row>
    <row r="192" spans="1:94">
      <c r="A192" s="122"/>
      <c r="B192" s="88"/>
      <c r="C192" s="88"/>
      <c r="D192" s="55"/>
      <c r="E192" s="55"/>
      <c r="F192" s="55"/>
      <c r="G192" s="55"/>
      <c r="H192" s="55"/>
      <c r="I192" s="55"/>
      <c r="J192" s="55"/>
      <c r="K192" s="55"/>
      <c r="L192" s="55"/>
      <c r="M192" s="55"/>
      <c r="N192" s="55"/>
      <c r="O192" s="55"/>
      <c r="P192" s="55"/>
      <c r="Q192" s="55"/>
      <c r="R192" s="55"/>
      <c r="S192" s="55"/>
      <c r="T192" s="55"/>
      <c r="U192" s="55"/>
      <c r="V192" s="55"/>
      <c r="W192" s="55"/>
      <c r="X192" s="55"/>
      <c r="Y192" s="55"/>
      <c r="Z192" s="55"/>
      <c r="AA192" s="55"/>
      <c r="AB192" s="55"/>
      <c r="AC192" s="55"/>
      <c r="AD192" s="55"/>
      <c r="AE192" s="55"/>
      <c r="AF192" s="55"/>
      <c r="AG192" s="55"/>
      <c r="AH192" s="55"/>
      <c r="AI192" s="55"/>
      <c r="AJ192" s="55"/>
      <c r="AK192" s="55"/>
      <c r="AL192" s="55"/>
      <c r="AM192" s="55"/>
      <c r="AN192" s="55"/>
      <c r="AO192" s="55"/>
      <c r="AP192" s="55"/>
      <c r="AQ192" s="55"/>
      <c r="AR192" s="55"/>
      <c r="AS192" s="55"/>
      <c r="AT192" s="55"/>
      <c r="AU192" s="55"/>
      <c r="AV192" s="55"/>
      <c r="AW192" s="55"/>
      <c r="AX192" s="55"/>
      <c r="AY192" s="55"/>
      <c r="AZ192" s="55"/>
      <c r="BA192" s="55"/>
      <c r="BB192" s="55"/>
      <c r="BC192" s="55"/>
      <c r="BD192" s="55"/>
      <c r="BE192" s="55"/>
      <c r="BF192" s="55"/>
      <c r="BG192" s="55"/>
      <c r="BH192" s="55"/>
      <c r="BI192" s="55"/>
      <c r="BJ192" s="55"/>
      <c r="BK192" s="55"/>
      <c r="BL192" s="55"/>
      <c r="BM192" s="55"/>
      <c r="BN192" s="55"/>
      <c r="BO192" s="55"/>
      <c r="BP192" s="55"/>
      <c r="BQ192" s="55"/>
      <c r="BR192" s="55"/>
      <c r="BS192" s="55"/>
      <c r="BT192" s="55"/>
      <c r="BU192" s="55"/>
      <c r="BV192" s="55"/>
      <c r="BW192" s="55"/>
      <c r="BX192" s="55"/>
      <c r="BY192" s="55"/>
      <c r="BZ192" s="55"/>
      <c r="CA192" s="55"/>
      <c r="CB192" s="55"/>
      <c r="CC192" s="55"/>
      <c r="CD192" s="55"/>
      <c r="CE192" s="55"/>
      <c r="CF192" s="55"/>
      <c r="CG192" s="55"/>
      <c r="CH192" s="55"/>
      <c r="CI192" s="55"/>
      <c r="CJ192" s="55"/>
      <c r="CK192" s="55"/>
      <c r="CL192" s="55"/>
      <c r="CM192" s="55"/>
      <c r="CN192" s="55"/>
      <c r="CO192" s="55"/>
      <c r="CP192" s="55"/>
    </row>
    <row r="193" spans="1:94">
      <c r="A193" s="122"/>
      <c r="B193" s="88"/>
      <c r="C193" s="88"/>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55"/>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c r="AY193" s="55"/>
      <c r="AZ193" s="55"/>
      <c r="BA193" s="55"/>
      <c r="BB193" s="55"/>
      <c r="BC193" s="55"/>
      <c r="BD193" s="55"/>
      <c r="BE193" s="55"/>
      <c r="BF193" s="55"/>
      <c r="BG193" s="55"/>
      <c r="BH193" s="55"/>
      <c r="BI193" s="55"/>
      <c r="BJ193" s="55"/>
      <c r="BK193" s="55"/>
      <c r="BL193" s="55"/>
      <c r="BM193" s="55"/>
      <c r="BN193" s="55"/>
      <c r="BO193" s="55"/>
      <c r="BP193" s="55"/>
      <c r="BQ193" s="55"/>
      <c r="BR193" s="55"/>
      <c r="BS193" s="55"/>
      <c r="BT193" s="55"/>
      <c r="BU193" s="55"/>
      <c r="BV193" s="55"/>
      <c r="BW193" s="55"/>
      <c r="BX193" s="55"/>
      <c r="BY193" s="55"/>
      <c r="BZ193" s="55"/>
      <c r="CA193" s="55"/>
      <c r="CB193" s="55"/>
      <c r="CC193" s="55"/>
      <c r="CD193" s="55"/>
      <c r="CE193" s="55"/>
      <c r="CF193" s="55"/>
      <c r="CG193" s="55"/>
      <c r="CH193" s="55"/>
      <c r="CI193" s="55"/>
      <c r="CJ193" s="55"/>
      <c r="CK193" s="55"/>
      <c r="CL193" s="55"/>
      <c r="CM193" s="55"/>
      <c r="CN193" s="55"/>
      <c r="CO193" s="55"/>
      <c r="CP193" s="55"/>
    </row>
    <row r="194" spans="1:94">
      <c r="A194" s="122"/>
      <c r="B194" s="88"/>
      <c r="C194" s="88"/>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5"/>
      <c r="BA194" s="55"/>
      <c r="BB194" s="55"/>
      <c r="BC194" s="55"/>
      <c r="BD194" s="55"/>
      <c r="BE194" s="55"/>
      <c r="BF194" s="55"/>
      <c r="BG194" s="55"/>
      <c r="BH194" s="55"/>
      <c r="BI194" s="55"/>
      <c r="BJ194" s="55"/>
      <c r="BK194" s="55"/>
      <c r="BL194" s="55"/>
      <c r="BM194" s="55"/>
      <c r="BN194" s="55"/>
      <c r="BO194" s="55"/>
      <c r="BP194" s="55"/>
      <c r="BQ194" s="55"/>
      <c r="BR194" s="55"/>
      <c r="BS194" s="55"/>
      <c r="BT194" s="55"/>
      <c r="BU194" s="55"/>
      <c r="BV194" s="55"/>
      <c r="BW194" s="55"/>
      <c r="BX194" s="55"/>
      <c r="BY194" s="55"/>
      <c r="BZ194" s="55"/>
      <c r="CA194" s="55"/>
      <c r="CB194" s="55"/>
      <c r="CC194" s="55"/>
      <c r="CD194" s="55"/>
      <c r="CE194" s="55"/>
      <c r="CF194" s="55"/>
      <c r="CG194" s="55"/>
      <c r="CH194" s="55"/>
      <c r="CI194" s="55"/>
      <c r="CJ194" s="55"/>
      <c r="CK194" s="55"/>
      <c r="CL194" s="55"/>
      <c r="CM194" s="55"/>
      <c r="CN194" s="55"/>
      <c r="CO194" s="55"/>
      <c r="CP194" s="55"/>
    </row>
    <row r="195" spans="1:94">
      <c r="A195" s="122"/>
      <c r="B195" s="88"/>
      <c r="C195" s="88"/>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55"/>
      <c r="AB195" s="55"/>
      <c r="AC195" s="55"/>
      <c r="AD195" s="55"/>
      <c r="AE195" s="55"/>
      <c r="AF195" s="55"/>
      <c r="AG195" s="55"/>
      <c r="AH195" s="55"/>
      <c r="AI195" s="55"/>
      <c r="AJ195" s="55"/>
      <c r="AK195" s="55"/>
      <c r="AL195" s="55"/>
      <c r="AM195" s="55"/>
      <c r="AN195" s="55"/>
      <c r="AO195" s="55"/>
      <c r="AP195" s="55"/>
      <c r="AQ195" s="55"/>
      <c r="AR195" s="55"/>
      <c r="AS195" s="55"/>
      <c r="AT195" s="55"/>
      <c r="AU195" s="55"/>
      <c r="AV195" s="55"/>
      <c r="AW195" s="55"/>
      <c r="AX195" s="55"/>
      <c r="AY195" s="55"/>
      <c r="AZ195" s="55"/>
      <c r="BA195" s="55"/>
      <c r="BB195" s="55"/>
      <c r="BC195" s="55"/>
      <c r="BD195" s="55"/>
      <c r="BE195" s="55"/>
      <c r="BF195" s="55"/>
      <c r="BG195" s="55"/>
      <c r="BH195" s="55"/>
      <c r="BI195" s="55"/>
      <c r="BJ195" s="55"/>
      <c r="BK195" s="55"/>
      <c r="BL195" s="55"/>
      <c r="BM195" s="55"/>
      <c r="BN195" s="55"/>
      <c r="BO195" s="55"/>
      <c r="BP195" s="55"/>
      <c r="BQ195" s="55"/>
      <c r="BR195" s="55"/>
      <c r="BS195" s="55"/>
      <c r="BT195" s="55"/>
      <c r="BU195" s="55"/>
      <c r="BV195" s="55"/>
      <c r="BW195" s="55"/>
      <c r="BX195" s="55"/>
      <c r="BY195" s="55"/>
      <c r="BZ195" s="55"/>
      <c r="CA195" s="55"/>
      <c r="CB195" s="55"/>
      <c r="CC195" s="55"/>
      <c r="CD195" s="55"/>
      <c r="CE195" s="55"/>
      <c r="CF195" s="55"/>
      <c r="CG195" s="55"/>
      <c r="CH195" s="55"/>
      <c r="CI195" s="55"/>
      <c r="CJ195" s="55"/>
      <c r="CK195" s="55"/>
      <c r="CL195" s="55"/>
      <c r="CM195" s="55"/>
      <c r="CN195" s="55"/>
      <c r="CO195" s="55"/>
      <c r="CP195" s="55"/>
    </row>
    <row r="196" spans="1:94">
      <c r="A196" s="122"/>
      <c r="B196" s="88"/>
      <c r="C196" s="88"/>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55"/>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c r="BC196" s="55"/>
      <c r="BD196" s="55"/>
      <c r="BE196" s="55"/>
      <c r="BF196" s="55"/>
      <c r="BG196" s="55"/>
      <c r="BH196" s="55"/>
      <c r="BI196" s="55"/>
      <c r="BJ196" s="55"/>
      <c r="BK196" s="55"/>
      <c r="BL196" s="55"/>
      <c r="BM196" s="55"/>
      <c r="BN196" s="55"/>
      <c r="BO196" s="55"/>
      <c r="BP196" s="55"/>
      <c r="BQ196" s="55"/>
      <c r="BR196" s="55"/>
      <c r="BS196" s="55"/>
      <c r="BT196" s="55"/>
      <c r="BU196" s="55"/>
      <c r="BV196" s="55"/>
      <c r="BW196" s="55"/>
      <c r="BX196" s="55"/>
      <c r="BY196" s="55"/>
      <c r="BZ196" s="55"/>
      <c r="CA196" s="55"/>
      <c r="CB196" s="55"/>
      <c r="CC196" s="55"/>
      <c r="CD196" s="55"/>
      <c r="CE196" s="55"/>
      <c r="CF196" s="55"/>
      <c r="CG196" s="55"/>
      <c r="CH196" s="55"/>
      <c r="CI196" s="55"/>
      <c r="CJ196" s="55"/>
      <c r="CK196" s="55"/>
      <c r="CL196" s="55"/>
      <c r="CM196" s="55"/>
      <c r="CN196" s="55"/>
      <c r="CO196" s="55"/>
      <c r="CP196" s="55"/>
    </row>
    <row r="197" spans="1:94">
      <c r="A197" s="122"/>
      <c r="B197" s="88"/>
      <c r="C197" s="88"/>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5"/>
      <c r="AU197" s="55"/>
      <c r="AV197" s="55"/>
      <c r="AW197" s="55"/>
      <c r="AX197" s="55"/>
      <c r="AY197" s="55"/>
      <c r="AZ197" s="55"/>
      <c r="BA197" s="55"/>
      <c r="BB197" s="55"/>
      <c r="BC197" s="55"/>
      <c r="BD197" s="55"/>
      <c r="BE197" s="55"/>
      <c r="BF197" s="55"/>
      <c r="BG197" s="55"/>
      <c r="BH197" s="55"/>
      <c r="BI197" s="55"/>
      <c r="BJ197" s="55"/>
      <c r="BK197" s="55"/>
      <c r="BL197" s="55"/>
      <c r="BM197" s="55"/>
      <c r="BN197" s="55"/>
      <c r="BO197" s="55"/>
      <c r="BP197" s="55"/>
      <c r="BQ197" s="55"/>
      <c r="BR197" s="55"/>
      <c r="BS197" s="55"/>
      <c r="BT197" s="55"/>
      <c r="BU197" s="55"/>
      <c r="BV197" s="55"/>
      <c r="BW197" s="55"/>
      <c r="BX197" s="55"/>
      <c r="BY197" s="55"/>
      <c r="BZ197" s="55"/>
      <c r="CA197" s="55"/>
      <c r="CB197" s="55"/>
      <c r="CC197" s="55"/>
      <c r="CD197" s="55"/>
      <c r="CE197" s="55"/>
      <c r="CF197" s="55"/>
      <c r="CG197" s="55"/>
      <c r="CH197" s="55"/>
      <c r="CI197" s="55"/>
      <c r="CJ197" s="55"/>
      <c r="CK197" s="55"/>
      <c r="CL197" s="55"/>
      <c r="CM197" s="55"/>
      <c r="CN197" s="55"/>
      <c r="CO197" s="55"/>
      <c r="CP197" s="55"/>
    </row>
    <row r="198" spans="1:94">
      <c r="A198" s="122"/>
      <c r="B198" s="88"/>
      <c r="C198" s="88"/>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5"/>
      <c r="AU198" s="55"/>
      <c r="AV198" s="55"/>
      <c r="AW198" s="55"/>
      <c r="AX198" s="55"/>
      <c r="AY198" s="55"/>
      <c r="AZ198" s="55"/>
      <c r="BA198" s="55"/>
      <c r="BB198" s="55"/>
      <c r="BC198" s="55"/>
      <c r="BD198" s="55"/>
      <c r="BE198" s="55"/>
      <c r="BF198" s="55"/>
      <c r="BG198" s="55"/>
      <c r="BH198" s="55"/>
      <c r="BI198" s="55"/>
      <c r="BJ198" s="55"/>
      <c r="BK198" s="55"/>
      <c r="BL198" s="55"/>
      <c r="BM198" s="55"/>
      <c r="BN198" s="55"/>
      <c r="BO198" s="55"/>
      <c r="BP198" s="55"/>
      <c r="BQ198" s="55"/>
      <c r="BR198" s="55"/>
      <c r="BS198" s="55"/>
      <c r="BT198" s="55"/>
      <c r="BU198" s="55"/>
      <c r="BV198" s="55"/>
      <c r="BW198" s="55"/>
      <c r="BX198" s="55"/>
      <c r="BY198" s="55"/>
      <c r="BZ198" s="55"/>
      <c r="CA198" s="55"/>
      <c r="CB198" s="55"/>
      <c r="CC198" s="55"/>
      <c r="CD198" s="55"/>
      <c r="CE198" s="55"/>
      <c r="CF198" s="55"/>
      <c r="CG198" s="55"/>
      <c r="CH198" s="55"/>
      <c r="CI198" s="55"/>
      <c r="CJ198" s="55"/>
      <c r="CK198" s="55"/>
      <c r="CL198" s="55"/>
      <c r="CM198" s="55"/>
      <c r="CN198" s="55"/>
      <c r="CO198" s="55"/>
      <c r="CP198" s="55"/>
    </row>
    <row r="199" spans="1:94">
      <c r="A199" s="122"/>
      <c r="B199" s="88"/>
      <c r="C199" s="88"/>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5"/>
      <c r="AU199" s="55"/>
      <c r="AV199" s="55"/>
      <c r="AW199" s="55"/>
      <c r="AX199" s="55"/>
      <c r="AY199" s="55"/>
      <c r="AZ199" s="55"/>
      <c r="BA199" s="55"/>
      <c r="BB199" s="55"/>
      <c r="BC199" s="55"/>
      <c r="BD199" s="55"/>
      <c r="BE199" s="55"/>
      <c r="BF199" s="55"/>
      <c r="BG199" s="55"/>
      <c r="BH199" s="55"/>
      <c r="BI199" s="55"/>
      <c r="BJ199" s="55"/>
      <c r="BK199" s="55"/>
      <c r="BL199" s="55"/>
      <c r="BM199" s="55"/>
      <c r="BN199" s="55"/>
      <c r="BO199" s="55"/>
      <c r="BP199" s="55"/>
      <c r="BQ199" s="55"/>
      <c r="BR199" s="55"/>
      <c r="BS199" s="55"/>
      <c r="BT199" s="55"/>
      <c r="BU199" s="55"/>
      <c r="BV199" s="55"/>
      <c r="BW199" s="55"/>
      <c r="BX199" s="55"/>
      <c r="BY199" s="55"/>
      <c r="BZ199" s="55"/>
      <c r="CA199" s="55"/>
      <c r="CB199" s="55"/>
      <c r="CC199" s="55"/>
      <c r="CD199" s="55"/>
      <c r="CE199" s="55"/>
      <c r="CF199" s="55"/>
      <c r="CG199" s="55"/>
      <c r="CH199" s="55"/>
      <c r="CI199" s="55"/>
      <c r="CJ199" s="55"/>
      <c r="CK199" s="55"/>
      <c r="CL199" s="55"/>
      <c r="CM199" s="55"/>
      <c r="CN199" s="55"/>
      <c r="CO199" s="55"/>
      <c r="CP199" s="55"/>
    </row>
    <row r="200" spans="1:94">
      <c r="A200" s="122"/>
      <c r="B200" s="88"/>
      <c r="C200" s="88"/>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55"/>
      <c r="AV200" s="55"/>
      <c r="AW200" s="55"/>
      <c r="AX200" s="55"/>
      <c r="AY200" s="55"/>
      <c r="AZ200" s="55"/>
      <c r="BA200" s="55"/>
      <c r="BB200" s="55"/>
      <c r="BC200" s="55"/>
      <c r="BD200" s="55"/>
      <c r="BE200" s="55"/>
      <c r="BF200" s="55"/>
      <c r="BG200" s="55"/>
      <c r="BH200" s="55"/>
      <c r="BI200" s="55"/>
      <c r="BJ200" s="55"/>
      <c r="BK200" s="55"/>
      <c r="BL200" s="55"/>
      <c r="BM200" s="55"/>
      <c r="BN200" s="55"/>
      <c r="BO200" s="55"/>
      <c r="BP200" s="55"/>
      <c r="BQ200" s="55"/>
      <c r="BR200" s="55"/>
      <c r="BS200" s="55"/>
      <c r="BT200" s="55"/>
      <c r="BU200" s="55"/>
      <c r="BV200" s="55"/>
      <c r="BW200" s="55"/>
      <c r="BX200" s="55"/>
      <c r="BY200" s="55"/>
      <c r="BZ200" s="55"/>
      <c r="CA200" s="55"/>
      <c r="CB200" s="55"/>
      <c r="CC200" s="55"/>
      <c r="CD200" s="55"/>
      <c r="CE200" s="55"/>
      <c r="CF200" s="55"/>
      <c r="CG200" s="55"/>
      <c r="CH200" s="55"/>
      <c r="CI200" s="55"/>
      <c r="CJ200" s="55"/>
      <c r="CK200" s="55"/>
      <c r="CL200" s="55"/>
      <c r="CM200" s="55"/>
      <c r="CN200" s="55"/>
      <c r="CO200" s="55"/>
      <c r="CP200" s="55"/>
    </row>
    <row r="201" spans="1:94">
      <c r="A201" s="122"/>
      <c r="B201" s="88"/>
      <c r="C201" s="88"/>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5"/>
      <c r="AU201" s="55"/>
      <c r="AV201" s="55"/>
      <c r="AW201" s="55"/>
      <c r="AX201" s="55"/>
      <c r="AY201" s="55"/>
      <c r="AZ201" s="55"/>
      <c r="BA201" s="55"/>
      <c r="BB201" s="55"/>
      <c r="BC201" s="55"/>
      <c r="BD201" s="55"/>
      <c r="BE201" s="55"/>
      <c r="BF201" s="55"/>
      <c r="BG201" s="55"/>
      <c r="BH201" s="55"/>
      <c r="BI201" s="55"/>
      <c r="BJ201" s="55"/>
      <c r="BK201" s="55"/>
      <c r="BL201" s="55"/>
      <c r="BM201" s="55"/>
      <c r="BN201" s="55"/>
      <c r="BO201" s="55"/>
      <c r="BP201" s="55"/>
      <c r="BQ201" s="55"/>
      <c r="BR201" s="55"/>
      <c r="BS201" s="55"/>
      <c r="BT201" s="55"/>
      <c r="BU201" s="55"/>
      <c r="BV201" s="55"/>
      <c r="BW201" s="55"/>
      <c r="BX201" s="55"/>
      <c r="BY201" s="55"/>
      <c r="BZ201" s="55"/>
      <c r="CA201" s="55"/>
      <c r="CB201" s="55"/>
      <c r="CC201" s="55"/>
      <c r="CD201" s="55"/>
      <c r="CE201" s="55"/>
      <c r="CF201" s="55"/>
      <c r="CG201" s="55"/>
      <c r="CH201" s="55"/>
      <c r="CI201" s="55"/>
      <c r="CJ201" s="55"/>
      <c r="CK201" s="55"/>
      <c r="CL201" s="55"/>
      <c r="CM201" s="55"/>
      <c r="CN201" s="55"/>
      <c r="CO201" s="55"/>
      <c r="CP201" s="55"/>
    </row>
    <row r="202" spans="1:94">
      <c r="A202" s="122"/>
      <c r="B202" s="88"/>
      <c r="C202" s="88"/>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5"/>
      <c r="AU202" s="55"/>
      <c r="AV202" s="55"/>
      <c r="AW202" s="55"/>
      <c r="AX202" s="55"/>
      <c r="AY202" s="55"/>
      <c r="AZ202" s="55"/>
      <c r="BA202" s="55"/>
      <c r="BB202" s="55"/>
      <c r="BC202" s="55"/>
      <c r="BD202" s="55"/>
      <c r="BE202" s="55"/>
      <c r="BF202" s="55"/>
      <c r="BG202" s="55"/>
      <c r="BH202" s="55"/>
      <c r="BI202" s="55"/>
      <c r="BJ202" s="55"/>
      <c r="BK202" s="55"/>
      <c r="BL202" s="55"/>
      <c r="BM202" s="55"/>
      <c r="BN202" s="55"/>
      <c r="BO202" s="55"/>
      <c r="BP202" s="55"/>
      <c r="BQ202" s="55"/>
      <c r="BR202" s="55"/>
      <c r="BS202" s="55"/>
      <c r="BT202" s="55"/>
      <c r="BU202" s="55"/>
      <c r="BV202" s="55"/>
      <c r="BW202" s="55"/>
      <c r="BX202" s="55"/>
      <c r="BY202" s="55"/>
      <c r="BZ202" s="55"/>
      <c r="CA202" s="55"/>
      <c r="CB202" s="55"/>
      <c r="CC202" s="55"/>
      <c r="CD202" s="55"/>
      <c r="CE202" s="55"/>
      <c r="CF202" s="55"/>
      <c r="CG202" s="55"/>
      <c r="CH202" s="55"/>
      <c r="CI202" s="55"/>
      <c r="CJ202" s="55"/>
      <c r="CK202" s="55"/>
      <c r="CL202" s="55"/>
      <c r="CM202" s="55"/>
      <c r="CN202" s="55"/>
      <c r="CO202" s="55"/>
      <c r="CP202" s="55"/>
    </row>
    <row r="203" spans="1:94">
      <c r="A203" s="122"/>
      <c r="B203" s="88"/>
      <c r="C203" s="88"/>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5"/>
      <c r="AU203" s="55"/>
      <c r="AV203" s="55"/>
      <c r="AW203" s="55"/>
      <c r="AX203" s="55"/>
      <c r="AY203" s="55"/>
      <c r="AZ203" s="55"/>
      <c r="BA203" s="55"/>
      <c r="BB203" s="55"/>
      <c r="BC203" s="55"/>
      <c r="BD203" s="55"/>
      <c r="BE203" s="55"/>
      <c r="BF203" s="55"/>
      <c r="BG203" s="55"/>
      <c r="BH203" s="55"/>
      <c r="BI203" s="55"/>
      <c r="BJ203" s="55"/>
      <c r="BK203" s="55"/>
      <c r="BL203" s="55"/>
      <c r="BM203" s="55"/>
      <c r="BN203" s="55"/>
      <c r="BO203" s="55"/>
      <c r="BP203" s="55"/>
      <c r="BQ203" s="55"/>
      <c r="BR203" s="55"/>
      <c r="BS203" s="55"/>
      <c r="BT203" s="55"/>
      <c r="BU203" s="55"/>
      <c r="BV203" s="55"/>
      <c r="BW203" s="55"/>
      <c r="BX203" s="55"/>
      <c r="BY203" s="55"/>
      <c r="BZ203" s="55"/>
      <c r="CA203" s="55"/>
      <c r="CB203" s="55"/>
      <c r="CC203" s="55"/>
      <c r="CD203" s="55"/>
      <c r="CE203" s="55"/>
      <c r="CF203" s="55"/>
      <c r="CG203" s="55"/>
      <c r="CH203" s="55"/>
      <c r="CI203" s="55"/>
      <c r="CJ203" s="55"/>
      <c r="CK203" s="55"/>
      <c r="CL203" s="55"/>
      <c r="CM203" s="55"/>
      <c r="CN203" s="55"/>
      <c r="CO203" s="55"/>
      <c r="CP203" s="55"/>
    </row>
    <row r="204" spans="1:94">
      <c r="A204" s="122"/>
      <c r="B204" s="88"/>
      <c r="C204" s="88"/>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5"/>
      <c r="AU204" s="55"/>
      <c r="AV204" s="55"/>
      <c r="AW204" s="55"/>
      <c r="AX204" s="55"/>
      <c r="AY204" s="55"/>
      <c r="AZ204" s="55"/>
      <c r="BA204" s="55"/>
      <c r="BB204" s="55"/>
      <c r="BC204" s="55"/>
      <c r="BD204" s="55"/>
      <c r="BE204" s="55"/>
      <c r="BF204" s="55"/>
      <c r="BG204" s="55"/>
      <c r="BH204" s="55"/>
      <c r="BI204" s="55"/>
      <c r="BJ204" s="55"/>
      <c r="BK204" s="55"/>
      <c r="BL204" s="55"/>
      <c r="BM204" s="55"/>
      <c r="BN204" s="55"/>
      <c r="BO204" s="55"/>
      <c r="BP204" s="55"/>
      <c r="BQ204" s="55"/>
      <c r="BR204" s="55"/>
      <c r="BS204" s="55"/>
      <c r="BT204" s="55"/>
      <c r="BU204" s="55"/>
      <c r="BV204" s="55"/>
      <c r="BW204" s="55"/>
      <c r="BX204" s="55"/>
      <c r="BY204" s="55"/>
      <c r="BZ204" s="55"/>
      <c r="CA204" s="55"/>
      <c r="CB204" s="55"/>
      <c r="CC204" s="55"/>
      <c r="CD204" s="55"/>
      <c r="CE204" s="55"/>
      <c r="CF204" s="55"/>
      <c r="CG204" s="55"/>
      <c r="CH204" s="55"/>
      <c r="CI204" s="55"/>
      <c r="CJ204" s="55"/>
      <c r="CK204" s="55"/>
      <c r="CL204" s="55"/>
      <c r="CM204" s="55"/>
      <c r="CN204" s="55"/>
      <c r="CO204" s="55"/>
      <c r="CP204" s="55"/>
    </row>
    <row r="205" spans="1:94">
      <c r="A205" s="122"/>
      <c r="B205" s="88"/>
      <c r="C205" s="88"/>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5"/>
      <c r="AU205" s="55"/>
      <c r="AV205" s="55"/>
      <c r="AW205" s="55"/>
      <c r="AX205" s="55"/>
      <c r="AY205" s="55"/>
      <c r="AZ205" s="55"/>
      <c r="BA205" s="55"/>
      <c r="BB205" s="55"/>
      <c r="BC205" s="55"/>
      <c r="BD205" s="55"/>
      <c r="BE205" s="55"/>
      <c r="BF205" s="55"/>
      <c r="BG205" s="55"/>
      <c r="BH205" s="55"/>
      <c r="BI205" s="55"/>
      <c r="BJ205" s="55"/>
      <c r="BK205" s="55"/>
      <c r="BL205" s="55"/>
      <c r="BM205" s="55"/>
      <c r="BN205" s="55"/>
      <c r="BO205" s="55"/>
      <c r="BP205" s="55"/>
      <c r="BQ205" s="55"/>
      <c r="BR205" s="55"/>
      <c r="BS205" s="55"/>
      <c r="BT205" s="55"/>
      <c r="BU205" s="55"/>
      <c r="BV205" s="55"/>
      <c r="BW205" s="55"/>
      <c r="BX205" s="55"/>
      <c r="BY205" s="55"/>
      <c r="BZ205" s="55"/>
      <c r="CA205" s="55"/>
      <c r="CB205" s="55"/>
      <c r="CC205" s="55"/>
      <c r="CD205" s="55"/>
      <c r="CE205" s="55"/>
      <c r="CF205" s="55"/>
      <c r="CG205" s="55"/>
      <c r="CH205" s="55"/>
      <c r="CI205" s="55"/>
      <c r="CJ205" s="55"/>
      <c r="CK205" s="55"/>
      <c r="CL205" s="55"/>
      <c r="CM205" s="55"/>
      <c r="CN205" s="55"/>
      <c r="CO205" s="55"/>
      <c r="CP205" s="55"/>
    </row>
    <row r="206" spans="1:94">
      <c r="A206" s="122"/>
      <c r="B206" s="88"/>
      <c r="C206" s="88"/>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5"/>
      <c r="AU206" s="55"/>
      <c r="AV206" s="55"/>
      <c r="AW206" s="55"/>
      <c r="AX206" s="55"/>
      <c r="AY206" s="55"/>
      <c r="AZ206" s="55"/>
      <c r="BA206" s="55"/>
      <c r="BB206" s="55"/>
      <c r="BC206" s="55"/>
      <c r="BD206" s="55"/>
      <c r="BE206" s="55"/>
      <c r="BF206" s="55"/>
      <c r="BG206" s="55"/>
      <c r="BH206" s="55"/>
      <c r="BI206" s="55"/>
      <c r="BJ206" s="55"/>
      <c r="BK206" s="55"/>
      <c r="BL206" s="55"/>
      <c r="BM206" s="55"/>
      <c r="BN206" s="55"/>
      <c r="BO206" s="55"/>
      <c r="BP206" s="55"/>
      <c r="BQ206" s="55"/>
      <c r="BR206" s="55"/>
      <c r="BS206" s="55"/>
      <c r="BT206" s="55"/>
      <c r="BU206" s="55"/>
      <c r="BV206" s="55"/>
      <c r="BW206" s="55"/>
      <c r="BX206" s="55"/>
      <c r="BY206" s="55"/>
      <c r="BZ206" s="55"/>
      <c r="CA206" s="55"/>
      <c r="CB206" s="55"/>
      <c r="CC206" s="55"/>
      <c r="CD206" s="55"/>
      <c r="CE206" s="55"/>
      <c r="CF206" s="55"/>
      <c r="CG206" s="55"/>
      <c r="CH206" s="55"/>
      <c r="CI206" s="55"/>
      <c r="CJ206" s="55"/>
      <c r="CK206" s="55"/>
      <c r="CL206" s="55"/>
      <c r="CM206" s="55"/>
      <c r="CN206" s="55"/>
      <c r="CO206" s="55"/>
      <c r="CP206" s="55"/>
    </row>
    <row r="207" spans="1:94">
      <c r="A207" s="122"/>
      <c r="B207" s="88"/>
      <c r="C207" s="88"/>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5"/>
      <c r="AU207" s="55"/>
      <c r="AV207" s="55"/>
      <c r="AW207" s="55"/>
      <c r="AX207" s="55"/>
      <c r="AY207" s="55"/>
      <c r="AZ207" s="55"/>
      <c r="BA207" s="55"/>
      <c r="BB207" s="55"/>
      <c r="BC207" s="55"/>
      <c r="BD207" s="55"/>
      <c r="BE207" s="55"/>
      <c r="BF207" s="55"/>
      <c r="BG207" s="55"/>
      <c r="BH207" s="55"/>
      <c r="BI207" s="55"/>
      <c r="BJ207" s="55"/>
      <c r="BK207" s="55"/>
      <c r="BL207" s="55"/>
      <c r="BM207" s="55"/>
      <c r="BN207" s="55"/>
      <c r="BO207" s="55"/>
      <c r="BP207" s="55"/>
      <c r="BQ207" s="55"/>
      <c r="BR207" s="55"/>
      <c r="BS207" s="55"/>
      <c r="BT207" s="55"/>
      <c r="BU207" s="55"/>
      <c r="BV207" s="55"/>
      <c r="BW207" s="55"/>
      <c r="BX207" s="55"/>
      <c r="BY207" s="55"/>
      <c r="BZ207" s="55"/>
      <c r="CA207" s="55"/>
      <c r="CB207" s="55"/>
      <c r="CC207" s="55"/>
      <c r="CD207" s="55"/>
      <c r="CE207" s="55"/>
      <c r="CF207" s="55"/>
      <c r="CG207" s="55"/>
      <c r="CH207" s="55"/>
      <c r="CI207" s="55"/>
      <c r="CJ207" s="55"/>
      <c r="CK207" s="55"/>
      <c r="CL207" s="55"/>
      <c r="CM207" s="55"/>
      <c r="CN207" s="55"/>
      <c r="CO207" s="55"/>
      <c r="CP207" s="55"/>
    </row>
    <row r="208" spans="1:94">
      <c r="A208" s="122"/>
      <c r="B208" s="88"/>
      <c r="C208" s="88"/>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5"/>
      <c r="AU208" s="55"/>
      <c r="AV208" s="55"/>
      <c r="AW208" s="55"/>
      <c r="AX208" s="55"/>
      <c r="AY208" s="55"/>
      <c r="AZ208" s="55"/>
      <c r="BA208" s="55"/>
      <c r="BB208" s="55"/>
      <c r="BC208" s="55"/>
      <c r="BD208" s="55"/>
      <c r="BE208" s="55"/>
      <c r="BF208" s="55"/>
      <c r="BG208" s="55"/>
      <c r="BH208" s="55"/>
      <c r="BI208" s="55"/>
      <c r="BJ208" s="55"/>
      <c r="BK208" s="55"/>
      <c r="BL208" s="55"/>
      <c r="BM208" s="55"/>
      <c r="BN208" s="55"/>
      <c r="BO208" s="55"/>
      <c r="BP208" s="55"/>
      <c r="BQ208" s="55"/>
      <c r="BR208" s="55"/>
      <c r="BS208" s="55"/>
      <c r="BT208" s="55"/>
      <c r="BU208" s="55"/>
      <c r="BV208" s="55"/>
      <c r="BW208" s="55"/>
      <c r="BX208" s="55"/>
      <c r="BY208" s="55"/>
      <c r="BZ208" s="55"/>
      <c r="CA208" s="55"/>
      <c r="CB208" s="55"/>
      <c r="CC208" s="55"/>
      <c r="CD208" s="55"/>
      <c r="CE208" s="55"/>
      <c r="CF208" s="55"/>
      <c r="CG208" s="55"/>
      <c r="CH208" s="55"/>
      <c r="CI208" s="55"/>
      <c r="CJ208" s="55"/>
      <c r="CK208" s="55"/>
      <c r="CL208" s="55"/>
      <c r="CM208" s="55"/>
      <c r="CN208" s="55"/>
      <c r="CO208" s="55"/>
      <c r="CP208" s="55"/>
    </row>
    <row r="209" spans="1:94">
      <c r="A209" s="122"/>
      <c r="B209" s="88"/>
      <c r="C209" s="88"/>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5"/>
      <c r="AU209" s="55"/>
      <c r="AV209" s="55"/>
      <c r="AW209" s="55"/>
      <c r="AX209" s="55"/>
      <c r="AY209" s="55"/>
      <c r="AZ209" s="55"/>
      <c r="BA209" s="55"/>
      <c r="BB209" s="55"/>
      <c r="BC209" s="55"/>
      <c r="BD209" s="55"/>
      <c r="BE209" s="55"/>
      <c r="BF209" s="55"/>
      <c r="BG209" s="55"/>
      <c r="BH209" s="55"/>
      <c r="BI209" s="55"/>
      <c r="BJ209" s="55"/>
      <c r="BK209" s="55"/>
      <c r="BL209" s="55"/>
      <c r="BM209" s="55"/>
      <c r="BN209" s="55"/>
      <c r="BO209" s="55"/>
      <c r="BP209" s="55"/>
      <c r="BQ209" s="55"/>
      <c r="BR209" s="55"/>
      <c r="BS209" s="55"/>
      <c r="BT209" s="55"/>
      <c r="BU209" s="55"/>
      <c r="BV209" s="55"/>
      <c r="BW209" s="55"/>
      <c r="BX209" s="55"/>
      <c r="BY209" s="55"/>
      <c r="BZ209" s="55"/>
      <c r="CA209" s="55"/>
      <c r="CB209" s="55"/>
      <c r="CC209" s="55"/>
      <c r="CD209" s="55"/>
      <c r="CE209" s="55"/>
      <c r="CF209" s="55"/>
      <c r="CG209" s="55"/>
      <c r="CH209" s="55"/>
      <c r="CI209" s="55"/>
      <c r="CJ209" s="55"/>
      <c r="CK209" s="55"/>
      <c r="CL209" s="55"/>
      <c r="CM209" s="55"/>
      <c r="CN209" s="55"/>
      <c r="CO209" s="55"/>
      <c r="CP209" s="55"/>
    </row>
    <row r="210" spans="1:94">
      <c r="A210" s="122"/>
      <c r="B210" s="88"/>
      <c r="C210" s="88"/>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5"/>
      <c r="AU210" s="55"/>
      <c r="AV210" s="55"/>
      <c r="AW210" s="55"/>
      <c r="AX210" s="55"/>
      <c r="AY210" s="55"/>
      <c r="AZ210" s="55"/>
      <c r="BA210" s="55"/>
      <c r="BB210" s="55"/>
      <c r="BC210" s="55"/>
      <c r="BD210" s="55"/>
      <c r="BE210" s="55"/>
      <c r="BF210" s="55"/>
      <c r="BG210" s="55"/>
      <c r="BH210" s="55"/>
      <c r="BI210" s="55"/>
      <c r="BJ210" s="55"/>
      <c r="BK210" s="55"/>
      <c r="BL210" s="55"/>
      <c r="BM210" s="55"/>
      <c r="BN210" s="55"/>
      <c r="BO210" s="55"/>
      <c r="BP210" s="55"/>
      <c r="BQ210" s="55"/>
      <c r="BR210" s="55"/>
      <c r="BS210" s="55"/>
      <c r="BT210" s="55"/>
      <c r="BU210" s="55"/>
      <c r="BV210" s="55"/>
      <c r="BW210" s="55"/>
      <c r="BX210" s="55"/>
      <c r="BY210" s="55"/>
      <c r="BZ210" s="55"/>
      <c r="CA210" s="55"/>
      <c r="CB210" s="55"/>
      <c r="CC210" s="55"/>
      <c r="CD210" s="55"/>
      <c r="CE210" s="55"/>
      <c r="CF210" s="55"/>
      <c r="CG210" s="55"/>
      <c r="CH210" s="55"/>
      <c r="CI210" s="55"/>
      <c r="CJ210" s="55"/>
      <c r="CK210" s="55"/>
      <c r="CL210" s="55"/>
      <c r="CM210" s="55"/>
      <c r="CN210" s="55"/>
      <c r="CO210" s="55"/>
      <c r="CP210" s="55"/>
    </row>
    <row r="211" spans="1:94">
      <c r="A211" s="122"/>
      <c r="B211" s="88"/>
      <c r="C211" s="88"/>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5"/>
      <c r="AU211" s="55"/>
      <c r="AV211" s="55"/>
      <c r="AW211" s="55"/>
      <c r="AX211" s="55"/>
      <c r="AY211" s="55"/>
      <c r="AZ211" s="55"/>
      <c r="BA211" s="55"/>
      <c r="BB211" s="55"/>
      <c r="BC211" s="55"/>
      <c r="BD211" s="55"/>
      <c r="BE211" s="55"/>
      <c r="BF211" s="55"/>
      <c r="BG211" s="55"/>
      <c r="BH211" s="55"/>
      <c r="BI211" s="55"/>
      <c r="BJ211" s="55"/>
      <c r="BK211" s="55"/>
      <c r="BL211" s="55"/>
      <c r="BM211" s="55"/>
      <c r="BN211" s="55"/>
      <c r="BO211" s="55"/>
      <c r="BP211" s="55"/>
      <c r="BQ211" s="55"/>
      <c r="BR211" s="55"/>
      <c r="BS211" s="55"/>
      <c r="BT211" s="55"/>
      <c r="BU211" s="55"/>
      <c r="BV211" s="55"/>
      <c r="BW211" s="55"/>
      <c r="BX211" s="55"/>
      <c r="BY211" s="55"/>
      <c r="BZ211" s="55"/>
      <c r="CA211" s="55"/>
      <c r="CB211" s="55"/>
      <c r="CC211" s="55"/>
      <c r="CD211" s="55"/>
      <c r="CE211" s="55"/>
      <c r="CF211" s="55"/>
      <c r="CG211" s="55"/>
      <c r="CH211" s="55"/>
      <c r="CI211" s="55"/>
      <c r="CJ211" s="55"/>
      <c r="CK211" s="55"/>
      <c r="CL211" s="55"/>
      <c r="CM211" s="55"/>
      <c r="CN211" s="55"/>
      <c r="CO211" s="55"/>
      <c r="CP211" s="55"/>
    </row>
    <row r="212" spans="1:94">
      <c r="A212" s="122"/>
      <c r="B212" s="88"/>
      <c r="C212" s="88"/>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5"/>
      <c r="AU212" s="55"/>
      <c r="AV212" s="55"/>
      <c r="AW212" s="55"/>
      <c r="AX212" s="55"/>
      <c r="AY212" s="55"/>
      <c r="AZ212" s="55"/>
      <c r="BA212" s="55"/>
      <c r="BB212" s="55"/>
      <c r="BC212" s="55"/>
      <c r="BD212" s="55"/>
      <c r="BE212" s="55"/>
      <c r="BF212" s="55"/>
      <c r="BG212" s="55"/>
      <c r="BH212" s="55"/>
      <c r="BI212" s="55"/>
      <c r="BJ212" s="55"/>
      <c r="BK212" s="55"/>
      <c r="BL212" s="55"/>
      <c r="BM212" s="55"/>
      <c r="BN212" s="55"/>
      <c r="BO212" s="55"/>
      <c r="BP212" s="55"/>
      <c r="BQ212" s="55"/>
      <c r="BR212" s="55"/>
      <c r="BS212" s="55"/>
      <c r="BT212" s="55"/>
      <c r="BU212" s="55"/>
      <c r="BV212" s="55"/>
      <c r="BW212" s="55"/>
      <c r="BX212" s="55"/>
      <c r="BY212" s="55"/>
      <c r="BZ212" s="55"/>
      <c r="CA212" s="55"/>
      <c r="CB212" s="55"/>
      <c r="CC212" s="55"/>
      <c r="CD212" s="55"/>
      <c r="CE212" s="55"/>
      <c r="CF212" s="55"/>
      <c r="CG212" s="55"/>
      <c r="CH212" s="55"/>
      <c r="CI212" s="55"/>
      <c r="CJ212" s="55"/>
      <c r="CK212" s="55"/>
      <c r="CL212" s="55"/>
      <c r="CM212" s="55"/>
      <c r="CN212" s="55"/>
      <c r="CO212" s="55"/>
      <c r="CP212" s="55"/>
    </row>
    <row r="213" spans="1:94">
      <c r="A213" s="122"/>
      <c r="B213" s="88"/>
      <c r="C213" s="88"/>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5"/>
      <c r="AU213" s="55"/>
      <c r="AV213" s="55"/>
      <c r="AW213" s="55"/>
      <c r="AX213" s="55"/>
      <c r="AY213" s="55"/>
      <c r="AZ213" s="55"/>
      <c r="BA213" s="55"/>
      <c r="BB213" s="55"/>
      <c r="BC213" s="55"/>
      <c r="BD213" s="55"/>
      <c r="BE213" s="55"/>
      <c r="BF213" s="55"/>
      <c r="BG213" s="55"/>
      <c r="BH213" s="55"/>
      <c r="BI213" s="55"/>
      <c r="BJ213" s="55"/>
      <c r="BK213" s="55"/>
      <c r="BL213" s="55"/>
      <c r="BM213" s="55"/>
      <c r="BN213" s="55"/>
      <c r="BO213" s="55"/>
      <c r="BP213" s="55"/>
      <c r="BQ213" s="55"/>
      <c r="BR213" s="55"/>
      <c r="BS213" s="55"/>
      <c r="BT213" s="55"/>
      <c r="BU213" s="55"/>
      <c r="BV213" s="55"/>
      <c r="BW213" s="55"/>
      <c r="BX213" s="55"/>
      <c r="BY213" s="55"/>
      <c r="BZ213" s="55"/>
      <c r="CA213" s="55"/>
      <c r="CB213" s="55"/>
      <c r="CC213" s="55"/>
      <c r="CD213" s="55"/>
      <c r="CE213" s="55"/>
      <c r="CF213" s="55"/>
      <c r="CG213" s="55"/>
      <c r="CH213" s="55"/>
      <c r="CI213" s="55"/>
      <c r="CJ213" s="55"/>
      <c r="CK213" s="55"/>
      <c r="CL213" s="55"/>
      <c r="CM213" s="55"/>
      <c r="CN213" s="55"/>
      <c r="CO213" s="55"/>
      <c r="CP213" s="55"/>
    </row>
    <row r="214" spans="1:94">
      <c r="A214" s="122"/>
      <c r="B214" s="88"/>
      <c r="C214" s="88"/>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5"/>
      <c r="AU214" s="55"/>
      <c r="AV214" s="55"/>
      <c r="AW214" s="55"/>
      <c r="AX214" s="55"/>
      <c r="AY214" s="55"/>
      <c r="AZ214" s="55"/>
      <c r="BA214" s="55"/>
      <c r="BB214" s="55"/>
      <c r="BC214" s="55"/>
      <c r="BD214" s="55"/>
      <c r="BE214" s="55"/>
      <c r="BF214" s="55"/>
      <c r="BG214" s="55"/>
      <c r="BH214" s="55"/>
      <c r="BI214" s="55"/>
      <c r="BJ214" s="55"/>
      <c r="BK214" s="55"/>
      <c r="BL214" s="55"/>
      <c r="BM214" s="55"/>
      <c r="BN214" s="55"/>
      <c r="BO214" s="55"/>
      <c r="BP214" s="55"/>
      <c r="BQ214" s="55"/>
      <c r="BR214" s="55"/>
      <c r="BS214" s="55"/>
      <c r="BT214" s="55"/>
      <c r="BU214" s="55"/>
      <c r="BV214" s="55"/>
      <c r="BW214" s="55"/>
      <c r="BX214" s="55"/>
      <c r="BY214" s="55"/>
      <c r="BZ214" s="55"/>
      <c r="CA214" s="55"/>
      <c r="CB214" s="55"/>
      <c r="CC214" s="55"/>
      <c r="CD214" s="55"/>
      <c r="CE214" s="55"/>
      <c r="CF214" s="55"/>
      <c r="CG214" s="55"/>
      <c r="CH214" s="55"/>
      <c r="CI214" s="55"/>
      <c r="CJ214" s="55"/>
      <c r="CK214" s="55"/>
      <c r="CL214" s="55"/>
      <c r="CM214" s="55"/>
      <c r="CN214" s="55"/>
      <c r="CO214" s="55"/>
      <c r="CP214" s="55"/>
    </row>
    <row r="215" spans="1:94">
      <c r="A215" s="122"/>
      <c r="B215" s="88"/>
      <c r="C215" s="88"/>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5"/>
      <c r="AU215" s="55"/>
      <c r="AV215" s="55"/>
      <c r="AW215" s="55"/>
      <c r="AX215" s="55"/>
      <c r="AY215" s="55"/>
      <c r="AZ215" s="55"/>
      <c r="BA215" s="55"/>
      <c r="BB215" s="55"/>
      <c r="BC215" s="55"/>
      <c r="BD215" s="55"/>
      <c r="BE215" s="55"/>
      <c r="BF215" s="55"/>
      <c r="BG215" s="55"/>
      <c r="BH215" s="55"/>
      <c r="BI215" s="55"/>
      <c r="BJ215" s="55"/>
      <c r="BK215" s="55"/>
      <c r="BL215" s="55"/>
      <c r="BM215" s="55"/>
      <c r="BN215" s="55"/>
      <c r="BO215" s="55"/>
      <c r="BP215" s="55"/>
      <c r="BQ215" s="55"/>
      <c r="BR215" s="55"/>
      <c r="BS215" s="55"/>
      <c r="BT215" s="55"/>
      <c r="BU215" s="55"/>
      <c r="BV215" s="55"/>
      <c r="BW215" s="55"/>
      <c r="BX215" s="55"/>
      <c r="BY215" s="55"/>
      <c r="BZ215" s="55"/>
      <c r="CA215" s="55"/>
      <c r="CB215" s="55"/>
      <c r="CC215" s="55"/>
      <c r="CD215" s="55"/>
      <c r="CE215" s="55"/>
      <c r="CF215" s="55"/>
      <c r="CG215" s="55"/>
      <c r="CH215" s="55"/>
      <c r="CI215" s="55"/>
      <c r="CJ215" s="55"/>
      <c r="CK215" s="55"/>
      <c r="CL215" s="55"/>
      <c r="CM215" s="55"/>
      <c r="CN215" s="55"/>
      <c r="CO215" s="55"/>
      <c r="CP215" s="55"/>
    </row>
    <row r="216" spans="1:94">
      <c r="A216" s="122"/>
      <c r="B216" s="88"/>
      <c r="C216" s="88"/>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5"/>
      <c r="AU216" s="55"/>
      <c r="AV216" s="55"/>
      <c r="AW216" s="55"/>
      <c r="AX216" s="55"/>
      <c r="AY216" s="55"/>
      <c r="AZ216" s="55"/>
      <c r="BA216" s="55"/>
      <c r="BB216" s="55"/>
      <c r="BC216" s="55"/>
      <c r="BD216" s="55"/>
      <c r="BE216" s="55"/>
      <c r="BF216" s="55"/>
      <c r="BG216" s="55"/>
      <c r="BH216" s="55"/>
      <c r="BI216" s="55"/>
      <c r="BJ216" s="55"/>
      <c r="BK216" s="55"/>
      <c r="BL216" s="55"/>
      <c r="BM216" s="55"/>
      <c r="BN216" s="55"/>
      <c r="BO216" s="55"/>
      <c r="BP216" s="55"/>
      <c r="BQ216" s="55"/>
      <c r="BR216" s="55"/>
      <c r="BS216" s="55"/>
      <c r="BT216" s="55"/>
      <c r="BU216" s="55"/>
      <c r="BV216" s="55"/>
      <c r="BW216" s="55"/>
      <c r="BX216" s="55"/>
      <c r="BY216" s="55"/>
      <c r="BZ216" s="55"/>
      <c r="CA216" s="55"/>
      <c r="CB216" s="55"/>
      <c r="CC216" s="55"/>
      <c r="CD216" s="55"/>
      <c r="CE216" s="55"/>
      <c r="CF216" s="55"/>
      <c r="CG216" s="55"/>
      <c r="CH216" s="55"/>
      <c r="CI216" s="55"/>
      <c r="CJ216" s="55"/>
      <c r="CK216" s="55"/>
      <c r="CL216" s="55"/>
      <c r="CM216" s="55"/>
      <c r="CN216" s="55"/>
      <c r="CO216" s="55"/>
      <c r="CP216" s="55"/>
    </row>
    <row r="217" spans="1:94">
      <c r="A217" s="122"/>
      <c r="B217" s="88"/>
      <c r="C217" s="88"/>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5"/>
      <c r="AU217" s="55"/>
      <c r="AV217" s="55"/>
      <c r="AW217" s="55"/>
      <c r="AX217" s="55"/>
      <c r="AY217" s="55"/>
      <c r="AZ217" s="55"/>
      <c r="BA217" s="55"/>
      <c r="BB217" s="55"/>
      <c r="BC217" s="55"/>
      <c r="BD217" s="55"/>
      <c r="BE217" s="55"/>
      <c r="BF217" s="55"/>
      <c r="BG217" s="55"/>
      <c r="BH217" s="55"/>
      <c r="BI217" s="55"/>
      <c r="BJ217" s="55"/>
      <c r="BK217" s="55"/>
      <c r="BL217" s="55"/>
      <c r="BM217" s="55"/>
      <c r="BN217" s="55"/>
      <c r="BO217" s="55"/>
      <c r="BP217" s="55"/>
      <c r="BQ217" s="55"/>
      <c r="BR217" s="55"/>
      <c r="BS217" s="55"/>
      <c r="BT217" s="55"/>
      <c r="BU217" s="55"/>
      <c r="BV217" s="55"/>
      <c r="BW217" s="55"/>
      <c r="BX217" s="55"/>
      <c r="BY217" s="55"/>
      <c r="BZ217" s="55"/>
      <c r="CA217" s="55"/>
      <c r="CB217" s="55"/>
      <c r="CC217" s="55"/>
      <c r="CD217" s="55"/>
      <c r="CE217" s="55"/>
      <c r="CF217" s="55"/>
      <c r="CG217" s="55"/>
      <c r="CH217" s="55"/>
      <c r="CI217" s="55"/>
      <c r="CJ217" s="55"/>
      <c r="CK217" s="55"/>
      <c r="CL217" s="55"/>
      <c r="CM217" s="55"/>
      <c r="CN217" s="55"/>
      <c r="CO217" s="55"/>
      <c r="CP217" s="55"/>
    </row>
    <row r="218" spans="1:94">
      <c r="A218" s="122"/>
      <c r="B218" s="88"/>
      <c r="C218" s="88"/>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5"/>
      <c r="AU218" s="55"/>
      <c r="AV218" s="55"/>
      <c r="AW218" s="55"/>
      <c r="AX218" s="55"/>
      <c r="AY218" s="55"/>
      <c r="AZ218" s="55"/>
      <c r="BA218" s="55"/>
      <c r="BB218" s="55"/>
      <c r="BC218" s="55"/>
      <c r="BD218" s="55"/>
      <c r="BE218" s="55"/>
      <c r="BF218" s="55"/>
      <c r="BG218" s="55"/>
      <c r="BH218" s="55"/>
      <c r="BI218" s="55"/>
      <c r="BJ218" s="55"/>
      <c r="BK218" s="55"/>
      <c r="BL218" s="55"/>
      <c r="BM218" s="55"/>
      <c r="BN218" s="55"/>
      <c r="BO218" s="55"/>
      <c r="BP218" s="55"/>
      <c r="BQ218" s="55"/>
      <c r="BR218" s="55"/>
      <c r="BS218" s="55"/>
      <c r="BT218" s="55"/>
      <c r="BU218" s="55"/>
      <c r="BV218" s="55"/>
      <c r="BW218" s="55"/>
      <c r="BX218" s="55"/>
      <c r="BY218" s="55"/>
      <c r="BZ218" s="55"/>
      <c r="CA218" s="55"/>
      <c r="CB218" s="55"/>
      <c r="CC218" s="55"/>
      <c r="CD218" s="55"/>
      <c r="CE218" s="55"/>
      <c r="CF218" s="55"/>
      <c r="CG218" s="55"/>
      <c r="CH218" s="55"/>
      <c r="CI218" s="55"/>
      <c r="CJ218" s="55"/>
      <c r="CK218" s="55"/>
      <c r="CL218" s="55"/>
      <c r="CM218" s="55"/>
      <c r="CN218" s="55"/>
      <c r="CO218" s="55"/>
      <c r="CP218" s="55"/>
    </row>
    <row r="219" spans="1:94">
      <c r="A219" s="122"/>
      <c r="B219" s="88"/>
      <c r="C219" s="88"/>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5"/>
      <c r="AU219" s="55"/>
      <c r="AV219" s="55"/>
      <c r="AW219" s="55"/>
      <c r="AX219" s="55"/>
      <c r="AY219" s="55"/>
      <c r="AZ219" s="55"/>
      <c r="BA219" s="55"/>
      <c r="BB219" s="55"/>
      <c r="BC219" s="55"/>
      <c r="BD219" s="55"/>
      <c r="BE219" s="55"/>
      <c r="BF219" s="55"/>
      <c r="BG219" s="55"/>
      <c r="BH219" s="55"/>
      <c r="BI219" s="55"/>
      <c r="BJ219" s="55"/>
      <c r="BK219" s="55"/>
      <c r="BL219" s="55"/>
      <c r="BM219" s="55"/>
      <c r="BN219" s="55"/>
      <c r="BO219" s="55"/>
      <c r="BP219" s="55"/>
      <c r="BQ219" s="55"/>
      <c r="BR219" s="55"/>
      <c r="BS219" s="55"/>
      <c r="BT219" s="55"/>
      <c r="BU219" s="55"/>
      <c r="BV219" s="55"/>
      <c r="BW219" s="55"/>
      <c r="BX219" s="55"/>
      <c r="BY219" s="55"/>
      <c r="BZ219" s="55"/>
      <c r="CA219" s="55"/>
      <c r="CB219" s="55"/>
      <c r="CC219" s="55"/>
      <c r="CD219" s="55"/>
      <c r="CE219" s="55"/>
      <c r="CF219" s="55"/>
      <c r="CG219" s="55"/>
      <c r="CH219" s="55"/>
      <c r="CI219" s="55"/>
      <c r="CJ219" s="55"/>
      <c r="CK219" s="55"/>
      <c r="CL219" s="55"/>
      <c r="CM219" s="55"/>
      <c r="CN219" s="55"/>
      <c r="CO219" s="55"/>
      <c r="CP219" s="55"/>
    </row>
    <row r="220" spans="1:94">
      <c r="A220" s="122"/>
      <c r="B220" s="88"/>
      <c r="C220" s="88"/>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5"/>
      <c r="AU220" s="55"/>
      <c r="AV220" s="55"/>
      <c r="AW220" s="55"/>
      <c r="AX220" s="55"/>
      <c r="AY220" s="55"/>
      <c r="AZ220" s="55"/>
      <c r="BA220" s="55"/>
      <c r="BB220" s="55"/>
      <c r="BC220" s="55"/>
      <c r="BD220" s="55"/>
      <c r="BE220" s="55"/>
      <c r="BF220" s="55"/>
      <c r="BG220" s="55"/>
      <c r="BH220" s="55"/>
      <c r="BI220" s="55"/>
      <c r="BJ220" s="55"/>
      <c r="BK220" s="55"/>
      <c r="BL220" s="55"/>
      <c r="BM220" s="55"/>
      <c r="BN220" s="55"/>
      <c r="BO220" s="55"/>
      <c r="BP220" s="55"/>
      <c r="BQ220" s="55"/>
      <c r="BR220" s="55"/>
      <c r="BS220" s="55"/>
      <c r="BT220" s="55"/>
      <c r="BU220" s="55"/>
      <c r="BV220" s="55"/>
      <c r="BW220" s="55"/>
      <c r="BX220" s="55"/>
      <c r="BY220" s="55"/>
      <c r="BZ220" s="55"/>
      <c r="CA220" s="55"/>
      <c r="CB220" s="55"/>
      <c r="CC220" s="55"/>
      <c r="CD220" s="55"/>
      <c r="CE220" s="55"/>
      <c r="CF220" s="55"/>
      <c r="CG220" s="55"/>
      <c r="CH220" s="55"/>
      <c r="CI220" s="55"/>
      <c r="CJ220" s="55"/>
      <c r="CK220" s="55"/>
      <c r="CL220" s="55"/>
      <c r="CM220" s="55"/>
      <c r="CN220" s="55"/>
      <c r="CO220" s="55"/>
      <c r="CP220" s="55"/>
    </row>
    <row r="221" spans="1:94">
      <c r="A221" s="122"/>
      <c r="B221" s="88"/>
      <c r="C221" s="88"/>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5"/>
      <c r="AU221" s="55"/>
      <c r="AV221" s="55"/>
      <c r="AW221" s="55"/>
      <c r="AX221" s="55"/>
      <c r="AY221" s="55"/>
      <c r="AZ221" s="55"/>
      <c r="BA221" s="55"/>
      <c r="BB221" s="55"/>
      <c r="BC221" s="55"/>
      <c r="BD221" s="55"/>
      <c r="BE221" s="55"/>
      <c r="BF221" s="55"/>
      <c r="BG221" s="55"/>
      <c r="BH221" s="55"/>
      <c r="BI221" s="55"/>
      <c r="BJ221" s="55"/>
      <c r="BK221" s="55"/>
      <c r="BL221" s="55"/>
      <c r="BM221" s="55"/>
      <c r="BN221" s="55"/>
      <c r="BO221" s="55"/>
      <c r="BP221" s="55"/>
      <c r="BQ221" s="55"/>
      <c r="BR221" s="55"/>
      <c r="BS221" s="55"/>
      <c r="BT221" s="55"/>
      <c r="BU221" s="55"/>
      <c r="BV221" s="55"/>
      <c r="BW221" s="55"/>
      <c r="BX221" s="55"/>
      <c r="BY221" s="55"/>
      <c r="BZ221" s="55"/>
      <c r="CA221" s="55"/>
      <c r="CB221" s="55"/>
      <c r="CC221" s="55"/>
      <c r="CD221" s="55"/>
      <c r="CE221" s="55"/>
      <c r="CF221" s="55"/>
      <c r="CG221" s="55"/>
      <c r="CH221" s="55"/>
      <c r="CI221" s="55"/>
      <c r="CJ221" s="55"/>
      <c r="CK221" s="55"/>
      <c r="CL221" s="55"/>
      <c r="CM221" s="55"/>
      <c r="CN221" s="55"/>
      <c r="CO221" s="55"/>
      <c r="CP221" s="55"/>
    </row>
    <row r="222" spans="1:94">
      <c r="A222" s="122"/>
      <c r="B222" s="88"/>
      <c r="C222" s="88"/>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5"/>
      <c r="AU222" s="55"/>
      <c r="AV222" s="55"/>
      <c r="AW222" s="55"/>
      <c r="AX222" s="55"/>
      <c r="AY222" s="55"/>
      <c r="AZ222" s="55"/>
      <c r="BA222" s="55"/>
      <c r="BB222" s="55"/>
      <c r="BC222" s="55"/>
      <c r="BD222" s="55"/>
      <c r="BE222" s="55"/>
      <c r="BF222" s="55"/>
      <c r="BG222" s="55"/>
      <c r="BH222" s="55"/>
      <c r="BI222" s="55"/>
      <c r="BJ222" s="55"/>
      <c r="BK222" s="55"/>
      <c r="BL222" s="55"/>
      <c r="BM222" s="55"/>
      <c r="BN222" s="55"/>
      <c r="BO222" s="55"/>
      <c r="BP222" s="55"/>
      <c r="BQ222" s="55"/>
      <c r="BR222" s="55"/>
      <c r="BS222" s="55"/>
      <c r="BT222" s="55"/>
      <c r="BU222" s="55"/>
      <c r="BV222" s="55"/>
      <c r="BW222" s="55"/>
      <c r="BX222" s="55"/>
      <c r="BY222" s="55"/>
      <c r="BZ222" s="55"/>
      <c r="CA222" s="55"/>
      <c r="CB222" s="55"/>
      <c r="CC222" s="55"/>
      <c r="CD222" s="55"/>
      <c r="CE222" s="55"/>
      <c r="CF222" s="55"/>
      <c r="CG222" s="55"/>
      <c r="CH222" s="55"/>
      <c r="CI222" s="55"/>
      <c r="CJ222" s="55"/>
      <c r="CK222" s="55"/>
      <c r="CL222" s="55"/>
      <c r="CM222" s="55"/>
      <c r="CN222" s="55"/>
      <c r="CO222" s="55"/>
      <c r="CP222" s="55"/>
    </row>
    <row r="223" spans="1:94">
      <c r="A223" s="122"/>
      <c r="B223" s="88"/>
      <c r="C223" s="88"/>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5"/>
      <c r="AU223" s="55"/>
      <c r="AV223" s="55"/>
      <c r="AW223" s="55"/>
      <c r="AX223" s="55"/>
      <c r="AY223" s="55"/>
      <c r="AZ223" s="55"/>
      <c r="BA223" s="55"/>
      <c r="BB223" s="55"/>
      <c r="BC223" s="55"/>
      <c r="BD223" s="55"/>
      <c r="BE223" s="55"/>
      <c r="BF223" s="55"/>
      <c r="BG223" s="55"/>
      <c r="BH223" s="55"/>
      <c r="BI223" s="55"/>
      <c r="BJ223" s="55"/>
      <c r="BK223" s="55"/>
      <c r="BL223" s="55"/>
      <c r="BM223" s="55"/>
      <c r="BN223" s="55"/>
      <c r="BO223" s="55"/>
      <c r="BP223" s="55"/>
      <c r="BQ223" s="55"/>
      <c r="BR223" s="55"/>
      <c r="BS223" s="55"/>
      <c r="BT223" s="55"/>
      <c r="BU223" s="55"/>
      <c r="BV223" s="55"/>
      <c r="BW223" s="55"/>
      <c r="BX223" s="55"/>
      <c r="BY223" s="55"/>
      <c r="BZ223" s="55"/>
      <c r="CA223" s="55"/>
      <c r="CB223" s="55"/>
      <c r="CC223" s="55"/>
      <c r="CD223" s="55"/>
      <c r="CE223" s="55"/>
      <c r="CF223" s="55"/>
      <c r="CG223" s="55"/>
      <c r="CH223" s="55"/>
      <c r="CI223" s="55"/>
      <c r="CJ223" s="55"/>
      <c r="CK223" s="55"/>
      <c r="CL223" s="55"/>
      <c r="CM223" s="55"/>
      <c r="CN223" s="55"/>
      <c r="CO223" s="55"/>
      <c r="CP223" s="55"/>
    </row>
    <row r="224" spans="1:94">
      <c r="A224" s="122"/>
      <c r="B224" s="88"/>
      <c r="C224" s="88"/>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row>
    <row r="225" spans="1:94">
      <c r="A225" s="122"/>
      <c r="B225" s="88"/>
      <c r="C225" s="88"/>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row>
    <row r="226" spans="1:94">
      <c r="A226" s="122"/>
      <c r="B226" s="88"/>
      <c r="C226" s="88"/>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row>
    <row r="227" spans="1:94">
      <c r="A227" s="122"/>
      <c r="B227" s="88"/>
      <c r="C227" s="88"/>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row>
    <row r="228" spans="1:94">
      <c r="A228" s="122"/>
      <c r="B228" s="88"/>
      <c r="C228" s="88"/>
      <c r="D228" s="55"/>
      <c r="E228" s="55"/>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5"/>
      <c r="AU228" s="55"/>
      <c r="AV228" s="55"/>
      <c r="AW228" s="55"/>
      <c r="AX228" s="55"/>
      <c r="AY228" s="55"/>
      <c r="AZ228" s="55"/>
      <c r="BA228" s="55"/>
      <c r="BB228" s="55"/>
      <c r="BC228" s="55"/>
      <c r="BD228" s="55"/>
      <c r="BE228" s="55"/>
      <c r="BF228" s="55"/>
      <c r="BG228" s="55"/>
      <c r="BH228" s="55"/>
      <c r="BI228" s="55"/>
      <c r="BJ228" s="55"/>
      <c r="BK228" s="55"/>
      <c r="BL228" s="55"/>
      <c r="BM228" s="55"/>
      <c r="BN228" s="55"/>
      <c r="BO228" s="55"/>
      <c r="BP228" s="55"/>
      <c r="BQ228" s="55"/>
      <c r="BR228" s="55"/>
      <c r="BS228" s="55"/>
      <c r="BT228" s="55"/>
      <c r="BU228" s="55"/>
      <c r="BV228" s="55"/>
      <c r="BW228" s="55"/>
      <c r="BX228" s="55"/>
      <c r="BY228" s="55"/>
      <c r="BZ228" s="55"/>
      <c r="CA228" s="55"/>
      <c r="CB228" s="55"/>
      <c r="CC228" s="55"/>
      <c r="CD228" s="55"/>
      <c r="CE228" s="55"/>
      <c r="CF228" s="55"/>
      <c r="CG228" s="55"/>
      <c r="CH228" s="55"/>
      <c r="CI228" s="55"/>
      <c r="CJ228" s="55"/>
      <c r="CK228" s="55"/>
      <c r="CL228" s="55"/>
      <c r="CM228" s="55"/>
      <c r="CN228" s="55"/>
      <c r="CO228" s="55"/>
      <c r="CP228" s="55"/>
    </row>
    <row r="229" spans="1:94">
      <c r="A229" s="122"/>
      <c r="B229" s="88"/>
      <c r="C229" s="88"/>
      <c r="D229" s="55"/>
      <c r="E229" s="55"/>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5"/>
      <c r="AU229" s="55"/>
      <c r="AV229" s="55"/>
      <c r="AW229" s="55"/>
      <c r="AX229" s="55"/>
      <c r="AY229" s="55"/>
      <c r="AZ229" s="55"/>
      <c r="BA229" s="55"/>
      <c r="BB229" s="55"/>
      <c r="BC229" s="55"/>
      <c r="BD229" s="55"/>
      <c r="BE229" s="55"/>
      <c r="BF229" s="55"/>
      <c r="BG229" s="55"/>
      <c r="BH229" s="55"/>
      <c r="BI229" s="55"/>
      <c r="BJ229" s="55"/>
      <c r="BK229" s="55"/>
      <c r="BL229" s="55"/>
      <c r="BM229" s="55"/>
      <c r="BN229" s="55"/>
      <c r="BO229" s="55"/>
      <c r="BP229" s="55"/>
      <c r="BQ229" s="55"/>
      <c r="BR229" s="55"/>
      <c r="BS229" s="55"/>
      <c r="BT229" s="55"/>
      <c r="BU229" s="55"/>
      <c r="BV229" s="55"/>
      <c r="BW229" s="55"/>
      <c r="BX229" s="55"/>
      <c r="BY229" s="55"/>
      <c r="BZ229" s="55"/>
      <c r="CA229" s="55"/>
      <c r="CB229" s="55"/>
      <c r="CC229" s="55"/>
      <c r="CD229" s="55"/>
      <c r="CE229" s="55"/>
      <c r="CF229" s="55"/>
      <c r="CG229" s="55"/>
      <c r="CH229" s="55"/>
      <c r="CI229" s="55"/>
      <c r="CJ229" s="55"/>
      <c r="CK229" s="55"/>
      <c r="CL229" s="55"/>
      <c r="CM229" s="55"/>
      <c r="CN229" s="55"/>
      <c r="CO229" s="55"/>
      <c r="CP229" s="55"/>
    </row>
    <row r="230" spans="1:94">
      <c r="A230" s="122"/>
      <c r="B230" s="88"/>
      <c r="C230" s="88"/>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5"/>
      <c r="AU230" s="55"/>
      <c r="AV230" s="55"/>
      <c r="AW230" s="55"/>
      <c r="AX230" s="55"/>
      <c r="AY230" s="55"/>
      <c r="AZ230" s="55"/>
      <c r="BA230" s="55"/>
      <c r="BB230" s="55"/>
      <c r="BC230" s="55"/>
      <c r="BD230" s="55"/>
      <c r="BE230" s="55"/>
      <c r="BF230" s="55"/>
      <c r="BG230" s="55"/>
      <c r="BH230" s="55"/>
      <c r="BI230" s="55"/>
      <c r="BJ230" s="55"/>
      <c r="BK230" s="55"/>
      <c r="BL230" s="55"/>
      <c r="BM230" s="55"/>
      <c r="BN230" s="55"/>
      <c r="BO230" s="55"/>
      <c r="BP230" s="55"/>
      <c r="BQ230" s="55"/>
      <c r="BR230" s="55"/>
      <c r="BS230" s="55"/>
      <c r="BT230" s="55"/>
      <c r="BU230" s="55"/>
      <c r="BV230" s="55"/>
      <c r="BW230" s="55"/>
      <c r="BX230" s="55"/>
      <c r="BY230" s="55"/>
      <c r="BZ230" s="55"/>
      <c r="CA230" s="55"/>
      <c r="CB230" s="55"/>
      <c r="CC230" s="55"/>
      <c r="CD230" s="55"/>
      <c r="CE230" s="55"/>
      <c r="CF230" s="55"/>
      <c r="CG230" s="55"/>
      <c r="CH230" s="55"/>
      <c r="CI230" s="55"/>
      <c r="CJ230" s="55"/>
      <c r="CK230" s="55"/>
      <c r="CL230" s="55"/>
      <c r="CM230" s="55"/>
      <c r="CN230" s="55"/>
      <c r="CO230" s="55"/>
      <c r="CP230" s="55"/>
    </row>
    <row r="231" spans="1:94">
      <c r="A231" s="122"/>
      <c r="B231" s="88"/>
      <c r="C231" s="88"/>
      <c r="D231" s="55"/>
      <c r="E231" s="55"/>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5"/>
      <c r="AU231" s="55"/>
      <c r="AV231" s="55"/>
      <c r="AW231" s="55"/>
      <c r="AX231" s="55"/>
      <c r="AY231" s="55"/>
      <c r="AZ231" s="55"/>
      <c r="BA231" s="55"/>
      <c r="BB231" s="55"/>
      <c r="BC231" s="55"/>
      <c r="BD231" s="55"/>
      <c r="BE231" s="55"/>
      <c r="BF231" s="55"/>
      <c r="BG231" s="55"/>
      <c r="BH231" s="55"/>
      <c r="BI231" s="55"/>
      <c r="BJ231" s="55"/>
      <c r="BK231" s="55"/>
      <c r="BL231" s="55"/>
      <c r="BM231" s="55"/>
      <c r="BN231" s="55"/>
      <c r="BO231" s="55"/>
      <c r="BP231" s="55"/>
      <c r="BQ231" s="55"/>
      <c r="BR231" s="55"/>
      <c r="BS231" s="55"/>
      <c r="BT231" s="55"/>
      <c r="BU231" s="55"/>
      <c r="BV231" s="55"/>
      <c r="BW231" s="55"/>
      <c r="BX231" s="55"/>
      <c r="BY231" s="55"/>
      <c r="BZ231" s="55"/>
      <c r="CA231" s="55"/>
      <c r="CB231" s="55"/>
      <c r="CC231" s="55"/>
      <c r="CD231" s="55"/>
      <c r="CE231" s="55"/>
      <c r="CF231" s="55"/>
      <c r="CG231" s="55"/>
      <c r="CH231" s="55"/>
      <c r="CI231" s="55"/>
      <c r="CJ231" s="55"/>
      <c r="CK231" s="55"/>
      <c r="CL231" s="55"/>
      <c r="CM231" s="55"/>
      <c r="CN231" s="55"/>
      <c r="CO231" s="55"/>
      <c r="CP231" s="55"/>
    </row>
    <row r="232" spans="1:94">
      <c r="A232" s="122"/>
      <c r="B232" s="88"/>
      <c r="C232" s="88"/>
      <c r="D232" s="55"/>
      <c r="E232" s="55"/>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5"/>
      <c r="AU232" s="55"/>
      <c r="AV232" s="55"/>
      <c r="AW232" s="55"/>
      <c r="AX232" s="55"/>
      <c r="AY232" s="55"/>
      <c r="AZ232" s="55"/>
      <c r="BA232" s="55"/>
      <c r="BB232" s="55"/>
      <c r="BC232" s="55"/>
      <c r="BD232" s="55"/>
      <c r="BE232" s="55"/>
      <c r="BF232" s="55"/>
      <c r="BG232" s="55"/>
      <c r="BH232" s="55"/>
      <c r="BI232" s="55"/>
      <c r="BJ232" s="55"/>
      <c r="BK232" s="55"/>
      <c r="BL232" s="55"/>
      <c r="BM232" s="55"/>
      <c r="BN232" s="55"/>
      <c r="BO232" s="55"/>
      <c r="BP232" s="55"/>
      <c r="BQ232" s="55"/>
      <c r="BR232" s="55"/>
      <c r="BS232" s="55"/>
      <c r="BT232" s="55"/>
      <c r="BU232" s="55"/>
      <c r="BV232" s="55"/>
      <c r="BW232" s="55"/>
      <c r="BX232" s="55"/>
      <c r="BY232" s="55"/>
      <c r="BZ232" s="55"/>
      <c r="CA232" s="55"/>
      <c r="CB232" s="55"/>
      <c r="CC232" s="55"/>
      <c r="CD232" s="55"/>
      <c r="CE232" s="55"/>
      <c r="CF232" s="55"/>
      <c r="CG232" s="55"/>
      <c r="CH232" s="55"/>
      <c r="CI232" s="55"/>
      <c r="CJ232" s="55"/>
      <c r="CK232" s="55"/>
      <c r="CL232" s="55"/>
      <c r="CM232" s="55"/>
      <c r="CN232" s="55"/>
      <c r="CO232" s="55"/>
      <c r="CP232" s="55"/>
    </row>
    <row r="233" spans="1:94">
      <c r="A233" s="122"/>
      <c r="B233" s="88"/>
      <c r="C233" s="88"/>
      <c r="D233" s="55"/>
      <c r="E233" s="55"/>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5"/>
      <c r="AU233" s="55"/>
      <c r="AV233" s="55"/>
      <c r="AW233" s="55"/>
      <c r="AX233" s="55"/>
      <c r="AY233" s="55"/>
      <c r="AZ233" s="55"/>
      <c r="BA233" s="55"/>
      <c r="BB233" s="55"/>
      <c r="BC233" s="55"/>
      <c r="BD233" s="55"/>
      <c r="BE233" s="55"/>
      <c r="BF233" s="55"/>
      <c r="BG233" s="55"/>
      <c r="BH233" s="55"/>
      <c r="BI233" s="55"/>
      <c r="BJ233" s="55"/>
      <c r="BK233" s="55"/>
      <c r="BL233" s="55"/>
      <c r="BM233" s="55"/>
      <c r="BN233" s="55"/>
      <c r="BO233" s="55"/>
      <c r="BP233" s="55"/>
      <c r="BQ233" s="55"/>
      <c r="BR233" s="55"/>
      <c r="BS233" s="55"/>
      <c r="BT233" s="55"/>
      <c r="BU233" s="55"/>
      <c r="BV233" s="55"/>
      <c r="BW233" s="55"/>
      <c r="BX233" s="55"/>
      <c r="BY233" s="55"/>
      <c r="BZ233" s="55"/>
      <c r="CA233" s="55"/>
      <c r="CB233" s="55"/>
      <c r="CC233" s="55"/>
      <c r="CD233" s="55"/>
      <c r="CE233" s="55"/>
      <c r="CF233" s="55"/>
      <c r="CG233" s="55"/>
      <c r="CH233" s="55"/>
      <c r="CI233" s="55"/>
      <c r="CJ233" s="55"/>
      <c r="CK233" s="55"/>
      <c r="CL233" s="55"/>
      <c r="CM233" s="55"/>
      <c r="CN233" s="55"/>
      <c r="CO233" s="55"/>
      <c r="CP233" s="55"/>
    </row>
    <row r="234" spans="1:94">
      <c r="A234" s="122"/>
      <c r="B234" s="88"/>
      <c r="C234" s="88"/>
      <c r="D234" s="55"/>
      <c r="E234" s="55"/>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5"/>
      <c r="AU234" s="55"/>
      <c r="AV234" s="55"/>
      <c r="AW234" s="55"/>
      <c r="AX234" s="55"/>
      <c r="AY234" s="55"/>
      <c r="AZ234" s="55"/>
      <c r="BA234" s="55"/>
      <c r="BB234" s="55"/>
      <c r="BC234" s="55"/>
      <c r="BD234" s="55"/>
      <c r="BE234" s="55"/>
      <c r="BF234" s="55"/>
      <c r="BG234" s="55"/>
      <c r="BH234" s="55"/>
      <c r="BI234" s="55"/>
      <c r="BJ234" s="55"/>
      <c r="BK234" s="55"/>
      <c r="BL234" s="55"/>
      <c r="BM234" s="55"/>
      <c r="BN234" s="55"/>
      <c r="BO234" s="55"/>
      <c r="BP234" s="55"/>
      <c r="BQ234" s="55"/>
      <c r="BR234" s="55"/>
      <c r="BS234" s="55"/>
      <c r="BT234" s="55"/>
      <c r="BU234" s="55"/>
      <c r="BV234" s="55"/>
      <c r="BW234" s="55"/>
      <c r="BX234" s="55"/>
      <c r="BY234" s="55"/>
      <c r="BZ234" s="55"/>
      <c r="CA234" s="55"/>
      <c r="CB234" s="55"/>
      <c r="CC234" s="55"/>
      <c r="CD234" s="55"/>
      <c r="CE234" s="55"/>
      <c r="CF234" s="55"/>
      <c r="CG234" s="55"/>
      <c r="CH234" s="55"/>
      <c r="CI234" s="55"/>
      <c r="CJ234" s="55"/>
      <c r="CK234" s="55"/>
      <c r="CL234" s="55"/>
      <c r="CM234" s="55"/>
      <c r="CN234" s="55"/>
      <c r="CO234" s="55"/>
      <c r="CP234" s="55"/>
    </row>
    <row r="235" spans="1:94">
      <c r="A235" s="122"/>
      <c r="B235" s="88"/>
      <c r="C235" s="88"/>
      <c r="D235" s="55"/>
      <c r="E235" s="55"/>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5"/>
      <c r="AU235" s="55"/>
      <c r="AV235" s="55"/>
      <c r="AW235" s="55"/>
      <c r="AX235" s="55"/>
      <c r="AY235" s="55"/>
      <c r="AZ235" s="55"/>
      <c r="BA235" s="55"/>
      <c r="BB235" s="55"/>
      <c r="BC235" s="55"/>
      <c r="BD235" s="55"/>
      <c r="BE235" s="55"/>
      <c r="BF235" s="55"/>
      <c r="BG235" s="55"/>
      <c r="BH235" s="55"/>
      <c r="BI235" s="55"/>
      <c r="BJ235" s="55"/>
      <c r="BK235" s="55"/>
      <c r="BL235" s="55"/>
      <c r="BM235" s="55"/>
      <c r="BN235" s="55"/>
      <c r="BO235" s="55"/>
      <c r="BP235" s="55"/>
      <c r="BQ235" s="55"/>
      <c r="BR235" s="55"/>
      <c r="BS235" s="55"/>
      <c r="BT235" s="55"/>
      <c r="BU235" s="55"/>
      <c r="BV235" s="55"/>
      <c r="BW235" s="55"/>
      <c r="BX235" s="55"/>
      <c r="BY235" s="55"/>
      <c r="BZ235" s="55"/>
      <c r="CA235" s="55"/>
      <c r="CB235" s="55"/>
      <c r="CC235" s="55"/>
      <c r="CD235" s="55"/>
      <c r="CE235" s="55"/>
      <c r="CF235" s="55"/>
      <c r="CG235" s="55"/>
      <c r="CH235" s="55"/>
      <c r="CI235" s="55"/>
      <c r="CJ235" s="55"/>
      <c r="CK235" s="55"/>
      <c r="CL235" s="55"/>
      <c r="CM235" s="55"/>
      <c r="CN235" s="55"/>
      <c r="CO235" s="55"/>
      <c r="CP235" s="55"/>
    </row>
    <row r="236" spans="1:94">
      <c r="A236" s="122"/>
      <c r="B236" s="88"/>
      <c r="C236" s="88"/>
      <c r="D236" s="55"/>
      <c r="E236" s="55"/>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5"/>
      <c r="AU236" s="55"/>
      <c r="AV236" s="55"/>
      <c r="AW236" s="55"/>
      <c r="AX236" s="55"/>
      <c r="AY236" s="55"/>
      <c r="AZ236" s="55"/>
      <c r="BA236" s="55"/>
      <c r="BB236" s="55"/>
      <c r="BC236" s="55"/>
      <c r="BD236" s="55"/>
      <c r="BE236" s="55"/>
      <c r="BF236" s="55"/>
      <c r="BG236" s="55"/>
      <c r="BH236" s="55"/>
      <c r="BI236" s="55"/>
      <c r="BJ236" s="55"/>
      <c r="BK236" s="55"/>
      <c r="BL236" s="55"/>
      <c r="BM236" s="55"/>
      <c r="BN236" s="55"/>
      <c r="BO236" s="55"/>
      <c r="BP236" s="55"/>
      <c r="BQ236" s="55"/>
      <c r="BR236" s="55"/>
      <c r="BS236" s="55"/>
      <c r="BT236" s="55"/>
      <c r="BU236" s="55"/>
      <c r="BV236" s="55"/>
      <c r="BW236" s="55"/>
      <c r="BX236" s="55"/>
      <c r="BY236" s="55"/>
      <c r="BZ236" s="55"/>
      <c r="CA236" s="55"/>
      <c r="CB236" s="55"/>
      <c r="CC236" s="55"/>
      <c r="CD236" s="55"/>
      <c r="CE236" s="55"/>
      <c r="CF236" s="55"/>
      <c r="CG236" s="55"/>
      <c r="CH236" s="55"/>
      <c r="CI236" s="55"/>
      <c r="CJ236" s="55"/>
      <c r="CK236" s="55"/>
      <c r="CL236" s="55"/>
      <c r="CM236" s="55"/>
      <c r="CN236" s="55"/>
      <c r="CO236" s="55"/>
      <c r="CP236" s="55"/>
    </row>
    <row r="237" spans="1:94">
      <c r="A237" s="122"/>
      <c r="B237" s="88"/>
      <c r="C237" s="88"/>
      <c r="D237" s="55"/>
      <c r="E237" s="55"/>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5"/>
      <c r="AU237" s="55"/>
      <c r="AV237" s="55"/>
      <c r="AW237" s="55"/>
      <c r="AX237" s="55"/>
      <c r="AY237" s="55"/>
      <c r="AZ237" s="55"/>
      <c r="BA237" s="55"/>
      <c r="BB237" s="55"/>
      <c r="BC237" s="55"/>
      <c r="BD237" s="55"/>
      <c r="BE237" s="55"/>
      <c r="BF237" s="55"/>
      <c r="BG237" s="55"/>
      <c r="BH237" s="55"/>
      <c r="BI237" s="55"/>
      <c r="BJ237" s="55"/>
      <c r="BK237" s="55"/>
      <c r="BL237" s="55"/>
      <c r="BM237" s="55"/>
      <c r="BN237" s="55"/>
      <c r="BO237" s="55"/>
      <c r="BP237" s="55"/>
      <c r="BQ237" s="55"/>
      <c r="BR237" s="55"/>
      <c r="BS237" s="55"/>
      <c r="BT237" s="55"/>
      <c r="BU237" s="55"/>
      <c r="BV237" s="55"/>
      <c r="BW237" s="55"/>
      <c r="BX237" s="55"/>
      <c r="BY237" s="55"/>
      <c r="BZ237" s="55"/>
      <c r="CA237" s="55"/>
      <c r="CB237" s="55"/>
      <c r="CC237" s="55"/>
      <c r="CD237" s="55"/>
      <c r="CE237" s="55"/>
      <c r="CF237" s="55"/>
      <c r="CG237" s="55"/>
      <c r="CH237" s="55"/>
      <c r="CI237" s="55"/>
      <c r="CJ237" s="55"/>
      <c r="CK237" s="55"/>
      <c r="CL237" s="55"/>
      <c r="CM237" s="55"/>
      <c r="CN237" s="55"/>
      <c r="CO237" s="55"/>
      <c r="CP237" s="55"/>
    </row>
    <row r="238" spans="1:94">
      <c r="A238" s="122"/>
      <c r="B238" s="88"/>
      <c r="C238" s="88"/>
      <c r="D238" s="55"/>
      <c r="E238" s="55"/>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5"/>
      <c r="AU238" s="55"/>
      <c r="AV238" s="55"/>
      <c r="AW238" s="55"/>
      <c r="AX238" s="55"/>
      <c r="AY238" s="55"/>
      <c r="AZ238" s="55"/>
      <c r="BA238" s="55"/>
      <c r="BB238" s="55"/>
      <c r="BC238" s="55"/>
      <c r="BD238" s="55"/>
      <c r="BE238" s="55"/>
      <c r="BF238" s="55"/>
      <c r="BG238" s="55"/>
      <c r="BH238" s="55"/>
      <c r="BI238" s="55"/>
      <c r="BJ238" s="55"/>
      <c r="BK238" s="55"/>
      <c r="BL238" s="55"/>
      <c r="BM238" s="55"/>
      <c r="BN238" s="55"/>
      <c r="BO238" s="55"/>
      <c r="BP238" s="55"/>
      <c r="BQ238" s="55"/>
      <c r="BR238" s="55"/>
      <c r="BS238" s="55"/>
      <c r="BT238" s="55"/>
      <c r="BU238" s="55"/>
      <c r="BV238" s="55"/>
      <c r="BW238" s="55"/>
      <c r="BX238" s="55"/>
      <c r="BY238" s="55"/>
      <c r="BZ238" s="55"/>
      <c r="CA238" s="55"/>
      <c r="CB238" s="55"/>
      <c r="CC238" s="55"/>
      <c r="CD238" s="55"/>
      <c r="CE238" s="55"/>
      <c r="CF238" s="55"/>
      <c r="CG238" s="55"/>
      <c r="CH238" s="55"/>
      <c r="CI238" s="55"/>
      <c r="CJ238" s="55"/>
      <c r="CK238" s="55"/>
      <c r="CL238" s="55"/>
      <c r="CM238" s="55"/>
      <c r="CN238" s="55"/>
      <c r="CO238" s="55"/>
      <c r="CP238" s="55"/>
    </row>
    <row r="239" spans="1:94">
      <c r="A239" s="122"/>
      <c r="B239" s="88"/>
      <c r="C239" s="88"/>
      <c r="D239" s="55"/>
      <c r="E239" s="55"/>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5"/>
      <c r="AU239" s="55"/>
      <c r="AV239" s="55"/>
      <c r="AW239" s="55"/>
      <c r="AX239" s="55"/>
      <c r="AY239" s="55"/>
      <c r="AZ239" s="55"/>
      <c r="BA239" s="55"/>
      <c r="BB239" s="55"/>
      <c r="BC239" s="55"/>
      <c r="BD239" s="55"/>
      <c r="BE239" s="55"/>
      <c r="BF239" s="55"/>
      <c r="BG239" s="55"/>
      <c r="BH239" s="55"/>
      <c r="BI239" s="55"/>
      <c r="BJ239" s="55"/>
      <c r="BK239" s="55"/>
      <c r="BL239" s="55"/>
      <c r="BM239" s="55"/>
      <c r="BN239" s="55"/>
      <c r="BO239" s="55"/>
      <c r="BP239" s="55"/>
      <c r="BQ239" s="55"/>
      <c r="BR239" s="55"/>
      <c r="BS239" s="55"/>
      <c r="BT239" s="55"/>
      <c r="BU239" s="55"/>
      <c r="BV239" s="55"/>
      <c r="BW239" s="55"/>
      <c r="BX239" s="55"/>
      <c r="BY239" s="55"/>
      <c r="BZ239" s="55"/>
      <c r="CA239" s="55"/>
      <c r="CB239" s="55"/>
      <c r="CC239" s="55"/>
      <c r="CD239" s="55"/>
      <c r="CE239" s="55"/>
      <c r="CF239" s="55"/>
      <c r="CG239" s="55"/>
      <c r="CH239" s="55"/>
      <c r="CI239" s="55"/>
      <c r="CJ239" s="55"/>
      <c r="CK239" s="55"/>
      <c r="CL239" s="55"/>
      <c r="CM239" s="55"/>
      <c r="CN239" s="55"/>
      <c r="CO239" s="55"/>
      <c r="CP239" s="55"/>
    </row>
    <row r="240" spans="1:94">
      <c r="A240" s="122"/>
      <c r="B240" s="88"/>
      <c r="C240" s="88"/>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5"/>
      <c r="AU240" s="55"/>
      <c r="AV240" s="55"/>
      <c r="AW240" s="55"/>
      <c r="AX240" s="55"/>
      <c r="AY240" s="55"/>
      <c r="AZ240" s="55"/>
      <c r="BA240" s="55"/>
      <c r="BB240" s="55"/>
      <c r="BC240" s="55"/>
      <c r="BD240" s="55"/>
      <c r="BE240" s="55"/>
      <c r="BF240" s="55"/>
      <c r="BG240" s="55"/>
      <c r="BH240" s="55"/>
      <c r="BI240" s="55"/>
      <c r="BJ240" s="55"/>
      <c r="BK240" s="55"/>
      <c r="BL240" s="55"/>
      <c r="BM240" s="55"/>
      <c r="BN240" s="55"/>
      <c r="BO240" s="55"/>
      <c r="BP240" s="55"/>
      <c r="BQ240" s="55"/>
      <c r="BR240" s="55"/>
      <c r="BS240" s="55"/>
      <c r="BT240" s="55"/>
      <c r="BU240" s="55"/>
      <c r="BV240" s="55"/>
      <c r="BW240" s="55"/>
      <c r="BX240" s="55"/>
      <c r="BY240" s="55"/>
      <c r="BZ240" s="55"/>
      <c r="CA240" s="55"/>
      <c r="CB240" s="55"/>
      <c r="CC240" s="55"/>
      <c r="CD240" s="55"/>
      <c r="CE240" s="55"/>
      <c r="CF240" s="55"/>
      <c r="CG240" s="55"/>
      <c r="CH240" s="55"/>
      <c r="CI240" s="55"/>
      <c r="CJ240" s="55"/>
      <c r="CK240" s="55"/>
      <c r="CL240" s="55"/>
      <c r="CM240" s="55"/>
      <c r="CN240" s="55"/>
      <c r="CO240" s="55"/>
      <c r="CP240" s="55"/>
    </row>
    <row r="241" spans="1:94">
      <c r="A241" s="122"/>
      <c r="B241" s="88"/>
      <c r="C241" s="88"/>
      <c r="D241" s="55"/>
      <c r="E241" s="55"/>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5"/>
      <c r="AU241" s="55"/>
      <c r="AV241" s="55"/>
      <c r="AW241" s="55"/>
      <c r="AX241" s="55"/>
      <c r="AY241" s="55"/>
      <c r="AZ241" s="55"/>
      <c r="BA241" s="55"/>
      <c r="BB241" s="55"/>
      <c r="BC241" s="55"/>
      <c r="BD241" s="55"/>
      <c r="BE241" s="55"/>
      <c r="BF241" s="55"/>
      <c r="BG241" s="55"/>
      <c r="BH241" s="55"/>
      <c r="BI241" s="55"/>
      <c r="BJ241" s="55"/>
      <c r="BK241" s="55"/>
      <c r="BL241" s="55"/>
      <c r="BM241" s="55"/>
      <c r="BN241" s="55"/>
      <c r="BO241" s="55"/>
      <c r="BP241" s="55"/>
      <c r="BQ241" s="55"/>
      <c r="BR241" s="55"/>
      <c r="BS241" s="55"/>
      <c r="BT241" s="55"/>
      <c r="BU241" s="55"/>
      <c r="BV241" s="55"/>
      <c r="BW241" s="55"/>
      <c r="BX241" s="55"/>
      <c r="BY241" s="55"/>
      <c r="BZ241" s="55"/>
      <c r="CA241" s="55"/>
      <c r="CB241" s="55"/>
      <c r="CC241" s="55"/>
      <c r="CD241" s="55"/>
      <c r="CE241" s="55"/>
      <c r="CF241" s="55"/>
      <c r="CG241" s="55"/>
      <c r="CH241" s="55"/>
      <c r="CI241" s="55"/>
      <c r="CJ241" s="55"/>
      <c r="CK241" s="55"/>
      <c r="CL241" s="55"/>
      <c r="CM241" s="55"/>
      <c r="CN241" s="55"/>
      <c r="CO241" s="55"/>
      <c r="CP241" s="55"/>
    </row>
    <row r="242" spans="1:94">
      <c r="A242" s="122"/>
      <c r="B242" s="88"/>
      <c r="C242" s="88"/>
      <c r="D242" s="55"/>
      <c r="E242" s="55"/>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5"/>
      <c r="AU242" s="55"/>
      <c r="AV242" s="55"/>
      <c r="AW242" s="55"/>
      <c r="AX242" s="55"/>
      <c r="AY242" s="55"/>
      <c r="AZ242" s="55"/>
      <c r="BA242" s="55"/>
      <c r="BB242" s="55"/>
      <c r="BC242" s="55"/>
      <c r="BD242" s="55"/>
      <c r="BE242" s="55"/>
      <c r="BF242" s="55"/>
      <c r="BG242" s="55"/>
      <c r="BH242" s="55"/>
      <c r="BI242" s="55"/>
      <c r="BJ242" s="55"/>
      <c r="BK242" s="55"/>
      <c r="BL242" s="55"/>
      <c r="BM242" s="55"/>
      <c r="BN242" s="55"/>
      <c r="BO242" s="55"/>
      <c r="BP242" s="55"/>
      <c r="BQ242" s="55"/>
      <c r="BR242" s="55"/>
      <c r="BS242" s="55"/>
      <c r="BT242" s="55"/>
      <c r="BU242" s="55"/>
      <c r="BV242" s="55"/>
      <c r="BW242" s="55"/>
      <c r="BX242" s="55"/>
      <c r="BY242" s="55"/>
      <c r="BZ242" s="55"/>
      <c r="CA242" s="55"/>
      <c r="CB242" s="55"/>
      <c r="CC242" s="55"/>
      <c r="CD242" s="55"/>
      <c r="CE242" s="55"/>
      <c r="CF242" s="55"/>
      <c r="CG242" s="55"/>
      <c r="CH242" s="55"/>
      <c r="CI242" s="55"/>
      <c r="CJ242" s="55"/>
      <c r="CK242" s="55"/>
      <c r="CL242" s="55"/>
      <c r="CM242" s="55"/>
      <c r="CN242" s="55"/>
      <c r="CO242" s="55"/>
      <c r="CP242" s="55"/>
    </row>
    <row r="243" spans="1:94">
      <c r="A243" s="122"/>
      <c r="B243" s="88"/>
      <c r="C243" s="88"/>
      <c r="D243" s="55"/>
      <c r="E243" s="55"/>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5"/>
      <c r="AU243" s="55"/>
      <c r="AV243" s="55"/>
      <c r="AW243" s="55"/>
      <c r="AX243" s="55"/>
      <c r="AY243" s="55"/>
      <c r="AZ243" s="55"/>
      <c r="BA243" s="55"/>
      <c r="BB243" s="55"/>
      <c r="BC243" s="55"/>
      <c r="BD243" s="55"/>
      <c r="BE243" s="55"/>
      <c r="BF243" s="55"/>
      <c r="BG243" s="55"/>
      <c r="BH243" s="55"/>
      <c r="BI243" s="55"/>
      <c r="BJ243" s="55"/>
      <c r="BK243" s="55"/>
      <c r="BL243" s="55"/>
      <c r="BM243" s="55"/>
      <c r="BN243" s="55"/>
      <c r="BO243" s="55"/>
      <c r="BP243" s="55"/>
      <c r="BQ243" s="55"/>
      <c r="BR243" s="55"/>
      <c r="BS243" s="55"/>
      <c r="BT243" s="55"/>
      <c r="BU243" s="55"/>
      <c r="BV243" s="55"/>
      <c r="BW243" s="55"/>
      <c r="BX243" s="55"/>
      <c r="BY243" s="55"/>
      <c r="BZ243" s="55"/>
      <c r="CA243" s="55"/>
      <c r="CB243" s="55"/>
      <c r="CC243" s="55"/>
      <c r="CD243" s="55"/>
      <c r="CE243" s="55"/>
      <c r="CF243" s="55"/>
      <c r="CG243" s="55"/>
      <c r="CH243" s="55"/>
      <c r="CI243" s="55"/>
      <c r="CJ243" s="55"/>
      <c r="CK243" s="55"/>
      <c r="CL243" s="55"/>
      <c r="CM243" s="55"/>
      <c r="CN243" s="55"/>
      <c r="CO243" s="55"/>
      <c r="CP243" s="55"/>
    </row>
    <row r="244" spans="1:94">
      <c r="A244" s="122"/>
      <c r="B244" s="88"/>
      <c r="C244" s="88"/>
      <c r="D244" s="55"/>
      <c r="E244" s="55"/>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5"/>
      <c r="AU244" s="55"/>
      <c r="AV244" s="55"/>
      <c r="AW244" s="55"/>
      <c r="AX244" s="55"/>
      <c r="AY244" s="55"/>
      <c r="AZ244" s="55"/>
      <c r="BA244" s="55"/>
      <c r="BB244" s="55"/>
      <c r="BC244" s="55"/>
      <c r="BD244" s="55"/>
      <c r="BE244" s="55"/>
      <c r="BF244" s="55"/>
      <c r="BG244" s="55"/>
      <c r="BH244" s="55"/>
      <c r="BI244" s="55"/>
      <c r="BJ244" s="55"/>
      <c r="BK244" s="55"/>
      <c r="BL244" s="55"/>
      <c r="BM244" s="55"/>
      <c r="BN244" s="55"/>
      <c r="BO244" s="55"/>
      <c r="BP244" s="55"/>
      <c r="BQ244" s="55"/>
      <c r="BR244" s="55"/>
      <c r="BS244" s="55"/>
      <c r="BT244" s="55"/>
      <c r="BU244" s="55"/>
      <c r="BV244" s="55"/>
      <c r="BW244" s="55"/>
      <c r="BX244" s="55"/>
      <c r="BY244" s="55"/>
      <c r="BZ244" s="55"/>
      <c r="CA244" s="55"/>
      <c r="CB244" s="55"/>
      <c r="CC244" s="55"/>
      <c r="CD244" s="55"/>
      <c r="CE244" s="55"/>
      <c r="CF244" s="55"/>
      <c r="CG244" s="55"/>
      <c r="CH244" s="55"/>
      <c r="CI244" s="55"/>
      <c r="CJ244" s="55"/>
      <c r="CK244" s="55"/>
      <c r="CL244" s="55"/>
      <c r="CM244" s="55"/>
      <c r="CN244" s="55"/>
      <c r="CO244" s="55"/>
      <c r="CP244" s="55"/>
    </row>
    <row r="245" spans="1:94">
      <c r="A245" s="122"/>
      <c r="B245" s="88"/>
      <c r="C245" s="88"/>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c r="AR245" s="55"/>
      <c r="AS245" s="55"/>
      <c r="AT245" s="55"/>
      <c r="AU245" s="55"/>
      <c r="AV245" s="55"/>
      <c r="AW245" s="55"/>
      <c r="AX245" s="55"/>
      <c r="AY245" s="55"/>
      <c r="AZ245" s="55"/>
      <c r="BA245" s="55"/>
      <c r="BB245" s="55"/>
      <c r="BC245" s="55"/>
      <c r="BD245" s="55"/>
      <c r="BE245" s="55"/>
      <c r="BF245" s="55"/>
      <c r="BG245" s="55"/>
      <c r="BH245" s="55"/>
      <c r="BI245" s="55"/>
      <c r="BJ245" s="55"/>
      <c r="BK245" s="55"/>
      <c r="BL245" s="55"/>
      <c r="BM245" s="55"/>
      <c r="BN245" s="55"/>
      <c r="BO245" s="55"/>
      <c r="BP245" s="55"/>
      <c r="BQ245" s="55"/>
      <c r="BR245" s="55"/>
      <c r="BS245" s="55"/>
      <c r="BT245" s="55"/>
      <c r="BU245" s="55"/>
      <c r="BV245" s="55"/>
      <c r="BW245" s="55"/>
      <c r="BX245" s="55"/>
      <c r="BY245" s="55"/>
      <c r="BZ245" s="55"/>
      <c r="CA245" s="55"/>
      <c r="CB245" s="55"/>
      <c r="CC245" s="55"/>
      <c r="CD245" s="55"/>
      <c r="CE245" s="55"/>
      <c r="CF245" s="55"/>
      <c r="CG245" s="55"/>
      <c r="CH245" s="55"/>
      <c r="CI245" s="55"/>
      <c r="CJ245" s="55"/>
      <c r="CK245" s="55"/>
      <c r="CL245" s="55"/>
      <c r="CM245" s="55"/>
      <c r="CN245" s="55"/>
      <c r="CO245" s="55"/>
      <c r="CP245" s="55"/>
    </row>
    <row r="246" spans="1:94">
      <c r="A246" s="122"/>
      <c r="B246" s="88"/>
      <c r="C246" s="88"/>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c r="AR246" s="55"/>
      <c r="AS246" s="55"/>
      <c r="AT246" s="55"/>
      <c r="AU246" s="55"/>
      <c r="AV246" s="55"/>
      <c r="AW246" s="55"/>
      <c r="AX246" s="55"/>
      <c r="AY246" s="55"/>
      <c r="AZ246" s="55"/>
      <c r="BA246" s="55"/>
      <c r="BB246" s="55"/>
      <c r="BC246" s="55"/>
      <c r="BD246" s="55"/>
      <c r="BE246" s="55"/>
      <c r="BF246" s="55"/>
      <c r="BG246" s="55"/>
      <c r="BH246" s="55"/>
      <c r="BI246" s="55"/>
      <c r="BJ246" s="55"/>
      <c r="BK246" s="55"/>
      <c r="BL246" s="55"/>
      <c r="BM246" s="55"/>
      <c r="BN246" s="55"/>
      <c r="BO246" s="55"/>
      <c r="BP246" s="55"/>
      <c r="BQ246" s="55"/>
      <c r="BR246" s="55"/>
      <c r="BS246" s="55"/>
      <c r="BT246" s="55"/>
      <c r="BU246" s="55"/>
      <c r="BV246" s="55"/>
      <c r="BW246" s="55"/>
      <c r="BX246" s="55"/>
      <c r="BY246" s="55"/>
      <c r="BZ246" s="55"/>
      <c r="CA246" s="55"/>
      <c r="CB246" s="55"/>
      <c r="CC246" s="55"/>
      <c r="CD246" s="55"/>
      <c r="CE246" s="55"/>
      <c r="CF246" s="55"/>
      <c r="CG246" s="55"/>
      <c r="CH246" s="55"/>
      <c r="CI246" s="55"/>
      <c r="CJ246" s="55"/>
      <c r="CK246" s="55"/>
      <c r="CL246" s="55"/>
      <c r="CM246" s="55"/>
      <c r="CN246" s="55"/>
      <c r="CO246" s="55"/>
      <c r="CP246" s="55"/>
    </row>
    <row r="247" spans="1:94">
      <c r="A247" s="122"/>
      <c r="B247" s="88"/>
      <c r="C247" s="88"/>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c r="AR247" s="55"/>
      <c r="AS247" s="55"/>
      <c r="AT247" s="55"/>
      <c r="AU247" s="55"/>
      <c r="AV247" s="55"/>
      <c r="AW247" s="55"/>
      <c r="AX247" s="55"/>
      <c r="AY247" s="55"/>
      <c r="AZ247" s="55"/>
      <c r="BA247" s="55"/>
      <c r="BB247" s="55"/>
      <c r="BC247" s="55"/>
      <c r="BD247" s="55"/>
      <c r="BE247" s="55"/>
      <c r="BF247" s="55"/>
      <c r="BG247" s="55"/>
      <c r="BH247" s="55"/>
      <c r="BI247" s="55"/>
      <c r="BJ247" s="55"/>
      <c r="BK247" s="55"/>
      <c r="BL247" s="55"/>
      <c r="BM247" s="55"/>
      <c r="BN247" s="55"/>
      <c r="BO247" s="55"/>
      <c r="BP247" s="55"/>
      <c r="BQ247" s="55"/>
      <c r="BR247" s="55"/>
      <c r="BS247" s="55"/>
      <c r="BT247" s="55"/>
      <c r="BU247" s="55"/>
      <c r="BV247" s="55"/>
      <c r="BW247" s="55"/>
      <c r="BX247" s="55"/>
      <c r="BY247" s="55"/>
      <c r="BZ247" s="55"/>
      <c r="CA247" s="55"/>
      <c r="CB247" s="55"/>
      <c r="CC247" s="55"/>
      <c r="CD247" s="55"/>
      <c r="CE247" s="55"/>
      <c r="CF247" s="55"/>
      <c r="CG247" s="55"/>
      <c r="CH247" s="55"/>
      <c r="CI247" s="55"/>
      <c r="CJ247" s="55"/>
      <c r="CK247" s="55"/>
      <c r="CL247" s="55"/>
      <c r="CM247" s="55"/>
      <c r="CN247" s="55"/>
      <c r="CO247" s="55"/>
      <c r="CP247" s="55"/>
    </row>
    <row r="248" spans="1:94">
      <c r="A248" s="122"/>
      <c r="B248" s="88"/>
      <c r="C248" s="88"/>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c r="AR248" s="55"/>
      <c r="AS248" s="55"/>
      <c r="AT248" s="55"/>
      <c r="AU248" s="55"/>
      <c r="AV248" s="55"/>
      <c r="AW248" s="55"/>
      <c r="AX248" s="55"/>
      <c r="AY248" s="55"/>
      <c r="AZ248" s="55"/>
      <c r="BA248" s="55"/>
      <c r="BB248" s="55"/>
      <c r="BC248" s="55"/>
      <c r="BD248" s="55"/>
      <c r="BE248" s="55"/>
      <c r="BF248" s="55"/>
      <c r="BG248" s="55"/>
      <c r="BH248" s="55"/>
      <c r="BI248" s="55"/>
      <c r="BJ248" s="55"/>
      <c r="BK248" s="55"/>
      <c r="BL248" s="55"/>
      <c r="BM248" s="55"/>
      <c r="BN248" s="55"/>
      <c r="BO248" s="55"/>
      <c r="BP248" s="55"/>
      <c r="BQ248" s="55"/>
      <c r="BR248" s="55"/>
      <c r="BS248" s="55"/>
      <c r="BT248" s="55"/>
      <c r="BU248" s="55"/>
      <c r="BV248" s="55"/>
      <c r="BW248" s="55"/>
      <c r="BX248" s="55"/>
      <c r="BY248" s="55"/>
      <c r="BZ248" s="55"/>
      <c r="CA248" s="55"/>
      <c r="CB248" s="55"/>
      <c r="CC248" s="55"/>
      <c r="CD248" s="55"/>
      <c r="CE248" s="55"/>
      <c r="CF248" s="55"/>
      <c r="CG248" s="55"/>
      <c r="CH248" s="55"/>
      <c r="CI248" s="55"/>
      <c r="CJ248" s="55"/>
      <c r="CK248" s="55"/>
      <c r="CL248" s="55"/>
      <c r="CM248" s="55"/>
      <c r="CN248" s="55"/>
      <c r="CO248" s="55"/>
      <c r="CP248" s="55"/>
    </row>
    <row r="249" spans="1:94">
      <c r="A249" s="122"/>
      <c r="B249" s="88"/>
      <c r="C249" s="88"/>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c r="AR249" s="55"/>
      <c r="AS249" s="55"/>
      <c r="AT249" s="55"/>
      <c r="AU249" s="55"/>
      <c r="AV249" s="55"/>
      <c r="AW249" s="55"/>
      <c r="AX249" s="55"/>
      <c r="AY249" s="55"/>
      <c r="AZ249" s="55"/>
      <c r="BA249" s="55"/>
      <c r="BB249" s="55"/>
      <c r="BC249" s="55"/>
      <c r="BD249" s="55"/>
      <c r="BE249" s="55"/>
      <c r="BF249" s="55"/>
      <c r="BG249" s="55"/>
      <c r="BH249" s="55"/>
      <c r="BI249" s="55"/>
      <c r="BJ249" s="55"/>
      <c r="BK249" s="55"/>
      <c r="BL249" s="55"/>
      <c r="BM249" s="55"/>
      <c r="BN249" s="55"/>
      <c r="BO249" s="55"/>
      <c r="BP249" s="55"/>
      <c r="BQ249" s="55"/>
      <c r="BR249" s="55"/>
      <c r="BS249" s="55"/>
      <c r="BT249" s="55"/>
      <c r="BU249" s="55"/>
      <c r="BV249" s="55"/>
      <c r="BW249" s="55"/>
      <c r="BX249" s="55"/>
      <c r="BY249" s="55"/>
      <c r="BZ249" s="55"/>
      <c r="CA249" s="55"/>
      <c r="CB249" s="55"/>
      <c r="CC249" s="55"/>
      <c r="CD249" s="55"/>
      <c r="CE249" s="55"/>
      <c r="CF249" s="55"/>
      <c r="CG249" s="55"/>
      <c r="CH249" s="55"/>
      <c r="CI249" s="55"/>
      <c r="CJ249" s="55"/>
      <c r="CK249" s="55"/>
      <c r="CL249" s="55"/>
      <c r="CM249" s="55"/>
      <c r="CN249" s="55"/>
      <c r="CO249" s="55"/>
      <c r="CP249" s="55"/>
    </row>
    <row r="250" spans="1:94">
      <c r="A250" s="122"/>
      <c r="B250" s="88"/>
      <c r="C250" s="88"/>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c r="AR250" s="55"/>
      <c r="AS250" s="55"/>
      <c r="AT250" s="55"/>
      <c r="AU250" s="55"/>
      <c r="AV250" s="55"/>
      <c r="AW250" s="55"/>
      <c r="AX250" s="55"/>
      <c r="AY250" s="55"/>
      <c r="AZ250" s="55"/>
      <c r="BA250" s="55"/>
      <c r="BB250" s="55"/>
      <c r="BC250" s="55"/>
      <c r="BD250" s="55"/>
      <c r="BE250" s="55"/>
      <c r="BF250" s="55"/>
      <c r="BG250" s="55"/>
      <c r="BH250" s="55"/>
      <c r="BI250" s="55"/>
      <c r="BJ250" s="55"/>
      <c r="BK250" s="55"/>
      <c r="BL250" s="55"/>
      <c r="BM250" s="55"/>
      <c r="BN250" s="55"/>
      <c r="BO250" s="55"/>
      <c r="BP250" s="55"/>
      <c r="BQ250" s="55"/>
      <c r="BR250" s="55"/>
      <c r="BS250" s="55"/>
      <c r="BT250" s="55"/>
      <c r="BU250" s="55"/>
      <c r="BV250" s="55"/>
      <c r="BW250" s="55"/>
      <c r="BX250" s="55"/>
      <c r="BY250" s="55"/>
      <c r="BZ250" s="55"/>
      <c r="CA250" s="55"/>
      <c r="CB250" s="55"/>
      <c r="CC250" s="55"/>
      <c r="CD250" s="55"/>
      <c r="CE250" s="55"/>
      <c r="CF250" s="55"/>
      <c r="CG250" s="55"/>
      <c r="CH250" s="55"/>
      <c r="CI250" s="55"/>
      <c r="CJ250" s="55"/>
      <c r="CK250" s="55"/>
      <c r="CL250" s="55"/>
      <c r="CM250" s="55"/>
      <c r="CN250" s="55"/>
      <c r="CO250" s="55"/>
      <c r="CP250" s="55"/>
    </row>
    <row r="251" spans="1:94">
      <c r="A251" s="122"/>
      <c r="B251" s="88"/>
      <c r="C251" s="88"/>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c r="AR251" s="55"/>
      <c r="AS251" s="55"/>
      <c r="AT251" s="55"/>
      <c r="AU251" s="55"/>
      <c r="AV251" s="55"/>
      <c r="AW251" s="55"/>
      <c r="AX251" s="55"/>
      <c r="AY251" s="55"/>
      <c r="AZ251" s="55"/>
      <c r="BA251" s="55"/>
      <c r="BB251" s="55"/>
      <c r="BC251" s="55"/>
      <c r="BD251" s="55"/>
      <c r="BE251" s="55"/>
      <c r="BF251" s="55"/>
      <c r="BG251" s="55"/>
      <c r="BH251" s="55"/>
      <c r="BI251" s="55"/>
      <c r="BJ251" s="55"/>
      <c r="BK251" s="55"/>
      <c r="BL251" s="55"/>
      <c r="BM251" s="55"/>
      <c r="BN251" s="55"/>
      <c r="BO251" s="55"/>
      <c r="BP251" s="55"/>
      <c r="BQ251" s="55"/>
      <c r="BR251" s="55"/>
      <c r="BS251" s="55"/>
      <c r="BT251" s="55"/>
      <c r="BU251" s="55"/>
      <c r="BV251" s="55"/>
      <c r="BW251" s="55"/>
      <c r="BX251" s="55"/>
      <c r="BY251" s="55"/>
      <c r="BZ251" s="55"/>
      <c r="CA251" s="55"/>
      <c r="CB251" s="55"/>
      <c r="CC251" s="55"/>
      <c r="CD251" s="55"/>
      <c r="CE251" s="55"/>
      <c r="CF251" s="55"/>
      <c r="CG251" s="55"/>
      <c r="CH251" s="55"/>
      <c r="CI251" s="55"/>
      <c r="CJ251" s="55"/>
      <c r="CK251" s="55"/>
      <c r="CL251" s="55"/>
      <c r="CM251" s="55"/>
      <c r="CN251" s="55"/>
      <c r="CO251" s="55"/>
      <c r="CP251" s="55"/>
    </row>
    <row r="252" spans="1:94">
      <c r="A252" s="122"/>
      <c r="B252" s="88"/>
      <c r="C252" s="88"/>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c r="AR252" s="55"/>
      <c r="AS252" s="55"/>
      <c r="AT252" s="55"/>
      <c r="AU252" s="55"/>
      <c r="AV252" s="55"/>
      <c r="AW252" s="55"/>
      <c r="AX252" s="55"/>
      <c r="AY252" s="55"/>
      <c r="AZ252" s="55"/>
      <c r="BA252" s="55"/>
      <c r="BB252" s="55"/>
      <c r="BC252" s="55"/>
      <c r="BD252" s="55"/>
      <c r="BE252" s="55"/>
      <c r="BF252" s="55"/>
      <c r="BG252" s="55"/>
      <c r="BH252" s="55"/>
      <c r="BI252" s="55"/>
      <c r="BJ252" s="55"/>
      <c r="BK252" s="55"/>
      <c r="BL252" s="55"/>
      <c r="BM252" s="55"/>
      <c r="BN252" s="55"/>
      <c r="BO252" s="55"/>
      <c r="BP252" s="55"/>
      <c r="BQ252" s="55"/>
      <c r="BR252" s="55"/>
      <c r="BS252" s="55"/>
      <c r="BT252" s="55"/>
      <c r="BU252" s="55"/>
      <c r="BV252" s="55"/>
      <c r="BW252" s="55"/>
      <c r="BX252" s="55"/>
      <c r="BY252" s="55"/>
      <c r="BZ252" s="55"/>
      <c r="CA252" s="55"/>
      <c r="CB252" s="55"/>
      <c r="CC252" s="55"/>
      <c r="CD252" s="55"/>
      <c r="CE252" s="55"/>
      <c r="CF252" s="55"/>
      <c r="CG252" s="55"/>
      <c r="CH252" s="55"/>
      <c r="CI252" s="55"/>
      <c r="CJ252" s="55"/>
      <c r="CK252" s="55"/>
      <c r="CL252" s="55"/>
      <c r="CM252" s="55"/>
      <c r="CN252" s="55"/>
      <c r="CO252" s="55"/>
      <c r="CP252" s="55"/>
    </row>
    <row r="253" spans="1:94">
      <c r="A253" s="122"/>
      <c r="B253" s="88"/>
      <c r="C253" s="88"/>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c r="BQ253" s="55"/>
      <c r="BR253" s="55"/>
      <c r="BS253" s="55"/>
      <c r="BT253" s="55"/>
      <c r="BU253" s="55"/>
      <c r="BV253" s="55"/>
      <c r="BW253" s="55"/>
      <c r="BX253" s="55"/>
      <c r="BY253" s="55"/>
      <c r="BZ253" s="55"/>
      <c r="CA253" s="55"/>
      <c r="CB253" s="55"/>
      <c r="CC253" s="55"/>
      <c r="CD253" s="55"/>
      <c r="CE253" s="55"/>
      <c r="CF253" s="55"/>
      <c r="CG253" s="55"/>
      <c r="CH253" s="55"/>
      <c r="CI253" s="55"/>
      <c r="CJ253" s="55"/>
      <c r="CK253" s="55"/>
      <c r="CL253" s="55"/>
      <c r="CM253" s="55"/>
      <c r="CN253" s="55"/>
      <c r="CO253" s="55"/>
      <c r="CP253" s="55"/>
    </row>
    <row r="254" spans="1:94">
      <c r="A254" s="122"/>
      <c r="B254" s="88"/>
      <c r="C254" s="88"/>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c r="AR254" s="55"/>
      <c r="AS254" s="55"/>
      <c r="AT254" s="55"/>
      <c r="AU254" s="55"/>
      <c r="AV254" s="55"/>
      <c r="AW254" s="55"/>
      <c r="AX254" s="55"/>
      <c r="AY254" s="55"/>
      <c r="AZ254" s="55"/>
      <c r="BA254" s="55"/>
      <c r="BB254" s="55"/>
      <c r="BC254" s="55"/>
      <c r="BD254" s="55"/>
      <c r="BE254" s="55"/>
      <c r="BF254" s="55"/>
      <c r="BG254" s="55"/>
      <c r="BH254" s="55"/>
      <c r="BI254" s="55"/>
      <c r="BJ254" s="55"/>
      <c r="BK254" s="55"/>
      <c r="BL254" s="55"/>
      <c r="BM254" s="55"/>
      <c r="BN254" s="55"/>
      <c r="BO254" s="55"/>
      <c r="BP254" s="55"/>
      <c r="BQ254" s="55"/>
      <c r="BR254" s="55"/>
      <c r="BS254" s="55"/>
      <c r="BT254" s="55"/>
      <c r="BU254" s="55"/>
      <c r="BV254" s="55"/>
      <c r="BW254" s="55"/>
      <c r="BX254" s="55"/>
      <c r="BY254" s="55"/>
      <c r="BZ254" s="55"/>
      <c r="CA254" s="55"/>
      <c r="CB254" s="55"/>
      <c r="CC254" s="55"/>
      <c r="CD254" s="55"/>
      <c r="CE254" s="55"/>
      <c r="CF254" s="55"/>
      <c r="CG254" s="55"/>
      <c r="CH254" s="55"/>
      <c r="CI254" s="55"/>
      <c r="CJ254" s="55"/>
      <c r="CK254" s="55"/>
      <c r="CL254" s="55"/>
      <c r="CM254" s="55"/>
      <c r="CN254" s="55"/>
      <c r="CO254" s="55"/>
      <c r="CP254" s="55"/>
    </row>
    <row r="255" spans="1:94">
      <c r="A255" s="122"/>
      <c r="B255" s="88"/>
      <c r="C255" s="88"/>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5"/>
      <c r="AX255" s="55"/>
      <c r="AY255" s="55"/>
      <c r="AZ255" s="55"/>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c r="CA255" s="55"/>
      <c r="CB255" s="55"/>
      <c r="CC255" s="55"/>
      <c r="CD255" s="55"/>
      <c r="CE255" s="55"/>
      <c r="CF255" s="55"/>
      <c r="CG255" s="55"/>
      <c r="CH255" s="55"/>
      <c r="CI255" s="55"/>
      <c r="CJ255" s="55"/>
      <c r="CK255" s="55"/>
      <c r="CL255" s="55"/>
      <c r="CM255" s="55"/>
      <c r="CN255" s="55"/>
      <c r="CO255" s="55"/>
      <c r="CP255" s="55"/>
    </row>
    <row r="256" spans="1:94">
      <c r="A256" s="122"/>
      <c r="B256" s="88"/>
      <c r="C256" s="88"/>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row>
    <row r="257" spans="1:94">
      <c r="A257" s="122"/>
      <c r="B257" s="88"/>
      <c r="C257" s="88"/>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row>
    <row r="258" spans="1:94">
      <c r="A258" s="122"/>
      <c r="B258" s="88"/>
      <c r="C258" s="88"/>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row>
    <row r="259" spans="1:94">
      <c r="A259" s="122"/>
      <c r="B259" s="88"/>
      <c r="C259" s="88"/>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row>
    <row r="260" spans="1:94">
      <c r="A260" s="122"/>
      <c r="B260" s="88"/>
      <c r="C260" s="88"/>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55"/>
      <c r="AB260" s="55"/>
      <c r="AC260" s="55"/>
      <c r="AD260" s="55"/>
      <c r="AE260" s="55"/>
      <c r="AF260" s="55"/>
      <c r="AG260" s="55"/>
      <c r="AH260" s="55"/>
      <c r="AI260" s="55"/>
      <c r="AJ260" s="55"/>
      <c r="AK260" s="55"/>
      <c r="AL260" s="55"/>
      <c r="AM260" s="55"/>
      <c r="AN260" s="55"/>
      <c r="AO260" s="55"/>
      <c r="AP260" s="55"/>
      <c r="AQ260" s="55"/>
      <c r="AR260" s="55"/>
      <c r="AS260" s="55"/>
      <c r="AT260" s="55"/>
      <c r="AU260" s="55"/>
      <c r="AV260" s="55"/>
      <c r="AW260" s="55"/>
      <c r="AX260" s="55"/>
      <c r="AY260" s="55"/>
      <c r="AZ260" s="55"/>
      <c r="BA260" s="55"/>
      <c r="BB260" s="55"/>
      <c r="BC260" s="55"/>
      <c r="BD260" s="55"/>
      <c r="BE260" s="55"/>
      <c r="BF260" s="55"/>
      <c r="BG260" s="55"/>
      <c r="BH260" s="55"/>
      <c r="BI260" s="55"/>
      <c r="BJ260" s="55"/>
      <c r="BK260" s="55"/>
      <c r="BL260" s="55"/>
      <c r="BM260" s="55"/>
      <c r="BN260" s="55"/>
      <c r="BO260" s="55"/>
      <c r="BP260" s="55"/>
      <c r="BQ260" s="55"/>
      <c r="BR260" s="55"/>
      <c r="BS260" s="55"/>
      <c r="BT260" s="55"/>
      <c r="BU260" s="55"/>
      <c r="BV260" s="55"/>
      <c r="BW260" s="55"/>
      <c r="BX260" s="55"/>
      <c r="BY260" s="55"/>
      <c r="BZ260" s="55"/>
      <c r="CA260" s="55"/>
      <c r="CB260" s="55"/>
      <c r="CC260" s="55"/>
      <c r="CD260" s="55"/>
      <c r="CE260" s="55"/>
      <c r="CF260" s="55"/>
      <c r="CG260" s="55"/>
      <c r="CH260" s="55"/>
      <c r="CI260" s="55"/>
      <c r="CJ260" s="55"/>
      <c r="CK260" s="55"/>
      <c r="CL260" s="55"/>
      <c r="CM260" s="55"/>
      <c r="CN260" s="55"/>
      <c r="CO260" s="55"/>
      <c r="CP260" s="55"/>
    </row>
    <row r="261" spans="1:94">
      <c r="A261" s="122"/>
      <c r="B261" s="88"/>
      <c r="C261" s="88"/>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55"/>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55"/>
      <c r="BE261" s="55"/>
      <c r="BF261" s="55"/>
      <c r="BG261" s="55"/>
      <c r="BH261" s="55"/>
      <c r="BI261" s="55"/>
      <c r="BJ261" s="55"/>
      <c r="BK261" s="55"/>
      <c r="BL261" s="55"/>
      <c r="BM261" s="55"/>
      <c r="BN261" s="55"/>
      <c r="BO261" s="55"/>
      <c r="BP261" s="55"/>
      <c r="BQ261" s="55"/>
      <c r="BR261" s="55"/>
      <c r="BS261" s="55"/>
      <c r="BT261" s="55"/>
      <c r="BU261" s="55"/>
      <c r="BV261" s="55"/>
      <c r="BW261" s="55"/>
      <c r="BX261" s="55"/>
      <c r="BY261" s="55"/>
      <c r="BZ261" s="55"/>
      <c r="CA261" s="55"/>
      <c r="CB261" s="55"/>
      <c r="CC261" s="55"/>
      <c r="CD261" s="55"/>
      <c r="CE261" s="55"/>
      <c r="CF261" s="55"/>
      <c r="CG261" s="55"/>
      <c r="CH261" s="55"/>
      <c r="CI261" s="55"/>
      <c r="CJ261" s="55"/>
      <c r="CK261" s="55"/>
      <c r="CL261" s="55"/>
      <c r="CM261" s="55"/>
      <c r="CN261" s="55"/>
      <c r="CO261" s="55"/>
      <c r="CP261" s="55"/>
    </row>
    <row r="262" spans="1:94">
      <c r="A262" s="122"/>
      <c r="B262" s="88"/>
      <c r="C262" s="88"/>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55"/>
      <c r="AB262" s="55"/>
      <c r="AC262" s="55"/>
      <c r="AD262" s="55"/>
      <c r="AE262" s="55"/>
      <c r="AF262" s="55"/>
      <c r="AG262" s="55"/>
      <c r="AH262" s="55"/>
      <c r="AI262" s="55"/>
      <c r="AJ262" s="55"/>
      <c r="AK262" s="55"/>
      <c r="AL262" s="55"/>
      <c r="AM262" s="55"/>
      <c r="AN262" s="55"/>
      <c r="AO262" s="55"/>
      <c r="AP262" s="55"/>
      <c r="AQ262" s="55"/>
      <c r="AR262" s="55"/>
      <c r="AS262" s="55"/>
      <c r="AT262" s="55"/>
      <c r="AU262" s="55"/>
      <c r="AV262" s="55"/>
      <c r="AW262" s="55"/>
      <c r="AX262" s="55"/>
      <c r="AY262" s="55"/>
      <c r="AZ262" s="55"/>
      <c r="BA262" s="55"/>
      <c r="BB262" s="55"/>
      <c r="BC262" s="55"/>
      <c r="BD262" s="55"/>
      <c r="BE262" s="55"/>
      <c r="BF262" s="55"/>
      <c r="BG262" s="55"/>
      <c r="BH262" s="55"/>
      <c r="BI262" s="55"/>
      <c r="BJ262" s="55"/>
      <c r="BK262" s="55"/>
      <c r="BL262" s="55"/>
      <c r="BM262" s="55"/>
      <c r="BN262" s="55"/>
      <c r="BO262" s="55"/>
      <c r="BP262" s="55"/>
      <c r="BQ262" s="55"/>
      <c r="BR262" s="55"/>
      <c r="BS262" s="55"/>
      <c r="BT262" s="55"/>
      <c r="BU262" s="55"/>
      <c r="BV262" s="55"/>
      <c r="BW262" s="55"/>
      <c r="BX262" s="55"/>
      <c r="BY262" s="55"/>
      <c r="BZ262" s="55"/>
      <c r="CA262" s="55"/>
      <c r="CB262" s="55"/>
      <c r="CC262" s="55"/>
      <c r="CD262" s="55"/>
      <c r="CE262" s="55"/>
      <c r="CF262" s="55"/>
      <c r="CG262" s="55"/>
      <c r="CH262" s="55"/>
      <c r="CI262" s="55"/>
      <c r="CJ262" s="55"/>
      <c r="CK262" s="55"/>
      <c r="CL262" s="55"/>
      <c r="CM262" s="55"/>
      <c r="CN262" s="55"/>
      <c r="CO262" s="55"/>
      <c r="CP262" s="55"/>
    </row>
    <row r="263" spans="1:94">
      <c r="A263" s="122"/>
      <c r="B263" s="88"/>
      <c r="C263" s="88"/>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c r="AJ263" s="55"/>
      <c r="AK263" s="55"/>
      <c r="AL263" s="55"/>
      <c r="AM263" s="55"/>
      <c r="AN263" s="55"/>
      <c r="AO263" s="55"/>
      <c r="AP263" s="55"/>
      <c r="AQ263" s="55"/>
      <c r="AR263" s="55"/>
      <c r="AS263" s="55"/>
      <c r="AT263" s="55"/>
      <c r="AU263" s="55"/>
      <c r="AV263" s="55"/>
      <c r="AW263" s="55"/>
      <c r="AX263" s="55"/>
      <c r="AY263" s="55"/>
      <c r="AZ263" s="55"/>
      <c r="BA263" s="55"/>
      <c r="BB263" s="55"/>
      <c r="BC263" s="55"/>
      <c r="BD263" s="55"/>
      <c r="BE263" s="55"/>
      <c r="BF263" s="55"/>
      <c r="BG263" s="55"/>
      <c r="BH263" s="55"/>
      <c r="BI263" s="55"/>
      <c r="BJ263" s="55"/>
      <c r="BK263" s="55"/>
      <c r="BL263" s="55"/>
      <c r="BM263" s="55"/>
      <c r="BN263" s="55"/>
      <c r="BO263" s="55"/>
      <c r="BP263" s="55"/>
      <c r="BQ263" s="55"/>
      <c r="BR263" s="55"/>
      <c r="BS263" s="55"/>
      <c r="BT263" s="55"/>
      <c r="BU263" s="55"/>
      <c r="BV263" s="55"/>
      <c r="BW263" s="55"/>
      <c r="BX263" s="55"/>
      <c r="BY263" s="55"/>
      <c r="BZ263" s="55"/>
      <c r="CA263" s="55"/>
      <c r="CB263" s="55"/>
      <c r="CC263" s="55"/>
      <c r="CD263" s="55"/>
      <c r="CE263" s="55"/>
      <c r="CF263" s="55"/>
      <c r="CG263" s="55"/>
      <c r="CH263" s="55"/>
      <c r="CI263" s="55"/>
      <c r="CJ263" s="55"/>
      <c r="CK263" s="55"/>
      <c r="CL263" s="55"/>
      <c r="CM263" s="55"/>
      <c r="CN263" s="55"/>
      <c r="CO263" s="55"/>
      <c r="CP263" s="55"/>
    </row>
    <row r="264" spans="1:94">
      <c r="A264" s="122"/>
      <c r="B264" s="88"/>
      <c r="C264" s="88"/>
      <c r="D264" s="55"/>
      <c r="E264" s="55"/>
      <c r="F264" s="55"/>
      <c r="G264" s="55"/>
      <c r="H264" s="55"/>
      <c r="I264" s="55"/>
      <c r="J264" s="55"/>
      <c r="K264" s="55"/>
      <c r="L264" s="55"/>
      <c r="M264" s="55"/>
      <c r="N264" s="55"/>
      <c r="O264" s="55"/>
      <c r="P264" s="55"/>
      <c r="Q264" s="55"/>
      <c r="R264" s="55"/>
      <c r="S264" s="55"/>
      <c r="T264" s="55"/>
      <c r="U264" s="55"/>
      <c r="V264" s="55"/>
      <c r="W264" s="55"/>
      <c r="X264" s="55"/>
      <c r="Y264" s="55"/>
      <c r="Z264" s="55"/>
      <c r="AA264" s="55"/>
      <c r="AB264" s="55"/>
      <c r="AC264" s="55"/>
      <c r="AD264" s="55"/>
      <c r="AE264" s="55"/>
      <c r="AF264" s="55"/>
      <c r="AG264" s="55"/>
      <c r="AH264" s="55"/>
      <c r="AI264" s="55"/>
      <c r="AJ264" s="55"/>
      <c r="AK264" s="55"/>
      <c r="AL264" s="55"/>
      <c r="AM264" s="55"/>
      <c r="AN264" s="55"/>
      <c r="AO264" s="55"/>
      <c r="AP264" s="55"/>
      <c r="AQ264" s="55"/>
      <c r="AR264" s="55"/>
      <c r="AS264" s="55"/>
      <c r="AT264" s="55"/>
      <c r="AU264" s="55"/>
      <c r="AV264" s="55"/>
      <c r="AW264" s="55"/>
      <c r="AX264" s="55"/>
      <c r="AY264" s="55"/>
      <c r="AZ264" s="55"/>
      <c r="BA264" s="55"/>
      <c r="BB264" s="55"/>
      <c r="BC264" s="55"/>
      <c r="BD264" s="55"/>
      <c r="BE264" s="55"/>
      <c r="BF264" s="55"/>
      <c r="BG264" s="55"/>
      <c r="BH264" s="55"/>
      <c r="BI264" s="55"/>
      <c r="BJ264" s="55"/>
      <c r="BK264" s="55"/>
      <c r="BL264" s="55"/>
      <c r="BM264" s="55"/>
      <c r="BN264" s="55"/>
      <c r="BO264" s="55"/>
      <c r="BP264" s="55"/>
      <c r="BQ264" s="55"/>
      <c r="BR264" s="55"/>
      <c r="BS264" s="55"/>
      <c r="BT264" s="55"/>
      <c r="BU264" s="55"/>
      <c r="BV264" s="55"/>
      <c r="BW264" s="55"/>
      <c r="BX264" s="55"/>
      <c r="BY264" s="55"/>
      <c r="BZ264" s="55"/>
      <c r="CA264" s="55"/>
      <c r="CB264" s="55"/>
      <c r="CC264" s="55"/>
      <c r="CD264" s="55"/>
      <c r="CE264" s="55"/>
      <c r="CF264" s="55"/>
      <c r="CG264" s="55"/>
      <c r="CH264" s="55"/>
      <c r="CI264" s="55"/>
      <c r="CJ264" s="55"/>
      <c r="CK264" s="55"/>
      <c r="CL264" s="55"/>
      <c r="CM264" s="55"/>
      <c r="CN264" s="55"/>
      <c r="CO264" s="55"/>
      <c r="CP264" s="55"/>
    </row>
    <row r="265" spans="1:94">
      <c r="A265" s="122"/>
      <c r="B265" s="88"/>
      <c r="C265" s="88"/>
      <c r="D265" s="55"/>
      <c r="E265" s="55"/>
      <c r="F265" s="55"/>
      <c r="G265" s="55"/>
      <c r="H265" s="55"/>
      <c r="I265" s="55"/>
      <c r="J265" s="55"/>
      <c r="K265" s="55"/>
      <c r="L265" s="55"/>
      <c r="M265" s="55"/>
      <c r="N265" s="55"/>
      <c r="O265" s="55"/>
      <c r="P265" s="55"/>
      <c r="Q265" s="55"/>
      <c r="R265" s="55"/>
      <c r="S265" s="55"/>
      <c r="T265" s="55"/>
      <c r="U265" s="55"/>
      <c r="V265" s="55"/>
      <c r="W265" s="55"/>
      <c r="X265" s="55"/>
      <c r="Y265" s="55"/>
      <c r="Z265" s="55"/>
      <c r="AA265" s="55"/>
      <c r="AB265" s="55"/>
      <c r="AC265" s="55"/>
      <c r="AD265" s="55"/>
      <c r="AE265" s="55"/>
      <c r="AF265" s="55"/>
      <c r="AG265" s="55"/>
      <c r="AH265" s="55"/>
      <c r="AI265" s="55"/>
      <c r="AJ265" s="55"/>
      <c r="AK265" s="55"/>
      <c r="AL265" s="55"/>
      <c r="AM265" s="55"/>
      <c r="AN265" s="55"/>
      <c r="AO265" s="55"/>
      <c r="AP265" s="55"/>
      <c r="AQ265" s="55"/>
      <c r="AR265" s="55"/>
      <c r="AS265" s="55"/>
      <c r="AT265" s="55"/>
      <c r="AU265" s="55"/>
      <c r="AV265" s="55"/>
      <c r="AW265" s="55"/>
      <c r="AX265" s="55"/>
      <c r="AY265" s="55"/>
      <c r="AZ265" s="55"/>
      <c r="BA265" s="55"/>
      <c r="BB265" s="55"/>
      <c r="BC265" s="55"/>
      <c r="BD265" s="55"/>
      <c r="BE265" s="55"/>
      <c r="BF265" s="55"/>
      <c r="BG265" s="55"/>
      <c r="BH265" s="55"/>
      <c r="BI265" s="55"/>
      <c r="BJ265" s="55"/>
      <c r="BK265" s="55"/>
      <c r="BL265" s="55"/>
      <c r="BM265" s="55"/>
      <c r="BN265" s="55"/>
      <c r="BO265" s="55"/>
      <c r="BP265" s="55"/>
      <c r="BQ265" s="55"/>
      <c r="BR265" s="55"/>
      <c r="BS265" s="55"/>
      <c r="BT265" s="55"/>
      <c r="BU265" s="55"/>
      <c r="BV265" s="55"/>
      <c r="BW265" s="55"/>
      <c r="BX265" s="55"/>
      <c r="BY265" s="55"/>
      <c r="BZ265" s="55"/>
      <c r="CA265" s="55"/>
      <c r="CB265" s="55"/>
      <c r="CC265" s="55"/>
      <c r="CD265" s="55"/>
      <c r="CE265" s="55"/>
      <c r="CF265" s="55"/>
      <c r="CG265" s="55"/>
      <c r="CH265" s="55"/>
      <c r="CI265" s="55"/>
      <c r="CJ265" s="55"/>
      <c r="CK265" s="55"/>
      <c r="CL265" s="55"/>
      <c r="CM265" s="55"/>
      <c r="CN265" s="55"/>
      <c r="CO265" s="55"/>
      <c r="CP265" s="55"/>
    </row>
    <row r="266" spans="1:94">
      <c r="A266" s="122"/>
      <c r="B266" s="88"/>
      <c r="C266" s="88"/>
      <c r="D266" s="55"/>
      <c r="E266" s="55"/>
      <c r="F266" s="55"/>
      <c r="G266" s="55"/>
      <c r="H266" s="55"/>
      <c r="I266" s="55"/>
      <c r="J266" s="55"/>
      <c r="K266" s="55"/>
      <c r="L266" s="55"/>
      <c r="M266" s="55"/>
      <c r="N266" s="55"/>
      <c r="O266" s="55"/>
      <c r="P266" s="55"/>
      <c r="Q266" s="55"/>
      <c r="R266" s="55"/>
      <c r="S266" s="55"/>
      <c r="T266" s="55"/>
      <c r="U266" s="55"/>
      <c r="V266" s="55"/>
      <c r="W266" s="55"/>
      <c r="X266" s="55"/>
      <c r="Y266" s="55"/>
      <c r="Z266" s="55"/>
      <c r="AA266" s="55"/>
      <c r="AB266" s="55"/>
      <c r="AC266" s="55"/>
      <c r="AD266" s="55"/>
      <c r="AE266" s="55"/>
      <c r="AF266" s="55"/>
      <c r="AG266" s="55"/>
      <c r="AH266" s="55"/>
      <c r="AI266" s="55"/>
      <c r="AJ266" s="55"/>
      <c r="AK266" s="55"/>
      <c r="AL266" s="55"/>
      <c r="AM266" s="55"/>
      <c r="AN266" s="55"/>
      <c r="AO266" s="55"/>
      <c r="AP266" s="55"/>
      <c r="AQ266" s="55"/>
      <c r="AR266" s="55"/>
      <c r="AS266" s="55"/>
      <c r="AT266" s="55"/>
      <c r="AU266" s="55"/>
      <c r="AV266" s="55"/>
      <c r="AW266" s="55"/>
      <c r="AX266" s="55"/>
      <c r="AY266" s="55"/>
      <c r="AZ266" s="55"/>
      <c r="BA266" s="55"/>
      <c r="BB266" s="55"/>
      <c r="BC266" s="55"/>
      <c r="BD266" s="55"/>
      <c r="BE266" s="55"/>
      <c r="BF266" s="55"/>
      <c r="BG266" s="55"/>
      <c r="BH266" s="55"/>
      <c r="BI266" s="55"/>
      <c r="BJ266" s="55"/>
      <c r="BK266" s="55"/>
      <c r="BL266" s="55"/>
      <c r="BM266" s="55"/>
      <c r="BN266" s="55"/>
      <c r="BO266" s="55"/>
      <c r="BP266" s="55"/>
      <c r="BQ266" s="55"/>
      <c r="BR266" s="55"/>
      <c r="BS266" s="55"/>
      <c r="BT266" s="55"/>
      <c r="BU266" s="55"/>
      <c r="BV266" s="55"/>
      <c r="BW266" s="55"/>
      <c r="BX266" s="55"/>
      <c r="BY266" s="55"/>
      <c r="BZ266" s="55"/>
      <c r="CA266" s="55"/>
      <c r="CB266" s="55"/>
      <c r="CC266" s="55"/>
      <c r="CD266" s="55"/>
      <c r="CE266" s="55"/>
      <c r="CF266" s="55"/>
      <c r="CG266" s="55"/>
      <c r="CH266" s="55"/>
      <c r="CI266" s="55"/>
      <c r="CJ266" s="55"/>
      <c r="CK266" s="55"/>
      <c r="CL266" s="55"/>
      <c r="CM266" s="55"/>
      <c r="CN266" s="55"/>
      <c r="CO266" s="55"/>
      <c r="CP266" s="55"/>
    </row>
    <row r="267" spans="1:94">
      <c r="A267" s="122"/>
      <c r="B267" s="88"/>
      <c r="C267" s="88"/>
      <c r="D267" s="55"/>
      <c r="E267" s="55"/>
      <c r="F267" s="55"/>
      <c r="G267" s="55"/>
      <c r="H267" s="55"/>
      <c r="I267" s="55"/>
      <c r="J267" s="55"/>
      <c r="K267" s="55"/>
      <c r="L267" s="55"/>
      <c r="M267" s="55"/>
      <c r="N267" s="55"/>
      <c r="O267" s="55"/>
      <c r="P267" s="55"/>
      <c r="Q267" s="55"/>
      <c r="R267" s="55"/>
      <c r="S267" s="55"/>
      <c r="T267" s="55"/>
      <c r="U267" s="55"/>
      <c r="V267" s="55"/>
      <c r="W267" s="55"/>
      <c r="X267" s="55"/>
      <c r="Y267" s="55"/>
      <c r="Z267" s="55"/>
      <c r="AA267" s="55"/>
      <c r="AB267" s="55"/>
      <c r="AC267" s="55"/>
      <c r="AD267" s="55"/>
      <c r="AE267" s="55"/>
      <c r="AF267" s="55"/>
      <c r="AG267" s="55"/>
      <c r="AH267" s="55"/>
      <c r="AI267" s="55"/>
      <c r="AJ267" s="55"/>
      <c r="AK267" s="55"/>
      <c r="AL267" s="55"/>
      <c r="AM267" s="55"/>
      <c r="AN267" s="55"/>
      <c r="AO267" s="55"/>
      <c r="AP267" s="55"/>
      <c r="AQ267" s="55"/>
      <c r="AR267" s="55"/>
      <c r="AS267" s="55"/>
      <c r="AT267" s="55"/>
      <c r="AU267" s="55"/>
      <c r="AV267" s="55"/>
      <c r="AW267" s="55"/>
      <c r="AX267" s="55"/>
      <c r="AY267" s="55"/>
      <c r="AZ267" s="55"/>
      <c r="BA267" s="55"/>
      <c r="BB267" s="55"/>
      <c r="BC267" s="55"/>
      <c r="BD267" s="55"/>
      <c r="BE267" s="55"/>
      <c r="BF267" s="55"/>
      <c r="BG267" s="55"/>
      <c r="BH267" s="55"/>
      <c r="BI267" s="55"/>
      <c r="BJ267" s="55"/>
      <c r="BK267" s="55"/>
      <c r="BL267" s="55"/>
      <c r="BM267" s="55"/>
      <c r="BN267" s="55"/>
      <c r="BO267" s="55"/>
      <c r="BP267" s="55"/>
      <c r="BQ267" s="55"/>
      <c r="BR267" s="55"/>
      <c r="BS267" s="55"/>
      <c r="BT267" s="55"/>
      <c r="BU267" s="55"/>
      <c r="BV267" s="55"/>
      <c r="BW267" s="55"/>
      <c r="BX267" s="55"/>
      <c r="BY267" s="55"/>
      <c r="BZ267" s="55"/>
      <c r="CA267" s="55"/>
      <c r="CB267" s="55"/>
      <c r="CC267" s="55"/>
      <c r="CD267" s="55"/>
      <c r="CE267" s="55"/>
      <c r="CF267" s="55"/>
      <c r="CG267" s="55"/>
      <c r="CH267" s="55"/>
      <c r="CI267" s="55"/>
      <c r="CJ267" s="55"/>
      <c r="CK267" s="55"/>
      <c r="CL267" s="55"/>
      <c r="CM267" s="55"/>
      <c r="CN267" s="55"/>
      <c r="CO267" s="55"/>
      <c r="CP267" s="55"/>
    </row>
    <row r="268" spans="1:94">
      <c r="A268" s="122"/>
      <c r="B268" s="88"/>
      <c r="C268" s="88"/>
      <c r="D268" s="55"/>
      <c r="E268" s="55"/>
      <c r="F268" s="55"/>
      <c r="G268" s="55"/>
      <c r="H268" s="55"/>
      <c r="I268" s="55"/>
      <c r="J268" s="55"/>
      <c r="K268" s="55"/>
      <c r="L268" s="55"/>
      <c r="M268" s="55"/>
      <c r="N268" s="55"/>
      <c r="O268" s="55"/>
      <c r="P268" s="55"/>
      <c r="Q268" s="55"/>
      <c r="R268" s="55"/>
      <c r="S268" s="55"/>
      <c r="T268" s="55"/>
      <c r="U268" s="55"/>
      <c r="V268" s="55"/>
      <c r="W268" s="55"/>
      <c r="X268" s="55"/>
      <c r="Y268" s="55"/>
      <c r="Z268" s="55"/>
      <c r="AA268" s="55"/>
      <c r="AB268" s="55"/>
      <c r="AC268" s="55"/>
      <c r="AD268" s="55"/>
      <c r="AE268" s="55"/>
      <c r="AF268" s="55"/>
      <c r="AG268" s="55"/>
      <c r="AH268" s="55"/>
      <c r="AI268" s="55"/>
      <c r="AJ268" s="55"/>
      <c r="AK268" s="55"/>
      <c r="AL268" s="55"/>
      <c r="AM268" s="55"/>
      <c r="AN268" s="55"/>
      <c r="AO268" s="55"/>
      <c r="AP268" s="55"/>
      <c r="AQ268" s="55"/>
      <c r="AR268" s="55"/>
      <c r="AS268" s="55"/>
      <c r="AT268" s="55"/>
      <c r="AU268" s="55"/>
      <c r="AV268" s="55"/>
      <c r="AW268" s="55"/>
      <c r="AX268" s="55"/>
      <c r="AY268" s="55"/>
      <c r="AZ268" s="55"/>
      <c r="BA268" s="55"/>
      <c r="BB268" s="55"/>
      <c r="BC268" s="55"/>
      <c r="BD268" s="55"/>
      <c r="BE268" s="55"/>
      <c r="BF268" s="55"/>
      <c r="BG268" s="55"/>
      <c r="BH268" s="55"/>
      <c r="BI268" s="55"/>
      <c r="BJ268" s="55"/>
      <c r="BK268" s="55"/>
      <c r="BL268" s="55"/>
      <c r="BM268" s="55"/>
      <c r="BN268" s="55"/>
      <c r="BO268" s="55"/>
      <c r="BP268" s="55"/>
      <c r="BQ268" s="55"/>
      <c r="BR268" s="55"/>
      <c r="BS268" s="55"/>
      <c r="BT268" s="55"/>
      <c r="BU268" s="55"/>
      <c r="BV268" s="55"/>
      <c r="BW268" s="55"/>
      <c r="BX268" s="55"/>
      <c r="BY268" s="55"/>
      <c r="BZ268" s="55"/>
      <c r="CA268" s="55"/>
      <c r="CB268" s="55"/>
      <c r="CC268" s="55"/>
      <c r="CD268" s="55"/>
      <c r="CE268" s="55"/>
      <c r="CF268" s="55"/>
      <c r="CG268" s="55"/>
      <c r="CH268" s="55"/>
      <c r="CI268" s="55"/>
      <c r="CJ268" s="55"/>
      <c r="CK268" s="55"/>
      <c r="CL268" s="55"/>
      <c r="CM268" s="55"/>
      <c r="CN268" s="55"/>
      <c r="CO268" s="55"/>
      <c r="CP268" s="55"/>
    </row>
    <row r="269" spans="1:94">
      <c r="A269" s="122"/>
      <c r="B269" s="88"/>
      <c r="C269" s="88"/>
      <c r="D269" s="55"/>
      <c r="E269" s="55"/>
      <c r="F269" s="55"/>
      <c r="G269" s="55"/>
      <c r="H269" s="55"/>
      <c r="I269" s="55"/>
      <c r="J269" s="55"/>
      <c r="K269" s="55"/>
      <c r="L269" s="55"/>
      <c r="M269" s="55"/>
      <c r="N269" s="55"/>
      <c r="O269" s="55"/>
      <c r="P269" s="55"/>
      <c r="Q269" s="55"/>
      <c r="R269" s="55"/>
      <c r="S269" s="55"/>
      <c r="T269" s="55"/>
      <c r="U269" s="55"/>
      <c r="V269" s="55"/>
      <c r="W269" s="55"/>
      <c r="X269" s="55"/>
      <c r="Y269" s="55"/>
      <c r="Z269" s="55"/>
      <c r="AA269" s="55"/>
      <c r="AB269" s="55"/>
      <c r="AC269" s="55"/>
      <c r="AD269" s="55"/>
      <c r="AE269" s="55"/>
      <c r="AF269" s="55"/>
      <c r="AG269" s="55"/>
      <c r="AH269" s="55"/>
      <c r="AI269" s="55"/>
      <c r="AJ269" s="55"/>
      <c r="AK269" s="55"/>
      <c r="AL269" s="55"/>
      <c r="AM269" s="55"/>
      <c r="AN269" s="55"/>
      <c r="AO269" s="55"/>
      <c r="AP269" s="55"/>
      <c r="AQ269" s="55"/>
      <c r="AR269" s="55"/>
      <c r="AS269" s="55"/>
      <c r="AT269" s="55"/>
      <c r="AU269" s="55"/>
      <c r="AV269" s="55"/>
      <c r="AW269" s="55"/>
      <c r="AX269" s="55"/>
      <c r="AY269" s="55"/>
      <c r="AZ269" s="55"/>
      <c r="BA269" s="55"/>
      <c r="BB269" s="55"/>
      <c r="BC269" s="55"/>
      <c r="BD269" s="55"/>
      <c r="BE269" s="55"/>
      <c r="BF269" s="55"/>
      <c r="BG269" s="55"/>
      <c r="BH269" s="55"/>
      <c r="BI269" s="55"/>
      <c r="BJ269" s="55"/>
      <c r="BK269" s="55"/>
      <c r="BL269" s="55"/>
      <c r="BM269" s="55"/>
      <c r="BN269" s="55"/>
      <c r="BO269" s="55"/>
      <c r="BP269" s="55"/>
      <c r="BQ269" s="55"/>
      <c r="BR269" s="55"/>
      <c r="BS269" s="55"/>
      <c r="BT269" s="55"/>
      <c r="BU269" s="55"/>
      <c r="BV269" s="55"/>
      <c r="BW269" s="55"/>
      <c r="BX269" s="55"/>
      <c r="BY269" s="55"/>
      <c r="BZ269" s="55"/>
      <c r="CA269" s="55"/>
      <c r="CB269" s="55"/>
      <c r="CC269" s="55"/>
      <c r="CD269" s="55"/>
      <c r="CE269" s="55"/>
      <c r="CF269" s="55"/>
      <c r="CG269" s="55"/>
      <c r="CH269" s="55"/>
      <c r="CI269" s="55"/>
      <c r="CJ269" s="55"/>
      <c r="CK269" s="55"/>
      <c r="CL269" s="55"/>
      <c r="CM269" s="55"/>
      <c r="CN269" s="55"/>
      <c r="CO269" s="55"/>
      <c r="CP269" s="55"/>
    </row>
    <row r="270" spans="1:94">
      <c r="A270" s="122"/>
      <c r="B270" s="88"/>
      <c r="C270" s="88"/>
      <c r="D270" s="55"/>
      <c r="E270" s="55"/>
      <c r="F270" s="55"/>
      <c r="G270" s="55"/>
      <c r="H270" s="55"/>
      <c r="I270" s="55"/>
      <c r="J270" s="55"/>
      <c r="K270" s="55"/>
      <c r="L270" s="55"/>
      <c r="M270" s="55"/>
      <c r="N270" s="55"/>
      <c r="O270" s="55"/>
      <c r="P270" s="55"/>
      <c r="Q270" s="55"/>
      <c r="R270" s="55"/>
      <c r="S270" s="55"/>
      <c r="T270" s="55"/>
      <c r="U270" s="55"/>
      <c r="V270" s="55"/>
      <c r="W270" s="55"/>
      <c r="X270" s="55"/>
      <c r="Y270" s="55"/>
      <c r="Z270" s="55"/>
      <c r="AA270" s="55"/>
      <c r="AB270" s="55"/>
      <c r="AC270" s="55"/>
      <c r="AD270" s="55"/>
      <c r="AE270" s="55"/>
      <c r="AF270" s="55"/>
      <c r="AG270" s="55"/>
      <c r="AH270" s="55"/>
      <c r="AI270" s="55"/>
      <c r="AJ270" s="55"/>
      <c r="AK270" s="55"/>
      <c r="AL270" s="55"/>
      <c r="AM270" s="55"/>
      <c r="AN270" s="55"/>
      <c r="AO270" s="55"/>
      <c r="AP270" s="55"/>
      <c r="AQ270" s="55"/>
      <c r="AR270" s="55"/>
      <c r="AS270" s="55"/>
      <c r="AT270" s="55"/>
      <c r="AU270" s="55"/>
      <c r="AV270" s="55"/>
      <c r="AW270" s="55"/>
      <c r="AX270" s="55"/>
      <c r="AY270" s="55"/>
      <c r="AZ270" s="55"/>
      <c r="BA270" s="55"/>
      <c r="BB270" s="55"/>
      <c r="BC270" s="55"/>
      <c r="BD270" s="55"/>
      <c r="BE270" s="55"/>
      <c r="BF270" s="55"/>
      <c r="BG270" s="55"/>
      <c r="BH270" s="55"/>
      <c r="BI270" s="55"/>
      <c r="BJ270" s="55"/>
      <c r="BK270" s="55"/>
      <c r="BL270" s="55"/>
      <c r="BM270" s="55"/>
      <c r="BN270" s="55"/>
      <c r="BO270" s="55"/>
      <c r="BP270" s="55"/>
      <c r="BQ270" s="55"/>
      <c r="BR270" s="55"/>
      <c r="BS270" s="55"/>
      <c r="BT270" s="55"/>
      <c r="BU270" s="55"/>
      <c r="BV270" s="55"/>
      <c r="BW270" s="55"/>
      <c r="BX270" s="55"/>
      <c r="BY270" s="55"/>
      <c r="BZ270" s="55"/>
      <c r="CA270" s="55"/>
      <c r="CB270" s="55"/>
      <c r="CC270" s="55"/>
      <c r="CD270" s="55"/>
      <c r="CE270" s="55"/>
      <c r="CF270" s="55"/>
      <c r="CG270" s="55"/>
      <c r="CH270" s="55"/>
      <c r="CI270" s="55"/>
      <c r="CJ270" s="55"/>
      <c r="CK270" s="55"/>
      <c r="CL270" s="55"/>
      <c r="CM270" s="55"/>
      <c r="CN270" s="55"/>
      <c r="CO270" s="55"/>
      <c r="CP270" s="55"/>
    </row>
    <row r="271" spans="1:94">
      <c r="A271" s="122"/>
      <c r="B271" s="88"/>
      <c r="C271" s="88"/>
      <c r="D271" s="55"/>
      <c r="E271" s="55"/>
      <c r="F271" s="55"/>
      <c r="G271" s="55"/>
      <c r="H271" s="55"/>
      <c r="I271" s="55"/>
      <c r="J271" s="55"/>
      <c r="K271" s="55"/>
      <c r="L271" s="55"/>
      <c r="M271" s="55"/>
      <c r="N271" s="55"/>
      <c r="O271" s="55"/>
      <c r="P271" s="55"/>
      <c r="Q271" s="55"/>
      <c r="R271" s="55"/>
      <c r="S271" s="55"/>
      <c r="T271" s="55"/>
      <c r="U271" s="55"/>
      <c r="V271" s="55"/>
      <c r="W271" s="55"/>
      <c r="X271" s="55"/>
      <c r="Y271" s="55"/>
      <c r="Z271" s="55"/>
      <c r="AA271" s="55"/>
      <c r="AB271" s="55"/>
      <c r="AC271" s="55"/>
      <c r="AD271" s="55"/>
      <c r="AE271" s="55"/>
      <c r="AF271" s="55"/>
      <c r="AG271" s="55"/>
      <c r="AH271" s="55"/>
      <c r="AI271" s="55"/>
      <c r="AJ271" s="55"/>
      <c r="AK271" s="55"/>
      <c r="AL271" s="55"/>
      <c r="AM271" s="55"/>
      <c r="AN271" s="55"/>
      <c r="AO271" s="55"/>
      <c r="AP271" s="55"/>
      <c r="AQ271" s="55"/>
      <c r="AR271" s="55"/>
      <c r="AS271" s="55"/>
      <c r="AT271" s="55"/>
      <c r="AU271" s="55"/>
      <c r="AV271" s="55"/>
      <c r="AW271" s="55"/>
      <c r="AX271" s="55"/>
      <c r="AY271" s="55"/>
      <c r="AZ271" s="55"/>
      <c r="BA271" s="55"/>
      <c r="BB271" s="55"/>
      <c r="BC271" s="55"/>
      <c r="BD271" s="55"/>
      <c r="BE271" s="55"/>
      <c r="BF271" s="55"/>
      <c r="BG271" s="55"/>
      <c r="BH271" s="55"/>
      <c r="BI271" s="55"/>
      <c r="BJ271" s="55"/>
      <c r="BK271" s="55"/>
      <c r="BL271" s="55"/>
      <c r="BM271" s="55"/>
      <c r="BN271" s="55"/>
      <c r="BO271" s="55"/>
      <c r="BP271" s="55"/>
      <c r="BQ271" s="55"/>
      <c r="BR271" s="55"/>
      <c r="BS271" s="55"/>
      <c r="BT271" s="55"/>
      <c r="BU271" s="55"/>
      <c r="BV271" s="55"/>
      <c r="BW271" s="55"/>
      <c r="BX271" s="55"/>
      <c r="BY271" s="55"/>
      <c r="BZ271" s="55"/>
      <c r="CA271" s="55"/>
      <c r="CB271" s="55"/>
      <c r="CC271" s="55"/>
      <c r="CD271" s="55"/>
      <c r="CE271" s="55"/>
      <c r="CF271" s="55"/>
      <c r="CG271" s="55"/>
      <c r="CH271" s="55"/>
      <c r="CI271" s="55"/>
      <c r="CJ271" s="55"/>
      <c r="CK271" s="55"/>
      <c r="CL271" s="55"/>
      <c r="CM271" s="55"/>
      <c r="CN271" s="55"/>
      <c r="CO271" s="55"/>
      <c r="CP271" s="55"/>
    </row>
    <row r="272" spans="1:94">
      <c r="A272" s="122"/>
      <c r="B272" s="88"/>
      <c r="C272" s="88"/>
      <c r="D272" s="55"/>
      <c r="E272" s="55"/>
      <c r="F272" s="55"/>
      <c r="G272" s="55"/>
      <c r="H272" s="55"/>
      <c r="I272" s="55"/>
      <c r="J272" s="55"/>
      <c r="K272" s="55"/>
      <c r="L272" s="55"/>
      <c r="M272" s="55"/>
      <c r="N272" s="55"/>
      <c r="O272" s="55"/>
      <c r="P272" s="55"/>
      <c r="Q272" s="55"/>
      <c r="R272" s="55"/>
      <c r="S272" s="55"/>
      <c r="T272" s="55"/>
      <c r="U272" s="55"/>
      <c r="V272" s="55"/>
      <c r="W272" s="55"/>
      <c r="X272" s="55"/>
      <c r="Y272" s="55"/>
      <c r="Z272" s="55"/>
      <c r="AA272" s="55"/>
      <c r="AB272" s="55"/>
      <c r="AC272" s="55"/>
      <c r="AD272" s="55"/>
      <c r="AE272" s="55"/>
      <c r="AF272" s="55"/>
      <c r="AG272" s="55"/>
      <c r="AH272" s="55"/>
      <c r="AI272" s="55"/>
      <c r="AJ272" s="55"/>
      <c r="AK272" s="55"/>
      <c r="AL272" s="55"/>
      <c r="AM272" s="55"/>
      <c r="AN272" s="55"/>
      <c r="AO272" s="55"/>
      <c r="AP272" s="55"/>
      <c r="AQ272" s="55"/>
      <c r="AR272" s="55"/>
      <c r="AS272" s="55"/>
      <c r="AT272" s="55"/>
      <c r="AU272" s="55"/>
      <c r="AV272" s="55"/>
      <c r="AW272" s="55"/>
      <c r="AX272" s="55"/>
      <c r="AY272" s="55"/>
      <c r="AZ272" s="55"/>
      <c r="BA272" s="55"/>
      <c r="BB272" s="55"/>
      <c r="BC272" s="55"/>
      <c r="BD272" s="55"/>
      <c r="BE272" s="55"/>
      <c r="BF272" s="55"/>
      <c r="BG272" s="55"/>
      <c r="BH272" s="55"/>
      <c r="BI272" s="55"/>
      <c r="BJ272" s="55"/>
      <c r="BK272" s="55"/>
      <c r="BL272" s="55"/>
      <c r="BM272" s="55"/>
      <c r="BN272" s="55"/>
      <c r="BO272" s="55"/>
      <c r="BP272" s="55"/>
      <c r="BQ272" s="55"/>
      <c r="BR272" s="55"/>
      <c r="BS272" s="55"/>
      <c r="BT272" s="55"/>
      <c r="BU272" s="55"/>
      <c r="BV272" s="55"/>
      <c r="BW272" s="55"/>
      <c r="BX272" s="55"/>
      <c r="BY272" s="55"/>
      <c r="BZ272" s="55"/>
      <c r="CA272" s="55"/>
      <c r="CB272" s="55"/>
      <c r="CC272" s="55"/>
      <c r="CD272" s="55"/>
      <c r="CE272" s="55"/>
      <c r="CF272" s="55"/>
      <c r="CG272" s="55"/>
      <c r="CH272" s="55"/>
      <c r="CI272" s="55"/>
      <c r="CJ272" s="55"/>
      <c r="CK272" s="55"/>
      <c r="CL272" s="55"/>
      <c r="CM272" s="55"/>
      <c r="CN272" s="55"/>
      <c r="CO272" s="55"/>
      <c r="CP272" s="55"/>
    </row>
    <row r="273" spans="1:94">
      <c r="A273" s="122"/>
      <c r="B273" s="88"/>
      <c r="C273" s="88"/>
      <c r="D273" s="55"/>
      <c r="E273" s="55"/>
      <c r="F273" s="55"/>
      <c r="G273" s="55"/>
      <c r="H273" s="55"/>
      <c r="I273" s="55"/>
      <c r="J273" s="55"/>
      <c r="K273" s="55"/>
      <c r="L273" s="55"/>
      <c r="M273" s="55"/>
      <c r="N273" s="55"/>
      <c r="O273" s="55"/>
      <c r="P273" s="55"/>
      <c r="Q273" s="55"/>
      <c r="R273" s="55"/>
      <c r="S273" s="55"/>
      <c r="T273" s="55"/>
      <c r="U273" s="55"/>
      <c r="V273" s="55"/>
      <c r="W273" s="55"/>
      <c r="X273" s="55"/>
      <c r="Y273" s="55"/>
      <c r="Z273" s="55"/>
      <c r="AA273" s="55"/>
      <c r="AB273" s="55"/>
      <c r="AC273" s="55"/>
      <c r="AD273" s="55"/>
      <c r="AE273" s="55"/>
      <c r="AF273" s="55"/>
      <c r="AG273" s="55"/>
      <c r="AH273" s="55"/>
      <c r="AI273" s="55"/>
      <c r="AJ273" s="55"/>
      <c r="AK273" s="55"/>
      <c r="AL273" s="55"/>
      <c r="AM273" s="55"/>
      <c r="AN273" s="55"/>
      <c r="AO273" s="55"/>
      <c r="AP273" s="55"/>
      <c r="AQ273" s="55"/>
      <c r="AR273" s="55"/>
      <c r="AS273" s="55"/>
      <c r="AT273" s="55"/>
      <c r="AU273" s="55"/>
      <c r="AV273" s="55"/>
      <c r="AW273" s="55"/>
      <c r="AX273" s="55"/>
      <c r="AY273" s="55"/>
      <c r="AZ273" s="55"/>
      <c r="BA273" s="55"/>
      <c r="BB273" s="55"/>
      <c r="BC273" s="55"/>
      <c r="BD273" s="55"/>
      <c r="BE273" s="55"/>
      <c r="BF273" s="55"/>
      <c r="BG273" s="55"/>
      <c r="BH273" s="55"/>
      <c r="BI273" s="55"/>
      <c r="BJ273" s="55"/>
      <c r="BK273" s="55"/>
      <c r="BL273" s="55"/>
      <c r="BM273" s="55"/>
      <c r="BN273" s="55"/>
      <c r="BO273" s="55"/>
      <c r="BP273" s="55"/>
      <c r="BQ273" s="55"/>
      <c r="BR273" s="55"/>
      <c r="BS273" s="55"/>
      <c r="BT273" s="55"/>
      <c r="BU273" s="55"/>
      <c r="BV273" s="55"/>
      <c r="BW273" s="55"/>
      <c r="BX273" s="55"/>
      <c r="BY273" s="55"/>
      <c r="BZ273" s="55"/>
      <c r="CA273" s="55"/>
      <c r="CB273" s="55"/>
      <c r="CC273" s="55"/>
      <c r="CD273" s="55"/>
      <c r="CE273" s="55"/>
      <c r="CF273" s="55"/>
      <c r="CG273" s="55"/>
      <c r="CH273" s="55"/>
      <c r="CI273" s="55"/>
      <c r="CJ273" s="55"/>
      <c r="CK273" s="55"/>
      <c r="CL273" s="55"/>
      <c r="CM273" s="55"/>
      <c r="CN273" s="55"/>
      <c r="CO273" s="55"/>
      <c r="CP273" s="55"/>
    </row>
    <row r="274" spans="1:94">
      <c r="A274" s="122"/>
      <c r="B274" s="88"/>
      <c r="C274" s="88"/>
      <c r="D274" s="55"/>
      <c r="E274" s="55"/>
      <c r="F274" s="55"/>
      <c r="G274" s="55"/>
      <c r="H274" s="55"/>
      <c r="I274" s="55"/>
      <c r="J274" s="55"/>
      <c r="K274" s="55"/>
      <c r="L274" s="55"/>
      <c r="M274" s="55"/>
      <c r="N274" s="55"/>
      <c r="O274" s="55"/>
      <c r="P274" s="55"/>
      <c r="Q274" s="55"/>
      <c r="R274" s="55"/>
      <c r="S274" s="55"/>
      <c r="T274" s="55"/>
      <c r="U274" s="55"/>
      <c r="V274" s="55"/>
      <c r="W274" s="55"/>
      <c r="X274" s="55"/>
      <c r="Y274" s="55"/>
      <c r="Z274" s="55"/>
      <c r="AA274" s="55"/>
      <c r="AB274" s="55"/>
      <c r="AC274" s="55"/>
      <c r="AD274" s="55"/>
      <c r="AE274" s="55"/>
      <c r="AF274" s="55"/>
      <c r="AG274" s="55"/>
      <c r="AH274" s="55"/>
      <c r="AI274" s="55"/>
      <c r="AJ274" s="55"/>
      <c r="AK274" s="55"/>
      <c r="AL274" s="55"/>
      <c r="AM274" s="55"/>
      <c r="AN274" s="55"/>
      <c r="AO274" s="55"/>
      <c r="AP274" s="55"/>
      <c r="AQ274" s="55"/>
      <c r="AR274" s="55"/>
      <c r="AS274" s="55"/>
      <c r="AT274" s="55"/>
      <c r="AU274" s="55"/>
      <c r="AV274" s="55"/>
      <c r="AW274" s="55"/>
      <c r="AX274" s="55"/>
      <c r="AY274" s="55"/>
      <c r="AZ274" s="55"/>
      <c r="BA274" s="55"/>
      <c r="BB274" s="55"/>
      <c r="BC274" s="55"/>
      <c r="BD274" s="55"/>
      <c r="BE274" s="55"/>
      <c r="BF274" s="55"/>
      <c r="BG274" s="55"/>
      <c r="BH274" s="55"/>
      <c r="BI274" s="55"/>
      <c r="BJ274" s="55"/>
      <c r="BK274" s="55"/>
      <c r="BL274" s="55"/>
      <c r="BM274" s="55"/>
      <c r="BN274" s="55"/>
      <c r="BO274" s="55"/>
      <c r="BP274" s="55"/>
      <c r="BQ274" s="55"/>
      <c r="BR274" s="55"/>
      <c r="BS274" s="55"/>
      <c r="BT274" s="55"/>
      <c r="BU274" s="55"/>
      <c r="BV274" s="55"/>
      <c r="BW274" s="55"/>
      <c r="BX274" s="55"/>
      <c r="BY274" s="55"/>
      <c r="BZ274" s="55"/>
      <c r="CA274" s="55"/>
      <c r="CB274" s="55"/>
      <c r="CC274" s="55"/>
      <c r="CD274" s="55"/>
      <c r="CE274" s="55"/>
      <c r="CF274" s="55"/>
      <c r="CG274" s="55"/>
      <c r="CH274" s="55"/>
      <c r="CI274" s="55"/>
      <c r="CJ274" s="55"/>
      <c r="CK274" s="55"/>
      <c r="CL274" s="55"/>
      <c r="CM274" s="55"/>
      <c r="CN274" s="55"/>
      <c r="CO274" s="55"/>
      <c r="CP274" s="55"/>
    </row>
    <row r="275" spans="1:94">
      <c r="A275" s="122"/>
      <c r="B275" s="88"/>
      <c r="C275" s="88"/>
      <c r="D275" s="55"/>
      <c r="E275" s="55"/>
      <c r="F275" s="55"/>
      <c r="G275" s="55"/>
      <c r="H275" s="55"/>
      <c r="I275" s="55"/>
      <c r="J275" s="55"/>
      <c r="K275" s="55"/>
      <c r="L275" s="55"/>
      <c r="M275" s="55"/>
      <c r="N275" s="55"/>
      <c r="O275" s="55"/>
      <c r="P275" s="55"/>
      <c r="Q275" s="55"/>
      <c r="R275" s="55"/>
      <c r="S275" s="55"/>
      <c r="T275" s="55"/>
      <c r="U275" s="55"/>
      <c r="V275" s="55"/>
      <c r="W275" s="55"/>
      <c r="X275" s="55"/>
      <c r="Y275" s="55"/>
      <c r="Z275" s="55"/>
      <c r="AA275" s="55"/>
      <c r="AB275" s="55"/>
      <c r="AC275" s="55"/>
      <c r="AD275" s="55"/>
      <c r="AE275" s="55"/>
      <c r="AF275" s="55"/>
      <c r="AG275" s="55"/>
      <c r="AH275" s="55"/>
      <c r="AI275" s="55"/>
      <c r="AJ275" s="55"/>
      <c r="AK275" s="55"/>
      <c r="AL275" s="55"/>
      <c r="AM275" s="55"/>
      <c r="AN275" s="55"/>
      <c r="AO275" s="55"/>
      <c r="AP275" s="55"/>
      <c r="AQ275" s="55"/>
      <c r="AR275" s="55"/>
      <c r="AS275" s="55"/>
      <c r="AT275" s="55"/>
      <c r="AU275" s="55"/>
      <c r="AV275" s="55"/>
      <c r="AW275" s="55"/>
      <c r="AX275" s="55"/>
      <c r="AY275" s="55"/>
      <c r="AZ275" s="55"/>
      <c r="BA275" s="55"/>
      <c r="BB275" s="55"/>
      <c r="BC275" s="55"/>
      <c r="BD275" s="55"/>
      <c r="BE275" s="55"/>
      <c r="BF275" s="55"/>
      <c r="BG275" s="55"/>
      <c r="BH275" s="55"/>
      <c r="BI275" s="55"/>
      <c r="BJ275" s="55"/>
      <c r="BK275" s="55"/>
      <c r="BL275" s="55"/>
      <c r="BM275" s="55"/>
      <c r="BN275" s="55"/>
      <c r="BO275" s="55"/>
      <c r="BP275" s="55"/>
      <c r="BQ275" s="55"/>
      <c r="BR275" s="55"/>
      <c r="BS275" s="55"/>
      <c r="BT275" s="55"/>
      <c r="BU275" s="55"/>
      <c r="BV275" s="55"/>
      <c r="BW275" s="55"/>
      <c r="BX275" s="55"/>
      <c r="BY275" s="55"/>
      <c r="BZ275" s="55"/>
      <c r="CA275" s="55"/>
      <c r="CB275" s="55"/>
      <c r="CC275" s="55"/>
      <c r="CD275" s="55"/>
      <c r="CE275" s="55"/>
      <c r="CF275" s="55"/>
      <c r="CG275" s="55"/>
      <c r="CH275" s="55"/>
      <c r="CI275" s="55"/>
      <c r="CJ275" s="55"/>
      <c r="CK275" s="55"/>
      <c r="CL275" s="55"/>
      <c r="CM275" s="55"/>
      <c r="CN275" s="55"/>
      <c r="CO275" s="55"/>
      <c r="CP275" s="55"/>
    </row>
    <row r="276" spans="1:94">
      <c r="A276" s="122"/>
      <c r="B276" s="88"/>
      <c r="C276" s="88"/>
      <c r="D276" s="55"/>
      <c r="E276" s="55"/>
      <c r="F276" s="55"/>
      <c r="G276" s="55"/>
      <c r="H276" s="55"/>
      <c r="I276" s="55"/>
      <c r="J276" s="55"/>
      <c r="K276" s="55"/>
      <c r="L276" s="55"/>
      <c r="M276" s="55"/>
      <c r="N276" s="55"/>
      <c r="O276" s="55"/>
      <c r="P276" s="55"/>
      <c r="Q276" s="55"/>
      <c r="R276" s="55"/>
      <c r="S276" s="55"/>
      <c r="T276" s="55"/>
      <c r="U276" s="55"/>
      <c r="V276" s="55"/>
      <c r="W276" s="55"/>
      <c r="X276" s="55"/>
      <c r="Y276" s="55"/>
      <c r="Z276" s="55"/>
      <c r="AA276" s="55"/>
      <c r="AB276" s="55"/>
      <c r="AC276" s="55"/>
      <c r="AD276" s="55"/>
      <c r="AE276" s="55"/>
      <c r="AF276" s="55"/>
      <c r="AG276" s="55"/>
      <c r="AH276" s="55"/>
      <c r="AI276" s="55"/>
      <c r="AJ276" s="55"/>
      <c r="AK276" s="55"/>
      <c r="AL276" s="55"/>
      <c r="AM276" s="55"/>
      <c r="AN276" s="55"/>
      <c r="AO276" s="55"/>
      <c r="AP276" s="55"/>
      <c r="AQ276" s="55"/>
      <c r="AR276" s="55"/>
      <c r="AS276" s="55"/>
      <c r="AT276" s="55"/>
      <c r="AU276" s="55"/>
      <c r="AV276" s="55"/>
      <c r="AW276" s="55"/>
      <c r="AX276" s="55"/>
      <c r="AY276" s="55"/>
      <c r="AZ276" s="55"/>
      <c r="BA276" s="55"/>
      <c r="BB276" s="55"/>
      <c r="BC276" s="55"/>
      <c r="BD276" s="55"/>
      <c r="BE276" s="55"/>
      <c r="BF276" s="55"/>
      <c r="BG276" s="55"/>
      <c r="BH276" s="55"/>
      <c r="BI276" s="55"/>
      <c r="BJ276" s="55"/>
      <c r="BK276" s="55"/>
      <c r="BL276" s="55"/>
      <c r="BM276" s="55"/>
      <c r="BN276" s="55"/>
      <c r="BO276" s="55"/>
      <c r="BP276" s="55"/>
      <c r="BQ276" s="55"/>
      <c r="BR276" s="55"/>
      <c r="BS276" s="55"/>
      <c r="BT276" s="55"/>
      <c r="BU276" s="55"/>
      <c r="BV276" s="55"/>
      <c r="BW276" s="55"/>
      <c r="BX276" s="55"/>
      <c r="BY276" s="55"/>
      <c r="BZ276" s="55"/>
      <c r="CA276" s="55"/>
      <c r="CB276" s="55"/>
      <c r="CC276" s="55"/>
      <c r="CD276" s="55"/>
      <c r="CE276" s="55"/>
      <c r="CF276" s="55"/>
      <c r="CG276" s="55"/>
      <c r="CH276" s="55"/>
      <c r="CI276" s="55"/>
      <c r="CJ276" s="55"/>
      <c r="CK276" s="55"/>
      <c r="CL276" s="55"/>
      <c r="CM276" s="55"/>
      <c r="CN276" s="55"/>
      <c r="CO276" s="55"/>
      <c r="CP276" s="55"/>
    </row>
    <row r="277" spans="1:94">
      <c r="A277" s="122"/>
      <c r="B277" s="88"/>
      <c r="C277" s="88"/>
      <c r="D277" s="55"/>
      <c r="E277" s="55"/>
      <c r="F277" s="55"/>
      <c r="G277" s="55"/>
      <c r="H277" s="55"/>
      <c r="I277" s="55"/>
      <c r="J277" s="55"/>
      <c r="K277" s="55"/>
      <c r="L277" s="55"/>
      <c r="M277" s="55"/>
      <c r="N277" s="55"/>
      <c r="O277" s="55"/>
      <c r="P277" s="55"/>
      <c r="Q277" s="55"/>
      <c r="R277" s="55"/>
      <c r="S277" s="55"/>
      <c r="T277" s="55"/>
      <c r="U277" s="55"/>
      <c r="V277" s="55"/>
      <c r="W277" s="55"/>
      <c r="X277" s="55"/>
      <c r="Y277" s="55"/>
      <c r="Z277" s="55"/>
      <c r="AA277" s="55"/>
      <c r="AB277" s="55"/>
      <c r="AC277" s="55"/>
      <c r="AD277" s="55"/>
      <c r="AE277" s="55"/>
      <c r="AF277" s="55"/>
      <c r="AG277" s="55"/>
      <c r="AH277" s="55"/>
      <c r="AI277" s="55"/>
      <c r="AJ277" s="55"/>
      <c r="AK277" s="55"/>
      <c r="AL277" s="55"/>
      <c r="AM277" s="55"/>
      <c r="AN277" s="55"/>
      <c r="AO277" s="55"/>
      <c r="AP277" s="55"/>
      <c r="AQ277" s="55"/>
      <c r="AR277" s="55"/>
      <c r="AS277" s="55"/>
      <c r="AT277" s="55"/>
      <c r="AU277" s="55"/>
      <c r="AV277" s="55"/>
      <c r="AW277" s="55"/>
      <c r="AX277" s="55"/>
      <c r="AY277" s="55"/>
      <c r="AZ277" s="55"/>
      <c r="BA277" s="55"/>
      <c r="BB277" s="55"/>
      <c r="BC277" s="55"/>
      <c r="BD277" s="55"/>
      <c r="BE277" s="55"/>
      <c r="BF277" s="55"/>
      <c r="BG277" s="55"/>
      <c r="BH277" s="55"/>
      <c r="BI277" s="55"/>
      <c r="BJ277" s="55"/>
      <c r="BK277" s="55"/>
      <c r="BL277" s="55"/>
      <c r="BM277" s="55"/>
      <c r="BN277" s="55"/>
      <c r="BO277" s="55"/>
      <c r="BP277" s="55"/>
      <c r="BQ277" s="55"/>
      <c r="BR277" s="55"/>
      <c r="BS277" s="55"/>
      <c r="BT277" s="55"/>
      <c r="BU277" s="55"/>
      <c r="BV277" s="55"/>
      <c r="BW277" s="55"/>
      <c r="BX277" s="55"/>
      <c r="BY277" s="55"/>
      <c r="BZ277" s="55"/>
      <c r="CA277" s="55"/>
      <c r="CB277" s="55"/>
      <c r="CC277" s="55"/>
      <c r="CD277" s="55"/>
      <c r="CE277" s="55"/>
      <c r="CF277" s="55"/>
      <c r="CG277" s="55"/>
      <c r="CH277" s="55"/>
      <c r="CI277" s="55"/>
      <c r="CJ277" s="55"/>
      <c r="CK277" s="55"/>
      <c r="CL277" s="55"/>
      <c r="CM277" s="55"/>
      <c r="CN277" s="55"/>
      <c r="CO277" s="55"/>
      <c r="CP277" s="55"/>
    </row>
    <row r="278" spans="1:94">
      <c r="A278" s="122"/>
      <c r="B278" s="88"/>
      <c r="C278" s="88"/>
      <c r="D278" s="55"/>
      <c r="E278" s="55"/>
      <c r="F278" s="55"/>
      <c r="G278" s="55"/>
      <c r="H278" s="55"/>
      <c r="I278" s="55"/>
      <c r="J278" s="55"/>
      <c r="K278" s="55"/>
      <c r="L278" s="55"/>
      <c r="M278" s="55"/>
      <c r="N278" s="55"/>
      <c r="O278" s="55"/>
      <c r="P278" s="55"/>
      <c r="Q278" s="55"/>
      <c r="R278" s="55"/>
      <c r="S278" s="55"/>
      <c r="T278" s="55"/>
      <c r="U278" s="55"/>
      <c r="V278" s="55"/>
      <c r="W278" s="55"/>
      <c r="X278" s="55"/>
      <c r="Y278" s="55"/>
      <c r="Z278" s="55"/>
      <c r="AA278" s="55"/>
      <c r="AB278" s="55"/>
      <c r="AC278" s="55"/>
      <c r="AD278" s="55"/>
      <c r="AE278" s="55"/>
      <c r="AF278" s="55"/>
      <c r="AG278" s="55"/>
      <c r="AH278" s="55"/>
      <c r="AI278" s="55"/>
      <c r="AJ278" s="55"/>
      <c r="AK278" s="55"/>
      <c r="AL278" s="55"/>
      <c r="AM278" s="55"/>
      <c r="AN278" s="55"/>
      <c r="AO278" s="55"/>
      <c r="AP278" s="55"/>
      <c r="AQ278" s="55"/>
      <c r="AR278" s="55"/>
      <c r="AS278" s="55"/>
      <c r="AT278" s="55"/>
      <c r="AU278" s="55"/>
      <c r="AV278" s="55"/>
      <c r="AW278" s="55"/>
      <c r="AX278" s="55"/>
      <c r="AY278" s="55"/>
      <c r="AZ278" s="55"/>
      <c r="BA278" s="55"/>
      <c r="BB278" s="55"/>
      <c r="BC278" s="55"/>
      <c r="BD278" s="55"/>
      <c r="BE278" s="55"/>
      <c r="BF278" s="55"/>
      <c r="BG278" s="55"/>
      <c r="BH278" s="55"/>
      <c r="BI278" s="55"/>
      <c r="BJ278" s="55"/>
      <c r="BK278" s="55"/>
      <c r="BL278" s="55"/>
      <c r="BM278" s="55"/>
      <c r="BN278" s="55"/>
      <c r="BO278" s="55"/>
      <c r="BP278" s="55"/>
      <c r="BQ278" s="55"/>
      <c r="BR278" s="55"/>
      <c r="BS278" s="55"/>
      <c r="BT278" s="55"/>
      <c r="BU278" s="55"/>
      <c r="BV278" s="55"/>
      <c r="BW278" s="55"/>
      <c r="BX278" s="55"/>
      <c r="BY278" s="55"/>
      <c r="BZ278" s="55"/>
      <c r="CA278" s="55"/>
      <c r="CB278" s="55"/>
      <c r="CC278" s="55"/>
      <c r="CD278" s="55"/>
      <c r="CE278" s="55"/>
      <c r="CF278" s="55"/>
      <c r="CG278" s="55"/>
      <c r="CH278" s="55"/>
      <c r="CI278" s="55"/>
      <c r="CJ278" s="55"/>
      <c r="CK278" s="55"/>
      <c r="CL278" s="55"/>
      <c r="CM278" s="55"/>
      <c r="CN278" s="55"/>
      <c r="CO278" s="55"/>
      <c r="CP278" s="55"/>
    </row>
    <row r="279" spans="1:94">
      <c r="A279" s="122"/>
      <c r="B279" s="88"/>
      <c r="C279" s="88"/>
      <c r="D279" s="55"/>
      <c r="E279" s="55"/>
      <c r="F279" s="55"/>
      <c r="G279" s="55"/>
      <c r="H279" s="55"/>
      <c r="I279" s="55"/>
      <c r="J279" s="55"/>
      <c r="K279" s="55"/>
      <c r="L279" s="55"/>
      <c r="M279" s="55"/>
      <c r="N279" s="55"/>
      <c r="O279" s="55"/>
      <c r="P279" s="55"/>
      <c r="Q279" s="55"/>
      <c r="R279" s="55"/>
      <c r="S279" s="55"/>
      <c r="T279" s="55"/>
      <c r="U279" s="55"/>
      <c r="V279" s="55"/>
      <c r="W279" s="55"/>
      <c r="X279" s="55"/>
      <c r="Y279" s="55"/>
      <c r="Z279" s="55"/>
      <c r="AA279" s="55"/>
      <c r="AB279" s="55"/>
      <c r="AC279" s="55"/>
      <c r="AD279" s="55"/>
      <c r="AE279" s="55"/>
      <c r="AF279" s="55"/>
      <c r="AG279" s="55"/>
      <c r="AH279" s="55"/>
      <c r="AI279" s="55"/>
      <c r="AJ279" s="55"/>
      <c r="AK279" s="55"/>
      <c r="AL279" s="55"/>
      <c r="AM279" s="55"/>
      <c r="AN279" s="55"/>
      <c r="AO279" s="55"/>
      <c r="AP279" s="55"/>
      <c r="AQ279" s="55"/>
      <c r="AR279" s="55"/>
      <c r="AS279" s="55"/>
      <c r="AT279" s="55"/>
      <c r="AU279" s="55"/>
      <c r="AV279" s="55"/>
      <c r="AW279" s="55"/>
      <c r="AX279" s="55"/>
      <c r="AY279" s="55"/>
      <c r="AZ279" s="55"/>
      <c r="BA279" s="55"/>
      <c r="BB279" s="55"/>
      <c r="BC279" s="55"/>
      <c r="BD279" s="55"/>
      <c r="BE279" s="55"/>
      <c r="BF279" s="55"/>
      <c r="BG279" s="55"/>
      <c r="BH279" s="55"/>
      <c r="BI279" s="55"/>
      <c r="BJ279" s="55"/>
      <c r="BK279" s="55"/>
      <c r="BL279" s="55"/>
      <c r="BM279" s="55"/>
      <c r="BN279" s="55"/>
      <c r="BO279" s="55"/>
      <c r="BP279" s="55"/>
      <c r="BQ279" s="55"/>
      <c r="BR279" s="55"/>
      <c r="BS279" s="55"/>
      <c r="BT279" s="55"/>
      <c r="BU279" s="55"/>
      <c r="BV279" s="55"/>
      <c r="BW279" s="55"/>
      <c r="BX279" s="55"/>
      <c r="BY279" s="55"/>
      <c r="BZ279" s="55"/>
      <c r="CA279" s="55"/>
      <c r="CB279" s="55"/>
      <c r="CC279" s="55"/>
      <c r="CD279" s="55"/>
      <c r="CE279" s="55"/>
      <c r="CF279" s="55"/>
      <c r="CG279" s="55"/>
      <c r="CH279" s="55"/>
      <c r="CI279" s="55"/>
      <c r="CJ279" s="55"/>
      <c r="CK279" s="55"/>
      <c r="CL279" s="55"/>
      <c r="CM279" s="55"/>
      <c r="CN279" s="55"/>
      <c r="CO279" s="55"/>
      <c r="CP279" s="55"/>
    </row>
    <row r="280" spans="1:94">
      <c r="A280" s="122"/>
      <c r="B280" s="88"/>
      <c r="C280" s="88"/>
      <c r="D280" s="55"/>
      <c r="E280" s="55"/>
      <c r="F280" s="55"/>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c r="AJ280" s="55"/>
      <c r="AK280" s="55"/>
      <c r="AL280" s="55"/>
      <c r="AM280" s="55"/>
      <c r="AN280" s="55"/>
      <c r="AO280" s="55"/>
      <c r="AP280" s="55"/>
      <c r="AQ280" s="55"/>
      <c r="AR280" s="55"/>
      <c r="AS280" s="55"/>
      <c r="AT280" s="55"/>
      <c r="AU280" s="55"/>
      <c r="AV280" s="55"/>
      <c r="AW280" s="55"/>
      <c r="AX280" s="55"/>
      <c r="AY280" s="55"/>
      <c r="AZ280" s="55"/>
      <c r="BA280" s="55"/>
      <c r="BB280" s="55"/>
      <c r="BC280" s="55"/>
      <c r="BD280" s="55"/>
      <c r="BE280" s="55"/>
      <c r="BF280" s="55"/>
      <c r="BG280" s="55"/>
      <c r="BH280" s="55"/>
      <c r="BI280" s="55"/>
      <c r="BJ280" s="55"/>
      <c r="BK280" s="55"/>
      <c r="BL280" s="55"/>
      <c r="BM280" s="55"/>
      <c r="BN280" s="55"/>
      <c r="BO280" s="55"/>
      <c r="BP280" s="55"/>
      <c r="BQ280" s="55"/>
      <c r="BR280" s="55"/>
      <c r="BS280" s="55"/>
      <c r="BT280" s="55"/>
      <c r="BU280" s="55"/>
      <c r="BV280" s="55"/>
      <c r="BW280" s="55"/>
      <c r="BX280" s="55"/>
      <c r="BY280" s="55"/>
      <c r="BZ280" s="55"/>
      <c r="CA280" s="55"/>
      <c r="CB280" s="55"/>
      <c r="CC280" s="55"/>
      <c r="CD280" s="55"/>
      <c r="CE280" s="55"/>
      <c r="CF280" s="55"/>
      <c r="CG280" s="55"/>
      <c r="CH280" s="55"/>
      <c r="CI280" s="55"/>
      <c r="CJ280" s="55"/>
      <c r="CK280" s="55"/>
      <c r="CL280" s="55"/>
      <c r="CM280" s="55"/>
      <c r="CN280" s="55"/>
      <c r="CO280" s="55"/>
      <c r="CP280" s="55"/>
    </row>
    <row r="281" spans="1:94">
      <c r="A281" s="122"/>
      <c r="B281" s="88"/>
      <c r="C281" s="88"/>
      <c r="D281" s="55"/>
      <c r="E281" s="55"/>
      <c r="F281" s="55"/>
      <c r="G281" s="55"/>
      <c r="H281" s="55"/>
      <c r="I281" s="55"/>
      <c r="J281" s="55"/>
      <c r="K281" s="55"/>
      <c r="L281" s="55"/>
      <c r="M281" s="55"/>
      <c r="N281" s="55"/>
      <c r="O281" s="55"/>
      <c r="P281" s="55"/>
      <c r="Q281" s="55"/>
      <c r="R281" s="55"/>
      <c r="S281" s="55"/>
      <c r="T281" s="55"/>
      <c r="U281" s="55"/>
      <c r="V281" s="55"/>
      <c r="W281" s="55"/>
      <c r="X281" s="55"/>
      <c r="Y281" s="55"/>
      <c r="Z281" s="55"/>
      <c r="AA281" s="55"/>
      <c r="AB281" s="55"/>
      <c r="AC281" s="55"/>
      <c r="AD281" s="55"/>
      <c r="AE281" s="55"/>
      <c r="AF281" s="55"/>
      <c r="AG281" s="55"/>
      <c r="AH281" s="55"/>
      <c r="AI281" s="55"/>
      <c r="AJ281" s="55"/>
      <c r="AK281" s="55"/>
      <c r="AL281" s="55"/>
      <c r="AM281" s="55"/>
      <c r="AN281" s="55"/>
      <c r="AO281" s="55"/>
      <c r="AP281" s="55"/>
      <c r="AQ281" s="55"/>
      <c r="AR281" s="55"/>
      <c r="AS281" s="55"/>
      <c r="AT281" s="55"/>
      <c r="AU281" s="55"/>
      <c r="AV281" s="55"/>
      <c r="AW281" s="55"/>
      <c r="AX281" s="55"/>
      <c r="AY281" s="55"/>
      <c r="AZ281" s="55"/>
      <c r="BA281" s="55"/>
      <c r="BB281" s="55"/>
      <c r="BC281" s="55"/>
      <c r="BD281" s="55"/>
      <c r="BE281" s="55"/>
      <c r="BF281" s="55"/>
      <c r="BG281" s="55"/>
      <c r="BH281" s="55"/>
      <c r="BI281" s="55"/>
      <c r="BJ281" s="55"/>
      <c r="BK281" s="55"/>
      <c r="BL281" s="55"/>
      <c r="BM281" s="55"/>
      <c r="BN281" s="55"/>
      <c r="BO281" s="55"/>
      <c r="BP281" s="55"/>
      <c r="BQ281" s="55"/>
      <c r="BR281" s="55"/>
      <c r="BS281" s="55"/>
      <c r="BT281" s="55"/>
      <c r="BU281" s="55"/>
      <c r="BV281" s="55"/>
      <c r="BW281" s="55"/>
      <c r="BX281" s="55"/>
      <c r="BY281" s="55"/>
      <c r="BZ281" s="55"/>
      <c r="CA281" s="55"/>
      <c r="CB281" s="55"/>
      <c r="CC281" s="55"/>
      <c r="CD281" s="55"/>
      <c r="CE281" s="55"/>
      <c r="CF281" s="55"/>
      <c r="CG281" s="55"/>
      <c r="CH281" s="55"/>
      <c r="CI281" s="55"/>
      <c r="CJ281" s="55"/>
      <c r="CK281" s="55"/>
      <c r="CL281" s="55"/>
      <c r="CM281" s="55"/>
      <c r="CN281" s="55"/>
      <c r="CO281" s="55"/>
      <c r="CP281" s="55"/>
    </row>
    <row r="282" spans="1:94">
      <c r="A282" s="122"/>
      <c r="B282" s="88"/>
      <c r="C282" s="88"/>
      <c r="D282" s="55"/>
      <c r="E282" s="55"/>
      <c r="F282" s="55"/>
      <c r="G282" s="55"/>
      <c r="H282" s="55"/>
      <c r="I282" s="55"/>
      <c r="J282" s="55"/>
      <c r="K282" s="55"/>
      <c r="L282" s="55"/>
      <c r="M282" s="55"/>
      <c r="N282" s="55"/>
      <c r="O282" s="55"/>
      <c r="P282" s="55"/>
      <c r="Q282" s="55"/>
      <c r="R282" s="55"/>
      <c r="S282" s="55"/>
      <c r="T282" s="55"/>
      <c r="U282" s="55"/>
      <c r="V282" s="55"/>
      <c r="W282" s="55"/>
      <c r="X282" s="55"/>
      <c r="Y282" s="55"/>
      <c r="Z282" s="55"/>
      <c r="AA282" s="55"/>
      <c r="AB282" s="55"/>
      <c r="AC282" s="55"/>
      <c r="AD282" s="55"/>
      <c r="AE282" s="55"/>
      <c r="AF282" s="55"/>
      <c r="AG282" s="55"/>
      <c r="AH282" s="55"/>
      <c r="AI282" s="55"/>
      <c r="AJ282" s="55"/>
      <c r="AK282" s="55"/>
      <c r="AL282" s="55"/>
      <c r="AM282" s="55"/>
      <c r="AN282" s="55"/>
      <c r="AO282" s="55"/>
      <c r="AP282" s="55"/>
      <c r="AQ282" s="55"/>
      <c r="AR282" s="55"/>
      <c r="AS282" s="55"/>
      <c r="AT282" s="55"/>
      <c r="AU282" s="55"/>
      <c r="AV282" s="55"/>
      <c r="AW282" s="55"/>
      <c r="AX282" s="55"/>
      <c r="AY282" s="55"/>
      <c r="AZ282" s="55"/>
      <c r="BA282" s="55"/>
      <c r="BB282" s="55"/>
      <c r="BC282" s="55"/>
      <c r="BD282" s="55"/>
      <c r="BE282" s="55"/>
      <c r="BF282" s="55"/>
      <c r="BG282" s="55"/>
      <c r="BH282" s="55"/>
      <c r="BI282" s="55"/>
      <c r="BJ282" s="55"/>
      <c r="BK282" s="55"/>
      <c r="BL282" s="55"/>
      <c r="BM282" s="55"/>
      <c r="BN282" s="55"/>
      <c r="BO282" s="55"/>
      <c r="BP282" s="55"/>
      <c r="BQ282" s="55"/>
      <c r="BR282" s="55"/>
      <c r="BS282" s="55"/>
      <c r="BT282" s="55"/>
      <c r="BU282" s="55"/>
      <c r="BV282" s="55"/>
      <c r="BW282" s="55"/>
      <c r="BX282" s="55"/>
      <c r="BY282" s="55"/>
      <c r="BZ282" s="55"/>
      <c r="CA282" s="55"/>
      <c r="CB282" s="55"/>
      <c r="CC282" s="55"/>
      <c r="CD282" s="55"/>
      <c r="CE282" s="55"/>
      <c r="CF282" s="55"/>
      <c r="CG282" s="55"/>
      <c r="CH282" s="55"/>
      <c r="CI282" s="55"/>
      <c r="CJ282" s="55"/>
      <c r="CK282" s="55"/>
      <c r="CL282" s="55"/>
      <c r="CM282" s="55"/>
      <c r="CN282" s="55"/>
      <c r="CO282" s="55"/>
      <c r="CP282" s="55"/>
    </row>
    <row r="283" spans="1:94">
      <c r="A283" s="122"/>
      <c r="B283" s="88"/>
      <c r="C283" s="88"/>
      <c r="D283" s="55"/>
      <c r="E283" s="55"/>
      <c r="F283" s="55"/>
      <c r="G283" s="55"/>
      <c r="H283" s="55"/>
      <c r="I283" s="55"/>
      <c r="J283" s="55"/>
      <c r="K283" s="55"/>
      <c r="L283" s="55"/>
      <c r="M283" s="55"/>
      <c r="N283" s="55"/>
      <c r="O283" s="55"/>
      <c r="P283" s="55"/>
      <c r="Q283" s="55"/>
      <c r="R283" s="55"/>
      <c r="S283" s="55"/>
      <c r="T283" s="55"/>
      <c r="U283" s="55"/>
      <c r="V283" s="55"/>
      <c r="W283" s="55"/>
      <c r="X283" s="55"/>
      <c r="Y283" s="55"/>
      <c r="Z283" s="55"/>
      <c r="AA283" s="55"/>
      <c r="AB283" s="55"/>
      <c r="AC283" s="55"/>
      <c r="AD283" s="55"/>
      <c r="AE283" s="55"/>
      <c r="AF283" s="55"/>
      <c r="AG283" s="55"/>
      <c r="AH283" s="55"/>
      <c r="AI283" s="55"/>
      <c r="AJ283" s="55"/>
      <c r="AK283" s="55"/>
      <c r="AL283" s="55"/>
      <c r="AM283" s="55"/>
      <c r="AN283" s="55"/>
      <c r="AO283" s="55"/>
      <c r="AP283" s="55"/>
      <c r="AQ283" s="55"/>
      <c r="AR283" s="55"/>
      <c r="AS283" s="55"/>
      <c r="AT283" s="55"/>
      <c r="AU283" s="55"/>
      <c r="AV283" s="55"/>
      <c r="AW283" s="55"/>
      <c r="AX283" s="55"/>
      <c r="AY283" s="55"/>
      <c r="AZ283" s="55"/>
      <c r="BA283" s="55"/>
      <c r="BB283" s="55"/>
      <c r="BC283" s="55"/>
      <c r="BD283" s="55"/>
      <c r="BE283" s="55"/>
      <c r="BF283" s="55"/>
      <c r="BG283" s="55"/>
      <c r="BH283" s="55"/>
      <c r="BI283" s="55"/>
      <c r="BJ283" s="55"/>
      <c r="BK283" s="55"/>
      <c r="BL283" s="55"/>
      <c r="BM283" s="55"/>
      <c r="BN283" s="55"/>
      <c r="BO283" s="55"/>
      <c r="BP283" s="55"/>
      <c r="BQ283" s="55"/>
      <c r="BR283" s="55"/>
      <c r="BS283" s="55"/>
      <c r="BT283" s="55"/>
      <c r="BU283" s="55"/>
      <c r="BV283" s="55"/>
      <c r="BW283" s="55"/>
      <c r="BX283" s="55"/>
      <c r="BY283" s="55"/>
      <c r="BZ283" s="55"/>
      <c r="CA283" s="55"/>
      <c r="CB283" s="55"/>
      <c r="CC283" s="55"/>
      <c r="CD283" s="55"/>
      <c r="CE283" s="55"/>
      <c r="CF283" s="55"/>
      <c r="CG283" s="55"/>
      <c r="CH283" s="55"/>
      <c r="CI283" s="55"/>
      <c r="CJ283" s="55"/>
      <c r="CK283" s="55"/>
      <c r="CL283" s="55"/>
      <c r="CM283" s="55"/>
      <c r="CN283" s="55"/>
      <c r="CO283" s="55"/>
      <c r="CP283" s="55"/>
    </row>
    <row r="284" spans="1:94">
      <c r="A284" s="122"/>
      <c r="B284" s="88"/>
      <c r="C284" s="55"/>
      <c r="D284" s="55"/>
      <c r="E284" s="55"/>
      <c r="F284" s="55"/>
      <c r="G284" s="55"/>
      <c r="H284" s="55"/>
      <c r="I284" s="55"/>
      <c r="J284" s="55"/>
      <c r="K284" s="55"/>
      <c r="L284" s="55"/>
      <c r="M284" s="55"/>
      <c r="N284" s="55"/>
      <c r="O284" s="55"/>
      <c r="P284" s="55"/>
      <c r="Q284" s="55"/>
      <c r="R284" s="55"/>
      <c r="S284" s="55"/>
      <c r="T284" s="55"/>
      <c r="U284" s="55"/>
      <c r="V284" s="55"/>
      <c r="W284" s="55"/>
      <c r="X284" s="55"/>
      <c r="Y284" s="55"/>
      <c r="Z284" s="55"/>
      <c r="AA284" s="55"/>
      <c r="AB284" s="55"/>
      <c r="AC284" s="55"/>
      <c r="AD284" s="55"/>
      <c r="AE284" s="55"/>
      <c r="AF284" s="55"/>
      <c r="AG284" s="55"/>
      <c r="AH284" s="55"/>
      <c r="AI284" s="55"/>
      <c r="AJ284" s="55"/>
      <c r="AK284" s="55"/>
      <c r="AL284" s="55"/>
      <c r="AM284" s="55"/>
      <c r="AN284" s="55"/>
      <c r="AO284" s="55"/>
      <c r="AP284" s="55"/>
      <c r="AQ284" s="55"/>
      <c r="AR284" s="55"/>
      <c r="AS284" s="55"/>
      <c r="AT284" s="55"/>
      <c r="AU284" s="55"/>
      <c r="AV284" s="55"/>
      <c r="AW284" s="55"/>
      <c r="AX284" s="55"/>
      <c r="AY284" s="55"/>
      <c r="AZ284" s="55"/>
      <c r="BA284" s="55"/>
      <c r="BB284" s="55"/>
      <c r="BC284" s="55"/>
      <c r="BD284" s="55"/>
      <c r="BE284" s="55"/>
      <c r="BF284" s="55"/>
      <c r="BG284" s="55"/>
      <c r="BH284" s="55"/>
      <c r="BI284" s="55"/>
      <c r="BJ284" s="55"/>
      <c r="BK284" s="55"/>
      <c r="BL284" s="55"/>
      <c r="BM284" s="55"/>
      <c r="BN284" s="55"/>
      <c r="BO284" s="55"/>
      <c r="BP284" s="55"/>
      <c r="BQ284" s="55"/>
      <c r="BR284" s="55"/>
      <c r="BS284" s="55"/>
      <c r="BT284" s="55"/>
      <c r="BU284" s="55"/>
      <c r="BV284" s="55"/>
      <c r="BW284" s="55"/>
      <c r="BX284" s="55"/>
      <c r="BY284" s="55"/>
      <c r="BZ284" s="55"/>
      <c r="CA284" s="55"/>
      <c r="CB284" s="55"/>
      <c r="CC284" s="55"/>
      <c r="CD284" s="55"/>
      <c r="CE284" s="55"/>
      <c r="CF284" s="55"/>
      <c r="CG284" s="55"/>
      <c r="CH284" s="55"/>
      <c r="CI284" s="55"/>
      <c r="CJ284" s="55"/>
      <c r="CK284" s="55"/>
      <c r="CL284" s="55"/>
      <c r="CM284" s="55"/>
      <c r="CN284" s="55"/>
      <c r="CO284" s="55"/>
      <c r="CP284" s="55"/>
    </row>
    <row r="285" spans="1:94">
      <c r="A285" s="122"/>
      <c r="B285" s="88"/>
      <c r="C285" s="55"/>
      <c r="D285" s="55"/>
      <c r="E285" s="55"/>
      <c r="F285" s="55"/>
      <c r="G285" s="55"/>
      <c r="H285" s="55"/>
      <c r="I285" s="55"/>
      <c r="J285" s="55"/>
      <c r="K285" s="55"/>
      <c r="L285" s="55"/>
      <c r="M285" s="55"/>
      <c r="N285" s="55"/>
      <c r="O285" s="55"/>
      <c r="P285" s="55"/>
      <c r="Q285" s="55"/>
      <c r="R285" s="55"/>
      <c r="S285" s="55"/>
      <c r="T285" s="55"/>
      <c r="U285" s="55"/>
      <c r="V285" s="55"/>
      <c r="W285" s="55"/>
      <c r="X285" s="55"/>
      <c r="Y285" s="55"/>
      <c r="Z285" s="55"/>
      <c r="AA285" s="55"/>
      <c r="AB285" s="55"/>
      <c r="AC285" s="55"/>
      <c r="AD285" s="55"/>
      <c r="AE285" s="55"/>
      <c r="AF285" s="55"/>
      <c r="AG285" s="55"/>
      <c r="AH285" s="55"/>
      <c r="AI285" s="55"/>
      <c r="AJ285" s="55"/>
      <c r="AK285" s="55"/>
      <c r="AL285" s="55"/>
      <c r="AM285" s="55"/>
      <c r="AN285" s="55"/>
      <c r="AO285" s="55"/>
      <c r="AP285" s="55"/>
      <c r="AQ285" s="55"/>
      <c r="AR285" s="55"/>
      <c r="AS285" s="55"/>
      <c r="AT285" s="55"/>
      <c r="AU285" s="55"/>
      <c r="AV285" s="55"/>
      <c r="AW285" s="55"/>
      <c r="AX285" s="55"/>
      <c r="AY285" s="55"/>
      <c r="AZ285" s="55"/>
      <c r="BA285" s="55"/>
      <c r="BB285" s="55"/>
      <c r="BC285" s="55"/>
      <c r="BD285" s="55"/>
      <c r="BE285" s="55"/>
      <c r="BF285" s="55"/>
      <c r="BG285" s="55"/>
      <c r="BH285" s="55"/>
      <c r="BI285" s="55"/>
      <c r="BJ285" s="55"/>
      <c r="BK285" s="55"/>
      <c r="BL285" s="55"/>
      <c r="BM285" s="55"/>
      <c r="BN285" s="55"/>
      <c r="BO285" s="55"/>
      <c r="BP285" s="55"/>
      <c r="BQ285" s="55"/>
      <c r="BR285" s="55"/>
      <c r="BS285" s="55"/>
      <c r="BT285" s="55"/>
      <c r="BU285" s="55"/>
      <c r="BV285" s="55"/>
      <c r="BW285" s="55"/>
      <c r="BX285" s="55"/>
      <c r="BY285" s="55"/>
      <c r="BZ285" s="55"/>
      <c r="CA285" s="55"/>
      <c r="CB285" s="55"/>
      <c r="CC285" s="55"/>
      <c r="CD285" s="55"/>
      <c r="CE285" s="55"/>
      <c r="CF285" s="55"/>
      <c r="CG285" s="55"/>
      <c r="CH285" s="55"/>
      <c r="CI285" s="55"/>
      <c r="CJ285" s="55"/>
      <c r="CK285" s="55"/>
      <c r="CL285" s="55"/>
      <c r="CM285" s="55"/>
      <c r="CN285" s="55"/>
      <c r="CO285" s="55"/>
      <c r="CP285" s="55"/>
    </row>
    <row r="286" spans="1:94">
      <c r="A286" s="122"/>
      <c r="B286" s="88"/>
      <c r="C286" s="55"/>
      <c r="D286" s="55"/>
      <c r="E286" s="55"/>
      <c r="F286" s="55"/>
      <c r="G286" s="55"/>
      <c r="H286" s="55"/>
      <c r="I286" s="55"/>
      <c r="J286" s="55"/>
      <c r="K286" s="55"/>
      <c r="L286" s="55"/>
      <c r="M286" s="55"/>
      <c r="N286" s="55"/>
      <c r="O286" s="55"/>
      <c r="P286" s="55"/>
      <c r="Q286" s="55"/>
      <c r="R286" s="55"/>
      <c r="S286" s="55"/>
      <c r="T286" s="55"/>
      <c r="U286" s="55"/>
      <c r="V286" s="55"/>
      <c r="W286" s="55"/>
      <c r="X286" s="55"/>
      <c r="Y286" s="55"/>
      <c r="Z286" s="55"/>
      <c r="AA286" s="55"/>
      <c r="AB286" s="55"/>
      <c r="AC286" s="55"/>
      <c r="AD286" s="55"/>
      <c r="AE286" s="55"/>
      <c r="AF286" s="55"/>
      <c r="AG286" s="55"/>
      <c r="AH286" s="55"/>
      <c r="AI286" s="55"/>
      <c r="AJ286" s="55"/>
      <c r="AK286" s="55"/>
      <c r="AL286" s="55"/>
      <c r="AM286" s="55"/>
      <c r="AN286" s="55"/>
      <c r="AO286" s="55"/>
      <c r="AP286" s="55"/>
      <c r="AQ286" s="55"/>
      <c r="AR286" s="55"/>
      <c r="AS286" s="55"/>
      <c r="AT286" s="55"/>
      <c r="AU286" s="55"/>
      <c r="AV286" s="55"/>
      <c r="AW286" s="55"/>
      <c r="AX286" s="55"/>
      <c r="AY286" s="55"/>
      <c r="AZ286" s="55"/>
      <c r="BA286" s="55"/>
      <c r="BB286" s="55"/>
      <c r="BC286" s="55"/>
      <c r="BD286" s="55"/>
      <c r="BE286" s="55"/>
      <c r="BF286" s="55"/>
      <c r="BG286" s="55"/>
      <c r="BH286" s="55"/>
      <c r="BI286" s="55"/>
      <c r="BJ286" s="55"/>
      <c r="BK286" s="55"/>
      <c r="BL286" s="55"/>
      <c r="BM286" s="55"/>
      <c r="BN286" s="55"/>
      <c r="BO286" s="55"/>
      <c r="BP286" s="55"/>
      <c r="BQ286" s="55"/>
      <c r="BR286" s="55"/>
      <c r="BS286" s="55"/>
      <c r="BT286" s="55"/>
      <c r="BU286" s="55"/>
      <c r="BV286" s="55"/>
      <c r="BW286" s="55"/>
      <c r="BX286" s="55"/>
      <c r="BY286" s="55"/>
      <c r="BZ286" s="55"/>
      <c r="CA286" s="55"/>
      <c r="CB286" s="55"/>
      <c r="CC286" s="55"/>
      <c r="CD286" s="55"/>
      <c r="CE286" s="55"/>
      <c r="CF286" s="55"/>
      <c r="CG286" s="55"/>
      <c r="CH286" s="55"/>
      <c r="CI286" s="55"/>
      <c r="CJ286" s="55"/>
      <c r="CK286" s="55"/>
      <c r="CL286" s="55"/>
      <c r="CM286" s="55"/>
      <c r="CN286" s="55"/>
      <c r="CO286" s="55"/>
      <c r="CP286" s="55"/>
    </row>
    <row r="287" spans="1:94">
      <c r="A287" s="122"/>
      <c r="B287" s="88"/>
      <c r="C287" s="55"/>
      <c r="D287" s="55"/>
      <c r="E287" s="55"/>
      <c r="F287" s="55"/>
      <c r="G287" s="55"/>
      <c r="H287" s="55"/>
      <c r="I287" s="55"/>
      <c r="J287" s="55"/>
      <c r="K287" s="55"/>
      <c r="L287" s="55"/>
      <c r="M287" s="55"/>
      <c r="N287" s="55"/>
      <c r="O287" s="55"/>
      <c r="P287" s="55"/>
      <c r="Q287" s="55"/>
      <c r="R287" s="55"/>
      <c r="S287" s="55"/>
      <c r="T287" s="55"/>
      <c r="U287" s="55"/>
      <c r="V287" s="55"/>
      <c r="W287" s="55"/>
      <c r="X287" s="55"/>
      <c r="Y287" s="55"/>
      <c r="Z287" s="55"/>
      <c r="AA287" s="55"/>
      <c r="AB287" s="55"/>
      <c r="AC287" s="55"/>
      <c r="AD287" s="55"/>
      <c r="AE287" s="55"/>
      <c r="AF287" s="55"/>
      <c r="AG287" s="55"/>
      <c r="AH287" s="55"/>
      <c r="AI287" s="55"/>
      <c r="AJ287" s="55"/>
      <c r="AK287" s="55"/>
      <c r="AL287" s="55"/>
      <c r="AM287" s="55"/>
      <c r="AN287" s="55"/>
      <c r="AO287" s="55"/>
      <c r="AP287" s="55"/>
      <c r="AQ287" s="55"/>
      <c r="AR287" s="55"/>
      <c r="AS287" s="55"/>
      <c r="AT287" s="55"/>
      <c r="AU287" s="55"/>
      <c r="AV287" s="55"/>
      <c r="AW287" s="55"/>
      <c r="AX287" s="55"/>
      <c r="AY287" s="55"/>
      <c r="AZ287" s="55"/>
      <c r="BA287" s="55"/>
      <c r="BB287" s="55"/>
      <c r="BC287" s="55"/>
      <c r="BD287" s="55"/>
      <c r="BE287" s="55"/>
      <c r="BF287" s="55"/>
      <c r="BG287" s="55"/>
      <c r="BH287" s="55"/>
      <c r="BI287" s="55"/>
      <c r="BJ287" s="55"/>
      <c r="BK287" s="55"/>
      <c r="BL287" s="55"/>
      <c r="BM287" s="55"/>
      <c r="BN287" s="55"/>
      <c r="BO287" s="55"/>
      <c r="BP287" s="55"/>
      <c r="BQ287" s="55"/>
      <c r="BR287" s="55"/>
      <c r="BS287" s="55"/>
      <c r="BT287" s="55"/>
      <c r="BU287" s="55"/>
      <c r="BV287" s="55"/>
      <c r="BW287" s="55"/>
      <c r="BX287" s="55"/>
      <c r="BY287" s="55"/>
      <c r="BZ287" s="55"/>
      <c r="CA287" s="55"/>
      <c r="CB287" s="55"/>
      <c r="CC287" s="55"/>
      <c r="CD287" s="55"/>
      <c r="CE287" s="55"/>
      <c r="CF287" s="55"/>
      <c r="CG287" s="55"/>
      <c r="CH287" s="55"/>
      <c r="CI287" s="55"/>
      <c r="CJ287" s="55"/>
      <c r="CK287" s="55"/>
      <c r="CL287" s="55"/>
      <c r="CM287" s="55"/>
      <c r="CN287" s="55"/>
      <c r="CO287" s="55"/>
      <c r="CP287" s="55"/>
    </row>
    <row r="288" spans="1:94">
      <c r="A288" s="122"/>
      <c r="B288" s="88"/>
      <c r="C288" s="55"/>
      <c r="D288" s="55"/>
      <c r="E288" s="55"/>
      <c r="F288" s="55"/>
      <c r="G288" s="55"/>
      <c r="H288" s="55"/>
      <c r="I288" s="55"/>
      <c r="J288" s="55"/>
      <c r="K288" s="55"/>
      <c r="L288" s="55"/>
      <c r="M288" s="55"/>
      <c r="N288" s="55"/>
      <c r="O288" s="55"/>
      <c r="P288" s="55"/>
      <c r="Q288" s="55"/>
      <c r="R288" s="55"/>
      <c r="S288" s="55"/>
      <c r="T288" s="55"/>
      <c r="U288" s="55"/>
      <c r="V288" s="55"/>
      <c r="W288" s="55"/>
      <c r="X288" s="55"/>
      <c r="Y288" s="55"/>
      <c r="Z288" s="55"/>
      <c r="AA288" s="55"/>
      <c r="AB288" s="55"/>
      <c r="AC288" s="55"/>
      <c r="AD288" s="55"/>
      <c r="AE288" s="55"/>
      <c r="AF288" s="55"/>
      <c r="AG288" s="55"/>
      <c r="AH288" s="55"/>
      <c r="AI288" s="55"/>
      <c r="AJ288" s="55"/>
      <c r="AK288" s="55"/>
      <c r="AL288" s="55"/>
      <c r="AM288" s="55"/>
      <c r="AN288" s="55"/>
      <c r="AO288" s="55"/>
      <c r="AP288" s="55"/>
      <c r="AQ288" s="55"/>
      <c r="AR288" s="55"/>
      <c r="AS288" s="55"/>
      <c r="AT288" s="55"/>
      <c r="AU288" s="55"/>
      <c r="AV288" s="55"/>
      <c r="AW288" s="55"/>
      <c r="AX288" s="55"/>
      <c r="AY288" s="55"/>
      <c r="AZ288" s="55"/>
      <c r="BA288" s="55"/>
      <c r="BB288" s="55"/>
      <c r="BC288" s="55"/>
      <c r="BD288" s="55"/>
      <c r="BE288" s="55"/>
      <c r="BF288" s="55"/>
      <c r="BG288" s="55"/>
      <c r="BH288" s="55"/>
      <c r="BI288" s="55"/>
      <c r="BJ288" s="55"/>
      <c r="BK288" s="55"/>
      <c r="BL288" s="55"/>
      <c r="BM288" s="55"/>
      <c r="BN288" s="55"/>
      <c r="BO288" s="55"/>
      <c r="BP288" s="55"/>
      <c r="BQ288" s="55"/>
      <c r="BR288" s="55"/>
      <c r="BS288" s="55"/>
      <c r="BT288" s="55"/>
      <c r="BU288" s="55"/>
      <c r="BV288" s="55"/>
      <c r="BW288" s="55"/>
      <c r="BX288" s="55"/>
      <c r="BY288" s="55"/>
      <c r="BZ288" s="55"/>
      <c r="CA288" s="55"/>
      <c r="CB288" s="55"/>
      <c r="CC288" s="55"/>
      <c r="CD288" s="55"/>
      <c r="CE288" s="55"/>
      <c r="CF288" s="55"/>
      <c r="CG288" s="55"/>
      <c r="CH288" s="55"/>
      <c r="CI288" s="55"/>
      <c r="CJ288" s="55"/>
      <c r="CK288" s="55"/>
      <c r="CL288" s="55"/>
      <c r="CM288" s="55"/>
      <c r="CN288" s="55"/>
      <c r="CO288" s="55"/>
      <c r="CP288" s="55"/>
    </row>
    <row r="289" spans="1:94">
      <c r="A289" s="122"/>
      <c r="B289" s="88"/>
      <c r="C289" s="55"/>
      <c r="D289" s="55"/>
      <c r="E289" s="55"/>
      <c r="F289" s="55"/>
      <c r="G289" s="55"/>
      <c r="H289" s="55"/>
      <c r="I289" s="55"/>
      <c r="J289" s="55"/>
      <c r="K289" s="55"/>
      <c r="L289" s="55"/>
      <c r="M289" s="55"/>
      <c r="N289" s="55"/>
      <c r="O289" s="55"/>
      <c r="P289" s="55"/>
      <c r="Q289" s="55"/>
      <c r="R289" s="55"/>
      <c r="S289" s="55"/>
      <c r="T289" s="55"/>
      <c r="U289" s="55"/>
      <c r="V289" s="55"/>
      <c r="W289" s="55"/>
      <c r="X289" s="55"/>
      <c r="Y289" s="55"/>
      <c r="Z289" s="55"/>
      <c r="AA289" s="55"/>
      <c r="AB289" s="55"/>
      <c r="AC289" s="55"/>
      <c r="AD289" s="55"/>
      <c r="AE289" s="55"/>
      <c r="AF289" s="55"/>
      <c r="AG289" s="55"/>
      <c r="AH289" s="55"/>
      <c r="AI289" s="55"/>
      <c r="AJ289" s="55"/>
      <c r="AK289" s="55"/>
      <c r="AL289" s="55"/>
      <c r="AM289" s="55"/>
      <c r="AN289" s="55"/>
      <c r="AO289" s="55"/>
      <c r="AP289" s="55"/>
      <c r="AQ289" s="55"/>
      <c r="AR289" s="55"/>
      <c r="AS289" s="55"/>
      <c r="AT289" s="55"/>
      <c r="AU289" s="55"/>
      <c r="AV289" s="55"/>
      <c r="AW289" s="55"/>
      <c r="AX289" s="55"/>
      <c r="AY289" s="55"/>
      <c r="AZ289" s="55"/>
      <c r="BA289" s="55"/>
      <c r="BB289" s="55"/>
      <c r="BC289" s="55"/>
      <c r="BD289" s="55"/>
      <c r="BE289" s="55"/>
      <c r="BF289" s="55"/>
      <c r="BG289" s="55"/>
      <c r="BH289" s="55"/>
      <c r="BI289" s="55"/>
      <c r="BJ289" s="55"/>
      <c r="BK289" s="55"/>
      <c r="BL289" s="55"/>
      <c r="BM289" s="55"/>
      <c r="BN289" s="55"/>
      <c r="BO289" s="55"/>
      <c r="BP289" s="55"/>
      <c r="BQ289" s="55"/>
      <c r="BR289" s="55"/>
      <c r="BS289" s="55"/>
      <c r="BT289" s="55"/>
      <c r="BU289" s="55"/>
      <c r="BV289" s="55"/>
      <c r="BW289" s="55"/>
      <c r="BX289" s="55"/>
      <c r="BY289" s="55"/>
      <c r="BZ289" s="55"/>
      <c r="CA289" s="55"/>
      <c r="CB289" s="55"/>
      <c r="CC289" s="55"/>
      <c r="CD289" s="55"/>
      <c r="CE289" s="55"/>
      <c r="CF289" s="55"/>
      <c r="CG289" s="55"/>
      <c r="CH289" s="55"/>
      <c r="CI289" s="55"/>
      <c r="CJ289" s="55"/>
      <c r="CK289" s="55"/>
      <c r="CL289" s="55"/>
      <c r="CM289" s="55"/>
      <c r="CN289" s="55"/>
      <c r="CO289" s="55"/>
      <c r="CP289" s="55"/>
    </row>
    <row r="290" spans="1:94">
      <c r="A290" s="122"/>
      <c r="B290" s="88"/>
      <c r="C290" s="55"/>
      <c r="D290" s="55"/>
      <c r="E290" s="55"/>
      <c r="F290" s="55"/>
      <c r="G290" s="55"/>
      <c r="H290" s="55"/>
      <c r="I290" s="55"/>
      <c r="J290" s="55"/>
      <c r="K290" s="55"/>
      <c r="L290" s="55"/>
      <c r="M290" s="55"/>
      <c r="N290" s="55"/>
      <c r="O290" s="55"/>
      <c r="P290" s="55"/>
      <c r="Q290" s="55"/>
      <c r="R290" s="55"/>
      <c r="S290" s="55"/>
      <c r="T290" s="55"/>
      <c r="U290" s="55"/>
      <c r="V290" s="55"/>
      <c r="W290" s="55"/>
      <c r="X290" s="55"/>
      <c r="Y290" s="55"/>
      <c r="Z290" s="55"/>
      <c r="AA290" s="55"/>
      <c r="AB290" s="55"/>
      <c r="AC290" s="55"/>
      <c r="AD290" s="55"/>
      <c r="AE290" s="55"/>
      <c r="AF290" s="55"/>
      <c r="AG290" s="55"/>
      <c r="AH290" s="55"/>
      <c r="AI290" s="55"/>
      <c r="AJ290" s="55"/>
      <c r="AK290" s="55"/>
      <c r="AL290" s="55"/>
      <c r="AM290" s="55"/>
      <c r="AN290" s="55"/>
      <c r="AO290" s="55"/>
      <c r="AP290" s="55"/>
      <c r="AQ290" s="55"/>
      <c r="AR290" s="55"/>
      <c r="AS290" s="55"/>
      <c r="AT290" s="55"/>
      <c r="AU290" s="55"/>
      <c r="AV290" s="55"/>
      <c r="AW290" s="55"/>
      <c r="AX290" s="55"/>
      <c r="AY290" s="55"/>
      <c r="AZ290" s="55"/>
      <c r="BA290" s="55"/>
      <c r="BB290" s="55"/>
      <c r="BC290" s="55"/>
      <c r="BD290" s="55"/>
      <c r="BE290" s="55"/>
      <c r="BF290" s="55"/>
      <c r="BG290" s="55"/>
      <c r="BH290" s="55"/>
      <c r="BI290" s="55"/>
      <c r="BJ290" s="55"/>
      <c r="BK290" s="55"/>
      <c r="BL290" s="55"/>
      <c r="BM290" s="55"/>
      <c r="BN290" s="55"/>
      <c r="BO290" s="55"/>
      <c r="BP290" s="55"/>
      <c r="BQ290" s="55"/>
      <c r="BR290" s="55"/>
      <c r="BS290" s="55"/>
      <c r="BT290" s="55"/>
      <c r="BU290" s="55"/>
      <c r="BV290" s="55"/>
      <c r="BW290" s="55"/>
      <c r="BX290" s="55"/>
      <c r="BY290" s="55"/>
      <c r="BZ290" s="55"/>
      <c r="CA290" s="55"/>
      <c r="CB290" s="55"/>
      <c r="CC290" s="55"/>
      <c r="CD290" s="55"/>
      <c r="CE290" s="55"/>
      <c r="CF290" s="55"/>
      <c r="CG290" s="55"/>
      <c r="CH290" s="55"/>
      <c r="CI290" s="55"/>
      <c r="CJ290" s="55"/>
      <c r="CK290" s="55"/>
      <c r="CL290" s="55"/>
      <c r="CM290" s="55"/>
      <c r="CN290" s="55"/>
      <c r="CO290" s="55"/>
      <c r="CP290" s="55"/>
    </row>
    <row r="291" spans="1:94">
      <c r="A291" s="122"/>
      <c r="B291" s="88"/>
      <c r="C291" s="55"/>
      <c r="D291" s="55"/>
      <c r="E291" s="55"/>
      <c r="F291" s="55"/>
      <c r="G291" s="55"/>
      <c r="H291" s="55"/>
      <c r="I291" s="55"/>
      <c r="J291" s="55"/>
      <c r="K291" s="55"/>
      <c r="L291" s="55"/>
      <c r="M291" s="55"/>
      <c r="N291" s="55"/>
      <c r="O291" s="55"/>
      <c r="P291" s="55"/>
      <c r="Q291" s="55"/>
      <c r="R291" s="55"/>
      <c r="S291" s="55"/>
      <c r="T291" s="55"/>
      <c r="U291" s="55"/>
      <c r="V291" s="55"/>
      <c r="W291" s="55"/>
      <c r="X291" s="55"/>
      <c r="Y291" s="55"/>
      <c r="Z291" s="55"/>
      <c r="AA291" s="55"/>
      <c r="AB291" s="55"/>
      <c r="AC291" s="55"/>
      <c r="AD291" s="55"/>
      <c r="AE291" s="55"/>
      <c r="AF291" s="55"/>
      <c r="AG291" s="55"/>
      <c r="AH291" s="55"/>
      <c r="AI291" s="55"/>
      <c r="AJ291" s="55"/>
      <c r="AK291" s="55"/>
      <c r="AL291" s="55"/>
      <c r="AM291" s="55"/>
      <c r="AN291" s="55"/>
      <c r="AO291" s="55"/>
      <c r="AP291" s="55"/>
      <c r="AQ291" s="55"/>
      <c r="AR291" s="55"/>
      <c r="AS291" s="55"/>
      <c r="AT291" s="55"/>
      <c r="AU291" s="55"/>
      <c r="AV291" s="55"/>
      <c r="AW291" s="55"/>
      <c r="AX291" s="55"/>
      <c r="AY291" s="55"/>
      <c r="AZ291" s="55"/>
      <c r="BA291" s="55"/>
      <c r="BB291" s="55"/>
      <c r="BC291" s="55"/>
      <c r="BD291" s="55"/>
      <c r="BE291" s="55"/>
      <c r="BF291" s="55"/>
      <c r="BG291" s="55"/>
      <c r="BH291" s="55"/>
      <c r="BI291" s="55"/>
      <c r="BJ291" s="55"/>
      <c r="BK291" s="55"/>
      <c r="BL291" s="55"/>
      <c r="BM291" s="55"/>
      <c r="BN291" s="55"/>
      <c r="BO291" s="55"/>
      <c r="BP291" s="55"/>
      <c r="BQ291" s="55"/>
      <c r="BR291" s="55"/>
      <c r="BS291" s="55"/>
      <c r="BT291" s="55"/>
      <c r="BU291" s="55"/>
      <c r="BV291" s="55"/>
      <c r="BW291" s="55"/>
      <c r="BX291" s="55"/>
      <c r="BY291" s="55"/>
      <c r="BZ291" s="55"/>
      <c r="CA291" s="55"/>
      <c r="CB291" s="55"/>
      <c r="CC291" s="55"/>
      <c r="CD291" s="55"/>
      <c r="CE291" s="55"/>
      <c r="CF291" s="55"/>
      <c r="CG291" s="55"/>
      <c r="CH291" s="55"/>
      <c r="CI291" s="55"/>
      <c r="CJ291" s="55"/>
      <c r="CK291" s="55"/>
      <c r="CL291" s="55"/>
      <c r="CM291" s="55"/>
      <c r="CN291" s="55"/>
      <c r="CO291" s="55"/>
      <c r="CP291" s="55"/>
    </row>
    <row r="292" spans="1:94">
      <c r="A292" s="122"/>
      <c r="B292" s="88"/>
      <c r="C292" s="55"/>
      <c r="D292" s="55"/>
      <c r="E292" s="55"/>
      <c r="F292" s="55"/>
      <c r="G292" s="55"/>
      <c r="H292" s="55"/>
      <c r="I292" s="55"/>
      <c r="J292" s="55"/>
      <c r="K292" s="55"/>
      <c r="L292" s="55"/>
      <c r="M292" s="55"/>
      <c r="N292" s="55"/>
      <c r="O292" s="55"/>
      <c r="P292" s="55"/>
      <c r="Q292" s="55"/>
      <c r="R292" s="55"/>
      <c r="S292" s="55"/>
      <c r="T292" s="55"/>
      <c r="U292" s="55"/>
      <c r="V292" s="55"/>
      <c r="W292" s="55"/>
      <c r="X292" s="55"/>
      <c r="Y292" s="55"/>
      <c r="Z292" s="55"/>
      <c r="AA292" s="55"/>
      <c r="AB292" s="55"/>
      <c r="AC292" s="55"/>
      <c r="AD292" s="55"/>
      <c r="AE292" s="55"/>
      <c r="AF292" s="55"/>
      <c r="AG292" s="55"/>
      <c r="AH292" s="55"/>
      <c r="AI292" s="55"/>
      <c r="AJ292" s="55"/>
      <c r="AK292" s="55"/>
      <c r="AL292" s="55"/>
      <c r="AM292" s="55"/>
      <c r="AN292" s="55"/>
      <c r="AO292" s="55"/>
      <c r="AP292" s="55"/>
      <c r="AQ292" s="55"/>
      <c r="AR292" s="55"/>
      <c r="AS292" s="55"/>
      <c r="AT292" s="55"/>
      <c r="AU292" s="55"/>
      <c r="AV292" s="55"/>
      <c r="AW292" s="55"/>
      <c r="AX292" s="55"/>
      <c r="AY292" s="55"/>
      <c r="AZ292" s="55"/>
      <c r="BA292" s="55"/>
      <c r="BB292" s="55"/>
      <c r="BC292" s="55"/>
      <c r="BD292" s="55"/>
      <c r="BE292" s="55"/>
      <c r="BF292" s="55"/>
      <c r="BG292" s="55"/>
      <c r="BH292" s="55"/>
      <c r="BI292" s="55"/>
      <c r="BJ292" s="55"/>
      <c r="BK292" s="55"/>
      <c r="BL292" s="55"/>
      <c r="BM292" s="55"/>
      <c r="BN292" s="55"/>
      <c r="BO292" s="55"/>
      <c r="BP292" s="55"/>
      <c r="BQ292" s="55"/>
      <c r="BR292" s="55"/>
      <c r="BS292" s="55"/>
      <c r="BT292" s="55"/>
      <c r="BU292" s="55"/>
      <c r="BV292" s="55"/>
      <c r="BW292" s="55"/>
      <c r="BX292" s="55"/>
      <c r="BY292" s="55"/>
      <c r="BZ292" s="55"/>
      <c r="CA292" s="55"/>
      <c r="CB292" s="55"/>
      <c r="CC292" s="55"/>
      <c r="CD292" s="55"/>
      <c r="CE292" s="55"/>
      <c r="CF292" s="55"/>
      <c r="CG292" s="55"/>
      <c r="CH292" s="55"/>
      <c r="CI292" s="55"/>
      <c r="CJ292" s="55"/>
      <c r="CK292" s="55"/>
      <c r="CL292" s="55"/>
      <c r="CM292" s="55"/>
      <c r="CN292" s="55"/>
      <c r="CO292" s="55"/>
      <c r="CP292" s="55"/>
    </row>
    <row r="293" spans="1:94">
      <c r="A293" s="122"/>
      <c r="B293" s="88"/>
      <c r="C293" s="55"/>
      <c r="D293" s="55"/>
      <c r="E293" s="55"/>
      <c r="F293" s="55"/>
      <c r="G293" s="55"/>
      <c r="H293" s="55"/>
      <c r="I293" s="55"/>
      <c r="J293" s="55"/>
      <c r="K293" s="55"/>
      <c r="L293" s="55"/>
      <c r="M293" s="55"/>
      <c r="N293" s="55"/>
      <c r="O293" s="55"/>
      <c r="P293" s="55"/>
      <c r="Q293" s="55"/>
      <c r="R293" s="55"/>
      <c r="S293" s="55"/>
      <c r="T293" s="55"/>
      <c r="U293" s="55"/>
      <c r="V293" s="55"/>
      <c r="W293" s="55"/>
      <c r="X293" s="55"/>
      <c r="Y293" s="55"/>
      <c r="Z293" s="55"/>
      <c r="AA293" s="55"/>
      <c r="AB293" s="55"/>
      <c r="AC293" s="55"/>
      <c r="AD293" s="55"/>
      <c r="AE293" s="55"/>
      <c r="AF293" s="55"/>
      <c r="AG293" s="55"/>
      <c r="AH293" s="55"/>
      <c r="AI293" s="55"/>
      <c r="AJ293" s="55"/>
      <c r="AK293" s="55"/>
      <c r="AL293" s="55"/>
      <c r="AM293" s="55"/>
      <c r="AN293" s="55"/>
      <c r="AO293" s="55"/>
      <c r="AP293" s="55"/>
      <c r="AQ293" s="55"/>
      <c r="AR293" s="55"/>
      <c r="AS293" s="55"/>
      <c r="AT293" s="55"/>
      <c r="AU293" s="55"/>
      <c r="AV293" s="55"/>
      <c r="AW293" s="55"/>
      <c r="AX293" s="55"/>
      <c r="AY293" s="55"/>
      <c r="AZ293" s="55"/>
      <c r="BA293" s="55"/>
      <c r="BB293" s="55"/>
      <c r="BC293" s="55"/>
      <c r="BD293" s="55"/>
      <c r="BE293" s="55"/>
      <c r="BF293" s="55"/>
      <c r="BG293" s="55"/>
      <c r="BH293" s="55"/>
      <c r="BI293" s="55"/>
      <c r="BJ293" s="55"/>
      <c r="BK293" s="55"/>
      <c r="BL293" s="55"/>
      <c r="BM293" s="55"/>
      <c r="BN293" s="55"/>
      <c r="BO293" s="55"/>
      <c r="BP293" s="55"/>
      <c r="BQ293" s="55"/>
      <c r="BR293" s="55"/>
      <c r="BS293" s="55"/>
      <c r="BT293" s="55"/>
      <c r="BU293" s="55"/>
      <c r="BV293" s="55"/>
      <c r="BW293" s="55"/>
      <c r="BX293" s="55"/>
      <c r="BY293" s="55"/>
      <c r="BZ293" s="55"/>
      <c r="CA293" s="55"/>
      <c r="CB293" s="55"/>
      <c r="CC293" s="55"/>
      <c r="CD293" s="55"/>
      <c r="CE293" s="55"/>
      <c r="CF293" s="55"/>
      <c r="CG293" s="55"/>
      <c r="CH293" s="55"/>
      <c r="CI293" s="55"/>
      <c r="CJ293" s="55"/>
      <c r="CK293" s="55"/>
      <c r="CL293" s="55"/>
      <c r="CM293" s="55"/>
      <c r="CN293" s="55"/>
      <c r="CO293" s="55"/>
      <c r="CP293" s="55"/>
    </row>
    <row r="294" spans="1:94">
      <c r="A294" s="122"/>
      <c r="B294" s="88"/>
      <c r="C294" s="55"/>
      <c r="D294" s="55"/>
      <c r="E294" s="55"/>
      <c r="F294" s="55"/>
      <c r="G294" s="55"/>
      <c r="H294" s="55"/>
      <c r="I294" s="55"/>
      <c r="J294" s="55"/>
      <c r="K294" s="55"/>
      <c r="L294" s="55"/>
      <c r="M294" s="55"/>
      <c r="N294" s="55"/>
      <c r="O294" s="55"/>
      <c r="P294" s="55"/>
      <c r="Q294" s="55"/>
      <c r="R294" s="55"/>
      <c r="S294" s="55"/>
      <c r="T294" s="55"/>
      <c r="U294" s="55"/>
      <c r="V294" s="55"/>
      <c r="W294" s="55"/>
      <c r="X294" s="55"/>
      <c r="Y294" s="55"/>
      <c r="Z294" s="55"/>
      <c r="AA294" s="55"/>
      <c r="AB294" s="55"/>
      <c r="AC294" s="55"/>
      <c r="AD294" s="55"/>
      <c r="AE294" s="55"/>
      <c r="AF294" s="55"/>
      <c r="AG294" s="55"/>
      <c r="AH294" s="55"/>
      <c r="AI294" s="55"/>
      <c r="AJ294" s="55"/>
      <c r="AK294" s="55"/>
      <c r="AL294" s="55"/>
      <c r="AM294" s="55"/>
      <c r="AN294" s="55"/>
      <c r="AO294" s="55"/>
      <c r="AP294" s="55"/>
      <c r="AQ294" s="55"/>
      <c r="AR294" s="55"/>
      <c r="AS294" s="55"/>
      <c r="AT294" s="55"/>
      <c r="AU294" s="55"/>
      <c r="AV294" s="55"/>
      <c r="AW294" s="55"/>
      <c r="AX294" s="55"/>
      <c r="AY294" s="55"/>
      <c r="AZ294" s="55"/>
      <c r="BA294" s="55"/>
      <c r="BB294" s="55"/>
      <c r="BC294" s="55"/>
      <c r="BD294" s="55"/>
      <c r="BE294" s="55"/>
      <c r="BF294" s="55"/>
      <c r="BG294" s="55"/>
      <c r="BH294" s="55"/>
      <c r="BI294" s="55"/>
      <c r="BJ294" s="55"/>
      <c r="BK294" s="55"/>
      <c r="BL294" s="55"/>
      <c r="BM294" s="55"/>
      <c r="BN294" s="55"/>
      <c r="BO294" s="55"/>
      <c r="BP294" s="55"/>
      <c r="BQ294" s="55"/>
      <c r="BR294" s="55"/>
      <c r="BS294" s="55"/>
      <c r="BT294" s="55"/>
      <c r="BU294" s="55"/>
      <c r="BV294" s="55"/>
      <c r="BW294" s="55"/>
      <c r="BX294" s="55"/>
      <c r="BY294" s="55"/>
      <c r="BZ294" s="55"/>
      <c r="CA294" s="55"/>
      <c r="CB294" s="55"/>
      <c r="CC294" s="55"/>
      <c r="CD294" s="55"/>
      <c r="CE294" s="55"/>
      <c r="CF294" s="55"/>
      <c r="CG294" s="55"/>
      <c r="CH294" s="55"/>
      <c r="CI294" s="55"/>
      <c r="CJ294" s="55"/>
      <c r="CK294" s="55"/>
      <c r="CL294" s="55"/>
      <c r="CM294" s="55"/>
      <c r="CN294" s="55"/>
      <c r="CO294" s="55"/>
      <c r="CP294" s="55"/>
    </row>
    <row r="295" spans="1:94">
      <c r="A295" s="122"/>
      <c r="B295" s="88"/>
      <c r="C295" s="55"/>
      <c r="D295" s="55"/>
      <c r="E295" s="55"/>
      <c r="F295" s="55"/>
      <c r="G295" s="55"/>
      <c r="H295" s="55"/>
      <c r="I295" s="55"/>
      <c r="J295" s="55"/>
      <c r="K295" s="55"/>
      <c r="L295" s="55"/>
      <c r="M295" s="55"/>
      <c r="N295" s="55"/>
      <c r="O295" s="55"/>
      <c r="P295" s="55"/>
      <c r="Q295" s="55"/>
      <c r="R295" s="55"/>
      <c r="S295" s="55"/>
      <c r="T295" s="55"/>
      <c r="U295" s="55"/>
      <c r="V295" s="55"/>
      <c r="W295" s="55"/>
      <c r="X295" s="55"/>
      <c r="Y295" s="55"/>
      <c r="Z295" s="55"/>
      <c r="AA295" s="55"/>
      <c r="AB295" s="55"/>
      <c r="AC295" s="55"/>
      <c r="AD295" s="55"/>
      <c r="AE295" s="55"/>
      <c r="AF295" s="55"/>
      <c r="AG295" s="55"/>
      <c r="AH295" s="55"/>
      <c r="AI295" s="55"/>
      <c r="AJ295" s="55"/>
      <c r="AK295" s="55"/>
      <c r="AL295" s="55"/>
      <c r="AM295" s="55"/>
      <c r="AN295" s="55"/>
      <c r="AO295" s="55"/>
      <c r="AP295" s="55"/>
      <c r="AQ295" s="55"/>
      <c r="AR295" s="55"/>
      <c r="AS295" s="55"/>
      <c r="AT295" s="55"/>
      <c r="AU295" s="55"/>
      <c r="AV295" s="55"/>
      <c r="AW295" s="55"/>
      <c r="AX295" s="55"/>
      <c r="AY295" s="55"/>
      <c r="AZ295" s="55"/>
      <c r="BA295" s="55"/>
      <c r="BB295" s="55"/>
      <c r="BC295" s="55"/>
      <c r="BD295" s="55"/>
      <c r="BE295" s="55"/>
      <c r="BF295" s="55"/>
      <c r="BG295" s="55"/>
      <c r="BH295" s="55"/>
      <c r="BI295" s="55"/>
      <c r="BJ295" s="55"/>
      <c r="BK295" s="55"/>
      <c r="BL295" s="55"/>
      <c r="BM295" s="55"/>
      <c r="BN295" s="55"/>
      <c r="BO295" s="55"/>
      <c r="BP295" s="55"/>
      <c r="BQ295" s="55"/>
      <c r="BR295" s="55"/>
      <c r="BS295" s="55"/>
      <c r="BT295" s="55"/>
      <c r="BU295" s="55"/>
      <c r="BV295" s="55"/>
      <c r="BW295" s="55"/>
      <c r="BX295" s="55"/>
      <c r="BY295" s="55"/>
      <c r="BZ295" s="55"/>
      <c r="CA295" s="55"/>
      <c r="CB295" s="55"/>
      <c r="CC295" s="55"/>
      <c r="CD295" s="55"/>
      <c r="CE295" s="55"/>
      <c r="CF295" s="55"/>
      <c r="CG295" s="55"/>
      <c r="CH295" s="55"/>
      <c r="CI295" s="55"/>
      <c r="CJ295" s="55"/>
      <c r="CK295" s="55"/>
      <c r="CL295" s="55"/>
      <c r="CM295" s="55"/>
      <c r="CN295" s="55"/>
      <c r="CO295" s="55"/>
      <c r="CP295" s="55"/>
    </row>
    <row r="296" spans="1:94">
      <c r="A296" s="122"/>
      <c r="B296" s="88"/>
      <c r="C296" s="55"/>
      <c r="D296" s="55"/>
      <c r="E296" s="55"/>
      <c r="F296" s="55"/>
      <c r="G296" s="55"/>
      <c r="H296" s="55"/>
      <c r="I296" s="55"/>
      <c r="J296" s="55"/>
      <c r="K296" s="55"/>
      <c r="L296" s="55"/>
      <c r="M296" s="55"/>
      <c r="N296" s="55"/>
      <c r="O296" s="55"/>
      <c r="P296" s="55"/>
      <c r="Q296" s="55"/>
      <c r="R296" s="55"/>
      <c r="S296" s="55"/>
      <c r="T296" s="55"/>
      <c r="U296" s="55"/>
      <c r="V296" s="55"/>
      <c r="W296" s="55"/>
      <c r="X296" s="55"/>
      <c r="Y296" s="55"/>
      <c r="Z296" s="55"/>
      <c r="AA296" s="55"/>
      <c r="AB296" s="55"/>
      <c r="AC296" s="55"/>
      <c r="AD296" s="55"/>
      <c r="AE296" s="55"/>
      <c r="AF296" s="55"/>
      <c r="AG296" s="55"/>
      <c r="AH296" s="55"/>
      <c r="AI296" s="55"/>
      <c r="AJ296" s="55"/>
      <c r="AK296" s="55"/>
      <c r="AL296" s="55"/>
      <c r="AM296" s="55"/>
      <c r="AN296" s="55"/>
      <c r="AO296" s="55"/>
      <c r="AP296" s="55"/>
      <c r="AQ296" s="55"/>
      <c r="AR296" s="55"/>
      <c r="AS296" s="55"/>
      <c r="AT296" s="55"/>
      <c r="AU296" s="55"/>
      <c r="AV296" s="55"/>
      <c r="AW296" s="55"/>
      <c r="AX296" s="55"/>
      <c r="AY296" s="55"/>
      <c r="AZ296" s="55"/>
      <c r="BA296" s="55"/>
      <c r="BB296" s="55"/>
      <c r="BC296" s="55"/>
      <c r="BD296" s="55"/>
      <c r="BE296" s="55"/>
      <c r="BF296" s="55"/>
      <c r="BG296" s="55"/>
      <c r="BH296" s="55"/>
      <c r="BI296" s="55"/>
      <c r="BJ296" s="55"/>
      <c r="BK296" s="55"/>
      <c r="BL296" s="55"/>
      <c r="BM296" s="55"/>
      <c r="BN296" s="55"/>
      <c r="BO296" s="55"/>
      <c r="BP296" s="55"/>
      <c r="BQ296" s="55"/>
      <c r="BR296" s="55"/>
      <c r="BS296" s="55"/>
      <c r="BT296" s="55"/>
      <c r="BU296" s="55"/>
      <c r="BV296" s="55"/>
      <c r="BW296" s="55"/>
      <c r="BX296" s="55"/>
      <c r="BY296" s="55"/>
      <c r="BZ296" s="55"/>
      <c r="CA296" s="55"/>
      <c r="CB296" s="55"/>
      <c r="CC296" s="55"/>
      <c r="CD296" s="55"/>
      <c r="CE296" s="55"/>
      <c r="CF296" s="55"/>
      <c r="CG296" s="55"/>
      <c r="CH296" s="55"/>
      <c r="CI296" s="55"/>
      <c r="CJ296" s="55"/>
      <c r="CK296" s="55"/>
      <c r="CL296" s="55"/>
      <c r="CM296" s="55"/>
      <c r="CN296" s="55"/>
      <c r="CO296" s="55"/>
      <c r="CP296" s="55"/>
    </row>
    <row r="297" spans="1:94">
      <c r="A297" s="122"/>
      <c r="B297" s="88"/>
      <c r="C297" s="55"/>
      <c r="D297" s="55"/>
      <c r="E297" s="55"/>
      <c r="F297" s="55"/>
      <c r="G297" s="55"/>
      <c r="H297" s="55"/>
      <c r="I297" s="55"/>
      <c r="J297" s="55"/>
      <c r="K297" s="55"/>
      <c r="L297" s="55"/>
      <c r="M297" s="55"/>
      <c r="N297" s="55"/>
      <c r="O297" s="55"/>
      <c r="P297" s="55"/>
      <c r="Q297" s="55"/>
      <c r="R297" s="55"/>
      <c r="S297" s="55"/>
      <c r="T297" s="55"/>
      <c r="U297" s="55"/>
      <c r="V297" s="55"/>
      <c r="W297" s="55"/>
      <c r="X297" s="55"/>
      <c r="Y297" s="55"/>
      <c r="Z297" s="55"/>
      <c r="AA297" s="55"/>
      <c r="AB297" s="55"/>
      <c r="AC297" s="55"/>
      <c r="AD297" s="55"/>
      <c r="AE297" s="55"/>
      <c r="AF297" s="55"/>
      <c r="AG297" s="55"/>
      <c r="AH297" s="55"/>
      <c r="AI297" s="55"/>
      <c r="AJ297" s="55"/>
      <c r="AK297" s="55"/>
      <c r="AL297" s="55"/>
      <c r="AM297" s="55"/>
      <c r="AN297" s="55"/>
      <c r="AO297" s="55"/>
      <c r="AP297" s="55"/>
      <c r="AQ297" s="55"/>
      <c r="AR297" s="55"/>
      <c r="AS297" s="55"/>
      <c r="AT297" s="55"/>
      <c r="AU297" s="55"/>
      <c r="AV297" s="55"/>
      <c r="AW297" s="55"/>
      <c r="AX297" s="55"/>
      <c r="AY297" s="55"/>
      <c r="AZ297" s="55"/>
      <c r="BA297" s="55"/>
      <c r="BB297" s="55"/>
      <c r="BC297" s="55"/>
      <c r="BD297" s="55"/>
      <c r="BE297" s="55"/>
      <c r="BF297" s="55"/>
      <c r="BG297" s="55"/>
      <c r="BH297" s="55"/>
      <c r="BI297" s="55"/>
      <c r="BJ297" s="55"/>
      <c r="BK297" s="55"/>
      <c r="BL297" s="55"/>
      <c r="BM297" s="55"/>
      <c r="BN297" s="55"/>
      <c r="BO297" s="55"/>
      <c r="BP297" s="55"/>
      <c r="BQ297" s="55"/>
      <c r="BR297" s="55"/>
      <c r="BS297" s="55"/>
      <c r="BT297" s="55"/>
      <c r="BU297" s="55"/>
      <c r="BV297" s="55"/>
      <c r="BW297" s="55"/>
      <c r="BX297" s="55"/>
      <c r="BY297" s="55"/>
      <c r="BZ297" s="55"/>
      <c r="CA297" s="55"/>
      <c r="CB297" s="55"/>
      <c r="CC297" s="55"/>
      <c r="CD297" s="55"/>
      <c r="CE297" s="55"/>
      <c r="CF297" s="55"/>
      <c r="CG297" s="55"/>
      <c r="CH297" s="55"/>
      <c r="CI297" s="55"/>
      <c r="CJ297" s="55"/>
      <c r="CK297" s="55"/>
      <c r="CL297" s="55"/>
      <c r="CM297" s="55"/>
      <c r="CN297" s="55"/>
      <c r="CO297" s="55"/>
      <c r="CP297" s="55"/>
    </row>
    <row r="298" spans="1:94">
      <c r="A298" s="122"/>
      <c r="B298" s="88"/>
      <c r="C298" s="55"/>
      <c r="D298" s="55"/>
      <c r="E298" s="55"/>
      <c r="F298" s="55"/>
      <c r="G298" s="55"/>
      <c r="H298" s="55"/>
      <c r="I298" s="55"/>
      <c r="J298" s="55"/>
      <c r="K298" s="55"/>
      <c r="L298" s="55"/>
      <c r="M298" s="55"/>
      <c r="N298" s="55"/>
      <c r="O298" s="55"/>
      <c r="P298" s="55"/>
      <c r="Q298" s="55"/>
      <c r="R298" s="55"/>
      <c r="S298" s="55"/>
      <c r="T298" s="55"/>
      <c r="U298" s="55"/>
      <c r="V298" s="55"/>
      <c r="W298" s="55"/>
      <c r="X298" s="55"/>
      <c r="Y298" s="55"/>
      <c r="Z298" s="55"/>
      <c r="AA298" s="55"/>
      <c r="AB298" s="55"/>
      <c r="AC298" s="55"/>
      <c r="AD298" s="55"/>
      <c r="AE298" s="55"/>
      <c r="AF298" s="55"/>
      <c r="AG298" s="55"/>
      <c r="AH298" s="55"/>
      <c r="AI298" s="55"/>
      <c r="AJ298" s="55"/>
      <c r="AK298" s="55"/>
      <c r="AL298" s="55"/>
      <c r="AM298" s="55"/>
      <c r="AN298" s="55"/>
      <c r="AO298" s="55"/>
      <c r="AP298" s="55"/>
      <c r="AQ298" s="55"/>
      <c r="AR298" s="55"/>
      <c r="AS298" s="55"/>
      <c r="AT298" s="55"/>
      <c r="AU298" s="55"/>
      <c r="AV298" s="55"/>
      <c r="AW298" s="55"/>
      <c r="AX298" s="55"/>
      <c r="AY298" s="55"/>
      <c r="AZ298" s="55"/>
      <c r="BA298" s="55"/>
      <c r="BB298" s="55"/>
      <c r="BC298" s="55"/>
      <c r="BD298" s="55"/>
      <c r="BE298" s="55"/>
      <c r="BF298" s="55"/>
      <c r="BG298" s="55"/>
      <c r="BH298" s="55"/>
      <c r="BI298" s="55"/>
      <c r="BJ298" s="55"/>
      <c r="BK298" s="55"/>
      <c r="BL298" s="55"/>
      <c r="BM298" s="55"/>
      <c r="BN298" s="55"/>
      <c r="BO298" s="55"/>
      <c r="BP298" s="55"/>
      <c r="BQ298" s="55"/>
      <c r="BR298" s="55"/>
      <c r="BS298" s="55"/>
      <c r="BT298" s="55"/>
      <c r="BU298" s="55"/>
      <c r="BV298" s="55"/>
      <c r="BW298" s="55"/>
      <c r="BX298" s="55"/>
      <c r="BY298" s="55"/>
      <c r="BZ298" s="55"/>
      <c r="CA298" s="55"/>
      <c r="CB298" s="55"/>
      <c r="CC298" s="55"/>
      <c r="CD298" s="55"/>
      <c r="CE298" s="55"/>
      <c r="CF298" s="55"/>
      <c r="CG298" s="55"/>
      <c r="CH298" s="55"/>
      <c r="CI298" s="55"/>
      <c r="CJ298" s="55"/>
      <c r="CK298" s="55"/>
      <c r="CL298" s="55"/>
      <c r="CM298" s="55"/>
      <c r="CN298" s="55"/>
      <c r="CO298" s="55"/>
      <c r="CP298" s="55"/>
    </row>
    <row r="299" spans="1:94">
      <c r="A299" s="122"/>
      <c r="B299" s="88"/>
      <c r="C299" s="55"/>
      <c r="D299" s="55"/>
      <c r="E299" s="55"/>
      <c r="F299" s="55"/>
      <c r="G299" s="55"/>
      <c r="H299" s="55"/>
      <c r="I299" s="55"/>
      <c r="J299" s="55"/>
      <c r="K299" s="55"/>
      <c r="L299" s="55"/>
      <c r="M299" s="55"/>
      <c r="N299" s="55"/>
      <c r="O299" s="55"/>
      <c r="P299" s="55"/>
      <c r="Q299" s="55"/>
      <c r="R299" s="55"/>
      <c r="S299" s="55"/>
      <c r="T299" s="55"/>
      <c r="U299" s="55"/>
      <c r="V299" s="55"/>
      <c r="W299" s="55"/>
      <c r="X299" s="55"/>
      <c r="Y299" s="55"/>
      <c r="Z299" s="55"/>
      <c r="AA299" s="55"/>
      <c r="AB299" s="55"/>
      <c r="AC299" s="55"/>
      <c r="AD299" s="55"/>
      <c r="AE299" s="55"/>
      <c r="AF299" s="55"/>
      <c r="AG299" s="55"/>
      <c r="AH299" s="55"/>
      <c r="AI299" s="55"/>
      <c r="AJ299" s="55"/>
      <c r="AK299" s="55"/>
      <c r="AL299" s="55"/>
      <c r="AM299" s="55"/>
      <c r="AN299" s="55"/>
      <c r="AO299" s="55"/>
      <c r="AP299" s="55"/>
      <c r="AQ299" s="55"/>
      <c r="AR299" s="55"/>
      <c r="AS299" s="55"/>
      <c r="AT299" s="55"/>
      <c r="AU299" s="55"/>
      <c r="AV299" s="55"/>
      <c r="AW299" s="55"/>
      <c r="AX299" s="55"/>
      <c r="AY299" s="55"/>
      <c r="AZ299" s="55"/>
      <c r="BA299" s="55"/>
      <c r="BB299" s="55"/>
      <c r="BC299" s="55"/>
      <c r="BD299" s="55"/>
      <c r="BE299" s="55"/>
      <c r="BF299" s="55"/>
      <c r="BG299" s="55"/>
      <c r="BH299" s="55"/>
      <c r="BI299" s="55"/>
      <c r="BJ299" s="55"/>
      <c r="BK299" s="55"/>
      <c r="BL299" s="55"/>
      <c r="BM299" s="55"/>
      <c r="BN299" s="55"/>
      <c r="BO299" s="55"/>
      <c r="BP299" s="55"/>
      <c r="BQ299" s="55"/>
      <c r="BR299" s="55"/>
      <c r="BS299" s="55"/>
      <c r="BT299" s="55"/>
      <c r="BU299" s="55"/>
      <c r="BV299" s="55"/>
      <c r="BW299" s="55"/>
      <c r="BX299" s="55"/>
      <c r="BY299" s="55"/>
      <c r="BZ299" s="55"/>
      <c r="CA299" s="55"/>
      <c r="CB299" s="55"/>
      <c r="CC299" s="55"/>
      <c r="CD299" s="55"/>
      <c r="CE299" s="55"/>
      <c r="CF299" s="55"/>
      <c r="CG299" s="55"/>
      <c r="CH299" s="55"/>
      <c r="CI299" s="55"/>
      <c r="CJ299" s="55"/>
      <c r="CK299" s="55"/>
      <c r="CL299" s="55"/>
      <c r="CM299" s="55"/>
      <c r="CN299" s="55"/>
      <c r="CO299" s="55"/>
      <c r="CP299" s="55"/>
    </row>
    <row r="300" spans="1:94">
      <c r="A300" s="122"/>
      <c r="B300" s="88"/>
      <c r="C300" s="55"/>
      <c r="D300" s="55"/>
      <c r="E300" s="55"/>
      <c r="F300" s="55"/>
      <c r="G300" s="55"/>
      <c r="H300" s="55"/>
      <c r="I300" s="55"/>
      <c r="J300" s="55"/>
      <c r="K300" s="55"/>
      <c r="L300" s="55"/>
      <c r="M300" s="55"/>
      <c r="N300" s="55"/>
      <c r="O300" s="55"/>
      <c r="P300" s="55"/>
      <c r="Q300" s="55"/>
      <c r="R300" s="55"/>
      <c r="S300" s="55"/>
      <c r="T300" s="55"/>
      <c r="U300" s="55"/>
      <c r="V300" s="55"/>
      <c r="W300" s="55"/>
      <c r="X300" s="55"/>
      <c r="Y300" s="55"/>
      <c r="Z300" s="55"/>
      <c r="AA300" s="55"/>
      <c r="AB300" s="55"/>
      <c r="AC300" s="55"/>
      <c r="AD300" s="55"/>
      <c r="AE300" s="55"/>
      <c r="AF300" s="55"/>
      <c r="AG300" s="55"/>
      <c r="AH300" s="55"/>
      <c r="AI300" s="55"/>
      <c r="AJ300" s="55"/>
      <c r="AK300" s="55"/>
      <c r="AL300" s="55"/>
      <c r="AM300" s="55"/>
      <c r="AN300" s="55"/>
      <c r="AO300" s="55"/>
      <c r="AP300" s="55"/>
      <c r="AQ300" s="55"/>
      <c r="AR300" s="55"/>
      <c r="AS300" s="55"/>
      <c r="AT300" s="55"/>
      <c r="AU300" s="55"/>
      <c r="AV300" s="55"/>
      <c r="AW300" s="55"/>
      <c r="AX300" s="55"/>
      <c r="AY300" s="55"/>
      <c r="AZ300" s="55"/>
      <c r="BA300" s="55"/>
      <c r="BB300" s="55"/>
      <c r="BC300" s="55"/>
      <c r="BD300" s="55"/>
      <c r="BE300" s="55"/>
      <c r="BF300" s="55"/>
      <c r="BG300" s="55"/>
      <c r="BH300" s="55"/>
      <c r="BI300" s="55"/>
      <c r="BJ300" s="55"/>
      <c r="BK300" s="55"/>
      <c r="BL300" s="55"/>
      <c r="BM300" s="55"/>
      <c r="BN300" s="55"/>
      <c r="BO300" s="55"/>
      <c r="BP300" s="55"/>
      <c r="BQ300" s="55"/>
      <c r="BR300" s="55"/>
      <c r="BS300" s="55"/>
      <c r="BT300" s="55"/>
      <c r="BU300" s="55"/>
      <c r="BV300" s="55"/>
      <c r="BW300" s="55"/>
      <c r="BX300" s="55"/>
      <c r="BY300" s="55"/>
      <c r="BZ300" s="55"/>
      <c r="CA300" s="55"/>
      <c r="CB300" s="55"/>
      <c r="CC300" s="55"/>
      <c r="CD300" s="55"/>
      <c r="CE300" s="55"/>
      <c r="CF300" s="55"/>
      <c r="CG300" s="55"/>
      <c r="CH300" s="55"/>
      <c r="CI300" s="55"/>
      <c r="CJ300" s="55"/>
      <c r="CK300" s="55"/>
      <c r="CL300" s="55"/>
      <c r="CM300" s="55"/>
      <c r="CN300" s="55"/>
      <c r="CO300" s="55"/>
      <c r="CP300" s="55"/>
    </row>
    <row r="301" spans="1:94">
      <c r="A301" s="122"/>
      <c r="B301" s="88"/>
      <c r="C301" s="55"/>
      <c r="D301" s="55"/>
      <c r="E301" s="55"/>
      <c r="F301" s="55"/>
      <c r="G301" s="55"/>
      <c r="H301" s="55"/>
      <c r="I301" s="55"/>
      <c r="J301" s="55"/>
      <c r="K301" s="55"/>
      <c r="L301" s="55"/>
      <c r="M301" s="55"/>
      <c r="N301" s="55"/>
      <c r="O301" s="55"/>
      <c r="P301" s="55"/>
      <c r="Q301" s="55"/>
      <c r="R301" s="55"/>
      <c r="S301" s="55"/>
      <c r="T301" s="55"/>
      <c r="U301" s="55"/>
      <c r="V301" s="55"/>
      <c r="W301" s="55"/>
      <c r="X301" s="55"/>
      <c r="Y301" s="55"/>
      <c r="Z301" s="55"/>
      <c r="AA301" s="55"/>
      <c r="AB301" s="55"/>
      <c r="AC301" s="55"/>
      <c r="AD301" s="55"/>
      <c r="AE301" s="55"/>
      <c r="AF301" s="55"/>
      <c r="AG301" s="55"/>
      <c r="AH301" s="55"/>
      <c r="AI301" s="55"/>
      <c r="AJ301" s="55"/>
      <c r="AK301" s="55"/>
      <c r="AL301" s="55"/>
      <c r="AM301" s="55"/>
      <c r="AN301" s="55"/>
      <c r="AO301" s="55"/>
      <c r="AP301" s="55"/>
      <c r="AQ301" s="55"/>
      <c r="AR301" s="55"/>
      <c r="AS301" s="55"/>
      <c r="AT301" s="55"/>
      <c r="AU301" s="55"/>
      <c r="AV301" s="55"/>
      <c r="AW301" s="55"/>
      <c r="AX301" s="55"/>
      <c r="AY301" s="55"/>
      <c r="AZ301" s="55"/>
      <c r="BA301" s="55"/>
      <c r="BB301" s="55"/>
      <c r="BC301" s="55"/>
      <c r="BD301" s="55"/>
      <c r="BE301" s="55"/>
      <c r="BF301" s="55"/>
      <c r="BG301" s="55"/>
      <c r="BH301" s="55"/>
      <c r="BI301" s="55"/>
      <c r="BJ301" s="55"/>
      <c r="BK301" s="55"/>
      <c r="BL301" s="55"/>
      <c r="BM301" s="55"/>
      <c r="BN301" s="55"/>
      <c r="BO301" s="55"/>
      <c r="BP301" s="55"/>
      <c r="BQ301" s="55"/>
      <c r="BR301" s="55"/>
      <c r="BS301" s="55"/>
      <c r="BT301" s="55"/>
      <c r="BU301" s="55"/>
      <c r="BV301" s="55"/>
      <c r="BW301" s="55"/>
      <c r="BX301" s="55"/>
      <c r="BY301" s="55"/>
      <c r="BZ301" s="55"/>
      <c r="CA301" s="55"/>
      <c r="CB301" s="55"/>
      <c r="CC301" s="55"/>
      <c r="CD301" s="55"/>
      <c r="CE301" s="55"/>
      <c r="CF301" s="55"/>
      <c r="CG301" s="55"/>
      <c r="CH301" s="55"/>
      <c r="CI301" s="55"/>
      <c r="CJ301" s="55"/>
      <c r="CK301" s="55"/>
      <c r="CL301" s="55"/>
      <c r="CM301" s="55"/>
      <c r="CN301" s="55"/>
      <c r="CO301" s="55"/>
      <c r="CP301" s="55"/>
    </row>
    <row r="302" spans="1:94">
      <c r="A302" s="122"/>
      <c r="B302" s="88"/>
      <c r="C302" s="55"/>
      <c r="D302" s="55"/>
      <c r="E302" s="55"/>
      <c r="F302" s="55"/>
      <c r="G302" s="55"/>
      <c r="H302" s="55"/>
      <c r="I302" s="55"/>
      <c r="J302" s="55"/>
      <c r="K302" s="55"/>
      <c r="L302" s="55"/>
      <c r="M302" s="55"/>
      <c r="N302" s="55"/>
      <c r="O302" s="55"/>
      <c r="P302" s="55"/>
      <c r="Q302" s="55"/>
      <c r="R302" s="55"/>
      <c r="S302" s="55"/>
      <c r="T302" s="55"/>
      <c r="U302" s="55"/>
      <c r="V302" s="55"/>
      <c r="W302" s="55"/>
      <c r="X302" s="55"/>
      <c r="Y302" s="55"/>
      <c r="Z302" s="55"/>
      <c r="AA302" s="55"/>
      <c r="AB302" s="55"/>
      <c r="AC302" s="55"/>
      <c r="AD302" s="55"/>
      <c r="AE302" s="55"/>
      <c r="AF302" s="55"/>
      <c r="AG302" s="55"/>
      <c r="AH302" s="55"/>
      <c r="AI302" s="55"/>
      <c r="AJ302" s="55"/>
      <c r="AK302" s="55"/>
      <c r="AL302" s="55"/>
      <c r="AM302" s="55"/>
      <c r="AN302" s="55"/>
      <c r="AO302" s="55"/>
      <c r="AP302" s="55"/>
      <c r="AQ302" s="55"/>
      <c r="AR302" s="55"/>
      <c r="AS302" s="55"/>
      <c r="AT302" s="55"/>
      <c r="AU302" s="55"/>
      <c r="AV302" s="55"/>
      <c r="AW302" s="55"/>
      <c r="AX302" s="55"/>
      <c r="AY302" s="55"/>
      <c r="AZ302" s="55"/>
      <c r="BA302" s="55"/>
      <c r="BB302" s="55"/>
      <c r="BC302" s="55"/>
      <c r="BD302" s="55"/>
      <c r="BE302" s="55"/>
      <c r="BF302" s="55"/>
      <c r="BG302" s="55"/>
      <c r="BH302" s="55"/>
      <c r="BI302" s="55"/>
      <c r="BJ302" s="55"/>
      <c r="BK302" s="55"/>
      <c r="BL302" s="55"/>
      <c r="BM302" s="55"/>
      <c r="BN302" s="55"/>
      <c r="BO302" s="55"/>
      <c r="BP302" s="55"/>
      <c r="BQ302" s="55"/>
      <c r="BR302" s="55"/>
      <c r="BS302" s="55"/>
      <c r="BT302" s="55"/>
      <c r="BU302" s="55"/>
      <c r="BV302" s="55"/>
      <c r="BW302" s="55"/>
      <c r="BX302" s="55"/>
      <c r="BY302" s="55"/>
      <c r="BZ302" s="55"/>
      <c r="CA302" s="55"/>
      <c r="CB302" s="55"/>
      <c r="CC302" s="55"/>
      <c r="CD302" s="55"/>
      <c r="CE302" s="55"/>
      <c r="CF302" s="55"/>
      <c r="CG302" s="55"/>
      <c r="CH302" s="55"/>
      <c r="CI302" s="55"/>
      <c r="CJ302" s="55"/>
      <c r="CK302" s="55"/>
      <c r="CL302" s="55"/>
      <c r="CM302" s="55"/>
      <c r="CN302" s="55"/>
      <c r="CO302" s="55"/>
      <c r="CP302" s="55"/>
    </row>
    <row r="303" spans="1:94">
      <c r="A303" s="122"/>
      <c r="B303" s="88"/>
      <c r="C303" s="55"/>
      <c r="D303" s="55"/>
      <c r="E303" s="55"/>
      <c r="F303" s="55"/>
      <c r="G303" s="55"/>
      <c r="H303" s="55"/>
      <c r="I303" s="55"/>
      <c r="J303" s="55"/>
      <c r="K303" s="55"/>
      <c r="L303" s="55"/>
      <c r="M303" s="55"/>
      <c r="N303" s="55"/>
      <c r="O303" s="55"/>
      <c r="P303" s="55"/>
      <c r="Q303" s="55"/>
      <c r="R303" s="55"/>
      <c r="S303" s="55"/>
      <c r="T303" s="55"/>
      <c r="U303" s="55"/>
      <c r="V303" s="55"/>
      <c r="W303" s="55"/>
      <c r="X303" s="55"/>
      <c r="Y303" s="55"/>
      <c r="Z303" s="55"/>
      <c r="AA303" s="55"/>
      <c r="AB303" s="55"/>
      <c r="AC303" s="55"/>
      <c r="AD303" s="55"/>
      <c r="AE303" s="55"/>
      <c r="AF303" s="55"/>
      <c r="AG303" s="55"/>
      <c r="AH303" s="55"/>
      <c r="AI303" s="55"/>
      <c r="AJ303" s="55"/>
      <c r="AK303" s="55"/>
      <c r="AL303" s="55"/>
      <c r="AM303" s="55"/>
      <c r="AN303" s="55"/>
      <c r="AO303" s="55"/>
      <c r="AP303" s="55"/>
      <c r="AQ303" s="55"/>
      <c r="AR303" s="55"/>
      <c r="AS303" s="55"/>
      <c r="AT303" s="55"/>
      <c r="AU303" s="55"/>
      <c r="AV303" s="55"/>
      <c r="AW303" s="55"/>
      <c r="AX303" s="55"/>
      <c r="AY303" s="55"/>
      <c r="AZ303" s="55"/>
      <c r="BA303" s="55"/>
      <c r="BB303" s="55"/>
      <c r="BC303" s="55"/>
      <c r="BD303" s="55"/>
      <c r="BE303" s="55"/>
      <c r="BF303" s="55"/>
      <c r="BG303" s="55"/>
      <c r="BH303" s="55"/>
      <c r="BI303" s="55"/>
      <c r="BJ303" s="55"/>
      <c r="BK303" s="55"/>
      <c r="BL303" s="55"/>
      <c r="BM303" s="55"/>
      <c r="BN303" s="55"/>
      <c r="BO303" s="55"/>
      <c r="BP303" s="55"/>
      <c r="BQ303" s="55"/>
      <c r="BR303" s="55"/>
      <c r="BS303" s="55"/>
      <c r="BT303" s="55"/>
      <c r="BU303" s="55"/>
      <c r="BV303" s="55"/>
      <c r="BW303" s="55"/>
      <c r="BX303" s="55"/>
      <c r="BY303" s="55"/>
      <c r="BZ303" s="55"/>
      <c r="CA303" s="55"/>
      <c r="CB303" s="55"/>
      <c r="CC303" s="55"/>
      <c r="CD303" s="55"/>
      <c r="CE303" s="55"/>
      <c r="CF303" s="55"/>
      <c r="CG303" s="55"/>
      <c r="CH303" s="55"/>
      <c r="CI303" s="55"/>
      <c r="CJ303" s="55"/>
      <c r="CK303" s="55"/>
      <c r="CL303" s="55"/>
      <c r="CM303" s="55"/>
      <c r="CN303" s="55"/>
      <c r="CO303" s="55"/>
      <c r="CP303" s="55"/>
    </row>
    <row r="304" spans="1:94">
      <c r="A304" s="122"/>
      <c r="B304" s="88"/>
      <c r="C304" s="55"/>
      <c r="D304" s="55"/>
      <c r="E304" s="55"/>
      <c r="F304" s="55"/>
      <c r="G304" s="55"/>
      <c r="H304" s="55"/>
      <c r="I304" s="55"/>
      <c r="J304" s="55"/>
      <c r="K304" s="55"/>
      <c r="L304" s="55"/>
      <c r="M304" s="55"/>
      <c r="N304" s="55"/>
      <c r="O304" s="55"/>
      <c r="P304" s="55"/>
      <c r="Q304" s="55"/>
      <c r="R304" s="55"/>
      <c r="S304" s="55"/>
      <c r="T304" s="55"/>
      <c r="U304" s="55"/>
      <c r="V304" s="55"/>
      <c r="W304" s="55"/>
      <c r="X304" s="55"/>
      <c r="Y304" s="55"/>
      <c r="Z304" s="55"/>
      <c r="AA304" s="55"/>
      <c r="AB304" s="55"/>
      <c r="AC304" s="55"/>
      <c r="AD304" s="55"/>
      <c r="AE304" s="55"/>
      <c r="AF304" s="55"/>
      <c r="AG304" s="55"/>
      <c r="AH304" s="55"/>
      <c r="AI304" s="55"/>
      <c r="AJ304" s="55"/>
      <c r="AK304" s="55"/>
      <c r="AL304" s="55"/>
      <c r="AM304" s="55"/>
      <c r="AN304" s="55"/>
      <c r="AO304" s="55"/>
      <c r="AP304" s="55"/>
      <c r="AQ304" s="55"/>
      <c r="AR304" s="55"/>
      <c r="AS304" s="55"/>
      <c r="AT304" s="55"/>
      <c r="AU304" s="55"/>
      <c r="AV304" s="55"/>
      <c r="AW304" s="55"/>
      <c r="AX304" s="55"/>
      <c r="AY304" s="55"/>
      <c r="AZ304" s="55"/>
      <c r="BA304" s="55"/>
      <c r="BB304" s="55"/>
      <c r="BC304" s="55"/>
      <c r="BD304" s="55"/>
      <c r="BE304" s="55"/>
      <c r="BF304" s="55"/>
      <c r="BG304" s="55"/>
      <c r="BH304" s="55"/>
      <c r="BI304" s="55"/>
      <c r="BJ304" s="55"/>
      <c r="BK304" s="55"/>
      <c r="BL304" s="55"/>
      <c r="BM304" s="55"/>
      <c r="BN304" s="55"/>
      <c r="BO304" s="55"/>
      <c r="BP304" s="55"/>
      <c r="BQ304" s="55"/>
      <c r="BR304" s="55"/>
      <c r="BS304" s="55"/>
      <c r="BT304" s="55"/>
      <c r="BU304" s="55"/>
      <c r="BV304" s="55"/>
      <c r="BW304" s="55"/>
      <c r="BX304" s="55"/>
      <c r="BY304" s="55"/>
      <c r="BZ304" s="55"/>
      <c r="CA304" s="55"/>
      <c r="CB304" s="55"/>
      <c r="CC304" s="55"/>
      <c r="CD304" s="55"/>
      <c r="CE304" s="55"/>
      <c r="CF304" s="55"/>
      <c r="CG304" s="55"/>
      <c r="CH304" s="55"/>
      <c r="CI304" s="55"/>
      <c r="CJ304" s="55"/>
      <c r="CK304" s="55"/>
      <c r="CL304" s="55"/>
      <c r="CM304" s="55"/>
      <c r="CN304" s="55"/>
      <c r="CO304" s="55"/>
      <c r="CP304" s="55"/>
    </row>
    <row r="305" spans="1:94">
      <c r="A305" s="122"/>
      <c r="B305" s="88"/>
      <c r="C305" s="55"/>
      <c r="D305" s="55"/>
      <c r="E305" s="55"/>
      <c r="F305" s="55"/>
      <c r="G305" s="55"/>
      <c r="H305" s="55"/>
      <c r="I305" s="55"/>
      <c r="J305" s="55"/>
      <c r="K305" s="55"/>
      <c r="L305" s="55"/>
      <c r="M305" s="55"/>
      <c r="N305" s="55"/>
      <c r="O305" s="55"/>
      <c r="P305" s="55"/>
      <c r="Q305" s="55"/>
      <c r="R305" s="55"/>
      <c r="S305" s="55"/>
      <c r="T305" s="55"/>
      <c r="U305" s="55"/>
      <c r="V305" s="55"/>
      <c r="W305" s="55"/>
      <c r="X305" s="55"/>
      <c r="Y305" s="55"/>
      <c r="Z305" s="55"/>
      <c r="AA305" s="55"/>
      <c r="AB305" s="55"/>
      <c r="AC305" s="55"/>
      <c r="AD305" s="55"/>
      <c r="AE305" s="55"/>
      <c r="AF305" s="55"/>
      <c r="AG305" s="55"/>
      <c r="AH305" s="55"/>
      <c r="AI305" s="55"/>
      <c r="AJ305" s="55"/>
      <c r="AK305" s="55"/>
      <c r="AL305" s="55"/>
      <c r="AM305" s="55"/>
      <c r="AN305" s="55"/>
      <c r="AO305" s="55"/>
      <c r="AP305" s="55"/>
      <c r="AQ305" s="55"/>
      <c r="AR305" s="55"/>
      <c r="AS305" s="55"/>
      <c r="AT305" s="55"/>
      <c r="AU305" s="55"/>
      <c r="AV305" s="55"/>
      <c r="AW305" s="55"/>
      <c r="AX305" s="55"/>
      <c r="AY305" s="55"/>
      <c r="AZ305" s="55"/>
      <c r="BA305" s="55"/>
      <c r="BB305" s="55"/>
      <c r="BC305" s="55"/>
      <c r="BD305" s="55"/>
      <c r="BE305" s="55"/>
      <c r="BF305" s="55"/>
      <c r="BG305" s="55"/>
      <c r="BH305" s="55"/>
      <c r="BI305" s="55"/>
      <c r="BJ305" s="55"/>
      <c r="BK305" s="55"/>
      <c r="BL305" s="55"/>
      <c r="BM305" s="55"/>
      <c r="BN305" s="55"/>
      <c r="BO305" s="55"/>
      <c r="BP305" s="55"/>
      <c r="BQ305" s="55"/>
      <c r="BR305" s="55"/>
      <c r="BS305" s="55"/>
      <c r="BT305" s="55"/>
      <c r="BU305" s="55"/>
      <c r="BV305" s="55"/>
      <c r="BW305" s="55"/>
      <c r="BX305" s="55"/>
      <c r="BY305" s="55"/>
      <c r="BZ305" s="55"/>
      <c r="CA305" s="55"/>
      <c r="CB305" s="55"/>
      <c r="CC305" s="55"/>
      <c r="CD305" s="55"/>
      <c r="CE305" s="55"/>
      <c r="CF305" s="55"/>
      <c r="CG305" s="55"/>
      <c r="CH305" s="55"/>
      <c r="CI305" s="55"/>
      <c r="CJ305" s="55"/>
      <c r="CK305" s="55"/>
      <c r="CL305" s="55"/>
      <c r="CM305" s="55"/>
      <c r="CN305" s="55"/>
      <c r="CO305" s="55"/>
      <c r="CP305" s="55"/>
    </row>
    <row r="306" spans="1:94">
      <c r="A306" s="122"/>
      <c r="B306" s="88"/>
      <c r="C306" s="55"/>
      <c r="D306" s="55"/>
      <c r="E306" s="55"/>
      <c r="F306" s="55"/>
      <c r="G306" s="55"/>
      <c r="H306" s="55"/>
      <c r="I306" s="55"/>
      <c r="J306" s="55"/>
      <c r="K306" s="55"/>
      <c r="L306" s="55"/>
      <c r="M306" s="55"/>
      <c r="N306" s="55"/>
      <c r="O306" s="55"/>
      <c r="P306" s="55"/>
      <c r="Q306" s="55"/>
      <c r="R306" s="55"/>
      <c r="S306" s="55"/>
      <c r="T306" s="55"/>
      <c r="U306" s="55"/>
      <c r="V306" s="55"/>
      <c r="W306" s="55"/>
      <c r="X306" s="55"/>
      <c r="Y306" s="55"/>
      <c r="Z306" s="55"/>
      <c r="AA306" s="55"/>
      <c r="AB306" s="55"/>
      <c r="AC306" s="55"/>
      <c r="AD306" s="55"/>
      <c r="AE306" s="55"/>
      <c r="AF306" s="55"/>
      <c r="AG306" s="55"/>
      <c r="AH306" s="55"/>
      <c r="AI306" s="55"/>
      <c r="AJ306" s="55"/>
      <c r="AK306" s="55"/>
      <c r="AL306" s="55"/>
      <c r="AM306" s="55"/>
      <c r="AN306" s="55"/>
      <c r="AO306" s="55"/>
      <c r="AP306" s="55"/>
      <c r="AQ306" s="55"/>
      <c r="AR306" s="55"/>
      <c r="AS306" s="55"/>
      <c r="AT306" s="55"/>
      <c r="AU306" s="55"/>
      <c r="AV306" s="55"/>
      <c r="AW306" s="55"/>
      <c r="AX306" s="55"/>
      <c r="AY306" s="55"/>
      <c r="AZ306" s="55"/>
      <c r="BA306" s="55"/>
      <c r="BB306" s="55"/>
      <c r="BC306" s="55"/>
      <c r="BD306" s="55"/>
      <c r="BE306" s="55"/>
      <c r="BF306" s="55"/>
      <c r="BG306" s="55"/>
      <c r="BH306" s="55"/>
      <c r="BI306" s="55"/>
      <c r="BJ306" s="55"/>
      <c r="BK306" s="55"/>
      <c r="BL306" s="55"/>
      <c r="BM306" s="55"/>
      <c r="BN306" s="55"/>
      <c r="BO306" s="55"/>
      <c r="BP306" s="55"/>
      <c r="BQ306" s="55"/>
      <c r="BR306" s="55"/>
      <c r="BS306" s="55"/>
      <c r="BT306" s="55"/>
      <c r="BU306" s="55"/>
      <c r="BV306" s="55"/>
      <c r="BW306" s="55"/>
      <c r="BX306" s="55"/>
      <c r="BY306" s="55"/>
      <c r="BZ306" s="55"/>
      <c r="CA306" s="55"/>
      <c r="CB306" s="55"/>
      <c r="CC306" s="55"/>
      <c r="CD306" s="55"/>
      <c r="CE306" s="55"/>
      <c r="CF306" s="55"/>
      <c r="CG306" s="55"/>
      <c r="CH306" s="55"/>
      <c r="CI306" s="55"/>
      <c r="CJ306" s="55"/>
      <c r="CK306" s="55"/>
      <c r="CL306" s="55"/>
      <c r="CM306" s="55"/>
      <c r="CN306" s="55"/>
      <c r="CO306" s="55"/>
      <c r="CP306" s="55"/>
    </row>
    <row r="307" spans="1:94">
      <c r="A307" s="122"/>
      <c r="B307" s="88"/>
      <c r="C307" s="55"/>
      <c r="D307" s="55"/>
      <c r="E307" s="55"/>
      <c r="F307" s="55"/>
      <c r="G307" s="55"/>
      <c r="H307" s="55"/>
      <c r="I307" s="55"/>
      <c r="J307" s="55"/>
      <c r="K307" s="55"/>
      <c r="L307" s="55"/>
      <c r="M307" s="55"/>
      <c r="N307" s="55"/>
      <c r="O307" s="55"/>
      <c r="P307" s="55"/>
      <c r="Q307" s="55"/>
      <c r="R307" s="55"/>
      <c r="S307" s="55"/>
      <c r="T307" s="55"/>
      <c r="U307" s="55"/>
      <c r="V307" s="55"/>
      <c r="W307" s="55"/>
      <c r="X307" s="55"/>
      <c r="Y307" s="55"/>
      <c r="Z307" s="55"/>
      <c r="AA307" s="55"/>
      <c r="AB307" s="55"/>
      <c r="AC307" s="55"/>
      <c r="AD307" s="55"/>
      <c r="AE307" s="55"/>
      <c r="AF307" s="55"/>
      <c r="AG307" s="55"/>
      <c r="AH307" s="55"/>
      <c r="AI307" s="55"/>
      <c r="AJ307" s="55"/>
      <c r="AK307" s="55"/>
      <c r="AL307" s="55"/>
      <c r="AM307" s="55"/>
      <c r="AN307" s="55"/>
      <c r="AO307" s="55"/>
      <c r="AP307" s="55"/>
      <c r="AQ307" s="55"/>
      <c r="AR307" s="55"/>
      <c r="AS307" s="55"/>
      <c r="AT307" s="55"/>
      <c r="AU307" s="55"/>
      <c r="AV307" s="55"/>
      <c r="AW307" s="55"/>
      <c r="AX307" s="55"/>
      <c r="AY307" s="55"/>
      <c r="AZ307" s="55"/>
      <c r="BA307" s="55"/>
      <c r="BB307" s="55"/>
      <c r="BC307" s="55"/>
      <c r="BD307" s="55"/>
      <c r="BE307" s="55"/>
      <c r="BF307" s="55"/>
      <c r="BG307" s="55"/>
      <c r="BH307" s="55"/>
      <c r="BI307" s="55"/>
      <c r="BJ307" s="55"/>
      <c r="BK307" s="55"/>
      <c r="BL307" s="55"/>
      <c r="BM307" s="55"/>
      <c r="BN307" s="55"/>
      <c r="BO307" s="55"/>
      <c r="BP307" s="55"/>
      <c r="BQ307" s="55"/>
      <c r="BR307" s="55"/>
      <c r="BS307" s="55"/>
      <c r="BT307" s="55"/>
      <c r="BU307" s="55"/>
      <c r="BV307" s="55"/>
      <c r="BW307" s="55"/>
      <c r="BX307" s="55"/>
      <c r="BY307" s="55"/>
      <c r="BZ307" s="55"/>
      <c r="CA307" s="55"/>
      <c r="CB307" s="55"/>
      <c r="CC307" s="55"/>
      <c r="CD307" s="55"/>
      <c r="CE307" s="55"/>
      <c r="CF307" s="55"/>
      <c r="CG307" s="55"/>
      <c r="CH307" s="55"/>
      <c r="CI307" s="55"/>
      <c r="CJ307" s="55"/>
      <c r="CK307" s="55"/>
      <c r="CL307" s="55"/>
      <c r="CM307" s="55"/>
      <c r="CN307" s="55"/>
      <c r="CO307" s="55"/>
      <c r="CP307" s="55"/>
    </row>
    <row r="308" spans="1:94">
      <c r="A308" s="122"/>
      <c r="B308" s="88"/>
      <c r="C308" s="55"/>
      <c r="D308" s="55"/>
      <c r="E308" s="55"/>
      <c r="F308" s="55"/>
      <c r="G308" s="55"/>
      <c r="H308" s="55"/>
      <c r="I308" s="55"/>
      <c r="J308" s="55"/>
      <c r="K308" s="55"/>
      <c r="L308" s="55"/>
      <c r="M308" s="55"/>
      <c r="N308" s="55"/>
      <c r="O308" s="55"/>
      <c r="P308" s="55"/>
      <c r="Q308" s="55"/>
      <c r="R308" s="55"/>
      <c r="S308" s="55"/>
      <c r="T308" s="55"/>
      <c r="U308" s="55"/>
      <c r="V308" s="55"/>
      <c r="W308" s="55"/>
      <c r="X308" s="55"/>
      <c r="Y308" s="55"/>
      <c r="Z308" s="55"/>
      <c r="AA308" s="55"/>
      <c r="AB308" s="55"/>
      <c r="AC308" s="55"/>
      <c r="AD308" s="55"/>
      <c r="AE308" s="55"/>
      <c r="AF308" s="55"/>
      <c r="AG308" s="55"/>
      <c r="AH308" s="55"/>
      <c r="AI308" s="55"/>
      <c r="AJ308" s="55"/>
      <c r="AK308" s="55"/>
      <c r="AL308" s="55"/>
      <c r="AM308" s="55"/>
      <c r="AN308" s="55"/>
      <c r="AO308" s="55"/>
      <c r="AP308" s="55"/>
      <c r="AQ308" s="55"/>
      <c r="AR308" s="55"/>
      <c r="AS308" s="55"/>
      <c r="AT308" s="55"/>
      <c r="AU308" s="55"/>
      <c r="AV308" s="55"/>
      <c r="AW308" s="55"/>
      <c r="AX308" s="55"/>
      <c r="AY308" s="55"/>
      <c r="AZ308" s="55"/>
      <c r="BA308" s="55"/>
      <c r="BB308" s="55"/>
      <c r="BC308" s="55"/>
      <c r="BD308" s="55"/>
      <c r="BE308" s="55"/>
      <c r="BF308" s="55"/>
      <c r="BG308" s="55"/>
      <c r="BH308" s="55"/>
      <c r="BI308" s="55"/>
      <c r="BJ308" s="55"/>
      <c r="BK308" s="55"/>
      <c r="BL308" s="55"/>
      <c r="BM308" s="55"/>
      <c r="BN308" s="55"/>
      <c r="BO308" s="55"/>
      <c r="BP308" s="55"/>
      <c r="BQ308" s="55"/>
      <c r="BR308" s="55"/>
      <c r="BS308" s="55"/>
      <c r="BT308" s="55"/>
      <c r="BU308" s="55"/>
      <c r="BV308" s="55"/>
      <c r="BW308" s="55"/>
      <c r="BX308" s="55"/>
      <c r="BY308" s="55"/>
      <c r="BZ308" s="55"/>
      <c r="CA308" s="55"/>
      <c r="CB308" s="55"/>
      <c r="CC308" s="55"/>
      <c r="CD308" s="55"/>
      <c r="CE308" s="55"/>
      <c r="CF308" s="55"/>
      <c r="CG308" s="55"/>
      <c r="CH308" s="55"/>
      <c r="CI308" s="55"/>
      <c r="CJ308" s="55"/>
      <c r="CK308" s="55"/>
      <c r="CL308" s="55"/>
      <c r="CM308" s="55"/>
      <c r="CN308" s="55"/>
      <c r="CO308" s="55"/>
      <c r="CP308" s="55"/>
    </row>
    <row r="309" spans="1:94">
      <c r="A309" s="122"/>
      <c r="B309" s="88"/>
      <c r="C309" s="55"/>
      <c r="D309" s="55"/>
      <c r="E309" s="55"/>
      <c r="F309" s="55"/>
      <c r="G309" s="55"/>
      <c r="H309" s="55"/>
      <c r="I309" s="55"/>
      <c r="J309" s="55"/>
      <c r="K309" s="55"/>
      <c r="L309" s="55"/>
      <c r="M309" s="55"/>
      <c r="N309" s="55"/>
      <c r="O309" s="55"/>
      <c r="P309" s="55"/>
      <c r="Q309" s="55"/>
      <c r="R309" s="55"/>
      <c r="S309" s="55"/>
      <c r="T309" s="55"/>
      <c r="U309" s="55"/>
      <c r="V309" s="55"/>
      <c r="W309" s="55"/>
      <c r="X309" s="55"/>
      <c r="Y309" s="55"/>
      <c r="Z309" s="55"/>
      <c r="AA309" s="55"/>
      <c r="AB309" s="55"/>
      <c r="AC309" s="55"/>
      <c r="AD309" s="55"/>
      <c r="AE309" s="55"/>
      <c r="AF309" s="55"/>
      <c r="AG309" s="55"/>
      <c r="AH309" s="55"/>
      <c r="AI309" s="55"/>
      <c r="AJ309" s="55"/>
      <c r="AK309" s="55"/>
      <c r="AL309" s="55"/>
      <c r="AM309" s="55"/>
      <c r="AN309" s="55"/>
      <c r="AO309" s="55"/>
      <c r="AP309" s="55"/>
      <c r="AQ309" s="55"/>
      <c r="AR309" s="55"/>
      <c r="AS309" s="55"/>
      <c r="AT309" s="55"/>
      <c r="AU309" s="55"/>
      <c r="AV309" s="55"/>
      <c r="AW309" s="55"/>
      <c r="AX309" s="55"/>
      <c r="AY309" s="55"/>
      <c r="AZ309" s="55"/>
      <c r="BA309" s="55"/>
      <c r="BB309" s="55"/>
      <c r="BC309" s="55"/>
      <c r="BD309" s="55"/>
      <c r="BE309" s="55"/>
      <c r="BF309" s="55"/>
      <c r="BG309" s="55"/>
      <c r="BH309" s="55"/>
      <c r="BI309" s="55"/>
      <c r="BJ309" s="55"/>
      <c r="BK309" s="55"/>
      <c r="BL309" s="55"/>
      <c r="BM309" s="55"/>
      <c r="BN309" s="55"/>
      <c r="BO309" s="55"/>
      <c r="BP309" s="55"/>
      <c r="BQ309" s="55"/>
      <c r="BR309" s="55"/>
      <c r="BS309" s="55"/>
      <c r="BT309" s="55"/>
      <c r="BU309" s="55"/>
      <c r="BV309" s="55"/>
      <c r="BW309" s="55"/>
      <c r="BX309" s="55"/>
      <c r="BY309" s="55"/>
      <c r="BZ309" s="55"/>
      <c r="CA309" s="55"/>
      <c r="CB309" s="55"/>
      <c r="CC309" s="55"/>
      <c r="CD309" s="55"/>
      <c r="CE309" s="55"/>
      <c r="CF309" s="55"/>
      <c r="CG309" s="55"/>
      <c r="CH309" s="55"/>
      <c r="CI309" s="55"/>
      <c r="CJ309" s="55"/>
      <c r="CK309" s="55"/>
      <c r="CL309" s="55"/>
      <c r="CM309" s="55"/>
      <c r="CN309" s="55"/>
      <c r="CO309" s="55"/>
      <c r="CP309" s="55"/>
    </row>
    <row r="310" spans="1:94">
      <c r="A310" s="122"/>
      <c r="B310" s="88"/>
      <c r="C310" s="55"/>
      <c r="D310" s="55"/>
      <c r="E310" s="55"/>
      <c r="F310" s="55"/>
      <c r="G310" s="55"/>
      <c r="H310" s="55"/>
      <c r="I310" s="55"/>
      <c r="J310" s="55"/>
      <c r="K310" s="55"/>
      <c r="L310" s="55"/>
      <c r="M310" s="55"/>
      <c r="N310" s="55"/>
      <c r="O310" s="55"/>
      <c r="P310" s="55"/>
      <c r="Q310" s="55"/>
      <c r="R310" s="55"/>
      <c r="S310" s="55"/>
      <c r="T310" s="55"/>
      <c r="U310" s="55"/>
      <c r="V310" s="55"/>
      <c r="W310" s="55"/>
      <c r="X310" s="55"/>
      <c r="Y310" s="55"/>
      <c r="Z310" s="55"/>
      <c r="AA310" s="55"/>
      <c r="AB310" s="55"/>
      <c r="AC310" s="55"/>
      <c r="AD310" s="55"/>
      <c r="AE310" s="55"/>
      <c r="AF310" s="55"/>
      <c r="AG310" s="55"/>
      <c r="AH310" s="55"/>
      <c r="AI310" s="55"/>
      <c r="AJ310" s="55"/>
      <c r="AK310" s="55"/>
      <c r="AL310" s="55"/>
      <c r="AM310" s="55"/>
      <c r="AN310" s="55"/>
      <c r="AO310" s="55"/>
      <c r="AP310" s="55"/>
      <c r="AQ310" s="55"/>
      <c r="AR310" s="55"/>
      <c r="AS310" s="55"/>
      <c r="AT310" s="55"/>
      <c r="AU310" s="55"/>
      <c r="AV310" s="55"/>
      <c r="AW310" s="55"/>
      <c r="AX310" s="55"/>
      <c r="AY310" s="55"/>
      <c r="AZ310" s="55"/>
      <c r="BA310" s="55"/>
      <c r="BB310" s="55"/>
      <c r="BC310" s="55"/>
      <c r="BD310" s="55"/>
      <c r="BE310" s="55"/>
      <c r="BF310" s="55"/>
      <c r="BG310" s="55"/>
      <c r="BH310" s="55"/>
      <c r="BI310" s="55"/>
      <c r="BJ310" s="55"/>
      <c r="BK310" s="55"/>
      <c r="BL310" s="55"/>
      <c r="BM310" s="55"/>
      <c r="BN310" s="55"/>
      <c r="BO310" s="55"/>
      <c r="BP310" s="55"/>
      <c r="BQ310" s="55"/>
      <c r="BR310" s="55"/>
      <c r="BS310" s="55"/>
      <c r="BT310" s="55"/>
      <c r="BU310" s="55"/>
      <c r="BV310" s="55"/>
      <c r="BW310" s="55"/>
      <c r="BX310" s="55"/>
      <c r="BY310" s="55"/>
      <c r="BZ310" s="55"/>
      <c r="CA310" s="55"/>
      <c r="CB310" s="55"/>
      <c r="CC310" s="55"/>
      <c r="CD310" s="55"/>
      <c r="CE310" s="55"/>
      <c r="CF310" s="55"/>
      <c r="CG310" s="55"/>
      <c r="CH310" s="55"/>
      <c r="CI310" s="55"/>
      <c r="CJ310" s="55"/>
      <c r="CK310" s="55"/>
      <c r="CL310" s="55"/>
      <c r="CM310" s="55"/>
      <c r="CN310" s="55"/>
      <c r="CO310" s="55"/>
      <c r="CP310" s="55"/>
    </row>
    <row r="311" spans="1:94">
      <c r="A311" s="122"/>
      <c r="B311" s="88"/>
      <c r="C311" s="55"/>
      <c r="D311" s="55"/>
      <c r="E311" s="55"/>
      <c r="F311" s="55"/>
      <c r="G311" s="55"/>
      <c r="H311" s="55"/>
      <c r="I311" s="55"/>
      <c r="J311" s="55"/>
      <c r="K311" s="55"/>
      <c r="L311" s="55"/>
      <c r="M311" s="55"/>
      <c r="N311" s="55"/>
      <c r="O311" s="55"/>
      <c r="P311" s="55"/>
      <c r="Q311" s="55"/>
      <c r="R311" s="55"/>
      <c r="S311" s="55"/>
      <c r="T311" s="55"/>
      <c r="U311" s="55"/>
      <c r="V311" s="55"/>
      <c r="W311" s="55"/>
      <c r="X311" s="55"/>
      <c r="Y311" s="55"/>
      <c r="Z311" s="55"/>
      <c r="AA311" s="55"/>
      <c r="AB311" s="55"/>
      <c r="AC311" s="55"/>
      <c r="AD311" s="55"/>
      <c r="AE311" s="55"/>
      <c r="AF311" s="55"/>
      <c r="AG311" s="55"/>
      <c r="AH311" s="55"/>
      <c r="AI311" s="55"/>
      <c r="AJ311" s="55"/>
      <c r="AK311" s="55"/>
      <c r="AL311" s="55"/>
      <c r="AM311" s="55"/>
      <c r="AN311" s="55"/>
      <c r="AO311" s="55"/>
      <c r="AP311" s="55"/>
      <c r="AQ311" s="55"/>
      <c r="AR311" s="55"/>
      <c r="AS311" s="55"/>
      <c r="AT311" s="55"/>
      <c r="AU311" s="55"/>
      <c r="AV311" s="55"/>
      <c r="AW311" s="55"/>
      <c r="AX311" s="55"/>
      <c r="AY311" s="55"/>
      <c r="AZ311" s="55"/>
      <c r="BA311" s="55"/>
      <c r="BB311" s="55"/>
      <c r="BC311" s="55"/>
      <c r="BD311" s="55"/>
      <c r="BE311" s="55"/>
      <c r="BF311" s="55"/>
      <c r="BG311" s="55"/>
      <c r="BH311" s="55"/>
      <c r="BI311" s="55"/>
      <c r="BJ311" s="55"/>
      <c r="BK311" s="55"/>
      <c r="BL311" s="55"/>
      <c r="BM311" s="55"/>
      <c r="BN311" s="55"/>
      <c r="BO311" s="55"/>
      <c r="BP311" s="55"/>
      <c r="BQ311" s="55"/>
      <c r="BR311" s="55"/>
      <c r="BS311" s="55"/>
      <c r="BT311" s="55"/>
      <c r="BU311" s="55"/>
      <c r="BV311" s="55"/>
      <c r="BW311" s="55"/>
      <c r="BX311" s="55"/>
      <c r="BY311" s="55"/>
      <c r="BZ311" s="55"/>
      <c r="CA311" s="55"/>
      <c r="CB311" s="55"/>
      <c r="CC311" s="55"/>
      <c r="CD311" s="55"/>
      <c r="CE311" s="55"/>
      <c r="CF311" s="55"/>
      <c r="CG311" s="55"/>
      <c r="CH311" s="55"/>
      <c r="CI311" s="55"/>
      <c r="CJ311" s="55"/>
      <c r="CK311" s="55"/>
      <c r="CL311" s="55"/>
      <c r="CM311" s="55"/>
      <c r="CN311" s="55"/>
      <c r="CO311" s="55"/>
      <c r="CP311" s="55"/>
    </row>
    <row r="312" spans="1:94">
      <c r="A312" s="122"/>
      <c r="B312" s="88"/>
      <c r="C312" s="55"/>
      <c r="D312" s="55"/>
      <c r="E312" s="55"/>
      <c r="F312" s="55"/>
      <c r="G312" s="55"/>
      <c r="H312" s="55"/>
      <c r="I312" s="55"/>
      <c r="J312" s="55"/>
      <c r="K312" s="55"/>
      <c r="L312" s="55"/>
      <c r="M312" s="55"/>
      <c r="N312" s="55"/>
      <c r="O312" s="55"/>
      <c r="P312" s="55"/>
      <c r="Q312" s="55"/>
      <c r="R312" s="55"/>
      <c r="S312" s="55"/>
      <c r="T312" s="55"/>
      <c r="U312" s="55"/>
      <c r="V312" s="55"/>
      <c r="W312" s="55"/>
      <c r="X312" s="55"/>
      <c r="Y312" s="55"/>
      <c r="Z312" s="55"/>
      <c r="AA312" s="55"/>
      <c r="AB312" s="55"/>
      <c r="AC312" s="55"/>
      <c r="AD312" s="55"/>
      <c r="AE312" s="55"/>
      <c r="AF312" s="55"/>
      <c r="AG312" s="55"/>
      <c r="AH312" s="55"/>
      <c r="AI312" s="55"/>
      <c r="AJ312" s="55"/>
      <c r="AK312" s="55"/>
      <c r="AL312" s="55"/>
      <c r="AM312" s="55"/>
      <c r="AN312" s="55"/>
      <c r="AO312" s="55"/>
      <c r="AP312" s="55"/>
      <c r="AQ312" s="55"/>
      <c r="AR312" s="55"/>
      <c r="AS312" s="55"/>
      <c r="AT312" s="55"/>
      <c r="AU312" s="55"/>
      <c r="AV312" s="55"/>
      <c r="AW312" s="55"/>
      <c r="AX312" s="55"/>
      <c r="AY312" s="55"/>
      <c r="AZ312" s="55"/>
      <c r="BA312" s="55"/>
      <c r="BB312" s="55"/>
      <c r="BC312" s="55"/>
      <c r="BD312" s="55"/>
      <c r="BE312" s="55"/>
      <c r="BF312" s="55"/>
      <c r="BG312" s="55"/>
      <c r="BH312" s="55"/>
      <c r="BI312" s="55"/>
      <c r="BJ312" s="55"/>
      <c r="BK312" s="55"/>
      <c r="BL312" s="55"/>
      <c r="BM312" s="55"/>
      <c r="BN312" s="55"/>
      <c r="BO312" s="55"/>
      <c r="BP312" s="55"/>
      <c r="BQ312" s="55"/>
      <c r="BR312" s="55"/>
      <c r="BS312" s="55"/>
      <c r="BT312" s="55"/>
      <c r="BU312" s="55"/>
      <c r="BV312" s="55"/>
      <c r="BW312" s="55"/>
      <c r="BX312" s="55"/>
      <c r="BY312" s="55"/>
      <c r="BZ312" s="55"/>
      <c r="CA312" s="55"/>
      <c r="CB312" s="55"/>
      <c r="CC312" s="55"/>
      <c r="CD312" s="55"/>
      <c r="CE312" s="55"/>
      <c r="CF312" s="55"/>
      <c r="CG312" s="55"/>
      <c r="CH312" s="55"/>
      <c r="CI312" s="55"/>
      <c r="CJ312" s="55"/>
      <c r="CK312" s="55"/>
      <c r="CL312" s="55"/>
      <c r="CM312" s="55"/>
      <c r="CN312" s="55"/>
      <c r="CO312" s="55"/>
      <c r="CP312" s="55"/>
    </row>
    <row r="313" spans="1:94">
      <c r="A313" s="122"/>
      <c r="B313" s="88"/>
      <c r="C313" s="55"/>
      <c r="D313" s="55"/>
      <c r="E313" s="55"/>
      <c r="F313" s="55"/>
      <c r="G313" s="55"/>
      <c r="H313" s="55"/>
      <c r="I313" s="55"/>
      <c r="J313" s="55"/>
      <c r="K313" s="55"/>
      <c r="L313" s="55"/>
      <c r="M313" s="55"/>
      <c r="N313" s="55"/>
      <c r="O313" s="55"/>
      <c r="P313" s="55"/>
      <c r="Q313" s="55"/>
      <c r="R313" s="55"/>
      <c r="S313" s="55"/>
      <c r="T313" s="55"/>
      <c r="U313" s="55"/>
      <c r="V313" s="55"/>
      <c r="W313" s="55"/>
      <c r="X313" s="55"/>
      <c r="Y313" s="55"/>
      <c r="Z313" s="55"/>
      <c r="AA313" s="55"/>
      <c r="AB313" s="55"/>
      <c r="AC313" s="55"/>
      <c r="AD313" s="55"/>
      <c r="AE313" s="55"/>
      <c r="AF313" s="55"/>
      <c r="AG313" s="55"/>
      <c r="AH313" s="55"/>
      <c r="AI313" s="55"/>
      <c r="AJ313" s="55"/>
      <c r="AK313" s="55"/>
      <c r="AL313" s="55"/>
      <c r="AM313" s="55"/>
      <c r="AN313" s="55"/>
      <c r="AO313" s="55"/>
      <c r="AP313" s="55"/>
      <c r="AQ313" s="55"/>
      <c r="AR313" s="55"/>
      <c r="AS313" s="55"/>
      <c r="AT313" s="55"/>
      <c r="AU313" s="55"/>
      <c r="AV313" s="55"/>
      <c r="AW313" s="55"/>
      <c r="AX313" s="55"/>
      <c r="AY313" s="55"/>
      <c r="AZ313" s="55"/>
      <c r="BA313" s="55"/>
      <c r="BB313" s="55"/>
      <c r="BC313" s="55"/>
      <c r="BD313" s="55"/>
      <c r="BE313" s="55"/>
      <c r="BF313" s="55"/>
      <c r="BG313" s="55"/>
      <c r="BH313" s="55"/>
      <c r="BI313" s="55"/>
      <c r="BJ313" s="55"/>
      <c r="BK313" s="55"/>
      <c r="BL313" s="55"/>
      <c r="BM313" s="55"/>
      <c r="BN313" s="55"/>
      <c r="BO313" s="55"/>
      <c r="BP313" s="55"/>
      <c r="BQ313" s="55"/>
      <c r="BR313" s="55"/>
      <c r="BS313" s="55"/>
      <c r="BT313" s="55"/>
      <c r="BU313" s="55"/>
      <c r="BV313" s="55"/>
      <c r="BW313" s="55"/>
      <c r="BX313" s="55"/>
      <c r="BY313" s="55"/>
      <c r="BZ313" s="55"/>
      <c r="CA313" s="55"/>
      <c r="CB313" s="55"/>
      <c r="CC313" s="55"/>
      <c r="CD313" s="55"/>
      <c r="CE313" s="55"/>
      <c r="CF313" s="55"/>
      <c r="CG313" s="55"/>
      <c r="CH313" s="55"/>
      <c r="CI313" s="55"/>
      <c r="CJ313" s="55"/>
      <c r="CK313" s="55"/>
      <c r="CL313" s="55"/>
      <c r="CM313" s="55"/>
      <c r="CN313" s="55"/>
      <c r="CO313" s="55"/>
      <c r="CP313" s="55"/>
    </row>
    <row r="314" spans="1:94">
      <c r="A314" s="122"/>
      <c r="B314" s="88"/>
      <c r="C314" s="55"/>
      <c r="D314" s="55"/>
      <c r="E314" s="55"/>
      <c r="F314" s="55"/>
      <c r="G314" s="55"/>
      <c r="H314" s="55"/>
      <c r="I314" s="55"/>
      <c r="J314" s="55"/>
      <c r="K314" s="55"/>
      <c r="L314" s="55"/>
      <c r="M314" s="55"/>
      <c r="N314" s="55"/>
      <c r="O314" s="55"/>
      <c r="P314" s="55"/>
      <c r="Q314" s="55"/>
      <c r="R314" s="55"/>
      <c r="S314" s="55"/>
      <c r="T314" s="55"/>
      <c r="U314" s="55"/>
      <c r="V314" s="55"/>
      <c r="W314" s="55"/>
      <c r="X314" s="55"/>
      <c r="Y314" s="55"/>
      <c r="Z314" s="55"/>
      <c r="AA314" s="55"/>
      <c r="AB314" s="55"/>
      <c r="AC314" s="55"/>
      <c r="AD314" s="55"/>
      <c r="AE314" s="55"/>
      <c r="AF314" s="55"/>
      <c r="AG314" s="55"/>
      <c r="AH314" s="55"/>
      <c r="AI314" s="55"/>
      <c r="AJ314" s="55"/>
      <c r="AK314" s="55"/>
      <c r="AL314" s="55"/>
      <c r="AM314" s="55"/>
      <c r="AN314" s="55"/>
      <c r="AO314" s="55"/>
      <c r="AP314" s="55"/>
      <c r="AQ314" s="55"/>
      <c r="AR314" s="55"/>
      <c r="AS314" s="55"/>
      <c r="AT314" s="55"/>
      <c r="AU314" s="55"/>
      <c r="AV314" s="55"/>
      <c r="AW314" s="55"/>
      <c r="AX314" s="55"/>
      <c r="AY314" s="55"/>
      <c r="AZ314" s="55"/>
      <c r="BA314" s="55"/>
      <c r="BB314" s="55"/>
      <c r="BC314" s="55"/>
      <c r="BD314" s="55"/>
      <c r="BE314" s="55"/>
      <c r="BF314" s="55"/>
      <c r="BG314" s="55"/>
      <c r="BH314" s="55"/>
      <c r="BI314" s="55"/>
      <c r="BJ314" s="55"/>
      <c r="BK314" s="55"/>
      <c r="BL314" s="55"/>
      <c r="BM314" s="55"/>
      <c r="BN314" s="55"/>
      <c r="BO314" s="55"/>
      <c r="BP314" s="55"/>
      <c r="BQ314" s="55"/>
      <c r="BR314" s="55"/>
      <c r="BS314" s="55"/>
      <c r="BT314" s="55"/>
      <c r="BU314" s="55"/>
      <c r="BV314" s="55"/>
      <c r="BW314" s="55"/>
      <c r="BX314" s="55"/>
      <c r="BY314" s="55"/>
      <c r="BZ314" s="55"/>
      <c r="CA314" s="55"/>
      <c r="CB314" s="55"/>
      <c r="CC314" s="55"/>
      <c r="CD314" s="55"/>
      <c r="CE314" s="55"/>
      <c r="CF314" s="55"/>
      <c r="CG314" s="55"/>
      <c r="CH314" s="55"/>
      <c r="CI314" s="55"/>
      <c r="CJ314" s="55"/>
      <c r="CK314" s="55"/>
      <c r="CL314" s="55"/>
      <c r="CM314" s="55"/>
      <c r="CN314" s="55"/>
      <c r="CO314" s="55"/>
      <c r="CP314" s="55"/>
    </row>
    <row r="315" spans="1:94">
      <c r="A315" s="122"/>
      <c r="B315" s="88"/>
      <c r="C315" s="55"/>
      <c r="D315" s="55"/>
      <c r="E315" s="55"/>
      <c r="F315" s="55"/>
      <c r="G315" s="55"/>
      <c r="H315" s="55"/>
      <c r="I315" s="55"/>
      <c r="J315" s="55"/>
      <c r="K315" s="55"/>
      <c r="L315" s="55"/>
      <c r="M315" s="55"/>
      <c r="N315" s="55"/>
      <c r="O315" s="55"/>
      <c r="P315" s="55"/>
      <c r="Q315" s="55"/>
      <c r="R315" s="55"/>
      <c r="S315" s="55"/>
      <c r="T315" s="55"/>
      <c r="U315" s="55"/>
      <c r="V315" s="55"/>
      <c r="W315" s="55"/>
      <c r="X315" s="55"/>
      <c r="Y315" s="55"/>
      <c r="Z315" s="55"/>
      <c r="AA315" s="55"/>
      <c r="AB315" s="55"/>
      <c r="AC315" s="55"/>
      <c r="AD315" s="55"/>
      <c r="AE315" s="55"/>
      <c r="AF315" s="55"/>
      <c r="AG315" s="55"/>
      <c r="AH315" s="55"/>
      <c r="AI315" s="55"/>
      <c r="AJ315" s="55"/>
      <c r="AK315" s="55"/>
      <c r="AL315" s="55"/>
      <c r="AM315" s="55"/>
      <c r="AN315" s="55"/>
      <c r="AO315" s="55"/>
      <c r="AP315" s="55"/>
      <c r="AQ315" s="55"/>
      <c r="AR315" s="55"/>
      <c r="AS315" s="55"/>
      <c r="AT315" s="55"/>
      <c r="AU315" s="55"/>
      <c r="AV315" s="55"/>
      <c r="AW315" s="55"/>
      <c r="AX315" s="55"/>
      <c r="AY315" s="55"/>
      <c r="AZ315" s="55"/>
      <c r="BA315" s="55"/>
      <c r="BB315" s="55"/>
      <c r="BC315" s="55"/>
      <c r="BD315" s="55"/>
      <c r="BE315" s="55"/>
      <c r="BF315" s="55"/>
      <c r="BG315" s="55"/>
      <c r="BH315" s="55"/>
      <c r="BI315" s="55"/>
      <c r="BJ315" s="55"/>
      <c r="BK315" s="55"/>
      <c r="BL315" s="55"/>
      <c r="BM315" s="55"/>
      <c r="BN315" s="55"/>
      <c r="BO315" s="55"/>
      <c r="BP315" s="55"/>
      <c r="BQ315" s="55"/>
      <c r="BR315" s="55"/>
      <c r="BS315" s="55"/>
      <c r="BT315" s="55"/>
      <c r="BU315" s="55"/>
      <c r="BV315" s="55"/>
      <c r="BW315" s="55"/>
      <c r="BX315" s="55"/>
      <c r="BY315" s="55"/>
      <c r="BZ315" s="55"/>
      <c r="CA315" s="55"/>
      <c r="CB315" s="55"/>
      <c r="CC315" s="55"/>
      <c r="CD315" s="55"/>
      <c r="CE315" s="55"/>
      <c r="CF315" s="55"/>
      <c r="CG315" s="55"/>
      <c r="CH315" s="55"/>
      <c r="CI315" s="55"/>
      <c r="CJ315" s="55"/>
      <c r="CK315" s="55"/>
      <c r="CL315" s="55"/>
      <c r="CM315" s="55"/>
      <c r="CN315" s="55"/>
      <c r="CO315" s="55"/>
      <c r="CP315" s="55"/>
    </row>
    <row r="316" spans="1:94">
      <c r="A316" s="122"/>
      <c r="B316" s="88"/>
      <c r="C316" s="55"/>
      <c r="D316" s="55"/>
      <c r="E316" s="55"/>
      <c r="F316" s="55"/>
      <c r="G316" s="55"/>
      <c r="H316" s="55"/>
      <c r="I316" s="55"/>
      <c r="J316" s="55"/>
      <c r="K316" s="55"/>
      <c r="L316" s="55"/>
      <c r="M316" s="55"/>
      <c r="N316" s="55"/>
      <c r="O316" s="55"/>
      <c r="P316" s="55"/>
      <c r="Q316" s="55"/>
      <c r="R316" s="55"/>
      <c r="S316" s="55"/>
      <c r="T316" s="55"/>
      <c r="U316" s="55"/>
      <c r="V316" s="55"/>
      <c r="W316" s="55"/>
      <c r="X316" s="55"/>
      <c r="Y316" s="55"/>
      <c r="Z316" s="55"/>
      <c r="AA316" s="55"/>
      <c r="AB316" s="55"/>
      <c r="AC316" s="55"/>
      <c r="AD316" s="55"/>
      <c r="AE316" s="55"/>
      <c r="AF316" s="55"/>
      <c r="AG316" s="55"/>
      <c r="AH316" s="55"/>
      <c r="AI316" s="55"/>
      <c r="AJ316" s="55"/>
      <c r="AK316" s="55"/>
      <c r="AL316" s="55"/>
      <c r="AM316" s="55"/>
      <c r="AN316" s="55"/>
      <c r="AO316" s="55"/>
      <c r="AP316" s="55"/>
      <c r="AQ316" s="55"/>
      <c r="AR316" s="55"/>
      <c r="AS316" s="55"/>
      <c r="AT316" s="55"/>
      <c r="AU316" s="55"/>
      <c r="AV316" s="55"/>
      <c r="AW316" s="55"/>
      <c r="AX316" s="55"/>
      <c r="AY316" s="55"/>
      <c r="AZ316" s="55"/>
      <c r="BA316" s="55"/>
      <c r="BB316" s="55"/>
      <c r="BC316" s="55"/>
      <c r="BD316" s="55"/>
      <c r="BE316" s="55"/>
      <c r="BF316" s="55"/>
      <c r="BG316" s="55"/>
      <c r="BH316" s="55"/>
      <c r="BI316" s="55"/>
      <c r="BJ316" s="55"/>
      <c r="BK316" s="55"/>
      <c r="BL316" s="55"/>
      <c r="BM316" s="55"/>
      <c r="BN316" s="55"/>
      <c r="BO316" s="55"/>
      <c r="BP316" s="55"/>
      <c r="BQ316" s="55"/>
      <c r="BR316" s="55"/>
      <c r="BS316" s="55"/>
      <c r="BT316" s="55"/>
      <c r="BU316" s="55"/>
      <c r="BV316" s="55"/>
      <c r="BW316" s="55"/>
      <c r="BX316" s="55"/>
      <c r="BY316" s="55"/>
      <c r="BZ316" s="55"/>
      <c r="CA316" s="55"/>
      <c r="CB316" s="55"/>
      <c r="CC316" s="55"/>
      <c r="CD316" s="55"/>
      <c r="CE316" s="55"/>
      <c r="CF316" s="55"/>
      <c r="CG316" s="55"/>
      <c r="CH316" s="55"/>
      <c r="CI316" s="55"/>
      <c r="CJ316" s="55"/>
      <c r="CK316" s="55"/>
      <c r="CL316" s="55"/>
      <c r="CM316" s="55"/>
      <c r="CN316" s="55"/>
      <c r="CO316" s="55"/>
      <c r="CP316" s="55"/>
    </row>
    <row r="317" spans="1:94">
      <c r="A317" s="122"/>
      <c r="B317" s="88"/>
      <c r="C317" s="55"/>
      <c r="D317" s="55"/>
      <c r="E317" s="55"/>
      <c r="F317" s="55"/>
      <c r="G317" s="55"/>
      <c r="H317" s="55"/>
      <c r="I317" s="55"/>
      <c r="J317" s="55"/>
      <c r="K317" s="55"/>
      <c r="L317" s="55"/>
      <c r="M317" s="55"/>
      <c r="N317" s="55"/>
      <c r="O317" s="55"/>
      <c r="P317" s="55"/>
      <c r="Q317" s="55"/>
      <c r="R317" s="55"/>
      <c r="S317" s="55"/>
      <c r="T317" s="55"/>
      <c r="U317" s="55"/>
      <c r="V317" s="55"/>
      <c r="W317" s="55"/>
      <c r="X317" s="55"/>
      <c r="Y317" s="55"/>
      <c r="Z317" s="55"/>
      <c r="AA317" s="55"/>
      <c r="AB317" s="55"/>
      <c r="AC317" s="55"/>
      <c r="AD317" s="55"/>
      <c r="AE317" s="55"/>
      <c r="AF317" s="55"/>
      <c r="AG317" s="55"/>
      <c r="AH317" s="55"/>
      <c r="AI317" s="55"/>
      <c r="AJ317" s="55"/>
      <c r="AK317" s="55"/>
      <c r="AL317" s="55"/>
      <c r="AM317" s="55"/>
      <c r="AN317" s="55"/>
      <c r="AO317" s="55"/>
      <c r="AP317" s="55"/>
      <c r="AQ317" s="55"/>
      <c r="AR317" s="55"/>
      <c r="AS317" s="55"/>
      <c r="AT317" s="55"/>
      <c r="AU317" s="55"/>
      <c r="AV317" s="55"/>
      <c r="AW317" s="55"/>
      <c r="AX317" s="55"/>
      <c r="AY317" s="55"/>
      <c r="AZ317" s="55"/>
      <c r="BA317" s="55"/>
      <c r="BB317" s="55"/>
      <c r="BC317" s="55"/>
      <c r="BD317" s="55"/>
      <c r="BE317" s="55"/>
      <c r="BF317" s="55"/>
      <c r="BG317" s="55"/>
      <c r="BH317" s="55"/>
      <c r="BI317" s="55"/>
      <c r="BJ317" s="55"/>
      <c r="BK317" s="55"/>
      <c r="BL317" s="55"/>
      <c r="BM317" s="55"/>
      <c r="BN317" s="55"/>
      <c r="BO317" s="55"/>
      <c r="BP317" s="55"/>
      <c r="BQ317" s="55"/>
      <c r="BR317" s="55"/>
      <c r="BS317" s="55"/>
      <c r="BT317" s="55"/>
      <c r="BU317" s="55"/>
      <c r="BV317" s="55"/>
      <c r="BW317" s="55"/>
      <c r="BX317" s="55"/>
      <c r="BY317" s="55"/>
      <c r="BZ317" s="55"/>
      <c r="CA317" s="55"/>
      <c r="CB317" s="55"/>
      <c r="CC317" s="55"/>
      <c r="CD317" s="55"/>
      <c r="CE317" s="55"/>
      <c r="CF317" s="55"/>
      <c r="CG317" s="55"/>
      <c r="CH317" s="55"/>
      <c r="CI317" s="55"/>
      <c r="CJ317" s="55"/>
      <c r="CK317" s="55"/>
      <c r="CL317" s="55"/>
      <c r="CM317" s="55"/>
      <c r="CN317" s="55"/>
      <c r="CO317" s="55"/>
      <c r="CP317" s="55"/>
    </row>
    <row r="318" spans="1:94">
      <c r="A318" s="122"/>
      <c r="B318" s="88"/>
      <c r="C318" s="55"/>
      <c r="D318" s="55"/>
      <c r="E318" s="55"/>
      <c r="F318" s="55"/>
      <c r="G318" s="55"/>
      <c r="H318" s="55"/>
      <c r="I318" s="55"/>
      <c r="J318" s="55"/>
      <c r="K318" s="55"/>
      <c r="L318" s="55"/>
      <c r="M318" s="55"/>
      <c r="N318" s="55"/>
      <c r="O318" s="55"/>
      <c r="P318" s="55"/>
      <c r="Q318" s="55"/>
      <c r="R318" s="55"/>
      <c r="S318" s="55"/>
      <c r="T318" s="55"/>
      <c r="U318" s="55"/>
      <c r="V318" s="55"/>
      <c r="W318" s="55"/>
      <c r="X318" s="55"/>
      <c r="Y318" s="55"/>
      <c r="Z318" s="55"/>
      <c r="AA318" s="55"/>
      <c r="AB318" s="55"/>
      <c r="AC318" s="55"/>
      <c r="AD318" s="55"/>
      <c r="AE318" s="55"/>
      <c r="AF318" s="55"/>
      <c r="AG318" s="55"/>
      <c r="AH318" s="55"/>
      <c r="AI318" s="55"/>
      <c r="AJ318" s="55"/>
      <c r="AK318" s="55"/>
      <c r="AL318" s="55"/>
      <c r="AM318" s="55"/>
      <c r="AN318" s="55"/>
      <c r="AO318" s="55"/>
      <c r="AP318" s="55"/>
      <c r="AQ318" s="55"/>
      <c r="AR318" s="55"/>
      <c r="AS318" s="55"/>
      <c r="AT318" s="55"/>
      <c r="AU318" s="55"/>
      <c r="AV318" s="55"/>
      <c r="AW318" s="55"/>
      <c r="AX318" s="55"/>
      <c r="AY318" s="55"/>
      <c r="AZ318" s="55"/>
      <c r="BA318" s="55"/>
      <c r="BB318" s="55"/>
      <c r="BC318" s="55"/>
      <c r="BD318" s="55"/>
      <c r="BE318" s="55"/>
      <c r="BF318" s="55"/>
      <c r="BG318" s="55"/>
      <c r="BH318" s="55"/>
      <c r="BI318" s="55"/>
      <c r="BJ318" s="55"/>
      <c r="BK318" s="55"/>
      <c r="BL318" s="55"/>
      <c r="BM318" s="55"/>
      <c r="BN318" s="55"/>
      <c r="BO318" s="55"/>
      <c r="BP318" s="55"/>
      <c r="BQ318" s="55"/>
      <c r="BR318" s="55"/>
      <c r="BS318" s="55"/>
      <c r="BT318" s="55"/>
      <c r="BU318" s="55"/>
      <c r="BV318" s="55"/>
      <c r="BW318" s="55"/>
      <c r="BX318" s="55"/>
      <c r="BY318" s="55"/>
      <c r="BZ318" s="55"/>
      <c r="CA318" s="55"/>
      <c r="CB318" s="55"/>
      <c r="CC318" s="55"/>
      <c r="CD318" s="55"/>
      <c r="CE318" s="55"/>
      <c r="CF318" s="55"/>
      <c r="CG318" s="55"/>
      <c r="CH318" s="55"/>
      <c r="CI318" s="55"/>
      <c r="CJ318" s="55"/>
      <c r="CK318" s="55"/>
      <c r="CL318" s="55"/>
      <c r="CM318" s="55"/>
      <c r="CN318" s="55"/>
      <c r="CO318" s="55"/>
      <c r="CP318" s="55"/>
    </row>
    <row r="319" spans="1:94">
      <c r="A319" s="122"/>
      <c r="B319" s="88"/>
      <c r="C319" s="55"/>
      <c r="D319" s="55"/>
      <c r="E319" s="55"/>
      <c r="F319" s="55"/>
      <c r="G319" s="55"/>
      <c r="H319" s="55"/>
      <c r="I319" s="55"/>
      <c r="J319" s="55"/>
      <c r="K319" s="55"/>
      <c r="L319" s="55"/>
      <c r="M319" s="55"/>
      <c r="N319" s="55"/>
      <c r="O319" s="55"/>
      <c r="P319" s="55"/>
      <c r="Q319" s="55"/>
      <c r="R319" s="55"/>
      <c r="S319" s="55"/>
      <c r="T319" s="55"/>
      <c r="U319" s="55"/>
      <c r="V319" s="55"/>
      <c r="W319" s="55"/>
      <c r="X319" s="55"/>
      <c r="Y319" s="55"/>
      <c r="Z319" s="55"/>
      <c r="AA319" s="55"/>
      <c r="AB319" s="55"/>
      <c r="AC319" s="55"/>
      <c r="AD319" s="55"/>
      <c r="AE319" s="55"/>
      <c r="AF319" s="55"/>
      <c r="AG319" s="55"/>
      <c r="AH319" s="55"/>
      <c r="AI319" s="55"/>
      <c r="AJ319" s="55"/>
      <c r="AK319" s="55"/>
      <c r="AL319" s="55"/>
      <c r="AM319" s="55"/>
      <c r="AN319" s="55"/>
      <c r="AO319" s="55"/>
      <c r="AP319" s="55"/>
      <c r="AQ319" s="55"/>
      <c r="AR319" s="55"/>
      <c r="AS319" s="55"/>
      <c r="AT319" s="55"/>
      <c r="AU319" s="55"/>
      <c r="AV319" s="55"/>
      <c r="AW319" s="55"/>
      <c r="AX319" s="55"/>
      <c r="AY319" s="55"/>
      <c r="AZ319" s="55"/>
      <c r="BA319" s="55"/>
      <c r="BB319" s="55"/>
      <c r="BC319" s="55"/>
      <c r="BD319" s="55"/>
      <c r="BE319" s="55"/>
      <c r="BF319" s="55"/>
      <c r="BG319" s="55"/>
      <c r="BH319" s="55"/>
      <c r="BI319" s="55"/>
      <c r="BJ319" s="55"/>
      <c r="BK319" s="55"/>
      <c r="BL319" s="55"/>
      <c r="BM319" s="55"/>
      <c r="BN319" s="55"/>
      <c r="BO319" s="55"/>
      <c r="BP319" s="55"/>
      <c r="BQ319" s="55"/>
      <c r="BR319" s="55"/>
      <c r="BS319" s="55"/>
      <c r="BT319" s="55"/>
      <c r="BU319" s="55"/>
      <c r="BV319" s="55"/>
      <c r="BW319" s="55"/>
      <c r="BX319" s="55"/>
      <c r="BY319" s="55"/>
      <c r="BZ319" s="55"/>
      <c r="CA319" s="55"/>
      <c r="CB319" s="55"/>
      <c r="CC319" s="55"/>
      <c r="CD319" s="55"/>
      <c r="CE319" s="55"/>
      <c r="CF319" s="55"/>
      <c r="CG319" s="55"/>
      <c r="CH319" s="55"/>
      <c r="CI319" s="55"/>
      <c r="CJ319" s="55"/>
      <c r="CK319" s="55"/>
      <c r="CL319" s="55"/>
      <c r="CM319" s="55"/>
      <c r="CN319" s="55"/>
      <c r="CO319" s="55"/>
      <c r="CP319" s="55"/>
    </row>
    <row r="320" spans="1:94">
      <c r="A320" s="122"/>
      <c r="B320" s="88"/>
      <c r="C320" s="55"/>
      <c r="D320" s="55"/>
      <c r="E320" s="55"/>
      <c r="F320" s="55"/>
      <c r="G320" s="55"/>
      <c r="H320" s="55"/>
      <c r="I320" s="55"/>
      <c r="J320" s="55"/>
      <c r="K320" s="55"/>
      <c r="L320" s="55"/>
      <c r="M320" s="55"/>
      <c r="N320" s="55"/>
      <c r="O320" s="55"/>
      <c r="P320" s="55"/>
      <c r="Q320" s="55"/>
      <c r="R320" s="55"/>
      <c r="S320" s="55"/>
      <c r="T320" s="55"/>
      <c r="U320" s="55"/>
      <c r="V320" s="55"/>
      <c r="W320" s="55"/>
      <c r="X320" s="55"/>
      <c r="Y320" s="55"/>
      <c r="Z320" s="55"/>
      <c r="AA320" s="55"/>
      <c r="AB320" s="55"/>
      <c r="AC320" s="55"/>
      <c r="AD320" s="55"/>
      <c r="AE320" s="55"/>
      <c r="AF320" s="55"/>
      <c r="AG320" s="55"/>
      <c r="AH320" s="55"/>
      <c r="AI320" s="55"/>
      <c r="AJ320" s="55"/>
      <c r="AK320" s="55"/>
      <c r="AL320" s="55"/>
      <c r="AM320" s="55"/>
      <c r="AN320" s="55"/>
      <c r="AO320" s="55"/>
      <c r="AP320" s="55"/>
      <c r="AQ320" s="55"/>
      <c r="AR320" s="55"/>
      <c r="AS320" s="55"/>
      <c r="AT320" s="55"/>
      <c r="AU320" s="55"/>
      <c r="AV320" s="55"/>
      <c r="AW320" s="55"/>
      <c r="AX320" s="55"/>
      <c r="AY320" s="55"/>
      <c r="AZ320" s="55"/>
      <c r="BA320" s="55"/>
      <c r="BB320" s="55"/>
      <c r="BC320" s="55"/>
      <c r="BD320" s="55"/>
      <c r="BE320" s="55"/>
      <c r="BF320" s="55"/>
      <c r="BG320" s="55"/>
      <c r="BH320" s="55"/>
      <c r="BI320" s="55"/>
      <c r="BJ320" s="55"/>
      <c r="BK320" s="55"/>
      <c r="BL320" s="55"/>
      <c r="BM320" s="55"/>
      <c r="BN320" s="55"/>
      <c r="BO320" s="55"/>
      <c r="BP320" s="55"/>
      <c r="BQ320" s="55"/>
      <c r="BR320" s="55"/>
      <c r="BS320" s="55"/>
      <c r="BT320" s="55"/>
      <c r="BU320" s="55"/>
      <c r="BV320" s="55"/>
      <c r="BW320" s="55"/>
      <c r="BX320" s="55"/>
      <c r="BY320" s="55"/>
      <c r="BZ320" s="55"/>
      <c r="CA320" s="55"/>
      <c r="CB320" s="55"/>
      <c r="CC320" s="55"/>
      <c r="CD320" s="55"/>
      <c r="CE320" s="55"/>
      <c r="CF320" s="55"/>
      <c r="CG320" s="55"/>
      <c r="CH320" s="55"/>
      <c r="CI320" s="55"/>
      <c r="CJ320" s="55"/>
      <c r="CK320" s="55"/>
      <c r="CL320" s="55"/>
      <c r="CM320" s="55"/>
      <c r="CN320" s="55"/>
      <c r="CO320" s="55"/>
      <c r="CP320" s="55"/>
    </row>
    <row r="321" spans="1:94">
      <c r="A321" s="122"/>
      <c r="B321" s="88"/>
      <c r="C321" s="55"/>
      <c r="D321" s="55"/>
      <c r="E321" s="55"/>
      <c r="F321" s="55"/>
      <c r="G321" s="55"/>
      <c r="H321" s="55"/>
      <c r="I321" s="55"/>
      <c r="J321" s="55"/>
      <c r="K321" s="55"/>
      <c r="L321" s="55"/>
      <c r="M321" s="55"/>
      <c r="N321" s="55"/>
      <c r="O321" s="55"/>
      <c r="P321" s="55"/>
      <c r="Q321" s="55"/>
      <c r="R321" s="55"/>
      <c r="S321" s="55"/>
      <c r="T321" s="55"/>
      <c r="U321" s="55"/>
      <c r="V321" s="55"/>
      <c r="W321" s="55"/>
      <c r="X321" s="55"/>
      <c r="Y321" s="55"/>
      <c r="Z321" s="55"/>
      <c r="AA321" s="55"/>
      <c r="AB321" s="55"/>
      <c r="AC321" s="55"/>
      <c r="AD321" s="55"/>
      <c r="AE321" s="55"/>
      <c r="AF321" s="55"/>
      <c r="AG321" s="55"/>
      <c r="AH321" s="55"/>
      <c r="AI321" s="55"/>
      <c r="AJ321" s="55"/>
      <c r="AK321" s="55"/>
      <c r="AL321" s="55"/>
      <c r="AM321" s="55"/>
      <c r="AN321" s="55"/>
      <c r="AO321" s="55"/>
      <c r="AP321" s="55"/>
      <c r="AQ321" s="55"/>
      <c r="AR321" s="55"/>
      <c r="AS321" s="55"/>
      <c r="AT321" s="55"/>
      <c r="AU321" s="55"/>
      <c r="AV321" s="55"/>
      <c r="AW321" s="55"/>
      <c r="AX321" s="55"/>
      <c r="AY321" s="55"/>
      <c r="AZ321" s="55"/>
      <c r="BA321" s="55"/>
      <c r="BB321" s="55"/>
      <c r="BC321" s="55"/>
      <c r="BD321" s="55"/>
      <c r="BE321" s="55"/>
      <c r="BF321" s="55"/>
      <c r="BG321" s="55"/>
      <c r="BH321" s="55"/>
      <c r="BI321" s="55"/>
      <c r="BJ321" s="55"/>
      <c r="BK321" s="55"/>
      <c r="BL321" s="55"/>
      <c r="BM321" s="55"/>
      <c r="BN321" s="55"/>
      <c r="BO321" s="55"/>
      <c r="BP321" s="55"/>
      <c r="BQ321" s="55"/>
      <c r="BR321" s="55"/>
      <c r="BS321" s="55"/>
      <c r="BT321" s="55"/>
      <c r="BU321" s="55"/>
      <c r="BV321" s="55"/>
      <c r="BW321" s="55"/>
      <c r="BX321" s="55"/>
      <c r="BY321" s="55"/>
      <c r="BZ321" s="55"/>
      <c r="CA321" s="55"/>
      <c r="CB321" s="55"/>
      <c r="CC321" s="55"/>
      <c r="CD321" s="55"/>
      <c r="CE321" s="55"/>
      <c r="CF321" s="55"/>
      <c r="CG321" s="55"/>
      <c r="CH321" s="55"/>
      <c r="CI321" s="55"/>
      <c r="CJ321" s="55"/>
      <c r="CK321" s="55"/>
      <c r="CL321" s="55"/>
      <c r="CM321" s="55"/>
      <c r="CN321" s="55"/>
      <c r="CO321" s="55"/>
      <c r="CP321" s="55"/>
    </row>
    <row r="322" spans="1:94">
      <c r="A322" s="122"/>
      <c r="B322" s="88"/>
      <c r="C322" s="55"/>
      <c r="D322" s="55"/>
      <c r="E322" s="55"/>
      <c r="F322" s="55"/>
      <c r="G322" s="55"/>
      <c r="H322" s="55"/>
      <c r="I322" s="55"/>
      <c r="J322" s="55"/>
      <c r="K322" s="55"/>
      <c r="L322" s="55"/>
      <c r="M322" s="55"/>
      <c r="N322" s="55"/>
      <c r="O322" s="55"/>
      <c r="P322" s="55"/>
      <c r="Q322" s="55"/>
      <c r="R322" s="55"/>
      <c r="S322" s="55"/>
      <c r="T322" s="55"/>
      <c r="U322" s="55"/>
      <c r="V322" s="55"/>
      <c r="W322" s="55"/>
      <c r="X322" s="55"/>
      <c r="Y322" s="55"/>
      <c r="Z322" s="55"/>
      <c r="AA322" s="55"/>
      <c r="AB322" s="55"/>
      <c r="AC322" s="55"/>
      <c r="AD322" s="55"/>
      <c r="AE322" s="55"/>
      <c r="AF322" s="55"/>
      <c r="AG322" s="55"/>
      <c r="AH322" s="55"/>
      <c r="AI322" s="55"/>
      <c r="AJ322" s="55"/>
      <c r="AK322" s="55"/>
      <c r="AL322" s="55"/>
      <c r="AM322" s="55"/>
      <c r="AN322" s="55"/>
      <c r="AO322" s="55"/>
      <c r="AP322" s="55"/>
      <c r="AQ322" s="55"/>
      <c r="AR322" s="55"/>
      <c r="AS322" s="55"/>
      <c r="AT322" s="55"/>
      <c r="AU322" s="55"/>
      <c r="AV322" s="55"/>
      <c r="AW322" s="55"/>
      <c r="AX322" s="55"/>
      <c r="AY322" s="55"/>
      <c r="AZ322" s="55"/>
      <c r="BA322" s="55"/>
      <c r="BB322" s="55"/>
      <c r="BC322" s="55"/>
      <c r="BD322" s="55"/>
      <c r="BE322" s="55"/>
      <c r="BF322" s="55"/>
      <c r="BG322" s="55"/>
      <c r="BH322" s="55"/>
      <c r="BI322" s="55"/>
      <c r="BJ322" s="55"/>
      <c r="BK322" s="55"/>
      <c r="BL322" s="55"/>
      <c r="BM322" s="55"/>
      <c r="BN322" s="55"/>
      <c r="BO322" s="55"/>
      <c r="BP322" s="55"/>
      <c r="BQ322" s="55"/>
      <c r="BR322" s="55"/>
      <c r="BS322" s="55"/>
      <c r="BT322" s="55"/>
      <c r="BU322" s="55"/>
      <c r="BV322" s="55"/>
      <c r="BW322" s="55"/>
      <c r="BX322" s="55"/>
      <c r="BY322" s="55"/>
      <c r="BZ322" s="55"/>
      <c r="CA322" s="55"/>
      <c r="CB322" s="55"/>
      <c r="CC322" s="55"/>
      <c r="CD322" s="55"/>
      <c r="CE322" s="55"/>
      <c r="CF322" s="55"/>
      <c r="CG322" s="55"/>
      <c r="CH322" s="55"/>
      <c r="CI322" s="55"/>
      <c r="CJ322" s="55"/>
      <c r="CK322" s="55"/>
      <c r="CL322" s="55"/>
      <c r="CM322" s="55"/>
      <c r="CN322" s="55"/>
      <c r="CO322" s="55"/>
      <c r="CP322" s="55"/>
    </row>
    <row r="323" spans="1:94">
      <c r="A323" s="122"/>
      <c r="B323" s="88"/>
      <c r="C323" s="55"/>
      <c r="D323" s="55"/>
      <c r="E323" s="55"/>
      <c r="F323" s="55"/>
      <c r="G323" s="55"/>
      <c r="H323" s="55"/>
      <c r="I323" s="55"/>
      <c r="J323" s="55"/>
      <c r="K323" s="55"/>
      <c r="L323" s="55"/>
      <c r="M323" s="55"/>
      <c r="N323" s="55"/>
      <c r="O323" s="55"/>
      <c r="P323" s="55"/>
      <c r="Q323" s="55"/>
      <c r="R323" s="55"/>
      <c r="S323" s="55"/>
      <c r="T323" s="55"/>
      <c r="U323" s="55"/>
      <c r="V323" s="55"/>
      <c r="W323" s="55"/>
      <c r="X323" s="55"/>
      <c r="Y323" s="55"/>
      <c r="Z323" s="55"/>
      <c r="AA323" s="55"/>
      <c r="AB323" s="55"/>
      <c r="AC323" s="55"/>
      <c r="AD323" s="55"/>
      <c r="AE323" s="55"/>
      <c r="AF323" s="55"/>
      <c r="AG323" s="55"/>
      <c r="AH323" s="55"/>
      <c r="AI323" s="55"/>
      <c r="AJ323" s="55"/>
      <c r="AK323" s="55"/>
      <c r="AL323" s="55"/>
      <c r="AM323" s="55"/>
      <c r="AN323" s="55"/>
      <c r="AO323" s="55"/>
      <c r="AP323" s="55"/>
      <c r="AQ323" s="55"/>
      <c r="AR323" s="55"/>
      <c r="AS323" s="55"/>
      <c r="AT323" s="55"/>
      <c r="AU323" s="55"/>
      <c r="AV323" s="55"/>
      <c r="AW323" s="55"/>
      <c r="AX323" s="55"/>
      <c r="AY323" s="55"/>
      <c r="AZ323" s="55"/>
      <c r="BA323" s="55"/>
      <c r="BB323" s="55"/>
      <c r="BC323" s="55"/>
      <c r="BD323" s="55"/>
      <c r="BE323" s="55"/>
      <c r="BF323" s="55"/>
      <c r="BG323" s="55"/>
      <c r="BH323" s="55"/>
      <c r="BI323" s="55"/>
      <c r="BJ323" s="55"/>
      <c r="BK323" s="55"/>
      <c r="BL323" s="55"/>
      <c r="BM323" s="55"/>
      <c r="BN323" s="55"/>
      <c r="BO323" s="55"/>
      <c r="BP323" s="55"/>
      <c r="BQ323" s="55"/>
      <c r="BR323" s="55"/>
      <c r="BS323" s="55"/>
      <c r="BT323" s="55"/>
      <c r="BU323" s="55"/>
      <c r="BV323" s="55"/>
      <c r="BW323" s="55"/>
      <c r="BX323" s="55"/>
      <c r="BY323" s="55"/>
      <c r="BZ323" s="55"/>
      <c r="CA323" s="55"/>
      <c r="CB323" s="55"/>
      <c r="CC323" s="55"/>
      <c r="CD323" s="55"/>
      <c r="CE323" s="55"/>
      <c r="CF323" s="55"/>
      <c r="CG323" s="55"/>
      <c r="CH323" s="55"/>
      <c r="CI323" s="55"/>
      <c r="CJ323" s="55"/>
      <c r="CK323" s="55"/>
      <c r="CL323" s="55"/>
      <c r="CM323" s="55"/>
      <c r="CN323" s="55"/>
      <c r="CO323" s="55"/>
      <c r="CP323" s="55"/>
    </row>
    <row r="324" spans="1:94">
      <c r="A324" s="122"/>
      <c r="B324" s="88"/>
      <c r="C324" s="55"/>
      <c r="D324" s="55"/>
      <c r="E324" s="55"/>
      <c r="F324" s="55"/>
      <c r="G324" s="55"/>
      <c r="H324" s="55"/>
      <c r="I324" s="55"/>
      <c r="J324" s="55"/>
      <c r="K324" s="55"/>
      <c r="L324" s="55"/>
      <c r="M324" s="55"/>
      <c r="N324" s="55"/>
      <c r="O324" s="55"/>
      <c r="P324" s="55"/>
      <c r="Q324" s="55"/>
      <c r="R324" s="55"/>
      <c r="S324" s="55"/>
      <c r="T324" s="55"/>
      <c r="U324" s="55"/>
      <c r="V324" s="55"/>
      <c r="W324" s="55"/>
      <c r="X324" s="55"/>
      <c r="Y324" s="55"/>
      <c r="Z324" s="55"/>
      <c r="AA324" s="55"/>
      <c r="AB324" s="55"/>
      <c r="AC324" s="55"/>
      <c r="AD324" s="55"/>
      <c r="AE324" s="55"/>
      <c r="AF324" s="55"/>
      <c r="AG324" s="55"/>
      <c r="AH324" s="55"/>
      <c r="AI324" s="55"/>
      <c r="AJ324" s="55"/>
      <c r="AK324" s="55"/>
      <c r="AL324" s="55"/>
      <c r="AM324" s="55"/>
      <c r="AN324" s="55"/>
      <c r="AO324" s="55"/>
      <c r="AP324" s="55"/>
      <c r="AQ324" s="55"/>
      <c r="AR324" s="55"/>
      <c r="AS324" s="55"/>
      <c r="AT324" s="55"/>
      <c r="AU324" s="55"/>
      <c r="AV324" s="55"/>
      <c r="AW324" s="55"/>
      <c r="AX324" s="55"/>
      <c r="AY324" s="55"/>
      <c r="AZ324" s="55"/>
      <c r="BA324" s="55"/>
      <c r="BB324" s="55"/>
      <c r="BC324" s="55"/>
      <c r="BD324" s="55"/>
      <c r="BE324" s="55"/>
      <c r="BF324" s="55"/>
      <c r="BG324" s="55"/>
      <c r="BH324" s="55"/>
      <c r="BI324" s="55"/>
      <c r="BJ324" s="55"/>
      <c r="BK324" s="55"/>
      <c r="BL324" s="55"/>
      <c r="BM324" s="55"/>
      <c r="BN324" s="55"/>
      <c r="BO324" s="55"/>
      <c r="BP324" s="55"/>
      <c r="BQ324" s="55"/>
      <c r="BR324" s="55"/>
      <c r="BS324" s="55"/>
      <c r="BT324" s="55"/>
      <c r="BU324" s="55"/>
      <c r="BV324" s="55"/>
      <c r="BW324" s="55"/>
      <c r="BX324" s="55"/>
      <c r="BY324" s="55"/>
      <c r="BZ324" s="55"/>
      <c r="CA324" s="55"/>
      <c r="CB324" s="55"/>
      <c r="CC324" s="55"/>
      <c r="CD324" s="55"/>
      <c r="CE324" s="55"/>
      <c r="CF324" s="55"/>
      <c r="CG324" s="55"/>
      <c r="CH324" s="55"/>
      <c r="CI324" s="55"/>
      <c r="CJ324" s="55"/>
      <c r="CK324" s="55"/>
      <c r="CL324" s="55"/>
      <c r="CM324" s="55"/>
      <c r="CN324" s="55"/>
      <c r="CO324" s="55"/>
      <c r="CP324" s="55"/>
    </row>
    <row r="325" spans="1:94">
      <c r="A325" s="122"/>
      <c r="B325" s="88"/>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55"/>
      <c r="AB325" s="55"/>
      <c r="AC325" s="55"/>
      <c r="AD325" s="55"/>
      <c r="AE325" s="55"/>
      <c r="AF325" s="55"/>
      <c r="AG325" s="55"/>
      <c r="AH325" s="55"/>
      <c r="AI325" s="55"/>
      <c r="AJ325" s="55"/>
      <c r="AK325" s="55"/>
      <c r="AL325" s="55"/>
      <c r="AM325" s="55"/>
      <c r="AN325" s="55"/>
      <c r="AO325" s="55"/>
      <c r="AP325" s="55"/>
      <c r="AQ325" s="55"/>
      <c r="AR325" s="55"/>
      <c r="AS325" s="55"/>
      <c r="AT325" s="55"/>
      <c r="AU325" s="55"/>
      <c r="AV325" s="55"/>
      <c r="AW325" s="55"/>
      <c r="AX325" s="55"/>
      <c r="AY325" s="55"/>
      <c r="AZ325" s="55"/>
      <c r="BA325" s="55"/>
      <c r="BB325" s="55"/>
      <c r="BC325" s="55"/>
      <c r="BD325" s="55"/>
      <c r="BE325" s="55"/>
      <c r="BF325" s="55"/>
      <c r="BG325" s="55"/>
      <c r="BH325" s="55"/>
      <c r="BI325" s="55"/>
      <c r="BJ325" s="55"/>
      <c r="BK325" s="55"/>
      <c r="BL325" s="55"/>
      <c r="BM325" s="55"/>
      <c r="BN325" s="55"/>
      <c r="BO325" s="55"/>
      <c r="BP325" s="55"/>
      <c r="BQ325" s="55"/>
      <c r="BR325" s="55"/>
      <c r="BS325" s="55"/>
      <c r="BT325" s="55"/>
      <c r="BU325" s="55"/>
      <c r="BV325" s="55"/>
      <c r="BW325" s="55"/>
      <c r="BX325" s="55"/>
      <c r="BY325" s="55"/>
      <c r="BZ325" s="55"/>
      <c r="CA325" s="55"/>
      <c r="CB325" s="55"/>
      <c r="CC325" s="55"/>
      <c r="CD325" s="55"/>
      <c r="CE325" s="55"/>
      <c r="CF325" s="55"/>
      <c r="CG325" s="55"/>
      <c r="CH325" s="55"/>
      <c r="CI325" s="55"/>
      <c r="CJ325" s="55"/>
      <c r="CK325" s="55"/>
      <c r="CL325" s="55"/>
      <c r="CM325" s="55"/>
      <c r="CN325" s="55"/>
      <c r="CO325" s="55"/>
      <c r="CP325" s="55"/>
    </row>
    <row r="326" spans="1:94">
      <c r="A326" s="122"/>
      <c r="B326" s="88"/>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55"/>
      <c r="AB326" s="55"/>
      <c r="AC326" s="55"/>
      <c r="AD326" s="55"/>
      <c r="AE326" s="55"/>
      <c r="AF326" s="55"/>
      <c r="AG326" s="55"/>
      <c r="AH326" s="55"/>
      <c r="AI326" s="55"/>
      <c r="AJ326" s="55"/>
      <c r="AK326" s="55"/>
      <c r="AL326" s="55"/>
      <c r="AM326" s="55"/>
      <c r="AN326" s="55"/>
      <c r="AO326" s="55"/>
      <c r="AP326" s="55"/>
      <c r="AQ326" s="55"/>
      <c r="AR326" s="55"/>
      <c r="AS326" s="55"/>
      <c r="AT326" s="55"/>
      <c r="AU326" s="55"/>
      <c r="AV326" s="55"/>
      <c r="AW326" s="55"/>
      <c r="AX326" s="55"/>
      <c r="AY326" s="55"/>
      <c r="AZ326" s="55"/>
      <c r="BA326" s="55"/>
      <c r="BB326" s="55"/>
      <c r="BC326" s="55"/>
      <c r="BD326" s="55"/>
      <c r="BE326" s="55"/>
      <c r="BF326" s="55"/>
      <c r="BG326" s="55"/>
      <c r="BH326" s="55"/>
      <c r="BI326" s="55"/>
      <c r="BJ326" s="55"/>
      <c r="BK326" s="55"/>
      <c r="BL326" s="55"/>
      <c r="BM326" s="55"/>
      <c r="BN326" s="55"/>
      <c r="BO326" s="55"/>
      <c r="BP326" s="55"/>
      <c r="BQ326" s="55"/>
      <c r="BR326" s="55"/>
      <c r="BS326" s="55"/>
      <c r="BT326" s="55"/>
      <c r="BU326" s="55"/>
      <c r="BV326" s="55"/>
      <c r="BW326" s="55"/>
      <c r="BX326" s="55"/>
      <c r="BY326" s="55"/>
      <c r="BZ326" s="55"/>
      <c r="CA326" s="55"/>
      <c r="CB326" s="55"/>
      <c r="CC326" s="55"/>
      <c r="CD326" s="55"/>
      <c r="CE326" s="55"/>
      <c r="CF326" s="55"/>
      <c r="CG326" s="55"/>
      <c r="CH326" s="55"/>
      <c r="CI326" s="55"/>
      <c r="CJ326" s="55"/>
      <c r="CK326" s="55"/>
      <c r="CL326" s="55"/>
      <c r="CM326" s="55"/>
      <c r="CN326" s="55"/>
      <c r="CO326" s="55"/>
      <c r="CP326" s="55"/>
    </row>
    <row r="327" spans="1:94">
      <c r="A327" s="122"/>
      <c r="B327" s="88"/>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55"/>
      <c r="AB327" s="55"/>
      <c r="AC327" s="55"/>
      <c r="AD327" s="55"/>
      <c r="AE327" s="55"/>
      <c r="AF327" s="55"/>
      <c r="AG327" s="55"/>
      <c r="AH327" s="55"/>
      <c r="AI327" s="55"/>
      <c r="AJ327" s="55"/>
      <c r="AK327" s="55"/>
      <c r="AL327" s="55"/>
      <c r="AM327" s="55"/>
      <c r="AN327" s="55"/>
      <c r="AO327" s="55"/>
      <c r="AP327" s="55"/>
      <c r="AQ327" s="55"/>
      <c r="AR327" s="55"/>
      <c r="AS327" s="55"/>
      <c r="AT327" s="55"/>
      <c r="AU327" s="55"/>
      <c r="AV327" s="55"/>
      <c r="AW327" s="55"/>
      <c r="AX327" s="55"/>
      <c r="AY327" s="55"/>
      <c r="AZ327" s="55"/>
      <c r="BA327" s="55"/>
      <c r="BB327" s="55"/>
      <c r="BC327" s="55"/>
      <c r="BD327" s="55"/>
      <c r="BE327" s="55"/>
      <c r="BF327" s="55"/>
      <c r="BG327" s="55"/>
      <c r="BH327" s="55"/>
      <c r="BI327" s="55"/>
      <c r="BJ327" s="55"/>
      <c r="BK327" s="55"/>
      <c r="BL327" s="55"/>
      <c r="BM327" s="55"/>
      <c r="BN327" s="55"/>
      <c r="BO327" s="55"/>
      <c r="BP327" s="55"/>
      <c r="BQ327" s="55"/>
      <c r="BR327" s="55"/>
      <c r="BS327" s="55"/>
      <c r="BT327" s="55"/>
      <c r="BU327" s="55"/>
      <c r="BV327" s="55"/>
      <c r="BW327" s="55"/>
      <c r="BX327" s="55"/>
      <c r="BY327" s="55"/>
      <c r="BZ327" s="55"/>
      <c r="CA327" s="55"/>
      <c r="CB327" s="55"/>
      <c r="CC327" s="55"/>
      <c r="CD327" s="55"/>
      <c r="CE327" s="55"/>
      <c r="CF327" s="55"/>
      <c r="CG327" s="55"/>
      <c r="CH327" s="55"/>
      <c r="CI327" s="55"/>
      <c r="CJ327" s="55"/>
      <c r="CK327" s="55"/>
      <c r="CL327" s="55"/>
      <c r="CM327" s="55"/>
      <c r="CN327" s="55"/>
      <c r="CO327" s="55"/>
      <c r="CP327" s="55"/>
    </row>
    <row r="328" spans="1:94">
      <c r="A328" s="122"/>
      <c r="B328" s="88"/>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55"/>
      <c r="AB328" s="55"/>
      <c r="AC328" s="55"/>
      <c r="AD328" s="55"/>
      <c r="AE328" s="55"/>
      <c r="AF328" s="55"/>
      <c r="AG328" s="55"/>
      <c r="AH328" s="55"/>
      <c r="AI328" s="55"/>
      <c r="AJ328" s="55"/>
      <c r="AK328" s="55"/>
      <c r="AL328" s="55"/>
      <c r="AM328" s="55"/>
      <c r="AN328" s="55"/>
      <c r="AO328" s="55"/>
      <c r="AP328" s="55"/>
      <c r="AQ328" s="55"/>
      <c r="AR328" s="55"/>
      <c r="AS328" s="55"/>
      <c r="AT328" s="55"/>
      <c r="AU328" s="55"/>
      <c r="AV328" s="55"/>
      <c r="AW328" s="55"/>
      <c r="AX328" s="55"/>
      <c r="AY328" s="55"/>
      <c r="AZ328" s="55"/>
      <c r="BA328" s="55"/>
      <c r="BB328" s="55"/>
      <c r="BC328" s="55"/>
      <c r="BD328" s="55"/>
      <c r="BE328" s="55"/>
      <c r="BF328" s="55"/>
      <c r="BG328" s="55"/>
      <c r="BH328" s="55"/>
      <c r="BI328" s="55"/>
      <c r="BJ328" s="55"/>
      <c r="BK328" s="55"/>
      <c r="BL328" s="55"/>
      <c r="BM328" s="55"/>
      <c r="BN328" s="55"/>
      <c r="BO328" s="55"/>
      <c r="BP328" s="55"/>
      <c r="BQ328" s="55"/>
      <c r="BR328" s="55"/>
      <c r="BS328" s="55"/>
      <c r="BT328" s="55"/>
      <c r="BU328" s="55"/>
      <c r="BV328" s="55"/>
      <c r="BW328" s="55"/>
      <c r="BX328" s="55"/>
      <c r="BY328" s="55"/>
      <c r="BZ328" s="55"/>
      <c r="CA328" s="55"/>
      <c r="CB328" s="55"/>
      <c r="CC328" s="55"/>
      <c r="CD328" s="55"/>
      <c r="CE328" s="55"/>
      <c r="CF328" s="55"/>
      <c r="CG328" s="55"/>
      <c r="CH328" s="55"/>
      <c r="CI328" s="55"/>
      <c r="CJ328" s="55"/>
      <c r="CK328" s="55"/>
      <c r="CL328" s="55"/>
      <c r="CM328" s="55"/>
      <c r="CN328" s="55"/>
      <c r="CO328" s="55"/>
      <c r="CP328" s="55"/>
    </row>
    <row r="329" spans="1:94">
      <c r="A329" s="122"/>
      <c r="B329" s="88"/>
      <c r="C329" s="55"/>
      <c r="D329" s="55"/>
      <c r="E329" s="55"/>
      <c r="F329" s="55"/>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c r="AJ329" s="55"/>
      <c r="AK329" s="55"/>
      <c r="AL329" s="55"/>
      <c r="AM329" s="55"/>
      <c r="AN329" s="55"/>
      <c r="AO329" s="55"/>
      <c r="AP329" s="55"/>
      <c r="AQ329" s="55"/>
      <c r="AR329" s="55"/>
      <c r="AS329" s="55"/>
      <c r="AT329" s="55"/>
      <c r="AU329" s="55"/>
      <c r="AV329" s="55"/>
      <c r="AW329" s="55"/>
      <c r="AX329" s="55"/>
      <c r="AY329" s="55"/>
      <c r="AZ329" s="55"/>
      <c r="BA329" s="55"/>
      <c r="BB329" s="55"/>
      <c r="BC329" s="55"/>
      <c r="BD329" s="55"/>
      <c r="BE329" s="55"/>
      <c r="BF329" s="55"/>
      <c r="BG329" s="55"/>
      <c r="BH329" s="55"/>
      <c r="BI329" s="55"/>
      <c r="BJ329" s="55"/>
      <c r="BK329" s="55"/>
      <c r="BL329" s="55"/>
      <c r="BM329" s="55"/>
      <c r="BN329" s="55"/>
      <c r="BO329" s="55"/>
      <c r="BP329" s="55"/>
      <c r="BQ329" s="55"/>
      <c r="BR329" s="55"/>
      <c r="BS329" s="55"/>
      <c r="BT329" s="55"/>
      <c r="BU329" s="55"/>
      <c r="BV329" s="55"/>
      <c r="BW329" s="55"/>
      <c r="BX329" s="55"/>
      <c r="BY329" s="55"/>
      <c r="BZ329" s="55"/>
      <c r="CA329" s="55"/>
      <c r="CB329" s="55"/>
      <c r="CC329" s="55"/>
      <c r="CD329" s="55"/>
      <c r="CE329" s="55"/>
      <c r="CF329" s="55"/>
      <c r="CG329" s="55"/>
      <c r="CH329" s="55"/>
      <c r="CI329" s="55"/>
      <c r="CJ329" s="55"/>
      <c r="CK329" s="55"/>
      <c r="CL329" s="55"/>
      <c r="CM329" s="55"/>
      <c r="CN329" s="55"/>
      <c r="CO329" s="55"/>
      <c r="CP329" s="55"/>
    </row>
    <row r="330" spans="1:94">
      <c r="A330" s="122"/>
      <c r="B330" s="88"/>
      <c r="C330" s="55"/>
      <c r="D330" s="55"/>
      <c r="E330" s="55"/>
      <c r="F330" s="55"/>
      <c r="G330" s="55"/>
      <c r="H330" s="55"/>
      <c r="I330" s="55"/>
      <c r="J330" s="55"/>
      <c r="K330" s="55"/>
      <c r="L330" s="55"/>
      <c r="M330" s="55"/>
      <c r="N330" s="55"/>
      <c r="O330" s="55"/>
      <c r="P330" s="55"/>
      <c r="Q330" s="55"/>
      <c r="R330" s="55"/>
      <c r="S330" s="55"/>
      <c r="T330" s="55"/>
      <c r="U330" s="55"/>
      <c r="V330" s="55"/>
      <c r="W330" s="55"/>
      <c r="X330" s="55"/>
      <c r="Y330" s="55"/>
      <c r="Z330" s="55"/>
      <c r="AA330" s="55"/>
      <c r="AB330" s="55"/>
      <c r="AC330" s="55"/>
      <c r="AD330" s="55"/>
      <c r="AE330" s="55"/>
      <c r="AF330" s="55"/>
      <c r="AG330" s="55"/>
      <c r="AH330" s="55"/>
      <c r="AI330" s="55"/>
      <c r="AJ330" s="55"/>
      <c r="AK330" s="55"/>
      <c r="AL330" s="55"/>
      <c r="AM330" s="55"/>
      <c r="AN330" s="55"/>
      <c r="AO330" s="55"/>
      <c r="AP330" s="55"/>
      <c r="AQ330" s="55"/>
      <c r="AR330" s="55"/>
      <c r="AS330" s="55"/>
      <c r="AT330" s="55"/>
      <c r="AU330" s="55"/>
      <c r="AV330" s="55"/>
      <c r="AW330" s="55"/>
      <c r="AX330" s="55"/>
      <c r="AY330" s="55"/>
      <c r="AZ330" s="55"/>
      <c r="BA330" s="55"/>
      <c r="BB330" s="55"/>
      <c r="BC330" s="55"/>
      <c r="BD330" s="55"/>
      <c r="BE330" s="55"/>
      <c r="BF330" s="55"/>
      <c r="BG330" s="55"/>
      <c r="BH330" s="55"/>
      <c r="BI330" s="55"/>
      <c r="BJ330" s="55"/>
      <c r="BK330" s="55"/>
      <c r="BL330" s="55"/>
      <c r="BM330" s="55"/>
      <c r="BN330" s="55"/>
      <c r="BO330" s="55"/>
      <c r="BP330" s="55"/>
      <c r="BQ330" s="55"/>
      <c r="BR330" s="55"/>
      <c r="BS330" s="55"/>
      <c r="BT330" s="55"/>
      <c r="BU330" s="55"/>
      <c r="BV330" s="55"/>
      <c r="BW330" s="55"/>
      <c r="BX330" s="55"/>
      <c r="BY330" s="55"/>
      <c r="BZ330" s="55"/>
      <c r="CA330" s="55"/>
      <c r="CB330" s="55"/>
      <c r="CC330" s="55"/>
      <c r="CD330" s="55"/>
      <c r="CE330" s="55"/>
      <c r="CF330" s="55"/>
      <c r="CG330" s="55"/>
      <c r="CH330" s="55"/>
      <c r="CI330" s="55"/>
      <c r="CJ330" s="55"/>
      <c r="CK330" s="55"/>
      <c r="CL330" s="55"/>
      <c r="CM330" s="55"/>
      <c r="CN330" s="55"/>
      <c r="CO330" s="55"/>
      <c r="CP330" s="55"/>
    </row>
    <row r="331" spans="1:94">
      <c r="A331" s="122"/>
      <c r="B331" s="88"/>
      <c r="C331" s="55"/>
      <c r="D331" s="55"/>
      <c r="E331" s="55"/>
      <c r="F331" s="55"/>
      <c r="G331" s="55"/>
      <c r="H331" s="55"/>
      <c r="I331" s="55"/>
      <c r="J331" s="55"/>
      <c r="K331" s="55"/>
      <c r="L331" s="55"/>
      <c r="M331" s="55"/>
      <c r="N331" s="55"/>
      <c r="O331" s="55"/>
      <c r="P331" s="55"/>
      <c r="Q331" s="55"/>
      <c r="R331" s="55"/>
      <c r="S331" s="55"/>
      <c r="T331" s="55"/>
      <c r="U331" s="55"/>
      <c r="V331" s="55"/>
      <c r="W331" s="55"/>
      <c r="X331" s="55"/>
      <c r="Y331" s="55"/>
      <c r="Z331" s="55"/>
      <c r="AA331" s="55"/>
      <c r="AB331" s="55"/>
      <c r="AC331" s="55"/>
      <c r="AD331" s="55"/>
      <c r="AE331" s="55"/>
      <c r="AF331" s="55"/>
      <c r="AG331" s="55"/>
      <c r="AH331" s="55"/>
      <c r="AI331" s="55"/>
      <c r="AJ331" s="55"/>
      <c r="AK331" s="55"/>
      <c r="AL331" s="55"/>
      <c r="AM331" s="55"/>
      <c r="AN331" s="55"/>
      <c r="AO331" s="55"/>
      <c r="AP331" s="55"/>
      <c r="AQ331" s="55"/>
      <c r="AR331" s="55"/>
      <c r="AS331" s="55"/>
      <c r="AT331" s="55"/>
      <c r="AU331" s="55"/>
      <c r="AV331" s="55"/>
      <c r="AW331" s="55"/>
      <c r="AX331" s="55"/>
      <c r="AY331" s="55"/>
      <c r="AZ331" s="55"/>
      <c r="BA331" s="55"/>
      <c r="BB331" s="55"/>
      <c r="BC331" s="55"/>
      <c r="BD331" s="55"/>
      <c r="BE331" s="55"/>
      <c r="BF331" s="55"/>
      <c r="BG331" s="55"/>
      <c r="BH331" s="55"/>
      <c r="BI331" s="55"/>
      <c r="BJ331" s="55"/>
      <c r="BK331" s="55"/>
      <c r="BL331" s="55"/>
      <c r="BM331" s="55"/>
      <c r="BN331" s="55"/>
      <c r="BO331" s="55"/>
      <c r="BP331" s="55"/>
      <c r="BQ331" s="55"/>
      <c r="BR331" s="55"/>
      <c r="BS331" s="55"/>
      <c r="BT331" s="55"/>
      <c r="BU331" s="55"/>
      <c r="BV331" s="55"/>
      <c r="BW331" s="55"/>
      <c r="BX331" s="55"/>
      <c r="BY331" s="55"/>
      <c r="BZ331" s="55"/>
      <c r="CA331" s="55"/>
      <c r="CB331" s="55"/>
      <c r="CC331" s="55"/>
      <c r="CD331" s="55"/>
      <c r="CE331" s="55"/>
      <c r="CF331" s="55"/>
      <c r="CG331" s="55"/>
      <c r="CH331" s="55"/>
      <c r="CI331" s="55"/>
      <c r="CJ331" s="55"/>
      <c r="CK331" s="55"/>
      <c r="CL331" s="55"/>
      <c r="CM331" s="55"/>
      <c r="CN331" s="55"/>
      <c r="CO331" s="55"/>
      <c r="CP331" s="55"/>
    </row>
    <row r="332" spans="1:94">
      <c r="A332" s="122"/>
      <c r="B332" s="88"/>
      <c r="C332" s="55"/>
      <c r="D332" s="55"/>
      <c r="E332" s="55"/>
      <c r="F332" s="55"/>
      <c r="G332" s="55"/>
      <c r="H332" s="55"/>
      <c r="I332" s="55"/>
      <c r="J332" s="55"/>
      <c r="K332" s="55"/>
      <c r="L332" s="55"/>
      <c r="M332" s="55"/>
      <c r="N332" s="55"/>
      <c r="O332" s="55"/>
      <c r="P332" s="55"/>
      <c r="Q332" s="55"/>
      <c r="R332" s="55"/>
      <c r="S332" s="55"/>
      <c r="T332" s="55"/>
      <c r="U332" s="55"/>
      <c r="V332" s="55"/>
      <c r="W332" s="55"/>
      <c r="X332" s="55"/>
      <c r="Y332" s="55"/>
      <c r="Z332" s="55"/>
      <c r="AA332" s="55"/>
      <c r="AB332" s="55"/>
      <c r="AC332" s="55"/>
      <c r="AD332" s="55"/>
      <c r="AE332" s="55"/>
      <c r="AF332" s="55"/>
      <c r="AG332" s="55"/>
      <c r="AH332" s="55"/>
      <c r="AI332" s="55"/>
      <c r="AJ332" s="55"/>
      <c r="AK332" s="55"/>
      <c r="AL332" s="55"/>
      <c r="AM332" s="55"/>
      <c r="AN332" s="55"/>
      <c r="AO332" s="55"/>
      <c r="AP332" s="55"/>
      <c r="AQ332" s="55"/>
      <c r="AR332" s="55"/>
      <c r="AS332" s="55"/>
      <c r="AT332" s="55"/>
      <c r="AU332" s="55"/>
      <c r="AV332" s="55"/>
      <c r="AW332" s="55"/>
      <c r="AX332" s="55"/>
      <c r="AY332" s="55"/>
      <c r="AZ332" s="55"/>
      <c r="BA332" s="55"/>
      <c r="BB332" s="55"/>
      <c r="BC332" s="55"/>
      <c r="BD332" s="55"/>
      <c r="BE332" s="55"/>
      <c r="BF332" s="55"/>
      <c r="BG332" s="55"/>
      <c r="BH332" s="55"/>
      <c r="BI332" s="55"/>
      <c r="BJ332" s="55"/>
      <c r="BK332" s="55"/>
      <c r="BL332" s="55"/>
      <c r="BM332" s="55"/>
      <c r="BN332" s="55"/>
      <c r="BO332" s="55"/>
      <c r="BP332" s="55"/>
      <c r="BQ332" s="55"/>
      <c r="BR332" s="55"/>
      <c r="BS332" s="55"/>
      <c r="BT332" s="55"/>
      <c r="BU332" s="55"/>
      <c r="BV332" s="55"/>
      <c r="BW332" s="55"/>
      <c r="BX332" s="55"/>
      <c r="BY332" s="55"/>
      <c r="BZ332" s="55"/>
      <c r="CA332" s="55"/>
      <c r="CB332" s="55"/>
      <c r="CC332" s="55"/>
      <c r="CD332" s="55"/>
      <c r="CE332" s="55"/>
      <c r="CF332" s="55"/>
      <c r="CG332" s="55"/>
      <c r="CH332" s="55"/>
      <c r="CI332" s="55"/>
      <c r="CJ332" s="55"/>
      <c r="CK332" s="55"/>
      <c r="CL332" s="55"/>
      <c r="CM332" s="55"/>
      <c r="CN332" s="55"/>
      <c r="CO332" s="55"/>
      <c r="CP332" s="55"/>
    </row>
    <row r="333" spans="1:94">
      <c r="A333" s="122"/>
      <c r="B333" s="88"/>
      <c r="C333" s="55"/>
      <c r="D333" s="55"/>
      <c r="E333" s="55"/>
      <c r="F333" s="55"/>
      <c r="G333" s="55"/>
      <c r="H333" s="55"/>
      <c r="I333" s="55"/>
      <c r="J333" s="55"/>
      <c r="K333" s="55"/>
      <c r="L333" s="55"/>
      <c r="M333" s="55"/>
      <c r="N333" s="55"/>
      <c r="O333" s="55"/>
      <c r="P333" s="55"/>
      <c r="Q333" s="55"/>
      <c r="R333" s="55"/>
      <c r="S333" s="55"/>
      <c r="T333" s="55"/>
      <c r="U333" s="55"/>
      <c r="V333" s="55"/>
      <c r="W333" s="55"/>
      <c r="X333" s="55"/>
      <c r="Y333" s="55"/>
      <c r="Z333" s="55"/>
      <c r="AA333" s="55"/>
      <c r="AB333" s="55"/>
      <c r="AC333" s="55"/>
      <c r="AD333" s="55"/>
      <c r="AE333" s="55"/>
      <c r="AF333" s="55"/>
      <c r="AG333" s="55"/>
      <c r="AH333" s="55"/>
      <c r="AI333" s="55"/>
      <c r="AJ333" s="55"/>
      <c r="AK333" s="55"/>
      <c r="AL333" s="55"/>
      <c r="AM333" s="55"/>
      <c r="AN333" s="55"/>
      <c r="AO333" s="55"/>
      <c r="AP333" s="55"/>
      <c r="AQ333" s="55"/>
      <c r="AR333" s="55"/>
      <c r="AS333" s="55"/>
      <c r="AT333" s="55"/>
      <c r="AU333" s="55"/>
      <c r="AV333" s="55"/>
      <c r="AW333" s="55"/>
      <c r="AX333" s="55"/>
      <c r="AY333" s="55"/>
      <c r="AZ333" s="55"/>
      <c r="BA333" s="55"/>
      <c r="BB333" s="55"/>
      <c r="BC333" s="55"/>
      <c r="BD333" s="55"/>
      <c r="BE333" s="55"/>
      <c r="BF333" s="55"/>
      <c r="BG333" s="55"/>
      <c r="BH333" s="55"/>
      <c r="BI333" s="55"/>
      <c r="BJ333" s="55"/>
      <c r="BK333" s="55"/>
      <c r="BL333" s="55"/>
      <c r="BM333" s="55"/>
      <c r="BN333" s="55"/>
      <c r="BO333" s="55"/>
      <c r="BP333" s="55"/>
      <c r="BQ333" s="55"/>
      <c r="BR333" s="55"/>
      <c r="BS333" s="55"/>
      <c r="BT333" s="55"/>
      <c r="BU333" s="55"/>
      <c r="BV333" s="55"/>
      <c r="BW333" s="55"/>
      <c r="BX333" s="55"/>
      <c r="BY333" s="55"/>
      <c r="BZ333" s="55"/>
      <c r="CA333" s="55"/>
      <c r="CB333" s="55"/>
      <c r="CC333" s="55"/>
      <c r="CD333" s="55"/>
      <c r="CE333" s="55"/>
      <c r="CF333" s="55"/>
      <c r="CG333" s="55"/>
      <c r="CH333" s="55"/>
      <c r="CI333" s="55"/>
      <c r="CJ333" s="55"/>
      <c r="CK333" s="55"/>
      <c r="CL333" s="55"/>
      <c r="CM333" s="55"/>
      <c r="CN333" s="55"/>
      <c r="CO333" s="55"/>
      <c r="CP333" s="55"/>
    </row>
    <row r="334" spans="1:94">
      <c r="A334" s="122"/>
      <c r="B334" s="88"/>
      <c r="C334" s="55"/>
      <c r="D334" s="55"/>
      <c r="E334" s="55"/>
      <c r="F334" s="55"/>
      <c r="G334" s="55"/>
      <c r="H334" s="55"/>
      <c r="I334" s="55"/>
      <c r="J334" s="55"/>
      <c r="K334" s="55"/>
      <c r="L334" s="55"/>
      <c r="M334" s="55"/>
      <c r="N334" s="55"/>
      <c r="O334" s="55"/>
      <c r="P334" s="55"/>
      <c r="Q334" s="55"/>
      <c r="R334" s="55"/>
      <c r="S334" s="55"/>
      <c r="T334" s="55"/>
      <c r="U334" s="55"/>
      <c r="V334" s="55"/>
      <c r="W334" s="55"/>
      <c r="X334" s="55"/>
      <c r="Y334" s="55"/>
      <c r="Z334" s="55"/>
      <c r="AA334" s="55"/>
      <c r="AB334" s="55"/>
      <c r="AC334" s="55"/>
      <c r="AD334" s="55"/>
      <c r="AE334" s="55"/>
      <c r="AF334" s="55"/>
      <c r="AG334" s="55"/>
      <c r="AH334" s="55"/>
      <c r="AI334" s="55"/>
      <c r="AJ334" s="55"/>
      <c r="AK334" s="55"/>
      <c r="AL334" s="55"/>
      <c r="AM334" s="55"/>
      <c r="AN334" s="55"/>
      <c r="AO334" s="55"/>
      <c r="AP334" s="55"/>
      <c r="AQ334" s="55"/>
      <c r="AR334" s="55"/>
      <c r="AS334" s="55"/>
      <c r="AT334" s="55"/>
      <c r="AU334" s="55"/>
      <c r="AV334" s="55"/>
      <c r="AW334" s="55"/>
      <c r="AX334" s="55"/>
      <c r="AY334" s="55"/>
      <c r="AZ334" s="55"/>
      <c r="BA334" s="55"/>
      <c r="BB334" s="55"/>
      <c r="BC334" s="55"/>
      <c r="BD334" s="55"/>
      <c r="BE334" s="55"/>
      <c r="BF334" s="55"/>
      <c r="BG334" s="55"/>
      <c r="BH334" s="55"/>
      <c r="BI334" s="55"/>
      <c r="BJ334" s="55"/>
      <c r="BK334" s="55"/>
      <c r="BL334" s="55"/>
      <c r="BM334" s="55"/>
      <c r="BN334" s="55"/>
      <c r="BO334" s="55"/>
      <c r="BP334" s="55"/>
      <c r="BQ334" s="55"/>
      <c r="BR334" s="55"/>
      <c r="BS334" s="55"/>
      <c r="BT334" s="55"/>
      <c r="BU334" s="55"/>
      <c r="BV334" s="55"/>
      <c r="BW334" s="55"/>
      <c r="BX334" s="55"/>
      <c r="BY334" s="55"/>
      <c r="BZ334" s="55"/>
      <c r="CA334" s="55"/>
      <c r="CB334" s="55"/>
      <c r="CC334" s="55"/>
      <c r="CD334" s="55"/>
      <c r="CE334" s="55"/>
      <c r="CF334" s="55"/>
      <c r="CG334" s="55"/>
      <c r="CH334" s="55"/>
      <c r="CI334" s="55"/>
      <c r="CJ334" s="55"/>
      <c r="CK334" s="55"/>
      <c r="CL334" s="55"/>
      <c r="CM334" s="55"/>
      <c r="CN334" s="55"/>
      <c r="CO334" s="55"/>
      <c r="CP334" s="55"/>
    </row>
    <row r="335" spans="1:94">
      <c r="A335" s="122"/>
      <c r="B335" s="88"/>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c r="AJ335" s="55"/>
      <c r="AK335" s="55"/>
      <c r="AL335" s="55"/>
      <c r="AM335" s="55"/>
      <c r="AN335" s="55"/>
      <c r="AO335" s="55"/>
      <c r="AP335" s="55"/>
      <c r="AQ335" s="55"/>
      <c r="AR335" s="55"/>
      <c r="AS335" s="55"/>
      <c r="AT335" s="55"/>
      <c r="AU335" s="55"/>
      <c r="AV335" s="55"/>
      <c r="AW335" s="55"/>
      <c r="AX335" s="55"/>
      <c r="AY335" s="55"/>
      <c r="AZ335" s="55"/>
      <c r="BA335" s="55"/>
      <c r="BB335" s="55"/>
      <c r="BC335" s="55"/>
      <c r="BD335" s="55"/>
      <c r="BE335" s="55"/>
      <c r="BF335" s="55"/>
      <c r="BG335" s="55"/>
      <c r="BH335" s="55"/>
      <c r="BI335" s="55"/>
      <c r="BJ335" s="55"/>
      <c r="BK335" s="55"/>
      <c r="BL335" s="55"/>
      <c r="BM335" s="55"/>
      <c r="BN335" s="55"/>
      <c r="BO335" s="55"/>
      <c r="BP335" s="55"/>
      <c r="BQ335" s="55"/>
      <c r="BR335" s="55"/>
      <c r="BS335" s="55"/>
      <c r="BT335" s="55"/>
      <c r="BU335" s="55"/>
      <c r="BV335" s="55"/>
      <c r="BW335" s="55"/>
      <c r="BX335" s="55"/>
      <c r="BY335" s="55"/>
      <c r="BZ335" s="55"/>
      <c r="CA335" s="55"/>
      <c r="CB335" s="55"/>
      <c r="CC335" s="55"/>
      <c r="CD335" s="55"/>
      <c r="CE335" s="55"/>
      <c r="CF335" s="55"/>
      <c r="CG335" s="55"/>
      <c r="CH335" s="55"/>
      <c r="CI335" s="55"/>
      <c r="CJ335" s="55"/>
      <c r="CK335" s="55"/>
      <c r="CL335" s="55"/>
      <c r="CM335" s="55"/>
      <c r="CN335" s="55"/>
      <c r="CO335" s="55"/>
      <c r="CP335" s="55"/>
    </row>
    <row r="336" spans="1:94">
      <c r="A336" s="122"/>
      <c r="B336" s="88"/>
      <c r="C336" s="55"/>
      <c r="D336" s="55"/>
      <c r="E336" s="55"/>
      <c r="F336" s="55"/>
      <c r="G336" s="55"/>
      <c r="H336" s="55"/>
      <c r="I336" s="55"/>
      <c r="J336" s="55"/>
      <c r="K336" s="55"/>
      <c r="L336" s="55"/>
      <c r="M336" s="55"/>
      <c r="N336" s="55"/>
      <c r="O336" s="55"/>
      <c r="P336" s="55"/>
      <c r="Q336" s="55"/>
      <c r="R336" s="55"/>
      <c r="S336" s="55"/>
      <c r="T336" s="55"/>
      <c r="U336" s="55"/>
      <c r="V336" s="55"/>
      <c r="W336" s="55"/>
      <c r="X336" s="55"/>
      <c r="Y336" s="55"/>
      <c r="Z336" s="55"/>
      <c r="AA336" s="55"/>
      <c r="AB336" s="55"/>
      <c r="AC336" s="55"/>
      <c r="AD336" s="55"/>
      <c r="AE336" s="55"/>
      <c r="AF336" s="55"/>
      <c r="AG336" s="55"/>
      <c r="AH336" s="55"/>
      <c r="AI336" s="55"/>
      <c r="AJ336" s="55"/>
      <c r="AK336" s="55"/>
      <c r="AL336" s="55"/>
      <c r="AM336" s="55"/>
      <c r="AN336" s="55"/>
      <c r="AO336" s="55"/>
      <c r="AP336" s="55"/>
      <c r="AQ336" s="55"/>
      <c r="AR336" s="55"/>
      <c r="AS336" s="55"/>
      <c r="AT336" s="55"/>
      <c r="AU336" s="55"/>
      <c r="AV336" s="55"/>
      <c r="AW336" s="55"/>
      <c r="AX336" s="55"/>
      <c r="AY336" s="55"/>
      <c r="AZ336" s="55"/>
      <c r="BA336" s="55"/>
      <c r="BB336" s="55"/>
      <c r="BC336" s="55"/>
      <c r="BD336" s="55"/>
      <c r="BE336" s="55"/>
      <c r="BF336" s="55"/>
      <c r="BG336" s="55"/>
      <c r="BH336" s="55"/>
      <c r="BI336" s="55"/>
      <c r="BJ336" s="55"/>
      <c r="BK336" s="55"/>
      <c r="BL336" s="55"/>
      <c r="BM336" s="55"/>
      <c r="BN336" s="55"/>
      <c r="BO336" s="55"/>
      <c r="BP336" s="55"/>
      <c r="BQ336" s="55"/>
      <c r="BR336" s="55"/>
      <c r="BS336" s="55"/>
      <c r="BT336" s="55"/>
      <c r="BU336" s="55"/>
      <c r="BV336" s="55"/>
      <c r="BW336" s="55"/>
      <c r="BX336" s="55"/>
      <c r="BY336" s="55"/>
      <c r="BZ336" s="55"/>
      <c r="CA336" s="55"/>
      <c r="CB336" s="55"/>
      <c r="CC336" s="55"/>
      <c r="CD336" s="55"/>
      <c r="CE336" s="55"/>
      <c r="CF336" s="55"/>
      <c r="CG336" s="55"/>
      <c r="CH336" s="55"/>
      <c r="CI336" s="55"/>
      <c r="CJ336" s="55"/>
      <c r="CK336" s="55"/>
      <c r="CL336" s="55"/>
      <c r="CM336" s="55"/>
      <c r="CN336" s="55"/>
      <c r="CO336" s="55"/>
      <c r="CP336" s="55"/>
    </row>
    <row r="337" spans="1:94">
      <c r="A337" s="122"/>
      <c r="B337" s="88"/>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5"/>
      <c r="AX337" s="55"/>
      <c r="AY337" s="55"/>
      <c r="AZ337" s="55"/>
      <c r="BA337" s="55"/>
      <c r="BB337" s="55"/>
      <c r="BC337" s="55"/>
      <c r="BD337" s="55"/>
      <c r="BE337" s="55"/>
      <c r="BF337" s="55"/>
      <c r="BG337" s="55"/>
      <c r="BH337" s="55"/>
      <c r="BI337" s="55"/>
      <c r="BJ337" s="55"/>
      <c r="BK337" s="55"/>
      <c r="BL337" s="55"/>
      <c r="BM337" s="55"/>
      <c r="BN337" s="55"/>
      <c r="BO337" s="55"/>
      <c r="BP337" s="55"/>
      <c r="BQ337" s="55"/>
      <c r="BR337" s="55"/>
      <c r="BS337" s="55"/>
      <c r="BT337" s="55"/>
      <c r="BU337" s="55"/>
      <c r="BV337" s="55"/>
      <c r="BW337" s="55"/>
      <c r="BX337" s="55"/>
      <c r="BY337" s="55"/>
      <c r="BZ337" s="55"/>
      <c r="CA337" s="55"/>
      <c r="CB337" s="55"/>
      <c r="CC337" s="55"/>
      <c r="CD337" s="55"/>
      <c r="CE337" s="55"/>
      <c r="CF337" s="55"/>
      <c r="CG337" s="55"/>
      <c r="CH337" s="55"/>
      <c r="CI337" s="55"/>
      <c r="CJ337" s="55"/>
      <c r="CK337" s="55"/>
      <c r="CL337" s="55"/>
      <c r="CM337" s="55"/>
      <c r="CN337" s="55"/>
      <c r="CO337" s="55"/>
      <c r="CP337" s="55"/>
    </row>
    <row r="338" spans="1:94">
      <c r="A338" s="122"/>
      <c r="B338" s="88"/>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5"/>
      <c r="AX338" s="55"/>
      <c r="AY338" s="55"/>
      <c r="AZ338" s="55"/>
      <c r="BA338" s="55"/>
      <c r="BB338" s="55"/>
      <c r="BC338" s="55"/>
      <c r="BD338" s="55"/>
      <c r="BE338" s="55"/>
      <c r="BF338" s="55"/>
      <c r="BG338" s="55"/>
      <c r="BH338" s="55"/>
      <c r="BI338" s="55"/>
      <c r="BJ338" s="55"/>
      <c r="BK338" s="55"/>
      <c r="BL338" s="55"/>
      <c r="BM338" s="55"/>
      <c r="BN338" s="55"/>
      <c r="BO338" s="55"/>
      <c r="BP338" s="55"/>
      <c r="BQ338" s="55"/>
      <c r="BR338" s="55"/>
      <c r="BS338" s="55"/>
      <c r="BT338" s="55"/>
      <c r="BU338" s="55"/>
      <c r="BV338" s="55"/>
      <c r="BW338" s="55"/>
      <c r="BX338" s="55"/>
      <c r="BY338" s="55"/>
      <c r="BZ338" s="55"/>
      <c r="CA338" s="55"/>
      <c r="CB338" s="55"/>
      <c r="CC338" s="55"/>
      <c r="CD338" s="55"/>
      <c r="CE338" s="55"/>
      <c r="CF338" s="55"/>
      <c r="CG338" s="55"/>
      <c r="CH338" s="55"/>
      <c r="CI338" s="55"/>
      <c r="CJ338" s="55"/>
      <c r="CK338" s="55"/>
      <c r="CL338" s="55"/>
      <c r="CM338" s="55"/>
      <c r="CN338" s="55"/>
      <c r="CO338" s="55"/>
      <c r="CP338" s="55"/>
    </row>
    <row r="339" spans="1:94">
      <c r="A339" s="122"/>
      <c r="B339" s="88"/>
      <c r="C339" s="55"/>
      <c r="D339" s="55"/>
      <c r="E339" s="55"/>
      <c r="F339" s="55"/>
      <c r="G339" s="55"/>
      <c r="H339" s="55"/>
      <c r="I339" s="55"/>
      <c r="J339" s="55"/>
      <c r="K339" s="55"/>
      <c r="L339" s="55"/>
      <c r="M339" s="55"/>
      <c r="N339" s="55"/>
      <c r="O339" s="55"/>
      <c r="P339" s="55"/>
      <c r="Q339" s="55"/>
      <c r="R339" s="55"/>
      <c r="S339" s="55"/>
      <c r="T339" s="55"/>
      <c r="U339" s="55"/>
      <c r="V339" s="55"/>
      <c r="W339" s="55"/>
      <c r="X339" s="55"/>
      <c r="Y339" s="55"/>
      <c r="Z339" s="55"/>
      <c r="AA339" s="55"/>
      <c r="AB339" s="55"/>
      <c r="AC339" s="55"/>
      <c r="AD339" s="55"/>
      <c r="AE339" s="55"/>
      <c r="AF339" s="55"/>
      <c r="AG339" s="55"/>
      <c r="AH339" s="55"/>
      <c r="AI339" s="55"/>
      <c r="AJ339" s="55"/>
      <c r="AK339" s="55"/>
      <c r="AL339" s="55"/>
      <c r="AM339" s="55"/>
      <c r="AN339" s="55"/>
      <c r="AO339" s="55"/>
      <c r="AP339" s="55"/>
      <c r="AQ339" s="55"/>
      <c r="AR339" s="55"/>
      <c r="AS339" s="55"/>
      <c r="AT339" s="55"/>
      <c r="AU339" s="55"/>
      <c r="AV339" s="55"/>
      <c r="AW339" s="55"/>
      <c r="AX339" s="55"/>
      <c r="AY339" s="55"/>
      <c r="AZ339" s="55"/>
      <c r="BA339" s="55"/>
      <c r="BB339" s="55"/>
      <c r="BC339" s="55"/>
      <c r="BD339" s="55"/>
      <c r="BE339" s="55"/>
      <c r="BF339" s="55"/>
      <c r="BG339" s="55"/>
      <c r="BH339" s="55"/>
      <c r="BI339" s="55"/>
      <c r="BJ339" s="55"/>
      <c r="BK339" s="55"/>
      <c r="BL339" s="55"/>
      <c r="BM339" s="55"/>
      <c r="BN339" s="55"/>
      <c r="BO339" s="55"/>
      <c r="BP339" s="55"/>
      <c r="BQ339" s="55"/>
      <c r="BR339" s="55"/>
      <c r="BS339" s="55"/>
      <c r="BT339" s="55"/>
      <c r="BU339" s="55"/>
      <c r="BV339" s="55"/>
      <c r="BW339" s="55"/>
      <c r="BX339" s="55"/>
      <c r="BY339" s="55"/>
      <c r="BZ339" s="55"/>
      <c r="CA339" s="55"/>
      <c r="CB339" s="55"/>
      <c r="CC339" s="55"/>
      <c r="CD339" s="55"/>
      <c r="CE339" s="55"/>
      <c r="CF339" s="55"/>
      <c r="CG339" s="55"/>
      <c r="CH339" s="55"/>
      <c r="CI339" s="55"/>
      <c r="CJ339" s="55"/>
      <c r="CK339" s="55"/>
      <c r="CL339" s="55"/>
      <c r="CM339" s="55"/>
      <c r="CN339" s="55"/>
      <c r="CO339" s="55"/>
      <c r="CP339" s="55"/>
    </row>
    <row r="340" spans="1:94">
      <c r="A340" s="122"/>
      <c r="B340" s="88"/>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c r="AJ340" s="55"/>
      <c r="AK340" s="55"/>
      <c r="AL340" s="55"/>
      <c r="AM340" s="55"/>
      <c r="AN340" s="55"/>
      <c r="AO340" s="55"/>
      <c r="AP340" s="55"/>
      <c r="AQ340" s="55"/>
      <c r="AR340" s="55"/>
      <c r="AS340" s="55"/>
      <c r="AT340" s="55"/>
      <c r="AU340" s="55"/>
      <c r="AV340" s="55"/>
      <c r="AW340" s="55"/>
      <c r="AX340" s="55"/>
      <c r="AY340" s="55"/>
      <c r="AZ340" s="55"/>
      <c r="BA340" s="55"/>
      <c r="BB340" s="55"/>
      <c r="BC340" s="55"/>
      <c r="BD340" s="55"/>
      <c r="BE340" s="55"/>
      <c r="BF340" s="55"/>
      <c r="BG340" s="55"/>
      <c r="BH340" s="55"/>
      <c r="BI340" s="55"/>
      <c r="BJ340" s="55"/>
      <c r="BK340" s="55"/>
      <c r="BL340" s="55"/>
      <c r="BM340" s="55"/>
      <c r="BN340" s="55"/>
      <c r="BO340" s="55"/>
      <c r="BP340" s="55"/>
      <c r="BQ340" s="55"/>
      <c r="BR340" s="55"/>
      <c r="BS340" s="55"/>
      <c r="BT340" s="55"/>
      <c r="BU340" s="55"/>
      <c r="BV340" s="55"/>
      <c r="BW340" s="55"/>
      <c r="BX340" s="55"/>
      <c r="BY340" s="55"/>
      <c r="BZ340" s="55"/>
      <c r="CA340" s="55"/>
      <c r="CB340" s="55"/>
      <c r="CC340" s="55"/>
      <c r="CD340" s="55"/>
      <c r="CE340" s="55"/>
      <c r="CF340" s="55"/>
      <c r="CG340" s="55"/>
      <c r="CH340" s="55"/>
      <c r="CI340" s="55"/>
      <c r="CJ340" s="55"/>
      <c r="CK340" s="55"/>
      <c r="CL340" s="55"/>
      <c r="CM340" s="55"/>
      <c r="CN340" s="55"/>
      <c r="CO340" s="55"/>
      <c r="CP340" s="55"/>
    </row>
    <row r="341" spans="1:94">
      <c r="A341" s="122"/>
      <c r="B341" s="88"/>
      <c r="C341" s="55"/>
      <c r="D341" s="55"/>
      <c r="E341" s="55"/>
      <c r="F341" s="55"/>
      <c r="G341" s="55"/>
      <c r="H341" s="55"/>
      <c r="I341" s="55"/>
      <c r="J341" s="55"/>
      <c r="K341" s="55"/>
      <c r="L341" s="55"/>
      <c r="M341" s="55"/>
      <c r="N341" s="55"/>
      <c r="O341" s="55"/>
      <c r="P341" s="55"/>
      <c r="Q341" s="55"/>
      <c r="R341" s="55"/>
      <c r="S341" s="55"/>
      <c r="T341" s="55"/>
      <c r="U341" s="55"/>
      <c r="V341" s="55"/>
      <c r="W341" s="55"/>
      <c r="X341" s="55"/>
      <c r="Y341" s="55"/>
      <c r="Z341" s="55"/>
      <c r="AA341" s="55"/>
      <c r="AB341" s="55"/>
      <c r="AC341" s="55"/>
      <c r="AD341" s="55"/>
      <c r="AE341" s="55"/>
      <c r="AF341" s="55"/>
      <c r="AG341" s="55"/>
      <c r="AH341" s="55"/>
      <c r="AI341" s="55"/>
      <c r="AJ341" s="55"/>
      <c r="AK341" s="55"/>
      <c r="AL341" s="55"/>
      <c r="AM341" s="55"/>
      <c r="AN341" s="55"/>
      <c r="AO341" s="55"/>
      <c r="AP341" s="55"/>
      <c r="AQ341" s="55"/>
      <c r="AR341" s="55"/>
      <c r="AS341" s="55"/>
      <c r="AT341" s="55"/>
      <c r="AU341" s="55"/>
      <c r="AV341" s="55"/>
      <c r="AW341" s="55"/>
      <c r="AX341" s="55"/>
      <c r="AY341" s="55"/>
      <c r="AZ341" s="55"/>
      <c r="BA341" s="55"/>
      <c r="BB341" s="55"/>
      <c r="BC341" s="55"/>
      <c r="BD341" s="55"/>
      <c r="BE341" s="55"/>
      <c r="BF341" s="55"/>
      <c r="BG341" s="55"/>
      <c r="BH341" s="55"/>
      <c r="BI341" s="55"/>
      <c r="BJ341" s="55"/>
      <c r="BK341" s="55"/>
      <c r="BL341" s="55"/>
      <c r="BM341" s="55"/>
      <c r="BN341" s="55"/>
      <c r="BO341" s="55"/>
      <c r="BP341" s="55"/>
      <c r="BQ341" s="55"/>
      <c r="BR341" s="55"/>
      <c r="BS341" s="55"/>
      <c r="BT341" s="55"/>
      <c r="BU341" s="55"/>
      <c r="BV341" s="55"/>
      <c r="BW341" s="55"/>
      <c r="BX341" s="55"/>
      <c r="BY341" s="55"/>
      <c r="BZ341" s="55"/>
      <c r="CA341" s="55"/>
      <c r="CB341" s="55"/>
      <c r="CC341" s="55"/>
      <c r="CD341" s="55"/>
      <c r="CE341" s="55"/>
      <c r="CF341" s="55"/>
      <c r="CG341" s="55"/>
      <c r="CH341" s="55"/>
      <c r="CI341" s="55"/>
      <c r="CJ341" s="55"/>
      <c r="CK341" s="55"/>
      <c r="CL341" s="55"/>
      <c r="CM341" s="55"/>
      <c r="CN341" s="55"/>
      <c r="CO341" s="55"/>
      <c r="CP341" s="55"/>
    </row>
    <row r="342" spans="1:94">
      <c r="A342" s="122"/>
      <c r="B342" s="88"/>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c r="AJ342" s="55"/>
      <c r="AK342" s="55"/>
      <c r="AL342" s="55"/>
      <c r="AM342" s="55"/>
      <c r="AN342" s="55"/>
      <c r="AO342" s="55"/>
      <c r="AP342" s="55"/>
      <c r="AQ342" s="55"/>
      <c r="AR342" s="55"/>
      <c r="AS342" s="55"/>
      <c r="AT342" s="55"/>
      <c r="AU342" s="55"/>
      <c r="AV342" s="55"/>
      <c r="AW342" s="55"/>
      <c r="AX342" s="55"/>
      <c r="AY342" s="55"/>
      <c r="AZ342" s="55"/>
      <c r="BA342" s="55"/>
      <c r="BB342" s="55"/>
      <c r="BC342" s="55"/>
      <c r="BD342" s="55"/>
      <c r="BE342" s="55"/>
      <c r="BF342" s="55"/>
      <c r="BG342" s="55"/>
      <c r="BH342" s="55"/>
      <c r="BI342" s="55"/>
      <c r="BJ342" s="55"/>
      <c r="BK342" s="55"/>
      <c r="BL342" s="55"/>
      <c r="BM342" s="55"/>
      <c r="BN342" s="55"/>
      <c r="BO342" s="55"/>
      <c r="BP342" s="55"/>
      <c r="BQ342" s="55"/>
      <c r="BR342" s="55"/>
      <c r="BS342" s="55"/>
      <c r="BT342" s="55"/>
      <c r="BU342" s="55"/>
      <c r="BV342" s="55"/>
      <c r="BW342" s="55"/>
      <c r="BX342" s="55"/>
      <c r="BY342" s="55"/>
      <c r="BZ342" s="55"/>
      <c r="CA342" s="55"/>
      <c r="CB342" s="55"/>
      <c r="CC342" s="55"/>
      <c r="CD342" s="55"/>
      <c r="CE342" s="55"/>
      <c r="CF342" s="55"/>
      <c r="CG342" s="55"/>
      <c r="CH342" s="55"/>
      <c r="CI342" s="55"/>
      <c r="CJ342" s="55"/>
      <c r="CK342" s="55"/>
      <c r="CL342" s="55"/>
      <c r="CM342" s="55"/>
      <c r="CN342" s="55"/>
      <c r="CO342" s="55"/>
      <c r="CP342" s="55"/>
    </row>
    <row r="343" spans="1:94">
      <c r="A343" s="122"/>
      <c r="B343" s="88"/>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c r="AJ343" s="55"/>
      <c r="AK343" s="55"/>
      <c r="AL343" s="55"/>
      <c r="AM343" s="55"/>
      <c r="AN343" s="55"/>
      <c r="AO343" s="55"/>
      <c r="AP343" s="55"/>
      <c r="AQ343" s="55"/>
      <c r="AR343" s="55"/>
      <c r="AS343" s="55"/>
      <c r="AT343" s="55"/>
      <c r="AU343" s="55"/>
      <c r="AV343" s="55"/>
      <c r="AW343" s="55"/>
      <c r="AX343" s="55"/>
      <c r="AY343" s="55"/>
      <c r="AZ343" s="55"/>
      <c r="BA343" s="55"/>
      <c r="BB343" s="55"/>
      <c r="BC343" s="55"/>
      <c r="BD343" s="55"/>
      <c r="BE343" s="55"/>
      <c r="BF343" s="55"/>
      <c r="BG343" s="55"/>
      <c r="BH343" s="55"/>
      <c r="BI343" s="55"/>
      <c r="BJ343" s="55"/>
      <c r="BK343" s="55"/>
      <c r="BL343" s="55"/>
      <c r="BM343" s="55"/>
      <c r="BN343" s="55"/>
      <c r="BO343" s="55"/>
      <c r="BP343" s="55"/>
      <c r="BQ343" s="55"/>
      <c r="BR343" s="55"/>
      <c r="BS343" s="55"/>
      <c r="BT343" s="55"/>
      <c r="BU343" s="55"/>
      <c r="BV343" s="55"/>
      <c r="BW343" s="55"/>
      <c r="BX343" s="55"/>
      <c r="BY343" s="55"/>
      <c r="BZ343" s="55"/>
      <c r="CA343" s="55"/>
      <c r="CB343" s="55"/>
      <c r="CC343" s="55"/>
      <c r="CD343" s="55"/>
      <c r="CE343" s="55"/>
      <c r="CF343" s="55"/>
      <c r="CG343" s="55"/>
      <c r="CH343" s="55"/>
      <c r="CI343" s="55"/>
      <c r="CJ343" s="55"/>
      <c r="CK343" s="55"/>
      <c r="CL343" s="55"/>
      <c r="CM343" s="55"/>
      <c r="CN343" s="55"/>
      <c r="CO343" s="55"/>
      <c r="CP343" s="55"/>
    </row>
    <row r="344" spans="1:94">
      <c r="A344" s="122"/>
      <c r="B344" s="88"/>
      <c r="C344" s="55"/>
      <c r="D344" s="55"/>
      <c r="E344" s="55"/>
      <c r="F344" s="55"/>
      <c r="G344" s="55"/>
      <c r="H344" s="55"/>
      <c r="I344" s="55"/>
      <c r="J344" s="55"/>
      <c r="K344" s="55"/>
      <c r="L344" s="55"/>
      <c r="M344" s="55"/>
      <c r="N344" s="55"/>
      <c r="O344" s="55"/>
      <c r="P344" s="55"/>
      <c r="Q344" s="55"/>
      <c r="R344" s="55"/>
      <c r="S344" s="55"/>
      <c r="T344" s="55"/>
      <c r="U344" s="55"/>
      <c r="V344" s="55"/>
      <c r="W344" s="55"/>
      <c r="X344" s="55"/>
      <c r="Y344" s="55"/>
      <c r="Z344" s="55"/>
      <c r="AA344" s="55"/>
      <c r="AB344" s="55"/>
      <c r="AC344" s="55"/>
      <c r="AD344" s="55"/>
      <c r="AE344" s="55"/>
      <c r="AF344" s="55"/>
      <c r="AG344" s="55"/>
      <c r="AH344" s="55"/>
      <c r="AI344" s="55"/>
      <c r="AJ344" s="55"/>
      <c r="AK344" s="55"/>
      <c r="AL344" s="55"/>
      <c r="AM344" s="55"/>
      <c r="AN344" s="55"/>
      <c r="AO344" s="55"/>
      <c r="AP344" s="55"/>
      <c r="AQ344" s="55"/>
      <c r="AR344" s="55"/>
      <c r="AS344" s="55"/>
      <c r="AT344" s="55"/>
      <c r="AU344" s="55"/>
      <c r="AV344" s="55"/>
      <c r="AW344" s="55"/>
      <c r="AX344" s="55"/>
      <c r="AY344" s="55"/>
      <c r="AZ344" s="55"/>
      <c r="BA344" s="55"/>
      <c r="BB344" s="55"/>
      <c r="BC344" s="55"/>
      <c r="BD344" s="55"/>
      <c r="BE344" s="55"/>
      <c r="BF344" s="55"/>
      <c r="BG344" s="55"/>
      <c r="BH344" s="55"/>
      <c r="BI344" s="55"/>
      <c r="BJ344" s="55"/>
      <c r="BK344" s="55"/>
      <c r="BL344" s="55"/>
      <c r="BM344" s="55"/>
      <c r="BN344" s="55"/>
      <c r="BO344" s="55"/>
      <c r="BP344" s="55"/>
      <c r="BQ344" s="55"/>
      <c r="BR344" s="55"/>
      <c r="BS344" s="55"/>
      <c r="BT344" s="55"/>
      <c r="BU344" s="55"/>
      <c r="BV344" s="55"/>
      <c r="BW344" s="55"/>
      <c r="BX344" s="55"/>
      <c r="BY344" s="55"/>
      <c r="BZ344" s="55"/>
      <c r="CA344" s="55"/>
      <c r="CB344" s="55"/>
      <c r="CC344" s="55"/>
      <c r="CD344" s="55"/>
      <c r="CE344" s="55"/>
      <c r="CF344" s="55"/>
      <c r="CG344" s="55"/>
      <c r="CH344" s="55"/>
      <c r="CI344" s="55"/>
      <c r="CJ344" s="55"/>
      <c r="CK344" s="55"/>
      <c r="CL344" s="55"/>
      <c r="CM344" s="55"/>
      <c r="CN344" s="55"/>
      <c r="CO344" s="55"/>
      <c r="CP344" s="55"/>
    </row>
    <row r="345" spans="1:94">
      <c r="A345" s="122"/>
      <c r="B345" s="88"/>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c r="AJ345" s="55"/>
      <c r="AK345" s="55"/>
      <c r="AL345" s="55"/>
      <c r="AM345" s="55"/>
      <c r="AN345" s="55"/>
      <c r="AO345" s="55"/>
      <c r="AP345" s="55"/>
      <c r="AQ345" s="55"/>
      <c r="AR345" s="55"/>
      <c r="AS345" s="55"/>
      <c r="AT345" s="55"/>
      <c r="AU345" s="55"/>
      <c r="AV345" s="55"/>
      <c r="AW345" s="55"/>
      <c r="AX345" s="55"/>
      <c r="AY345" s="55"/>
      <c r="AZ345" s="55"/>
      <c r="BA345" s="55"/>
      <c r="BB345" s="55"/>
      <c r="BC345" s="55"/>
      <c r="BD345" s="55"/>
      <c r="BE345" s="55"/>
      <c r="BF345" s="55"/>
      <c r="BG345" s="55"/>
      <c r="BH345" s="55"/>
      <c r="BI345" s="55"/>
      <c r="BJ345" s="55"/>
      <c r="BK345" s="55"/>
      <c r="BL345" s="55"/>
      <c r="BM345" s="55"/>
      <c r="BN345" s="55"/>
      <c r="BO345" s="55"/>
      <c r="BP345" s="55"/>
      <c r="BQ345" s="55"/>
      <c r="BR345" s="55"/>
      <c r="BS345" s="55"/>
      <c r="BT345" s="55"/>
      <c r="BU345" s="55"/>
      <c r="BV345" s="55"/>
      <c r="BW345" s="55"/>
      <c r="BX345" s="55"/>
      <c r="BY345" s="55"/>
      <c r="BZ345" s="55"/>
      <c r="CA345" s="55"/>
      <c r="CB345" s="55"/>
      <c r="CC345" s="55"/>
      <c r="CD345" s="55"/>
      <c r="CE345" s="55"/>
      <c r="CF345" s="55"/>
      <c r="CG345" s="55"/>
      <c r="CH345" s="55"/>
      <c r="CI345" s="55"/>
      <c r="CJ345" s="55"/>
      <c r="CK345" s="55"/>
      <c r="CL345" s="55"/>
      <c r="CM345" s="55"/>
      <c r="CN345" s="55"/>
      <c r="CO345" s="55"/>
      <c r="CP345" s="55"/>
    </row>
    <row r="346" spans="1:94">
      <c r="A346" s="122"/>
      <c r="B346" s="88"/>
      <c r="C346" s="55"/>
      <c r="D346" s="55"/>
      <c r="E346" s="55"/>
      <c r="F346" s="55"/>
      <c r="G346" s="55"/>
      <c r="H346" s="55"/>
      <c r="I346" s="55"/>
      <c r="J346" s="55"/>
      <c r="K346" s="55"/>
      <c r="L346" s="55"/>
      <c r="M346" s="55"/>
      <c r="N346" s="55"/>
      <c r="O346" s="55"/>
      <c r="P346" s="55"/>
      <c r="Q346" s="55"/>
      <c r="R346" s="55"/>
      <c r="S346" s="55"/>
      <c r="T346" s="55"/>
      <c r="U346" s="55"/>
      <c r="V346" s="55"/>
      <c r="W346" s="55"/>
      <c r="X346" s="55"/>
      <c r="Y346" s="55"/>
      <c r="Z346" s="55"/>
      <c r="AA346" s="55"/>
      <c r="AB346" s="55"/>
      <c r="AC346" s="55"/>
      <c r="AD346" s="55"/>
      <c r="AE346" s="55"/>
      <c r="AF346" s="55"/>
      <c r="AG346" s="55"/>
      <c r="AH346" s="55"/>
      <c r="AI346" s="55"/>
      <c r="AJ346" s="55"/>
      <c r="AK346" s="55"/>
      <c r="AL346" s="55"/>
      <c r="AM346" s="55"/>
      <c r="AN346" s="55"/>
      <c r="AO346" s="55"/>
      <c r="AP346" s="55"/>
      <c r="AQ346" s="55"/>
      <c r="AR346" s="55"/>
      <c r="AS346" s="55"/>
      <c r="AT346" s="55"/>
      <c r="AU346" s="55"/>
      <c r="AV346" s="55"/>
      <c r="AW346" s="55"/>
      <c r="AX346" s="55"/>
      <c r="AY346" s="55"/>
      <c r="AZ346" s="55"/>
      <c r="BA346" s="55"/>
      <c r="BB346" s="55"/>
      <c r="BC346" s="55"/>
      <c r="BD346" s="55"/>
      <c r="BE346" s="55"/>
      <c r="BF346" s="55"/>
      <c r="BG346" s="55"/>
      <c r="BH346" s="55"/>
      <c r="BI346" s="55"/>
      <c r="BJ346" s="55"/>
      <c r="BK346" s="55"/>
      <c r="BL346" s="55"/>
      <c r="BM346" s="55"/>
      <c r="BN346" s="55"/>
      <c r="BO346" s="55"/>
      <c r="BP346" s="55"/>
      <c r="BQ346" s="55"/>
      <c r="BR346" s="55"/>
      <c r="BS346" s="55"/>
      <c r="BT346" s="55"/>
      <c r="BU346" s="55"/>
      <c r="BV346" s="55"/>
      <c r="BW346" s="55"/>
      <c r="BX346" s="55"/>
      <c r="BY346" s="55"/>
      <c r="BZ346" s="55"/>
      <c r="CA346" s="55"/>
      <c r="CB346" s="55"/>
      <c r="CC346" s="55"/>
      <c r="CD346" s="55"/>
      <c r="CE346" s="55"/>
      <c r="CF346" s="55"/>
      <c r="CG346" s="55"/>
      <c r="CH346" s="55"/>
      <c r="CI346" s="55"/>
      <c r="CJ346" s="55"/>
      <c r="CK346" s="55"/>
      <c r="CL346" s="55"/>
      <c r="CM346" s="55"/>
      <c r="CN346" s="55"/>
      <c r="CO346" s="55"/>
      <c r="CP346" s="55"/>
    </row>
    <row r="347" spans="1:94">
      <c r="A347" s="122"/>
      <c r="B347" s="88"/>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c r="AJ347" s="55"/>
      <c r="AK347" s="55"/>
      <c r="AL347" s="55"/>
      <c r="AM347" s="55"/>
      <c r="AN347" s="55"/>
      <c r="AO347" s="55"/>
      <c r="AP347" s="55"/>
      <c r="AQ347" s="55"/>
      <c r="AR347" s="55"/>
      <c r="AS347" s="55"/>
      <c r="AT347" s="55"/>
      <c r="AU347" s="55"/>
      <c r="AV347" s="55"/>
      <c r="AW347" s="55"/>
      <c r="AX347" s="55"/>
      <c r="AY347" s="55"/>
      <c r="AZ347" s="55"/>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c r="CA347" s="55"/>
      <c r="CB347" s="55"/>
      <c r="CC347" s="55"/>
      <c r="CD347" s="55"/>
      <c r="CE347" s="55"/>
      <c r="CF347" s="55"/>
      <c r="CG347" s="55"/>
      <c r="CH347" s="55"/>
      <c r="CI347" s="55"/>
      <c r="CJ347" s="55"/>
      <c r="CK347" s="55"/>
      <c r="CL347" s="55"/>
      <c r="CM347" s="55"/>
      <c r="CN347" s="55"/>
      <c r="CO347" s="55"/>
      <c r="CP347" s="55"/>
    </row>
    <row r="348" spans="1:94">
      <c r="A348" s="122"/>
      <c r="B348" s="88"/>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c r="AJ348" s="55"/>
      <c r="AK348" s="55"/>
      <c r="AL348" s="55"/>
      <c r="AM348" s="55"/>
      <c r="AN348" s="55"/>
      <c r="AO348" s="55"/>
      <c r="AP348" s="55"/>
      <c r="AQ348" s="55"/>
      <c r="AR348" s="55"/>
      <c r="AS348" s="55"/>
      <c r="AT348" s="55"/>
      <c r="AU348" s="55"/>
      <c r="AV348" s="55"/>
      <c r="AW348" s="55"/>
      <c r="AX348" s="55"/>
      <c r="AY348" s="55"/>
      <c r="AZ348" s="55"/>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c r="CA348" s="55"/>
      <c r="CB348" s="55"/>
      <c r="CC348" s="55"/>
      <c r="CD348" s="55"/>
      <c r="CE348" s="55"/>
      <c r="CF348" s="55"/>
      <c r="CG348" s="55"/>
      <c r="CH348" s="55"/>
      <c r="CI348" s="55"/>
      <c r="CJ348" s="55"/>
      <c r="CK348" s="55"/>
      <c r="CL348" s="55"/>
      <c r="CM348" s="55"/>
      <c r="CN348" s="55"/>
      <c r="CO348" s="55"/>
      <c r="CP348" s="55"/>
    </row>
    <row r="349" spans="1:94">
      <c r="A349" s="122"/>
      <c r="B349" s="88"/>
      <c r="C349" s="55"/>
      <c r="D349" s="55"/>
      <c r="E349" s="55"/>
      <c r="F349" s="55"/>
      <c r="G349" s="55"/>
      <c r="H349" s="55"/>
      <c r="I349" s="55"/>
      <c r="J349" s="55"/>
      <c r="K349" s="55"/>
      <c r="L349" s="55"/>
      <c r="M349" s="55"/>
      <c r="N349" s="55"/>
      <c r="O349" s="55"/>
      <c r="P349" s="55"/>
      <c r="Q349" s="55"/>
      <c r="R349" s="55"/>
      <c r="S349" s="55"/>
      <c r="T349" s="55"/>
      <c r="U349" s="55"/>
      <c r="V349" s="55"/>
      <c r="W349" s="55"/>
      <c r="X349" s="55"/>
      <c r="Y349" s="55"/>
      <c r="Z349" s="55"/>
      <c r="AA349" s="55"/>
      <c r="AB349" s="55"/>
      <c r="AC349" s="55"/>
      <c r="AD349" s="55"/>
      <c r="AE349" s="55"/>
      <c r="AF349" s="55"/>
      <c r="AG349" s="55"/>
      <c r="AH349" s="55"/>
      <c r="AI349" s="55"/>
      <c r="AJ349" s="55"/>
      <c r="AK349" s="55"/>
      <c r="AL349" s="55"/>
      <c r="AM349" s="55"/>
      <c r="AN349" s="55"/>
      <c r="AO349" s="55"/>
      <c r="AP349" s="55"/>
      <c r="AQ349" s="55"/>
      <c r="AR349" s="55"/>
      <c r="AS349" s="55"/>
      <c r="AT349" s="55"/>
      <c r="AU349" s="55"/>
      <c r="AV349" s="55"/>
      <c r="AW349" s="55"/>
      <c r="AX349" s="55"/>
      <c r="AY349" s="55"/>
      <c r="AZ349" s="55"/>
      <c r="BA349" s="55"/>
      <c r="BB349" s="55"/>
      <c r="BC349" s="55"/>
      <c r="BD349" s="55"/>
      <c r="BE349" s="55"/>
      <c r="BF349" s="55"/>
      <c r="BG349" s="55"/>
      <c r="BH349" s="55"/>
      <c r="BI349" s="55"/>
      <c r="BJ349" s="55"/>
      <c r="BK349" s="55"/>
      <c r="BL349" s="55"/>
      <c r="BM349" s="55"/>
      <c r="BN349" s="55"/>
      <c r="BO349" s="55"/>
      <c r="BP349" s="55"/>
      <c r="BQ349" s="55"/>
      <c r="BR349" s="55"/>
      <c r="BS349" s="55"/>
      <c r="BT349" s="55"/>
      <c r="BU349" s="55"/>
      <c r="BV349" s="55"/>
      <c r="BW349" s="55"/>
      <c r="BX349" s="55"/>
      <c r="BY349" s="55"/>
      <c r="BZ349" s="55"/>
      <c r="CA349" s="55"/>
      <c r="CB349" s="55"/>
      <c r="CC349" s="55"/>
      <c r="CD349" s="55"/>
      <c r="CE349" s="55"/>
      <c r="CF349" s="55"/>
      <c r="CG349" s="55"/>
      <c r="CH349" s="55"/>
      <c r="CI349" s="55"/>
      <c r="CJ349" s="55"/>
      <c r="CK349" s="55"/>
      <c r="CL349" s="55"/>
      <c r="CM349" s="55"/>
      <c r="CN349" s="55"/>
      <c r="CO349" s="55"/>
      <c r="CP349" s="55"/>
    </row>
    <row r="350" spans="1:94">
      <c r="A350" s="122"/>
      <c r="B350" s="88"/>
      <c r="C350" s="55"/>
      <c r="D350" s="55"/>
      <c r="E350" s="55"/>
      <c r="F350" s="55"/>
      <c r="G350" s="55"/>
      <c r="H350" s="55"/>
      <c r="I350" s="55"/>
      <c r="J350" s="55"/>
      <c r="K350" s="55"/>
      <c r="L350" s="55"/>
      <c r="M350" s="55"/>
      <c r="N350" s="55"/>
      <c r="O350" s="55"/>
      <c r="P350" s="55"/>
      <c r="Q350" s="55"/>
      <c r="R350" s="55"/>
      <c r="S350" s="55"/>
      <c r="T350" s="55"/>
      <c r="U350" s="55"/>
      <c r="V350" s="55"/>
      <c r="W350" s="55"/>
      <c r="X350" s="55"/>
      <c r="Y350" s="55"/>
      <c r="Z350" s="55"/>
      <c r="AA350" s="55"/>
      <c r="AB350" s="55"/>
      <c r="AC350" s="55"/>
      <c r="AD350" s="55"/>
      <c r="AE350" s="55"/>
      <c r="AF350" s="55"/>
      <c r="AG350" s="55"/>
      <c r="AH350" s="55"/>
      <c r="AI350" s="55"/>
      <c r="AJ350" s="55"/>
      <c r="AK350" s="55"/>
      <c r="AL350" s="55"/>
      <c r="AM350" s="55"/>
      <c r="AN350" s="55"/>
      <c r="AO350" s="55"/>
      <c r="AP350" s="55"/>
      <c r="AQ350" s="55"/>
      <c r="AR350" s="55"/>
      <c r="AS350" s="55"/>
      <c r="AT350" s="55"/>
      <c r="AU350" s="55"/>
      <c r="AV350" s="55"/>
      <c r="AW350" s="55"/>
      <c r="AX350" s="55"/>
      <c r="AY350" s="55"/>
      <c r="AZ350" s="55"/>
      <c r="BA350" s="55"/>
      <c r="BB350" s="55"/>
      <c r="BC350" s="55"/>
      <c r="BD350" s="55"/>
      <c r="BE350" s="55"/>
      <c r="BF350" s="55"/>
      <c r="BG350" s="55"/>
      <c r="BH350" s="55"/>
      <c r="BI350" s="55"/>
      <c r="BJ350" s="55"/>
      <c r="BK350" s="55"/>
      <c r="BL350" s="55"/>
      <c r="BM350" s="55"/>
      <c r="BN350" s="55"/>
      <c r="BO350" s="55"/>
      <c r="BP350" s="55"/>
      <c r="BQ350" s="55"/>
      <c r="BR350" s="55"/>
      <c r="BS350" s="55"/>
      <c r="BT350" s="55"/>
      <c r="BU350" s="55"/>
      <c r="BV350" s="55"/>
      <c r="BW350" s="55"/>
      <c r="BX350" s="55"/>
      <c r="BY350" s="55"/>
      <c r="BZ350" s="55"/>
      <c r="CA350" s="55"/>
      <c r="CB350" s="55"/>
      <c r="CC350" s="55"/>
      <c r="CD350" s="55"/>
      <c r="CE350" s="55"/>
      <c r="CF350" s="55"/>
      <c r="CG350" s="55"/>
      <c r="CH350" s="55"/>
      <c r="CI350" s="55"/>
      <c r="CJ350" s="55"/>
      <c r="CK350" s="55"/>
      <c r="CL350" s="55"/>
      <c r="CM350" s="55"/>
      <c r="CN350" s="55"/>
      <c r="CO350" s="55"/>
      <c r="CP350" s="55"/>
    </row>
    <row r="351" spans="1:94">
      <c r="A351" s="122"/>
      <c r="B351" s="88"/>
      <c r="C351" s="55"/>
      <c r="D351" s="55"/>
      <c r="E351" s="55"/>
      <c r="F351" s="55"/>
      <c r="G351" s="55"/>
      <c r="H351" s="55"/>
      <c r="I351" s="55"/>
      <c r="J351" s="55"/>
      <c r="K351" s="55"/>
      <c r="L351" s="55"/>
      <c r="M351" s="55"/>
      <c r="N351" s="55"/>
      <c r="O351" s="55"/>
      <c r="P351" s="55"/>
      <c r="Q351" s="55"/>
      <c r="R351" s="55"/>
      <c r="S351" s="55"/>
      <c r="T351" s="55"/>
      <c r="U351" s="55"/>
      <c r="V351" s="55"/>
      <c r="W351" s="55"/>
      <c r="X351" s="55"/>
      <c r="Y351" s="55"/>
      <c r="Z351" s="55"/>
      <c r="AA351" s="55"/>
      <c r="AB351" s="55"/>
      <c r="AC351" s="55"/>
      <c r="AD351" s="55"/>
      <c r="AE351" s="55"/>
      <c r="AF351" s="55"/>
      <c r="AG351" s="55"/>
      <c r="AH351" s="55"/>
      <c r="AI351" s="55"/>
      <c r="AJ351" s="55"/>
      <c r="AK351" s="55"/>
      <c r="AL351" s="55"/>
      <c r="AM351" s="55"/>
      <c r="AN351" s="55"/>
      <c r="AO351" s="55"/>
      <c r="AP351" s="55"/>
      <c r="AQ351" s="55"/>
      <c r="AR351" s="55"/>
      <c r="AS351" s="55"/>
      <c r="AT351" s="55"/>
      <c r="AU351" s="55"/>
      <c r="AV351" s="55"/>
      <c r="AW351" s="55"/>
      <c r="AX351" s="55"/>
      <c r="AY351" s="55"/>
      <c r="AZ351" s="55"/>
      <c r="BA351" s="55"/>
      <c r="BB351" s="55"/>
      <c r="BC351" s="55"/>
      <c r="BD351" s="55"/>
      <c r="BE351" s="55"/>
      <c r="BF351" s="55"/>
      <c r="BG351" s="55"/>
      <c r="BH351" s="55"/>
      <c r="BI351" s="55"/>
      <c r="BJ351" s="55"/>
      <c r="BK351" s="55"/>
      <c r="BL351" s="55"/>
      <c r="BM351" s="55"/>
      <c r="BN351" s="55"/>
      <c r="BO351" s="55"/>
      <c r="BP351" s="55"/>
      <c r="BQ351" s="55"/>
      <c r="BR351" s="55"/>
      <c r="BS351" s="55"/>
      <c r="BT351" s="55"/>
      <c r="BU351" s="55"/>
      <c r="BV351" s="55"/>
      <c r="BW351" s="55"/>
      <c r="BX351" s="55"/>
      <c r="BY351" s="55"/>
      <c r="BZ351" s="55"/>
      <c r="CA351" s="55"/>
      <c r="CB351" s="55"/>
      <c r="CC351" s="55"/>
      <c r="CD351" s="55"/>
      <c r="CE351" s="55"/>
      <c r="CF351" s="55"/>
      <c r="CG351" s="55"/>
      <c r="CH351" s="55"/>
      <c r="CI351" s="55"/>
      <c r="CJ351" s="55"/>
      <c r="CK351" s="55"/>
      <c r="CL351" s="55"/>
      <c r="CM351" s="55"/>
      <c r="CN351" s="55"/>
      <c r="CO351" s="55"/>
      <c r="CP351" s="55"/>
    </row>
    <row r="352" spans="1:94">
      <c r="A352" s="122"/>
      <c r="B352" s="88"/>
      <c r="C352" s="55"/>
      <c r="D352" s="55"/>
      <c r="E352" s="55"/>
      <c r="F352" s="55"/>
      <c r="G352" s="55"/>
      <c r="H352" s="55"/>
      <c r="I352" s="55"/>
      <c r="J352" s="55"/>
      <c r="K352" s="55"/>
      <c r="L352" s="55"/>
      <c r="M352" s="55"/>
      <c r="N352" s="55"/>
      <c r="O352" s="55"/>
      <c r="P352" s="55"/>
      <c r="Q352" s="55"/>
      <c r="R352" s="55"/>
      <c r="S352" s="55"/>
      <c r="T352" s="55"/>
      <c r="U352" s="55"/>
      <c r="V352" s="55"/>
      <c r="W352" s="55"/>
      <c r="X352" s="55"/>
      <c r="Y352" s="55"/>
      <c r="Z352" s="55"/>
      <c r="AA352" s="55"/>
      <c r="AB352" s="55"/>
      <c r="AC352" s="55"/>
      <c r="AD352" s="55"/>
      <c r="AE352" s="55"/>
      <c r="AF352" s="55"/>
      <c r="AG352" s="55"/>
      <c r="AH352" s="55"/>
      <c r="AI352" s="55"/>
      <c r="AJ352" s="55"/>
      <c r="AK352" s="55"/>
      <c r="AL352" s="55"/>
      <c r="AM352" s="55"/>
      <c r="AN352" s="55"/>
      <c r="AO352" s="55"/>
      <c r="AP352" s="55"/>
      <c r="AQ352" s="55"/>
      <c r="AR352" s="55"/>
      <c r="AS352" s="55"/>
      <c r="AT352" s="55"/>
      <c r="AU352" s="55"/>
      <c r="AV352" s="55"/>
      <c r="AW352" s="55"/>
      <c r="AX352" s="55"/>
      <c r="AY352" s="55"/>
      <c r="AZ352" s="55"/>
      <c r="BA352" s="55"/>
      <c r="BB352" s="55"/>
      <c r="BC352" s="55"/>
      <c r="BD352" s="55"/>
      <c r="BE352" s="55"/>
      <c r="BF352" s="55"/>
      <c r="BG352" s="55"/>
      <c r="BH352" s="55"/>
      <c r="BI352" s="55"/>
      <c r="BJ352" s="55"/>
      <c r="BK352" s="55"/>
      <c r="BL352" s="55"/>
      <c r="BM352" s="55"/>
      <c r="BN352" s="55"/>
      <c r="BO352" s="55"/>
      <c r="BP352" s="55"/>
      <c r="BQ352" s="55"/>
      <c r="BR352" s="55"/>
      <c r="BS352" s="55"/>
      <c r="BT352" s="55"/>
      <c r="BU352" s="55"/>
      <c r="BV352" s="55"/>
      <c r="BW352" s="55"/>
      <c r="BX352" s="55"/>
      <c r="BY352" s="55"/>
      <c r="BZ352" s="55"/>
      <c r="CA352" s="55"/>
      <c r="CB352" s="55"/>
      <c r="CC352" s="55"/>
      <c r="CD352" s="55"/>
      <c r="CE352" s="55"/>
      <c r="CF352" s="55"/>
      <c r="CG352" s="55"/>
      <c r="CH352" s="55"/>
      <c r="CI352" s="55"/>
      <c r="CJ352" s="55"/>
      <c r="CK352" s="55"/>
      <c r="CL352" s="55"/>
      <c r="CM352" s="55"/>
      <c r="CN352" s="55"/>
      <c r="CO352" s="55"/>
      <c r="CP352" s="55"/>
    </row>
    <row r="353" spans="1:94">
      <c r="A353" s="122"/>
      <c r="B353" s="88"/>
      <c r="C353" s="55"/>
      <c r="D353" s="55"/>
      <c r="E353" s="55"/>
      <c r="F353" s="55"/>
      <c r="G353" s="55"/>
      <c r="H353" s="55"/>
      <c r="I353" s="55"/>
      <c r="J353" s="55"/>
      <c r="K353" s="55"/>
      <c r="L353" s="55"/>
      <c r="M353" s="55"/>
      <c r="N353" s="55"/>
      <c r="O353" s="55"/>
      <c r="P353" s="55"/>
      <c r="Q353" s="55"/>
      <c r="R353" s="55"/>
      <c r="S353" s="55"/>
      <c r="T353" s="55"/>
      <c r="U353" s="55"/>
      <c r="V353" s="55"/>
      <c r="W353" s="55"/>
      <c r="X353" s="55"/>
      <c r="Y353" s="55"/>
      <c r="Z353" s="55"/>
      <c r="AA353" s="55"/>
      <c r="AB353" s="55"/>
      <c r="AC353" s="55"/>
      <c r="AD353" s="55"/>
      <c r="AE353" s="55"/>
      <c r="AF353" s="55"/>
      <c r="AG353" s="55"/>
      <c r="AH353" s="55"/>
      <c r="AI353" s="55"/>
      <c r="AJ353" s="55"/>
      <c r="AK353" s="55"/>
      <c r="AL353" s="55"/>
      <c r="AM353" s="55"/>
      <c r="AN353" s="55"/>
      <c r="AO353" s="55"/>
      <c r="AP353" s="55"/>
      <c r="AQ353" s="55"/>
      <c r="AR353" s="55"/>
      <c r="AS353" s="55"/>
      <c r="AT353" s="55"/>
      <c r="AU353" s="55"/>
      <c r="AV353" s="55"/>
      <c r="AW353" s="55"/>
      <c r="AX353" s="55"/>
      <c r="AY353" s="55"/>
      <c r="AZ353" s="55"/>
      <c r="BA353" s="55"/>
      <c r="BB353" s="55"/>
      <c r="BC353" s="55"/>
      <c r="BD353" s="55"/>
      <c r="BE353" s="55"/>
      <c r="BF353" s="55"/>
      <c r="BG353" s="55"/>
      <c r="BH353" s="55"/>
      <c r="BI353" s="55"/>
      <c r="BJ353" s="55"/>
      <c r="BK353" s="55"/>
      <c r="BL353" s="55"/>
      <c r="BM353" s="55"/>
      <c r="BN353" s="55"/>
      <c r="BO353" s="55"/>
      <c r="BP353" s="55"/>
      <c r="BQ353" s="55"/>
      <c r="BR353" s="55"/>
      <c r="BS353" s="55"/>
      <c r="BT353" s="55"/>
      <c r="BU353" s="55"/>
      <c r="BV353" s="55"/>
      <c r="BW353" s="55"/>
      <c r="BX353" s="55"/>
      <c r="BY353" s="55"/>
      <c r="BZ353" s="55"/>
      <c r="CA353" s="55"/>
      <c r="CB353" s="55"/>
      <c r="CC353" s="55"/>
      <c r="CD353" s="55"/>
      <c r="CE353" s="55"/>
      <c r="CF353" s="55"/>
      <c r="CG353" s="55"/>
      <c r="CH353" s="55"/>
      <c r="CI353" s="55"/>
      <c r="CJ353" s="55"/>
      <c r="CK353" s="55"/>
      <c r="CL353" s="55"/>
      <c r="CM353" s="55"/>
      <c r="CN353" s="55"/>
      <c r="CO353" s="55"/>
      <c r="CP353" s="55"/>
    </row>
    <row r="354" spans="1:94">
      <c r="A354" s="122"/>
      <c r="B354" s="88"/>
      <c r="C354" s="55"/>
      <c r="D354" s="55"/>
      <c r="E354" s="55"/>
      <c r="F354" s="55"/>
      <c r="G354" s="55"/>
      <c r="H354" s="55"/>
      <c r="I354" s="55"/>
      <c r="J354" s="55"/>
      <c r="K354" s="55"/>
      <c r="L354" s="55"/>
      <c r="M354" s="55"/>
      <c r="N354" s="55"/>
      <c r="O354" s="55"/>
      <c r="P354" s="55"/>
      <c r="Q354" s="55"/>
      <c r="R354" s="55"/>
      <c r="S354" s="55"/>
      <c r="T354" s="55"/>
      <c r="U354" s="55"/>
      <c r="V354" s="55"/>
      <c r="W354" s="55"/>
      <c r="X354" s="55"/>
      <c r="Y354" s="55"/>
      <c r="Z354" s="55"/>
      <c r="AA354" s="55"/>
      <c r="AB354" s="55"/>
      <c r="AC354" s="55"/>
      <c r="AD354" s="55"/>
      <c r="AE354" s="55"/>
      <c r="AF354" s="55"/>
      <c r="AG354" s="55"/>
      <c r="AH354" s="55"/>
      <c r="AI354" s="55"/>
      <c r="AJ354" s="55"/>
      <c r="AK354" s="55"/>
      <c r="AL354" s="55"/>
      <c r="AM354" s="55"/>
      <c r="AN354" s="55"/>
      <c r="AO354" s="55"/>
      <c r="AP354" s="55"/>
      <c r="AQ354" s="55"/>
      <c r="AR354" s="55"/>
      <c r="AS354" s="55"/>
      <c r="AT354" s="55"/>
      <c r="AU354" s="55"/>
      <c r="AV354" s="55"/>
      <c r="AW354" s="55"/>
      <c r="AX354" s="55"/>
      <c r="AY354" s="55"/>
      <c r="AZ354" s="55"/>
      <c r="BA354" s="55"/>
      <c r="BB354" s="55"/>
      <c r="BC354" s="55"/>
      <c r="BD354" s="55"/>
      <c r="BE354" s="55"/>
      <c r="BF354" s="55"/>
      <c r="BG354" s="55"/>
      <c r="BH354" s="55"/>
      <c r="BI354" s="55"/>
      <c r="BJ354" s="55"/>
      <c r="BK354" s="55"/>
      <c r="BL354" s="55"/>
      <c r="BM354" s="55"/>
      <c r="BN354" s="55"/>
      <c r="BO354" s="55"/>
      <c r="BP354" s="55"/>
      <c r="BQ354" s="55"/>
      <c r="BR354" s="55"/>
      <c r="BS354" s="55"/>
      <c r="BT354" s="55"/>
      <c r="BU354" s="55"/>
      <c r="BV354" s="55"/>
      <c r="BW354" s="55"/>
      <c r="BX354" s="55"/>
      <c r="BY354" s="55"/>
      <c r="BZ354" s="55"/>
      <c r="CA354" s="55"/>
      <c r="CB354" s="55"/>
      <c r="CC354" s="55"/>
      <c r="CD354" s="55"/>
      <c r="CE354" s="55"/>
      <c r="CF354" s="55"/>
      <c r="CG354" s="55"/>
      <c r="CH354" s="55"/>
      <c r="CI354" s="55"/>
      <c r="CJ354" s="55"/>
      <c r="CK354" s="55"/>
      <c r="CL354" s="55"/>
      <c r="CM354" s="55"/>
      <c r="CN354" s="55"/>
      <c r="CO354" s="55"/>
      <c r="CP354" s="55"/>
    </row>
    <row r="355" spans="1:94">
      <c r="A355" s="122"/>
      <c r="B355" s="88"/>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c r="AJ355" s="55"/>
      <c r="AK355" s="55"/>
      <c r="AL355" s="55"/>
      <c r="AM355" s="55"/>
      <c r="AN355" s="55"/>
      <c r="AO355" s="55"/>
      <c r="AP355" s="55"/>
      <c r="AQ355" s="55"/>
      <c r="AR355" s="55"/>
      <c r="AS355" s="55"/>
      <c r="AT355" s="55"/>
      <c r="AU355" s="55"/>
      <c r="AV355" s="55"/>
      <c r="AW355" s="55"/>
      <c r="AX355" s="55"/>
      <c r="AY355" s="55"/>
      <c r="AZ355" s="55"/>
      <c r="BA355" s="55"/>
      <c r="BB355" s="55"/>
      <c r="BC355" s="55"/>
      <c r="BD355" s="55"/>
      <c r="BE355" s="55"/>
      <c r="BF355" s="55"/>
      <c r="BG355" s="55"/>
      <c r="BH355" s="55"/>
      <c r="BI355" s="55"/>
      <c r="BJ355" s="55"/>
      <c r="BK355" s="55"/>
      <c r="BL355" s="55"/>
      <c r="BM355" s="55"/>
      <c r="BN355" s="55"/>
      <c r="BO355" s="55"/>
      <c r="BP355" s="55"/>
      <c r="BQ355" s="55"/>
      <c r="BR355" s="55"/>
      <c r="BS355" s="55"/>
      <c r="BT355" s="55"/>
      <c r="BU355" s="55"/>
      <c r="BV355" s="55"/>
      <c r="BW355" s="55"/>
      <c r="BX355" s="55"/>
      <c r="BY355" s="55"/>
      <c r="BZ355" s="55"/>
      <c r="CA355" s="55"/>
      <c r="CB355" s="55"/>
      <c r="CC355" s="55"/>
      <c r="CD355" s="55"/>
      <c r="CE355" s="55"/>
      <c r="CF355" s="55"/>
      <c r="CG355" s="55"/>
      <c r="CH355" s="55"/>
      <c r="CI355" s="55"/>
      <c r="CJ355" s="55"/>
      <c r="CK355" s="55"/>
      <c r="CL355" s="55"/>
      <c r="CM355" s="55"/>
      <c r="CN355" s="55"/>
      <c r="CO355" s="55"/>
      <c r="CP355" s="55"/>
    </row>
    <row r="356" spans="1:94">
      <c r="A356" s="122"/>
      <c r="B356" s="88"/>
      <c r="C356" s="55"/>
      <c r="D356" s="55"/>
      <c r="E356" s="55"/>
      <c r="F356" s="55"/>
      <c r="G356" s="55"/>
      <c r="H356" s="55"/>
      <c r="I356" s="55"/>
      <c r="J356" s="55"/>
      <c r="K356" s="55"/>
      <c r="L356" s="55"/>
      <c r="M356" s="55"/>
      <c r="N356" s="55"/>
      <c r="O356" s="55"/>
      <c r="P356" s="55"/>
      <c r="Q356" s="55"/>
      <c r="R356" s="55"/>
      <c r="S356" s="55"/>
      <c r="T356" s="55"/>
      <c r="U356" s="55"/>
      <c r="V356" s="55"/>
      <c r="W356" s="55"/>
      <c r="X356" s="55"/>
      <c r="Y356" s="55"/>
      <c r="Z356" s="55"/>
      <c r="AA356" s="55"/>
      <c r="AB356" s="55"/>
      <c r="AC356" s="55"/>
      <c r="AD356" s="55"/>
      <c r="AE356" s="55"/>
      <c r="AF356" s="55"/>
      <c r="AG356" s="55"/>
      <c r="AH356" s="55"/>
      <c r="AI356" s="55"/>
      <c r="AJ356" s="55"/>
      <c r="AK356" s="55"/>
      <c r="AL356" s="55"/>
      <c r="AM356" s="55"/>
      <c r="AN356" s="55"/>
      <c r="AO356" s="55"/>
      <c r="AP356" s="55"/>
      <c r="AQ356" s="55"/>
      <c r="AR356" s="55"/>
      <c r="AS356" s="55"/>
      <c r="AT356" s="55"/>
      <c r="AU356" s="55"/>
      <c r="AV356" s="55"/>
      <c r="AW356" s="55"/>
      <c r="AX356" s="55"/>
      <c r="AY356" s="55"/>
      <c r="AZ356" s="55"/>
      <c r="BA356" s="55"/>
      <c r="BB356" s="55"/>
      <c r="BC356" s="55"/>
      <c r="BD356" s="55"/>
      <c r="BE356" s="55"/>
      <c r="BF356" s="55"/>
      <c r="BG356" s="55"/>
      <c r="BH356" s="55"/>
      <c r="BI356" s="55"/>
      <c r="BJ356" s="55"/>
      <c r="BK356" s="55"/>
      <c r="BL356" s="55"/>
      <c r="BM356" s="55"/>
      <c r="BN356" s="55"/>
      <c r="BO356" s="55"/>
      <c r="BP356" s="55"/>
      <c r="BQ356" s="55"/>
      <c r="BR356" s="55"/>
      <c r="BS356" s="55"/>
      <c r="BT356" s="55"/>
      <c r="BU356" s="55"/>
      <c r="BV356" s="55"/>
      <c r="BW356" s="55"/>
      <c r="BX356" s="55"/>
      <c r="BY356" s="55"/>
      <c r="BZ356" s="55"/>
      <c r="CA356" s="55"/>
      <c r="CB356" s="55"/>
      <c r="CC356" s="55"/>
      <c r="CD356" s="55"/>
      <c r="CE356" s="55"/>
      <c r="CF356" s="55"/>
      <c r="CG356" s="55"/>
      <c r="CH356" s="55"/>
      <c r="CI356" s="55"/>
      <c r="CJ356" s="55"/>
      <c r="CK356" s="55"/>
      <c r="CL356" s="55"/>
      <c r="CM356" s="55"/>
      <c r="CN356" s="55"/>
      <c r="CO356" s="55"/>
      <c r="CP356" s="55"/>
    </row>
    <row r="357" spans="1:94">
      <c r="A357" s="122"/>
      <c r="B357" s="88"/>
      <c r="C357" s="55"/>
      <c r="D357" s="55"/>
      <c r="E357" s="55"/>
      <c r="F357" s="55"/>
      <c r="G357" s="55"/>
      <c r="H357" s="55"/>
      <c r="I357" s="55"/>
      <c r="J357" s="55"/>
      <c r="K357" s="55"/>
      <c r="L357" s="55"/>
      <c r="M357" s="55"/>
      <c r="N357" s="55"/>
      <c r="O357" s="55"/>
      <c r="P357" s="55"/>
      <c r="Q357" s="55"/>
      <c r="R357" s="55"/>
      <c r="S357" s="55"/>
      <c r="T357" s="55"/>
      <c r="U357" s="55"/>
      <c r="V357" s="55"/>
      <c r="W357" s="55"/>
      <c r="X357" s="55"/>
      <c r="Y357" s="55"/>
      <c r="Z357" s="55"/>
      <c r="AA357" s="55"/>
      <c r="AB357" s="55"/>
      <c r="AC357" s="55"/>
      <c r="AD357" s="55"/>
      <c r="AE357" s="55"/>
      <c r="AF357" s="55"/>
      <c r="AG357" s="55"/>
      <c r="AH357" s="55"/>
      <c r="AI357" s="55"/>
      <c r="AJ357" s="55"/>
      <c r="AK357" s="55"/>
      <c r="AL357" s="55"/>
      <c r="AM357" s="55"/>
      <c r="AN357" s="55"/>
      <c r="AO357" s="55"/>
      <c r="AP357" s="55"/>
      <c r="AQ357" s="55"/>
      <c r="AR357" s="55"/>
      <c r="AS357" s="55"/>
      <c r="AT357" s="55"/>
      <c r="AU357" s="55"/>
      <c r="AV357" s="55"/>
      <c r="AW357" s="55"/>
      <c r="AX357" s="55"/>
      <c r="AY357" s="55"/>
      <c r="AZ357" s="55"/>
      <c r="BA357" s="55"/>
      <c r="BB357" s="55"/>
      <c r="BC357" s="55"/>
      <c r="BD357" s="55"/>
      <c r="BE357" s="55"/>
      <c r="BF357" s="55"/>
      <c r="BG357" s="55"/>
      <c r="BH357" s="55"/>
      <c r="BI357" s="55"/>
      <c r="BJ357" s="55"/>
      <c r="BK357" s="55"/>
      <c r="BL357" s="55"/>
      <c r="BM357" s="55"/>
      <c r="BN357" s="55"/>
      <c r="BO357" s="55"/>
      <c r="BP357" s="55"/>
      <c r="BQ357" s="55"/>
      <c r="BR357" s="55"/>
      <c r="BS357" s="55"/>
      <c r="BT357" s="55"/>
      <c r="BU357" s="55"/>
      <c r="BV357" s="55"/>
      <c r="BW357" s="55"/>
      <c r="BX357" s="55"/>
      <c r="BY357" s="55"/>
      <c r="BZ357" s="55"/>
      <c r="CA357" s="55"/>
      <c r="CB357" s="55"/>
      <c r="CC357" s="55"/>
      <c r="CD357" s="55"/>
      <c r="CE357" s="55"/>
      <c r="CF357" s="55"/>
      <c r="CG357" s="55"/>
      <c r="CH357" s="55"/>
      <c r="CI357" s="55"/>
      <c r="CJ357" s="55"/>
      <c r="CK357" s="55"/>
      <c r="CL357" s="55"/>
      <c r="CM357" s="55"/>
      <c r="CN357" s="55"/>
      <c r="CO357" s="55"/>
      <c r="CP357" s="55"/>
    </row>
    <row r="358" spans="1:94">
      <c r="A358" s="122"/>
      <c r="B358" s="88"/>
      <c r="C358" s="55"/>
      <c r="D358" s="55"/>
      <c r="E358" s="55"/>
      <c r="F358" s="55"/>
      <c r="G358" s="55"/>
      <c r="H358" s="55"/>
      <c r="I358" s="55"/>
      <c r="J358" s="55"/>
      <c r="K358" s="55"/>
      <c r="L358" s="55"/>
      <c r="M358" s="55"/>
      <c r="N358" s="55"/>
      <c r="O358" s="55"/>
      <c r="P358" s="55"/>
      <c r="Q358" s="55"/>
      <c r="R358" s="55"/>
      <c r="S358" s="55"/>
      <c r="T358" s="55"/>
      <c r="U358" s="55"/>
      <c r="V358" s="55"/>
      <c r="W358" s="55"/>
      <c r="X358" s="55"/>
      <c r="Y358" s="55"/>
      <c r="Z358" s="55"/>
      <c r="AA358" s="55"/>
      <c r="AB358" s="55"/>
      <c r="AC358" s="55"/>
      <c r="AD358" s="55"/>
      <c r="AE358" s="55"/>
      <c r="AF358" s="55"/>
      <c r="AG358" s="55"/>
      <c r="AH358" s="55"/>
      <c r="AI358" s="55"/>
      <c r="AJ358" s="55"/>
      <c r="AK358" s="55"/>
      <c r="AL358" s="55"/>
      <c r="AM358" s="55"/>
      <c r="AN358" s="55"/>
      <c r="AO358" s="55"/>
      <c r="AP358" s="55"/>
      <c r="AQ358" s="55"/>
      <c r="AR358" s="55"/>
      <c r="AS358" s="55"/>
      <c r="AT358" s="55"/>
      <c r="AU358" s="55"/>
      <c r="AV358" s="55"/>
      <c r="AW358" s="55"/>
      <c r="AX358" s="55"/>
      <c r="AY358" s="55"/>
      <c r="AZ358" s="55"/>
      <c r="BA358" s="55"/>
      <c r="BB358" s="55"/>
      <c r="BC358" s="55"/>
      <c r="BD358" s="55"/>
      <c r="BE358" s="55"/>
      <c r="BF358" s="55"/>
      <c r="BG358" s="55"/>
      <c r="BH358" s="55"/>
      <c r="BI358" s="55"/>
      <c r="BJ358" s="55"/>
      <c r="BK358" s="55"/>
      <c r="BL358" s="55"/>
      <c r="BM358" s="55"/>
      <c r="BN358" s="55"/>
      <c r="BO358" s="55"/>
      <c r="BP358" s="55"/>
      <c r="BQ358" s="55"/>
      <c r="BR358" s="55"/>
      <c r="BS358" s="55"/>
      <c r="BT358" s="55"/>
      <c r="BU358" s="55"/>
      <c r="BV358" s="55"/>
      <c r="BW358" s="55"/>
      <c r="BX358" s="55"/>
      <c r="BY358" s="55"/>
      <c r="BZ358" s="55"/>
      <c r="CA358" s="55"/>
      <c r="CB358" s="55"/>
      <c r="CC358" s="55"/>
      <c r="CD358" s="55"/>
      <c r="CE358" s="55"/>
      <c r="CF358" s="55"/>
      <c r="CG358" s="55"/>
      <c r="CH358" s="55"/>
      <c r="CI358" s="55"/>
      <c r="CJ358" s="55"/>
      <c r="CK358" s="55"/>
      <c r="CL358" s="55"/>
      <c r="CM358" s="55"/>
      <c r="CN358" s="55"/>
      <c r="CO358" s="55"/>
      <c r="CP358" s="55"/>
    </row>
    <row r="359" spans="1:94">
      <c r="A359" s="122"/>
      <c r="B359" s="88"/>
      <c r="C359" s="55"/>
      <c r="D359" s="55"/>
      <c r="E359" s="55"/>
      <c r="F359" s="55"/>
      <c r="G359" s="55"/>
      <c r="H359" s="55"/>
      <c r="I359" s="55"/>
      <c r="J359" s="55"/>
      <c r="K359" s="55"/>
      <c r="L359" s="55"/>
      <c r="M359" s="55"/>
      <c r="N359" s="55"/>
      <c r="O359" s="55"/>
      <c r="P359" s="55"/>
      <c r="Q359" s="55"/>
      <c r="R359" s="55"/>
      <c r="S359" s="55"/>
      <c r="T359" s="55"/>
      <c r="U359" s="55"/>
      <c r="V359" s="55"/>
      <c r="W359" s="55"/>
      <c r="X359" s="55"/>
      <c r="Y359" s="55"/>
      <c r="Z359" s="55"/>
      <c r="AA359" s="55"/>
      <c r="AB359" s="55"/>
      <c r="AC359" s="55"/>
      <c r="AD359" s="55"/>
      <c r="AE359" s="55"/>
      <c r="AF359" s="55"/>
      <c r="AG359" s="55"/>
      <c r="AH359" s="55"/>
      <c r="AI359" s="55"/>
      <c r="AJ359" s="55"/>
      <c r="AK359" s="55"/>
      <c r="AL359" s="55"/>
      <c r="AM359" s="55"/>
      <c r="AN359" s="55"/>
      <c r="AO359" s="55"/>
      <c r="AP359" s="55"/>
      <c r="AQ359" s="55"/>
      <c r="AR359" s="55"/>
      <c r="AS359" s="55"/>
      <c r="AT359" s="55"/>
      <c r="AU359" s="55"/>
      <c r="AV359" s="55"/>
      <c r="AW359" s="55"/>
      <c r="AX359" s="55"/>
      <c r="AY359" s="55"/>
      <c r="AZ359" s="55"/>
      <c r="BA359" s="55"/>
      <c r="BB359" s="55"/>
      <c r="BC359" s="55"/>
      <c r="BD359" s="55"/>
      <c r="BE359" s="55"/>
      <c r="BF359" s="55"/>
      <c r="BG359" s="55"/>
      <c r="BH359" s="55"/>
      <c r="BI359" s="55"/>
      <c r="BJ359" s="55"/>
      <c r="BK359" s="55"/>
      <c r="BL359" s="55"/>
      <c r="BM359" s="55"/>
      <c r="BN359" s="55"/>
      <c r="BO359" s="55"/>
      <c r="BP359" s="55"/>
      <c r="BQ359" s="55"/>
      <c r="BR359" s="55"/>
      <c r="BS359" s="55"/>
      <c r="BT359" s="55"/>
      <c r="BU359" s="55"/>
      <c r="BV359" s="55"/>
      <c r="BW359" s="55"/>
      <c r="BX359" s="55"/>
      <c r="BY359" s="55"/>
      <c r="BZ359" s="55"/>
      <c r="CA359" s="55"/>
      <c r="CB359" s="55"/>
      <c r="CC359" s="55"/>
      <c r="CD359" s="55"/>
      <c r="CE359" s="55"/>
      <c r="CF359" s="55"/>
      <c r="CG359" s="55"/>
      <c r="CH359" s="55"/>
      <c r="CI359" s="55"/>
      <c r="CJ359" s="55"/>
      <c r="CK359" s="55"/>
      <c r="CL359" s="55"/>
      <c r="CM359" s="55"/>
      <c r="CN359" s="55"/>
      <c r="CO359" s="55"/>
      <c r="CP359" s="55"/>
    </row>
    <row r="360" spans="1:94">
      <c r="A360" s="122"/>
      <c r="B360" s="88"/>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c r="AJ360" s="55"/>
      <c r="AK360" s="55"/>
      <c r="AL360" s="55"/>
      <c r="AM360" s="55"/>
      <c r="AN360" s="55"/>
      <c r="AO360" s="55"/>
      <c r="AP360" s="55"/>
      <c r="AQ360" s="55"/>
      <c r="AR360" s="55"/>
      <c r="AS360" s="55"/>
      <c r="AT360" s="55"/>
      <c r="AU360" s="55"/>
      <c r="AV360" s="55"/>
      <c r="AW360" s="55"/>
      <c r="AX360" s="55"/>
      <c r="AY360" s="55"/>
      <c r="AZ360" s="55"/>
      <c r="BA360" s="55"/>
      <c r="BB360" s="55"/>
      <c r="BC360" s="55"/>
      <c r="BD360" s="55"/>
      <c r="BE360" s="55"/>
      <c r="BF360" s="55"/>
      <c r="BG360" s="55"/>
      <c r="BH360" s="55"/>
      <c r="BI360" s="55"/>
      <c r="BJ360" s="55"/>
      <c r="BK360" s="55"/>
      <c r="BL360" s="55"/>
      <c r="BM360" s="55"/>
      <c r="BN360" s="55"/>
      <c r="BO360" s="55"/>
      <c r="BP360" s="55"/>
      <c r="BQ360" s="55"/>
      <c r="BR360" s="55"/>
      <c r="BS360" s="55"/>
      <c r="BT360" s="55"/>
      <c r="BU360" s="55"/>
      <c r="BV360" s="55"/>
      <c r="BW360" s="55"/>
      <c r="BX360" s="55"/>
      <c r="BY360" s="55"/>
      <c r="BZ360" s="55"/>
      <c r="CA360" s="55"/>
      <c r="CB360" s="55"/>
      <c r="CC360" s="55"/>
      <c r="CD360" s="55"/>
      <c r="CE360" s="55"/>
      <c r="CF360" s="55"/>
      <c r="CG360" s="55"/>
      <c r="CH360" s="55"/>
      <c r="CI360" s="55"/>
      <c r="CJ360" s="55"/>
      <c r="CK360" s="55"/>
      <c r="CL360" s="55"/>
      <c r="CM360" s="55"/>
      <c r="CN360" s="55"/>
      <c r="CO360" s="55"/>
      <c r="CP360" s="55"/>
    </row>
    <row r="361" spans="1:94">
      <c r="A361" s="122"/>
      <c r="B361" s="88"/>
      <c r="C361" s="55"/>
      <c r="D361" s="55"/>
      <c r="E361" s="55"/>
      <c r="F361" s="55"/>
      <c r="G361" s="55"/>
      <c r="H361" s="55"/>
      <c r="I361" s="55"/>
      <c r="J361" s="55"/>
      <c r="K361" s="55"/>
      <c r="L361" s="55"/>
      <c r="M361" s="55"/>
      <c r="N361" s="55"/>
      <c r="O361" s="55"/>
      <c r="P361" s="55"/>
      <c r="Q361" s="55"/>
      <c r="R361" s="55"/>
      <c r="S361" s="55"/>
      <c r="T361" s="55"/>
      <c r="U361" s="55"/>
      <c r="V361" s="55"/>
      <c r="W361" s="55"/>
      <c r="X361" s="55"/>
      <c r="Y361" s="55"/>
      <c r="Z361" s="55"/>
      <c r="AA361" s="55"/>
      <c r="AB361" s="55"/>
      <c r="AC361" s="55"/>
      <c r="AD361" s="55"/>
      <c r="AE361" s="55"/>
      <c r="AF361" s="55"/>
      <c r="AG361" s="55"/>
      <c r="AH361" s="55"/>
      <c r="AI361" s="55"/>
      <c r="AJ361" s="55"/>
      <c r="AK361" s="55"/>
      <c r="AL361" s="55"/>
      <c r="AM361" s="55"/>
      <c r="AN361" s="55"/>
      <c r="AO361" s="55"/>
      <c r="AP361" s="55"/>
      <c r="AQ361" s="55"/>
      <c r="AR361" s="55"/>
      <c r="AS361" s="55"/>
      <c r="AT361" s="55"/>
      <c r="AU361" s="55"/>
      <c r="AV361" s="55"/>
      <c r="AW361" s="55"/>
      <c r="AX361" s="55"/>
      <c r="AY361" s="55"/>
      <c r="AZ361" s="55"/>
      <c r="BA361" s="55"/>
      <c r="BB361" s="55"/>
      <c r="BC361" s="55"/>
      <c r="BD361" s="55"/>
      <c r="BE361" s="55"/>
      <c r="BF361" s="55"/>
      <c r="BG361" s="55"/>
      <c r="BH361" s="55"/>
      <c r="BI361" s="55"/>
      <c r="BJ361" s="55"/>
      <c r="BK361" s="55"/>
      <c r="BL361" s="55"/>
      <c r="BM361" s="55"/>
      <c r="BN361" s="55"/>
      <c r="BO361" s="55"/>
      <c r="BP361" s="55"/>
      <c r="BQ361" s="55"/>
      <c r="BR361" s="55"/>
      <c r="BS361" s="55"/>
      <c r="BT361" s="55"/>
      <c r="BU361" s="55"/>
      <c r="BV361" s="55"/>
      <c r="BW361" s="55"/>
      <c r="BX361" s="55"/>
      <c r="BY361" s="55"/>
      <c r="BZ361" s="55"/>
      <c r="CA361" s="55"/>
      <c r="CB361" s="55"/>
      <c r="CC361" s="55"/>
      <c r="CD361" s="55"/>
      <c r="CE361" s="55"/>
      <c r="CF361" s="55"/>
      <c r="CG361" s="55"/>
      <c r="CH361" s="55"/>
      <c r="CI361" s="55"/>
      <c r="CJ361" s="55"/>
      <c r="CK361" s="55"/>
      <c r="CL361" s="55"/>
      <c r="CM361" s="55"/>
      <c r="CN361" s="55"/>
      <c r="CO361" s="55"/>
      <c r="CP361" s="55"/>
    </row>
    <row r="362" spans="1:94">
      <c r="A362" s="122"/>
      <c r="B362" s="88"/>
      <c r="C362" s="55"/>
      <c r="D362" s="55"/>
      <c r="E362" s="55"/>
      <c r="F362" s="55"/>
      <c r="G362" s="55"/>
      <c r="H362" s="55"/>
      <c r="I362" s="55"/>
      <c r="J362" s="55"/>
      <c r="K362" s="55"/>
      <c r="L362" s="55"/>
      <c r="M362" s="55"/>
      <c r="N362" s="55"/>
      <c r="O362" s="55"/>
      <c r="P362" s="55"/>
      <c r="Q362" s="55"/>
      <c r="R362" s="55"/>
      <c r="S362" s="55"/>
      <c r="T362" s="55"/>
      <c r="U362" s="55"/>
      <c r="V362" s="55"/>
      <c r="W362" s="55"/>
      <c r="X362" s="55"/>
      <c r="Y362" s="55"/>
      <c r="Z362" s="55"/>
      <c r="AA362" s="55"/>
      <c r="AB362" s="55"/>
      <c r="AC362" s="55"/>
      <c r="AD362" s="55"/>
      <c r="AE362" s="55"/>
      <c r="AF362" s="55"/>
      <c r="AG362" s="55"/>
      <c r="AH362" s="55"/>
      <c r="AI362" s="55"/>
      <c r="AJ362" s="55"/>
      <c r="AK362" s="55"/>
      <c r="AL362" s="55"/>
      <c r="AM362" s="55"/>
      <c r="AN362" s="55"/>
      <c r="AO362" s="55"/>
      <c r="AP362" s="55"/>
      <c r="AQ362" s="55"/>
      <c r="AR362" s="55"/>
      <c r="AS362" s="55"/>
      <c r="AT362" s="55"/>
      <c r="AU362" s="55"/>
      <c r="AV362" s="55"/>
      <c r="AW362" s="55"/>
      <c r="AX362" s="55"/>
      <c r="AY362" s="55"/>
      <c r="AZ362" s="55"/>
      <c r="BA362" s="55"/>
      <c r="BB362" s="55"/>
      <c r="BC362" s="55"/>
      <c r="BD362" s="55"/>
      <c r="BE362" s="55"/>
      <c r="BF362" s="55"/>
      <c r="BG362" s="55"/>
      <c r="BH362" s="55"/>
      <c r="BI362" s="55"/>
      <c r="BJ362" s="55"/>
      <c r="BK362" s="55"/>
      <c r="BL362" s="55"/>
      <c r="BM362" s="55"/>
      <c r="BN362" s="55"/>
      <c r="BO362" s="55"/>
      <c r="BP362" s="55"/>
      <c r="BQ362" s="55"/>
      <c r="BR362" s="55"/>
      <c r="BS362" s="55"/>
      <c r="BT362" s="55"/>
      <c r="BU362" s="55"/>
      <c r="BV362" s="55"/>
      <c r="BW362" s="55"/>
      <c r="BX362" s="55"/>
      <c r="BY362" s="55"/>
      <c r="BZ362" s="55"/>
      <c r="CA362" s="55"/>
      <c r="CB362" s="55"/>
      <c r="CC362" s="55"/>
      <c r="CD362" s="55"/>
      <c r="CE362" s="55"/>
      <c r="CF362" s="55"/>
      <c r="CG362" s="55"/>
      <c r="CH362" s="55"/>
      <c r="CI362" s="55"/>
      <c r="CJ362" s="55"/>
      <c r="CK362" s="55"/>
      <c r="CL362" s="55"/>
      <c r="CM362" s="55"/>
      <c r="CN362" s="55"/>
      <c r="CO362" s="55"/>
      <c r="CP362" s="55"/>
    </row>
    <row r="363" spans="1:94">
      <c r="A363" s="122"/>
      <c r="B363" s="88"/>
      <c r="C363" s="55"/>
      <c r="D363" s="55"/>
      <c r="E363" s="55"/>
      <c r="F363" s="55"/>
      <c r="G363" s="55"/>
      <c r="H363" s="55"/>
      <c r="I363" s="55"/>
      <c r="J363" s="55"/>
      <c r="K363" s="55"/>
      <c r="L363" s="55"/>
      <c r="M363" s="55"/>
      <c r="N363" s="55"/>
      <c r="O363" s="55"/>
      <c r="P363" s="55"/>
      <c r="Q363" s="55"/>
      <c r="R363" s="55"/>
      <c r="S363" s="55"/>
      <c r="T363" s="55"/>
      <c r="U363" s="55"/>
      <c r="V363" s="55"/>
      <c r="W363" s="55"/>
      <c r="X363" s="55"/>
      <c r="Y363" s="55"/>
      <c r="Z363" s="55"/>
      <c r="AA363" s="55"/>
      <c r="AB363" s="55"/>
      <c r="AC363" s="55"/>
      <c r="AD363" s="55"/>
      <c r="AE363" s="55"/>
      <c r="AF363" s="55"/>
      <c r="AG363" s="55"/>
      <c r="AH363" s="55"/>
      <c r="AI363" s="55"/>
      <c r="AJ363" s="55"/>
      <c r="AK363" s="55"/>
      <c r="AL363" s="55"/>
      <c r="AM363" s="55"/>
      <c r="AN363" s="55"/>
      <c r="AO363" s="55"/>
      <c r="AP363" s="55"/>
      <c r="AQ363" s="55"/>
      <c r="AR363" s="55"/>
      <c r="AS363" s="55"/>
      <c r="AT363" s="55"/>
      <c r="AU363" s="55"/>
      <c r="AV363" s="55"/>
      <c r="AW363" s="55"/>
      <c r="AX363" s="55"/>
      <c r="AY363" s="55"/>
      <c r="AZ363" s="55"/>
      <c r="BA363" s="55"/>
      <c r="BB363" s="55"/>
      <c r="BC363" s="55"/>
      <c r="BD363" s="55"/>
      <c r="BE363" s="55"/>
      <c r="BF363" s="55"/>
      <c r="BG363" s="55"/>
      <c r="BH363" s="55"/>
      <c r="BI363" s="55"/>
      <c r="BJ363" s="55"/>
      <c r="BK363" s="55"/>
      <c r="BL363" s="55"/>
      <c r="BM363" s="55"/>
      <c r="BN363" s="55"/>
      <c r="BO363" s="55"/>
      <c r="BP363" s="55"/>
      <c r="BQ363" s="55"/>
      <c r="BR363" s="55"/>
      <c r="BS363" s="55"/>
      <c r="BT363" s="55"/>
      <c r="BU363" s="55"/>
      <c r="BV363" s="55"/>
      <c r="BW363" s="55"/>
      <c r="BX363" s="55"/>
      <c r="BY363" s="55"/>
      <c r="BZ363" s="55"/>
      <c r="CA363" s="55"/>
      <c r="CB363" s="55"/>
      <c r="CC363" s="55"/>
      <c r="CD363" s="55"/>
      <c r="CE363" s="55"/>
      <c r="CF363" s="55"/>
      <c r="CG363" s="55"/>
      <c r="CH363" s="55"/>
      <c r="CI363" s="55"/>
      <c r="CJ363" s="55"/>
      <c r="CK363" s="55"/>
      <c r="CL363" s="55"/>
      <c r="CM363" s="55"/>
      <c r="CN363" s="55"/>
      <c r="CO363" s="55"/>
      <c r="CP363" s="55"/>
    </row>
    <row r="364" spans="1:94">
      <c r="A364" s="122"/>
      <c r="B364" s="88"/>
      <c r="C364" s="55"/>
      <c r="D364" s="55"/>
      <c r="E364" s="55"/>
      <c r="F364" s="55"/>
      <c r="G364" s="55"/>
      <c r="H364" s="55"/>
      <c r="I364" s="55"/>
      <c r="J364" s="55"/>
      <c r="K364" s="55"/>
      <c r="L364" s="55"/>
      <c r="M364" s="55"/>
      <c r="N364" s="55"/>
      <c r="O364" s="55"/>
      <c r="P364" s="55"/>
      <c r="Q364" s="55"/>
      <c r="R364" s="55"/>
      <c r="S364" s="55"/>
      <c r="T364" s="55"/>
      <c r="U364" s="55"/>
      <c r="V364" s="55"/>
      <c r="W364" s="55"/>
      <c r="X364" s="55"/>
      <c r="Y364" s="55"/>
      <c r="Z364" s="55"/>
      <c r="AA364" s="55"/>
      <c r="AB364" s="55"/>
      <c r="AC364" s="55"/>
      <c r="AD364" s="55"/>
      <c r="AE364" s="55"/>
      <c r="AF364" s="55"/>
      <c r="AG364" s="55"/>
      <c r="AH364" s="55"/>
      <c r="AI364" s="55"/>
      <c r="AJ364" s="55"/>
      <c r="AK364" s="55"/>
      <c r="AL364" s="55"/>
      <c r="AM364" s="55"/>
      <c r="AN364" s="55"/>
      <c r="AO364" s="55"/>
      <c r="AP364" s="55"/>
      <c r="AQ364" s="55"/>
      <c r="AR364" s="55"/>
      <c r="AS364" s="55"/>
      <c r="AT364" s="55"/>
      <c r="AU364" s="55"/>
      <c r="AV364" s="55"/>
      <c r="AW364" s="55"/>
      <c r="AX364" s="55"/>
      <c r="AY364" s="55"/>
      <c r="AZ364" s="55"/>
      <c r="BA364" s="55"/>
      <c r="BB364" s="55"/>
      <c r="BC364" s="55"/>
      <c r="BD364" s="55"/>
      <c r="BE364" s="55"/>
      <c r="BF364" s="55"/>
      <c r="BG364" s="55"/>
      <c r="BH364" s="55"/>
      <c r="BI364" s="55"/>
      <c r="BJ364" s="55"/>
      <c r="BK364" s="55"/>
      <c r="BL364" s="55"/>
      <c r="BM364" s="55"/>
      <c r="BN364" s="55"/>
      <c r="BO364" s="55"/>
      <c r="BP364" s="55"/>
      <c r="BQ364" s="55"/>
      <c r="BR364" s="55"/>
      <c r="BS364" s="55"/>
      <c r="BT364" s="55"/>
      <c r="BU364" s="55"/>
      <c r="BV364" s="55"/>
      <c r="BW364" s="55"/>
      <c r="BX364" s="55"/>
      <c r="BY364" s="55"/>
      <c r="BZ364" s="55"/>
      <c r="CA364" s="55"/>
      <c r="CB364" s="55"/>
      <c r="CC364" s="55"/>
      <c r="CD364" s="55"/>
      <c r="CE364" s="55"/>
      <c r="CF364" s="55"/>
      <c r="CG364" s="55"/>
      <c r="CH364" s="55"/>
      <c r="CI364" s="55"/>
      <c r="CJ364" s="55"/>
      <c r="CK364" s="55"/>
      <c r="CL364" s="55"/>
      <c r="CM364" s="55"/>
      <c r="CN364" s="55"/>
      <c r="CO364" s="55"/>
      <c r="CP364" s="55"/>
    </row>
    <row r="365" spans="1:94">
      <c r="A365" s="122"/>
      <c r="B365" s="88"/>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c r="AJ365" s="55"/>
      <c r="AK365" s="55"/>
      <c r="AL365" s="55"/>
      <c r="AM365" s="55"/>
      <c r="AN365" s="55"/>
      <c r="AO365" s="55"/>
      <c r="AP365" s="55"/>
      <c r="AQ365" s="55"/>
      <c r="AR365" s="55"/>
      <c r="AS365" s="55"/>
      <c r="AT365" s="55"/>
      <c r="AU365" s="55"/>
      <c r="AV365" s="55"/>
      <c r="AW365" s="55"/>
      <c r="AX365" s="55"/>
      <c r="AY365" s="55"/>
      <c r="AZ365" s="55"/>
      <c r="BA365" s="55"/>
      <c r="BB365" s="55"/>
      <c r="BC365" s="55"/>
      <c r="BD365" s="55"/>
      <c r="BE365" s="55"/>
      <c r="BF365" s="55"/>
      <c r="BG365" s="55"/>
      <c r="BH365" s="55"/>
      <c r="BI365" s="55"/>
      <c r="BJ365" s="55"/>
      <c r="BK365" s="55"/>
      <c r="BL365" s="55"/>
      <c r="BM365" s="55"/>
      <c r="BN365" s="55"/>
      <c r="BO365" s="55"/>
      <c r="BP365" s="55"/>
      <c r="BQ365" s="55"/>
      <c r="BR365" s="55"/>
      <c r="BS365" s="55"/>
      <c r="BT365" s="55"/>
      <c r="BU365" s="55"/>
      <c r="BV365" s="55"/>
      <c r="BW365" s="55"/>
      <c r="BX365" s="55"/>
      <c r="BY365" s="55"/>
      <c r="BZ365" s="55"/>
      <c r="CA365" s="55"/>
      <c r="CB365" s="55"/>
      <c r="CC365" s="55"/>
      <c r="CD365" s="55"/>
      <c r="CE365" s="55"/>
      <c r="CF365" s="55"/>
      <c r="CG365" s="55"/>
      <c r="CH365" s="55"/>
      <c r="CI365" s="55"/>
      <c r="CJ365" s="55"/>
      <c r="CK365" s="55"/>
      <c r="CL365" s="55"/>
      <c r="CM365" s="55"/>
      <c r="CN365" s="55"/>
      <c r="CO365" s="55"/>
      <c r="CP365" s="55"/>
    </row>
    <row r="366" spans="1:94">
      <c r="A366" s="122"/>
      <c r="B366" s="88"/>
      <c r="C366" s="55"/>
      <c r="D366" s="55"/>
      <c r="E366" s="55"/>
      <c r="F366" s="55"/>
      <c r="G366" s="55"/>
      <c r="H366" s="55"/>
      <c r="I366" s="55"/>
      <c r="J366" s="55"/>
      <c r="K366" s="55"/>
      <c r="L366" s="55"/>
      <c r="M366" s="55"/>
      <c r="N366" s="55"/>
      <c r="O366" s="55"/>
      <c r="P366" s="55"/>
      <c r="Q366" s="55"/>
      <c r="R366" s="55"/>
      <c r="S366" s="55"/>
      <c r="T366" s="55"/>
      <c r="U366" s="55"/>
      <c r="V366" s="55"/>
      <c r="W366" s="55"/>
      <c r="X366" s="55"/>
      <c r="Y366" s="55"/>
      <c r="Z366" s="55"/>
      <c r="AA366" s="55"/>
      <c r="AB366" s="55"/>
      <c r="AC366" s="55"/>
      <c r="AD366" s="55"/>
      <c r="AE366" s="55"/>
      <c r="AF366" s="55"/>
      <c r="AG366" s="55"/>
      <c r="AH366" s="55"/>
      <c r="AI366" s="55"/>
      <c r="AJ366" s="55"/>
      <c r="AK366" s="55"/>
      <c r="AL366" s="55"/>
      <c r="AM366" s="55"/>
      <c r="AN366" s="55"/>
      <c r="AO366" s="55"/>
      <c r="AP366" s="55"/>
      <c r="AQ366" s="55"/>
      <c r="AR366" s="55"/>
      <c r="AS366" s="55"/>
      <c r="AT366" s="55"/>
      <c r="AU366" s="55"/>
      <c r="AV366" s="55"/>
      <c r="AW366" s="55"/>
      <c r="AX366" s="55"/>
      <c r="AY366" s="55"/>
      <c r="AZ366" s="55"/>
      <c r="BA366" s="55"/>
      <c r="BB366" s="55"/>
      <c r="BC366" s="55"/>
      <c r="BD366" s="55"/>
      <c r="BE366" s="55"/>
      <c r="BF366" s="55"/>
      <c r="BG366" s="55"/>
      <c r="BH366" s="55"/>
      <c r="BI366" s="55"/>
      <c r="BJ366" s="55"/>
      <c r="BK366" s="55"/>
      <c r="BL366" s="55"/>
      <c r="BM366" s="55"/>
      <c r="BN366" s="55"/>
      <c r="BO366" s="55"/>
      <c r="BP366" s="55"/>
      <c r="BQ366" s="55"/>
      <c r="BR366" s="55"/>
      <c r="BS366" s="55"/>
      <c r="BT366" s="55"/>
      <c r="BU366" s="55"/>
      <c r="BV366" s="55"/>
      <c r="BW366" s="55"/>
      <c r="BX366" s="55"/>
      <c r="BY366" s="55"/>
      <c r="BZ366" s="55"/>
      <c r="CA366" s="55"/>
      <c r="CB366" s="55"/>
      <c r="CC366" s="55"/>
      <c r="CD366" s="55"/>
      <c r="CE366" s="55"/>
      <c r="CF366" s="55"/>
      <c r="CG366" s="55"/>
      <c r="CH366" s="55"/>
      <c r="CI366" s="55"/>
      <c r="CJ366" s="55"/>
      <c r="CK366" s="55"/>
      <c r="CL366" s="55"/>
      <c r="CM366" s="55"/>
      <c r="CN366" s="55"/>
      <c r="CO366" s="55"/>
      <c r="CP366" s="55"/>
    </row>
    <row r="367" spans="1:94">
      <c r="A367" s="122"/>
      <c r="B367" s="88"/>
      <c r="C367" s="55"/>
      <c r="D367" s="55"/>
      <c r="E367" s="55"/>
      <c r="F367" s="55"/>
      <c r="G367" s="55"/>
      <c r="H367" s="55"/>
      <c r="I367" s="55"/>
      <c r="J367" s="55"/>
      <c r="K367" s="55"/>
      <c r="L367" s="55"/>
      <c r="M367" s="55"/>
      <c r="N367" s="55"/>
      <c r="O367" s="55"/>
      <c r="P367" s="55"/>
      <c r="Q367" s="55"/>
      <c r="R367" s="55"/>
      <c r="S367" s="55"/>
      <c r="T367" s="55"/>
      <c r="U367" s="55"/>
      <c r="V367" s="55"/>
      <c r="W367" s="55"/>
      <c r="X367" s="55"/>
      <c r="Y367" s="55"/>
      <c r="Z367" s="55"/>
      <c r="AA367" s="55"/>
      <c r="AB367" s="55"/>
      <c r="AC367" s="55"/>
      <c r="AD367" s="55"/>
      <c r="AE367" s="55"/>
      <c r="AF367" s="55"/>
      <c r="AG367" s="55"/>
      <c r="AH367" s="55"/>
      <c r="AI367" s="55"/>
      <c r="AJ367" s="55"/>
      <c r="AK367" s="55"/>
      <c r="AL367" s="55"/>
      <c r="AM367" s="55"/>
      <c r="AN367" s="55"/>
      <c r="AO367" s="55"/>
      <c r="AP367" s="55"/>
      <c r="AQ367" s="55"/>
      <c r="AR367" s="55"/>
      <c r="AS367" s="55"/>
      <c r="AT367" s="55"/>
      <c r="AU367" s="55"/>
      <c r="AV367" s="55"/>
      <c r="AW367" s="55"/>
      <c r="AX367" s="55"/>
      <c r="AY367" s="55"/>
      <c r="AZ367" s="55"/>
      <c r="BA367" s="55"/>
      <c r="BB367" s="55"/>
      <c r="BC367" s="55"/>
      <c r="BD367" s="55"/>
      <c r="BE367" s="55"/>
      <c r="BF367" s="55"/>
      <c r="BG367" s="55"/>
      <c r="BH367" s="55"/>
      <c r="BI367" s="55"/>
      <c r="BJ367" s="55"/>
      <c r="BK367" s="55"/>
      <c r="BL367" s="55"/>
      <c r="BM367" s="55"/>
      <c r="BN367" s="55"/>
      <c r="BO367" s="55"/>
      <c r="BP367" s="55"/>
      <c r="BQ367" s="55"/>
      <c r="BR367" s="55"/>
      <c r="BS367" s="55"/>
      <c r="BT367" s="55"/>
      <c r="BU367" s="55"/>
      <c r="BV367" s="55"/>
      <c r="BW367" s="55"/>
      <c r="BX367" s="55"/>
      <c r="BY367" s="55"/>
      <c r="BZ367" s="55"/>
      <c r="CA367" s="55"/>
      <c r="CB367" s="55"/>
      <c r="CC367" s="55"/>
      <c r="CD367" s="55"/>
      <c r="CE367" s="55"/>
      <c r="CF367" s="55"/>
      <c r="CG367" s="55"/>
      <c r="CH367" s="55"/>
      <c r="CI367" s="55"/>
      <c r="CJ367" s="55"/>
      <c r="CK367" s="55"/>
      <c r="CL367" s="55"/>
      <c r="CM367" s="55"/>
      <c r="CN367" s="55"/>
      <c r="CO367" s="55"/>
      <c r="CP367" s="55"/>
    </row>
    <row r="368" spans="1:94">
      <c r="A368" s="122"/>
      <c r="B368" s="88"/>
      <c r="C368" s="55"/>
      <c r="D368" s="55"/>
      <c r="E368" s="55"/>
      <c r="F368" s="55"/>
      <c r="G368" s="55"/>
      <c r="H368" s="55"/>
      <c r="I368" s="55"/>
      <c r="J368" s="55"/>
      <c r="K368" s="55"/>
      <c r="L368" s="55"/>
      <c r="M368" s="55"/>
      <c r="N368" s="55"/>
      <c r="O368" s="55"/>
      <c r="P368" s="55"/>
      <c r="Q368" s="55"/>
      <c r="R368" s="55"/>
      <c r="S368" s="55"/>
      <c r="T368" s="55"/>
      <c r="U368" s="55"/>
      <c r="V368" s="55"/>
      <c r="W368" s="55"/>
      <c r="X368" s="55"/>
      <c r="Y368" s="55"/>
      <c r="Z368" s="55"/>
      <c r="AA368" s="55"/>
      <c r="AB368" s="55"/>
      <c r="AC368" s="55"/>
      <c r="AD368" s="55"/>
      <c r="AE368" s="55"/>
      <c r="AF368" s="55"/>
      <c r="AG368" s="55"/>
      <c r="AH368" s="55"/>
      <c r="AI368" s="55"/>
      <c r="AJ368" s="55"/>
      <c r="AK368" s="55"/>
      <c r="AL368" s="55"/>
      <c r="AM368" s="55"/>
      <c r="AN368" s="55"/>
      <c r="AO368" s="55"/>
      <c r="AP368" s="55"/>
      <c r="AQ368" s="55"/>
      <c r="AR368" s="55"/>
      <c r="AS368" s="55"/>
      <c r="AT368" s="55"/>
      <c r="AU368" s="55"/>
      <c r="AV368" s="55"/>
      <c r="AW368" s="55"/>
      <c r="AX368" s="55"/>
      <c r="AY368" s="55"/>
      <c r="AZ368" s="55"/>
      <c r="BA368" s="55"/>
      <c r="BB368" s="55"/>
      <c r="BC368" s="55"/>
      <c r="BD368" s="55"/>
      <c r="BE368" s="55"/>
      <c r="BF368" s="55"/>
      <c r="BG368" s="55"/>
      <c r="BH368" s="55"/>
      <c r="BI368" s="55"/>
      <c r="BJ368" s="55"/>
      <c r="BK368" s="55"/>
      <c r="BL368" s="55"/>
      <c r="BM368" s="55"/>
      <c r="BN368" s="55"/>
      <c r="BO368" s="55"/>
      <c r="BP368" s="55"/>
      <c r="BQ368" s="55"/>
      <c r="BR368" s="55"/>
      <c r="BS368" s="55"/>
      <c r="BT368" s="55"/>
      <c r="BU368" s="55"/>
      <c r="BV368" s="55"/>
      <c r="BW368" s="55"/>
      <c r="BX368" s="55"/>
      <c r="BY368" s="55"/>
      <c r="BZ368" s="55"/>
      <c r="CA368" s="55"/>
      <c r="CB368" s="55"/>
      <c r="CC368" s="55"/>
      <c r="CD368" s="55"/>
      <c r="CE368" s="55"/>
      <c r="CF368" s="55"/>
      <c r="CG368" s="55"/>
      <c r="CH368" s="55"/>
      <c r="CI368" s="55"/>
      <c r="CJ368" s="55"/>
      <c r="CK368" s="55"/>
      <c r="CL368" s="55"/>
      <c r="CM368" s="55"/>
      <c r="CN368" s="55"/>
      <c r="CO368" s="55"/>
      <c r="CP368" s="55"/>
    </row>
    <row r="369" spans="1:94">
      <c r="A369" s="122"/>
      <c r="B369" s="88"/>
      <c r="C369" s="55"/>
      <c r="D369" s="55"/>
      <c r="E369" s="55"/>
      <c r="F369" s="55"/>
      <c r="G369" s="55"/>
      <c r="H369" s="55"/>
      <c r="I369" s="55"/>
      <c r="J369" s="55"/>
      <c r="K369" s="55"/>
      <c r="L369" s="55"/>
      <c r="M369" s="55"/>
      <c r="N369" s="55"/>
      <c r="O369" s="55"/>
      <c r="P369" s="55"/>
      <c r="Q369" s="55"/>
      <c r="R369" s="55"/>
      <c r="S369" s="55"/>
      <c r="T369" s="55"/>
      <c r="U369" s="55"/>
      <c r="V369" s="55"/>
      <c r="W369" s="55"/>
      <c r="X369" s="55"/>
      <c r="Y369" s="55"/>
      <c r="Z369" s="55"/>
      <c r="AA369" s="55"/>
      <c r="AB369" s="55"/>
      <c r="AC369" s="55"/>
      <c r="AD369" s="55"/>
      <c r="AE369" s="55"/>
      <c r="AF369" s="55"/>
      <c r="AG369" s="55"/>
      <c r="AH369" s="55"/>
      <c r="AI369" s="55"/>
      <c r="AJ369" s="55"/>
      <c r="AK369" s="55"/>
      <c r="AL369" s="55"/>
      <c r="AM369" s="55"/>
      <c r="AN369" s="55"/>
      <c r="AO369" s="55"/>
      <c r="AP369" s="55"/>
      <c r="AQ369" s="55"/>
      <c r="AR369" s="55"/>
      <c r="AS369" s="55"/>
      <c r="AT369" s="55"/>
      <c r="AU369" s="55"/>
      <c r="AV369" s="55"/>
      <c r="AW369" s="55"/>
      <c r="AX369" s="55"/>
      <c r="AY369" s="55"/>
      <c r="AZ369" s="55"/>
      <c r="BA369" s="55"/>
      <c r="BB369" s="55"/>
      <c r="BC369" s="55"/>
      <c r="BD369" s="55"/>
      <c r="BE369" s="55"/>
      <c r="BF369" s="55"/>
      <c r="BG369" s="55"/>
      <c r="BH369" s="55"/>
      <c r="BI369" s="55"/>
      <c r="BJ369" s="55"/>
      <c r="BK369" s="55"/>
      <c r="BL369" s="55"/>
      <c r="BM369" s="55"/>
      <c r="BN369" s="55"/>
      <c r="BO369" s="55"/>
      <c r="BP369" s="55"/>
      <c r="BQ369" s="55"/>
      <c r="BR369" s="55"/>
      <c r="BS369" s="55"/>
      <c r="BT369" s="55"/>
      <c r="BU369" s="55"/>
      <c r="BV369" s="55"/>
      <c r="BW369" s="55"/>
      <c r="BX369" s="55"/>
      <c r="BY369" s="55"/>
      <c r="BZ369" s="55"/>
      <c r="CA369" s="55"/>
      <c r="CB369" s="55"/>
      <c r="CC369" s="55"/>
      <c r="CD369" s="55"/>
      <c r="CE369" s="55"/>
      <c r="CF369" s="55"/>
      <c r="CG369" s="55"/>
      <c r="CH369" s="55"/>
      <c r="CI369" s="55"/>
      <c r="CJ369" s="55"/>
      <c r="CK369" s="55"/>
      <c r="CL369" s="55"/>
      <c r="CM369" s="55"/>
      <c r="CN369" s="55"/>
      <c r="CO369" s="55"/>
      <c r="CP369" s="55"/>
    </row>
    <row r="370" spans="1:94">
      <c r="A370" s="122"/>
      <c r="B370" s="88"/>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c r="AJ370" s="55"/>
      <c r="AK370" s="55"/>
      <c r="AL370" s="55"/>
      <c r="AM370" s="55"/>
      <c r="AN370" s="55"/>
      <c r="AO370" s="55"/>
      <c r="AP370" s="55"/>
      <c r="AQ370" s="55"/>
      <c r="AR370" s="55"/>
      <c r="AS370" s="55"/>
      <c r="AT370" s="55"/>
      <c r="AU370" s="55"/>
      <c r="AV370" s="55"/>
      <c r="AW370" s="55"/>
      <c r="AX370" s="55"/>
      <c r="AY370" s="55"/>
      <c r="AZ370" s="55"/>
      <c r="BA370" s="55"/>
      <c r="BB370" s="55"/>
      <c r="BC370" s="55"/>
      <c r="BD370" s="55"/>
      <c r="BE370" s="55"/>
      <c r="BF370" s="55"/>
      <c r="BG370" s="55"/>
      <c r="BH370" s="55"/>
      <c r="BI370" s="55"/>
      <c r="BJ370" s="55"/>
      <c r="BK370" s="55"/>
      <c r="BL370" s="55"/>
      <c r="BM370" s="55"/>
      <c r="BN370" s="55"/>
      <c r="BO370" s="55"/>
      <c r="BP370" s="55"/>
      <c r="BQ370" s="55"/>
      <c r="BR370" s="55"/>
      <c r="BS370" s="55"/>
      <c r="BT370" s="55"/>
      <c r="BU370" s="55"/>
      <c r="BV370" s="55"/>
      <c r="BW370" s="55"/>
      <c r="BX370" s="55"/>
      <c r="BY370" s="55"/>
      <c r="BZ370" s="55"/>
      <c r="CA370" s="55"/>
      <c r="CB370" s="55"/>
      <c r="CC370" s="55"/>
      <c r="CD370" s="55"/>
      <c r="CE370" s="55"/>
      <c r="CF370" s="55"/>
      <c r="CG370" s="55"/>
      <c r="CH370" s="55"/>
      <c r="CI370" s="55"/>
      <c r="CJ370" s="55"/>
      <c r="CK370" s="55"/>
      <c r="CL370" s="55"/>
      <c r="CM370" s="55"/>
      <c r="CN370" s="55"/>
      <c r="CO370" s="55"/>
      <c r="CP370" s="55"/>
    </row>
    <row r="371" spans="1:94">
      <c r="A371" s="122"/>
      <c r="B371" s="88"/>
      <c r="C371" s="55"/>
      <c r="D371" s="55"/>
      <c r="E371" s="55"/>
      <c r="F371" s="55"/>
      <c r="G371" s="55"/>
      <c r="H371" s="55"/>
      <c r="I371" s="55"/>
      <c r="J371" s="55"/>
      <c r="K371" s="55"/>
      <c r="L371" s="55"/>
      <c r="M371" s="55"/>
      <c r="N371" s="55"/>
      <c r="O371" s="55"/>
      <c r="P371" s="55"/>
      <c r="Q371" s="55"/>
      <c r="R371" s="55"/>
      <c r="S371" s="55"/>
      <c r="T371" s="55"/>
      <c r="U371" s="55"/>
      <c r="V371" s="55"/>
      <c r="W371" s="55"/>
      <c r="X371" s="55"/>
      <c r="Y371" s="55"/>
      <c r="Z371" s="55"/>
      <c r="AA371" s="55"/>
      <c r="AB371" s="55"/>
      <c r="AC371" s="55"/>
      <c r="AD371" s="55"/>
      <c r="AE371" s="55"/>
      <c r="AF371" s="55"/>
      <c r="AG371" s="55"/>
      <c r="AH371" s="55"/>
      <c r="AI371" s="55"/>
      <c r="AJ371" s="55"/>
      <c r="AK371" s="55"/>
      <c r="AL371" s="55"/>
      <c r="AM371" s="55"/>
      <c r="AN371" s="55"/>
      <c r="AO371" s="55"/>
      <c r="AP371" s="55"/>
      <c r="AQ371" s="55"/>
      <c r="AR371" s="55"/>
      <c r="AS371" s="55"/>
      <c r="AT371" s="55"/>
      <c r="AU371" s="55"/>
      <c r="AV371" s="55"/>
      <c r="AW371" s="55"/>
      <c r="AX371" s="55"/>
      <c r="AY371" s="55"/>
      <c r="AZ371" s="55"/>
      <c r="BA371" s="55"/>
      <c r="BB371" s="55"/>
      <c r="BC371" s="55"/>
      <c r="BD371" s="55"/>
      <c r="BE371" s="55"/>
      <c r="BF371" s="55"/>
      <c r="BG371" s="55"/>
      <c r="BH371" s="55"/>
      <c r="BI371" s="55"/>
      <c r="BJ371" s="55"/>
      <c r="BK371" s="55"/>
      <c r="BL371" s="55"/>
      <c r="BM371" s="55"/>
      <c r="BN371" s="55"/>
      <c r="BO371" s="55"/>
      <c r="BP371" s="55"/>
      <c r="BQ371" s="55"/>
      <c r="BR371" s="55"/>
      <c r="BS371" s="55"/>
      <c r="BT371" s="55"/>
      <c r="BU371" s="55"/>
      <c r="BV371" s="55"/>
      <c r="BW371" s="55"/>
      <c r="BX371" s="55"/>
      <c r="BY371" s="55"/>
      <c r="BZ371" s="55"/>
      <c r="CA371" s="55"/>
      <c r="CB371" s="55"/>
      <c r="CC371" s="55"/>
      <c r="CD371" s="55"/>
      <c r="CE371" s="55"/>
      <c r="CF371" s="55"/>
      <c r="CG371" s="55"/>
      <c r="CH371" s="55"/>
      <c r="CI371" s="55"/>
      <c r="CJ371" s="55"/>
      <c r="CK371" s="55"/>
      <c r="CL371" s="55"/>
      <c r="CM371" s="55"/>
      <c r="CN371" s="55"/>
      <c r="CO371" s="55"/>
      <c r="CP371" s="55"/>
    </row>
    <row r="372" spans="1:94">
      <c r="A372" s="122"/>
      <c r="B372" s="88"/>
      <c r="C372" s="55"/>
      <c r="D372" s="55"/>
      <c r="E372" s="55"/>
      <c r="F372" s="55"/>
      <c r="G372" s="55"/>
      <c r="H372" s="55"/>
      <c r="I372" s="55"/>
      <c r="J372" s="55"/>
      <c r="K372" s="55"/>
      <c r="L372" s="55"/>
      <c r="M372" s="55"/>
      <c r="N372" s="55"/>
      <c r="O372" s="55"/>
      <c r="P372" s="55"/>
      <c r="Q372" s="55"/>
      <c r="R372" s="55"/>
      <c r="S372" s="55"/>
      <c r="T372" s="55"/>
      <c r="U372" s="55"/>
      <c r="V372" s="55"/>
      <c r="W372" s="55"/>
      <c r="X372" s="55"/>
      <c r="Y372" s="55"/>
      <c r="Z372" s="55"/>
      <c r="AA372" s="55"/>
      <c r="AB372" s="55"/>
      <c r="AC372" s="55"/>
      <c r="AD372" s="55"/>
      <c r="AE372" s="55"/>
      <c r="AF372" s="55"/>
      <c r="AG372" s="55"/>
      <c r="AH372" s="55"/>
      <c r="AI372" s="55"/>
      <c r="AJ372" s="55"/>
      <c r="AK372" s="55"/>
      <c r="AL372" s="55"/>
      <c r="AM372" s="55"/>
      <c r="AN372" s="55"/>
      <c r="AO372" s="55"/>
      <c r="AP372" s="55"/>
      <c r="AQ372" s="55"/>
      <c r="AR372" s="55"/>
      <c r="AS372" s="55"/>
      <c r="AT372" s="55"/>
      <c r="AU372" s="55"/>
      <c r="AV372" s="55"/>
      <c r="AW372" s="55"/>
      <c r="AX372" s="55"/>
      <c r="AY372" s="55"/>
      <c r="AZ372" s="55"/>
      <c r="BA372" s="55"/>
      <c r="BB372" s="55"/>
      <c r="BC372" s="55"/>
      <c r="BD372" s="55"/>
      <c r="BE372" s="55"/>
      <c r="BF372" s="55"/>
      <c r="BG372" s="55"/>
      <c r="BH372" s="55"/>
      <c r="BI372" s="55"/>
      <c r="BJ372" s="55"/>
      <c r="BK372" s="55"/>
      <c r="BL372" s="55"/>
      <c r="BM372" s="55"/>
      <c r="BN372" s="55"/>
      <c r="BO372" s="55"/>
      <c r="BP372" s="55"/>
      <c r="BQ372" s="55"/>
      <c r="BR372" s="55"/>
      <c r="BS372" s="55"/>
      <c r="BT372" s="55"/>
      <c r="BU372" s="55"/>
      <c r="BV372" s="55"/>
      <c r="BW372" s="55"/>
      <c r="BX372" s="55"/>
      <c r="BY372" s="55"/>
      <c r="BZ372" s="55"/>
      <c r="CA372" s="55"/>
      <c r="CB372" s="55"/>
      <c r="CC372" s="55"/>
      <c r="CD372" s="55"/>
      <c r="CE372" s="55"/>
      <c r="CF372" s="55"/>
      <c r="CG372" s="55"/>
      <c r="CH372" s="55"/>
      <c r="CI372" s="55"/>
      <c r="CJ372" s="55"/>
      <c r="CK372" s="55"/>
      <c r="CL372" s="55"/>
      <c r="CM372" s="55"/>
      <c r="CN372" s="55"/>
      <c r="CO372" s="55"/>
      <c r="CP372" s="55"/>
    </row>
    <row r="373" spans="1:94">
      <c r="A373" s="122"/>
      <c r="B373" s="88"/>
      <c r="C373" s="55"/>
      <c r="D373" s="55"/>
      <c r="E373" s="55"/>
      <c r="F373" s="55"/>
      <c r="G373" s="55"/>
      <c r="H373" s="55"/>
      <c r="I373" s="55"/>
      <c r="J373" s="55"/>
      <c r="K373" s="55"/>
      <c r="L373" s="55"/>
      <c r="M373" s="55"/>
      <c r="N373" s="55"/>
      <c r="O373" s="55"/>
      <c r="P373" s="55"/>
      <c r="Q373" s="55"/>
      <c r="R373" s="55"/>
      <c r="S373" s="55"/>
      <c r="T373" s="55"/>
      <c r="U373" s="55"/>
      <c r="V373" s="55"/>
      <c r="W373" s="55"/>
      <c r="X373" s="55"/>
      <c r="Y373" s="55"/>
      <c r="Z373" s="55"/>
      <c r="AA373" s="55"/>
      <c r="AB373" s="55"/>
      <c r="AC373" s="55"/>
      <c r="AD373" s="55"/>
      <c r="AE373" s="55"/>
      <c r="AF373" s="55"/>
      <c r="AG373" s="55"/>
      <c r="AH373" s="55"/>
      <c r="AI373" s="55"/>
      <c r="AJ373" s="55"/>
      <c r="AK373" s="55"/>
      <c r="AL373" s="55"/>
      <c r="AM373" s="55"/>
      <c r="AN373" s="55"/>
      <c r="AO373" s="55"/>
      <c r="AP373" s="55"/>
      <c r="AQ373" s="55"/>
      <c r="AR373" s="55"/>
      <c r="AS373" s="55"/>
      <c r="AT373" s="55"/>
      <c r="AU373" s="55"/>
      <c r="AV373" s="55"/>
      <c r="AW373" s="55"/>
      <c r="AX373" s="55"/>
      <c r="AY373" s="55"/>
      <c r="AZ373" s="55"/>
      <c r="BA373" s="55"/>
      <c r="BB373" s="55"/>
      <c r="BC373" s="55"/>
      <c r="BD373" s="55"/>
      <c r="BE373" s="55"/>
      <c r="BF373" s="55"/>
      <c r="BG373" s="55"/>
      <c r="BH373" s="55"/>
      <c r="BI373" s="55"/>
      <c r="BJ373" s="55"/>
      <c r="BK373" s="55"/>
      <c r="BL373" s="55"/>
      <c r="BM373" s="55"/>
      <c r="BN373" s="55"/>
      <c r="BO373" s="55"/>
      <c r="BP373" s="55"/>
      <c r="BQ373" s="55"/>
      <c r="BR373" s="55"/>
      <c r="BS373" s="55"/>
      <c r="BT373" s="55"/>
      <c r="BU373" s="55"/>
      <c r="BV373" s="55"/>
      <c r="BW373" s="55"/>
      <c r="BX373" s="55"/>
      <c r="BY373" s="55"/>
      <c r="BZ373" s="55"/>
      <c r="CA373" s="55"/>
      <c r="CB373" s="55"/>
      <c r="CC373" s="55"/>
      <c r="CD373" s="55"/>
      <c r="CE373" s="55"/>
      <c r="CF373" s="55"/>
      <c r="CG373" s="55"/>
      <c r="CH373" s="55"/>
      <c r="CI373" s="55"/>
      <c r="CJ373" s="55"/>
      <c r="CK373" s="55"/>
      <c r="CL373" s="55"/>
      <c r="CM373" s="55"/>
      <c r="CN373" s="55"/>
      <c r="CO373" s="55"/>
      <c r="CP373" s="55"/>
    </row>
    <row r="374" spans="1:94">
      <c r="A374" s="122"/>
      <c r="B374" s="88"/>
      <c r="C374" s="55"/>
      <c r="D374" s="55"/>
      <c r="E374" s="55"/>
      <c r="F374" s="55"/>
      <c r="G374" s="55"/>
      <c r="H374" s="55"/>
      <c r="I374" s="55"/>
      <c r="J374" s="55"/>
      <c r="K374" s="55"/>
      <c r="L374" s="55"/>
      <c r="M374" s="55"/>
      <c r="N374" s="55"/>
      <c r="O374" s="55"/>
      <c r="P374" s="55"/>
      <c r="Q374" s="55"/>
      <c r="R374" s="55"/>
      <c r="S374" s="55"/>
      <c r="T374" s="55"/>
      <c r="U374" s="55"/>
      <c r="V374" s="55"/>
      <c r="W374" s="55"/>
      <c r="X374" s="55"/>
      <c r="Y374" s="55"/>
      <c r="Z374" s="55"/>
      <c r="AA374" s="55"/>
      <c r="AB374" s="55"/>
      <c r="AC374" s="55"/>
      <c r="AD374" s="55"/>
      <c r="AE374" s="55"/>
      <c r="AF374" s="55"/>
      <c r="AG374" s="55"/>
      <c r="AH374" s="55"/>
      <c r="AI374" s="55"/>
      <c r="AJ374" s="55"/>
      <c r="AK374" s="55"/>
      <c r="AL374" s="55"/>
      <c r="AM374" s="55"/>
      <c r="AN374" s="55"/>
      <c r="AO374" s="55"/>
      <c r="AP374" s="55"/>
      <c r="AQ374" s="55"/>
      <c r="AR374" s="55"/>
      <c r="AS374" s="55"/>
      <c r="AT374" s="55"/>
      <c r="AU374" s="55"/>
      <c r="AV374" s="55"/>
      <c r="AW374" s="55"/>
      <c r="AX374" s="55"/>
      <c r="AY374" s="55"/>
      <c r="AZ374" s="55"/>
      <c r="BA374" s="55"/>
      <c r="BB374" s="55"/>
      <c r="BC374" s="55"/>
      <c r="BD374" s="55"/>
      <c r="BE374" s="55"/>
      <c r="BF374" s="55"/>
      <c r="BG374" s="55"/>
      <c r="BH374" s="55"/>
      <c r="BI374" s="55"/>
      <c r="BJ374" s="55"/>
      <c r="BK374" s="55"/>
      <c r="BL374" s="55"/>
      <c r="BM374" s="55"/>
      <c r="BN374" s="55"/>
      <c r="BO374" s="55"/>
      <c r="BP374" s="55"/>
      <c r="BQ374" s="55"/>
      <c r="BR374" s="55"/>
      <c r="BS374" s="55"/>
      <c r="BT374" s="55"/>
      <c r="BU374" s="55"/>
      <c r="BV374" s="55"/>
      <c r="BW374" s="55"/>
      <c r="BX374" s="55"/>
      <c r="BY374" s="55"/>
      <c r="BZ374" s="55"/>
      <c r="CA374" s="55"/>
      <c r="CB374" s="55"/>
      <c r="CC374" s="55"/>
      <c r="CD374" s="55"/>
      <c r="CE374" s="55"/>
      <c r="CF374" s="55"/>
      <c r="CG374" s="55"/>
      <c r="CH374" s="55"/>
      <c r="CI374" s="55"/>
      <c r="CJ374" s="55"/>
      <c r="CK374" s="55"/>
      <c r="CL374" s="55"/>
      <c r="CM374" s="55"/>
      <c r="CN374" s="55"/>
      <c r="CO374" s="55"/>
      <c r="CP374" s="55"/>
    </row>
    <row r="375" spans="1:94">
      <c r="A375" s="122"/>
      <c r="B375" s="88"/>
      <c r="C375" s="55"/>
      <c r="D375" s="55"/>
      <c r="E375" s="55"/>
      <c r="F375" s="55"/>
      <c r="G375" s="55"/>
      <c r="H375" s="55"/>
      <c r="I375" s="55"/>
      <c r="J375" s="55"/>
      <c r="K375" s="55"/>
      <c r="L375" s="55"/>
      <c r="M375" s="55"/>
      <c r="N375" s="55"/>
      <c r="O375" s="55"/>
      <c r="P375" s="55"/>
      <c r="Q375" s="55"/>
      <c r="R375" s="55"/>
      <c r="S375" s="55"/>
      <c r="T375" s="55"/>
      <c r="U375" s="55"/>
      <c r="V375" s="55"/>
      <c r="W375" s="55"/>
      <c r="X375" s="55"/>
      <c r="Y375" s="55"/>
      <c r="Z375" s="55"/>
      <c r="AA375" s="55"/>
      <c r="AB375" s="55"/>
      <c r="AC375" s="55"/>
      <c r="AD375" s="55"/>
      <c r="AE375" s="55"/>
      <c r="AF375" s="55"/>
      <c r="AG375" s="55"/>
      <c r="AH375" s="55"/>
      <c r="AI375" s="55"/>
      <c r="AJ375" s="55"/>
      <c r="AK375" s="55"/>
      <c r="AL375" s="55"/>
      <c r="AM375" s="55"/>
      <c r="AN375" s="55"/>
      <c r="AO375" s="55"/>
      <c r="AP375" s="55"/>
      <c r="AQ375" s="55"/>
      <c r="AR375" s="55"/>
      <c r="AS375" s="55"/>
      <c r="AT375" s="55"/>
      <c r="AU375" s="55"/>
      <c r="AV375" s="55"/>
      <c r="AW375" s="55"/>
      <c r="AX375" s="55"/>
      <c r="AY375" s="55"/>
      <c r="AZ375" s="55"/>
      <c r="BA375" s="55"/>
      <c r="BB375" s="55"/>
      <c r="BC375" s="55"/>
      <c r="BD375" s="55"/>
      <c r="BE375" s="55"/>
      <c r="BF375" s="55"/>
      <c r="BG375" s="55"/>
      <c r="BH375" s="55"/>
      <c r="BI375" s="55"/>
      <c r="BJ375" s="55"/>
      <c r="BK375" s="55"/>
      <c r="BL375" s="55"/>
      <c r="BM375" s="55"/>
      <c r="BN375" s="55"/>
      <c r="BO375" s="55"/>
      <c r="BP375" s="55"/>
      <c r="BQ375" s="55"/>
      <c r="BR375" s="55"/>
      <c r="BS375" s="55"/>
      <c r="BT375" s="55"/>
      <c r="BU375" s="55"/>
      <c r="BV375" s="55"/>
      <c r="BW375" s="55"/>
      <c r="BX375" s="55"/>
      <c r="BY375" s="55"/>
      <c r="BZ375" s="55"/>
      <c r="CA375" s="55"/>
      <c r="CB375" s="55"/>
      <c r="CC375" s="55"/>
      <c r="CD375" s="55"/>
      <c r="CE375" s="55"/>
      <c r="CF375" s="55"/>
      <c r="CG375" s="55"/>
      <c r="CH375" s="55"/>
      <c r="CI375" s="55"/>
      <c r="CJ375" s="55"/>
      <c r="CK375" s="55"/>
      <c r="CL375" s="55"/>
      <c r="CM375" s="55"/>
      <c r="CN375" s="55"/>
      <c r="CO375" s="55"/>
      <c r="CP375" s="55"/>
    </row>
    <row r="376" spans="1:94">
      <c r="A376" s="122"/>
      <c r="B376" s="88"/>
      <c r="C376" s="55"/>
      <c r="D376" s="55"/>
      <c r="E376" s="55"/>
      <c r="F376" s="55"/>
      <c r="G376" s="55"/>
      <c r="H376" s="55"/>
      <c r="I376" s="55"/>
      <c r="J376" s="55"/>
      <c r="K376" s="55"/>
      <c r="L376" s="55"/>
      <c r="M376" s="55"/>
      <c r="N376" s="55"/>
      <c r="O376" s="55"/>
      <c r="P376" s="55"/>
      <c r="Q376" s="55"/>
      <c r="R376" s="55"/>
      <c r="S376" s="55"/>
      <c r="T376" s="55"/>
      <c r="U376" s="55"/>
      <c r="V376" s="55"/>
      <c r="W376" s="55"/>
      <c r="X376" s="55"/>
      <c r="Y376" s="55"/>
      <c r="Z376" s="55"/>
      <c r="AA376" s="55"/>
      <c r="AB376" s="55"/>
      <c r="AC376" s="55"/>
      <c r="AD376" s="55"/>
      <c r="AE376" s="55"/>
      <c r="AF376" s="55"/>
      <c r="AG376" s="55"/>
      <c r="AH376" s="55"/>
      <c r="AI376" s="55"/>
      <c r="AJ376" s="55"/>
      <c r="AK376" s="55"/>
      <c r="AL376" s="55"/>
      <c r="AM376" s="55"/>
      <c r="AN376" s="55"/>
      <c r="AO376" s="55"/>
      <c r="AP376" s="55"/>
      <c r="AQ376" s="55"/>
      <c r="AR376" s="55"/>
      <c r="AS376" s="55"/>
      <c r="AT376" s="55"/>
      <c r="AU376" s="55"/>
      <c r="AV376" s="55"/>
      <c r="AW376" s="55"/>
      <c r="AX376" s="55"/>
      <c r="AY376" s="55"/>
      <c r="AZ376" s="55"/>
      <c r="BA376" s="55"/>
      <c r="BB376" s="55"/>
      <c r="BC376" s="55"/>
      <c r="BD376" s="55"/>
      <c r="BE376" s="55"/>
      <c r="BF376" s="55"/>
      <c r="BG376" s="55"/>
      <c r="BH376" s="55"/>
      <c r="BI376" s="55"/>
      <c r="BJ376" s="55"/>
      <c r="BK376" s="55"/>
      <c r="BL376" s="55"/>
      <c r="BM376" s="55"/>
      <c r="BN376" s="55"/>
      <c r="BO376" s="55"/>
      <c r="BP376" s="55"/>
      <c r="BQ376" s="55"/>
      <c r="BR376" s="55"/>
      <c r="BS376" s="55"/>
      <c r="BT376" s="55"/>
      <c r="BU376" s="55"/>
      <c r="BV376" s="55"/>
      <c r="BW376" s="55"/>
      <c r="BX376" s="55"/>
      <c r="BY376" s="55"/>
      <c r="BZ376" s="55"/>
      <c r="CA376" s="55"/>
      <c r="CB376" s="55"/>
      <c r="CC376" s="55"/>
      <c r="CD376" s="55"/>
      <c r="CE376" s="55"/>
      <c r="CF376" s="55"/>
      <c r="CG376" s="55"/>
      <c r="CH376" s="55"/>
      <c r="CI376" s="55"/>
      <c r="CJ376" s="55"/>
      <c r="CK376" s="55"/>
      <c r="CL376" s="55"/>
      <c r="CM376" s="55"/>
      <c r="CN376" s="55"/>
      <c r="CO376" s="55"/>
      <c r="CP376" s="55"/>
    </row>
    <row r="377" spans="1:94">
      <c r="A377" s="122"/>
      <c r="B377" s="88"/>
      <c r="C377" s="55"/>
      <c r="D377" s="55"/>
      <c r="E377" s="55"/>
      <c r="F377" s="55"/>
      <c r="G377" s="55"/>
      <c r="H377" s="55"/>
      <c r="I377" s="55"/>
      <c r="J377" s="55"/>
      <c r="K377" s="55"/>
      <c r="L377" s="55"/>
      <c r="M377" s="55"/>
      <c r="N377" s="55"/>
      <c r="O377" s="55"/>
      <c r="P377" s="55"/>
      <c r="Q377" s="55"/>
      <c r="R377" s="55"/>
      <c r="S377" s="55"/>
      <c r="T377" s="55"/>
      <c r="U377" s="55"/>
      <c r="V377" s="55"/>
      <c r="W377" s="55"/>
      <c r="X377" s="55"/>
      <c r="Y377" s="55"/>
      <c r="Z377" s="55"/>
      <c r="AA377" s="55"/>
      <c r="AB377" s="55"/>
      <c r="AC377" s="55"/>
      <c r="AD377" s="55"/>
      <c r="AE377" s="55"/>
      <c r="AF377" s="55"/>
      <c r="AG377" s="55"/>
      <c r="AH377" s="55"/>
      <c r="AI377" s="55"/>
      <c r="AJ377" s="55"/>
      <c r="AK377" s="55"/>
      <c r="AL377" s="55"/>
      <c r="AM377" s="55"/>
      <c r="AN377" s="55"/>
      <c r="AO377" s="55"/>
      <c r="AP377" s="55"/>
      <c r="AQ377" s="55"/>
      <c r="AR377" s="55"/>
      <c r="AS377" s="55"/>
      <c r="AT377" s="55"/>
      <c r="AU377" s="55"/>
      <c r="AV377" s="55"/>
      <c r="AW377" s="55"/>
      <c r="AX377" s="55"/>
      <c r="AY377" s="55"/>
      <c r="AZ377" s="55"/>
      <c r="BA377" s="55"/>
      <c r="BB377" s="55"/>
      <c r="BC377" s="55"/>
      <c r="BD377" s="55"/>
      <c r="BE377" s="55"/>
      <c r="BF377" s="55"/>
      <c r="BG377" s="55"/>
      <c r="BH377" s="55"/>
      <c r="BI377" s="55"/>
      <c r="BJ377" s="55"/>
      <c r="BK377" s="55"/>
      <c r="BL377" s="55"/>
      <c r="BM377" s="55"/>
      <c r="BN377" s="55"/>
      <c r="BO377" s="55"/>
      <c r="BP377" s="55"/>
      <c r="BQ377" s="55"/>
      <c r="BR377" s="55"/>
      <c r="BS377" s="55"/>
      <c r="BT377" s="55"/>
      <c r="BU377" s="55"/>
      <c r="BV377" s="55"/>
      <c r="BW377" s="55"/>
      <c r="BX377" s="55"/>
      <c r="BY377" s="55"/>
      <c r="BZ377" s="55"/>
      <c r="CA377" s="55"/>
      <c r="CB377" s="55"/>
      <c r="CC377" s="55"/>
      <c r="CD377" s="55"/>
      <c r="CE377" s="55"/>
      <c r="CF377" s="55"/>
      <c r="CG377" s="55"/>
      <c r="CH377" s="55"/>
      <c r="CI377" s="55"/>
      <c r="CJ377" s="55"/>
      <c r="CK377" s="55"/>
      <c r="CL377" s="55"/>
      <c r="CM377" s="55"/>
      <c r="CN377" s="55"/>
      <c r="CO377" s="55"/>
      <c r="CP377" s="55"/>
    </row>
    <row r="378" spans="1:94">
      <c r="A378" s="122"/>
      <c r="B378" s="88"/>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c r="AJ378" s="55"/>
      <c r="AK378" s="55"/>
      <c r="AL378" s="55"/>
      <c r="AM378" s="55"/>
      <c r="AN378" s="55"/>
      <c r="AO378" s="55"/>
      <c r="AP378" s="55"/>
      <c r="AQ378" s="55"/>
      <c r="AR378" s="55"/>
      <c r="AS378" s="55"/>
      <c r="AT378" s="55"/>
      <c r="AU378" s="55"/>
      <c r="AV378" s="55"/>
      <c r="AW378" s="55"/>
      <c r="AX378" s="55"/>
      <c r="AY378" s="55"/>
      <c r="AZ378" s="55"/>
      <c r="BA378" s="55"/>
      <c r="BB378" s="55"/>
      <c r="BC378" s="55"/>
      <c r="BD378" s="55"/>
      <c r="BE378" s="55"/>
      <c r="BF378" s="55"/>
      <c r="BG378" s="55"/>
      <c r="BH378" s="55"/>
      <c r="BI378" s="55"/>
      <c r="BJ378" s="55"/>
      <c r="BK378" s="55"/>
      <c r="BL378" s="55"/>
      <c r="BM378" s="55"/>
      <c r="BN378" s="55"/>
      <c r="BO378" s="55"/>
      <c r="BP378" s="55"/>
      <c r="BQ378" s="55"/>
      <c r="BR378" s="55"/>
      <c r="BS378" s="55"/>
      <c r="BT378" s="55"/>
      <c r="BU378" s="55"/>
      <c r="BV378" s="55"/>
      <c r="BW378" s="55"/>
      <c r="BX378" s="55"/>
      <c r="BY378" s="55"/>
      <c r="BZ378" s="55"/>
      <c r="CA378" s="55"/>
      <c r="CB378" s="55"/>
      <c r="CC378" s="55"/>
      <c r="CD378" s="55"/>
      <c r="CE378" s="55"/>
      <c r="CF378" s="55"/>
      <c r="CG378" s="55"/>
      <c r="CH378" s="55"/>
      <c r="CI378" s="55"/>
      <c r="CJ378" s="55"/>
      <c r="CK378" s="55"/>
      <c r="CL378" s="55"/>
      <c r="CM378" s="55"/>
      <c r="CN378" s="55"/>
      <c r="CO378" s="55"/>
      <c r="CP378" s="55"/>
    </row>
    <row r="379" spans="1:94">
      <c r="A379" s="122"/>
      <c r="B379" s="88"/>
      <c r="C379" s="55"/>
      <c r="D379" s="55"/>
      <c r="E379" s="55"/>
      <c r="F379" s="55"/>
      <c r="G379" s="55"/>
      <c r="H379" s="55"/>
      <c r="I379" s="55"/>
      <c r="J379" s="55"/>
      <c r="K379" s="55"/>
      <c r="L379" s="55"/>
      <c r="M379" s="55"/>
      <c r="N379" s="55"/>
      <c r="O379" s="55"/>
      <c r="P379" s="55"/>
      <c r="Q379" s="55"/>
      <c r="R379" s="55"/>
      <c r="S379" s="55"/>
      <c r="T379" s="55"/>
      <c r="U379" s="55"/>
      <c r="V379" s="55"/>
      <c r="W379" s="55"/>
      <c r="X379" s="55"/>
      <c r="Y379" s="55"/>
      <c r="Z379" s="55"/>
      <c r="AA379" s="55"/>
      <c r="AB379" s="55"/>
      <c r="AC379" s="55"/>
      <c r="AD379" s="55"/>
      <c r="AE379" s="55"/>
      <c r="AF379" s="55"/>
      <c r="AG379" s="55"/>
      <c r="AH379" s="55"/>
      <c r="AI379" s="55"/>
      <c r="AJ379" s="55"/>
      <c r="AK379" s="55"/>
      <c r="AL379" s="55"/>
      <c r="AM379" s="55"/>
      <c r="AN379" s="55"/>
      <c r="AO379" s="55"/>
      <c r="AP379" s="55"/>
      <c r="AQ379" s="55"/>
      <c r="AR379" s="55"/>
      <c r="AS379" s="55"/>
      <c r="AT379" s="55"/>
      <c r="AU379" s="55"/>
      <c r="AV379" s="55"/>
      <c r="AW379" s="55"/>
      <c r="AX379" s="55"/>
      <c r="AY379" s="55"/>
      <c r="AZ379" s="55"/>
      <c r="BA379" s="55"/>
      <c r="BB379" s="55"/>
      <c r="BC379" s="55"/>
      <c r="BD379" s="55"/>
      <c r="BE379" s="55"/>
      <c r="BF379" s="55"/>
      <c r="BG379" s="55"/>
      <c r="BH379" s="55"/>
      <c r="BI379" s="55"/>
      <c r="BJ379" s="55"/>
      <c r="BK379" s="55"/>
      <c r="BL379" s="55"/>
      <c r="BM379" s="55"/>
      <c r="BN379" s="55"/>
      <c r="BO379" s="55"/>
      <c r="BP379" s="55"/>
      <c r="BQ379" s="55"/>
      <c r="BR379" s="55"/>
      <c r="BS379" s="55"/>
      <c r="BT379" s="55"/>
      <c r="BU379" s="55"/>
      <c r="BV379" s="55"/>
      <c r="BW379" s="55"/>
      <c r="BX379" s="55"/>
      <c r="BY379" s="55"/>
      <c r="BZ379" s="55"/>
      <c r="CA379" s="55"/>
      <c r="CB379" s="55"/>
      <c r="CC379" s="55"/>
      <c r="CD379" s="55"/>
      <c r="CE379" s="55"/>
      <c r="CF379" s="55"/>
      <c r="CG379" s="55"/>
      <c r="CH379" s="55"/>
      <c r="CI379" s="55"/>
      <c r="CJ379" s="55"/>
      <c r="CK379" s="55"/>
      <c r="CL379" s="55"/>
      <c r="CM379" s="55"/>
      <c r="CN379" s="55"/>
      <c r="CO379" s="55"/>
      <c r="CP379" s="55"/>
    </row>
    <row r="380" spans="1:94">
      <c r="A380" s="122"/>
      <c r="B380" s="88"/>
      <c r="C380" s="55"/>
      <c r="D380" s="55"/>
      <c r="E380" s="55"/>
      <c r="F380" s="55"/>
      <c r="G380" s="55"/>
      <c r="H380" s="55"/>
      <c r="I380" s="55"/>
      <c r="J380" s="55"/>
      <c r="K380" s="55"/>
      <c r="L380" s="55"/>
      <c r="M380" s="55"/>
      <c r="N380" s="55"/>
      <c r="O380" s="55"/>
      <c r="P380" s="55"/>
      <c r="Q380" s="55"/>
      <c r="R380" s="55"/>
      <c r="S380" s="55"/>
      <c r="T380" s="55"/>
      <c r="U380" s="55"/>
      <c r="V380" s="55"/>
      <c r="W380" s="55"/>
      <c r="X380" s="55"/>
      <c r="Y380" s="55"/>
      <c r="Z380" s="55"/>
      <c r="AA380" s="55"/>
      <c r="AB380" s="55"/>
      <c r="AC380" s="55"/>
      <c r="AD380" s="55"/>
      <c r="AE380" s="55"/>
      <c r="AF380" s="55"/>
      <c r="AG380" s="55"/>
      <c r="AH380" s="55"/>
      <c r="AI380" s="55"/>
      <c r="AJ380" s="55"/>
      <c r="AK380" s="55"/>
      <c r="AL380" s="55"/>
      <c r="AM380" s="55"/>
      <c r="AN380" s="55"/>
      <c r="AO380" s="55"/>
      <c r="AP380" s="55"/>
      <c r="AQ380" s="55"/>
      <c r="AR380" s="55"/>
      <c r="AS380" s="55"/>
      <c r="AT380" s="55"/>
      <c r="AU380" s="55"/>
      <c r="AV380" s="55"/>
      <c r="AW380" s="55"/>
      <c r="AX380" s="55"/>
      <c r="AY380" s="55"/>
      <c r="AZ380" s="55"/>
      <c r="BA380" s="55"/>
      <c r="BB380" s="55"/>
      <c r="BC380" s="55"/>
      <c r="BD380" s="55"/>
      <c r="BE380" s="55"/>
      <c r="BF380" s="55"/>
      <c r="BG380" s="55"/>
      <c r="BH380" s="55"/>
      <c r="BI380" s="55"/>
      <c r="BJ380" s="55"/>
      <c r="BK380" s="55"/>
      <c r="BL380" s="55"/>
      <c r="BM380" s="55"/>
      <c r="BN380" s="55"/>
      <c r="BO380" s="55"/>
      <c r="BP380" s="55"/>
      <c r="BQ380" s="55"/>
      <c r="BR380" s="55"/>
      <c r="BS380" s="55"/>
      <c r="BT380" s="55"/>
      <c r="BU380" s="55"/>
      <c r="BV380" s="55"/>
      <c r="BW380" s="55"/>
      <c r="BX380" s="55"/>
      <c r="BY380" s="55"/>
      <c r="BZ380" s="55"/>
      <c r="CA380" s="55"/>
      <c r="CB380" s="55"/>
      <c r="CC380" s="55"/>
      <c r="CD380" s="55"/>
      <c r="CE380" s="55"/>
      <c r="CF380" s="55"/>
      <c r="CG380" s="55"/>
      <c r="CH380" s="55"/>
      <c r="CI380" s="55"/>
      <c r="CJ380" s="55"/>
      <c r="CK380" s="55"/>
      <c r="CL380" s="55"/>
      <c r="CM380" s="55"/>
      <c r="CN380" s="55"/>
      <c r="CO380" s="55"/>
      <c r="CP380" s="55"/>
    </row>
    <row r="381" spans="1:94">
      <c r="A381" s="122"/>
      <c r="B381" s="88"/>
      <c r="C381" s="55"/>
      <c r="D381" s="55"/>
      <c r="E381" s="55"/>
      <c r="F381" s="55"/>
      <c r="G381" s="55"/>
      <c r="H381" s="55"/>
      <c r="I381" s="55"/>
      <c r="J381" s="55"/>
      <c r="K381" s="55"/>
      <c r="L381" s="55"/>
      <c r="M381" s="55"/>
      <c r="N381" s="55"/>
      <c r="O381" s="55"/>
      <c r="P381" s="55"/>
      <c r="Q381" s="55"/>
      <c r="R381" s="55"/>
      <c r="S381" s="55"/>
      <c r="T381" s="55"/>
      <c r="U381" s="55"/>
      <c r="V381" s="55"/>
      <c r="W381" s="55"/>
      <c r="X381" s="55"/>
      <c r="Y381" s="55"/>
      <c r="Z381" s="55"/>
      <c r="AA381" s="55"/>
      <c r="AB381" s="55"/>
      <c r="AC381" s="55"/>
      <c r="AD381" s="55"/>
      <c r="AE381" s="55"/>
      <c r="AF381" s="55"/>
      <c r="AG381" s="55"/>
      <c r="AH381" s="55"/>
      <c r="AI381" s="55"/>
      <c r="AJ381" s="55"/>
      <c r="AK381" s="55"/>
      <c r="AL381" s="55"/>
      <c r="AM381" s="55"/>
      <c r="AN381" s="55"/>
      <c r="AO381" s="55"/>
      <c r="AP381" s="55"/>
      <c r="AQ381" s="55"/>
      <c r="AR381" s="55"/>
      <c r="AS381" s="55"/>
      <c r="AT381" s="55"/>
      <c r="AU381" s="55"/>
      <c r="AV381" s="55"/>
      <c r="AW381" s="55"/>
      <c r="AX381" s="55"/>
      <c r="AY381" s="55"/>
      <c r="AZ381" s="55"/>
      <c r="BA381" s="55"/>
      <c r="BB381" s="55"/>
      <c r="BC381" s="55"/>
      <c r="BD381" s="55"/>
      <c r="BE381" s="55"/>
      <c r="BF381" s="55"/>
      <c r="BG381" s="55"/>
      <c r="BH381" s="55"/>
      <c r="BI381" s="55"/>
      <c r="BJ381" s="55"/>
      <c r="BK381" s="55"/>
      <c r="BL381" s="55"/>
      <c r="BM381" s="55"/>
      <c r="BN381" s="55"/>
      <c r="BO381" s="55"/>
      <c r="BP381" s="55"/>
      <c r="BQ381" s="55"/>
      <c r="BR381" s="55"/>
      <c r="BS381" s="55"/>
      <c r="BT381" s="55"/>
      <c r="BU381" s="55"/>
      <c r="BV381" s="55"/>
      <c r="BW381" s="55"/>
      <c r="BX381" s="55"/>
      <c r="BY381" s="55"/>
      <c r="BZ381" s="55"/>
      <c r="CA381" s="55"/>
      <c r="CB381" s="55"/>
      <c r="CC381" s="55"/>
      <c r="CD381" s="55"/>
      <c r="CE381" s="55"/>
      <c r="CF381" s="55"/>
      <c r="CG381" s="55"/>
      <c r="CH381" s="55"/>
      <c r="CI381" s="55"/>
      <c r="CJ381" s="55"/>
      <c r="CK381" s="55"/>
      <c r="CL381" s="55"/>
      <c r="CM381" s="55"/>
      <c r="CN381" s="55"/>
      <c r="CO381" s="55"/>
      <c r="CP381" s="55"/>
    </row>
    <row r="382" spans="1:94">
      <c r="A382" s="122"/>
      <c r="B382" s="88"/>
      <c r="C382" s="55"/>
      <c r="D382" s="55"/>
      <c r="E382" s="55"/>
      <c r="F382" s="55"/>
      <c r="G382" s="55"/>
      <c r="H382" s="55"/>
      <c r="I382" s="55"/>
      <c r="J382" s="55"/>
      <c r="K382" s="55"/>
      <c r="L382" s="55"/>
      <c r="M382" s="55"/>
      <c r="N382" s="55"/>
      <c r="O382" s="55"/>
      <c r="P382" s="55"/>
      <c r="Q382" s="55"/>
      <c r="R382" s="55"/>
      <c r="S382" s="55"/>
      <c r="T382" s="55"/>
      <c r="U382" s="55"/>
      <c r="V382" s="55"/>
      <c r="W382" s="55"/>
      <c r="X382" s="55"/>
      <c r="Y382" s="55"/>
      <c r="Z382" s="55"/>
      <c r="AA382" s="55"/>
      <c r="AB382" s="55"/>
      <c r="AC382" s="55"/>
      <c r="AD382" s="55"/>
      <c r="AE382" s="55"/>
      <c r="AF382" s="55"/>
      <c r="AG382" s="55"/>
      <c r="AH382" s="55"/>
      <c r="AI382" s="55"/>
      <c r="AJ382" s="55"/>
      <c r="AK382" s="55"/>
      <c r="AL382" s="55"/>
      <c r="AM382" s="55"/>
      <c r="AN382" s="55"/>
      <c r="AO382" s="55"/>
      <c r="AP382" s="55"/>
      <c r="AQ382" s="55"/>
      <c r="AR382" s="55"/>
      <c r="AS382" s="55"/>
      <c r="AT382" s="55"/>
      <c r="AU382" s="55"/>
      <c r="AV382" s="55"/>
      <c r="AW382" s="55"/>
      <c r="AX382" s="55"/>
      <c r="AY382" s="55"/>
      <c r="AZ382" s="55"/>
      <c r="BA382" s="55"/>
      <c r="BB382" s="55"/>
      <c r="BC382" s="55"/>
      <c r="BD382" s="55"/>
      <c r="BE382" s="55"/>
      <c r="BF382" s="55"/>
      <c r="BG382" s="55"/>
      <c r="BH382" s="55"/>
      <c r="BI382" s="55"/>
      <c r="BJ382" s="55"/>
      <c r="BK382" s="55"/>
      <c r="BL382" s="55"/>
      <c r="BM382" s="55"/>
      <c r="BN382" s="55"/>
      <c r="BO382" s="55"/>
      <c r="BP382" s="55"/>
      <c r="BQ382" s="55"/>
      <c r="BR382" s="55"/>
      <c r="BS382" s="55"/>
      <c r="BT382" s="55"/>
      <c r="BU382" s="55"/>
      <c r="BV382" s="55"/>
      <c r="BW382" s="55"/>
      <c r="BX382" s="55"/>
      <c r="BY382" s="55"/>
      <c r="BZ382" s="55"/>
      <c r="CA382" s="55"/>
      <c r="CB382" s="55"/>
      <c r="CC382" s="55"/>
      <c r="CD382" s="55"/>
      <c r="CE382" s="55"/>
      <c r="CF382" s="55"/>
      <c r="CG382" s="55"/>
      <c r="CH382" s="55"/>
      <c r="CI382" s="55"/>
      <c r="CJ382" s="55"/>
      <c r="CK382" s="55"/>
      <c r="CL382" s="55"/>
      <c r="CM382" s="55"/>
      <c r="CN382" s="55"/>
      <c r="CO382" s="55"/>
      <c r="CP382" s="55"/>
    </row>
    <row r="383" spans="1:94">
      <c r="A383" s="122"/>
      <c r="B383" s="88"/>
      <c r="C383" s="55"/>
      <c r="D383" s="55"/>
      <c r="E383" s="55"/>
      <c r="F383" s="55"/>
      <c r="G383" s="55"/>
      <c r="H383" s="55"/>
      <c r="I383" s="55"/>
      <c r="J383" s="55"/>
      <c r="K383" s="55"/>
      <c r="L383" s="55"/>
      <c r="M383" s="55"/>
      <c r="N383" s="55"/>
      <c r="O383" s="55"/>
      <c r="P383" s="55"/>
      <c r="Q383" s="55"/>
      <c r="R383" s="55"/>
      <c r="S383" s="55"/>
      <c r="T383" s="55"/>
      <c r="U383" s="55"/>
      <c r="V383" s="55"/>
      <c r="W383" s="55"/>
      <c r="X383" s="55"/>
      <c r="Y383" s="55"/>
      <c r="Z383" s="55"/>
      <c r="AA383" s="55"/>
      <c r="AB383" s="55"/>
      <c r="AC383" s="55"/>
      <c r="AD383" s="55"/>
      <c r="AE383" s="55"/>
      <c r="AF383" s="55"/>
      <c r="AG383" s="55"/>
      <c r="AH383" s="55"/>
      <c r="AI383" s="55"/>
      <c r="AJ383" s="55"/>
      <c r="AK383" s="55"/>
      <c r="AL383" s="55"/>
      <c r="AM383" s="55"/>
      <c r="AN383" s="55"/>
      <c r="AO383" s="55"/>
      <c r="AP383" s="55"/>
      <c r="AQ383" s="55"/>
      <c r="AR383" s="55"/>
      <c r="AS383" s="55"/>
      <c r="AT383" s="55"/>
      <c r="AU383" s="55"/>
      <c r="AV383" s="55"/>
      <c r="AW383" s="55"/>
      <c r="AX383" s="55"/>
      <c r="AY383" s="55"/>
      <c r="AZ383" s="55"/>
      <c r="BA383" s="55"/>
      <c r="BB383" s="55"/>
      <c r="BC383" s="55"/>
      <c r="BD383" s="55"/>
      <c r="BE383" s="55"/>
      <c r="BF383" s="55"/>
      <c r="BG383" s="55"/>
      <c r="BH383" s="55"/>
      <c r="BI383" s="55"/>
      <c r="BJ383" s="55"/>
      <c r="BK383" s="55"/>
      <c r="BL383" s="55"/>
      <c r="BM383" s="55"/>
      <c r="BN383" s="55"/>
      <c r="BO383" s="55"/>
      <c r="BP383" s="55"/>
      <c r="BQ383" s="55"/>
      <c r="BR383" s="55"/>
      <c r="BS383" s="55"/>
      <c r="BT383" s="55"/>
      <c r="BU383" s="55"/>
      <c r="BV383" s="55"/>
      <c r="BW383" s="55"/>
      <c r="BX383" s="55"/>
      <c r="BY383" s="55"/>
      <c r="BZ383" s="55"/>
      <c r="CA383" s="55"/>
      <c r="CB383" s="55"/>
      <c r="CC383" s="55"/>
      <c r="CD383" s="55"/>
      <c r="CE383" s="55"/>
      <c r="CF383" s="55"/>
      <c r="CG383" s="55"/>
      <c r="CH383" s="55"/>
      <c r="CI383" s="55"/>
      <c r="CJ383" s="55"/>
      <c r="CK383" s="55"/>
      <c r="CL383" s="55"/>
      <c r="CM383" s="55"/>
      <c r="CN383" s="55"/>
      <c r="CO383" s="55"/>
      <c r="CP383" s="55"/>
    </row>
    <row r="384" spans="1:94">
      <c r="A384" s="122"/>
      <c r="B384" s="88"/>
      <c r="C384" s="55"/>
      <c r="D384" s="55"/>
      <c r="E384" s="55"/>
      <c r="F384" s="55"/>
      <c r="G384" s="55"/>
      <c r="H384" s="55"/>
      <c r="I384" s="55"/>
      <c r="J384" s="55"/>
      <c r="K384" s="55"/>
      <c r="L384" s="55"/>
      <c r="M384" s="55"/>
      <c r="N384" s="55"/>
      <c r="O384" s="55"/>
      <c r="P384" s="55"/>
      <c r="Q384" s="55"/>
      <c r="R384" s="55"/>
      <c r="S384" s="55"/>
      <c r="T384" s="55"/>
      <c r="U384" s="55"/>
      <c r="V384" s="55"/>
      <c r="W384" s="55"/>
      <c r="X384" s="55"/>
      <c r="Y384" s="55"/>
      <c r="Z384" s="55"/>
      <c r="AA384" s="55"/>
      <c r="AB384" s="55"/>
      <c r="AC384" s="55"/>
      <c r="AD384" s="55"/>
      <c r="AE384" s="55"/>
      <c r="AF384" s="55"/>
      <c r="AG384" s="55"/>
      <c r="AH384" s="55"/>
      <c r="AI384" s="55"/>
      <c r="AJ384" s="55"/>
      <c r="AK384" s="55"/>
      <c r="AL384" s="55"/>
      <c r="AM384" s="55"/>
      <c r="AN384" s="55"/>
      <c r="AO384" s="55"/>
      <c r="AP384" s="55"/>
      <c r="AQ384" s="55"/>
      <c r="AR384" s="55"/>
      <c r="AS384" s="55"/>
      <c r="AT384" s="55"/>
      <c r="AU384" s="55"/>
      <c r="AV384" s="55"/>
      <c r="AW384" s="55"/>
      <c r="AX384" s="55"/>
      <c r="AY384" s="55"/>
      <c r="AZ384" s="55"/>
      <c r="BA384" s="55"/>
      <c r="BB384" s="55"/>
      <c r="BC384" s="55"/>
      <c r="BD384" s="55"/>
      <c r="BE384" s="55"/>
      <c r="BF384" s="55"/>
      <c r="BG384" s="55"/>
      <c r="BH384" s="55"/>
      <c r="BI384" s="55"/>
      <c r="BJ384" s="55"/>
      <c r="BK384" s="55"/>
      <c r="BL384" s="55"/>
      <c r="BM384" s="55"/>
      <c r="BN384" s="55"/>
      <c r="BO384" s="55"/>
      <c r="BP384" s="55"/>
      <c r="BQ384" s="55"/>
      <c r="BR384" s="55"/>
      <c r="BS384" s="55"/>
      <c r="BT384" s="55"/>
      <c r="BU384" s="55"/>
      <c r="BV384" s="55"/>
      <c r="BW384" s="55"/>
      <c r="BX384" s="55"/>
      <c r="BY384" s="55"/>
      <c r="BZ384" s="55"/>
      <c r="CA384" s="55"/>
      <c r="CB384" s="55"/>
      <c r="CC384" s="55"/>
      <c r="CD384" s="55"/>
      <c r="CE384" s="55"/>
      <c r="CF384" s="55"/>
      <c r="CG384" s="55"/>
      <c r="CH384" s="55"/>
      <c r="CI384" s="55"/>
      <c r="CJ384" s="55"/>
      <c r="CK384" s="55"/>
      <c r="CL384" s="55"/>
      <c r="CM384" s="55"/>
      <c r="CN384" s="55"/>
      <c r="CO384" s="55"/>
      <c r="CP384" s="55"/>
    </row>
    <row r="385" spans="1:94">
      <c r="A385" s="122"/>
      <c r="B385" s="88"/>
      <c r="C385" s="55"/>
      <c r="D385" s="55"/>
      <c r="E385" s="55"/>
      <c r="F385" s="55"/>
      <c r="G385" s="55"/>
      <c r="H385" s="55"/>
      <c r="I385" s="55"/>
      <c r="J385" s="55"/>
      <c r="K385" s="55"/>
      <c r="L385" s="55"/>
      <c r="M385" s="55"/>
      <c r="N385" s="55"/>
      <c r="O385" s="55"/>
      <c r="P385" s="55"/>
      <c r="Q385" s="55"/>
      <c r="R385" s="55"/>
      <c r="S385" s="55"/>
      <c r="T385" s="55"/>
      <c r="U385" s="55"/>
      <c r="V385" s="55"/>
      <c r="W385" s="55"/>
      <c r="X385" s="55"/>
      <c r="Y385" s="55"/>
      <c r="Z385" s="55"/>
      <c r="AA385" s="55"/>
      <c r="AB385" s="55"/>
      <c r="AC385" s="55"/>
      <c r="AD385" s="55"/>
      <c r="AE385" s="55"/>
      <c r="AF385" s="55"/>
      <c r="AG385" s="55"/>
      <c r="AH385" s="55"/>
      <c r="AI385" s="55"/>
      <c r="AJ385" s="55"/>
      <c r="AK385" s="55"/>
      <c r="AL385" s="55"/>
      <c r="AM385" s="55"/>
      <c r="AN385" s="55"/>
      <c r="AO385" s="55"/>
      <c r="AP385" s="55"/>
      <c r="AQ385" s="55"/>
      <c r="AR385" s="55"/>
      <c r="AS385" s="55"/>
      <c r="AT385" s="55"/>
      <c r="AU385" s="55"/>
      <c r="AV385" s="55"/>
      <c r="AW385" s="55"/>
      <c r="AX385" s="55"/>
      <c r="AY385" s="55"/>
      <c r="AZ385" s="55"/>
      <c r="BA385" s="55"/>
      <c r="BB385" s="55"/>
      <c r="BC385" s="55"/>
      <c r="BD385" s="55"/>
      <c r="BE385" s="55"/>
      <c r="BF385" s="55"/>
      <c r="BG385" s="55"/>
      <c r="BH385" s="55"/>
      <c r="BI385" s="55"/>
      <c r="BJ385" s="55"/>
      <c r="BK385" s="55"/>
      <c r="BL385" s="55"/>
      <c r="BM385" s="55"/>
      <c r="BN385" s="55"/>
      <c r="BO385" s="55"/>
      <c r="BP385" s="55"/>
      <c r="BQ385" s="55"/>
      <c r="BR385" s="55"/>
      <c r="BS385" s="55"/>
      <c r="BT385" s="55"/>
      <c r="BU385" s="55"/>
      <c r="BV385" s="55"/>
      <c r="BW385" s="55"/>
      <c r="BX385" s="55"/>
      <c r="BY385" s="55"/>
      <c r="BZ385" s="55"/>
      <c r="CA385" s="55"/>
      <c r="CB385" s="55"/>
      <c r="CC385" s="55"/>
      <c r="CD385" s="55"/>
      <c r="CE385" s="55"/>
      <c r="CF385" s="55"/>
      <c r="CG385" s="55"/>
      <c r="CH385" s="55"/>
      <c r="CI385" s="55"/>
      <c r="CJ385" s="55"/>
      <c r="CK385" s="55"/>
      <c r="CL385" s="55"/>
      <c r="CM385" s="55"/>
      <c r="CN385" s="55"/>
      <c r="CO385" s="55"/>
      <c r="CP385" s="55"/>
    </row>
    <row r="386" spans="1:94">
      <c r="A386" s="122"/>
      <c r="B386" s="88"/>
      <c r="C386" s="55"/>
      <c r="D386" s="55"/>
      <c r="E386" s="55"/>
      <c r="F386" s="55"/>
      <c r="G386" s="55"/>
      <c r="H386" s="55"/>
      <c r="I386" s="55"/>
      <c r="J386" s="55"/>
      <c r="K386" s="55"/>
      <c r="L386" s="55"/>
      <c r="M386" s="55"/>
      <c r="N386" s="55"/>
      <c r="O386" s="55"/>
      <c r="P386" s="55"/>
      <c r="Q386" s="55"/>
      <c r="R386" s="55"/>
      <c r="S386" s="55"/>
      <c r="T386" s="55"/>
      <c r="U386" s="55"/>
      <c r="V386" s="55"/>
      <c r="W386" s="55"/>
      <c r="X386" s="55"/>
      <c r="Y386" s="55"/>
      <c r="Z386" s="55"/>
      <c r="AA386" s="55"/>
      <c r="AB386" s="55"/>
      <c r="AC386" s="55"/>
      <c r="AD386" s="55"/>
      <c r="AE386" s="55"/>
      <c r="AF386" s="55"/>
      <c r="AG386" s="55"/>
      <c r="AH386" s="55"/>
      <c r="AI386" s="55"/>
      <c r="AJ386" s="55"/>
      <c r="AK386" s="55"/>
      <c r="AL386" s="55"/>
      <c r="AM386" s="55"/>
      <c r="AN386" s="55"/>
      <c r="AO386" s="55"/>
      <c r="AP386" s="55"/>
      <c r="AQ386" s="55"/>
      <c r="AR386" s="55"/>
      <c r="AS386" s="55"/>
      <c r="AT386" s="55"/>
      <c r="AU386" s="55"/>
      <c r="AV386" s="55"/>
      <c r="AW386" s="55"/>
      <c r="AX386" s="55"/>
      <c r="AY386" s="55"/>
      <c r="AZ386" s="55"/>
      <c r="BA386" s="55"/>
      <c r="BB386" s="55"/>
      <c r="BC386" s="55"/>
      <c r="BD386" s="55"/>
      <c r="BE386" s="55"/>
      <c r="BF386" s="55"/>
      <c r="BG386" s="55"/>
      <c r="BH386" s="55"/>
      <c r="BI386" s="55"/>
      <c r="BJ386" s="55"/>
      <c r="BK386" s="55"/>
      <c r="BL386" s="55"/>
      <c r="BM386" s="55"/>
      <c r="BN386" s="55"/>
      <c r="BO386" s="55"/>
      <c r="BP386" s="55"/>
      <c r="BQ386" s="55"/>
      <c r="BR386" s="55"/>
      <c r="BS386" s="55"/>
      <c r="BT386" s="55"/>
      <c r="BU386" s="55"/>
      <c r="BV386" s="55"/>
      <c r="BW386" s="55"/>
      <c r="BX386" s="55"/>
      <c r="BY386" s="55"/>
      <c r="BZ386" s="55"/>
      <c r="CA386" s="55"/>
      <c r="CB386" s="55"/>
      <c r="CC386" s="55"/>
      <c r="CD386" s="55"/>
      <c r="CE386" s="55"/>
      <c r="CF386" s="55"/>
      <c r="CG386" s="55"/>
      <c r="CH386" s="55"/>
      <c r="CI386" s="55"/>
      <c r="CJ386" s="55"/>
      <c r="CK386" s="55"/>
      <c r="CL386" s="55"/>
      <c r="CM386" s="55"/>
      <c r="CN386" s="55"/>
      <c r="CO386" s="55"/>
      <c r="CP386" s="55"/>
    </row>
    <row r="387" spans="1:94">
      <c r="A387" s="122"/>
      <c r="B387" s="88"/>
      <c r="C387" s="55"/>
      <c r="D387" s="55"/>
      <c r="E387" s="55"/>
      <c r="F387" s="55"/>
      <c r="G387" s="55"/>
      <c r="H387" s="55"/>
      <c r="I387" s="55"/>
      <c r="J387" s="55"/>
      <c r="K387" s="55"/>
      <c r="L387" s="55"/>
      <c r="M387" s="55"/>
      <c r="N387" s="55"/>
      <c r="O387" s="55"/>
      <c r="P387" s="55"/>
      <c r="Q387" s="55"/>
      <c r="R387" s="55"/>
      <c r="S387" s="55"/>
      <c r="T387" s="55"/>
      <c r="U387" s="55"/>
      <c r="V387" s="55"/>
      <c r="W387" s="55"/>
      <c r="X387" s="55"/>
      <c r="Y387" s="55"/>
      <c r="Z387" s="55"/>
      <c r="AA387" s="55"/>
      <c r="AB387" s="55"/>
      <c r="AC387" s="55"/>
      <c r="AD387" s="55"/>
      <c r="AE387" s="55"/>
      <c r="AF387" s="55"/>
      <c r="AG387" s="55"/>
      <c r="AH387" s="55"/>
      <c r="AI387" s="55"/>
      <c r="AJ387" s="55"/>
      <c r="AK387" s="55"/>
      <c r="AL387" s="55"/>
      <c r="AM387" s="55"/>
      <c r="AN387" s="55"/>
      <c r="AO387" s="55"/>
      <c r="AP387" s="55"/>
      <c r="AQ387" s="55"/>
      <c r="AR387" s="55"/>
      <c r="AS387" s="55"/>
      <c r="AT387" s="55"/>
      <c r="AU387" s="55"/>
      <c r="AV387" s="55"/>
      <c r="AW387" s="55"/>
      <c r="AX387" s="55"/>
      <c r="AY387" s="55"/>
      <c r="AZ387" s="55"/>
      <c r="BA387" s="55"/>
      <c r="BB387" s="55"/>
      <c r="BC387" s="55"/>
      <c r="BD387" s="55"/>
      <c r="BE387" s="55"/>
      <c r="BF387" s="55"/>
      <c r="BG387" s="55"/>
      <c r="BH387" s="55"/>
      <c r="BI387" s="55"/>
      <c r="BJ387" s="55"/>
      <c r="BK387" s="55"/>
      <c r="BL387" s="55"/>
      <c r="BM387" s="55"/>
      <c r="BN387" s="55"/>
      <c r="BO387" s="55"/>
      <c r="BP387" s="55"/>
      <c r="BQ387" s="55"/>
      <c r="BR387" s="55"/>
      <c r="BS387" s="55"/>
      <c r="BT387" s="55"/>
      <c r="BU387" s="55"/>
      <c r="BV387" s="55"/>
      <c r="BW387" s="55"/>
      <c r="BX387" s="55"/>
      <c r="BY387" s="55"/>
      <c r="BZ387" s="55"/>
      <c r="CA387" s="55"/>
      <c r="CB387" s="55"/>
      <c r="CC387" s="55"/>
      <c r="CD387" s="55"/>
      <c r="CE387" s="55"/>
      <c r="CF387" s="55"/>
      <c r="CG387" s="55"/>
      <c r="CH387" s="55"/>
      <c r="CI387" s="55"/>
      <c r="CJ387" s="55"/>
      <c r="CK387" s="55"/>
      <c r="CL387" s="55"/>
      <c r="CM387" s="55"/>
      <c r="CN387" s="55"/>
      <c r="CO387" s="55"/>
      <c r="CP387" s="55"/>
    </row>
    <row r="388" spans="1:94">
      <c r="A388" s="122"/>
      <c r="B388" s="88"/>
      <c r="C388" s="55"/>
      <c r="D388" s="55"/>
      <c r="E388" s="55"/>
      <c r="F388" s="55"/>
      <c r="G388" s="55"/>
      <c r="H388" s="55"/>
      <c r="I388" s="55"/>
      <c r="J388" s="55"/>
      <c r="K388" s="55"/>
      <c r="L388" s="55"/>
      <c r="M388" s="55"/>
      <c r="N388" s="55"/>
      <c r="O388" s="55"/>
      <c r="P388" s="55"/>
      <c r="Q388" s="55"/>
      <c r="R388" s="55"/>
      <c r="S388" s="55"/>
      <c r="T388" s="55"/>
      <c r="U388" s="55"/>
      <c r="V388" s="55"/>
      <c r="W388" s="55"/>
      <c r="X388" s="55"/>
      <c r="Y388" s="55"/>
      <c r="Z388" s="55"/>
      <c r="AA388" s="55"/>
      <c r="AB388" s="55"/>
      <c r="AC388" s="55"/>
      <c r="AD388" s="55"/>
      <c r="AE388" s="55"/>
      <c r="AF388" s="55"/>
      <c r="AG388" s="55"/>
      <c r="AH388" s="55"/>
      <c r="AI388" s="55"/>
      <c r="AJ388" s="55"/>
      <c r="AK388" s="55"/>
      <c r="AL388" s="55"/>
      <c r="AM388" s="55"/>
      <c r="AN388" s="55"/>
      <c r="AO388" s="55"/>
      <c r="AP388" s="55"/>
      <c r="AQ388" s="55"/>
      <c r="AR388" s="55"/>
      <c r="AS388" s="55"/>
      <c r="AT388" s="55"/>
      <c r="AU388" s="55"/>
      <c r="AV388" s="55"/>
      <c r="AW388" s="55"/>
      <c r="AX388" s="55"/>
      <c r="AY388" s="55"/>
      <c r="AZ388" s="55"/>
      <c r="BA388" s="55"/>
      <c r="BB388" s="55"/>
      <c r="BC388" s="55"/>
      <c r="BD388" s="55"/>
      <c r="BE388" s="55"/>
      <c r="BF388" s="55"/>
      <c r="BG388" s="55"/>
      <c r="BH388" s="55"/>
      <c r="BI388" s="55"/>
      <c r="BJ388" s="55"/>
      <c r="BK388" s="55"/>
      <c r="BL388" s="55"/>
      <c r="BM388" s="55"/>
      <c r="BN388" s="55"/>
      <c r="BO388" s="55"/>
      <c r="BP388" s="55"/>
      <c r="BQ388" s="55"/>
      <c r="BR388" s="55"/>
      <c r="BS388" s="55"/>
      <c r="BT388" s="55"/>
      <c r="BU388" s="55"/>
      <c r="BV388" s="55"/>
      <c r="BW388" s="55"/>
      <c r="BX388" s="55"/>
      <c r="BY388" s="55"/>
      <c r="BZ388" s="55"/>
      <c r="CA388" s="55"/>
      <c r="CB388" s="55"/>
      <c r="CC388" s="55"/>
      <c r="CD388" s="55"/>
      <c r="CE388" s="55"/>
      <c r="CF388" s="55"/>
      <c r="CG388" s="55"/>
      <c r="CH388" s="55"/>
      <c r="CI388" s="55"/>
      <c r="CJ388" s="55"/>
      <c r="CK388" s="55"/>
      <c r="CL388" s="55"/>
      <c r="CM388" s="55"/>
      <c r="CN388" s="55"/>
      <c r="CO388" s="55"/>
      <c r="CP388" s="55"/>
    </row>
    <row r="389" spans="1:94">
      <c r="A389" s="122"/>
      <c r="B389" s="88"/>
      <c r="C389" s="55"/>
      <c r="D389" s="55"/>
      <c r="E389" s="55"/>
      <c r="F389" s="55"/>
      <c r="G389" s="55"/>
      <c r="H389" s="55"/>
      <c r="I389" s="55"/>
      <c r="J389" s="55"/>
      <c r="K389" s="55"/>
      <c r="L389" s="55"/>
      <c r="M389" s="55"/>
      <c r="N389" s="55"/>
      <c r="O389" s="55"/>
      <c r="P389" s="55"/>
      <c r="Q389" s="55"/>
      <c r="R389" s="55"/>
      <c r="S389" s="55"/>
      <c r="T389" s="55"/>
      <c r="U389" s="55"/>
      <c r="V389" s="55"/>
      <c r="W389" s="55"/>
      <c r="X389" s="55"/>
      <c r="Y389" s="55"/>
      <c r="Z389" s="55"/>
      <c r="AA389" s="55"/>
      <c r="AB389" s="55"/>
      <c r="AC389" s="55"/>
      <c r="AD389" s="55"/>
      <c r="AE389" s="55"/>
      <c r="AF389" s="55"/>
      <c r="AG389" s="55"/>
      <c r="AH389" s="55"/>
      <c r="AI389" s="55"/>
      <c r="AJ389" s="55"/>
      <c r="AK389" s="55"/>
      <c r="AL389" s="55"/>
      <c r="AM389" s="55"/>
      <c r="AN389" s="55"/>
      <c r="AO389" s="55"/>
      <c r="AP389" s="55"/>
      <c r="AQ389" s="55"/>
      <c r="AR389" s="55"/>
      <c r="AS389" s="55"/>
      <c r="AT389" s="55"/>
      <c r="AU389" s="55"/>
      <c r="AV389" s="55"/>
      <c r="AW389" s="55"/>
      <c r="AX389" s="55"/>
      <c r="AY389" s="55"/>
      <c r="AZ389" s="55"/>
      <c r="BA389" s="55"/>
      <c r="BB389" s="55"/>
      <c r="BC389" s="55"/>
      <c r="BD389" s="55"/>
      <c r="BE389" s="55"/>
      <c r="BF389" s="55"/>
      <c r="BG389" s="55"/>
      <c r="BH389" s="55"/>
      <c r="BI389" s="55"/>
      <c r="BJ389" s="55"/>
      <c r="BK389" s="55"/>
      <c r="BL389" s="55"/>
      <c r="BM389" s="55"/>
      <c r="BN389" s="55"/>
      <c r="BO389" s="55"/>
      <c r="BP389" s="55"/>
      <c r="BQ389" s="55"/>
      <c r="BR389" s="55"/>
      <c r="BS389" s="55"/>
      <c r="BT389" s="55"/>
      <c r="BU389" s="55"/>
      <c r="BV389" s="55"/>
      <c r="BW389" s="55"/>
      <c r="BX389" s="55"/>
      <c r="BY389" s="55"/>
      <c r="BZ389" s="55"/>
      <c r="CA389" s="55"/>
      <c r="CB389" s="55"/>
      <c r="CC389" s="55"/>
      <c r="CD389" s="55"/>
      <c r="CE389" s="55"/>
      <c r="CF389" s="55"/>
      <c r="CG389" s="55"/>
      <c r="CH389" s="55"/>
      <c r="CI389" s="55"/>
      <c r="CJ389" s="55"/>
      <c r="CK389" s="55"/>
      <c r="CL389" s="55"/>
      <c r="CM389" s="55"/>
      <c r="CN389" s="55"/>
      <c r="CO389" s="55"/>
      <c r="CP389" s="55"/>
    </row>
    <row r="390" spans="1:94">
      <c r="A390" s="122"/>
      <c r="B390" s="88"/>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55"/>
      <c r="AG390" s="55"/>
      <c r="AH390" s="55"/>
      <c r="AI390" s="55"/>
      <c r="AJ390" s="55"/>
      <c r="AK390" s="55"/>
      <c r="AL390" s="55"/>
      <c r="AM390" s="55"/>
      <c r="AN390" s="55"/>
      <c r="AO390" s="55"/>
      <c r="AP390" s="55"/>
      <c r="AQ390" s="55"/>
      <c r="AR390" s="55"/>
      <c r="AS390" s="55"/>
      <c r="AT390" s="55"/>
      <c r="AU390" s="55"/>
      <c r="AV390" s="55"/>
      <c r="AW390" s="55"/>
      <c r="AX390" s="55"/>
      <c r="AY390" s="55"/>
      <c r="AZ390" s="55"/>
      <c r="BA390" s="55"/>
      <c r="BB390" s="55"/>
      <c r="BC390" s="55"/>
      <c r="BD390" s="55"/>
      <c r="BE390" s="55"/>
      <c r="BF390" s="55"/>
      <c r="BG390" s="55"/>
      <c r="BH390" s="55"/>
      <c r="BI390" s="55"/>
      <c r="BJ390" s="55"/>
      <c r="BK390" s="55"/>
      <c r="BL390" s="55"/>
      <c r="BM390" s="55"/>
      <c r="BN390" s="55"/>
      <c r="BO390" s="55"/>
      <c r="BP390" s="55"/>
      <c r="BQ390" s="55"/>
      <c r="BR390" s="55"/>
      <c r="BS390" s="55"/>
      <c r="BT390" s="55"/>
      <c r="BU390" s="55"/>
      <c r="BV390" s="55"/>
      <c r="BW390" s="55"/>
      <c r="BX390" s="55"/>
      <c r="BY390" s="55"/>
      <c r="BZ390" s="55"/>
      <c r="CA390" s="55"/>
      <c r="CB390" s="55"/>
      <c r="CC390" s="55"/>
      <c r="CD390" s="55"/>
      <c r="CE390" s="55"/>
      <c r="CF390" s="55"/>
      <c r="CG390" s="55"/>
      <c r="CH390" s="55"/>
      <c r="CI390" s="55"/>
      <c r="CJ390" s="55"/>
      <c r="CK390" s="55"/>
      <c r="CL390" s="55"/>
      <c r="CM390" s="55"/>
      <c r="CN390" s="55"/>
      <c r="CO390" s="55"/>
      <c r="CP390" s="55"/>
    </row>
    <row r="391" spans="1:94">
      <c r="A391" s="122"/>
      <c r="B391" s="88"/>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55"/>
      <c r="AB391" s="55"/>
      <c r="AC391" s="55"/>
      <c r="AD391" s="55"/>
      <c r="AE391" s="55"/>
      <c r="AF391" s="55"/>
      <c r="AG391" s="55"/>
      <c r="AH391" s="55"/>
      <c r="AI391" s="55"/>
      <c r="AJ391" s="55"/>
      <c r="AK391" s="55"/>
      <c r="AL391" s="55"/>
      <c r="AM391" s="55"/>
      <c r="AN391" s="55"/>
      <c r="AO391" s="55"/>
      <c r="AP391" s="55"/>
      <c r="AQ391" s="55"/>
      <c r="AR391" s="55"/>
      <c r="AS391" s="55"/>
      <c r="AT391" s="55"/>
      <c r="AU391" s="55"/>
      <c r="AV391" s="55"/>
      <c r="AW391" s="55"/>
      <c r="AX391" s="55"/>
      <c r="AY391" s="55"/>
      <c r="AZ391" s="55"/>
      <c r="BA391" s="55"/>
      <c r="BB391" s="55"/>
      <c r="BC391" s="55"/>
      <c r="BD391" s="55"/>
      <c r="BE391" s="55"/>
      <c r="BF391" s="55"/>
      <c r="BG391" s="55"/>
      <c r="BH391" s="55"/>
      <c r="BI391" s="55"/>
      <c r="BJ391" s="55"/>
      <c r="BK391" s="55"/>
      <c r="BL391" s="55"/>
      <c r="BM391" s="55"/>
      <c r="BN391" s="55"/>
      <c r="BO391" s="55"/>
      <c r="BP391" s="55"/>
      <c r="BQ391" s="55"/>
      <c r="BR391" s="55"/>
      <c r="BS391" s="55"/>
      <c r="BT391" s="55"/>
      <c r="BU391" s="55"/>
      <c r="BV391" s="55"/>
      <c r="BW391" s="55"/>
      <c r="BX391" s="55"/>
      <c r="BY391" s="55"/>
      <c r="BZ391" s="55"/>
      <c r="CA391" s="55"/>
      <c r="CB391" s="55"/>
      <c r="CC391" s="55"/>
      <c r="CD391" s="55"/>
      <c r="CE391" s="55"/>
      <c r="CF391" s="55"/>
      <c r="CG391" s="55"/>
      <c r="CH391" s="55"/>
      <c r="CI391" s="55"/>
      <c r="CJ391" s="55"/>
      <c r="CK391" s="55"/>
      <c r="CL391" s="55"/>
      <c r="CM391" s="55"/>
      <c r="CN391" s="55"/>
      <c r="CO391" s="55"/>
      <c r="CP391" s="55"/>
    </row>
    <row r="392" spans="1:94">
      <c r="A392" s="122"/>
      <c r="B392" s="58"/>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5"/>
      <c r="BA392" s="55"/>
      <c r="BB392" s="55"/>
      <c r="BC392" s="55"/>
      <c r="BD392" s="55"/>
      <c r="BE392" s="55"/>
      <c r="BF392" s="55"/>
      <c r="BG392" s="55"/>
      <c r="BH392" s="55"/>
      <c r="BI392" s="55"/>
      <c r="BJ392" s="55"/>
      <c r="BK392" s="55"/>
      <c r="BL392" s="55"/>
      <c r="BM392" s="55"/>
      <c r="BN392" s="55"/>
      <c r="BO392" s="55"/>
      <c r="BP392" s="55"/>
      <c r="BQ392" s="55"/>
      <c r="BR392" s="55"/>
      <c r="BS392" s="55"/>
      <c r="BT392" s="55"/>
      <c r="BU392" s="55"/>
      <c r="BV392" s="55"/>
      <c r="BW392" s="55"/>
      <c r="BX392" s="55"/>
      <c r="BY392" s="55"/>
      <c r="BZ392" s="55"/>
      <c r="CA392" s="55"/>
      <c r="CB392" s="55"/>
      <c r="CC392" s="55"/>
      <c r="CD392" s="55"/>
      <c r="CE392" s="55"/>
      <c r="CF392" s="55"/>
      <c r="CG392" s="55"/>
      <c r="CH392" s="55"/>
      <c r="CI392" s="55"/>
      <c r="CJ392" s="55"/>
      <c r="CK392" s="55"/>
      <c r="CL392" s="55"/>
      <c r="CM392" s="55"/>
      <c r="CN392" s="55"/>
      <c r="CO392" s="55"/>
      <c r="CP392" s="55"/>
    </row>
    <row r="393" spans="1:94">
      <c r="A393" s="122"/>
      <c r="B393" s="58"/>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55"/>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55"/>
      <c r="BE393" s="55"/>
      <c r="BF393" s="55"/>
      <c r="BG393" s="55"/>
      <c r="BH393" s="55"/>
      <c r="BI393" s="55"/>
      <c r="BJ393" s="55"/>
      <c r="BK393" s="55"/>
      <c r="BL393" s="55"/>
      <c r="BM393" s="55"/>
      <c r="BN393" s="55"/>
      <c r="BO393" s="55"/>
      <c r="BP393" s="55"/>
      <c r="BQ393" s="55"/>
      <c r="BR393" s="55"/>
      <c r="BS393" s="55"/>
      <c r="BT393" s="55"/>
      <c r="BU393" s="55"/>
      <c r="BV393" s="55"/>
      <c r="BW393" s="55"/>
      <c r="BX393" s="55"/>
      <c r="BY393" s="55"/>
      <c r="BZ393" s="55"/>
      <c r="CA393" s="55"/>
      <c r="CB393" s="55"/>
      <c r="CC393" s="55"/>
      <c r="CD393" s="55"/>
      <c r="CE393" s="55"/>
      <c r="CF393" s="55"/>
      <c r="CG393" s="55"/>
      <c r="CH393" s="55"/>
      <c r="CI393" s="55"/>
      <c r="CJ393" s="55"/>
      <c r="CK393" s="55"/>
      <c r="CL393" s="55"/>
      <c r="CM393" s="55"/>
      <c r="CN393" s="55"/>
      <c r="CO393" s="55"/>
      <c r="CP393" s="55"/>
    </row>
    <row r="394" spans="1:94">
      <c r="A394" s="122"/>
      <c r="B394" s="58"/>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55"/>
      <c r="BE394" s="55"/>
      <c r="BF394" s="55"/>
      <c r="BG394" s="55"/>
      <c r="BH394" s="55"/>
      <c r="BI394" s="55"/>
      <c r="BJ394" s="55"/>
      <c r="BK394" s="55"/>
      <c r="BL394" s="55"/>
      <c r="BM394" s="55"/>
      <c r="BN394" s="55"/>
      <c r="BO394" s="55"/>
      <c r="BP394" s="55"/>
      <c r="BQ394" s="55"/>
      <c r="BR394" s="55"/>
      <c r="BS394" s="55"/>
      <c r="BT394" s="55"/>
      <c r="BU394" s="55"/>
      <c r="BV394" s="55"/>
      <c r="BW394" s="55"/>
      <c r="BX394" s="55"/>
      <c r="BY394" s="55"/>
      <c r="BZ394" s="55"/>
      <c r="CA394" s="55"/>
      <c r="CB394" s="55"/>
      <c r="CC394" s="55"/>
      <c r="CD394" s="55"/>
      <c r="CE394" s="55"/>
      <c r="CF394" s="55"/>
      <c r="CG394" s="55"/>
      <c r="CH394" s="55"/>
      <c r="CI394" s="55"/>
      <c r="CJ394" s="55"/>
      <c r="CK394" s="55"/>
      <c r="CL394" s="55"/>
      <c r="CM394" s="55"/>
      <c r="CN394" s="55"/>
      <c r="CO394" s="55"/>
      <c r="CP394" s="55"/>
    </row>
    <row r="395" spans="1:94">
      <c r="A395" s="122"/>
      <c r="B395" s="58"/>
      <c r="C395" s="55"/>
      <c r="D395" s="55"/>
      <c r="E395" s="55"/>
      <c r="F395" s="55"/>
      <c r="G395" s="55"/>
      <c r="H395" s="55"/>
      <c r="I395" s="55"/>
      <c r="J395" s="55"/>
      <c r="K395" s="55"/>
      <c r="L395" s="55"/>
      <c r="M395" s="55"/>
      <c r="N395" s="55"/>
      <c r="O395" s="55"/>
      <c r="P395" s="55"/>
      <c r="Q395" s="55"/>
      <c r="R395" s="55"/>
      <c r="S395" s="55"/>
      <c r="T395" s="55"/>
      <c r="U395" s="55"/>
      <c r="V395" s="55"/>
      <c r="W395" s="55"/>
      <c r="X395" s="55"/>
      <c r="Y395" s="55"/>
      <c r="Z395" s="55"/>
      <c r="AA395" s="55"/>
      <c r="AB395" s="55"/>
      <c r="AC395" s="55"/>
      <c r="AD395" s="55"/>
      <c r="AE395" s="55"/>
      <c r="AF395" s="55"/>
      <c r="AG395" s="55"/>
      <c r="AH395" s="55"/>
      <c r="AI395" s="55"/>
      <c r="AJ395" s="55"/>
      <c r="AK395" s="55"/>
      <c r="AL395" s="55"/>
      <c r="AM395" s="55"/>
      <c r="AN395" s="55"/>
      <c r="AO395" s="55"/>
      <c r="AP395" s="55"/>
      <c r="AQ395" s="55"/>
      <c r="AR395" s="55"/>
      <c r="AS395" s="55"/>
      <c r="AT395" s="55"/>
      <c r="AU395" s="55"/>
      <c r="AV395" s="55"/>
      <c r="AW395" s="55"/>
      <c r="AX395" s="55"/>
      <c r="AY395" s="55"/>
      <c r="AZ395" s="55"/>
      <c r="BA395" s="55"/>
      <c r="BB395" s="55"/>
      <c r="BC395" s="55"/>
      <c r="BD395" s="55"/>
      <c r="BE395" s="55"/>
      <c r="BF395" s="55"/>
      <c r="BG395" s="55"/>
      <c r="BH395" s="55"/>
      <c r="BI395" s="55"/>
      <c r="BJ395" s="55"/>
      <c r="BK395" s="55"/>
      <c r="BL395" s="55"/>
      <c r="BM395" s="55"/>
      <c r="BN395" s="55"/>
      <c r="BO395" s="55"/>
      <c r="BP395" s="55"/>
      <c r="BQ395" s="55"/>
      <c r="BR395" s="55"/>
      <c r="BS395" s="55"/>
      <c r="BT395" s="55"/>
      <c r="BU395" s="55"/>
      <c r="BV395" s="55"/>
      <c r="BW395" s="55"/>
      <c r="BX395" s="55"/>
      <c r="BY395" s="55"/>
      <c r="BZ395" s="55"/>
      <c r="CA395" s="55"/>
      <c r="CB395" s="55"/>
      <c r="CC395" s="55"/>
      <c r="CD395" s="55"/>
      <c r="CE395" s="55"/>
      <c r="CF395" s="55"/>
      <c r="CG395" s="55"/>
      <c r="CH395" s="55"/>
      <c r="CI395" s="55"/>
      <c r="CJ395" s="55"/>
      <c r="CK395" s="55"/>
      <c r="CL395" s="55"/>
      <c r="CM395" s="55"/>
      <c r="CN395" s="55"/>
      <c r="CO395" s="55"/>
      <c r="CP395" s="55"/>
    </row>
    <row r="396" spans="1:94">
      <c r="A396" s="122"/>
      <c r="B396" s="58"/>
      <c r="C396" s="55"/>
      <c r="D396" s="55"/>
      <c r="E396" s="55"/>
      <c r="F396" s="55"/>
      <c r="G396" s="55"/>
      <c r="H396" s="55"/>
      <c r="I396" s="55"/>
      <c r="J396" s="55"/>
      <c r="K396" s="55"/>
      <c r="L396" s="55"/>
      <c r="M396" s="55"/>
      <c r="N396" s="55"/>
      <c r="O396" s="55"/>
      <c r="P396" s="55"/>
      <c r="Q396" s="55"/>
      <c r="R396" s="55"/>
      <c r="S396" s="55"/>
      <c r="T396" s="55"/>
      <c r="U396" s="55"/>
      <c r="V396" s="55"/>
      <c r="W396" s="55"/>
      <c r="X396" s="55"/>
      <c r="Y396" s="55"/>
      <c r="Z396" s="55"/>
      <c r="AA396" s="55"/>
      <c r="AB396" s="55"/>
      <c r="AC396" s="55"/>
      <c r="AD396" s="55"/>
      <c r="AE396" s="55"/>
      <c r="AF396" s="55"/>
      <c r="AG396" s="55"/>
      <c r="AH396" s="55"/>
      <c r="AI396" s="55"/>
      <c r="AJ396" s="55"/>
      <c r="AK396" s="55"/>
      <c r="AL396" s="55"/>
      <c r="AM396" s="55"/>
      <c r="AN396" s="55"/>
      <c r="AO396" s="55"/>
      <c r="AP396" s="55"/>
      <c r="AQ396" s="55"/>
      <c r="AR396" s="55"/>
      <c r="AS396" s="55"/>
      <c r="AT396" s="55"/>
      <c r="AU396" s="55"/>
      <c r="AV396" s="55"/>
      <c r="AW396" s="55"/>
      <c r="AX396" s="55"/>
      <c r="AY396" s="55"/>
      <c r="AZ396" s="55"/>
      <c r="BA396" s="55"/>
      <c r="BB396" s="55"/>
      <c r="BC396" s="55"/>
      <c r="BD396" s="55"/>
      <c r="BE396" s="55"/>
      <c r="BF396" s="55"/>
      <c r="BG396" s="55"/>
      <c r="BH396" s="55"/>
      <c r="BI396" s="55"/>
      <c r="BJ396" s="55"/>
      <c r="BK396" s="55"/>
      <c r="BL396" s="55"/>
      <c r="BM396" s="55"/>
      <c r="BN396" s="55"/>
      <c r="BO396" s="55"/>
      <c r="BP396" s="55"/>
      <c r="BQ396" s="55"/>
      <c r="BR396" s="55"/>
      <c r="BS396" s="55"/>
      <c r="BT396" s="55"/>
      <c r="BU396" s="55"/>
      <c r="BV396" s="55"/>
      <c r="BW396" s="55"/>
      <c r="BX396" s="55"/>
      <c r="BY396" s="55"/>
      <c r="BZ396" s="55"/>
      <c r="CA396" s="55"/>
      <c r="CB396" s="55"/>
      <c r="CC396" s="55"/>
      <c r="CD396" s="55"/>
      <c r="CE396" s="55"/>
      <c r="CF396" s="55"/>
      <c r="CG396" s="55"/>
      <c r="CH396" s="55"/>
      <c r="CI396" s="55"/>
      <c r="CJ396" s="55"/>
      <c r="CK396" s="55"/>
      <c r="CL396" s="55"/>
      <c r="CM396" s="55"/>
      <c r="CN396" s="55"/>
      <c r="CO396" s="55"/>
      <c r="CP396" s="55"/>
    </row>
    <row r="397" spans="1:94">
      <c r="A397" s="122"/>
      <c r="B397" s="58"/>
      <c r="C397" s="55"/>
      <c r="D397" s="55"/>
      <c r="E397" s="55"/>
      <c r="F397" s="55"/>
      <c r="G397" s="55"/>
      <c r="H397" s="55"/>
      <c r="I397" s="55"/>
      <c r="J397" s="55"/>
      <c r="K397" s="55"/>
      <c r="L397" s="55"/>
      <c r="M397" s="55"/>
      <c r="N397" s="55"/>
      <c r="O397" s="55"/>
      <c r="P397" s="55"/>
      <c r="Q397" s="55"/>
      <c r="R397" s="55"/>
      <c r="S397" s="55"/>
      <c r="T397" s="55"/>
      <c r="U397" s="55"/>
      <c r="V397" s="55"/>
      <c r="W397" s="55"/>
      <c r="X397" s="55"/>
      <c r="Y397" s="55"/>
      <c r="Z397" s="55"/>
      <c r="AA397" s="55"/>
      <c r="AB397" s="55"/>
      <c r="AC397" s="55"/>
      <c r="AD397" s="55"/>
      <c r="AE397" s="55"/>
      <c r="AF397" s="55"/>
      <c r="AG397" s="55"/>
      <c r="AH397" s="55"/>
      <c r="AI397" s="55"/>
      <c r="AJ397" s="55"/>
      <c r="AK397" s="55"/>
      <c r="AL397" s="55"/>
      <c r="AM397" s="55"/>
      <c r="AN397" s="55"/>
      <c r="AO397" s="55"/>
      <c r="AP397" s="55"/>
      <c r="AQ397" s="55"/>
      <c r="AR397" s="55"/>
      <c r="AS397" s="55"/>
      <c r="AT397" s="55"/>
      <c r="AU397" s="55"/>
      <c r="AV397" s="55"/>
      <c r="AW397" s="55"/>
      <c r="AX397" s="55"/>
      <c r="AY397" s="55"/>
      <c r="AZ397" s="55"/>
      <c r="BA397" s="55"/>
      <c r="BB397" s="55"/>
      <c r="BC397" s="55"/>
      <c r="BD397" s="55"/>
      <c r="BE397" s="55"/>
      <c r="BF397" s="55"/>
      <c r="BG397" s="55"/>
      <c r="BH397" s="55"/>
      <c r="BI397" s="55"/>
      <c r="BJ397" s="55"/>
      <c r="BK397" s="55"/>
      <c r="BL397" s="55"/>
      <c r="BM397" s="55"/>
      <c r="BN397" s="55"/>
      <c r="BO397" s="55"/>
      <c r="BP397" s="55"/>
      <c r="BQ397" s="55"/>
      <c r="BR397" s="55"/>
      <c r="BS397" s="55"/>
      <c r="BT397" s="55"/>
      <c r="BU397" s="55"/>
      <c r="BV397" s="55"/>
      <c r="BW397" s="55"/>
      <c r="BX397" s="55"/>
      <c r="BY397" s="55"/>
      <c r="BZ397" s="55"/>
      <c r="CA397" s="55"/>
      <c r="CB397" s="55"/>
      <c r="CC397" s="55"/>
      <c r="CD397" s="55"/>
      <c r="CE397" s="55"/>
      <c r="CF397" s="55"/>
      <c r="CG397" s="55"/>
      <c r="CH397" s="55"/>
      <c r="CI397" s="55"/>
      <c r="CJ397" s="55"/>
      <c r="CK397" s="55"/>
      <c r="CL397" s="55"/>
      <c r="CM397" s="55"/>
      <c r="CN397" s="55"/>
      <c r="CO397" s="55"/>
      <c r="CP397" s="55"/>
    </row>
    <row r="398" spans="1:94">
      <c r="A398" s="122"/>
      <c r="B398" s="58"/>
      <c r="C398" s="55"/>
      <c r="D398" s="55"/>
      <c r="E398" s="55"/>
      <c r="F398" s="55"/>
      <c r="G398" s="55"/>
      <c r="H398" s="55"/>
      <c r="I398" s="55"/>
      <c r="J398" s="55"/>
      <c r="K398" s="55"/>
      <c r="L398" s="55"/>
      <c r="M398" s="55"/>
      <c r="N398" s="55"/>
      <c r="O398" s="55"/>
      <c r="P398" s="55"/>
      <c r="Q398" s="55"/>
      <c r="R398" s="55"/>
      <c r="S398" s="55"/>
      <c r="T398" s="55"/>
      <c r="U398" s="55"/>
      <c r="V398" s="55"/>
      <c r="W398" s="55"/>
      <c r="X398" s="55"/>
      <c r="Y398" s="55"/>
      <c r="Z398" s="55"/>
      <c r="AA398" s="55"/>
      <c r="AB398" s="55"/>
      <c r="AC398" s="55"/>
      <c r="AD398" s="55"/>
      <c r="AE398" s="55"/>
      <c r="AF398" s="55"/>
      <c r="AG398" s="55"/>
      <c r="AH398" s="55"/>
      <c r="AI398" s="55"/>
      <c r="AJ398" s="55"/>
      <c r="AK398" s="55"/>
      <c r="AL398" s="55"/>
      <c r="AM398" s="55"/>
      <c r="AN398" s="55"/>
      <c r="AO398" s="55"/>
      <c r="AP398" s="55"/>
      <c r="AQ398" s="55"/>
      <c r="AR398" s="55"/>
      <c r="AS398" s="55"/>
      <c r="AT398" s="55"/>
      <c r="AU398" s="55"/>
      <c r="AV398" s="55"/>
      <c r="AW398" s="55"/>
      <c r="AX398" s="55"/>
      <c r="AY398" s="55"/>
      <c r="AZ398" s="55"/>
      <c r="BA398" s="55"/>
      <c r="BB398" s="55"/>
      <c r="BC398" s="55"/>
      <c r="BD398" s="55"/>
      <c r="BE398" s="55"/>
      <c r="BF398" s="55"/>
      <c r="BG398" s="55"/>
      <c r="BH398" s="55"/>
      <c r="BI398" s="55"/>
      <c r="BJ398" s="55"/>
      <c r="BK398" s="55"/>
      <c r="BL398" s="55"/>
      <c r="BM398" s="55"/>
      <c r="BN398" s="55"/>
      <c r="BO398" s="55"/>
      <c r="BP398" s="55"/>
      <c r="BQ398" s="55"/>
      <c r="BR398" s="55"/>
      <c r="BS398" s="55"/>
      <c r="BT398" s="55"/>
      <c r="BU398" s="55"/>
      <c r="BV398" s="55"/>
      <c r="BW398" s="55"/>
      <c r="BX398" s="55"/>
      <c r="BY398" s="55"/>
      <c r="BZ398" s="55"/>
      <c r="CA398" s="55"/>
      <c r="CB398" s="55"/>
      <c r="CC398" s="55"/>
      <c r="CD398" s="55"/>
      <c r="CE398" s="55"/>
      <c r="CF398" s="55"/>
      <c r="CG398" s="55"/>
      <c r="CH398" s="55"/>
      <c r="CI398" s="55"/>
      <c r="CJ398" s="55"/>
      <c r="CK398" s="55"/>
      <c r="CL398" s="55"/>
      <c r="CM398" s="55"/>
      <c r="CN398" s="55"/>
      <c r="CO398" s="55"/>
      <c r="CP398" s="55"/>
    </row>
    <row r="399" spans="1:94">
      <c r="A399" s="122"/>
      <c r="B399" s="58"/>
      <c r="C399" s="55"/>
      <c r="D399" s="55"/>
      <c r="E399" s="55"/>
      <c r="F399" s="55"/>
      <c r="G399" s="55"/>
      <c r="H399" s="55"/>
      <c r="I399" s="55"/>
      <c r="J399" s="55"/>
      <c r="K399" s="55"/>
      <c r="L399" s="55"/>
      <c r="M399" s="55"/>
      <c r="N399" s="55"/>
      <c r="O399" s="55"/>
      <c r="P399" s="55"/>
      <c r="Q399" s="55"/>
      <c r="R399" s="55"/>
      <c r="S399" s="55"/>
      <c r="T399" s="55"/>
      <c r="U399" s="55"/>
      <c r="V399" s="55"/>
      <c r="W399" s="55"/>
      <c r="X399" s="55"/>
      <c r="Y399" s="55"/>
      <c r="Z399" s="55"/>
      <c r="AA399" s="55"/>
      <c r="AB399" s="55"/>
      <c r="AC399" s="55"/>
      <c r="AD399" s="55"/>
      <c r="AE399" s="55"/>
      <c r="AF399" s="55"/>
      <c r="AG399" s="55"/>
      <c r="AH399" s="55"/>
      <c r="AI399" s="55"/>
      <c r="AJ399" s="55"/>
      <c r="AK399" s="55"/>
      <c r="AL399" s="55"/>
      <c r="AM399" s="55"/>
      <c r="AN399" s="55"/>
      <c r="AO399" s="55"/>
      <c r="AP399" s="55"/>
      <c r="AQ399" s="55"/>
      <c r="AR399" s="55"/>
      <c r="AS399" s="55"/>
      <c r="AT399" s="55"/>
      <c r="AU399" s="55"/>
      <c r="AV399" s="55"/>
      <c r="AW399" s="55"/>
      <c r="AX399" s="55"/>
      <c r="AY399" s="55"/>
      <c r="AZ399" s="55"/>
      <c r="BA399" s="55"/>
      <c r="BB399" s="55"/>
      <c r="BC399" s="55"/>
      <c r="BD399" s="55"/>
      <c r="BE399" s="55"/>
      <c r="BF399" s="55"/>
      <c r="BG399" s="55"/>
      <c r="BH399" s="55"/>
      <c r="BI399" s="55"/>
      <c r="BJ399" s="55"/>
      <c r="BK399" s="55"/>
      <c r="BL399" s="55"/>
      <c r="BM399" s="55"/>
      <c r="BN399" s="55"/>
      <c r="BO399" s="55"/>
      <c r="BP399" s="55"/>
      <c r="BQ399" s="55"/>
      <c r="BR399" s="55"/>
      <c r="BS399" s="55"/>
      <c r="BT399" s="55"/>
      <c r="BU399" s="55"/>
      <c r="BV399" s="55"/>
      <c r="BW399" s="55"/>
      <c r="BX399" s="55"/>
      <c r="BY399" s="55"/>
      <c r="BZ399" s="55"/>
      <c r="CA399" s="55"/>
      <c r="CB399" s="55"/>
      <c r="CC399" s="55"/>
      <c r="CD399" s="55"/>
      <c r="CE399" s="55"/>
      <c r="CF399" s="55"/>
      <c r="CG399" s="55"/>
      <c r="CH399" s="55"/>
      <c r="CI399" s="55"/>
      <c r="CJ399" s="55"/>
      <c r="CK399" s="55"/>
      <c r="CL399" s="55"/>
      <c r="CM399" s="55"/>
      <c r="CN399" s="55"/>
      <c r="CO399" s="55"/>
      <c r="CP399" s="55"/>
    </row>
    <row r="400" spans="1:94">
      <c r="A400" s="122"/>
      <c r="B400" s="58"/>
      <c r="C400" s="55"/>
      <c r="D400" s="55"/>
      <c r="E400" s="55"/>
      <c r="F400" s="55"/>
      <c r="G400" s="55"/>
      <c r="H400" s="55"/>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c r="AJ400" s="55"/>
      <c r="AK400" s="55"/>
      <c r="AL400" s="55"/>
      <c r="AM400" s="55"/>
      <c r="AN400" s="55"/>
      <c r="AO400" s="55"/>
      <c r="AP400" s="55"/>
      <c r="AQ400" s="55"/>
      <c r="AR400" s="55"/>
      <c r="AS400" s="55"/>
      <c r="AT400" s="55"/>
      <c r="AU400" s="55"/>
      <c r="AV400" s="55"/>
      <c r="AW400" s="55"/>
      <c r="AX400" s="55"/>
      <c r="AY400" s="55"/>
      <c r="AZ400" s="55"/>
      <c r="BA400" s="55"/>
      <c r="BB400" s="55"/>
      <c r="BC400" s="55"/>
      <c r="BD400" s="55"/>
      <c r="BE400" s="55"/>
      <c r="BF400" s="55"/>
      <c r="BG400" s="55"/>
      <c r="BH400" s="55"/>
      <c r="BI400" s="55"/>
      <c r="BJ400" s="55"/>
      <c r="BK400" s="55"/>
      <c r="BL400" s="55"/>
      <c r="BM400" s="55"/>
      <c r="BN400" s="55"/>
      <c r="BO400" s="55"/>
      <c r="BP400" s="55"/>
      <c r="BQ400" s="55"/>
      <c r="BR400" s="55"/>
      <c r="BS400" s="55"/>
      <c r="BT400" s="55"/>
      <c r="BU400" s="55"/>
      <c r="BV400" s="55"/>
      <c r="BW400" s="55"/>
      <c r="BX400" s="55"/>
      <c r="BY400" s="55"/>
      <c r="BZ400" s="55"/>
      <c r="CA400" s="55"/>
      <c r="CB400" s="55"/>
      <c r="CC400" s="55"/>
      <c r="CD400" s="55"/>
      <c r="CE400" s="55"/>
      <c r="CF400" s="55"/>
      <c r="CG400" s="55"/>
      <c r="CH400" s="55"/>
      <c r="CI400" s="55"/>
      <c r="CJ400" s="55"/>
      <c r="CK400" s="55"/>
      <c r="CL400" s="55"/>
      <c r="CM400" s="55"/>
      <c r="CN400" s="55"/>
      <c r="CO400" s="55"/>
      <c r="CP400" s="55"/>
    </row>
    <row r="401" spans="1:94">
      <c r="A401" s="122"/>
      <c r="B401" s="58"/>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5"/>
      <c r="AX401" s="55"/>
      <c r="AY401" s="55"/>
      <c r="AZ401" s="55"/>
      <c r="BA401" s="55"/>
      <c r="BB401" s="55"/>
      <c r="BC401" s="55"/>
      <c r="BD401" s="55"/>
      <c r="BE401" s="55"/>
      <c r="BF401" s="55"/>
      <c r="BG401" s="55"/>
      <c r="BH401" s="55"/>
      <c r="BI401" s="55"/>
      <c r="BJ401" s="55"/>
      <c r="BK401" s="55"/>
      <c r="BL401" s="55"/>
      <c r="BM401" s="55"/>
      <c r="BN401" s="55"/>
      <c r="BO401" s="55"/>
      <c r="BP401" s="55"/>
      <c r="BQ401" s="55"/>
      <c r="BR401" s="55"/>
      <c r="BS401" s="55"/>
      <c r="BT401" s="55"/>
      <c r="BU401" s="55"/>
      <c r="BV401" s="55"/>
      <c r="BW401" s="55"/>
      <c r="BX401" s="55"/>
      <c r="BY401" s="55"/>
      <c r="BZ401" s="55"/>
      <c r="CA401" s="55"/>
      <c r="CB401" s="55"/>
      <c r="CC401" s="55"/>
      <c r="CD401" s="55"/>
      <c r="CE401" s="55"/>
      <c r="CF401" s="55"/>
      <c r="CG401" s="55"/>
      <c r="CH401" s="55"/>
      <c r="CI401" s="55"/>
      <c r="CJ401" s="55"/>
      <c r="CK401" s="55"/>
      <c r="CL401" s="55"/>
      <c r="CM401" s="55"/>
      <c r="CN401" s="55"/>
      <c r="CO401" s="55"/>
      <c r="CP401" s="55"/>
    </row>
    <row r="402" spans="1:94">
      <c r="A402" s="122"/>
      <c r="B402" s="58"/>
      <c r="AH402" s="55"/>
      <c r="AI402" s="55"/>
      <c r="AJ402" s="55"/>
      <c r="AK402" s="55"/>
      <c r="AL402" s="55"/>
      <c r="AM402" s="55"/>
      <c r="AN402" s="55"/>
      <c r="AO402" s="55"/>
      <c r="AP402" s="55"/>
      <c r="AQ402" s="55"/>
      <c r="AR402" s="55"/>
      <c r="AS402" s="55"/>
      <c r="AT402" s="55"/>
      <c r="AU402" s="55"/>
      <c r="AV402" s="55"/>
      <c r="AW402" s="55"/>
      <c r="AX402" s="55"/>
      <c r="AY402" s="55"/>
      <c r="AZ402" s="55"/>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55"/>
      <c r="BY402" s="55"/>
      <c r="BZ402" s="55"/>
      <c r="CA402" s="55"/>
      <c r="CB402" s="55"/>
      <c r="CC402" s="55"/>
      <c r="CD402" s="55"/>
      <c r="CE402" s="55"/>
      <c r="CF402" s="55"/>
      <c r="CG402" s="55"/>
      <c r="CH402" s="55"/>
      <c r="CI402" s="55"/>
      <c r="CJ402" s="55"/>
      <c r="CK402" s="55"/>
      <c r="CL402" s="55"/>
      <c r="CM402" s="55"/>
      <c r="CN402" s="55"/>
      <c r="CO402" s="55"/>
      <c r="CP402" s="55"/>
    </row>
    <row r="403" spans="1:94">
      <c r="A403" s="122"/>
      <c r="B403" s="58"/>
      <c r="AH403" s="55"/>
      <c r="AI403" s="55"/>
      <c r="AJ403" s="55"/>
      <c r="AK403" s="55"/>
      <c r="AL403" s="55"/>
      <c r="AM403" s="55"/>
      <c r="AN403" s="55"/>
      <c r="AO403" s="55"/>
      <c r="AP403" s="55"/>
      <c r="AQ403" s="55"/>
      <c r="AR403" s="55"/>
      <c r="AS403" s="55"/>
      <c r="AT403" s="55"/>
      <c r="AU403" s="55"/>
      <c r="AV403" s="55"/>
      <c r="AW403" s="55"/>
      <c r="AX403" s="55"/>
      <c r="AY403" s="55"/>
      <c r="AZ403" s="55"/>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55"/>
      <c r="BY403" s="55"/>
      <c r="BZ403" s="55"/>
      <c r="CA403" s="55"/>
      <c r="CB403" s="55"/>
      <c r="CC403" s="55"/>
      <c r="CD403" s="55"/>
      <c r="CE403" s="55"/>
      <c r="CF403" s="55"/>
      <c r="CG403" s="55"/>
      <c r="CH403" s="55"/>
      <c r="CI403" s="55"/>
      <c r="CJ403" s="55"/>
      <c r="CK403" s="55"/>
      <c r="CL403" s="55"/>
      <c r="CM403" s="55"/>
      <c r="CN403" s="55"/>
      <c r="CO403" s="55"/>
      <c r="CP403" s="55"/>
    </row>
    <row r="404" spans="1:94">
      <c r="A404" s="122"/>
      <c r="B404" s="58"/>
    </row>
    <row r="405" spans="1:94">
      <c r="A405" s="122"/>
      <c r="B405" s="58"/>
    </row>
    <row r="406" spans="1:94">
      <c r="A406" s="122"/>
      <c r="B406" s="58"/>
    </row>
    <row r="407" spans="1:94">
      <c r="A407" s="122"/>
      <c r="B407" s="58"/>
    </row>
    <row r="408" spans="1:94">
      <c r="A408" s="122"/>
      <c r="B408" s="58"/>
    </row>
    <row r="409" spans="1:94">
      <c r="A409" s="122"/>
      <c r="B409" s="58"/>
    </row>
    <row r="410" spans="1:94">
      <c r="A410" s="122"/>
      <c r="B410" s="58"/>
    </row>
    <row r="411" spans="1:94">
      <c r="A411" s="122"/>
      <c r="B411" s="58"/>
    </row>
    <row r="412" spans="1:94">
      <c r="A412" s="122"/>
      <c r="B412" s="58"/>
    </row>
    <row r="413" spans="1:94">
      <c r="A413" s="122"/>
      <c r="B413" s="58"/>
    </row>
    <row r="414" spans="1:94">
      <c r="A414" s="122"/>
      <c r="B414" s="58"/>
    </row>
    <row r="415" spans="1:94">
      <c r="A415" s="122"/>
      <c r="B415" s="58"/>
    </row>
    <row r="416" spans="1:94">
      <c r="A416" s="122"/>
      <c r="B416" s="58"/>
    </row>
    <row r="417" spans="1:2">
      <c r="A417" s="122"/>
      <c r="B417" s="58"/>
    </row>
    <row r="418" spans="1:2">
      <c r="A418" s="122"/>
      <c r="B418" s="58"/>
    </row>
    <row r="419" spans="1:2">
      <c r="A419" s="122"/>
      <c r="B419" s="58"/>
    </row>
    <row r="420" spans="1:2">
      <c r="A420" s="122"/>
      <c r="B420" s="58"/>
    </row>
    <row r="421" spans="1:2">
      <c r="A421" s="122"/>
      <c r="B421" s="58"/>
    </row>
    <row r="422" spans="1:2">
      <c r="A422" s="122"/>
      <c r="B422" s="58"/>
    </row>
    <row r="423" spans="1:2">
      <c r="A423" s="122"/>
      <c r="B423" s="58"/>
    </row>
    <row r="424" spans="1:2">
      <c r="A424" s="122"/>
      <c r="B424" s="58"/>
    </row>
    <row r="425" spans="1:2">
      <c r="A425" s="122"/>
      <c r="B425" s="58"/>
    </row>
    <row r="426" spans="1:2">
      <c r="A426" s="122"/>
      <c r="B426" s="58"/>
    </row>
    <row r="427" spans="1:2">
      <c r="A427" s="122"/>
      <c r="B427" s="58"/>
    </row>
    <row r="428" spans="1:2">
      <c r="A428" s="58"/>
      <c r="B428" s="58"/>
    </row>
  </sheetData>
  <sheetProtection algorithmName="SHA-512" hashValue="HzbH4R5ZRt0QmCM7nAj98dAICZcFiKE55iXOLjZXQQ2FtBjciQbMfSvR5n1Oyy4YVG7PsjzTmQaPLtpzsBRnNA==" saltValue="5dv+77rm3DPF/QoodXH0JQ==" spinCount="100000" sheet="1" objects="1" scenarios="1"/>
  <mergeCells count="18">
    <mergeCell ref="O21:W21"/>
    <mergeCell ref="F65:G65"/>
    <mergeCell ref="B65:C65"/>
    <mergeCell ref="J65:K65"/>
    <mergeCell ref="N65:O65"/>
    <mergeCell ref="D65:E65"/>
    <mergeCell ref="L65:M65"/>
    <mergeCell ref="H65:I65"/>
    <mergeCell ref="R65:S65"/>
    <mergeCell ref="T65:U65"/>
    <mergeCell ref="P65:Q65"/>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A1:AR419"/>
  <sheetViews>
    <sheetView zoomScaleNormal="100" workbookViewId="0"/>
  </sheetViews>
  <sheetFormatPr defaultColWidth="9.1796875" defaultRowHeight="12.5"/>
  <cols>
    <col min="1" max="1" width="9.1796875" style="55"/>
    <col min="2" max="2" width="9.1796875" style="55" customWidth="1"/>
    <col min="3" max="16384" width="9.1796875" style="55"/>
  </cols>
  <sheetData>
    <row r="1" spans="1:24" ht="20.25" customHeight="1">
      <c r="A1" s="25"/>
      <c r="B1" s="26"/>
      <c r="C1" s="26"/>
      <c r="D1" s="26"/>
      <c r="E1" s="26"/>
      <c r="F1" s="26"/>
      <c r="G1" s="26"/>
      <c r="H1" s="26"/>
      <c r="I1" s="26"/>
      <c r="J1" s="26"/>
      <c r="K1" s="26"/>
      <c r="L1" s="26"/>
      <c r="M1" s="26"/>
      <c r="N1" s="26"/>
      <c r="O1" s="26"/>
      <c r="P1" s="26"/>
      <c r="Q1" s="26"/>
      <c r="R1" s="26"/>
      <c r="S1" s="26"/>
      <c r="T1" s="26"/>
      <c r="U1" s="27"/>
      <c r="V1" s="28"/>
      <c r="W1" s="28"/>
    </row>
    <row r="2" spans="1:24"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c r="X2" s="123"/>
    </row>
    <row r="3" spans="1:24"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c r="X3" s="124"/>
    </row>
    <row r="4" spans="1:24"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c r="X4" s="124"/>
    </row>
    <row r="5" spans="1:24" ht="20.25" customHeight="1">
      <c r="A5" s="17"/>
      <c r="B5" s="18"/>
      <c r="C5" s="18"/>
      <c r="D5" s="18"/>
      <c r="E5" s="18"/>
      <c r="F5" s="19"/>
      <c r="G5" s="18"/>
      <c r="H5" s="18"/>
      <c r="I5" s="18"/>
      <c r="J5" s="18"/>
      <c r="K5" s="18"/>
      <c r="L5" s="18"/>
      <c r="M5" s="18"/>
      <c r="N5" s="18"/>
      <c r="O5" s="18"/>
      <c r="P5" s="18"/>
      <c r="Q5" s="18"/>
      <c r="R5" s="18"/>
      <c r="S5" s="20"/>
      <c r="T5" s="20"/>
      <c r="U5" s="20"/>
      <c r="V5" s="20"/>
      <c r="W5" s="20"/>
      <c r="X5" s="125"/>
    </row>
    <row r="6" spans="1:24"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c r="X6" s="126"/>
    </row>
    <row r="7" spans="1:24" ht="12.75" customHeight="1">
      <c r="A7" s="29"/>
      <c r="B7" s="30"/>
      <c r="C7" s="30"/>
      <c r="D7" s="30"/>
      <c r="E7" s="30"/>
      <c r="F7" s="30"/>
      <c r="G7" s="30"/>
      <c r="H7" s="30"/>
      <c r="I7" s="30"/>
      <c r="J7" s="30"/>
      <c r="K7" s="30"/>
      <c r="L7" s="30"/>
      <c r="M7" s="30"/>
      <c r="N7" s="30"/>
      <c r="O7" s="30"/>
      <c r="P7" s="30"/>
      <c r="Q7" s="30"/>
      <c r="R7" s="30"/>
      <c r="S7" s="30"/>
      <c r="T7" s="30"/>
      <c r="U7" s="31"/>
      <c r="V7" s="24" t="s">
        <v>156</v>
      </c>
      <c r="W7" s="28"/>
    </row>
    <row r="8" spans="1:24"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4">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4">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4">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4">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4">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4">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4" ht="12.75" customHeigh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4">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127"/>
      <c r="B27" s="58"/>
      <c r="C27" s="58"/>
      <c r="D27" s="58"/>
      <c r="E27" s="58"/>
      <c r="F27" s="58"/>
      <c r="G27" s="58"/>
      <c r="H27" s="128"/>
      <c r="I27" s="57"/>
      <c r="J27" s="61"/>
      <c r="K27" s="129"/>
      <c r="L27" s="62"/>
      <c r="M27" s="58"/>
      <c r="N27" s="58"/>
      <c r="O27" s="58"/>
      <c r="P27" s="58"/>
      <c r="Q27" s="58"/>
      <c r="R27" s="58"/>
      <c r="S27" s="58"/>
      <c r="T27" s="58"/>
      <c r="U27" s="58"/>
    </row>
    <row r="28" spans="1:23" s="133" customFormat="1"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s="133" customFormat="1"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s="133" customFormat="1"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s="133" customFormat="1"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s="133" customFormat="1" ht="12.75" customHeight="1">
      <c r="A32" s="136"/>
      <c r="B32" s="134"/>
      <c r="C32" s="145" t="str">
        <f>C59</f>
        <v>Group 1:</v>
      </c>
      <c r="D32" s="146">
        <f>'Body Composition'!D30</f>
        <v>310</v>
      </c>
      <c r="E32" s="147">
        <f>AVERAGE(C$66:C$101)</f>
        <v>2716.4444444444443</v>
      </c>
      <c r="F32" s="147">
        <f>AVERAGE(C$102:C$137)</f>
        <v>2313.5</v>
      </c>
      <c r="G32" s="148">
        <f>AVERAGE(C$66:C$137)</f>
        <v>2514.9722222222222</v>
      </c>
      <c r="H32" s="149">
        <f>AVERAGE(C$138:C$173)</f>
        <v>2899.2777777777778</v>
      </c>
      <c r="I32" s="147">
        <f>AVERAGE(C$174:C$209)</f>
        <v>2423.0833333333335</v>
      </c>
      <c r="J32" s="148">
        <f>AVERAGE(C$138:C$209)</f>
        <v>2661.1805555555557</v>
      </c>
      <c r="K32" s="149">
        <f>AVERAGE(C$210:C$245)</f>
        <v>2802.2777777777778</v>
      </c>
      <c r="L32" s="147">
        <f>AVERAGE(C$246:C$281)</f>
        <v>2613.25</v>
      </c>
      <c r="M32" s="148">
        <f>AVERAGE(C$210:C$281)</f>
        <v>2707.7638888888887</v>
      </c>
      <c r="N32" s="149">
        <f>AVERAGE(C282:C317)</f>
        <v>2946.3333333333335</v>
      </c>
      <c r="O32" s="147">
        <f>AVERAGE(C318:C352)</f>
        <v>2734.6857142857143</v>
      </c>
      <c r="P32" s="148">
        <f>AVERAGE(C282:C352)</f>
        <v>2842</v>
      </c>
      <c r="Q32" s="149">
        <f>AVERAGE(C353:C388)</f>
        <v>2912.25</v>
      </c>
      <c r="R32" s="147">
        <f>AVERAGE(C389:C419)</f>
        <v>2343.3548387096776</v>
      </c>
      <c r="S32" s="148">
        <f>AVERAGE(C353:C419)</f>
        <v>2649.0298507462685</v>
      </c>
      <c r="T32" s="149"/>
      <c r="U32" s="147"/>
      <c r="V32" s="150"/>
      <c r="W32" s="135"/>
    </row>
    <row r="33" spans="1:23" s="133" customFormat="1" ht="12.75" customHeight="1">
      <c r="A33" s="136"/>
      <c r="B33" s="134"/>
      <c r="C33" s="151">
        <f>D59</f>
        <v>1</v>
      </c>
      <c r="D33" s="152">
        <f>'Body Composition'!D31</f>
        <v>306</v>
      </c>
      <c r="E33" s="153">
        <f>AVERAGE(D$66:D$101)</f>
        <v>2536</v>
      </c>
      <c r="F33" s="153">
        <f>AVERAGE(D$102:D$137)</f>
        <v>2034</v>
      </c>
      <c r="G33" s="154">
        <f>AVERAGE(D$66:D$137)</f>
        <v>2285</v>
      </c>
      <c r="H33" s="155">
        <f>AVERAGE(D$138:D$173)</f>
        <v>2423.3055555555557</v>
      </c>
      <c r="I33" s="153">
        <f>AVERAGE(D$174:D$209)</f>
        <v>2180.1388888888887</v>
      </c>
      <c r="J33" s="154">
        <f>AVERAGE(D$138:D$209)</f>
        <v>2301.7222222222222</v>
      </c>
      <c r="K33" s="155">
        <f>AVERAGE(D$210:D$245)</f>
        <v>2421.9722222222222</v>
      </c>
      <c r="L33" s="153">
        <f>AVERAGE(D$246:D$281)</f>
        <v>2714.7222222222222</v>
      </c>
      <c r="M33" s="154">
        <f>AVERAGE(D$210:D$281)</f>
        <v>2568.3472222222222</v>
      </c>
      <c r="N33" s="155">
        <f>AVERAGE(D282:D317)</f>
        <v>2354.8888888888887</v>
      </c>
      <c r="O33" s="153">
        <f>AVERAGE(D318:D352)</f>
        <v>2195.457142857143</v>
      </c>
      <c r="P33" s="154">
        <f>AVERAGE(D282:D352)</f>
        <v>2276.2957746478874</v>
      </c>
      <c r="Q33" s="155">
        <f>AVERAGE(D353:D388)</f>
        <v>2335.2222222222222</v>
      </c>
      <c r="R33" s="153">
        <f>AVERAGE(D389:D419)</f>
        <v>1816.7741935483871</v>
      </c>
      <c r="S33" s="154">
        <f>AVERAGE(D353:D419)</f>
        <v>2095.3432835820895</v>
      </c>
      <c r="T33" s="155"/>
      <c r="U33" s="153"/>
      <c r="V33" s="156"/>
      <c r="W33" s="135"/>
    </row>
    <row r="34" spans="1:23" ht="12.75" customHeight="1">
      <c r="A34" s="157"/>
      <c r="B34" s="158"/>
      <c r="C34" s="159"/>
      <c r="D34" s="152">
        <f>'Body Composition'!D32</f>
        <v>307</v>
      </c>
      <c r="E34" s="160">
        <f>AVERAGE(E$66:E$101)</f>
        <v>2641.8888888888887</v>
      </c>
      <c r="F34" s="160">
        <f>AVERAGE(E$102:E$137)</f>
        <v>2253.25</v>
      </c>
      <c r="G34" s="108">
        <f>AVERAGE(E$66:E$137)</f>
        <v>2447.5694444444443</v>
      </c>
      <c r="H34" s="107">
        <f>AVERAGE(E$138:E$173)</f>
        <v>2513.4722222222222</v>
      </c>
      <c r="I34" s="160">
        <f>AVERAGE(E$174:E$209)</f>
        <v>2268.1388888888887</v>
      </c>
      <c r="J34" s="108">
        <f>AVERAGE(E$138:E$209)</f>
        <v>2390.8055555555557</v>
      </c>
      <c r="K34" s="107">
        <f>AVERAGE(E$210:E$245)</f>
        <v>2715.3333333333335</v>
      </c>
      <c r="L34" s="160">
        <f>AVERAGE(E$246:E$281)</f>
        <v>2559.8055555555557</v>
      </c>
      <c r="M34" s="108">
        <f>AVERAGE(E$210:E$281)</f>
        <v>2637.5694444444443</v>
      </c>
      <c r="N34" s="155">
        <f>AVERAGE(E282:E317)</f>
        <v>2660.5833333333335</v>
      </c>
      <c r="O34" s="160">
        <f>AVERAGE(E318:E352)</f>
        <v>2358.8571428571427</v>
      </c>
      <c r="P34" s="154">
        <f>AVERAGE(E282:E352)</f>
        <v>2511.8450704225352</v>
      </c>
      <c r="Q34" s="155">
        <f>AVERAGE(E353:E388)</f>
        <v>2819.2777777777778</v>
      </c>
      <c r="R34" s="153">
        <f>AVERAGE(E389:E419)</f>
        <v>2495.9677419354839</v>
      </c>
      <c r="S34" s="154">
        <f>AVERAGE(E353:E419)</f>
        <v>2669.686567164179</v>
      </c>
      <c r="T34" s="107"/>
      <c r="U34" s="160"/>
      <c r="V34" s="161"/>
      <c r="W34" s="162"/>
    </row>
    <row r="35" spans="1:23" ht="12.75" customHeight="1">
      <c r="A35" s="157"/>
      <c r="B35" s="158"/>
      <c r="C35" s="159"/>
      <c r="D35" s="152">
        <f>'Body Composition'!D33</f>
        <v>797</v>
      </c>
      <c r="E35" s="160">
        <f>AVERAGE(F$66:F$101)</f>
        <v>2896.4444444444443</v>
      </c>
      <c r="F35" s="160">
        <f>AVERAGE(F$102:F$137)</f>
        <v>2517.4166666666665</v>
      </c>
      <c r="G35" s="108">
        <f>AVERAGE(F$66:F$137)</f>
        <v>2706.9305555555557</v>
      </c>
      <c r="H35" s="107">
        <f>AVERAGE(F$138:F$173)</f>
        <v>2972.1944444444443</v>
      </c>
      <c r="I35" s="160">
        <f>AVERAGE(F$174:F$209)</f>
        <v>2529.8055555555557</v>
      </c>
      <c r="J35" s="108">
        <f>AVERAGE(F$138:F$209)</f>
        <v>2751</v>
      </c>
      <c r="K35" s="107">
        <f>AVERAGE(F$210:F$245)</f>
        <v>3208.3333333333335</v>
      </c>
      <c r="L35" s="160">
        <f>AVERAGE(F$246:F$281)</f>
        <v>2828.1388888888887</v>
      </c>
      <c r="M35" s="108">
        <f>AVERAGE(F$210:F$281)</f>
        <v>3018.2361111111113</v>
      </c>
      <c r="N35" s="155">
        <f>AVERAGE(F282:F317)</f>
        <v>3071.2777777777778</v>
      </c>
      <c r="O35" s="160">
        <f>AVERAGE(E318:F352)</f>
        <v>2395.8571428571427</v>
      </c>
      <c r="P35" s="154">
        <f>AVERAGE(F282:F352)</f>
        <v>2756.5633802816901</v>
      </c>
      <c r="Q35" s="155">
        <f>AVERAGE(F353:F388)</f>
        <v>3218.5277777777778</v>
      </c>
      <c r="R35" s="153">
        <f>AVERAGE(F389:F419)</f>
        <v>2454.1935483870966</v>
      </c>
      <c r="S35" s="154">
        <f>AVERAGE(F353:F419)</f>
        <v>2864.8805970149256</v>
      </c>
      <c r="T35" s="107"/>
      <c r="U35" s="160"/>
      <c r="V35" s="161"/>
      <c r="W35" s="162"/>
    </row>
    <row r="36" spans="1:23" ht="12.75" customHeight="1">
      <c r="A36" s="157"/>
      <c r="B36" s="158"/>
      <c r="C36" s="159"/>
      <c r="D36" s="152">
        <f>'Body Composition'!D34</f>
        <v>798</v>
      </c>
      <c r="E36" s="160">
        <f>AVERAGE(G$66:G$101)</f>
        <v>2959.6944444444443</v>
      </c>
      <c r="F36" s="160">
        <f>AVERAGE(G$102:G$137)</f>
        <v>2464.0555555555557</v>
      </c>
      <c r="G36" s="108">
        <f>AVERAGE(G$66:G$137)</f>
        <v>2711.875</v>
      </c>
      <c r="H36" s="107">
        <f>AVERAGE(G$138:G$173)</f>
        <v>2781.8611111111113</v>
      </c>
      <c r="I36" s="160">
        <f>AVERAGE(G$174:G$209)</f>
        <v>2552.3888888888887</v>
      </c>
      <c r="J36" s="108">
        <f>AVERAGE(G$138:G$209)</f>
        <v>2667.125</v>
      </c>
      <c r="K36" s="107">
        <f>AVERAGE(G$210:G$245)</f>
        <v>2983.5833333333335</v>
      </c>
      <c r="L36" s="160">
        <f>AVERAGE(G$246:G$281)</f>
        <v>2746.8333333333335</v>
      </c>
      <c r="M36" s="108">
        <f>AVERAGE(G$210:G$281)</f>
        <v>2865.2083333333335</v>
      </c>
      <c r="N36" s="155">
        <f>AVERAGE(G282:G317)</f>
        <v>2983.7777777777778</v>
      </c>
      <c r="O36" s="160">
        <f>AVERAGE(G318:G352)</f>
        <v>2703.1142857142859</v>
      </c>
      <c r="P36" s="154">
        <f>AVERAGE(G282:G352)</f>
        <v>2845.4225352112676</v>
      </c>
      <c r="Q36" s="155">
        <f>AVERAGE(G353:G388)</f>
        <v>2982.1111111111113</v>
      </c>
      <c r="R36" s="153">
        <f>AVERAGE(G389:G419)</f>
        <v>2664.8387096774195</v>
      </c>
      <c r="S36" s="154">
        <f>AVERAGE(G353:G419)</f>
        <v>2835.313432835821</v>
      </c>
      <c r="T36" s="107"/>
      <c r="U36" s="160"/>
      <c r="V36" s="161"/>
      <c r="W36" s="162"/>
    </row>
    <row r="37" spans="1:23" ht="12.75" customHeight="1">
      <c r="A37" s="157"/>
      <c r="B37" s="158"/>
      <c r="C37" s="159"/>
      <c r="D37" s="152">
        <f>'Body Composition'!D35</f>
        <v>308</v>
      </c>
      <c r="E37" s="160">
        <f>AVERAGE(H$66:H$101)</f>
        <v>2912.9444444444443</v>
      </c>
      <c r="F37" s="160">
        <f>AVERAGE(H$102:H$137)</f>
        <v>2699.6944444444443</v>
      </c>
      <c r="G37" s="108">
        <f>AVERAGE(H$66:H$137)</f>
        <v>2806.3194444444443</v>
      </c>
      <c r="H37" s="107">
        <f>AVERAGE(H$138:H$173)</f>
        <v>3145.8611111111113</v>
      </c>
      <c r="I37" s="160">
        <f>AVERAGE(H$174:H$209)</f>
        <v>2852.5833333333335</v>
      </c>
      <c r="J37" s="108">
        <f>AVERAGE(H$138:H$209)</f>
        <v>2999.2222222222222</v>
      </c>
      <c r="K37" s="107">
        <f>AVERAGE(H$210:H$245)</f>
        <v>3143.5833333333335</v>
      </c>
      <c r="L37" s="160">
        <f>AVERAGE(H$246:H$281)</f>
        <v>2730.0833333333335</v>
      </c>
      <c r="M37" s="108">
        <f>AVERAGE(H$210:H$281)</f>
        <v>2936.8333333333335</v>
      </c>
      <c r="N37" s="107">
        <f>AVERAGE(H282:H317)</f>
        <v>3133.7777777777778</v>
      </c>
      <c r="O37" s="160">
        <f>AVERAGE(H318:H352)</f>
        <v>2800.0285714285715</v>
      </c>
      <c r="P37" s="154">
        <f>AVERAGE(H282:H352)</f>
        <v>2969.2535211267605</v>
      </c>
      <c r="Q37" s="155">
        <f>AVERAGE(H353:H388)</f>
        <v>3215.1666666666665</v>
      </c>
      <c r="R37" s="153">
        <f>AVERAGE(H389:H419)</f>
        <v>2949</v>
      </c>
      <c r="S37" s="154">
        <f>AVERAGE(H353:H419)</f>
        <v>3092.0149253731342</v>
      </c>
      <c r="T37" s="107"/>
      <c r="U37" s="160"/>
      <c r="V37" s="161"/>
      <c r="W37" s="162"/>
    </row>
    <row r="38" spans="1:23" ht="12.75" customHeight="1">
      <c r="A38" s="157"/>
      <c r="B38" s="158"/>
      <c r="C38" s="159"/>
      <c r="D38" s="152">
        <f>'Body Composition'!D36</f>
        <v>309</v>
      </c>
      <c r="E38" s="160">
        <f>AVERAGE(I$66:I$101)</f>
        <v>2952.3888888888887</v>
      </c>
      <c r="F38" s="160">
        <f>AVERAGE(I$102:I$137)</f>
        <v>2455.7777777777778</v>
      </c>
      <c r="G38" s="108">
        <f>AVERAGE(I$66:I$137)</f>
        <v>2704.0833333333335</v>
      </c>
      <c r="H38" s="107">
        <f>AVERAGE(I$138:I$173)</f>
        <v>3089.75</v>
      </c>
      <c r="I38" s="160">
        <f>AVERAGE(I$174:I$209)</f>
        <v>2629.6388888888887</v>
      </c>
      <c r="J38" s="108">
        <f>AVERAGE(I$138:I$209)</f>
        <v>2859.6944444444443</v>
      </c>
      <c r="K38" s="107">
        <f>AVERAGE(I$210:I$245)</f>
        <v>3123.3888888888887</v>
      </c>
      <c r="L38" s="160">
        <f>AVERAGE(I$246:I$281)</f>
        <v>2725.0833333333335</v>
      </c>
      <c r="M38" s="108">
        <f>AVERAGE(I$210:I$281)</f>
        <v>2924.2361111111113</v>
      </c>
      <c r="N38" s="107">
        <f>AVERAGE(I282:I317)</f>
        <v>3104.4444444444443</v>
      </c>
      <c r="O38" s="160">
        <f>AVERAGE(H318:I352)</f>
        <v>2708.042857142857</v>
      </c>
      <c r="P38" s="154">
        <f>AVERAGE(I282:I352)</f>
        <v>2863.6901408450703</v>
      </c>
      <c r="Q38" s="155">
        <f>AVERAGE(I353:I388)</f>
        <v>3203.0555555555557</v>
      </c>
      <c r="R38" s="153">
        <f>AVERAGE(I389:I419)</f>
        <v>2570.6451612903224</v>
      </c>
      <c r="S38" s="154">
        <f>AVERAGE(I353:I419)</f>
        <v>2910.4477611940297</v>
      </c>
      <c r="T38" s="107"/>
      <c r="U38" s="160"/>
      <c r="V38" s="161"/>
      <c r="W38" s="162"/>
    </row>
    <row r="39" spans="1:23" ht="12.75" customHeight="1">
      <c r="A39" s="157"/>
      <c r="B39" s="158"/>
      <c r="C39" s="159"/>
      <c r="D39" s="152">
        <f>'Body Composition'!D37</f>
        <v>312</v>
      </c>
      <c r="E39" s="160">
        <f>AVERAGE(J$66:J$101)</f>
        <v>3306.25</v>
      </c>
      <c r="F39" s="160">
        <f>AVERAGE(J$102:J$137)</f>
        <v>2727.8055555555557</v>
      </c>
      <c r="G39" s="108">
        <f>AVERAGE(J$66:J$137)</f>
        <v>3017.0277777777778</v>
      </c>
      <c r="H39" s="107">
        <f>AVERAGE(J$138:J$173)</f>
        <v>3337.75</v>
      </c>
      <c r="I39" s="160">
        <f>AVERAGE(J$174:J$209)</f>
        <v>3102.1666666666665</v>
      </c>
      <c r="J39" s="108">
        <f>AVERAGE(J$138:J$209)</f>
        <v>3219.9583333333335</v>
      </c>
      <c r="K39" s="107">
        <f>AVERAGE(J$210:J$245)</f>
        <v>3478.1944444444443</v>
      </c>
      <c r="L39" s="160">
        <f>AVERAGE(J$246:J$281)</f>
        <v>3164.5555555555557</v>
      </c>
      <c r="M39" s="108">
        <f>AVERAGE(J$210:J$281)</f>
        <v>3321.375</v>
      </c>
      <c r="N39" s="107">
        <f>AVERAGE(J282:J317)</f>
        <v>3259.9166666666665</v>
      </c>
      <c r="O39" s="160">
        <f>AVERAGE(I318:J352)</f>
        <v>2759.7571428571428</v>
      </c>
      <c r="P39" s="154">
        <f>AVERAGE(J282:J352)</f>
        <v>3084.1971830985917</v>
      </c>
      <c r="Q39" s="155">
        <f>AVERAGE(J353:J388)</f>
        <v>3130.5833333333335</v>
      </c>
      <c r="R39" s="153">
        <f>AVERAGE(J389:J419)</f>
        <v>3002.9677419354839</v>
      </c>
      <c r="S39" s="154">
        <f>AVERAGE(J353:J419)</f>
        <v>3071.5373134328356</v>
      </c>
      <c r="T39" s="107"/>
      <c r="U39" s="160"/>
      <c r="V39" s="161"/>
      <c r="W39" s="162"/>
    </row>
    <row r="40" spans="1:23" ht="12.75" customHeight="1">
      <c r="A40" s="157"/>
      <c r="B40" s="158"/>
      <c r="C40" s="163"/>
      <c r="D40" s="164" t="str">
        <f>'Body Composition'!D38</f>
        <v>NT</v>
      </c>
      <c r="E40" s="160">
        <f>AVERAGE(K$66:K$101)</f>
        <v>3260.4722222222222</v>
      </c>
      <c r="F40" s="160">
        <f>AVERAGE(K$102:K$137)</f>
        <v>2824.8333333333335</v>
      </c>
      <c r="G40" s="108">
        <f>AVERAGE(K$66:K$137)</f>
        <v>3042.6527777777778</v>
      </c>
      <c r="H40" s="107">
        <f>AVERAGE(K$138:K$173)</f>
        <v>3337.3611111111113</v>
      </c>
      <c r="I40" s="160">
        <f>AVERAGE(K$174:K$209)</f>
        <v>3049.3333333333335</v>
      </c>
      <c r="J40" s="108">
        <f>AVERAGE(K$138:K$209)</f>
        <v>3193.3472222222222</v>
      </c>
      <c r="K40" s="107">
        <f>AVERAGE(K$210:K$245)</f>
        <v>3585.7777777777778</v>
      </c>
      <c r="L40" s="160">
        <f>AVERAGE(K$246:K$281)</f>
        <v>3279.3888888888887</v>
      </c>
      <c r="M40" s="108">
        <f>AVERAGE(K$210:K$281)</f>
        <v>3432.5833333333335</v>
      </c>
      <c r="N40" s="107">
        <f>AVERAGE(K282:K317)</f>
        <v>3438.1666666666665</v>
      </c>
      <c r="O40" s="160">
        <f>AVERAGE(J318:K352)</f>
        <v>3132.3285714285716</v>
      </c>
      <c r="P40" s="154">
        <f>AVERAGE(K282:K352)</f>
        <v>3400.2253521126759</v>
      </c>
      <c r="Q40" s="155">
        <f>AVERAGE(K353:K388)</f>
        <v>3505.4722222222222</v>
      </c>
      <c r="R40" s="153">
        <f>AVERAGE(K389:K419)</f>
        <v>3172.3225806451615</v>
      </c>
      <c r="S40" s="154">
        <f>AVERAGE(K353:K419)</f>
        <v>3351.3283582089553</v>
      </c>
      <c r="T40" s="107"/>
      <c r="U40" s="160"/>
      <c r="V40" s="161"/>
      <c r="W40" s="162"/>
    </row>
    <row r="41" spans="1:23" ht="12.75" customHeight="1">
      <c r="A41" s="157"/>
      <c r="B41" s="158"/>
      <c r="C41" s="165"/>
      <c r="D41" s="166" t="s">
        <v>25</v>
      </c>
      <c r="E41" s="167">
        <f>AVERAGE(E32:E40)</f>
        <v>2909.1697530864199</v>
      </c>
      <c r="F41" s="168">
        <f>AVERAGE(F32:F40)</f>
        <v>2476.7037037037035</v>
      </c>
      <c r="G41" s="168">
        <f t="shared" ref="G41:M41" si="0">AVERAGE(G32:G40)</f>
        <v>2692.9367283950614</v>
      </c>
      <c r="H41" s="167">
        <f t="shared" si="0"/>
        <v>2944.5370370370374</v>
      </c>
      <c r="I41" s="168">
        <f t="shared" si="0"/>
        <v>2620.808641975309</v>
      </c>
      <c r="J41" s="169">
        <f t="shared" si="0"/>
        <v>2782.6728395061727</v>
      </c>
      <c r="K41" s="168">
        <f t="shared" si="0"/>
        <v>3051.3827160493834</v>
      </c>
      <c r="L41" s="168">
        <f t="shared" si="0"/>
        <v>2817.9845679012342</v>
      </c>
      <c r="M41" s="169">
        <f t="shared" si="0"/>
        <v>2934.6836419753085</v>
      </c>
      <c r="N41" s="168">
        <f t="shared" ref="N41:P41" si="1">AVERAGE(N32:N40)</f>
        <v>2994.796296296297</v>
      </c>
      <c r="O41" s="168">
        <f t="shared" si="1"/>
        <v>2643.1253968253968</v>
      </c>
      <c r="P41" s="169">
        <f t="shared" si="1"/>
        <v>2838.8325508607204</v>
      </c>
      <c r="Q41" s="168">
        <f t="shared" ref="Q41:S41" si="2">AVERAGE(Q32:Q40)</f>
        <v>3035.7407407407404</v>
      </c>
      <c r="R41" s="168">
        <f t="shared" si="2"/>
        <v>2607.7849462365593</v>
      </c>
      <c r="S41" s="169">
        <f t="shared" si="2"/>
        <v>2837.7313432835822</v>
      </c>
      <c r="T41" s="168"/>
      <c r="U41" s="168"/>
      <c r="V41" s="170"/>
      <c r="W41" s="162"/>
    </row>
    <row r="42" spans="1:23" ht="12.75" customHeight="1" thickBot="1">
      <c r="A42" s="157"/>
      <c r="B42" s="158"/>
      <c r="C42" s="171"/>
      <c r="D42" s="172" t="s">
        <v>15</v>
      </c>
      <c r="E42" s="173">
        <f>STDEV(E32:E40)/SQRT(COUNT(E32:E40))</f>
        <v>86.081416306258689</v>
      </c>
      <c r="F42" s="174">
        <f>STDEV(F32:F40)/SQRT(COUNT(F32:F40))</f>
        <v>84.061835766953649</v>
      </c>
      <c r="G42" s="174">
        <f t="shared" ref="G42:M42" si="3">STDEV(G32:G40)/SQRT(COUNT(G32:G40))</f>
        <v>83.263265524723295</v>
      </c>
      <c r="H42" s="173">
        <f t="shared" si="3"/>
        <v>109.120301623196</v>
      </c>
      <c r="I42" s="174">
        <f t="shared" si="3"/>
        <v>107.99693590741261</v>
      </c>
      <c r="J42" s="175">
        <f t="shared" si="3"/>
        <v>107.15294922873619</v>
      </c>
      <c r="K42" s="174">
        <f t="shared" si="3"/>
        <v>122.576645888692</v>
      </c>
      <c r="L42" s="174">
        <f t="shared" si="3"/>
        <v>81.117544126859443</v>
      </c>
      <c r="M42" s="175">
        <f t="shared" si="3"/>
        <v>97.420031868151383</v>
      </c>
      <c r="N42" s="174">
        <f>STDEV(N32:N40)/SQRT(COUNT(N32:N40))</f>
        <v>107.21887938161785</v>
      </c>
      <c r="O42" s="174">
        <f t="shared" ref="O42:P42" si="4">STDEV(O32:O40)/SQRT(COUNT(O32:O40))</f>
        <v>93.992792782809218</v>
      </c>
      <c r="P42" s="175">
        <f t="shared" si="4"/>
        <v>106.92568313023592</v>
      </c>
      <c r="Q42" s="174">
        <f t="shared" ref="Q42:S42" si="5">STDEV(Q32:Q40)/SQRT(COUNT(Q32:Q40))</f>
        <v>110.48820339678484</v>
      </c>
      <c r="R42" s="174">
        <f t="shared" si="5"/>
        <v>135.79238076162463</v>
      </c>
      <c r="S42" s="175">
        <f t="shared" si="5"/>
        <v>118.09395991322168</v>
      </c>
      <c r="T42" s="174"/>
      <c r="U42" s="174"/>
      <c r="V42" s="176"/>
      <c r="W42" s="162"/>
    </row>
    <row r="43" spans="1:23" ht="12.75" customHeight="1">
      <c r="A43" s="157"/>
      <c r="B43" s="158"/>
      <c r="C43" s="177"/>
      <c r="D43" s="178"/>
      <c r="E43" s="107"/>
      <c r="F43" s="160"/>
      <c r="G43" s="108"/>
      <c r="H43" s="107"/>
      <c r="I43" s="160"/>
      <c r="J43" s="108"/>
      <c r="K43" s="107"/>
      <c r="L43" s="160"/>
      <c r="M43" s="108"/>
      <c r="N43" s="107"/>
      <c r="O43" s="160"/>
      <c r="P43" s="108"/>
      <c r="Q43" s="107"/>
      <c r="R43" s="160"/>
      <c r="S43" s="108"/>
      <c r="T43" s="107"/>
      <c r="U43" s="160"/>
      <c r="V43" s="161"/>
      <c r="W43" s="162"/>
    </row>
    <row r="44" spans="1:23" ht="12.75" customHeight="1">
      <c r="A44" s="157"/>
      <c r="B44" s="158"/>
      <c r="C44" s="179"/>
      <c r="D44" s="178"/>
      <c r="E44" s="107"/>
      <c r="F44" s="160"/>
      <c r="G44" s="108"/>
      <c r="H44" s="107"/>
      <c r="I44" s="160"/>
      <c r="J44" s="108"/>
      <c r="K44" s="107"/>
      <c r="L44" s="160"/>
      <c r="M44" s="108"/>
      <c r="N44" s="107"/>
      <c r="O44" s="160"/>
      <c r="P44" s="108"/>
      <c r="Q44" s="107"/>
      <c r="R44" s="160"/>
      <c r="S44" s="108"/>
      <c r="T44" s="107"/>
      <c r="U44" s="160"/>
      <c r="V44" s="161"/>
      <c r="W44" s="162"/>
    </row>
    <row r="45" spans="1:23" ht="12.75" customHeight="1">
      <c r="A45" s="157"/>
      <c r="B45" s="158"/>
      <c r="C45" s="179"/>
      <c r="D45" s="178"/>
      <c r="E45" s="107"/>
      <c r="F45" s="160"/>
      <c r="G45" s="108"/>
      <c r="H45" s="107"/>
      <c r="I45" s="160"/>
      <c r="J45" s="108"/>
      <c r="K45" s="107"/>
      <c r="L45" s="160"/>
      <c r="M45" s="108"/>
      <c r="N45" s="107"/>
      <c r="O45" s="160"/>
      <c r="P45" s="108"/>
      <c r="Q45" s="107"/>
      <c r="R45" s="160"/>
      <c r="S45" s="108"/>
      <c r="T45" s="107"/>
      <c r="U45" s="160"/>
      <c r="V45" s="161"/>
      <c r="W45" s="162"/>
    </row>
    <row r="46" spans="1:23" ht="12.75" customHeight="1">
      <c r="A46" s="157"/>
      <c r="B46" s="158"/>
      <c r="C46" s="179"/>
      <c r="D46" s="178"/>
      <c r="E46" s="107"/>
      <c r="F46" s="160"/>
      <c r="G46" s="108"/>
      <c r="H46" s="107"/>
      <c r="I46" s="160"/>
      <c r="J46" s="108"/>
      <c r="K46" s="107"/>
      <c r="L46" s="160"/>
      <c r="M46" s="108"/>
      <c r="N46" s="107"/>
      <c r="O46" s="160"/>
      <c r="P46" s="108"/>
      <c r="Q46" s="107"/>
      <c r="R46" s="160"/>
      <c r="S46" s="108"/>
      <c r="T46" s="107"/>
      <c r="U46" s="160"/>
      <c r="V46" s="161"/>
      <c r="W46" s="162"/>
    </row>
    <row r="47" spans="1:23" ht="12.75" customHeight="1">
      <c r="A47" s="157"/>
      <c r="B47" s="158"/>
      <c r="C47" s="179"/>
      <c r="D47" s="178"/>
      <c r="E47" s="107"/>
      <c r="F47" s="160"/>
      <c r="G47" s="108"/>
      <c r="H47" s="107"/>
      <c r="I47" s="160"/>
      <c r="J47" s="108"/>
      <c r="K47" s="107"/>
      <c r="L47" s="160"/>
      <c r="M47" s="108"/>
      <c r="N47" s="107"/>
      <c r="O47" s="160"/>
      <c r="P47" s="108"/>
      <c r="Q47" s="107"/>
      <c r="R47" s="160"/>
      <c r="S47" s="108"/>
      <c r="T47" s="107"/>
      <c r="U47" s="160"/>
      <c r="V47" s="161"/>
      <c r="W47" s="162"/>
    </row>
    <row r="48" spans="1:23" ht="12.75" customHeight="1">
      <c r="A48" s="157"/>
      <c r="B48" s="158"/>
      <c r="C48" s="179"/>
      <c r="D48" s="178"/>
      <c r="E48" s="107"/>
      <c r="F48" s="160"/>
      <c r="G48" s="108"/>
      <c r="H48" s="107"/>
      <c r="I48" s="160"/>
      <c r="J48" s="108"/>
      <c r="K48" s="107"/>
      <c r="L48" s="160"/>
      <c r="M48" s="108"/>
      <c r="N48" s="107"/>
      <c r="O48" s="160"/>
      <c r="P48" s="108"/>
      <c r="Q48" s="107"/>
      <c r="R48" s="160"/>
      <c r="S48" s="108"/>
      <c r="T48" s="107"/>
      <c r="U48" s="160"/>
      <c r="V48" s="161"/>
      <c r="W48" s="162"/>
    </row>
    <row r="49" spans="1:44" ht="12.75" customHeight="1">
      <c r="A49" s="157"/>
      <c r="B49" s="158"/>
      <c r="C49" s="179"/>
      <c r="D49" s="178"/>
      <c r="E49" s="107"/>
      <c r="F49" s="160"/>
      <c r="G49" s="108"/>
      <c r="H49" s="107"/>
      <c r="I49" s="160"/>
      <c r="J49" s="108"/>
      <c r="K49" s="107"/>
      <c r="L49" s="160"/>
      <c r="M49" s="108"/>
      <c r="N49" s="107"/>
      <c r="O49" s="160"/>
      <c r="P49" s="108"/>
      <c r="Q49" s="107"/>
      <c r="R49" s="160"/>
      <c r="S49" s="108"/>
      <c r="T49" s="107"/>
      <c r="U49" s="160"/>
      <c r="V49" s="161"/>
      <c r="W49" s="162"/>
    </row>
    <row r="50" spans="1:44" ht="12.75" customHeight="1">
      <c r="A50" s="157"/>
      <c r="B50" s="158"/>
      <c r="C50" s="179"/>
      <c r="D50" s="178"/>
      <c r="E50" s="107"/>
      <c r="F50" s="160"/>
      <c r="G50" s="108"/>
      <c r="H50" s="107"/>
      <c r="I50" s="160"/>
      <c r="J50" s="108"/>
      <c r="K50" s="107"/>
      <c r="L50" s="160"/>
      <c r="M50" s="108"/>
      <c r="N50" s="107"/>
      <c r="O50" s="160"/>
      <c r="P50" s="108"/>
      <c r="Q50" s="107"/>
      <c r="R50" s="160"/>
      <c r="S50" s="108"/>
      <c r="T50" s="107"/>
      <c r="U50" s="160"/>
      <c r="V50" s="161"/>
      <c r="W50" s="162"/>
    </row>
    <row r="51" spans="1:44" ht="12.75" customHeight="1">
      <c r="A51" s="157"/>
      <c r="B51" s="158"/>
      <c r="C51" s="179"/>
      <c r="D51" s="178"/>
      <c r="E51" s="107"/>
      <c r="F51" s="160"/>
      <c r="G51" s="108"/>
      <c r="H51" s="107"/>
      <c r="I51" s="160"/>
      <c r="J51" s="108"/>
      <c r="K51" s="107"/>
      <c r="L51" s="160"/>
      <c r="M51" s="108"/>
      <c r="N51" s="160"/>
      <c r="O51" s="160"/>
      <c r="P51" s="108"/>
      <c r="Q51" s="160"/>
      <c r="R51" s="160"/>
      <c r="S51" s="108"/>
      <c r="T51" s="160"/>
      <c r="U51" s="160"/>
      <c r="V51" s="161"/>
      <c r="W51" s="162"/>
    </row>
    <row r="52" spans="1:44" ht="12.75" customHeight="1">
      <c r="A52" s="157"/>
      <c r="B52" s="158"/>
      <c r="C52" s="179"/>
      <c r="D52" s="178"/>
      <c r="E52" s="107"/>
      <c r="F52" s="160"/>
      <c r="G52" s="108"/>
      <c r="H52" s="107"/>
      <c r="I52" s="160"/>
      <c r="J52" s="108"/>
      <c r="K52" s="107"/>
      <c r="L52" s="160"/>
      <c r="M52" s="108"/>
      <c r="N52" s="160"/>
      <c r="O52" s="160"/>
      <c r="P52" s="108"/>
      <c r="Q52" s="160"/>
      <c r="R52" s="160"/>
      <c r="S52" s="108"/>
      <c r="T52" s="160"/>
      <c r="U52" s="160"/>
      <c r="V52" s="161"/>
      <c r="W52" s="162"/>
    </row>
    <row r="53" spans="1:44" ht="12.75" customHeight="1">
      <c r="A53" s="157"/>
      <c r="B53" s="158"/>
      <c r="C53" s="180"/>
      <c r="D53" s="181"/>
      <c r="E53" s="107"/>
      <c r="F53" s="160"/>
      <c r="G53" s="108"/>
      <c r="H53" s="107"/>
      <c r="I53" s="160"/>
      <c r="J53" s="108"/>
      <c r="K53" s="107"/>
      <c r="L53" s="160"/>
      <c r="M53" s="108"/>
      <c r="N53" s="160"/>
      <c r="O53" s="160"/>
      <c r="P53" s="108"/>
      <c r="Q53" s="160"/>
      <c r="R53" s="160"/>
      <c r="S53" s="108"/>
      <c r="T53" s="160"/>
      <c r="U53" s="160"/>
      <c r="V53" s="161"/>
      <c r="W53" s="162"/>
    </row>
    <row r="54" spans="1:44" ht="12.75" customHeight="1">
      <c r="A54" s="157"/>
      <c r="B54" s="158"/>
      <c r="C54" s="182"/>
      <c r="D54" s="183"/>
      <c r="E54" s="167"/>
      <c r="F54" s="168"/>
      <c r="G54" s="168"/>
      <c r="H54" s="167"/>
      <c r="I54" s="168"/>
      <c r="J54" s="169"/>
      <c r="K54" s="168"/>
      <c r="L54" s="168"/>
      <c r="M54" s="169"/>
      <c r="N54" s="168"/>
      <c r="O54" s="168"/>
      <c r="P54" s="169"/>
      <c r="Q54" s="168"/>
      <c r="R54" s="168"/>
      <c r="S54" s="169"/>
      <c r="T54" s="168"/>
      <c r="U54" s="168"/>
      <c r="V54" s="170"/>
      <c r="W54" s="162"/>
    </row>
    <row r="55" spans="1:44" ht="12.75" customHeight="1" thickBot="1">
      <c r="A55" s="157"/>
      <c r="B55" s="158"/>
      <c r="C55" s="184"/>
      <c r="D55" s="185"/>
      <c r="E55" s="173"/>
      <c r="F55" s="174"/>
      <c r="G55" s="174"/>
      <c r="H55" s="173"/>
      <c r="I55" s="174"/>
      <c r="J55" s="175"/>
      <c r="K55" s="174"/>
      <c r="L55" s="174"/>
      <c r="M55" s="175"/>
      <c r="N55" s="174"/>
      <c r="O55" s="174"/>
      <c r="P55" s="175"/>
      <c r="Q55" s="174"/>
      <c r="R55" s="174"/>
      <c r="S55" s="175"/>
      <c r="T55" s="174"/>
      <c r="U55" s="174"/>
      <c r="V55" s="176"/>
      <c r="W55" s="186"/>
    </row>
    <row r="56" spans="1:44" ht="12.75" customHeight="1">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ht="12.75" customHeight="1">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8" spans="1:44" ht="12.75" customHeight="1"/>
    <row r="59" spans="1:44" ht="12.75" customHeight="1">
      <c r="A59" s="197"/>
      <c r="B59" s="198" t="s">
        <v>11</v>
      </c>
      <c r="C59" s="199" t="s">
        <v>33</v>
      </c>
      <c r="D59" s="200">
        <f>'Body Composition'!A31</f>
        <v>1</v>
      </c>
      <c r="E59" s="200"/>
      <c r="F59" s="200"/>
      <c r="G59" s="200"/>
      <c r="H59" s="200"/>
      <c r="I59" s="200"/>
      <c r="J59" s="200"/>
      <c r="K59" s="200"/>
      <c r="L59" s="200"/>
      <c r="M59" s="200"/>
      <c r="N59" s="200"/>
      <c r="O59" s="200"/>
      <c r="P59" s="200"/>
      <c r="Q59" s="200"/>
      <c r="R59" s="200"/>
      <c r="S59" s="200"/>
      <c r="T59" s="200"/>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2.75" customHeight="1">
      <c r="A60" s="202" t="s">
        <v>3</v>
      </c>
      <c r="B60" s="203" t="s">
        <v>10</v>
      </c>
      <c r="C60" s="204">
        <f>'Body Composition'!D30</f>
        <v>310</v>
      </c>
      <c r="D60" s="205">
        <f>'Body Composition'!D31</f>
        <v>306</v>
      </c>
      <c r="E60" s="205">
        <f>'Body Composition'!D32</f>
        <v>307</v>
      </c>
      <c r="F60" s="205">
        <f>'Body Composition'!D33</f>
        <v>797</v>
      </c>
      <c r="G60" s="205">
        <f>'Body Composition'!D34</f>
        <v>798</v>
      </c>
      <c r="H60" s="205">
        <f>'Body Composition'!D35</f>
        <v>308</v>
      </c>
      <c r="I60" s="205">
        <f>'Body Composition'!D36</f>
        <v>309</v>
      </c>
      <c r="J60" s="205">
        <f>'Body Composition'!D37</f>
        <v>312</v>
      </c>
      <c r="K60" s="206" t="str">
        <f>'Body Composition'!D38</f>
        <v>NT</v>
      </c>
      <c r="L60" s="207" t="s">
        <v>18</v>
      </c>
      <c r="M60" s="207"/>
      <c r="N60" s="207"/>
      <c r="O60" s="207"/>
      <c r="P60" s="207"/>
      <c r="Q60" s="207"/>
      <c r="R60" s="207"/>
      <c r="S60" s="207"/>
      <c r="T60" s="207"/>
      <c r="U60" s="208"/>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2.75" customHeight="1">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2.75" customHeight="1">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6">C60</f>
        <v>310</v>
      </c>
      <c r="M62" s="222">
        <f t="shared" si="6"/>
        <v>306</v>
      </c>
      <c r="N62" s="222">
        <f t="shared" si="6"/>
        <v>307</v>
      </c>
      <c r="O62" s="222">
        <f t="shared" si="6"/>
        <v>797</v>
      </c>
      <c r="P62" s="222">
        <f t="shared" si="6"/>
        <v>798</v>
      </c>
      <c r="Q62" s="222">
        <f t="shared" si="6"/>
        <v>308</v>
      </c>
      <c r="R62" s="222">
        <f t="shared" si="6"/>
        <v>309</v>
      </c>
      <c r="S62" s="222">
        <f t="shared" si="6"/>
        <v>312</v>
      </c>
      <c r="T62" s="222" t="str">
        <f t="shared" si="6"/>
        <v>NT</v>
      </c>
      <c r="U62" s="215" t="s">
        <v>12</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ht="12.75" customHeight="1">
      <c r="A63" s="223">
        <v>43723</v>
      </c>
      <c r="B63" s="224">
        <v>0.71002314814814815</v>
      </c>
      <c r="C63" s="225">
        <v>3274</v>
      </c>
      <c r="D63" s="226">
        <v>3116</v>
      </c>
      <c r="E63" s="226">
        <v>2379</v>
      </c>
      <c r="F63" s="226">
        <v>1756</v>
      </c>
      <c r="G63" s="226">
        <v>2803</v>
      </c>
      <c r="H63" s="226">
        <v>3376</v>
      </c>
      <c r="I63" s="226">
        <v>4091</v>
      </c>
      <c r="J63" s="226">
        <v>2829</v>
      </c>
      <c r="K63" s="226">
        <v>2422</v>
      </c>
      <c r="L63" s="227">
        <f>AVERAGE(C63:C65)</f>
        <v>2942.3333333333335</v>
      </c>
      <c r="M63" s="228">
        <f>AVERAGE(D63:D65)</f>
        <v>3092.3333333333335</v>
      </c>
      <c r="N63" s="228">
        <f>AVERAGE(E63:E65)</f>
        <v>2523.6666666666665</v>
      </c>
      <c r="O63" s="228">
        <f>AVERAGE(F63:F65)</f>
        <v>1917</v>
      </c>
      <c r="P63" s="228">
        <f>AVERAGE(G63:G65)</f>
        <v>2777</v>
      </c>
      <c r="Q63" s="228">
        <f t="shared" ref="Q63:T63" si="7">AVERAGE(H63:H65)</f>
        <v>2873.6666666666665</v>
      </c>
      <c r="R63" s="228">
        <f t="shared" si="7"/>
        <v>3577.6666666666665</v>
      </c>
      <c r="S63" s="228">
        <f t="shared" si="7"/>
        <v>2264</v>
      </c>
      <c r="T63" s="228">
        <f t="shared" si="7"/>
        <v>3056</v>
      </c>
      <c r="U63" s="229">
        <f>AVERAGE(L63:T63)</f>
        <v>2780.4074074074074</v>
      </c>
      <c r="V63" s="57"/>
      <c r="W63" s="230"/>
      <c r="X63" s="230"/>
      <c r="Y63" s="230"/>
      <c r="Z63" s="230"/>
      <c r="AA63" s="230"/>
      <c r="AB63" s="230"/>
      <c r="AC63" s="230"/>
      <c r="AD63" s="230"/>
      <c r="AE63" s="230"/>
      <c r="AF63" s="230"/>
      <c r="AG63" s="92"/>
      <c r="AH63" s="92"/>
      <c r="AI63" s="92"/>
      <c r="AJ63" s="92"/>
      <c r="AK63" s="92"/>
      <c r="AL63" s="92"/>
      <c r="AM63" s="92"/>
      <c r="AN63" s="92"/>
      <c r="AO63" s="92"/>
      <c r="AP63" s="92"/>
      <c r="AQ63" s="92"/>
      <c r="AR63" s="231"/>
    </row>
    <row r="64" spans="1:44" ht="12.75" customHeight="1">
      <c r="A64" s="223">
        <v>43723</v>
      </c>
      <c r="B64" s="224">
        <v>0.72391203703703699</v>
      </c>
      <c r="C64" s="225">
        <v>2905</v>
      </c>
      <c r="D64" s="226">
        <v>3063</v>
      </c>
      <c r="E64" s="226">
        <v>3057</v>
      </c>
      <c r="F64" s="226">
        <v>1866</v>
      </c>
      <c r="G64" s="226">
        <v>3635</v>
      </c>
      <c r="H64" s="226">
        <v>2814</v>
      </c>
      <c r="I64" s="226">
        <v>3394</v>
      </c>
      <c r="J64" s="226">
        <v>1768</v>
      </c>
      <c r="K64" s="226">
        <v>2530</v>
      </c>
      <c r="L64" s="107"/>
      <c r="M64" s="160"/>
      <c r="N64" s="160"/>
      <c r="O64" s="160"/>
      <c r="P64" s="160"/>
      <c r="Q64" s="160"/>
      <c r="R64" s="160"/>
      <c r="S64" s="160"/>
      <c r="T64" s="160"/>
      <c r="U64" s="232">
        <f>STDEV(L63:T63)/SQRT(COUNT(L63:T63))</f>
        <v>163.37861029456448</v>
      </c>
      <c r="V64" s="57"/>
      <c r="W64" s="230"/>
      <c r="X64" s="230"/>
      <c r="Y64" s="230"/>
      <c r="Z64" s="230"/>
      <c r="AA64" s="230"/>
      <c r="AB64" s="230"/>
      <c r="AC64" s="230"/>
      <c r="AD64" s="230"/>
      <c r="AE64" s="230"/>
      <c r="AF64" s="230"/>
      <c r="AG64" s="92"/>
      <c r="AH64" s="92"/>
      <c r="AI64" s="92"/>
      <c r="AJ64" s="92"/>
      <c r="AK64" s="92"/>
      <c r="AL64" s="92"/>
      <c r="AM64" s="92"/>
      <c r="AN64" s="92"/>
      <c r="AO64" s="92"/>
      <c r="AP64" s="92"/>
      <c r="AQ64" s="92"/>
      <c r="AR64" s="231"/>
    </row>
    <row r="65" spans="1:44">
      <c r="A65" s="223">
        <v>43723</v>
      </c>
      <c r="B65" s="224">
        <v>0.73780092592592605</v>
      </c>
      <c r="C65" s="225">
        <v>2648</v>
      </c>
      <c r="D65" s="226">
        <v>3098</v>
      </c>
      <c r="E65" s="226">
        <v>2135</v>
      </c>
      <c r="F65" s="226">
        <v>2129</v>
      </c>
      <c r="G65" s="226">
        <v>1893</v>
      </c>
      <c r="H65" s="226">
        <v>2431</v>
      </c>
      <c r="I65" s="226">
        <v>3248</v>
      </c>
      <c r="J65" s="226">
        <v>2195</v>
      </c>
      <c r="K65" s="226">
        <v>4216</v>
      </c>
      <c r="L65" s="107"/>
      <c r="M65" s="160"/>
      <c r="N65" s="160"/>
      <c r="O65" s="160"/>
      <c r="P65" s="160"/>
      <c r="Q65" s="160"/>
      <c r="R65" s="160"/>
      <c r="S65" s="160"/>
      <c r="T65" s="160"/>
      <c r="U65" s="232"/>
      <c r="V65" s="57"/>
      <c r="W65" s="230"/>
      <c r="X65" s="230"/>
      <c r="Y65" s="230"/>
      <c r="Z65" s="230"/>
      <c r="AA65" s="230"/>
      <c r="AB65" s="230"/>
      <c r="AC65" s="230"/>
      <c r="AD65" s="230"/>
      <c r="AE65" s="230"/>
      <c r="AF65" s="230"/>
      <c r="AG65" s="92"/>
      <c r="AH65" s="92"/>
      <c r="AI65" s="92"/>
      <c r="AJ65" s="92"/>
      <c r="AK65" s="92"/>
      <c r="AL65" s="92"/>
      <c r="AM65" s="92"/>
      <c r="AN65" s="92"/>
      <c r="AO65" s="92"/>
      <c r="AP65" s="92"/>
      <c r="AQ65" s="92"/>
      <c r="AR65" s="231"/>
    </row>
    <row r="66" spans="1:44">
      <c r="A66" s="233">
        <v>43723</v>
      </c>
      <c r="B66" s="234">
        <v>0.751689814814815</v>
      </c>
      <c r="C66" s="225">
        <v>2203</v>
      </c>
      <c r="D66" s="226">
        <v>1651</v>
      </c>
      <c r="E66" s="226">
        <v>2092</v>
      </c>
      <c r="F66" s="226">
        <v>3419</v>
      </c>
      <c r="G66" s="226">
        <v>4519</v>
      </c>
      <c r="H66" s="226">
        <v>2294</v>
      </c>
      <c r="I66" s="226">
        <v>1885</v>
      </c>
      <c r="J66" s="226">
        <v>2233</v>
      </c>
      <c r="K66" s="226">
        <v>2389</v>
      </c>
      <c r="L66" s="107">
        <f t="shared" ref="L66:P66" si="8">AVERAGE(C66:C68)</f>
        <v>2024</v>
      </c>
      <c r="M66" s="160">
        <f t="shared" si="8"/>
        <v>1723.6666666666667</v>
      </c>
      <c r="N66" s="160">
        <f t="shared" si="8"/>
        <v>2734.3333333333335</v>
      </c>
      <c r="O66" s="160">
        <f t="shared" si="8"/>
        <v>2917.3333333333335</v>
      </c>
      <c r="P66" s="160">
        <f t="shared" si="8"/>
        <v>3935.3333333333335</v>
      </c>
      <c r="Q66" s="160">
        <f t="shared" ref="Q66" si="9">AVERAGE(H66:H68)</f>
        <v>2746</v>
      </c>
      <c r="R66" s="160">
        <f t="shared" ref="R66" si="10">AVERAGE(I66:I68)</f>
        <v>2328.3333333333335</v>
      </c>
      <c r="S66" s="160">
        <f t="shared" ref="S66" si="11">AVERAGE(J66:J68)</f>
        <v>3462.3333333333335</v>
      </c>
      <c r="T66" s="160">
        <f t="shared" ref="T66" si="12">AVERAGE(K66:K68)</f>
        <v>2447</v>
      </c>
      <c r="U66" s="232">
        <f>AVERAGE(L66:T66)</f>
        <v>2702.037037037037</v>
      </c>
      <c r="V66" s="57"/>
      <c r="W66" s="230"/>
      <c r="X66" s="230"/>
      <c r="Y66" s="230"/>
      <c r="Z66" s="230"/>
      <c r="AA66" s="230"/>
      <c r="AB66" s="230"/>
      <c r="AC66" s="230"/>
      <c r="AD66" s="230"/>
      <c r="AE66" s="230"/>
      <c r="AF66" s="230"/>
      <c r="AG66" s="92"/>
      <c r="AH66" s="92"/>
      <c r="AI66" s="92"/>
      <c r="AJ66" s="92"/>
      <c r="AK66" s="92"/>
      <c r="AL66" s="92"/>
      <c r="AM66" s="92"/>
      <c r="AN66" s="92"/>
      <c r="AO66" s="92"/>
      <c r="AP66" s="92"/>
      <c r="AQ66" s="92"/>
      <c r="AR66" s="231"/>
    </row>
    <row r="67" spans="1:44">
      <c r="A67" s="233">
        <v>43723</v>
      </c>
      <c r="B67" s="234">
        <v>0.76557870370370396</v>
      </c>
      <c r="C67" s="225">
        <v>2210</v>
      </c>
      <c r="D67" s="226">
        <v>1647</v>
      </c>
      <c r="E67" s="226">
        <v>3145</v>
      </c>
      <c r="F67" s="226">
        <v>1923</v>
      </c>
      <c r="G67" s="226">
        <v>3553</v>
      </c>
      <c r="H67" s="226">
        <v>3757</v>
      </c>
      <c r="I67" s="226">
        <v>1829</v>
      </c>
      <c r="J67" s="226">
        <v>4028</v>
      </c>
      <c r="K67" s="226">
        <v>2505</v>
      </c>
      <c r="L67" s="107"/>
      <c r="M67" s="160"/>
      <c r="N67" s="160"/>
      <c r="O67" s="160"/>
      <c r="P67" s="160"/>
      <c r="Q67" s="160"/>
      <c r="R67" s="160"/>
      <c r="S67" s="160"/>
      <c r="T67" s="160"/>
      <c r="U67" s="232">
        <f>STDEV(L66:T66)/SQRT(COUNT(L66:T66))</f>
        <v>228.82670706359724</v>
      </c>
      <c r="V67" s="57"/>
      <c r="W67" s="230"/>
      <c r="X67" s="230"/>
      <c r="Y67" s="230"/>
      <c r="Z67" s="230"/>
      <c r="AA67" s="230"/>
      <c r="AB67" s="230"/>
      <c r="AC67" s="230"/>
      <c r="AD67" s="230"/>
      <c r="AE67" s="230"/>
      <c r="AF67" s="230"/>
      <c r="AG67" s="92"/>
      <c r="AH67" s="92"/>
      <c r="AI67" s="92"/>
      <c r="AJ67" s="92"/>
      <c r="AK67" s="92"/>
      <c r="AL67" s="92"/>
      <c r="AM67" s="92"/>
      <c r="AN67" s="92"/>
      <c r="AO67" s="92"/>
      <c r="AP67" s="92"/>
      <c r="AQ67" s="92"/>
      <c r="AR67" s="231"/>
    </row>
    <row r="68" spans="1:44">
      <c r="A68" s="233">
        <v>43723</v>
      </c>
      <c r="B68" s="234">
        <v>0.77946759259259202</v>
      </c>
      <c r="C68" s="225">
        <v>1659</v>
      </c>
      <c r="D68" s="226">
        <v>1873</v>
      </c>
      <c r="E68" s="226">
        <v>2966</v>
      </c>
      <c r="F68" s="226">
        <v>3410</v>
      </c>
      <c r="G68" s="226">
        <v>3734</v>
      </c>
      <c r="H68" s="226">
        <v>2187</v>
      </c>
      <c r="I68" s="226">
        <v>3271</v>
      </c>
      <c r="J68" s="226">
        <v>4126</v>
      </c>
      <c r="K68" s="226">
        <v>2447</v>
      </c>
      <c r="L68" s="107"/>
      <c r="M68" s="160"/>
      <c r="N68" s="160"/>
      <c r="O68" s="160"/>
      <c r="P68" s="160"/>
      <c r="Q68" s="160"/>
      <c r="R68" s="160"/>
      <c r="S68" s="160"/>
      <c r="T68" s="160"/>
      <c r="U68" s="232"/>
      <c r="V68" s="57"/>
      <c r="W68" s="230"/>
      <c r="X68" s="230"/>
      <c r="Y68" s="230"/>
      <c r="Z68" s="230"/>
      <c r="AA68" s="230"/>
      <c r="AB68" s="230"/>
      <c r="AC68" s="230"/>
      <c r="AD68" s="230"/>
      <c r="AE68" s="230"/>
      <c r="AF68" s="230"/>
      <c r="AG68" s="92"/>
      <c r="AH68" s="92"/>
      <c r="AI68" s="92"/>
      <c r="AJ68" s="92"/>
      <c r="AK68" s="92"/>
      <c r="AL68" s="92"/>
      <c r="AM68" s="92"/>
      <c r="AN68" s="92"/>
      <c r="AO68" s="92"/>
      <c r="AP68" s="92"/>
      <c r="AQ68" s="92"/>
      <c r="AR68" s="231"/>
    </row>
    <row r="69" spans="1:44">
      <c r="A69" s="233">
        <v>43723</v>
      </c>
      <c r="B69" s="234">
        <v>0.79335648148148097</v>
      </c>
      <c r="C69" s="225">
        <v>2482</v>
      </c>
      <c r="D69" s="226">
        <v>3590</v>
      </c>
      <c r="E69" s="226">
        <v>1820</v>
      </c>
      <c r="F69" s="226">
        <v>3479</v>
      </c>
      <c r="G69" s="226">
        <v>3559</v>
      </c>
      <c r="H69" s="226">
        <v>2375</v>
      </c>
      <c r="I69" s="226">
        <v>3311</v>
      </c>
      <c r="J69" s="226">
        <v>3992</v>
      </c>
      <c r="K69" s="226">
        <v>4185</v>
      </c>
      <c r="L69" s="107">
        <f t="shared" ref="L69:P69" si="13">AVERAGE(C69:C71)</f>
        <v>3156.6666666666665</v>
      </c>
      <c r="M69" s="160">
        <f t="shared" si="13"/>
        <v>2841.3333333333335</v>
      </c>
      <c r="N69" s="160">
        <f t="shared" si="13"/>
        <v>2731</v>
      </c>
      <c r="O69" s="160">
        <f t="shared" si="13"/>
        <v>3510.3333333333335</v>
      </c>
      <c r="P69" s="160">
        <f t="shared" si="13"/>
        <v>3562.6666666666665</v>
      </c>
      <c r="Q69" s="160">
        <f t="shared" ref="Q69" si="14">AVERAGE(H69:H71)</f>
        <v>3263.3333333333335</v>
      </c>
      <c r="R69" s="160">
        <f t="shared" ref="R69" si="15">AVERAGE(I69:I71)</f>
        <v>2691.3333333333335</v>
      </c>
      <c r="S69" s="160">
        <f t="shared" ref="S69" si="16">AVERAGE(J69:J71)</f>
        <v>3801.3333333333335</v>
      </c>
      <c r="T69" s="160">
        <f t="shared" ref="T69" si="17">AVERAGE(K69:K71)</f>
        <v>3462.6666666666665</v>
      </c>
      <c r="U69" s="232">
        <f>AVERAGE(L69:T69)</f>
        <v>3224.5185185185182</v>
      </c>
      <c r="V69" s="57"/>
      <c r="W69" s="230"/>
      <c r="X69" s="230"/>
      <c r="Y69" s="230"/>
      <c r="Z69" s="230"/>
      <c r="AA69" s="230"/>
      <c r="AB69" s="230"/>
      <c r="AC69" s="230"/>
      <c r="AD69" s="230"/>
      <c r="AE69" s="230"/>
      <c r="AF69" s="230"/>
      <c r="AG69" s="92"/>
      <c r="AH69" s="92"/>
      <c r="AI69" s="92"/>
      <c r="AJ69" s="92"/>
      <c r="AK69" s="92"/>
      <c r="AL69" s="92"/>
      <c r="AM69" s="92"/>
      <c r="AN69" s="92"/>
      <c r="AO69" s="92"/>
      <c r="AP69" s="92"/>
      <c r="AQ69" s="92"/>
      <c r="AR69" s="231"/>
    </row>
    <row r="70" spans="1:44">
      <c r="A70" s="233">
        <v>43723</v>
      </c>
      <c r="B70" s="234">
        <v>0.80724537037037003</v>
      </c>
      <c r="C70" s="225">
        <v>3534</v>
      </c>
      <c r="D70" s="226">
        <v>1863</v>
      </c>
      <c r="E70" s="226">
        <v>3212</v>
      </c>
      <c r="F70" s="226">
        <v>3452</v>
      </c>
      <c r="G70" s="226">
        <v>3084</v>
      </c>
      <c r="H70" s="226">
        <v>3772</v>
      </c>
      <c r="I70" s="226">
        <v>2059</v>
      </c>
      <c r="J70" s="226">
        <v>3854</v>
      </c>
      <c r="K70" s="226">
        <v>2114</v>
      </c>
      <c r="L70" s="107"/>
      <c r="M70" s="160"/>
      <c r="N70" s="160"/>
      <c r="O70" s="160"/>
      <c r="P70" s="160"/>
      <c r="Q70" s="160"/>
      <c r="R70" s="160"/>
      <c r="S70" s="160"/>
      <c r="T70" s="160"/>
      <c r="U70" s="232">
        <f>STDEV(L69:T69)/SQRT(COUNT(L69:T69))</f>
        <v>132.61538315409874</v>
      </c>
      <c r="V70" s="57"/>
      <c r="W70" s="230"/>
      <c r="X70" s="230"/>
      <c r="Y70" s="230"/>
      <c r="Z70" s="230"/>
      <c r="AA70" s="230"/>
      <c r="AB70" s="230"/>
      <c r="AC70" s="230"/>
      <c r="AD70" s="230"/>
      <c r="AE70" s="230"/>
      <c r="AF70" s="230"/>
      <c r="AG70" s="92"/>
      <c r="AH70" s="92"/>
      <c r="AI70" s="92"/>
      <c r="AJ70" s="92"/>
      <c r="AK70" s="92"/>
      <c r="AL70" s="92"/>
      <c r="AM70" s="92"/>
      <c r="AN70" s="92"/>
      <c r="AO70" s="92"/>
      <c r="AP70" s="92"/>
      <c r="AQ70" s="92"/>
      <c r="AR70" s="231"/>
    </row>
    <row r="71" spans="1:44">
      <c r="A71" s="233">
        <v>43723</v>
      </c>
      <c r="B71" s="234">
        <v>0.82113425925925898</v>
      </c>
      <c r="C71" s="225">
        <v>3454</v>
      </c>
      <c r="D71" s="226">
        <v>3071</v>
      </c>
      <c r="E71" s="226">
        <v>3161</v>
      </c>
      <c r="F71" s="226">
        <v>3600</v>
      </c>
      <c r="G71" s="226">
        <v>4045</v>
      </c>
      <c r="H71" s="226">
        <v>3643</v>
      </c>
      <c r="I71" s="226">
        <v>2704</v>
      </c>
      <c r="J71" s="226">
        <v>3558</v>
      </c>
      <c r="K71" s="226">
        <v>4089</v>
      </c>
      <c r="L71" s="107"/>
      <c r="M71" s="160"/>
      <c r="N71" s="160"/>
      <c r="O71" s="160"/>
      <c r="P71" s="160"/>
      <c r="Q71" s="160"/>
      <c r="R71" s="160"/>
      <c r="S71" s="160"/>
      <c r="T71" s="160"/>
      <c r="U71" s="232"/>
      <c r="V71" s="57"/>
      <c r="W71" s="230"/>
      <c r="X71" s="230"/>
      <c r="Y71" s="230"/>
      <c r="Z71" s="230"/>
      <c r="AA71" s="230"/>
      <c r="AB71" s="230"/>
      <c r="AC71" s="230"/>
      <c r="AD71" s="230"/>
      <c r="AE71" s="230"/>
      <c r="AF71" s="230"/>
      <c r="AG71" s="92"/>
      <c r="AH71" s="92"/>
      <c r="AI71" s="92"/>
      <c r="AJ71" s="92"/>
      <c r="AK71" s="92"/>
      <c r="AL71" s="92"/>
      <c r="AM71" s="92"/>
      <c r="AN71" s="92"/>
      <c r="AO71" s="92"/>
      <c r="AP71" s="92"/>
      <c r="AQ71" s="92"/>
      <c r="AR71" s="231"/>
    </row>
    <row r="72" spans="1:44">
      <c r="A72" s="233">
        <v>43723</v>
      </c>
      <c r="B72" s="234">
        <v>0.83502314814814804</v>
      </c>
      <c r="C72" s="225">
        <v>3474</v>
      </c>
      <c r="D72" s="226">
        <v>2956</v>
      </c>
      <c r="E72" s="226">
        <v>3160</v>
      </c>
      <c r="F72" s="226">
        <v>3275</v>
      </c>
      <c r="G72" s="226">
        <v>3133</v>
      </c>
      <c r="H72" s="226">
        <v>3624</v>
      </c>
      <c r="I72" s="226">
        <v>3639</v>
      </c>
      <c r="J72" s="226">
        <v>3363</v>
      </c>
      <c r="K72" s="226">
        <v>4087</v>
      </c>
      <c r="L72" s="107">
        <f t="shared" ref="L72:P72" si="18">AVERAGE(C72:C74)</f>
        <v>3411.6666666666665</v>
      </c>
      <c r="M72" s="160">
        <f t="shared" si="18"/>
        <v>2953</v>
      </c>
      <c r="N72" s="160">
        <f t="shared" si="18"/>
        <v>2974</v>
      </c>
      <c r="O72" s="160">
        <f t="shared" si="18"/>
        <v>3373.6666666666665</v>
      </c>
      <c r="P72" s="160">
        <f t="shared" si="18"/>
        <v>3467</v>
      </c>
      <c r="Q72" s="160">
        <f t="shared" ref="Q72" si="19">AVERAGE(H72:H74)</f>
        <v>3182.3333333333335</v>
      </c>
      <c r="R72" s="160">
        <f t="shared" ref="R72" si="20">AVERAGE(I72:I74)</f>
        <v>3610</v>
      </c>
      <c r="S72" s="160">
        <f t="shared" ref="S72" si="21">AVERAGE(J72:J74)</f>
        <v>3589</v>
      </c>
      <c r="T72" s="160">
        <f t="shared" ref="T72" si="22">AVERAGE(K72:K74)</f>
        <v>3799</v>
      </c>
      <c r="U72" s="232">
        <f>AVERAGE(L72:T72)</f>
        <v>3373.2962962962961</v>
      </c>
      <c r="V72" s="57"/>
      <c r="W72" s="230"/>
      <c r="X72" s="230"/>
      <c r="Y72" s="230"/>
      <c r="Z72" s="230"/>
      <c r="AA72" s="230"/>
      <c r="AB72" s="230"/>
      <c r="AC72" s="230"/>
      <c r="AD72" s="230"/>
      <c r="AE72" s="230"/>
      <c r="AF72" s="230"/>
      <c r="AG72" s="92"/>
      <c r="AH72" s="92"/>
      <c r="AI72" s="92"/>
      <c r="AJ72" s="92"/>
      <c r="AK72" s="92"/>
      <c r="AL72" s="92"/>
      <c r="AM72" s="92"/>
      <c r="AN72" s="92"/>
      <c r="AO72" s="92"/>
      <c r="AP72" s="92"/>
      <c r="AQ72" s="92"/>
      <c r="AR72" s="231"/>
    </row>
    <row r="73" spans="1:44">
      <c r="A73" s="233">
        <v>43723</v>
      </c>
      <c r="B73" s="234">
        <v>0.84891203703703599</v>
      </c>
      <c r="C73" s="225">
        <v>3591</v>
      </c>
      <c r="D73" s="226">
        <v>3084</v>
      </c>
      <c r="E73" s="226">
        <v>2846</v>
      </c>
      <c r="F73" s="226">
        <v>3480</v>
      </c>
      <c r="G73" s="226">
        <v>4079</v>
      </c>
      <c r="H73" s="226">
        <v>2917</v>
      </c>
      <c r="I73" s="226">
        <v>3755</v>
      </c>
      <c r="J73" s="226">
        <v>3874</v>
      </c>
      <c r="K73" s="226">
        <v>4013</v>
      </c>
      <c r="L73" s="107"/>
      <c r="M73" s="160"/>
      <c r="N73" s="160"/>
      <c r="O73" s="160"/>
      <c r="P73" s="160"/>
      <c r="Q73" s="160"/>
      <c r="R73" s="160"/>
      <c r="S73" s="160"/>
      <c r="T73" s="160"/>
      <c r="U73" s="232">
        <f>STDEV(L72:T72)/SQRT(COUNT(L72:T72))</f>
        <v>96.219262278768838</v>
      </c>
      <c r="V73" s="57"/>
      <c r="W73" s="230"/>
      <c r="X73" s="230"/>
      <c r="Y73" s="230"/>
      <c r="Z73" s="230"/>
      <c r="AA73" s="230"/>
      <c r="AB73" s="230"/>
      <c r="AC73" s="230"/>
      <c r="AD73" s="230"/>
      <c r="AE73" s="230"/>
      <c r="AF73" s="230"/>
      <c r="AG73" s="92"/>
      <c r="AH73" s="92"/>
      <c r="AI73" s="92"/>
      <c r="AJ73" s="92"/>
      <c r="AK73" s="92"/>
      <c r="AL73" s="92"/>
      <c r="AM73" s="92"/>
      <c r="AN73" s="92"/>
      <c r="AO73" s="92"/>
      <c r="AP73" s="92"/>
      <c r="AQ73" s="92"/>
      <c r="AR73" s="231"/>
    </row>
    <row r="74" spans="1:44">
      <c r="A74" s="233">
        <v>43723</v>
      </c>
      <c r="B74" s="234">
        <v>0.86280092592592506</v>
      </c>
      <c r="C74" s="225">
        <v>3170</v>
      </c>
      <c r="D74" s="226">
        <v>2819</v>
      </c>
      <c r="E74" s="226">
        <v>2916</v>
      </c>
      <c r="F74" s="226">
        <v>3366</v>
      </c>
      <c r="G74" s="226">
        <v>3189</v>
      </c>
      <c r="H74" s="226">
        <v>3006</v>
      </c>
      <c r="I74" s="226">
        <v>3436</v>
      </c>
      <c r="J74" s="226">
        <v>3530</v>
      </c>
      <c r="K74" s="226">
        <v>3297</v>
      </c>
      <c r="L74" s="107"/>
      <c r="M74" s="160"/>
      <c r="N74" s="160"/>
      <c r="O74" s="160"/>
      <c r="P74" s="160"/>
      <c r="Q74" s="160"/>
      <c r="R74" s="160"/>
      <c r="S74" s="160"/>
      <c r="T74" s="160"/>
      <c r="U74" s="232"/>
      <c r="V74" s="57"/>
      <c r="W74" s="230"/>
      <c r="X74" s="230"/>
      <c r="Y74" s="230"/>
      <c r="Z74" s="230"/>
      <c r="AA74" s="230"/>
      <c r="AB74" s="230"/>
      <c r="AC74" s="230"/>
      <c r="AD74" s="230"/>
      <c r="AE74" s="230"/>
      <c r="AF74" s="230"/>
      <c r="AG74" s="92"/>
      <c r="AH74" s="92"/>
      <c r="AI74" s="92"/>
      <c r="AJ74" s="92"/>
      <c r="AK74" s="92"/>
      <c r="AL74" s="92"/>
      <c r="AM74" s="92"/>
      <c r="AN74" s="92"/>
      <c r="AO74" s="92"/>
      <c r="AP74" s="92"/>
      <c r="AQ74" s="92"/>
      <c r="AR74" s="231"/>
    </row>
    <row r="75" spans="1:44">
      <c r="A75" s="233">
        <v>43723</v>
      </c>
      <c r="B75" s="234">
        <v>0.87668981481481401</v>
      </c>
      <c r="C75" s="225">
        <v>3273</v>
      </c>
      <c r="D75" s="226">
        <v>3329</v>
      </c>
      <c r="E75" s="226">
        <v>1722</v>
      </c>
      <c r="F75" s="226">
        <v>3247</v>
      </c>
      <c r="G75" s="226">
        <v>3025</v>
      </c>
      <c r="H75" s="226">
        <v>3415</v>
      </c>
      <c r="I75" s="226">
        <v>3517</v>
      </c>
      <c r="J75" s="226">
        <v>3169</v>
      </c>
      <c r="K75" s="226">
        <v>3604</v>
      </c>
      <c r="L75" s="107">
        <f t="shared" ref="L75:P75" si="23">AVERAGE(C75:C77)</f>
        <v>3093.6666666666665</v>
      </c>
      <c r="M75" s="160">
        <f t="shared" si="23"/>
        <v>2548.6666666666665</v>
      </c>
      <c r="N75" s="160">
        <f t="shared" si="23"/>
        <v>2603.6666666666665</v>
      </c>
      <c r="O75" s="160">
        <f t="shared" si="23"/>
        <v>2869.6666666666665</v>
      </c>
      <c r="P75" s="160">
        <f t="shared" si="23"/>
        <v>3342.6666666666665</v>
      </c>
      <c r="Q75" s="160">
        <f t="shared" ref="Q75" si="24">AVERAGE(H75:H77)</f>
        <v>3088.6666666666665</v>
      </c>
      <c r="R75" s="160">
        <f t="shared" ref="R75" si="25">AVERAGE(I75:I77)</f>
        <v>2984</v>
      </c>
      <c r="S75" s="160">
        <f t="shared" ref="S75" si="26">AVERAGE(J75:J77)</f>
        <v>2962.6666666666665</v>
      </c>
      <c r="T75" s="160">
        <f t="shared" ref="T75" si="27">AVERAGE(K75:K77)</f>
        <v>2828</v>
      </c>
      <c r="U75" s="232">
        <f>AVERAGE(L75:T75)</f>
        <v>2924.6296296296296</v>
      </c>
      <c r="V75" s="57"/>
      <c r="W75" s="230"/>
      <c r="X75" s="230"/>
      <c r="Y75" s="230"/>
      <c r="Z75" s="230"/>
      <c r="AA75" s="230"/>
      <c r="AB75" s="230"/>
      <c r="AC75" s="230"/>
      <c r="AD75" s="230"/>
      <c r="AE75" s="230"/>
      <c r="AF75" s="230"/>
      <c r="AG75" s="92"/>
      <c r="AH75" s="92"/>
      <c r="AI75" s="92"/>
      <c r="AJ75" s="92"/>
      <c r="AK75" s="92"/>
      <c r="AL75" s="92"/>
      <c r="AM75" s="92"/>
      <c r="AN75" s="92"/>
      <c r="AO75" s="92"/>
      <c r="AP75" s="92"/>
      <c r="AQ75" s="92"/>
      <c r="AR75" s="231"/>
    </row>
    <row r="76" spans="1:44">
      <c r="A76" s="233">
        <v>43723</v>
      </c>
      <c r="B76" s="234">
        <v>0.89057870370370373</v>
      </c>
      <c r="C76" s="225">
        <v>3168</v>
      </c>
      <c r="D76" s="226">
        <v>1922</v>
      </c>
      <c r="E76" s="226">
        <v>2765</v>
      </c>
      <c r="F76" s="226">
        <v>3093</v>
      </c>
      <c r="G76" s="226">
        <v>2717</v>
      </c>
      <c r="H76" s="226">
        <v>2653</v>
      </c>
      <c r="I76" s="226">
        <v>3118</v>
      </c>
      <c r="J76" s="226">
        <v>3397</v>
      </c>
      <c r="K76" s="226">
        <v>2487</v>
      </c>
      <c r="L76" s="107"/>
      <c r="M76" s="160"/>
      <c r="N76" s="160"/>
      <c r="O76" s="160"/>
      <c r="P76" s="160"/>
      <c r="Q76" s="160"/>
      <c r="R76" s="160"/>
      <c r="S76" s="160"/>
      <c r="T76" s="160"/>
      <c r="U76" s="232">
        <f>STDEV(L75:T75)/SQRT(COUNT(L75:T75))</f>
        <v>82.658255330071228</v>
      </c>
      <c r="V76" s="57"/>
      <c r="W76" s="230"/>
      <c r="X76" s="230"/>
      <c r="Y76" s="230"/>
      <c r="Z76" s="230"/>
      <c r="AA76" s="230"/>
      <c r="AB76" s="230"/>
      <c r="AC76" s="230"/>
      <c r="AD76" s="230"/>
      <c r="AE76" s="230"/>
      <c r="AF76" s="230"/>
      <c r="AG76" s="92"/>
      <c r="AH76" s="92"/>
      <c r="AI76" s="92"/>
      <c r="AJ76" s="92"/>
      <c r="AK76" s="92"/>
      <c r="AL76" s="92"/>
      <c r="AM76" s="92"/>
      <c r="AN76" s="92"/>
      <c r="AO76" s="92"/>
      <c r="AP76" s="92"/>
      <c r="AQ76" s="92"/>
      <c r="AR76" s="231"/>
    </row>
    <row r="77" spans="1:44">
      <c r="A77" s="233">
        <v>43723</v>
      </c>
      <c r="B77" s="234">
        <v>0.90446759259259202</v>
      </c>
      <c r="C77" s="225">
        <v>2840</v>
      </c>
      <c r="D77" s="226">
        <v>2395</v>
      </c>
      <c r="E77" s="226">
        <v>3324</v>
      </c>
      <c r="F77" s="226">
        <v>2269</v>
      </c>
      <c r="G77" s="226">
        <v>4286</v>
      </c>
      <c r="H77" s="226">
        <v>3198</v>
      </c>
      <c r="I77" s="226">
        <v>2317</v>
      </c>
      <c r="J77" s="226">
        <v>2322</v>
      </c>
      <c r="K77" s="226">
        <v>2393</v>
      </c>
      <c r="L77" s="107"/>
      <c r="M77" s="160"/>
      <c r="N77" s="160"/>
      <c r="O77" s="160"/>
      <c r="P77" s="160"/>
      <c r="Q77" s="160"/>
      <c r="R77" s="160"/>
      <c r="S77" s="160"/>
      <c r="T77" s="160"/>
      <c r="U77" s="232"/>
      <c r="V77" s="57"/>
      <c r="W77" s="230"/>
      <c r="X77" s="230"/>
      <c r="Y77" s="230"/>
      <c r="Z77" s="230"/>
      <c r="AA77" s="230"/>
      <c r="AB77" s="230"/>
      <c r="AC77" s="230"/>
      <c r="AD77" s="230"/>
      <c r="AE77" s="230"/>
      <c r="AF77" s="230"/>
      <c r="AG77" s="92"/>
      <c r="AH77" s="92"/>
      <c r="AI77" s="92"/>
      <c r="AJ77" s="92"/>
      <c r="AK77" s="92"/>
      <c r="AL77" s="92"/>
      <c r="AM77" s="92"/>
      <c r="AN77" s="92"/>
      <c r="AO77" s="92"/>
      <c r="AP77" s="92"/>
      <c r="AQ77" s="92"/>
      <c r="AR77" s="231"/>
    </row>
    <row r="78" spans="1:44">
      <c r="A78" s="233">
        <v>43723</v>
      </c>
      <c r="B78" s="234">
        <v>0.91835648148148097</v>
      </c>
      <c r="C78" s="225">
        <v>2956</v>
      </c>
      <c r="D78" s="226">
        <v>3359</v>
      </c>
      <c r="E78" s="226">
        <v>2257</v>
      </c>
      <c r="F78" s="226">
        <v>2280</v>
      </c>
      <c r="G78" s="226">
        <v>3128</v>
      </c>
      <c r="H78" s="226">
        <v>3231</v>
      </c>
      <c r="I78" s="226">
        <v>1992</v>
      </c>
      <c r="J78" s="226">
        <v>3996</v>
      </c>
      <c r="K78" s="226">
        <v>3542</v>
      </c>
      <c r="L78" s="107">
        <f t="shared" ref="L78:P78" si="28">AVERAGE(C78:C80)</f>
        <v>2653.6666666666665</v>
      </c>
      <c r="M78" s="160">
        <f t="shared" si="28"/>
        <v>3174.6666666666665</v>
      </c>
      <c r="N78" s="160">
        <f t="shared" si="28"/>
        <v>2844.6666666666665</v>
      </c>
      <c r="O78" s="160">
        <f t="shared" si="28"/>
        <v>2402.6666666666665</v>
      </c>
      <c r="P78" s="160">
        <f t="shared" si="28"/>
        <v>2723.3333333333335</v>
      </c>
      <c r="Q78" s="160">
        <f t="shared" ref="Q78" si="29">AVERAGE(H78:H80)</f>
        <v>2716.6666666666665</v>
      </c>
      <c r="R78" s="160">
        <f t="shared" ref="R78" si="30">AVERAGE(I78:I80)</f>
        <v>3009.3333333333335</v>
      </c>
      <c r="S78" s="160">
        <f t="shared" ref="S78" si="31">AVERAGE(J78:J80)</f>
        <v>3628.6666666666665</v>
      </c>
      <c r="T78" s="160">
        <f t="shared" ref="T78" si="32">AVERAGE(K78:K80)</f>
        <v>3964</v>
      </c>
      <c r="U78" s="232">
        <f>AVERAGE(L78:T78)</f>
        <v>3013.0740740740744</v>
      </c>
      <c r="V78" s="57"/>
      <c r="W78" s="230"/>
      <c r="X78" s="230"/>
      <c r="Y78" s="230"/>
      <c r="Z78" s="230"/>
      <c r="AA78" s="230"/>
      <c r="AB78" s="230"/>
      <c r="AC78" s="230"/>
      <c r="AD78" s="230"/>
      <c r="AE78" s="230"/>
      <c r="AF78" s="230"/>
      <c r="AG78" s="92"/>
      <c r="AH78" s="92"/>
      <c r="AI78" s="92"/>
      <c r="AJ78" s="92"/>
      <c r="AK78" s="92"/>
      <c r="AL78" s="92"/>
      <c r="AM78" s="92"/>
      <c r="AN78" s="92"/>
      <c r="AO78" s="92"/>
      <c r="AP78" s="92"/>
      <c r="AQ78" s="92"/>
      <c r="AR78" s="231"/>
    </row>
    <row r="79" spans="1:44">
      <c r="A79" s="233">
        <v>43723</v>
      </c>
      <c r="B79" s="234">
        <v>0.93224537037036903</v>
      </c>
      <c r="C79" s="225">
        <v>2856</v>
      </c>
      <c r="D79" s="226">
        <v>3003</v>
      </c>
      <c r="E79" s="226">
        <v>2919</v>
      </c>
      <c r="F79" s="226">
        <v>2575</v>
      </c>
      <c r="G79" s="226">
        <v>2037</v>
      </c>
      <c r="H79" s="226">
        <v>2558</v>
      </c>
      <c r="I79" s="226">
        <v>3586</v>
      </c>
      <c r="J79" s="226">
        <v>3942</v>
      </c>
      <c r="K79" s="226">
        <v>4236</v>
      </c>
      <c r="L79" s="107"/>
      <c r="M79" s="160"/>
      <c r="N79" s="160"/>
      <c r="O79" s="160"/>
      <c r="P79" s="160"/>
      <c r="Q79" s="160"/>
      <c r="R79" s="160"/>
      <c r="S79" s="160"/>
      <c r="T79" s="160"/>
      <c r="U79" s="232">
        <f>STDEV(L78:T78)/SQRT(COUNT(L78:T78))</f>
        <v>167.1359853105663</v>
      </c>
      <c r="V79" s="57"/>
      <c r="W79" s="230"/>
      <c r="X79" s="230"/>
      <c r="Y79" s="230"/>
      <c r="Z79" s="230"/>
      <c r="AA79" s="230"/>
      <c r="AB79" s="230"/>
      <c r="AC79" s="230"/>
      <c r="AD79" s="230"/>
      <c r="AE79" s="230"/>
      <c r="AF79" s="230"/>
      <c r="AG79" s="92"/>
      <c r="AH79" s="92"/>
      <c r="AI79" s="92"/>
      <c r="AJ79" s="92"/>
      <c r="AK79" s="92"/>
      <c r="AL79" s="92"/>
      <c r="AM79" s="92"/>
      <c r="AN79" s="92"/>
      <c r="AO79" s="92"/>
      <c r="AP79" s="92"/>
      <c r="AQ79" s="92"/>
      <c r="AR79" s="231"/>
    </row>
    <row r="80" spans="1:44">
      <c r="A80" s="233">
        <v>43723</v>
      </c>
      <c r="B80" s="234">
        <v>0.94613425925925798</v>
      </c>
      <c r="C80" s="225">
        <v>2149</v>
      </c>
      <c r="D80" s="226">
        <v>3162</v>
      </c>
      <c r="E80" s="226">
        <v>3358</v>
      </c>
      <c r="F80" s="226">
        <v>2353</v>
      </c>
      <c r="G80" s="226">
        <v>3005</v>
      </c>
      <c r="H80" s="226">
        <v>2361</v>
      </c>
      <c r="I80" s="226">
        <v>3450</v>
      </c>
      <c r="J80" s="226">
        <v>2948</v>
      </c>
      <c r="K80" s="226">
        <v>4114</v>
      </c>
      <c r="L80" s="107"/>
      <c r="M80" s="160"/>
      <c r="N80" s="160"/>
      <c r="O80" s="160"/>
      <c r="P80" s="160"/>
      <c r="Q80" s="160"/>
      <c r="R80" s="160"/>
      <c r="S80" s="160"/>
      <c r="T80" s="160"/>
      <c r="U80" s="232"/>
      <c r="V80" s="57"/>
      <c r="W80" s="230"/>
      <c r="X80" s="230"/>
      <c r="Y80" s="230"/>
      <c r="Z80" s="230"/>
      <c r="AA80" s="230"/>
      <c r="AB80" s="230"/>
      <c r="AC80" s="230"/>
      <c r="AD80" s="230"/>
      <c r="AE80" s="230"/>
      <c r="AF80" s="230"/>
      <c r="AG80" s="92"/>
      <c r="AH80" s="92"/>
      <c r="AI80" s="92"/>
      <c r="AJ80" s="92"/>
      <c r="AK80" s="92"/>
      <c r="AL80" s="92"/>
      <c r="AM80" s="92"/>
      <c r="AN80" s="92"/>
      <c r="AO80" s="92"/>
      <c r="AP80" s="92"/>
      <c r="AQ80" s="92"/>
      <c r="AR80" s="231"/>
    </row>
    <row r="81" spans="1:44">
      <c r="A81" s="233">
        <v>43723</v>
      </c>
      <c r="B81" s="234">
        <v>0.96002314814814704</v>
      </c>
      <c r="C81" s="225">
        <v>2562</v>
      </c>
      <c r="D81" s="226">
        <v>3181</v>
      </c>
      <c r="E81" s="226">
        <v>2944</v>
      </c>
      <c r="F81" s="226">
        <v>3252</v>
      </c>
      <c r="G81" s="226">
        <v>3414</v>
      </c>
      <c r="H81" s="226">
        <v>3383</v>
      </c>
      <c r="I81" s="226">
        <v>3369</v>
      </c>
      <c r="J81" s="226">
        <v>3566</v>
      </c>
      <c r="K81" s="226">
        <v>3960</v>
      </c>
      <c r="L81" s="107">
        <f t="shared" ref="L81:P81" si="33">AVERAGE(C81:C83)</f>
        <v>2751.6666666666665</v>
      </c>
      <c r="M81" s="160">
        <f t="shared" si="33"/>
        <v>2262</v>
      </c>
      <c r="N81" s="160">
        <f t="shared" si="33"/>
        <v>2966.6666666666665</v>
      </c>
      <c r="O81" s="160">
        <f t="shared" si="33"/>
        <v>2956</v>
      </c>
      <c r="P81" s="160">
        <f t="shared" si="33"/>
        <v>2964</v>
      </c>
      <c r="Q81" s="160">
        <f t="shared" ref="Q81" si="34">AVERAGE(H81:H83)</f>
        <v>3183.3333333333335</v>
      </c>
      <c r="R81" s="160">
        <f t="shared" ref="R81" si="35">AVERAGE(I81:I83)</f>
        <v>3102.3333333333335</v>
      </c>
      <c r="S81" s="160">
        <f t="shared" ref="S81" si="36">AVERAGE(J81:J83)</f>
        <v>3352.3333333333335</v>
      </c>
      <c r="T81" s="160">
        <f t="shared" ref="T81" si="37">AVERAGE(K81:K83)</f>
        <v>3733</v>
      </c>
      <c r="U81" s="232">
        <f>AVERAGE(L81:T81)</f>
        <v>3030.1481481481478</v>
      </c>
      <c r="V81" s="57"/>
      <c r="W81" s="230"/>
      <c r="X81" s="230"/>
      <c r="Y81" s="230"/>
      <c r="Z81" s="230"/>
      <c r="AA81" s="230"/>
      <c r="AB81" s="230"/>
      <c r="AC81" s="230"/>
      <c r="AD81" s="230"/>
      <c r="AE81" s="230"/>
      <c r="AF81" s="230"/>
      <c r="AG81" s="92"/>
      <c r="AH81" s="92"/>
      <c r="AI81" s="92"/>
      <c r="AJ81" s="92"/>
      <c r="AK81" s="92"/>
      <c r="AL81" s="92"/>
      <c r="AM81" s="92"/>
      <c r="AN81" s="92"/>
      <c r="AO81" s="92"/>
      <c r="AP81" s="92"/>
      <c r="AQ81" s="92"/>
      <c r="AR81" s="231"/>
    </row>
    <row r="82" spans="1:44">
      <c r="A82" s="233">
        <v>43723</v>
      </c>
      <c r="B82" s="234">
        <v>0.97391203703703599</v>
      </c>
      <c r="C82" s="225">
        <v>2717</v>
      </c>
      <c r="D82" s="226">
        <v>1955</v>
      </c>
      <c r="E82" s="226">
        <v>3132</v>
      </c>
      <c r="F82" s="226">
        <v>3158</v>
      </c>
      <c r="G82" s="226">
        <v>2813</v>
      </c>
      <c r="H82" s="226">
        <v>2662</v>
      </c>
      <c r="I82" s="226">
        <v>2664</v>
      </c>
      <c r="J82" s="226">
        <v>3485</v>
      </c>
      <c r="K82" s="226">
        <v>2885</v>
      </c>
      <c r="L82" s="107"/>
      <c r="M82" s="160"/>
      <c r="N82" s="160"/>
      <c r="O82" s="160"/>
      <c r="P82" s="160"/>
      <c r="Q82" s="160"/>
      <c r="R82" s="160"/>
      <c r="S82" s="160"/>
      <c r="T82" s="160"/>
      <c r="U82" s="232">
        <f>STDEV(L81:T81)/SQRT(COUNT(L81:T81))</f>
        <v>134.78312610885911</v>
      </c>
      <c r="V82" s="57"/>
      <c r="W82" s="230"/>
      <c r="X82" s="230"/>
      <c r="Y82" s="230"/>
      <c r="Z82" s="230"/>
      <c r="AA82" s="230"/>
      <c r="AB82" s="230"/>
      <c r="AC82" s="230"/>
      <c r="AD82" s="230"/>
      <c r="AE82" s="230"/>
      <c r="AF82" s="230"/>
      <c r="AG82" s="92"/>
      <c r="AH82" s="92"/>
      <c r="AI82" s="92"/>
      <c r="AJ82" s="92"/>
      <c r="AK82" s="92"/>
      <c r="AL82" s="92"/>
      <c r="AM82" s="92"/>
      <c r="AN82" s="92"/>
      <c r="AO82" s="92"/>
      <c r="AP82" s="92"/>
      <c r="AQ82" s="92"/>
      <c r="AR82" s="231"/>
    </row>
    <row r="83" spans="1:44">
      <c r="A83" s="233">
        <v>43723</v>
      </c>
      <c r="B83" s="234">
        <v>0.98780092592592506</v>
      </c>
      <c r="C83" s="225">
        <v>2976</v>
      </c>
      <c r="D83" s="226">
        <v>1650</v>
      </c>
      <c r="E83" s="226">
        <v>2824</v>
      </c>
      <c r="F83" s="226">
        <v>2458</v>
      </c>
      <c r="G83" s="226">
        <v>2665</v>
      </c>
      <c r="H83" s="226">
        <v>3505</v>
      </c>
      <c r="I83" s="226">
        <v>3274</v>
      </c>
      <c r="J83" s="226">
        <v>3006</v>
      </c>
      <c r="K83" s="226">
        <v>4354</v>
      </c>
      <c r="L83" s="107"/>
      <c r="M83" s="160"/>
      <c r="N83" s="160"/>
      <c r="O83" s="160"/>
      <c r="P83" s="160"/>
      <c r="Q83" s="160"/>
      <c r="R83" s="160"/>
      <c r="S83" s="160"/>
      <c r="T83" s="160"/>
      <c r="U83" s="232"/>
      <c r="V83" s="57"/>
      <c r="W83" s="230"/>
      <c r="X83" s="230"/>
      <c r="Y83" s="230"/>
      <c r="Z83" s="230"/>
      <c r="AA83" s="230"/>
      <c r="AB83" s="230"/>
      <c r="AC83" s="230"/>
      <c r="AD83" s="230"/>
      <c r="AE83" s="230"/>
      <c r="AF83" s="230"/>
      <c r="AG83" s="92"/>
      <c r="AH83" s="92"/>
      <c r="AI83" s="92"/>
      <c r="AJ83" s="92"/>
      <c r="AK83" s="92"/>
      <c r="AL83" s="92"/>
      <c r="AM83" s="92"/>
      <c r="AN83" s="92"/>
      <c r="AO83" s="92"/>
      <c r="AP83" s="92"/>
      <c r="AQ83" s="92"/>
      <c r="AR83" s="231"/>
    </row>
    <row r="84" spans="1:44">
      <c r="A84" s="233">
        <v>43724</v>
      </c>
      <c r="B84" s="234">
        <v>1.0016898148148148</v>
      </c>
      <c r="C84" s="225">
        <v>2090</v>
      </c>
      <c r="D84" s="226">
        <v>1262</v>
      </c>
      <c r="E84" s="226">
        <v>1761</v>
      </c>
      <c r="F84" s="226">
        <v>2910</v>
      </c>
      <c r="G84" s="226">
        <v>1949</v>
      </c>
      <c r="H84" s="226">
        <v>3015</v>
      </c>
      <c r="I84" s="226">
        <v>3648</v>
      </c>
      <c r="J84" s="226">
        <v>3329</v>
      </c>
      <c r="K84" s="226">
        <v>4132</v>
      </c>
      <c r="L84" s="107">
        <f t="shared" ref="L84:P84" si="38">AVERAGE(C84:C86)</f>
        <v>2547.6666666666665</v>
      </c>
      <c r="M84" s="160">
        <f t="shared" si="38"/>
        <v>2823.6666666666665</v>
      </c>
      <c r="N84" s="160">
        <f t="shared" si="38"/>
        <v>2539.6666666666665</v>
      </c>
      <c r="O84" s="160">
        <f t="shared" si="38"/>
        <v>2739.3333333333335</v>
      </c>
      <c r="P84" s="160">
        <f t="shared" si="38"/>
        <v>2149.3333333333335</v>
      </c>
      <c r="Q84" s="160">
        <f t="shared" ref="Q84" si="39">AVERAGE(H84:H86)</f>
        <v>2817.3333333333335</v>
      </c>
      <c r="R84" s="160">
        <f t="shared" ref="R84" si="40">AVERAGE(I84:I86)</f>
        <v>3053.3333333333335</v>
      </c>
      <c r="S84" s="160">
        <f t="shared" ref="S84" si="41">AVERAGE(J84:J86)</f>
        <v>3207</v>
      </c>
      <c r="T84" s="160">
        <f t="shared" ref="T84" si="42">AVERAGE(K84:K86)</f>
        <v>3808.6666666666665</v>
      </c>
      <c r="U84" s="232">
        <f>AVERAGE(L84:T84)</f>
        <v>2854.0000000000005</v>
      </c>
      <c r="V84" s="57"/>
      <c r="W84" s="230"/>
      <c r="X84" s="230"/>
      <c r="Y84" s="230"/>
      <c r="Z84" s="230"/>
      <c r="AA84" s="230"/>
      <c r="AB84" s="230"/>
      <c r="AC84" s="230"/>
      <c r="AD84" s="230"/>
      <c r="AE84" s="230"/>
      <c r="AF84" s="230"/>
      <c r="AG84" s="92"/>
      <c r="AH84" s="92"/>
      <c r="AI84" s="92"/>
      <c r="AJ84" s="92"/>
      <c r="AK84" s="92"/>
      <c r="AL84" s="92"/>
      <c r="AM84" s="92"/>
      <c r="AN84" s="92"/>
      <c r="AO84" s="92"/>
      <c r="AP84" s="92"/>
      <c r="AQ84" s="92"/>
      <c r="AR84" s="231"/>
    </row>
    <row r="85" spans="1:44">
      <c r="A85" s="233">
        <v>43724</v>
      </c>
      <c r="B85" s="234">
        <v>1.0155787037037001</v>
      </c>
      <c r="C85" s="225">
        <v>2528</v>
      </c>
      <c r="D85" s="226">
        <v>3648</v>
      </c>
      <c r="E85" s="226">
        <v>2452</v>
      </c>
      <c r="F85" s="226">
        <v>2391</v>
      </c>
      <c r="G85" s="226">
        <v>2505</v>
      </c>
      <c r="H85" s="226">
        <v>2109</v>
      </c>
      <c r="I85" s="226">
        <v>3235</v>
      </c>
      <c r="J85" s="226">
        <v>3280</v>
      </c>
      <c r="K85" s="226">
        <v>3914</v>
      </c>
      <c r="L85" s="107"/>
      <c r="M85" s="160"/>
      <c r="N85" s="160"/>
      <c r="O85" s="160"/>
      <c r="P85" s="160"/>
      <c r="Q85" s="160"/>
      <c r="R85" s="160"/>
      <c r="S85" s="160"/>
      <c r="T85" s="160"/>
      <c r="U85" s="232">
        <f>STDEV(L84:T84)/SQRT(COUNT(L84:T84))</f>
        <v>157.24825069195109</v>
      </c>
      <c r="V85" s="57"/>
      <c r="W85" s="230"/>
      <c r="X85" s="230"/>
      <c r="Y85" s="230"/>
      <c r="Z85" s="230"/>
      <c r="AA85" s="230"/>
      <c r="AB85" s="230"/>
      <c r="AC85" s="230"/>
      <c r="AD85" s="230"/>
      <c r="AE85" s="230"/>
      <c r="AF85" s="230"/>
      <c r="AG85" s="92"/>
      <c r="AH85" s="92"/>
      <c r="AI85" s="92"/>
      <c r="AJ85" s="92"/>
      <c r="AK85" s="92"/>
      <c r="AL85" s="92"/>
      <c r="AM85" s="92"/>
      <c r="AN85" s="92"/>
      <c r="AO85" s="92"/>
      <c r="AP85" s="92"/>
      <c r="AQ85" s="92"/>
      <c r="AR85" s="231"/>
    </row>
    <row r="86" spans="1:44">
      <c r="A86" s="233">
        <v>43724</v>
      </c>
      <c r="B86" s="234">
        <v>1.02946759259259</v>
      </c>
      <c r="C86" s="225">
        <v>3025</v>
      </c>
      <c r="D86" s="226">
        <v>3561</v>
      </c>
      <c r="E86" s="226">
        <v>3406</v>
      </c>
      <c r="F86" s="226">
        <v>2917</v>
      </c>
      <c r="G86" s="226">
        <v>1994</v>
      </c>
      <c r="H86" s="226">
        <v>3328</v>
      </c>
      <c r="I86" s="226">
        <v>2277</v>
      </c>
      <c r="J86" s="226">
        <v>3012</v>
      </c>
      <c r="K86" s="226">
        <v>3380</v>
      </c>
      <c r="L86" s="107"/>
      <c r="M86" s="160"/>
      <c r="N86" s="160"/>
      <c r="O86" s="160"/>
      <c r="P86" s="160"/>
      <c r="Q86" s="160"/>
      <c r="R86" s="160"/>
      <c r="S86" s="160"/>
      <c r="T86" s="160"/>
      <c r="U86" s="232"/>
      <c r="V86" s="57"/>
      <c r="W86" s="230"/>
      <c r="X86" s="230"/>
      <c r="Y86" s="230"/>
      <c r="Z86" s="230"/>
      <c r="AA86" s="230"/>
      <c r="AB86" s="230"/>
      <c r="AC86" s="230"/>
      <c r="AD86" s="230"/>
      <c r="AE86" s="230"/>
      <c r="AF86" s="230"/>
      <c r="AG86" s="92"/>
      <c r="AH86" s="92"/>
      <c r="AI86" s="92"/>
      <c r="AJ86" s="92"/>
      <c r="AK86" s="92"/>
      <c r="AL86" s="92"/>
      <c r="AM86" s="92"/>
      <c r="AN86" s="92"/>
      <c r="AO86" s="92"/>
      <c r="AP86" s="92"/>
      <c r="AQ86" s="92"/>
      <c r="AR86" s="231"/>
    </row>
    <row r="87" spans="1:44">
      <c r="A87" s="233">
        <v>43724</v>
      </c>
      <c r="B87" s="234">
        <v>1.04335648148148</v>
      </c>
      <c r="C87" s="225">
        <v>3145</v>
      </c>
      <c r="D87" s="226">
        <v>3451</v>
      </c>
      <c r="E87" s="226">
        <v>2405</v>
      </c>
      <c r="F87" s="226">
        <v>2845</v>
      </c>
      <c r="G87" s="226">
        <v>3477</v>
      </c>
      <c r="H87" s="226">
        <v>3005</v>
      </c>
      <c r="I87" s="226">
        <v>3365</v>
      </c>
      <c r="J87" s="226">
        <v>3530</v>
      </c>
      <c r="K87" s="226">
        <v>3427</v>
      </c>
      <c r="L87" s="107">
        <f t="shared" ref="L87:P87" si="43">AVERAGE(C87:C89)</f>
        <v>2970</v>
      </c>
      <c r="M87" s="160">
        <f t="shared" si="43"/>
        <v>3068.6666666666665</v>
      </c>
      <c r="N87" s="160">
        <f t="shared" si="43"/>
        <v>2442</v>
      </c>
      <c r="O87" s="160">
        <f t="shared" si="43"/>
        <v>3047.3333333333335</v>
      </c>
      <c r="P87" s="160">
        <f t="shared" si="43"/>
        <v>2697.6666666666665</v>
      </c>
      <c r="Q87" s="160">
        <f t="shared" ref="Q87" si="44">AVERAGE(H87:H89)</f>
        <v>2986.6666666666665</v>
      </c>
      <c r="R87" s="160">
        <f t="shared" ref="R87" si="45">AVERAGE(I87:I89)</f>
        <v>3328.6666666666665</v>
      </c>
      <c r="S87" s="160">
        <f t="shared" ref="S87" si="46">AVERAGE(J87:J89)</f>
        <v>2595.6666666666665</v>
      </c>
      <c r="T87" s="160">
        <f t="shared" ref="T87" si="47">AVERAGE(K87:K89)</f>
        <v>2731</v>
      </c>
      <c r="U87" s="232">
        <f>AVERAGE(L87:T87)</f>
        <v>2874.1851851851852</v>
      </c>
      <c r="V87" s="57"/>
      <c r="W87" s="230"/>
      <c r="X87" s="230"/>
      <c r="Y87" s="230"/>
      <c r="Z87" s="230"/>
      <c r="AA87" s="230"/>
      <c r="AB87" s="230"/>
      <c r="AC87" s="230"/>
      <c r="AD87" s="230"/>
      <c r="AE87" s="230"/>
      <c r="AF87" s="230"/>
      <c r="AG87" s="92"/>
      <c r="AH87" s="92"/>
      <c r="AI87" s="92"/>
      <c r="AJ87" s="92"/>
      <c r="AK87" s="92"/>
      <c r="AL87" s="92"/>
      <c r="AM87" s="92"/>
      <c r="AN87" s="92"/>
      <c r="AO87" s="92"/>
      <c r="AP87" s="92"/>
      <c r="AQ87" s="92"/>
      <c r="AR87" s="231"/>
    </row>
    <row r="88" spans="1:44">
      <c r="A88" s="233">
        <v>43724</v>
      </c>
      <c r="B88" s="234">
        <v>1.0572453703703699</v>
      </c>
      <c r="C88" s="225">
        <v>2677</v>
      </c>
      <c r="D88" s="226">
        <v>3168</v>
      </c>
      <c r="E88" s="226">
        <v>2787</v>
      </c>
      <c r="F88" s="226">
        <v>2894</v>
      </c>
      <c r="G88" s="226">
        <v>2037</v>
      </c>
      <c r="H88" s="226">
        <v>3589</v>
      </c>
      <c r="I88" s="226">
        <v>3319</v>
      </c>
      <c r="J88" s="226">
        <v>2097</v>
      </c>
      <c r="K88" s="226">
        <v>2265</v>
      </c>
      <c r="L88" s="107"/>
      <c r="M88" s="160"/>
      <c r="N88" s="160"/>
      <c r="O88" s="160"/>
      <c r="P88" s="160"/>
      <c r="Q88" s="160"/>
      <c r="R88" s="160"/>
      <c r="S88" s="160"/>
      <c r="T88" s="160"/>
      <c r="U88" s="232">
        <f>STDEV(L87:T87)/SQRT(COUNT(L87:T87))</f>
        <v>92.211011887441614</v>
      </c>
      <c r="V88" s="57"/>
      <c r="W88" s="230"/>
      <c r="X88" s="230"/>
      <c r="Y88" s="230"/>
      <c r="Z88" s="230"/>
      <c r="AA88" s="230"/>
      <c r="AB88" s="230"/>
      <c r="AC88" s="230"/>
      <c r="AD88" s="230"/>
      <c r="AE88" s="230"/>
      <c r="AF88" s="230"/>
      <c r="AG88" s="92"/>
      <c r="AH88" s="92"/>
      <c r="AI88" s="92"/>
      <c r="AJ88" s="92"/>
      <c r="AK88" s="92"/>
      <c r="AL88" s="92"/>
      <c r="AM88" s="92"/>
      <c r="AN88" s="92"/>
      <c r="AO88" s="92"/>
      <c r="AP88" s="92"/>
      <c r="AQ88" s="92"/>
      <c r="AR88" s="231"/>
    </row>
    <row r="89" spans="1:44">
      <c r="A89" s="233">
        <v>43724</v>
      </c>
      <c r="B89" s="234">
        <v>1.0711342592592601</v>
      </c>
      <c r="C89" s="225">
        <v>3088</v>
      </c>
      <c r="D89" s="226">
        <v>2587</v>
      </c>
      <c r="E89" s="226">
        <v>2134</v>
      </c>
      <c r="F89" s="226">
        <v>3403</v>
      </c>
      <c r="G89" s="226">
        <v>2579</v>
      </c>
      <c r="H89" s="226">
        <v>2366</v>
      </c>
      <c r="I89" s="226">
        <v>3302</v>
      </c>
      <c r="J89" s="226">
        <v>2160</v>
      </c>
      <c r="K89" s="226">
        <v>2501</v>
      </c>
      <c r="L89" s="107"/>
      <c r="M89" s="160"/>
      <c r="N89" s="160"/>
      <c r="O89" s="160"/>
      <c r="P89" s="160"/>
      <c r="Q89" s="160"/>
      <c r="R89" s="160"/>
      <c r="S89" s="160"/>
      <c r="T89" s="160"/>
      <c r="U89" s="232"/>
      <c r="V89" s="57"/>
      <c r="W89" s="230"/>
      <c r="X89" s="230"/>
      <c r="Y89" s="230"/>
      <c r="Z89" s="230"/>
      <c r="AA89" s="230"/>
      <c r="AB89" s="230"/>
      <c r="AC89" s="230"/>
      <c r="AD89" s="230"/>
      <c r="AE89" s="230"/>
      <c r="AF89" s="230"/>
      <c r="AG89" s="92"/>
      <c r="AH89" s="92"/>
      <c r="AI89" s="92"/>
      <c r="AJ89" s="92"/>
      <c r="AK89" s="92"/>
      <c r="AL89" s="92"/>
      <c r="AM89" s="92"/>
      <c r="AN89" s="92"/>
      <c r="AO89" s="92"/>
      <c r="AP89" s="92"/>
      <c r="AQ89" s="92"/>
      <c r="AR89" s="231"/>
    </row>
    <row r="90" spans="1:44">
      <c r="A90" s="233">
        <v>43724</v>
      </c>
      <c r="B90" s="234">
        <v>1.08502314814815</v>
      </c>
      <c r="C90" s="225">
        <v>2150</v>
      </c>
      <c r="D90" s="226">
        <v>2535</v>
      </c>
      <c r="E90" s="226">
        <v>2667</v>
      </c>
      <c r="F90" s="226">
        <v>3178</v>
      </c>
      <c r="G90" s="226">
        <v>3141</v>
      </c>
      <c r="H90" s="226">
        <v>3357</v>
      </c>
      <c r="I90" s="226">
        <v>2674</v>
      </c>
      <c r="J90" s="226">
        <v>4029</v>
      </c>
      <c r="K90" s="226">
        <v>2007</v>
      </c>
      <c r="L90" s="107">
        <f t="shared" ref="L90:P90" si="48">AVERAGE(C90:C92)</f>
        <v>2278</v>
      </c>
      <c r="M90" s="160">
        <f t="shared" si="48"/>
        <v>2095.6666666666665</v>
      </c>
      <c r="N90" s="160">
        <f t="shared" si="48"/>
        <v>2418.3333333333335</v>
      </c>
      <c r="O90" s="160">
        <f t="shared" si="48"/>
        <v>2941</v>
      </c>
      <c r="P90" s="160">
        <f t="shared" si="48"/>
        <v>3031.6666666666665</v>
      </c>
      <c r="Q90" s="160">
        <f t="shared" ref="Q90" si="49">AVERAGE(H90:H92)</f>
        <v>3145.3333333333335</v>
      </c>
      <c r="R90" s="160">
        <f t="shared" ref="R90" si="50">AVERAGE(I90:I92)</f>
        <v>2458.3333333333335</v>
      </c>
      <c r="S90" s="160">
        <f t="shared" ref="S90" si="51">AVERAGE(J90:J92)</f>
        <v>3762</v>
      </c>
      <c r="T90" s="160">
        <f t="shared" ref="T90" si="52">AVERAGE(K90:K92)</f>
        <v>3300.6666666666665</v>
      </c>
      <c r="U90" s="232">
        <f>AVERAGE(L90:T90)</f>
        <v>2825.6666666666665</v>
      </c>
      <c r="V90" s="57"/>
      <c r="W90" s="230"/>
      <c r="X90" s="230"/>
      <c r="Y90" s="230"/>
      <c r="Z90" s="230"/>
      <c r="AA90" s="230"/>
      <c r="AB90" s="230"/>
      <c r="AC90" s="230"/>
      <c r="AD90" s="230"/>
      <c r="AE90" s="230"/>
      <c r="AF90" s="230"/>
      <c r="AG90" s="92"/>
      <c r="AH90" s="92"/>
      <c r="AI90" s="92"/>
      <c r="AJ90" s="92"/>
      <c r="AK90" s="92"/>
      <c r="AL90" s="92"/>
      <c r="AM90" s="92"/>
      <c r="AN90" s="92"/>
      <c r="AO90" s="92"/>
      <c r="AP90" s="92"/>
      <c r="AQ90" s="92"/>
      <c r="AR90" s="231"/>
    </row>
    <row r="91" spans="1:44">
      <c r="A91" s="233">
        <v>43724</v>
      </c>
      <c r="B91" s="234">
        <v>1.09891203703704</v>
      </c>
      <c r="C91" s="225">
        <v>1896</v>
      </c>
      <c r="D91" s="226">
        <v>2359</v>
      </c>
      <c r="E91" s="226">
        <v>2783</v>
      </c>
      <c r="F91" s="226">
        <v>2680</v>
      </c>
      <c r="G91" s="226">
        <v>2381</v>
      </c>
      <c r="H91" s="226">
        <v>2469</v>
      </c>
      <c r="I91" s="226">
        <v>2416</v>
      </c>
      <c r="J91" s="226">
        <v>3536</v>
      </c>
      <c r="K91" s="226">
        <v>3861</v>
      </c>
      <c r="L91" s="107"/>
      <c r="M91" s="160"/>
      <c r="N91" s="160"/>
      <c r="O91" s="160"/>
      <c r="P91" s="160"/>
      <c r="Q91" s="160"/>
      <c r="R91" s="160"/>
      <c r="S91" s="160"/>
      <c r="T91" s="160"/>
      <c r="U91" s="232">
        <f>STDEV(L90:T90)/SQRT(COUNT(L90:T90))</f>
        <v>182.34440348275385</v>
      </c>
      <c r="V91" s="57"/>
      <c r="W91" s="230"/>
      <c r="X91" s="230"/>
      <c r="Y91" s="230"/>
      <c r="Z91" s="230"/>
      <c r="AA91" s="230"/>
      <c r="AB91" s="230"/>
      <c r="AC91" s="230"/>
      <c r="AD91" s="230"/>
      <c r="AE91" s="230"/>
      <c r="AF91" s="230"/>
      <c r="AG91" s="92"/>
      <c r="AH91" s="92"/>
      <c r="AI91" s="92"/>
      <c r="AJ91" s="92"/>
      <c r="AK91" s="92"/>
      <c r="AL91" s="92"/>
      <c r="AM91" s="92"/>
      <c r="AN91" s="92"/>
      <c r="AO91" s="92"/>
      <c r="AP91" s="92"/>
      <c r="AQ91" s="92"/>
      <c r="AR91" s="231"/>
    </row>
    <row r="92" spans="1:44">
      <c r="A92" s="233">
        <v>43724</v>
      </c>
      <c r="B92" s="234">
        <v>1.1128009259259199</v>
      </c>
      <c r="C92" s="225">
        <v>2788</v>
      </c>
      <c r="D92" s="226">
        <v>1393</v>
      </c>
      <c r="E92" s="226">
        <v>1805</v>
      </c>
      <c r="F92" s="226">
        <v>2965</v>
      </c>
      <c r="G92" s="226">
        <v>3573</v>
      </c>
      <c r="H92" s="226">
        <v>3610</v>
      </c>
      <c r="I92" s="226">
        <v>2285</v>
      </c>
      <c r="J92" s="226">
        <v>3721</v>
      </c>
      <c r="K92" s="226">
        <v>4034</v>
      </c>
      <c r="L92" s="107"/>
      <c r="M92" s="160"/>
      <c r="N92" s="160"/>
      <c r="O92" s="160"/>
      <c r="P92" s="160"/>
      <c r="Q92" s="160"/>
      <c r="R92" s="160"/>
      <c r="S92" s="160"/>
      <c r="T92" s="160"/>
      <c r="U92" s="232"/>
      <c r="V92" s="57"/>
      <c r="W92" s="230"/>
      <c r="X92" s="230"/>
      <c r="Y92" s="230"/>
      <c r="Z92" s="230"/>
      <c r="AA92" s="230"/>
      <c r="AB92" s="230"/>
      <c r="AC92" s="230"/>
      <c r="AD92" s="230"/>
      <c r="AE92" s="230"/>
      <c r="AF92" s="230"/>
      <c r="AG92" s="92"/>
      <c r="AH92" s="92"/>
      <c r="AI92" s="92"/>
      <c r="AJ92" s="92"/>
      <c r="AK92" s="92"/>
      <c r="AL92" s="92"/>
      <c r="AM92" s="92"/>
      <c r="AN92" s="92"/>
      <c r="AO92" s="92"/>
      <c r="AP92" s="92"/>
      <c r="AQ92" s="92"/>
      <c r="AR92" s="231"/>
    </row>
    <row r="93" spans="1:44">
      <c r="A93" s="233">
        <v>43724</v>
      </c>
      <c r="B93" s="234">
        <v>1.1266898148148099</v>
      </c>
      <c r="C93" s="225">
        <v>2301</v>
      </c>
      <c r="D93" s="226">
        <v>1198</v>
      </c>
      <c r="E93" s="226">
        <v>1751</v>
      </c>
      <c r="F93" s="226">
        <v>3195</v>
      </c>
      <c r="G93" s="226">
        <v>2303</v>
      </c>
      <c r="H93" s="226">
        <v>2801</v>
      </c>
      <c r="I93" s="226">
        <v>3326</v>
      </c>
      <c r="J93" s="226">
        <v>2806</v>
      </c>
      <c r="K93" s="226">
        <v>3511</v>
      </c>
      <c r="L93" s="107">
        <f t="shared" ref="L93:P93" si="53">AVERAGE(C93:C95)</f>
        <v>2495.3333333333335</v>
      </c>
      <c r="M93" s="160">
        <f t="shared" si="53"/>
        <v>1999.3333333333333</v>
      </c>
      <c r="N93" s="160">
        <f t="shared" si="53"/>
        <v>2233</v>
      </c>
      <c r="O93" s="160">
        <f t="shared" si="53"/>
        <v>2833.3333333333335</v>
      </c>
      <c r="P93" s="160">
        <f t="shared" si="53"/>
        <v>2220.6666666666665</v>
      </c>
      <c r="Q93" s="160">
        <f t="shared" ref="Q93" si="54">AVERAGE(H93:H95)</f>
        <v>2365</v>
      </c>
      <c r="R93" s="160">
        <f t="shared" ref="R93" si="55">AVERAGE(I93:I95)</f>
        <v>3309.3333333333335</v>
      </c>
      <c r="S93" s="160">
        <f t="shared" ref="S93" si="56">AVERAGE(J93:J95)</f>
        <v>3029.6666666666665</v>
      </c>
      <c r="T93" s="160">
        <f t="shared" ref="T93" si="57">AVERAGE(K93:K95)</f>
        <v>3412</v>
      </c>
      <c r="U93" s="232">
        <f>AVERAGE(L93:T93)</f>
        <v>2655.2962962962965</v>
      </c>
      <c r="V93" s="57"/>
      <c r="W93" s="230"/>
      <c r="X93" s="230"/>
      <c r="Y93" s="230"/>
      <c r="Z93" s="230"/>
      <c r="AA93" s="230"/>
      <c r="AB93" s="230"/>
      <c r="AC93" s="230"/>
      <c r="AD93" s="230"/>
      <c r="AE93" s="230"/>
      <c r="AF93" s="230"/>
      <c r="AG93" s="92"/>
      <c r="AH93" s="92"/>
      <c r="AI93" s="92"/>
      <c r="AJ93" s="92"/>
      <c r="AK93" s="92"/>
      <c r="AL93" s="92"/>
      <c r="AM93" s="92"/>
      <c r="AN93" s="92"/>
      <c r="AO93" s="92"/>
      <c r="AP93" s="92"/>
      <c r="AQ93" s="92"/>
      <c r="AR93" s="231"/>
    </row>
    <row r="94" spans="1:44">
      <c r="A94" s="233">
        <v>43724</v>
      </c>
      <c r="B94" s="234">
        <v>1.1405787037037001</v>
      </c>
      <c r="C94" s="225">
        <v>2409</v>
      </c>
      <c r="D94" s="226">
        <v>1378</v>
      </c>
      <c r="E94" s="226">
        <v>1884</v>
      </c>
      <c r="F94" s="226">
        <v>2966</v>
      </c>
      <c r="G94" s="226">
        <v>2109</v>
      </c>
      <c r="H94" s="226">
        <v>2206</v>
      </c>
      <c r="I94" s="226">
        <v>3372</v>
      </c>
      <c r="J94" s="226">
        <v>3545</v>
      </c>
      <c r="K94" s="226">
        <v>3955</v>
      </c>
      <c r="L94" s="107"/>
      <c r="M94" s="160"/>
      <c r="N94" s="160"/>
      <c r="O94" s="160"/>
      <c r="P94" s="160"/>
      <c r="Q94" s="160"/>
      <c r="R94" s="160"/>
      <c r="S94" s="160"/>
      <c r="T94" s="160"/>
      <c r="U94" s="232">
        <f>STDEV(L93:T93)/SQRT(COUNT(L93:T93))</f>
        <v>169.95096827807626</v>
      </c>
      <c r="V94" s="57"/>
      <c r="W94" s="230"/>
      <c r="X94" s="230"/>
      <c r="Y94" s="230"/>
      <c r="Z94" s="230"/>
      <c r="AA94" s="230"/>
      <c r="AB94" s="230"/>
      <c r="AC94" s="230"/>
      <c r="AD94" s="230"/>
      <c r="AE94" s="230"/>
      <c r="AF94" s="230"/>
      <c r="AG94" s="92"/>
      <c r="AH94" s="92"/>
      <c r="AI94" s="92"/>
      <c r="AJ94" s="92"/>
      <c r="AK94" s="92"/>
      <c r="AL94" s="92"/>
      <c r="AM94" s="92"/>
      <c r="AN94" s="92"/>
      <c r="AO94" s="92"/>
      <c r="AP94" s="92"/>
      <c r="AQ94" s="92"/>
      <c r="AR94" s="231"/>
    </row>
    <row r="95" spans="1:44">
      <c r="A95" s="233">
        <v>43724</v>
      </c>
      <c r="B95" s="234">
        <v>1.15446759259259</v>
      </c>
      <c r="C95" s="225">
        <v>2776</v>
      </c>
      <c r="D95" s="226">
        <v>3422</v>
      </c>
      <c r="E95" s="226">
        <v>3064</v>
      </c>
      <c r="F95" s="226">
        <v>2339</v>
      </c>
      <c r="G95" s="226">
        <v>2250</v>
      </c>
      <c r="H95" s="226">
        <v>2088</v>
      </c>
      <c r="I95" s="226">
        <v>3230</v>
      </c>
      <c r="J95" s="226">
        <v>2738</v>
      </c>
      <c r="K95" s="226">
        <v>2770</v>
      </c>
      <c r="L95" s="107"/>
      <c r="M95" s="160"/>
      <c r="N95" s="160"/>
      <c r="O95" s="160"/>
      <c r="P95" s="160"/>
      <c r="Q95" s="160"/>
      <c r="R95" s="160"/>
      <c r="S95" s="160"/>
      <c r="T95" s="160"/>
      <c r="U95" s="232"/>
      <c r="V95" s="57"/>
      <c r="W95" s="230"/>
      <c r="X95" s="230"/>
      <c r="Y95" s="230"/>
      <c r="Z95" s="230"/>
      <c r="AA95" s="230"/>
      <c r="AB95" s="230"/>
      <c r="AC95" s="230"/>
      <c r="AD95" s="230"/>
      <c r="AE95" s="230"/>
      <c r="AF95" s="230"/>
      <c r="AG95" s="92"/>
      <c r="AH95" s="92"/>
      <c r="AI95" s="92"/>
      <c r="AJ95" s="92"/>
      <c r="AK95" s="92"/>
      <c r="AL95" s="92"/>
      <c r="AM95" s="92"/>
      <c r="AN95" s="92"/>
      <c r="AO95" s="92"/>
      <c r="AP95" s="92"/>
      <c r="AQ95" s="92"/>
      <c r="AR95" s="231"/>
    </row>
    <row r="96" spans="1:44">
      <c r="A96" s="233">
        <v>43724</v>
      </c>
      <c r="B96" s="234">
        <v>1.16835648148148</v>
      </c>
      <c r="C96" s="225">
        <v>3362</v>
      </c>
      <c r="D96" s="226">
        <v>3387</v>
      </c>
      <c r="E96" s="226">
        <v>2216</v>
      </c>
      <c r="F96" s="226">
        <v>2081</v>
      </c>
      <c r="G96" s="226">
        <v>2176</v>
      </c>
      <c r="H96" s="226">
        <v>3505</v>
      </c>
      <c r="I96" s="226">
        <v>2765</v>
      </c>
      <c r="J96" s="226">
        <v>2823</v>
      </c>
      <c r="K96" s="226">
        <v>2890</v>
      </c>
      <c r="L96" s="107">
        <f t="shared" ref="L96:P96" si="58">AVERAGE(C96:C98)</f>
        <v>2520</v>
      </c>
      <c r="M96" s="160">
        <f t="shared" si="58"/>
        <v>2773.6666666666665</v>
      </c>
      <c r="N96" s="160">
        <f t="shared" si="58"/>
        <v>2844.6666666666665</v>
      </c>
      <c r="O96" s="160">
        <f t="shared" si="58"/>
        <v>2331.6666666666665</v>
      </c>
      <c r="P96" s="160">
        <f t="shared" si="58"/>
        <v>2453.3333333333335</v>
      </c>
      <c r="Q96" s="160">
        <f t="shared" ref="Q96" si="59">AVERAGE(H96:H98)</f>
        <v>3060.6666666666665</v>
      </c>
      <c r="R96" s="160">
        <f t="shared" ref="R96" si="60">AVERAGE(I96:I98)</f>
        <v>2546</v>
      </c>
      <c r="S96" s="160">
        <f t="shared" ref="S96" si="61">AVERAGE(J96:J98)</f>
        <v>3137</v>
      </c>
      <c r="T96" s="160">
        <f t="shared" ref="T96" si="62">AVERAGE(K96:K98)</f>
        <v>2408.6666666666665</v>
      </c>
      <c r="U96" s="232">
        <f>AVERAGE(L96:T96)</f>
        <v>2675.0740740740744</v>
      </c>
      <c r="V96" s="57"/>
      <c r="W96" s="230"/>
      <c r="X96" s="230"/>
      <c r="Y96" s="230"/>
      <c r="Z96" s="230"/>
      <c r="AA96" s="230"/>
      <c r="AB96" s="230"/>
      <c r="AC96" s="230"/>
      <c r="AD96" s="230"/>
      <c r="AE96" s="230"/>
      <c r="AF96" s="230"/>
      <c r="AG96" s="92"/>
      <c r="AH96" s="92"/>
      <c r="AI96" s="92"/>
      <c r="AJ96" s="92"/>
      <c r="AK96" s="92"/>
      <c r="AL96" s="92"/>
      <c r="AM96" s="92"/>
      <c r="AN96" s="92"/>
      <c r="AO96" s="92"/>
      <c r="AP96" s="92"/>
      <c r="AQ96" s="92"/>
      <c r="AR96" s="231"/>
    </row>
    <row r="97" spans="1:44">
      <c r="A97" s="233">
        <v>43724</v>
      </c>
      <c r="B97" s="234">
        <v>1.1822453703703699</v>
      </c>
      <c r="C97" s="225">
        <v>2292</v>
      </c>
      <c r="D97" s="226">
        <v>1778</v>
      </c>
      <c r="E97" s="226">
        <v>3168</v>
      </c>
      <c r="F97" s="226">
        <v>2590</v>
      </c>
      <c r="G97" s="226">
        <v>2492</v>
      </c>
      <c r="H97" s="226">
        <v>3059</v>
      </c>
      <c r="I97" s="226">
        <v>2496</v>
      </c>
      <c r="J97" s="226">
        <v>2664</v>
      </c>
      <c r="K97" s="226">
        <v>2269</v>
      </c>
      <c r="L97" s="107"/>
      <c r="M97" s="160"/>
      <c r="N97" s="160"/>
      <c r="O97" s="160"/>
      <c r="P97" s="160"/>
      <c r="Q97" s="160"/>
      <c r="R97" s="160"/>
      <c r="S97" s="160"/>
      <c r="T97" s="160"/>
      <c r="U97" s="232">
        <f>STDEV(L96:T96)/SQRT(COUNT(L96:T96))</f>
        <v>97.133781643416697</v>
      </c>
      <c r="V97" s="57"/>
      <c r="W97" s="230"/>
      <c r="X97" s="230"/>
      <c r="Y97" s="230"/>
      <c r="Z97" s="230"/>
      <c r="AA97" s="230"/>
      <c r="AB97" s="230"/>
      <c r="AC97" s="230"/>
      <c r="AD97" s="230"/>
      <c r="AE97" s="230"/>
      <c r="AF97" s="230"/>
      <c r="AG97" s="92"/>
      <c r="AH97" s="92"/>
      <c r="AI97" s="92"/>
      <c r="AJ97" s="92"/>
      <c r="AK97" s="92"/>
      <c r="AL97" s="92"/>
      <c r="AM97" s="92"/>
      <c r="AN97" s="92"/>
      <c r="AO97" s="92"/>
      <c r="AP97" s="92"/>
      <c r="AQ97" s="92"/>
      <c r="AR97" s="231"/>
    </row>
    <row r="98" spans="1:44">
      <c r="A98" s="233">
        <v>43724</v>
      </c>
      <c r="B98" s="234">
        <v>1.1961342592592601</v>
      </c>
      <c r="C98" s="225">
        <v>1906</v>
      </c>
      <c r="D98" s="226">
        <v>3156</v>
      </c>
      <c r="E98" s="226">
        <v>3150</v>
      </c>
      <c r="F98" s="226">
        <v>2324</v>
      </c>
      <c r="G98" s="226">
        <v>2692</v>
      </c>
      <c r="H98" s="226">
        <v>2618</v>
      </c>
      <c r="I98" s="226">
        <v>2377</v>
      </c>
      <c r="J98" s="226">
        <v>3924</v>
      </c>
      <c r="K98" s="226">
        <v>2067</v>
      </c>
      <c r="L98" s="107"/>
      <c r="M98" s="160"/>
      <c r="N98" s="160"/>
      <c r="O98" s="160"/>
      <c r="P98" s="160"/>
      <c r="Q98" s="160"/>
      <c r="R98" s="160"/>
      <c r="S98" s="160"/>
      <c r="T98" s="160"/>
      <c r="U98" s="232"/>
      <c r="V98" s="57"/>
      <c r="W98" s="230"/>
      <c r="X98" s="230"/>
      <c r="Y98" s="230"/>
      <c r="Z98" s="230"/>
      <c r="AA98" s="230"/>
      <c r="AB98" s="230"/>
      <c r="AC98" s="230"/>
      <c r="AD98" s="230"/>
      <c r="AE98" s="230"/>
      <c r="AF98" s="230"/>
      <c r="AG98" s="92"/>
      <c r="AH98" s="92"/>
      <c r="AI98" s="92"/>
      <c r="AJ98" s="92"/>
      <c r="AK98" s="92"/>
      <c r="AL98" s="92"/>
      <c r="AM98" s="92"/>
      <c r="AN98" s="92"/>
      <c r="AO98" s="92"/>
      <c r="AP98" s="92"/>
      <c r="AQ98" s="92"/>
      <c r="AR98" s="231"/>
    </row>
    <row r="99" spans="1:44">
      <c r="A99" s="233">
        <v>43724</v>
      </c>
      <c r="B99" s="234">
        <v>1.21002314814815</v>
      </c>
      <c r="C99" s="225">
        <v>1838</v>
      </c>
      <c r="D99" s="226">
        <v>3042</v>
      </c>
      <c r="E99" s="226">
        <v>2690</v>
      </c>
      <c r="F99" s="226">
        <v>3351</v>
      </c>
      <c r="G99" s="226">
        <v>2096</v>
      </c>
      <c r="H99" s="226">
        <v>2167</v>
      </c>
      <c r="I99" s="226">
        <v>3139</v>
      </c>
      <c r="J99" s="226">
        <v>3399</v>
      </c>
      <c r="K99" s="226">
        <v>4458</v>
      </c>
      <c r="L99" s="107">
        <f t="shared" ref="L99:P99" si="63">AVERAGE(C99:C101)</f>
        <v>2695</v>
      </c>
      <c r="M99" s="160">
        <f t="shared" si="63"/>
        <v>2167.6666666666665</v>
      </c>
      <c r="N99" s="160">
        <f t="shared" si="63"/>
        <v>2370.6666666666665</v>
      </c>
      <c r="O99" s="160">
        <f t="shared" si="63"/>
        <v>2835</v>
      </c>
      <c r="P99" s="160">
        <f t="shared" si="63"/>
        <v>2968.6666666666665</v>
      </c>
      <c r="Q99" s="160">
        <f t="shared" ref="Q99" si="64">AVERAGE(H99:H101)</f>
        <v>2400</v>
      </c>
      <c r="R99" s="160">
        <f t="shared" ref="R99" si="65">AVERAGE(I99:I101)</f>
        <v>3007.6666666666665</v>
      </c>
      <c r="S99" s="160">
        <f t="shared" ref="S99" si="66">AVERAGE(J99:J101)</f>
        <v>3147.3333333333335</v>
      </c>
      <c r="T99" s="160">
        <f t="shared" ref="T99" si="67">AVERAGE(K99:K101)</f>
        <v>3231</v>
      </c>
      <c r="U99" s="232">
        <f>AVERAGE(L99:T99)</f>
        <v>2758.1111111111109</v>
      </c>
      <c r="V99" s="57"/>
      <c r="W99" s="230"/>
      <c r="X99" s="230"/>
      <c r="Y99" s="230"/>
      <c r="Z99" s="230"/>
      <c r="AA99" s="230"/>
      <c r="AB99" s="230"/>
      <c r="AC99" s="230"/>
      <c r="AD99" s="230"/>
      <c r="AE99" s="230"/>
      <c r="AF99" s="230"/>
      <c r="AG99" s="92"/>
      <c r="AH99" s="92"/>
      <c r="AI99" s="92"/>
      <c r="AJ99" s="92"/>
      <c r="AK99" s="92"/>
      <c r="AL99" s="92"/>
      <c r="AM99" s="92"/>
      <c r="AN99" s="92"/>
      <c r="AO99" s="92"/>
      <c r="AP99" s="92"/>
      <c r="AQ99" s="92"/>
      <c r="AR99" s="231"/>
    </row>
    <row r="100" spans="1:44">
      <c r="A100" s="233">
        <v>43724</v>
      </c>
      <c r="B100" s="234">
        <v>1.22391203703704</v>
      </c>
      <c r="C100" s="225">
        <v>3207</v>
      </c>
      <c r="D100" s="226">
        <v>2039</v>
      </c>
      <c r="E100" s="226">
        <v>2093</v>
      </c>
      <c r="F100" s="226">
        <v>3120</v>
      </c>
      <c r="G100" s="226">
        <v>2790</v>
      </c>
      <c r="H100" s="226">
        <v>2920</v>
      </c>
      <c r="I100" s="226">
        <v>3371</v>
      </c>
      <c r="J100" s="226">
        <v>2479</v>
      </c>
      <c r="K100" s="226">
        <v>2756</v>
      </c>
      <c r="L100" s="107"/>
      <c r="M100" s="160"/>
      <c r="N100" s="160"/>
      <c r="O100" s="160"/>
      <c r="P100" s="160"/>
      <c r="Q100" s="160"/>
      <c r="R100" s="160"/>
      <c r="S100" s="160"/>
      <c r="T100" s="160"/>
      <c r="U100" s="232">
        <f>STDEV(L99:T99)/SQRT(COUNT(L99:T99))</f>
        <v>124.64425922610748</v>
      </c>
      <c r="V100" s="57"/>
      <c r="W100" s="230"/>
      <c r="X100" s="230"/>
      <c r="Y100" s="230"/>
      <c r="Z100" s="230"/>
      <c r="AA100" s="230"/>
      <c r="AB100" s="230"/>
      <c r="AC100" s="230"/>
      <c r="AD100" s="230"/>
      <c r="AE100" s="230"/>
      <c r="AF100" s="230"/>
      <c r="AG100" s="92"/>
      <c r="AH100" s="92"/>
      <c r="AI100" s="92"/>
      <c r="AJ100" s="92"/>
      <c r="AK100" s="92"/>
      <c r="AL100" s="92"/>
      <c r="AM100" s="92"/>
      <c r="AN100" s="92"/>
      <c r="AO100" s="92"/>
      <c r="AP100" s="92"/>
      <c r="AQ100" s="92"/>
      <c r="AR100" s="231"/>
    </row>
    <row r="101" spans="1:44">
      <c r="A101" s="233">
        <v>43724</v>
      </c>
      <c r="B101" s="234">
        <v>1.2378009259259199</v>
      </c>
      <c r="C101" s="225">
        <v>3040</v>
      </c>
      <c r="D101" s="226">
        <v>1422</v>
      </c>
      <c r="E101" s="226">
        <v>2329</v>
      </c>
      <c r="F101" s="226">
        <v>2034</v>
      </c>
      <c r="G101" s="226">
        <v>4020</v>
      </c>
      <c r="H101" s="226">
        <v>2113</v>
      </c>
      <c r="I101" s="226">
        <v>2513</v>
      </c>
      <c r="J101" s="226">
        <v>3564</v>
      </c>
      <c r="K101" s="226">
        <v>2479</v>
      </c>
      <c r="L101" s="107"/>
      <c r="M101" s="160"/>
      <c r="N101" s="160"/>
      <c r="O101" s="160"/>
      <c r="P101" s="160"/>
      <c r="Q101" s="160"/>
      <c r="R101" s="160"/>
      <c r="S101" s="160"/>
      <c r="T101" s="160"/>
      <c r="U101" s="232"/>
      <c r="V101" s="57"/>
      <c r="W101" s="230"/>
      <c r="X101" s="230"/>
      <c r="Y101" s="230"/>
      <c r="Z101" s="230"/>
      <c r="AA101" s="230"/>
      <c r="AB101" s="230"/>
      <c r="AC101" s="230"/>
      <c r="AD101" s="230"/>
      <c r="AE101" s="230"/>
      <c r="AF101" s="230"/>
      <c r="AG101" s="92"/>
      <c r="AH101" s="92"/>
      <c r="AI101" s="92"/>
      <c r="AJ101" s="92"/>
      <c r="AK101" s="92"/>
      <c r="AL101" s="92"/>
      <c r="AM101" s="92"/>
      <c r="AN101" s="92"/>
      <c r="AO101" s="92"/>
      <c r="AP101" s="92"/>
      <c r="AQ101" s="92"/>
      <c r="AR101" s="231"/>
    </row>
    <row r="102" spans="1:44">
      <c r="A102" s="223">
        <v>43724</v>
      </c>
      <c r="B102" s="224">
        <v>1.2516898148148099</v>
      </c>
      <c r="C102" s="225">
        <v>2078</v>
      </c>
      <c r="D102" s="226">
        <v>1996</v>
      </c>
      <c r="E102" s="226">
        <v>2633</v>
      </c>
      <c r="F102" s="226">
        <v>2769</v>
      </c>
      <c r="G102" s="226">
        <v>2676</v>
      </c>
      <c r="H102" s="226">
        <v>2125</v>
      </c>
      <c r="I102" s="226">
        <v>3196</v>
      </c>
      <c r="J102" s="226">
        <v>2602</v>
      </c>
      <c r="K102" s="226">
        <v>2049</v>
      </c>
      <c r="L102" s="107">
        <f t="shared" ref="L102:P102" si="68">AVERAGE(C102:C104)</f>
        <v>2244.6666666666665</v>
      </c>
      <c r="M102" s="160">
        <f t="shared" si="68"/>
        <v>2175.6666666666665</v>
      </c>
      <c r="N102" s="160">
        <f t="shared" si="68"/>
        <v>2519.6666666666665</v>
      </c>
      <c r="O102" s="160">
        <f t="shared" si="68"/>
        <v>2404.6666666666665</v>
      </c>
      <c r="P102" s="160">
        <f t="shared" si="68"/>
        <v>2709.6666666666665</v>
      </c>
      <c r="Q102" s="160">
        <f t="shared" ref="Q102" si="69">AVERAGE(H102:H104)</f>
        <v>2053.3333333333335</v>
      </c>
      <c r="R102" s="160">
        <f t="shared" ref="R102" si="70">AVERAGE(I102:I104)</f>
        <v>2536</v>
      </c>
      <c r="S102" s="160">
        <f t="shared" ref="S102" si="71">AVERAGE(J102:J104)</f>
        <v>2459</v>
      </c>
      <c r="T102" s="160">
        <f t="shared" ref="T102" si="72">AVERAGE(K102:K104)</f>
        <v>2535.3333333333335</v>
      </c>
      <c r="U102" s="232">
        <f>AVERAGE(L102:T102)</f>
        <v>2404.2222222222217</v>
      </c>
      <c r="V102" s="57"/>
      <c r="W102" s="230"/>
      <c r="X102" s="230"/>
      <c r="Y102" s="230"/>
      <c r="Z102" s="230"/>
      <c r="AA102" s="230"/>
      <c r="AB102" s="230"/>
      <c r="AC102" s="230"/>
      <c r="AD102" s="230"/>
      <c r="AE102" s="230"/>
      <c r="AF102" s="230"/>
      <c r="AG102" s="92"/>
      <c r="AH102" s="92"/>
      <c r="AI102" s="92"/>
      <c r="AJ102" s="92"/>
      <c r="AK102" s="92"/>
      <c r="AL102" s="92"/>
      <c r="AM102" s="92"/>
      <c r="AN102" s="92"/>
      <c r="AO102" s="92"/>
      <c r="AP102" s="92"/>
      <c r="AQ102" s="92"/>
      <c r="AR102" s="231"/>
    </row>
    <row r="103" spans="1:44">
      <c r="A103" s="223">
        <v>43724</v>
      </c>
      <c r="B103" s="224">
        <v>1.2655787037037001</v>
      </c>
      <c r="C103" s="225">
        <v>2679</v>
      </c>
      <c r="D103" s="226">
        <v>2515</v>
      </c>
      <c r="E103" s="226">
        <v>2982</v>
      </c>
      <c r="F103" s="226">
        <v>2655</v>
      </c>
      <c r="G103" s="226">
        <v>2827</v>
      </c>
      <c r="H103" s="226">
        <v>1972</v>
      </c>
      <c r="I103" s="226">
        <v>2219</v>
      </c>
      <c r="J103" s="226">
        <v>2516</v>
      </c>
      <c r="K103" s="226">
        <v>2860</v>
      </c>
      <c r="L103" s="107"/>
      <c r="M103" s="160"/>
      <c r="N103" s="160"/>
      <c r="O103" s="160"/>
      <c r="P103" s="160"/>
      <c r="Q103" s="160"/>
      <c r="R103" s="160"/>
      <c r="S103" s="160"/>
      <c r="T103" s="160"/>
      <c r="U103" s="232">
        <f>STDEV(L102:T102)/SQRT(COUNT(L102:T102))</f>
        <v>69.221731762129068</v>
      </c>
      <c r="V103" s="57"/>
      <c r="W103" s="230"/>
      <c r="X103" s="230"/>
      <c r="Y103" s="230"/>
      <c r="Z103" s="230"/>
      <c r="AA103" s="230"/>
      <c r="AB103" s="230"/>
      <c r="AC103" s="230"/>
      <c r="AD103" s="230"/>
      <c r="AE103" s="230"/>
      <c r="AF103" s="230"/>
      <c r="AG103" s="92"/>
      <c r="AH103" s="92"/>
      <c r="AI103" s="92"/>
      <c r="AJ103" s="92"/>
      <c r="AK103" s="92"/>
      <c r="AL103" s="92"/>
      <c r="AM103" s="92"/>
      <c r="AN103" s="92"/>
      <c r="AO103" s="92"/>
      <c r="AP103" s="92"/>
      <c r="AQ103" s="92"/>
      <c r="AR103" s="231"/>
    </row>
    <row r="104" spans="1:44">
      <c r="A104" s="223">
        <v>43724</v>
      </c>
      <c r="B104" s="224">
        <v>1.27946759259259</v>
      </c>
      <c r="C104" s="225">
        <v>1977</v>
      </c>
      <c r="D104" s="226">
        <v>2016</v>
      </c>
      <c r="E104" s="226">
        <v>1944</v>
      </c>
      <c r="F104" s="226">
        <v>1790</v>
      </c>
      <c r="G104" s="226">
        <v>2626</v>
      </c>
      <c r="H104" s="226">
        <v>2063</v>
      </c>
      <c r="I104" s="226">
        <v>2193</v>
      </c>
      <c r="J104" s="226">
        <v>2259</v>
      </c>
      <c r="K104" s="226">
        <v>2697</v>
      </c>
      <c r="L104" s="107"/>
      <c r="M104" s="160"/>
      <c r="N104" s="160"/>
      <c r="O104" s="160"/>
      <c r="P104" s="160"/>
      <c r="Q104" s="160"/>
      <c r="R104" s="160"/>
      <c r="S104" s="160"/>
      <c r="T104" s="160"/>
      <c r="U104" s="232"/>
      <c r="V104" s="57"/>
      <c r="W104" s="230"/>
      <c r="X104" s="230"/>
      <c r="Y104" s="230"/>
      <c r="Z104" s="230"/>
      <c r="AA104" s="230"/>
      <c r="AB104" s="230"/>
      <c r="AC104" s="230"/>
      <c r="AD104" s="230"/>
      <c r="AE104" s="230"/>
      <c r="AF104" s="230"/>
      <c r="AG104" s="92"/>
      <c r="AH104" s="92"/>
      <c r="AI104" s="92"/>
      <c r="AJ104" s="92"/>
      <c r="AK104" s="92"/>
      <c r="AL104" s="92"/>
      <c r="AM104" s="92"/>
      <c r="AN104" s="92"/>
      <c r="AO104" s="92"/>
      <c r="AP104" s="92"/>
      <c r="AQ104" s="92"/>
      <c r="AR104" s="231"/>
    </row>
    <row r="105" spans="1:44">
      <c r="A105" s="223">
        <v>43724</v>
      </c>
      <c r="B105" s="224">
        <v>1.29335648148148</v>
      </c>
      <c r="C105" s="225">
        <v>1709</v>
      </c>
      <c r="D105" s="226">
        <v>1392</v>
      </c>
      <c r="E105" s="226">
        <v>1608</v>
      </c>
      <c r="F105" s="226">
        <v>2633</v>
      </c>
      <c r="G105" s="226">
        <v>2237</v>
      </c>
      <c r="H105" s="226">
        <v>3777</v>
      </c>
      <c r="I105" s="226">
        <v>2071</v>
      </c>
      <c r="J105" s="226">
        <v>4074</v>
      </c>
      <c r="K105" s="226">
        <v>2381</v>
      </c>
      <c r="L105" s="107">
        <f t="shared" ref="L105:P105" si="73">AVERAGE(C105:C107)</f>
        <v>2215.6666666666665</v>
      </c>
      <c r="M105" s="160">
        <f t="shared" si="73"/>
        <v>1757.3333333333333</v>
      </c>
      <c r="N105" s="160">
        <f t="shared" si="73"/>
        <v>2172.6666666666665</v>
      </c>
      <c r="O105" s="160">
        <f t="shared" si="73"/>
        <v>2606.6666666666665</v>
      </c>
      <c r="P105" s="160">
        <f t="shared" si="73"/>
        <v>2227.6666666666665</v>
      </c>
      <c r="Q105" s="160">
        <f t="shared" ref="Q105" si="74">AVERAGE(H105:H107)</f>
        <v>3323.6666666666665</v>
      </c>
      <c r="R105" s="160">
        <f t="shared" ref="R105" si="75">AVERAGE(I105:I107)</f>
        <v>2220.3333333333335</v>
      </c>
      <c r="S105" s="160">
        <f t="shared" ref="S105" si="76">AVERAGE(J105:J107)</f>
        <v>3059.3333333333335</v>
      </c>
      <c r="T105" s="160">
        <f t="shared" ref="T105" si="77">AVERAGE(K105:K107)</f>
        <v>2801.3333333333335</v>
      </c>
      <c r="U105" s="232">
        <f>AVERAGE(L105:T105)</f>
        <v>2487.1851851851843</v>
      </c>
      <c r="V105" s="57"/>
      <c r="W105" s="230"/>
      <c r="X105" s="230"/>
      <c r="Y105" s="230"/>
      <c r="Z105" s="230"/>
      <c r="AA105" s="230"/>
      <c r="AB105" s="230"/>
      <c r="AC105" s="230"/>
      <c r="AD105" s="230"/>
      <c r="AE105" s="230"/>
      <c r="AF105" s="230"/>
      <c r="AG105" s="92"/>
      <c r="AH105" s="92"/>
      <c r="AI105" s="92"/>
      <c r="AJ105" s="92"/>
      <c r="AK105" s="92"/>
      <c r="AL105" s="92"/>
      <c r="AM105" s="92"/>
      <c r="AN105" s="92"/>
      <c r="AO105" s="92"/>
      <c r="AP105" s="92"/>
      <c r="AQ105" s="92"/>
      <c r="AR105" s="231"/>
    </row>
    <row r="106" spans="1:44">
      <c r="A106" s="223">
        <v>43724</v>
      </c>
      <c r="B106" s="224">
        <v>1.3072453703703699</v>
      </c>
      <c r="C106" s="225">
        <v>2377</v>
      </c>
      <c r="D106" s="226">
        <v>1263</v>
      </c>
      <c r="E106" s="226">
        <v>1648</v>
      </c>
      <c r="F106" s="226">
        <v>1801</v>
      </c>
      <c r="G106" s="226">
        <v>2464</v>
      </c>
      <c r="H106" s="226">
        <v>2867</v>
      </c>
      <c r="I106" s="226">
        <v>1863</v>
      </c>
      <c r="J106" s="226">
        <v>2887</v>
      </c>
      <c r="K106" s="226">
        <v>3959</v>
      </c>
      <c r="L106" s="107"/>
      <c r="M106" s="160"/>
      <c r="N106" s="160"/>
      <c r="O106" s="160"/>
      <c r="P106" s="160"/>
      <c r="Q106" s="160"/>
      <c r="R106" s="160"/>
      <c r="S106" s="160"/>
      <c r="T106" s="160"/>
      <c r="U106" s="232">
        <f>STDEV(L105:T105)/SQRT(COUNT(L105:T105))</f>
        <v>165.99478564537682</v>
      </c>
      <c r="V106" s="57"/>
      <c r="W106" s="230"/>
      <c r="X106" s="230"/>
      <c r="Y106" s="230"/>
      <c r="Z106" s="230"/>
      <c r="AA106" s="230"/>
      <c r="AB106" s="230"/>
      <c r="AC106" s="230"/>
      <c r="AD106" s="230"/>
      <c r="AE106" s="230"/>
      <c r="AF106" s="230"/>
      <c r="AG106" s="92"/>
      <c r="AH106" s="92"/>
      <c r="AI106" s="92"/>
      <c r="AJ106" s="92"/>
      <c r="AK106" s="92"/>
      <c r="AL106" s="92"/>
      <c r="AM106" s="92"/>
      <c r="AN106" s="92"/>
      <c r="AO106" s="92"/>
      <c r="AP106" s="92"/>
      <c r="AQ106" s="92"/>
      <c r="AR106" s="231"/>
    </row>
    <row r="107" spans="1:44">
      <c r="A107" s="223">
        <v>43724</v>
      </c>
      <c r="B107" s="224">
        <v>1.3211342592592601</v>
      </c>
      <c r="C107" s="225">
        <v>2561</v>
      </c>
      <c r="D107" s="226">
        <v>2617</v>
      </c>
      <c r="E107" s="226">
        <v>3262</v>
      </c>
      <c r="F107" s="226">
        <v>3386</v>
      </c>
      <c r="G107" s="226">
        <v>1982</v>
      </c>
      <c r="H107" s="226">
        <v>3327</v>
      </c>
      <c r="I107" s="226">
        <v>2727</v>
      </c>
      <c r="J107" s="226">
        <v>2217</v>
      </c>
      <c r="K107" s="226">
        <v>2064</v>
      </c>
      <c r="L107" s="107"/>
      <c r="M107" s="160"/>
      <c r="N107" s="160"/>
      <c r="O107" s="160"/>
      <c r="P107" s="160"/>
      <c r="Q107" s="160"/>
      <c r="R107" s="160"/>
      <c r="S107" s="160"/>
      <c r="T107" s="160"/>
      <c r="U107" s="232"/>
      <c r="V107" s="57"/>
      <c r="W107" s="230"/>
      <c r="X107" s="230"/>
      <c r="Y107" s="230"/>
      <c r="Z107" s="230"/>
      <c r="AA107" s="230"/>
      <c r="AB107" s="230"/>
      <c r="AC107" s="230"/>
      <c r="AD107" s="230"/>
      <c r="AE107" s="230"/>
      <c r="AF107" s="230"/>
      <c r="AG107" s="92"/>
      <c r="AH107" s="92"/>
      <c r="AI107" s="92"/>
      <c r="AJ107" s="92"/>
      <c r="AK107" s="92"/>
      <c r="AL107" s="92"/>
      <c r="AM107" s="92"/>
      <c r="AN107" s="92"/>
      <c r="AO107" s="92"/>
      <c r="AP107" s="92"/>
      <c r="AQ107" s="92"/>
      <c r="AR107" s="231"/>
    </row>
    <row r="108" spans="1:44">
      <c r="A108" s="223">
        <v>43724</v>
      </c>
      <c r="B108" s="224">
        <v>1.33502314814815</v>
      </c>
      <c r="C108" s="225">
        <v>1747</v>
      </c>
      <c r="D108" s="226">
        <v>2506</v>
      </c>
      <c r="E108" s="226">
        <v>2750</v>
      </c>
      <c r="F108" s="226">
        <v>2888</v>
      </c>
      <c r="G108" s="226">
        <v>1983</v>
      </c>
      <c r="H108" s="226">
        <v>2151</v>
      </c>
      <c r="I108" s="226">
        <v>2394</v>
      </c>
      <c r="J108" s="226">
        <v>2239</v>
      </c>
      <c r="K108" s="226">
        <v>2586</v>
      </c>
      <c r="L108" s="107">
        <f t="shared" ref="L108:P108" si="78">AVERAGE(C108:C110)</f>
        <v>1833</v>
      </c>
      <c r="M108" s="160">
        <f t="shared" si="78"/>
        <v>1816</v>
      </c>
      <c r="N108" s="160">
        <f t="shared" si="78"/>
        <v>2081.3333333333335</v>
      </c>
      <c r="O108" s="160">
        <f t="shared" si="78"/>
        <v>2221.3333333333335</v>
      </c>
      <c r="P108" s="160">
        <f t="shared" si="78"/>
        <v>2360</v>
      </c>
      <c r="Q108" s="160">
        <f t="shared" ref="Q108" si="79">AVERAGE(H108:H110)</f>
        <v>2446</v>
      </c>
      <c r="R108" s="160">
        <f t="shared" ref="R108" si="80">AVERAGE(I108:I110)</f>
        <v>2180</v>
      </c>
      <c r="S108" s="160">
        <f t="shared" ref="S108" si="81">AVERAGE(J108:J110)</f>
        <v>2928</v>
      </c>
      <c r="T108" s="160">
        <f t="shared" ref="T108" si="82">AVERAGE(K108:K110)</f>
        <v>2426</v>
      </c>
      <c r="U108" s="232">
        <f>AVERAGE(L108:T108)</f>
        <v>2254.6296296296296</v>
      </c>
      <c r="V108" s="57"/>
      <c r="W108" s="230"/>
      <c r="X108" s="230"/>
      <c r="Y108" s="230"/>
      <c r="Z108" s="230"/>
      <c r="AA108" s="230"/>
      <c r="AB108" s="230"/>
      <c r="AC108" s="230"/>
      <c r="AD108" s="230"/>
      <c r="AE108" s="230"/>
      <c r="AF108" s="230"/>
      <c r="AG108" s="92"/>
      <c r="AH108" s="92"/>
      <c r="AI108" s="92"/>
      <c r="AJ108" s="92"/>
      <c r="AK108" s="92"/>
      <c r="AL108" s="92"/>
      <c r="AM108" s="92"/>
      <c r="AN108" s="92"/>
      <c r="AO108" s="92"/>
      <c r="AP108" s="92"/>
      <c r="AQ108" s="92"/>
      <c r="AR108" s="231"/>
    </row>
    <row r="109" spans="1:44">
      <c r="A109" s="223">
        <v>43724</v>
      </c>
      <c r="B109" s="224">
        <v>1.34891203703704</v>
      </c>
      <c r="C109" s="225">
        <v>1820</v>
      </c>
      <c r="D109" s="226">
        <v>1480</v>
      </c>
      <c r="E109" s="226">
        <v>1705</v>
      </c>
      <c r="F109" s="226">
        <v>1922</v>
      </c>
      <c r="G109" s="226">
        <v>2149</v>
      </c>
      <c r="H109" s="226">
        <v>1768</v>
      </c>
      <c r="I109" s="226">
        <v>2157</v>
      </c>
      <c r="J109" s="226">
        <v>3980</v>
      </c>
      <c r="K109" s="226">
        <v>2341</v>
      </c>
      <c r="L109" s="107"/>
      <c r="M109" s="160"/>
      <c r="N109" s="160"/>
      <c r="O109" s="160"/>
      <c r="P109" s="160"/>
      <c r="Q109" s="160"/>
      <c r="R109" s="160"/>
      <c r="S109" s="160"/>
      <c r="T109" s="160"/>
      <c r="U109" s="232">
        <f>STDEV(L108:T108)/SQRT(COUNT(L108:T108))</f>
        <v>114.10267799148477</v>
      </c>
      <c r="V109" s="57"/>
      <c r="W109" s="230"/>
      <c r="X109" s="230"/>
      <c r="Y109" s="230"/>
      <c r="Z109" s="230"/>
      <c r="AA109" s="230"/>
      <c r="AB109" s="230"/>
      <c r="AC109" s="230"/>
      <c r="AD109" s="230"/>
      <c r="AE109" s="230"/>
      <c r="AF109" s="230"/>
      <c r="AG109" s="92"/>
      <c r="AH109" s="92"/>
      <c r="AI109" s="92"/>
      <c r="AJ109" s="92"/>
      <c r="AK109" s="92"/>
      <c r="AL109" s="92"/>
      <c r="AM109" s="92"/>
      <c r="AN109" s="92"/>
      <c r="AO109" s="92"/>
      <c r="AP109" s="92"/>
      <c r="AQ109" s="92"/>
      <c r="AR109" s="231"/>
    </row>
    <row r="110" spans="1:44">
      <c r="A110" s="223">
        <v>43724</v>
      </c>
      <c r="B110" s="224">
        <v>1.3628009259259199</v>
      </c>
      <c r="C110" s="225">
        <v>1932</v>
      </c>
      <c r="D110" s="226">
        <v>1462</v>
      </c>
      <c r="E110" s="226">
        <v>1789</v>
      </c>
      <c r="F110" s="226">
        <v>1854</v>
      </c>
      <c r="G110" s="226">
        <v>2948</v>
      </c>
      <c r="H110" s="226">
        <v>3419</v>
      </c>
      <c r="I110" s="226">
        <v>1989</v>
      </c>
      <c r="J110" s="226">
        <v>2565</v>
      </c>
      <c r="K110" s="226">
        <v>2351</v>
      </c>
      <c r="L110" s="107"/>
      <c r="M110" s="160"/>
      <c r="N110" s="160"/>
      <c r="O110" s="160"/>
      <c r="P110" s="160"/>
      <c r="Q110" s="160"/>
      <c r="R110" s="160"/>
      <c r="S110" s="160"/>
      <c r="T110" s="160"/>
      <c r="U110" s="232"/>
      <c r="V110" s="57"/>
      <c r="W110" s="230"/>
      <c r="X110" s="230"/>
      <c r="Y110" s="230"/>
      <c r="Z110" s="230"/>
      <c r="AA110" s="230"/>
      <c r="AB110" s="230"/>
      <c r="AC110" s="230"/>
      <c r="AD110" s="230"/>
      <c r="AE110" s="230"/>
      <c r="AF110" s="230"/>
      <c r="AG110" s="92"/>
      <c r="AH110" s="92"/>
      <c r="AI110" s="92"/>
      <c r="AJ110" s="92"/>
      <c r="AK110" s="92"/>
      <c r="AL110" s="92"/>
      <c r="AM110" s="92"/>
      <c r="AN110" s="92"/>
      <c r="AO110" s="92"/>
      <c r="AP110" s="92"/>
      <c r="AQ110" s="92"/>
      <c r="AR110" s="231"/>
    </row>
    <row r="111" spans="1:44">
      <c r="A111" s="223">
        <v>43724</v>
      </c>
      <c r="B111" s="224">
        <v>1.3766898148148099</v>
      </c>
      <c r="C111" s="225">
        <v>1743</v>
      </c>
      <c r="D111" s="226">
        <v>1484</v>
      </c>
      <c r="E111" s="226">
        <v>3049</v>
      </c>
      <c r="F111" s="226">
        <v>3429</v>
      </c>
      <c r="G111" s="226">
        <v>2184</v>
      </c>
      <c r="H111" s="226">
        <v>3332</v>
      </c>
      <c r="I111" s="226">
        <v>1920</v>
      </c>
      <c r="J111" s="226">
        <v>2178</v>
      </c>
      <c r="K111" s="226">
        <v>4599</v>
      </c>
      <c r="L111" s="107">
        <f t="shared" ref="L111:P111" si="83">AVERAGE(C111:C113)</f>
        <v>2271</v>
      </c>
      <c r="M111" s="160">
        <f t="shared" si="83"/>
        <v>2307.3333333333335</v>
      </c>
      <c r="N111" s="160">
        <f t="shared" si="83"/>
        <v>2583.6666666666665</v>
      </c>
      <c r="O111" s="160">
        <f t="shared" si="83"/>
        <v>3148.6666666666665</v>
      </c>
      <c r="P111" s="160">
        <f t="shared" si="83"/>
        <v>3005</v>
      </c>
      <c r="Q111" s="160">
        <f t="shared" ref="Q111" si="84">AVERAGE(H111:H113)</f>
        <v>3143.3333333333335</v>
      </c>
      <c r="R111" s="160">
        <f t="shared" ref="R111" si="85">AVERAGE(I111:I113)</f>
        <v>3064.3333333333335</v>
      </c>
      <c r="S111" s="160">
        <f t="shared" ref="S111" si="86">AVERAGE(J111:J113)</f>
        <v>2498.6666666666665</v>
      </c>
      <c r="T111" s="160">
        <f t="shared" ref="T111" si="87">AVERAGE(K111:K113)</f>
        <v>3991</v>
      </c>
      <c r="U111" s="232">
        <f>AVERAGE(L111:T111)</f>
        <v>2890.3333333333335</v>
      </c>
      <c r="V111" s="57"/>
      <c r="W111" s="230"/>
      <c r="X111" s="230"/>
      <c r="Y111" s="230"/>
      <c r="Z111" s="230"/>
      <c r="AA111" s="230"/>
      <c r="AB111" s="230"/>
      <c r="AC111" s="230"/>
      <c r="AD111" s="230"/>
      <c r="AE111" s="230"/>
      <c r="AF111" s="230"/>
      <c r="AG111" s="92"/>
      <c r="AH111" s="92"/>
      <c r="AI111" s="92"/>
      <c r="AJ111" s="92"/>
      <c r="AK111" s="92"/>
      <c r="AL111" s="92"/>
      <c r="AM111" s="92"/>
      <c r="AN111" s="92"/>
      <c r="AO111" s="92"/>
      <c r="AP111" s="92"/>
      <c r="AQ111" s="92"/>
      <c r="AR111" s="231"/>
    </row>
    <row r="112" spans="1:44">
      <c r="A112" s="223">
        <v>43724</v>
      </c>
      <c r="B112" s="224">
        <v>1.3905787037037001</v>
      </c>
      <c r="C112" s="225">
        <v>2339</v>
      </c>
      <c r="D112" s="226">
        <v>1665</v>
      </c>
      <c r="E112" s="226">
        <v>2913</v>
      </c>
      <c r="F112" s="226">
        <v>3966</v>
      </c>
      <c r="G112" s="226">
        <v>4181</v>
      </c>
      <c r="H112" s="226">
        <v>3279</v>
      </c>
      <c r="I112" s="226">
        <v>4196</v>
      </c>
      <c r="J112" s="226">
        <v>2871</v>
      </c>
      <c r="K112" s="226">
        <v>3824</v>
      </c>
      <c r="L112" s="107"/>
      <c r="M112" s="160"/>
      <c r="N112" s="160"/>
      <c r="O112" s="160"/>
      <c r="P112" s="160"/>
      <c r="Q112" s="160"/>
      <c r="R112" s="160"/>
      <c r="S112" s="160"/>
      <c r="T112" s="160"/>
      <c r="U112" s="232">
        <f>STDEV(L111:T111)/SQRT(COUNT(L111:T111))</f>
        <v>180.91383256902907</v>
      </c>
      <c r="V112" s="57"/>
      <c r="W112" s="230"/>
      <c r="X112" s="230"/>
      <c r="Y112" s="230"/>
      <c r="Z112" s="230"/>
      <c r="AA112" s="230"/>
      <c r="AB112" s="230"/>
      <c r="AC112" s="230"/>
      <c r="AD112" s="230"/>
      <c r="AE112" s="230"/>
      <c r="AF112" s="230"/>
      <c r="AG112" s="92"/>
      <c r="AH112" s="92"/>
      <c r="AI112" s="92"/>
      <c r="AJ112" s="92"/>
      <c r="AK112" s="92"/>
      <c r="AL112" s="92"/>
      <c r="AM112" s="92"/>
      <c r="AN112" s="92"/>
      <c r="AO112" s="92"/>
      <c r="AP112" s="92"/>
      <c r="AQ112" s="92"/>
      <c r="AR112" s="231"/>
    </row>
    <row r="113" spans="1:44">
      <c r="A113" s="223">
        <v>43724</v>
      </c>
      <c r="B113" s="224">
        <v>1.40446759259259</v>
      </c>
      <c r="C113" s="225">
        <v>2731</v>
      </c>
      <c r="D113" s="226">
        <v>3773</v>
      </c>
      <c r="E113" s="226">
        <v>1789</v>
      </c>
      <c r="F113" s="226">
        <v>2051</v>
      </c>
      <c r="G113" s="226">
        <v>2650</v>
      </c>
      <c r="H113" s="226">
        <v>2819</v>
      </c>
      <c r="I113" s="226">
        <v>3077</v>
      </c>
      <c r="J113" s="226">
        <v>2447</v>
      </c>
      <c r="K113" s="226">
        <v>3550</v>
      </c>
      <c r="L113" s="107"/>
      <c r="M113" s="160"/>
      <c r="N113" s="160"/>
      <c r="O113" s="160"/>
      <c r="P113" s="160"/>
      <c r="Q113" s="160"/>
      <c r="R113" s="160"/>
      <c r="S113" s="160"/>
      <c r="T113" s="160"/>
      <c r="U113" s="232"/>
      <c r="V113" s="57"/>
      <c r="W113" s="230"/>
      <c r="X113" s="230"/>
      <c r="Y113" s="230"/>
      <c r="Z113" s="230"/>
      <c r="AA113" s="230"/>
      <c r="AB113" s="230"/>
      <c r="AC113" s="230"/>
      <c r="AD113" s="230"/>
      <c r="AE113" s="230"/>
      <c r="AF113" s="230"/>
      <c r="AG113" s="92"/>
      <c r="AH113" s="92"/>
      <c r="AI113" s="92"/>
      <c r="AJ113" s="92"/>
      <c r="AK113" s="92"/>
      <c r="AL113" s="92"/>
      <c r="AM113" s="92"/>
      <c r="AN113" s="92"/>
      <c r="AO113" s="92"/>
      <c r="AP113" s="92"/>
      <c r="AQ113" s="92"/>
      <c r="AR113" s="231"/>
    </row>
    <row r="114" spans="1:44">
      <c r="A114" s="223">
        <v>43724</v>
      </c>
      <c r="B114" s="224">
        <v>1.41835648148148</v>
      </c>
      <c r="C114" s="225">
        <v>2399</v>
      </c>
      <c r="D114" s="226">
        <v>2585</v>
      </c>
      <c r="E114" s="226">
        <v>1746</v>
      </c>
      <c r="F114" s="226">
        <v>3269</v>
      </c>
      <c r="G114" s="226">
        <v>2005</v>
      </c>
      <c r="H114" s="226">
        <v>3202</v>
      </c>
      <c r="I114" s="226">
        <v>2254</v>
      </c>
      <c r="J114" s="226">
        <v>3820</v>
      </c>
      <c r="K114" s="226">
        <v>2111</v>
      </c>
      <c r="L114" s="107">
        <f t="shared" ref="L114:P114" si="88">AVERAGE(C114:C116)</f>
        <v>2256.6666666666665</v>
      </c>
      <c r="M114" s="160">
        <f t="shared" si="88"/>
        <v>2432.3333333333335</v>
      </c>
      <c r="N114" s="160">
        <f t="shared" si="88"/>
        <v>2408</v>
      </c>
      <c r="O114" s="160">
        <f t="shared" si="88"/>
        <v>2910.6666666666665</v>
      </c>
      <c r="P114" s="160">
        <f t="shared" si="88"/>
        <v>2530</v>
      </c>
      <c r="Q114" s="160">
        <f t="shared" ref="Q114" si="89">AVERAGE(H114:H116)</f>
        <v>2624.6666666666665</v>
      </c>
      <c r="R114" s="160">
        <f t="shared" ref="R114" si="90">AVERAGE(I114:I116)</f>
        <v>2425</v>
      </c>
      <c r="S114" s="160">
        <f t="shared" ref="S114" si="91">AVERAGE(J114:J116)</f>
        <v>2758</v>
      </c>
      <c r="T114" s="160">
        <f t="shared" ref="T114" si="92">AVERAGE(K114:K116)</f>
        <v>2703.3333333333335</v>
      </c>
      <c r="U114" s="232">
        <f>AVERAGE(L114:T114)</f>
        <v>2560.9629629629626</v>
      </c>
      <c r="V114" s="57"/>
      <c r="W114" s="230"/>
      <c r="X114" s="230"/>
      <c r="Y114" s="230"/>
      <c r="Z114" s="230"/>
      <c r="AA114" s="230"/>
      <c r="AB114" s="230"/>
      <c r="AC114" s="230"/>
      <c r="AD114" s="230"/>
      <c r="AE114" s="230"/>
      <c r="AF114" s="230"/>
      <c r="AG114" s="92"/>
      <c r="AH114" s="92"/>
      <c r="AI114" s="92"/>
      <c r="AJ114" s="92"/>
      <c r="AK114" s="92"/>
      <c r="AL114" s="92"/>
      <c r="AM114" s="92"/>
      <c r="AN114" s="92"/>
      <c r="AO114" s="92"/>
      <c r="AP114" s="92"/>
      <c r="AQ114" s="92"/>
      <c r="AR114" s="231"/>
    </row>
    <row r="115" spans="1:44">
      <c r="A115" s="223">
        <v>43724</v>
      </c>
      <c r="B115" s="224">
        <v>1.4322453703703699</v>
      </c>
      <c r="C115" s="225">
        <v>2145</v>
      </c>
      <c r="D115" s="226">
        <v>2673</v>
      </c>
      <c r="E115" s="226">
        <v>2942</v>
      </c>
      <c r="F115" s="226">
        <v>1883</v>
      </c>
      <c r="G115" s="226">
        <v>2726</v>
      </c>
      <c r="H115" s="226">
        <v>2556</v>
      </c>
      <c r="I115" s="226">
        <v>2796</v>
      </c>
      <c r="J115" s="226">
        <v>2223</v>
      </c>
      <c r="K115" s="226">
        <v>3780</v>
      </c>
      <c r="L115" s="107"/>
      <c r="M115" s="160"/>
      <c r="N115" s="160"/>
      <c r="O115" s="160"/>
      <c r="P115" s="160"/>
      <c r="Q115" s="160"/>
      <c r="R115" s="160"/>
      <c r="S115" s="160"/>
      <c r="T115" s="160"/>
      <c r="U115" s="232">
        <f>STDEV(L114:T114)/SQRT(COUNT(L114:T114))</f>
        <v>68.458003807607184</v>
      </c>
      <c r="V115" s="57"/>
      <c r="W115" s="230"/>
      <c r="X115" s="230"/>
      <c r="Y115" s="230"/>
      <c r="Z115" s="230"/>
      <c r="AA115" s="230"/>
      <c r="AB115" s="230"/>
      <c r="AC115" s="230"/>
      <c r="AD115" s="230"/>
      <c r="AE115" s="230"/>
      <c r="AF115" s="230"/>
      <c r="AG115" s="92"/>
      <c r="AH115" s="92"/>
      <c r="AI115" s="92"/>
      <c r="AJ115" s="92"/>
      <c r="AK115" s="92"/>
      <c r="AL115" s="92"/>
      <c r="AM115" s="92"/>
      <c r="AN115" s="92"/>
      <c r="AO115" s="92"/>
      <c r="AP115" s="92"/>
      <c r="AQ115" s="92"/>
      <c r="AR115" s="231"/>
    </row>
    <row r="116" spans="1:44">
      <c r="A116" s="223">
        <v>43724</v>
      </c>
      <c r="B116" s="224">
        <v>1.4461342592592601</v>
      </c>
      <c r="C116" s="225">
        <v>2226</v>
      </c>
      <c r="D116" s="226">
        <v>2039</v>
      </c>
      <c r="E116" s="226">
        <v>2536</v>
      </c>
      <c r="F116" s="226">
        <v>3580</v>
      </c>
      <c r="G116" s="226">
        <v>2859</v>
      </c>
      <c r="H116" s="226">
        <v>2116</v>
      </c>
      <c r="I116" s="226">
        <v>2225</v>
      </c>
      <c r="J116" s="226">
        <v>2231</v>
      </c>
      <c r="K116" s="226">
        <v>2219</v>
      </c>
      <c r="L116" s="107"/>
      <c r="M116" s="160"/>
      <c r="N116" s="160"/>
      <c r="O116" s="160"/>
      <c r="P116" s="160"/>
      <c r="Q116" s="160"/>
      <c r="R116" s="160"/>
      <c r="S116" s="160"/>
      <c r="T116" s="160"/>
      <c r="U116" s="232"/>
      <c r="V116" s="57"/>
      <c r="W116" s="230"/>
      <c r="X116" s="230"/>
      <c r="Y116" s="230"/>
      <c r="Z116" s="230"/>
      <c r="AA116" s="230"/>
      <c r="AB116" s="230"/>
      <c r="AC116" s="230"/>
      <c r="AD116" s="230"/>
      <c r="AE116" s="230"/>
      <c r="AF116" s="230"/>
      <c r="AG116" s="92"/>
      <c r="AH116" s="92"/>
      <c r="AI116" s="92"/>
      <c r="AJ116" s="92"/>
      <c r="AK116" s="92"/>
      <c r="AL116" s="92"/>
      <c r="AM116" s="92"/>
      <c r="AN116" s="92"/>
      <c r="AO116" s="92"/>
      <c r="AP116" s="92"/>
      <c r="AQ116" s="92"/>
      <c r="AR116" s="231"/>
    </row>
    <row r="117" spans="1:44">
      <c r="A117" s="223">
        <v>43724</v>
      </c>
      <c r="B117" s="224">
        <v>1.46002314814815</v>
      </c>
      <c r="C117" s="225">
        <v>1900</v>
      </c>
      <c r="D117" s="226">
        <v>1891</v>
      </c>
      <c r="E117" s="226">
        <v>1763</v>
      </c>
      <c r="F117" s="226">
        <v>2842</v>
      </c>
      <c r="G117" s="226">
        <v>1771</v>
      </c>
      <c r="H117" s="226">
        <v>3030</v>
      </c>
      <c r="I117" s="226">
        <v>1940</v>
      </c>
      <c r="J117" s="226">
        <v>2342</v>
      </c>
      <c r="K117" s="226">
        <v>2220</v>
      </c>
      <c r="L117" s="107">
        <f t="shared" ref="L117:P117" si="93">AVERAGE(C117:C119)</f>
        <v>2160.6666666666665</v>
      </c>
      <c r="M117" s="160">
        <f t="shared" si="93"/>
        <v>1575.6666666666667</v>
      </c>
      <c r="N117" s="160">
        <f t="shared" si="93"/>
        <v>1776.3333333333333</v>
      </c>
      <c r="O117" s="160">
        <f t="shared" si="93"/>
        <v>2244.6666666666665</v>
      </c>
      <c r="P117" s="160">
        <f t="shared" si="93"/>
        <v>2185.3333333333335</v>
      </c>
      <c r="Q117" s="160">
        <f t="shared" ref="Q117" si="94">AVERAGE(H117:H119)</f>
        <v>2528.3333333333335</v>
      </c>
      <c r="R117" s="160">
        <f t="shared" ref="R117" si="95">AVERAGE(I117:I119)</f>
        <v>2219</v>
      </c>
      <c r="S117" s="160">
        <f t="shared" ref="S117" si="96">AVERAGE(J117:J119)</f>
        <v>2870.3333333333335</v>
      </c>
      <c r="T117" s="160">
        <f t="shared" ref="T117" si="97">AVERAGE(K117:K119)</f>
        <v>2690.6666666666665</v>
      </c>
      <c r="U117" s="232">
        <f>AVERAGE(L117:T117)</f>
        <v>2250.1111111111113</v>
      </c>
      <c r="V117" s="57"/>
      <c r="W117" s="230"/>
      <c r="X117" s="230"/>
      <c r="Y117" s="230"/>
      <c r="Z117" s="230"/>
      <c r="AA117" s="230"/>
      <c r="AB117" s="230"/>
      <c r="AC117" s="230"/>
      <c r="AD117" s="230"/>
      <c r="AE117" s="230"/>
      <c r="AF117" s="230"/>
      <c r="AG117" s="92"/>
      <c r="AH117" s="92"/>
      <c r="AI117" s="92"/>
      <c r="AJ117" s="92"/>
      <c r="AK117" s="92"/>
      <c r="AL117" s="92"/>
      <c r="AM117" s="92"/>
      <c r="AN117" s="92"/>
      <c r="AO117" s="92"/>
      <c r="AP117" s="92"/>
      <c r="AQ117" s="92"/>
      <c r="AR117" s="231"/>
    </row>
    <row r="118" spans="1:44">
      <c r="A118" s="223">
        <v>43724</v>
      </c>
      <c r="B118" s="224">
        <v>1.47391203703703</v>
      </c>
      <c r="C118" s="225">
        <v>1895</v>
      </c>
      <c r="D118" s="226">
        <v>1508</v>
      </c>
      <c r="E118" s="226">
        <v>1839</v>
      </c>
      <c r="F118" s="226">
        <v>1838</v>
      </c>
      <c r="G118" s="226">
        <v>2170</v>
      </c>
      <c r="H118" s="226">
        <v>2424</v>
      </c>
      <c r="I118" s="226">
        <v>2596</v>
      </c>
      <c r="J118" s="226">
        <v>2494</v>
      </c>
      <c r="K118" s="226">
        <v>2499</v>
      </c>
      <c r="L118" s="107"/>
      <c r="M118" s="160"/>
      <c r="N118" s="160"/>
      <c r="O118" s="160"/>
      <c r="P118" s="160"/>
      <c r="Q118" s="160"/>
      <c r="R118" s="160"/>
      <c r="S118" s="160"/>
      <c r="T118" s="160"/>
      <c r="U118" s="232">
        <f>STDEV(L117:T117)/SQRT(COUNT(L117:T117))</f>
        <v>136.86505474326364</v>
      </c>
      <c r="V118" s="57"/>
      <c r="W118" s="230"/>
      <c r="X118" s="230"/>
      <c r="Y118" s="230"/>
      <c r="Z118" s="230"/>
      <c r="AA118" s="230"/>
      <c r="AB118" s="230"/>
      <c r="AC118" s="230"/>
      <c r="AD118" s="230"/>
      <c r="AE118" s="230"/>
      <c r="AF118" s="230"/>
      <c r="AG118" s="92"/>
      <c r="AH118" s="92"/>
      <c r="AI118" s="92"/>
      <c r="AJ118" s="92"/>
      <c r="AK118" s="92"/>
      <c r="AL118" s="92"/>
      <c r="AM118" s="92"/>
      <c r="AN118" s="92"/>
      <c r="AO118" s="92"/>
      <c r="AP118" s="92"/>
      <c r="AQ118" s="92"/>
      <c r="AR118" s="231"/>
    </row>
    <row r="119" spans="1:44">
      <c r="A119" s="223">
        <v>43724</v>
      </c>
      <c r="B119" s="224">
        <v>1.4878009259259199</v>
      </c>
      <c r="C119" s="225">
        <v>2687</v>
      </c>
      <c r="D119" s="226">
        <v>1328</v>
      </c>
      <c r="E119" s="226">
        <v>1727</v>
      </c>
      <c r="F119" s="226">
        <v>2054</v>
      </c>
      <c r="G119" s="226">
        <v>2615</v>
      </c>
      <c r="H119" s="226">
        <v>2131</v>
      </c>
      <c r="I119" s="226">
        <v>2121</v>
      </c>
      <c r="J119" s="226">
        <v>3775</v>
      </c>
      <c r="K119" s="226">
        <v>3353</v>
      </c>
      <c r="L119" s="107"/>
      <c r="M119" s="160"/>
      <c r="N119" s="160"/>
      <c r="O119" s="160"/>
      <c r="P119" s="160"/>
      <c r="Q119" s="160"/>
      <c r="R119" s="160"/>
      <c r="S119" s="160"/>
      <c r="T119" s="160"/>
      <c r="U119" s="232"/>
      <c r="V119" s="57"/>
      <c r="W119" s="230"/>
      <c r="X119" s="230"/>
      <c r="Y119" s="230"/>
      <c r="Z119" s="230"/>
      <c r="AA119" s="230"/>
      <c r="AB119" s="230"/>
      <c r="AC119" s="230"/>
      <c r="AD119" s="230"/>
      <c r="AE119" s="230"/>
      <c r="AF119" s="230"/>
      <c r="AG119" s="92"/>
      <c r="AH119" s="92"/>
      <c r="AI119" s="92"/>
      <c r="AJ119" s="92"/>
      <c r="AK119" s="92"/>
      <c r="AL119" s="92"/>
      <c r="AM119" s="92"/>
      <c r="AN119" s="92"/>
      <c r="AO119" s="92"/>
      <c r="AP119" s="92"/>
      <c r="AQ119" s="92"/>
      <c r="AR119" s="231"/>
    </row>
    <row r="120" spans="1:44">
      <c r="A120" s="223">
        <v>43724</v>
      </c>
      <c r="B120" s="224">
        <v>1.5016898148148099</v>
      </c>
      <c r="C120" s="225">
        <v>2705</v>
      </c>
      <c r="D120" s="226">
        <v>2692</v>
      </c>
      <c r="E120" s="226">
        <v>3188</v>
      </c>
      <c r="F120" s="226">
        <v>2143</v>
      </c>
      <c r="G120" s="226">
        <v>1996</v>
      </c>
      <c r="H120" s="226">
        <v>3008</v>
      </c>
      <c r="I120" s="226">
        <v>1976</v>
      </c>
      <c r="J120" s="226">
        <v>2069</v>
      </c>
      <c r="K120" s="226">
        <v>3723</v>
      </c>
      <c r="L120" s="107">
        <f t="shared" ref="L120:P120" si="98">AVERAGE(C120:C122)</f>
        <v>2886.6666666666665</v>
      </c>
      <c r="M120" s="160">
        <f t="shared" si="98"/>
        <v>1903.6666666666667</v>
      </c>
      <c r="N120" s="160">
        <f t="shared" si="98"/>
        <v>2218.3333333333335</v>
      </c>
      <c r="O120" s="160">
        <f t="shared" si="98"/>
        <v>2438</v>
      </c>
      <c r="P120" s="160">
        <f t="shared" si="98"/>
        <v>2094</v>
      </c>
      <c r="Q120" s="160">
        <f t="shared" ref="Q120" si="99">AVERAGE(H120:H122)</f>
        <v>2716.6666666666665</v>
      </c>
      <c r="R120" s="160">
        <f t="shared" ref="R120" si="100">AVERAGE(I120:I122)</f>
        <v>2452.6666666666665</v>
      </c>
      <c r="S120" s="160">
        <f t="shared" ref="S120" si="101">AVERAGE(J120:J122)</f>
        <v>2237.6666666666665</v>
      </c>
      <c r="T120" s="160">
        <f t="shared" ref="T120" si="102">AVERAGE(K120:K122)</f>
        <v>2815.3333333333335</v>
      </c>
      <c r="U120" s="232">
        <f>AVERAGE(L120:T120)</f>
        <v>2418.1111111111113</v>
      </c>
      <c r="V120" s="57"/>
      <c r="W120" s="230"/>
      <c r="X120" s="230"/>
      <c r="Y120" s="230"/>
      <c r="Z120" s="230"/>
      <c r="AA120" s="230"/>
      <c r="AB120" s="230"/>
      <c r="AC120" s="230"/>
      <c r="AD120" s="230"/>
      <c r="AE120" s="230"/>
      <c r="AF120" s="230"/>
      <c r="AG120" s="92"/>
      <c r="AH120" s="92"/>
      <c r="AI120" s="92"/>
      <c r="AJ120" s="92"/>
      <c r="AK120" s="92"/>
      <c r="AL120" s="92"/>
      <c r="AM120" s="92"/>
      <c r="AN120" s="92"/>
      <c r="AO120" s="92"/>
      <c r="AP120" s="92"/>
      <c r="AQ120" s="92"/>
      <c r="AR120" s="231"/>
    </row>
    <row r="121" spans="1:44">
      <c r="A121" s="223">
        <v>43724</v>
      </c>
      <c r="B121" s="224">
        <v>1.5155787037037001</v>
      </c>
      <c r="C121" s="225">
        <v>3029</v>
      </c>
      <c r="D121" s="226">
        <v>1482</v>
      </c>
      <c r="E121" s="226">
        <v>1653</v>
      </c>
      <c r="F121" s="226">
        <v>2248</v>
      </c>
      <c r="G121" s="226">
        <v>2015</v>
      </c>
      <c r="H121" s="226">
        <v>3112</v>
      </c>
      <c r="I121" s="226">
        <v>3272</v>
      </c>
      <c r="J121" s="226">
        <v>2385</v>
      </c>
      <c r="K121" s="226">
        <v>2312</v>
      </c>
      <c r="L121" s="107"/>
      <c r="M121" s="160"/>
      <c r="N121" s="160"/>
      <c r="O121" s="160"/>
      <c r="P121" s="160"/>
      <c r="Q121" s="160"/>
      <c r="R121" s="160"/>
      <c r="S121" s="160"/>
      <c r="T121" s="160"/>
      <c r="U121" s="232">
        <f>STDEV(L120:T120)/SQRT(COUNT(L120:T120))</f>
        <v>112.43685470652507</v>
      </c>
      <c r="V121" s="57"/>
      <c r="W121" s="230"/>
      <c r="X121" s="230"/>
      <c r="Y121" s="230"/>
      <c r="Z121" s="230"/>
      <c r="AA121" s="230"/>
      <c r="AB121" s="230"/>
      <c r="AC121" s="230"/>
      <c r="AD121" s="230"/>
      <c r="AE121" s="230"/>
      <c r="AF121" s="230"/>
      <c r="AG121" s="92"/>
      <c r="AH121" s="92"/>
      <c r="AI121" s="92"/>
      <c r="AJ121" s="92"/>
      <c r="AK121" s="92"/>
      <c r="AL121" s="92"/>
      <c r="AM121" s="92"/>
      <c r="AN121" s="92"/>
      <c r="AO121" s="92"/>
      <c r="AP121" s="92"/>
      <c r="AQ121" s="92"/>
      <c r="AR121" s="231"/>
    </row>
    <row r="122" spans="1:44">
      <c r="A122" s="223">
        <v>43724</v>
      </c>
      <c r="B122" s="224">
        <v>1.52946759259259</v>
      </c>
      <c r="C122" s="225">
        <v>2926</v>
      </c>
      <c r="D122" s="226">
        <v>1537</v>
      </c>
      <c r="E122" s="226">
        <v>1814</v>
      </c>
      <c r="F122" s="226">
        <v>2923</v>
      </c>
      <c r="G122" s="226">
        <v>2271</v>
      </c>
      <c r="H122" s="226">
        <v>2030</v>
      </c>
      <c r="I122" s="226">
        <v>2110</v>
      </c>
      <c r="J122" s="226">
        <v>2259</v>
      </c>
      <c r="K122" s="226">
        <v>2411</v>
      </c>
      <c r="L122" s="107"/>
      <c r="M122" s="160"/>
      <c r="N122" s="160"/>
      <c r="O122" s="160"/>
      <c r="P122" s="160"/>
      <c r="Q122" s="160"/>
      <c r="R122" s="160"/>
      <c r="S122" s="160"/>
      <c r="T122" s="160"/>
      <c r="U122" s="232"/>
      <c r="V122" s="57"/>
      <c r="W122" s="230"/>
      <c r="X122" s="230"/>
      <c r="Y122" s="230"/>
      <c r="Z122" s="230"/>
      <c r="AA122" s="230"/>
      <c r="AB122" s="230"/>
      <c r="AC122" s="230"/>
      <c r="AD122" s="230"/>
      <c r="AE122" s="230"/>
      <c r="AF122" s="230"/>
      <c r="AG122" s="92"/>
      <c r="AH122" s="92"/>
      <c r="AI122" s="92"/>
      <c r="AJ122" s="92"/>
      <c r="AK122" s="92"/>
      <c r="AL122" s="92"/>
      <c r="AM122" s="92"/>
      <c r="AN122" s="92"/>
      <c r="AO122" s="92"/>
      <c r="AP122" s="92"/>
      <c r="AQ122" s="92"/>
      <c r="AR122" s="231"/>
    </row>
    <row r="123" spans="1:44">
      <c r="A123" s="223">
        <v>43724</v>
      </c>
      <c r="B123" s="224">
        <v>1.54335648148148</v>
      </c>
      <c r="C123" s="225">
        <v>2419</v>
      </c>
      <c r="D123" s="226">
        <v>1728</v>
      </c>
      <c r="E123" s="226">
        <v>1943</v>
      </c>
      <c r="F123" s="226">
        <v>1983</v>
      </c>
      <c r="G123" s="226">
        <v>2149</v>
      </c>
      <c r="H123" s="226">
        <v>2778</v>
      </c>
      <c r="I123" s="226">
        <v>1781</v>
      </c>
      <c r="J123" s="226">
        <v>3690</v>
      </c>
      <c r="K123" s="226">
        <v>2524</v>
      </c>
      <c r="L123" s="107">
        <f t="shared" ref="L123:P123" si="103">AVERAGE(C123:C125)</f>
        <v>2160.6666666666665</v>
      </c>
      <c r="M123" s="160">
        <f t="shared" si="103"/>
        <v>2248.3333333333335</v>
      </c>
      <c r="N123" s="160">
        <f t="shared" si="103"/>
        <v>2502.6666666666665</v>
      </c>
      <c r="O123" s="160">
        <f t="shared" si="103"/>
        <v>2362.3333333333335</v>
      </c>
      <c r="P123" s="160">
        <f t="shared" si="103"/>
        <v>2183.3333333333335</v>
      </c>
      <c r="Q123" s="160">
        <f t="shared" ref="Q123" si="104">AVERAGE(H123:H125)</f>
        <v>2411</v>
      </c>
      <c r="R123" s="160">
        <f t="shared" ref="R123" si="105">AVERAGE(I123:I125)</f>
        <v>2066.6666666666665</v>
      </c>
      <c r="S123" s="160">
        <f t="shared" ref="S123" si="106">AVERAGE(J123:J125)</f>
        <v>2821.3333333333335</v>
      </c>
      <c r="T123" s="160">
        <f t="shared" ref="T123" si="107">AVERAGE(K123:K125)</f>
        <v>2274.3333333333335</v>
      </c>
      <c r="U123" s="232">
        <f>AVERAGE(L123:T123)</f>
        <v>2336.7407407407404</v>
      </c>
      <c r="V123" s="57"/>
      <c r="W123" s="230"/>
      <c r="X123" s="230"/>
      <c r="Y123" s="230"/>
      <c r="Z123" s="230"/>
      <c r="AA123" s="230"/>
      <c r="AB123" s="230"/>
      <c r="AC123" s="230"/>
      <c r="AD123" s="230"/>
      <c r="AE123" s="230"/>
      <c r="AF123" s="230"/>
      <c r="AG123" s="92"/>
      <c r="AH123" s="92"/>
      <c r="AI123" s="92"/>
      <c r="AJ123" s="92"/>
      <c r="AK123" s="92"/>
      <c r="AL123" s="92"/>
      <c r="AM123" s="92"/>
      <c r="AN123" s="92"/>
      <c r="AO123" s="92"/>
      <c r="AP123" s="92"/>
      <c r="AQ123" s="92"/>
      <c r="AR123" s="231"/>
    </row>
    <row r="124" spans="1:44">
      <c r="A124" s="223">
        <v>43724</v>
      </c>
      <c r="B124" s="224">
        <v>1.5572453703703699</v>
      </c>
      <c r="C124" s="225">
        <v>2066</v>
      </c>
      <c r="D124" s="226">
        <v>1986</v>
      </c>
      <c r="E124" s="226">
        <v>2919</v>
      </c>
      <c r="F124" s="226">
        <v>2112</v>
      </c>
      <c r="G124" s="226">
        <v>2008</v>
      </c>
      <c r="H124" s="226">
        <v>2201</v>
      </c>
      <c r="I124" s="226">
        <v>2091</v>
      </c>
      <c r="J124" s="226">
        <v>2474</v>
      </c>
      <c r="K124" s="226">
        <v>1959</v>
      </c>
      <c r="L124" s="107"/>
      <c r="M124" s="160"/>
      <c r="N124" s="160"/>
      <c r="O124" s="160"/>
      <c r="P124" s="160"/>
      <c r="Q124" s="160"/>
      <c r="R124" s="160"/>
      <c r="S124" s="160"/>
      <c r="T124" s="160"/>
      <c r="U124" s="232">
        <f>STDEV(L123:T123)/SQRT(COUNT(L123:T123))</f>
        <v>75.251179757327961</v>
      </c>
      <c r="V124" s="57"/>
      <c r="W124" s="230"/>
      <c r="X124" s="230"/>
      <c r="Y124" s="230"/>
      <c r="Z124" s="230"/>
      <c r="AA124" s="230"/>
      <c r="AB124" s="230"/>
      <c r="AC124" s="230"/>
      <c r="AD124" s="230"/>
      <c r="AE124" s="230"/>
      <c r="AF124" s="230"/>
      <c r="AG124" s="92"/>
      <c r="AH124" s="92"/>
      <c r="AI124" s="92"/>
      <c r="AJ124" s="92"/>
      <c r="AK124" s="92"/>
      <c r="AL124" s="92"/>
      <c r="AM124" s="92"/>
      <c r="AN124" s="92"/>
      <c r="AO124" s="92"/>
      <c r="AP124" s="92"/>
      <c r="AQ124" s="92"/>
      <c r="AR124" s="231"/>
    </row>
    <row r="125" spans="1:44">
      <c r="A125" s="223">
        <v>43724</v>
      </c>
      <c r="B125" s="224">
        <v>1.5711342592592601</v>
      </c>
      <c r="C125" s="225">
        <v>1997</v>
      </c>
      <c r="D125" s="226">
        <v>3031</v>
      </c>
      <c r="E125" s="226">
        <v>2646</v>
      </c>
      <c r="F125" s="226">
        <v>2992</v>
      </c>
      <c r="G125" s="226">
        <v>2393</v>
      </c>
      <c r="H125" s="226">
        <v>2254</v>
      </c>
      <c r="I125" s="226">
        <v>2328</v>
      </c>
      <c r="J125" s="226">
        <v>2300</v>
      </c>
      <c r="K125" s="226">
        <v>2340</v>
      </c>
      <c r="L125" s="107"/>
      <c r="M125" s="160"/>
      <c r="N125" s="160"/>
      <c r="O125" s="160"/>
      <c r="P125" s="160"/>
      <c r="Q125" s="160"/>
      <c r="R125" s="160"/>
      <c r="S125" s="160"/>
      <c r="T125" s="160"/>
      <c r="U125" s="232"/>
      <c r="V125" s="57"/>
      <c r="W125" s="230"/>
      <c r="X125" s="230"/>
      <c r="Y125" s="230"/>
      <c r="Z125" s="230"/>
      <c r="AA125" s="230"/>
      <c r="AB125" s="230"/>
      <c r="AC125" s="230"/>
      <c r="AD125" s="230"/>
      <c r="AE125" s="230"/>
      <c r="AF125" s="230"/>
      <c r="AG125" s="92"/>
      <c r="AH125" s="92"/>
      <c r="AI125" s="92"/>
      <c r="AJ125" s="92"/>
      <c r="AK125" s="92"/>
      <c r="AL125" s="92"/>
      <c r="AM125" s="92"/>
      <c r="AN125" s="92"/>
      <c r="AO125" s="92"/>
      <c r="AP125" s="92"/>
      <c r="AQ125" s="92"/>
      <c r="AR125" s="231"/>
    </row>
    <row r="126" spans="1:44">
      <c r="A126" s="223">
        <v>43724</v>
      </c>
      <c r="B126" s="224">
        <v>1.58502314814815</v>
      </c>
      <c r="C126" s="225">
        <v>1825</v>
      </c>
      <c r="D126" s="226">
        <v>1627</v>
      </c>
      <c r="E126" s="226">
        <v>1888</v>
      </c>
      <c r="F126" s="226">
        <v>2033</v>
      </c>
      <c r="G126" s="226">
        <v>1906</v>
      </c>
      <c r="H126" s="226">
        <v>3554</v>
      </c>
      <c r="I126" s="226">
        <v>2531</v>
      </c>
      <c r="J126" s="226">
        <v>2571</v>
      </c>
      <c r="K126" s="226">
        <v>2651</v>
      </c>
      <c r="L126" s="107">
        <f t="shared" ref="L126:P126" si="108">AVERAGE(C126:C128)</f>
        <v>2251.6666666666665</v>
      </c>
      <c r="M126" s="160">
        <f t="shared" si="108"/>
        <v>1641.3333333333333</v>
      </c>
      <c r="N126" s="160">
        <f t="shared" si="108"/>
        <v>1848.3333333333333</v>
      </c>
      <c r="O126" s="160">
        <f t="shared" si="108"/>
        <v>2238.6666666666665</v>
      </c>
      <c r="P126" s="160">
        <f t="shared" si="108"/>
        <v>2165</v>
      </c>
      <c r="Q126" s="160">
        <f t="shared" ref="Q126" si="109">AVERAGE(H126:H128)</f>
        <v>2821.3333333333335</v>
      </c>
      <c r="R126" s="160">
        <f t="shared" ref="R126" si="110">AVERAGE(I126:I128)</f>
        <v>2894</v>
      </c>
      <c r="S126" s="160">
        <f t="shared" ref="S126" si="111">AVERAGE(J126:J128)</f>
        <v>2637.6666666666665</v>
      </c>
      <c r="T126" s="160">
        <f t="shared" ref="T126" si="112">AVERAGE(K126:K128)</f>
        <v>2973</v>
      </c>
      <c r="U126" s="232">
        <f>AVERAGE(L126:T126)</f>
        <v>2385.6666666666665</v>
      </c>
      <c r="V126" s="57"/>
      <c r="W126" s="230"/>
      <c r="X126" s="230"/>
      <c r="Y126" s="230"/>
      <c r="Z126" s="230"/>
      <c r="AA126" s="230"/>
      <c r="AB126" s="230"/>
      <c r="AC126" s="230"/>
      <c r="AD126" s="230"/>
      <c r="AE126" s="230"/>
      <c r="AF126" s="230"/>
      <c r="AG126" s="92"/>
      <c r="AH126" s="92"/>
      <c r="AI126" s="92"/>
      <c r="AJ126" s="92"/>
      <c r="AK126" s="92"/>
      <c r="AL126" s="92"/>
      <c r="AM126" s="92"/>
      <c r="AN126" s="92"/>
      <c r="AO126" s="92"/>
      <c r="AP126" s="92"/>
      <c r="AQ126" s="92"/>
      <c r="AR126" s="231"/>
    </row>
    <row r="127" spans="1:44">
      <c r="A127" s="223">
        <v>43724</v>
      </c>
      <c r="B127" s="224">
        <v>1.59891203703703</v>
      </c>
      <c r="C127" s="225">
        <v>2708</v>
      </c>
      <c r="D127" s="226">
        <v>1630</v>
      </c>
      <c r="E127" s="226">
        <v>1913</v>
      </c>
      <c r="F127" s="226">
        <v>2693</v>
      </c>
      <c r="G127" s="226">
        <v>2120</v>
      </c>
      <c r="H127" s="226">
        <v>2265</v>
      </c>
      <c r="I127" s="226">
        <v>3861</v>
      </c>
      <c r="J127" s="226">
        <v>2762</v>
      </c>
      <c r="K127" s="226">
        <v>3249</v>
      </c>
      <c r="L127" s="107"/>
      <c r="M127" s="160"/>
      <c r="N127" s="160"/>
      <c r="O127" s="160"/>
      <c r="P127" s="160"/>
      <c r="Q127" s="160"/>
      <c r="R127" s="160"/>
      <c r="S127" s="160"/>
      <c r="T127" s="160"/>
      <c r="U127" s="232">
        <f>STDEV(L126:T126)/SQRT(COUNT(L126:T126))</f>
        <v>157.57232319489711</v>
      </c>
      <c r="V127" s="57"/>
      <c r="W127" s="230"/>
      <c r="X127" s="230"/>
      <c r="Y127" s="230"/>
      <c r="Z127" s="230"/>
      <c r="AA127" s="230"/>
      <c r="AB127" s="230"/>
      <c r="AC127" s="230"/>
      <c r="AD127" s="230"/>
      <c r="AE127" s="230"/>
      <c r="AF127" s="230"/>
      <c r="AG127" s="92"/>
      <c r="AH127" s="92"/>
      <c r="AI127" s="92"/>
      <c r="AJ127" s="92"/>
      <c r="AK127" s="92"/>
      <c r="AL127" s="92"/>
      <c r="AM127" s="92"/>
      <c r="AN127" s="92"/>
      <c r="AO127" s="92"/>
      <c r="AP127" s="92"/>
      <c r="AQ127" s="92"/>
      <c r="AR127" s="231"/>
    </row>
    <row r="128" spans="1:44">
      <c r="A128" s="223">
        <v>43724</v>
      </c>
      <c r="B128" s="224">
        <v>1.6128009259259199</v>
      </c>
      <c r="C128" s="225">
        <v>2222</v>
      </c>
      <c r="D128" s="226">
        <v>1667</v>
      </c>
      <c r="E128" s="226">
        <v>1744</v>
      </c>
      <c r="F128" s="226">
        <v>1990</v>
      </c>
      <c r="G128" s="226">
        <v>2469</v>
      </c>
      <c r="H128" s="226">
        <v>2645</v>
      </c>
      <c r="I128" s="226">
        <v>2290</v>
      </c>
      <c r="J128" s="226">
        <v>2580</v>
      </c>
      <c r="K128" s="226">
        <v>3019</v>
      </c>
      <c r="L128" s="107"/>
      <c r="M128" s="160"/>
      <c r="N128" s="160"/>
      <c r="O128" s="160"/>
      <c r="P128" s="160"/>
      <c r="Q128" s="160"/>
      <c r="R128" s="160"/>
      <c r="S128" s="160"/>
      <c r="T128" s="160"/>
      <c r="U128" s="232"/>
      <c r="V128" s="57"/>
      <c r="W128" s="230"/>
      <c r="X128" s="230"/>
      <c r="Y128" s="230"/>
      <c r="Z128" s="230"/>
      <c r="AA128" s="230"/>
      <c r="AB128" s="230"/>
      <c r="AC128" s="230"/>
      <c r="AD128" s="230"/>
      <c r="AE128" s="230"/>
      <c r="AF128" s="230"/>
      <c r="AG128" s="92"/>
      <c r="AH128" s="92"/>
      <c r="AI128" s="92"/>
      <c r="AJ128" s="92"/>
      <c r="AK128" s="92"/>
      <c r="AL128" s="92"/>
      <c r="AM128" s="92"/>
      <c r="AN128" s="92"/>
      <c r="AO128" s="92"/>
      <c r="AP128" s="92"/>
      <c r="AQ128" s="92"/>
      <c r="AR128" s="231"/>
    </row>
    <row r="129" spans="1:44">
      <c r="A129" s="223">
        <v>43724</v>
      </c>
      <c r="B129" s="224">
        <v>1.6266898148148099</v>
      </c>
      <c r="C129" s="225">
        <v>2263</v>
      </c>
      <c r="D129" s="226">
        <v>1794</v>
      </c>
      <c r="E129" s="226">
        <v>2679</v>
      </c>
      <c r="F129" s="226">
        <v>2101</v>
      </c>
      <c r="G129" s="226">
        <v>2142</v>
      </c>
      <c r="H129" s="226">
        <v>2309</v>
      </c>
      <c r="I129" s="226">
        <v>2434</v>
      </c>
      <c r="J129" s="226">
        <v>2835</v>
      </c>
      <c r="K129" s="226">
        <v>2310</v>
      </c>
      <c r="L129" s="107">
        <f t="shared" ref="L129:P129" si="113">AVERAGE(C129:C131)</f>
        <v>2342</v>
      </c>
      <c r="M129" s="160">
        <f t="shared" si="113"/>
        <v>1704</v>
      </c>
      <c r="N129" s="160">
        <f t="shared" si="113"/>
        <v>2212.6666666666665</v>
      </c>
      <c r="O129" s="160">
        <f t="shared" si="113"/>
        <v>2511.6666666666665</v>
      </c>
      <c r="P129" s="160">
        <f t="shared" si="113"/>
        <v>2304</v>
      </c>
      <c r="Q129" s="160">
        <f t="shared" ref="Q129" si="114">AVERAGE(H129:H131)</f>
        <v>2331.6666666666665</v>
      </c>
      <c r="R129" s="160">
        <f t="shared" ref="R129" si="115">AVERAGE(I129:I131)</f>
        <v>2183.3333333333335</v>
      </c>
      <c r="S129" s="160">
        <f t="shared" ref="S129" si="116">AVERAGE(J129:J131)</f>
        <v>2621.6666666666665</v>
      </c>
      <c r="T129" s="160">
        <f t="shared" ref="T129" si="117">AVERAGE(K129:K131)</f>
        <v>2334.6666666666665</v>
      </c>
      <c r="U129" s="232">
        <f>AVERAGE(L129:T129)</f>
        <v>2282.8518518518522</v>
      </c>
      <c r="V129" s="57"/>
      <c r="W129" s="230"/>
      <c r="X129" s="230"/>
      <c r="Y129" s="230"/>
      <c r="Z129" s="230"/>
      <c r="AA129" s="230"/>
      <c r="AB129" s="230"/>
      <c r="AC129" s="230"/>
      <c r="AD129" s="230"/>
      <c r="AE129" s="230"/>
      <c r="AF129" s="230"/>
      <c r="AG129" s="92"/>
      <c r="AH129" s="92"/>
      <c r="AI129" s="92"/>
      <c r="AJ129" s="92"/>
      <c r="AK129" s="92"/>
      <c r="AL129" s="92"/>
      <c r="AM129" s="92"/>
      <c r="AN129" s="92"/>
      <c r="AO129" s="92"/>
      <c r="AP129" s="92"/>
      <c r="AQ129" s="92"/>
      <c r="AR129" s="231"/>
    </row>
    <row r="130" spans="1:44">
      <c r="A130" s="223">
        <v>43724</v>
      </c>
      <c r="B130" s="224">
        <v>1.6405787037037001</v>
      </c>
      <c r="C130" s="225">
        <v>2104</v>
      </c>
      <c r="D130" s="226">
        <v>1769</v>
      </c>
      <c r="E130" s="226">
        <v>2156</v>
      </c>
      <c r="F130" s="226">
        <v>2981</v>
      </c>
      <c r="G130" s="226">
        <v>2579</v>
      </c>
      <c r="H130" s="226">
        <v>2248</v>
      </c>
      <c r="I130" s="226">
        <v>1935</v>
      </c>
      <c r="J130" s="226">
        <v>2214</v>
      </c>
      <c r="K130" s="226">
        <v>2214</v>
      </c>
      <c r="L130" s="107"/>
      <c r="M130" s="160"/>
      <c r="N130" s="160"/>
      <c r="O130" s="160"/>
      <c r="P130" s="160"/>
      <c r="Q130" s="160"/>
      <c r="R130" s="160"/>
      <c r="S130" s="160"/>
      <c r="T130" s="160"/>
      <c r="U130" s="232">
        <f>STDEV(L129:T129)/SQRT(COUNT(L129:T129))</f>
        <v>85.477780505926944</v>
      </c>
      <c r="V130" s="57"/>
      <c r="W130" s="230"/>
      <c r="X130" s="230"/>
      <c r="Y130" s="230"/>
      <c r="Z130" s="230"/>
      <c r="AA130" s="230"/>
      <c r="AB130" s="230"/>
      <c r="AC130" s="230"/>
      <c r="AD130" s="230"/>
      <c r="AE130" s="230"/>
      <c r="AF130" s="230"/>
      <c r="AG130" s="92"/>
      <c r="AH130" s="92"/>
      <c r="AI130" s="92"/>
      <c r="AJ130" s="92"/>
      <c r="AK130" s="92"/>
      <c r="AL130" s="92"/>
      <c r="AM130" s="92"/>
      <c r="AN130" s="92"/>
      <c r="AO130" s="92"/>
      <c r="AP130" s="92"/>
      <c r="AQ130" s="92"/>
      <c r="AR130" s="231"/>
    </row>
    <row r="131" spans="1:44">
      <c r="A131" s="223">
        <v>43724</v>
      </c>
      <c r="B131" s="224">
        <v>1.65446759259259</v>
      </c>
      <c r="C131" s="225">
        <v>2659</v>
      </c>
      <c r="D131" s="226">
        <v>1549</v>
      </c>
      <c r="E131" s="226">
        <v>1803</v>
      </c>
      <c r="F131" s="226">
        <v>2453</v>
      </c>
      <c r="G131" s="226">
        <v>2191</v>
      </c>
      <c r="H131" s="226">
        <v>2438</v>
      </c>
      <c r="I131" s="226">
        <v>2181</v>
      </c>
      <c r="J131" s="226">
        <v>2816</v>
      </c>
      <c r="K131" s="226">
        <v>2480</v>
      </c>
      <c r="L131" s="107"/>
      <c r="M131" s="160"/>
      <c r="N131" s="160"/>
      <c r="O131" s="160"/>
      <c r="P131" s="160"/>
      <c r="Q131" s="160"/>
      <c r="R131" s="160"/>
      <c r="S131" s="160"/>
      <c r="T131" s="160"/>
      <c r="U131" s="232"/>
      <c r="V131" s="57"/>
      <c r="W131" s="230"/>
      <c r="X131" s="230"/>
      <c r="Y131" s="230"/>
      <c r="Z131" s="230"/>
      <c r="AA131" s="230"/>
      <c r="AB131" s="230"/>
      <c r="AC131" s="230"/>
      <c r="AD131" s="230"/>
      <c r="AE131" s="230"/>
      <c r="AF131" s="230"/>
      <c r="AG131" s="92"/>
      <c r="AH131" s="92"/>
      <c r="AI131" s="92"/>
      <c r="AJ131" s="92"/>
      <c r="AK131" s="92"/>
      <c r="AL131" s="92"/>
      <c r="AM131" s="92"/>
      <c r="AN131" s="92"/>
      <c r="AO131" s="92"/>
      <c r="AP131" s="92"/>
      <c r="AQ131" s="92"/>
      <c r="AR131" s="231"/>
    </row>
    <row r="132" spans="1:44">
      <c r="A132" s="223">
        <v>43724</v>
      </c>
      <c r="B132" s="224">
        <v>1.66835648148148</v>
      </c>
      <c r="C132" s="225">
        <v>2107</v>
      </c>
      <c r="D132" s="226">
        <v>1958</v>
      </c>
      <c r="E132" s="226">
        <v>1845</v>
      </c>
      <c r="F132" s="226">
        <v>2067</v>
      </c>
      <c r="G132" s="226">
        <v>2419</v>
      </c>
      <c r="H132" s="226">
        <v>3556</v>
      </c>
      <c r="I132" s="226">
        <v>2882</v>
      </c>
      <c r="J132" s="226">
        <v>2304</v>
      </c>
      <c r="K132" s="226">
        <v>3981</v>
      </c>
      <c r="L132" s="107">
        <f t="shared" ref="L132:P132" si="118">AVERAGE(C132:C134)</f>
        <v>2322</v>
      </c>
      <c r="M132" s="160">
        <f t="shared" si="118"/>
        <v>2498</v>
      </c>
      <c r="N132" s="160">
        <f t="shared" si="118"/>
        <v>2358</v>
      </c>
      <c r="O132" s="160">
        <f t="shared" si="118"/>
        <v>2930</v>
      </c>
      <c r="P132" s="160">
        <f t="shared" si="118"/>
        <v>2977.3333333333335</v>
      </c>
      <c r="Q132" s="160">
        <f t="shared" ref="Q132" si="119">AVERAGE(H132:H134)</f>
        <v>3105.3333333333335</v>
      </c>
      <c r="R132" s="160">
        <f t="shared" ref="R132" si="120">AVERAGE(I132:I134)</f>
        <v>2967.3333333333335</v>
      </c>
      <c r="S132" s="160">
        <f t="shared" ref="S132" si="121">AVERAGE(J132:J134)</f>
        <v>2775.3333333333335</v>
      </c>
      <c r="T132" s="160">
        <f t="shared" ref="T132" si="122">AVERAGE(K132:K134)</f>
        <v>3441.3333333333335</v>
      </c>
      <c r="U132" s="232">
        <f>AVERAGE(L132:T132)</f>
        <v>2819.4074074074069</v>
      </c>
      <c r="V132" s="57"/>
      <c r="W132" s="230"/>
      <c r="X132" s="230"/>
      <c r="Y132" s="230"/>
      <c r="Z132" s="230"/>
      <c r="AA132" s="230"/>
      <c r="AB132" s="230"/>
      <c r="AC132" s="230"/>
      <c r="AD132" s="230"/>
      <c r="AE132" s="230"/>
      <c r="AF132" s="230"/>
      <c r="AG132" s="92"/>
      <c r="AH132" s="92"/>
      <c r="AI132" s="92"/>
      <c r="AJ132" s="92"/>
      <c r="AK132" s="92"/>
      <c r="AL132" s="92"/>
      <c r="AM132" s="92"/>
      <c r="AN132" s="92"/>
      <c r="AO132" s="92"/>
      <c r="AP132" s="92"/>
      <c r="AQ132" s="92"/>
      <c r="AR132" s="231"/>
    </row>
    <row r="133" spans="1:44">
      <c r="A133" s="223">
        <v>43724</v>
      </c>
      <c r="B133" s="224">
        <v>1.6822453703703699</v>
      </c>
      <c r="C133" s="225">
        <v>2144</v>
      </c>
      <c r="D133" s="226">
        <v>3322</v>
      </c>
      <c r="E133" s="226">
        <v>2015</v>
      </c>
      <c r="F133" s="226">
        <v>2703</v>
      </c>
      <c r="G133" s="226">
        <v>2448</v>
      </c>
      <c r="H133" s="226">
        <v>2543</v>
      </c>
      <c r="I133" s="226">
        <v>2949</v>
      </c>
      <c r="J133" s="226">
        <v>2396</v>
      </c>
      <c r="K133" s="226">
        <v>2430</v>
      </c>
      <c r="L133" s="107"/>
      <c r="M133" s="160"/>
      <c r="N133" s="160"/>
      <c r="O133" s="160"/>
      <c r="P133" s="160"/>
      <c r="Q133" s="160"/>
      <c r="R133" s="160"/>
      <c r="S133" s="160"/>
      <c r="T133" s="160"/>
      <c r="U133" s="232">
        <f>STDEV(L132:T132)/SQRT(COUNT(L132:T132))</f>
        <v>123.21813661418707</v>
      </c>
      <c r="V133" s="57"/>
      <c r="W133" s="230"/>
      <c r="X133" s="230"/>
      <c r="Y133" s="230"/>
      <c r="Z133" s="230"/>
      <c r="AA133" s="230"/>
      <c r="AB133" s="230"/>
      <c r="AC133" s="230"/>
      <c r="AD133" s="230"/>
      <c r="AE133" s="230"/>
      <c r="AF133" s="230"/>
      <c r="AG133" s="92"/>
      <c r="AH133" s="92"/>
      <c r="AI133" s="92"/>
      <c r="AJ133" s="92"/>
      <c r="AK133" s="92"/>
      <c r="AL133" s="92"/>
      <c r="AM133" s="92"/>
      <c r="AN133" s="92"/>
      <c r="AO133" s="92"/>
      <c r="AP133" s="92"/>
      <c r="AQ133" s="92"/>
      <c r="AR133" s="231"/>
    </row>
    <row r="134" spans="1:44">
      <c r="A134" s="223">
        <v>43724</v>
      </c>
      <c r="B134" s="224">
        <v>1.6961342592592601</v>
      </c>
      <c r="C134" s="225">
        <v>2715</v>
      </c>
      <c r="D134" s="226">
        <v>2214</v>
      </c>
      <c r="E134" s="226">
        <v>3214</v>
      </c>
      <c r="F134" s="226">
        <v>4020</v>
      </c>
      <c r="G134" s="226">
        <v>4065</v>
      </c>
      <c r="H134" s="226">
        <v>3217</v>
      </c>
      <c r="I134" s="226">
        <v>3071</v>
      </c>
      <c r="J134" s="226">
        <v>3626</v>
      </c>
      <c r="K134" s="226">
        <v>3913</v>
      </c>
      <c r="L134" s="107"/>
      <c r="M134" s="160"/>
      <c r="N134" s="160"/>
      <c r="O134" s="160"/>
      <c r="P134" s="160"/>
      <c r="Q134" s="160"/>
      <c r="R134" s="160"/>
      <c r="S134" s="160"/>
      <c r="T134" s="160"/>
      <c r="U134" s="232"/>
      <c r="V134" s="57"/>
      <c r="W134" s="230"/>
      <c r="X134" s="230"/>
      <c r="Y134" s="230"/>
      <c r="Z134" s="230"/>
      <c r="AA134" s="230"/>
      <c r="AB134" s="230"/>
      <c r="AC134" s="230"/>
      <c r="AD134" s="230"/>
      <c r="AE134" s="230"/>
      <c r="AF134" s="230"/>
      <c r="AG134" s="92"/>
      <c r="AH134" s="92"/>
      <c r="AI134" s="92"/>
      <c r="AJ134" s="92"/>
      <c r="AK134" s="92"/>
      <c r="AL134" s="92"/>
      <c r="AM134" s="92"/>
      <c r="AN134" s="92"/>
      <c r="AO134" s="92"/>
      <c r="AP134" s="92"/>
      <c r="AQ134" s="92"/>
      <c r="AR134" s="231"/>
    </row>
    <row r="135" spans="1:44">
      <c r="A135" s="223">
        <v>43724</v>
      </c>
      <c r="B135" s="224">
        <v>1.71002314814814</v>
      </c>
      <c r="C135" s="225">
        <v>2787</v>
      </c>
      <c r="D135" s="226">
        <v>2421</v>
      </c>
      <c r="E135" s="226">
        <v>2078</v>
      </c>
      <c r="F135" s="226">
        <v>2041</v>
      </c>
      <c r="G135" s="226">
        <v>2608</v>
      </c>
      <c r="H135" s="226">
        <v>2422</v>
      </c>
      <c r="I135" s="226">
        <v>2198</v>
      </c>
      <c r="J135" s="226">
        <v>2262</v>
      </c>
      <c r="K135" s="226">
        <v>3862</v>
      </c>
      <c r="L135" s="107">
        <f t="shared" ref="L135:P135" si="123">AVERAGE(C135:C137)</f>
        <v>2817.3333333333335</v>
      </c>
      <c r="M135" s="160">
        <f t="shared" si="123"/>
        <v>2348.3333333333335</v>
      </c>
      <c r="N135" s="160">
        <f t="shared" si="123"/>
        <v>2357.3333333333335</v>
      </c>
      <c r="O135" s="160">
        <f t="shared" si="123"/>
        <v>2191.6666666666665</v>
      </c>
      <c r="P135" s="160">
        <f t="shared" si="123"/>
        <v>2827.3333333333335</v>
      </c>
      <c r="Q135" s="160">
        <f t="shared" ref="Q135" si="124">AVERAGE(H135:H137)</f>
        <v>2891</v>
      </c>
      <c r="R135" s="160">
        <f t="shared" ref="R135" si="125">AVERAGE(I135:I137)</f>
        <v>2260.6666666666665</v>
      </c>
      <c r="S135" s="160">
        <f t="shared" ref="S135" si="126">AVERAGE(J135:J137)</f>
        <v>3066.6666666666665</v>
      </c>
      <c r="T135" s="160">
        <f t="shared" ref="T135" si="127">AVERAGE(K135:K137)</f>
        <v>2911.6666666666665</v>
      </c>
      <c r="U135" s="232">
        <f>AVERAGE(L135:T135)</f>
        <v>2630.2222222222226</v>
      </c>
      <c r="V135" s="57"/>
      <c r="W135" s="230"/>
      <c r="X135" s="230"/>
      <c r="Y135" s="230"/>
      <c r="Z135" s="230"/>
      <c r="AA135" s="230"/>
      <c r="AB135" s="230"/>
      <c r="AC135" s="230"/>
      <c r="AD135" s="230"/>
      <c r="AE135" s="230"/>
      <c r="AF135" s="230"/>
      <c r="AG135" s="92"/>
      <c r="AH135" s="92"/>
      <c r="AI135" s="92"/>
      <c r="AJ135" s="92"/>
      <c r="AK135" s="92"/>
      <c r="AL135" s="92"/>
      <c r="AM135" s="92"/>
      <c r="AN135" s="92"/>
      <c r="AO135" s="92"/>
      <c r="AP135" s="92"/>
      <c r="AQ135" s="92"/>
      <c r="AR135" s="231"/>
    </row>
    <row r="136" spans="1:44">
      <c r="A136" s="223">
        <v>43724</v>
      </c>
      <c r="B136" s="224">
        <v>1.72391203703704</v>
      </c>
      <c r="C136" s="225">
        <v>3464</v>
      </c>
      <c r="D136" s="226">
        <v>1570</v>
      </c>
      <c r="E136" s="226">
        <v>3012</v>
      </c>
      <c r="F136" s="226">
        <v>1961</v>
      </c>
      <c r="G136" s="226">
        <v>3533</v>
      </c>
      <c r="H136" s="226">
        <v>3675</v>
      </c>
      <c r="I136" s="226">
        <v>2257</v>
      </c>
      <c r="J136" s="226">
        <v>2800</v>
      </c>
      <c r="K136" s="226">
        <v>2365</v>
      </c>
      <c r="L136" s="107"/>
      <c r="M136" s="160"/>
      <c r="N136" s="160"/>
      <c r="O136" s="160"/>
      <c r="P136" s="160"/>
      <c r="Q136" s="160"/>
      <c r="R136" s="160"/>
      <c r="S136" s="160"/>
      <c r="T136" s="160"/>
      <c r="U136" s="232">
        <f>STDEV(L135:T135)/SQRT(COUNT(L135:T135))</f>
        <v>111.45471870220416</v>
      </c>
      <c r="V136" s="57"/>
      <c r="W136" s="230"/>
      <c r="X136" s="230"/>
      <c r="Y136" s="230"/>
      <c r="Z136" s="230"/>
      <c r="AA136" s="230"/>
      <c r="AB136" s="230"/>
      <c r="AC136" s="230"/>
      <c r="AD136" s="230"/>
      <c r="AE136" s="230"/>
      <c r="AF136" s="230"/>
      <c r="AG136" s="92"/>
      <c r="AH136" s="92"/>
      <c r="AI136" s="92"/>
      <c r="AJ136" s="92"/>
      <c r="AK136" s="92"/>
      <c r="AL136" s="92"/>
      <c r="AM136" s="92"/>
      <c r="AN136" s="92"/>
      <c r="AO136" s="92"/>
      <c r="AP136" s="92"/>
      <c r="AQ136" s="92"/>
      <c r="AR136" s="231"/>
    </row>
    <row r="137" spans="1:44">
      <c r="A137" s="223">
        <v>43724</v>
      </c>
      <c r="B137" s="224">
        <v>1.7378009259259199</v>
      </c>
      <c r="C137" s="225">
        <v>2201</v>
      </c>
      <c r="D137" s="226">
        <v>3054</v>
      </c>
      <c r="E137" s="226">
        <v>1982</v>
      </c>
      <c r="F137" s="226">
        <v>2573</v>
      </c>
      <c r="G137" s="226">
        <v>2341</v>
      </c>
      <c r="H137" s="226">
        <v>2576</v>
      </c>
      <c r="I137" s="226">
        <v>2327</v>
      </c>
      <c r="J137" s="226">
        <v>4138</v>
      </c>
      <c r="K137" s="226">
        <v>2508</v>
      </c>
      <c r="L137" s="107"/>
      <c r="M137" s="160"/>
      <c r="N137" s="160"/>
      <c r="O137" s="160"/>
      <c r="P137" s="160"/>
      <c r="Q137" s="160"/>
      <c r="R137" s="160"/>
      <c r="S137" s="160"/>
      <c r="T137" s="160"/>
      <c r="U137" s="232"/>
      <c r="V137" s="57"/>
      <c r="W137" s="230"/>
      <c r="X137" s="230"/>
      <c r="Y137" s="230"/>
      <c r="Z137" s="230"/>
      <c r="AA137" s="230"/>
      <c r="AB137" s="230"/>
      <c r="AC137" s="230"/>
      <c r="AD137" s="230"/>
      <c r="AE137" s="230"/>
      <c r="AF137" s="230"/>
      <c r="AG137" s="92"/>
      <c r="AH137" s="92"/>
      <c r="AI137" s="92"/>
      <c r="AJ137" s="92"/>
      <c r="AK137" s="92"/>
      <c r="AL137" s="92"/>
      <c r="AM137" s="92"/>
      <c r="AN137" s="92"/>
      <c r="AO137" s="92"/>
      <c r="AP137" s="92"/>
      <c r="AQ137" s="92"/>
      <c r="AR137" s="231"/>
    </row>
    <row r="138" spans="1:44">
      <c r="A138" s="233">
        <v>43724</v>
      </c>
      <c r="B138" s="234">
        <v>1.7516898148148099</v>
      </c>
      <c r="C138" s="225">
        <v>2356</v>
      </c>
      <c r="D138" s="226">
        <v>1670</v>
      </c>
      <c r="E138" s="226">
        <v>1954</v>
      </c>
      <c r="F138" s="226">
        <v>2474</v>
      </c>
      <c r="G138" s="226">
        <v>3736</v>
      </c>
      <c r="H138" s="226">
        <v>3672</v>
      </c>
      <c r="I138" s="226">
        <v>2393</v>
      </c>
      <c r="J138" s="226">
        <v>3696</v>
      </c>
      <c r="K138" s="226">
        <v>3688</v>
      </c>
      <c r="L138" s="107">
        <f t="shared" ref="L138:P138" si="128">AVERAGE(C138:C140)</f>
        <v>3184.6666666666665</v>
      </c>
      <c r="M138" s="160">
        <f t="shared" si="128"/>
        <v>2217.6666666666665</v>
      </c>
      <c r="N138" s="160">
        <f t="shared" si="128"/>
        <v>2368</v>
      </c>
      <c r="O138" s="160">
        <f t="shared" si="128"/>
        <v>2767.6666666666665</v>
      </c>
      <c r="P138" s="160">
        <f t="shared" si="128"/>
        <v>3367.6666666666665</v>
      </c>
      <c r="Q138" s="160">
        <f t="shared" ref="Q138" si="129">AVERAGE(H138:H140)</f>
        <v>3461.6666666666665</v>
      </c>
      <c r="R138" s="160">
        <f t="shared" ref="R138" si="130">AVERAGE(I138:I140)</f>
        <v>2872.3333333333335</v>
      </c>
      <c r="S138" s="160">
        <f t="shared" ref="S138" si="131">AVERAGE(J138:J140)</f>
        <v>3175.6666666666665</v>
      </c>
      <c r="T138" s="160">
        <f t="shared" ref="T138" si="132">AVERAGE(K138:K140)</f>
        <v>2855.3333333333335</v>
      </c>
      <c r="U138" s="232">
        <f>AVERAGE(L138:T138)</f>
        <v>2918.9629629629626</v>
      </c>
      <c r="V138" s="57"/>
      <c r="W138" s="230"/>
      <c r="X138" s="230"/>
      <c r="Y138" s="230"/>
      <c r="Z138" s="230"/>
      <c r="AA138" s="230"/>
      <c r="AB138" s="230"/>
      <c r="AC138" s="230"/>
      <c r="AD138" s="230"/>
      <c r="AE138" s="230"/>
      <c r="AF138" s="230"/>
      <c r="AG138" s="92"/>
      <c r="AH138" s="92"/>
      <c r="AI138" s="92"/>
      <c r="AJ138" s="92"/>
      <c r="AK138" s="92"/>
      <c r="AL138" s="92"/>
      <c r="AM138" s="92"/>
      <c r="AN138" s="92"/>
      <c r="AO138" s="92"/>
      <c r="AP138" s="92"/>
      <c r="AQ138" s="92"/>
      <c r="AR138" s="231"/>
    </row>
    <row r="139" spans="1:44">
      <c r="A139" s="233">
        <v>43724</v>
      </c>
      <c r="B139" s="234">
        <v>1.7655787037037001</v>
      </c>
      <c r="C139" s="225">
        <v>3532</v>
      </c>
      <c r="D139" s="226">
        <v>3016</v>
      </c>
      <c r="E139" s="226">
        <v>2782</v>
      </c>
      <c r="F139" s="226">
        <v>2890</v>
      </c>
      <c r="G139" s="226">
        <v>3769</v>
      </c>
      <c r="H139" s="226">
        <v>3281</v>
      </c>
      <c r="I139" s="226">
        <v>3536</v>
      </c>
      <c r="J139" s="226">
        <v>3157</v>
      </c>
      <c r="K139" s="226">
        <v>2342</v>
      </c>
      <c r="L139" s="107"/>
      <c r="M139" s="160"/>
      <c r="N139" s="160"/>
      <c r="O139" s="160"/>
      <c r="P139" s="160"/>
      <c r="Q139" s="160"/>
      <c r="R139" s="160"/>
      <c r="S139" s="160"/>
      <c r="T139" s="160"/>
      <c r="U139" s="232">
        <f>STDEV(L138:T138)/SQRT(COUNT(L138:T138))</f>
        <v>142.24625930168693</v>
      </c>
      <c r="V139" s="57"/>
      <c r="W139" s="230"/>
      <c r="X139" s="230"/>
      <c r="Y139" s="230"/>
      <c r="Z139" s="230"/>
      <c r="AA139" s="230"/>
      <c r="AB139" s="230"/>
      <c r="AC139" s="230"/>
      <c r="AD139" s="230"/>
      <c r="AE139" s="230"/>
      <c r="AF139" s="230"/>
      <c r="AG139" s="92"/>
      <c r="AH139" s="92"/>
      <c r="AI139" s="92"/>
      <c r="AJ139" s="92"/>
      <c r="AK139" s="92"/>
      <c r="AL139" s="92"/>
      <c r="AM139" s="92"/>
      <c r="AN139" s="92"/>
      <c r="AO139" s="92"/>
      <c r="AP139" s="92"/>
      <c r="AQ139" s="92"/>
      <c r="AR139" s="231"/>
    </row>
    <row r="140" spans="1:44">
      <c r="A140" s="233">
        <v>43724</v>
      </c>
      <c r="B140" s="234">
        <v>1.77946759259259</v>
      </c>
      <c r="C140" s="225">
        <v>3666</v>
      </c>
      <c r="D140" s="226">
        <v>1967</v>
      </c>
      <c r="E140" s="226">
        <v>2368</v>
      </c>
      <c r="F140" s="226">
        <v>2939</v>
      </c>
      <c r="G140" s="226">
        <v>2598</v>
      </c>
      <c r="H140" s="226">
        <v>3432</v>
      </c>
      <c r="I140" s="226">
        <v>2688</v>
      </c>
      <c r="J140" s="226">
        <v>2674</v>
      </c>
      <c r="K140" s="226">
        <v>2536</v>
      </c>
      <c r="L140" s="107"/>
      <c r="M140" s="160"/>
      <c r="N140" s="160"/>
      <c r="O140" s="160"/>
      <c r="P140" s="160"/>
      <c r="Q140" s="160"/>
      <c r="R140" s="160"/>
      <c r="S140" s="160"/>
      <c r="T140" s="160"/>
      <c r="U140" s="232"/>
      <c r="V140" s="57"/>
      <c r="W140" s="230"/>
      <c r="X140" s="230"/>
      <c r="Y140" s="230"/>
      <c r="Z140" s="230"/>
      <c r="AA140" s="230"/>
      <c r="AB140" s="230"/>
      <c r="AC140" s="230"/>
      <c r="AD140" s="230"/>
      <c r="AE140" s="230"/>
      <c r="AF140" s="230"/>
      <c r="AG140" s="92"/>
      <c r="AH140" s="92"/>
      <c r="AI140" s="92"/>
      <c r="AJ140" s="92"/>
      <c r="AK140" s="92"/>
      <c r="AL140" s="92"/>
      <c r="AM140" s="92"/>
      <c r="AN140" s="92"/>
      <c r="AO140" s="92"/>
      <c r="AP140" s="92"/>
      <c r="AQ140" s="92"/>
      <c r="AR140" s="231"/>
    </row>
    <row r="141" spans="1:44">
      <c r="A141" s="233">
        <v>43724</v>
      </c>
      <c r="B141" s="234">
        <v>1.79335648148148</v>
      </c>
      <c r="C141" s="225">
        <v>2407</v>
      </c>
      <c r="D141" s="226">
        <v>1704</v>
      </c>
      <c r="E141" s="226">
        <v>2494</v>
      </c>
      <c r="F141" s="226">
        <v>2860</v>
      </c>
      <c r="G141" s="226">
        <v>2122</v>
      </c>
      <c r="H141" s="226">
        <v>2927</v>
      </c>
      <c r="I141" s="226">
        <v>2421</v>
      </c>
      <c r="J141" s="226">
        <v>3869</v>
      </c>
      <c r="K141" s="226">
        <v>4139</v>
      </c>
      <c r="L141" s="107">
        <f t="shared" ref="L141:P141" si="133">AVERAGE(C141:C143)</f>
        <v>3012.3333333333335</v>
      </c>
      <c r="M141" s="160">
        <f t="shared" si="133"/>
        <v>2760</v>
      </c>
      <c r="N141" s="160">
        <f t="shared" si="133"/>
        <v>2769.6666666666665</v>
      </c>
      <c r="O141" s="160">
        <f t="shared" si="133"/>
        <v>2940.3333333333335</v>
      </c>
      <c r="P141" s="160">
        <f t="shared" si="133"/>
        <v>2368.3333333333335</v>
      </c>
      <c r="Q141" s="160">
        <f t="shared" ref="Q141" si="134">AVERAGE(H141:H143)</f>
        <v>3367</v>
      </c>
      <c r="R141" s="160">
        <f t="shared" ref="R141" si="135">AVERAGE(I141:I143)</f>
        <v>2880.6666666666665</v>
      </c>
      <c r="S141" s="160">
        <f t="shared" ref="S141" si="136">AVERAGE(J141:J143)</f>
        <v>3541</v>
      </c>
      <c r="T141" s="160">
        <f t="shared" ref="T141" si="137">AVERAGE(K141:K143)</f>
        <v>3902.6666666666665</v>
      </c>
      <c r="U141" s="232">
        <f>AVERAGE(L141:T141)</f>
        <v>3060.2222222222226</v>
      </c>
      <c r="V141" s="57"/>
      <c r="W141" s="230"/>
      <c r="X141" s="230"/>
      <c r="Y141" s="230"/>
      <c r="Z141" s="230"/>
      <c r="AA141" s="230"/>
      <c r="AB141" s="230"/>
      <c r="AC141" s="230"/>
      <c r="AD141" s="230"/>
      <c r="AE141" s="230"/>
      <c r="AF141" s="230"/>
      <c r="AG141" s="92"/>
      <c r="AH141" s="92"/>
      <c r="AI141" s="92"/>
      <c r="AJ141" s="92"/>
      <c r="AK141" s="92"/>
      <c r="AL141" s="92"/>
      <c r="AM141" s="92"/>
      <c r="AN141" s="92"/>
      <c r="AO141" s="92"/>
      <c r="AP141" s="92"/>
      <c r="AQ141" s="92"/>
      <c r="AR141" s="231"/>
    </row>
    <row r="142" spans="1:44">
      <c r="A142" s="233">
        <v>43724</v>
      </c>
      <c r="B142" s="234">
        <v>1.8072453703703699</v>
      </c>
      <c r="C142" s="225">
        <v>3250</v>
      </c>
      <c r="D142" s="226">
        <v>3345</v>
      </c>
      <c r="E142" s="226">
        <v>2220</v>
      </c>
      <c r="F142" s="226">
        <v>2936</v>
      </c>
      <c r="G142" s="226">
        <v>2757</v>
      </c>
      <c r="H142" s="226">
        <v>3964</v>
      </c>
      <c r="I142" s="226">
        <v>2489</v>
      </c>
      <c r="J142" s="226">
        <v>3327</v>
      </c>
      <c r="K142" s="226">
        <v>3764</v>
      </c>
      <c r="L142" s="107"/>
      <c r="M142" s="160"/>
      <c r="N142" s="160"/>
      <c r="O142" s="160"/>
      <c r="P142" s="160"/>
      <c r="Q142" s="160"/>
      <c r="R142" s="160"/>
      <c r="S142" s="160"/>
      <c r="T142" s="160"/>
      <c r="U142" s="232">
        <f>STDEV(L141:T141)/SQRT(COUNT(L141:T141))</f>
        <v>155.3287533103186</v>
      </c>
      <c r="V142" s="57"/>
      <c r="W142" s="230"/>
      <c r="X142" s="230"/>
      <c r="Y142" s="230"/>
      <c r="Z142" s="230"/>
      <c r="AA142" s="230"/>
      <c r="AB142" s="230"/>
      <c r="AC142" s="230"/>
      <c r="AD142" s="230"/>
      <c r="AE142" s="230"/>
      <c r="AF142" s="230"/>
      <c r="AG142" s="92"/>
      <c r="AH142" s="92"/>
      <c r="AI142" s="92"/>
      <c r="AJ142" s="92"/>
      <c r="AK142" s="92"/>
      <c r="AL142" s="92"/>
      <c r="AM142" s="92"/>
      <c r="AN142" s="92"/>
      <c r="AO142" s="92"/>
      <c r="AP142" s="92"/>
      <c r="AQ142" s="92"/>
      <c r="AR142" s="231"/>
    </row>
    <row r="143" spans="1:44">
      <c r="A143" s="233">
        <v>43724</v>
      </c>
      <c r="B143" s="234">
        <v>1.8211342592592601</v>
      </c>
      <c r="C143" s="225">
        <v>3380</v>
      </c>
      <c r="D143" s="226">
        <v>3231</v>
      </c>
      <c r="E143" s="226">
        <v>3595</v>
      </c>
      <c r="F143" s="226">
        <v>3025</v>
      </c>
      <c r="G143" s="226">
        <v>2226</v>
      </c>
      <c r="H143" s="226">
        <v>3210</v>
      </c>
      <c r="I143" s="226">
        <v>3732</v>
      </c>
      <c r="J143" s="226">
        <v>3427</v>
      </c>
      <c r="K143" s="226">
        <v>3805</v>
      </c>
      <c r="L143" s="107"/>
      <c r="M143" s="160"/>
      <c r="N143" s="160"/>
      <c r="O143" s="160"/>
      <c r="P143" s="160"/>
      <c r="Q143" s="160"/>
      <c r="R143" s="160"/>
      <c r="S143" s="160"/>
      <c r="T143" s="160"/>
      <c r="U143" s="232"/>
      <c r="V143" s="57"/>
      <c r="W143" s="230"/>
      <c r="X143" s="230"/>
      <c r="Y143" s="230"/>
      <c r="Z143" s="230"/>
      <c r="AA143" s="230"/>
      <c r="AB143" s="230"/>
      <c r="AC143" s="230"/>
      <c r="AD143" s="230"/>
      <c r="AE143" s="230"/>
      <c r="AF143" s="230"/>
      <c r="AG143" s="92"/>
      <c r="AH143" s="92"/>
      <c r="AI143" s="92"/>
      <c r="AJ143" s="92"/>
      <c r="AK143" s="92"/>
      <c r="AL143" s="92"/>
      <c r="AM143" s="92"/>
      <c r="AN143" s="92"/>
      <c r="AO143" s="92"/>
      <c r="AP143" s="92"/>
      <c r="AQ143" s="92"/>
      <c r="AR143" s="231"/>
    </row>
    <row r="144" spans="1:44">
      <c r="A144" s="233">
        <v>43724</v>
      </c>
      <c r="B144" s="234">
        <v>1.83502314814815</v>
      </c>
      <c r="C144" s="225">
        <v>3716</v>
      </c>
      <c r="D144" s="226">
        <v>2959</v>
      </c>
      <c r="E144" s="226">
        <v>1932</v>
      </c>
      <c r="F144" s="226">
        <v>2783</v>
      </c>
      <c r="G144" s="226">
        <v>3712</v>
      </c>
      <c r="H144" s="226">
        <v>3976</v>
      </c>
      <c r="I144" s="226">
        <v>2875</v>
      </c>
      <c r="J144" s="226">
        <v>3656</v>
      </c>
      <c r="K144" s="226">
        <v>2813</v>
      </c>
      <c r="L144" s="107">
        <f t="shared" ref="L144:P144" si="138">AVERAGE(C144:C146)</f>
        <v>3485.6666666666665</v>
      </c>
      <c r="M144" s="160">
        <f t="shared" si="138"/>
        <v>2460.3333333333335</v>
      </c>
      <c r="N144" s="160">
        <f t="shared" si="138"/>
        <v>2435.3333333333335</v>
      </c>
      <c r="O144" s="160">
        <f t="shared" si="138"/>
        <v>3291.3333333333335</v>
      </c>
      <c r="P144" s="160">
        <f t="shared" si="138"/>
        <v>3400</v>
      </c>
      <c r="Q144" s="160">
        <f t="shared" ref="Q144" si="139">AVERAGE(H144:H146)</f>
        <v>3513.3333333333335</v>
      </c>
      <c r="R144" s="160">
        <f t="shared" ref="R144" si="140">AVERAGE(I144:I146)</f>
        <v>3118.6666666666665</v>
      </c>
      <c r="S144" s="160">
        <f t="shared" ref="S144" si="141">AVERAGE(J144:J146)</f>
        <v>3224.3333333333335</v>
      </c>
      <c r="T144" s="160">
        <f t="shared" ref="T144" si="142">AVERAGE(K144:K146)</f>
        <v>3189</v>
      </c>
      <c r="U144" s="232">
        <f>AVERAGE(L144:T144)</f>
        <v>3124.2222222222222</v>
      </c>
      <c r="V144" s="57"/>
      <c r="W144" s="230"/>
      <c r="X144" s="230"/>
      <c r="Y144" s="230"/>
      <c r="Z144" s="230"/>
      <c r="AA144" s="230"/>
      <c r="AB144" s="230"/>
      <c r="AC144" s="230"/>
      <c r="AD144" s="230"/>
      <c r="AE144" s="230"/>
      <c r="AF144" s="230"/>
      <c r="AG144" s="92"/>
      <c r="AH144" s="92"/>
      <c r="AI144" s="92"/>
      <c r="AJ144" s="92"/>
      <c r="AK144" s="92"/>
      <c r="AL144" s="92"/>
      <c r="AM144" s="92"/>
      <c r="AN144" s="92"/>
      <c r="AO144" s="92"/>
      <c r="AP144" s="92"/>
      <c r="AQ144" s="92"/>
      <c r="AR144" s="231"/>
    </row>
    <row r="145" spans="1:44">
      <c r="A145" s="233">
        <v>43724</v>
      </c>
      <c r="B145" s="234">
        <v>1.84891203703703</v>
      </c>
      <c r="C145" s="225">
        <v>3390</v>
      </c>
      <c r="D145" s="226">
        <v>1956</v>
      </c>
      <c r="E145" s="226">
        <v>3109</v>
      </c>
      <c r="F145" s="226">
        <v>3676</v>
      </c>
      <c r="G145" s="226">
        <v>3390</v>
      </c>
      <c r="H145" s="226">
        <v>2903</v>
      </c>
      <c r="I145" s="226">
        <v>2641</v>
      </c>
      <c r="J145" s="226">
        <v>3256</v>
      </c>
      <c r="K145" s="226">
        <v>3557</v>
      </c>
      <c r="L145" s="107"/>
      <c r="M145" s="160"/>
      <c r="N145" s="160"/>
      <c r="O145" s="160"/>
      <c r="P145" s="160"/>
      <c r="Q145" s="160"/>
      <c r="R145" s="160"/>
      <c r="S145" s="160"/>
      <c r="T145" s="160"/>
      <c r="U145" s="232">
        <f>STDEV(L144:T144)/SQRT(COUNT(L144:T144))</f>
        <v>135.1745099793153</v>
      </c>
      <c r="V145" s="57"/>
      <c r="W145" s="230"/>
      <c r="X145" s="230"/>
      <c r="Y145" s="230"/>
      <c r="Z145" s="230"/>
      <c r="AA145" s="230"/>
      <c r="AB145" s="230"/>
      <c r="AC145" s="230"/>
      <c r="AD145" s="230"/>
      <c r="AE145" s="230"/>
      <c r="AF145" s="230"/>
      <c r="AG145" s="92"/>
      <c r="AH145" s="92"/>
      <c r="AI145" s="92"/>
      <c r="AJ145" s="92"/>
      <c r="AK145" s="92"/>
      <c r="AL145" s="92"/>
      <c r="AM145" s="92"/>
      <c r="AN145" s="92"/>
      <c r="AO145" s="92"/>
      <c r="AP145" s="92"/>
      <c r="AQ145" s="92"/>
      <c r="AR145" s="231"/>
    </row>
    <row r="146" spans="1:44">
      <c r="A146" s="233">
        <v>43724</v>
      </c>
      <c r="B146" s="234">
        <v>1.8628009259259199</v>
      </c>
      <c r="C146" s="225">
        <v>3351</v>
      </c>
      <c r="D146" s="226">
        <v>2466</v>
      </c>
      <c r="E146" s="226">
        <v>2265</v>
      </c>
      <c r="F146" s="226">
        <v>3415</v>
      </c>
      <c r="G146" s="226">
        <v>3098</v>
      </c>
      <c r="H146" s="226">
        <v>3661</v>
      </c>
      <c r="I146" s="226">
        <v>3840</v>
      </c>
      <c r="J146" s="226">
        <v>2761</v>
      </c>
      <c r="K146" s="226">
        <v>3197</v>
      </c>
      <c r="L146" s="107"/>
      <c r="M146" s="160"/>
      <c r="N146" s="160"/>
      <c r="O146" s="160"/>
      <c r="P146" s="160"/>
      <c r="Q146" s="160"/>
      <c r="R146" s="160"/>
      <c r="S146" s="160"/>
      <c r="T146" s="160"/>
      <c r="U146" s="232"/>
      <c r="V146" s="57"/>
      <c r="W146" s="230"/>
      <c r="X146" s="230"/>
      <c r="Y146" s="230"/>
      <c r="Z146" s="230"/>
      <c r="AA146" s="230"/>
      <c r="AB146" s="230"/>
      <c r="AC146" s="230"/>
      <c r="AD146" s="230"/>
      <c r="AE146" s="230"/>
      <c r="AF146" s="230"/>
      <c r="AG146" s="92"/>
      <c r="AH146" s="92"/>
      <c r="AI146" s="92"/>
      <c r="AJ146" s="92"/>
      <c r="AK146" s="92"/>
      <c r="AL146" s="92"/>
      <c r="AM146" s="92"/>
      <c r="AN146" s="92"/>
      <c r="AO146" s="92"/>
      <c r="AP146" s="92"/>
      <c r="AQ146" s="92"/>
      <c r="AR146" s="231"/>
    </row>
    <row r="147" spans="1:44">
      <c r="A147" s="233">
        <v>43724</v>
      </c>
      <c r="B147" s="234">
        <v>1.8766898148148099</v>
      </c>
      <c r="C147" s="225">
        <v>3271</v>
      </c>
      <c r="D147" s="226">
        <v>3270</v>
      </c>
      <c r="E147" s="226">
        <v>1879</v>
      </c>
      <c r="F147" s="226">
        <v>2814</v>
      </c>
      <c r="G147" s="226">
        <v>2490</v>
      </c>
      <c r="H147" s="226">
        <v>2868</v>
      </c>
      <c r="I147" s="226">
        <v>3137</v>
      </c>
      <c r="J147" s="226">
        <v>3832</v>
      </c>
      <c r="K147" s="226">
        <v>3371</v>
      </c>
      <c r="L147" s="107">
        <f t="shared" ref="L147:P147" si="143">AVERAGE(C147:C149)</f>
        <v>2861.3333333333335</v>
      </c>
      <c r="M147" s="160">
        <f t="shared" si="143"/>
        <v>2591.3333333333335</v>
      </c>
      <c r="N147" s="160">
        <f t="shared" si="143"/>
        <v>2350.3333333333335</v>
      </c>
      <c r="O147" s="160">
        <f t="shared" si="143"/>
        <v>2996.3333333333335</v>
      </c>
      <c r="P147" s="160">
        <f t="shared" si="143"/>
        <v>2786.3333333333335</v>
      </c>
      <c r="Q147" s="160">
        <f t="shared" ref="Q147" si="144">AVERAGE(H147:H149)</f>
        <v>3046</v>
      </c>
      <c r="R147" s="160">
        <f t="shared" ref="R147" si="145">AVERAGE(I147:I149)</f>
        <v>3089.3333333333335</v>
      </c>
      <c r="S147" s="160">
        <f t="shared" ref="S147" si="146">AVERAGE(J147:J149)</f>
        <v>3763.3333333333335</v>
      </c>
      <c r="T147" s="160">
        <f t="shared" ref="T147" si="147">AVERAGE(K147:K149)</f>
        <v>3424.3333333333335</v>
      </c>
      <c r="U147" s="232">
        <f>AVERAGE(L147:T147)</f>
        <v>2989.8518518518517</v>
      </c>
      <c r="V147" s="57"/>
      <c r="W147" s="230"/>
      <c r="X147" s="230"/>
      <c r="Y147" s="230"/>
      <c r="Z147" s="230"/>
      <c r="AA147" s="230"/>
      <c r="AB147" s="230"/>
      <c r="AC147" s="230"/>
      <c r="AD147" s="230"/>
      <c r="AE147" s="230"/>
      <c r="AF147" s="230"/>
      <c r="AG147" s="92"/>
      <c r="AH147" s="92"/>
      <c r="AI147" s="92"/>
      <c r="AJ147" s="92"/>
      <c r="AK147" s="92"/>
      <c r="AL147" s="92"/>
      <c r="AM147" s="92"/>
      <c r="AN147" s="92"/>
      <c r="AO147" s="92"/>
      <c r="AP147" s="92"/>
      <c r="AQ147" s="92"/>
      <c r="AR147" s="231"/>
    </row>
    <row r="148" spans="1:44">
      <c r="A148" s="233">
        <v>43724</v>
      </c>
      <c r="B148" s="234">
        <v>1.8905787037037001</v>
      </c>
      <c r="C148" s="225">
        <v>2234</v>
      </c>
      <c r="D148" s="226">
        <v>2370</v>
      </c>
      <c r="E148" s="226">
        <v>3070</v>
      </c>
      <c r="F148" s="226">
        <v>2796</v>
      </c>
      <c r="G148" s="226">
        <v>3289</v>
      </c>
      <c r="H148" s="226">
        <v>3135</v>
      </c>
      <c r="I148" s="226">
        <v>2719</v>
      </c>
      <c r="J148" s="226">
        <v>3436</v>
      </c>
      <c r="K148" s="226">
        <v>3074</v>
      </c>
      <c r="L148" s="107"/>
      <c r="M148" s="160"/>
      <c r="N148" s="160"/>
      <c r="O148" s="160"/>
      <c r="P148" s="160"/>
      <c r="Q148" s="160"/>
      <c r="R148" s="160"/>
      <c r="S148" s="160"/>
      <c r="T148" s="160"/>
      <c r="U148" s="232">
        <f>STDEV(L147:T147)/SQRT(COUNT(L147:T147))</f>
        <v>140.72612740897975</v>
      </c>
      <c r="V148" s="57"/>
      <c r="W148" s="230"/>
      <c r="X148" s="230"/>
      <c r="Y148" s="230"/>
      <c r="Z148" s="230"/>
      <c r="AA148" s="230"/>
      <c r="AB148" s="230"/>
      <c r="AC148" s="230"/>
      <c r="AD148" s="230"/>
      <c r="AE148" s="230"/>
      <c r="AF148" s="230"/>
      <c r="AG148" s="92"/>
      <c r="AH148" s="92"/>
      <c r="AI148" s="92"/>
      <c r="AJ148" s="92"/>
      <c r="AK148" s="92"/>
      <c r="AL148" s="92"/>
      <c r="AM148" s="92"/>
      <c r="AN148" s="92"/>
      <c r="AO148" s="92"/>
      <c r="AP148" s="92"/>
      <c r="AQ148" s="92"/>
      <c r="AR148" s="231"/>
    </row>
    <row r="149" spans="1:44">
      <c r="A149" s="233">
        <v>43724</v>
      </c>
      <c r="B149" s="234">
        <v>1.90446759259259</v>
      </c>
      <c r="C149" s="225">
        <v>3079</v>
      </c>
      <c r="D149" s="226">
        <v>2134</v>
      </c>
      <c r="E149" s="226">
        <v>2102</v>
      </c>
      <c r="F149" s="226">
        <v>3379</v>
      </c>
      <c r="G149" s="226">
        <v>2580</v>
      </c>
      <c r="H149" s="226">
        <v>3135</v>
      </c>
      <c r="I149" s="226">
        <v>3412</v>
      </c>
      <c r="J149" s="226">
        <v>4022</v>
      </c>
      <c r="K149" s="226">
        <v>3828</v>
      </c>
      <c r="L149" s="107"/>
      <c r="M149" s="160"/>
      <c r="N149" s="160"/>
      <c r="O149" s="160"/>
      <c r="P149" s="160"/>
      <c r="Q149" s="160"/>
      <c r="R149" s="160"/>
      <c r="S149" s="160"/>
      <c r="T149" s="160"/>
      <c r="U149" s="232"/>
      <c r="V149" s="57"/>
      <c r="W149" s="230"/>
      <c r="X149" s="230"/>
      <c r="Y149" s="230"/>
      <c r="Z149" s="230"/>
      <c r="AA149" s="230"/>
      <c r="AB149" s="230"/>
      <c r="AC149" s="230"/>
      <c r="AD149" s="230"/>
      <c r="AE149" s="230"/>
      <c r="AF149" s="230"/>
      <c r="AG149" s="92"/>
      <c r="AH149" s="92"/>
      <c r="AI149" s="92"/>
      <c r="AJ149" s="92"/>
      <c r="AK149" s="92"/>
      <c r="AL149" s="92"/>
      <c r="AM149" s="92"/>
      <c r="AN149" s="92"/>
      <c r="AO149" s="92"/>
      <c r="AP149" s="92"/>
      <c r="AQ149" s="92"/>
      <c r="AR149" s="231"/>
    </row>
    <row r="150" spans="1:44">
      <c r="A150" s="233">
        <v>43724</v>
      </c>
      <c r="B150" s="234">
        <v>1.91835648148148</v>
      </c>
      <c r="C150" s="225">
        <v>2217</v>
      </c>
      <c r="D150" s="226">
        <v>1698</v>
      </c>
      <c r="E150" s="226">
        <v>1930</v>
      </c>
      <c r="F150" s="226">
        <v>3343</v>
      </c>
      <c r="G150" s="226">
        <v>2403</v>
      </c>
      <c r="H150" s="226">
        <v>3553</v>
      </c>
      <c r="I150" s="226">
        <v>3717</v>
      </c>
      <c r="J150" s="226">
        <v>3641</v>
      </c>
      <c r="K150" s="226">
        <v>2917</v>
      </c>
      <c r="L150" s="107">
        <f t="shared" ref="L150:P150" si="148">AVERAGE(C150:C152)</f>
        <v>2696</v>
      </c>
      <c r="M150" s="160">
        <f t="shared" si="148"/>
        <v>2132.6666666666665</v>
      </c>
      <c r="N150" s="160">
        <f t="shared" si="148"/>
        <v>2653.6666666666665</v>
      </c>
      <c r="O150" s="160">
        <f t="shared" si="148"/>
        <v>3340.6666666666665</v>
      </c>
      <c r="P150" s="160">
        <f t="shared" si="148"/>
        <v>2628</v>
      </c>
      <c r="Q150" s="160">
        <f t="shared" ref="Q150" si="149">AVERAGE(H150:H152)</f>
        <v>3243.6666666666665</v>
      </c>
      <c r="R150" s="160">
        <f t="shared" ref="R150" si="150">AVERAGE(I150:I152)</f>
        <v>3137.6666666666665</v>
      </c>
      <c r="S150" s="160">
        <f t="shared" ref="S150" si="151">AVERAGE(J150:J152)</f>
        <v>3667</v>
      </c>
      <c r="T150" s="160">
        <f t="shared" ref="T150" si="152">AVERAGE(K150:K152)</f>
        <v>3635.3333333333335</v>
      </c>
      <c r="U150" s="232">
        <f>AVERAGE(L150:T150)</f>
        <v>3014.9629629629626</v>
      </c>
      <c r="V150" s="57"/>
      <c r="W150" s="230"/>
      <c r="X150" s="230"/>
      <c r="Y150" s="230"/>
      <c r="Z150" s="230"/>
      <c r="AA150" s="230"/>
      <c r="AB150" s="230"/>
      <c r="AC150" s="230"/>
      <c r="AD150" s="230"/>
      <c r="AE150" s="230"/>
      <c r="AF150" s="230"/>
      <c r="AG150" s="92"/>
      <c r="AH150" s="92"/>
      <c r="AI150" s="92"/>
      <c r="AJ150" s="92"/>
      <c r="AK150" s="92"/>
      <c r="AL150" s="92"/>
      <c r="AM150" s="92"/>
      <c r="AN150" s="92"/>
      <c r="AO150" s="92"/>
      <c r="AP150" s="92"/>
      <c r="AQ150" s="92"/>
      <c r="AR150" s="231"/>
    </row>
    <row r="151" spans="1:44">
      <c r="A151" s="233">
        <v>43724</v>
      </c>
      <c r="B151" s="234">
        <v>1.9322453703703699</v>
      </c>
      <c r="C151" s="225">
        <v>2273</v>
      </c>
      <c r="D151" s="226">
        <v>1975</v>
      </c>
      <c r="E151" s="226">
        <v>2655</v>
      </c>
      <c r="F151" s="226">
        <v>2942</v>
      </c>
      <c r="G151" s="226">
        <v>3153</v>
      </c>
      <c r="H151" s="226">
        <v>2699</v>
      </c>
      <c r="I151" s="226">
        <v>2954</v>
      </c>
      <c r="J151" s="226">
        <v>3689</v>
      </c>
      <c r="K151" s="226">
        <v>4377</v>
      </c>
      <c r="L151" s="107"/>
      <c r="M151" s="160"/>
      <c r="N151" s="160"/>
      <c r="O151" s="160"/>
      <c r="P151" s="160"/>
      <c r="Q151" s="160"/>
      <c r="R151" s="160"/>
      <c r="S151" s="160"/>
      <c r="T151" s="160"/>
      <c r="U151" s="232">
        <f>STDEV(L150:T150)/SQRT(COUNT(L150:T150))</f>
        <v>172.55899370943806</v>
      </c>
      <c r="V151" s="57"/>
      <c r="W151" s="230"/>
      <c r="X151" s="230"/>
      <c r="Y151" s="230"/>
      <c r="Z151" s="230"/>
      <c r="AA151" s="230"/>
      <c r="AB151" s="230"/>
      <c r="AC151" s="230"/>
      <c r="AD151" s="230"/>
      <c r="AE151" s="230"/>
      <c r="AF151" s="230"/>
      <c r="AG151" s="92"/>
      <c r="AH151" s="92"/>
      <c r="AI151" s="92"/>
      <c r="AJ151" s="92"/>
      <c r="AK151" s="92"/>
      <c r="AL151" s="92"/>
      <c r="AM151" s="92"/>
      <c r="AN151" s="92"/>
      <c r="AO151" s="92"/>
      <c r="AP151" s="92"/>
      <c r="AQ151" s="92"/>
      <c r="AR151" s="231"/>
    </row>
    <row r="152" spans="1:44">
      <c r="A152" s="233">
        <v>43724</v>
      </c>
      <c r="B152" s="234">
        <v>1.9461342592592601</v>
      </c>
      <c r="C152" s="225">
        <v>3598</v>
      </c>
      <c r="D152" s="226">
        <v>2725</v>
      </c>
      <c r="E152" s="226">
        <v>3376</v>
      </c>
      <c r="F152" s="226">
        <v>3737</v>
      </c>
      <c r="G152" s="226">
        <v>2328</v>
      </c>
      <c r="H152" s="226">
        <v>3479</v>
      </c>
      <c r="I152" s="226">
        <v>2742</v>
      </c>
      <c r="J152" s="226">
        <v>3671</v>
      </c>
      <c r="K152" s="226">
        <v>3612</v>
      </c>
      <c r="L152" s="107"/>
      <c r="M152" s="160"/>
      <c r="N152" s="160"/>
      <c r="O152" s="160"/>
      <c r="P152" s="160"/>
      <c r="Q152" s="160"/>
      <c r="R152" s="160"/>
      <c r="S152" s="160"/>
      <c r="T152" s="160"/>
      <c r="U152" s="232"/>
      <c r="V152" s="57"/>
      <c r="W152" s="230"/>
      <c r="X152" s="230"/>
      <c r="Y152" s="230"/>
      <c r="Z152" s="230"/>
      <c r="AA152" s="230"/>
      <c r="AB152" s="230"/>
      <c r="AC152" s="230"/>
      <c r="AD152" s="230"/>
      <c r="AE152" s="230"/>
      <c r="AF152" s="230"/>
      <c r="AG152" s="92"/>
      <c r="AH152" s="92"/>
      <c r="AI152" s="92"/>
      <c r="AJ152" s="92"/>
      <c r="AK152" s="92"/>
      <c r="AL152" s="92"/>
      <c r="AM152" s="92"/>
      <c r="AN152" s="92"/>
      <c r="AO152" s="92"/>
      <c r="AP152" s="92"/>
      <c r="AQ152" s="92"/>
      <c r="AR152" s="231"/>
    </row>
    <row r="153" spans="1:44">
      <c r="A153" s="233">
        <v>43724</v>
      </c>
      <c r="B153" s="234">
        <v>1.96002314814815</v>
      </c>
      <c r="C153" s="225">
        <v>2671</v>
      </c>
      <c r="D153" s="226">
        <v>1922</v>
      </c>
      <c r="E153" s="226">
        <v>3033</v>
      </c>
      <c r="F153" s="226">
        <v>3414</v>
      </c>
      <c r="G153" s="226">
        <v>2255</v>
      </c>
      <c r="H153" s="226">
        <v>3864</v>
      </c>
      <c r="I153" s="226">
        <v>3674</v>
      </c>
      <c r="J153" s="226">
        <v>3933</v>
      </c>
      <c r="K153" s="226">
        <v>2998</v>
      </c>
      <c r="L153" s="107">
        <f t="shared" ref="L153:P153" si="153">AVERAGE(C153:C155)</f>
        <v>3205</v>
      </c>
      <c r="M153" s="160">
        <f t="shared" si="153"/>
        <v>2565</v>
      </c>
      <c r="N153" s="160">
        <f t="shared" si="153"/>
        <v>2632.3333333333335</v>
      </c>
      <c r="O153" s="160">
        <f t="shared" si="153"/>
        <v>3054.6666666666665</v>
      </c>
      <c r="P153" s="160">
        <f t="shared" si="153"/>
        <v>2495</v>
      </c>
      <c r="Q153" s="160">
        <f t="shared" ref="Q153" si="154">AVERAGE(H153:H155)</f>
        <v>3128</v>
      </c>
      <c r="R153" s="160">
        <f t="shared" ref="R153" si="155">AVERAGE(I153:I155)</f>
        <v>3107</v>
      </c>
      <c r="S153" s="160">
        <f t="shared" ref="S153" si="156">AVERAGE(J153:J155)</f>
        <v>3398</v>
      </c>
      <c r="T153" s="160">
        <f t="shared" ref="T153" si="157">AVERAGE(K153:K155)</f>
        <v>3339.6666666666665</v>
      </c>
      <c r="U153" s="232">
        <f>AVERAGE(L153:T153)</f>
        <v>2991.6296296296296</v>
      </c>
      <c r="V153" s="57"/>
      <c r="W153" s="230"/>
      <c r="X153" s="230"/>
      <c r="Y153" s="230"/>
      <c r="Z153" s="230"/>
      <c r="AA153" s="230"/>
      <c r="AB153" s="230"/>
      <c r="AC153" s="230"/>
      <c r="AD153" s="230"/>
      <c r="AE153" s="230"/>
      <c r="AF153" s="230"/>
      <c r="AG153" s="92"/>
      <c r="AH153" s="92"/>
      <c r="AI153" s="92"/>
      <c r="AJ153" s="92"/>
      <c r="AK153" s="92"/>
      <c r="AL153" s="92"/>
      <c r="AM153" s="92"/>
      <c r="AN153" s="92"/>
      <c r="AO153" s="92"/>
      <c r="AP153" s="92"/>
      <c r="AQ153" s="92"/>
      <c r="AR153" s="231"/>
    </row>
    <row r="154" spans="1:44">
      <c r="A154" s="233">
        <v>43724</v>
      </c>
      <c r="B154" s="234">
        <v>1.97391203703703</v>
      </c>
      <c r="C154" s="225">
        <v>3632</v>
      </c>
      <c r="D154" s="226">
        <v>2580</v>
      </c>
      <c r="E154" s="226">
        <v>2962</v>
      </c>
      <c r="F154" s="226">
        <v>3179</v>
      </c>
      <c r="G154" s="226">
        <v>2877</v>
      </c>
      <c r="H154" s="226">
        <v>2904</v>
      </c>
      <c r="I154" s="226">
        <v>2992</v>
      </c>
      <c r="J154" s="226">
        <v>3377</v>
      </c>
      <c r="K154" s="226">
        <v>2869</v>
      </c>
      <c r="L154" s="107"/>
      <c r="M154" s="160"/>
      <c r="N154" s="160"/>
      <c r="O154" s="160"/>
      <c r="P154" s="160"/>
      <c r="Q154" s="160"/>
      <c r="R154" s="160"/>
      <c r="S154" s="160"/>
      <c r="T154" s="160"/>
      <c r="U154" s="232">
        <f>STDEV(L153:T153)/SQRT(COUNT(L153:T153))</f>
        <v>113.37144572190766</v>
      </c>
      <c r="V154" s="57"/>
      <c r="W154" s="230"/>
      <c r="X154" s="230"/>
      <c r="Y154" s="230"/>
      <c r="Z154" s="230"/>
      <c r="AA154" s="230"/>
      <c r="AB154" s="230"/>
      <c r="AC154" s="230"/>
      <c r="AD154" s="230"/>
      <c r="AE154" s="230"/>
      <c r="AF154" s="230"/>
      <c r="AG154" s="92"/>
      <c r="AH154" s="92"/>
      <c r="AI154" s="92"/>
      <c r="AJ154" s="92"/>
      <c r="AK154" s="92"/>
      <c r="AL154" s="92"/>
      <c r="AM154" s="92"/>
      <c r="AN154" s="92"/>
      <c r="AO154" s="92"/>
      <c r="AP154" s="92"/>
      <c r="AQ154" s="92"/>
      <c r="AR154" s="231"/>
    </row>
    <row r="155" spans="1:44">
      <c r="A155" s="233">
        <v>43724</v>
      </c>
      <c r="B155" s="234">
        <v>1.9878009259259199</v>
      </c>
      <c r="C155" s="225">
        <v>3312</v>
      </c>
      <c r="D155" s="226">
        <v>3193</v>
      </c>
      <c r="E155" s="226">
        <v>1902</v>
      </c>
      <c r="F155" s="226">
        <v>2571</v>
      </c>
      <c r="G155" s="226">
        <v>2353</v>
      </c>
      <c r="H155" s="226">
        <v>2616</v>
      </c>
      <c r="I155" s="226">
        <v>2655</v>
      </c>
      <c r="J155" s="226">
        <v>2884</v>
      </c>
      <c r="K155" s="226">
        <v>4152</v>
      </c>
      <c r="L155" s="107"/>
      <c r="M155" s="160"/>
      <c r="N155" s="160"/>
      <c r="O155" s="160"/>
      <c r="P155" s="160"/>
      <c r="Q155" s="160"/>
      <c r="R155" s="160"/>
      <c r="S155" s="160"/>
      <c r="T155" s="160"/>
      <c r="U155" s="232"/>
      <c r="V155" s="57"/>
      <c r="W155" s="230"/>
      <c r="X155" s="230"/>
      <c r="Y155" s="230"/>
      <c r="Z155" s="230"/>
      <c r="AA155" s="230"/>
      <c r="AB155" s="230"/>
      <c r="AC155" s="230"/>
      <c r="AD155" s="230"/>
      <c r="AE155" s="230"/>
      <c r="AF155" s="230"/>
      <c r="AG155" s="92"/>
      <c r="AH155" s="92"/>
      <c r="AI155" s="92"/>
      <c r="AJ155" s="92"/>
      <c r="AK155" s="92"/>
      <c r="AL155" s="92"/>
      <c r="AM155" s="92"/>
      <c r="AN155" s="92"/>
      <c r="AO155" s="92"/>
      <c r="AP155" s="92"/>
      <c r="AQ155" s="92"/>
      <c r="AR155" s="231"/>
    </row>
    <row r="156" spans="1:44">
      <c r="A156" s="233">
        <v>43725</v>
      </c>
      <c r="B156" s="234">
        <v>2.001689814814815</v>
      </c>
      <c r="C156" s="225">
        <v>2812</v>
      </c>
      <c r="D156" s="226">
        <v>2387</v>
      </c>
      <c r="E156" s="226">
        <v>1772</v>
      </c>
      <c r="F156" s="226">
        <v>3551</v>
      </c>
      <c r="G156" s="226">
        <v>3313</v>
      </c>
      <c r="H156" s="226">
        <v>3554</v>
      </c>
      <c r="I156" s="226">
        <v>3618</v>
      </c>
      <c r="J156" s="226">
        <v>3250</v>
      </c>
      <c r="K156" s="226">
        <v>4091</v>
      </c>
      <c r="L156" s="107">
        <f t="shared" ref="L156:P156" si="158">AVERAGE(C156:C158)</f>
        <v>2457.6666666666665</v>
      </c>
      <c r="M156" s="160">
        <f t="shared" si="158"/>
        <v>2826.6666666666665</v>
      </c>
      <c r="N156" s="160">
        <f t="shared" si="158"/>
        <v>2237.6666666666665</v>
      </c>
      <c r="O156" s="160">
        <f t="shared" si="158"/>
        <v>3128</v>
      </c>
      <c r="P156" s="160">
        <f t="shared" si="158"/>
        <v>3088.3333333333335</v>
      </c>
      <c r="Q156" s="160">
        <f t="shared" ref="Q156" si="159">AVERAGE(H156:H158)</f>
        <v>3221</v>
      </c>
      <c r="R156" s="160">
        <f t="shared" ref="R156" si="160">AVERAGE(I156:I158)</f>
        <v>3097</v>
      </c>
      <c r="S156" s="160">
        <f t="shared" ref="S156" si="161">AVERAGE(J156:J158)</f>
        <v>3293</v>
      </c>
      <c r="T156" s="160">
        <f t="shared" ref="T156" si="162">AVERAGE(K156:K158)</f>
        <v>3405</v>
      </c>
      <c r="U156" s="232">
        <f>AVERAGE(L156:T156)</f>
        <v>2972.7037037037039</v>
      </c>
      <c r="V156" s="57"/>
      <c r="W156" s="230"/>
      <c r="X156" s="230"/>
      <c r="Y156" s="230"/>
      <c r="Z156" s="230"/>
      <c r="AA156" s="230"/>
      <c r="AB156" s="230"/>
      <c r="AC156" s="230"/>
      <c r="AD156" s="230"/>
      <c r="AE156" s="230"/>
      <c r="AF156" s="230"/>
      <c r="AG156" s="92"/>
      <c r="AH156" s="92"/>
      <c r="AI156" s="92"/>
      <c r="AJ156" s="92"/>
      <c r="AK156" s="92"/>
      <c r="AL156" s="92"/>
      <c r="AM156" s="92"/>
      <c r="AN156" s="92"/>
      <c r="AO156" s="92"/>
      <c r="AP156" s="92"/>
      <c r="AQ156" s="92"/>
      <c r="AR156" s="231"/>
    </row>
    <row r="157" spans="1:44">
      <c r="A157" s="233">
        <v>43725</v>
      </c>
      <c r="B157" s="234">
        <v>2.0155787037037038</v>
      </c>
      <c r="C157" s="225">
        <v>2369</v>
      </c>
      <c r="D157" s="226">
        <v>3372</v>
      </c>
      <c r="E157" s="226">
        <v>2807</v>
      </c>
      <c r="F157" s="226">
        <v>2750</v>
      </c>
      <c r="G157" s="226">
        <v>3177</v>
      </c>
      <c r="H157" s="226">
        <v>3410</v>
      </c>
      <c r="I157" s="226">
        <v>2929</v>
      </c>
      <c r="J157" s="226">
        <v>3873</v>
      </c>
      <c r="K157" s="226">
        <v>3292</v>
      </c>
      <c r="L157" s="107"/>
      <c r="M157" s="160"/>
      <c r="N157" s="160"/>
      <c r="O157" s="160"/>
      <c r="P157" s="160"/>
      <c r="Q157" s="160"/>
      <c r="R157" s="160"/>
      <c r="S157" s="160"/>
      <c r="T157" s="160"/>
      <c r="U157" s="232">
        <f>STDEV(L156:T156)/SQRT(COUNT(L156:T156))</f>
        <v>130.75246904691804</v>
      </c>
      <c r="V157" s="57"/>
      <c r="W157" s="230"/>
      <c r="X157" s="230"/>
      <c r="Y157" s="230"/>
      <c r="Z157" s="230"/>
      <c r="AA157" s="230"/>
      <c r="AB157" s="230"/>
      <c r="AC157" s="230"/>
      <c r="AD157" s="230"/>
      <c r="AE157" s="230"/>
      <c r="AF157" s="230"/>
      <c r="AG157" s="92"/>
      <c r="AH157" s="92"/>
      <c r="AI157" s="92"/>
      <c r="AJ157" s="92"/>
      <c r="AK157" s="92"/>
      <c r="AL157" s="92"/>
      <c r="AM157" s="92"/>
      <c r="AN157" s="92"/>
      <c r="AO157" s="92"/>
      <c r="AP157" s="92"/>
      <c r="AQ157" s="92"/>
      <c r="AR157" s="231"/>
    </row>
    <row r="158" spans="1:44">
      <c r="A158" s="233">
        <v>43725</v>
      </c>
      <c r="B158" s="234">
        <v>2.02946759259259</v>
      </c>
      <c r="C158" s="225">
        <v>2192</v>
      </c>
      <c r="D158" s="226">
        <v>2721</v>
      </c>
      <c r="E158" s="226">
        <v>2134</v>
      </c>
      <c r="F158" s="226">
        <v>3083</v>
      </c>
      <c r="G158" s="226">
        <v>2775</v>
      </c>
      <c r="H158" s="226">
        <v>2699</v>
      </c>
      <c r="I158" s="226">
        <v>2744</v>
      </c>
      <c r="J158" s="226">
        <v>2756</v>
      </c>
      <c r="K158" s="226">
        <v>2832</v>
      </c>
      <c r="L158" s="107"/>
      <c r="M158" s="160"/>
      <c r="N158" s="160"/>
      <c r="O158" s="160"/>
      <c r="P158" s="160"/>
      <c r="Q158" s="160"/>
      <c r="R158" s="160"/>
      <c r="S158" s="160"/>
      <c r="T158" s="160"/>
      <c r="U158" s="232"/>
      <c r="V158" s="57"/>
      <c r="W158" s="230"/>
      <c r="X158" s="230"/>
      <c r="Y158" s="230"/>
      <c r="Z158" s="230"/>
      <c r="AA158" s="230"/>
      <c r="AB158" s="230"/>
      <c r="AC158" s="230"/>
      <c r="AD158" s="230"/>
      <c r="AE158" s="230"/>
      <c r="AF158" s="230"/>
      <c r="AG158" s="92"/>
      <c r="AH158" s="92"/>
      <c r="AI158" s="92"/>
      <c r="AJ158" s="92"/>
      <c r="AK158" s="92"/>
      <c r="AL158" s="92"/>
      <c r="AM158" s="92"/>
      <c r="AN158" s="92"/>
      <c r="AO158" s="92"/>
      <c r="AP158" s="92"/>
      <c r="AQ158" s="92"/>
      <c r="AR158" s="231"/>
    </row>
    <row r="159" spans="1:44">
      <c r="A159" s="233">
        <v>43725</v>
      </c>
      <c r="B159" s="234">
        <v>2.0433564814814802</v>
      </c>
      <c r="C159" s="225">
        <v>2105</v>
      </c>
      <c r="D159" s="226">
        <v>2544</v>
      </c>
      <c r="E159" s="226">
        <v>1975</v>
      </c>
      <c r="F159" s="226">
        <v>3283</v>
      </c>
      <c r="G159" s="226">
        <v>1879</v>
      </c>
      <c r="H159" s="226">
        <v>2410</v>
      </c>
      <c r="I159" s="226">
        <v>3414</v>
      </c>
      <c r="J159" s="226">
        <v>3220</v>
      </c>
      <c r="K159" s="226">
        <v>3482</v>
      </c>
      <c r="L159" s="107">
        <f t="shared" ref="L159:P159" si="163">AVERAGE(C159:C161)</f>
        <v>2792.6666666666665</v>
      </c>
      <c r="M159" s="160">
        <f t="shared" si="163"/>
        <v>2026.3333333333333</v>
      </c>
      <c r="N159" s="160">
        <f t="shared" si="163"/>
        <v>2172.6666666666665</v>
      </c>
      <c r="O159" s="160">
        <f t="shared" si="163"/>
        <v>3162.3333333333335</v>
      </c>
      <c r="P159" s="160">
        <f t="shared" si="163"/>
        <v>2578.6666666666665</v>
      </c>
      <c r="Q159" s="160">
        <f t="shared" ref="Q159" si="164">AVERAGE(H159:H161)</f>
        <v>2810.3333333333335</v>
      </c>
      <c r="R159" s="160">
        <f t="shared" ref="R159" si="165">AVERAGE(I159:I161)</f>
        <v>3605.3333333333335</v>
      </c>
      <c r="S159" s="160">
        <f t="shared" ref="S159" si="166">AVERAGE(J159:J161)</f>
        <v>2915.6666666666665</v>
      </c>
      <c r="T159" s="160">
        <f t="shared" ref="T159" si="167">AVERAGE(K159:K161)</f>
        <v>3367.6666666666665</v>
      </c>
      <c r="U159" s="232">
        <f>AVERAGE(L159:T159)</f>
        <v>2825.7407407407409</v>
      </c>
      <c r="V159" s="57"/>
      <c r="W159" s="230"/>
      <c r="X159" s="230"/>
      <c r="Y159" s="230"/>
      <c r="Z159" s="230"/>
      <c r="AA159" s="230"/>
      <c r="AB159" s="230"/>
      <c r="AC159" s="230"/>
      <c r="AD159" s="230"/>
      <c r="AE159" s="230"/>
      <c r="AF159" s="230"/>
      <c r="AG159" s="92"/>
      <c r="AH159" s="92"/>
      <c r="AI159" s="92"/>
      <c r="AJ159" s="92"/>
      <c r="AK159" s="92"/>
      <c r="AL159" s="92"/>
      <c r="AM159" s="92"/>
      <c r="AN159" s="92"/>
      <c r="AO159" s="92"/>
      <c r="AP159" s="92"/>
      <c r="AQ159" s="92"/>
      <c r="AR159" s="231"/>
    </row>
    <row r="160" spans="1:44">
      <c r="A160" s="233">
        <v>43725</v>
      </c>
      <c r="B160" s="234">
        <v>2.0572453703703699</v>
      </c>
      <c r="C160" s="225">
        <v>2804</v>
      </c>
      <c r="D160" s="226">
        <v>1690</v>
      </c>
      <c r="E160" s="226">
        <v>2657</v>
      </c>
      <c r="F160" s="226">
        <v>3432</v>
      </c>
      <c r="G160" s="226">
        <v>3071</v>
      </c>
      <c r="H160" s="226">
        <v>2455</v>
      </c>
      <c r="I160" s="226">
        <v>3765</v>
      </c>
      <c r="J160" s="226">
        <v>3012</v>
      </c>
      <c r="K160" s="226">
        <v>3705</v>
      </c>
      <c r="L160" s="107"/>
      <c r="M160" s="160"/>
      <c r="N160" s="160"/>
      <c r="O160" s="160"/>
      <c r="P160" s="160"/>
      <c r="Q160" s="160"/>
      <c r="R160" s="160"/>
      <c r="S160" s="160"/>
      <c r="T160" s="160"/>
      <c r="U160" s="232">
        <f>STDEV(L159:T159)/SQRT(COUNT(L159:T159))</f>
        <v>172.83439388382888</v>
      </c>
      <c r="V160" s="57"/>
      <c r="W160" s="230"/>
      <c r="X160" s="230"/>
      <c r="Y160" s="230"/>
      <c r="Z160" s="230"/>
      <c r="AA160" s="230"/>
      <c r="AB160" s="230"/>
      <c r="AC160" s="230"/>
      <c r="AD160" s="230"/>
      <c r="AE160" s="230"/>
      <c r="AF160" s="230"/>
      <c r="AG160" s="92"/>
      <c r="AH160" s="92"/>
      <c r="AI160" s="92"/>
      <c r="AJ160" s="92"/>
      <c r="AK160" s="92"/>
      <c r="AL160" s="92"/>
      <c r="AM160" s="92"/>
      <c r="AN160" s="92"/>
      <c r="AO160" s="92"/>
      <c r="AP160" s="92"/>
      <c r="AQ160" s="92"/>
      <c r="AR160" s="231"/>
    </row>
    <row r="161" spans="1:44">
      <c r="A161" s="233">
        <v>43725</v>
      </c>
      <c r="B161" s="234">
        <v>2.0711342592592601</v>
      </c>
      <c r="C161" s="225">
        <v>3469</v>
      </c>
      <c r="D161" s="226">
        <v>1845</v>
      </c>
      <c r="E161" s="226">
        <v>1886</v>
      </c>
      <c r="F161" s="226">
        <v>2772</v>
      </c>
      <c r="G161" s="226">
        <v>2786</v>
      </c>
      <c r="H161" s="226">
        <v>3566</v>
      </c>
      <c r="I161" s="226">
        <v>3637</v>
      </c>
      <c r="J161" s="226">
        <v>2515</v>
      </c>
      <c r="K161" s="226">
        <v>2916</v>
      </c>
      <c r="L161" s="107"/>
      <c r="M161" s="160"/>
      <c r="N161" s="160"/>
      <c r="O161" s="160"/>
      <c r="P161" s="160"/>
      <c r="Q161" s="160"/>
      <c r="R161" s="160"/>
      <c r="S161" s="160"/>
      <c r="T161" s="160"/>
      <c r="U161" s="232"/>
      <c r="V161" s="57"/>
      <c r="W161" s="230"/>
      <c r="X161" s="230"/>
      <c r="Y161" s="230"/>
      <c r="Z161" s="230"/>
      <c r="AA161" s="230"/>
      <c r="AB161" s="230"/>
      <c r="AC161" s="230"/>
      <c r="AD161" s="230"/>
      <c r="AE161" s="230"/>
      <c r="AF161" s="230"/>
      <c r="AG161" s="92"/>
      <c r="AH161" s="92"/>
      <c r="AI161" s="92"/>
      <c r="AJ161" s="92"/>
      <c r="AK161" s="92"/>
      <c r="AL161" s="92"/>
      <c r="AM161" s="92"/>
      <c r="AN161" s="92"/>
      <c r="AO161" s="92"/>
      <c r="AP161" s="92"/>
      <c r="AQ161" s="92"/>
      <c r="AR161" s="231"/>
    </row>
    <row r="162" spans="1:44">
      <c r="A162" s="233">
        <v>43725</v>
      </c>
      <c r="B162" s="234">
        <v>2.0850231481481498</v>
      </c>
      <c r="C162" s="225">
        <v>3329</v>
      </c>
      <c r="D162" s="226">
        <v>1897</v>
      </c>
      <c r="E162" s="226">
        <v>3344</v>
      </c>
      <c r="F162" s="226">
        <v>2323</v>
      </c>
      <c r="G162" s="226">
        <v>2788</v>
      </c>
      <c r="H162" s="226">
        <v>3840</v>
      </c>
      <c r="I162" s="226">
        <v>2745</v>
      </c>
      <c r="J162" s="226">
        <v>2696</v>
      </c>
      <c r="K162" s="226">
        <v>2628</v>
      </c>
      <c r="L162" s="107">
        <f t="shared" ref="L162:P162" si="168">AVERAGE(C162:C164)</f>
        <v>2955</v>
      </c>
      <c r="M162" s="160">
        <f t="shared" si="168"/>
        <v>2445.3333333333335</v>
      </c>
      <c r="N162" s="160">
        <f t="shared" si="168"/>
        <v>2816</v>
      </c>
      <c r="O162" s="160">
        <f t="shared" si="168"/>
        <v>2809.6666666666665</v>
      </c>
      <c r="P162" s="160">
        <f t="shared" si="168"/>
        <v>2877</v>
      </c>
      <c r="Q162" s="160">
        <f t="shared" ref="Q162" si="169">AVERAGE(H162:H164)</f>
        <v>3546</v>
      </c>
      <c r="R162" s="160">
        <f t="shared" ref="R162" si="170">AVERAGE(I162:I164)</f>
        <v>2561.3333333333335</v>
      </c>
      <c r="S162" s="160">
        <f t="shared" ref="S162" si="171">AVERAGE(J162:J164)</f>
        <v>3420.3333333333335</v>
      </c>
      <c r="T162" s="160">
        <f t="shared" ref="T162" si="172">AVERAGE(K162:K164)</f>
        <v>3438</v>
      </c>
      <c r="U162" s="232">
        <f>AVERAGE(L162:T162)</f>
        <v>2985.4074074074069</v>
      </c>
      <c r="V162" s="57"/>
      <c r="W162" s="230"/>
      <c r="X162" s="230"/>
      <c r="Y162" s="230"/>
      <c r="Z162" s="230"/>
      <c r="AA162" s="230"/>
      <c r="AB162" s="230"/>
      <c r="AC162" s="230"/>
      <c r="AD162" s="230"/>
      <c r="AE162" s="230"/>
      <c r="AF162" s="230"/>
      <c r="AG162" s="92"/>
      <c r="AH162" s="92"/>
      <c r="AI162" s="92"/>
      <c r="AJ162" s="92"/>
      <c r="AK162" s="92"/>
      <c r="AL162" s="92"/>
      <c r="AM162" s="92"/>
      <c r="AN162" s="92"/>
      <c r="AO162" s="92"/>
      <c r="AP162" s="92"/>
      <c r="AQ162" s="92"/>
      <c r="AR162" s="231"/>
    </row>
    <row r="163" spans="1:44">
      <c r="A163" s="233">
        <v>43725</v>
      </c>
      <c r="B163" s="234">
        <v>2.0989120370370302</v>
      </c>
      <c r="C163" s="225">
        <v>2241</v>
      </c>
      <c r="D163" s="226">
        <v>1992</v>
      </c>
      <c r="E163" s="226">
        <v>3030</v>
      </c>
      <c r="F163" s="226">
        <v>2139</v>
      </c>
      <c r="G163" s="226">
        <v>3472</v>
      </c>
      <c r="H163" s="226">
        <v>2839</v>
      </c>
      <c r="I163" s="226">
        <v>2495</v>
      </c>
      <c r="J163" s="226">
        <v>3610</v>
      </c>
      <c r="K163" s="226">
        <v>3277</v>
      </c>
      <c r="L163" s="107"/>
      <c r="M163" s="160"/>
      <c r="N163" s="160"/>
      <c r="O163" s="160"/>
      <c r="P163" s="160"/>
      <c r="Q163" s="160"/>
      <c r="R163" s="160"/>
      <c r="S163" s="160"/>
      <c r="T163" s="160"/>
      <c r="U163" s="232">
        <f>STDEV(L162:T162)/SQRT(COUNT(L162:T162))</f>
        <v>131.86925082872483</v>
      </c>
      <c r="V163" s="57"/>
      <c r="W163" s="230"/>
      <c r="X163" s="230"/>
      <c r="Y163" s="230"/>
      <c r="Z163" s="230"/>
      <c r="AA163" s="230"/>
      <c r="AB163" s="230"/>
      <c r="AC163" s="230"/>
      <c r="AD163" s="230"/>
      <c r="AE163" s="230"/>
      <c r="AF163" s="230"/>
      <c r="AG163" s="92"/>
      <c r="AH163" s="92"/>
      <c r="AI163" s="92"/>
      <c r="AJ163" s="92"/>
      <c r="AK163" s="92"/>
      <c r="AL163" s="92"/>
      <c r="AM163" s="92"/>
      <c r="AN163" s="92"/>
      <c r="AO163" s="92"/>
      <c r="AP163" s="92"/>
      <c r="AQ163" s="92"/>
      <c r="AR163" s="231"/>
    </row>
    <row r="164" spans="1:44">
      <c r="A164" s="233">
        <v>43725</v>
      </c>
      <c r="B164" s="234">
        <v>2.1128009259259199</v>
      </c>
      <c r="C164" s="225">
        <v>3295</v>
      </c>
      <c r="D164" s="226">
        <v>3447</v>
      </c>
      <c r="E164" s="226">
        <v>2074</v>
      </c>
      <c r="F164" s="226">
        <v>3967</v>
      </c>
      <c r="G164" s="226">
        <v>2371</v>
      </c>
      <c r="H164" s="226">
        <v>3959</v>
      </c>
      <c r="I164" s="226">
        <v>2444</v>
      </c>
      <c r="J164" s="226">
        <v>3955</v>
      </c>
      <c r="K164" s="226">
        <v>4409</v>
      </c>
      <c r="L164" s="107"/>
      <c r="M164" s="160"/>
      <c r="N164" s="160"/>
      <c r="O164" s="160"/>
      <c r="P164" s="160"/>
      <c r="Q164" s="160"/>
      <c r="R164" s="160"/>
      <c r="S164" s="160"/>
      <c r="T164" s="160"/>
      <c r="U164" s="232"/>
      <c r="V164" s="57"/>
      <c r="W164" s="230"/>
      <c r="X164" s="230"/>
      <c r="Y164" s="230"/>
      <c r="Z164" s="230"/>
      <c r="AA164" s="230"/>
      <c r="AB164" s="230"/>
      <c r="AC164" s="230"/>
      <c r="AD164" s="230"/>
      <c r="AE164" s="230"/>
      <c r="AF164" s="230"/>
      <c r="AG164" s="92"/>
      <c r="AH164" s="92"/>
      <c r="AI164" s="92"/>
      <c r="AJ164" s="92"/>
      <c r="AK164" s="92"/>
      <c r="AL164" s="92"/>
      <c r="AM164" s="92"/>
      <c r="AN164" s="92"/>
      <c r="AO164" s="92"/>
      <c r="AP164" s="92"/>
      <c r="AQ164" s="92"/>
      <c r="AR164" s="231"/>
    </row>
    <row r="165" spans="1:44">
      <c r="A165" s="233">
        <v>43725</v>
      </c>
      <c r="B165" s="234">
        <v>2.1266898148148101</v>
      </c>
      <c r="C165" s="225">
        <v>2857</v>
      </c>
      <c r="D165" s="226">
        <v>3127</v>
      </c>
      <c r="E165" s="226">
        <v>2292</v>
      </c>
      <c r="F165" s="226">
        <v>3034</v>
      </c>
      <c r="G165" s="226">
        <v>2866</v>
      </c>
      <c r="H165" s="226">
        <v>3056</v>
      </c>
      <c r="I165" s="226">
        <v>3742</v>
      </c>
      <c r="J165" s="226">
        <v>3762</v>
      </c>
      <c r="K165" s="226">
        <v>2521</v>
      </c>
      <c r="L165" s="107">
        <f t="shared" ref="L165:P165" si="173">AVERAGE(C165:C167)</f>
        <v>2812.3333333333335</v>
      </c>
      <c r="M165" s="160">
        <f t="shared" si="173"/>
        <v>2625.3333333333335</v>
      </c>
      <c r="N165" s="160">
        <f t="shared" si="173"/>
        <v>2256</v>
      </c>
      <c r="O165" s="160">
        <f t="shared" si="173"/>
        <v>2815</v>
      </c>
      <c r="P165" s="160">
        <f t="shared" si="173"/>
        <v>2649.6666666666665</v>
      </c>
      <c r="Q165" s="160">
        <f t="shared" ref="Q165" si="174">AVERAGE(H165:H167)</f>
        <v>2584.6666666666665</v>
      </c>
      <c r="R165" s="160">
        <f t="shared" ref="R165" si="175">AVERAGE(I165:I167)</f>
        <v>3677.3333333333335</v>
      </c>
      <c r="S165" s="160">
        <f t="shared" ref="S165" si="176">AVERAGE(J165:J167)</f>
        <v>3520.3333333333335</v>
      </c>
      <c r="T165" s="160">
        <f t="shared" ref="T165" si="177">AVERAGE(K165:K167)</f>
        <v>3476.6666666666665</v>
      </c>
      <c r="U165" s="232">
        <f>AVERAGE(L165:T165)</f>
        <v>2935.2592592592591</v>
      </c>
      <c r="V165" s="57"/>
      <c r="W165" s="230"/>
      <c r="X165" s="230"/>
      <c r="Y165" s="230"/>
      <c r="Z165" s="230"/>
      <c r="AA165" s="230"/>
      <c r="AB165" s="230"/>
      <c r="AC165" s="230"/>
      <c r="AD165" s="230"/>
      <c r="AE165" s="230"/>
      <c r="AF165" s="230"/>
      <c r="AG165" s="92"/>
      <c r="AH165" s="92"/>
      <c r="AI165" s="92"/>
      <c r="AJ165" s="92"/>
      <c r="AK165" s="92"/>
      <c r="AL165" s="92"/>
      <c r="AM165" s="92"/>
      <c r="AN165" s="92"/>
      <c r="AO165" s="92"/>
      <c r="AP165" s="92"/>
      <c r="AQ165" s="92"/>
      <c r="AR165" s="231"/>
    </row>
    <row r="166" spans="1:44">
      <c r="A166" s="233">
        <v>43725</v>
      </c>
      <c r="B166" s="234">
        <v>2.1405787037036998</v>
      </c>
      <c r="C166" s="225">
        <v>2218</v>
      </c>
      <c r="D166" s="226">
        <v>1776</v>
      </c>
      <c r="E166" s="226">
        <v>2414</v>
      </c>
      <c r="F166" s="226">
        <v>2737</v>
      </c>
      <c r="G166" s="226">
        <v>2921</v>
      </c>
      <c r="H166" s="226">
        <v>2464</v>
      </c>
      <c r="I166" s="226">
        <v>3965</v>
      </c>
      <c r="J166" s="226">
        <v>3624</v>
      </c>
      <c r="K166" s="226">
        <v>4116</v>
      </c>
      <c r="L166" s="107"/>
      <c r="M166" s="160"/>
      <c r="N166" s="160"/>
      <c r="O166" s="160"/>
      <c r="P166" s="160"/>
      <c r="Q166" s="160"/>
      <c r="R166" s="160"/>
      <c r="S166" s="160"/>
      <c r="T166" s="160"/>
      <c r="U166" s="232">
        <f>STDEV(L165:T165)/SQRT(COUNT(L165:T165))</f>
        <v>165.73096391606705</v>
      </c>
      <c r="V166" s="57"/>
      <c r="W166" s="230"/>
      <c r="X166" s="230"/>
      <c r="Y166" s="230"/>
      <c r="Z166" s="230"/>
      <c r="AA166" s="230"/>
      <c r="AB166" s="230"/>
      <c r="AC166" s="230"/>
      <c r="AD166" s="230"/>
      <c r="AE166" s="230"/>
      <c r="AF166" s="230"/>
      <c r="AG166" s="92"/>
      <c r="AH166" s="92"/>
      <c r="AI166" s="92"/>
      <c r="AJ166" s="92"/>
      <c r="AK166" s="92"/>
      <c r="AL166" s="92"/>
      <c r="AM166" s="92"/>
      <c r="AN166" s="92"/>
      <c r="AO166" s="92"/>
      <c r="AP166" s="92"/>
      <c r="AQ166" s="92"/>
      <c r="AR166" s="231"/>
    </row>
    <row r="167" spans="1:44">
      <c r="A167" s="233">
        <v>43725</v>
      </c>
      <c r="B167" s="234">
        <v>2.15446759259259</v>
      </c>
      <c r="C167" s="225">
        <v>3362</v>
      </c>
      <c r="D167" s="226">
        <v>2973</v>
      </c>
      <c r="E167" s="226">
        <v>2062</v>
      </c>
      <c r="F167" s="226">
        <v>2674</v>
      </c>
      <c r="G167" s="226">
        <v>2162</v>
      </c>
      <c r="H167" s="226">
        <v>2234</v>
      </c>
      <c r="I167" s="226">
        <v>3325</v>
      </c>
      <c r="J167" s="226">
        <v>3175</v>
      </c>
      <c r="K167" s="226">
        <v>3793</v>
      </c>
      <c r="L167" s="107"/>
      <c r="M167" s="160"/>
      <c r="N167" s="160"/>
      <c r="O167" s="160"/>
      <c r="P167" s="160"/>
      <c r="Q167" s="160"/>
      <c r="R167" s="160"/>
      <c r="S167" s="160"/>
      <c r="T167" s="160"/>
      <c r="U167" s="232"/>
      <c r="V167" s="57"/>
      <c r="W167" s="230"/>
      <c r="X167" s="230"/>
      <c r="Y167" s="230"/>
      <c r="Z167" s="230"/>
      <c r="AA167" s="230"/>
      <c r="AB167" s="230"/>
      <c r="AC167" s="230"/>
      <c r="AD167" s="230"/>
      <c r="AE167" s="230"/>
      <c r="AF167" s="230"/>
      <c r="AG167" s="92"/>
      <c r="AH167" s="92"/>
      <c r="AI167" s="92"/>
      <c r="AJ167" s="92"/>
      <c r="AK167" s="92"/>
      <c r="AL167" s="92"/>
      <c r="AM167" s="92"/>
      <c r="AN167" s="92"/>
      <c r="AO167" s="92"/>
      <c r="AP167" s="92"/>
      <c r="AQ167" s="92"/>
      <c r="AR167" s="231"/>
    </row>
    <row r="168" spans="1:44">
      <c r="A168" s="233">
        <v>43725</v>
      </c>
      <c r="B168" s="234">
        <v>2.1683564814814802</v>
      </c>
      <c r="C168" s="225">
        <v>2627</v>
      </c>
      <c r="D168" s="226">
        <v>2396</v>
      </c>
      <c r="E168" s="226">
        <v>3183</v>
      </c>
      <c r="F168" s="226">
        <v>1953</v>
      </c>
      <c r="G168" s="226">
        <v>2485</v>
      </c>
      <c r="H168" s="226">
        <v>2583</v>
      </c>
      <c r="I168" s="226">
        <v>3795</v>
      </c>
      <c r="J168" s="226">
        <v>3349</v>
      </c>
      <c r="K168" s="226">
        <v>2512</v>
      </c>
      <c r="L168" s="107">
        <f t="shared" ref="L168:P168" si="178">AVERAGE(C168:C170)</f>
        <v>2731</v>
      </c>
      <c r="M168" s="160">
        <f t="shared" si="178"/>
        <v>2299.6666666666665</v>
      </c>
      <c r="N168" s="160">
        <f t="shared" si="178"/>
        <v>2951.3333333333335</v>
      </c>
      <c r="O168" s="160">
        <f t="shared" si="178"/>
        <v>2839</v>
      </c>
      <c r="P168" s="160">
        <f t="shared" si="178"/>
        <v>2391</v>
      </c>
      <c r="Q168" s="160">
        <f t="shared" ref="Q168" si="179">AVERAGE(H168:H170)</f>
        <v>3341.6666666666665</v>
      </c>
      <c r="R168" s="160">
        <f t="shared" ref="R168" si="180">AVERAGE(I168:I170)</f>
        <v>3493</v>
      </c>
      <c r="S168" s="160">
        <f t="shared" ref="S168" si="181">AVERAGE(J168:J170)</f>
        <v>2951</v>
      </c>
      <c r="T168" s="160">
        <f t="shared" ref="T168" si="182">AVERAGE(K168:K170)</f>
        <v>2654</v>
      </c>
      <c r="U168" s="232">
        <f>AVERAGE(L168:T168)</f>
        <v>2850.1851851851852</v>
      </c>
      <c r="V168" s="57"/>
      <c r="W168" s="230"/>
      <c r="X168" s="230"/>
      <c r="Y168" s="230"/>
      <c r="Z168" s="230"/>
      <c r="AA168" s="230"/>
      <c r="AB168" s="230"/>
      <c r="AC168" s="230"/>
      <c r="AD168" s="230"/>
      <c r="AE168" s="230"/>
      <c r="AF168" s="230"/>
      <c r="AG168" s="92"/>
      <c r="AH168" s="92"/>
      <c r="AI168" s="92"/>
      <c r="AJ168" s="92"/>
      <c r="AK168" s="92"/>
      <c r="AL168" s="92"/>
      <c r="AM168" s="92"/>
      <c r="AN168" s="92"/>
      <c r="AO168" s="92"/>
      <c r="AP168" s="92"/>
      <c r="AQ168" s="92"/>
      <c r="AR168" s="231"/>
    </row>
    <row r="169" spans="1:44">
      <c r="A169" s="233">
        <v>43725</v>
      </c>
      <c r="B169" s="234">
        <v>2.1822453703703699</v>
      </c>
      <c r="C169" s="225">
        <v>2642</v>
      </c>
      <c r="D169" s="226">
        <v>1923</v>
      </c>
      <c r="E169" s="226">
        <v>3127</v>
      </c>
      <c r="F169" s="226">
        <v>2369</v>
      </c>
      <c r="G169" s="226">
        <v>2075</v>
      </c>
      <c r="H169" s="226">
        <v>3914</v>
      </c>
      <c r="I169" s="226">
        <v>3755</v>
      </c>
      <c r="J169" s="226">
        <v>2656</v>
      </c>
      <c r="K169" s="226">
        <v>2840</v>
      </c>
      <c r="L169" s="107"/>
      <c r="M169" s="160"/>
      <c r="N169" s="160"/>
      <c r="O169" s="160"/>
      <c r="P169" s="160"/>
      <c r="Q169" s="160"/>
      <c r="R169" s="160"/>
      <c r="S169" s="160"/>
      <c r="T169" s="160"/>
      <c r="U169" s="232">
        <f>STDEV(L168:T168)/SQRT(COUNT(L168:T168))</f>
        <v>131.33396915515365</v>
      </c>
      <c r="V169" s="57"/>
      <c r="W169" s="230"/>
      <c r="X169" s="230"/>
      <c r="Y169" s="230"/>
      <c r="Z169" s="230"/>
      <c r="AA169" s="230"/>
      <c r="AB169" s="230"/>
      <c r="AC169" s="230"/>
      <c r="AD169" s="230"/>
      <c r="AE169" s="230"/>
      <c r="AF169" s="230"/>
      <c r="AG169" s="92"/>
      <c r="AH169" s="92"/>
      <c r="AI169" s="92"/>
      <c r="AJ169" s="92"/>
      <c r="AK169" s="92"/>
      <c r="AL169" s="92"/>
      <c r="AM169" s="92"/>
      <c r="AN169" s="92"/>
      <c r="AO169" s="92"/>
      <c r="AP169" s="92"/>
      <c r="AQ169" s="92"/>
      <c r="AR169" s="231"/>
    </row>
    <row r="170" spans="1:44">
      <c r="A170" s="233">
        <v>43725</v>
      </c>
      <c r="B170" s="234">
        <v>2.1961342592592601</v>
      </c>
      <c r="C170" s="225">
        <v>2924</v>
      </c>
      <c r="D170" s="226">
        <v>2580</v>
      </c>
      <c r="E170" s="226">
        <v>2544</v>
      </c>
      <c r="F170" s="226">
        <v>4195</v>
      </c>
      <c r="G170" s="226">
        <v>2613</v>
      </c>
      <c r="H170" s="226">
        <v>3528</v>
      </c>
      <c r="I170" s="226">
        <v>2929</v>
      </c>
      <c r="J170" s="226">
        <v>2848</v>
      </c>
      <c r="K170" s="226">
        <v>2610</v>
      </c>
      <c r="L170" s="107"/>
      <c r="M170" s="160"/>
      <c r="N170" s="160"/>
      <c r="O170" s="160"/>
      <c r="P170" s="160"/>
      <c r="Q170" s="160"/>
      <c r="R170" s="160"/>
      <c r="S170" s="160"/>
      <c r="T170" s="160"/>
      <c r="U170" s="232"/>
      <c r="V170" s="57"/>
      <c r="W170" s="230"/>
      <c r="X170" s="230"/>
      <c r="Y170" s="230"/>
      <c r="Z170" s="230"/>
      <c r="AA170" s="230"/>
      <c r="AB170" s="230"/>
      <c r="AC170" s="230"/>
      <c r="AD170" s="230"/>
      <c r="AE170" s="230"/>
      <c r="AF170" s="230"/>
      <c r="AG170" s="92"/>
      <c r="AH170" s="92"/>
      <c r="AI170" s="92"/>
      <c r="AJ170" s="92"/>
      <c r="AK170" s="92"/>
      <c r="AL170" s="92"/>
      <c r="AM170" s="92"/>
      <c r="AN170" s="92"/>
      <c r="AO170" s="92"/>
      <c r="AP170" s="92"/>
      <c r="AQ170" s="92"/>
      <c r="AR170" s="231"/>
    </row>
    <row r="171" spans="1:44">
      <c r="A171" s="233">
        <v>43725</v>
      </c>
      <c r="B171" s="234">
        <v>2.21002314814814</v>
      </c>
      <c r="C171" s="225">
        <v>2198</v>
      </c>
      <c r="D171" s="226">
        <v>1688</v>
      </c>
      <c r="E171" s="226">
        <v>1959</v>
      </c>
      <c r="F171" s="226">
        <v>2477</v>
      </c>
      <c r="G171" s="226">
        <v>2492</v>
      </c>
      <c r="H171" s="226">
        <v>2440</v>
      </c>
      <c r="I171" s="226">
        <v>2560</v>
      </c>
      <c r="J171" s="226">
        <v>3436</v>
      </c>
      <c r="K171" s="226">
        <v>3492</v>
      </c>
      <c r="L171" s="107">
        <f t="shared" ref="L171:P171" si="183">AVERAGE(C171:C173)</f>
        <v>2597.6666666666665</v>
      </c>
      <c r="M171" s="160">
        <f t="shared" si="183"/>
        <v>2129.3333333333335</v>
      </c>
      <c r="N171" s="160">
        <f t="shared" si="183"/>
        <v>2518.6666666666665</v>
      </c>
      <c r="O171" s="160">
        <f t="shared" si="183"/>
        <v>2521.3333333333335</v>
      </c>
      <c r="P171" s="160">
        <f t="shared" si="183"/>
        <v>2752.3333333333335</v>
      </c>
      <c r="Q171" s="160">
        <f t="shared" ref="Q171" si="184">AVERAGE(H171:H173)</f>
        <v>2487</v>
      </c>
      <c r="R171" s="160">
        <f t="shared" ref="R171" si="185">AVERAGE(I171:I173)</f>
        <v>2437.3333333333335</v>
      </c>
      <c r="S171" s="160">
        <f t="shared" ref="S171" si="186">AVERAGE(J171:J173)</f>
        <v>3183.3333333333335</v>
      </c>
      <c r="T171" s="160">
        <f t="shared" ref="T171" si="187">AVERAGE(K171:K173)</f>
        <v>3360.6666666666665</v>
      </c>
      <c r="U171" s="232">
        <f>AVERAGE(L171:T171)</f>
        <v>2665.2962962962965</v>
      </c>
      <c r="V171" s="57"/>
      <c r="W171" s="230"/>
      <c r="X171" s="230"/>
      <c r="Y171" s="230"/>
      <c r="Z171" s="230"/>
      <c r="AA171" s="230"/>
      <c r="AB171" s="230"/>
      <c r="AC171" s="230"/>
      <c r="AD171" s="230"/>
      <c r="AE171" s="230"/>
      <c r="AF171" s="230"/>
      <c r="AG171" s="92"/>
      <c r="AH171" s="92"/>
      <c r="AI171" s="92"/>
      <c r="AJ171" s="92"/>
      <c r="AK171" s="92"/>
      <c r="AL171" s="92"/>
      <c r="AM171" s="92"/>
      <c r="AN171" s="92"/>
      <c r="AO171" s="92"/>
      <c r="AP171" s="92"/>
      <c r="AQ171" s="92"/>
      <c r="AR171" s="231"/>
    </row>
    <row r="172" spans="1:44">
      <c r="A172" s="233">
        <v>43725</v>
      </c>
      <c r="B172" s="234">
        <v>2.2239120370370302</v>
      </c>
      <c r="C172" s="225">
        <v>2232</v>
      </c>
      <c r="D172" s="226">
        <v>1970</v>
      </c>
      <c r="E172" s="226">
        <v>2772</v>
      </c>
      <c r="F172" s="226">
        <v>2628</v>
      </c>
      <c r="G172" s="226">
        <v>2889</v>
      </c>
      <c r="H172" s="226">
        <v>2668</v>
      </c>
      <c r="I172" s="226">
        <v>2566</v>
      </c>
      <c r="J172" s="226">
        <v>3549</v>
      </c>
      <c r="K172" s="226">
        <v>3282</v>
      </c>
      <c r="L172" s="107"/>
      <c r="M172" s="160"/>
      <c r="N172" s="160"/>
      <c r="O172" s="160"/>
      <c r="P172" s="160"/>
      <c r="Q172" s="160"/>
      <c r="R172" s="160"/>
      <c r="S172" s="160"/>
      <c r="T172" s="160"/>
      <c r="U172" s="232">
        <f>STDEV(L171:T171)/SQRT(COUNT(L171:T171))</f>
        <v>127.87201168254927</v>
      </c>
      <c r="V172" s="57"/>
      <c r="W172" s="230"/>
      <c r="X172" s="230"/>
      <c r="Y172" s="230"/>
      <c r="Z172" s="230"/>
      <c r="AA172" s="230"/>
      <c r="AB172" s="230"/>
      <c r="AC172" s="230"/>
      <c r="AD172" s="230"/>
      <c r="AE172" s="230"/>
      <c r="AF172" s="230"/>
      <c r="AG172" s="92"/>
      <c r="AH172" s="92"/>
      <c r="AI172" s="92"/>
      <c r="AJ172" s="92"/>
      <c r="AK172" s="92"/>
      <c r="AL172" s="92"/>
      <c r="AM172" s="92"/>
      <c r="AN172" s="92"/>
      <c r="AO172" s="92"/>
      <c r="AP172" s="92"/>
      <c r="AQ172" s="92"/>
      <c r="AR172" s="231"/>
    </row>
    <row r="173" spans="1:44">
      <c r="A173" s="233">
        <v>43725</v>
      </c>
      <c r="B173" s="234">
        <v>2.2378009259259199</v>
      </c>
      <c r="C173" s="225">
        <v>3363</v>
      </c>
      <c r="D173" s="226">
        <v>2730</v>
      </c>
      <c r="E173" s="226">
        <v>2825</v>
      </c>
      <c r="F173" s="226">
        <v>2459</v>
      </c>
      <c r="G173" s="226">
        <v>2876</v>
      </c>
      <c r="H173" s="226">
        <v>2353</v>
      </c>
      <c r="I173" s="226">
        <v>2186</v>
      </c>
      <c r="J173" s="226">
        <v>2565</v>
      </c>
      <c r="K173" s="226">
        <v>3308</v>
      </c>
      <c r="L173" s="107"/>
      <c r="M173" s="160"/>
      <c r="N173" s="160"/>
      <c r="O173" s="160"/>
      <c r="P173" s="160"/>
      <c r="Q173" s="160"/>
      <c r="R173" s="160"/>
      <c r="S173" s="160"/>
      <c r="T173" s="160"/>
      <c r="U173" s="232"/>
      <c r="V173" s="57"/>
      <c r="W173" s="230"/>
      <c r="X173" s="230"/>
      <c r="Y173" s="230"/>
      <c r="Z173" s="230"/>
      <c r="AA173" s="230"/>
      <c r="AB173" s="230"/>
      <c r="AC173" s="230"/>
      <c r="AD173" s="230"/>
      <c r="AE173" s="230"/>
      <c r="AF173" s="230"/>
      <c r="AG173" s="92"/>
      <c r="AH173" s="92"/>
      <c r="AI173" s="92"/>
      <c r="AJ173" s="92"/>
      <c r="AK173" s="92"/>
      <c r="AL173" s="92"/>
      <c r="AM173" s="92"/>
      <c r="AN173" s="92"/>
      <c r="AO173" s="92"/>
      <c r="AP173" s="92"/>
      <c r="AQ173" s="92"/>
      <c r="AR173" s="231"/>
    </row>
    <row r="174" spans="1:44">
      <c r="A174" s="223">
        <v>43725</v>
      </c>
      <c r="B174" s="224">
        <v>1.2516898148148099</v>
      </c>
      <c r="C174" s="225">
        <v>3170</v>
      </c>
      <c r="D174" s="226">
        <v>1569</v>
      </c>
      <c r="E174" s="226">
        <v>2626</v>
      </c>
      <c r="F174" s="226">
        <v>2280</v>
      </c>
      <c r="G174" s="226">
        <v>2058</v>
      </c>
      <c r="H174" s="226">
        <v>3519</v>
      </c>
      <c r="I174" s="226">
        <v>2012</v>
      </c>
      <c r="J174" s="226">
        <v>3847</v>
      </c>
      <c r="K174" s="226">
        <v>3985</v>
      </c>
      <c r="L174" s="107">
        <f t="shared" ref="L174:P174" si="188">AVERAGE(C174:C176)</f>
        <v>2381.3333333333335</v>
      </c>
      <c r="M174" s="160">
        <f t="shared" si="188"/>
        <v>1558.6666666666667</v>
      </c>
      <c r="N174" s="160">
        <f t="shared" si="188"/>
        <v>2090</v>
      </c>
      <c r="O174" s="160">
        <f t="shared" si="188"/>
        <v>2648</v>
      </c>
      <c r="P174" s="160">
        <f t="shared" si="188"/>
        <v>2536</v>
      </c>
      <c r="Q174" s="160">
        <f t="shared" ref="Q174" si="189">AVERAGE(H174:H176)</f>
        <v>3136.6666666666665</v>
      </c>
      <c r="R174" s="160">
        <f t="shared" ref="R174" si="190">AVERAGE(I174:I176)</f>
        <v>2314.6666666666665</v>
      </c>
      <c r="S174" s="160">
        <f t="shared" ref="S174" si="191">AVERAGE(J174:J176)</f>
        <v>3065.6666666666665</v>
      </c>
      <c r="T174" s="160">
        <f t="shared" ref="T174" si="192">AVERAGE(K174:K176)</f>
        <v>3210.3333333333335</v>
      </c>
      <c r="U174" s="232">
        <f>AVERAGE(L174:T174)</f>
        <v>2549.037037037037</v>
      </c>
      <c r="V174" s="57"/>
      <c r="W174" s="230"/>
      <c r="X174" s="230"/>
      <c r="Y174" s="230"/>
      <c r="Z174" s="230"/>
      <c r="AA174" s="230"/>
      <c r="AB174" s="230"/>
      <c r="AC174" s="230"/>
      <c r="AD174" s="230"/>
      <c r="AE174" s="230"/>
      <c r="AF174" s="230"/>
      <c r="AG174" s="92"/>
      <c r="AH174" s="92"/>
      <c r="AI174" s="92"/>
      <c r="AJ174" s="92"/>
      <c r="AK174" s="92"/>
      <c r="AL174" s="92"/>
      <c r="AM174" s="92"/>
      <c r="AN174" s="92"/>
      <c r="AO174" s="92"/>
      <c r="AP174" s="92"/>
      <c r="AQ174" s="92"/>
      <c r="AR174" s="231"/>
    </row>
    <row r="175" spans="1:44">
      <c r="A175" s="223">
        <v>43725</v>
      </c>
      <c r="B175" s="224">
        <v>1.2655787037037001</v>
      </c>
      <c r="C175" s="225">
        <v>2036</v>
      </c>
      <c r="D175" s="226">
        <v>1650</v>
      </c>
      <c r="E175" s="226">
        <v>1771</v>
      </c>
      <c r="F175" s="226">
        <v>3497</v>
      </c>
      <c r="G175" s="226">
        <v>2288</v>
      </c>
      <c r="H175" s="226">
        <v>3562</v>
      </c>
      <c r="I175" s="226">
        <v>2024</v>
      </c>
      <c r="J175" s="226">
        <v>2611</v>
      </c>
      <c r="K175" s="226">
        <v>2463</v>
      </c>
      <c r="L175" s="107"/>
      <c r="M175" s="160"/>
      <c r="N175" s="160"/>
      <c r="O175" s="160"/>
      <c r="P175" s="160"/>
      <c r="Q175" s="160"/>
      <c r="R175" s="160"/>
      <c r="S175" s="160"/>
      <c r="T175" s="160"/>
      <c r="U175" s="232">
        <f>STDEV(L174:T174)/SQRT(COUNT(L174:T174))</f>
        <v>180.04990258571343</v>
      </c>
      <c r="V175" s="57"/>
      <c r="W175" s="230"/>
      <c r="X175" s="230"/>
      <c r="Y175" s="230"/>
      <c r="Z175" s="230"/>
      <c r="AA175" s="230"/>
      <c r="AB175" s="230"/>
      <c r="AC175" s="230"/>
      <c r="AD175" s="230"/>
      <c r="AE175" s="230"/>
      <c r="AF175" s="230"/>
      <c r="AG175" s="92"/>
      <c r="AH175" s="92"/>
      <c r="AI175" s="92"/>
      <c r="AJ175" s="92"/>
      <c r="AK175" s="92"/>
      <c r="AL175" s="92"/>
      <c r="AM175" s="92"/>
      <c r="AN175" s="92"/>
      <c r="AO175" s="92"/>
      <c r="AP175" s="92"/>
      <c r="AQ175" s="92"/>
      <c r="AR175" s="231"/>
    </row>
    <row r="176" spans="1:44">
      <c r="A176" s="223">
        <v>43725</v>
      </c>
      <c r="B176" s="224">
        <v>1.27946759259259</v>
      </c>
      <c r="C176" s="225">
        <v>1938</v>
      </c>
      <c r="D176" s="226">
        <v>1457</v>
      </c>
      <c r="E176" s="226">
        <v>1873</v>
      </c>
      <c r="F176" s="226">
        <v>2167</v>
      </c>
      <c r="G176" s="226">
        <v>3262</v>
      </c>
      <c r="H176" s="226">
        <v>2329</v>
      </c>
      <c r="I176" s="226">
        <v>2908</v>
      </c>
      <c r="J176" s="226">
        <v>2739</v>
      </c>
      <c r="K176" s="226">
        <v>3183</v>
      </c>
      <c r="L176" s="107"/>
      <c r="M176" s="160"/>
      <c r="N176" s="160"/>
      <c r="O176" s="160"/>
      <c r="P176" s="160"/>
      <c r="Q176" s="160"/>
      <c r="R176" s="160"/>
      <c r="S176" s="160"/>
      <c r="T176" s="160"/>
      <c r="U176" s="232"/>
      <c r="V176" s="57"/>
      <c r="W176" s="230"/>
      <c r="X176" s="230"/>
      <c r="Y176" s="230"/>
      <c r="Z176" s="230"/>
      <c r="AA176" s="230"/>
      <c r="AB176" s="230"/>
      <c r="AC176" s="230"/>
      <c r="AD176" s="230"/>
      <c r="AE176" s="230"/>
      <c r="AF176" s="230"/>
      <c r="AG176" s="92"/>
      <c r="AH176" s="92"/>
      <c r="AI176" s="92"/>
      <c r="AJ176" s="92"/>
      <c r="AK176" s="92"/>
      <c r="AL176" s="92"/>
      <c r="AM176" s="92"/>
      <c r="AN176" s="92"/>
      <c r="AO176" s="92"/>
      <c r="AP176" s="92"/>
      <c r="AQ176" s="92"/>
      <c r="AR176" s="231"/>
    </row>
    <row r="177" spans="1:44">
      <c r="A177" s="223">
        <v>43725</v>
      </c>
      <c r="B177" s="224">
        <v>1.29335648148148</v>
      </c>
      <c r="C177" s="225">
        <v>1969</v>
      </c>
      <c r="D177" s="226">
        <v>1414</v>
      </c>
      <c r="E177" s="226">
        <v>1868</v>
      </c>
      <c r="F177" s="226">
        <v>1912</v>
      </c>
      <c r="G177" s="226">
        <v>1955</v>
      </c>
      <c r="H177" s="226">
        <v>2494</v>
      </c>
      <c r="I177" s="226">
        <v>2209</v>
      </c>
      <c r="J177" s="226">
        <v>2579</v>
      </c>
      <c r="K177" s="226">
        <v>2715</v>
      </c>
      <c r="L177" s="107">
        <f t="shared" ref="L177:P177" si="193">AVERAGE(C177:C179)</f>
        <v>2081</v>
      </c>
      <c r="M177" s="160">
        <f t="shared" si="193"/>
        <v>2469.6666666666665</v>
      </c>
      <c r="N177" s="160">
        <f t="shared" si="193"/>
        <v>2105</v>
      </c>
      <c r="O177" s="160">
        <f t="shared" si="193"/>
        <v>2099.3333333333335</v>
      </c>
      <c r="P177" s="160">
        <f t="shared" si="193"/>
        <v>2439.3333333333335</v>
      </c>
      <c r="Q177" s="160">
        <f t="shared" ref="Q177" si="194">AVERAGE(H177:H179)</f>
        <v>2412.3333333333335</v>
      </c>
      <c r="R177" s="160">
        <f t="shared" ref="R177" si="195">AVERAGE(I177:I179)</f>
        <v>2661.6666666666665</v>
      </c>
      <c r="S177" s="160">
        <f t="shared" ref="S177" si="196">AVERAGE(J177:J179)</f>
        <v>3488</v>
      </c>
      <c r="T177" s="160">
        <f t="shared" ref="T177" si="197">AVERAGE(K177:K179)</f>
        <v>2573</v>
      </c>
      <c r="U177" s="232">
        <f>AVERAGE(L177:T177)</f>
        <v>2481.0370370370374</v>
      </c>
      <c r="V177" s="57"/>
      <c r="W177" s="230"/>
      <c r="X177" s="230"/>
      <c r="Y177" s="230"/>
      <c r="Z177" s="230"/>
      <c r="AA177" s="230"/>
      <c r="AB177" s="230"/>
      <c r="AC177" s="230"/>
      <c r="AD177" s="230"/>
      <c r="AE177" s="230"/>
      <c r="AF177" s="230"/>
      <c r="AG177" s="92"/>
      <c r="AH177" s="92"/>
      <c r="AI177" s="92"/>
      <c r="AJ177" s="92"/>
      <c r="AK177" s="92"/>
      <c r="AL177" s="92"/>
      <c r="AM177" s="92"/>
      <c r="AN177" s="92"/>
      <c r="AO177" s="92"/>
      <c r="AP177" s="92"/>
      <c r="AQ177" s="92"/>
      <c r="AR177" s="231"/>
    </row>
    <row r="178" spans="1:44">
      <c r="A178" s="223">
        <v>43725</v>
      </c>
      <c r="B178" s="224">
        <v>1.3072453703703699</v>
      </c>
      <c r="C178" s="225">
        <v>2167</v>
      </c>
      <c r="D178" s="226">
        <v>2593</v>
      </c>
      <c r="E178" s="226">
        <v>2615</v>
      </c>
      <c r="F178" s="226">
        <v>2222</v>
      </c>
      <c r="G178" s="226">
        <v>1668</v>
      </c>
      <c r="H178" s="226">
        <v>2199</v>
      </c>
      <c r="I178" s="226">
        <v>2138</v>
      </c>
      <c r="J178" s="226">
        <v>4374</v>
      </c>
      <c r="K178" s="226">
        <v>2452</v>
      </c>
      <c r="L178" s="107"/>
      <c r="M178" s="160"/>
      <c r="N178" s="160"/>
      <c r="O178" s="160"/>
      <c r="P178" s="160"/>
      <c r="Q178" s="160"/>
      <c r="R178" s="160"/>
      <c r="S178" s="160"/>
      <c r="T178" s="160"/>
      <c r="U178" s="232">
        <f>STDEV(L177:T177)/SQRT(COUNT(L177:T177))</f>
        <v>144.75930900837213</v>
      </c>
      <c r="V178" s="57"/>
      <c r="W178" s="230"/>
      <c r="X178" s="230"/>
      <c r="Y178" s="230"/>
      <c r="Z178" s="230"/>
      <c r="AA178" s="230"/>
      <c r="AB178" s="230"/>
      <c r="AC178" s="230"/>
      <c r="AD178" s="230"/>
      <c r="AE178" s="230"/>
      <c r="AF178" s="230"/>
      <c r="AG178" s="92"/>
      <c r="AH178" s="92"/>
      <c r="AI178" s="92"/>
      <c r="AJ178" s="92"/>
      <c r="AK178" s="92"/>
      <c r="AL178" s="92"/>
      <c r="AM178" s="92"/>
      <c r="AN178" s="92"/>
      <c r="AO178" s="92"/>
      <c r="AP178" s="92"/>
      <c r="AQ178" s="92"/>
      <c r="AR178" s="231"/>
    </row>
    <row r="179" spans="1:44">
      <c r="A179" s="223">
        <v>43725</v>
      </c>
      <c r="B179" s="224">
        <v>1.3211342592592601</v>
      </c>
      <c r="C179" s="225">
        <v>2107</v>
      </c>
      <c r="D179" s="226">
        <v>3402</v>
      </c>
      <c r="E179" s="226">
        <v>1832</v>
      </c>
      <c r="F179" s="226">
        <v>2164</v>
      </c>
      <c r="G179" s="226">
        <v>3695</v>
      </c>
      <c r="H179" s="226">
        <v>2544</v>
      </c>
      <c r="I179" s="226">
        <v>3638</v>
      </c>
      <c r="J179" s="226">
        <v>3511</v>
      </c>
      <c r="K179" s="226">
        <v>2552</v>
      </c>
      <c r="L179" s="107"/>
      <c r="M179" s="160"/>
      <c r="N179" s="160"/>
      <c r="O179" s="160"/>
      <c r="P179" s="160"/>
      <c r="Q179" s="160"/>
      <c r="R179" s="160"/>
      <c r="S179" s="160"/>
      <c r="T179" s="160"/>
      <c r="U179" s="232"/>
      <c r="V179" s="57"/>
      <c r="W179" s="230"/>
      <c r="X179" s="230"/>
      <c r="Y179" s="230"/>
      <c r="Z179" s="230"/>
      <c r="AA179" s="230"/>
      <c r="AB179" s="230"/>
      <c r="AC179" s="230"/>
      <c r="AD179" s="230"/>
      <c r="AE179" s="230"/>
      <c r="AF179" s="230"/>
      <c r="AG179" s="92"/>
      <c r="AH179" s="92"/>
      <c r="AI179" s="92"/>
      <c r="AJ179" s="92"/>
      <c r="AK179" s="92"/>
      <c r="AL179" s="92"/>
      <c r="AM179" s="92"/>
      <c r="AN179" s="92"/>
      <c r="AO179" s="92"/>
      <c r="AP179" s="92"/>
      <c r="AQ179" s="92"/>
      <c r="AR179" s="231"/>
    </row>
    <row r="180" spans="1:44">
      <c r="A180" s="223">
        <v>43725</v>
      </c>
      <c r="B180" s="224">
        <v>1.33502314814815</v>
      </c>
      <c r="C180" s="225">
        <v>2081</v>
      </c>
      <c r="D180" s="226">
        <v>2125</v>
      </c>
      <c r="E180" s="226">
        <v>3145</v>
      </c>
      <c r="F180" s="226">
        <v>3504</v>
      </c>
      <c r="G180" s="226">
        <v>1821</v>
      </c>
      <c r="H180" s="226">
        <v>3003</v>
      </c>
      <c r="I180" s="226">
        <v>2379</v>
      </c>
      <c r="J180" s="226">
        <v>2605</v>
      </c>
      <c r="K180" s="226">
        <v>4534</v>
      </c>
      <c r="L180" s="107">
        <f t="shared" ref="L180:P180" si="198">AVERAGE(C180:C182)</f>
        <v>2724</v>
      </c>
      <c r="M180" s="160">
        <f t="shared" si="198"/>
        <v>1718.6666666666667</v>
      </c>
      <c r="N180" s="160">
        <f t="shared" si="198"/>
        <v>2336.3333333333335</v>
      </c>
      <c r="O180" s="160">
        <f t="shared" si="198"/>
        <v>2749.6666666666665</v>
      </c>
      <c r="P180" s="160">
        <f t="shared" si="198"/>
        <v>2300.6666666666665</v>
      </c>
      <c r="Q180" s="160">
        <f t="shared" ref="Q180" si="199">AVERAGE(H180:H182)</f>
        <v>3138</v>
      </c>
      <c r="R180" s="160">
        <f t="shared" ref="R180" si="200">AVERAGE(I180:I182)</f>
        <v>2608</v>
      </c>
      <c r="S180" s="160">
        <f t="shared" ref="S180" si="201">AVERAGE(J180:J182)</f>
        <v>2990</v>
      </c>
      <c r="T180" s="160">
        <f t="shared" ref="T180" si="202">AVERAGE(K180:K182)</f>
        <v>3160.6666666666665</v>
      </c>
      <c r="U180" s="232">
        <f>AVERAGE(L180:T180)</f>
        <v>2636.2222222222222</v>
      </c>
      <c r="V180" s="57"/>
      <c r="W180" s="230"/>
      <c r="X180" s="230"/>
      <c r="Y180" s="230"/>
      <c r="Z180" s="230"/>
      <c r="AA180" s="230"/>
      <c r="AB180" s="230"/>
      <c r="AC180" s="230"/>
      <c r="AD180" s="230"/>
      <c r="AE180" s="230"/>
      <c r="AF180" s="230"/>
      <c r="AG180" s="92"/>
      <c r="AH180" s="92"/>
      <c r="AI180" s="92"/>
      <c r="AJ180" s="92"/>
      <c r="AK180" s="92"/>
      <c r="AL180" s="92"/>
      <c r="AM180" s="92"/>
      <c r="AN180" s="92"/>
      <c r="AO180" s="92"/>
      <c r="AP180" s="92"/>
      <c r="AQ180" s="92"/>
      <c r="AR180" s="231"/>
    </row>
    <row r="181" spans="1:44">
      <c r="A181" s="223">
        <v>43725</v>
      </c>
      <c r="B181" s="224">
        <v>1.34891203703704</v>
      </c>
      <c r="C181" s="225">
        <v>2695</v>
      </c>
      <c r="D181" s="226">
        <v>1540</v>
      </c>
      <c r="E181" s="226">
        <v>2027</v>
      </c>
      <c r="F181" s="226">
        <v>2838</v>
      </c>
      <c r="G181" s="226">
        <v>2984</v>
      </c>
      <c r="H181" s="226">
        <v>3623</v>
      </c>
      <c r="I181" s="226">
        <v>2023</v>
      </c>
      <c r="J181" s="226">
        <v>2695</v>
      </c>
      <c r="K181" s="226">
        <v>2930</v>
      </c>
      <c r="L181" s="107"/>
      <c r="M181" s="160"/>
      <c r="N181" s="160"/>
      <c r="O181" s="160"/>
      <c r="P181" s="160"/>
      <c r="Q181" s="160"/>
      <c r="R181" s="160"/>
      <c r="S181" s="160"/>
      <c r="T181" s="160"/>
      <c r="U181" s="232">
        <f>STDEV(L180:T180)/SQRT(COUNT(L180:T180))</f>
        <v>154.46106025727761</v>
      </c>
      <c r="V181" s="57"/>
      <c r="W181" s="230"/>
      <c r="X181" s="230"/>
      <c r="Y181" s="230"/>
      <c r="Z181" s="230"/>
      <c r="AA181" s="230"/>
      <c r="AB181" s="230"/>
      <c r="AC181" s="230"/>
      <c r="AD181" s="230"/>
      <c r="AE181" s="230"/>
      <c r="AF181" s="230"/>
      <c r="AG181" s="92"/>
      <c r="AH181" s="92"/>
      <c r="AI181" s="92"/>
      <c r="AJ181" s="92"/>
      <c r="AK181" s="92"/>
      <c r="AL181" s="92"/>
      <c r="AM181" s="92"/>
      <c r="AN181" s="92"/>
      <c r="AO181" s="92"/>
      <c r="AP181" s="92"/>
      <c r="AQ181" s="92"/>
      <c r="AR181" s="231"/>
    </row>
    <row r="182" spans="1:44">
      <c r="A182" s="223">
        <v>43725</v>
      </c>
      <c r="B182" s="224">
        <v>1.3628009259259199</v>
      </c>
      <c r="C182" s="225">
        <v>3396</v>
      </c>
      <c r="D182" s="226">
        <v>1491</v>
      </c>
      <c r="E182" s="226">
        <v>1837</v>
      </c>
      <c r="F182" s="226">
        <v>1907</v>
      </c>
      <c r="G182" s="226">
        <v>2097</v>
      </c>
      <c r="H182" s="226">
        <v>2788</v>
      </c>
      <c r="I182" s="226">
        <v>3422</v>
      </c>
      <c r="J182" s="226">
        <v>3670</v>
      </c>
      <c r="K182" s="226">
        <v>2018</v>
      </c>
      <c r="L182" s="107"/>
      <c r="M182" s="160"/>
      <c r="N182" s="160"/>
      <c r="O182" s="160"/>
      <c r="P182" s="160"/>
      <c r="Q182" s="160"/>
      <c r="R182" s="160"/>
      <c r="S182" s="160"/>
      <c r="T182" s="160"/>
      <c r="U182" s="232"/>
      <c r="V182" s="57"/>
      <c r="W182" s="230"/>
      <c r="X182" s="230"/>
      <c r="Y182" s="230"/>
      <c r="Z182" s="230"/>
      <c r="AA182" s="230"/>
      <c r="AB182" s="230"/>
      <c r="AC182" s="230"/>
      <c r="AD182" s="230"/>
      <c r="AE182" s="230"/>
      <c r="AF182" s="230"/>
      <c r="AG182" s="92"/>
      <c r="AH182" s="92"/>
      <c r="AI182" s="92"/>
      <c r="AJ182" s="92"/>
      <c r="AK182" s="92"/>
      <c r="AL182" s="92"/>
      <c r="AM182" s="92"/>
      <c r="AN182" s="92"/>
      <c r="AO182" s="92"/>
      <c r="AP182" s="92"/>
      <c r="AQ182" s="92"/>
      <c r="AR182" s="231"/>
    </row>
    <row r="183" spans="1:44">
      <c r="A183" s="223">
        <v>43725</v>
      </c>
      <c r="B183" s="224">
        <v>1.3766898148148099</v>
      </c>
      <c r="C183" s="225">
        <v>2250</v>
      </c>
      <c r="D183" s="226">
        <v>1745</v>
      </c>
      <c r="E183" s="226">
        <v>1930</v>
      </c>
      <c r="F183" s="226">
        <v>2204</v>
      </c>
      <c r="G183" s="226">
        <v>2334</v>
      </c>
      <c r="H183" s="226">
        <v>1969</v>
      </c>
      <c r="I183" s="226">
        <v>2259</v>
      </c>
      <c r="J183" s="226">
        <v>3233</v>
      </c>
      <c r="K183" s="226">
        <v>3215</v>
      </c>
      <c r="L183" s="107">
        <f t="shared" ref="L183:P183" si="203">AVERAGE(C183:C185)</f>
        <v>2455.3333333333335</v>
      </c>
      <c r="M183" s="160">
        <f t="shared" si="203"/>
        <v>2310.3333333333335</v>
      </c>
      <c r="N183" s="160">
        <f t="shared" si="203"/>
        <v>2238.3333333333335</v>
      </c>
      <c r="O183" s="160">
        <f t="shared" si="203"/>
        <v>3090.3333333333335</v>
      </c>
      <c r="P183" s="160">
        <f t="shared" si="203"/>
        <v>3073</v>
      </c>
      <c r="Q183" s="160">
        <f t="shared" ref="Q183" si="204">AVERAGE(H183:H185)</f>
        <v>2796.6666666666665</v>
      </c>
      <c r="R183" s="160">
        <f t="shared" ref="R183" si="205">AVERAGE(I183:I185)</f>
        <v>2907.6666666666665</v>
      </c>
      <c r="S183" s="160">
        <f t="shared" ref="S183" si="206">AVERAGE(J183:J185)</f>
        <v>2912</v>
      </c>
      <c r="T183" s="160">
        <f t="shared" ref="T183" si="207">AVERAGE(K183:K185)</f>
        <v>3487</v>
      </c>
      <c r="U183" s="232">
        <f>AVERAGE(L183:T183)</f>
        <v>2807.8518518518522</v>
      </c>
      <c r="V183" s="57"/>
      <c r="W183" s="230"/>
      <c r="X183" s="230"/>
      <c r="Y183" s="230"/>
      <c r="Z183" s="230"/>
      <c r="AA183" s="230"/>
      <c r="AB183" s="230"/>
      <c r="AC183" s="230"/>
      <c r="AD183" s="230"/>
      <c r="AE183" s="230"/>
      <c r="AF183" s="230"/>
      <c r="AG183" s="92"/>
      <c r="AH183" s="92"/>
      <c r="AI183" s="92"/>
      <c r="AJ183" s="92"/>
      <c r="AK183" s="92"/>
      <c r="AL183" s="92"/>
      <c r="AM183" s="92"/>
      <c r="AN183" s="92"/>
      <c r="AO183" s="92"/>
      <c r="AP183" s="92"/>
      <c r="AQ183" s="92"/>
      <c r="AR183" s="231"/>
    </row>
    <row r="184" spans="1:44">
      <c r="A184" s="223">
        <v>43725</v>
      </c>
      <c r="B184" s="224">
        <v>1.3905787037037001</v>
      </c>
      <c r="C184" s="225">
        <v>2769</v>
      </c>
      <c r="D184" s="226">
        <v>3082</v>
      </c>
      <c r="E184" s="226">
        <v>1992</v>
      </c>
      <c r="F184" s="226">
        <v>3055</v>
      </c>
      <c r="G184" s="226">
        <v>2959</v>
      </c>
      <c r="H184" s="226">
        <v>2785</v>
      </c>
      <c r="I184" s="226">
        <v>3002</v>
      </c>
      <c r="J184" s="226">
        <v>2637</v>
      </c>
      <c r="K184" s="226">
        <v>4203</v>
      </c>
      <c r="L184" s="107"/>
      <c r="M184" s="160"/>
      <c r="N184" s="160"/>
      <c r="O184" s="160"/>
      <c r="P184" s="160"/>
      <c r="Q184" s="160"/>
      <c r="R184" s="160"/>
      <c r="S184" s="160"/>
      <c r="T184" s="160"/>
      <c r="U184" s="232">
        <f>STDEV(L183:T183)/SQRT(COUNT(L183:T183))</f>
        <v>135.83189173412669</v>
      </c>
      <c r="V184" s="57"/>
      <c r="W184" s="230"/>
      <c r="X184" s="230"/>
      <c r="Y184" s="230"/>
      <c r="Z184" s="230"/>
      <c r="AA184" s="230"/>
      <c r="AB184" s="230"/>
      <c r="AC184" s="230"/>
      <c r="AD184" s="230"/>
      <c r="AE184" s="230"/>
      <c r="AF184" s="230"/>
      <c r="AG184" s="92"/>
      <c r="AH184" s="92"/>
      <c r="AI184" s="92"/>
      <c r="AJ184" s="92"/>
      <c r="AK184" s="92"/>
      <c r="AL184" s="92"/>
      <c r="AM184" s="92"/>
      <c r="AN184" s="92"/>
      <c r="AO184" s="92"/>
      <c r="AP184" s="92"/>
      <c r="AQ184" s="92"/>
      <c r="AR184" s="231"/>
    </row>
    <row r="185" spans="1:44">
      <c r="A185" s="223">
        <v>43725</v>
      </c>
      <c r="B185" s="224">
        <v>1.40446759259259</v>
      </c>
      <c r="C185" s="225">
        <v>2347</v>
      </c>
      <c r="D185" s="226">
        <v>2104</v>
      </c>
      <c r="E185" s="226">
        <v>2793</v>
      </c>
      <c r="F185" s="226">
        <v>4012</v>
      </c>
      <c r="G185" s="226">
        <v>3926</v>
      </c>
      <c r="H185" s="226">
        <v>3636</v>
      </c>
      <c r="I185" s="226">
        <v>3462</v>
      </c>
      <c r="J185" s="226">
        <v>2866</v>
      </c>
      <c r="K185" s="226">
        <v>3043</v>
      </c>
      <c r="L185" s="107"/>
      <c r="M185" s="160"/>
      <c r="N185" s="160"/>
      <c r="O185" s="160"/>
      <c r="P185" s="160"/>
      <c r="Q185" s="160"/>
      <c r="R185" s="160"/>
      <c r="S185" s="160"/>
      <c r="T185" s="160"/>
      <c r="U185" s="232"/>
      <c r="V185" s="57"/>
      <c r="W185" s="230"/>
      <c r="X185" s="230"/>
      <c r="Y185" s="230"/>
      <c r="Z185" s="230"/>
      <c r="AA185" s="230"/>
      <c r="AB185" s="230"/>
      <c r="AC185" s="230"/>
      <c r="AD185" s="230"/>
      <c r="AE185" s="230"/>
      <c r="AF185" s="230"/>
      <c r="AG185" s="92"/>
      <c r="AH185" s="92"/>
      <c r="AI185" s="92"/>
      <c r="AJ185" s="92"/>
      <c r="AK185" s="92"/>
      <c r="AL185" s="92"/>
      <c r="AM185" s="92"/>
      <c r="AN185" s="92"/>
      <c r="AO185" s="92"/>
      <c r="AP185" s="92"/>
      <c r="AQ185" s="92"/>
      <c r="AR185" s="231"/>
    </row>
    <row r="186" spans="1:44">
      <c r="A186" s="223">
        <v>43725</v>
      </c>
      <c r="B186" s="224">
        <v>1.41835648148148</v>
      </c>
      <c r="C186" s="225">
        <v>2962</v>
      </c>
      <c r="D186" s="226">
        <v>2754</v>
      </c>
      <c r="E186" s="226">
        <v>2671</v>
      </c>
      <c r="F186" s="226">
        <v>2248</v>
      </c>
      <c r="G186" s="226">
        <v>3478</v>
      </c>
      <c r="H186" s="226">
        <v>3309</v>
      </c>
      <c r="I186" s="226">
        <v>2919</v>
      </c>
      <c r="J186" s="226">
        <v>2869</v>
      </c>
      <c r="K186" s="226">
        <v>2592</v>
      </c>
      <c r="L186" s="107">
        <f t="shared" ref="L186:P186" si="208">AVERAGE(C186:C188)</f>
        <v>2399</v>
      </c>
      <c r="M186" s="160">
        <f t="shared" si="208"/>
        <v>2276</v>
      </c>
      <c r="N186" s="160">
        <f t="shared" si="208"/>
        <v>2544</v>
      </c>
      <c r="O186" s="160">
        <f t="shared" si="208"/>
        <v>2077</v>
      </c>
      <c r="P186" s="160">
        <f t="shared" si="208"/>
        <v>2644.6666666666665</v>
      </c>
      <c r="Q186" s="160">
        <f t="shared" ref="Q186" si="209">AVERAGE(H186:H188)</f>
        <v>2678</v>
      </c>
      <c r="R186" s="160">
        <f t="shared" ref="R186" si="210">AVERAGE(I186:I188)</f>
        <v>2978.6666666666665</v>
      </c>
      <c r="S186" s="160">
        <f t="shared" ref="S186" si="211">AVERAGE(J186:J188)</f>
        <v>2703</v>
      </c>
      <c r="T186" s="160">
        <f t="shared" ref="T186" si="212">AVERAGE(K186:K188)</f>
        <v>3117.6666666666665</v>
      </c>
      <c r="U186" s="232">
        <f>AVERAGE(L186:T186)</f>
        <v>2602</v>
      </c>
      <c r="V186" s="57"/>
      <c r="W186" s="230"/>
      <c r="X186" s="230"/>
      <c r="Y186" s="230"/>
      <c r="Z186" s="230"/>
      <c r="AA186" s="230"/>
      <c r="AB186" s="230"/>
      <c r="AC186" s="230"/>
      <c r="AD186" s="230"/>
      <c r="AE186" s="230"/>
      <c r="AF186" s="230"/>
      <c r="AG186" s="92"/>
      <c r="AH186" s="92"/>
      <c r="AI186" s="92"/>
      <c r="AJ186" s="92"/>
      <c r="AK186" s="92"/>
      <c r="AL186" s="92"/>
      <c r="AM186" s="92"/>
      <c r="AN186" s="92"/>
      <c r="AO186" s="92"/>
      <c r="AP186" s="92"/>
      <c r="AQ186" s="92"/>
      <c r="AR186" s="231"/>
    </row>
    <row r="187" spans="1:44">
      <c r="A187" s="223">
        <v>43725</v>
      </c>
      <c r="B187" s="224">
        <v>1.4322453703703699</v>
      </c>
      <c r="C187" s="225">
        <v>2221</v>
      </c>
      <c r="D187" s="226">
        <v>2497</v>
      </c>
      <c r="E187" s="226">
        <v>3035</v>
      </c>
      <c r="F187" s="226">
        <v>1977</v>
      </c>
      <c r="G187" s="226">
        <v>1943</v>
      </c>
      <c r="H187" s="226">
        <v>2460</v>
      </c>
      <c r="I187" s="226">
        <v>2283</v>
      </c>
      <c r="J187" s="226">
        <v>2497</v>
      </c>
      <c r="K187" s="226">
        <v>4414</v>
      </c>
      <c r="L187" s="107"/>
      <c r="M187" s="160"/>
      <c r="N187" s="160"/>
      <c r="O187" s="160"/>
      <c r="P187" s="160"/>
      <c r="Q187" s="160"/>
      <c r="R187" s="160"/>
      <c r="S187" s="160"/>
      <c r="T187" s="160"/>
      <c r="U187" s="232">
        <f>STDEV(L186:T186)/SQRT(COUNT(L186:T186))</f>
        <v>108.78504118299132</v>
      </c>
      <c r="V187" s="57"/>
      <c r="W187" s="230"/>
      <c r="X187" s="230"/>
      <c r="Y187" s="230"/>
      <c r="Z187" s="230"/>
      <c r="AA187" s="230"/>
      <c r="AB187" s="230"/>
      <c r="AC187" s="230"/>
      <c r="AD187" s="230"/>
      <c r="AE187" s="230"/>
      <c r="AF187" s="230"/>
      <c r="AG187" s="92"/>
      <c r="AH187" s="92"/>
      <c r="AI187" s="92"/>
      <c r="AJ187" s="92"/>
      <c r="AK187" s="92"/>
      <c r="AL187" s="92"/>
      <c r="AM187" s="92"/>
      <c r="AN187" s="92"/>
      <c r="AO187" s="92"/>
      <c r="AP187" s="92"/>
      <c r="AQ187" s="92"/>
      <c r="AR187" s="231"/>
    </row>
    <row r="188" spans="1:44">
      <c r="A188" s="223">
        <v>43725</v>
      </c>
      <c r="B188" s="224">
        <v>1.4461342592592601</v>
      </c>
      <c r="C188" s="225">
        <v>2014</v>
      </c>
      <c r="D188" s="226">
        <v>1577</v>
      </c>
      <c r="E188" s="226">
        <v>1926</v>
      </c>
      <c r="F188" s="226">
        <v>2006</v>
      </c>
      <c r="G188" s="226">
        <v>2513</v>
      </c>
      <c r="H188" s="226">
        <v>2265</v>
      </c>
      <c r="I188" s="226">
        <v>3734</v>
      </c>
      <c r="J188" s="226">
        <v>2743</v>
      </c>
      <c r="K188" s="226">
        <v>2347</v>
      </c>
      <c r="L188" s="107"/>
      <c r="M188" s="160"/>
      <c r="N188" s="160"/>
      <c r="O188" s="160"/>
      <c r="P188" s="160"/>
      <c r="Q188" s="160"/>
      <c r="R188" s="160"/>
      <c r="S188" s="160"/>
      <c r="T188" s="160"/>
      <c r="U188" s="232"/>
      <c r="V188" s="57"/>
      <c r="W188" s="230"/>
      <c r="X188" s="230"/>
      <c r="Y188" s="230"/>
      <c r="Z188" s="230"/>
      <c r="AA188" s="230"/>
      <c r="AB188" s="230"/>
      <c r="AC188" s="230"/>
      <c r="AD188" s="230"/>
      <c r="AE188" s="230"/>
      <c r="AF188" s="230"/>
      <c r="AG188" s="92"/>
      <c r="AH188" s="92"/>
      <c r="AI188" s="92"/>
      <c r="AJ188" s="92"/>
      <c r="AK188" s="92"/>
      <c r="AL188" s="92"/>
      <c r="AM188" s="92"/>
      <c r="AN188" s="92"/>
      <c r="AO188" s="92"/>
      <c r="AP188" s="92"/>
      <c r="AQ188" s="92"/>
      <c r="AR188" s="231"/>
    </row>
    <row r="189" spans="1:44">
      <c r="A189" s="223">
        <v>43725</v>
      </c>
      <c r="B189" s="224">
        <v>1.46002314814815</v>
      </c>
      <c r="C189" s="225">
        <v>1893</v>
      </c>
      <c r="D189" s="226">
        <v>3083</v>
      </c>
      <c r="E189" s="226">
        <v>1869</v>
      </c>
      <c r="F189" s="226">
        <v>3726</v>
      </c>
      <c r="G189" s="226">
        <v>2328</v>
      </c>
      <c r="H189" s="226">
        <v>3134</v>
      </c>
      <c r="I189" s="226">
        <v>3581</v>
      </c>
      <c r="J189" s="226">
        <v>4092</v>
      </c>
      <c r="K189" s="226">
        <v>3809</v>
      </c>
      <c r="L189" s="107">
        <f t="shared" ref="L189:P189" si="213">AVERAGE(C189:C191)</f>
        <v>2453.3333333333335</v>
      </c>
      <c r="M189" s="160">
        <f t="shared" si="213"/>
        <v>2364</v>
      </c>
      <c r="N189" s="160">
        <f t="shared" si="213"/>
        <v>1901</v>
      </c>
      <c r="O189" s="160">
        <f t="shared" si="213"/>
        <v>2510.6666666666665</v>
      </c>
      <c r="P189" s="160">
        <f t="shared" si="213"/>
        <v>2260.3333333333335</v>
      </c>
      <c r="Q189" s="160">
        <f t="shared" ref="Q189" si="214">AVERAGE(H189:H191)</f>
        <v>2874.6666666666665</v>
      </c>
      <c r="R189" s="160">
        <f t="shared" ref="R189" si="215">AVERAGE(I189:I191)</f>
        <v>2646.6666666666665</v>
      </c>
      <c r="S189" s="160">
        <f t="shared" ref="S189" si="216">AVERAGE(J189:J191)</f>
        <v>3910.6666666666665</v>
      </c>
      <c r="T189" s="160">
        <f t="shared" ref="T189" si="217">AVERAGE(K189:K191)</f>
        <v>2993.3333333333335</v>
      </c>
      <c r="U189" s="232">
        <f>AVERAGE(L189:T189)</f>
        <v>2657.1851851851852</v>
      </c>
      <c r="V189" s="57"/>
      <c r="W189" s="230"/>
      <c r="X189" s="230"/>
      <c r="Y189" s="230"/>
      <c r="Z189" s="230"/>
      <c r="AA189" s="230"/>
      <c r="AB189" s="230"/>
      <c r="AC189" s="230"/>
      <c r="AD189" s="230"/>
      <c r="AE189" s="230"/>
      <c r="AF189" s="230"/>
      <c r="AG189" s="92"/>
      <c r="AH189" s="92"/>
      <c r="AI189" s="92"/>
      <c r="AJ189" s="92"/>
      <c r="AK189" s="92"/>
      <c r="AL189" s="92"/>
      <c r="AM189" s="92"/>
      <c r="AN189" s="92"/>
      <c r="AO189" s="92"/>
      <c r="AP189" s="92"/>
      <c r="AQ189" s="92"/>
      <c r="AR189" s="231"/>
    </row>
    <row r="190" spans="1:44">
      <c r="A190" s="223">
        <v>43725</v>
      </c>
      <c r="B190" s="224">
        <v>1.47391203703703</v>
      </c>
      <c r="C190" s="225">
        <v>3159</v>
      </c>
      <c r="D190" s="226">
        <v>2275</v>
      </c>
      <c r="E190" s="226">
        <v>1809</v>
      </c>
      <c r="F190" s="226">
        <v>1843</v>
      </c>
      <c r="G190" s="226">
        <v>2169</v>
      </c>
      <c r="H190" s="226">
        <v>3382</v>
      </c>
      <c r="I190" s="226">
        <v>2356</v>
      </c>
      <c r="J190" s="226">
        <v>4090</v>
      </c>
      <c r="K190" s="226">
        <v>2558</v>
      </c>
      <c r="L190" s="107"/>
      <c r="M190" s="160"/>
      <c r="N190" s="160"/>
      <c r="O190" s="160"/>
      <c r="P190" s="160"/>
      <c r="Q190" s="160"/>
      <c r="R190" s="160"/>
      <c r="S190" s="160"/>
      <c r="T190" s="160"/>
      <c r="U190" s="232">
        <f>STDEV(L189:T189)/SQRT(COUNT(L189:T189))</f>
        <v>190.39098911975142</v>
      </c>
      <c r="V190" s="57"/>
      <c r="W190" s="230"/>
      <c r="X190" s="230"/>
      <c r="Y190" s="230"/>
      <c r="Z190" s="230"/>
      <c r="AA190" s="230"/>
      <c r="AB190" s="230"/>
      <c r="AC190" s="230"/>
      <c r="AD190" s="230"/>
      <c r="AE190" s="230"/>
      <c r="AF190" s="230"/>
      <c r="AG190" s="92"/>
      <c r="AH190" s="92"/>
      <c r="AI190" s="92"/>
      <c r="AJ190" s="92"/>
      <c r="AK190" s="92"/>
      <c r="AL190" s="92"/>
      <c r="AM190" s="92"/>
      <c r="AN190" s="92"/>
      <c r="AO190" s="92"/>
      <c r="AP190" s="92"/>
      <c r="AQ190" s="92"/>
      <c r="AR190" s="231"/>
    </row>
    <row r="191" spans="1:44">
      <c r="A191" s="223">
        <v>43725</v>
      </c>
      <c r="B191" s="224">
        <v>1.4878009259259199</v>
      </c>
      <c r="C191" s="225">
        <v>2308</v>
      </c>
      <c r="D191" s="226">
        <v>1734</v>
      </c>
      <c r="E191" s="226">
        <v>2025</v>
      </c>
      <c r="F191" s="226">
        <v>1963</v>
      </c>
      <c r="G191" s="226">
        <v>2284</v>
      </c>
      <c r="H191" s="226">
        <v>2108</v>
      </c>
      <c r="I191" s="226">
        <v>2003</v>
      </c>
      <c r="J191" s="226">
        <v>3550</v>
      </c>
      <c r="K191" s="226">
        <v>2613</v>
      </c>
      <c r="L191" s="107"/>
      <c r="M191" s="160"/>
      <c r="N191" s="160"/>
      <c r="O191" s="160"/>
      <c r="P191" s="160"/>
      <c r="Q191" s="160"/>
      <c r="R191" s="160"/>
      <c r="S191" s="160"/>
      <c r="T191" s="160"/>
      <c r="U191" s="232"/>
      <c r="V191" s="57"/>
      <c r="W191" s="230"/>
      <c r="X191" s="230"/>
      <c r="Y191" s="230"/>
      <c r="Z191" s="230"/>
      <c r="AA191" s="230"/>
      <c r="AB191" s="230"/>
      <c r="AC191" s="230"/>
      <c r="AD191" s="230"/>
      <c r="AE191" s="230"/>
      <c r="AF191" s="230"/>
      <c r="AG191" s="92"/>
      <c r="AH191" s="92"/>
      <c r="AI191" s="92"/>
      <c r="AJ191" s="92"/>
      <c r="AK191" s="92"/>
      <c r="AL191" s="92"/>
      <c r="AM191" s="92"/>
      <c r="AN191" s="92"/>
      <c r="AO191" s="92"/>
      <c r="AP191" s="92"/>
      <c r="AQ191" s="92"/>
      <c r="AR191" s="231"/>
    </row>
    <row r="192" spans="1:44">
      <c r="A192" s="223">
        <v>43725</v>
      </c>
      <c r="B192" s="224">
        <v>1.5016898148148099</v>
      </c>
      <c r="C192" s="225">
        <v>1957</v>
      </c>
      <c r="D192" s="226">
        <v>1774</v>
      </c>
      <c r="E192" s="226">
        <v>3111</v>
      </c>
      <c r="F192" s="226">
        <v>2143</v>
      </c>
      <c r="G192" s="226">
        <v>2411</v>
      </c>
      <c r="H192" s="226">
        <v>3790</v>
      </c>
      <c r="I192" s="226">
        <v>2583</v>
      </c>
      <c r="J192" s="226">
        <v>2678</v>
      </c>
      <c r="K192" s="226">
        <v>2637</v>
      </c>
      <c r="L192" s="107">
        <f t="shared" ref="L192:P192" si="218">AVERAGE(C192:C194)</f>
        <v>1991.6666666666667</v>
      </c>
      <c r="M192" s="160">
        <f t="shared" si="218"/>
        <v>1691.3333333333333</v>
      </c>
      <c r="N192" s="160">
        <f t="shared" si="218"/>
        <v>2381.3333333333335</v>
      </c>
      <c r="O192" s="160">
        <f t="shared" si="218"/>
        <v>2473.6666666666665</v>
      </c>
      <c r="P192" s="160">
        <f t="shared" si="218"/>
        <v>2613.6666666666665</v>
      </c>
      <c r="Q192" s="160">
        <f t="shared" ref="Q192" si="219">AVERAGE(H192:H194)</f>
        <v>3010.3333333333335</v>
      </c>
      <c r="R192" s="160">
        <f t="shared" ref="R192" si="220">AVERAGE(I192:I194)</f>
        <v>2232.6666666666665</v>
      </c>
      <c r="S192" s="160">
        <f t="shared" ref="S192" si="221">AVERAGE(J192:J194)</f>
        <v>2641</v>
      </c>
      <c r="T192" s="160">
        <f t="shared" ref="T192" si="222">AVERAGE(K192:K194)</f>
        <v>2813.6666666666665</v>
      </c>
      <c r="U192" s="232">
        <f>AVERAGE(L192:T192)</f>
        <v>2427.7037037037039</v>
      </c>
      <c r="V192" s="57"/>
      <c r="W192" s="230"/>
      <c r="X192" s="230"/>
      <c r="Y192" s="230"/>
      <c r="Z192" s="230"/>
      <c r="AA192" s="230"/>
      <c r="AB192" s="230"/>
      <c r="AC192" s="230"/>
      <c r="AD192" s="230"/>
      <c r="AE192" s="230"/>
      <c r="AF192" s="230"/>
      <c r="AG192" s="92"/>
      <c r="AH192" s="92"/>
      <c r="AI192" s="92"/>
      <c r="AJ192" s="92"/>
      <c r="AK192" s="92"/>
      <c r="AL192" s="92"/>
      <c r="AM192" s="92"/>
      <c r="AN192" s="92"/>
      <c r="AO192" s="92"/>
      <c r="AP192" s="92"/>
      <c r="AQ192" s="92"/>
      <c r="AR192" s="231"/>
    </row>
    <row r="193" spans="1:44">
      <c r="A193" s="223">
        <v>43725</v>
      </c>
      <c r="B193" s="224">
        <v>1.5155787037037001</v>
      </c>
      <c r="C193" s="225">
        <v>1918</v>
      </c>
      <c r="D193" s="226">
        <v>1559</v>
      </c>
      <c r="E193" s="226">
        <v>2133</v>
      </c>
      <c r="F193" s="226">
        <v>2937</v>
      </c>
      <c r="G193" s="226">
        <v>2245</v>
      </c>
      <c r="H193" s="226">
        <v>2864</v>
      </c>
      <c r="I193" s="226">
        <v>2134</v>
      </c>
      <c r="J193" s="226">
        <v>2780</v>
      </c>
      <c r="K193" s="226">
        <v>3254</v>
      </c>
      <c r="L193" s="107"/>
      <c r="M193" s="160"/>
      <c r="N193" s="160"/>
      <c r="O193" s="160"/>
      <c r="P193" s="160"/>
      <c r="Q193" s="160"/>
      <c r="R193" s="160"/>
      <c r="S193" s="160"/>
      <c r="T193" s="160"/>
      <c r="U193" s="232">
        <f>STDEV(L192:T192)/SQRT(COUNT(L192:T192))</f>
        <v>136.58402474735638</v>
      </c>
      <c r="V193" s="57"/>
      <c r="W193" s="230"/>
      <c r="X193" s="230"/>
      <c r="Y193" s="230"/>
      <c r="Z193" s="230"/>
      <c r="AA193" s="230"/>
      <c r="AB193" s="230"/>
      <c r="AC193" s="230"/>
      <c r="AD193" s="230"/>
      <c r="AE193" s="230"/>
      <c r="AF193" s="230"/>
      <c r="AG193" s="92"/>
      <c r="AH193" s="92"/>
      <c r="AI193" s="92"/>
      <c r="AJ193" s="92"/>
      <c r="AK193" s="92"/>
      <c r="AL193" s="92"/>
      <c r="AM193" s="92"/>
      <c r="AN193" s="92"/>
      <c r="AO193" s="92"/>
      <c r="AP193" s="92"/>
      <c r="AQ193" s="92"/>
      <c r="AR193" s="231"/>
    </row>
    <row r="194" spans="1:44">
      <c r="A194" s="223">
        <v>43725</v>
      </c>
      <c r="B194" s="224">
        <v>1.52946759259259</v>
      </c>
      <c r="C194" s="225">
        <v>2100</v>
      </c>
      <c r="D194" s="226">
        <v>1741</v>
      </c>
      <c r="E194" s="226">
        <v>1900</v>
      </c>
      <c r="F194" s="226">
        <v>2341</v>
      </c>
      <c r="G194" s="226">
        <v>3185</v>
      </c>
      <c r="H194" s="226">
        <v>2377</v>
      </c>
      <c r="I194" s="226">
        <v>1981</v>
      </c>
      <c r="J194" s="226">
        <v>2465</v>
      </c>
      <c r="K194" s="226">
        <v>2550</v>
      </c>
      <c r="L194" s="107"/>
      <c r="M194" s="160"/>
      <c r="N194" s="160"/>
      <c r="O194" s="160"/>
      <c r="P194" s="160"/>
      <c r="Q194" s="160"/>
      <c r="R194" s="160"/>
      <c r="S194" s="160"/>
      <c r="T194" s="160"/>
      <c r="U194" s="232"/>
      <c r="V194" s="57"/>
      <c r="W194" s="230"/>
      <c r="X194" s="230"/>
      <c r="Y194" s="230"/>
      <c r="Z194" s="230"/>
      <c r="AA194" s="230"/>
      <c r="AB194" s="230"/>
      <c r="AC194" s="230"/>
      <c r="AD194" s="230"/>
      <c r="AE194" s="230"/>
      <c r="AF194" s="230"/>
      <c r="AG194" s="92"/>
      <c r="AH194" s="92"/>
      <c r="AI194" s="92"/>
      <c r="AJ194" s="92"/>
      <c r="AK194" s="92"/>
      <c r="AL194" s="92"/>
      <c r="AM194" s="92"/>
      <c r="AN194" s="92"/>
      <c r="AO194" s="92"/>
      <c r="AP194" s="92"/>
      <c r="AQ194" s="92"/>
      <c r="AR194" s="231"/>
    </row>
    <row r="195" spans="1:44">
      <c r="A195" s="223">
        <v>43725</v>
      </c>
      <c r="B195" s="224">
        <v>1.54335648148148</v>
      </c>
      <c r="C195" s="225">
        <v>1907</v>
      </c>
      <c r="D195" s="226">
        <v>2898</v>
      </c>
      <c r="E195" s="226">
        <v>3014</v>
      </c>
      <c r="F195" s="226">
        <v>2190</v>
      </c>
      <c r="G195" s="226">
        <v>2265</v>
      </c>
      <c r="H195" s="226">
        <v>2380</v>
      </c>
      <c r="I195" s="226">
        <v>3159</v>
      </c>
      <c r="J195" s="226">
        <v>2779</v>
      </c>
      <c r="K195" s="226">
        <v>2447</v>
      </c>
      <c r="L195" s="107">
        <f t="shared" ref="L195:P195" si="223">AVERAGE(C195:C197)</f>
        <v>2439</v>
      </c>
      <c r="M195" s="160">
        <f t="shared" si="223"/>
        <v>2015.6666666666667</v>
      </c>
      <c r="N195" s="160">
        <f t="shared" si="223"/>
        <v>2246</v>
      </c>
      <c r="O195" s="160">
        <f t="shared" si="223"/>
        <v>2213</v>
      </c>
      <c r="P195" s="160">
        <f t="shared" si="223"/>
        <v>2309.6666666666665</v>
      </c>
      <c r="Q195" s="160">
        <f t="shared" ref="Q195" si="224">AVERAGE(H195:H197)</f>
        <v>2341.6666666666665</v>
      </c>
      <c r="R195" s="160">
        <f t="shared" ref="R195" si="225">AVERAGE(I195:I197)</f>
        <v>2724.6666666666665</v>
      </c>
      <c r="S195" s="160">
        <f t="shared" ref="S195" si="226">AVERAGE(J195:J197)</f>
        <v>3552</v>
      </c>
      <c r="T195" s="160">
        <f t="shared" ref="T195" si="227">AVERAGE(K195:K197)</f>
        <v>2740.6666666666665</v>
      </c>
      <c r="U195" s="232">
        <f>AVERAGE(L195:T195)</f>
        <v>2509.1481481481478</v>
      </c>
      <c r="V195" s="57"/>
      <c r="W195" s="230"/>
      <c r="X195" s="230"/>
      <c r="Y195" s="230"/>
      <c r="Z195" s="230"/>
      <c r="AA195" s="230"/>
      <c r="AB195" s="230"/>
      <c r="AC195" s="230"/>
      <c r="AD195" s="230"/>
      <c r="AE195" s="230"/>
      <c r="AF195" s="230"/>
      <c r="AG195" s="92"/>
      <c r="AH195" s="92"/>
      <c r="AI195" s="92"/>
      <c r="AJ195" s="92"/>
      <c r="AK195" s="92"/>
      <c r="AL195" s="92"/>
      <c r="AM195" s="92"/>
      <c r="AN195" s="92"/>
      <c r="AO195" s="92"/>
      <c r="AP195" s="92"/>
      <c r="AQ195" s="92"/>
      <c r="AR195" s="231"/>
    </row>
    <row r="196" spans="1:44">
      <c r="A196" s="223">
        <v>43725</v>
      </c>
      <c r="B196" s="224">
        <v>1.5572453703703699</v>
      </c>
      <c r="C196" s="225">
        <v>2212</v>
      </c>
      <c r="D196" s="226">
        <v>1639</v>
      </c>
      <c r="E196" s="226">
        <v>1787</v>
      </c>
      <c r="F196" s="226">
        <v>2380</v>
      </c>
      <c r="G196" s="226">
        <v>2244</v>
      </c>
      <c r="H196" s="226">
        <v>2364</v>
      </c>
      <c r="I196" s="226">
        <v>2965</v>
      </c>
      <c r="J196" s="226">
        <v>3563</v>
      </c>
      <c r="K196" s="226">
        <v>3156</v>
      </c>
      <c r="L196" s="107"/>
      <c r="M196" s="160"/>
      <c r="N196" s="160"/>
      <c r="O196" s="160"/>
      <c r="P196" s="160"/>
      <c r="Q196" s="160"/>
      <c r="R196" s="160"/>
      <c r="S196" s="160"/>
      <c r="T196" s="160"/>
      <c r="U196" s="232">
        <f>STDEV(L195:T195)/SQRT(COUNT(L195:T195))</f>
        <v>151.87839424760838</v>
      </c>
      <c r="V196" s="57"/>
      <c r="W196" s="230"/>
      <c r="X196" s="230"/>
      <c r="Y196" s="230"/>
      <c r="Z196" s="230"/>
      <c r="AA196" s="230"/>
      <c r="AB196" s="230"/>
      <c r="AC196" s="230"/>
      <c r="AD196" s="230"/>
      <c r="AE196" s="230"/>
      <c r="AF196" s="230"/>
      <c r="AG196" s="92"/>
      <c r="AH196" s="92"/>
      <c r="AI196" s="92"/>
      <c r="AJ196" s="92"/>
      <c r="AK196" s="92"/>
      <c r="AL196" s="92"/>
      <c r="AM196" s="92"/>
      <c r="AN196" s="92"/>
      <c r="AO196" s="92"/>
      <c r="AP196" s="92"/>
      <c r="AQ196" s="92"/>
      <c r="AR196" s="231"/>
    </row>
    <row r="197" spans="1:44">
      <c r="A197" s="223">
        <v>43725</v>
      </c>
      <c r="B197" s="224">
        <v>1.5711342592592601</v>
      </c>
      <c r="C197" s="225">
        <v>3198</v>
      </c>
      <c r="D197" s="226">
        <v>1510</v>
      </c>
      <c r="E197" s="226">
        <v>1937</v>
      </c>
      <c r="F197" s="226">
        <v>2069</v>
      </c>
      <c r="G197" s="226">
        <v>2420</v>
      </c>
      <c r="H197" s="226">
        <v>2281</v>
      </c>
      <c r="I197" s="226">
        <v>2050</v>
      </c>
      <c r="J197" s="226">
        <v>4314</v>
      </c>
      <c r="K197" s="226">
        <v>2619</v>
      </c>
      <c r="L197" s="107"/>
      <c r="M197" s="160"/>
      <c r="N197" s="160"/>
      <c r="O197" s="160"/>
      <c r="P197" s="160"/>
      <c r="Q197" s="160"/>
      <c r="R197" s="160"/>
      <c r="S197" s="160"/>
      <c r="T197" s="160"/>
      <c r="U197" s="232"/>
      <c r="V197" s="57"/>
      <c r="W197" s="230"/>
      <c r="X197" s="230"/>
      <c r="Y197" s="230"/>
      <c r="Z197" s="230"/>
      <c r="AA197" s="230"/>
      <c r="AB197" s="230"/>
      <c r="AC197" s="230"/>
      <c r="AD197" s="230"/>
      <c r="AE197" s="230"/>
      <c r="AF197" s="230"/>
      <c r="AG197" s="92"/>
      <c r="AH197" s="92"/>
      <c r="AI197" s="92"/>
      <c r="AJ197" s="92"/>
      <c r="AK197" s="92"/>
      <c r="AL197" s="92"/>
      <c r="AM197" s="92"/>
      <c r="AN197" s="92"/>
      <c r="AO197" s="92"/>
      <c r="AP197" s="92"/>
      <c r="AQ197" s="92"/>
      <c r="AR197" s="231"/>
    </row>
    <row r="198" spans="1:44">
      <c r="A198" s="223">
        <v>43725</v>
      </c>
      <c r="B198" s="224">
        <v>1.58502314814815</v>
      </c>
      <c r="C198" s="225">
        <v>2290</v>
      </c>
      <c r="D198" s="226">
        <v>2766</v>
      </c>
      <c r="E198" s="226">
        <v>2072</v>
      </c>
      <c r="F198" s="226">
        <v>3009</v>
      </c>
      <c r="G198" s="226">
        <v>1857</v>
      </c>
      <c r="H198" s="226">
        <v>2157</v>
      </c>
      <c r="I198" s="226">
        <v>2153</v>
      </c>
      <c r="J198" s="226">
        <v>2701</v>
      </c>
      <c r="K198" s="226">
        <v>2507</v>
      </c>
      <c r="L198" s="107">
        <f t="shared" ref="L198:P198" si="228">AVERAGE(C198:C200)</f>
        <v>2364</v>
      </c>
      <c r="M198" s="160">
        <f t="shared" si="228"/>
        <v>2010.6666666666667</v>
      </c>
      <c r="N198" s="160">
        <f t="shared" si="228"/>
        <v>1887.3333333333333</v>
      </c>
      <c r="O198" s="160">
        <f t="shared" si="228"/>
        <v>2305</v>
      </c>
      <c r="P198" s="160">
        <f t="shared" si="228"/>
        <v>2402.3333333333335</v>
      </c>
      <c r="Q198" s="160">
        <f t="shared" ref="Q198" si="229">AVERAGE(H198:H200)</f>
        <v>3030.6666666666665</v>
      </c>
      <c r="R198" s="160">
        <f t="shared" ref="R198" si="230">AVERAGE(I198:I200)</f>
        <v>2116.6666666666665</v>
      </c>
      <c r="S198" s="160">
        <f t="shared" ref="S198" si="231">AVERAGE(J198:J200)</f>
        <v>2604.6666666666665</v>
      </c>
      <c r="T198" s="160">
        <f t="shared" ref="T198" si="232">AVERAGE(K198:K200)</f>
        <v>2649.3333333333335</v>
      </c>
      <c r="U198" s="232">
        <f>AVERAGE(L198:T198)</f>
        <v>2374.5185185185182</v>
      </c>
      <c r="V198" s="57"/>
      <c r="W198" s="230"/>
      <c r="X198" s="230"/>
      <c r="Y198" s="230"/>
      <c r="Z198" s="230"/>
      <c r="AA198" s="230"/>
      <c r="AB198" s="230"/>
      <c r="AC198" s="230"/>
      <c r="AD198" s="230"/>
      <c r="AE198" s="230"/>
      <c r="AF198" s="230"/>
      <c r="AG198" s="92"/>
      <c r="AH198" s="92"/>
      <c r="AI198" s="92"/>
      <c r="AJ198" s="92"/>
      <c r="AK198" s="92"/>
      <c r="AL198" s="92"/>
      <c r="AM198" s="92"/>
      <c r="AN198" s="92"/>
      <c r="AO198" s="92"/>
      <c r="AP198" s="92"/>
      <c r="AQ198" s="92"/>
      <c r="AR198" s="231"/>
    </row>
    <row r="199" spans="1:44">
      <c r="A199" s="223">
        <v>43725</v>
      </c>
      <c r="B199" s="224">
        <v>1.59891203703703</v>
      </c>
      <c r="C199" s="225">
        <v>2051</v>
      </c>
      <c r="D199" s="226">
        <v>1665</v>
      </c>
      <c r="E199" s="226">
        <v>1745</v>
      </c>
      <c r="F199" s="226">
        <v>2038</v>
      </c>
      <c r="G199" s="226">
        <v>2460</v>
      </c>
      <c r="H199" s="226">
        <v>3634</v>
      </c>
      <c r="I199" s="226">
        <v>2064</v>
      </c>
      <c r="J199" s="226">
        <v>2409</v>
      </c>
      <c r="K199" s="226">
        <v>2768</v>
      </c>
      <c r="L199" s="107"/>
      <c r="M199" s="160"/>
      <c r="N199" s="160"/>
      <c r="O199" s="160"/>
      <c r="P199" s="160"/>
      <c r="Q199" s="160"/>
      <c r="R199" s="160"/>
      <c r="S199" s="160"/>
      <c r="T199" s="160"/>
      <c r="U199" s="232">
        <f>STDEV(L198:T198)/SQRT(COUNT(L198:T198))</f>
        <v>117.90792221353711</v>
      </c>
      <c r="V199" s="57"/>
      <c r="W199" s="230"/>
      <c r="X199" s="230"/>
      <c r="Y199" s="230"/>
      <c r="Z199" s="230"/>
      <c r="AA199" s="230"/>
      <c r="AB199" s="230"/>
      <c r="AC199" s="230"/>
      <c r="AD199" s="230"/>
      <c r="AE199" s="230"/>
      <c r="AF199" s="230"/>
      <c r="AG199" s="92"/>
      <c r="AH199" s="92"/>
      <c r="AI199" s="92"/>
      <c r="AJ199" s="92"/>
      <c r="AK199" s="92"/>
      <c r="AL199" s="92"/>
      <c r="AM199" s="92"/>
      <c r="AN199" s="92"/>
      <c r="AO199" s="92"/>
      <c r="AP199" s="92"/>
      <c r="AQ199" s="92"/>
      <c r="AR199" s="231"/>
    </row>
    <row r="200" spans="1:44">
      <c r="A200" s="223">
        <v>43725</v>
      </c>
      <c r="B200" s="224">
        <v>1.6128009259259199</v>
      </c>
      <c r="C200" s="225">
        <v>2751</v>
      </c>
      <c r="D200" s="226">
        <v>1601</v>
      </c>
      <c r="E200" s="226">
        <v>1845</v>
      </c>
      <c r="F200" s="226">
        <v>1868</v>
      </c>
      <c r="G200" s="226">
        <v>2890</v>
      </c>
      <c r="H200" s="226">
        <v>3301</v>
      </c>
      <c r="I200" s="226">
        <v>2133</v>
      </c>
      <c r="J200" s="226">
        <v>2704</v>
      </c>
      <c r="K200" s="226">
        <v>2673</v>
      </c>
      <c r="L200" s="107"/>
      <c r="M200" s="160"/>
      <c r="N200" s="160"/>
      <c r="O200" s="160"/>
      <c r="P200" s="160"/>
      <c r="Q200" s="160"/>
      <c r="R200" s="160"/>
      <c r="S200" s="160"/>
      <c r="T200" s="160"/>
      <c r="U200" s="232"/>
      <c r="V200" s="57"/>
      <c r="W200" s="230"/>
      <c r="X200" s="230"/>
      <c r="Y200" s="230"/>
      <c r="Z200" s="230"/>
      <c r="AA200" s="230"/>
      <c r="AB200" s="230"/>
      <c r="AC200" s="230"/>
      <c r="AD200" s="230"/>
      <c r="AE200" s="230"/>
      <c r="AF200" s="230"/>
      <c r="AG200" s="92"/>
      <c r="AH200" s="92"/>
      <c r="AI200" s="92"/>
      <c r="AJ200" s="92"/>
      <c r="AK200" s="92"/>
      <c r="AL200" s="92"/>
      <c r="AM200" s="92"/>
      <c r="AN200" s="92"/>
      <c r="AO200" s="92"/>
      <c r="AP200" s="92"/>
      <c r="AQ200" s="92"/>
      <c r="AR200" s="231"/>
    </row>
    <row r="201" spans="1:44">
      <c r="A201" s="223">
        <v>43725</v>
      </c>
      <c r="B201" s="224">
        <v>1.6266898148148099</v>
      </c>
      <c r="C201" s="225">
        <v>1884</v>
      </c>
      <c r="D201" s="226">
        <v>1784</v>
      </c>
      <c r="E201" s="226">
        <v>3257</v>
      </c>
      <c r="F201" s="226">
        <v>2378</v>
      </c>
      <c r="G201" s="226">
        <v>2472</v>
      </c>
      <c r="H201" s="226">
        <v>3474</v>
      </c>
      <c r="I201" s="226">
        <v>2837</v>
      </c>
      <c r="J201" s="226">
        <v>2776</v>
      </c>
      <c r="K201" s="226">
        <v>2596</v>
      </c>
      <c r="L201" s="107">
        <f t="shared" ref="L201:P201" si="233">AVERAGE(C201:C203)</f>
        <v>2298.3333333333335</v>
      </c>
      <c r="M201" s="160">
        <f t="shared" si="233"/>
        <v>2607</v>
      </c>
      <c r="N201" s="160">
        <f t="shared" si="233"/>
        <v>2381.6666666666665</v>
      </c>
      <c r="O201" s="160">
        <f t="shared" si="233"/>
        <v>2886.6666666666665</v>
      </c>
      <c r="P201" s="160">
        <f t="shared" si="233"/>
        <v>2944.3333333333335</v>
      </c>
      <c r="Q201" s="160">
        <f t="shared" ref="Q201" si="234">AVERAGE(H201:H203)</f>
        <v>2830.3333333333335</v>
      </c>
      <c r="R201" s="160">
        <f t="shared" ref="R201" si="235">AVERAGE(I201:I203)</f>
        <v>2825.3333333333335</v>
      </c>
      <c r="S201" s="160">
        <f t="shared" ref="S201" si="236">AVERAGE(J201:J203)</f>
        <v>2758.3333333333335</v>
      </c>
      <c r="T201" s="160">
        <f t="shared" ref="T201" si="237">AVERAGE(K201:K203)</f>
        <v>3228.3333333333335</v>
      </c>
      <c r="U201" s="232">
        <f>AVERAGE(L201:T201)</f>
        <v>2751.1481481481478</v>
      </c>
      <c r="V201" s="57"/>
      <c r="W201" s="230"/>
      <c r="X201" s="230"/>
      <c r="Y201" s="230"/>
      <c r="Z201" s="230"/>
      <c r="AA201" s="230"/>
      <c r="AB201" s="230"/>
      <c r="AC201" s="230"/>
      <c r="AD201" s="230"/>
      <c r="AE201" s="230"/>
      <c r="AF201" s="230"/>
      <c r="AG201" s="92"/>
      <c r="AH201" s="92"/>
      <c r="AI201" s="92"/>
      <c r="AJ201" s="92"/>
      <c r="AK201" s="92"/>
      <c r="AL201" s="92"/>
      <c r="AM201" s="92"/>
      <c r="AN201" s="92"/>
      <c r="AO201" s="92"/>
      <c r="AP201" s="92"/>
      <c r="AQ201" s="92"/>
      <c r="AR201" s="231"/>
    </row>
    <row r="202" spans="1:44">
      <c r="A202" s="223">
        <v>43725</v>
      </c>
      <c r="B202" s="224">
        <v>1.6405787037037001</v>
      </c>
      <c r="C202" s="225">
        <v>2159</v>
      </c>
      <c r="D202" s="226">
        <v>3320</v>
      </c>
      <c r="E202" s="226">
        <v>2227</v>
      </c>
      <c r="F202" s="226">
        <v>3434</v>
      </c>
      <c r="G202" s="226">
        <v>3790</v>
      </c>
      <c r="H202" s="226">
        <v>2467</v>
      </c>
      <c r="I202" s="226">
        <v>3313</v>
      </c>
      <c r="J202" s="226">
        <v>2762</v>
      </c>
      <c r="K202" s="226">
        <v>4129</v>
      </c>
      <c r="L202" s="107"/>
      <c r="M202" s="160"/>
      <c r="N202" s="160"/>
      <c r="O202" s="160"/>
      <c r="P202" s="160"/>
      <c r="Q202" s="160"/>
      <c r="R202" s="160"/>
      <c r="S202" s="160"/>
      <c r="T202" s="160"/>
      <c r="U202" s="232">
        <f>STDEV(L201:T201)/SQRT(COUNT(L201:T201))</f>
        <v>95.565085298558245</v>
      </c>
      <c r="V202" s="57"/>
      <c r="W202" s="230"/>
      <c r="X202" s="230"/>
      <c r="Y202" s="230"/>
      <c r="Z202" s="230"/>
      <c r="AA202" s="230"/>
      <c r="AB202" s="230"/>
      <c r="AC202" s="230"/>
      <c r="AD202" s="230"/>
      <c r="AE202" s="230"/>
      <c r="AF202" s="230"/>
      <c r="AG202" s="92"/>
      <c r="AH202" s="92"/>
      <c r="AI202" s="92"/>
      <c r="AJ202" s="92"/>
      <c r="AK202" s="92"/>
      <c r="AL202" s="92"/>
      <c r="AM202" s="92"/>
      <c r="AN202" s="92"/>
      <c r="AO202" s="92"/>
      <c r="AP202" s="92"/>
      <c r="AQ202" s="92"/>
      <c r="AR202" s="231"/>
    </row>
    <row r="203" spans="1:44">
      <c r="A203" s="223">
        <v>43725</v>
      </c>
      <c r="B203" s="224">
        <v>1.65446759259259</v>
      </c>
      <c r="C203" s="225">
        <v>2852</v>
      </c>
      <c r="D203" s="226">
        <v>2717</v>
      </c>
      <c r="E203" s="226">
        <v>1661</v>
      </c>
      <c r="F203" s="226">
        <v>2848</v>
      </c>
      <c r="G203" s="226">
        <v>2571</v>
      </c>
      <c r="H203" s="226">
        <v>2550</v>
      </c>
      <c r="I203" s="226">
        <v>2326</v>
      </c>
      <c r="J203" s="226">
        <v>2737</v>
      </c>
      <c r="K203" s="226">
        <v>2960</v>
      </c>
      <c r="L203" s="107"/>
      <c r="M203" s="160"/>
      <c r="N203" s="160"/>
      <c r="O203" s="160"/>
      <c r="P203" s="160"/>
      <c r="Q203" s="160"/>
      <c r="R203" s="160"/>
      <c r="S203" s="160"/>
      <c r="T203" s="160"/>
      <c r="U203" s="232"/>
      <c r="V203" s="57"/>
      <c r="W203" s="230"/>
      <c r="X203" s="230"/>
      <c r="Y203" s="230"/>
      <c r="Z203" s="230"/>
      <c r="AA203" s="230"/>
      <c r="AB203" s="230"/>
      <c r="AC203" s="230"/>
      <c r="AD203" s="230"/>
      <c r="AE203" s="230"/>
      <c r="AF203" s="230"/>
      <c r="AG203" s="92"/>
      <c r="AH203" s="92"/>
      <c r="AI203" s="92"/>
      <c r="AJ203" s="92"/>
      <c r="AK203" s="92"/>
      <c r="AL203" s="92"/>
      <c r="AM203" s="92"/>
      <c r="AN203" s="92"/>
      <c r="AO203" s="92"/>
      <c r="AP203" s="92"/>
      <c r="AQ203" s="92"/>
      <c r="AR203" s="231"/>
    </row>
    <row r="204" spans="1:44">
      <c r="A204" s="223">
        <v>43725</v>
      </c>
      <c r="B204" s="224">
        <v>1.66835648148148</v>
      </c>
      <c r="C204" s="225">
        <v>2988</v>
      </c>
      <c r="D204" s="226">
        <v>1579</v>
      </c>
      <c r="E204" s="226">
        <v>2309</v>
      </c>
      <c r="F204" s="226">
        <v>1854</v>
      </c>
      <c r="G204" s="226">
        <v>1989</v>
      </c>
      <c r="H204" s="226">
        <v>2904</v>
      </c>
      <c r="I204" s="226">
        <v>2175</v>
      </c>
      <c r="J204" s="226">
        <v>2852</v>
      </c>
      <c r="K204" s="226">
        <v>2285</v>
      </c>
      <c r="L204" s="107">
        <f t="shared" ref="L204:P204" si="238">AVERAGE(C204:C206)</f>
        <v>3074</v>
      </c>
      <c r="M204" s="160">
        <f t="shared" si="238"/>
        <v>2456.6666666666665</v>
      </c>
      <c r="N204" s="160">
        <f t="shared" si="238"/>
        <v>2629.3333333333335</v>
      </c>
      <c r="O204" s="160">
        <f t="shared" si="238"/>
        <v>2642.6666666666665</v>
      </c>
      <c r="P204" s="160">
        <f t="shared" si="238"/>
        <v>2062.3333333333335</v>
      </c>
      <c r="Q204" s="160">
        <f t="shared" ref="Q204" si="239">AVERAGE(H204:H206)</f>
        <v>2981.6666666666665</v>
      </c>
      <c r="R204" s="160">
        <f t="shared" ref="R204" si="240">AVERAGE(I204:I206)</f>
        <v>2839.3333333333335</v>
      </c>
      <c r="S204" s="160">
        <f t="shared" ref="S204" si="241">AVERAGE(J204:J206)</f>
        <v>3380.3333333333335</v>
      </c>
      <c r="T204" s="160">
        <f t="shared" ref="T204" si="242">AVERAGE(K204:K206)</f>
        <v>3137</v>
      </c>
      <c r="U204" s="232">
        <f>AVERAGE(L204:T204)</f>
        <v>2800.3703703703704</v>
      </c>
      <c r="V204" s="57"/>
      <c r="W204" s="230"/>
      <c r="X204" s="230"/>
      <c r="Y204" s="230"/>
      <c r="Z204" s="230"/>
      <c r="AA204" s="230"/>
      <c r="AB204" s="230"/>
      <c r="AC204" s="230"/>
      <c r="AD204" s="230"/>
      <c r="AE204" s="230"/>
      <c r="AF204" s="230"/>
      <c r="AG204" s="92"/>
      <c r="AH204" s="92"/>
      <c r="AI204" s="92"/>
      <c r="AJ204" s="92"/>
      <c r="AK204" s="92"/>
      <c r="AL204" s="92"/>
      <c r="AM204" s="92"/>
      <c r="AN204" s="92"/>
      <c r="AO204" s="92"/>
      <c r="AP204" s="92"/>
      <c r="AQ204" s="92"/>
      <c r="AR204" s="231"/>
    </row>
    <row r="205" spans="1:44">
      <c r="A205" s="223">
        <v>43725</v>
      </c>
      <c r="B205" s="224">
        <v>1.6822453703703699</v>
      </c>
      <c r="C205" s="225">
        <v>3196</v>
      </c>
      <c r="D205" s="226">
        <v>1631</v>
      </c>
      <c r="E205" s="226">
        <v>3036</v>
      </c>
      <c r="F205" s="226">
        <v>2156</v>
      </c>
      <c r="G205" s="226">
        <v>2307</v>
      </c>
      <c r="H205" s="226">
        <v>2485</v>
      </c>
      <c r="I205" s="226">
        <v>2240</v>
      </c>
      <c r="J205" s="226">
        <v>4429</v>
      </c>
      <c r="K205" s="226">
        <v>2599</v>
      </c>
      <c r="L205" s="107"/>
      <c r="M205" s="160"/>
      <c r="N205" s="160"/>
      <c r="O205" s="160"/>
      <c r="P205" s="160"/>
      <c r="Q205" s="160"/>
      <c r="R205" s="160"/>
      <c r="S205" s="160"/>
      <c r="T205" s="160"/>
      <c r="U205" s="232">
        <f>STDEV(L204:T204)/SQRT(COUNT(L204:T204))</f>
        <v>133.119161837375</v>
      </c>
      <c r="V205" s="57"/>
      <c r="W205" s="230"/>
      <c r="X205" s="230"/>
      <c r="Y205" s="230"/>
      <c r="Z205" s="230"/>
      <c r="AA205" s="230"/>
      <c r="AB205" s="230"/>
      <c r="AC205" s="230"/>
      <c r="AD205" s="230"/>
      <c r="AE205" s="230"/>
      <c r="AF205" s="230"/>
      <c r="AG205" s="92"/>
      <c r="AH205" s="92"/>
      <c r="AI205" s="92"/>
      <c r="AJ205" s="92"/>
      <c r="AK205" s="92"/>
      <c r="AL205" s="92"/>
      <c r="AM205" s="92"/>
      <c r="AN205" s="92"/>
      <c r="AO205" s="92"/>
      <c r="AP205" s="92"/>
      <c r="AQ205" s="92"/>
      <c r="AR205" s="231"/>
    </row>
    <row r="206" spans="1:44">
      <c r="A206" s="223">
        <v>43725</v>
      </c>
      <c r="B206" s="224">
        <v>1.6961342592592601</v>
      </c>
      <c r="C206" s="225">
        <v>3038</v>
      </c>
      <c r="D206" s="226">
        <v>4160</v>
      </c>
      <c r="E206" s="226">
        <v>2543</v>
      </c>
      <c r="F206" s="226">
        <v>3918</v>
      </c>
      <c r="G206" s="226">
        <v>1891</v>
      </c>
      <c r="H206" s="226">
        <v>3556</v>
      </c>
      <c r="I206" s="226">
        <v>4103</v>
      </c>
      <c r="J206" s="226">
        <v>2860</v>
      </c>
      <c r="K206" s="226">
        <v>4527</v>
      </c>
      <c r="L206" s="107"/>
      <c r="M206" s="160"/>
      <c r="N206" s="160"/>
      <c r="O206" s="160"/>
      <c r="P206" s="160"/>
      <c r="Q206" s="160"/>
      <c r="R206" s="160"/>
      <c r="S206" s="160"/>
      <c r="T206" s="160"/>
      <c r="U206" s="232"/>
      <c r="V206" s="57"/>
      <c r="W206" s="230"/>
      <c r="X206" s="230"/>
      <c r="Y206" s="230"/>
      <c r="Z206" s="230"/>
      <c r="AA206" s="230"/>
      <c r="AB206" s="230"/>
      <c r="AC206" s="230"/>
      <c r="AD206" s="230"/>
      <c r="AE206" s="230"/>
      <c r="AF206" s="230"/>
      <c r="AG206" s="92"/>
      <c r="AH206" s="92"/>
      <c r="AI206" s="92"/>
      <c r="AJ206" s="92"/>
      <c r="AK206" s="92"/>
      <c r="AL206" s="92"/>
      <c r="AM206" s="92"/>
      <c r="AN206" s="92"/>
      <c r="AO206" s="92"/>
      <c r="AP206" s="92"/>
      <c r="AQ206" s="92"/>
      <c r="AR206" s="231"/>
    </row>
    <row r="207" spans="1:44">
      <c r="A207" s="223">
        <v>43725</v>
      </c>
      <c r="B207" s="224">
        <v>1.71002314814814</v>
      </c>
      <c r="C207" s="225">
        <v>2103</v>
      </c>
      <c r="D207" s="226">
        <v>2816</v>
      </c>
      <c r="E207" s="226">
        <v>1966</v>
      </c>
      <c r="F207" s="226">
        <v>2779</v>
      </c>
      <c r="G207" s="226">
        <v>3151</v>
      </c>
      <c r="H207" s="226">
        <v>2396</v>
      </c>
      <c r="I207" s="226">
        <v>3063</v>
      </c>
      <c r="J207" s="226">
        <v>3454</v>
      </c>
      <c r="K207" s="226">
        <v>3834</v>
      </c>
      <c r="L207" s="107">
        <f t="shared" ref="L207:P207" si="243">AVERAGE(C207:C209)</f>
        <v>2416</v>
      </c>
      <c r="M207" s="160">
        <f t="shared" si="243"/>
        <v>2683</v>
      </c>
      <c r="N207" s="160">
        <f t="shared" si="243"/>
        <v>2477.3333333333335</v>
      </c>
      <c r="O207" s="160">
        <f t="shared" si="243"/>
        <v>2661.6666666666665</v>
      </c>
      <c r="P207" s="160">
        <f t="shared" si="243"/>
        <v>3042.3333333333335</v>
      </c>
      <c r="Q207" s="160">
        <f t="shared" ref="Q207" si="244">AVERAGE(H207:H209)</f>
        <v>3000</v>
      </c>
      <c r="R207" s="160">
        <f t="shared" ref="R207" si="245">AVERAGE(I207:I209)</f>
        <v>2699.6666666666665</v>
      </c>
      <c r="S207" s="160">
        <f t="shared" ref="S207" si="246">AVERAGE(J207:J209)</f>
        <v>3220.3333333333335</v>
      </c>
      <c r="T207" s="160">
        <f t="shared" ref="T207" si="247">AVERAGE(K207:K209)</f>
        <v>3481</v>
      </c>
      <c r="U207" s="232">
        <f>AVERAGE(L207:T207)</f>
        <v>2853.4814814814813</v>
      </c>
      <c r="V207" s="57"/>
      <c r="W207" s="230"/>
      <c r="X207" s="230"/>
      <c r="Y207" s="230"/>
      <c r="Z207" s="230"/>
      <c r="AA207" s="230"/>
      <c r="AB207" s="230"/>
      <c r="AC207" s="230"/>
      <c r="AD207" s="230"/>
      <c r="AE207" s="230"/>
      <c r="AF207" s="230"/>
      <c r="AG207" s="92"/>
      <c r="AH207" s="92"/>
      <c r="AI207" s="92"/>
      <c r="AJ207" s="92"/>
      <c r="AK207" s="92"/>
      <c r="AL207" s="92"/>
      <c r="AM207" s="92"/>
      <c r="AN207" s="92"/>
      <c r="AO207" s="92"/>
      <c r="AP207" s="92"/>
      <c r="AQ207" s="92"/>
      <c r="AR207" s="231"/>
    </row>
    <row r="208" spans="1:44">
      <c r="A208" s="223">
        <v>43725</v>
      </c>
      <c r="B208" s="224">
        <v>1.72391203703704</v>
      </c>
      <c r="C208" s="225">
        <v>2059</v>
      </c>
      <c r="D208" s="226">
        <v>2307</v>
      </c>
      <c r="E208" s="226">
        <v>2549</v>
      </c>
      <c r="F208" s="226">
        <v>2119</v>
      </c>
      <c r="G208" s="226">
        <v>3492</v>
      </c>
      <c r="H208" s="226">
        <v>3768</v>
      </c>
      <c r="I208" s="226">
        <v>2555</v>
      </c>
      <c r="J208" s="226">
        <v>2864</v>
      </c>
      <c r="K208" s="226">
        <v>3770</v>
      </c>
      <c r="L208" s="107"/>
      <c r="M208" s="160"/>
      <c r="N208" s="160"/>
      <c r="O208" s="160"/>
      <c r="P208" s="160"/>
      <c r="Q208" s="160"/>
      <c r="R208" s="160"/>
      <c r="S208" s="160"/>
      <c r="T208" s="160"/>
      <c r="U208" s="232">
        <f>STDEV(L207:T207)/SQRT(COUNT(L207:T207))</f>
        <v>118.31489307429825</v>
      </c>
      <c r="V208" s="57"/>
      <c r="W208" s="230"/>
      <c r="X208" s="230"/>
      <c r="Y208" s="230"/>
      <c r="Z208" s="230"/>
      <c r="AA208" s="230"/>
      <c r="AB208" s="230"/>
      <c r="AC208" s="230"/>
      <c r="AD208" s="230"/>
      <c r="AE208" s="230"/>
      <c r="AF208" s="230"/>
      <c r="AG208" s="92"/>
      <c r="AH208" s="92"/>
      <c r="AI208" s="92"/>
      <c r="AJ208" s="92"/>
      <c r="AK208" s="92"/>
      <c r="AL208" s="92"/>
      <c r="AM208" s="92"/>
      <c r="AN208" s="92"/>
      <c r="AO208" s="92"/>
      <c r="AP208" s="92"/>
      <c r="AQ208" s="92"/>
      <c r="AR208" s="231"/>
    </row>
    <row r="209" spans="1:44">
      <c r="A209" s="223">
        <v>43725</v>
      </c>
      <c r="B209" s="224">
        <v>1.7378009259259199</v>
      </c>
      <c r="C209" s="225">
        <v>3086</v>
      </c>
      <c r="D209" s="226">
        <v>2926</v>
      </c>
      <c r="E209" s="226">
        <v>2917</v>
      </c>
      <c r="F209" s="226">
        <v>3087</v>
      </c>
      <c r="G209" s="226">
        <v>2484</v>
      </c>
      <c r="H209" s="226">
        <v>2836</v>
      </c>
      <c r="I209" s="226">
        <v>2481</v>
      </c>
      <c r="J209" s="226">
        <v>3343</v>
      </c>
      <c r="K209" s="226">
        <v>2839</v>
      </c>
      <c r="L209" s="107"/>
      <c r="M209" s="160"/>
      <c r="N209" s="160"/>
      <c r="O209" s="160"/>
      <c r="P209" s="160"/>
      <c r="Q209" s="160"/>
      <c r="R209" s="160"/>
      <c r="S209" s="160"/>
      <c r="T209" s="160"/>
      <c r="U209" s="232"/>
      <c r="V209" s="57"/>
      <c r="W209" s="230"/>
      <c r="X209" s="230"/>
      <c r="Y209" s="230"/>
      <c r="Z209" s="230"/>
      <c r="AA209" s="230"/>
      <c r="AB209" s="230"/>
      <c r="AC209" s="230"/>
      <c r="AD209" s="230"/>
      <c r="AE209" s="230"/>
      <c r="AF209" s="230"/>
      <c r="AG209" s="92"/>
      <c r="AH209" s="92"/>
      <c r="AI209" s="92"/>
      <c r="AJ209" s="92"/>
      <c r="AK209" s="92"/>
      <c r="AL209" s="92"/>
      <c r="AM209" s="92"/>
      <c r="AN209" s="92"/>
      <c r="AO209" s="92"/>
      <c r="AP209" s="92"/>
      <c r="AQ209" s="92"/>
      <c r="AR209" s="231"/>
    </row>
    <row r="210" spans="1:44">
      <c r="A210" s="233">
        <v>43725</v>
      </c>
      <c r="B210" s="234">
        <v>1.7516898148148099</v>
      </c>
      <c r="C210" s="225">
        <v>2031</v>
      </c>
      <c r="D210" s="226">
        <v>2373</v>
      </c>
      <c r="E210" s="226">
        <v>2167</v>
      </c>
      <c r="F210" s="226">
        <v>3427</v>
      </c>
      <c r="G210" s="226">
        <v>2902</v>
      </c>
      <c r="H210" s="226">
        <v>2477</v>
      </c>
      <c r="I210" s="226">
        <v>2208</v>
      </c>
      <c r="J210" s="226">
        <v>2949</v>
      </c>
      <c r="K210" s="226">
        <v>3702</v>
      </c>
      <c r="L210" s="107">
        <f t="shared" ref="L210:P210" si="248">AVERAGE(C210:C212)</f>
        <v>2770</v>
      </c>
      <c r="M210" s="160">
        <f t="shared" si="248"/>
        <v>2423.3333333333335</v>
      </c>
      <c r="N210" s="160">
        <f t="shared" si="248"/>
        <v>2757</v>
      </c>
      <c r="O210" s="160">
        <f t="shared" si="248"/>
        <v>3043</v>
      </c>
      <c r="P210" s="160">
        <f t="shared" si="248"/>
        <v>3075.6666666666665</v>
      </c>
      <c r="Q210" s="160">
        <f t="shared" ref="Q210" si="249">AVERAGE(H210:H212)</f>
        <v>3045.6666666666665</v>
      </c>
      <c r="R210" s="160">
        <f t="shared" ref="R210" si="250">AVERAGE(I210:I212)</f>
        <v>2850</v>
      </c>
      <c r="S210" s="160">
        <f t="shared" ref="S210" si="251">AVERAGE(J210:J212)</f>
        <v>3522.6666666666665</v>
      </c>
      <c r="T210" s="160">
        <f t="shared" ref="T210" si="252">AVERAGE(K210:K212)</f>
        <v>3548.6666666666665</v>
      </c>
      <c r="U210" s="232">
        <f>AVERAGE(L210:T210)</f>
        <v>3004.0000000000005</v>
      </c>
      <c r="V210" s="57"/>
      <c r="W210" s="230"/>
      <c r="X210" s="230"/>
      <c r="Y210" s="230"/>
      <c r="Z210" s="230"/>
      <c r="AA210" s="230"/>
      <c r="AB210" s="230"/>
      <c r="AC210" s="230"/>
      <c r="AD210" s="230"/>
      <c r="AE210" s="230"/>
      <c r="AF210" s="230"/>
      <c r="AG210" s="92"/>
      <c r="AH210" s="92"/>
      <c r="AI210" s="92"/>
      <c r="AJ210" s="92"/>
      <c r="AK210" s="92"/>
      <c r="AL210" s="92"/>
      <c r="AM210" s="92"/>
      <c r="AN210" s="92"/>
      <c r="AO210" s="92"/>
      <c r="AP210" s="92"/>
      <c r="AQ210" s="92"/>
      <c r="AR210" s="231"/>
    </row>
    <row r="211" spans="1:44">
      <c r="A211" s="233">
        <v>43725</v>
      </c>
      <c r="B211" s="234">
        <v>1.7655787037037001</v>
      </c>
      <c r="C211" s="225">
        <v>2713</v>
      </c>
      <c r="D211" s="226">
        <v>1609</v>
      </c>
      <c r="E211" s="226">
        <v>2735</v>
      </c>
      <c r="F211" s="226">
        <v>2792</v>
      </c>
      <c r="G211" s="226">
        <v>2682</v>
      </c>
      <c r="H211" s="226">
        <v>3609</v>
      </c>
      <c r="I211" s="226">
        <v>3523</v>
      </c>
      <c r="J211" s="226">
        <v>3967</v>
      </c>
      <c r="K211" s="226">
        <v>2820</v>
      </c>
      <c r="L211" s="107"/>
      <c r="M211" s="160"/>
      <c r="N211" s="160"/>
      <c r="O211" s="160"/>
      <c r="P211" s="160"/>
      <c r="Q211" s="160"/>
      <c r="R211" s="160"/>
      <c r="S211" s="160"/>
      <c r="T211" s="160"/>
      <c r="U211" s="232">
        <f>STDEV(L210:T210)/SQRT(COUNT(L210:T210))</f>
        <v>120.80315076423864</v>
      </c>
      <c r="V211" s="57"/>
      <c r="W211" s="230"/>
      <c r="X211" s="230"/>
      <c r="Y211" s="230"/>
      <c r="Z211" s="230"/>
      <c r="AA211" s="230"/>
      <c r="AB211" s="230"/>
      <c r="AC211" s="230"/>
      <c r="AD211" s="230"/>
      <c r="AE211" s="230"/>
      <c r="AF211" s="230"/>
      <c r="AG211" s="92"/>
      <c r="AH211" s="92"/>
      <c r="AI211" s="92"/>
      <c r="AJ211" s="92"/>
      <c r="AK211" s="92"/>
      <c r="AL211" s="92"/>
      <c r="AM211" s="92"/>
      <c r="AN211" s="92"/>
      <c r="AO211" s="92"/>
      <c r="AP211" s="92"/>
      <c r="AQ211" s="92"/>
      <c r="AR211" s="231"/>
    </row>
    <row r="212" spans="1:44">
      <c r="A212" s="233">
        <v>43725</v>
      </c>
      <c r="B212" s="234">
        <v>1.77946759259259</v>
      </c>
      <c r="C212" s="225">
        <v>3566</v>
      </c>
      <c r="D212" s="226">
        <v>3288</v>
      </c>
      <c r="E212" s="226">
        <v>3369</v>
      </c>
      <c r="F212" s="226">
        <v>2910</v>
      </c>
      <c r="G212" s="226">
        <v>3643</v>
      </c>
      <c r="H212" s="226">
        <v>3051</v>
      </c>
      <c r="I212" s="226">
        <v>2819</v>
      </c>
      <c r="J212" s="226">
        <v>3652</v>
      </c>
      <c r="K212" s="226">
        <v>4124</v>
      </c>
      <c r="L212" s="107"/>
      <c r="M212" s="160"/>
      <c r="N212" s="160"/>
      <c r="O212" s="160"/>
      <c r="P212" s="160"/>
      <c r="Q212" s="160"/>
      <c r="R212" s="160"/>
      <c r="S212" s="160"/>
      <c r="T212" s="160"/>
      <c r="U212" s="232"/>
      <c r="V212" s="57"/>
      <c r="W212" s="230"/>
      <c r="X212" s="230"/>
      <c r="Y212" s="230"/>
      <c r="Z212" s="230"/>
      <c r="AA212" s="230"/>
      <c r="AB212" s="230"/>
      <c r="AC212" s="230"/>
      <c r="AD212" s="230"/>
      <c r="AE212" s="230"/>
      <c r="AF212" s="230"/>
      <c r="AG212" s="92"/>
      <c r="AH212" s="92"/>
      <c r="AI212" s="92"/>
      <c r="AJ212" s="92"/>
      <c r="AK212" s="92"/>
      <c r="AL212" s="92"/>
      <c r="AM212" s="92"/>
      <c r="AN212" s="92"/>
      <c r="AO212" s="92"/>
      <c r="AP212" s="92"/>
      <c r="AQ212" s="92"/>
      <c r="AR212" s="231"/>
    </row>
    <row r="213" spans="1:44">
      <c r="A213" s="233">
        <v>43725</v>
      </c>
      <c r="B213" s="234">
        <v>1.79335648148148</v>
      </c>
      <c r="C213" s="225">
        <v>2645</v>
      </c>
      <c r="D213" s="226">
        <v>1967</v>
      </c>
      <c r="E213" s="226">
        <v>2462</v>
      </c>
      <c r="F213" s="226">
        <v>3361</v>
      </c>
      <c r="G213" s="226">
        <v>3952</v>
      </c>
      <c r="H213" s="226">
        <v>2929</v>
      </c>
      <c r="I213" s="226">
        <v>2773</v>
      </c>
      <c r="J213" s="226">
        <v>3634</v>
      </c>
      <c r="K213" s="226">
        <v>3462</v>
      </c>
      <c r="L213" s="107">
        <f t="shared" ref="L213:P213" si="253">AVERAGE(C213:C215)</f>
        <v>3040.3333333333335</v>
      </c>
      <c r="M213" s="160">
        <f t="shared" si="253"/>
        <v>2607.3333333333335</v>
      </c>
      <c r="N213" s="160">
        <f t="shared" si="253"/>
        <v>2985.3333333333335</v>
      </c>
      <c r="O213" s="160">
        <f t="shared" si="253"/>
        <v>3170</v>
      </c>
      <c r="P213" s="160">
        <f t="shared" si="253"/>
        <v>3359.6666666666665</v>
      </c>
      <c r="Q213" s="160">
        <f t="shared" ref="Q213" si="254">AVERAGE(H213:H215)</f>
        <v>3268.6666666666665</v>
      </c>
      <c r="R213" s="160">
        <f t="shared" ref="R213" si="255">AVERAGE(I213:I215)</f>
        <v>3070.6666666666665</v>
      </c>
      <c r="S213" s="160">
        <f t="shared" ref="S213" si="256">AVERAGE(J213:J215)</f>
        <v>3580.6666666666665</v>
      </c>
      <c r="T213" s="160">
        <f t="shared" ref="T213" si="257">AVERAGE(K213:K215)</f>
        <v>3633.6666666666665</v>
      </c>
      <c r="U213" s="232">
        <f>AVERAGE(L213:T213)</f>
        <v>3190.7037037037039</v>
      </c>
      <c r="V213" s="57"/>
      <c r="W213" s="230"/>
      <c r="X213" s="230"/>
      <c r="Y213" s="230"/>
      <c r="Z213" s="230"/>
      <c r="AA213" s="230"/>
      <c r="AB213" s="230"/>
      <c r="AC213" s="230"/>
      <c r="AD213" s="230"/>
      <c r="AE213" s="230"/>
      <c r="AF213" s="230"/>
      <c r="AG213" s="92"/>
      <c r="AH213" s="92"/>
      <c r="AI213" s="92"/>
      <c r="AJ213" s="92"/>
      <c r="AK213" s="92"/>
      <c r="AL213" s="92"/>
      <c r="AM213" s="92"/>
      <c r="AN213" s="92"/>
      <c r="AO213" s="92"/>
      <c r="AP213" s="92"/>
      <c r="AQ213" s="92"/>
      <c r="AR213" s="231"/>
    </row>
    <row r="214" spans="1:44">
      <c r="A214" s="233">
        <v>43725</v>
      </c>
      <c r="B214" s="234">
        <v>1.8072453703703699</v>
      </c>
      <c r="C214" s="225">
        <v>3235</v>
      </c>
      <c r="D214" s="226">
        <v>3439</v>
      </c>
      <c r="E214" s="226">
        <v>3439</v>
      </c>
      <c r="F214" s="226">
        <v>3286</v>
      </c>
      <c r="G214" s="226">
        <v>2777</v>
      </c>
      <c r="H214" s="226">
        <v>3638</v>
      </c>
      <c r="I214" s="226">
        <v>2596</v>
      </c>
      <c r="J214" s="226">
        <v>4038</v>
      </c>
      <c r="K214" s="226">
        <v>3774</v>
      </c>
      <c r="L214" s="107"/>
      <c r="M214" s="160"/>
      <c r="N214" s="160"/>
      <c r="O214" s="160"/>
      <c r="P214" s="160"/>
      <c r="Q214" s="160"/>
      <c r="R214" s="160"/>
      <c r="S214" s="160"/>
      <c r="T214" s="160"/>
      <c r="U214" s="232">
        <f>STDEV(L213:T213)/SQRT(COUNT(L213:T213))</f>
        <v>105.59755662104449</v>
      </c>
      <c r="V214" s="57"/>
      <c r="W214" s="230"/>
      <c r="X214" s="230"/>
      <c r="Y214" s="230"/>
      <c r="Z214" s="230"/>
      <c r="AA214" s="230"/>
      <c r="AB214" s="230"/>
      <c r="AC214" s="230"/>
      <c r="AD214" s="230"/>
      <c r="AE214" s="230"/>
      <c r="AF214" s="230"/>
      <c r="AG214" s="92"/>
      <c r="AH214" s="92"/>
      <c r="AI214" s="92"/>
      <c r="AJ214" s="92"/>
      <c r="AK214" s="92"/>
      <c r="AL214" s="92"/>
      <c r="AM214" s="92"/>
      <c r="AN214" s="92"/>
      <c r="AO214" s="92"/>
      <c r="AP214" s="92"/>
      <c r="AQ214" s="92"/>
      <c r="AR214" s="231"/>
    </row>
    <row r="215" spans="1:44">
      <c r="A215" s="233">
        <v>43725</v>
      </c>
      <c r="B215" s="234">
        <v>1.8211342592592601</v>
      </c>
      <c r="C215" s="225">
        <v>3241</v>
      </c>
      <c r="D215" s="226">
        <v>2416</v>
      </c>
      <c r="E215" s="226">
        <v>3055</v>
      </c>
      <c r="F215" s="226">
        <v>2863</v>
      </c>
      <c r="G215" s="226">
        <v>3350</v>
      </c>
      <c r="H215" s="226">
        <v>3239</v>
      </c>
      <c r="I215" s="226">
        <v>3843</v>
      </c>
      <c r="J215" s="226">
        <v>3070</v>
      </c>
      <c r="K215" s="226">
        <v>3665</v>
      </c>
      <c r="L215" s="107"/>
      <c r="M215" s="160"/>
      <c r="N215" s="160"/>
      <c r="O215" s="160"/>
      <c r="P215" s="160"/>
      <c r="Q215" s="160"/>
      <c r="R215" s="160"/>
      <c r="S215" s="160"/>
      <c r="T215" s="160"/>
      <c r="U215" s="232"/>
      <c r="V215" s="57"/>
      <c r="W215" s="230"/>
      <c r="X215" s="230"/>
      <c r="Y215" s="230"/>
      <c r="Z215" s="230"/>
      <c r="AA215" s="230"/>
      <c r="AB215" s="230"/>
      <c r="AC215" s="230"/>
      <c r="AD215" s="230"/>
      <c r="AE215" s="230"/>
      <c r="AF215" s="230"/>
      <c r="AG215" s="92"/>
      <c r="AH215" s="92"/>
      <c r="AI215" s="92"/>
      <c r="AJ215" s="92"/>
      <c r="AK215" s="92"/>
      <c r="AL215" s="92"/>
      <c r="AM215" s="92"/>
      <c r="AN215" s="92"/>
      <c r="AO215" s="92"/>
      <c r="AP215" s="92"/>
      <c r="AQ215" s="92"/>
      <c r="AR215" s="231"/>
    </row>
    <row r="216" spans="1:44">
      <c r="A216" s="233">
        <v>43725</v>
      </c>
      <c r="B216" s="234">
        <v>1.83502314814815</v>
      </c>
      <c r="C216" s="225">
        <v>2837</v>
      </c>
      <c r="D216" s="226">
        <v>2181</v>
      </c>
      <c r="E216" s="226">
        <v>2335</v>
      </c>
      <c r="F216" s="226">
        <v>3262</v>
      </c>
      <c r="G216" s="226">
        <v>3082</v>
      </c>
      <c r="H216" s="226">
        <v>3591</v>
      </c>
      <c r="I216" s="226">
        <v>4026</v>
      </c>
      <c r="J216" s="226">
        <v>2787</v>
      </c>
      <c r="K216" s="226">
        <v>3407</v>
      </c>
      <c r="L216" s="107">
        <f t="shared" ref="L216:P216" si="258">AVERAGE(C216:C218)</f>
        <v>2763.3333333333335</v>
      </c>
      <c r="M216" s="160">
        <f t="shared" si="258"/>
        <v>2347.3333333333335</v>
      </c>
      <c r="N216" s="160">
        <f t="shared" si="258"/>
        <v>2566.6666666666665</v>
      </c>
      <c r="O216" s="160">
        <f t="shared" si="258"/>
        <v>3380.3333333333335</v>
      </c>
      <c r="P216" s="160">
        <f t="shared" si="258"/>
        <v>2981</v>
      </c>
      <c r="Q216" s="160">
        <f t="shared" ref="Q216" si="259">AVERAGE(H216:H218)</f>
        <v>3371</v>
      </c>
      <c r="R216" s="160">
        <f t="shared" ref="R216" si="260">AVERAGE(I216:I218)</f>
        <v>3272</v>
      </c>
      <c r="S216" s="160">
        <f t="shared" ref="S216" si="261">AVERAGE(J216:J218)</f>
        <v>3345</v>
      </c>
      <c r="T216" s="160">
        <f t="shared" ref="T216" si="262">AVERAGE(K216:K218)</f>
        <v>3560.3333333333335</v>
      </c>
      <c r="U216" s="232">
        <f>AVERAGE(L216:T216)</f>
        <v>3065.2222222222222</v>
      </c>
      <c r="V216" s="57"/>
      <c r="W216" s="230"/>
      <c r="X216" s="230"/>
      <c r="Y216" s="230"/>
      <c r="Z216" s="230"/>
      <c r="AA216" s="230"/>
      <c r="AB216" s="230"/>
      <c r="AC216" s="230"/>
      <c r="AD216" s="230"/>
      <c r="AE216" s="230"/>
      <c r="AF216" s="230"/>
      <c r="AG216" s="92"/>
      <c r="AH216" s="92"/>
      <c r="AI216" s="92"/>
      <c r="AJ216" s="92"/>
      <c r="AK216" s="92"/>
      <c r="AL216" s="92"/>
      <c r="AM216" s="92"/>
      <c r="AN216" s="92"/>
      <c r="AO216" s="92"/>
      <c r="AP216" s="92"/>
      <c r="AQ216" s="92"/>
      <c r="AR216" s="231"/>
    </row>
    <row r="217" spans="1:44">
      <c r="A217" s="233">
        <v>43725</v>
      </c>
      <c r="B217" s="234">
        <v>1.84891203703703</v>
      </c>
      <c r="C217" s="225">
        <v>2969</v>
      </c>
      <c r="D217" s="226">
        <v>2678</v>
      </c>
      <c r="E217" s="226">
        <v>2157</v>
      </c>
      <c r="F217" s="226">
        <v>3301</v>
      </c>
      <c r="G217" s="226">
        <v>2999</v>
      </c>
      <c r="H217" s="226">
        <v>3376</v>
      </c>
      <c r="I217" s="226">
        <v>3019</v>
      </c>
      <c r="J217" s="226">
        <v>3490</v>
      </c>
      <c r="K217" s="226">
        <v>3811</v>
      </c>
      <c r="L217" s="107"/>
      <c r="M217" s="160"/>
      <c r="N217" s="160"/>
      <c r="O217" s="160"/>
      <c r="P217" s="160"/>
      <c r="Q217" s="160"/>
      <c r="R217" s="160"/>
      <c r="S217" s="160"/>
      <c r="T217" s="160"/>
      <c r="U217" s="232">
        <f>STDEV(L216:T216)/SQRT(COUNT(L216:T216))</f>
        <v>140.49096012392798</v>
      </c>
      <c r="V217" s="57"/>
      <c r="W217" s="230"/>
      <c r="X217" s="230"/>
      <c r="Y217" s="230"/>
      <c r="Z217" s="230"/>
      <c r="AA217" s="230"/>
      <c r="AB217" s="230"/>
      <c r="AC217" s="230"/>
      <c r="AD217" s="230"/>
      <c r="AE217" s="230"/>
      <c r="AF217" s="230"/>
      <c r="AG217" s="92"/>
      <c r="AH217" s="92"/>
      <c r="AI217" s="92"/>
      <c r="AJ217" s="92"/>
      <c r="AK217" s="92"/>
      <c r="AL217" s="92"/>
      <c r="AM217" s="92"/>
      <c r="AN217" s="92"/>
      <c r="AO217" s="92"/>
      <c r="AP217" s="92"/>
      <c r="AQ217" s="92"/>
      <c r="AR217" s="231"/>
    </row>
    <row r="218" spans="1:44">
      <c r="A218" s="233">
        <v>43725</v>
      </c>
      <c r="B218" s="234">
        <v>1.8628009259259199</v>
      </c>
      <c r="C218" s="225">
        <v>2484</v>
      </c>
      <c r="D218" s="226">
        <v>2183</v>
      </c>
      <c r="E218" s="226">
        <v>3208</v>
      </c>
      <c r="F218" s="226">
        <v>3578</v>
      </c>
      <c r="G218" s="226">
        <v>2862</v>
      </c>
      <c r="H218" s="226">
        <v>3146</v>
      </c>
      <c r="I218" s="226">
        <v>2771</v>
      </c>
      <c r="J218" s="226">
        <v>3758</v>
      </c>
      <c r="K218" s="226">
        <v>3463</v>
      </c>
      <c r="L218" s="107"/>
      <c r="M218" s="160"/>
      <c r="N218" s="160"/>
      <c r="O218" s="160"/>
      <c r="P218" s="160"/>
      <c r="Q218" s="160"/>
      <c r="R218" s="160"/>
      <c r="S218" s="160"/>
      <c r="T218" s="160"/>
      <c r="U218" s="232"/>
      <c r="V218" s="57"/>
      <c r="W218" s="230"/>
      <c r="X218" s="230"/>
      <c r="Y218" s="230"/>
      <c r="Z218" s="230"/>
      <c r="AA218" s="230"/>
      <c r="AB218" s="230"/>
      <c r="AC218" s="230"/>
      <c r="AD218" s="230"/>
      <c r="AE218" s="230"/>
      <c r="AF218" s="230"/>
      <c r="AG218" s="92"/>
      <c r="AH218" s="92"/>
      <c r="AI218" s="92"/>
      <c r="AJ218" s="92"/>
      <c r="AK218" s="92"/>
      <c r="AL218" s="92"/>
      <c r="AM218" s="92"/>
      <c r="AN218" s="92"/>
      <c r="AO218" s="92"/>
      <c r="AP218" s="92"/>
      <c r="AQ218" s="92"/>
      <c r="AR218" s="231"/>
    </row>
    <row r="219" spans="1:44">
      <c r="A219" s="233">
        <v>43725</v>
      </c>
      <c r="B219" s="234">
        <v>1.8766898148148099</v>
      </c>
      <c r="C219" s="225">
        <v>3226</v>
      </c>
      <c r="D219" s="226">
        <v>2227</v>
      </c>
      <c r="E219" s="226">
        <v>2577</v>
      </c>
      <c r="F219" s="226">
        <v>3123</v>
      </c>
      <c r="G219" s="226">
        <v>2493</v>
      </c>
      <c r="H219" s="226">
        <v>3004</v>
      </c>
      <c r="I219" s="226">
        <v>3709</v>
      </c>
      <c r="J219" s="226">
        <v>3265</v>
      </c>
      <c r="K219" s="226">
        <v>3927</v>
      </c>
      <c r="L219" s="107">
        <f t="shared" ref="L219:P219" si="263">AVERAGE(C219:C221)</f>
        <v>3087.6666666666665</v>
      </c>
      <c r="M219" s="160">
        <f t="shared" si="263"/>
        <v>2228.6666666666665</v>
      </c>
      <c r="N219" s="160">
        <f t="shared" si="263"/>
        <v>2619.3333333333335</v>
      </c>
      <c r="O219" s="160">
        <f t="shared" si="263"/>
        <v>3389.3333333333335</v>
      </c>
      <c r="P219" s="160">
        <f t="shared" si="263"/>
        <v>2872.3333333333335</v>
      </c>
      <c r="Q219" s="160">
        <f t="shared" ref="Q219" si="264">AVERAGE(H219:H221)</f>
        <v>3073.6666666666665</v>
      </c>
      <c r="R219" s="160">
        <f t="shared" ref="R219" si="265">AVERAGE(I219:I221)</f>
        <v>3368.3333333333335</v>
      </c>
      <c r="S219" s="160">
        <f t="shared" ref="S219" si="266">AVERAGE(J219:J221)</f>
        <v>3396.6666666666665</v>
      </c>
      <c r="T219" s="160">
        <f t="shared" ref="T219" si="267">AVERAGE(K219:K221)</f>
        <v>3396</v>
      </c>
      <c r="U219" s="232">
        <f>AVERAGE(L219:T219)</f>
        <v>3048</v>
      </c>
      <c r="V219" s="57"/>
      <c r="W219" s="230"/>
      <c r="X219" s="230"/>
      <c r="Y219" s="230"/>
      <c r="Z219" s="230"/>
      <c r="AA219" s="230"/>
      <c r="AB219" s="230"/>
      <c r="AC219" s="230"/>
      <c r="AD219" s="230"/>
      <c r="AE219" s="230"/>
      <c r="AF219" s="230"/>
      <c r="AG219" s="92"/>
      <c r="AH219" s="92"/>
      <c r="AI219" s="92"/>
      <c r="AJ219" s="92"/>
      <c r="AK219" s="92"/>
      <c r="AL219" s="92"/>
      <c r="AM219" s="92"/>
      <c r="AN219" s="92"/>
      <c r="AO219" s="92"/>
      <c r="AP219" s="92"/>
      <c r="AQ219" s="92"/>
      <c r="AR219" s="231"/>
    </row>
    <row r="220" spans="1:44">
      <c r="A220" s="233">
        <v>43725</v>
      </c>
      <c r="B220" s="234">
        <v>1.8905787037037001</v>
      </c>
      <c r="C220" s="225">
        <v>3006</v>
      </c>
      <c r="D220" s="226">
        <v>2113</v>
      </c>
      <c r="E220" s="226">
        <v>3056</v>
      </c>
      <c r="F220" s="226">
        <v>3515</v>
      </c>
      <c r="G220" s="226">
        <v>3032</v>
      </c>
      <c r="H220" s="226">
        <v>3374</v>
      </c>
      <c r="I220" s="226">
        <v>2802</v>
      </c>
      <c r="J220" s="226">
        <v>3010</v>
      </c>
      <c r="K220" s="226">
        <v>2970</v>
      </c>
      <c r="L220" s="107"/>
      <c r="M220" s="160"/>
      <c r="N220" s="160"/>
      <c r="O220" s="160"/>
      <c r="P220" s="160"/>
      <c r="Q220" s="160"/>
      <c r="R220" s="160"/>
      <c r="S220" s="160"/>
      <c r="T220" s="160"/>
      <c r="U220" s="232">
        <f>STDEV(L219:T219)/SQRT(COUNT(L219:T219))</f>
        <v>136.92797962775259</v>
      </c>
      <c r="V220" s="57"/>
      <c r="W220" s="230"/>
      <c r="X220" s="230"/>
      <c r="Y220" s="230"/>
      <c r="Z220" s="230"/>
      <c r="AA220" s="230"/>
      <c r="AB220" s="230"/>
      <c r="AC220" s="230"/>
      <c r="AD220" s="230"/>
      <c r="AE220" s="230"/>
      <c r="AF220" s="230"/>
      <c r="AG220" s="92"/>
      <c r="AH220" s="92"/>
      <c r="AI220" s="92"/>
      <c r="AJ220" s="92"/>
      <c r="AK220" s="92"/>
      <c r="AL220" s="92"/>
      <c r="AM220" s="92"/>
      <c r="AN220" s="92"/>
      <c r="AO220" s="92"/>
      <c r="AP220" s="92"/>
      <c r="AQ220" s="92"/>
      <c r="AR220" s="231"/>
    </row>
    <row r="221" spans="1:44">
      <c r="A221" s="233">
        <v>43725</v>
      </c>
      <c r="B221" s="234">
        <v>1.90446759259259</v>
      </c>
      <c r="C221" s="225">
        <v>3031</v>
      </c>
      <c r="D221" s="226">
        <v>2346</v>
      </c>
      <c r="E221" s="226">
        <v>2225</v>
      </c>
      <c r="F221" s="226">
        <v>3530</v>
      </c>
      <c r="G221" s="226">
        <v>3092</v>
      </c>
      <c r="H221" s="226">
        <v>2843</v>
      </c>
      <c r="I221" s="226">
        <v>3594</v>
      </c>
      <c r="J221" s="226">
        <v>3915</v>
      </c>
      <c r="K221" s="226">
        <v>3291</v>
      </c>
      <c r="L221" s="107"/>
      <c r="M221" s="160"/>
      <c r="N221" s="160"/>
      <c r="O221" s="160"/>
      <c r="P221" s="160"/>
      <c r="Q221" s="160"/>
      <c r="R221" s="160"/>
      <c r="S221" s="160"/>
      <c r="T221" s="160"/>
      <c r="U221" s="232"/>
      <c r="V221" s="57"/>
      <c r="W221" s="230"/>
      <c r="X221" s="230"/>
      <c r="Y221" s="230"/>
      <c r="Z221" s="230"/>
      <c r="AA221" s="230"/>
      <c r="AB221" s="230"/>
      <c r="AC221" s="230"/>
      <c r="AD221" s="230"/>
      <c r="AE221" s="230"/>
      <c r="AF221" s="230"/>
      <c r="AG221" s="92"/>
      <c r="AH221" s="92"/>
      <c r="AI221" s="92"/>
      <c r="AJ221" s="92"/>
      <c r="AK221" s="92"/>
      <c r="AL221" s="92"/>
      <c r="AM221" s="92"/>
      <c r="AN221" s="92"/>
      <c r="AO221" s="92"/>
      <c r="AP221" s="92"/>
      <c r="AQ221" s="92"/>
      <c r="AR221" s="231"/>
    </row>
    <row r="222" spans="1:44">
      <c r="A222" s="233">
        <v>43725</v>
      </c>
      <c r="B222" s="234">
        <v>1.91835648148148</v>
      </c>
      <c r="C222" s="225">
        <v>2467</v>
      </c>
      <c r="D222" s="226">
        <v>2323</v>
      </c>
      <c r="E222" s="226">
        <v>2488</v>
      </c>
      <c r="F222" s="226">
        <v>3183</v>
      </c>
      <c r="G222" s="226">
        <v>2625</v>
      </c>
      <c r="H222" s="226">
        <v>3608</v>
      </c>
      <c r="I222" s="226">
        <v>3100</v>
      </c>
      <c r="J222" s="226">
        <v>4139</v>
      </c>
      <c r="K222" s="226">
        <v>3309</v>
      </c>
      <c r="L222" s="107">
        <f t="shared" ref="L222:P222" si="268">AVERAGE(C222:C224)</f>
        <v>2416.3333333333335</v>
      </c>
      <c r="M222" s="160">
        <f t="shared" si="268"/>
        <v>1971.3333333333333</v>
      </c>
      <c r="N222" s="160">
        <f t="shared" si="268"/>
        <v>2681.6666666666665</v>
      </c>
      <c r="O222" s="160">
        <f t="shared" si="268"/>
        <v>3587.6666666666665</v>
      </c>
      <c r="P222" s="160">
        <f t="shared" si="268"/>
        <v>2894.6666666666665</v>
      </c>
      <c r="Q222" s="160">
        <f t="shared" ref="Q222" si="269">AVERAGE(H222:H224)</f>
        <v>3383</v>
      </c>
      <c r="R222" s="160">
        <f t="shared" ref="R222" si="270">AVERAGE(I222:I224)</f>
        <v>3445</v>
      </c>
      <c r="S222" s="160">
        <f t="shared" ref="S222" si="271">AVERAGE(J222:J224)</f>
        <v>3824.6666666666665</v>
      </c>
      <c r="T222" s="160">
        <f t="shared" ref="T222" si="272">AVERAGE(K222:K224)</f>
        <v>3750.6666666666665</v>
      </c>
      <c r="U222" s="232">
        <f>AVERAGE(L222:T222)</f>
        <v>3106.1111111111113</v>
      </c>
      <c r="V222" s="57"/>
      <c r="W222" s="230"/>
      <c r="X222" s="230"/>
      <c r="Y222" s="230"/>
      <c r="Z222" s="230"/>
      <c r="AA222" s="230"/>
      <c r="AB222" s="230"/>
      <c r="AC222" s="230"/>
      <c r="AD222" s="230"/>
      <c r="AE222" s="230"/>
      <c r="AF222" s="230"/>
      <c r="AG222" s="92"/>
      <c r="AH222" s="92"/>
      <c r="AI222" s="92"/>
      <c r="AJ222" s="92"/>
      <c r="AK222" s="92"/>
      <c r="AL222" s="92"/>
      <c r="AM222" s="92"/>
      <c r="AN222" s="92"/>
      <c r="AO222" s="92"/>
      <c r="AP222" s="92"/>
      <c r="AQ222" s="92"/>
      <c r="AR222" s="231"/>
    </row>
    <row r="223" spans="1:44">
      <c r="A223" s="233">
        <v>43725</v>
      </c>
      <c r="B223" s="234">
        <v>1.9322453703703699</v>
      </c>
      <c r="C223" s="225">
        <v>2522</v>
      </c>
      <c r="D223" s="226">
        <v>1703</v>
      </c>
      <c r="E223" s="226">
        <v>3350</v>
      </c>
      <c r="F223" s="226">
        <v>3885</v>
      </c>
      <c r="G223" s="226">
        <v>2419</v>
      </c>
      <c r="H223" s="226">
        <v>3712</v>
      </c>
      <c r="I223" s="226">
        <v>4012</v>
      </c>
      <c r="J223" s="226">
        <v>3231</v>
      </c>
      <c r="K223" s="226">
        <v>3164</v>
      </c>
      <c r="L223" s="107"/>
      <c r="M223" s="160"/>
      <c r="N223" s="160"/>
      <c r="O223" s="160"/>
      <c r="P223" s="160"/>
      <c r="Q223" s="160"/>
      <c r="R223" s="160"/>
      <c r="S223" s="160"/>
      <c r="T223" s="160"/>
      <c r="U223" s="232">
        <f>STDEV(L222:T222)/SQRT(COUNT(L222:T222))</f>
        <v>215.49550996439552</v>
      </c>
      <c r="V223" s="57"/>
      <c r="W223" s="230"/>
      <c r="X223" s="230"/>
      <c r="Y223" s="230"/>
      <c r="Z223" s="230"/>
      <c r="AA223" s="230"/>
      <c r="AB223" s="230"/>
      <c r="AC223" s="230"/>
      <c r="AD223" s="230"/>
      <c r="AE223" s="230"/>
      <c r="AF223" s="230"/>
      <c r="AG223" s="92"/>
      <c r="AH223" s="92"/>
      <c r="AI223" s="92"/>
      <c r="AJ223" s="92"/>
      <c r="AK223" s="92"/>
      <c r="AL223" s="92"/>
      <c r="AM223" s="92"/>
      <c r="AN223" s="92"/>
      <c r="AO223" s="92"/>
      <c r="AP223" s="92"/>
      <c r="AQ223" s="92"/>
      <c r="AR223" s="231"/>
    </row>
    <row r="224" spans="1:44">
      <c r="A224" s="233">
        <v>43725</v>
      </c>
      <c r="B224" s="234">
        <v>1.9461342592592601</v>
      </c>
      <c r="C224" s="225">
        <v>2260</v>
      </c>
      <c r="D224" s="226">
        <v>1888</v>
      </c>
      <c r="E224" s="226">
        <v>2207</v>
      </c>
      <c r="F224" s="226">
        <v>3695</v>
      </c>
      <c r="G224" s="226">
        <v>3640</v>
      </c>
      <c r="H224" s="226">
        <v>2829</v>
      </c>
      <c r="I224" s="226">
        <v>3223</v>
      </c>
      <c r="J224" s="226">
        <v>4104</v>
      </c>
      <c r="K224" s="226">
        <v>4779</v>
      </c>
      <c r="L224" s="107"/>
      <c r="M224" s="160"/>
      <c r="N224" s="160"/>
      <c r="O224" s="160"/>
      <c r="P224" s="160"/>
      <c r="Q224" s="160"/>
      <c r="R224" s="160"/>
      <c r="S224" s="160"/>
      <c r="T224" s="160"/>
      <c r="U224" s="232"/>
      <c r="V224" s="57"/>
      <c r="W224" s="230"/>
      <c r="X224" s="230"/>
      <c r="Y224" s="230"/>
      <c r="Z224" s="230"/>
      <c r="AA224" s="230"/>
      <c r="AB224" s="230"/>
      <c r="AC224" s="230"/>
      <c r="AD224" s="230"/>
      <c r="AE224" s="230"/>
      <c r="AF224" s="230"/>
      <c r="AG224" s="92"/>
      <c r="AH224" s="92"/>
      <c r="AI224" s="92"/>
      <c r="AJ224" s="92"/>
      <c r="AK224" s="92"/>
      <c r="AL224" s="92"/>
      <c r="AM224" s="92"/>
      <c r="AN224" s="92"/>
      <c r="AO224" s="92"/>
      <c r="AP224" s="92"/>
      <c r="AQ224" s="92"/>
      <c r="AR224" s="231"/>
    </row>
    <row r="225" spans="1:44">
      <c r="A225" s="233">
        <v>43725</v>
      </c>
      <c r="B225" s="234">
        <v>1.96002314814815</v>
      </c>
      <c r="C225" s="225">
        <v>3383</v>
      </c>
      <c r="D225" s="226">
        <v>3227</v>
      </c>
      <c r="E225" s="226">
        <v>2420</v>
      </c>
      <c r="F225" s="226">
        <v>2796</v>
      </c>
      <c r="G225" s="226">
        <v>2939</v>
      </c>
      <c r="H225" s="226">
        <v>2622</v>
      </c>
      <c r="I225" s="226">
        <v>4284</v>
      </c>
      <c r="J225" s="226">
        <v>3311</v>
      </c>
      <c r="K225" s="226">
        <v>3377</v>
      </c>
      <c r="L225" s="107">
        <f t="shared" ref="L225:P225" si="273">AVERAGE(C225:C227)</f>
        <v>3148.6666666666665</v>
      </c>
      <c r="M225" s="160">
        <f t="shared" si="273"/>
        <v>2915</v>
      </c>
      <c r="N225" s="160">
        <f t="shared" si="273"/>
        <v>2556.3333333333335</v>
      </c>
      <c r="O225" s="160">
        <f t="shared" si="273"/>
        <v>3078.3333333333335</v>
      </c>
      <c r="P225" s="160">
        <f t="shared" si="273"/>
        <v>3290.3333333333335</v>
      </c>
      <c r="Q225" s="160">
        <f t="shared" ref="Q225" si="274">AVERAGE(H225:H227)</f>
        <v>3092.6666666666665</v>
      </c>
      <c r="R225" s="160">
        <f t="shared" ref="R225" si="275">AVERAGE(I225:I227)</f>
        <v>3376.3333333333335</v>
      </c>
      <c r="S225" s="160">
        <f t="shared" ref="S225" si="276">AVERAGE(J225:J227)</f>
        <v>3584.3333333333335</v>
      </c>
      <c r="T225" s="160">
        <f t="shared" ref="T225" si="277">AVERAGE(K225:K227)</f>
        <v>3796.3333333333335</v>
      </c>
      <c r="U225" s="232">
        <f>AVERAGE(L225:T225)</f>
        <v>3204.2592592592591</v>
      </c>
      <c r="V225" s="57"/>
      <c r="W225" s="230"/>
      <c r="X225" s="230"/>
      <c r="Y225" s="230"/>
      <c r="Z225" s="230"/>
      <c r="AA225" s="230"/>
      <c r="AB225" s="230"/>
      <c r="AC225" s="230"/>
      <c r="AD225" s="230"/>
      <c r="AE225" s="230"/>
      <c r="AF225" s="230"/>
      <c r="AG225" s="92"/>
      <c r="AH225" s="92"/>
      <c r="AI225" s="92"/>
      <c r="AJ225" s="92"/>
      <c r="AK225" s="92"/>
      <c r="AL225" s="92"/>
      <c r="AM225" s="92"/>
      <c r="AN225" s="92"/>
      <c r="AO225" s="92"/>
      <c r="AP225" s="92"/>
      <c r="AQ225" s="92"/>
      <c r="AR225" s="231"/>
    </row>
    <row r="226" spans="1:44">
      <c r="A226" s="233">
        <v>43725</v>
      </c>
      <c r="B226" s="234">
        <v>1.97391203703703</v>
      </c>
      <c r="C226" s="225">
        <v>2551</v>
      </c>
      <c r="D226" s="226">
        <v>2348</v>
      </c>
      <c r="E226" s="226">
        <v>1894</v>
      </c>
      <c r="F226" s="226">
        <v>3571</v>
      </c>
      <c r="G226" s="226">
        <v>3994</v>
      </c>
      <c r="H226" s="226">
        <v>2768</v>
      </c>
      <c r="I226" s="226">
        <v>3067</v>
      </c>
      <c r="J226" s="226">
        <v>4131</v>
      </c>
      <c r="K226" s="226">
        <v>3371</v>
      </c>
      <c r="L226" s="107"/>
      <c r="M226" s="160"/>
      <c r="N226" s="160"/>
      <c r="O226" s="160"/>
      <c r="P226" s="160"/>
      <c r="Q226" s="160"/>
      <c r="R226" s="160"/>
      <c r="S226" s="160"/>
      <c r="T226" s="160"/>
      <c r="U226" s="232">
        <f>STDEV(L225:T225)/SQRT(COUNT(L225:T225))</f>
        <v>121.72977533462314</v>
      </c>
      <c r="V226" s="57"/>
      <c r="W226" s="230"/>
      <c r="X226" s="230"/>
      <c r="Y226" s="230"/>
      <c r="Z226" s="230"/>
      <c r="AA226" s="230"/>
      <c r="AB226" s="230"/>
      <c r="AC226" s="230"/>
      <c r="AD226" s="230"/>
      <c r="AE226" s="230"/>
      <c r="AF226" s="230"/>
      <c r="AG226" s="92"/>
      <c r="AH226" s="92"/>
      <c r="AI226" s="92"/>
      <c r="AJ226" s="92"/>
      <c r="AK226" s="92"/>
      <c r="AL226" s="92"/>
      <c r="AM226" s="92"/>
      <c r="AN226" s="92"/>
      <c r="AO226" s="92"/>
      <c r="AP226" s="92"/>
      <c r="AQ226" s="92"/>
      <c r="AR226" s="231"/>
    </row>
    <row r="227" spans="1:44">
      <c r="A227" s="233">
        <v>43725</v>
      </c>
      <c r="B227" s="234">
        <v>1.9878009259259199</v>
      </c>
      <c r="C227" s="225">
        <v>3512</v>
      </c>
      <c r="D227" s="226">
        <v>3170</v>
      </c>
      <c r="E227" s="226">
        <v>3355</v>
      </c>
      <c r="F227" s="226">
        <v>2868</v>
      </c>
      <c r="G227" s="226">
        <v>2938</v>
      </c>
      <c r="H227" s="226">
        <v>3888</v>
      </c>
      <c r="I227" s="226">
        <v>2778</v>
      </c>
      <c r="J227" s="226">
        <v>3311</v>
      </c>
      <c r="K227" s="226">
        <v>4641</v>
      </c>
      <c r="L227" s="107"/>
      <c r="M227" s="160"/>
      <c r="N227" s="160"/>
      <c r="O227" s="160"/>
      <c r="P227" s="160"/>
      <c r="Q227" s="160"/>
      <c r="R227" s="160"/>
      <c r="S227" s="160"/>
      <c r="T227" s="160"/>
      <c r="U227" s="232"/>
      <c r="V227" s="57"/>
      <c r="W227" s="230"/>
      <c r="X227" s="230"/>
      <c r="Y227" s="230"/>
      <c r="Z227" s="230"/>
      <c r="AA227" s="230"/>
      <c r="AB227" s="230"/>
      <c r="AC227" s="230"/>
      <c r="AD227" s="230"/>
      <c r="AE227" s="230"/>
      <c r="AF227" s="230"/>
      <c r="AG227" s="92"/>
      <c r="AH227" s="92"/>
      <c r="AI227" s="92"/>
      <c r="AJ227" s="92"/>
      <c r="AK227" s="92"/>
      <c r="AL227" s="92"/>
      <c r="AM227" s="92"/>
      <c r="AN227" s="92"/>
      <c r="AO227" s="92"/>
      <c r="AP227" s="92"/>
      <c r="AQ227" s="92"/>
      <c r="AR227" s="231"/>
    </row>
    <row r="228" spans="1:44">
      <c r="A228" s="233">
        <v>43726</v>
      </c>
      <c r="B228" s="234">
        <v>2.001689814814815</v>
      </c>
      <c r="C228" s="225">
        <v>3499</v>
      </c>
      <c r="D228" s="226">
        <v>1998</v>
      </c>
      <c r="E228" s="226">
        <v>3486</v>
      </c>
      <c r="F228" s="226">
        <v>2789</v>
      </c>
      <c r="G228" s="226">
        <v>2198</v>
      </c>
      <c r="H228" s="226">
        <v>3862</v>
      </c>
      <c r="I228" s="226">
        <v>2642</v>
      </c>
      <c r="J228" s="226">
        <v>3298</v>
      </c>
      <c r="K228" s="226">
        <v>3480</v>
      </c>
      <c r="L228" s="107">
        <f t="shared" ref="L228:P228" si="278">AVERAGE(C228:C230)</f>
        <v>3157.3333333333335</v>
      </c>
      <c r="M228" s="160">
        <f t="shared" si="278"/>
        <v>2106</v>
      </c>
      <c r="N228" s="160">
        <f t="shared" si="278"/>
        <v>2691.3333333333335</v>
      </c>
      <c r="O228" s="160">
        <f t="shared" si="278"/>
        <v>2988</v>
      </c>
      <c r="P228" s="160">
        <f t="shared" si="278"/>
        <v>2815.3333333333335</v>
      </c>
      <c r="Q228" s="160">
        <f t="shared" ref="Q228" si="279">AVERAGE(H228:H230)</f>
        <v>3171</v>
      </c>
      <c r="R228" s="160">
        <f t="shared" ref="R228" si="280">AVERAGE(I228:I230)</f>
        <v>2997.3333333333335</v>
      </c>
      <c r="S228" s="160">
        <f t="shared" ref="S228" si="281">AVERAGE(J228:J230)</f>
        <v>3363.3333333333335</v>
      </c>
      <c r="T228" s="160">
        <f t="shared" ref="T228" si="282">AVERAGE(K228:K230)</f>
        <v>3972.3333333333335</v>
      </c>
      <c r="U228" s="232">
        <f>AVERAGE(L228:T228)</f>
        <v>3029.1111111111109</v>
      </c>
      <c r="V228" s="57"/>
      <c r="W228" s="230"/>
      <c r="X228" s="230"/>
      <c r="Y228" s="230"/>
      <c r="Z228" s="230"/>
      <c r="AA228" s="230"/>
      <c r="AB228" s="230"/>
      <c r="AC228" s="230"/>
      <c r="AD228" s="230"/>
      <c r="AE228" s="230"/>
      <c r="AF228" s="230"/>
      <c r="AG228" s="92"/>
      <c r="AH228" s="92"/>
      <c r="AI228" s="92"/>
      <c r="AJ228" s="92"/>
      <c r="AK228" s="92"/>
      <c r="AL228" s="92"/>
      <c r="AM228" s="92"/>
      <c r="AN228" s="92"/>
      <c r="AO228" s="92"/>
      <c r="AP228" s="92"/>
      <c r="AQ228" s="92"/>
      <c r="AR228" s="231"/>
    </row>
    <row r="229" spans="1:44">
      <c r="A229" s="233">
        <v>43726</v>
      </c>
      <c r="B229" s="234">
        <v>2.0155787037036998</v>
      </c>
      <c r="C229" s="225">
        <v>3394</v>
      </c>
      <c r="D229" s="226">
        <v>2561</v>
      </c>
      <c r="E229" s="226">
        <v>2574</v>
      </c>
      <c r="F229" s="226">
        <v>2994</v>
      </c>
      <c r="G229" s="226">
        <v>3636</v>
      </c>
      <c r="H229" s="226">
        <v>2807</v>
      </c>
      <c r="I229" s="226">
        <v>2590</v>
      </c>
      <c r="J229" s="226">
        <v>2577</v>
      </c>
      <c r="K229" s="226">
        <v>4046</v>
      </c>
      <c r="L229" s="107"/>
      <c r="M229" s="160"/>
      <c r="N229" s="160"/>
      <c r="O229" s="160"/>
      <c r="P229" s="160"/>
      <c r="Q229" s="160"/>
      <c r="R229" s="160"/>
      <c r="S229" s="160"/>
      <c r="T229" s="160"/>
      <c r="U229" s="232">
        <f>STDEV(L228:T228)/SQRT(COUNT(L228:T228))</f>
        <v>168.84307675442761</v>
      </c>
      <c r="V229" s="57"/>
      <c r="W229" s="230"/>
      <c r="X229" s="230"/>
      <c r="Y229" s="230"/>
      <c r="Z229" s="230"/>
      <c r="AA229" s="230"/>
      <c r="AB229" s="230"/>
      <c r="AC229" s="230"/>
      <c r="AD229" s="230"/>
      <c r="AE229" s="230"/>
      <c r="AF229" s="230"/>
      <c r="AG229" s="92"/>
      <c r="AH229" s="92"/>
      <c r="AI229" s="92"/>
      <c r="AJ229" s="92"/>
      <c r="AK229" s="92"/>
      <c r="AL229" s="92"/>
      <c r="AM229" s="92"/>
      <c r="AN229" s="92"/>
      <c r="AO229" s="92"/>
      <c r="AP229" s="92"/>
      <c r="AQ229" s="92"/>
      <c r="AR229" s="231"/>
    </row>
    <row r="230" spans="1:44">
      <c r="A230" s="233">
        <v>43726</v>
      </c>
      <c r="B230" s="234">
        <v>2.02946759259259</v>
      </c>
      <c r="C230" s="225">
        <v>2579</v>
      </c>
      <c r="D230" s="226">
        <v>1759</v>
      </c>
      <c r="E230" s="226">
        <v>2014</v>
      </c>
      <c r="F230" s="226">
        <v>3181</v>
      </c>
      <c r="G230" s="226">
        <v>2612</v>
      </c>
      <c r="H230" s="226">
        <v>2844</v>
      </c>
      <c r="I230" s="226">
        <v>3760</v>
      </c>
      <c r="J230" s="226">
        <v>4215</v>
      </c>
      <c r="K230" s="226">
        <v>4391</v>
      </c>
      <c r="L230" s="107"/>
      <c r="M230" s="160"/>
      <c r="N230" s="160"/>
      <c r="O230" s="160"/>
      <c r="P230" s="160"/>
      <c r="Q230" s="160"/>
      <c r="R230" s="160"/>
      <c r="S230" s="160"/>
      <c r="T230" s="160"/>
      <c r="U230" s="232"/>
      <c r="V230" s="57"/>
      <c r="W230" s="230"/>
      <c r="X230" s="230"/>
      <c r="Y230" s="230"/>
      <c r="Z230" s="230"/>
      <c r="AA230" s="230"/>
      <c r="AB230" s="230"/>
      <c r="AC230" s="230"/>
      <c r="AD230" s="230"/>
      <c r="AE230" s="230"/>
      <c r="AF230" s="230"/>
      <c r="AG230" s="92"/>
      <c r="AH230" s="92"/>
      <c r="AI230" s="92"/>
      <c r="AJ230" s="92"/>
      <c r="AK230" s="92"/>
      <c r="AL230" s="92"/>
      <c r="AM230" s="92"/>
      <c r="AN230" s="92"/>
      <c r="AO230" s="92"/>
      <c r="AP230" s="92"/>
      <c r="AQ230" s="92"/>
      <c r="AR230" s="231"/>
    </row>
    <row r="231" spans="1:44">
      <c r="A231" s="233">
        <v>43726</v>
      </c>
      <c r="B231" s="234">
        <v>2.0433564814814802</v>
      </c>
      <c r="C231" s="225">
        <v>2290</v>
      </c>
      <c r="D231" s="226">
        <v>2587</v>
      </c>
      <c r="E231" s="226">
        <v>3143</v>
      </c>
      <c r="F231" s="226">
        <v>3930</v>
      </c>
      <c r="G231" s="226">
        <v>2181</v>
      </c>
      <c r="H231" s="226">
        <v>2888</v>
      </c>
      <c r="I231" s="226">
        <v>3447</v>
      </c>
      <c r="J231" s="226">
        <v>3305</v>
      </c>
      <c r="K231" s="226">
        <v>2941</v>
      </c>
      <c r="L231" s="107">
        <f t="shared" ref="L231:P231" si="283">AVERAGE(C231:C233)</f>
        <v>2598.6666666666665</v>
      </c>
      <c r="M231" s="160">
        <f t="shared" si="283"/>
        <v>2809</v>
      </c>
      <c r="N231" s="160">
        <f t="shared" si="283"/>
        <v>3148.3333333333335</v>
      </c>
      <c r="O231" s="160">
        <f t="shared" si="283"/>
        <v>3430</v>
      </c>
      <c r="P231" s="160">
        <f t="shared" si="283"/>
        <v>3145.3333333333335</v>
      </c>
      <c r="Q231" s="160">
        <f t="shared" ref="Q231" si="284">AVERAGE(H231:H233)</f>
        <v>3128.6666666666665</v>
      </c>
      <c r="R231" s="160">
        <f t="shared" ref="R231" si="285">AVERAGE(I231:I233)</f>
        <v>3734</v>
      </c>
      <c r="S231" s="160">
        <f t="shared" ref="S231" si="286">AVERAGE(J231:J233)</f>
        <v>3574.3333333333335</v>
      </c>
      <c r="T231" s="160">
        <f t="shared" ref="T231" si="287">AVERAGE(K231:K233)</f>
        <v>3099.3333333333335</v>
      </c>
      <c r="U231" s="232">
        <f>AVERAGE(L231:T231)</f>
        <v>3185.2962962962961</v>
      </c>
      <c r="V231" s="57"/>
      <c r="W231" s="230"/>
      <c r="X231" s="230"/>
      <c r="Y231" s="230"/>
      <c r="Z231" s="230"/>
      <c r="AA231" s="230"/>
      <c r="AB231" s="230"/>
      <c r="AC231" s="230"/>
      <c r="AD231" s="230"/>
      <c r="AE231" s="230"/>
      <c r="AF231" s="230"/>
      <c r="AG231" s="92"/>
      <c r="AH231" s="92"/>
      <c r="AI231" s="92"/>
      <c r="AJ231" s="92"/>
      <c r="AK231" s="92"/>
      <c r="AL231" s="92"/>
      <c r="AM231" s="92"/>
      <c r="AN231" s="92"/>
      <c r="AO231" s="92"/>
      <c r="AP231" s="92"/>
      <c r="AQ231" s="92"/>
      <c r="AR231" s="231"/>
    </row>
    <row r="232" spans="1:44">
      <c r="A232" s="233">
        <v>43726</v>
      </c>
      <c r="B232" s="234">
        <v>2.0572453703703699</v>
      </c>
      <c r="C232" s="225">
        <v>2132</v>
      </c>
      <c r="D232" s="226">
        <v>3410</v>
      </c>
      <c r="E232" s="226">
        <v>2840</v>
      </c>
      <c r="F232" s="226">
        <v>3804</v>
      </c>
      <c r="G232" s="226">
        <v>2938</v>
      </c>
      <c r="H232" s="226">
        <v>3491</v>
      </c>
      <c r="I232" s="226">
        <v>3571</v>
      </c>
      <c r="J232" s="226">
        <v>3762</v>
      </c>
      <c r="K232" s="226">
        <v>2926</v>
      </c>
      <c r="L232" s="107"/>
      <c r="M232" s="160"/>
      <c r="N232" s="160"/>
      <c r="O232" s="160"/>
      <c r="P232" s="160"/>
      <c r="Q232" s="160"/>
      <c r="R232" s="160"/>
      <c r="S232" s="160"/>
      <c r="T232" s="160"/>
      <c r="U232" s="232">
        <f>STDEV(L231:T231)/SQRT(COUNT(L231:T231))</f>
        <v>118.5326105626806</v>
      </c>
      <c r="V232" s="57"/>
      <c r="W232" s="230"/>
      <c r="X232" s="230"/>
      <c r="Y232" s="230"/>
      <c r="Z232" s="230"/>
      <c r="AA232" s="230"/>
      <c r="AB232" s="230"/>
      <c r="AC232" s="230"/>
      <c r="AD232" s="230"/>
      <c r="AE232" s="230"/>
      <c r="AF232" s="230"/>
      <c r="AG232" s="92"/>
      <c r="AH232" s="92"/>
      <c r="AI232" s="92"/>
      <c r="AJ232" s="92"/>
      <c r="AK232" s="92"/>
      <c r="AL232" s="92"/>
      <c r="AM232" s="92"/>
      <c r="AN232" s="92"/>
      <c r="AO232" s="92"/>
      <c r="AP232" s="92"/>
      <c r="AQ232" s="92"/>
      <c r="AR232" s="231"/>
    </row>
    <row r="233" spans="1:44">
      <c r="A233" s="233">
        <v>43726</v>
      </c>
      <c r="B233" s="234">
        <v>2.0711342592592601</v>
      </c>
      <c r="C233" s="225">
        <v>3374</v>
      </c>
      <c r="D233" s="226">
        <v>2430</v>
      </c>
      <c r="E233" s="226">
        <v>3462</v>
      </c>
      <c r="F233" s="226">
        <v>2556</v>
      </c>
      <c r="G233" s="226">
        <v>4317</v>
      </c>
      <c r="H233" s="226">
        <v>3007</v>
      </c>
      <c r="I233" s="226">
        <v>4184</v>
      </c>
      <c r="J233" s="226">
        <v>3656</v>
      </c>
      <c r="K233" s="226">
        <v>3431</v>
      </c>
      <c r="L233" s="107"/>
      <c r="M233" s="160"/>
      <c r="N233" s="160"/>
      <c r="O233" s="160"/>
      <c r="P233" s="160"/>
      <c r="Q233" s="160"/>
      <c r="R233" s="160"/>
      <c r="S233" s="160"/>
      <c r="T233" s="160"/>
      <c r="U233" s="232"/>
      <c r="V233" s="57"/>
      <c r="W233" s="230"/>
      <c r="X233" s="230"/>
      <c r="Y233" s="230"/>
      <c r="Z233" s="230"/>
      <c r="AA233" s="230"/>
      <c r="AB233" s="230"/>
      <c r="AC233" s="230"/>
      <c r="AD233" s="230"/>
      <c r="AE233" s="230"/>
      <c r="AF233" s="230"/>
      <c r="AG233" s="92"/>
      <c r="AH233" s="92"/>
      <c r="AI233" s="92"/>
      <c r="AJ233" s="92"/>
      <c r="AK233" s="92"/>
      <c r="AL233" s="92"/>
      <c r="AM233" s="92"/>
      <c r="AN233" s="92"/>
      <c r="AO233" s="92"/>
      <c r="AP233" s="92"/>
      <c r="AQ233" s="92"/>
      <c r="AR233" s="231"/>
    </row>
    <row r="234" spans="1:44">
      <c r="A234" s="233">
        <v>43726</v>
      </c>
      <c r="B234" s="234">
        <v>2.0850231481481498</v>
      </c>
      <c r="C234" s="225">
        <v>2488</v>
      </c>
      <c r="D234" s="226">
        <v>1934</v>
      </c>
      <c r="E234" s="226">
        <v>2555</v>
      </c>
      <c r="F234" s="226">
        <v>2748</v>
      </c>
      <c r="G234" s="226">
        <v>2516</v>
      </c>
      <c r="H234" s="226">
        <v>2669</v>
      </c>
      <c r="I234" s="226">
        <v>3277</v>
      </c>
      <c r="J234" s="226">
        <v>2816</v>
      </c>
      <c r="K234" s="226">
        <v>4597</v>
      </c>
      <c r="L234" s="107">
        <f t="shared" ref="L234:P234" si="288">AVERAGE(C234:C236)</f>
        <v>2309.6666666666665</v>
      </c>
      <c r="M234" s="160">
        <f t="shared" si="288"/>
        <v>2547.6666666666665</v>
      </c>
      <c r="N234" s="160">
        <f t="shared" si="288"/>
        <v>2650.3333333333335</v>
      </c>
      <c r="O234" s="160">
        <f t="shared" si="288"/>
        <v>3121.6666666666665</v>
      </c>
      <c r="P234" s="160">
        <f t="shared" si="288"/>
        <v>3046.3333333333335</v>
      </c>
      <c r="Q234" s="160">
        <f t="shared" ref="Q234" si="289">AVERAGE(H234:H236)</f>
        <v>3402.6666666666665</v>
      </c>
      <c r="R234" s="160">
        <f t="shared" ref="R234" si="290">AVERAGE(I234:I236)</f>
        <v>2941</v>
      </c>
      <c r="S234" s="160">
        <f t="shared" ref="S234" si="291">AVERAGE(J234:J236)</f>
        <v>3348.6666666666665</v>
      </c>
      <c r="T234" s="160">
        <f t="shared" ref="T234" si="292">AVERAGE(K234:K236)</f>
        <v>3402.3333333333335</v>
      </c>
      <c r="U234" s="232">
        <f>AVERAGE(L234:T234)</f>
        <v>2974.4814814814813</v>
      </c>
      <c r="V234" s="57"/>
      <c r="W234" s="230"/>
      <c r="X234" s="230"/>
      <c r="Y234" s="230"/>
      <c r="Z234" s="230"/>
      <c r="AA234" s="230"/>
      <c r="AB234" s="230"/>
      <c r="AC234" s="230"/>
      <c r="AD234" s="230"/>
      <c r="AE234" s="230"/>
      <c r="AF234" s="230"/>
      <c r="AG234" s="92"/>
      <c r="AH234" s="92"/>
      <c r="AI234" s="92"/>
      <c r="AJ234" s="92"/>
      <c r="AK234" s="92"/>
      <c r="AL234" s="92"/>
      <c r="AM234" s="92"/>
      <c r="AN234" s="92"/>
      <c r="AO234" s="92"/>
      <c r="AP234" s="92"/>
      <c r="AQ234" s="92"/>
      <c r="AR234" s="231"/>
    </row>
    <row r="235" spans="1:44">
      <c r="A235" s="233">
        <v>43726</v>
      </c>
      <c r="B235" s="234">
        <v>2.0989120370370302</v>
      </c>
      <c r="C235" s="225">
        <v>2197</v>
      </c>
      <c r="D235" s="226">
        <v>2316</v>
      </c>
      <c r="E235" s="226">
        <v>2137</v>
      </c>
      <c r="F235" s="226">
        <v>2755</v>
      </c>
      <c r="G235" s="226">
        <v>3391</v>
      </c>
      <c r="H235" s="226">
        <v>3870</v>
      </c>
      <c r="I235" s="226">
        <v>3057</v>
      </c>
      <c r="J235" s="226">
        <v>4219</v>
      </c>
      <c r="K235" s="226">
        <v>3089</v>
      </c>
      <c r="L235" s="107"/>
      <c r="M235" s="160"/>
      <c r="N235" s="160"/>
      <c r="O235" s="160"/>
      <c r="P235" s="160"/>
      <c r="Q235" s="160"/>
      <c r="R235" s="160"/>
      <c r="S235" s="160"/>
      <c r="T235" s="160"/>
      <c r="U235" s="232">
        <f>STDEV(L234:T234)/SQRT(COUNT(L234:T234))</f>
        <v>132.47552896680435</v>
      </c>
      <c r="V235" s="57"/>
      <c r="W235" s="230"/>
      <c r="X235" s="230"/>
      <c r="Y235" s="230"/>
      <c r="Z235" s="230"/>
      <c r="AA235" s="230"/>
      <c r="AB235" s="230"/>
      <c r="AC235" s="230"/>
      <c r="AD235" s="230"/>
      <c r="AE235" s="230"/>
      <c r="AF235" s="230"/>
      <c r="AG235" s="92"/>
      <c r="AH235" s="92"/>
      <c r="AI235" s="92"/>
      <c r="AJ235" s="92"/>
      <c r="AK235" s="92"/>
      <c r="AL235" s="92"/>
      <c r="AM235" s="92"/>
      <c r="AN235" s="92"/>
      <c r="AO235" s="92"/>
      <c r="AP235" s="92"/>
      <c r="AQ235" s="92"/>
      <c r="AR235" s="231"/>
    </row>
    <row r="236" spans="1:44">
      <c r="A236" s="233">
        <v>43726</v>
      </c>
      <c r="B236" s="234">
        <v>2.1128009259259199</v>
      </c>
      <c r="C236" s="225">
        <v>2244</v>
      </c>
      <c r="D236" s="226">
        <v>3393</v>
      </c>
      <c r="E236" s="226">
        <v>3259</v>
      </c>
      <c r="F236" s="226">
        <v>3862</v>
      </c>
      <c r="G236" s="226">
        <v>3232</v>
      </c>
      <c r="H236" s="226">
        <v>3669</v>
      </c>
      <c r="I236" s="226">
        <v>2489</v>
      </c>
      <c r="J236" s="226">
        <v>3011</v>
      </c>
      <c r="K236" s="226">
        <v>2521</v>
      </c>
      <c r="L236" s="107"/>
      <c r="M236" s="160"/>
      <c r="N236" s="160"/>
      <c r="O236" s="160"/>
      <c r="P236" s="160"/>
      <c r="Q236" s="160"/>
      <c r="R236" s="160"/>
      <c r="S236" s="160"/>
      <c r="T236" s="160"/>
      <c r="U236" s="232"/>
      <c r="V236" s="57"/>
      <c r="W236" s="230"/>
      <c r="X236" s="230"/>
      <c r="Y236" s="230"/>
      <c r="Z236" s="230"/>
      <c r="AA236" s="230"/>
      <c r="AB236" s="230"/>
      <c r="AC236" s="230"/>
      <c r="AD236" s="230"/>
      <c r="AE236" s="230"/>
      <c r="AF236" s="230"/>
      <c r="AG236" s="92"/>
      <c r="AH236" s="92"/>
      <c r="AI236" s="92"/>
      <c r="AJ236" s="92"/>
      <c r="AK236" s="92"/>
      <c r="AL236" s="92"/>
      <c r="AM236" s="92"/>
      <c r="AN236" s="92"/>
      <c r="AO236" s="92"/>
      <c r="AP236" s="92"/>
      <c r="AQ236" s="92"/>
      <c r="AR236" s="231"/>
    </row>
    <row r="237" spans="1:44">
      <c r="A237" s="233">
        <v>43726</v>
      </c>
      <c r="B237" s="234">
        <v>2.1266898148148101</v>
      </c>
      <c r="C237" s="225">
        <v>3388</v>
      </c>
      <c r="D237" s="226">
        <v>2551</v>
      </c>
      <c r="E237" s="226">
        <v>2168</v>
      </c>
      <c r="F237" s="226">
        <v>3645</v>
      </c>
      <c r="G237" s="226">
        <v>2017</v>
      </c>
      <c r="H237" s="226">
        <v>3662</v>
      </c>
      <c r="I237" s="226">
        <v>2419</v>
      </c>
      <c r="J237" s="226">
        <v>3936</v>
      </c>
      <c r="K237" s="226">
        <v>4608</v>
      </c>
      <c r="L237" s="107">
        <f t="shared" ref="L237:P237" si="293">AVERAGE(C237:C239)</f>
        <v>2849.3333333333335</v>
      </c>
      <c r="M237" s="160">
        <f t="shared" si="293"/>
        <v>2413.6666666666665</v>
      </c>
      <c r="N237" s="160">
        <f t="shared" si="293"/>
        <v>2573.6666666666665</v>
      </c>
      <c r="O237" s="160">
        <f t="shared" si="293"/>
        <v>3006.3333333333335</v>
      </c>
      <c r="P237" s="160">
        <f t="shared" si="293"/>
        <v>2421</v>
      </c>
      <c r="Q237" s="160">
        <f t="shared" ref="Q237" si="294">AVERAGE(H237:H239)</f>
        <v>2945.3333333333335</v>
      </c>
      <c r="R237" s="160">
        <f t="shared" ref="R237" si="295">AVERAGE(I237:I239)</f>
        <v>2780.6666666666665</v>
      </c>
      <c r="S237" s="160">
        <f t="shared" ref="S237" si="296">AVERAGE(J237:J239)</f>
        <v>3317</v>
      </c>
      <c r="T237" s="160">
        <f t="shared" ref="T237" si="297">AVERAGE(K237:K239)</f>
        <v>4303.333333333333</v>
      </c>
      <c r="U237" s="232">
        <f>AVERAGE(L237:T237)</f>
        <v>2956.7037037037035</v>
      </c>
      <c r="V237" s="57"/>
      <c r="W237" s="230"/>
      <c r="X237" s="230"/>
      <c r="Y237" s="230"/>
      <c r="Z237" s="230"/>
      <c r="AA237" s="230"/>
      <c r="AB237" s="230"/>
      <c r="AC237" s="230"/>
      <c r="AD237" s="230"/>
      <c r="AE237" s="230"/>
      <c r="AF237" s="230"/>
      <c r="AG237" s="92"/>
      <c r="AH237" s="92"/>
      <c r="AI237" s="92"/>
      <c r="AJ237" s="92"/>
      <c r="AK237" s="92"/>
      <c r="AL237" s="92"/>
      <c r="AM237" s="92"/>
      <c r="AN237" s="92"/>
      <c r="AO237" s="92"/>
      <c r="AP237" s="92"/>
      <c r="AQ237" s="92"/>
      <c r="AR237" s="231"/>
    </row>
    <row r="238" spans="1:44">
      <c r="A238" s="233">
        <v>43726</v>
      </c>
      <c r="B238" s="234">
        <v>2.1405787037036998</v>
      </c>
      <c r="C238" s="225">
        <v>2664</v>
      </c>
      <c r="D238" s="226">
        <v>1944</v>
      </c>
      <c r="E238" s="226">
        <v>3004</v>
      </c>
      <c r="F238" s="226">
        <v>2687</v>
      </c>
      <c r="G238" s="226">
        <v>3226</v>
      </c>
      <c r="H238" s="226">
        <v>2629</v>
      </c>
      <c r="I238" s="226">
        <v>2553</v>
      </c>
      <c r="J238" s="226">
        <v>2869</v>
      </c>
      <c r="K238" s="226">
        <v>3860</v>
      </c>
      <c r="L238" s="107"/>
      <c r="M238" s="160"/>
      <c r="N238" s="160"/>
      <c r="O238" s="160"/>
      <c r="P238" s="160"/>
      <c r="Q238" s="160"/>
      <c r="R238" s="160"/>
      <c r="S238" s="160"/>
      <c r="T238" s="160"/>
      <c r="U238" s="232">
        <f>STDEV(L237:T237)/SQRT(COUNT(L237:T237))</f>
        <v>194.25497470825033</v>
      </c>
      <c r="V238" s="57"/>
      <c r="W238" s="230"/>
      <c r="X238" s="230"/>
      <c r="Y238" s="230"/>
      <c r="Z238" s="230"/>
      <c r="AA238" s="230"/>
      <c r="AB238" s="230"/>
      <c r="AC238" s="230"/>
      <c r="AD238" s="230"/>
      <c r="AE238" s="230"/>
      <c r="AF238" s="230"/>
      <c r="AG238" s="92"/>
      <c r="AH238" s="92"/>
      <c r="AI238" s="92"/>
      <c r="AJ238" s="92"/>
      <c r="AK238" s="92"/>
      <c r="AL238" s="92"/>
      <c r="AM238" s="92"/>
      <c r="AN238" s="92"/>
      <c r="AO238" s="92"/>
      <c r="AP238" s="92"/>
      <c r="AQ238" s="92"/>
      <c r="AR238" s="231"/>
    </row>
    <row r="239" spans="1:44">
      <c r="A239" s="233">
        <v>43726</v>
      </c>
      <c r="B239" s="234">
        <v>2.15446759259259</v>
      </c>
      <c r="C239" s="225">
        <v>2496</v>
      </c>
      <c r="D239" s="226">
        <v>2746</v>
      </c>
      <c r="E239" s="226">
        <v>2549</v>
      </c>
      <c r="F239" s="226">
        <v>2687</v>
      </c>
      <c r="G239" s="226">
        <v>2020</v>
      </c>
      <c r="H239" s="226">
        <v>2545</v>
      </c>
      <c r="I239" s="226">
        <v>3370</v>
      </c>
      <c r="J239" s="226">
        <v>3146</v>
      </c>
      <c r="K239" s="226">
        <v>4442</v>
      </c>
      <c r="L239" s="107"/>
      <c r="M239" s="160"/>
      <c r="N239" s="160"/>
      <c r="O239" s="160"/>
      <c r="P239" s="160"/>
      <c r="Q239" s="160"/>
      <c r="R239" s="160"/>
      <c r="S239" s="160"/>
      <c r="T239" s="160"/>
      <c r="U239" s="232"/>
      <c r="V239" s="57"/>
      <c r="W239" s="230"/>
      <c r="X239" s="230"/>
      <c r="Y239" s="230"/>
      <c r="Z239" s="230"/>
      <c r="AA239" s="230"/>
      <c r="AB239" s="230"/>
      <c r="AC239" s="230"/>
      <c r="AD239" s="230"/>
      <c r="AE239" s="230"/>
      <c r="AF239" s="230"/>
      <c r="AG239" s="92"/>
      <c r="AH239" s="92"/>
      <c r="AI239" s="92"/>
      <c r="AJ239" s="92"/>
      <c r="AK239" s="92"/>
      <c r="AL239" s="92"/>
      <c r="AM239" s="92"/>
      <c r="AN239" s="92"/>
      <c r="AO239" s="92"/>
      <c r="AP239" s="92"/>
      <c r="AQ239" s="92"/>
      <c r="AR239" s="231"/>
    </row>
    <row r="240" spans="1:44">
      <c r="A240" s="233">
        <v>43726</v>
      </c>
      <c r="B240" s="234">
        <v>2.1683564814814802</v>
      </c>
      <c r="C240" s="225">
        <v>2544</v>
      </c>
      <c r="D240" s="226">
        <v>2229</v>
      </c>
      <c r="E240" s="226">
        <v>2041</v>
      </c>
      <c r="F240" s="226">
        <v>3927</v>
      </c>
      <c r="G240" s="226">
        <v>1926</v>
      </c>
      <c r="H240" s="226">
        <v>2429</v>
      </c>
      <c r="I240" s="226">
        <v>3471</v>
      </c>
      <c r="J240" s="226">
        <v>2987</v>
      </c>
      <c r="K240" s="226">
        <v>3559</v>
      </c>
      <c r="L240" s="107">
        <f t="shared" ref="L240:P240" si="298">AVERAGE(C240:C242)</f>
        <v>3051.3333333333335</v>
      </c>
      <c r="M240" s="160">
        <f t="shared" si="298"/>
        <v>2820.6666666666665</v>
      </c>
      <c r="N240" s="160">
        <f t="shared" si="298"/>
        <v>2923.6666666666665</v>
      </c>
      <c r="O240" s="160">
        <f t="shared" si="298"/>
        <v>3296.3333333333335</v>
      </c>
      <c r="P240" s="160">
        <f t="shared" si="298"/>
        <v>3251</v>
      </c>
      <c r="Q240" s="160">
        <f t="shared" ref="Q240" si="299">AVERAGE(H240:H242)</f>
        <v>3515</v>
      </c>
      <c r="R240" s="160">
        <f t="shared" ref="R240" si="300">AVERAGE(I240:I242)</f>
        <v>3401</v>
      </c>
      <c r="S240" s="160">
        <f t="shared" ref="S240" si="301">AVERAGE(J240:J242)</f>
        <v>3653</v>
      </c>
      <c r="T240" s="160">
        <f t="shared" ref="T240" si="302">AVERAGE(K240:K242)</f>
        <v>3581.6666666666665</v>
      </c>
      <c r="U240" s="232">
        <f>AVERAGE(L240:T240)</f>
        <v>3277.0740740740744</v>
      </c>
      <c r="V240" s="57"/>
      <c r="W240" s="230"/>
      <c r="X240" s="230"/>
      <c r="Y240" s="230"/>
      <c r="Z240" s="230"/>
      <c r="AA240" s="230"/>
      <c r="AB240" s="230"/>
      <c r="AC240" s="230"/>
      <c r="AD240" s="230"/>
      <c r="AE240" s="230"/>
      <c r="AF240" s="230"/>
      <c r="AG240" s="92"/>
      <c r="AH240" s="92"/>
      <c r="AI240" s="92"/>
      <c r="AJ240" s="92"/>
      <c r="AK240" s="92"/>
      <c r="AL240" s="92"/>
      <c r="AM240" s="92"/>
      <c r="AN240" s="92"/>
      <c r="AO240" s="92"/>
      <c r="AP240" s="92"/>
      <c r="AQ240" s="92"/>
      <c r="AR240" s="231"/>
    </row>
    <row r="241" spans="1:44">
      <c r="A241" s="233">
        <v>43726</v>
      </c>
      <c r="B241" s="234">
        <v>2.1822453703703699</v>
      </c>
      <c r="C241" s="225">
        <v>3366</v>
      </c>
      <c r="D241" s="226">
        <v>3179</v>
      </c>
      <c r="E241" s="226">
        <v>3452</v>
      </c>
      <c r="F241" s="226">
        <v>3353</v>
      </c>
      <c r="G241" s="226">
        <v>3510</v>
      </c>
      <c r="H241" s="226">
        <v>4085</v>
      </c>
      <c r="I241" s="226">
        <v>3994</v>
      </c>
      <c r="J241" s="226">
        <v>3273</v>
      </c>
      <c r="K241" s="226">
        <v>4130</v>
      </c>
      <c r="L241" s="107"/>
      <c r="M241" s="160"/>
      <c r="N241" s="160"/>
      <c r="O241" s="160"/>
      <c r="P241" s="160"/>
      <c r="Q241" s="160"/>
      <c r="R241" s="160"/>
      <c r="S241" s="160"/>
      <c r="T241" s="160"/>
      <c r="U241" s="232">
        <f>STDEV(L240:T240)/SQRT(COUNT(L240:T240))</f>
        <v>97.985082918895216</v>
      </c>
      <c r="V241" s="57"/>
      <c r="W241" s="230"/>
      <c r="X241" s="230"/>
      <c r="Y241" s="230"/>
      <c r="Z241" s="230"/>
      <c r="AA241" s="230"/>
      <c r="AB241" s="230"/>
      <c r="AC241" s="230"/>
      <c r="AD241" s="230"/>
      <c r="AE241" s="230"/>
      <c r="AF241" s="230"/>
      <c r="AG241" s="92"/>
      <c r="AH241" s="92"/>
      <c r="AI241" s="92"/>
      <c r="AJ241" s="92"/>
      <c r="AK241" s="92"/>
      <c r="AL241" s="92"/>
      <c r="AM241" s="92"/>
      <c r="AN241" s="92"/>
      <c r="AO241" s="92"/>
      <c r="AP241" s="92"/>
      <c r="AQ241" s="92"/>
      <c r="AR241" s="231"/>
    </row>
    <row r="242" spans="1:44">
      <c r="A242" s="233">
        <v>43726</v>
      </c>
      <c r="B242" s="234">
        <v>2.1961342592592601</v>
      </c>
      <c r="C242" s="225">
        <v>3244</v>
      </c>
      <c r="D242" s="226">
        <v>3054</v>
      </c>
      <c r="E242" s="226">
        <v>3278</v>
      </c>
      <c r="F242" s="226">
        <v>2609</v>
      </c>
      <c r="G242" s="226">
        <v>4317</v>
      </c>
      <c r="H242" s="226">
        <v>4031</v>
      </c>
      <c r="I242" s="226">
        <v>2738</v>
      </c>
      <c r="J242" s="226">
        <v>4699</v>
      </c>
      <c r="K242" s="226">
        <v>3056</v>
      </c>
      <c r="L242" s="107"/>
      <c r="M242" s="160"/>
      <c r="N242" s="160"/>
      <c r="O242" s="160"/>
      <c r="P242" s="160"/>
      <c r="Q242" s="160"/>
      <c r="R242" s="160"/>
      <c r="S242" s="160"/>
      <c r="T242" s="160"/>
      <c r="U242" s="232"/>
      <c r="V242" s="57"/>
      <c r="W242" s="230"/>
      <c r="X242" s="230"/>
      <c r="Y242" s="230"/>
      <c r="Z242" s="230"/>
      <c r="AA242" s="230"/>
      <c r="AB242" s="230"/>
      <c r="AC242" s="230"/>
      <c r="AD242" s="230"/>
      <c r="AE242" s="230"/>
      <c r="AF242" s="230"/>
      <c r="AG242" s="92"/>
      <c r="AH242" s="92"/>
      <c r="AI242" s="92"/>
      <c r="AJ242" s="92"/>
      <c r="AK242" s="92"/>
      <c r="AL242" s="92"/>
      <c r="AM242" s="92"/>
      <c r="AN242" s="92"/>
      <c r="AO242" s="92"/>
      <c r="AP242" s="92"/>
      <c r="AQ242" s="92"/>
      <c r="AR242" s="231"/>
    </row>
    <row r="243" spans="1:44">
      <c r="A243" s="233">
        <v>43726</v>
      </c>
      <c r="B243" s="234">
        <v>2.21002314814814</v>
      </c>
      <c r="C243" s="225">
        <v>3052</v>
      </c>
      <c r="D243" s="226">
        <v>1951</v>
      </c>
      <c r="E243" s="226">
        <v>2323</v>
      </c>
      <c r="F243" s="226">
        <v>3689</v>
      </c>
      <c r="G243" s="226">
        <v>2471</v>
      </c>
      <c r="H243" s="226">
        <v>2638</v>
      </c>
      <c r="I243" s="226">
        <v>2481</v>
      </c>
      <c r="J243" s="226">
        <v>3133</v>
      </c>
      <c r="K243" s="226">
        <v>2842</v>
      </c>
      <c r="L243" s="107">
        <f t="shared" ref="L243:P243" si="303">AVERAGE(C243:C245)</f>
        <v>2434.6666666666665</v>
      </c>
      <c r="M243" s="160">
        <f t="shared" si="303"/>
        <v>1873.6666666666667</v>
      </c>
      <c r="N243" s="160">
        <f t="shared" si="303"/>
        <v>2430.3333333333335</v>
      </c>
      <c r="O243" s="160">
        <f t="shared" si="303"/>
        <v>3009</v>
      </c>
      <c r="P243" s="160">
        <f t="shared" si="303"/>
        <v>2650.3333333333335</v>
      </c>
      <c r="Q243" s="160">
        <f t="shared" ref="Q243" si="304">AVERAGE(H243:H245)</f>
        <v>2325.6666666666665</v>
      </c>
      <c r="R243" s="160">
        <f t="shared" ref="R243" si="305">AVERAGE(I243:I245)</f>
        <v>2244.3333333333335</v>
      </c>
      <c r="S243" s="160">
        <f t="shared" ref="S243" si="306">AVERAGE(J243:J245)</f>
        <v>3228</v>
      </c>
      <c r="T243" s="160">
        <f t="shared" ref="T243" si="307">AVERAGE(K243:K245)</f>
        <v>2984.6666666666665</v>
      </c>
      <c r="U243" s="232">
        <f>AVERAGE(L243:T243)</f>
        <v>2575.6296296296296</v>
      </c>
      <c r="V243" s="57"/>
      <c r="W243" s="230"/>
      <c r="X243" s="230"/>
      <c r="Y243" s="230"/>
      <c r="Z243" s="230"/>
      <c r="AA243" s="230"/>
      <c r="AB243" s="230"/>
      <c r="AC243" s="230"/>
      <c r="AD243" s="230"/>
      <c r="AE243" s="230"/>
      <c r="AF243" s="230"/>
      <c r="AG243" s="92"/>
      <c r="AH243" s="92"/>
      <c r="AI243" s="92"/>
      <c r="AJ243" s="92"/>
      <c r="AK243" s="92"/>
      <c r="AL243" s="92"/>
      <c r="AM243" s="92"/>
      <c r="AN243" s="92"/>
      <c r="AO243" s="92"/>
      <c r="AP243" s="92"/>
      <c r="AQ243" s="92"/>
      <c r="AR243" s="231"/>
    </row>
    <row r="244" spans="1:44">
      <c r="A244" s="233">
        <v>43726</v>
      </c>
      <c r="B244" s="234">
        <v>2.2239120370370302</v>
      </c>
      <c r="C244" s="225">
        <v>2275</v>
      </c>
      <c r="D244" s="226">
        <v>1821</v>
      </c>
      <c r="E244" s="226">
        <v>2169</v>
      </c>
      <c r="F244" s="226">
        <v>2696</v>
      </c>
      <c r="G244" s="226">
        <v>3577</v>
      </c>
      <c r="H244" s="226">
        <v>2250</v>
      </c>
      <c r="I244" s="226">
        <v>2150</v>
      </c>
      <c r="J244" s="226">
        <v>3754</v>
      </c>
      <c r="K244" s="226">
        <v>2662</v>
      </c>
      <c r="L244" s="107"/>
      <c r="M244" s="160"/>
      <c r="N244" s="160"/>
      <c r="O244" s="160"/>
      <c r="P244" s="160"/>
      <c r="Q244" s="160"/>
      <c r="R244" s="160"/>
      <c r="S244" s="160"/>
      <c r="T244" s="160"/>
      <c r="U244" s="232">
        <f>STDEV(L243:T243)/SQRT(COUNT(L243:T243))</f>
        <v>143.96475310705128</v>
      </c>
      <c r="V244" s="57"/>
      <c r="W244" s="230"/>
      <c r="X244" s="230"/>
      <c r="Y244" s="230"/>
      <c r="Z244" s="230"/>
      <c r="AA244" s="230"/>
      <c r="AB244" s="230"/>
      <c r="AC244" s="230"/>
      <c r="AD244" s="230"/>
      <c r="AE244" s="230"/>
      <c r="AF244" s="230"/>
      <c r="AG244" s="92"/>
      <c r="AH244" s="92"/>
      <c r="AI244" s="92"/>
      <c r="AJ244" s="92"/>
      <c r="AK244" s="92"/>
      <c r="AL244" s="92"/>
      <c r="AM244" s="92"/>
      <c r="AN244" s="92"/>
      <c r="AO244" s="92"/>
      <c r="AP244" s="92"/>
      <c r="AQ244" s="92"/>
      <c r="AR244" s="231"/>
    </row>
    <row r="245" spans="1:44">
      <c r="A245" s="233">
        <v>43726</v>
      </c>
      <c r="B245" s="234">
        <v>2.2378009259259199</v>
      </c>
      <c r="C245" s="225">
        <v>1977</v>
      </c>
      <c r="D245" s="226">
        <v>1849</v>
      </c>
      <c r="E245" s="226">
        <v>2799</v>
      </c>
      <c r="F245" s="226">
        <v>2642</v>
      </c>
      <c r="G245" s="226">
        <v>1903</v>
      </c>
      <c r="H245" s="226">
        <v>2089</v>
      </c>
      <c r="I245" s="226">
        <v>2102</v>
      </c>
      <c r="J245" s="226">
        <v>2797</v>
      </c>
      <c r="K245" s="226">
        <v>3450</v>
      </c>
      <c r="L245" s="107"/>
      <c r="M245" s="160"/>
      <c r="N245" s="160"/>
      <c r="O245" s="160"/>
      <c r="P245" s="160"/>
      <c r="Q245" s="160"/>
      <c r="R245" s="160"/>
      <c r="S245" s="160"/>
      <c r="T245" s="160"/>
      <c r="U245" s="232"/>
      <c r="V245" s="57"/>
      <c r="W245" s="230"/>
      <c r="X245" s="230"/>
      <c r="Y245" s="230"/>
      <c r="Z245" s="230"/>
      <c r="AA245" s="230"/>
      <c r="AB245" s="230"/>
      <c r="AC245" s="230"/>
      <c r="AD245" s="230"/>
      <c r="AE245" s="230"/>
      <c r="AF245" s="230"/>
      <c r="AG245" s="92"/>
      <c r="AH245" s="92"/>
      <c r="AI245" s="92"/>
      <c r="AJ245" s="92"/>
      <c r="AK245" s="92"/>
      <c r="AL245" s="92"/>
      <c r="AM245" s="92"/>
      <c r="AN245" s="92"/>
      <c r="AO245" s="92"/>
      <c r="AP245" s="92"/>
      <c r="AQ245" s="92"/>
      <c r="AR245" s="231"/>
    </row>
    <row r="246" spans="1:44">
      <c r="A246" s="223">
        <v>43726</v>
      </c>
      <c r="B246" s="224">
        <v>2.2516898148148101</v>
      </c>
      <c r="C246" s="225">
        <v>2637</v>
      </c>
      <c r="D246" s="226">
        <v>1572</v>
      </c>
      <c r="E246" s="226">
        <v>3263</v>
      </c>
      <c r="F246" s="226">
        <v>2491</v>
      </c>
      <c r="G246" s="226">
        <v>3403</v>
      </c>
      <c r="H246" s="226">
        <v>3949</v>
      </c>
      <c r="I246" s="226">
        <v>1932</v>
      </c>
      <c r="J246" s="226">
        <v>2447</v>
      </c>
      <c r="K246" s="226">
        <v>3790</v>
      </c>
      <c r="L246" s="107">
        <f t="shared" ref="L246:P246" si="308">AVERAGE(C246:C248)</f>
        <v>2259</v>
      </c>
      <c r="M246" s="160">
        <f t="shared" si="308"/>
        <v>2508.3333333333335</v>
      </c>
      <c r="N246" s="160">
        <f t="shared" si="308"/>
        <v>2645.6666666666665</v>
      </c>
      <c r="O246" s="160">
        <f t="shared" si="308"/>
        <v>2823.6666666666665</v>
      </c>
      <c r="P246" s="160">
        <f t="shared" si="308"/>
        <v>2814</v>
      </c>
      <c r="Q246" s="160">
        <f t="shared" ref="Q246" si="309">AVERAGE(H246:H248)</f>
        <v>3276.6666666666665</v>
      </c>
      <c r="R246" s="160">
        <f t="shared" ref="R246" si="310">AVERAGE(I246:I248)</f>
        <v>2477.3333333333335</v>
      </c>
      <c r="S246" s="160">
        <f t="shared" ref="S246" si="311">AVERAGE(J246:J248)</f>
        <v>2641.6666666666665</v>
      </c>
      <c r="T246" s="160">
        <f t="shared" ref="T246" si="312">AVERAGE(K246:K248)</f>
        <v>3044</v>
      </c>
      <c r="U246" s="232">
        <f>AVERAGE(L246:T246)</f>
        <v>2721.1481481481478</v>
      </c>
      <c r="V246" s="57"/>
      <c r="W246" s="230"/>
      <c r="X246" s="230"/>
      <c r="Y246" s="230"/>
      <c r="Z246" s="230"/>
      <c r="AA246" s="230"/>
      <c r="AB246" s="230"/>
      <c r="AC246" s="230"/>
      <c r="AD246" s="230"/>
      <c r="AE246" s="230"/>
      <c r="AF246" s="230"/>
      <c r="AG246" s="92"/>
      <c r="AH246" s="92"/>
      <c r="AI246" s="92"/>
      <c r="AJ246" s="92"/>
      <c r="AK246" s="92"/>
      <c r="AL246" s="92"/>
      <c r="AM246" s="92"/>
      <c r="AN246" s="92"/>
      <c r="AO246" s="92"/>
      <c r="AP246" s="92"/>
      <c r="AQ246" s="92"/>
      <c r="AR246" s="231"/>
    </row>
    <row r="247" spans="1:44">
      <c r="A247" s="223">
        <v>43726</v>
      </c>
      <c r="B247" s="224">
        <v>2.2655787037036998</v>
      </c>
      <c r="C247" s="225">
        <v>1940</v>
      </c>
      <c r="D247" s="226">
        <v>3601</v>
      </c>
      <c r="E247" s="226">
        <v>2057</v>
      </c>
      <c r="F247" s="226">
        <v>3775</v>
      </c>
      <c r="G247" s="226">
        <v>2939</v>
      </c>
      <c r="H247" s="226">
        <v>3291</v>
      </c>
      <c r="I247" s="226">
        <v>1781</v>
      </c>
      <c r="J247" s="226">
        <v>2727</v>
      </c>
      <c r="K247" s="226">
        <v>2354</v>
      </c>
      <c r="L247" s="107"/>
      <c r="M247" s="160"/>
      <c r="N247" s="160"/>
      <c r="O247" s="160"/>
      <c r="P247" s="160"/>
      <c r="Q247" s="160"/>
      <c r="R247" s="160"/>
      <c r="S247" s="160"/>
      <c r="T247" s="160"/>
      <c r="U247" s="232">
        <f>STDEV(L246:T246)/SQRT(COUNT(L246:T246))</f>
        <v>102.8953848308031</v>
      </c>
      <c r="V247" s="57"/>
      <c r="W247" s="230"/>
      <c r="X247" s="230"/>
      <c r="Y247" s="230"/>
      <c r="Z247" s="230"/>
      <c r="AA247" s="230"/>
      <c r="AB247" s="230"/>
      <c r="AC247" s="230"/>
      <c r="AD247" s="230"/>
      <c r="AE247" s="230"/>
      <c r="AF247" s="230"/>
      <c r="AG247" s="92"/>
      <c r="AH247" s="92"/>
      <c r="AI247" s="92"/>
      <c r="AJ247" s="92"/>
      <c r="AK247" s="92"/>
      <c r="AL247" s="92"/>
      <c r="AM247" s="92"/>
      <c r="AN247" s="92"/>
      <c r="AO247" s="92"/>
      <c r="AP247" s="92"/>
      <c r="AQ247" s="92"/>
      <c r="AR247" s="231"/>
    </row>
    <row r="248" spans="1:44">
      <c r="A248" s="223">
        <v>43726</v>
      </c>
      <c r="B248" s="224">
        <v>2.27946759259259</v>
      </c>
      <c r="C248" s="225">
        <v>2200</v>
      </c>
      <c r="D248" s="226">
        <v>2352</v>
      </c>
      <c r="E248" s="226">
        <v>2617</v>
      </c>
      <c r="F248" s="226">
        <v>2205</v>
      </c>
      <c r="G248" s="226">
        <v>2100</v>
      </c>
      <c r="H248" s="226">
        <v>2590</v>
      </c>
      <c r="I248" s="226">
        <v>3719</v>
      </c>
      <c r="J248" s="226">
        <v>2751</v>
      </c>
      <c r="K248" s="226">
        <v>2988</v>
      </c>
      <c r="L248" s="107"/>
      <c r="M248" s="160"/>
      <c r="N248" s="160"/>
      <c r="O248" s="160"/>
      <c r="P248" s="160"/>
      <c r="Q248" s="160"/>
      <c r="R248" s="160"/>
      <c r="S248" s="160"/>
      <c r="T248" s="160"/>
      <c r="U248" s="232"/>
      <c r="V248" s="57"/>
      <c r="W248" s="230"/>
      <c r="X248" s="230"/>
      <c r="Y248" s="230"/>
      <c r="Z248" s="230"/>
      <c r="AA248" s="230"/>
      <c r="AB248" s="230"/>
      <c r="AC248" s="230"/>
      <c r="AD248" s="230"/>
      <c r="AE248" s="230"/>
      <c r="AF248" s="230"/>
      <c r="AG248" s="92"/>
      <c r="AH248" s="92"/>
      <c r="AI248" s="92"/>
      <c r="AJ248" s="92"/>
      <c r="AK248" s="92"/>
      <c r="AL248" s="92"/>
      <c r="AM248" s="92"/>
      <c r="AN248" s="92"/>
      <c r="AO248" s="92"/>
      <c r="AP248" s="92"/>
      <c r="AQ248" s="92"/>
      <c r="AR248" s="231"/>
    </row>
    <row r="249" spans="1:44">
      <c r="A249" s="223">
        <v>43726</v>
      </c>
      <c r="B249" s="224">
        <v>2.2933564814814802</v>
      </c>
      <c r="C249" s="225">
        <v>2128</v>
      </c>
      <c r="D249" s="226">
        <v>1755</v>
      </c>
      <c r="E249" s="226">
        <v>3083</v>
      </c>
      <c r="F249" s="226">
        <v>2428</v>
      </c>
      <c r="G249" s="226">
        <v>2745</v>
      </c>
      <c r="H249" s="226">
        <v>2047</v>
      </c>
      <c r="I249" s="226">
        <v>3504</v>
      </c>
      <c r="J249" s="226">
        <v>2850</v>
      </c>
      <c r="K249" s="226">
        <v>3652</v>
      </c>
      <c r="L249" s="107">
        <f t="shared" ref="L249:P249" si="313">AVERAGE(C249:C251)</f>
        <v>2179.6666666666665</v>
      </c>
      <c r="M249" s="160">
        <f t="shared" si="313"/>
        <v>1826</v>
      </c>
      <c r="N249" s="160">
        <f t="shared" si="313"/>
        <v>3008</v>
      </c>
      <c r="O249" s="160">
        <f t="shared" si="313"/>
        <v>2948.3333333333335</v>
      </c>
      <c r="P249" s="160">
        <f t="shared" si="313"/>
        <v>2759</v>
      </c>
      <c r="Q249" s="160">
        <f t="shared" ref="Q249" si="314">AVERAGE(H249:H251)</f>
        <v>2263</v>
      </c>
      <c r="R249" s="160">
        <f t="shared" ref="R249" si="315">AVERAGE(I249:I251)</f>
        <v>2735.6666666666665</v>
      </c>
      <c r="S249" s="160">
        <f t="shared" ref="S249" si="316">AVERAGE(J249:J251)</f>
        <v>3580.3333333333335</v>
      </c>
      <c r="T249" s="160">
        <f t="shared" ref="T249" si="317">AVERAGE(K249:K251)</f>
        <v>3595.3333333333335</v>
      </c>
      <c r="U249" s="232">
        <f>AVERAGE(L249:T249)</f>
        <v>2766.1481481481478</v>
      </c>
      <c r="V249" s="57"/>
      <c r="W249" s="230"/>
      <c r="X249" s="230"/>
      <c r="Y249" s="230"/>
      <c r="Z249" s="230"/>
      <c r="AA249" s="230"/>
      <c r="AB249" s="230"/>
      <c r="AC249" s="230"/>
      <c r="AD249" s="230"/>
      <c r="AE249" s="230"/>
      <c r="AF249" s="230"/>
      <c r="AG249" s="92"/>
      <c r="AH249" s="92"/>
      <c r="AI249" s="92"/>
      <c r="AJ249" s="92"/>
      <c r="AK249" s="92"/>
      <c r="AL249" s="92"/>
      <c r="AM249" s="92"/>
      <c r="AN249" s="92"/>
      <c r="AO249" s="92"/>
      <c r="AP249" s="92"/>
      <c r="AQ249" s="92"/>
      <c r="AR249" s="231"/>
    </row>
    <row r="250" spans="1:44">
      <c r="A250" s="223">
        <v>43726</v>
      </c>
      <c r="B250" s="224">
        <v>2.3072453703703699</v>
      </c>
      <c r="C250" s="225">
        <v>2164</v>
      </c>
      <c r="D250" s="226">
        <v>1811</v>
      </c>
      <c r="E250" s="226">
        <v>2817</v>
      </c>
      <c r="F250" s="226">
        <v>2606</v>
      </c>
      <c r="G250" s="226">
        <v>2165</v>
      </c>
      <c r="H250" s="226">
        <v>2691</v>
      </c>
      <c r="I250" s="226">
        <v>2547</v>
      </c>
      <c r="J250" s="226">
        <v>4478</v>
      </c>
      <c r="K250" s="226">
        <v>3207</v>
      </c>
      <c r="L250" s="107"/>
      <c r="M250" s="160"/>
      <c r="N250" s="160"/>
      <c r="O250" s="160"/>
      <c r="P250" s="160"/>
      <c r="Q250" s="160"/>
      <c r="R250" s="160"/>
      <c r="S250" s="160"/>
      <c r="T250" s="160"/>
      <c r="U250" s="232">
        <f>STDEV(L249:T249)/SQRT(COUNT(L249:T249))</f>
        <v>201.5256632181827</v>
      </c>
      <c r="V250" s="57"/>
      <c r="W250" s="230"/>
      <c r="X250" s="230"/>
      <c r="Y250" s="230"/>
      <c r="Z250" s="230"/>
      <c r="AA250" s="230"/>
      <c r="AB250" s="230"/>
      <c r="AC250" s="230"/>
      <c r="AD250" s="230"/>
      <c r="AE250" s="230"/>
      <c r="AF250" s="230"/>
      <c r="AG250" s="92"/>
      <c r="AH250" s="92"/>
      <c r="AI250" s="92"/>
      <c r="AJ250" s="92"/>
      <c r="AK250" s="92"/>
      <c r="AL250" s="92"/>
      <c r="AM250" s="92"/>
      <c r="AN250" s="92"/>
      <c r="AO250" s="92"/>
      <c r="AP250" s="92"/>
      <c r="AQ250" s="92"/>
      <c r="AR250" s="231"/>
    </row>
    <row r="251" spans="1:44">
      <c r="A251" s="223">
        <v>43726</v>
      </c>
      <c r="B251" s="224">
        <v>2.3211342592592601</v>
      </c>
      <c r="C251" s="225">
        <v>2247</v>
      </c>
      <c r="D251" s="226">
        <v>1912</v>
      </c>
      <c r="E251" s="226">
        <v>3124</v>
      </c>
      <c r="F251" s="226">
        <v>3811</v>
      </c>
      <c r="G251" s="226">
        <v>3367</v>
      </c>
      <c r="H251" s="226">
        <v>2051</v>
      </c>
      <c r="I251" s="226">
        <v>2156</v>
      </c>
      <c r="J251" s="226">
        <v>3413</v>
      </c>
      <c r="K251" s="226">
        <v>3927</v>
      </c>
      <c r="L251" s="107"/>
      <c r="M251" s="160"/>
      <c r="N251" s="160"/>
      <c r="O251" s="160"/>
      <c r="P251" s="160"/>
      <c r="Q251" s="160"/>
      <c r="R251" s="160"/>
      <c r="S251" s="160"/>
      <c r="T251" s="160"/>
      <c r="U251" s="232"/>
      <c r="V251" s="57"/>
      <c r="W251" s="230"/>
      <c r="X251" s="230"/>
      <c r="Y251" s="230"/>
      <c r="Z251" s="230"/>
      <c r="AA251" s="230"/>
      <c r="AB251" s="230"/>
      <c r="AC251" s="230"/>
      <c r="AD251" s="230"/>
      <c r="AE251" s="230"/>
      <c r="AF251" s="230"/>
      <c r="AG251" s="92"/>
      <c r="AH251" s="92"/>
      <c r="AI251" s="92"/>
      <c r="AJ251" s="92"/>
      <c r="AK251" s="92"/>
      <c r="AL251" s="92"/>
      <c r="AM251" s="92"/>
      <c r="AN251" s="92"/>
      <c r="AO251" s="92"/>
      <c r="AP251" s="92"/>
      <c r="AQ251" s="92"/>
      <c r="AR251" s="231"/>
    </row>
    <row r="252" spans="1:44">
      <c r="A252" s="223">
        <v>43726</v>
      </c>
      <c r="B252" s="224">
        <v>2.33502314814814</v>
      </c>
      <c r="C252" s="225">
        <v>3451</v>
      </c>
      <c r="D252" s="226">
        <v>2214</v>
      </c>
      <c r="E252" s="226">
        <v>2047</v>
      </c>
      <c r="F252" s="226">
        <v>2669</v>
      </c>
      <c r="G252" s="226">
        <v>3546</v>
      </c>
      <c r="H252" s="226">
        <v>2402</v>
      </c>
      <c r="I252" s="226">
        <v>2562</v>
      </c>
      <c r="J252" s="226">
        <v>2909</v>
      </c>
      <c r="K252" s="226">
        <v>3053</v>
      </c>
      <c r="L252" s="107">
        <f t="shared" ref="L252:P252" si="318">AVERAGE(C252:C254)</f>
        <v>2936.3333333333335</v>
      </c>
      <c r="M252" s="160">
        <f t="shared" si="318"/>
        <v>2697.6666666666665</v>
      </c>
      <c r="N252" s="160">
        <f t="shared" si="318"/>
        <v>2086</v>
      </c>
      <c r="O252" s="160">
        <f t="shared" si="318"/>
        <v>2750.3333333333335</v>
      </c>
      <c r="P252" s="160">
        <f t="shared" si="318"/>
        <v>2708.3333333333335</v>
      </c>
      <c r="Q252" s="160">
        <f t="shared" ref="Q252" si="319">AVERAGE(H252:H254)</f>
        <v>2540.6666666666665</v>
      </c>
      <c r="R252" s="160">
        <f t="shared" ref="R252" si="320">AVERAGE(I252:I254)</f>
        <v>2216.3333333333335</v>
      </c>
      <c r="S252" s="160">
        <f t="shared" ref="S252" si="321">AVERAGE(J252:J254)</f>
        <v>2984.6666666666665</v>
      </c>
      <c r="T252" s="160">
        <f t="shared" ref="T252" si="322">AVERAGE(K252:K254)</f>
        <v>3282.3333333333335</v>
      </c>
      <c r="U252" s="232">
        <f>AVERAGE(L252:T252)</f>
        <v>2689.1851851851852</v>
      </c>
      <c r="V252" s="57"/>
      <c r="W252" s="230"/>
      <c r="X252" s="230"/>
      <c r="Y252" s="230"/>
      <c r="Z252" s="230"/>
      <c r="AA252" s="230"/>
      <c r="AB252" s="230"/>
      <c r="AC252" s="230"/>
      <c r="AD252" s="230"/>
      <c r="AE252" s="230"/>
      <c r="AF252" s="230"/>
      <c r="AG252" s="92"/>
      <c r="AH252" s="92"/>
      <c r="AI252" s="92"/>
      <c r="AJ252" s="92"/>
      <c r="AK252" s="92"/>
      <c r="AL252" s="92"/>
      <c r="AM252" s="92"/>
      <c r="AN252" s="92"/>
      <c r="AO252" s="92"/>
      <c r="AP252" s="92"/>
      <c r="AQ252" s="92"/>
      <c r="AR252" s="231"/>
    </row>
    <row r="253" spans="1:44">
      <c r="A253" s="223">
        <v>43726</v>
      </c>
      <c r="B253" s="224">
        <v>2.3489120370370302</v>
      </c>
      <c r="C253" s="225">
        <v>2299</v>
      </c>
      <c r="D253" s="226">
        <v>3187</v>
      </c>
      <c r="E253" s="226">
        <v>2020</v>
      </c>
      <c r="F253" s="226">
        <v>2347</v>
      </c>
      <c r="G253" s="226">
        <v>2182</v>
      </c>
      <c r="H253" s="226">
        <v>3174</v>
      </c>
      <c r="I253" s="226">
        <v>2189</v>
      </c>
      <c r="J253" s="226">
        <v>3250</v>
      </c>
      <c r="K253" s="226">
        <v>2775</v>
      </c>
      <c r="L253" s="107"/>
      <c r="M253" s="160"/>
      <c r="N253" s="160"/>
      <c r="O253" s="160"/>
      <c r="P253" s="160"/>
      <c r="Q253" s="160"/>
      <c r="R253" s="160"/>
      <c r="S253" s="160"/>
      <c r="T253" s="160"/>
      <c r="U253" s="232">
        <f>STDEV(L252:T252)/SQRT(COUNT(L252:T252))</f>
        <v>124.3802923821092</v>
      </c>
      <c r="V253" s="57"/>
      <c r="W253" s="230"/>
      <c r="X253" s="230"/>
      <c r="Y253" s="230"/>
      <c r="Z253" s="230"/>
      <c r="AA253" s="230"/>
      <c r="AB253" s="230"/>
      <c r="AC253" s="230"/>
      <c r="AD253" s="230"/>
      <c r="AE253" s="230"/>
      <c r="AF253" s="230"/>
      <c r="AG253" s="92"/>
      <c r="AH253" s="92"/>
      <c r="AI253" s="92"/>
      <c r="AJ253" s="92"/>
      <c r="AK253" s="92"/>
      <c r="AL253" s="92"/>
      <c r="AM253" s="92"/>
      <c r="AN253" s="92"/>
      <c r="AO253" s="92"/>
      <c r="AP253" s="92"/>
      <c r="AQ253" s="92"/>
      <c r="AR253" s="231"/>
    </row>
    <row r="254" spans="1:44">
      <c r="A254" s="223">
        <v>43726</v>
      </c>
      <c r="B254" s="224">
        <v>2.3628009259259199</v>
      </c>
      <c r="C254" s="225">
        <v>3059</v>
      </c>
      <c r="D254" s="226">
        <v>2692</v>
      </c>
      <c r="E254" s="226">
        <v>2191</v>
      </c>
      <c r="F254" s="226">
        <v>3235</v>
      </c>
      <c r="G254" s="226">
        <v>2397</v>
      </c>
      <c r="H254" s="226">
        <v>2046</v>
      </c>
      <c r="I254" s="226">
        <v>1898</v>
      </c>
      <c r="J254" s="226">
        <v>2795</v>
      </c>
      <c r="K254" s="226">
        <v>4019</v>
      </c>
      <c r="L254" s="107"/>
      <c r="M254" s="160"/>
      <c r="N254" s="160"/>
      <c r="O254" s="160"/>
      <c r="P254" s="160"/>
      <c r="Q254" s="160"/>
      <c r="R254" s="160"/>
      <c r="S254" s="160"/>
      <c r="T254" s="160"/>
      <c r="U254" s="232"/>
      <c r="V254" s="57"/>
      <c r="W254" s="230"/>
      <c r="X254" s="230"/>
      <c r="Y254" s="230"/>
      <c r="Z254" s="230"/>
      <c r="AA254" s="230"/>
      <c r="AB254" s="230"/>
      <c r="AC254" s="230"/>
      <c r="AD254" s="230"/>
      <c r="AE254" s="230"/>
      <c r="AF254" s="230"/>
      <c r="AG254" s="92"/>
      <c r="AH254" s="92"/>
      <c r="AI254" s="92"/>
      <c r="AJ254" s="92"/>
      <c r="AK254" s="92"/>
      <c r="AL254" s="92"/>
      <c r="AM254" s="92"/>
      <c r="AN254" s="92"/>
      <c r="AO254" s="92"/>
      <c r="AP254" s="92"/>
      <c r="AQ254" s="92"/>
      <c r="AR254" s="231"/>
    </row>
    <row r="255" spans="1:44">
      <c r="A255" s="223">
        <v>43726</v>
      </c>
      <c r="B255" s="224">
        <v>2.3766898148148101</v>
      </c>
      <c r="C255" s="225">
        <v>2206</v>
      </c>
      <c r="D255" s="226">
        <v>1660</v>
      </c>
      <c r="E255" s="226">
        <v>3272</v>
      </c>
      <c r="F255" s="226">
        <v>2326</v>
      </c>
      <c r="G255" s="226">
        <v>2785</v>
      </c>
      <c r="H255" s="226">
        <v>2234</v>
      </c>
      <c r="I255" s="226">
        <v>2453</v>
      </c>
      <c r="J255" s="226">
        <v>4112</v>
      </c>
      <c r="K255" s="226">
        <v>2583</v>
      </c>
      <c r="L255" s="107">
        <f t="shared" ref="L255:P255" si="323">AVERAGE(C255:C257)</f>
        <v>2744</v>
      </c>
      <c r="M255" s="160">
        <f t="shared" si="323"/>
        <v>2494.3333333333335</v>
      </c>
      <c r="N255" s="160">
        <f t="shared" si="323"/>
        <v>2899.3333333333335</v>
      </c>
      <c r="O255" s="160">
        <f t="shared" si="323"/>
        <v>2983.6666666666665</v>
      </c>
      <c r="P255" s="160">
        <f t="shared" si="323"/>
        <v>2807.6666666666665</v>
      </c>
      <c r="Q255" s="160">
        <f t="shared" ref="Q255" si="324">AVERAGE(H255:H257)</f>
        <v>2832.3333333333335</v>
      </c>
      <c r="R255" s="160">
        <f t="shared" ref="R255" si="325">AVERAGE(I255:I257)</f>
        <v>3082.6666666666665</v>
      </c>
      <c r="S255" s="160">
        <f t="shared" ref="S255" si="326">AVERAGE(J255:J257)</f>
        <v>3558</v>
      </c>
      <c r="T255" s="160">
        <f t="shared" ref="T255" si="327">AVERAGE(K255:K257)</f>
        <v>3349.3333333333335</v>
      </c>
      <c r="U255" s="232">
        <f>AVERAGE(L255:T255)</f>
        <v>2972.3703703703704</v>
      </c>
      <c r="V255" s="57"/>
      <c r="W255" s="230"/>
      <c r="X255" s="230"/>
      <c r="Y255" s="230"/>
      <c r="Z255" s="230"/>
      <c r="AA255" s="230"/>
      <c r="AB255" s="230"/>
      <c r="AC255" s="230"/>
      <c r="AD255" s="230"/>
      <c r="AE255" s="230"/>
      <c r="AF255" s="230"/>
      <c r="AG255" s="92"/>
      <c r="AH255" s="92"/>
      <c r="AI255" s="92"/>
      <c r="AJ255" s="92"/>
      <c r="AK255" s="92"/>
      <c r="AL255" s="92"/>
      <c r="AM255" s="92"/>
      <c r="AN255" s="92"/>
      <c r="AO255" s="92"/>
      <c r="AP255" s="92"/>
      <c r="AQ255" s="92"/>
      <c r="AR255" s="231"/>
    </row>
    <row r="256" spans="1:44">
      <c r="A256" s="223">
        <v>43726</v>
      </c>
      <c r="B256" s="224">
        <v>2.3905787037036998</v>
      </c>
      <c r="C256" s="225">
        <v>2364</v>
      </c>
      <c r="D256" s="226">
        <v>1596</v>
      </c>
      <c r="E256" s="226">
        <v>2865</v>
      </c>
      <c r="F256" s="226">
        <v>2327</v>
      </c>
      <c r="G256" s="226">
        <v>2263</v>
      </c>
      <c r="H256" s="226">
        <v>2659</v>
      </c>
      <c r="I256" s="226">
        <v>2355</v>
      </c>
      <c r="J256" s="226">
        <v>3204</v>
      </c>
      <c r="K256" s="226">
        <v>3265</v>
      </c>
      <c r="L256" s="107"/>
      <c r="M256" s="160"/>
      <c r="N256" s="160"/>
      <c r="O256" s="160"/>
      <c r="P256" s="160"/>
      <c r="Q256" s="160"/>
      <c r="R256" s="160"/>
      <c r="S256" s="160"/>
      <c r="T256" s="160"/>
      <c r="U256" s="232">
        <f>STDEV(L255:T255)/SQRT(COUNT(L255:T255))</f>
        <v>107.37399224788351</v>
      </c>
      <c r="V256" s="57"/>
      <c r="W256" s="230"/>
      <c r="X256" s="230"/>
      <c r="Y256" s="230"/>
      <c r="Z256" s="230"/>
      <c r="AA256" s="230"/>
      <c r="AB256" s="230"/>
      <c r="AC256" s="230"/>
      <c r="AD256" s="230"/>
      <c r="AE256" s="230"/>
      <c r="AF256" s="230"/>
      <c r="AG256" s="92"/>
      <c r="AH256" s="92"/>
      <c r="AI256" s="92"/>
      <c r="AJ256" s="92"/>
      <c r="AK256" s="92"/>
      <c r="AL256" s="92"/>
      <c r="AM256" s="92"/>
      <c r="AN256" s="92"/>
      <c r="AO256" s="92"/>
      <c r="AP256" s="92"/>
      <c r="AQ256" s="92"/>
      <c r="AR256" s="231"/>
    </row>
    <row r="257" spans="1:44">
      <c r="A257" s="223">
        <v>43726</v>
      </c>
      <c r="B257" s="224">
        <v>2.40446759259259</v>
      </c>
      <c r="C257" s="225">
        <v>3662</v>
      </c>
      <c r="D257" s="226">
        <v>4227</v>
      </c>
      <c r="E257" s="226">
        <v>2561</v>
      </c>
      <c r="F257" s="226">
        <v>4298</v>
      </c>
      <c r="G257" s="226">
        <v>3375</v>
      </c>
      <c r="H257" s="226">
        <v>3604</v>
      </c>
      <c r="I257" s="226">
        <v>4440</v>
      </c>
      <c r="J257" s="226">
        <v>3358</v>
      </c>
      <c r="K257" s="226">
        <v>4200</v>
      </c>
      <c r="L257" s="107"/>
      <c r="M257" s="160"/>
      <c r="N257" s="160"/>
      <c r="O257" s="160"/>
      <c r="P257" s="160"/>
      <c r="Q257" s="160"/>
      <c r="R257" s="160"/>
      <c r="S257" s="160"/>
      <c r="T257" s="160"/>
      <c r="U257" s="232"/>
      <c r="V257" s="57"/>
      <c r="W257" s="230"/>
      <c r="X257" s="230"/>
      <c r="Y257" s="230"/>
      <c r="Z257" s="230"/>
      <c r="AA257" s="230"/>
      <c r="AB257" s="230"/>
      <c r="AC257" s="230"/>
      <c r="AD257" s="230"/>
      <c r="AE257" s="230"/>
      <c r="AF257" s="230"/>
      <c r="AG257" s="92"/>
      <c r="AH257" s="92"/>
      <c r="AI257" s="92"/>
      <c r="AJ257" s="92"/>
      <c r="AK257" s="92"/>
      <c r="AL257" s="92"/>
      <c r="AM257" s="92"/>
      <c r="AN257" s="92"/>
      <c r="AO257" s="92"/>
      <c r="AP257" s="92"/>
      <c r="AQ257" s="92"/>
      <c r="AR257" s="231"/>
    </row>
    <row r="258" spans="1:44">
      <c r="A258" s="223">
        <v>43726</v>
      </c>
      <c r="B258" s="224">
        <v>2.4183564814814802</v>
      </c>
      <c r="C258" s="225">
        <v>3230</v>
      </c>
      <c r="D258" s="226">
        <v>3854</v>
      </c>
      <c r="E258" s="226">
        <v>2704</v>
      </c>
      <c r="F258" s="226">
        <v>2539</v>
      </c>
      <c r="G258" s="226">
        <v>2707</v>
      </c>
      <c r="H258" s="226">
        <v>2143</v>
      </c>
      <c r="I258" s="226">
        <v>3416</v>
      </c>
      <c r="J258" s="226">
        <v>2736</v>
      </c>
      <c r="K258" s="226">
        <v>3995</v>
      </c>
      <c r="L258" s="107">
        <f t="shared" ref="L258:P258" si="328">AVERAGE(C258:C260)</f>
        <v>3043.6666666666665</v>
      </c>
      <c r="M258" s="160">
        <f t="shared" si="328"/>
        <v>3635.6666666666665</v>
      </c>
      <c r="N258" s="160">
        <f t="shared" si="328"/>
        <v>2850.6666666666665</v>
      </c>
      <c r="O258" s="160">
        <f t="shared" si="328"/>
        <v>3011.6666666666665</v>
      </c>
      <c r="P258" s="160">
        <f t="shared" si="328"/>
        <v>3072.3333333333335</v>
      </c>
      <c r="Q258" s="160">
        <f t="shared" ref="Q258" si="329">AVERAGE(H258:H260)</f>
        <v>2594</v>
      </c>
      <c r="R258" s="160">
        <f t="shared" ref="R258" si="330">AVERAGE(I258:I260)</f>
        <v>3192.3333333333335</v>
      </c>
      <c r="S258" s="160">
        <f t="shared" ref="S258" si="331">AVERAGE(J258:J260)</f>
        <v>3250</v>
      </c>
      <c r="T258" s="160">
        <f t="shared" ref="T258" si="332">AVERAGE(K258:K260)</f>
        <v>3868.6666666666665</v>
      </c>
      <c r="U258" s="232">
        <f>AVERAGE(L258:T258)</f>
        <v>3168.7777777777778</v>
      </c>
      <c r="V258" s="57"/>
      <c r="W258" s="230"/>
      <c r="X258" s="230"/>
      <c r="Y258" s="230"/>
      <c r="Z258" s="230"/>
      <c r="AA258" s="230"/>
      <c r="AB258" s="230"/>
      <c r="AC258" s="230"/>
      <c r="AD258" s="230"/>
      <c r="AE258" s="230"/>
      <c r="AF258" s="230"/>
      <c r="AG258" s="92"/>
      <c r="AH258" s="92"/>
      <c r="AI258" s="92"/>
      <c r="AJ258" s="92"/>
      <c r="AK258" s="92"/>
      <c r="AL258" s="92"/>
      <c r="AM258" s="92"/>
      <c r="AN258" s="92"/>
      <c r="AO258" s="92"/>
      <c r="AP258" s="92"/>
      <c r="AQ258" s="92"/>
      <c r="AR258" s="231"/>
    </row>
    <row r="259" spans="1:44">
      <c r="A259" s="223">
        <v>43726</v>
      </c>
      <c r="B259" s="224">
        <v>2.4322453703703699</v>
      </c>
      <c r="C259" s="225">
        <v>2630</v>
      </c>
      <c r="D259" s="226">
        <v>3527</v>
      </c>
      <c r="E259" s="226">
        <v>3233</v>
      </c>
      <c r="F259" s="226">
        <v>2802</v>
      </c>
      <c r="G259" s="226">
        <v>3527</v>
      </c>
      <c r="H259" s="226">
        <v>3420</v>
      </c>
      <c r="I259" s="226">
        <v>2687</v>
      </c>
      <c r="J259" s="226">
        <v>3233</v>
      </c>
      <c r="K259" s="226">
        <v>3610</v>
      </c>
      <c r="L259" s="107"/>
      <c r="M259" s="160"/>
      <c r="N259" s="160"/>
      <c r="O259" s="160"/>
      <c r="P259" s="160"/>
      <c r="Q259" s="160"/>
      <c r="R259" s="160"/>
      <c r="S259" s="160"/>
      <c r="T259" s="160"/>
      <c r="U259" s="232">
        <f>STDEV(L258:T258)/SQRT(COUNT(L258:T258))</f>
        <v>128.89401330809147</v>
      </c>
      <c r="V259" s="57"/>
      <c r="W259" s="230"/>
      <c r="X259" s="230"/>
      <c r="Y259" s="230"/>
      <c r="Z259" s="230"/>
      <c r="AA259" s="230"/>
      <c r="AB259" s="230"/>
      <c r="AC259" s="230"/>
      <c r="AD259" s="230"/>
      <c r="AE259" s="230"/>
      <c r="AF259" s="230"/>
      <c r="AG259" s="92"/>
      <c r="AH259" s="92"/>
      <c r="AI259" s="92"/>
      <c r="AJ259" s="92"/>
      <c r="AK259" s="92"/>
      <c r="AL259" s="92"/>
      <c r="AM259" s="92"/>
      <c r="AN259" s="92"/>
      <c r="AO259" s="92"/>
      <c r="AP259" s="92"/>
      <c r="AQ259" s="92"/>
      <c r="AR259" s="231"/>
    </row>
    <row r="260" spans="1:44">
      <c r="A260" s="223">
        <v>43726</v>
      </c>
      <c r="B260" s="224">
        <v>2.4461342592592592</v>
      </c>
      <c r="C260" s="225">
        <v>3271</v>
      </c>
      <c r="D260" s="226">
        <v>3526</v>
      </c>
      <c r="E260" s="226">
        <v>2615</v>
      </c>
      <c r="F260" s="226">
        <v>3694</v>
      </c>
      <c r="G260" s="226">
        <v>2983</v>
      </c>
      <c r="H260" s="226">
        <v>2219</v>
      </c>
      <c r="I260" s="226">
        <v>3474</v>
      </c>
      <c r="J260" s="226">
        <v>3781</v>
      </c>
      <c r="K260" s="226">
        <v>4001</v>
      </c>
      <c r="L260" s="107"/>
      <c r="M260" s="160"/>
      <c r="N260" s="160"/>
      <c r="O260" s="160"/>
      <c r="P260" s="160"/>
      <c r="Q260" s="160"/>
      <c r="R260" s="160"/>
      <c r="S260" s="160"/>
      <c r="T260" s="160"/>
      <c r="U260" s="232"/>
      <c r="V260" s="57"/>
      <c r="W260" s="230"/>
      <c r="X260" s="230"/>
      <c r="Y260" s="230"/>
      <c r="Z260" s="230"/>
      <c r="AA260" s="230"/>
      <c r="AB260" s="230"/>
      <c r="AC260" s="230"/>
      <c r="AD260" s="230"/>
      <c r="AE260" s="230"/>
      <c r="AF260" s="230"/>
      <c r="AG260" s="92"/>
      <c r="AH260" s="92"/>
      <c r="AI260" s="92"/>
      <c r="AJ260" s="92"/>
      <c r="AK260" s="92"/>
      <c r="AL260" s="92"/>
      <c r="AM260" s="92"/>
      <c r="AN260" s="92"/>
      <c r="AO260" s="92"/>
      <c r="AP260" s="92"/>
      <c r="AQ260" s="92"/>
      <c r="AR260" s="231"/>
    </row>
    <row r="261" spans="1:44">
      <c r="A261" s="223">
        <v>43726</v>
      </c>
      <c r="B261" s="224">
        <v>2.46002314814814</v>
      </c>
      <c r="C261" s="225">
        <v>2349</v>
      </c>
      <c r="D261" s="226">
        <v>3419</v>
      </c>
      <c r="E261" s="226">
        <v>2619</v>
      </c>
      <c r="F261" s="226">
        <v>2493</v>
      </c>
      <c r="G261" s="226">
        <v>2287</v>
      </c>
      <c r="H261" s="226">
        <v>2600</v>
      </c>
      <c r="I261" s="226">
        <v>2072</v>
      </c>
      <c r="J261" s="226">
        <v>3484</v>
      </c>
      <c r="K261" s="226">
        <v>3253</v>
      </c>
      <c r="L261" s="107">
        <f t="shared" ref="L261:P261" si="333">AVERAGE(C261:C263)</f>
        <v>2519.3333333333335</v>
      </c>
      <c r="M261" s="160">
        <f t="shared" si="333"/>
        <v>3376.6666666666665</v>
      </c>
      <c r="N261" s="160">
        <f t="shared" si="333"/>
        <v>2516.3333333333335</v>
      </c>
      <c r="O261" s="160">
        <f t="shared" si="333"/>
        <v>2562</v>
      </c>
      <c r="P261" s="160">
        <f t="shared" si="333"/>
        <v>2708.3333333333335</v>
      </c>
      <c r="Q261" s="160">
        <f t="shared" ref="Q261" si="334">AVERAGE(H261:H263)</f>
        <v>2471.6666666666665</v>
      </c>
      <c r="R261" s="160">
        <f t="shared" ref="R261" si="335">AVERAGE(I261:I263)</f>
        <v>2695</v>
      </c>
      <c r="S261" s="160">
        <f t="shared" ref="S261" si="336">AVERAGE(J261:J263)</f>
        <v>3027</v>
      </c>
      <c r="T261" s="160">
        <f t="shared" ref="T261" si="337">AVERAGE(K261:K263)</f>
        <v>3100</v>
      </c>
      <c r="U261" s="232">
        <f>AVERAGE(L261:T261)</f>
        <v>2775.1481481481483</v>
      </c>
      <c r="V261" s="57"/>
      <c r="W261" s="230"/>
      <c r="X261" s="230"/>
      <c r="Y261" s="230"/>
      <c r="Z261" s="230"/>
      <c r="AA261" s="230"/>
      <c r="AB261" s="230"/>
      <c r="AC261" s="230"/>
      <c r="AD261" s="230"/>
      <c r="AE261" s="230"/>
      <c r="AF261" s="230"/>
      <c r="AG261" s="92"/>
      <c r="AH261" s="92"/>
      <c r="AI261" s="92"/>
      <c r="AJ261" s="92"/>
      <c r="AK261" s="92"/>
      <c r="AL261" s="92"/>
      <c r="AM261" s="92"/>
      <c r="AN261" s="92"/>
      <c r="AO261" s="92"/>
      <c r="AP261" s="92"/>
      <c r="AQ261" s="92"/>
      <c r="AR261" s="231"/>
    </row>
    <row r="262" spans="1:44">
      <c r="A262" s="223">
        <v>43726</v>
      </c>
      <c r="B262" s="224">
        <v>2.4739120370370302</v>
      </c>
      <c r="C262" s="225">
        <v>2546</v>
      </c>
      <c r="D262" s="226">
        <v>3357</v>
      </c>
      <c r="E262" s="226">
        <v>2605</v>
      </c>
      <c r="F262" s="226">
        <v>2429</v>
      </c>
      <c r="G262" s="226">
        <v>3437</v>
      </c>
      <c r="H262" s="226">
        <v>2526</v>
      </c>
      <c r="I262" s="226">
        <v>2330</v>
      </c>
      <c r="J262" s="226">
        <v>2682</v>
      </c>
      <c r="K262" s="226">
        <v>3183</v>
      </c>
      <c r="L262" s="107"/>
      <c r="M262" s="160"/>
      <c r="N262" s="160"/>
      <c r="O262" s="160"/>
      <c r="P262" s="160"/>
      <c r="Q262" s="160"/>
      <c r="R262" s="160"/>
      <c r="S262" s="160"/>
      <c r="T262" s="160"/>
      <c r="U262" s="232">
        <f>STDEV(L261:T261)/SQRT(COUNT(L261:T261))</f>
        <v>106.17268590284515</v>
      </c>
      <c r="V262" s="57"/>
      <c r="W262" s="230"/>
      <c r="X262" s="230"/>
      <c r="Y262" s="230"/>
      <c r="Z262" s="230"/>
      <c r="AA262" s="230"/>
      <c r="AB262" s="230"/>
      <c r="AC262" s="230"/>
      <c r="AD262" s="230"/>
      <c r="AE262" s="230"/>
      <c r="AF262" s="230"/>
      <c r="AG262" s="92"/>
      <c r="AH262" s="92"/>
      <c r="AI262" s="92"/>
      <c r="AJ262" s="92"/>
      <c r="AK262" s="92"/>
      <c r="AL262" s="92"/>
      <c r="AM262" s="92"/>
      <c r="AN262" s="92"/>
      <c r="AO262" s="92"/>
      <c r="AP262" s="92"/>
      <c r="AQ262" s="92"/>
      <c r="AR262" s="231"/>
    </row>
    <row r="263" spans="1:44">
      <c r="A263" s="223">
        <v>43726</v>
      </c>
      <c r="B263" s="224">
        <v>2.4878009259259199</v>
      </c>
      <c r="C263" s="225">
        <v>2663</v>
      </c>
      <c r="D263" s="226">
        <v>3354</v>
      </c>
      <c r="E263" s="226">
        <v>2325</v>
      </c>
      <c r="F263" s="226">
        <v>2764</v>
      </c>
      <c r="G263" s="226">
        <v>2401</v>
      </c>
      <c r="H263" s="226">
        <v>2289</v>
      </c>
      <c r="I263" s="226">
        <v>3683</v>
      </c>
      <c r="J263" s="226">
        <v>2915</v>
      </c>
      <c r="K263" s="226">
        <v>2864</v>
      </c>
      <c r="L263" s="107"/>
      <c r="M263" s="160"/>
      <c r="N263" s="160"/>
      <c r="O263" s="160"/>
      <c r="P263" s="160"/>
      <c r="Q263" s="160"/>
      <c r="R263" s="160"/>
      <c r="S263" s="160"/>
      <c r="T263" s="160"/>
      <c r="U263" s="232"/>
      <c r="V263" s="57"/>
      <c r="W263" s="230"/>
      <c r="X263" s="230"/>
      <c r="Y263" s="230"/>
      <c r="Z263" s="230"/>
      <c r="AA263" s="230"/>
      <c r="AB263" s="230"/>
      <c r="AC263" s="230"/>
      <c r="AD263" s="230"/>
      <c r="AE263" s="230"/>
      <c r="AF263" s="230"/>
      <c r="AG263" s="92"/>
      <c r="AH263" s="92"/>
      <c r="AI263" s="92"/>
      <c r="AJ263" s="92"/>
      <c r="AK263" s="92"/>
      <c r="AL263" s="92"/>
      <c r="AM263" s="92"/>
      <c r="AN263" s="92"/>
      <c r="AO263" s="92"/>
      <c r="AP263" s="92"/>
      <c r="AQ263" s="92"/>
      <c r="AR263" s="231"/>
    </row>
    <row r="264" spans="1:44">
      <c r="A264" s="223">
        <v>43726</v>
      </c>
      <c r="B264" s="224">
        <v>2.5016898148148101</v>
      </c>
      <c r="C264" s="225">
        <v>2942</v>
      </c>
      <c r="D264" s="226">
        <v>3034</v>
      </c>
      <c r="E264" s="226">
        <v>2611</v>
      </c>
      <c r="F264" s="226">
        <v>3192</v>
      </c>
      <c r="G264" s="226">
        <v>2322</v>
      </c>
      <c r="H264" s="226">
        <v>3370</v>
      </c>
      <c r="I264" s="226">
        <v>2567</v>
      </c>
      <c r="J264" s="226">
        <v>3588</v>
      </c>
      <c r="K264" s="226">
        <v>3792</v>
      </c>
      <c r="L264" s="107">
        <f t="shared" ref="L264:P264" si="338">AVERAGE(C264:C266)</f>
        <v>2515.6666666666665</v>
      </c>
      <c r="M264" s="160">
        <f t="shared" si="338"/>
        <v>2817</v>
      </c>
      <c r="N264" s="160">
        <f t="shared" si="338"/>
        <v>2649.3333333333335</v>
      </c>
      <c r="O264" s="160">
        <f t="shared" si="338"/>
        <v>2556.6666666666665</v>
      </c>
      <c r="P264" s="160">
        <f t="shared" si="338"/>
        <v>2396</v>
      </c>
      <c r="Q264" s="160">
        <f t="shared" ref="Q264" si="339">AVERAGE(H264:H266)</f>
        <v>2660</v>
      </c>
      <c r="R264" s="160">
        <f t="shared" ref="R264" si="340">AVERAGE(I264:I266)</f>
        <v>2405.3333333333335</v>
      </c>
      <c r="S264" s="160">
        <f t="shared" ref="S264" si="341">AVERAGE(J264:J266)</f>
        <v>3142</v>
      </c>
      <c r="T264" s="160">
        <f t="shared" ref="T264" si="342">AVERAGE(K264:K266)</f>
        <v>3314</v>
      </c>
      <c r="U264" s="232">
        <f>AVERAGE(L264:T264)</f>
        <v>2717.3333333333335</v>
      </c>
      <c r="V264" s="57"/>
      <c r="W264" s="230"/>
      <c r="X264" s="230"/>
      <c r="Y264" s="230"/>
      <c r="Z264" s="230"/>
      <c r="AA264" s="230"/>
      <c r="AB264" s="230"/>
      <c r="AC264" s="230"/>
      <c r="AD264" s="230"/>
      <c r="AE264" s="230"/>
      <c r="AF264" s="230"/>
      <c r="AG264" s="92"/>
      <c r="AH264" s="92"/>
      <c r="AI264" s="92"/>
      <c r="AJ264" s="92"/>
      <c r="AK264" s="92"/>
      <c r="AL264" s="92"/>
      <c r="AM264" s="92"/>
      <c r="AN264" s="92"/>
      <c r="AO264" s="92"/>
      <c r="AP264" s="92"/>
      <c r="AQ264" s="92"/>
      <c r="AR264" s="231"/>
    </row>
    <row r="265" spans="1:44">
      <c r="A265" s="223">
        <v>43726</v>
      </c>
      <c r="B265" s="224">
        <v>2.5155787037036998</v>
      </c>
      <c r="C265" s="225">
        <v>2236</v>
      </c>
      <c r="D265" s="226">
        <v>2507</v>
      </c>
      <c r="E265" s="226">
        <v>3068</v>
      </c>
      <c r="F265" s="226">
        <v>2239</v>
      </c>
      <c r="G265" s="226">
        <v>2688</v>
      </c>
      <c r="H265" s="226">
        <v>2350</v>
      </c>
      <c r="I265" s="226">
        <v>2287</v>
      </c>
      <c r="J265" s="226">
        <v>2560</v>
      </c>
      <c r="K265" s="226">
        <v>3268</v>
      </c>
      <c r="L265" s="107"/>
      <c r="M265" s="160"/>
      <c r="N265" s="160"/>
      <c r="O265" s="160"/>
      <c r="P265" s="160"/>
      <c r="Q265" s="160"/>
      <c r="R265" s="160"/>
      <c r="S265" s="160"/>
      <c r="T265" s="160"/>
      <c r="U265" s="232">
        <f>STDEV(L264:T264)/SQRT(COUNT(L264:T264))</f>
        <v>106.80198303518006</v>
      </c>
      <c r="V265" s="57"/>
      <c r="W265" s="230"/>
      <c r="X265" s="230"/>
      <c r="Y265" s="230"/>
      <c r="Z265" s="230"/>
      <c r="AA265" s="230"/>
      <c r="AB265" s="230"/>
      <c r="AC265" s="230"/>
      <c r="AD265" s="230"/>
      <c r="AE265" s="230"/>
      <c r="AF265" s="230"/>
      <c r="AG265" s="92"/>
      <c r="AH265" s="92"/>
      <c r="AI265" s="92"/>
      <c r="AJ265" s="92"/>
      <c r="AK265" s="92"/>
      <c r="AL265" s="92"/>
      <c r="AM265" s="92"/>
      <c r="AN265" s="92"/>
      <c r="AO265" s="92"/>
      <c r="AP265" s="92"/>
      <c r="AQ265" s="92"/>
      <c r="AR265" s="231"/>
    </row>
    <row r="266" spans="1:44">
      <c r="A266" s="223">
        <v>43726</v>
      </c>
      <c r="B266" s="224">
        <v>2.52946759259259</v>
      </c>
      <c r="C266" s="225">
        <v>2369</v>
      </c>
      <c r="D266" s="226">
        <v>2910</v>
      </c>
      <c r="E266" s="226">
        <v>2269</v>
      </c>
      <c r="F266" s="226">
        <v>2239</v>
      </c>
      <c r="G266" s="226">
        <v>2178</v>
      </c>
      <c r="H266" s="226">
        <v>2260</v>
      </c>
      <c r="I266" s="226">
        <v>2362</v>
      </c>
      <c r="J266" s="226">
        <v>3278</v>
      </c>
      <c r="K266" s="226">
        <v>2882</v>
      </c>
      <c r="L266" s="107"/>
      <c r="M266" s="160"/>
      <c r="N266" s="160"/>
      <c r="O266" s="160"/>
      <c r="P266" s="160"/>
      <c r="Q266" s="160"/>
      <c r="R266" s="160"/>
      <c r="S266" s="160"/>
      <c r="T266" s="160"/>
      <c r="U266" s="232"/>
      <c r="V266" s="57"/>
      <c r="W266" s="230"/>
      <c r="X266" s="230"/>
      <c r="Y266" s="230"/>
      <c r="Z266" s="230"/>
      <c r="AA266" s="230"/>
      <c r="AB266" s="230"/>
      <c r="AC266" s="230"/>
      <c r="AD266" s="230"/>
      <c r="AE266" s="230"/>
      <c r="AF266" s="230"/>
      <c r="AG266" s="92"/>
      <c r="AH266" s="92"/>
      <c r="AI266" s="92"/>
      <c r="AJ266" s="92"/>
      <c r="AK266" s="92"/>
      <c r="AL266" s="92"/>
      <c r="AM266" s="92"/>
      <c r="AN266" s="92"/>
      <c r="AO266" s="92"/>
      <c r="AP266" s="92"/>
      <c r="AQ266" s="92"/>
      <c r="AR266" s="231"/>
    </row>
    <row r="267" spans="1:44">
      <c r="A267" s="223">
        <v>43726</v>
      </c>
      <c r="B267" s="224">
        <v>2.5433564814814802</v>
      </c>
      <c r="C267" s="225">
        <v>2330</v>
      </c>
      <c r="D267" s="226">
        <v>2468</v>
      </c>
      <c r="E267" s="226">
        <v>2530</v>
      </c>
      <c r="F267" s="226">
        <v>2502</v>
      </c>
      <c r="G267" s="226">
        <v>2585</v>
      </c>
      <c r="H267" s="226">
        <v>2462</v>
      </c>
      <c r="I267" s="226">
        <v>2988</v>
      </c>
      <c r="J267" s="226">
        <v>2644</v>
      </c>
      <c r="K267" s="226">
        <v>3687</v>
      </c>
      <c r="L267" s="107">
        <f t="shared" ref="L267:P267" si="343">AVERAGE(C267:C269)</f>
        <v>2629.3333333333335</v>
      </c>
      <c r="M267" s="160">
        <f t="shared" si="343"/>
        <v>2555.6666666666665</v>
      </c>
      <c r="N267" s="160">
        <f t="shared" si="343"/>
        <v>2298.3333333333335</v>
      </c>
      <c r="O267" s="160">
        <f t="shared" si="343"/>
        <v>2788.6666666666665</v>
      </c>
      <c r="P267" s="160">
        <f t="shared" si="343"/>
        <v>2798.6666666666665</v>
      </c>
      <c r="Q267" s="160">
        <f t="shared" ref="Q267" si="344">AVERAGE(H267:H269)</f>
        <v>2926</v>
      </c>
      <c r="R267" s="160">
        <f t="shared" ref="R267" si="345">AVERAGE(I267:I269)</f>
        <v>2970</v>
      </c>
      <c r="S267" s="160">
        <f t="shared" ref="S267" si="346">AVERAGE(J267:J269)</f>
        <v>3094.3333333333335</v>
      </c>
      <c r="T267" s="160">
        <f t="shared" ref="T267" si="347">AVERAGE(K267:K269)</f>
        <v>2886</v>
      </c>
      <c r="U267" s="232">
        <f>AVERAGE(L267:T267)</f>
        <v>2771.8888888888887</v>
      </c>
      <c r="V267" s="57"/>
      <c r="W267" s="230"/>
      <c r="X267" s="230"/>
      <c r="Y267" s="230"/>
      <c r="Z267" s="230"/>
      <c r="AA267" s="230"/>
      <c r="AB267" s="230"/>
      <c r="AC267" s="230"/>
      <c r="AD267" s="230"/>
      <c r="AE267" s="230"/>
      <c r="AF267" s="230"/>
      <c r="AG267" s="92"/>
      <c r="AH267" s="92"/>
      <c r="AI267" s="92"/>
      <c r="AJ267" s="92"/>
      <c r="AK267" s="92"/>
      <c r="AL267" s="92"/>
      <c r="AM267" s="92"/>
      <c r="AN267" s="92"/>
      <c r="AO267" s="92"/>
      <c r="AP267" s="92"/>
      <c r="AQ267" s="92"/>
      <c r="AR267" s="231"/>
    </row>
    <row r="268" spans="1:44">
      <c r="A268" s="223">
        <v>43726</v>
      </c>
      <c r="B268" s="224">
        <v>2.5572453703703699</v>
      </c>
      <c r="C268" s="225">
        <v>2601</v>
      </c>
      <c r="D268" s="226">
        <v>2960</v>
      </c>
      <c r="E268" s="226">
        <v>2314</v>
      </c>
      <c r="F268" s="226">
        <v>3661</v>
      </c>
      <c r="G268" s="226">
        <v>3389</v>
      </c>
      <c r="H268" s="226">
        <v>2846</v>
      </c>
      <c r="I268" s="226">
        <v>2163</v>
      </c>
      <c r="J268" s="226">
        <v>2709</v>
      </c>
      <c r="K268" s="226">
        <v>2493</v>
      </c>
      <c r="L268" s="107"/>
      <c r="M268" s="160"/>
      <c r="N268" s="160"/>
      <c r="O268" s="160"/>
      <c r="P268" s="160"/>
      <c r="Q268" s="160"/>
      <c r="R268" s="160"/>
      <c r="S268" s="160"/>
      <c r="T268" s="160"/>
      <c r="U268" s="232">
        <f>STDEV(L267:T267)/SQRT(COUNT(L267:T267))</f>
        <v>80.993617337310695</v>
      </c>
      <c r="V268" s="57"/>
      <c r="W268" s="230"/>
      <c r="X268" s="230"/>
      <c r="Y268" s="230"/>
      <c r="Z268" s="230"/>
      <c r="AA268" s="230"/>
      <c r="AB268" s="230"/>
      <c r="AC268" s="230"/>
      <c r="AD268" s="230"/>
      <c r="AE268" s="230"/>
      <c r="AF268" s="230"/>
      <c r="AG268" s="92"/>
      <c r="AH268" s="92"/>
      <c r="AI268" s="92"/>
      <c r="AJ268" s="92"/>
      <c r="AK268" s="92"/>
      <c r="AL268" s="92"/>
      <c r="AM268" s="92"/>
      <c r="AN268" s="92"/>
      <c r="AO268" s="92"/>
      <c r="AP268" s="92"/>
      <c r="AQ268" s="92"/>
      <c r="AR268" s="231"/>
    </row>
    <row r="269" spans="1:44">
      <c r="A269" s="223">
        <v>43726</v>
      </c>
      <c r="B269" s="224">
        <v>2.5711342592592499</v>
      </c>
      <c r="C269" s="225">
        <v>2957</v>
      </c>
      <c r="D269" s="226">
        <v>2239</v>
      </c>
      <c r="E269" s="226">
        <v>2051</v>
      </c>
      <c r="F269" s="226">
        <v>2203</v>
      </c>
      <c r="G269" s="226">
        <v>2422</v>
      </c>
      <c r="H269" s="226">
        <v>3470</v>
      </c>
      <c r="I269" s="226">
        <v>3759</v>
      </c>
      <c r="J269" s="226">
        <v>3930</v>
      </c>
      <c r="K269" s="226">
        <v>2478</v>
      </c>
      <c r="L269" s="107"/>
      <c r="M269" s="160"/>
      <c r="N269" s="160"/>
      <c r="O269" s="160"/>
      <c r="P269" s="160"/>
      <c r="Q269" s="160"/>
      <c r="R269" s="160"/>
      <c r="S269" s="160"/>
      <c r="T269" s="160"/>
      <c r="U269" s="232"/>
      <c r="V269" s="57"/>
      <c r="W269" s="230"/>
      <c r="X269" s="230"/>
      <c r="Y269" s="230"/>
      <c r="Z269" s="230"/>
      <c r="AA269" s="230"/>
      <c r="AB269" s="230"/>
      <c r="AC269" s="230"/>
      <c r="AD269" s="230"/>
      <c r="AE269" s="230"/>
      <c r="AF269" s="230"/>
      <c r="AG269" s="92"/>
      <c r="AH269" s="92"/>
      <c r="AI269" s="92"/>
      <c r="AJ269" s="92"/>
      <c r="AK269" s="92"/>
      <c r="AL269" s="92"/>
      <c r="AM269" s="92"/>
      <c r="AN269" s="92"/>
      <c r="AO269" s="92"/>
      <c r="AP269" s="92"/>
      <c r="AQ269" s="92"/>
      <c r="AR269" s="231"/>
    </row>
    <row r="270" spans="1:44">
      <c r="A270" s="223">
        <v>43726</v>
      </c>
      <c r="B270" s="224">
        <v>2.58502314814814</v>
      </c>
      <c r="C270" s="225">
        <v>2089</v>
      </c>
      <c r="D270" s="226">
        <v>2422</v>
      </c>
      <c r="E270" s="226">
        <v>2070</v>
      </c>
      <c r="F270" s="226">
        <v>3873</v>
      </c>
      <c r="G270" s="226">
        <v>2346</v>
      </c>
      <c r="H270" s="226">
        <v>3315</v>
      </c>
      <c r="I270" s="226">
        <v>2420</v>
      </c>
      <c r="J270" s="226">
        <v>3752</v>
      </c>
      <c r="K270" s="226">
        <v>3712</v>
      </c>
      <c r="L270" s="107">
        <f t="shared" ref="L270:P270" si="348">AVERAGE(C270:C272)</f>
        <v>2104.3333333333335</v>
      </c>
      <c r="M270" s="160">
        <f t="shared" si="348"/>
        <v>2153.6666666666665</v>
      </c>
      <c r="N270" s="160">
        <f t="shared" si="348"/>
        <v>2585.6666666666665</v>
      </c>
      <c r="O270" s="160">
        <f t="shared" si="348"/>
        <v>3066.6666666666665</v>
      </c>
      <c r="P270" s="160">
        <f t="shared" si="348"/>
        <v>2277.3333333333335</v>
      </c>
      <c r="Q270" s="160">
        <f t="shared" ref="Q270" si="349">AVERAGE(H270:H272)</f>
        <v>2669.3333333333335</v>
      </c>
      <c r="R270" s="160">
        <f t="shared" ref="R270" si="350">AVERAGE(I270:I272)</f>
        <v>2288.3333333333335</v>
      </c>
      <c r="S270" s="160">
        <f t="shared" ref="S270" si="351">AVERAGE(J270:J272)</f>
        <v>3065.6666666666665</v>
      </c>
      <c r="T270" s="160">
        <f t="shared" ref="T270" si="352">AVERAGE(K270:K272)</f>
        <v>3233.3333333333335</v>
      </c>
      <c r="U270" s="232">
        <f>AVERAGE(L270:T270)</f>
        <v>2604.9259259259256</v>
      </c>
      <c r="V270" s="57"/>
      <c r="W270" s="230"/>
      <c r="X270" s="230"/>
      <c r="Y270" s="230"/>
      <c r="Z270" s="230"/>
      <c r="AA270" s="230"/>
      <c r="AB270" s="230"/>
      <c r="AC270" s="230"/>
      <c r="AD270" s="230"/>
      <c r="AE270" s="230"/>
      <c r="AF270" s="230"/>
      <c r="AG270" s="92"/>
      <c r="AH270" s="92"/>
      <c r="AI270" s="92"/>
      <c r="AJ270" s="92"/>
      <c r="AK270" s="92"/>
      <c r="AL270" s="92"/>
      <c r="AM270" s="92"/>
      <c r="AN270" s="92"/>
      <c r="AO270" s="92"/>
      <c r="AP270" s="92"/>
      <c r="AQ270" s="92"/>
      <c r="AR270" s="231"/>
    </row>
    <row r="271" spans="1:44">
      <c r="A271" s="223">
        <v>43726</v>
      </c>
      <c r="B271" s="224">
        <v>2.5989120370370302</v>
      </c>
      <c r="C271" s="225">
        <v>2075</v>
      </c>
      <c r="D271" s="226">
        <v>2062</v>
      </c>
      <c r="E271" s="226">
        <v>2421</v>
      </c>
      <c r="F271" s="226">
        <v>2707</v>
      </c>
      <c r="G271" s="226">
        <v>2183</v>
      </c>
      <c r="H271" s="226">
        <v>2297</v>
      </c>
      <c r="I271" s="226">
        <v>2238</v>
      </c>
      <c r="J271" s="226">
        <v>2453</v>
      </c>
      <c r="K271" s="226">
        <v>2768</v>
      </c>
      <c r="L271" s="107"/>
      <c r="M271" s="160"/>
      <c r="N271" s="160"/>
      <c r="O271" s="160"/>
      <c r="P271" s="160"/>
      <c r="Q271" s="160"/>
      <c r="R271" s="160"/>
      <c r="S271" s="160"/>
      <c r="T271" s="160"/>
      <c r="U271" s="232">
        <f>STDEV(L270:T270)/SQRT(COUNT(L270:T270))</f>
        <v>143.69514817983722</v>
      </c>
      <c r="V271" s="57"/>
      <c r="W271" s="230"/>
      <c r="X271" s="230"/>
      <c r="Y271" s="230"/>
      <c r="Z271" s="230"/>
      <c r="AA271" s="230"/>
      <c r="AB271" s="230"/>
      <c r="AC271" s="230"/>
      <c r="AD271" s="230"/>
      <c r="AE271" s="230"/>
      <c r="AF271" s="230"/>
      <c r="AG271" s="92"/>
      <c r="AH271" s="92"/>
      <c r="AI271" s="92"/>
      <c r="AJ271" s="92"/>
      <c r="AK271" s="92"/>
      <c r="AL271" s="92"/>
      <c r="AM271" s="92"/>
      <c r="AN271" s="92"/>
      <c r="AO271" s="92"/>
      <c r="AP271" s="92"/>
      <c r="AQ271" s="92"/>
      <c r="AR271" s="231"/>
    </row>
    <row r="272" spans="1:44">
      <c r="A272" s="223">
        <v>43726</v>
      </c>
      <c r="B272" s="224">
        <v>2.6128009259259199</v>
      </c>
      <c r="C272" s="225">
        <v>2149</v>
      </c>
      <c r="D272" s="226">
        <v>1977</v>
      </c>
      <c r="E272" s="226">
        <v>3266</v>
      </c>
      <c r="F272" s="226">
        <v>2620</v>
      </c>
      <c r="G272" s="226">
        <v>2303</v>
      </c>
      <c r="H272" s="226">
        <v>2396</v>
      </c>
      <c r="I272" s="226">
        <v>2207</v>
      </c>
      <c r="J272" s="226">
        <v>2992</v>
      </c>
      <c r="K272" s="226">
        <v>3220</v>
      </c>
      <c r="L272" s="107"/>
      <c r="M272" s="160"/>
      <c r="N272" s="160"/>
      <c r="O272" s="160"/>
      <c r="P272" s="160"/>
      <c r="Q272" s="160"/>
      <c r="R272" s="160"/>
      <c r="S272" s="160"/>
      <c r="T272" s="160"/>
      <c r="U272" s="232"/>
      <c r="V272" s="57"/>
      <c r="W272" s="230"/>
      <c r="X272" s="230"/>
      <c r="Y272" s="230"/>
      <c r="Z272" s="230"/>
      <c r="AA272" s="230"/>
      <c r="AB272" s="230"/>
      <c r="AC272" s="230"/>
      <c r="AD272" s="230"/>
      <c r="AE272" s="230"/>
      <c r="AF272" s="230"/>
      <c r="AG272" s="92"/>
      <c r="AH272" s="92"/>
      <c r="AI272" s="92"/>
      <c r="AJ272" s="92"/>
      <c r="AK272" s="92"/>
      <c r="AL272" s="92"/>
      <c r="AM272" s="92"/>
      <c r="AN272" s="92"/>
      <c r="AO272" s="92"/>
      <c r="AP272" s="92"/>
      <c r="AQ272" s="92"/>
      <c r="AR272" s="231"/>
    </row>
    <row r="273" spans="1:44">
      <c r="A273" s="223">
        <v>43726</v>
      </c>
      <c r="B273" s="224">
        <v>2.6266898148148101</v>
      </c>
      <c r="C273" s="225">
        <v>2364</v>
      </c>
      <c r="D273" s="226">
        <v>1984</v>
      </c>
      <c r="E273" s="226">
        <v>2028</v>
      </c>
      <c r="F273" s="226">
        <v>3103</v>
      </c>
      <c r="G273" s="226">
        <v>2152</v>
      </c>
      <c r="H273" s="226">
        <v>2381</v>
      </c>
      <c r="I273" s="226">
        <v>2555</v>
      </c>
      <c r="J273" s="226">
        <v>2684</v>
      </c>
      <c r="K273" s="226">
        <v>3388</v>
      </c>
      <c r="L273" s="107">
        <f t="shared" ref="L273:P273" si="353">AVERAGE(C273:C275)</f>
        <v>2862.3333333333335</v>
      </c>
      <c r="M273" s="160">
        <f t="shared" si="353"/>
        <v>2346.3333333333335</v>
      </c>
      <c r="N273" s="160">
        <f t="shared" si="353"/>
        <v>2109.6666666666665</v>
      </c>
      <c r="O273" s="160">
        <f t="shared" si="353"/>
        <v>2943.3333333333335</v>
      </c>
      <c r="P273" s="160">
        <f t="shared" si="353"/>
        <v>2789.3333333333335</v>
      </c>
      <c r="Q273" s="160">
        <f t="shared" ref="Q273" si="354">AVERAGE(H273:H275)</f>
        <v>2469.6666666666665</v>
      </c>
      <c r="R273" s="160">
        <f t="shared" ref="R273" si="355">AVERAGE(I273:I275)</f>
        <v>2781</v>
      </c>
      <c r="S273" s="160">
        <f t="shared" ref="S273" si="356">AVERAGE(J273:J275)</f>
        <v>2985.6666666666665</v>
      </c>
      <c r="T273" s="160">
        <f t="shared" ref="T273" si="357">AVERAGE(K273:K275)</f>
        <v>2869.6666666666665</v>
      </c>
      <c r="U273" s="232">
        <f>AVERAGE(L273:T273)</f>
        <v>2684.1111111111113</v>
      </c>
      <c r="V273" s="57"/>
      <c r="W273" s="230"/>
      <c r="X273" s="230"/>
      <c r="Y273" s="230"/>
      <c r="Z273" s="230"/>
      <c r="AA273" s="230"/>
      <c r="AB273" s="230"/>
      <c r="AC273" s="230"/>
      <c r="AD273" s="230"/>
      <c r="AE273" s="230"/>
      <c r="AF273" s="230"/>
      <c r="AG273" s="92"/>
      <c r="AH273" s="92"/>
      <c r="AI273" s="92"/>
      <c r="AJ273" s="92"/>
      <c r="AK273" s="92"/>
      <c r="AL273" s="92"/>
      <c r="AM273" s="92"/>
      <c r="AN273" s="92"/>
      <c r="AO273" s="92"/>
      <c r="AP273" s="92"/>
      <c r="AQ273" s="92"/>
      <c r="AR273" s="231"/>
    </row>
    <row r="274" spans="1:44">
      <c r="A274" s="223">
        <v>43726</v>
      </c>
      <c r="B274" s="224">
        <v>2.6405787037036998</v>
      </c>
      <c r="C274" s="225">
        <v>2961</v>
      </c>
      <c r="D274" s="226">
        <v>2954</v>
      </c>
      <c r="E274" s="226">
        <v>2176</v>
      </c>
      <c r="F274" s="226">
        <v>3467</v>
      </c>
      <c r="G274" s="226">
        <v>2540</v>
      </c>
      <c r="H274" s="226">
        <v>2660</v>
      </c>
      <c r="I274" s="226">
        <v>3554</v>
      </c>
      <c r="J274" s="226">
        <v>2514</v>
      </c>
      <c r="K274" s="226">
        <v>2362</v>
      </c>
      <c r="L274" s="107"/>
      <c r="M274" s="160"/>
      <c r="N274" s="160"/>
      <c r="O274" s="160"/>
      <c r="P274" s="160"/>
      <c r="Q274" s="160"/>
      <c r="R274" s="160"/>
      <c r="S274" s="160"/>
      <c r="T274" s="160"/>
      <c r="U274" s="232">
        <f>STDEV(L273:T273)/SQRT(COUNT(L273:T273))</f>
        <v>101.02610895881271</v>
      </c>
      <c r="V274" s="57"/>
      <c r="W274" s="230"/>
      <c r="X274" s="230"/>
      <c r="Y274" s="230"/>
      <c r="Z274" s="230"/>
      <c r="AA274" s="230"/>
      <c r="AB274" s="230"/>
      <c r="AC274" s="230"/>
      <c r="AD274" s="230"/>
      <c r="AE274" s="230"/>
      <c r="AF274" s="230"/>
      <c r="AG274" s="92"/>
      <c r="AH274" s="92"/>
      <c r="AI274" s="92"/>
      <c r="AJ274" s="92"/>
      <c r="AK274" s="92"/>
      <c r="AL274" s="92"/>
      <c r="AM274" s="92"/>
      <c r="AN274" s="92"/>
      <c r="AO274" s="92"/>
      <c r="AP274" s="92"/>
      <c r="AQ274" s="92"/>
      <c r="AR274" s="231"/>
    </row>
    <row r="275" spans="1:44">
      <c r="A275" s="223">
        <v>43726</v>
      </c>
      <c r="B275" s="235">
        <v>2.65446759259259</v>
      </c>
      <c r="C275" s="236">
        <v>3262</v>
      </c>
      <c r="D275" s="226">
        <v>2101</v>
      </c>
      <c r="E275" s="226">
        <v>2125</v>
      </c>
      <c r="F275" s="226">
        <v>2260</v>
      </c>
      <c r="G275" s="226">
        <v>3676</v>
      </c>
      <c r="H275" s="226">
        <v>2368</v>
      </c>
      <c r="I275" s="226">
        <v>2234</v>
      </c>
      <c r="J275" s="226">
        <v>3759</v>
      </c>
      <c r="K275" s="237">
        <v>2859</v>
      </c>
      <c r="L275" s="107"/>
      <c r="M275" s="160"/>
      <c r="N275" s="160"/>
      <c r="O275" s="160"/>
      <c r="P275" s="160"/>
      <c r="Q275" s="160"/>
      <c r="R275" s="160"/>
      <c r="S275" s="160"/>
      <c r="T275" s="160"/>
      <c r="U275" s="232"/>
      <c r="V275" s="57"/>
      <c r="W275" s="230"/>
      <c r="X275" s="230"/>
      <c r="Y275" s="230"/>
      <c r="Z275" s="230"/>
      <c r="AA275" s="230"/>
      <c r="AB275" s="230"/>
      <c r="AC275" s="230"/>
      <c r="AD275" s="230"/>
      <c r="AE275" s="230"/>
      <c r="AF275" s="230"/>
      <c r="AG275" s="92"/>
      <c r="AH275" s="92"/>
      <c r="AI275" s="92"/>
      <c r="AJ275" s="92"/>
      <c r="AK275" s="92"/>
      <c r="AL275" s="92"/>
      <c r="AM275" s="92"/>
      <c r="AN275" s="92"/>
      <c r="AO275" s="92"/>
      <c r="AP275" s="92"/>
      <c r="AQ275" s="92"/>
      <c r="AR275" s="231"/>
    </row>
    <row r="276" spans="1:44">
      <c r="A276" s="223">
        <v>43726</v>
      </c>
      <c r="B276" s="235">
        <v>1.66835648148148</v>
      </c>
      <c r="C276" s="236">
        <v>3107</v>
      </c>
      <c r="D276" s="238">
        <v>2761</v>
      </c>
      <c r="E276" s="238">
        <v>1989</v>
      </c>
      <c r="F276" s="238">
        <v>2549</v>
      </c>
      <c r="G276" s="238">
        <v>2314</v>
      </c>
      <c r="H276" s="238">
        <v>2398</v>
      </c>
      <c r="I276" s="238">
        <v>2120</v>
      </c>
      <c r="J276" s="238">
        <v>4038</v>
      </c>
      <c r="K276" s="239">
        <v>3982</v>
      </c>
      <c r="L276" s="107">
        <f t="shared" ref="L276:P276" si="358">AVERAGE(C276:C278)</f>
        <v>2689.3333333333335</v>
      </c>
      <c r="M276" s="160">
        <f t="shared" si="358"/>
        <v>2670.3333333333335</v>
      </c>
      <c r="N276" s="160">
        <f t="shared" si="358"/>
        <v>2399.3333333333335</v>
      </c>
      <c r="O276" s="160">
        <f t="shared" si="358"/>
        <v>2866.6666666666665</v>
      </c>
      <c r="P276" s="160">
        <f t="shared" si="358"/>
        <v>2758.6666666666665</v>
      </c>
      <c r="Q276" s="160">
        <f t="shared" ref="Q276" si="359">AVERAGE(H276:H278)</f>
        <v>3247.6666666666665</v>
      </c>
      <c r="R276" s="160">
        <f t="shared" ref="R276" si="360">AVERAGE(I276:I278)</f>
        <v>2689.3333333333335</v>
      </c>
      <c r="S276" s="160">
        <f t="shared" ref="S276" si="361">AVERAGE(J276:J278)</f>
        <v>3588</v>
      </c>
      <c r="T276" s="160">
        <f t="shared" ref="T276" si="362">AVERAGE(K276:K278)</f>
        <v>3433.6666666666665</v>
      </c>
      <c r="U276" s="232">
        <f t="shared" ref="U276" si="363">AVERAGE(L276:T276)</f>
        <v>2927</v>
      </c>
    </row>
    <row r="277" spans="1:44">
      <c r="A277" s="223">
        <v>43726</v>
      </c>
      <c r="B277" s="235">
        <v>1.6822453703703699</v>
      </c>
      <c r="C277" s="236">
        <v>1966</v>
      </c>
      <c r="D277" s="238">
        <v>1912</v>
      </c>
      <c r="E277" s="238">
        <v>2588</v>
      </c>
      <c r="F277" s="238">
        <v>2389</v>
      </c>
      <c r="G277" s="238">
        <v>2908</v>
      </c>
      <c r="H277" s="238">
        <v>3881</v>
      </c>
      <c r="I277" s="238">
        <v>2152</v>
      </c>
      <c r="J277" s="238">
        <v>2942</v>
      </c>
      <c r="K277" s="239">
        <v>3938</v>
      </c>
      <c r="L277" s="107"/>
      <c r="M277" s="160"/>
      <c r="N277" s="160"/>
      <c r="O277" s="160"/>
      <c r="P277" s="160"/>
      <c r="Q277" s="160"/>
      <c r="R277" s="160"/>
      <c r="S277" s="160"/>
      <c r="T277" s="160"/>
      <c r="U277" s="232">
        <f t="shared" ref="U277" si="364">STDEV(L276:T276)/SQRT(COUNT(L276:T276))</f>
        <v>133.63072159157952</v>
      </c>
    </row>
    <row r="278" spans="1:44">
      <c r="A278" s="223">
        <v>43726</v>
      </c>
      <c r="B278" s="235">
        <v>1.6961342592592601</v>
      </c>
      <c r="C278" s="236">
        <v>2995</v>
      </c>
      <c r="D278" s="238">
        <v>3338</v>
      </c>
      <c r="E278" s="238">
        <v>2621</v>
      </c>
      <c r="F278" s="238">
        <v>3662</v>
      </c>
      <c r="G278" s="238">
        <v>3054</v>
      </c>
      <c r="H278" s="238">
        <v>3464</v>
      </c>
      <c r="I278" s="238">
        <v>3796</v>
      </c>
      <c r="J278" s="238">
        <v>3784</v>
      </c>
      <c r="K278" s="239">
        <v>2381</v>
      </c>
      <c r="L278" s="107"/>
      <c r="M278" s="160"/>
      <c r="N278" s="160"/>
      <c r="O278" s="160"/>
      <c r="P278" s="160"/>
      <c r="Q278" s="160"/>
      <c r="R278" s="160"/>
      <c r="S278" s="160"/>
      <c r="T278" s="160"/>
      <c r="U278" s="232"/>
    </row>
    <row r="279" spans="1:44">
      <c r="A279" s="223">
        <v>43726</v>
      </c>
      <c r="B279" s="235">
        <v>1.71002314814814</v>
      </c>
      <c r="C279" s="236">
        <v>3023</v>
      </c>
      <c r="D279" s="238">
        <v>3805</v>
      </c>
      <c r="E279" s="238">
        <v>2633</v>
      </c>
      <c r="F279" s="238">
        <v>2197</v>
      </c>
      <c r="G279" s="238">
        <v>3385</v>
      </c>
      <c r="H279" s="238">
        <v>2687</v>
      </c>
      <c r="I279" s="238">
        <v>3618</v>
      </c>
      <c r="J279" s="238">
        <v>3541</v>
      </c>
      <c r="K279" s="239">
        <v>3904</v>
      </c>
      <c r="L279" s="107">
        <f t="shared" ref="L279:P279" si="365">AVERAGE(C279:C281)</f>
        <v>2876</v>
      </c>
      <c r="M279" s="160">
        <f t="shared" si="365"/>
        <v>3495</v>
      </c>
      <c r="N279" s="160">
        <f t="shared" si="365"/>
        <v>2669.3333333333335</v>
      </c>
      <c r="O279" s="160">
        <f t="shared" si="365"/>
        <v>2636</v>
      </c>
      <c r="P279" s="160">
        <f t="shared" si="365"/>
        <v>3072.3333333333335</v>
      </c>
      <c r="Q279" s="160">
        <f t="shared" ref="Q279" si="366">AVERAGE(H279:H281)</f>
        <v>2810</v>
      </c>
      <c r="R279" s="160">
        <f t="shared" ref="R279" si="367">AVERAGE(I279:I281)</f>
        <v>3167.6666666666665</v>
      </c>
      <c r="S279" s="160">
        <f t="shared" ref="S279" si="368">AVERAGE(J279:J281)</f>
        <v>3057.3333333333335</v>
      </c>
      <c r="T279" s="160">
        <f t="shared" ref="T279" si="369">AVERAGE(K279:K281)</f>
        <v>3376.3333333333335</v>
      </c>
      <c r="U279" s="232">
        <f t="shared" ref="U279" si="370">AVERAGE(L279:T279)</f>
        <v>3017.7777777777778</v>
      </c>
    </row>
    <row r="280" spans="1:44">
      <c r="A280" s="223">
        <v>43726</v>
      </c>
      <c r="B280" s="235">
        <v>1.72391203703704</v>
      </c>
      <c r="C280" s="236">
        <v>2511</v>
      </c>
      <c r="D280" s="238">
        <v>3646</v>
      </c>
      <c r="E280" s="238">
        <v>2552</v>
      </c>
      <c r="F280" s="238">
        <v>2368</v>
      </c>
      <c r="G280" s="238">
        <v>3240</v>
      </c>
      <c r="H280" s="238">
        <v>2271</v>
      </c>
      <c r="I280" s="238">
        <v>2223</v>
      </c>
      <c r="J280" s="238">
        <v>2631</v>
      </c>
      <c r="K280" s="239">
        <v>3007</v>
      </c>
      <c r="L280" s="107"/>
      <c r="M280" s="160"/>
      <c r="N280" s="160"/>
      <c r="O280" s="160"/>
      <c r="P280" s="160"/>
      <c r="Q280" s="160"/>
      <c r="R280" s="160"/>
      <c r="S280" s="160"/>
      <c r="T280" s="160"/>
      <c r="U280" s="232">
        <f t="shared" ref="U280" si="371">STDEV(L279:T279)/SQRT(COUNT(L279:T279))</f>
        <v>99.565103708795547</v>
      </c>
    </row>
    <row r="281" spans="1:44">
      <c r="A281" s="223">
        <v>43726</v>
      </c>
      <c r="B281" s="235">
        <v>1.7378009259259199</v>
      </c>
      <c r="C281" s="236">
        <v>3094</v>
      </c>
      <c r="D281" s="238">
        <v>3034</v>
      </c>
      <c r="E281" s="238">
        <v>2823</v>
      </c>
      <c r="F281" s="238">
        <v>3343</v>
      </c>
      <c r="G281" s="238">
        <v>2592</v>
      </c>
      <c r="H281" s="238">
        <v>3472</v>
      </c>
      <c r="I281" s="238">
        <v>3662</v>
      </c>
      <c r="J281" s="238">
        <v>3000</v>
      </c>
      <c r="K281" s="239">
        <v>3218</v>
      </c>
      <c r="L281" s="107"/>
      <c r="M281" s="160"/>
      <c r="N281" s="160"/>
      <c r="O281" s="160"/>
      <c r="P281" s="160"/>
      <c r="Q281" s="160"/>
      <c r="R281" s="160"/>
      <c r="S281" s="160"/>
      <c r="T281" s="160"/>
      <c r="U281" s="232"/>
    </row>
    <row r="282" spans="1:44">
      <c r="A282" s="233">
        <v>43726</v>
      </c>
      <c r="B282" s="240">
        <v>1.7516898148148099</v>
      </c>
      <c r="C282" s="236">
        <v>2735</v>
      </c>
      <c r="D282" s="238">
        <v>3224</v>
      </c>
      <c r="E282" s="238">
        <v>2605</v>
      </c>
      <c r="F282" s="238">
        <v>3325</v>
      </c>
      <c r="G282" s="238">
        <v>3354</v>
      </c>
      <c r="H282" s="238">
        <v>2959</v>
      </c>
      <c r="I282" s="238">
        <v>3418</v>
      </c>
      <c r="J282" s="238">
        <v>3429</v>
      </c>
      <c r="K282" s="239">
        <v>3187</v>
      </c>
      <c r="L282" s="107">
        <f t="shared" ref="L282:P282" si="372">AVERAGE(C282:C284)</f>
        <v>2723</v>
      </c>
      <c r="M282" s="160">
        <f t="shared" si="372"/>
        <v>2783.6666666666665</v>
      </c>
      <c r="N282" s="160">
        <f t="shared" si="372"/>
        <v>2650.3333333333335</v>
      </c>
      <c r="O282" s="160">
        <f t="shared" si="372"/>
        <v>3332.3333333333335</v>
      </c>
      <c r="P282" s="160">
        <f t="shared" si="372"/>
        <v>3399.6666666666665</v>
      </c>
      <c r="Q282" s="160">
        <f t="shared" ref="Q282" si="373">AVERAGE(H282:H284)</f>
        <v>2798.3333333333335</v>
      </c>
      <c r="R282" s="160">
        <f t="shared" ref="R282" si="374">AVERAGE(I282:I284)</f>
        <v>2907.3333333333335</v>
      </c>
      <c r="S282" s="160">
        <f t="shared" ref="S282" si="375">AVERAGE(J282:J284)</f>
        <v>3339.6666666666665</v>
      </c>
      <c r="T282" s="160">
        <f t="shared" ref="T282" si="376">AVERAGE(K282:K284)</f>
        <v>3179.6666666666665</v>
      </c>
      <c r="U282" s="232">
        <f t="shared" ref="U282" si="377">AVERAGE(L282:T282)</f>
        <v>3012.6666666666665</v>
      </c>
    </row>
    <row r="283" spans="1:44">
      <c r="A283" s="233">
        <v>43726</v>
      </c>
      <c r="B283" s="240">
        <v>1.7655787037037001</v>
      </c>
      <c r="C283" s="236">
        <v>2697</v>
      </c>
      <c r="D283" s="238">
        <v>2492</v>
      </c>
      <c r="E283" s="238">
        <v>2706</v>
      </c>
      <c r="F283" s="238">
        <v>3163</v>
      </c>
      <c r="G283" s="238">
        <v>3345</v>
      </c>
      <c r="H283" s="238">
        <v>2783</v>
      </c>
      <c r="I283" s="238">
        <v>2801</v>
      </c>
      <c r="J283" s="238">
        <v>3614</v>
      </c>
      <c r="K283" s="239">
        <v>3096</v>
      </c>
      <c r="L283" s="107"/>
      <c r="M283" s="160"/>
      <c r="N283" s="160"/>
      <c r="O283" s="160"/>
      <c r="P283" s="160"/>
      <c r="Q283" s="160"/>
      <c r="R283" s="160"/>
      <c r="S283" s="160"/>
      <c r="T283" s="160"/>
      <c r="U283" s="232">
        <f t="shared" ref="U283" si="378">STDEV(L282:T282)/SQRT(COUNT(L282:T282))</f>
        <v>99.403840251723253</v>
      </c>
    </row>
    <row r="284" spans="1:44">
      <c r="A284" s="233">
        <v>43726</v>
      </c>
      <c r="B284" s="240">
        <v>1.77946759259259</v>
      </c>
      <c r="C284" s="236">
        <v>2737</v>
      </c>
      <c r="D284" s="238">
        <v>2635</v>
      </c>
      <c r="E284" s="238">
        <v>2640</v>
      </c>
      <c r="F284" s="238">
        <v>3509</v>
      </c>
      <c r="G284" s="238">
        <v>3500</v>
      </c>
      <c r="H284" s="238">
        <v>2653</v>
      </c>
      <c r="I284" s="238">
        <v>2503</v>
      </c>
      <c r="J284" s="238">
        <v>2976</v>
      </c>
      <c r="K284" s="239">
        <v>3256</v>
      </c>
      <c r="L284" s="107"/>
      <c r="M284" s="160"/>
      <c r="N284" s="160"/>
      <c r="O284" s="160"/>
      <c r="P284" s="160"/>
      <c r="Q284" s="160"/>
      <c r="R284" s="160"/>
      <c r="S284" s="160"/>
      <c r="T284" s="160"/>
      <c r="U284" s="232"/>
    </row>
    <row r="285" spans="1:44">
      <c r="A285" s="233">
        <v>43726</v>
      </c>
      <c r="B285" s="240">
        <v>1.79335648148148</v>
      </c>
      <c r="C285" s="236">
        <v>3466</v>
      </c>
      <c r="D285" s="238">
        <v>2969</v>
      </c>
      <c r="E285" s="238">
        <v>2742</v>
      </c>
      <c r="F285" s="238">
        <v>3228</v>
      </c>
      <c r="G285" s="238">
        <v>3218</v>
      </c>
      <c r="H285" s="238">
        <v>3780</v>
      </c>
      <c r="I285" s="238">
        <v>3691</v>
      </c>
      <c r="J285" s="238">
        <v>2878</v>
      </c>
      <c r="K285" s="239">
        <v>3172</v>
      </c>
      <c r="L285" s="107">
        <f t="shared" ref="L285:P285" si="379">AVERAGE(C285:C287)</f>
        <v>2930</v>
      </c>
      <c r="M285" s="160">
        <f t="shared" si="379"/>
        <v>2829</v>
      </c>
      <c r="N285" s="160">
        <f t="shared" si="379"/>
        <v>2948.3333333333335</v>
      </c>
      <c r="O285" s="160">
        <f t="shared" si="379"/>
        <v>3186.3333333333335</v>
      </c>
      <c r="P285" s="160">
        <f t="shared" si="379"/>
        <v>2939.6666666666665</v>
      </c>
      <c r="Q285" s="160">
        <f t="shared" ref="Q285" si="380">AVERAGE(H285:H287)</f>
        <v>3328.6666666666665</v>
      </c>
      <c r="R285" s="160">
        <f t="shared" ref="R285" si="381">AVERAGE(I285:I287)</f>
        <v>3197</v>
      </c>
      <c r="S285" s="160">
        <f t="shared" ref="S285" si="382">AVERAGE(J285:J287)</f>
        <v>3349.3333333333335</v>
      </c>
      <c r="T285" s="160">
        <f t="shared" ref="T285" si="383">AVERAGE(K285:K287)</f>
        <v>3497.3333333333335</v>
      </c>
      <c r="U285" s="232">
        <f t="shared" ref="U285" si="384">AVERAGE(L285:T285)</f>
        <v>3133.9629629629626</v>
      </c>
    </row>
    <row r="286" spans="1:44">
      <c r="A286" s="233">
        <v>43726</v>
      </c>
      <c r="B286" s="240">
        <v>1.8072453703703699</v>
      </c>
      <c r="C286" s="236">
        <v>2811</v>
      </c>
      <c r="D286" s="238">
        <v>2553</v>
      </c>
      <c r="E286" s="238">
        <v>3419</v>
      </c>
      <c r="F286" s="238">
        <v>2923</v>
      </c>
      <c r="G286" s="238">
        <v>2694</v>
      </c>
      <c r="H286" s="238">
        <v>3648</v>
      </c>
      <c r="I286" s="238">
        <v>2851</v>
      </c>
      <c r="J286" s="238">
        <v>2985</v>
      </c>
      <c r="K286" s="239">
        <v>2988</v>
      </c>
      <c r="L286" s="107"/>
      <c r="M286" s="160"/>
      <c r="N286" s="160"/>
      <c r="O286" s="160"/>
      <c r="P286" s="160"/>
      <c r="Q286" s="160"/>
      <c r="R286" s="160"/>
      <c r="S286" s="160"/>
      <c r="T286" s="160"/>
      <c r="U286" s="232">
        <f t="shared" ref="U286" si="385">STDEV(L285:T285)/SQRT(COUNT(L285:T285))</f>
        <v>77.267661380417778</v>
      </c>
    </row>
    <row r="287" spans="1:44">
      <c r="A287" s="233">
        <v>43726</v>
      </c>
      <c r="B287" s="240">
        <v>1.8211342592592601</v>
      </c>
      <c r="C287" s="236">
        <v>2513</v>
      </c>
      <c r="D287" s="238">
        <v>2965</v>
      </c>
      <c r="E287" s="238">
        <v>2684</v>
      </c>
      <c r="F287" s="238">
        <v>3408</v>
      </c>
      <c r="G287" s="238">
        <v>2907</v>
      </c>
      <c r="H287" s="238">
        <v>2558</v>
      </c>
      <c r="I287" s="238">
        <v>3049</v>
      </c>
      <c r="J287" s="238">
        <v>4185</v>
      </c>
      <c r="K287" s="239">
        <v>4332</v>
      </c>
      <c r="L287" s="107"/>
      <c r="M287" s="160"/>
      <c r="N287" s="160"/>
      <c r="O287" s="160"/>
      <c r="P287" s="160"/>
      <c r="Q287" s="160"/>
      <c r="R287" s="160"/>
      <c r="S287" s="160"/>
      <c r="T287" s="160"/>
      <c r="U287" s="232"/>
    </row>
    <row r="288" spans="1:44">
      <c r="A288" s="233">
        <v>43726</v>
      </c>
      <c r="B288" s="240">
        <v>1.83502314814815</v>
      </c>
      <c r="C288" s="236">
        <v>3075</v>
      </c>
      <c r="D288" s="238">
        <v>2478</v>
      </c>
      <c r="E288" s="238">
        <v>2808</v>
      </c>
      <c r="F288" s="238">
        <v>3284</v>
      </c>
      <c r="G288" s="238">
        <v>3360</v>
      </c>
      <c r="H288" s="238">
        <v>3958</v>
      </c>
      <c r="I288" s="238">
        <v>3288</v>
      </c>
      <c r="J288" s="238">
        <v>3129</v>
      </c>
      <c r="K288" s="239">
        <v>4319</v>
      </c>
      <c r="L288" s="107">
        <f t="shared" ref="L288:P288" si="386">AVERAGE(C288:C290)</f>
        <v>3340</v>
      </c>
      <c r="M288" s="160">
        <f t="shared" si="386"/>
        <v>2693</v>
      </c>
      <c r="N288" s="160">
        <f t="shared" si="386"/>
        <v>2886.3333333333335</v>
      </c>
      <c r="O288" s="160">
        <f t="shared" si="386"/>
        <v>2883.6666666666665</v>
      </c>
      <c r="P288" s="160">
        <f t="shared" si="386"/>
        <v>3218</v>
      </c>
      <c r="Q288" s="160">
        <f t="shared" ref="Q288" si="387">AVERAGE(H288:H290)</f>
        <v>3748.6666666666665</v>
      </c>
      <c r="R288" s="160">
        <f t="shared" ref="R288" si="388">AVERAGE(I288:I290)</f>
        <v>3291.6666666666665</v>
      </c>
      <c r="S288" s="160">
        <f t="shared" ref="S288" si="389">AVERAGE(J288:J290)</f>
        <v>3171.3333333333335</v>
      </c>
      <c r="T288" s="160">
        <f t="shared" ref="T288" si="390">AVERAGE(K288:K290)</f>
        <v>4018</v>
      </c>
      <c r="U288" s="232">
        <f t="shared" ref="U288" si="391">AVERAGE(L288:T288)</f>
        <v>3250.0740740740744</v>
      </c>
    </row>
    <row r="289" spans="1:21">
      <c r="A289" s="233">
        <v>43726</v>
      </c>
      <c r="B289" s="240">
        <v>1.84891203703703</v>
      </c>
      <c r="C289" s="236">
        <v>3507</v>
      </c>
      <c r="D289" s="238">
        <v>2461</v>
      </c>
      <c r="E289" s="238">
        <v>2576</v>
      </c>
      <c r="F289" s="238">
        <v>2500</v>
      </c>
      <c r="G289" s="238">
        <v>3874</v>
      </c>
      <c r="H289" s="238">
        <v>3827</v>
      </c>
      <c r="I289" s="238">
        <v>2981</v>
      </c>
      <c r="J289" s="238">
        <v>3445</v>
      </c>
      <c r="K289" s="239">
        <v>3881</v>
      </c>
      <c r="L289" s="107"/>
      <c r="M289" s="160"/>
      <c r="N289" s="160"/>
      <c r="O289" s="160"/>
      <c r="P289" s="160"/>
      <c r="Q289" s="160"/>
      <c r="R289" s="160"/>
      <c r="S289" s="160"/>
      <c r="T289" s="160"/>
      <c r="U289" s="232">
        <f t="shared" ref="U289" si="392">STDEV(L288:T288)/SQRT(COUNT(L288:T288))</f>
        <v>141.03996213508839</v>
      </c>
    </row>
    <row r="290" spans="1:21">
      <c r="A290" s="233">
        <v>43726</v>
      </c>
      <c r="B290" s="240">
        <v>1.8628009259259199</v>
      </c>
      <c r="C290" s="236">
        <v>3438</v>
      </c>
      <c r="D290" s="238">
        <v>3140</v>
      </c>
      <c r="E290" s="238">
        <v>3275</v>
      </c>
      <c r="F290" s="238">
        <v>2867</v>
      </c>
      <c r="G290" s="238">
        <v>2420</v>
      </c>
      <c r="H290" s="238">
        <v>3461</v>
      </c>
      <c r="I290" s="238">
        <v>3606</v>
      </c>
      <c r="J290" s="238">
        <v>2940</v>
      </c>
      <c r="K290" s="239">
        <v>3854</v>
      </c>
      <c r="L290" s="107"/>
      <c r="M290" s="160"/>
      <c r="N290" s="160"/>
      <c r="O290" s="160"/>
      <c r="P290" s="160"/>
      <c r="Q290" s="160"/>
      <c r="R290" s="160"/>
      <c r="S290" s="160"/>
      <c r="T290" s="160"/>
      <c r="U290" s="232"/>
    </row>
    <row r="291" spans="1:21">
      <c r="A291" s="233">
        <v>43726</v>
      </c>
      <c r="B291" s="240">
        <v>1.8766898148148099</v>
      </c>
      <c r="C291" s="236">
        <v>3254</v>
      </c>
      <c r="D291" s="238">
        <v>2355</v>
      </c>
      <c r="E291" s="238">
        <v>2211</v>
      </c>
      <c r="F291" s="238">
        <v>3828</v>
      </c>
      <c r="G291" s="238">
        <v>2833</v>
      </c>
      <c r="H291" s="238">
        <v>2722</v>
      </c>
      <c r="I291" s="238">
        <v>3025</v>
      </c>
      <c r="J291" s="238">
        <v>2879</v>
      </c>
      <c r="K291" s="239">
        <v>3995</v>
      </c>
      <c r="L291" s="107">
        <f t="shared" ref="L291:P291" si="393">AVERAGE(C291:C293)</f>
        <v>2635.3333333333335</v>
      </c>
      <c r="M291" s="160">
        <f t="shared" si="393"/>
        <v>2311.3333333333335</v>
      </c>
      <c r="N291" s="160">
        <f t="shared" si="393"/>
        <v>2332.3333333333335</v>
      </c>
      <c r="O291" s="160">
        <f t="shared" si="393"/>
        <v>3397</v>
      </c>
      <c r="P291" s="160">
        <f t="shared" si="393"/>
        <v>2753.3333333333335</v>
      </c>
      <c r="Q291" s="160">
        <f t="shared" ref="Q291" si="394">AVERAGE(H291:H293)</f>
        <v>3090.6666666666665</v>
      </c>
      <c r="R291" s="160">
        <f t="shared" ref="R291" si="395">AVERAGE(I291:I293)</f>
        <v>3030.6666666666665</v>
      </c>
      <c r="S291" s="160">
        <f t="shared" ref="S291" si="396">AVERAGE(J291:J293)</f>
        <v>2960.6666666666665</v>
      </c>
      <c r="T291" s="160">
        <f t="shared" ref="T291" si="397">AVERAGE(K291:K293)</f>
        <v>3268</v>
      </c>
      <c r="U291" s="232">
        <f t="shared" ref="U291" si="398">AVERAGE(L291:T291)</f>
        <v>2864.3703703703704</v>
      </c>
    </row>
    <row r="292" spans="1:21">
      <c r="A292" s="233">
        <v>43726</v>
      </c>
      <c r="B292" s="240">
        <v>1.8905787037037001</v>
      </c>
      <c r="C292" s="236">
        <v>2431</v>
      </c>
      <c r="D292" s="238">
        <v>2085</v>
      </c>
      <c r="E292" s="238">
        <v>2082</v>
      </c>
      <c r="F292" s="238">
        <v>3073</v>
      </c>
      <c r="G292" s="238">
        <v>2879</v>
      </c>
      <c r="H292" s="238">
        <v>3085</v>
      </c>
      <c r="I292" s="238">
        <v>2872</v>
      </c>
      <c r="J292" s="238">
        <v>3212</v>
      </c>
      <c r="K292" s="239">
        <v>2686</v>
      </c>
      <c r="L292" s="107"/>
      <c r="M292" s="160"/>
      <c r="N292" s="160"/>
      <c r="O292" s="160"/>
      <c r="P292" s="160"/>
      <c r="Q292" s="160"/>
      <c r="R292" s="160"/>
      <c r="S292" s="160"/>
      <c r="T292" s="160"/>
      <c r="U292" s="232">
        <f t="shared" ref="U292" si="399">STDEV(L291:T291)/SQRT(COUNT(L291:T291))</f>
        <v>128.47660886738495</v>
      </c>
    </row>
    <row r="293" spans="1:21">
      <c r="A293" s="233">
        <v>43726</v>
      </c>
      <c r="B293" s="240">
        <v>1.90446759259259</v>
      </c>
      <c r="C293" s="236">
        <v>2221</v>
      </c>
      <c r="D293" s="238">
        <v>2494</v>
      </c>
      <c r="E293" s="238">
        <v>2704</v>
      </c>
      <c r="F293" s="238">
        <v>3290</v>
      </c>
      <c r="G293" s="238">
        <v>2548</v>
      </c>
      <c r="H293" s="238">
        <v>3465</v>
      </c>
      <c r="I293" s="238">
        <v>3195</v>
      </c>
      <c r="J293" s="238">
        <v>2791</v>
      </c>
      <c r="K293" s="239">
        <v>3123</v>
      </c>
      <c r="L293" s="107"/>
      <c r="M293" s="160"/>
      <c r="N293" s="160"/>
      <c r="O293" s="160"/>
      <c r="P293" s="160"/>
      <c r="Q293" s="160"/>
      <c r="R293" s="160"/>
      <c r="S293" s="160"/>
      <c r="T293" s="160"/>
      <c r="U293" s="232"/>
    </row>
    <row r="294" spans="1:21">
      <c r="A294" s="233">
        <v>43726</v>
      </c>
      <c r="B294" s="240">
        <v>1.91835648148148</v>
      </c>
      <c r="C294" s="236">
        <v>2906</v>
      </c>
      <c r="D294" s="238">
        <v>2243</v>
      </c>
      <c r="E294" s="238">
        <v>2290</v>
      </c>
      <c r="F294" s="238">
        <v>3496</v>
      </c>
      <c r="G294" s="238">
        <v>3271</v>
      </c>
      <c r="H294" s="238">
        <v>3447</v>
      </c>
      <c r="I294" s="238">
        <v>3486</v>
      </c>
      <c r="J294" s="238">
        <v>4377</v>
      </c>
      <c r="K294" s="239">
        <v>2899</v>
      </c>
      <c r="L294" s="107">
        <f t="shared" ref="L294:P294" si="400">AVERAGE(C294:C296)</f>
        <v>2953</v>
      </c>
      <c r="M294" s="160">
        <f t="shared" si="400"/>
        <v>2650.6666666666665</v>
      </c>
      <c r="N294" s="160">
        <f t="shared" si="400"/>
        <v>2406.3333333333335</v>
      </c>
      <c r="O294" s="160">
        <f t="shared" si="400"/>
        <v>3143.3333333333335</v>
      </c>
      <c r="P294" s="160">
        <f t="shared" si="400"/>
        <v>3221.3333333333335</v>
      </c>
      <c r="Q294" s="160">
        <f t="shared" ref="Q294" si="401">AVERAGE(H294:H296)</f>
        <v>2907.6666666666665</v>
      </c>
      <c r="R294" s="160">
        <f t="shared" ref="R294" si="402">AVERAGE(I294:I296)</f>
        <v>3220</v>
      </c>
      <c r="S294" s="160">
        <f t="shared" ref="S294" si="403">AVERAGE(J294:J296)</f>
        <v>3501</v>
      </c>
      <c r="T294" s="160">
        <f t="shared" ref="T294" si="404">AVERAGE(K294:K296)</f>
        <v>3689.6666666666665</v>
      </c>
      <c r="U294" s="232">
        <f t="shared" ref="U294" si="405">AVERAGE(L294:T294)</f>
        <v>3077.0000000000005</v>
      </c>
    </row>
    <row r="295" spans="1:21">
      <c r="A295" s="233">
        <v>43726</v>
      </c>
      <c r="B295" s="240">
        <v>1.9322453703703699</v>
      </c>
      <c r="C295" s="236">
        <v>2770</v>
      </c>
      <c r="D295" s="238">
        <v>3035</v>
      </c>
      <c r="E295" s="238">
        <v>2932</v>
      </c>
      <c r="F295" s="238">
        <v>3130</v>
      </c>
      <c r="G295" s="238">
        <v>2861</v>
      </c>
      <c r="H295" s="238">
        <v>2792</v>
      </c>
      <c r="I295" s="238">
        <v>3257</v>
      </c>
      <c r="J295" s="238">
        <v>3308</v>
      </c>
      <c r="K295" s="239">
        <v>4208</v>
      </c>
      <c r="L295" s="107"/>
      <c r="M295" s="160"/>
      <c r="N295" s="160"/>
      <c r="O295" s="160"/>
      <c r="P295" s="160"/>
      <c r="Q295" s="160"/>
      <c r="R295" s="160"/>
      <c r="S295" s="160"/>
      <c r="T295" s="160"/>
      <c r="U295" s="232">
        <f t="shared" ref="U295" si="406">STDEV(L294:T294)/SQRT(COUNT(L294:T294))</f>
        <v>133.14681398393876</v>
      </c>
    </row>
    <row r="296" spans="1:21">
      <c r="A296" s="233">
        <v>43726</v>
      </c>
      <c r="B296" s="240">
        <v>1.9461342592592601</v>
      </c>
      <c r="C296" s="236">
        <v>3183</v>
      </c>
      <c r="D296" s="238">
        <v>2674</v>
      </c>
      <c r="E296" s="238">
        <v>1997</v>
      </c>
      <c r="F296" s="238">
        <v>2804</v>
      </c>
      <c r="G296" s="238">
        <v>3532</v>
      </c>
      <c r="H296" s="238">
        <v>2484</v>
      </c>
      <c r="I296" s="238">
        <v>2917</v>
      </c>
      <c r="J296" s="238">
        <v>2818</v>
      </c>
      <c r="K296" s="239">
        <v>3962</v>
      </c>
      <c r="L296" s="107"/>
      <c r="M296" s="160"/>
      <c r="N296" s="160"/>
      <c r="O296" s="160"/>
      <c r="P296" s="160"/>
      <c r="Q296" s="160"/>
      <c r="R296" s="160"/>
      <c r="S296" s="160"/>
      <c r="T296" s="160"/>
      <c r="U296" s="232"/>
    </row>
    <row r="297" spans="1:21">
      <c r="A297" s="233">
        <v>43726</v>
      </c>
      <c r="B297" s="240">
        <v>1.96002314814815</v>
      </c>
      <c r="C297" s="236">
        <v>3445</v>
      </c>
      <c r="D297" s="238">
        <v>1876</v>
      </c>
      <c r="E297" s="238">
        <v>1697</v>
      </c>
      <c r="F297" s="238">
        <v>3331</v>
      </c>
      <c r="G297" s="238">
        <v>2647</v>
      </c>
      <c r="H297" s="238">
        <v>3254</v>
      </c>
      <c r="I297" s="238">
        <v>2588</v>
      </c>
      <c r="J297" s="238">
        <v>3609</v>
      </c>
      <c r="K297" s="239">
        <v>3519</v>
      </c>
      <c r="L297" s="107">
        <f t="shared" ref="L297:P297" si="407">AVERAGE(C297:C299)</f>
        <v>3114.3333333333335</v>
      </c>
      <c r="M297" s="160">
        <f t="shared" si="407"/>
        <v>1871.6666666666667</v>
      </c>
      <c r="N297" s="160">
        <f t="shared" si="407"/>
        <v>2670.3333333333335</v>
      </c>
      <c r="O297" s="160">
        <f t="shared" si="407"/>
        <v>3425</v>
      </c>
      <c r="P297" s="160">
        <f t="shared" si="407"/>
        <v>3184.3333333333335</v>
      </c>
      <c r="Q297" s="160">
        <f t="shared" ref="Q297" si="408">AVERAGE(H297:H299)</f>
        <v>3302.6666666666665</v>
      </c>
      <c r="R297" s="160">
        <f t="shared" ref="R297" si="409">AVERAGE(I297:I299)</f>
        <v>3449.3333333333335</v>
      </c>
      <c r="S297" s="160">
        <f t="shared" ref="S297" si="410">AVERAGE(J297:J299)</f>
        <v>3314.6666666666665</v>
      </c>
      <c r="T297" s="160">
        <f t="shared" ref="T297" si="411">AVERAGE(K297:K299)</f>
        <v>3637</v>
      </c>
      <c r="U297" s="232">
        <f t="shared" ref="U297" si="412">AVERAGE(L297:T297)</f>
        <v>3107.7037037037039</v>
      </c>
    </row>
    <row r="298" spans="1:21">
      <c r="A298" s="233">
        <v>43726</v>
      </c>
      <c r="B298" s="240">
        <v>1.97391203703703</v>
      </c>
      <c r="C298" s="236">
        <v>3367</v>
      </c>
      <c r="D298" s="238">
        <v>1849</v>
      </c>
      <c r="E298" s="238">
        <v>3201</v>
      </c>
      <c r="F298" s="238">
        <v>3770</v>
      </c>
      <c r="G298" s="238">
        <v>4029</v>
      </c>
      <c r="H298" s="238">
        <v>3270</v>
      </c>
      <c r="I298" s="238">
        <v>3731</v>
      </c>
      <c r="J298" s="238">
        <v>3588</v>
      </c>
      <c r="K298" s="239">
        <v>3797</v>
      </c>
      <c r="L298" s="107"/>
      <c r="M298" s="160"/>
      <c r="N298" s="160"/>
      <c r="O298" s="160"/>
      <c r="P298" s="160"/>
      <c r="Q298" s="160"/>
      <c r="R298" s="160"/>
      <c r="S298" s="160"/>
      <c r="T298" s="160"/>
      <c r="U298" s="232">
        <f t="shared" ref="U298" si="413">STDEV(L297:T297)/SQRT(COUNT(L297:T297))</f>
        <v>178.86148379147335</v>
      </c>
    </row>
    <row r="299" spans="1:21">
      <c r="A299" s="233">
        <v>43726</v>
      </c>
      <c r="B299" s="240">
        <v>1.9878009259259199</v>
      </c>
      <c r="C299" s="236">
        <v>2531</v>
      </c>
      <c r="D299" s="238">
        <v>1890</v>
      </c>
      <c r="E299" s="238">
        <v>3113</v>
      </c>
      <c r="F299" s="238">
        <v>3174</v>
      </c>
      <c r="G299" s="238">
        <v>2877</v>
      </c>
      <c r="H299" s="238">
        <v>3384</v>
      </c>
      <c r="I299" s="238">
        <v>4029</v>
      </c>
      <c r="J299" s="238">
        <v>2747</v>
      </c>
      <c r="K299" s="239">
        <v>3595</v>
      </c>
      <c r="L299" s="107"/>
      <c r="M299" s="160"/>
      <c r="N299" s="160"/>
      <c r="O299" s="160"/>
      <c r="P299" s="160"/>
      <c r="Q299" s="160"/>
      <c r="R299" s="160"/>
      <c r="S299" s="160"/>
      <c r="T299" s="160"/>
      <c r="U299" s="232"/>
    </row>
    <row r="300" spans="1:21">
      <c r="A300" s="233">
        <v>43727</v>
      </c>
      <c r="B300" s="240">
        <v>2.001689814814815</v>
      </c>
      <c r="C300" s="236">
        <v>2949</v>
      </c>
      <c r="D300" s="238">
        <v>2780</v>
      </c>
      <c r="E300" s="238">
        <v>2323</v>
      </c>
      <c r="F300" s="238">
        <v>2543</v>
      </c>
      <c r="G300" s="238">
        <v>3030</v>
      </c>
      <c r="H300" s="238">
        <v>3704</v>
      </c>
      <c r="I300" s="238">
        <v>4087</v>
      </c>
      <c r="J300" s="238">
        <v>2742</v>
      </c>
      <c r="K300" s="239">
        <v>3704</v>
      </c>
      <c r="L300" s="107">
        <f t="shared" ref="L300:P300" si="414">AVERAGE(C300:C302)</f>
        <v>2625</v>
      </c>
      <c r="M300" s="160">
        <f t="shared" si="414"/>
        <v>2135</v>
      </c>
      <c r="N300" s="160">
        <f t="shared" si="414"/>
        <v>2121.6666666666665</v>
      </c>
      <c r="O300" s="160">
        <f t="shared" si="414"/>
        <v>2927.3333333333335</v>
      </c>
      <c r="P300" s="160">
        <f t="shared" si="414"/>
        <v>2527</v>
      </c>
      <c r="Q300" s="160">
        <f t="shared" ref="Q300" si="415">AVERAGE(H300:H302)</f>
        <v>2918.6666666666665</v>
      </c>
      <c r="R300" s="160">
        <f t="shared" ref="R300" si="416">AVERAGE(I300:I302)</f>
        <v>3254.6666666666665</v>
      </c>
      <c r="S300" s="160">
        <f t="shared" ref="S300" si="417">AVERAGE(J300:J302)</f>
        <v>3216.3333333333335</v>
      </c>
      <c r="T300" s="160">
        <f t="shared" ref="T300" si="418">AVERAGE(K300:K302)</f>
        <v>3176.6666666666665</v>
      </c>
      <c r="U300" s="232">
        <f t="shared" ref="U300" si="419">AVERAGE(L300:T300)</f>
        <v>2766.9259259259256</v>
      </c>
    </row>
    <row r="301" spans="1:21">
      <c r="A301" s="233">
        <v>43727</v>
      </c>
      <c r="B301" s="240">
        <v>2.0155787037036998</v>
      </c>
      <c r="C301" s="236">
        <v>2629</v>
      </c>
      <c r="D301" s="238">
        <v>1773</v>
      </c>
      <c r="E301" s="238">
        <v>2027</v>
      </c>
      <c r="F301" s="238">
        <v>3066</v>
      </c>
      <c r="G301" s="238">
        <v>2267</v>
      </c>
      <c r="H301" s="238">
        <v>2660</v>
      </c>
      <c r="I301" s="238">
        <v>2950</v>
      </c>
      <c r="J301" s="238">
        <v>2833</v>
      </c>
      <c r="K301" s="239">
        <v>2854</v>
      </c>
      <c r="L301" s="107"/>
      <c r="M301" s="160"/>
      <c r="N301" s="160"/>
      <c r="O301" s="160"/>
      <c r="P301" s="160"/>
      <c r="Q301" s="160"/>
      <c r="R301" s="160"/>
      <c r="S301" s="160"/>
      <c r="T301" s="160"/>
      <c r="U301" s="232">
        <f t="shared" ref="U301" si="420">STDEV(L300:T300)/SQRT(COUNT(L300:T300))</f>
        <v>146.71867530924405</v>
      </c>
    </row>
    <row r="302" spans="1:21">
      <c r="A302" s="233">
        <v>43727</v>
      </c>
      <c r="B302" s="240">
        <v>2.02946759259259</v>
      </c>
      <c r="C302" s="236">
        <v>2297</v>
      </c>
      <c r="D302" s="238">
        <v>1852</v>
      </c>
      <c r="E302" s="238">
        <v>2015</v>
      </c>
      <c r="F302" s="238">
        <v>3173</v>
      </c>
      <c r="G302" s="238">
        <v>2284</v>
      </c>
      <c r="H302" s="238">
        <v>2392</v>
      </c>
      <c r="I302" s="238">
        <v>2727</v>
      </c>
      <c r="J302" s="238">
        <v>4074</v>
      </c>
      <c r="K302" s="239">
        <v>2972</v>
      </c>
      <c r="L302" s="107"/>
      <c r="M302" s="160"/>
      <c r="N302" s="160"/>
      <c r="O302" s="160"/>
      <c r="P302" s="160"/>
      <c r="Q302" s="160"/>
      <c r="R302" s="160"/>
      <c r="S302" s="160"/>
      <c r="T302" s="160"/>
      <c r="U302" s="232"/>
    </row>
    <row r="303" spans="1:21">
      <c r="A303" s="233">
        <v>43727</v>
      </c>
      <c r="B303" s="240">
        <v>2.0433564814814802</v>
      </c>
      <c r="C303" s="236">
        <v>2485</v>
      </c>
      <c r="D303" s="238">
        <v>1952</v>
      </c>
      <c r="E303" s="238">
        <v>2709</v>
      </c>
      <c r="F303" s="238">
        <v>2657</v>
      </c>
      <c r="G303" s="238">
        <v>2404</v>
      </c>
      <c r="H303" s="238">
        <v>2853</v>
      </c>
      <c r="I303" s="238">
        <v>2448</v>
      </c>
      <c r="J303" s="238">
        <v>4287</v>
      </c>
      <c r="K303" s="239">
        <v>4130</v>
      </c>
      <c r="L303" s="107">
        <f t="shared" ref="L303:P303" si="421">AVERAGE(C303:C305)</f>
        <v>2999.6666666666665</v>
      </c>
      <c r="M303" s="160">
        <f t="shared" si="421"/>
        <v>2405.6666666666665</v>
      </c>
      <c r="N303" s="160">
        <f t="shared" si="421"/>
        <v>3194.3333333333335</v>
      </c>
      <c r="O303" s="160">
        <f t="shared" si="421"/>
        <v>3227</v>
      </c>
      <c r="P303" s="160">
        <f t="shared" si="421"/>
        <v>3309</v>
      </c>
      <c r="Q303" s="160">
        <f t="shared" ref="Q303" si="422">AVERAGE(H303:H305)</f>
        <v>3106.3333333333335</v>
      </c>
      <c r="R303" s="160">
        <f t="shared" ref="R303" si="423">AVERAGE(I303:I305)</f>
        <v>2654.3333333333335</v>
      </c>
      <c r="S303" s="160">
        <f t="shared" ref="S303" si="424">AVERAGE(J303:J305)</f>
        <v>3663.6666666666665</v>
      </c>
      <c r="T303" s="160">
        <f t="shared" ref="T303" si="425">AVERAGE(K303:K305)</f>
        <v>3248.3333333333335</v>
      </c>
      <c r="U303" s="232">
        <f t="shared" ref="U303" si="426">AVERAGE(L303:T303)</f>
        <v>3089.8148148148148</v>
      </c>
    </row>
    <row r="304" spans="1:21">
      <c r="A304" s="233">
        <v>43727</v>
      </c>
      <c r="B304" s="240">
        <v>2.0572453703703699</v>
      </c>
      <c r="C304" s="236">
        <v>3256</v>
      </c>
      <c r="D304" s="238">
        <v>3300</v>
      </c>
      <c r="E304" s="238">
        <v>3395</v>
      </c>
      <c r="F304" s="238">
        <v>3701</v>
      </c>
      <c r="G304" s="238">
        <v>3939</v>
      </c>
      <c r="H304" s="238">
        <v>2510</v>
      </c>
      <c r="I304" s="238">
        <v>2600</v>
      </c>
      <c r="J304" s="238">
        <v>3164</v>
      </c>
      <c r="K304" s="239">
        <v>2919</v>
      </c>
      <c r="L304" s="107"/>
      <c r="M304" s="160"/>
      <c r="N304" s="160"/>
      <c r="O304" s="160"/>
      <c r="P304" s="160"/>
      <c r="Q304" s="160"/>
      <c r="R304" s="160"/>
      <c r="S304" s="160"/>
      <c r="T304" s="160"/>
      <c r="U304" s="232">
        <f t="shared" ref="U304" si="427">STDEV(L303:T303)/SQRT(COUNT(L303:T303))</f>
        <v>123.50902290115205</v>
      </c>
    </row>
    <row r="305" spans="1:21">
      <c r="A305" s="233">
        <v>43727</v>
      </c>
      <c r="B305" s="240">
        <v>2.0711342592592601</v>
      </c>
      <c r="C305" s="236">
        <v>3258</v>
      </c>
      <c r="D305" s="238">
        <v>1965</v>
      </c>
      <c r="E305" s="238">
        <v>3479</v>
      </c>
      <c r="F305" s="238">
        <v>3323</v>
      </c>
      <c r="G305" s="238">
        <v>3584</v>
      </c>
      <c r="H305" s="238">
        <v>3956</v>
      </c>
      <c r="I305" s="238">
        <v>2915</v>
      </c>
      <c r="J305" s="238">
        <v>3540</v>
      </c>
      <c r="K305" s="239">
        <v>2696</v>
      </c>
      <c r="L305" s="107"/>
      <c r="M305" s="160"/>
      <c r="N305" s="160"/>
      <c r="O305" s="160"/>
      <c r="P305" s="160"/>
      <c r="Q305" s="160"/>
      <c r="R305" s="160"/>
      <c r="S305" s="160"/>
      <c r="T305" s="160"/>
      <c r="U305" s="232"/>
    </row>
    <row r="306" spans="1:21">
      <c r="A306" s="233">
        <v>43727</v>
      </c>
      <c r="B306" s="240">
        <v>2.0850231481481498</v>
      </c>
      <c r="C306" s="236">
        <v>2437</v>
      </c>
      <c r="D306" s="238">
        <v>1966</v>
      </c>
      <c r="E306" s="238">
        <v>2226</v>
      </c>
      <c r="F306" s="238">
        <v>2392</v>
      </c>
      <c r="G306" s="238">
        <v>2919</v>
      </c>
      <c r="H306" s="238">
        <v>3521</v>
      </c>
      <c r="I306" s="238">
        <v>2888</v>
      </c>
      <c r="J306" s="238">
        <v>3467</v>
      </c>
      <c r="K306" s="239">
        <v>3536</v>
      </c>
      <c r="L306" s="107">
        <f t="shared" ref="L306:P306" si="428">AVERAGE(C306:C308)</f>
        <v>2786</v>
      </c>
      <c r="M306" s="160">
        <f t="shared" si="428"/>
        <v>2067.3333333333335</v>
      </c>
      <c r="N306" s="160">
        <f t="shared" si="428"/>
        <v>2158</v>
      </c>
      <c r="O306" s="160">
        <f t="shared" si="428"/>
        <v>2339.3333333333335</v>
      </c>
      <c r="P306" s="160">
        <f t="shared" si="428"/>
        <v>2738.3333333333335</v>
      </c>
      <c r="Q306" s="160">
        <f t="shared" ref="Q306" si="429">AVERAGE(H306:H308)</f>
        <v>3415.3333333333335</v>
      </c>
      <c r="R306" s="160">
        <f t="shared" ref="R306" si="430">AVERAGE(I306:I308)</f>
        <v>3362.6666666666665</v>
      </c>
      <c r="S306" s="160">
        <f t="shared" ref="S306" si="431">AVERAGE(J306:J308)</f>
        <v>2972</v>
      </c>
      <c r="T306" s="160">
        <f t="shared" ref="T306" si="432">AVERAGE(K306:K308)</f>
        <v>3392.3333333333335</v>
      </c>
      <c r="U306" s="232">
        <f t="shared" ref="U306" si="433">AVERAGE(L306:T306)</f>
        <v>2803.4814814814818</v>
      </c>
    </row>
    <row r="307" spans="1:21">
      <c r="A307" s="233">
        <v>43727</v>
      </c>
      <c r="B307" s="240">
        <v>2.0989120370370302</v>
      </c>
      <c r="C307" s="236">
        <v>2228</v>
      </c>
      <c r="D307" s="238">
        <v>1760</v>
      </c>
      <c r="E307" s="238">
        <v>2072</v>
      </c>
      <c r="F307" s="238">
        <v>2356</v>
      </c>
      <c r="G307" s="238">
        <v>2313</v>
      </c>
      <c r="H307" s="238">
        <v>3873</v>
      </c>
      <c r="I307" s="238">
        <v>3776</v>
      </c>
      <c r="J307" s="238">
        <v>2658</v>
      </c>
      <c r="K307" s="239">
        <v>2780</v>
      </c>
      <c r="L307" s="107"/>
      <c r="M307" s="160"/>
      <c r="N307" s="160"/>
      <c r="O307" s="160"/>
      <c r="P307" s="160"/>
      <c r="Q307" s="160"/>
      <c r="R307" s="160"/>
      <c r="S307" s="160"/>
      <c r="T307" s="160"/>
      <c r="U307" s="232">
        <f t="shared" ref="U307" si="434">STDEV(L306:T306)/SQRT(COUNT(L306:T306))</f>
        <v>176.41253656978196</v>
      </c>
    </row>
    <row r="308" spans="1:21">
      <c r="A308" s="233">
        <v>43727</v>
      </c>
      <c r="B308" s="240">
        <v>2.1128009259259199</v>
      </c>
      <c r="C308" s="236">
        <v>3693</v>
      </c>
      <c r="D308" s="238">
        <v>2476</v>
      </c>
      <c r="E308" s="238">
        <v>2176</v>
      </c>
      <c r="F308" s="238">
        <v>2270</v>
      </c>
      <c r="G308" s="238">
        <v>2983</v>
      </c>
      <c r="H308" s="238">
        <v>2852</v>
      </c>
      <c r="I308" s="238">
        <v>3424</v>
      </c>
      <c r="J308" s="238">
        <v>2791</v>
      </c>
      <c r="K308" s="239">
        <v>3861</v>
      </c>
      <c r="L308" s="107"/>
      <c r="M308" s="160"/>
      <c r="N308" s="160"/>
      <c r="O308" s="160"/>
      <c r="P308" s="160"/>
      <c r="Q308" s="160"/>
      <c r="R308" s="160"/>
      <c r="S308" s="160"/>
      <c r="T308" s="160"/>
      <c r="U308" s="232"/>
    </row>
    <row r="309" spans="1:21">
      <c r="A309" s="233">
        <v>43727</v>
      </c>
      <c r="B309" s="240">
        <v>2.1266898148148101</v>
      </c>
      <c r="C309" s="236">
        <v>3586</v>
      </c>
      <c r="D309" s="238">
        <v>1610</v>
      </c>
      <c r="E309" s="238">
        <v>3399</v>
      </c>
      <c r="F309" s="238">
        <v>2792</v>
      </c>
      <c r="G309" s="238">
        <v>2334</v>
      </c>
      <c r="H309" s="238">
        <v>2562</v>
      </c>
      <c r="I309" s="238">
        <v>2738</v>
      </c>
      <c r="J309" s="238">
        <v>2819</v>
      </c>
      <c r="K309" s="239">
        <v>3209</v>
      </c>
      <c r="L309" s="107">
        <f t="shared" ref="L309:P309" si="435">AVERAGE(C309:C311)</f>
        <v>3141.6666666666665</v>
      </c>
      <c r="M309" s="160">
        <f t="shared" si="435"/>
        <v>1548</v>
      </c>
      <c r="N309" s="160">
        <f t="shared" si="435"/>
        <v>3040.6666666666665</v>
      </c>
      <c r="O309" s="160">
        <f t="shared" si="435"/>
        <v>3196.3333333333335</v>
      </c>
      <c r="P309" s="160">
        <f t="shared" si="435"/>
        <v>2982</v>
      </c>
      <c r="Q309" s="160">
        <f t="shared" ref="Q309" si="436">AVERAGE(H309:H311)</f>
        <v>3124.3333333333335</v>
      </c>
      <c r="R309" s="160">
        <f t="shared" ref="R309" si="437">AVERAGE(I309:I311)</f>
        <v>2817.3333333333335</v>
      </c>
      <c r="S309" s="160">
        <f t="shared" ref="S309" si="438">AVERAGE(J309:J311)</f>
        <v>3449.6666666666665</v>
      </c>
      <c r="T309" s="160">
        <f t="shared" ref="T309" si="439">AVERAGE(K309:K311)</f>
        <v>3738.6666666666665</v>
      </c>
      <c r="U309" s="232">
        <f t="shared" ref="U309" si="440">AVERAGE(L309:T309)</f>
        <v>3004.2962962962965</v>
      </c>
    </row>
    <row r="310" spans="1:21">
      <c r="A310" s="233">
        <v>43727</v>
      </c>
      <c r="B310" s="240">
        <v>2.1405787037036998</v>
      </c>
      <c r="C310" s="236">
        <v>3323</v>
      </c>
      <c r="D310" s="238">
        <v>1411</v>
      </c>
      <c r="E310" s="238">
        <v>3063</v>
      </c>
      <c r="F310" s="238">
        <v>3525</v>
      </c>
      <c r="G310" s="238">
        <v>3492</v>
      </c>
      <c r="H310" s="238">
        <v>2873</v>
      </c>
      <c r="I310" s="238">
        <v>2550</v>
      </c>
      <c r="J310" s="238">
        <v>2987</v>
      </c>
      <c r="K310" s="239">
        <v>3707</v>
      </c>
      <c r="L310" s="107"/>
      <c r="M310" s="160"/>
      <c r="N310" s="160"/>
      <c r="O310" s="160"/>
      <c r="P310" s="160"/>
      <c r="Q310" s="160"/>
      <c r="R310" s="160"/>
      <c r="S310" s="160"/>
      <c r="T310" s="160"/>
      <c r="U310" s="232">
        <f t="shared" ref="U310" si="441">STDEV(L309:T309)/SQRT(COUNT(L309:T309))</f>
        <v>202.9431475187782</v>
      </c>
    </row>
    <row r="311" spans="1:21">
      <c r="A311" s="233">
        <v>43727</v>
      </c>
      <c r="B311" s="240">
        <v>2.15446759259259</v>
      </c>
      <c r="C311" s="236">
        <v>2516</v>
      </c>
      <c r="D311" s="238">
        <v>1623</v>
      </c>
      <c r="E311" s="238">
        <v>2660</v>
      </c>
      <c r="F311" s="238">
        <v>3272</v>
      </c>
      <c r="G311" s="238">
        <v>3120</v>
      </c>
      <c r="H311" s="238">
        <v>3938</v>
      </c>
      <c r="I311" s="238">
        <v>3164</v>
      </c>
      <c r="J311" s="238">
        <v>4543</v>
      </c>
      <c r="K311" s="239">
        <v>4300</v>
      </c>
      <c r="L311" s="107"/>
      <c r="M311" s="160"/>
      <c r="N311" s="160"/>
      <c r="O311" s="160"/>
      <c r="P311" s="160"/>
      <c r="Q311" s="160"/>
      <c r="R311" s="160"/>
      <c r="S311" s="160"/>
      <c r="T311" s="160"/>
      <c r="U311" s="232"/>
    </row>
    <row r="312" spans="1:21">
      <c r="A312" s="233">
        <v>43727</v>
      </c>
      <c r="B312" s="240">
        <v>2.1683564814814802</v>
      </c>
      <c r="C312" s="236">
        <v>2591</v>
      </c>
      <c r="D312" s="238">
        <v>2978</v>
      </c>
      <c r="E312" s="238">
        <v>2470</v>
      </c>
      <c r="F312" s="238">
        <v>2854</v>
      </c>
      <c r="G312" s="238">
        <v>2188</v>
      </c>
      <c r="H312" s="238">
        <v>3320</v>
      </c>
      <c r="I312" s="238">
        <v>3052</v>
      </c>
      <c r="J312" s="238">
        <v>3357</v>
      </c>
      <c r="K312" s="239">
        <v>3393</v>
      </c>
      <c r="L312" s="107">
        <f t="shared" ref="L312:P312" si="442">AVERAGE(C312:C314)</f>
        <v>2717.6666666666665</v>
      </c>
      <c r="M312" s="160">
        <f t="shared" si="442"/>
        <v>2276.3333333333335</v>
      </c>
      <c r="N312" s="160">
        <f t="shared" si="442"/>
        <v>2637</v>
      </c>
      <c r="O312" s="160">
        <f t="shared" si="442"/>
        <v>2699.3333333333335</v>
      </c>
      <c r="P312" s="160">
        <f t="shared" si="442"/>
        <v>2585</v>
      </c>
      <c r="Q312" s="160">
        <f t="shared" ref="Q312" si="443">AVERAGE(H312:H314)</f>
        <v>3195.6666666666665</v>
      </c>
      <c r="R312" s="160">
        <f t="shared" ref="R312" si="444">AVERAGE(I312:I314)</f>
        <v>3036.3333333333335</v>
      </c>
      <c r="S312" s="160">
        <f t="shared" ref="S312" si="445">AVERAGE(J312:J314)</f>
        <v>3245.6666666666665</v>
      </c>
      <c r="T312" s="160">
        <f t="shared" ref="T312" si="446">AVERAGE(K312:K314)</f>
        <v>2974.6666666666665</v>
      </c>
      <c r="U312" s="232">
        <f t="shared" ref="U312" si="447">AVERAGE(L312:T312)</f>
        <v>2818.6296296296296</v>
      </c>
    </row>
    <row r="313" spans="1:21">
      <c r="A313" s="233">
        <v>43727</v>
      </c>
      <c r="B313" s="240">
        <v>2.1822453703703699</v>
      </c>
      <c r="C313" s="236">
        <v>2244</v>
      </c>
      <c r="D313" s="238">
        <v>2038</v>
      </c>
      <c r="E313" s="238">
        <v>2015</v>
      </c>
      <c r="F313" s="238">
        <v>2549</v>
      </c>
      <c r="G313" s="238">
        <v>3041</v>
      </c>
      <c r="H313" s="238">
        <v>3351</v>
      </c>
      <c r="I313" s="238">
        <v>2776</v>
      </c>
      <c r="J313" s="238">
        <v>2571</v>
      </c>
      <c r="K313" s="239">
        <v>2673</v>
      </c>
      <c r="L313" s="107"/>
      <c r="M313" s="160"/>
      <c r="N313" s="160"/>
      <c r="O313" s="160"/>
      <c r="P313" s="160"/>
      <c r="Q313" s="160"/>
      <c r="R313" s="160"/>
      <c r="S313" s="160"/>
      <c r="T313" s="160"/>
      <c r="U313" s="232">
        <f t="shared" ref="U313" si="448">STDEV(L312:T312)/SQRT(COUNT(L312:T312))</f>
        <v>105.56347111321493</v>
      </c>
    </row>
    <row r="314" spans="1:21">
      <c r="A314" s="233">
        <v>43727</v>
      </c>
      <c r="B314" s="240">
        <v>2.1961342592592601</v>
      </c>
      <c r="C314" s="236">
        <v>3318</v>
      </c>
      <c r="D314" s="238">
        <v>1813</v>
      </c>
      <c r="E314" s="238">
        <v>3426</v>
      </c>
      <c r="F314" s="238">
        <v>2695</v>
      </c>
      <c r="G314" s="238">
        <v>2526</v>
      </c>
      <c r="H314" s="238">
        <v>2916</v>
      </c>
      <c r="I314" s="238">
        <v>3281</v>
      </c>
      <c r="J314" s="238">
        <v>3809</v>
      </c>
      <c r="K314" s="239">
        <v>2858</v>
      </c>
      <c r="L314" s="107"/>
      <c r="M314" s="160"/>
      <c r="N314" s="160"/>
      <c r="O314" s="160"/>
      <c r="P314" s="160"/>
      <c r="Q314" s="160"/>
      <c r="R314" s="160"/>
      <c r="S314" s="160"/>
      <c r="T314" s="160"/>
      <c r="U314" s="232"/>
    </row>
    <row r="315" spans="1:21">
      <c r="A315" s="233">
        <v>43727</v>
      </c>
      <c r="B315" s="240">
        <v>2.21002314814814</v>
      </c>
      <c r="C315" s="236">
        <v>3126</v>
      </c>
      <c r="D315" s="238">
        <v>2750</v>
      </c>
      <c r="E315" s="238">
        <v>3072</v>
      </c>
      <c r="F315" s="238">
        <v>4009</v>
      </c>
      <c r="G315" s="238">
        <v>3114</v>
      </c>
      <c r="H315" s="238">
        <v>2450</v>
      </c>
      <c r="I315" s="238">
        <v>3521</v>
      </c>
      <c r="J315" s="238">
        <v>2795</v>
      </c>
      <c r="K315" s="239">
        <v>4585</v>
      </c>
      <c r="L315" s="107">
        <f t="shared" ref="L315:P315" si="449">AVERAGE(C315:C317)</f>
        <v>3390.3333333333335</v>
      </c>
      <c r="M315" s="160">
        <f t="shared" si="449"/>
        <v>2687</v>
      </c>
      <c r="N315" s="160">
        <f t="shared" si="449"/>
        <v>2881.3333333333335</v>
      </c>
      <c r="O315" s="160">
        <f t="shared" si="449"/>
        <v>3098.3333333333335</v>
      </c>
      <c r="P315" s="160">
        <f t="shared" si="449"/>
        <v>2947.6666666666665</v>
      </c>
      <c r="Q315" s="160">
        <f t="shared" ref="Q315" si="450">AVERAGE(H315:H317)</f>
        <v>2668.3333333333335</v>
      </c>
      <c r="R315" s="160">
        <f t="shared" ref="R315" si="451">AVERAGE(I315:I317)</f>
        <v>3032</v>
      </c>
      <c r="S315" s="160">
        <f t="shared" ref="S315" si="452">AVERAGE(J315:J317)</f>
        <v>2935</v>
      </c>
      <c r="T315" s="160">
        <f t="shared" ref="T315" si="453">AVERAGE(K315:K317)</f>
        <v>3437.6666666666665</v>
      </c>
      <c r="U315" s="232">
        <f t="shared" ref="U315" si="454">AVERAGE(L315:T315)</f>
        <v>3008.6296296296296</v>
      </c>
    </row>
    <row r="316" spans="1:21">
      <c r="A316" s="233">
        <v>43727</v>
      </c>
      <c r="B316" s="240">
        <v>2.2239120370370302</v>
      </c>
      <c r="C316" s="236">
        <v>3734</v>
      </c>
      <c r="D316" s="238">
        <v>3215</v>
      </c>
      <c r="E316" s="238">
        <v>2935</v>
      </c>
      <c r="F316" s="238">
        <v>3087</v>
      </c>
      <c r="G316" s="238">
        <v>3468</v>
      </c>
      <c r="H316" s="238">
        <v>2729</v>
      </c>
      <c r="I316" s="238">
        <v>3108</v>
      </c>
      <c r="J316" s="238">
        <v>3487</v>
      </c>
      <c r="K316" s="239">
        <v>3204</v>
      </c>
      <c r="L316" s="107"/>
      <c r="M316" s="160"/>
      <c r="N316" s="160"/>
      <c r="O316" s="160"/>
      <c r="P316" s="160"/>
      <c r="Q316" s="160"/>
      <c r="R316" s="160"/>
      <c r="S316" s="160"/>
      <c r="T316" s="160"/>
      <c r="U316" s="232">
        <f t="shared" ref="U316" si="455">STDEV(L315:T315)/SQRT(COUNT(L315:T315))</f>
        <v>89.980921236431698</v>
      </c>
    </row>
    <row r="317" spans="1:21">
      <c r="A317" s="233">
        <v>43727</v>
      </c>
      <c r="B317" s="240">
        <v>2.2378009259259199</v>
      </c>
      <c r="C317" s="236">
        <v>3311</v>
      </c>
      <c r="D317" s="238">
        <v>2096</v>
      </c>
      <c r="E317" s="238">
        <v>2637</v>
      </c>
      <c r="F317" s="238">
        <v>2199</v>
      </c>
      <c r="G317" s="238">
        <v>2261</v>
      </c>
      <c r="H317" s="238">
        <v>2826</v>
      </c>
      <c r="I317" s="238">
        <v>2467</v>
      </c>
      <c r="J317" s="238">
        <v>2523</v>
      </c>
      <c r="K317" s="239">
        <v>2524</v>
      </c>
      <c r="L317" s="107"/>
      <c r="M317" s="160"/>
      <c r="N317" s="160"/>
      <c r="O317" s="160"/>
      <c r="P317" s="160"/>
      <c r="Q317" s="160"/>
      <c r="R317" s="160"/>
      <c r="S317" s="160"/>
      <c r="T317" s="160"/>
      <c r="U317" s="232"/>
    </row>
    <row r="318" spans="1:21">
      <c r="A318" s="223">
        <v>43727</v>
      </c>
      <c r="B318" s="235">
        <v>2.2516898148148101</v>
      </c>
      <c r="C318" s="236">
        <v>2426</v>
      </c>
      <c r="D318" s="238">
        <v>1742</v>
      </c>
      <c r="E318" s="238">
        <v>1998</v>
      </c>
      <c r="F318" s="238">
        <v>2434</v>
      </c>
      <c r="G318" s="238">
        <v>3304</v>
      </c>
      <c r="H318" s="238">
        <v>1931</v>
      </c>
      <c r="I318" s="238">
        <v>2608</v>
      </c>
      <c r="J318" s="238">
        <v>2708</v>
      </c>
      <c r="K318" s="239">
        <v>4103</v>
      </c>
      <c r="L318" s="107">
        <f t="shared" ref="L318:P318" si="456">AVERAGE(C318:C320)</f>
        <v>2270.3333333333335</v>
      </c>
      <c r="M318" s="160">
        <f t="shared" si="456"/>
        <v>1485.3333333333333</v>
      </c>
      <c r="N318" s="160">
        <f t="shared" si="456"/>
        <v>2310.3333333333335</v>
      </c>
      <c r="O318" s="160">
        <f t="shared" si="456"/>
        <v>2914.6666666666665</v>
      </c>
      <c r="P318" s="160">
        <f t="shared" si="456"/>
        <v>2492</v>
      </c>
      <c r="Q318" s="160">
        <f t="shared" ref="Q318" si="457">AVERAGE(H318:H320)</f>
        <v>2102</v>
      </c>
      <c r="R318" s="160">
        <f t="shared" ref="R318" si="458">AVERAGE(I318:I320)</f>
        <v>2480</v>
      </c>
      <c r="S318" s="160">
        <f t="shared" ref="S318" si="459">AVERAGE(J318:J320)</f>
        <v>2707.6666666666665</v>
      </c>
      <c r="T318" s="160">
        <f t="shared" ref="T318" si="460">AVERAGE(K318:K320)</f>
        <v>3773.6666666666665</v>
      </c>
      <c r="U318" s="232">
        <f t="shared" ref="U318" si="461">AVERAGE(L318:T318)</f>
        <v>2504</v>
      </c>
    </row>
    <row r="319" spans="1:21">
      <c r="A319" s="223">
        <v>43727</v>
      </c>
      <c r="B319" s="235">
        <v>2.2655787037036998</v>
      </c>
      <c r="C319" s="236">
        <v>2162</v>
      </c>
      <c r="D319" s="238">
        <v>1447</v>
      </c>
      <c r="E319" s="238">
        <v>2646</v>
      </c>
      <c r="F319" s="238">
        <v>3302</v>
      </c>
      <c r="G319" s="238">
        <v>2052</v>
      </c>
      <c r="H319" s="238">
        <v>2187</v>
      </c>
      <c r="I319" s="238">
        <v>2195</v>
      </c>
      <c r="J319" s="238">
        <v>2657</v>
      </c>
      <c r="K319" s="239">
        <v>3242</v>
      </c>
      <c r="L319" s="107"/>
      <c r="M319" s="160"/>
      <c r="N319" s="160"/>
      <c r="O319" s="160"/>
      <c r="P319" s="160"/>
      <c r="Q319" s="160"/>
      <c r="R319" s="160"/>
      <c r="S319" s="160"/>
      <c r="T319" s="160"/>
      <c r="U319" s="232">
        <f t="shared" ref="U319" si="462">STDEV(L318:T318)/SQRT(COUNT(L318:T318))</f>
        <v>207.97613823242827</v>
      </c>
    </row>
    <row r="320" spans="1:21">
      <c r="A320" s="223">
        <v>43727</v>
      </c>
      <c r="B320" s="235">
        <v>2.27946759259259</v>
      </c>
      <c r="C320" s="236">
        <v>2223</v>
      </c>
      <c r="D320" s="238">
        <v>1267</v>
      </c>
      <c r="E320" s="238">
        <v>2287</v>
      </c>
      <c r="F320" s="238">
        <v>3008</v>
      </c>
      <c r="G320" s="238">
        <v>2120</v>
      </c>
      <c r="H320" s="238">
        <v>2188</v>
      </c>
      <c r="I320" s="238">
        <v>2637</v>
      </c>
      <c r="J320" s="238">
        <v>2758</v>
      </c>
      <c r="K320" s="239">
        <v>3976</v>
      </c>
      <c r="L320" s="107"/>
      <c r="M320" s="160"/>
      <c r="N320" s="160"/>
      <c r="O320" s="160"/>
      <c r="P320" s="160"/>
      <c r="Q320" s="160"/>
      <c r="R320" s="160"/>
      <c r="S320" s="160"/>
      <c r="T320" s="160"/>
      <c r="U320" s="232"/>
    </row>
    <row r="321" spans="1:21">
      <c r="A321" s="223">
        <v>43727</v>
      </c>
      <c r="B321" s="235">
        <v>2.2933564814814802</v>
      </c>
      <c r="C321" s="236">
        <v>2242</v>
      </c>
      <c r="D321" s="238">
        <v>2433</v>
      </c>
      <c r="E321" s="238">
        <v>2024</v>
      </c>
      <c r="F321" s="238">
        <v>2320</v>
      </c>
      <c r="G321" s="238">
        <v>4051</v>
      </c>
      <c r="H321" s="238">
        <v>3680</v>
      </c>
      <c r="I321" s="238">
        <v>1967</v>
      </c>
      <c r="J321" s="238">
        <v>2820</v>
      </c>
      <c r="K321" s="239">
        <v>3183</v>
      </c>
      <c r="L321" s="107">
        <f t="shared" ref="L321:P321" si="463">AVERAGE(C321:C323)</f>
        <v>3058</v>
      </c>
      <c r="M321" s="160">
        <f t="shared" si="463"/>
        <v>1805.3333333333333</v>
      </c>
      <c r="N321" s="160">
        <f t="shared" si="463"/>
        <v>2057.6666666666665</v>
      </c>
      <c r="O321" s="160">
        <f t="shared" si="463"/>
        <v>2314.6666666666665</v>
      </c>
      <c r="P321" s="160">
        <f t="shared" si="463"/>
        <v>3316</v>
      </c>
      <c r="Q321" s="160">
        <f t="shared" ref="Q321" si="464">AVERAGE(H321:H323)</f>
        <v>3045.6666666666665</v>
      </c>
      <c r="R321" s="160">
        <f t="shared" ref="R321" si="465">AVERAGE(I321:I323)</f>
        <v>2420</v>
      </c>
      <c r="S321" s="160">
        <f t="shared" ref="S321" si="466">AVERAGE(J321:J323)</f>
        <v>3442.3333333333335</v>
      </c>
      <c r="T321" s="160">
        <f t="shared" ref="T321" si="467">AVERAGE(K321:K323)</f>
        <v>3355.3333333333335</v>
      </c>
      <c r="U321" s="232">
        <f t="shared" ref="U321" si="468">AVERAGE(L321:T321)</f>
        <v>2757.2222222222217</v>
      </c>
    </row>
    <row r="322" spans="1:21">
      <c r="A322" s="223">
        <v>43727</v>
      </c>
      <c r="B322" s="235">
        <v>2.3072453703703699</v>
      </c>
      <c r="C322" s="236">
        <v>3328</v>
      </c>
      <c r="D322" s="238">
        <v>1492</v>
      </c>
      <c r="E322" s="238">
        <v>2367</v>
      </c>
      <c r="F322" s="238">
        <v>2243</v>
      </c>
      <c r="G322" s="238">
        <v>3504</v>
      </c>
      <c r="H322" s="238">
        <v>3224</v>
      </c>
      <c r="I322" s="238">
        <v>2097</v>
      </c>
      <c r="J322" s="238">
        <v>3997</v>
      </c>
      <c r="K322" s="239">
        <v>3207</v>
      </c>
      <c r="L322" s="107"/>
      <c r="M322" s="160"/>
      <c r="N322" s="160"/>
      <c r="O322" s="160"/>
      <c r="P322" s="160"/>
      <c r="Q322" s="160"/>
      <c r="R322" s="160"/>
      <c r="S322" s="160"/>
      <c r="T322" s="160"/>
      <c r="U322" s="232">
        <f t="shared" ref="U322" si="469">STDEV(L321:T321)/SQRT(COUNT(L321:T321))</f>
        <v>204.73759930189064</v>
      </c>
    </row>
    <row r="323" spans="1:21">
      <c r="A323" s="223">
        <v>43727</v>
      </c>
      <c r="B323" s="235">
        <v>2.3211342592592601</v>
      </c>
      <c r="C323" s="236">
        <v>3604</v>
      </c>
      <c r="D323" s="238">
        <v>1491</v>
      </c>
      <c r="E323" s="238">
        <v>1782</v>
      </c>
      <c r="F323" s="238">
        <v>2381</v>
      </c>
      <c r="G323" s="238">
        <v>2393</v>
      </c>
      <c r="H323" s="238">
        <v>2233</v>
      </c>
      <c r="I323" s="238">
        <v>3196</v>
      </c>
      <c r="J323" s="238">
        <v>3510</v>
      </c>
      <c r="K323" s="239">
        <v>3676</v>
      </c>
      <c r="L323" s="107"/>
      <c r="M323" s="160"/>
      <c r="N323" s="160"/>
      <c r="O323" s="160"/>
      <c r="P323" s="160"/>
      <c r="Q323" s="160"/>
      <c r="R323" s="160"/>
      <c r="S323" s="160"/>
      <c r="T323" s="160"/>
      <c r="U323" s="232"/>
    </row>
    <row r="324" spans="1:21">
      <c r="A324" s="223">
        <v>43727</v>
      </c>
      <c r="B324" s="235">
        <v>2.33502314814814</v>
      </c>
      <c r="C324" s="236">
        <v>2348</v>
      </c>
      <c r="D324" s="238">
        <v>1535</v>
      </c>
      <c r="E324" s="238">
        <v>2651</v>
      </c>
      <c r="F324" s="238">
        <v>2417</v>
      </c>
      <c r="G324" s="238">
        <v>2558</v>
      </c>
      <c r="H324" s="238">
        <v>2349</v>
      </c>
      <c r="I324" s="238">
        <v>2210</v>
      </c>
      <c r="J324" s="238">
        <v>2336</v>
      </c>
      <c r="K324" s="239">
        <v>2996</v>
      </c>
      <c r="L324" s="107">
        <f t="shared" ref="L324:P324" si="470">AVERAGE(C324:C326)</f>
        <v>2265.3333333333335</v>
      </c>
      <c r="M324" s="160">
        <f t="shared" si="470"/>
        <v>1581.6666666666667</v>
      </c>
      <c r="N324" s="160">
        <f t="shared" si="470"/>
        <v>2220</v>
      </c>
      <c r="O324" s="160">
        <f t="shared" si="470"/>
        <v>2575</v>
      </c>
      <c r="P324" s="160">
        <f t="shared" si="470"/>
        <v>2377</v>
      </c>
      <c r="Q324" s="160">
        <f t="shared" ref="Q324" si="471">AVERAGE(H324:H326)</f>
        <v>2716.6666666666665</v>
      </c>
      <c r="R324" s="160">
        <f t="shared" ref="R324" si="472">AVERAGE(I324:I326)</f>
        <v>2180.3333333333335</v>
      </c>
      <c r="S324" s="160">
        <f t="shared" ref="S324" si="473">AVERAGE(J324:J326)</f>
        <v>2798.3333333333335</v>
      </c>
      <c r="T324" s="160">
        <f t="shared" ref="T324" si="474">AVERAGE(K324:K326)</f>
        <v>3332.3333333333335</v>
      </c>
      <c r="U324" s="232">
        <f t="shared" ref="U324" si="475">AVERAGE(L324:T324)</f>
        <v>2449.6296296296296</v>
      </c>
    </row>
    <row r="325" spans="1:21">
      <c r="A325" s="223">
        <v>43727</v>
      </c>
      <c r="B325" s="235">
        <v>2.3489120370370302</v>
      </c>
      <c r="C325" s="236">
        <v>2291</v>
      </c>
      <c r="D325" s="238">
        <v>1747</v>
      </c>
      <c r="E325" s="238">
        <v>1818</v>
      </c>
      <c r="F325" s="238">
        <v>2905</v>
      </c>
      <c r="G325" s="238">
        <v>2283</v>
      </c>
      <c r="H325" s="238">
        <v>2473</v>
      </c>
      <c r="I325" s="238">
        <v>2039</v>
      </c>
      <c r="J325" s="238">
        <v>2640</v>
      </c>
      <c r="K325" s="239">
        <v>2832</v>
      </c>
      <c r="L325" s="107"/>
      <c r="M325" s="160"/>
      <c r="N325" s="160"/>
      <c r="O325" s="160"/>
      <c r="P325" s="160"/>
      <c r="Q325" s="160"/>
      <c r="R325" s="160"/>
      <c r="S325" s="160"/>
      <c r="T325" s="160"/>
      <c r="U325" s="232">
        <f t="shared" ref="U325" si="476">STDEV(L324:T324)/SQRT(COUNT(L324:T324))</f>
        <v>162.68736059592436</v>
      </c>
    </row>
    <row r="326" spans="1:21">
      <c r="A326" s="223">
        <v>43727</v>
      </c>
      <c r="B326" s="235">
        <v>2.3628009259259199</v>
      </c>
      <c r="C326" s="236">
        <v>2157</v>
      </c>
      <c r="D326" s="238">
        <v>1463</v>
      </c>
      <c r="E326" s="238">
        <v>2191</v>
      </c>
      <c r="F326" s="238">
        <v>2403</v>
      </c>
      <c r="G326" s="238">
        <v>2290</v>
      </c>
      <c r="H326" s="238">
        <v>3328</v>
      </c>
      <c r="I326" s="238">
        <v>2292</v>
      </c>
      <c r="J326" s="238">
        <v>3419</v>
      </c>
      <c r="K326" s="239">
        <v>4169</v>
      </c>
      <c r="L326" s="107"/>
      <c r="M326" s="160"/>
      <c r="N326" s="160"/>
      <c r="O326" s="160"/>
      <c r="P326" s="160"/>
      <c r="Q326" s="160"/>
      <c r="R326" s="160"/>
      <c r="S326" s="160"/>
      <c r="T326" s="160"/>
      <c r="U326" s="232"/>
    </row>
    <row r="327" spans="1:21">
      <c r="A327" s="223">
        <v>43727</v>
      </c>
      <c r="B327" s="235">
        <v>2.3766898148148101</v>
      </c>
      <c r="C327" s="236">
        <v>2384</v>
      </c>
      <c r="D327" s="238">
        <v>1933</v>
      </c>
      <c r="E327" s="238">
        <v>1846</v>
      </c>
      <c r="F327" s="238">
        <v>2537</v>
      </c>
      <c r="G327" s="238">
        <v>2093</v>
      </c>
      <c r="H327" s="238">
        <v>2414</v>
      </c>
      <c r="I327" s="238">
        <v>2206</v>
      </c>
      <c r="J327" s="238">
        <v>2585</v>
      </c>
      <c r="K327" s="239">
        <v>3193</v>
      </c>
      <c r="L327" s="107">
        <f t="shared" ref="L327:P327" si="477">AVERAGE(C327:C329)</f>
        <v>2386.6666666666665</v>
      </c>
      <c r="M327" s="160">
        <f t="shared" si="477"/>
        <v>1686</v>
      </c>
      <c r="N327" s="160">
        <f t="shared" si="477"/>
        <v>2029.3333333333333</v>
      </c>
      <c r="O327" s="160">
        <f t="shared" si="477"/>
        <v>1882.3333333333333</v>
      </c>
      <c r="P327" s="160">
        <f t="shared" si="477"/>
        <v>2833</v>
      </c>
      <c r="Q327" s="160">
        <f t="shared" ref="Q327" si="478">AVERAGE(H327:H329)</f>
        <v>2750</v>
      </c>
      <c r="R327" s="160">
        <f t="shared" ref="R327" si="479">AVERAGE(I327:I329)</f>
        <v>2651.3333333333335</v>
      </c>
      <c r="S327" s="160">
        <f t="shared" ref="S327" si="480">AVERAGE(J327:J329)</f>
        <v>2954.3333333333335</v>
      </c>
      <c r="T327" s="160">
        <f t="shared" ref="T327" si="481">AVERAGE(K327:K329)</f>
        <v>3304.6666666666665</v>
      </c>
      <c r="U327" s="232">
        <f t="shared" ref="U327" si="482">AVERAGE(L327:T327)</f>
        <v>2497.5185185185187</v>
      </c>
    </row>
    <row r="328" spans="1:21">
      <c r="A328" s="223">
        <v>43727</v>
      </c>
      <c r="B328" s="235">
        <v>2.3905787037036998</v>
      </c>
      <c r="C328" s="236">
        <v>2275</v>
      </c>
      <c r="D328" s="238">
        <v>1491</v>
      </c>
      <c r="E328" s="238">
        <v>1691</v>
      </c>
      <c r="F328" s="238">
        <v>2091</v>
      </c>
      <c r="G328" s="238">
        <v>3417</v>
      </c>
      <c r="H328" s="238">
        <v>2293</v>
      </c>
      <c r="I328" s="238">
        <v>2569</v>
      </c>
      <c r="J328" s="238">
        <v>2894</v>
      </c>
      <c r="K328" s="239">
        <v>2634</v>
      </c>
      <c r="L328" s="107"/>
      <c r="M328" s="160"/>
      <c r="N328" s="160"/>
      <c r="O328" s="160"/>
      <c r="P328" s="160"/>
      <c r="Q328" s="160"/>
      <c r="R328" s="160"/>
      <c r="S328" s="160"/>
      <c r="T328" s="160"/>
      <c r="U328" s="232">
        <f t="shared" ref="U328" si="483">STDEV(L327:T327)/SQRT(COUNT(L327:T327))</f>
        <v>179.83874902694754</v>
      </c>
    </row>
    <row r="329" spans="1:21">
      <c r="A329" s="223">
        <v>43727</v>
      </c>
      <c r="B329" s="235">
        <v>2.40446759259259</v>
      </c>
      <c r="C329" s="236">
        <v>2501</v>
      </c>
      <c r="D329" s="238">
        <v>1634</v>
      </c>
      <c r="E329" s="238">
        <v>2551</v>
      </c>
      <c r="F329" s="238">
        <v>1019</v>
      </c>
      <c r="G329" s="238">
        <v>2989</v>
      </c>
      <c r="H329" s="238">
        <v>3543</v>
      </c>
      <c r="I329" s="238">
        <v>3179</v>
      </c>
      <c r="J329" s="238">
        <v>3384</v>
      </c>
      <c r="K329" s="239">
        <v>4087</v>
      </c>
      <c r="L329" s="107"/>
      <c r="M329" s="160"/>
      <c r="N329" s="160"/>
      <c r="O329" s="160"/>
      <c r="P329" s="160"/>
      <c r="Q329" s="160"/>
      <c r="R329" s="160"/>
      <c r="S329" s="160"/>
      <c r="T329" s="160"/>
      <c r="U329" s="232"/>
    </row>
    <row r="330" spans="1:21">
      <c r="A330" s="223">
        <v>43727</v>
      </c>
      <c r="B330" s="235">
        <v>2.4183564814814802</v>
      </c>
      <c r="C330" s="236">
        <v>3013</v>
      </c>
      <c r="D330" s="238">
        <v>3518</v>
      </c>
      <c r="E330" s="238">
        <v>2385</v>
      </c>
      <c r="F330" s="238">
        <v>2398</v>
      </c>
      <c r="G330" s="238">
        <v>3049</v>
      </c>
      <c r="H330" s="238">
        <v>3003</v>
      </c>
      <c r="I330" s="238">
        <v>2661</v>
      </c>
      <c r="J330" s="238">
        <v>3795</v>
      </c>
      <c r="K330" s="239">
        <v>3343</v>
      </c>
      <c r="L330" s="107">
        <f t="shared" ref="L330:P330" si="484">AVERAGE(C330:C332)</f>
        <v>3246</v>
      </c>
      <c r="M330" s="160">
        <f t="shared" si="484"/>
        <v>3276</v>
      </c>
      <c r="N330" s="160">
        <f t="shared" si="484"/>
        <v>2483</v>
      </c>
      <c r="O330" s="160">
        <f t="shared" si="484"/>
        <v>2169.3333333333335</v>
      </c>
      <c r="P330" s="160">
        <f t="shared" si="484"/>
        <v>2654.6666666666665</v>
      </c>
      <c r="Q330" s="160">
        <f t="shared" ref="Q330" si="485">AVERAGE(H330:H332)</f>
        <v>2804.6666666666665</v>
      </c>
      <c r="R330" s="160">
        <f t="shared" ref="R330" si="486">AVERAGE(I330:I332)</f>
        <v>2779.6666666666665</v>
      </c>
      <c r="S330" s="160">
        <f t="shared" ref="S330" si="487">AVERAGE(J330:J332)</f>
        <v>3324.6666666666665</v>
      </c>
      <c r="T330" s="160">
        <f t="shared" ref="T330" si="488">AVERAGE(K330:K332)</f>
        <v>3498.3333333333335</v>
      </c>
      <c r="U330" s="232">
        <f t="shared" ref="U330" si="489">AVERAGE(L330:T330)</f>
        <v>2915.1481481481483</v>
      </c>
    </row>
    <row r="331" spans="1:21">
      <c r="A331" s="223">
        <v>43727</v>
      </c>
      <c r="B331" s="235">
        <v>2.4322453703703699</v>
      </c>
      <c r="C331" s="236">
        <v>3588</v>
      </c>
      <c r="D331" s="238">
        <v>3297</v>
      </c>
      <c r="E331" s="238">
        <v>2609</v>
      </c>
      <c r="F331" s="238">
        <v>2178</v>
      </c>
      <c r="G331" s="238">
        <v>2606</v>
      </c>
      <c r="H331" s="238">
        <v>2852</v>
      </c>
      <c r="I331" s="238">
        <v>3341</v>
      </c>
      <c r="J331" s="238">
        <v>3309</v>
      </c>
      <c r="K331" s="239">
        <v>3919</v>
      </c>
      <c r="L331" s="107"/>
      <c r="M331" s="160"/>
      <c r="N331" s="160"/>
      <c r="O331" s="160"/>
      <c r="P331" s="160"/>
      <c r="Q331" s="160"/>
      <c r="R331" s="160"/>
      <c r="S331" s="160"/>
      <c r="T331" s="160"/>
      <c r="U331" s="232">
        <f t="shared" ref="U331" si="490">STDEV(L330:T330)/SQRT(COUNT(L330:T330))</f>
        <v>148.55279344967116</v>
      </c>
    </row>
    <row r="332" spans="1:21">
      <c r="A332" s="223">
        <v>43727</v>
      </c>
      <c r="B332" s="235">
        <v>2.4461342592592592</v>
      </c>
      <c r="C332" s="236">
        <v>3137</v>
      </c>
      <c r="D332" s="238">
        <v>3013</v>
      </c>
      <c r="E332" s="238">
        <v>2455</v>
      </c>
      <c r="F332" s="238">
        <v>1932</v>
      </c>
      <c r="G332" s="238">
        <v>2309</v>
      </c>
      <c r="H332" s="238">
        <v>2559</v>
      </c>
      <c r="I332" s="238">
        <v>2337</v>
      </c>
      <c r="J332" s="238">
        <v>2870</v>
      </c>
      <c r="K332" s="239">
        <v>3233</v>
      </c>
      <c r="L332" s="107"/>
      <c r="M332" s="160"/>
      <c r="N332" s="160"/>
      <c r="O332" s="160"/>
      <c r="P332" s="160"/>
      <c r="Q332" s="160"/>
      <c r="R332" s="160"/>
      <c r="S332" s="160"/>
      <c r="T332" s="160"/>
      <c r="U332" s="232"/>
    </row>
    <row r="333" spans="1:21">
      <c r="A333" s="223">
        <v>43727</v>
      </c>
      <c r="B333" s="235">
        <v>2.46002314814814</v>
      </c>
      <c r="C333" s="236">
        <v>2704</v>
      </c>
      <c r="D333" s="238">
        <v>2847</v>
      </c>
      <c r="E333" s="238">
        <v>3239</v>
      </c>
      <c r="F333" s="238">
        <v>2880</v>
      </c>
      <c r="G333" s="238">
        <v>2699</v>
      </c>
      <c r="H333" s="238">
        <v>2728</v>
      </c>
      <c r="I333" s="238">
        <v>2354</v>
      </c>
      <c r="J333" s="238">
        <v>2762</v>
      </c>
      <c r="K333" s="239">
        <v>3764</v>
      </c>
      <c r="L333" s="107">
        <f t="shared" ref="L333:P333" si="491">AVERAGE(C333:C335)</f>
        <v>2736</v>
      </c>
      <c r="M333" s="160">
        <f t="shared" si="491"/>
        <v>2604</v>
      </c>
      <c r="N333" s="160">
        <f t="shared" si="491"/>
        <v>2622</v>
      </c>
      <c r="O333" s="160">
        <f t="shared" si="491"/>
        <v>2591.6666666666665</v>
      </c>
      <c r="P333" s="160">
        <f t="shared" si="491"/>
        <v>2738</v>
      </c>
      <c r="Q333" s="160">
        <f t="shared" ref="Q333" si="492">AVERAGE(H333:H335)</f>
        <v>2994.6666666666665</v>
      </c>
      <c r="R333" s="160">
        <f t="shared" ref="R333" si="493">AVERAGE(I333:I335)</f>
        <v>2654.3333333333335</v>
      </c>
      <c r="S333" s="160">
        <f t="shared" ref="S333" si="494">AVERAGE(J333:J335)</f>
        <v>2822</v>
      </c>
      <c r="T333" s="160">
        <f t="shared" ref="T333" si="495">AVERAGE(K333:K335)</f>
        <v>3170</v>
      </c>
      <c r="U333" s="232">
        <f t="shared" ref="U333" si="496">AVERAGE(L333:T333)</f>
        <v>2770.2962962962961</v>
      </c>
    </row>
    <row r="334" spans="1:21">
      <c r="A334" s="223">
        <v>43727</v>
      </c>
      <c r="B334" s="235">
        <v>2.4739120370370302</v>
      </c>
      <c r="C334" s="236">
        <v>2746</v>
      </c>
      <c r="D334" s="238">
        <v>2527</v>
      </c>
      <c r="E334" s="238">
        <v>2407</v>
      </c>
      <c r="F334" s="238">
        <v>2460</v>
      </c>
      <c r="G334" s="238">
        <v>2397</v>
      </c>
      <c r="H334" s="238">
        <v>3916</v>
      </c>
      <c r="I334" s="238">
        <v>3385</v>
      </c>
      <c r="J334" s="238">
        <v>2854</v>
      </c>
      <c r="K334" s="239">
        <v>2975</v>
      </c>
      <c r="L334" s="107"/>
      <c r="M334" s="160"/>
      <c r="N334" s="160"/>
      <c r="O334" s="160"/>
      <c r="P334" s="160"/>
      <c r="Q334" s="160"/>
      <c r="R334" s="160"/>
      <c r="S334" s="160"/>
      <c r="T334" s="160"/>
      <c r="U334" s="232">
        <f t="shared" ref="U334" si="497">STDEV(L333:T333)/SQRT(COUNT(L333:T333))</f>
        <v>65.61671921757376</v>
      </c>
    </row>
    <row r="335" spans="1:21">
      <c r="A335" s="223">
        <v>43727</v>
      </c>
      <c r="B335" s="235">
        <v>2.4878009259259199</v>
      </c>
      <c r="C335" s="236">
        <v>2758</v>
      </c>
      <c r="D335" s="238">
        <v>2438</v>
      </c>
      <c r="E335" s="238">
        <v>2220</v>
      </c>
      <c r="F335" s="238">
        <v>2435</v>
      </c>
      <c r="G335" s="238">
        <v>3118</v>
      </c>
      <c r="H335" s="238">
        <v>2340</v>
      </c>
      <c r="I335" s="238">
        <v>2224</v>
      </c>
      <c r="J335" s="238">
        <v>2850</v>
      </c>
      <c r="K335" s="239">
        <v>2771</v>
      </c>
      <c r="L335" s="107"/>
      <c r="M335" s="160"/>
      <c r="N335" s="160"/>
      <c r="O335" s="160"/>
      <c r="P335" s="160"/>
      <c r="Q335" s="160"/>
      <c r="R335" s="160"/>
      <c r="S335" s="160"/>
      <c r="T335" s="160"/>
      <c r="U335" s="232"/>
    </row>
    <row r="336" spans="1:21">
      <c r="A336" s="223">
        <v>43727</v>
      </c>
      <c r="B336" s="235">
        <v>2.5016898148148101</v>
      </c>
      <c r="C336" s="236">
        <v>2504</v>
      </c>
      <c r="D336" s="238">
        <v>2973</v>
      </c>
      <c r="E336" s="238">
        <v>2199</v>
      </c>
      <c r="F336" s="238">
        <v>2041</v>
      </c>
      <c r="G336" s="238">
        <v>2318</v>
      </c>
      <c r="H336" s="238">
        <v>2516</v>
      </c>
      <c r="I336" s="238">
        <v>2307</v>
      </c>
      <c r="J336" s="238">
        <v>2559</v>
      </c>
      <c r="K336" s="239">
        <v>3208</v>
      </c>
      <c r="L336" s="107">
        <f t="shared" ref="L336:P336" si="498">AVERAGE(C336:C338)</f>
        <v>2679</v>
      </c>
      <c r="M336" s="160">
        <f t="shared" si="498"/>
        <v>2417.3333333333335</v>
      </c>
      <c r="N336" s="160">
        <f t="shared" si="498"/>
        <v>2315</v>
      </c>
      <c r="O336" s="160">
        <f t="shared" si="498"/>
        <v>2769</v>
      </c>
      <c r="P336" s="160">
        <f t="shared" si="498"/>
        <v>2410</v>
      </c>
      <c r="Q336" s="160">
        <f t="shared" ref="Q336" si="499">AVERAGE(H336:H338)</f>
        <v>2936.6666666666665</v>
      </c>
      <c r="R336" s="160">
        <f t="shared" ref="R336" si="500">AVERAGE(I336:I338)</f>
        <v>2982.3333333333335</v>
      </c>
      <c r="S336" s="160">
        <f t="shared" ref="S336" si="501">AVERAGE(J336:J338)</f>
        <v>2524</v>
      </c>
      <c r="T336" s="160">
        <f t="shared" ref="T336" si="502">AVERAGE(K336:K338)</f>
        <v>3187.6666666666665</v>
      </c>
      <c r="U336" s="232">
        <f t="shared" ref="U336" si="503">AVERAGE(L336:T336)</f>
        <v>2691.2222222222222</v>
      </c>
    </row>
    <row r="337" spans="1:21">
      <c r="A337" s="223">
        <v>43727</v>
      </c>
      <c r="B337" s="235">
        <v>2.5155787037036998</v>
      </c>
      <c r="C337" s="236">
        <v>3140</v>
      </c>
      <c r="D337" s="238">
        <v>2108</v>
      </c>
      <c r="E337" s="238">
        <v>2174</v>
      </c>
      <c r="F337" s="238">
        <v>3952</v>
      </c>
      <c r="G337" s="238">
        <v>2391</v>
      </c>
      <c r="H337" s="238">
        <v>2626</v>
      </c>
      <c r="I337" s="238">
        <v>3361</v>
      </c>
      <c r="J337" s="238">
        <v>2605</v>
      </c>
      <c r="K337" s="239">
        <v>2779</v>
      </c>
      <c r="L337" s="107"/>
      <c r="M337" s="160"/>
      <c r="N337" s="160"/>
      <c r="O337" s="160"/>
      <c r="P337" s="160"/>
      <c r="Q337" s="160"/>
      <c r="R337" s="160"/>
      <c r="S337" s="160"/>
      <c r="T337" s="160"/>
      <c r="U337" s="232">
        <f t="shared" ref="U337" si="504">STDEV(L336:T336)/SQRT(COUNT(L336:T336))</f>
        <v>100.08690668058829</v>
      </c>
    </row>
    <row r="338" spans="1:21">
      <c r="A338" s="223">
        <v>43727</v>
      </c>
      <c r="B338" s="235">
        <v>2.52946759259259</v>
      </c>
      <c r="C338" s="236">
        <v>2393</v>
      </c>
      <c r="D338" s="238">
        <v>2171</v>
      </c>
      <c r="E338" s="238">
        <v>2572</v>
      </c>
      <c r="F338" s="238">
        <v>2314</v>
      </c>
      <c r="G338" s="238">
        <v>2521</v>
      </c>
      <c r="H338" s="238">
        <v>3668</v>
      </c>
      <c r="I338" s="238">
        <v>3279</v>
      </c>
      <c r="J338" s="238">
        <v>2408</v>
      </c>
      <c r="K338" s="239">
        <v>3576</v>
      </c>
      <c r="L338" s="107"/>
      <c r="M338" s="160"/>
      <c r="N338" s="160"/>
      <c r="O338" s="160"/>
      <c r="P338" s="160"/>
      <c r="Q338" s="160"/>
      <c r="R338" s="160"/>
      <c r="S338" s="160"/>
      <c r="T338" s="160"/>
      <c r="U338" s="232"/>
    </row>
    <row r="339" spans="1:21">
      <c r="A339" s="223">
        <v>43727</v>
      </c>
      <c r="B339" s="235">
        <v>2.5433564814814802</v>
      </c>
      <c r="C339" s="236">
        <v>2488</v>
      </c>
      <c r="D339" s="238">
        <v>2720</v>
      </c>
      <c r="E339" s="238">
        <v>2684</v>
      </c>
      <c r="F339" s="238">
        <v>2934</v>
      </c>
      <c r="G339" s="238">
        <v>2148</v>
      </c>
      <c r="H339" s="238">
        <v>2233</v>
      </c>
      <c r="I339" s="238">
        <v>2381</v>
      </c>
      <c r="J339" s="238">
        <v>3382</v>
      </c>
      <c r="K339" s="239">
        <v>2712</v>
      </c>
      <c r="L339" s="107">
        <f t="shared" ref="L339:P339" si="505">AVERAGE(C339:C341)</f>
        <v>2757.3333333333335</v>
      </c>
      <c r="M339" s="160">
        <f t="shared" si="505"/>
        <v>2297</v>
      </c>
      <c r="N339" s="160">
        <f t="shared" si="505"/>
        <v>2362.6666666666665</v>
      </c>
      <c r="O339" s="160">
        <f t="shared" si="505"/>
        <v>2422.6666666666665</v>
      </c>
      <c r="P339" s="160">
        <f t="shared" si="505"/>
        <v>2447.6666666666665</v>
      </c>
      <c r="Q339" s="160">
        <f t="shared" ref="Q339" si="506">AVERAGE(H339:H341)</f>
        <v>2369.3333333333335</v>
      </c>
      <c r="R339" s="160">
        <f t="shared" ref="R339" si="507">AVERAGE(I339:I341)</f>
        <v>2605</v>
      </c>
      <c r="S339" s="160">
        <f t="shared" ref="S339" si="508">AVERAGE(J339:J341)</f>
        <v>2821.6666666666665</v>
      </c>
      <c r="T339" s="160">
        <f t="shared" ref="T339" si="509">AVERAGE(K339:K341)</f>
        <v>2930.3333333333335</v>
      </c>
      <c r="U339" s="232">
        <f t="shared" ref="U339" si="510">AVERAGE(L339:T339)</f>
        <v>2557.0740740740739</v>
      </c>
    </row>
    <row r="340" spans="1:21">
      <c r="A340" s="223">
        <v>43727</v>
      </c>
      <c r="B340" s="235">
        <v>2.5572453703703699</v>
      </c>
      <c r="C340" s="236">
        <v>2445</v>
      </c>
      <c r="D340" s="238">
        <v>2156</v>
      </c>
      <c r="E340" s="238">
        <v>2145</v>
      </c>
      <c r="F340" s="238">
        <v>2206</v>
      </c>
      <c r="G340" s="238">
        <v>2718</v>
      </c>
      <c r="H340" s="238">
        <v>2372</v>
      </c>
      <c r="I340" s="238">
        <v>2891</v>
      </c>
      <c r="J340" s="238">
        <v>2412</v>
      </c>
      <c r="K340" s="239">
        <v>3202</v>
      </c>
      <c r="L340" s="107"/>
      <c r="M340" s="160"/>
      <c r="N340" s="160"/>
      <c r="O340" s="160"/>
      <c r="P340" s="160"/>
      <c r="Q340" s="160"/>
      <c r="R340" s="160"/>
      <c r="S340" s="160"/>
      <c r="T340" s="160"/>
      <c r="U340" s="232">
        <f t="shared" ref="U340" si="511">STDEV(L339:T339)/SQRT(COUNT(L339:T339))</f>
        <v>76.598435374250741</v>
      </c>
    </row>
    <row r="341" spans="1:21">
      <c r="A341" s="223">
        <v>43727</v>
      </c>
      <c r="B341" s="235">
        <v>2.5711342592592499</v>
      </c>
      <c r="C341" s="236">
        <v>3339</v>
      </c>
      <c r="D341" s="238">
        <v>2015</v>
      </c>
      <c r="E341" s="238">
        <v>2259</v>
      </c>
      <c r="F341" s="238">
        <v>2128</v>
      </c>
      <c r="G341" s="238">
        <v>2477</v>
      </c>
      <c r="H341" s="238">
        <v>2503</v>
      </c>
      <c r="I341" s="238">
        <v>2543</v>
      </c>
      <c r="J341" s="238">
        <v>2671</v>
      </c>
      <c r="K341" s="239">
        <v>2877</v>
      </c>
      <c r="L341" s="107"/>
      <c r="M341" s="160"/>
      <c r="N341" s="160"/>
      <c r="O341" s="160"/>
      <c r="P341" s="160"/>
      <c r="Q341" s="160"/>
      <c r="R341" s="160"/>
      <c r="S341" s="160"/>
      <c r="T341" s="160"/>
      <c r="U341" s="232"/>
    </row>
    <row r="342" spans="1:21">
      <c r="A342" s="223">
        <v>43727</v>
      </c>
      <c r="B342" s="235">
        <v>2.58502314814814</v>
      </c>
      <c r="C342" s="236">
        <v>2276</v>
      </c>
      <c r="D342" s="238">
        <v>2264</v>
      </c>
      <c r="E342" s="238">
        <v>2018</v>
      </c>
      <c r="F342" s="238">
        <v>2017</v>
      </c>
      <c r="G342" s="238">
        <v>3137</v>
      </c>
      <c r="H342" s="238">
        <v>2525</v>
      </c>
      <c r="I342" s="238">
        <v>2040</v>
      </c>
      <c r="J342" s="238">
        <v>2522</v>
      </c>
      <c r="K342" s="239">
        <v>3825</v>
      </c>
      <c r="L342" s="107">
        <f t="shared" ref="L342:P342" si="512">AVERAGE(C342:C344)</f>
        <v>2322.6666666666665</v>
      </c>
      <c r="M342" s="160">
        <f t="shared" si="512"/>
        <v>1970</v>
      </c>
      <c r="N342" s="160">
        <f t="shared" si="512"/>
        <v>2236.6666666666665</v>
      </c>
      <c r="O342" s="160">
        <f t="shared" si="512"/>
        <v>2504.6666666666665</v>
      </c>
      <c r="P342" s="160">
        <f t="shared" si="512"/>
        <v>2677.3333333333335</v>
      </c>
      <c r="Q342" s="160">
        <f t="shared" ref="Q342" si="513">AVERAGE(H342:H344)</f>
        <v>3045.3333333333335</v>
      </c>
      <c r="R342" s="160">
        <f t="shared" ref="R342" si="514">AVERAGE(I342:I344)</f>
        <v>2171</v>
      </c>
      <c r="S342" s="160">
        <f t="shared" ref="S342" si="515">AVERAGE(J342:J344)</f>
        <v>3022.3333333333335</v>
      </c>
      <c r="T342" s="160">
        <f t="shared" ref="T342" si="516">AVERAGE(K342:K344)</f>
        <v>3198.6666666666665</v>
      </c>
      <c r="U342" s="232">
        <f t="shared" ref="U342" si="517">AVERAGE(L342:T342)</f>
        <v>2572.0740740740739</v>
      </c>
    </row>
    <row r="343" spans="1:21">
      <c r="A343" s="223">
        <v>43727</v>
      </c>
      <c r="B343" s="235">
        <v>2.5989120370370302</v>
      </c>
      <c r="C343" s="236">
        <v>2459</v>
      </c>
      <c r="D343" s="238">
        <v>1881</v>
      </c>
      <c r="E343" s="238">
        <v>2169</v>
      </c>
      <c r="F343" s="238">
        <v>2123</v>
      </c>
      <c r="G343" s="238">
        <v>2470</v>
      </c>
      <c r="H343" s="238">
        <v>3597</v>
      </c>
      <c r="I343" s="238">
        <v>2266</v>
      </c>
      <c r="J343" s="238">
        <v>3485</v>
      </c>
      <c r="K343" s="239">
        <v>2761</v>
      </c>
      <c r="L343" s="107"/>
      <c r="M343" s="160"/>
      <c r="N343" s="160"/>
      <c r="O343" s="160"/>
      <c r="P343" s="160"/>
      <c r="Q343" s="160"/>
      <c r="R343" s="160"/>
      <c r="S343" s="160"/>
      <c r="T343" s="160"/>
      <c r="U343" s="232">
        <f t="shared" ref="U343" si="518">STDEV(L342:T342)/SQRT(COUNT(L342:T342))</f>
        <v>145.91688376760979</v>
      </c>
    </row>
    <row r="344" spans="1:21">
      <c r="A344" s="223">
        <v>43727</v>
      </c>
      <c r="B344" s="235">
        <v>2.6128009259259199</v>
      </c>
      <c r="C344" s="236">
        <v>2233</v>
      </c>
      <c r="D344" s="238">
        <v>1765</v>
      </c>
      <c r="E344" s="238">
        <v>2523</v>
      </c>
      <c r="F344" s="238">
        <v>3374</v>
      </c>
      <c r="G344" s="238">
        <v>2425</v>
      </c>
      <c r="H344" s="238">
        <v>3014</v>
      </c>
      <c r="I344" s="238">
        <v>2207</v>
      </c>
      <c r="J344" s="238">
        <v>3060</v>
      </c>
      <c r="K344" s="239">
        <v>3010</v>
      </c>
      <c r="L344" s="107"/>
      <c r="M344" s="160"/>
      <c r="N344" s="160"/>
      <c r="O344" s="160"/>
      <c r="P344" s="160"/>
      <c r="Q344" s="160"/>
      <c r="R344" s="160"/>
      <c r="S344" s="160"/>
      <c r="T344" s="160"/>
      <c r="U344" s="232"/>
    </row>
    <row r="345" spans="1:21">
      <c r="A345" s="223">
        <v>43727</v>
      </c>
      <c r="B345" s="235">
        <v>2.6266898148148101</v>
      </c>
      <c r="C345" s="236">
        <v>3701</v>
      </c>
      <c r="D345" s="238">
        <v>1777</v>
      </c>
      <c r="E345" s="238">
        <v>1870</v>
      </c>
      <c r="F345" s="238">
        <v>1858</v>
      </c>
      <c r="G345" s="238">
        <v>2399</v>
      </c>
      <c r="H345" s="238">
        <v>2609</v>
      </c>
      <c r="I345" s="238">
        <v>2406</v>
      </c>
      <c r="J345" s="238">
        <v>2325</v>
      </c>
      <c r="K345" s="239">
        <v>3670</v>
      </c>
      <c r="L345" s="107">
        <f t="shared" ref="L345:P345" si="519">AVERAGE(C345:C347)</f>
        <v>3101.6666666666665</v>
      </c>
      <c r="M345" s="160">
        <f t="shared" si="519"/>
        <v>1918.3333333333333</v>
      </c>
      <c r="N345" s="160">
        <f t="shared" si="519"/>
        <v>1945.6666666666667</v>
      </c>
      <c r="O345" s="160">
        <f t="shared" si="519"/>
        <v>2178</v>
      </c>
      <c r="P345" s="160">
        <f t="shared" si="519"/>
        <v>2676</v>
      </c>
      <c r="Q345" s="160">
        <f t="shared" ref="Q345" si="520">AVERAGE(H345:H347)</f>
        <v>2605.3333333333335</v>
      </c>
      <c r="R345" s="160">
        <f t="shared" ref="R345" si="521">AVERAGE(I345:I347)</f>
        <v>2630.3333333333335</v>
      </c>
      <c r="S345" s="160">
        <f t="shared" ref="S345" si="522">AVERAGE(J345:J347)</f>
        <v>2696.3333333333335</v>
      </c>
      <c r="T345" s="160">
        <f t="shared" ref="T345" si="523">AVERAGE(K345:K347)</f>
        <v>3187.3333333333335</v>
      </c>
      <c r="U345" s="232">
        <f t="shared" ref="U345" si="524">AVERAGE(L345:T345)</f>
        <v>2548.7777777777778</v>
      </c>
    </row>
    <row r="346" spans="1:21">
      <c r="A346" s="223">
        <v>43727</v>
      </c>
      <c r="B346" s="235">
        <v>2.6405787037036998</v>
      </c>
      <c r="C346" s="236">
        <v>3316</v>
      </c>
      <c r="D346" s="238">
        <v>2452</v>
      </c>
      <c r="E346" s="238">
        <v>1963</v>
      </c>
      <c r="F346" s="238">
        <v>2290</v>
      </c>
      <c r="G346" s="238">
        <v>2334</v>
      </c>
      <c r="H346" s="238">
        <v>2929</v>
      </c>
      <c r="I346" s="238">
        <v>2232</v>
      </c>
      <c r="J346" s="238">
        <v>3036</v>
      </c>
      <c r="K346" s="239">
        <v>2834</v>
      </c>
      <c r="L346" s="107"/>
      <c r="M346" s="160"/>
      <c r="N346" s="160"/>
      <c r="O346" s="160"/>
      <c r="P346" s="160"/>
      <c r="Q346" s="160"/>
      <c r="R346" s="160"/>
      <c r="S346" s="160"/>
      <c r="T346" s="160"/>
      <c r="U346" s="232">
        <f t="shared" ref="U346" si="525">STDEV(L345:T345)/SQRT(COUNT(L345:T345))</f>
        <v>151.83720570741878</v>
      </c>
    </row>
    <row r="347" spans="1:21">
      <c r="A347" s="223">
        <v>43727</v>
      </c>
      <c r="B347" s="235">
        <v>2.65446759259259</v>
      </c>
      <c r="C347" s="236">
        <v>2288</v>
      </c>
      <c r="D347" s="238">
        <v>1526</v>
      </c>
      <c r="E347" s="238">
        <v>2004</v>
      </c>
      <c r="F347" s="238">
        <v>2386</v>
      </c>
      <c r="G347" s="238">
        <v>3295</v>
      </c>
      <c r="H347" s="238">
        <v>2278</v>
      </c>
      <c r="I347" s="238">
        <v>3253</v>
      </c>
      <c r="J347" s="238">
        <v>2728</v>
      </c>
      <c r="K347" s="239">
        <v>3058</v>
      </c>
      <c r="L347" s="107"/>
      <c r="M347" s="160"/>
      <c r="N347" s="160"/>
      <c r="O347" s="160"/>
      <c r="P347" s="160"/>
      <c r="Q347" s="160"/>
      <c r="R347" s="160"/>
      <c r="S347" s="160"/>
      <c r="T347" s="160"/>
      <c r="U347" s="232"/>
    </row>
    <row r="348" spans="1:21">
      <c r="A348" s="223">
        <v>43727</v>
      </c>
      <c r="B348" s="235">
        <v>1.6822453703703699</v>
      </c>
      <c r="C348" s="236">
        <v>2306</v>
      </c>
      <c r="D348" s="238">
        <v>2508</v>
      </c>
      <c r="E348" s="238">
        <v>2926</v>
      </c>
      <c r="F348" s="238">
        <v>2830</v>
      </c>
      <c r="G348" s="238">
        <v>3399</v>
      </c>
      <c r="H348" s="238">
        <v>2506</v>
      </c>
      <c r="I348" s="238">
        <v>2749</v>
      </c>
      <c r="J348" s="238">
        <v>2252</v>
      </c>
      <c r="K348" s="239">
        <v>3634</v>
      </c>
      <c r="L348" s="107">
        <f t="shared" ref="L348:P348" si="526">AVERAGE(C348:C350)</f>
        <v>2922.6666666666665</v>
      </c>
      <c r="M348" s="160">
        <f t="shared" si="526"/>
        <v>2756.3333333333335</v>
      </c>
      <c r="N348" s="160">
        <f t="shared" si="526"/>
        <v>2980.6666666666665</v>
      </c>
      <c r="O348" s="160">
        <f t="shared" si="526"/>
        <v>2649.6666666666665</v>
      </c>
      <c r="P348" s="160">
        <f t="shared" si="526"/>
        <v>3044.6666666666665</v>
      </c>
      <c r="Q348" s="160">
        <f t="shared" ref="Q348" si="527">AVERAGE(H348:H350)</f>
        <v>3268</v>
      </c>
      <c r="R348" s="160">
        <f t="shared" ref="R348" si="528">AVERAGE(I348:I350)</f>
        <v>2910</v>
      </c>
      <c r="S348" s="160">
        <f t="shared" ref="S348" si="529">AVERAGE(J348:J350)</f>
        <v>2893</v>
      </c>
      <c r="T348" s="160">
        <f t="shared" ref="T348" si="530">AVERAGE(K348:K350)</f>
        <v>3824.6666666666665</v>
      </c>
      <c r="U348" s="232">
        <f t="shared" ref="U348" si="531">AVERAGE(L348:T348)</f>
        <v>3027.7407407407409</v>
      </c>
    </row>
    <row r="349" spans="1:21">
      <c r="A349" s="223">
        <v>43727</v>
      </c>
      <c r="B349" s="235">
        <v>1.6961342592592601</v>
      </c>
      <c r="C349" s="236">
        <v>2917</v>
      </c>
      <c r="D349" s="238">
        <v>2533</v>
      </c>
      <c r="E349" s="238">
        <v>2637</v>
      </c>
      <c r="F349" s="238">
        <v>1822</v>
      </c>
      <c r="G349" s="238">
        <v>2228</v>
      </c>
      <c r="H349" s="238">
        <v>3256</v>
      </c>
      <c r="I349" s="238">
        <v>2632</v>
      </c>
      <c r="J349" s="238">
        <v>2969</v>
      </c>
      <c r="K349" s="239">
        <v>3818</v>
      </c>
      <c r="L349" s="107"/>
      <c r="M349" s="160"/>
      <c r="N349" s="160"/>
      <c r="O349" s="160"/>
      <c r="P349" s="160"/>
      <c r="Q349" s="160"/>
      <c r="R349" s="160"/>
      <c r="S349" s="160"/>
      <c r="T349" s="160"/>
      <c r="U349" s="232">
        <f t="shared" ref="U349" si="532">STDEV(L348:T348)/SQRT(COUNT(L348:T348))</f>
        <v>115.1676552696173</v>
      </c>
    </row>
    <row r="350" spans="1:21">
      <c r="A350" s="223">
        <v>43727</v>
      </c>
      <c r="B350" s="235">
        <v>1.71002314814814</v>
      </c>
      <c r="C350" s="236">
        <v>3545</v>
      </c>
      <c r="D350" s="238">
        <v>3228</v>
      </c>
      <c r="E350" s="238">
        <v>3379</v>
      </c>
      <c r="F350" s="238">
        <v>3297</v>
      </c>
      <c r="G350" s="238">
        <v>3507</v>
      </c>
      <c r="H350" s="238">
        <v>4042</v>
      </c>
      <c r="I350" s="238">
        <v>3349</v>
      </c>
      <c r="J350" s="238">
        <v>3458</v>
      </c>
      <c r="K350" s="239">
        <v>4022</v>
      </c>
      <c r="L350" s="107"/>
      <c r="M350" s="160"/>
      <c r="N350" s="160"/>
      <c r="O350" s="160"/>
      <c r="P350" s="160"/>
      <c r="Q350" s="160"/>
      <c r="R350" s="160"/>
      <c r="S350" s="160"/>
      <c r="T350" s="160"/>
      <c r="U350" s="232"/>
    </row>
    <row r="351" spans="1:21">
      <c r="A351" s="223">
        <v>43727</v>
      </c>
      <c r="B351" s="235">
        <v>1.72391203703704</v>
      </c>
      <c r="C351" s="236">
        <v>3271</v>
      </c>
      <c r="D351" s="238">
        <v>2844</v>
      </c>
      <c r="E351" s="238">
        <v>3443</v>
      </c>
      <c r="F351" s="238">
        <v>2102</v>
      </c>
      <c r="G351" s="238">
        <v>2489</v>
      </c>
      <c r="H351" s="238">
        <v>2498</v>
      </c>
      <c r="I351" s="238">
        <v>2817</v>
      </c>
      <c r="J351" s="238">
        <v>2416</v>
      </c>
      <c r="K351" s="239">
        <v>3912</v>
      </c>
      <c r="L351" s="107">
        <f t="shared" ref="L351:P351" si="533">AVERAGE(C351:C353)</f>
        <v>2956</v>
      </c>
      <c r="M351" s="160">
        <f t="shared" si="533"/>
        <v>2682.3333333333335</v>
      </c>
      <c r="N351" s="160">
        <f t="shared" si="533"/>
        <v>3191.3333333333335</v>
      </c>
      <c r="O351" s="160">
        <f t="shared" si="533"/>
        <v>2522</v>
      </c>
      <c r="P351" s="160">
        <f t="shared" si="533"/>
        <v>2735.6666666666665</v>
      </c>
      <c r="Q351" s="160">
        <f t="shared" ref="Q351" si="534">AVERAGE(H351:H353)</f>
        <v>2942.6666666666665</v>
      </c>
      <c r="R351" s="160">
        <f t="shared" ref="R351" si="535">AVERAGE(I351:I353)</f>
        <v>2887</v>
      </c>
      <c r="S351" s="160">
        <f t="shared" ref="S351" si="536">AVERAGE(J351:J353)</f>
        <v>3124.6666666666665</v>
      </c>
      <c r="T351" s="160">
        <f t="shared" ref="T351" si="537">AVERAGE(K351:K353)</f>
        <v>3440.6666666666665</v>
      </c>
      <c r="U351" s="232">
        <f t="shared" ref="U351" si="538">AVERAGE(L351:T351)</f>
        <v>2942.4814814814818</v>
      </c>
    </row>
    <row r="352" spans="1:21">
      <c r="A352" s="223">
        <v>43727</v>
      </c>
      <c r="B352" s="235">
        <v>1.7378009259259199</v>
      </c>
      <c r="C352" s="236">
        <v>3206</v>
      </c>
      <c r="D352" s="238">
        <v>2605</v>
      </c>
      <c r="E352" s="238">
        <v>2428</v>
      </c>
      <c r="F352" s="238">
        <v>2133</v>
      </c>
      <c r="G352" s="238">
        <v>3121</v>
      </c>
      <c r="H352" s="238">
        <v>3588</v>
      </c>
      <c r="I352" s="238">
        <v>3352</v>
      </c>
      <c r="J352" s="238">
        <v>3185</v>
      </c>
      <c r="K352" s="239">
        <v>3441</v>
      </c>
      <c r="L352" s="107"/>
      <c r="M352" s="160"/>
      <c r="N352" s="160"/>
      <c r="O352" s="160"/>
      <c r="P352" s="160"/>
      <c r="Q352" s="160"/>
      <c r="R352" s="160"/>
      <c r="S352" s="160"/>
      <c r="T352" s="160"/>
      <c r="U352" s="232">
        <f t="shared" ref="U352" si="539">STDEV(L351:T351)/SQRT(COUNT(L351:T351))</f>
        <v>93.824766254377678</v>
      </c>
    </row>
    <row r="353" spans="1:21">
      <c r="A353" s="233">
        <v>43727</v>
      </c>
      <c r="B353" s="240">
        <v>1.7516898148148099</v>
      </c>
      <c r="C353" s="236">
        <v>2391</v>
      </c>
      <c r="D353" s="238">
        <v>2598</v>
      </c>
      <c r="E353" s="238">
        <v>3703</v>
      </c>
      <c r="F353" s="238">
        <v>3331</v>
      </c>
      <c r="G353" s="238">
        <v>2597</v>
      </c>
      <c r="H353" s="238">
        <v>2742</v>
      </c>
      <c r="I353" s="238">
        <v>2492</v>
      </c>
      <c r="J353" s="238">
        <v>3773</v>
      </c>
      <c r="K353" s="239">
        <v>2969</v>
      </c>
      <c r="L353" s="107"/>
      <c r="M353" s="160"/>
      <c r="N353" s="160"/>
      <c r="O353" s="160"/>
      <c r="P353" s="160"/>
      <c r="Q353" s="160"/>
      <c r="R353" s="160"/>
      <c r="S353" s="160"/>
      <c r="T353" s="160"/>
      <c r="U353" s="232"/>
    </row>
    <row r="354" spans="1:21">
      <c r="A354" s="233">
        <v>43727</v>
      </c>
      <c r="B354" s="240">
        <v>1.7655787037037001</v>
      </c>
      <c r="C354" s="236">
        <v>2607</v>
      </c>
      <c r="D354" s="238">
        <v>2847</v>
      </c>
      <c r="E354" s="238">
        <v>2585</v>
      </c>
      <c r="F354" s="238">
        <v>2661</v>
      </c>
      <c r="G354" s="238">
        <v>3669</v>
      </c>
      <c r="H354" s="238">
        <v>2966</v>
      </c>
      <c r="I354" s="238">
        <v>3517</v>
      </c>
      <c r="J354" s="238">
        <v>2711</v>
      </c>
      <c r="K354" s="239">
        <v>3918</v>
      </c>
      <c r="L354" s="107">
        <f t="shared" ref="L354:P354" si="540">AVERAGE(C354:C356)</f>
        <v>2964.3333333333335</v>
      </c>
      <c r="M354" s="160">
        <f t="shared" si="540"/>
        <v>2749.6666666666665</v>
      </c>
      <c r="N354" s="160">
        <f t="shared" si="540"/>
        <v>2809</v>
      </c>
      <c r="O354" s="160">
        <f t="shared" si="540"/>
        <v>2909.3333333333335</v>
      </c>
      <c r="P354" s="160">
        <f t="shared" si="540"/>
        <v>3480.3333333333335</v>
      </c>
      <c r="Q354" s="160">
        <f t="shared" ref="Q354" si="541">AVERAGE(H354:H356)</f>
        <v>3286.6666666666665</v>
      </c>
      <c r="R354" s="160">
        <f t="shared" ref="R354" si="542">AVERAGE(I354:I356)</f>
        <v>2967.6666666666665</v>
      </c>
      <c r="S354" s="160">
        <f t="shared" ref="S354" si="543">AVERAGE(J354:J356)</f>
        <v>2996.6666666666665</v>
      </c>
      <c r="T354" s="160">
        <f t="shared" ref="T354" si="544">AVERAGE(K354:K356)</f>
        <v>3285.6666666666665</v>
      </c>
      <c r="U354" s="232">
        <f t="shared" ref="U354" si="545">AVERAGE(L354:T354)</f>
        <v>3049.9259259259265</v>
      </c>
    </row>
    <row r="355" spans="1:21">
      <c r="A355" s="233">
        <v>43727</v>
      </c>
      <c r="B355" s="240">
        <v>1.77946759259259</v>
      </c>
      <c r="C355" s="236">
        <v>2792</v>
      </c>
      <c r="D355" s="238">
        <v>2874</v>
      </c>
      <c r="E355" s="238">
        <v>3343</v>
      </c>
      <c r="F355" s="238">
        <v>3202</v>
      </c>
      <c r="G355" s="238">
        <v>3001</v>
      </c>
      <c r="H355" s="238">
        <v>3811</v>
      </c>
      <c r="I355" s="238">
        <v>2642</v>
      </c>
      <c r="J355" s="238">
        <v>2803</v>
      </c>
      <c r="K355" s="239">
        <v>2866</v>
      </c>
      <c r="L355" s="107"/>
      <c r="M355" s="160"/>
      <c r="N355" s="160"/>
      <c r="O355" s="160"/>
      <c r="P355" s="160"/>
      <c r="Q355" s="160"/>
      <c r="R355" s="160"/>
      <c r="S355" s="160"/>
      <c r="T355" s="160"/>
      <c r="U355" s="232">
        <f t="shared" ref="U355" si="546">STDEV(L354:T354)/SQRT(COUNT(L354:T354))</f>
        <v>81.799792813016339</v>
      </c>
    </row>
    <row r="356" spans="1:21">
      <c r="A356" s="233">
        <v>43727</v>
      </c>
      <c r="B356" s="240">
        <v>1.79335648148148</v>
      </c>
      <c r="C356" s="236">
        <v>3494</v>
      </c>
      <c r="D356" s="238">
        <v>2528</v>
      </c>
      <c r="E356" s="238">
        <v>2499</v>
      </c>
      <c r="F356" s="238">
        <v>2865</v>
      </c>
      <c r="G356" s="238">
        <v>3771</v>
      </c>
      <c r="H356" s="238">
        <v>3083</v>
      </c>
      <c r="I356" s="238">
        <v>2744</v>
      </c>
      <c r="J356" s="238">
        <v>3476</v>
      </c>
      <c r="K356" s="239">
        <v>3073</v>
      </c>
      <c r="L356" s="107"/>
      <c r="M356" s="160"/>
      <c r="N356" s="160"/>
      <c r="O356" s="160"/>
      <c r="P356" s="160"/>
      <c r="Q356" s="160"/>
      <c r="R356" s="160"/>
      <c r="S356" s="160"/>
      <c r="T356" s="160"/>
      <c r="U356" s="232"/>
    </row>
    <row r="357" spans="1:21">
      <c r="A357" s="233">
        <v>43727</v>
      </c>
      <c r="B357" s="240">
        <v>1.8072453703703699</v>
      </c>
      <c r="C357" s="236">
        <v>2779</v>
      </c>
      <c r="D357" s="238">
        <v>3566</v>
      </c>
      <c r="E357" s="238">
        <v>3640</v>
      </c>
      <c r="F357" s="238">
        <v>3330</v>
      </c>
      <c r="G357" s="238">
        <v>3596</v>
      </c>
      <c r="H357" s="238">
        <v>3648</v>
      </c>
      <c r="I357" s="238">
        <v>3713</v>
      </c>
      <c r="J357" s="238">
        <v>2751</v>
      </c>
      <c r="K357" s="239">
        <v>4113</v>
      </c>
      <c r="L357" s="107">
        <f t="shared" ref="L357:P357" si="547">AVERAGE(C357:C359)</f>
        <v>3250.3333333333335</v>
      </c>
      <c r="M357" s="160">
        <f t="shared" si="547"/>
        <v>3014.3333333333335</v>
      </c>
      <c r="N357" s="160">
        <f t="shared" si="547"/>
        <v>2962</v>
      </c>
      <c r="O357" s="160">
        <f t="shared" si="547"/>
        <v>2988.3333333333335</v>
      </c>
      <c r="P357" s="160">
        <f t="shared" si="547"/>
        <v>3026.3333333333335</v>
      </c>
      <c r="Q357" s="160">
        <f t="shared" ref="Q357" si="548">AVERAGE(H357:H359)</f>
        <v>3478.6666666666665</v>
      </c>
      <c r="R357" s="160">
        <f t="shared" ref="R357" si="549">AVERAGE(I357:I359)</f>
        <v>3173.3333333333335</v>
      </c>
      <c r="S357" s="160">
        <f t="shared" ref="S357" si="550">AVERAGE(J357:J359)</f>
        <v>3034.3333333333335</v>
      </c>
      <c r="T357" s="160">
        <f t="shared" ref="T357" si="551">AVERAGE(K357:K359)</f>
        <v>3539.6666666666665</v>
      </c>
      <c r="U357" s="232">
        <f t="shared" ref="U357" si="552">AVERAGE(L357:T357)</f>
        <v>3163.0370370370374</v>
      </c>
    </row>
    <row r="358" spans="1:21">
      <c r="A358" s="233">
        <v>43727</v>
      </c>
      <c r="B358" s="240">
        <v>1.8211342592592601</v>
      </c>
      <c r="C358" s="236">
        <v>3529</v>
      </c>
      <c r="D358" s="238">
        <v>2298</v>
      </c>
      <c r="E358" s="238">
        <v>3015</v>
      </c>
      <c r="F358" s="238">
        <v>2697</v>
      </c>
      <c r="G358" s="238">
        <v>2869</v>
      </c>
      <c r="H358" s="238">
        <v>3970</v>
      </c>
      <c r="I358" s="238">
        <v>2751</v>
      </c>
      <c r="J358" s="238">
        <v>2782</v>
      </c>
      <c r="K358" s="239">
        <v>2782</v>
      </c>
      <c r="L358" s="107"/>
      <c r="M358" s="160"/>
      <c r="N358" s="160"/>
      <c r="O358" s="160"/>
      <c r="P358" s="160"/>
      <c r="Q358" s="160"/>
      <c r="R358" s="160"/>
      <c r="S358" s="160"/>
      <c r="T358" s="160"/>
      <c r="U358" s="232">
        <f t="shared" ref="U358" si="553">STDEV(L357:T357)/SQRT(COUNT(L357:T357))</f>
        <v>72.409062688288046</v>
      </c>
    </row>
    <row r="359" spans="1:21">
      <c r="A359" s="233">
        <v>43727</v>
      </c>
      <c r="B359" s="240">
        <v>1.83502314814815</v>
      </c>
      <c r="C359" s="236">
        <v>3443</v>
      </c>
      <c r="D359" s="238">
        <v>3179</v>
      </c>
      <c r="E359" s="238">
        <v>2231</v>
      </c>
      <c r="F359" s="238">
        <v>2938</v>
      </c>
      <c r="G359" s="238">
        <v>2614</v>
      </c>
      <c r="H359" s="238">
        <v>2818</v>
      </c>
      <c r="I359" s="238">
        <v>3056</v>
      </c>
      <c r="J359" s="238">
        <v>3570</v>
      </c>
      <c r="K359" s="239">
        <v>3724</v>
      </c>
      <c r="L359" s="107"/>
      <c r="M359" s="160"/>
      <c r="N359" s="160"/>
      <c r="O359" s="160"/>
      <c r="P359" s="160"/>
      <c r="Q359" s="160"/>
      <c r="R359" s="160"/>
      <c r="S359" s="160"/>
      <c r="T359" s="160"/>
      <c r="U359" s="232"/>
    </row>
    <row r="360" spans="1:21">
      <c r="A360" s="233">
        <v>43727</v>
      </c>
      <c r="B360" s="240">
        <v>1.84891203703703</v>
      </c>
      <c r="C360" s="236">
        <v>2639</v>
      </c>
      <c r="D360" s="238">
        <v>2182</v>
      </c>
      <c r="E360" s="238">
        <v>2853</v>
      </c>
      <c r="F360" s="238">
        <v>3783</v>
      </c>
      <c r="G360" s="238">
        <v>2894</v>
      </c>
      <c r="H360" s="238">
        <v>2753</v>
      </c>
      <c r="I360" s="238">
        <v>3991</v>
      </c>
      <c r="J360" s="238">
        <v>3514</v>
      </c>
      <c r="K360" s="239">
        <v>3287</v>
      </c>
      <c r="L360" s="107">
        <f t="shared" ref="L360:P360" si="554">AVERAGE(C360:C362)</f>
        <v>2845.3333333333335</v>
      </c>
      <c r="M360" s="160">
        <f t="shared" si="554"/>
        <v>2288.6666666666665</v>
      </c>
      <c r="N360" s="160">
        <f t="shared" si="554"/>
        <v>3156.3333333333335</v>
      </c>
      <c r="O360" s="160">
        <f t="shared" si="554"/>
        <v>3104.6666666666665</v>
      </c>
      <c r="P360" s="160">
        <f t="shared" si="554"/>
        <v>3161</v>
      </c>
      <c r="Q360" s="160">
        <f t="shared" ref="Q360" si="555">AVERAGE(H360:H362)</f>
        <v>3323.3333333333335</v>
      </c>
      <c r="R360" s="160">
        <f t="shared" ref="R360" si="556">AVERAGE(I360:I362)</f>
        <v>3469.3333333333335</v>
      </c>
      <c r="S360" s="160">
        <f t="shared" ref="S360" si="557">AVERAGE(J360:J362)</f>
        <v>2940.3333333333335</v>
      </c>
      <c r="T360" s="160">
        <f t="shared" ref="T360" si="558">AVERAGE(K360:K362)</f>
        <v>3473.3333333333335</v>
      </c>
      <c r="U360" s="232">
        <f t="shared" ref="U360" si="559">AVERAGE(L360:T360)</f>
        <v>3084.703703703703</v>
      </c>
    </row>
    <row r="361" spans="1:21">
      <c r="A361" s="233">
        <v>43727</v>
      </c>
      <c r="B361" s="240">
        <v>1.8628009259259199</v>
      </c>
      <c r="C361" s="236">
        <v>2638</v>
      </c>
      <c r="D361" s="238">
        <v>2149</v>
      </c>
      <c r="E361" s="238">
        <v>3325</v>
      </c>
      <c r="F361" s="238">
        <v>2762</v>
      </c>
      <c r="G361" s="238">
        <v>3583</v>
      </c>
      <c r="H361" s="238">
        <v>4075</v>
      </c>
      <c r="I361" s="238">
        <v>3197</v>
      </c>
      <c r="J361" s="238">
        <v>2744</v>
      </c>
      <c r="K361" s="239">
        <v>3393</v>
      </c>
      <c r="L361" s="107"/>
      <c r="M361" s="160"/>
      <c r="N361" s="160"/>
      <c r="O361" s="160"/>
      <c r="P361" s="160"/>
      <c r="Q361" s="160"/>
      <c r="R361" s="160"/>
      <c r="S361" s="160"/>
      <c r="T361" s="160"/>
      <c r="U361" s="232">
        <f t="shared" ref="U361" si="560">STDEV(L360:T360)/SQRT(COUNT(L360:T360))</f>
        <v>122.42250565260129</v>
      </c>
    </row>
    <row r="362" spans="1:21">
      <c r="A362" s="233">
        <v>43727</v>
      </c>
      <c r="B362" s="240">
        <v>1.8766898148148099</v>
      </c>
      <c r="C362" s="236">
        <v>3259</v>
      </c>
      <c r="D362" s="238">
        <v>2535</v>
      </c>
      <c r="E362" s="238">
        <v>3291</v>
      </c>
      <c r="F362" s="238">
        <v>2769</v>
      </c>
      <c r="G362" s="238">
        <v>3006</v>
      </c>
      <c r="H362" s="238">
        <v>3142</v>
      </c>
      <c r="I362" s="238">
        <v>3220</v>
      </c>
      <c r="J362" s="238">
        <v>2563</v>
      </c>
      <c r="K362" s="239">
        <v>3740</v>
      </c>
      <c r="L362" s="107"/>
      <c r="M362" s="160"/>
      <c r="N362" s="160"/>
      <c r="O362" s="160"/>
      <c r="P362" s="160"/>
      <c r="Q362" s="160"/>
      <c r="R362" s="160"/>
      <c r="S362" s="160"/>
      <c r="T362" s="160"/>
      <c r="U362" s="232"/>
    </row>
    <row r="363" spans="1:21">
      <c r="A363" s="233">
        <v>43727</v>
      </c>
      <c r="B363" s="240">
        <v>1.8905787037037001</v>
      </c>
      <c r="C363" s="236">
        <v>3641</v>
      </c>
      <c r="D363" s="238">
        <v>2186</v>
      </c>
      <c r="E363" s="238">
        <v>2308</v>
      </c>
      <c r="F363" s="238">
        <v>3000</v>
      </c>
      <c r="G363" s="238">
        <v>3297</v>
      </c>
      <c r="H363" s="238">
        <v>2602</v>
      </c>
      <c r="I363" s="238">
        <v>3429</v>
      </c>
      <c r="J363" s="238">
        <v>3710</v>
      </c>
      <c r="K363" s="239">
        <v>2783</v>
      </c>
      <c r="L363" s="107">
        <f t="shared" ref="L363:P363" si="561">AVERAGE(C363:C365)</f>
        <v>3458</v>
      </c>
      <c r="M363" s="160">
        <f t="shared" si="561"/>
        <v>2233.6666666666665</v>
      </c>
      <c r="N363" s="160">
        <f t="shared" si="561"/>
        <v>2547</v>
      </c>
      <c r="O363" s="160">
        <f t="shared" si="561"/>
        <v>3369</v>
      </c>
      <c r="P363" s="160">
        <f t="shared" si="561"/>
        <v>3115.3333333333335</v>
      </c>
      <c r="Q363" s="160">
        <f t="shared" ref="Q363" si="562">AVERAGE(H363:H365)</f>
        <v>3386.3333333333335</v>
      </c>
      <c r="R363" s="160">
        <f t="shared" ref="R363" si="563">AVERAGE(I363:I365)</f>
        <v>3262</v>
      </c>
      <c r="S363" s="160">
        <f t="shared" ref="S363" si="564">AVERAGE(J363:J365)</f>
        <v>3497.6666666666665</v>
      </c>
      <c r="T363" s="160">
        <f t="shared" ref="T363" si="565">AVERAGE(K363:K365)</f>
        <v>3540.6666666666665</v>
      </c>
      <c r="U363" s="232">
        <f t="shared" ref="U363" si="566">AVERAGE(L363:T363)</f>
        <v>3156.6296296296296</v>
      </c>
    </row>
    <row r="364" spans="1:21">
      <c r="A364" s="233">
        <v>43727</v>
      </c>
      <c r="B364" s="240">
        <v>1.90446759259259</v>
      </c>
      <c r="C364" s="236">
        <v>3611</v>
      </c>
      <c r="D364" s="238">
        <v>2571</v>
      </c>
      <c r="E364" s="238">
        <v>3053</v>
      </c>
      <c r="F364" s="238">
        <v>3444</v>
      </c>
      <c r="G364" s="238">
        <v>2428</v>
      </c>
      <c r="H364" s="238">
        <v>3395</v>
      </c>
      <c r="I364" s="238">
        <v>3383</v>
      </c>
      <c r="J364" s="238">
        <v>3681</v>
      </c>
      <c r="K364" s="239">
        <v>3538</v>
      </c>
      <c r="L364" s="107"/>
      <c r="M364" s="160"/>
      <c r="N364" s="160"/>
      <c r="O364" s="160"/>
      <c r="P364" s="160"/>
      <c r="Q364" s="160"/>
      <c r="R364" s="160"/>
      <c r="S364" s="160"/>
      <c r="T364" s="160"/>
      <c r="U364" s="232">
        <f t="shared" ref="U364" si="567">STDEV(L363:T363)/SQRT(COUNT(L363:T363))</f>
        <v>153.15193017856816</v>
      </c>
    </row>
    <row r="365" spans="1:21">
      <c r="A365" s="233">
        <v>43727</v>
      </c>
      <c r="B365" s="240">
        <v>1.91835648148148</v>
      </c>
      <c r="C365" s="236">
        <v>3122</v>
      </c>
      <c r="D365" s="238">
        <v>1944</v>
      </c>
      <c r="E365" s="238">
        <v>2280</v>
      </c>
      <c r="F365" s="238">
        <v>3663</v>
      </c>
      <c r="G365" s="238">
        <v>3621</v>
      </c>
      <c r="H365" s="238">
        <v>4162</v>
      </c>
      <c r="I365" s="238">
        <v>2974</v>
      </c>
      <c r="J365" s="238">
        <v>3102</v>
      </c>
      <c r="K365" s="239">
        <v>4301</v>
      </c>
      <c r="L365" s="107"/>
      <c r="M365" s="160"/>
      <c r="N365" s="160"/>
      <c r="O365" s="160"/>
      <c r="P365" s="160"/>
      <c r="Q365" s="160"/>
      <c r="R365" s="160"/>
      <c r="S365" s="160"/>
      <c r="T365" s="160"/>
      <c r="U365" s="232"/>
    </row>
    <row r="366" spans="1:21">
      <c r="A366" s="233">
        <v>43727</v>
      </c>
      <c r="B366" s="240">
        <v>1.9322453703703699</v>
      </c>
      <c r="C366" s="236">
        <v>2285</v>
      </c>
      <c r="D366" s="238">
        <v>2139</v>
      </c>
      <c r="E366" s="238">
        <v>2169</v>
      </c>
      <c r="F366" s="238">
        <v>3480</v>
      </c>
      <c r="G366" s="238">
        <v>2991</v>
      </c>
      <c r="H366" s="238">
        <v>3415</v>
      </c>
      <c r="I366" s="238">
        <v>2642</v>
      </c>
      <c r="J366" s="238">
        <v>2881</v>
      </c>
      <c r="K366" s="239">
        <v>3259</v>
      </c>
      <c r="L366" s="107">
        <f t="shared" ref="L366:P366" si="568">AVERAGE(C366:C368)</f>
        <v>2484</v>
      </c>
      <c r="M366" s="160">
        <f t="shared" si="568"/>
        <v>2461.6666666666665</v>
      </c>
      <c r="N366" s="160">
        <f t="shared" si="568"/>
        <v>2747.3333333333335</v>
      </c>
      <c r="O366" s="160">
        <f t="shared" si="568"/>
        <v>3403.6666666666665</v>
      </c>
      <c r="P366" s="160">
        <f t="shared" si="568"/>
        <v>2760</v>
      </c>
      <c r="Q366" s="160">
        <f t="shared" ref="Q366" si="569">AVERAGE(H366:H368)</f>
        <v>2974</v>
      </c>
      <c r="R366" s="160">
        <f t="shared" ref="R366" si="570">AVERAGE(I366:I368)</f>
        <v>3438</v>
      </c>
      <c r="S366" s="160">
        <f t="shared" ref="S366" si="571">AVERAGE(J366:J368)</f>
        <v>3066.3333333333335</v>
      </c>
      <c r="T366" s="160">
        <f t="shared" ref="T366" si="572">AVERAGE(K366:K368)</f>
        <v>3426</v>
      </c>
      <c r="U366" s="232">
        <f t="shared" ref="U366" si="573">AVERAGE(L366:T366)</f>
        <v>2973.4444444444439</v>
      </c>
    </row>
    <row r="367" spans="1:21">
      <c r="A367" s="233">
        <v>43727</v>
      </c>
      <c r="B367" s="240">
        <v>1.9461342592592601</v>
      </c>
      <c r="C367" s="236">
        <v>2243</v>
      </c>
      <c r="D367" s="238">
        <v>2779</v>
      </c>
      <c r="E367" s="238">
        <v>3581</v>
      </c>
      <c r="F367" s="238">
        <v>3913</v>
      </c>
      <c r="G367" s="238">
        <v>2821</v>
      </c>
      <c r="H367" s="238">
        <v>2851</v>
      </c>
      <c r="I367" s="238">
        <v>3988</v>
      </c>
      <c r="J367" s="238">
        <v>3416</v>
      </c>
      <c r="K367" s="239">
        <v>3841</v>
      </c>
      <c r="L367" s="107"/>
      <c r="M367" s="160"/>
      <c r="N367" s="160"/>
      <c r="O367" s="160"/>
      <c r="P367" s="160"/>
      <c r="Q367" s="160"/>
      <c r="R367" s="160"/>
      <c r="S367" s="160"/>
      <c r="T367" s="160"/>
      <c r="U367" s="232">
        <f t="shared" ref="U367" si="574">STDEV(L366:T366)/SQRT(COUNT(L366:T366))</f>
        <v>129.76984612367895</v>
      </c>
    </row>
    <row r="368" spans="1:21">
      <c r="A368" s="233">
        <v>43727</v>
      </c>
      <c r="B368" s="240">
        <v>1.96002314814815</v>
      </c>
      <c r="C368" s="236">
        <v>2924</v>
      </c>
      <c r="D368" s="238">
        <v>2467</v>
      </c>
      <c r="E368" s="238">
        <v>2492</v>
      </c>
      <c r="F368" s="238">
        <v>2818</v>
      </c>
      <c r="G368" s="238">
        <v>2468</v>
      </c>
      <c r="H368" s="238">
        <v>2656</v>
      </c>
      <c r="I368" s="238">
        <v>3684</v>
      </c>
      <c r="J368" s="238">
        <v>2902</v>
      </c>
      <c r="K368" s="239">
        <v>3178</v>
      </c>
      <c r="L368" s="107"/>
      <c r="M368" s="160"/>
      <c r="N368" s="160"/>
      <c r="O368" s="160"/>
      <c r="P368" s="160"/>
      <c r="Q368" s="160"/>
      <c r="R368" s="160"/>
      <c r="S368" s="160"/>
      <c r="T368" s="160"/>
      <c r="U368" s="232"/>
    </row>
    <row r="369" spans="1:21">
      <c r="A369" s="233">
        <v>43727</v>
      </c>
      <c r="B369" s="240">
        <v>1.97391203703703</v>
      </c>
      <c r="C369" s="236">
        <v>2289</v>
      </c>
      <c r="D369" s="238">
        <v>1861</v>
      </c>
      <c r="E369" s="238">
        <v>2730</v>
      </c>
      <c r="F369" s="238">
        <v>3356</v>
      </c>
      <c r="G369" s="238">
        <v>2228</v>
      </c>
      <c r="H369" s="238">
        <v>2591</v>
      </c>
      <c r="I369" s="238">
        <v>2845</v>
      </c>
      <c r="J369" s="238">
        <v>2571</v>
      </c>
      <c r="K369" s="239">
        <v>4238</v>
      </c>
      <c r="L369" s="107">
        <f t="shared" ref="L369:P369" si="575">AVERAGE(C369:C371)</f>
        <v>2722</v>
      </c>
      <c r="M369" s="160">
        <f t="shared" si="575"/>
        <v>1836.6666666666667</v>
      </c>
      <c r="N369" s="160">
        <f t="shared" si="575"/>
        <v>3039</v>
      </c>
      <c r="O369" s="160">
        <f t="shared" si="575"/>
        <v>3247.6666666666665</v>
      </c>
      <c r="P369" s="160">
        <f t="shared" si="575"/>
        <v>3107.3333333333335</v>
      </c>
      <c r="Q369" s="160">
        <f t="shared" ref="Q369" si="576">AVERAGE(H369:H371)</f>
        <v>3438</v>
      </c>
      <c r="R369" s="160">
        <f t="shared" ref="R369" si="577">AVERAGE(I369:I371)</f>
        <v>3489</v>
      </c>
      <c r="S369" s="160">
        <f t="shared" ref="S369" si="578">AVERAGE(J369:J371)</f>
        <v>3038.6666666666665</v>
      </c>
      <c r="T369" s="160">
        <f t="shared" ref="T369" si="579">AVERAGE(K369:K371)</f>
        <v>4104.333333333333</v>
      </c>
      <c r="U369" s="232">
        <f t="shared" ref="U369" si="580">AVERAGE(L369:T369)</f>
        <v>3113.6296296296296</v>
      </c>
    </row>
    <row r="370" spans="1:21">
      <c r="A370" s="233">
        <v>43727</v>
      </c>
      <c r="B370" s="240">
        <v>1.9878009259259199</v>
      </c>
      <c r="C370" s="236">
        <v>2278</v>
      </c>
      <c r="D370" s="238">
        <v>1998</v>
      </c>
      <c r="E370" s="238">
        <v>3019</v>
      </c>
      <c r="F370" s="238">
        <v>3034</v>
      </c>
      <c r="G370" s="238">
        <v>3429</v>
      </c>
      <c r="H370" s="238">
        <v>3795</v>
      </c>
      <c r="I370" s="238">
        <v>3548</v>
      </c>
      <c r="J370" s="238">
        <v>2584</v>
      </c>
      <c r="K370" s="239">
        <v>3327</v>
      </c>
      <c r="L370" s="107"/>
      <c r="M370" s="160"/>
      <c r="N370" s="160"/>
      <c r="O370" s="160"/>
      <c r="P370" s="160"/>
      <c r="Q370" s="160"/>
      <c r="R370" s="160"/>
      <c r="S370" s="160"/>
      <c r="T370" s="160"/>
      <c r="U370" s="232">
        <f t="shared" ref="U370" si="581">STDEV(L369:T369)/SQRT(COUNT(L369:T369))</f>
        <v>205.50803087582224</v>
      </c>
    </row>
    <row r="371" spans="1:21">
      <c r="A371" s="233">
        <v>43728</v>
      </c>
      <c r="B371" s="240">
        <v>2.001689814814815</v>
      </c>
      <c r="C371" s="236">
        <v>3599</v>
      </c>
      <c r="D371" s="238">
        <v>1651</v>
      </c>
      <c r="E371" s="238">
        <v>3368</v>
      </c>
      <c r="F371" s="238">
        <v>3353</v>
      </c>
      <c r="G371" s="238">
        <v>3665</v>
      </c>
      <c r="H371" s="238">
        <v>3928</v>
      </c>
      <c r="I371" s="238">
        <v>4074</v>
      </c>
      <c r="J371" s="238">
        <v>3961</v>
      </c>
      <c r="K371" s="239">
        <v>4748</v>
      </c>
      <c r="L371" s="107"/>
      <c r="M371" s="160"/>
      <c r="N371" s="160"/>
      <c r="O371" s="160"/>
      <c r="P371" s="160"/>
      <c r="Q371" s="160"/>
      <c r="R371" s="160"/>
      <c r="S371" s="160"/>
      <c r="T371" s="160"/>
      <c r="U371" s="232"/>
    </row>
    <row r="372" spans="1:21">
      <c r="A372" s="233">
        <v>43728</v>
      </c>
      <c r="B372" s="240">
        <v>2.0155787037036998</v>
      </c>
      <c r="C372" s="236">
        <v>3192</v>
      </c>
      <c r="D372" s="238">
        <v>2054</v>
      </c>
      <c r="E372" s="238">
        <v>2747</v>
      </c>
      <c r="F372" s="238">
        <v>3942</v>
      </c>
      <c r="G372" s="238">
        <v>2392</v>
      </c>
      <c r="H372" s="238">
        <v>4043</v>
      </c>
      <c r="I372" s="238">
        <v>3143</v>
      </c>
      <c r="J372" s="238">
        <v>3094</v>
      </c>
      <c r="K372" s="239">
        <v>3762</v>
      </c>
      <c r="L372" s="107">
        <f t="shared" ref="L372:P372" si="582">AVERAGE(C372:C374)</f>
        <v>2705</v>
      </c>
      <c r="M372" s="160">
        <f t="shared" si="582"/>
        <v>1929.6666666666667</v>
      </c>
      <c r="N372" s="160">
        <f t="shared" si="582"/>
        <v>2731</v>
      </c>
      <c r="O372" s="160">
        <f t="shared" si="582"/>
        <v>3554</v>
      </c>
      <c r="P372" s="160">
        <f t="shared" si="582"/>
        <v>2676.3333333333335</v>
      </c>
      <c r="Q372" s="160">
        <f t="shared" ref="Q372" si="583">AVERAGE(H372:H374)</f>
        <v>3080.6666666666665</v>
      </c>
      <c r="R372" s="160">
        <f t="shared" ref="R372" si="584">AVERAGE(I372:I374)</f>
        <v>3093.6666666666665</v>
      </c>
      <c r="S372" s="160">
        <f t="shared" ref="S372" si="585">AVERAGE(J372:J374)</f>
        <v>3310.3333333333335</v>
      </c>
      <c r="T372" s="160">
        <f t="shared" ref="T372" si="586">AVERAGE(K372:K374)</f>
        <v>3802.6666666666665</v>
      </c>
      <c r="U372" s="232">
        <f t="shared" ref="U372" si="587">AVERAGE(L372:T372)</f>
        <v>2987.0370370370374</v>
      </c>
    </row>
    <row r="373" spans="1:21">
      <c r="A373" s="233">
        <v>43728</v>
      </c>
      <c r="B373" s="240">
        <v>2.02946759259259</v>
      </c>
      <c r="C373" s="236">
        <v>2587</v>
      </c>
      <c r="D373" s="238">
        <v>2076</v>
      </c>
      <c r="E373" s="238">
        <v>2949</v>
      </c>
      <c r="F373" s="238">
        <v>3602</v>
      </c>
      <c r="G373" s="238">
        <v>3296</v>
      </c>
      <c r="H373" s="238">
        <v>2735</v>
      </c>
      <c r="I373" s="238">
        <v>2805</v>
      </c>
      <c r="J373" s="238">
        <v>3340</v>
      </c>
      <c r="K373" s="239">
        <v>4445</v>
      </c>
      <c r="L373" s="107"/>
      <c r="M373" s="160"/>
      <c r="N373" s="160"/>
      <c r="O373" s="160"/>
      <c r="P373" s="160"/>
      <c r="Q373" s="160"/>
      <c r="R373" s="160"/>
      <c r="S373" s="160"/>
      <c r="T373" s="160"/>
      <c r="U373" s="232">
        <f t="shared" ref="U373" si="588">STDEV(L372:T372)/SQRT(COUNT(L372:T372))</f>
        <v>185.25599109324173</v>
      </c>
    </row>
    <row r="374" spans="1:21">
      <c r="A374" s="233">
        <v>43728</v>
      </c>
      <c r="B374" s="240">
        <v>2.0433564814814802</v>
      </c>
      <c r="C374" s="236">
        <v>2336</v>
      </c>
      <c r="D374" s="238">
        <v>1659</v>
      </c>
      <c r="E374" s="238">
        <v>2497</v>
      </c>
      <c r="F374" s="238">
        <v>3118</v>
      </c>
      <c r="G374" s="238">
        <v>2341</v>
      </c>
      <c r="H374" s="238">
        <v>2464</v>
      </c>
      <c r="I374" s="238">
        <v>3333</v>
      </c>
      <c r="J374" s="238">
        <v>3497</v>
      </c>
      <c r="K374" s="239">
        <v>3201</v>
      </c>
      <c r="L374" s="107"/>
      <c r="M374" s="160"/>
      <c r="N374" s="160"/>
      <c r="O374" s="160"/>
      <c r="P374" s="160"/>
      <c r="Q374" s="160"/>
      <c r="R374" s="160"/>
      <c r="S374" s="160"/>
      <c r="T374" s="160"/>
      <c r="U374" s="232"/>
    </row>
    <row r="375" spans="1:21">
      <c r="A375" s="233">
        <v>43728</v>
      </c>
      <c r="B375" s="240">
        <v>2.0572453703703699</v>
      </c>
      <c r="C375" s="236">
        <v>3337</v>
      </c>
      <c r="D375" s="238">
        <v>1838</v>
      </c>
      <c r="E375" s="238">
        <v>2188</v>
      </c>
      <c r="F375" s="238">
        <v>2909</v>
      </c>
      <c r="G375" s="238">
        <v>3553</v>
      </c>
      <c r="H375" s="238">
        <v>2724</v>
      </c>
      <c r="I375" s="238">
        <v>4057</v>
      </c>
      <c r="J375" s="238">
        <v>2660</v>
      </c>
      <c r="K375" s="239">
        <v>3188</v>
      </c>
      <c r="L375" s="107">
        <f t="shared" ref="L375:P375" si="589">AVERAGE(C375:C377)</f>
        <v>3159</v>
      </c>
      <c r="M375" s="160">
        <f t="shared" si="589"/>
        <v>2639</v>
      </c>
      <c r="N375" s="160">
        <f t="shared" si="589"/>
        <v>2618.3333333333335</v>
      </c>
      <c r="O375" s="160">
        <f t="shared" si="589"/>
        <v>3013.3333333333335</v>
      </c>
      <c r="P375" s="160">
        <f t="shared" si="589"/>
        <v>3288.6666666666665</v>
      </c>
      <c r="Q375" s="160">
        <f t="shared" ref="Q375" si="590">AVERAGE(H375:H377)</f>
        <v>3130.3333333333335</v>
      </c>
      <c r="R375" s="160">
        <f t="shared" ref="R375" si="591">AVERAGE(I375:I377)</f>
        <v>3586.3333333333335</v>
      </c>
      <c r="S375" s="160">
        <f t="shared" ref="S375" si="592">AVERAGE(J375:J377)</f>
        <v>2701.6666666666665</v>
      </c>
      <c r="T375" s="160">
        <f t="shared" ref="T375" si="593">AVERAGE(K375:K377)</f>
        <v>3417.3333333333335</v>
      </c>
      <c r="U375" s="232">
        <f t="shared" ref="U375" si="594">AVERAGE(L375:T375)</f>
        <v>3061.5555555555557</v>
      </c>
    </row>
    <row r="376" spans="1:21">
      <c r="A376" s="233">
        <v>43728</v>
      </c>
      <c r="B376" s="240">
        <v>2.0711342592592601</v>
      </c>
      <c r="C376" s="236">
        <v>3346</v>
      </c>
      <c r="D376" s="238">
        <v>3276</v>
      </c>
      <c r="E376" s="238">
        <v>2537</v>
      </c>
      <c r="F376" s="238">
        <v>3465</v>
      </c>
      <c r="G376" s="238">
        <v>3393</v>
      </c>
      <c r="H376" s="238">
        <v>2831</v>
      </c>
      <c r="I376" s="238">
        <v>3583</v>
      </c>
      <c r="J376" s="238">
        <v>2683</v>
      </c>
      <c r="K376" s="239">
        <v>4193</v>
      </c>
      <c r="L376" s="107"/>
      <c r="M376" s="160"/>
      <c r="N376" s="160"/>
      <c r="O376" s="160"/>
      <c r="P376" s="160"/>
      <c r="Q376" s="160"/>
      <c r="R376" s="160"/>
      <c r="S376" s="160"/>
      <c r="T376" s="160"/>
      <c r="U376" s="232">
        <f t="shared" ref="U376" si="595">STDEV(L375:T375)/SQRT(COUNT(L375:T375))</f>
        <v>116.34594805849304</v>
      </c>
    </row>
    <row r="377" spans="1:21">
      <c r="A377" s="233">
        <v>43728</v>
      </c>
      <c r="B377" s="240">
        <v>2.0850231481481498</v>
      </c>
      <c r="C377" s="236">
        <v>2794</v>
      </c>
      <c r="D377" s="238">
        <v>2803</v>
      </c>
      <c r="E377" s="238">
        <v>3130</v>
      </c>
      <c r="F377" s="238">
        <v>2666</v>
      </c>
      <c r="G377" s="238">
        <v>2920</v>
      </c>
      <c r="H377" s="238">
        <v>3836</v>
      </c>
      <c r="I377" s="238">
        <v>3119</v>
      </c>
      <c r="J377" s="238">
        <v>2762</v>
      </c>
      <c r="K377" s="239">
        <v>2871</v>
      </c>
      <c r="L377" s="107"/>
      <c r="M377" s="160"/>
      <c r="N377" s="160"/>
      <c r="O377" s="160"/>
      <c r="P377" s="160"/>
      <c r="Q377" s="160"/>
      <c r="R377" s="160"/>
      <c r="S377" s="160"/>
      <c r="T377" s="160"/>
      <c r="U377" s="232"/>
    </row>
    <row r="378" spans="1:21">
      <c r="A378" s="233">
        <v>43728</v>
      </c>
      <c r="B378" s="240">
        <v>2.0989120370370302</v>
      </c>
      <c r="C378" s="236">
        <v>2915</v>
      </c>
      <c r="D378" s="238">
        <v>1819</v>
      </c>
      <c r="E378" s="238">
        <v>2583</v>
      </c>
      <c r="F378" s="238">
        <v>3444</v>
      </c>
      <c r="G378" s="238">
        <v>2623</v>
      </c>
      <c r="H378" s="238">
        <v>3422</v>
      </c>
      <c r="I378" s="238">
        <v>3288</v>
      </c>
      <c r="J378" s="238">
        <v>3552</v>
      </c>
      <c r="K378" s="239">
        <v>4141</v>
      </c>
      <c r="L378" s="107">
        <f t="shared" ref="L378:P378" si="596">AVERAGE(C378:C380)</f>
        <v>2923.6666666666665</v>
      </c>
      <c r="M378" s="160">
        <f t="shared" si="596"/>
        <v>1610.6666666666667</v>
      </c>
      <c r="N378" s="160">
        <f t="shared" si="596"/>
        <v>2561</v>
      </c>
      <c r="O378" s="160">
        <f t="shared" si="596"/>
        <v>3458</v>
      </c>
      <c r="P378" s="160">
        <f t="shared" si="596"/>
        <v>2451.3333333333335</v>
      </c>
      <c r="Q378" s="160">
        <f t="shared" ref="Q378" si="597">AVERAGE(H378:H380)</f>
        <v>3040.6666666666665</v>
      </c>
      <c r="R378" s="160">
        <f t="shared" ref="R378" si="598">AVERAGE(I378:I380)</f>
        <v>3082</v>
      </c>
      <c r="S378" s="160">
        <f t="shared" ref="S378" si="599">AVERAGE(J378:J380)</f>
        <v>3415.6666666666665</v>
      </c>
      <c r="T378" s="160">
        <f t="shared" ref="T378" si="600">AVERAGE(K378:K380)</f>
        <v>3744</v>
      </c>
      <c r="U378" s="232">
        <f t="shared" ref="U378" si="601">AVERAGE(L378:T378)</f>
        <v>2920.7777777777778</v>
      </c>
    </row>
    <row r="379" spans="1:21">
      <c r="A379" s="233">
        <v>43728</v>
      </c>
      <c r="B379" s="240">
        <v>2.1128009259259199</v>
      </c>
      <c r="C379" s="236">
        <v>2551</v>
      </c>
      <c r="D379" s="238">
        <v>1551</v>
      </c>
      <c r="E379" s="238">
        <v>3111</v>
      </c>
      <c r="F379" s="238">
        <v>3125</v>
      </c>
      <c r="G379" s="238">
        <v>2371</v>
      </c>
      <c r="H379" s="238">
        <v>3240</v>
      </c>
      <c r="I379" s="238">
        <v>2591</v>
      </c>
      <c r="J379" s="238">
        <v>3393</v>
      </c>
      <c r="K379" s="239">
        <v>4189</v>
      </c>
      <c r="L379" s="107"/>
      <c r="M379" s="160"/>
      <c r="N379" s="160"/>
      <c r="O379" s="160"/>
      <c r="P379" s="160"/>
      <c r="Q379" s="160"/>
      <c r="R379" s="160"/>
      <c r="S379" s="160"/>
      <c r="T379" s="160"/>
      <c r="U379" s="232">
        <f t="shared" ref="U379" si="602">STDEV(L378:T378)/SQRT(COUNT(L378:T378))</f>
        <v>214.66385580170274</v>
      </c>
    </row>
    <row r="380" spans="1:21">
      <c r="A380" s="233">
        <v>43728</v>
      </c>
      <c r="B380" s="240">
        <v>2.1266898148148101</v>
      </c>
      <c r="C380" s="236">
        <v>3305</v>
      </c>
      <c r="D380" s="238">
        <v>1462</v>
      </c>
      <c r="E380" s="238">
        <v>1989</v>
      </c>
      <c r="F380" s="238">
        <v>3805</v>
      </c>
      <c r="G380" s="238">
        <v>2360</v>
      </c>
      <c r="H380" s="238">
        <v>2460</v>
      </c>
      <c r="I380" s="238">
        <v>3367</v>
      </c>
      <c r="J380" s="238">
        <v>3302</v>
      </c>
      <c r="K380" s="239">
        <v>2902</v>
      </c>
      <c r="L380" s="107"/>
      <c r="M380" s="160"/>
      <c r="N380" s="160"/>
      <c r="O380" s="160"/>
      <c r="P380" s="160"/>
      <c r="Q380" s="160"/>
      <c r="R380" s="160"/>
      <c r="S380" s="160"/>
      <c r="T380" s="160"/>
      <c r="U380" s="232"/>
    </row>
    <row r="381" spans="1:21">
      <c r="A381" s="233">
        <v>43728</v>
      </c>
      <c r="B381" s="240">
        <v>2.1405787037036998</v>
      </c>
      <c r="C381" s="236">
        <v>2674</v>
      </c>
      <c r="D381" s="238">
        <v>1584</v>
      </c>
      <c r="E381" s="238">
        <v>2925</v>
      </c>
      <c r="F381" s="238">
        <v>3586</v>
      </c>
      <c r="G381" s="238">
        <v>2540</v>
      </c>
      <c r="H381" s="238">
        <v>2800</v>
      </c>
      <c r="I381" s="238">
        <v>3486</v>
      </c>
      <c r="J381" s="238">
        <v>3376</v>
      </c>
      <c r="K381" s="239">
        <v>3142</v>
      </c>
      <c r="L381" s="107">
        <f t="shared" ref="L381:P381" si="603">AVERAGE(C381:C383)</f>
        <v>2812.3333333333335</v>
      </c>
      <c r="M381" s="160">
        <f t="shared" si="603"/>
        <v>1858.6666666666667</v>
      </c>
      <c r="N381" s="160">
        <f t="shared" si="603"/>
        <v>3145.6666666666665</v>
      </c>
      <c r="O381" s="160">
        <f t="shared" si="603"/>
        <v>3189</v>
      </c>
      <c r="P381" s="160">
        <f t="shared" si="603"/>
        <v>2824</v>
      </c>
      <c r="Q381" s="160">
        <f t="shared" ref="Q381" si="604">AVERAGE(H381:H383)</f>
        <v>3470.6666666666665</v>
      </c>
      <c r="R381" s="160">
        <f t="shared" ref="R381" si="605">AVERAGE(I381:I383)</f>
        <v>3586.6666666666665</v>
      </c>
      <c r="S381" s="160">
        <f t="shared" ref="S381" si="606">AVERAGE(J381:J383)</f>
        <v>2877.3333333333335</v>
      </c>
      <c r="T381" s="160">
        <f t="shared" ref="T381" si="607">AVERAGE(K381:K383)</f>
        <v>3318.6666666666665</v>
      </c>
      <c r="U381" s="232">
        <f t="shared" ref="U381" si="608">AVERAGE(L381:T381)</f>
        <v>3009.2222222222222</v>
      </c>
    </row>
    <row r="382" spans="1:21">
      <c r="A382" s="233">
        <v>43728</v>
      </c>
      <c r="B382" s="240">
        <v>2.15446759259259</v>
      </c>
      <c r="C382" s="236">
        <v>3151</v>
      </c>
      <c r="D382" s="238">
        <v>2326</v>
      </c>
      <c r="E382" s="238">
        <v>3157</v>
      </c>
      <c r="F382" s="238">
        <v>3083</v>
      </c>
      <c r="G382" s="238">
        <v>2598</v>
      </c>
      <c r="H382" s="238">
        <v>3793</v>
      </c>
      <c r="I382" s="238">
        <v>4054</v>
      </c>
      <c r="J382" s="238">
        <v>2634</v>
      </c>
      <c r="K382" s="239">
        <v>3848</v>
      </c>
      <c r="L382" s="107"/>
      <c r="M382" s="160"/>
      <c r="N382" s="160"/>
      <c r="O382" s="160"/>
      <c r="P382" s="160"/>
      <c r="Q382" s="160"/>
      <c r="R382" s="160"/>
      <c r="S382" s="160"/>
      <c r="T382" s="160"/>
      <c r="U382" s="232">
        <f t="shared" ref="U382" si="609">STDEV(L381:T381)/SQRT(COUNT(L381:T381))</f>
        <v>171.07955156289981</v>
      </c>
    </row>
    <row r="383" spans="1:21">
      <c r="A383" s="233">
        <v>43728</v>
      </c>
      <c r="B383" s="240">
        <v>2.1683564814814802</v>
      </c>
      <c r="C383" s="236">
        <v>2612</v>
      </c>
      <c r="D383" s="238">
        <v>1666</v>
      </c>
      <c r="E383" s="238">
        <v>3355</v>
      </c>
      <c r="F383" s="238">
        <v>2898</v>
      </c>
      <c r="G383" s="238">
        <v>3334</v>
      </c>
      <c r="H383" s="238">
        <v>3819</v>
      </c>
      <c r="I383" s="238">
        <v>3220</v>
      </c>
      <c r="J383" s="238">
        <v>2622</v>
      </c>
      <c r="K383" s="239">
        <v>2966</v>
      </c>
      <c r="L383" s="107"/>
      <c r="M383" s="160"/>
      <c r="N383" s="160"/>
      <c r="O383" s="160"/>
      <c r="P383" s="160"/>
      <c r="Q383" s="160"/>
      <c r="R383" s="160"/>
      <c r="S383" s="160"/>
      <c r="T383" s="160"/>
      <c r="U383" s="232"/>
    </row>
    <row r="384" spans="1:21">
      <c r="A384" s="233">
        <v>43728</v>
      </c>
      <c r="B384" s="240">
        <v>2.1822453703703699</v>
      </c>
      <c r="C384" s="236">
        <v>3539</v>
      </c>
      <c r="D384" s="238">
        <v>2958</v>
      </c>
      <c r="E384" s="238">
        <v>2743</v>
      </c>
      <c r="F384" s="238">
        <v>3158</v>
      </c>
      <c r="G384" s="238">
        <v>2868</v>
      </c>
      <c r="H384" s="238">
        <v>3477</v>
      </c>
      <c r="I384" s="238">
        <v>2646</v>
      </c>
      <c r="J384" s="238">
        <v>3505</v>
      </c>
      <c r="K384" s="239">
        <v>3081</v>
      </c>
      <c r="L384" s="107">
        <f t="shared" ref="L384:P384" si="610">AVERAGE(C384:C386)</f>
        <v>3024.3333333333335</v>
      </c>
      <c r="M384" s="160">
        <f t="shared" si="610"/>
        <v>2586.6666666666665</v>
      </c>
      <c r="N384" s="160">
        <f t="shared" si="610"/>
        <v>2651</v>
      </c>
      <c r="O384" s="160">
        <f t="shared" si="610"/>
        <v>2907.6666666666665</v>
      </c>
      <c r="P384" s="160">
        <f t="shared" si="610"/>
        <v>2519</v>
      </c>
      <c r="Q384" s="160">
        <f t="shared" ref="Q384" si="611">AVERAGE(H384:H386)</f>
        <v>3048.6666666666665</v>
      </c>
      <c r="R384" s="160">
        <f t="shared" ref="R384" si="612">AVERAGE(I384:I386)</f>
        <v>2467</v>
      </c>
      <c r="S384" s="160">
        <f t="shared" ref="S384" si="613">AVERAGE(J384:J386)</f>
        <v>3331</v>
      </c>
      <c r="T384" s="160">
        <f t="shared" ref="T384" si="614">AVERAGE(K384:K386)</f>
        <v>3531.3333333333335</v>
      </c>
      <c r="U384" s="232">
        <f t="shared" ref="U384" si="615">AVERAGE(L384:T384)</f>
        <v>2896.2962962962961</v>
      </c>
    </row>
    <row r="385" spans="1:21">
      <c r="A385" s="233">
        <v>43728</v>
      </c>
      <c r="B385" s="240">
        <v>2.1961342592592601</v>
      </c>
      <c r="C385" s="236">
        <v>2526</v>
      </c>
      <c r="D385" s="238">
        <v>2399</v>
      </c>
      <c r="E385" s="238">
        <v>2627</v>
      </c>
      <c r="F385" s="238">
        <v>2861</v>
      </c>
      <c r="G385" s="238">
        <v>2281</v>
      </c>
      <c r="H385" s="238">
        <v>2902</v>
      </c>
      <c r="I385" s="238">
        <v>2470</v>
      </c>
      <c r="J385" s="238">
        <v>3403</v>
      </c>
      <c r="K385" s="239">
        <v>4458</v>
      </c>
      <c r="L385" s="107"/>
      <c r="M385" s="160"/>
      <c r="N385" s="160"/>
      <c r="O385" s="160"/>
      <c r="P385" s="160"/>
      <c r="Q385" s="160"/>
      <c r="R385" s="160"/>
      <c r="S385" s="160"/>
      <c r="T385" s="160"/>
      <c r="U385" s="232">
        <f t="shared" ref="U385" si="616">STDEV(L384:T384)/SQRT(COUNT(L384:T384))</f>
        <v>124.42464431326698</v>
      </c>
    </row>
    <row r="386" spans="1:21">
      <c r="A386" s="233">
        <v>43728</v>
      </c>
      <c r="B386" s="240">
        <v>2.21002314814814</v>
      </c>
      <c r="C386" s="236">
        <v>3008</v>
      </c>
      <c r="D386" s="238">
        <v>2403</v>
      </c>
      <c r="E386" s="238">
        <v>2583</v>
      </c>
      <c r="F386" s="238">
        <v>2704</v>
      </c>
      <c r="G386" s="238">
        <v>2408</v>
      </c>
      <c r="H386" s="238">
        <v>2767</v>
      </c>
      <c r="I386" s="238">
        <v>2285</v>
      </c>
      <c r="J386" s="238">
        <v>3085</v>
      </c>
      <c r="K386" s="239">
        <v>3055</v>
      </c>
      <c r="L386" s="107"/>
      <c r="M386" s="160"/>
      <c r="N386" s="160"/>
      <c r="O386" s="160"/>
      <c r="P386" s="160"/>
      <c r="Q386" s="160"/>
      <c r="R386" s="160"/>
      <c r="S386" s="160"/>
      <c r="T386" s="160"/>
      <c r="U386" s="232"/>
    </row>
    <row r="387" spans="1:21">
      <c r="A387" s="233">
        <v>43728</v>
      </c>
      <c r="B387" s="240">
        <v>2.2239120370370302</v>
      </c>
      <c r="C387" s="236">
        <v>3290</v>
      </c>
      <c r="D387" s="238">
        <v>2839</v>
      </c>
      <c r="E387" s="238">
        <v>1897</v>
      </c>
      <c r="F387" s="238">
        <v>3961</v>
      </c>
      <c r="G387" s="238">
        <v>3728</v>
      </c>
      <c r="H387" s="238">
        <v>2458</v>
      </c>
      <c r="I387" s="238">
        <v>3365</v>
      </c>
      <c r="J387" s="238">
        <v>3629</v>
      </c>
      <c r="K387" s="239">
        <v>2822</v>
      </c>
      <c r="L387" s="107">
        <f t="shared" ref="L387:P387" si="617">AVERAGE(C387:C389)</f>
        <v>2494.6666666666665</v>
      </c>
      <c r="M387" s="160">
        <f t="shared" si="617"/>
        <v>2607.6666666666665</v>
      </c>
      <c r="N387" s="160">
        <f t="shared" si="617"/>
        <v>2651.6666666666665</v>
      </c>
      <c r="O387" s="160">
        <f t="shared" si="617"/>
        <v>3296.3333333333335</v>
      </c>
      <c r="P387" s="160">
        <f t="shared" si="617"/>
        <v>3360.6666666666665</v>
      </c>
      <c r="Q387" s="160">
        <f t="shared" ref="Q387" si="618">AVERAGE(H387:H389)</f>
        <v>3341.6666666666665</v>
      </c>
      <c r="R387" s="160">
        <f t="shared" ref="R387" si="619">AVERAGE(I387:I389)</f>
        <v>2796.3333333333335</v>
      </c>
      <c r="S387" s="160">
        <f t="shared" ref="S387" si="620">AVERAGE(J387:J389)</f>
        <v>2973.6666666666665</v>
      </c>
      <c r="T387" s="160">
        <f t="shared" ref="T387" si="621">AVERAGE(K387:K389)</f>
        <v>3146</v>
      </c>
      <c r="U387" s="232">
        <f t="shared" ref="U387" si="622">AVERAGE(L387:T387)</f>
        <v>2963.1851851851852</v>
      </c>
    </row>
    <row r="388" spans="1:21">
      <c r="A388" s="233">
        <v>43728</v>
      </c>
      <c r="B388" s="240">
        <v>2.2378009259259199</v>
      </c>
      <c r="C388" s="236">
        <v>2115</v>
      </c>
      <c r="D388" s="238">
        <v>3003</v>
      </c>
      <c r="E388" s="238">
        <v>2991</v>
      </c>
      <c r="F388" s="238">
        <v>3141</v>
      </c>
      <c r="G388" s="238">
        <v>3802</v>
      </c>
      <c r="H388" s="238">
        <v>3572</v>
      </c>
      <c r="I388" s="238">
        <v>2608</v>
      </c>
      <c r="J388" s="238">
        <v>2669</v>
      </c>
      <c r="K388" s="239">
        <v>2855</v>
      </c>
      <c r="L388" s="107"/>
      <c r="M388" s="160"/>
      <c r="N388" s="160"/>
      <c r="O388" s="160"/>
      <c r="P388" s="160"/>
      <c r="Q388" s="160"/>
      <c r="R388" s="160"/>
      <c r="S388" s="160"/>
      <c r="T388" s="160"/>
      <c r="U388" s="232">
        <f t="shared" ref="U388" si="623">STDEV(L387:T387)/SQRT(COUNT(L387:T387))</f>
        <v>112.82637309774879</v>
      </c>
    </row>
    <row r="389" spans="1:21">
      <c r="A389" s="223">
        <v>43728</v>
      </c>
      <c r="B389" s="235">
        <v>2.2516898148148101</v>
      </c>
      <c r="C389" s="236">
        <v>2079</v>
      </c>
      <c r="D389" s="238">
        <v>1981</v>
      </c>
      <c r="E389" s="238">
        <v>3067</v>
      </c>
      <c r="F389" s="238">
        <v>2787</v>
      </c>
      <c r="G389" s="238">
        <v>2552</v>
      </c>
      <c r="H389" s="238">
        <v>3995</v>
      </c>
      <c r="I389" s="238">
        <v>2416</v>
      </c>
      <c r="J389" s="238">
        <v>2623</v>
      </c>
      <c r="K389" s="239">
        <v>3761</v>
      </c>
      <c r="L389" s="107"/>
      <c r="M389" s="160"/>
      <c r="N389" s="160"/>
      <c r="O389" s="160"/>
      <c r="P389" s="160"/>
      <c r="Q389" s="160"/>
      <c r="R389" s="160"/>
      <c r="S389" s="160"/>
      <c r="T389" s="160"/>
      <c r="U389" s="232"/>
    </row>
    <row r="390" spans="1:21">
      <c r="A390" s="223">
        <v>43728</v>
      </c>
      <c r="B390" s="235">
        <v>2.2655787037036998</v>
      </c>
      <c r="C390" s="236">
        <v>3274</v>
      </c>
      <c r="D390" s="238">
        <v>1482</v>
      </c>
      <c r="E390" s="238">
        <v>3606</v>
      </c>
      <c r="F390" s="238">
        <v>2377</v>
      </c>
      <c r="G390" s="238">
        <v>2578</v>
      </c>
      <c r="H390" s="238">
        <v>3312</v>
      </c>
      <c r="I390" s="238">
        <v>2158</v>
      </c>
      <c r="J390" s="238">
        <v>2292</v>
      </c>
      <c r="K390" s="239">
        <v>3069</v>
      </c>
      <c r="L390" s="107">
        <f t="shared" ref="L390:P390" si="624">AVERAGE(C390:C392)</f>
        <v>2576</v>
      </c>
      <c r="M390" s="160">
        <f t="shared" si="624"/>
        <v>1512.6666666666667</v>
      </c>
      <c r="N390" s="160">
        <f t="shared" si="624"/>
        <v>2866.3333333333335</v>
      </c>
      <c r="O390" s="160">
        <f t="shared" si="624"/>
        <v>2349.3333333333335</v>
      </c>
      <c r="P390" s="160">
        <f t="shared" si="624"/>
        <v>2663.3333333333335</v>
      </c>
      <c r="Q390" s="160">
        <f t="shared" ref="Q390" si="625">AVERAGE(H390:H392)</f>
        <v>2738.6666666666665</v>
      </c>
      <c r="R390" s="160">
        <f t="shared" ref="R390" si="626">AVERAGE(I390:I392)</f>
        <v>2365.3333333333335</v>
      </c>
      <c r="S390" s="160">
        <f t="shared" ref="S390" si="627">AVERAGE(J390:J392)</f>
        <v>3371.3333333333335</v>
      </c>
      <c r="T390" s="160">
        <f t="shared" ref="T390" si="628">AVERAGE(K390:K392)</f>
        <v>3084.3333333333335</v>
      </c>
      <c r="U390" s="232">
        <f t="shared" ref="U390" si="629">AVERAGE(L390:T390)</f>
        <v>2614.1481481481478</v>
      </c>
    </row>
    <row r="391" spans="1:21">
      <c r="A391" s="223">
        <v>43728</v>
      </c>
      <c r="B391" s="235">
        <v>2.27946759259259</v>
      </c>
      <c r="C391" s="236">
        <v>2252</v>
      </c>
      <c r="D391" s="238">
        <v>1628</v>
      </c>
      <c r="E391" s="238">
        <v>3107</v>
      </c>
      <c r="F391" s="238">
        <v>2304</v>
      </c>
      <c r="G391" s="238">
        <v>3110</v>
      </c>
      <c r="H391" s="238">
        <v>2449</v>
      </c>
      <c r="I391" s="238">
        <v>1863</v>
      </c>
      <c r="J391" s="238">
        <v>3962</v>
      </c>
      <c r="K391" s="239">
        <v>2575</v>
      </c>
      <c r="L391" s="107"/>
      <c r="M391" s="160"/>
      <c r="N391" s="160"/>
      <c r="O391" s="160"/>
      <c r="P391" s="160"/>
      <c r="Q391" s="160"/>
      <c r="R391" s="160"/>
      <c r="S391" s="160"/>
      <c r="T391" s="160"/>
      <c r="U391" s="232">
        <f t="shared" ref="U391" si="630">STDEV(L390:T390)/SQRT(COUNT(L390:T390))</f>
        <v>175.70008213274741</v>
      </c>
    </row>
    <row r="392" spans="1:21">
      <c r="A392" s="223">
        <v>43728</v>
      </c>
      <c r="B392" s="235">
        <v>2.2933564814814802</v>
      </c>
      <c r="C392" s="236">
        <v>2202</v>
      </c>
      <c r="D392" s="238">
        <v>1428</v>
      </c>
      <c r="E392" s="238">
        <v>1886</v>
      </c>
      <c r="F392" s="238">
        <v>2367</v>
      </c>
      <c r="G392" s="238">
        <v>2302</v>
      </c>
      <c r="H392" s="238">
        <v>2455</v>
      </c>
      <c r="I392" s="238">
        <v>3075</v>
      </c>
      <c r="J392" s="238">
        <v>3860</v>
      </c>
      <c r="K392" s="239">
        <v>3609</v>
      </c>
      <c r="L392" s="107"/>
      <c r="M392" s="160"/>
      <c r="N392" s="160"/>
      <c r="O392" s="160"/>
      <c r="P392" s="160"/>
      <c r="Q392" s="160"/>
      <c r="R392" s="160"/>
      <c r="S392" s="160"/>
      <c r="T392" s="160"/>
      <c r="U392" s="232"/>
    </row>
    <row r="393" spans="1:21">
      <c r="A393" s="223">
        <v>43728</v>
      </c>
      <c r="B393" s="235">
        <v>2.3072453703703699</v>
      </c>
      <c r="C393" s="236">
        <v>2120</v>
      </c>
      <c r="D393" s="238">
        <v>1415</v>
      </c>
      <c r="E393" s="238">
        <v>1904</v>
      </c>
      <c r="F393" s="238">
        <v>2884</v>
      </c>
      <c r="G393" s="238">
        <v>2135</v>
      </c>
      <c r="H393" s="238">
        <v>3485</v>
      </c>
      <c r="I393" s="238">
        <v>2248</v>
      </c>
      <c r="J393" s="238">
        <v>3768</v>
      </c>
      <c r="K393" s="239">
        <v>3615</v>
      </c>
      <c r="L393" s="107">
        <f t="shared" ref="L393:P393" si="631">AVERAGE(C393:C395)</f>
        <v>2157</v>
      </c>
      <c r="M393" s="160">
        <f t="shared" si="631"/>
        <v>1634.3333333333333</v>
      </c>
      <c r="N393" s="160">
        <f t="shared" si="631"/>
        <v>2128.6666666666665</v>
      </c>
      <c r="O393" s="160">
        <f t="shared" si="631"/>
        <v>2489.3333333333335</v>
      </c>
      <c r="P393" s="160">
        <f t="shared" si="631"/>
        <v>2728.3333333333335</v>
      </c>
      <c r="Q393" s="160">
        <f t="shared" ref="Q393" si="632">AVERAGE(H393:H395)</f>
        <v>2672.3333333333335</v>
      </c>
      <c r="R393" s="160">
        <f t="shared" ref="R393" si="633">AVERAGE(I393:I395)</f>
        <v>2468.6666666666665</v>
      </c>
      <c r="S393" s="160">
        <f t="shared" ref="S393" si="634">AVERAGE(J393:J395)</f>
        <v>3145</v>
      </c>
      <c r="T393" s="160">
        <f t="shared" ref="T393" si="635">AVERAGE(K393:K395)</f>
        <v>3356</v>
      </c>
      <c r="U393" s="232">
        <f t="shared" ref="U393" si="636">AVERAGE(L393:T393)</f>
        <v>2531.0740740740744</v>
      </c>
    </row>
    <row r="394" spans="1:21">
      <c r="A394" s="223">
        <v>43728</v>
      </c>
      <c r="B394" s="235">
        <v>2.3211342592592601</v>
      </c>
      <c r="C394" s="236">
        <v>2248</v>
      </c>
      <c r="D394" s="238">
        <v>1388</v>
      </c>
      <c r="E394" s="238">
        <v>1984</v>
      </c>
      <c r="F394" s="238">
        <v>2232</v>
      </c>
      <c r="G394" s="238">
        <v>2583</v>
      </c>
      <c r="H394" s="238">
        <v>2177</v>
      </c>
      <c r="I394" s="238">
        <v>2034</v>
      </c>
      <c r="J394" s="238">
        <v>3428</v>
      </c>
      <c r="K394" s="239">
        <v>3586</v>
      </c>
      <c r="L394" s="107"/>
      <c r="M394" s="160"/>
      <c r="N394" s="160"/>
      <c r="O394" s="160"/>
      <c r="P394" s="160"/>
      <c r="Q394" s="160"/>
      <c r="R394" s="160"/>
      <c r="S394" s="160"/>
      <c r="T394" s="160"/>
      <c r="U394" s="232">
        <f t="shared" ref="U394" si="637">STDEV(L393:T393)/SQRT(COUNT(L393:T393))</f>
        <v>175.90706526579643</v>
      </c>
    </row>
    <row r="395" spans="1:21">
      <c r="A395" s="223">
        <v>43728</v>
      </c>
      <c r="B395" s="235">
        <v>2.33502314814814</v>
      </c>
      <c r="C395" s="236">
        <v>2103</v>
      </c>
      <c r="D395" s="238">
        <v>2100</v>
      </c>
      <c r="E395" s="238">
        <v>2498</v>
      </c>
      <c r="F395" s="238">
        <v>2352</v>
      </c>
      <c r="G395" s="238">
        <v>3467</v>
      </c>
      <c r="H395" s="238">
        <v>2355</v>
      </c>
      <c r="I395" s="238">
        <v>3124</v>
      </c>
      <c r="J395" s="238">
        <v>2239</v>
      </c>
      <c r="K395" s="239">
        <v>2867</v>
      </c>
      <c r="L395" s="107"/>
      <c r="M395" s="160"/>
      <c r="N395" s="160"/>
      <c r="O395" s="160"/>
      <c r="P395" s="160"/>
      <c r="Q395" s="160"/>
      <c r="R395" s="160"/>
      <c r="S395" s="160"/>
      <c r="T395" s="160"/>
      <c r="U395" s="232"/>
    </row>
    <row r="396" spans="1:21">
      <c r="A396" s="223">
        <v>43728</v>
      </c>
      <c r="B396" s="235">
        <v>2.3489120370370302</v>
      </c>
      <c r="C396" s="236">
        <v>2152</v>
      </c>
      <c r="D396" s="238">
        <v>1701</v>
      </c>
      <c r="E396" s="238">
        <v>2125</v>
      </c>
      <c r="F396" s="238">
        <v>1957</v>
      </c>
      <c r="G396" s="238">
        <v>3140</v>
      </c>
      <c r="H396" s="238">
        <v>2996</v>
      </c>
      <c r="I396" s="238">
        <v>2195</v>
      </c>
      <c r="J396" s="238">
        <v>2669</v>
      </c>
      <c r="K396" s="239">
        <v>2772</v>
      </c>
      <c r="L396" s="107">
        <f t="shared" ref="L396:P396" si="638">AVERAGE(C396:C398)</f>
        <v>2558.6666666666665</v>
      </c>
      <c r="M396" s="160">
        <f t="shared" si="638"/>
        <v>1628.6666666666667</v>
      </c>
      <c r="N396" s="160">
        <f t="shared" si="638"/>
        <v>2555.6666666666665</v>
      </c>
      <c r="O396" s="160">
        <f t="shared" si="638"/>
        <v>2361.3333333333335</v>
      </c>
      <c r="P396" s="160">
        <f t="shared" si="638"/>
        <v>2869.6666666666665</v>
      </c>
      <c r="Q396" s="160">
        <f t="shared" ref="Q396" si="639">AVERAGE(H396:H398)</f>
        <v>3041</v>
      </c>
      <c r="R396" s="160">
        <f t="shared" ref="R396" si="640">AVERAGE(I396:I398)</f>
        <v>2414.3333333333335</v>
      </c>
      <c r="S396" s="160">
        <f t="shared" ref="S396" si="641">AVERAGE(J396:J398)</f>
        <v>2707.6666666666665</v>
      </c>
      <c r="T396" s="160">
        <f t="shared" ref="T396" si="642">AVERAGE(K396:K398)</f>
        <v>3265.3333333333335</v>
      </c>
      <c r="U396" s="232">
        <f t="shared" ref="U396" si="643">AVERAGE(L396:T396)</f>
        <v>2600.2592592592591</v>
      </c>
    </row>
    <row r="397" spans="1:21">
      <c r="A397" s="223">
        <v>43728</v>
      </c>
      <c r="B397" s="235">
        <v>2.3628009259259199</v>
      </c>
      <c r="C397" s="236">
        <v>2798</v>
      </c>
      <c r="D397" s="238">
        <v>1381</v>
      </c>
      <c r="E397" s="238">
        <v>1854</v>
      </c>
      <c r="F397" s="238">
        <v>3072</v>
      </c>
      <c r="G397" s="238">
        <v>2906</v>
      </c>
      <c r="H397" s="238">
        <v>2452</v>
      </c>
      <c r="I397" s="238">
        <v>2315</v>
      </c>
      <c r="J397" s="238">
        <v>2998</v>
      </c>
      <c r="K397" s="239">
        <v>3919</v>
      </c>
      <c r="L397" s="107"/>
      <c r="M397" s="160"/>
      <c r="N397" s="160"/>
      <c r="O397" s="160"/>
      <c r="P397" s="160"/>
      <c r="Q397" s="160"/>
      <c r="R397" s="160"/>
      <c r="S397" s="160"/>
      <c r="T397" s="160"/>
      <c r="U397" s="232">
        <f t="shared" ref="U397" si="644">STDEV(L396:T396)/SQRT(COUNT(L396:T396))</f>
        <v>156.34973634410042</v>
      </c>
    </row>
    <row r="398" spans="1:21">
      <c r="A398" s="223">
        <v>43728</v>
      </c>
      <c r="B398" s="235">
        <v>2.3766898148148101</v>
      </c>
      <c r="C398" s="236">
        <v>2726</v>
      </c>
      <c r="D398" s="238">
        <v>1804</v>
      </c>
      <c r="E398" s="238">
        <v>3688</v>
      </c>
      <c r="F398" s="238">
        <v>2055</v>
      </c>
      <c r="G398" s="238">
        <v>2563</v>
      </c>
      <c r="H398" s="238">
        <v>3675</v>
      </c>
      <c r="I398" s="238">
        <v>2733</v>
      </c>
      <c r="J398" s="238">
        <v>2456</v>
      </c>
      <c r="K398" s="239">
        <v>3105</v>
      </c>
      <c r="L398" s="107"/>
      <c r="M398" s="160"/>
      <c r="N398" s="160"/>
      <c r="O398" s="160"/>
      <c r="P398" s="160"/>
      <c r="Q398" s="160"/>
      <c r="R398" s="160"/>
      <c r="S398" s="160"/>
      <c r="T398" s="160"/>
      <c r="U398" s="232"/>
    </row>
    <row r="399" spans="1:21">
      <c r="A399" s="223">
        <v>43728</v>
      </c>
      <c r="B399" s="235">
        <v>2.3905787037036998</v>
      </c>
      <c r="C399" s="236">
        <v>2426</v>
      </c>
      <c r="D399" s="238">
        <v>3120</v>
      </c>
      <c r="E399" s="238">
        <v>2206</v>
      </c>
      <c r="F399" s="238">
        <v>2660</v>
      </c>
      <c r="G399" s="238">
        <v>2722</v>
      </c>
      <c r="H399" s="238">
        <v>2486</v>
      </c>
      <c r="I399" s="238">
        <v>2705</v>
      </c>
      <c r="J399" s="238">
        <v>3163</v>
      </c>
      <c r="K399" s="239">
        <v>3153</v>
      </c>
      <c r="L399" s="107">
        <f t="shared" ref="L399:P399" si="645">AVERAGE(C399:C401)</f>
        <v>2316.6666666666665</v>
      </c>
      <c r="M399" s="160">
        <f t="shared" si="645"/>
        <v>2474.3333333333335</v>
      </c>
      <c r="N399" s="160">
        <f t="shared" si="645"/>
        <v>2414.6666666666665</v>
      </c>
      <c r="O399" s="160">
        <f t="shared" si="645"/>
        <v>2462</v>
      </c>
      <c r="P399" s="160">
        <f t="shared" si="645"/>
        <v>2669</v>
      </c>
      <c r="Q399" s="160">
        <f t="shared" ref="Q399" si="646">AVERAGE(H399:H401)</f>
        <v>2902.3333333333335</v>
      </c>
      <c r="R399" s="160">
        <f t="shared" ref="R399" si="647">AVERAGE(I399:I401)</f>
        <v>2728</v>
      </c>
      <c r="S399" s="160">
        <f t="shared" ref="S399" si="648">AVERAGE(J399:J401)</f>
        <v>3373.3333333333335</v>
      </c>
      <c r="T399" s="160">
        <f t="shared" ref="T399" si="649">AVERAGE(K399:K401)</f>
        <v>3213.6666666666665</v>
      </c>
      <c r="U399" s="232">
        <f t="shared" ref="U399" si="650">AVERAGE(L399:T399)</f>
        <v>2728.2222222222222</v>
      </c>
    </row>
    <row r="400" spans="1:21">
      <c r="A400" s="223">
        <v>43728</v>
      </c>
      <c r="B400" s="235">
        <v>2.40446759259259</v>
      </c>
      <c r="C400" s="236">
        <v>2302</v>
      </c>
      <c r="D400" s="238">
        <v>2710</v>
      </c>
      <c r="E400" s="238">
        <v>1924</v>
      </c>
      <c r="F400" s="238">
        <v>2254</v>
      </c>
      <c r="G400" s="238">
        <v>2911</v>
      </c>
      <c r="H400" s="238">
        <v>2707</v>
      </c>
      <c r="I400" s="238">
        <v>3334</v>
      </c>
      <c r="J400" s="238">
        <v>3396</v>
      </c>
      <c r="K400" s="239">
        <v>3184</v>
      </c>
      <c r="L400" s="107"/>
      <c r="M400" s="160"/>
      <c r="N400" s="160"/>
      <c r="O400" s="160"/>
      <c r="P400" s="160"/>
      <c r="Q400" s="160"/>
      <c r="R400" s="160"/>
      <c r="S400" s="160"/>
      <c r="T400" s="160"/>
      <c r="U400" s="232">
        <f t="shared" ref="U400" si="651">STDEV(L399:T399)/SQRT(COUNT(L399:T399))</f>
        <v>122.96541719996094</v>
      </c>
    </row>
    <row r="401" spans="1:21">
      <c r="A401" s="223">
        <v>43728</v>
      </c>
      <c r="B401" s="235">
        <v>2.4183564814814802</v>
      </c>
      <c r="C401" s="236">
        <v>2222</v>
      </c>
      <c r="D401" s="238">
        <v>1593</v>
      </c>
      <c r="E401" s="238">
        <v>3114</v>
      </c>
      <c r="F401" s="238">
        <v>2472</v>
      </c>
      <c r="G401" s="238">
        <v>2374</v>
      </c>
      <c r="H401" s="238">
        <v>3514</v>
      </c>
      <c r="I401" s="238">
        <v>2145</v>
      </c>
      <c r="J401" s="238">
        <v>3561</v>
      </c>
      <c r="K401" s="239">
        <v>3304</v>
      </c>
      <c r="L401" s="107"/>
      <c r="M401" s="160"/>
      <c r="N401" s="160"/>
      <c r="O401" s="160"/>
      <c r="P401" s="160"/>
      <c r="Q401" s="160"/>
      <c r="R401" s="160"/>
      <c r="S401" s="160"/>
      <c r="T401" s="160"/>
      <c r="U401" s="232"/>
    </row>
    <row r="402" spans="1:21">
      <c r="A402" s="223">
        <v>43728</v>
      </c>
      <c r="B402" s="235">
        <v>2.4322453703703699</v>
      </c>
      <c r="C402" s="236">
        <v>2086</v>
      </c>
      <c r="D402" s="238">
        <v>1494</v>
      </c>
      <c r="E402" s="238">
        <v>2695</v>
      </c>
      <c r="F402" s="238">
        <v>3340</v>
      </c>
      <c r="G402" s="238">
        <v>2434</v>
      </c>
      <c r="H402" s="238">
        <v>3339</v>
      </c>
      <c r="I402" s="238">
        <v>2543</v>
      </c>
      <c r="J402" s="238">
        <v>2653</v>
      </c>
      <c r="K402" s="239">
        <v>2964</v>
      </c>
      <c r="L402" s="107">
        <f t="shared" ref="L402:P402" si="652">AVERAGE(C402:C404)</f>
        <v>2122.6666666666665</v>
      </c>
      <c r="M402" s="160">
        <f t="shared" si="652"/>
        <v>1540</v>
      </c>
      <c r="N402" s="160">
        <f t="shared" si="652"/>
        <v>2389</v>
      </c>
      <c r="O402" s="160">
        <f t="shared" si="652"/>
        <v>2641.6666666666665</v>
      </c>
      <c r="P402" s="160">
        <f t="shared" si="652"/>
        <v>2282.6666666666665</v>
      </c>
      <c r="Q402" s="160">
        <f t="shared" ref="Q402" si="653">AVERAGE(H402:H404)</f>
        <v>3136</v>
      </c>
      <c r="R402" s="160">
        <f t="shared" ref="R402" si="654">AVERAGE(I402:I404)</f>
        <v>3086.6666666666665</v>
      </c>
      <c r="S402" s="160">
        <f t="shared" ref="S402" si="655">AVERAGE(J402:J404)</f>
        <v>2750.3333333333335</v>
      </c>
      <c r="T402" s="160">
        <f t="shared" ref="T402" si="656">AVERAGE(K402:K404)</f>
        <v>2805.6666666666665</v>
      </c>
      <c r="U402" s="232">
        <f t="shared" ref="U402" si="657">AVERAGE(L402:T402)</f>
        <v>2528.2962962962961</v>
      </c>
    </row>
    <row r="403" spans="1:21">
      <c r="A403" s="223">
        <v>43728</v>
      </c>
      <c r="B403" s="235">
        <v>2.4461342592592592</v>
      </c>
      <c r="C403" s="236">
        <v>2227</v>
      </c>
      <c r="D403" s="238">
        <v>1491</v>
      </c>
      <c r="E403" s="238">
        <v>1733</v>
      </c>
      <c r="F403" s="238">
        <v>2167</v>
      </c>
      <c r="G403" s="238">
        <v>2140</v>
      </c>
      <c r="H403" s="238">
        <v>3253</v>
      </c>
      <c r="I403" s="238">
        <v>4014</v>
      </c>
      <c r="J403" s="238">
        <v>2877</v>
      </c>
      <c r="K403" s="239">
        <v>2638</v>
      </c>
      <c r="L403" s="107"/>
      <c r="M403" s="160"/>
      <c r="N403" s="160"/>
      <c r="O403" s="160"/>
      <c r="P403" s="160"/>
      <c r="Q403" s="160"/>
      <c r="R403" s="160"/>
      <c r="S403" s="160"/>
      <c r="T403" s="160"/>
      <c r="U403" s="232">
        <f t="shared" ref="U403" si="658">STDEV(L402:T402)/SQRT(COUNT(L402:T402))</f>
        <v>168.37339498024753</v>
      </c>
    </row>
    <row r="404" spans="1:21">
      <c r="A404" s="223">
        <v>43728</v>
      </c>
      <c r="B404" s="235">
        <v>2.46002314814814</v>
      </c>
      <c r="C404" s="236">
        <v>2055</v>
      </c>
      <c r="D404" s="238">
        <v>1635</v>
      </c>
      <c r="E404" s="238">
        <v>2739</v>
      </c>
      <c r="F404" s="238">
        <v>2418</v>
      </c>
      <c r="G404" s="238">
        <v>2274</v>
      </c>
      <c r="H404" s="238">
        <v>2816</v>
      </c>
      <c r="I404" s="238">
        <v>2703</v>
      </c>
      <c r="J404" s="238">
        <v>2721</v>
      </c>
      <c r="K404" s="239">
        <v>2815</v>
      </c>
      <c r="L404" s="107"/>
      <c r="M404" s="160"/>
      <c r="N404" s="160"/>
      <c r="O404" s="160"/>
      <c r="P404" s="160"/>
      <c r="Q404" s="160"/>
      <c r="R404" s="160"/>
      <c r="S404" s="160"/>
      <c r="T404" s="160"/>
      <c r="U404" s="232"/>
    </row>
    <row r="405" spans="1:21">
      <c r="A405" s="223">
        <v>43728</v>
      </c>
      <c r="B405" s="235">
        <v>2.4739120370370302</v>
      </c>
      <c r="C405" s="236">
        <v>2936</v>
      </c>
      <c r="D405" s="238">
        <v>2181</v>
      </c>
      <c r="E405" s="238">
        <v>1786</v>
      </c>
      <c r="F405" s="238">
        <v>2239</v>
      </c>
      <c r="G405" s="238">
        <v>2163</v>
      </c>
      <c r="H405" s="238">
        <v>2679</v>
      </c>
      <c r="I405" s="238">
        <v>2213</v>
      </c>
      <c r="J405" s="238">
        <v>3505</v>
      </c>
      <c r="K405" s="239">
        <v>2938</v>
      </c>
      <c r="L405" s="107">
        <f t="shared" ref="L405:P405" si="659">AVERAGE(C405:C407)</f>
        <v>2556.6666666666665</v>
      </c>
      <c r="M405" s="160">
        <f t="shared" si="659"/>
        <v>1903.6666666666667</v>
      </c>
      <c r="N405" s="160">
        <f t="shared" si="659"/>
        <v>2505.6666666666665</v>
      </c>
      <c r="O405" s="160">
        <f t="shared" si="659"/>
        <v>2068</v>
      </c>
      <c r="P405" s="160">
        <f t="shared" si="659"/>
        <v>2535.6666666666665</v>
      </c>
      <c r="Q405" s="160">
        <f t="shared" ref="Q405" si="660">AVERAGE(H405:H407)</f>
        <v>2453</v>
      </c>
      <c r="R405" s="160">
        <f t="shared" ref="R405" si="661">AVERAGE(I405:I407)</f>
        <v>2298</v>
      </c>
      <c r="S405" s="160">
        <f t="shared" ref="S405" si="662">AVERAGE(J405:J407)</f>
        <v>3086.3333333333335</v>
      </c>
      <c r="T405" s="160">
        <f t="shared" ref="T405" si="663">AVERAGE(K405:K407)</f>
        <v>3138.3333333333335</v>
      </c>
      <c r="U405" s="232">
        <f t="shared" ref="U405" si="664">AVERAGE(L405:T405)</f>
        <v>2505.037037037037</v>
      </c>
    </row>
    <row r="406" spans="1:21">
      <c r="A406" s="223">
        <v>43728</v>
      </c>
      <c r="B406" s="235">
        <v>2.4878009259259199</v>
      </c>
      <c r="C406" s="236">
        <v>2684</v>
      </c>
      <c r="D406" s="238">
        <v>1523</v>
      </c>
      <c r="E406" s="238">
        <v>1931</v>
      </c>
      <c r="F406" s="238">
        <v>1980</v>
      </c>
      <c r="G406" s="238">
        <v>3223</v>
      </c>
      <c r="H406" s="238">
        <v>2523</v>
      </c>
      <c r="I406" s="238">
        <v>2255</v>
      </c>
      <c r="J406" s="238">
        <v>3310</v>
      </c>
      <c r="K406" s="239">
        <v>4080</v>
      </c>
      <c r="L406" s="107"/>
      <c r="M406" s="160"/>
      <c r="N406" s="160"/>
      <c r="O406" s="160"/>
      <c r="P406" s="160"/>
      <c r="Q406" s="160"/>
      <c r="R406" s="160"/>
      <c r="S406" s="160"/>
      <c r="T406" s="160"/>
      <c r="U406" s="232">
        <f t="shared" ref="U406" si="665">STDEV(L405:T405)/SQRT(COUNT(L405:T405))</f>
        <v>136.46294034569078</v>
      </c>
    </row>
    <row r="407" spans="1:21">
      <c r="A407" s="223">
        <v>43728</v>
      </c>
      <c r="B407" s="235">
        <v>2.5016898148148101</v>
      </c>
      <c r="C407" s="236">
        <v>2050</v>
      </c>
      <c r="D407" s="238">
        <v>2007</v>
      </c>
      <c r="E407" s="238">
        <v>3800</v>
      </c>
      <c r="F407" s="238">
        <v>1985</v>
      </c>
      <c r="G407" s="238">
        <v>2221</v>
      </c>
      <c r="H407" s="238">
        <v>2157</v>
      </c>
      <c r="I407" s="238">
        <v>2426</v>
      </c>
      <c r="J407" s="238">
        <v>2444</v>
      </c>
      <c r="K407" s="239">
        <v>2397</v>
      </c>
      <c r="L407" s="107"/>
      <c r="M407" s="160"/>
      <c r="N407" s="160"/>
      <c r="O407" s="160"/>
      <c r="P407" s="160"/>
      <c r="Q407" s="160"/>
      <c r="R407" s="160"/>
      <c r="S407" s="160"/>
      <c r="T407" s="160"/>
      <c r="U407" s="232"/>
    </row>
    <row r="408" spans="1:21">
      <c r="A408" s="223">
        <v>43728</v>
      </c>
      <c r="B408" s="235">
        <v>2.5155787037036998</v>
      </c>
      <c r="C408" s="236">
        <v>2041</v>
      </c>
      <c r="D408" s="238">
        <v>1448</v>
      </c>
      <c r="E408" s="238">
        <v>2335</v>
      </c>
      <c r="F408" s="238">
        <v>2306</v>
      </c>
      <c r="G408" s="238">
        <v>2412</v>
      </c>
      <c r="H408" s="238">
        <v>2918</v>
      </c>
      <c r="I408" s="238">
        <v>3138</v>
      </c>
      <c r="J408" s="238">
        <v>2836</v>
      </c>
      <c r="K408" s="239">
        <v>3117</v>
      </c>
      <c r="L408" s="107">
        <f t="shared" ref="L408:P408" si="666">AVERAGE(C408:C410)</f>
        <v>2199.3333333333335</v>
      </c>
      <c r="M408" s="160">
        <f t="shared" si="666"/>
        <v>1966.3333333333333</v>
      </c>
      <c r="N408" s="160">
        <f t="shared" si="666"/>
        <v>2138.6666666666665</v>
      </c>
      <c r="O408" s="160">
        <f t="shared" si="666"/>
        <v>2625.3333333333335</v>
      </c>
      <c r="P408" s="160">
        <f t="shared" si="666"/>
        <v>2745.3333333333335</v>
      </c>
      <c r="Q408" s="160">
        <f t="shared" ref="Q408" si="667">AVERAGE(H408:H410)</f>
        <v>3337.3333333333335</v>
      </c>
      <c r="R408" s="160">
        <f t="shared" ref="R408" si="668">AVERAGE(I408:I410)</f>
        <v>2764</v>
      </c>
      <c r="S408" s="160">
        <f t="shared" ref="S408" si="669">AVERAGE(J408:J410)</f>
        <v>2865.3333333333335</v>
      </c>
      <c r="T408" s="160">
        <f t="shared" ref="T408" si="670">AVERAGE(K408:K410)</f>
        <v>2751</v>
      </c>
      <c r="U408" s="232">
        <f t="shared" ref="U408" si="671">AVERAGE(L408:T408)</f>
        <v>2599.1851851851852</v>
      </c>
    </row>
    <row r="409" spans="1:21">
      <c r="A409" s="223">
        <v>43728</v>
      </c>
      <c r="B409" s="235">
        <v>2.52946759259259</v>
      </c>
      <c r="C409" s="236">
        <v>2198</v>
      </c>
      <c r="D409" s="238">
        <v>1653</v>
      </c>
      <c r="E409" s="238">
        <v>2054</v>
      </c>
      <c r="F409" s="238">
        <v>2037</v>
      </c>
      <c r="G409" s="238">
        <v>3222</v>
      </c>
      <c r="H409" s="238">
        <v>3913</v>
      </c>
      <c r="I409" s="238">
        <v>2121</v>
      </c>
      <c r="J409" s="238">
        <v>2931</v>
      </c>
      <c r="K409" s="239">
        <v>2698</v>
      </c>
      <c r="L409" s="107"/>
      <c r="M409" s="160"/>
      <c r="N409" s="160"/>
      <c r="O409" s="160"/>
      <c r="P409" s="160"/>
      <c r="Q409" s="160"/>
      <c r="R409" s="160"/>
      <c r="S409" s="160"/>
      <c r="T409" s="160"/>
      <c r="U409" s="232">
        <f t="shared" ref="U409" si="672">STDEV(L408:T408)/SQRT(COUNT(L408:T408))</f>
        <v>142.42017594349116</v>
      </c>
    </row>
    <row r="410" spans="1:21">
      <c r="A410" s="223">
        <v>43728</v>
      </c>
      <c r="B410" s="235">
        <v>2.5433564814814802</v>
      </c>
      <c r="C410" s="236">
        <v>2359</v>
      </c>
      <c r="D410" s="238">
        <v>2798</v>
      </c>
      <c r="E410" s="238">
        <v>2027</v>
      </c>
      <c r="F410" s="238">
        <v>3533</v>
      </c>
      <c r="G410" s="238">
        <v>2602</v>
      </c>
      <c r="H410" s="238">
        <v>3181</v>
      </c>
      <c r="I410" s="238">
        <v>3033</v>
      </c>
      <c r="J410" s="238">
        <v>2829</v>
      </c>
      <c r="K410" s="239">
        <v>2438</v>
      </c>
      <c r="L410" s="107"/>
      <c r="M410" s="160"/>
      <c r="N410" s="160"/>
      <c r="O410" s="160"/>
      <c r="P410" s="160"/>
      <c r="Q410" s="160"/>
      <c r="R410" s="160"/>
      <c r="S410" s="160"/>
      <c r="T410" s="160"/>
      <c r="U410" s="232"/>
    </row>
    <row r="411" spans="1:21">
      <c r="A411" s="223">
        <v>43728</v>
      </c>
      <c r="B411" s="235">
        <v>2.5572453703703699</v>
      </c>
      <c r="C411" s="236">
        <v>1978</v>
      </c>
      <c r="D411" s="238">
        <v>1229</v>
      </c>
      <c r="E411" s="238">
        <v>3365</v>
      </c>
      <c r="F411" s="238">
        <v>2882</v>
      </c>
      <c r="G411" s="238">
        <v>3205</v>
      </c>
      <c r="H411" s="238">
        <v>2514</v>
      </c>
      <c r="I411" s="238">
        <v>2132</v>
      </c>
      <c r="J411" s="238">
        <v>2690</v>
      </c>
      <c r="K411" s="239">
        <v>2708</v>
      </c>
      <c r="L411" s="107">
        <f t="shared" ref="L411:P411" si="673">AVERAGE(C411:C413)</f>
        <v>2136</v>
      </c>
      <c r="M411" s="160">
        <f t="shared" si="673"/>
        <v>1486.3333333333333</v>
      </c>
      <c r="N411" s="160">
        <f t="shared" si="673"/>
        <v>2794.6666666666665</v>
      </c>
      <c r="O411" s="160">
        <f t="shared" si="673"/>
        <v>2366.3333333333335</v>
      </c>
      <c r="P411" s="160">
        <f t="shared" si="673"/>
        <v>2558.3333333333335</v>
      </c>
      <c r="Q411" s="160">
        <f t="shared" ref="Q411" si="674">AVERAGE(H411:H413)</f>
        <v>2760.3333333333335</v>
      </c>
      <c r="R411" s="160">
        <f t="shared" ref="R411" si="675">AVERAGE(I411:I413)</f>
        <v>2483.3333333333335</v>
      </c>
      <c r="S411" s="160">
        <f t="shared" ref="S411" si="676">AVERAGE(J411:J413)</f>
        <v>2980.3333333333335</v>
      </c>
      <c r="T411" s="160">
        <f t="shared" ref="T411" si="677">AVERAGE(K411:K413)</f>
        <v>3468.6666666666665</v>
      </c>
      <c r="U411" s="232">
        <f t="shared" ref="U411" si="678">AVERAGE(L411:T411)</f>
        <v>2559.3703703703704</v>
      </c>
    </row>
    <row r="412" spans="1:21">
      <c r="A412" s="223">
        <v>43728</v>
      </c>
      <c r="B412" s="235">
        <v>2.5711342592592499</v>
      </c>
      <c r="C412" s="236">
        <v>2193</v>
      </c>
      <c r="D412" s="238">
        <v>1516</v>
      </c>
      <c r="E412" s="238">
        <v>1842</v>
      </c>
      <c r="F412" s="238">
        <v>2230</v>
      </c>
      <c r="G412" s="238">
        <v>2161</v>
      </c>
      <c r="H412" s="238">
        <v>3328</v>
      </c>
      <c r="I412" s="238">
        <v>2701</v>
      </c>
      <c r="J412" s="238">
        <v>3613</v>
      </c>
      <c r="K412" s="239">
        <v>4013</v>
      </c>
      <c r="L412" s="107"/>
      <c r="M412" s="160"/>
      <c r="N412" s="160"/>
      <c r="O412" s="160"/>
      <c r="P412" s="160"/>
      <c r="Q412" s="160"/>
      <c r="R412" s="160"/>
      <c r="S412" s="160"/>
      <c r="T412" s="160"/>
      <c r="U412" s="232">
        <f t="shared" ref="U412" si="679">STDEV(L411:T411)/SQRT(COUNT(L411:T411))</f>
        <v>185.34790813697995</v>
      </c>
    </row>
    <row r="413" spans="1:21">
      <c r="A413" s="223">
        <v>43728</v>
      </c>
      <c r="B413" s="235">
        <v>2.58502314814814</v>
      </c>
      <c r="C413" s="236">
        <v>2237</v>
      </c>
      <c r="D413" s="238">
        <v>1714</v>
      </c>
      <c r="E413" s="238">
        <v>3177</v>
      </c>
      <c r="F413" s="238">
        <v>1987</v>
      </c>
      <c r="G413" s="238">
        <v>2309</v>
      </c>
      <c r="H413" s="238">
        <v>2439</v>
      </c>
      <c r="I413" s="238">
        <v>2617</v>
      </c>
      <c r="J413" s="238">
        <v>2638</v>
      </c>
      <c r="K413" s="239">
        <v>3685</v>
      </c>
      <c r="L413" s="107"/>
      <c r="M413" s="160"/>
      <c r="N413" s="160"/>
      <c r="O413" s="160"/>
      <c r="P413" s="160"/>
      <c r="Q413" s="160"/>
      <c r="R413" s="160"/>
      <c r="S413" s="160"/>
      <c r="T413" s="160"/>
      <c r="U413" s="232"/>
    </row>
    <row r="414" spans="1:21">
      <c r="A414" s="223">
        <v>43728</v>
      </c>
      <c r="B414" s="235">
        <v>2.5989120370370302</v>
      </c>
      <c r="C414" s="236">
        <v>3001</v>
      </c>
      <c r="D414" s="238">
        <v>3051</v>
      </c>
      <c r="E414" s="238">
        <v>3407</v>
      </c>
      <c r="F414" s="238">
        <v>2298</v>
      </c>
      <c r="G414" s="238">
        <v>3497</v>
      </c>
      <c r="H414" s="238">
        <v>2500</v>
      </c>
      <c r="I414" s="238">
        <v>3172</v>
      </c>
      <c r="J414" s="238">
        <v>2585</v>
      </c>
      <c r="K414" s="239">
        <v>3000</v>
      </c>
      <c r="L414" s="107">
        <f t="shared" ref="L414:P414" si="680">AVERAGE(C414:C416)</f>
        <v>2594</v>
      </c>
      <c r="M414" s="160">
        <f t="shared" si="680"/>
        <v>2272</v>
      </c>
      <c r="N414" s="160">
        <f t="shared" si="680"/>
        <v>2857</v>
      </c>
      <c r="O414" s="160">
        <f t="shared" si="680"/>
        <v>2214</v>
      </c>
      <c r="P414" s="160">
        <f t="shared" si="680"/>
        <v>2872.3333333333335</v>
      </c>
      <c r="Q414" s="160">
        <f t="shared" ref="Q414" si="681">AVERAGE(H414:H416)</f>
        <v>2889</v>
      </c>
      <c r="R414" s="160">
        <f t="shared" ref="R414" si="682">AVERAGE(I414:I416)</f>
        <v>2814.6666666666665</v>
      </c>
      <c r="S414" s="160">
        <f t="shared" ref="S414" si="683">AVERAGE(J414:J416)</f>
        <v>2666.3333333333335</v>
      </c>
      <c r="T414" s="160">
        <f t="shared" ref="T414" si="684">AVERAGE(K414:K416)</f>
        <v>2942.6666666666665</v>
      </c>
      <c r="U414" s="232">
        <f t="shared" ref="U414" si="685">AVERAGE(L414:T414)</f>
        <v>2680.2222222222222</v>
      </c>
    </row>
    <row r="415" spans="1:21">
      <c r="A415" s="223">
        <v>43728</v>
      </c>
      <c r="B415" s="235">
        <v>2.6128009259259199</v>
      </c>
      <c r="C415" s="236">
        <v>2508</v>
      </c>
      <c r="D415" s="238">
        <v>2360</v>
      </c>
      <c r="E415" s="238">
        <v>3079</v>
      </c>
      <c r="F415" s="238">
        <v>2090</v>
      </c>
      <c r="G415" s="238">
        <v>2553</v>
      </c>
      <c r="H415" s="238">
        <v>3515</v>
      </c>
      <c r="I415" s="238">
        <v>3313</v>
      </c>
      <c r="J415" s="238">
        <v>2721</v>
      </c>
      <c r="K415" s="239">
        <v>3001</v>
      </c>
      <c r="L415" s="107"/>
      <c r="M415" s="160"/>
      <c r="N415" s="160"/>
      <c r="O415" s="160"/>
      <c r="P415" s="160"/>
      <c r="Q415" s="160"/>
      <c r="R415" s="160"/>
      <c r="S415" s="160"/>
      <c r="T415" s="160"/>
      <c r="U415" s="232">
        <f t="shared" ref="U415" si="686">STDEV(L414:T414)/SQRT(COUNT(L414:T414))</f>
        <v>90.54873866638934</v>
      </c>
    </row>
    <row r="416" spans="1:21">
      <c r="A416" s="223">
        <v>43728</v>
      </c>
      <c r="B416" s="235">
        <v>2.6266898148148101</v>
      </c>
      <c r="C416" s="236">
        <v>2273</v>
      </c>
      <c r="D416" s="238">
        <v>1405</v>
      </c>
      <c r="E416" s="238">
        <v>2085</v>
      </c>
      <c r="F416" s="238">
        <v>2254</v>
      </c>
      <c r="G416" s="238">
        <v>2567</v>
      </c>
      <c r="H416" s="238">
        <v>2652</v>
      </c>
      <c r="I416" s="238">
        <v>1959</v>
      </c>
      <c r="J416" s="238">
        <v>2693</v>
      </c>
      <c r="K416" s="239">
        <v>2827</v>
      </c>
      <c r="L416" s="107"/>
      <c r="M416" s="160"/>
      <c r="N416" s="160"/>
      <c r="O416" s="160"/>
      <c r="P416" s="160"/>
      <c r="Q416" s="160"/>
      <c r="R416" s="160"/>
      <c r="S416" s="160"/>
      <c r="T416" s="160"/>
      <c r="U416" s="232"/>
    </row>
    <row r="417" spans="1:21">
      <c r="A417" s="223">
        <v>43728</v>
      </c>
      <c r="B417" s="235">
        <v>2.6405787037036998</v>
      </c>
      <c r="C417" s="236">
        <v>2240</v>
      </c>
      <c r="D417" s="238">
        <v>1605</v>
      </c>
      <c r="E417" s="238">
        <v>2036</v>
      </c>
      <c r="F417" s="238">
        <v>3373</v>
      </c>
      <c r="G417" s="238">
        <v>2447</v>
      </c>
      <c r="H417" s="238">
        <v>2813</v>
      </c>
      <c r="I417" s="238">
        <v>2432</v>
      </c>
      <c r="J417" s="238">
        <v>2871</v>
      </c>
      <c r="K417" s="239">
        <v>3913</v>
      </c>
      <c r="L417" s="107">
        <f t="shared" ref="L417:P417" si="687">AVERAGE(C417:C419)</f>
        <v>2304.6666666666665</v>
      </c>
      <c r="M417" s="160">
        <f t="shared" si="687"/>
        <v>1694.6666666666667</v>
      </c>
      <c r="N417" s="160">
        <f t="shared" si="687"/>
        <v>2119</v>
      </c>
      <c r="O417" s="160">
        <f t="shared" si="687"/>
        <v>2853.6666666666665</v>
      </c>
      <c r="P417" s="160">
        <f t="shared" si="687"/>
        <v>2761.3333333333335</v>
      </c>
      <c r="Q417" s="160">
        <f t="shared" ref="Q417" si="688">AVERAGE(H417:H419)</f>
        <v>3211.3333333333335</v>
      </c>
      <c r="R417" s="160">
        <f t="shared" ref="R417" si="689">AVERAGE(I417:I419)</f>
        <v>2335</v>
      </c>
      <c r="S417" s="160">
        <f t="shared" ref="S417" si="690">AVERAGE(J417:J419)</f>
        <v>3210.3333333333335</v>
      </c>
      <c r="T417" s="160">
        <f t="shared" ref="T417" si="691">AVERAGE(K417:K419)</f>
        <v>3501.3333333333335</v>
      </c>
      <c r="U417" s="232">
        <f t="shared" ref="U417" si="692">AVERAGE(L417:T417)</f>
        <v>2665.7037037037035</v>
      </c>
    </row>
    <row r="418" spans="1:21">
      <c r="A418" s="223">
        <v>43728</v>
      </c>
      <c r="B418" s="235">
        <v>2.65446759259259</v>
      </c>
      <c r="C418" s="236">
        <v>2789</v>
      </c>
      <c r="D418" s="238">
        <v>1970</v>
      </c>
      <c r="E418" s="238">
        <v>2199</v>
      </c>
      <c r="F418" s="238">
        <v>2765</v>
      </c>
      <c r="G418" s="238">
        <v>2635</v>
      </c>
      <c r="H418" s="238">
        <v>3941</v>
      </c>
      <c r="I418" s="238">
        <v>2246</v>
      </c>
      <c r="J418" s="238">
        <v>2897</v>
      </c>
      <c r="K418" s="238">
        <v>3740</v>
      </c>
      <c r="L418" s="107"/>
      <c r="M418" s="160"/>
      <c r="N418" s="160"/>
      <c r="O418" s="160"/>
      <c r="P418" s="160"/>
      <c r="Q418" s="160"/>
      <c r="R418" s="160"/>
      <c r="S418" s="160"/>
      <c r="T418" s="160"/>
      <c r="U418" s="232">
        <f t="shared" ref="U418" si="693">STDEV(L417:T417)/SQRT(COUNT(L417:T417))</f>
        <v>197.85641729691113</v>
      </c>
    </row>
    <row r="419" spans="1:21">
      <c r="A419" s="223">
        <v>43728</v>
      </c>
      <c r="B419" s="224">
        <v>1.66835648148148</v>
      </c>
      <c r="C419" s="241">
        <v>1885</v>
      </c>
      <c r="D419" s="242">
        <v>1509</v>
      </c>
      <c r="E419" s="242">
        <v>2122</v>
      </c>
      <c r="F419" s="242">
        <v>2423</v>
      </c>
      <c r="G419" s="242">
        <v>3202</v>
      </c>
      <c r="H419" s="242">
        <v>2880</v>
      </c>
      <c r="I419" s="242">
        <v>2327</v>
      </c>
      <c r="J419" s="242">
        <v>3863</v>
      </c>
      <c r="K419" s="242">
        <v>2851</v>
      </c>
      <c r="L419" s="119"/>
      <c r="M419" s="121"/>
      <c r="N419" s="121"/>
      <c r="O419" s="121"/>
      <c r="P419" s="121"/>
      <c r="Q419" s="121"/>
      <c r="R419" s="121"/>
      <c r="S419" s="121"/>
      <c r="T419" s="121"/>
      <c r="U419" s="120"/>
    </row>
  </sheetData>
  <sheetProtection algorithmName="SHA-512" hashValue="CE7SzTymsdIihiRGMERUaw187ZGedGi5HQsZRwQR9S1pTTDe0zi7KrH7Uw5KEtBwDOd6G9XK6Gvj24GzLuprLQ==" saltValue="CSq9qeaw4qyr0xIL69lJgA==" spinCount="100000" sheet="1" objects="1" scenarios="1"/>
  <mergeCells count="15">
    <mergeCell ref="A29:C29"/>
    <mergeCell ref="O21:W21"/>
    <mergeCell ref="N30:P30"/>
    <mergeCell ref="Q30:S30"/>
    <mergeCell ref="T30:V30"/>
    <mergeCell ref="E30:G30"/>
    <mergeCell ref="H30:J30"/>
    <mergeCell ref="K30:M30"/>
    <mergeCell ref="O8:W8"/>
    <mergeCell ref="A2:V2"/>
    <mergeCell ref="A3:V3"/>
    <mergeCell ref="A4:V4"/>
    <mergeCell ref="A6:V6"/>
    <mergeCell ref="A8:G8"/>
    <mergeCell ref="H8:N8"/>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A1:AR419"/>
  <sheetViews>
    <sheetView zoomScaleNormal="100" workbookViewId="0"/>
  </sheetViews>
  <sheetFormatPr defaultColWidth="9.1796875" defaultRowHeight="12.5"/>
  <cols>
    <col min="1" max="1" width="9.1796875" style="55"/>
    <col min="2" max="2" width="9.1796875" style="55" customWidth="1"/>
    <col min="3" max="4" width="9.1796875" style="55"/>
    <col min="5" max="13" width="9.1796875" style="55" customWidth="1"/>
    <col min="14"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ht="12.75" customHeigh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ht="12.75" customHeight="1">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243"/>
      <c r="B27" s="244"/>
      <c r="C27" s="244"/>
      <c r="D27" s="244"/>
      <c r="E27" s="244"/>
      <c r="F27" s="244"/>
      <c r="G27" s="244"/>
      <c r="H27" s="244"/>
      <c r="I27" s="244"/>
      <c r="J27" s="244"/>
      <c r="K27" s="245"/>
      <c r="L27" s="245"/>
      <c r="M27" s="244"/>
      <c r="N27" s="244"/>
      <c r="O27" s="244"/>
      <c r="P27" s="244"/>
      <c r="Q27" s="244"/>
      <c r="R27" s="244"/>
      <c r="S27" s="244"/>
      <c r="T27" s="244"/>
      <c r="U27" s="244"/>
    </row>
    <row r="28" spans="1:23" ht="12.75" customHeight="1">
      <c r="A28" s="246"/>
      <c r="B28" s="247"/>
      <c r="C28" s="247"/>
      <c r="D28" s="247"/>
      <c r="E28" s="248"/>
      <c r="F28" s="248"/>
      <c r="G28" s="248"/>
      <c r="H28" s="248"/>
      <c r="I28" s="248"/>
      <c r="J28" s="248"/>
      <c r="K28" s="248"/>
      <c r="L28" s="248"/>
      <c r="M28" s="248"/>
      <c r="N28" s="248"/>
      <c r="O28" s="248"/>
      <c r="P28" s="248"/>
      <c r="Q28" s="248"/>
      <c r="R28" s="248"/>
      <c r="S28" s="248"/>
      <c r="T28" s="248"/>
      <c r="U28" s="248"/>
      <c r="V28" s="248"/>
      <c r="W28" s="249"/>
    </row>
    <row r="29" spans="1:23" ht="12.75" customHeight="1" thickBot="1">
      <c r="A29" s="157"/>
      <c r="B29" s="158"/>
      <c r="C29" s="158"/>
      <c r="D29" s="158"/>
      <c r="E29" s="250"/>
      <c r="F29" s="250"/>
      <c r="G29" s="250"/>
      <c r="H29" s="250"/>
      <c r="I29" s="250"/>
      <c r="J29" s="250"/>
      <c r="K29" s="250"/>
      <c r="L29" s="250"/>
      <c r="M29" s="250"/>
      <c r="N29" s="158"/>
      <c r="O29" s="158"/>
      <c r="P29" s="158"/>
      <c r="Q29" s="158"/>
      <c r="R29" s="158"/>
      <c r="S29" s="158"/>
      <c r="T29" s="158"/>
      <c r="U29" s="158"/>
      <c r="V29" s="158"/>
      <c r="W29" s="162"/>
    </row>
    <row r="30" spans="1:23" ht="12.75" customHeight="1">
      <c r="A30" s="157"/>
      <c r="B30" s="158"/>
      <c r="C30" s="251"/>
      <c r="D30" s="252"/>
      <c r="E30" s="667" t="s">
        <v>22</v>
      </c>
      <c r="F30" s="667"/>
      <c r="G30" s="668"/>
      <c r="H30" s="666" t="s">
        <v>23</v>
      </c>
      <c r="I30" s="667"/>
      <c r="J30" s="668"/>
      <c r="K30" s="666" t="s">
        <v>131</v>
      </c>
      <c r="L30" s="667"/>
      <c r="M30" s="668"/>
      <c r="N30" s="666" t="s">
        <v>158</v>
      </c>
      <c r="O30" s="667"/>
      <c r="P30" s="667"/>
      <c r="Q30" s="669" t="s">
        <v>159</v>
      </c>
      <c r="R30" s="667"/>
      <c r="S30" s="670"/>
      <c r="T30" s="667" t="s">
        <v>160</v>
      </c>
      <c r="U30" s="667"/>
      <c r="V30" s="670"/>
      <c r="W30" s="186"/>
    </row>
    <row r="31" spans="1:23" ht="12.75" customHeight="1" thickBot="1">
      <c r="A31" s="157"/>
      <c r="B31" s="158"/>
      <c r="C31" s="253"/>
      <c r="D31" s="254" t="s">
        <v>26</v>
      </c>
      <c r="E31" s="255" t="s">
        <v>20</v>
      </c>
      <c r="F31" s="255" t="s">
        <v>21</v>
      </c>
      <c r="G31" s="255" t="s">
        <v>24</v>
      </c>
      <c r="H31" s="256" t="s">
        <v>20</v>
      </c>
      <c r="I31" s="255" t="s">
        <v>21</v>
      </c>
      <c r="J31" s="257" t="s">
        <v>24</v>
      </c>
      <c r="K31" s="256" t="s">
        <v>20</v>
      </c>
      <c r="L31" s="255" t="s">
        <v>21</v>
      </c>
      <c r="M31" s="257" t="s">
        <v>24</v>
      </c>
      <c r="N31" s="256" t="s">
        <v>20</v>
      </c>
      <c r="O31" s="255" t="s">
        <v>21</v>
      </c>
      <c r="P31" s="255" t="s">
        <v>24</v>
      </c>
      <c r="Q31" s="258" t="s">
        <v>20</v>
      </c>
      <c r="R31" s="255" t="s">
        <v>21</v>
      </c>
      <c r="S31" s="259" t="s">
        <v>24</v>
      </c>
      <c r="T31" s="255" t="s">
        <v>20</v>
      </c>
      <c r="U31" s="255" t="s">
        <v>21</v>
      </c>
      <c r="V31" s="259" t="s">
        <v>24</v>
      </c>
      <c r="W31" s="162"/>
    </row>
    <row r="32" spans="1:23" ht="12.75" customHeight="1">
      <c r="A32" s="157"/>
      <c r="B32" s="158"/>
      <c r="C32" s="260" t="str">
        <f>'VO2 Raw '!C32</f>
        <v>Group 1:</v>
      </c>
      <c r="D32" s="261">
        <f>'Body Composition'!D30</f>
        <v>310</v>
      </c>
      <c r="E32" s="228">
        <f>AVERAGE(C$66:C$101)</f>
        <v>2497.25</v>
      </c>
      <c r="F32" s="228">
        <f>AVERAGE(C$102:C$137)</f>
        <v>2134.3055555555557</v>
      </c>
      <c r="G32" s="262">
        <f>AVERAGE(C$66:C$137)</f>
        <v>2315.7777777777778</v>
      </c>
      <c r="H32" s="227">
        <f>AVERAGE(C$138:C$173)</f>
        <v>2825.3888888888887</v>
      </c>
      <c r="I32" s="228">
        <f>AVERAGE(C$174:C$209)</f>
        <v>2151.4166666666665</v>
      </c>
      <c r="J32" s="262">
        <f>AVERAGE(C$138:C$209)</f>
        <v>2488.4027777777778</v>
      </c>
      <c r="K32" s="227">
        <f>AVERAGE(C$210:C$245)</f>
        <v>2733.3055555555557</v>
      </c>
      <c r="L32" s="228">
        <f>AVERAGE(C$246:C$281)</f>
        <v>2225.3055555555557</v>
      </c>
      <c r="M32" s="262">
        <f>AVERAGE(C$210:C$281)</f>
        <v>2479.3055555555557</v>
      </c>
      <c r="N32" s="227">
        <f>AVERAGE(C282:C317)</f>
        <v>2856.9722222222222</v>
      </c>
      <c r="O32" s="228">
        <f>AVERAGE(C318:C352)</f>
        <v>2363.7714285714287</v>
      </c>
      <c r="P32" s="262">
        <f>AVERAGE(C282:C352)</f>
        <v>2613.8450704225352</v>
      </c>
      <c r="Q32" s="227">
        <f>AVERAGE(C353:C388)</f>
        <v>2800.5277777777778</v>
      </c>
      <c r="R32" s="228">
        <f>AVERAGE(C389:C419)</f>
        <v>2056.5806451612902</v>
      </c>
      <c r="S32" s="262">
        <f>AVERAGE(C353:C419)</f>
        <v>2456.313432835821</v>
      </c>
      <c r="T32" s="227"/>
      <c r="U32" s="228"/>
      <c r="V32" s="263"/>
      <c r="W32" s="162"/>
    </row>
    <row r="33" spans="1:23" ht="12.75" customHeight="1">
      <c r="A33" s="157"/>
      <c r="B33" s="158"/>
      <c r="C33" s="264">
        <f>'VO2 Raw '!C33</f>
        <v>1</v>
      </c>
      <c r="D33" s="265">
        <f>'Body Composition'!D31</f>
        <v>306</v>
      </c>
      <c r="E33" s="160">
        <f>AVERAGE(D$66:D$101)</f>
        <v>1986.0833333333333</v>
      </c>
      <c r="F33" s="160">
        <f>AVERAGE(D$102:D$137)</f>
        <v>1785.1944444444443</v>
      </c>
      <c r="G33" s="108">
        <f>AVERAGE(D$66:D$137)</f>
        <v>1885.6388888888889</v>
      </c>
      <c r="H33" s="107">
        <f>AVERAGE(D$138:D$173)</f>
        <v>2173.4444444444443</v>
      </c>
      <c r="I33" s="160">
        <f>AVERAGE(D$174:D$209)</f>
        <v>1895.0277777777778</v>
      </c>
      <c r="J33" s="108">
        <f>AVERAGE(D$138:D$209)</f>
        <v>2034.2361111111111</v>
      </c>
      <c r="K33" s="107">
        <f>AVERAGE(D$210:D$245)</f>
        <v>2269.6666666666665</v>
      </c>
      <c r="L33" s="160">
        <f>AVERAGE(D$246:D$281)</f>
        <v>2205.6944444444443</v>
      </c>
      <c r="M33" s="108">
        <f>AVERAGE(D$210:D$281)</f>
        <v>2237.6805555555557</v>
      </c>
      <c r="N33" s="107">
        <f>AVERAGE(D282:D317)</f>
        <v>2021.4722222222222</v>
      </c>
      <c r="O33" s="160">
        <f>AVERAGE(D318:D352)</f>
        <v>1814.0571428571429</v>
      </c>
      <c r="P33" s="108">
        <f>AVERAGE(D282:D352)</f>
        <v>1919.2253521126761</v>
      </c>
      <c r="Q33" s="107">
        <f>AVERAGE(D353:D388)</f>
        <v>2116.5</v>
      </c>
      <c r="R33" s="160">
        <f>AVERAGE(D389:D419)</f>
        <v>1685.6129032258063</v>
      </c>
      <c r="S33" s="108">
        <f>AVERAGE(D353:D419)</f>
        <v>1917.1343283582089</v>
      </c>
      <c r="T33" s="107"/>
      <c r="U33" s="160"/>
      <c r="V33" s="161"/>
      <c r="W33" s="162"/>
    </row>
    <row r="34" spans="1:23" ht="12.75" customHeight="1">
      <c r="A34" s="157"/>
      <c r="B34" s="158"/>
      <c r="C34" s="159"/>
      <c r="D34" s="265">
        <f>'Body Composition'!D32</f>
        <v>307</v>
      </c>
      <c r="E34" s="160">
        <f>AVERAGE(E$66:E$101)</f>
        <v>2214</v>
      </c>
      <c r="F34" s="160">
        <f>AVERAGE(E$102:E$137)</f>
        <v>1982.25</v>
      </c>
      <c r="G34" s="108">
        <f>AVERAGE(E$66:E$137)</f>
        <v>2098.125</v>
      </c>
      <c r="H34" s="107">
        <f>AVERAGE(E$138:E$173)</f>
        <v>2375.7222222222222</v>
      </c>
      <c r="I34" s="160">
        <f>AVERAGE(E$174:E$209)</f>
        <v>2044.1666666666667</v>
      </c>
      <c r="J34" s="108">
        <f>AVERAGE(E$138:E$209)</f>
        <v>2209.9444444444443</v>
      </c>
      <c r="K34" s="107">
        <f>AVERAGE(E$210:E$245)</f>
        <v>2590.7777777777778</v>
      </c>
      <c r="L34" s="160">
        <f>AVERAGE(E$246:E$281)</f>
        <v>2167.0555555555557</v>
      </c>
      <c r="M34" s="108">
        <f>AVERAGE(E$210:E$281)</f>
        <v>2378.9166666666665</v>
      </c>
      <c r="N34" s="107">
        <f>AVERAGE(E282:E317)</f>
        <v>2497.8055555555557</v>
      </c>
      <c r="O34" s="160">
        <f>AVERAGE(E318:E352)</f>
        <v>2062.4857142857145</v>
      </c>
      <c r="P34" s="108">
        <f>AVERAGE(E282:E352)</f>
        <v>2283.211267605634</v>
      </c>
      <c r="Q34" s="107">
        <f>AVERAGE(E353:E388)</f>
        <v>2669.0833333333335</v>
      </c>
      <c r="R34" s="160">
        <f>AVERAGE(E389:E419)</f>
        <v>2274.2903225806454</v>
      </c>
      <c r="S34" s="108">
        <f>AVERAGE(E353:E419)</f>
        <v>2486.4179104477612</v>
      </c>
      <c r="T34" s="107"/>
      <c r="U34" s="160"/>
      <c r="V34" s="161"/>
      <c r="W34" s="162"/>
    </row>
    <row r="35" spans="1:23" ht="12.75" customHeight="1">
      <c r="A35" s="157"/>
      <c r="B35" s="158"/>
      <c r="C35" s="159"/>
      <c r="D35" s="265">
        <f>'Body Composition'!D33</f>
        <v>797</v>
      </c>
      <c r="E35" s="160">
        <f>AVERAGE(F$66:F$101)</f>
        <v>2670.8888888888887</v>
      </c>
      <c r="F35" s="160">
        <f>AVERAGE(F$102:F$137)</f>
        <v>2315.2222222222222</v>
      </c>
      <c r="G35" s="108">
        <f>AVERAGE(F$66:F$137)</f>
        <v>2493.0555555555557</v>
      </c>
      <c r="H35" s="107">
        <f>AVERAGE(F$138:F$173)</f>
        <v>2892.8333333333335</v>
      </c>
      <c r="I35" s="160">
        <f>AVERAGE(F$174:F$209)</f>
        <v>2133.5833333333335</v>
      </c>
      <c r="J35" s="108">
        <f>AVERAGE(F$138:F$209)</f>
        <v>2513.2083333333335</v>
      </c>
      <c r="K35" s="107">
        <f>AVERAGE(F$210:F$245)</f>
        <v>3081.7222222222222</v>
      </c>
      <c r="L35" s="160">
        <f>AVERAGE(F$246:F$281)</f>
        <v>2300.0555555555557</v>
      </c>
      <c r="M35" s="108">
        <f>AVERAGE(F$210:F$281)</f>
        <v>2690.8888888888887</v>
      </c>
      <c r="N35" s="107">
        <f>AVERAGE(F282:F317)</f>
        <v>2976.6111111111113</v>
      </c>
      <c r="O35" s="160">
        <f>AVERAGE(E318:F352)</f>
        <v>2031.7714285714285</v>
      </c>
      <c r="P35" s="108">
        <f>AVERAGE(F282:F352)</f>
        <v>2495.7042253521126</v>
      </c>
      <c r="Q35" s="107">
        <f>AVERAGE(F353:F388)</f>
        <v>3115.25</v>
      </c>
      <c r="R35" s="160">
        <f>AVERAGE(F389:F419)</f>
        <v>2006.258064516129</v>
      </c>
      <c r="S35" s="108">
        <f>AVERAGE(F353:F419)</f>
        <v>2602.1343283582091</v>
      </c>
      <c r="T35" s="107"/>
      <c r="U35" s="160"/>
      <c r="V35" s="161"/>
      <c r="W35" s="162"/>
    </row>
    <row r="36" spans="1:23" ht="12.75" customHeight="1">
      <c r="A36" s="157"/>
      <c r="B36" s="158"/>
      <c r="C36" s="159"/>
      <c r="D36" s="265">
        <f>'Body Composition'!D34</f>
        <v>798</v>
      </c>
      <c r="E36" s="160">
        <f>AVERAGE(G$66:G$101)</f>
        <v>2433.2777777777778</v>
      </c>
      <c r="F36" s="160">
        <f>AVERAGE(G$102:G$137)</f>
        <v>2152.2777777777778</v>
      </c>
      <c r="G36" s="108">
        <f>AVERAGE(G$66:G$137)</f>
        <v>2292.7777777777778</v>
      </c>
      <c r="H36" s="107">
        <f>AVERAGE(G$138:G$173)</f>
        <v>2489.9722222222222</v>
      </c>
      <c r="I36" s="160">
        <f>AVERAGE(G$174:G$209)</f>
        <v>2121.9444444444443</v>
      </c>
      <c r="J36" s="108">
        <f>AVERAGE(G$138:G$209)</f>
        <v>2305.9583333333335</v>
      </c>
      <c r="K36" s="107">
        <f>AVERAGE(G$210:G$245)</f>
        <v>2595.6666666666665</v>
      </c>
      <c r="L36" s="160">
        <f>AVERAGE(G$246:G$281)</f>
        <v>2255.6666666666665</v>
      </c>
      <c r="M36" s="108">
        <f>AVERAGE(G$210:G$281)</f>
        <v>2425.6666666666665</v>
      </c>
      <c r="N36" s="107">
        <f>AVERAGE(G282:G317)</f>
        <v>2754.6666666666665</v>
      </c>
      <c r="O36" s="160">
        <f>AVERAGE(G318:G352)</f>
        <v>2273.3428571428572</v>
      </c>
      <c r="P36" s="108">
        <f>AVERAGE(G282:G352)</f>
        <v>2517.394366197183</v>
      </c>
      <c r="Q36" s="107">
        <f>AVERAGE(G353:G388)</f>
        <v>2760.9722222222222</v>
      </c>
      <c r="R36" s="160">
        <f>AVERAGE(G389:G419)</f>
        <v>2307.6774193548385</v>
      </c>
      <c r="S36" s="108">
        <f>AVERAGE(G353:G419)</f>
        <v>2551.2388059701493</v>
      </c>
      <c r="T36" s="107"/>
      <c r="U36" s="160"/>
      <c r="V36" s="161"/>
      <c r="W36" s="162"/>
    </row>
    <row r="37" spans="1:23" ht="13">
      <c r="A37" s="157"/>
      <c r="B37" s="158"/>
      <c r="C37" s="159"/>
      <c r="D37" s="265">
        <f>'Body Composition'!D35</f>
        <v>308</v>
      </c>
      <c r="E37" s="160">
        <f>AVERAGE(H$66:H$101)</f>
        <v>2643.8611111111113</v>
      </c>
      <c r="F37" s="160">
        <f>AVERAGE(H$102:H$137)</f>
        <v>2446.6944444444443</v>
      </c>
      <c r="G37" s="108">
        <f>AVERAGE(H$66:H$137)</f>
        <v>2545.2777777777778</v>
      </c>
      <c r="H37" s="107">
        <f>AVERAGE(H$138:H$173)</f>
        <v>3024.3055555555557</v>
      </c>
      <c r="I37" s="160">
        <f>AVERAGE(H$174:H$209)</f>
        <v>2487.9444444444443</v>
      </c>
      <c r="J37" s="108">
        <f>AVERAGE(H$138:H$209)</f>
        <v>2756.125</v>
      </c>
      <c r="K37" s="107">
        <f>AVERAGE(H$210:H$245)</f>
        <v>3006.0555555555557</v>
      </c>
      <c r="L37" s="160">
        <f>AVERAGE(H$246:H$281)</f>
        <v>2264.5277777777778</v>
      </c>
      <c r="M37" s="108">
        <f>AVERAGE(H$210:H$281)</f>
        <v>2635.2916666666665</v>
      </c>
      <c r="N37" s="107">
        <f>AVERAGE(H282:H317)</f>
        <v>3011.2777777777778</v>
      </c>
      <c r="O37" s="160">
        <f>AVERAGE(H318:H352)</f>
        <v>2296.8000000000002</v>
      </c>
      <c r="P37" s="108">
        <f>AVERAGE(H282:H352)</f>
        <v>2659.0704225352115</v>
      </c>
      <c r="Q37" s="107">
        <f>AVERAGE(H353:H388)</f>
        <v>2999.25</v>
      </c>
      <c r="R37" s="160">
        <f>AVERAGE(H389:H419)</f>
        <v>2337.8387096774195</v>
      </c>
      <c r="S37" s="108">
        <f>AVERAGE(H353:H419)</f>
        <v>2693.2238805970151</v>
      </c>
      <c r="T37" s="107"/>
      <c r="U37" s="160"/>
      <c r="V37" s="161"/>
      <c r="W37" s="162"/>
    </row>
    <row r="38" spans="1:23" ht="13">
      <c r="A38" s="157"/>
      <c r="B38" s="158"/>
      <c r="C38" s="159"/>
      <c r="D38" s="265">
        <f>'Body Composition'!D36</f>
        <v>309</v>
      </c>
      <c r="E38" s="160">
        <f>AVERAGE(I$66:I$101)</f>
        <v>2594.3888888888887</v>
      </c>
      <c r="F38" s="160">
        <f>AVERAGE(I$102:I$137)</f>
        <v>2195.7222222222222</v>
      </c>
      <c r="G38" s="108">
        <f>AVERAGE(I$66:I$137)</f>
        <v>2395.0555555555557</v>
      </c>
      <c r="H38" s="107">
        <f>AVERAGE(I$138:I$173)</f>
        <v>2978.4722222222222</v>
      </c>
      <c r="I38" s="160">
        <f>AVERAGE(I$174:I$209)</f>
        <v>2363.7222222222222</v>
      </c>
      <c r="J38" s="108">
        <f>AVERAGE(I$138:I$209)</f>
        <v>2671.0972222222222</v>
      </c>
      <c r="K38" s="107">
        <f>AVERAGE(I$210:I$245)</f>
        <v>3031.8611111111113</v>
      </c>
      <c r="L38" s="160">
        <f>AVERAGE(I$246:I$281)</f>
        <v>2341.9722222222222</v>
      </c>
      <c r="M38" s="108">
        <f>AVERAGE(I$210:I$281)</f>
        <v>2686.9166666666665</v>
      </c>
      <c r="N38" s="107">
        <f>AVERAGE(I282:I317)</f>
        <v>2993.1111111111113</v>
      </c>
      <c r="O38" s="160">
        <f>AVERAGE(H318:I352)</f>
        <v>2294.2285714285713</v>
      </c>
      <c r="P38" s="108">
        <f>AVERAGE(I282:I352)</f>
        <v>2647.323943661972</v>
      </c>
      <c r="Q38" s="107">
        <f>AVERAGE(I353:I388)</f>
        <v>3090.1388888888887</v>
      </c>
      <c r="R38" s="160">
        <f>AVERAGE(I389:I419)</f>
        <v>2183</v>
      </c>
      <c r="S38" s="108">
        <f>AVERAGE(I353:I419)</f>
        <v>2670.4179104477612</v>
      </c>
      <c r="T38" s="107"/>
      <c r="U38" s="160"/>
      <c r="V38" s="161"/>
      <c r="W38" s="162"/>
    </row>
    <row r="39" spans="1:23" ht="13">
      <c r="A39" s="157"/>
      <c r="B39" s="158"/>
      <c r="C39" s="159"/>
      <c r="D39" s="265">
        <f>'Body Composition'!D37</f>
        <v>312</v>
      </c>
      <c r="E39" s="160">
        <f>AVERAGE(J$66:J$101)</f>
        <v>2955.4166666666665</v>
      </c>
      <c r="F39" s="160">
        <f>AVERAGE(J$102:J$137)</f>
        <v>2480.6944444444443</v>
      </c>
      <c r="G39" s="108">
        <f>AVERAGE(J$66:J$137)</f>
        <v>2718.0555555555557</v>
      </c>
      <c r="H39" s="107">
        <f>AVERAGE(J$138:J$173)</f>
        <v>3220.7777777777778</v>
      </c>
      <c r="I39" s="160">
        <f>AVERAGE(J$174:J$209)</f>
        <v>2807.8611111111113</v>
      </c>
      <c r="J39" s="108">
        <f>AVERAGE(J$138:J$209)</f>
        <v>3014.3194444444443</v>
      </c>
      <c r="K39" s="107">
        <f>AVERAGE(J$210:J$245)</f>
        <v>3370.9722222222222</v>
      </c>
      <c r="L39" s="160">
        <f>AVERAGE(J$246:J$281)</f>
        <v>2660.9722222222222</v>
      </c>
      <c r="M39" s="108">
        <f>AVERAGE(J$210:J$281)</f>
        <v>3015.9722222222222</v>
      </c>
      <c r="N39" s="107">
        <f>AVERAGE(J282:J317)</f>
        <v>3086.1111111111113</v>
      </c>
      <c r="O39" s="160">
        <f>AVERAGE(I318:J352)</f>
        <v>2335.0142857142855</v>
      </c>
      <c r="P39" s="108">
        <f>AVERAGE(J282:J352)</f>
        <v>2737.2253521126759</v>
      </c>
      <c r="Q39" s="107">
        <f>AVERAGE(J353:J388)</f>
        <v>3010.7222222222222</v>
      </c>
      <c r="R39" s="160">
        <f>AVERAGE(J389:J419)</f>
        <v>2659.3225806451615</v>
      </c>
      <c r="S39" s="108">
        <f>AVERAGE(J353:J419)</f>
        <v>2848.1343283582091</v>
      </c>
      <c r="T39" s="107"/>
      <c r="U39" s="160"/>
      <c r="V39" s="161"/>
      <c r="W39" s="162"/>
    </row>
    <row r="40" spans="1:23" ht="13">
      <c r="A40" s="157"/>
      <c r="B40" s="158"/>
      <c r="C40" s="163"/>
      <c r="D40" s="266" t="str">
        <f>'Body Composition'!D38</f>
        <v>NT</v>
      </c>
      <c r="E40" s="160">
        <f>AVERAGE(K$66:K$101)</f>
        <v>2795.0277777777778</v>
      </c>
      <c r="F40" s="160">
        <f>AVERAGE(K$102:K$137)</f>
        <v>2526.8888888888887</v>
      </c>
      <c r="G40" s="108">
        <f>AVERAGE(K$66:K$137)</f>
        <v>2660.9583333333335</v>
      </c>
      <c r="H40" s="107">
        <f>AVERAGE(K$138:K$173)</f>
        <v>3142.6111111111113</v>
      </c>
      <c r="I40" s="160">
        <f>AVERAGE(K$174:K$209)</f>
        <v>2703.3611111111113</v>
      </c>
      <c r="J40" s="108">
        <f>AVERAGE(K$138:K$209)</f>
        <v>2922.9861111111113</v>
      </c>
      <c r="K40" s="107">
        <f>AVERAGE(K$210:K$245)</f>
        <v>3384.6111111111113</v>
      </c>
      <c r="L40" s="160">
        <f>AVERAGE(K$246:K$281)</f>
        <v>2760.1666666666665</v>
      </c>
      <c r="M40" s="108">
        <f>AVERAGE(K$210:K$281)</f>
        <v>3072.3888888888887</v>
      </c>
      <c r="N40" s="107">
        <f>AVERAGE(K282:K317)</f>
        <v>3226.25</v>
      </c>
      <c r="O40" s="160">
        <f>AVERAGE(J318:K352)</f>
        <v>2605.5</v>
      </c>
      <c r="P40" s="108">
        <f>AVERAGE(K282:K352)</f>
        <v>3032.211267605634</v>
      </c>
      <c r="Q40" s="107">
        <f>AVERAGE(K353:K388)</f>
        <v>3283.6111111111113</v>
      </c>
      <c r="R40" s="160">
        <f>AVERAGE(K389:K419)</f>
        <v>2833.7096774193546</v>
      </c>
      <c r="S40" s="108">
        <f>AVERAGE(K353:K419)</f>
        <v>3075.4477611940297</v>
      </c>
      <c r="T40" s="107"/>
      <c r="U40" s="160"/>
      <c r="V40" s="161"/>
      <c r="W40" s="162"/>
    </row>
    <row r="41" spans="1:23" ht="13">
      <c r="A41" s="157"/>
      <c r="B41" s="158"/>
      <c r="C41" s="165"/>
      <c r="D41" s="166" t="s">
        <v>25</v>
      </c>
      <c r="E41" s="267">
        <f>AVERAGE(E32:E40)</f>
        <v>2532.2438271604938</v>
      </c>
      <c r="F41" s="267">
        <f>AVERAGE(F32:F40)</f>
        <v>2224.3611111111113</v>
      </c>
      <c r="G41" s="267">
        <f t="shared" ref="G41:S41" si="0">AVERAGE(G32:G40)</f>
        <v>2378.3024691358023</v>
      </c>
      <c r="H41" s="268">
        <f t="shared" si="0"/>
        <v>2791.5030864197533</v>
      </c>
      <c r="I41" s="267">
        <f t="shared" si="0"/>
        <v>2301.0030864197533</v>
      </c>
      <c r="J41" s="269">
        <f t="shared" si="0"/>
        <v>2546.2530864197533</v>
      </c>
      <c r="K41" s="267">
        <f t="shared" si="0"/>
        <v>2896.070987654321</v>
      </c>
      <c r="L41" s="267">
        <f t="shared" si="0"/>
        <v>2353.4907407407409</v>
      </c>
      <c r="M41" s="269">
        <f t="shared" si="0"/>
        <v>2624.7808641975303</v>
      </c>
      <c r="N41" s="267">
        <f t="shared" si="0"/>
        <v>2824.9197530864194</v>
      </c>
      <c r="O41" s="267">
        <f t="shared" si="0"/>
        <v>2230.7746031746033</v>
      </c>
      <c r="P41" s="269">
        <f t="shared" si="0"/>
        <v>2545.0234741784038</v>
      </c>
      <c r="Q41" s="267">
        <f t="shared" si="0"/>
        <v>2871.7839506172845</v>
      </c>
      <c r="R41" s="267">
        <f t="shared" si="0"/>
        <v>2260.4767025089609</v>
      </c>
      <c r="S41" s="269">
        <f t="shared" si="0"/>
        <v>2588.940298507463</v>
      </c>
      <c r="T41" s="267"/>
      <c r="U41" s="267"/>
      <c r="V41" s="270"/>
      <c r="W41" s="162"/>
    </row>
    <row r="42" spans="1:23" ht="13.5" thickBot="1">
      <c r="A42" s="157"/>
      <c r="B42" s="158"/>
      <c r="C42" s="165"/>
      <c r="D42" s="166" t="s">
        <v>15</v>
      </c>
      <c r="E42" s="271">
        <f>STDEV(E32:E40)/SQRT(COUNT(E32:E40))</f>
        <v>98.196430273301317</v>
      </c>
      <c r="F42" s="271">
        <f>STDEV(F32:F40)/SQRT(COUNT(F32:F40))</f>
        <v>81.694640952911755</v>
      </c>
      <c r="G42" s="271">
        <f t="shared" ref="G42:M42" si="1">STDEV(G32:G40)/SQRT(COUNT(G32:G40))</f>
        <v>88.905131641269136</v>
      </c>
      <c r="H42" s="272">
        <f t="shared" si="1"/>
        <v>120.98640841864335</v>
      </c>
      <c r="I42" s="271">
        <f t="shared" si="1"/>
        <v>103.47612206218976</v>
      </c>
      <c r="J42" s="273">
        <f t="shared" si="1"/>
        <v>109.16928964473163</v>
      </c>
      <c r="K42" s="271">
        <f t="shared" si="1"/>
        <v>125.36204446332607</v>
      </c>
      <c r="L42" s="271">
        <f t="shared" si="1"/>
        <v>70.06300625636193</v>
      </c>
      <c r="M42" s="273">
        <f t="shared" si="1"/>
        <v>93.751341462104406</v>
      </c>
      <c r="N42" s="271">
        <f>STDEV(N32:N40)/SQRT(COUNT(N32:N40))</f>
        <v>122.12296267959374</v>
      </c>
      <c r="O42" s="271">
        <f t="shared" ref="O42:S42" si="2">STDEV(O32:O40)/SQRT(COUNT(O32:O40))</f>
        <v>76.444229918652994</v>
      </c>
      <c r="P42" s="273">
        <f t="shared" si="2"/>
        <v>103.13601385937686</v>
      </c>
      <c r="Q42" s="271">
        <f t="shared" si="2"/>
        <v>114.32201784851202</v>
      </c>
      <c r="R42" s="271">
        <f t="shared" si="2"/>
        <v>114.18487854845357</v>
      </c>
      <c r="S42" s="273">
        <f t="shared" si="2"/>
        <v>105.56752677944458</v>
      </c>
      <c r="T42" s="271"/>
      <c r="U42" s="271"/>
      <c r="V42" s="274"/>
      <c r="W42" s="162"/>
    </row>
    <row r="43" spans="1:23" ht="13">
      <c r="A43" s="157"/>
      <c r="B43" s="158"/>
      <c r="C43" s="275"/>
      <c r="D43" s="276"/>
      <c r="E43" s="277"/>
      <c r="F43" s="277"/>
      <c r="G43" s="278"/>
      <c r="H43" s="279"/>
      <c r="I43" s="277"/>
      <c r="J43" s="278"/>
      <c r="K43" s="279"/>
      <c r="L43" s="277"/>
      <c r="M43" s="278"/>
      <c r="N43" s="279"/>
      <c r="O43" s="277"/>
      <c r="P43" s="278"/>
      <c r="Q43" s="279"/>
      <c r="R43" s="277"/>
      <c r="S43" s="278"/>
      <c r="T43" s="279"/>
      <c r="U43" s="277"/>
      <c r="V43" s="280"/>
      <c r="W43" s="162"/>
    </row>
    <row r="44" spans="1:23" ht="13">
      <c r="A44" s="157"/>
      <c r="B44" s="158"/>
      <c r="C44" s="177"/>
      <c r="D44" s="281"/>
      <c r="E44" s="160"/>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60"/>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60"/>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60"/>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60"/>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60"/>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60"/>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60"/>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60"/>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60"/>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267"/>
      <c r="F54" s="267"/>
      <c r="G54" s="267"/>
      <c r="H54" s="268"/>
      <c r="I54" s="267"/>
      <c r="J54" s="269"/>
      <c r="K54" s="267"/>
      <c r="L54" s="267"/>
      <c r="M54" s="269"/>
      <c r="N54" s="267"/>
      <c r="O54" s="267"/>
      <c r="P54" s="269"/>
      <c r="Q54" s="267"/>
      <c r="R54" s="267"/>
      <c r="S54" s="269"/>
      <c r="T54" s="267"/>
      <c r="U54" s="267"/>
      <c r="V54" s="270"/>
      <c r="W54" s="162"/>
    </row>
    <row r="55" spans="1:44" ht="13.5" thickBot="1">
      <c r="A55" s="157"/>
      <c r="B55" s="158"/>
      <c r="C55" s="184"/>
      <c r="D55" s="284"/>
      <c r="E55" s="271"/>
      <c r="F55" s="271"/>
      <c r="G55" s="271"/>
      <c r="H55" s="272"/>
      <c r="I55" s="271"/>
      <c r="J55" s="273"/>
      <c r="K55" s="271"/>
      <c r="L55" s="271"/>
      <c r="M55" s="273"/>
      <c r="N55" s="271"/>
      <c r="O55" s="271"/>
      <c r="P55" s="273"/>
      <c r="Q55" s="271"/>
      <c r="R55" s="271"/>
      <c r="S55" s="273"/>
      <c r="T55" s="271"/>
      <c r="U55" s="271"/>
      <c r="V55" s="274"/>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286"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90"/>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88" t="str">
        <f>'VO2 Raw '!U62</f>
        <v>Average</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25">
        <v>2521</v>
      </c>
      <c r="D63" s="226">
        <v>2379</v>
      </c>
      <c r="E63" s="226">
        <v>1846</v>
      </c>
      <c r="F63" s="226">
        <v>1281</v>
      </c>
      <c r="G63" s="226">
        <v>2133</v>
      </c>
      <c r="H63" s="226">
        <v>2764</v>
      </c>
      <c r="I63" s="226">
        <v>3152</v>
      </c>
      <c r="J63" s="226">
        <v>1978</v>
      </c>
      <c r="K63" s="226">
        <v>1696</v>
      </c>
      <c r="L63" s="227">
        <f>AVERAGE(C63:C65)</f>
        <v>2308.6666666666665</v>
      </c>
      <c r="M63" s="228">
        <f>AVERAGE(D63:D65)</f>
        <v>2435.6666666666665</v>
      </c>
      <c r="N63" s="228">
        <f>AVERAGE(E63:E65)</f>
        <v>1989.3333333333333</v>
      </c>
      <c r="O63" s="228">
        <f>AVERAGE(F63:F65)</f>
        <v>1404</v>
      </c>
      <c r="P63" s="228">
        <f>AVERAGE(G63:G65)</f>
        <v>2089</v>
      </c>
      <c r="Q63" s="228">
        <f t="shared" ref="Q63:T63" si="4">AVERAGE(H63:H65)</f>
        <v>2342.3333333333335</v>
      </c>
      <c r="R63" s="228">
        <f t="shared" si="4"/>
        <v>2713</v>
      </c>
      <c r="S63" s="228">
        <f t="shared" si="4"/>
        <v>1576.3333333333333</v>
      </c>
      <c r="T63" s="228">
        <f t="shared" si="4"/>
        <v>2210.3333333333335</v>
      </c>
      <c r="U63" s="229">
        <f>AVERAGE(L63:T63)</f>
        <v>2118.7407407407404</v>
      </c>
      <c r="V63" s="57"/>
      <c r="W63" s="230"/>
      <c r="X63" s="230"/>
      <c r="Y63" s="230"/>
      <c r="Z63" s="230"/>
      <c r="AA63" s="230"/>
      <c r="AB63" s="230"/>
      <c r="AC63" s="230"/>
      <c r="AD63" s="230"/>
      <c r="AE63" s="230"/>
      <c r="AF63" s="230"/>
      <c r="AG63" s="92"/>
      <c r="AH63" s="92"/>
      <c r="AI63" s="92"/>
      <c r="AJ63" s="92"/>
      <c r="AK63" s="92"/>
      <c r="AL63" s="92"/>
      <c r="AM63" s="92"/>
      <c r="AN63" s="92"/>
      <c r="AO63" s="92"/>
      <c r="AP63" s="92"/>
      <c r="AQ63" s="92"/>
      <c r="AR63" s="231"/>
    </row>
    <row r="64" spans="1:44">
      <c r="A64" s="223">
        <v>43723</v>
      </c>
      <c r="B64" s="224">
        <v>0.72391203703703699</v>
      </c>
      <c r="C64" s="225">
        <v>2391</v>
      </c>
      <c r="D64" s="226">
        <v>2475</v>
      </c>
      <c r="E64" s="226">
        <v>2431</v>
      </c>
      <c r="F64" s="226">
        <v>1359</v>
      </c>
      <c r="G64" s="226">
        <v>2750</v>
      </c>
      <c r="H64" s="226">
        <v>2214</v>
      </c>
      <c r="I64" s="226">
        <v>2569</v>
      </c>
      <c r="J64" s="226">
        <v>1261</v>
      </c>
      <c r="K64" s="226">
        <v>1774</v>
      </c>
      <c r="L64" s="107"/>
      <c r="M64" s="160"/>
      <c r="N64" s="160"/>
      <c r="O64" s="160"/>
      <c r="P64" s="160"/>
      <c r="Q64" s="160"/>
      <c r="R64" s="160"/>
      <c r="S64" s="160"/>
      <c r="T64" s="160"/>
      <c r="U64" s="232">
        <f>STDEV(L63:T63)/SQRT(COUNT(L63:T63))</f>
        <v>137.97804416701163</v>
      </c>
      <c r="V64" s="57"/>
      <c r="W64" s="230"/>
      <c r="X64" s="230"/>
      <c r="Y64" s="230"/>
      <c r="Z64" s="230"/>
      <c r="AA64" s="230"/>
      <c r="AB64" s="230"/>
      <c r="AC64" s="230"/>
      <c r="AD64" s="230"/>
      <c r="AE64" s="230"/>
      <c r="AF64" s="230"/>
      <c r="AG64" s="92"/>
      <c r="AH64" s="92"/>
      <c r="AI64" s="92"/>
      <c r="AJ64" s="92"/>
      <c r="AK64" s="92"/>
      <c r="AL64" s="92"/>
      <c r="AM64" s="92"/>
      <c r="AN64" s="92"/>
      <c r="AO64" s="92"/>
      <c r="AP64" s="92"/>
      <c r="AQ64" s="92"/>
      <c r="AR64" s="231"/>
    </row>
    <row r="65" spans="1:44">
      <c r="A65" s="223">
        <v>43723</v>
      </c>
      <c r="B65" s="224">
        <v>0.73780092592592605</v>
      </c>
      <c r="C65" s="225">
        <v>2014</v>
      </c>
      <c r="D65" s="226">
        <v>2453</v>
      </c>
      <c r="E65" s="226">
        <v>1691</v>
      </c>
      <c r="F65" s="226">
        <v>1572</v>
      </c>
      <c r="G65" s="226">
        <v>1384</v>
      </c>
      <c r="H65" s="226">
        <v>2049</v>
      </c>
      <c r="I65" s="226">
        <v>2418</v>
      </c>
      <c r="J65" s="226">
        <v>1490</v>
      </c>
      <c r="K65" s="226">
        <v>3161</v>
      </c>
      <c r="L65" s="107"/>
      <c r="M65" s="160"/>
      <c r="N65" s="160"/>
      <c r="O65" s="160"/>
      <c r="P65" s="160"/>
      <c r="Q65" s="160"/>
      <c r="R65" s="160"/>
      <c r="S65" s="160"/>
      <c r="T65" s="160"/>
      <c r="U65" s="232"/>
      <c r="V65" s="57"/>
      <c r="W65" s="230"/>
      <c r="X65" s="230"/>
      <c r="Y65" s="230"/>
      <c r="Z65" s="230"/>
      <c r="AA65" s="230"/>
      <c r="AB65" s="230"/>
      <c r="AC65" s="230"/>
      <c r="AD65" s="230"/>
      <c r="AE65" s="230"/>
      <c r="AF65" s="230"/>
      <c r="AG65" s="92"/>
      <c r="AH65" s="92"/>
      <c r="AI65" s="92"/>
      <c r="AJ65" s="92"/>
      <c r="AK65" s="92"/>
      <c r="AL65" s="92"/>
      <c r="AM65" s="92"/>
      <c r="AN65" s="92"/>
      <c r="AO65" s="92"/>
      <c r="AP65" s="92"/>
      <c r="AQ65" s="92"/>
      <c r="AR65" s="231"/>
    </row>
    <row r="66" spans="1:44">
      <c r="A66" s="233">
        <v>43723</v>
      </c>
      <c r="B66" s="234">
        <v>0.751689814814815</v>
      </c>
      <c r="C66" s="225">
        <v>1739</v>
      </c>
      <c r="D66" s="226">
        <v>1260</v>
      </c>
      <c r="E66" s="226">
        <v>1521</v>
      </c>
      <c r="F66" s="226">
        <v>2608</v>
      </c>
      <c r="G66" s="226">
        <v>3325</v>
      </c>
      <c r="H66" s="226">
        <v>1898</v>
      </c>
      <c r="I66" s="226">
        <v>1345</v>
      </c>
      <c r="J66" s="226">
        <v>1554</v>
      </c>
      <c r="K66" s="226">
        <v>1624</v>
      </c>
      <c r="L66" s="107">
        <f t="shared" ref="L66:P66" si="5">AVERAGE(C66:C68)</f>
        <v>1537</v>
      </c>
      <c r="M66" s="160">
        <f t="shared" si="5"/>
        <v>1321.3333333333333</v>
      </c>
      <c r="N66" s="160">
        <f t="shared" si="5"/>
        <v>2172.3333333333335</v>
      </c>
      <c r="O66" s="160">
        <f t="shared" si="5"/>
        <v>2252.6666666666665</v>
      </c>
      <c r="P66" s="160">
        <f t="shared" si="5"/>
        <v>3013.6666666666665</v>
      </c>
      <c r="Q66" s="160">
        <f t="shared" ref="Q66" si="6">AVERAGE(H66:H68)</f>
        <v>2286.6666666666665</v>
      </c>
      <c r="R66" s="160">
        <f t="shared" ref="R66" si="7">AVERAGE(I66:I68)</f>
        <v>1684.3333333333333</v>
      </c>
      <c r="S66" s="160">
        <f t="shared" ref="S66" si="8">AVERAGE(J66:J68)</f>
        <v>2576.6666666666665</v>
      </c>
      <c r="T66" s="160">
        <f t="shared" ref="T66" si="9">AVERAGE(K66:K68)</f>
        <v>1664</v>
      </c>
      <c r="U66" s="232">
        <f t="shared" ref="U66" si="10">AVERAGE(L66:T66)</f>
        <v>2056.5185185185182</v>
      </c>
      <c r="V66" s="57"/>
      <c r="W66" s="230"/>
      <c r="X66" s="230"/>
      <c r="Y66" s="230"/>
      <c r="Z66" s="230"/>
      <c r="AA66" s="230"/>
      <c r="AB66" s="230"/>
      <c r="AC66" s="230"/>
      <c r="AD66" s="230"/>
      <c r="AE66" s="230"/>
      <c r="AF66" s="230"/>
      <c r="AG66" s="92"/>
      <c r="AH66" s="92"/>
      <c r="AI66" s="92"/>
      <c r="AJ66" s="92"/>
      <c r="AK66" s="92"/>
      <c r="AL66" s="92"/>
      <c r="AM66" s="92"/>
      <c r="AN66" s="92"/>
      <c r="AO66" s="92"/>
      <c r="AP66" s="92"/>
      <c r="AQ66" s="92"/>
      <c r="AR66" s="231"/>
    </row>
    <row r="67" spans="1:44">
      <c r="A67" s="233">
        <v>43723</v>
      </c>
      <c r="B67" s="234">
        <v>0.76557870370370396</v>
      </c>
      <c r="C67" s="225">
        <v>1623</v>
      </c>
      <c r="D67" s="226">
        <v>1242</v>
      </c>
      <c r="E67" s="226">
        <v>2528</v>
      </c>
      <c r="F67" s="226">
        <v>1414</v>
      </c>
      <c r="G67" s="226">
        <v>2819</v>
      </c>
      <c r="H67" s="226">
        <v>3181</v>
      </c>
      <c r="I67" s="226">
        <v>1286</v>
      </c>
      <c r="J67" s="226">
        <v>3041</v>
      </c>
      <c r="K67" s="226">
        <v>1698</v>
      </c>
      <c r="L67" s="107"/>
      <c r="M67" s="160"/>
      <c r="N67" s="160"/>
      <c r="O67" s="160"/>
      <c r="P67" s="160"/>
      <c r="Q67" s="160"/>
      <c r="R67" s="160"/>
      <c r="S67" s="160"/>
      <c r="T67" s="160"/>
      <c r="U67" s="232">
        <f t="shared" ref="U67" si="11">STDEV(L66:T66)/SQRT(COUNT(L66:T66))</f>
        <v>182.36606036366854</v>
      </c>
      <c r="V67" s="57"/>
      <c r="W67" s="230"/>
      <c r="X67" s="230"/>
      <c r="Y67" s="230"/>
      <c r="Z67" s="230"/>
      <c r="AA67" s="230"/>
      <c r="AB67" s="230"/>
      <c r="AC67" s="230"/>
      <c r="AD67" s="230"/>
      <c r="AE67" s="230"/>
      <c r="AF67" s="230"/>
      <c r="AG67" s="92"/>
      <c r="AH67" s="92"/>
      <c r="AI67" s="92"/>
      <c r="AJ67" s="92"/>
      <c r="AK67" s="92"/>
      <c r="AL67" s="92"/>
      <c r="AM67" s="92"/>
      <c r="AN67" s="92"/>
      <c r="AO67" s="92"/>
      <c r="AP67" s="92"/>
      <c r="AQ67" s="92"/>
      <c r="AR67" s="231"/>
    </row>
    <row r="68" spans="1:44">
      <c r="A68" s="233">
        <v>43723</v>
      </c>
      <c r="B68" s="234">
        <v>0.77946759259259202</v>
      </c>
      <c r="C68" s="225">
        <v>1249</v>
      </c>
      <c r="D68" s="226">
        <v>1462</v>
      </c>
      <c r="E68" s="226">
        <v>2468</v>
      </c>
      <c r="F68" s="226">
        <v>2736</v>
      </c>
      <c r="G68" s="226">
        <v>2897</v>
      </c>
      <c r="H68" s="226">
        <v>1781</v>
      </c>
      <c r="I68" s="226">
        <v>2422</v>
      </c>
      <c r="J68" s="226">
        <v>3135</v>
      </c>
      <c r="K68" s="226">
        <v>1670</v>
      </c>
      <c r="L68" s="107"/>
      <c r="M68" s="160"/>
      <c r="N68" s="160"/>
      <c r="O68" s="160"/>
      <c r="P68" s="160"/>
      <c r="Q68" s="160"/>
      <c r="R68" s="160"/>
      <c r="S68" s="160"/>
      <c r="T68" s="160"/>
      <c r="U68" s="232"/>
      <c r="V68" s="57"/>
      <c r="W68" s="230"/>
      <c r="X68" s="230"/>
      <c r="Y68" s="230"/>
      <c r="Z68" s="230"/>
      <c r="AA68" s="230"/>
      <c r="AB68" s="230"/>
      <c r="AC68" s="230"/>
      <c r="AD68" s="230"/>
      <c r="AE68" s="230"/>
      <c r="AF68" s="230"/>
      <c r="AG68" s="92"/>
      <c r="AH68" s="92"/>
      <c r="AI68" s="92"/>
      <c r="AJ68" s="92"/>
      <c r="AK68" s="92"/>
      <c r="AL68" s="92"/>
      <c r="AM68" s="92"/>
      <c r="AN68" s="92"/>
      <c r="AO68" s="92"/>
      <c r="AP68" s="92"/>
      <c r="AQ68" s="92"/>
      <c r="AR68" s="231"/>
    </row>
    <row r="69" spans="1:44">
      <c r="A69" s="233">
        <v>43723</v>
      </c>
      <c r="B69" s="234">
        <v>0.79335648148148097</v>
      </c>
      <c r="C69" s="225">
        <v>1922</v>
      </c>
      <c r="D69" s="226">
        <v>2707</v>
      </c>
      <c r="E69" s="226">
        <v>1437</v>
      </c>
      <c r="F69" s="226">
        <v>2902</v>
      </c>
      <c r="G69" s="226">
        <v>2764</v>
      </c>
      <c r="H69" s="226">
        <v>2091</v>
      </c>
      <c r="I69" s="226">
        <v>2411</v>
      </c>
      <c r="J69" s="226">
        <v>3128</v>
      </c>
      <c r="K69" s="226">
        <v>3125</v>
      </c>
      <c r="L69" s="107">
        <f t="shared" ref="L69:P69" si="12">AVERAGE(C69:C71)</f>
        <v>2457.3333333333335</v>
      </c>
      <c r="M69" s="160">
        <f t="shared" si="12"/>
        <v>2156.6666666666665</v>
      </c>
      <c r="N69" s="160">
        <f t="shared" si="12"/>
        <v>2240.6666666666665</v>
      </c>
      <c r="O69" s="160">
        <f t="shared" si="12"/>
        <v>2955.6666666666665</v>
      </c>
      <c r="P69" s="160">
        <f t="shared" si="12"/>
        <v>2746.3333333333335</v>
      </c>
      <c r="Q69" s="160">
        <f t="shared" ref="Q69" si="13">AVERAGE(H69:H71)</f>
        <v>2886.6666666666665</v>
      </c>
      <c r="R69" s="160">
        <f t="shared" ref="R69" si="14">AVERAGE(I69:I71)</f>
        <v>2020.6666666666667</v>
      </c>
      <c r="S69" s="160">
        <f t="shared" ref="S69" si="15">AVERAGE(J69:J71)</f>
        <v>3068.6666666666665</v>
      </c>
      <c r="T69" s="160">
        <f t="shared" ref="T69" si="16">AVERAGE(K69:K71)</f>
        <v>2567.3333333333335</v>
      </c>
      <c r="U69" s="232">
        <f t="shared" ref="U69" si="17">AVERAGE(L69:T69)</f>
        <v>2566.6666666666665</v>
      </c>
      <c r="V69" s="57"/>
      <c r="W69" s="230"/>
      <c r="X69" s="230"/>
      <c r="Y69" s="230"/>
      <c r="Z69" s="230"/>
      <c r="AA69" s="230"/>
      <c r="AB69" s="230"/>
      <c r="AC69" s="230"/>
      <c r="AD69" s="230"/>
      <c r="AE69" s="230"/>
      <c r="AF69" s="230"/>
      <c r="AG69" s="92"/>
      <c r="AH69" s="92"/>
      <c r="AI69" s="92"/>
      <c r="AJ69" s="92"/>
      <c r="AK69" s="92"/>
      <c r="AL69" s="92"/>
      <c r="AM69" s="92"/>
      <c r="AN69" s="92"/>
      <c r="AO69" s="92"/>
      <c r="AP69" s="92"/>
      <c r="AQ69" s="92"/>
      <c r="AR69" s="231"/>
    </row>
    <row r="70" spans="1:44">
      <c r="A70" s="233">
        <v>43723</v>
      </c>
      <c r="B70" s="234">
        <v>0.80724537037037003</v>
      </c>
      <c r="C70" s="225">
        <v>2694</v>
      </c>
      <c r="D70" s="226">
        <v>1416</v>
      </c>
      <c r="E70" s="226">
        <v>2707</v>
      </c>
      <c r="F70" s="226">
        <v>2926</v>
      </c>
      <c r="G70" s="226">
        <v>2459</v>
      </c>
      <c r="H70" s="226">
        <v>3371</v>
      </c>
      <c r="I70" s="226">
        <v>1542</v>
      </c>
      <c r="J70" s="226">
        <v>3154</v>
      </c>
      <c r="K70" s="226">
        <v>1523</v>
      </c>
      <c r="L70" s="107"/>
      <c r="M70" s="160"/>
      <c r="N70" s="160"/>
      <c r="O70" s="160"/>
      <c r="P70" s="160"/>
      <c r="Q70" s="160"/>
      <c r="R70" s="160"/>
      <c r="S70" s="160"/>
      <c r="T70" s="160"/>
      <c r="U70" s="232">
        <f t="shared" ref="U70" si="18">STDEV(L69:T69)/SQRT(COUNT(L69:T69))</f>
        <v>124.85832712259077</v>
      </c>
      <c r="V70" s="57"/>
      <c r="W70" s="230"/>
      <c r="X70" s="230"/>
      <c r="Y70" s="230"/>
      <c r="Z70" s="230"/>
      <c r="AA70" s="230"/>
      <c r="AB70" s="230"/>
      <c r="AC70" s="230"/>
      <c r="AD70" s="230"/>
      <c r="AE70" s="230"/>
      <c r="AF70" s="230"/>
      <c r="AG70" s="92"/>
      <c r="AH70" s="92"/>
      <c r="AI70" s="92"/>
      <c r="AJ70" s="92"/>
      <c r="AK70" s="92"/>
      <c r="AL70" s="92"/>
      <c r="AM70" s="92"/>
      <c r="AN70" s="92"/>
      <c r="AO70" s="92"/>
      <c r="AP70" s="92"/>
      <c r="AQ70" s="92"/>
      <c r="AR70" s="231"/>
    </row>
    <row r="71" spans="1:44">
      <c r="A71" s="233">
        <v>43723</v>
      </c>
      <c r="B71" s="234">
        <v>0.82113425925925898</v>
      </c>
      <c r="C71" s="225">
        <v>2756</v>
      </c>
      <c r="D71" s="226">
        <v>2347</v>
      </c>
      <c r="E71" s="226">
        <v>2578</v>
      </c>
      <c r="F71" s="226">
        <v>3039</v>
      </c>
      <c r="G71" s="226">
        <v>3016</v>
      </c>
      <c r="H71" s="226">
        <v>3198</v>
      </c>
      <c r="I71" s="226">
        <v>2109</v>
      </c>
      <c r="J71" s="226">
        <v>2924</v>
      </c>
      <c r="K71" s="226">
        <v>3054</v>
      </c>
      <c r="L71" s="107"/>
      <c r="M71" s="160"/>
      <c r="N71" s="160"/>
      <c r="O71" s="160"/>
      <c r="P71" s="160"/>
      <c r="Q71" s="160"/>
      <c r="R71" s="160"/>
      <c r="S71" s="160"/>
      <c r="T71" s="160"/>
      <c r="U71" s="232"/>
      <c r="V71" s="57"/>
      <c r="W71" s="230"/>
      <c r="X71" s="230"/>
      <c r="Y71" s="230"/>
      <c r="Z71" s="230"/>
      <c r="AA71" s="230"/>
      <c r="AB71" s="230"/>
      <c r="AC71" s="230"/>
      <c r="AD71" s="230"/>
      <c r="AE71" s="230"/>
      <c r="AF71" s="230"/>
      <c r="AG71" s="92"/>
      <c r="AH71" s="92"/>
      <c r="AI71" s="92"/>
      <c r="AJ71" s="92"/>
      <c r="AK71" s="92"/>
      <c r="AL71" s="92"/>
      <c r="AM71" s="92"/>
      <c r="AN71" s="92"/>
      <c r="AO71" s="92"/>
      <c r="AP71" s="92"/>
      <c r="AQ71" s="92"/>
      <c r="AR71" s="231"/>
    </row>
    <row r="72" spans="1:44">
      <c r="A72" s="233">
        <v>43723</v>
      </c>
      <c r="B72" s="234">
        <v>0.83502314814814804</v>
      </c>
      <c r="C72" s="225">
        <v>2888</v>
      </c>
      <c r="D72" s="226">
        <v>2259</v>
      </c>
      <c r="E72" s="226">
        <v>2564</v>
      </c>
      <c r="F72" s="226">
        <v>2842</v>
      </c>
      <c r="G72" s="226">
        <v>2372</v>
      </c>
      <c r="H72" s="226">
        <v>3090</v>
      </c>
      <c r="I72" s="226">
        <v>2828</v>
      </c>
      <c r="J72" s="226">
        <v>2890</v>
      </c>
      <c r="K72" s="226">
        <v>3109</v>
      </c>
      <c r="L72" s="107">
        <f t="shared" ref="L72:P72" si="19">AVERAGE(C72:C74)</f>
        <v>2834</v>
      </c>
      <c r="M72" s="160">
        <f t="shared" si="19"/>
        <v>2278</v>
      </c>
      <c r="N72" s="160">
        <f t="shared" si="19"/>
        <v>2489.6666666666665</v>
      </c>
      <c r="O72" s="160">
        <f t="shared" si="19"/>
        <v>2865.6666666666665</v>
      </c>
      <c r="P72" s="160">
        <f t="shared" si="19"/>
        <v>2642.3333333333335</v>
      </c>
      <c r="Q72" s="160">
        <f t="shared" ref="Q72" si="20">AVERAGE(H72:H74)</f>
        <v>2732.6666666666665</v>
      </c>
      <c r="R72" s="160">
        <f t="shared" ref="R72" si="21">AVERAGE(I72:I74)</f>
        <v>2813</v>
      </c>
      <c r="S72" s="160">
        <f t="shared" ref="S72" si="22">AVERAGE(J72:J74)</f>
        <v>3035.6666666666665</v>
      </c>
      <c r="T72" s="160">
        <f t="shared" ref="T72" si="23">AVERAGE(K72:K74)</f>
        <v>3019.3333333333335</v>
      </c>
      <c r="U72" s="232">
        <f t="shared" ref="U72" si="24">AVERAGE(L72:T72)</f>
        <v>2745.5925925925926</v>
      </c>
      <c r="V72" s="57"/>
      <c r="W72" s="230"/>
      <c r="X72" s="230"/>
      <c r="Y72" s="230"/>
      <c r="Z72" s="230"/>
      <c r="AA72" s="230"/>
      <c r="AB72" s="230"/>
      <c r="AC72" s="230"/>
      <c r="AD72" s="230"/>
      <c r="AE72" s="230"/>
      <c r="AF72" s="230"/>
      <c r="AG72" s="92"/>
      <c r="AH72" s="92"/>
      <c r="AI72" s="92"/>
      <c r="AJ72" s="92"/>
      <c r="AK72" s="92"/>
      <c r="AL72" s="92"/>
      <c r="AM72" s="92"/>
      <c r="AN72" s="92"/>
      <c r="AO72" s="92"/>
      <c r="AP72" s="92"/>
      <c r="AQ72" s="92"/>
      <c r="AR72" s="231"/>
    </row>
    <row r="73" spans="1:44">
      <c r="A73" s="233">
        <v>43723</v>
      </c>
      <c r="B73" s="234">
        <v>0.84891203703703599</v>
      </c>
      <c r="C73" s="225">
        <v>2877</v>
      </c>
      <c r="D73" s="226">
        <v>2357</v>
      </c>
      <c r="E73" s="226">
        <v>2466</v>
      </c>
      <c r="F73" s="226">
        <v>2964</v>
      </c>
      <c r="G73" s="226">
        <v>3008</v>
      </c>
      <c r="H73" s="226">
        <v>2421</v>
      </c>
      <c r="I73" s="226">
        <v>2952</v>
      </c>
      <c r="J73" s="226">
        <v>3250</v>
      </c>
      <c r="K73" s="226">
        <v>3213</v>
      </c>
      <c r="L73" s="107"/>
      <c r="M73" s="160"/>
      <c r="N73" s="160"/>
      <c r="O73" s="160"/>
      <c r="P73" s="160"/>
      <c r="Q73" s="160"/>
      <c r="R73" s="160"/>
      <c r="S73" s="160"/>
      <c r="T73" s="160"/>
      <c r="U73" s="232">
        <f t="shared" ref="U73" si="25">STDEV(L72:T72)/SQRT(COUNT(L72:T72))</f>
        <v>81.719782004843026</v>
      </c>
      <c r="V73" s="57"/>
      <c r="W73" s="230"/>
      <c r="X73" s="230"/>
      <c r="Y73" s="230"/>
      <c r="Z73" s="230"/>
      <c r="AA73" s="230"/>
      <c r="AB73" s="230"/>
      <c r="AC73" s="230"/>
      <c r="AD73" s="230"/>
      <c r="AE73" s="230"/>
      <c r="AF73" s="230"/>
      <c r="AG73" s="92"/>
      <c r="AH73" s="92"/>
      <c r="AI73" s="92"/>
      <c r="AJ73" s="92"/>
      <c r="AK73" s="92"/>
      <c r="AL73" s="92"/>
      <c r="AM73" s="92"/>
      <c r="AN73" s="92"/>
      <c r="AO73" s="92"/>
      <c r="AP73" s="92"/>
      <c r="AQ73" s="92"/>
      <c r="AR73" s="231"/>
    </row>
    <row r="74" spans="1:44">
      <c r="A74" s="233">
        <v>43723</v>
      </c>
      <c r="B74" s="234">
        <v>0.86280092592592506</v>
      </c>
      <c r="C74" s="225">
        <v>2737</v>
      </c>
      <c r="D74" s="226">
        <v>2218</v>
      </c>
      <c r="E74" s="226">
        <v>2439</v>
      </c>
      <c r="F74" s="226">
        <v>2791</v>
      </c>
      <c r="G74" s="226">
        <v>2547</v>
      </c>
      <c r="H74" s="226">
        <v>2687</v>
      </c>
      <c r="I74" s="226">
        <v>2659</v>
      </c>
      <c r="J74" s="226">
        <v>2967</v>
      </c>
      <c r="K74" s="226">
        <v>2736</v>
      </c>
      <c r="L74" s="107"/>
      <c r="M74" s="160"/>
      <c r="N74" s="160"/>
      <c r="O74" s="160"/>
      <c r="P74" s="160"/>
      <c r="Q74" s="160"/>
      <c r="R74" s="160"/>
      <c r="S74" s="160"/>
      <c r="T74" s="160"/>
      <c r="U74" s="232"/>
      <c r="V74" s="57"/>
      <c r="W74" s="230"/>
      <c r="X74" s="230"/>
      <c r="Y74" s="230"/>
      <c r="Z74" s="230"/>
      <c r="AA74" s="230"/>
      <c r="AB74" s="230"/>
      <c r="AC74" s="230"/>
      <c r="AD74" s="230"/>
      <c r="AE74" s="230"/>
      <c r="AF74" s="230"/>
      <c r="AG74" s="92"/>
      <c r="AH74" s="92"/>
      <c r="AI74" s="92"/>
      <c r="AJ74" s="92"/>
      <c r="AK74" s="92"/>
      <c r="AL74" s="92"/>
      <c r="AM74" s="92"/>
      <c r="AN74" s="92"/>
      <c r="AO74" s="92"/>
      <c r="AP74" s="92"/>
      <c r="AQ74" s="92"/>
      <c r="AR74" s="231"/>
    </row>
    <row r="75" spans="1:44">
      <c r="A75" s="233">
        <v>43723</v>
      </c>
      <c r="B75" s="234">
        <v>0.87668981481481401</v>
      </c>
      <c r="C75" s="225">
        <v>2791</v>
      </c>
      <c r="D75" s="226">
        <v>2538</v>
      </c>
      <c r="E75" s="226">
        <v>1386</v>
      </c>
      <c r="F75" s="226">
        <v>2784</v>
      </c>
      <c r="G75" s="226">
        <v>2268</v>
      </c>
      <c r="H75" s="226">
        <v>3062</v>
      </c>
      <c r="I75" s="226">
        <v>2798</v>
      </c>
      <c r="J75" s="226">
        <v>2802</v>
      </c>
      <c r="K75" s="226">
        <v>3044</v>
      </c>
      <c r="L75" s="107">
        <f t="shared" ref="L75:P75" si="26">AVERAGE(C75:C77)</f>
        <v>2758.3333333333335</v>
      </c>
      <c r="M75" s="160">
        <f t="shared" si="26"/>
        <v>2002.3333333333333</v>
      </c>
      <c r="N75" s="160">
        <f t="shared" si="26"/>
        <v>2109.3333333333335</v>
      </c>
      <c r="O75" s="160">
        <f t="shared" si="26"/>
        <v>2498</v>
      </c>
      <c r="P75" s="160">
        <f t="shared" si="26"/>
        <v>2573</v>
      </c>
      <c r="Q75" s="160">
        <f t="shared" ref="Q75" si="27">AVERAGE(H75:H77)</f>
        <v>2792.3333333333335</v>
      </c>
      <c r="R75" s="160">
        <f t="shared" ref="R75" si="28">AVERAGE(I75:I77)</f>
        <v>2397</v>
      </c>
      <c r="S75" s="160">
        <f t="shared" ref="S75" si="29">AVERAGE(J75:J77)</f>
        <v>2635</v>
      </c>
      <c r="T75" s="160">
        <f t="shared" ref="T75" si="30">AVERAGE(K75:K77)</f>
        <v>2357.6666666666665</v>
      </c>
      <c r="U75" s="232">
        <f t="shared" ref="U75" si="31">AVERAGE(L75:T75)</f>
        <v>2458.1111111111113</v>
      </c>
      <c r="V75" s="57"/>
      <c r="W75" s="230"/>
      <c r="X75" s="230"/>
      <c r="Y75" s="230"/>
      <c r="Z75" s="230"/>
      <c r="AA75" s="230"/>
      <c r="AB75" s="230"/>
      <c r="AC75" s="230"/>
      <c r="AD75" s="230"/>
      <c r="AE75" s="230"/>
      <c r="AF75" s="230"/>
      <c r="AG75" s="92"/>
      <c r="AH75" s="92"/>
      <c r="AI75" s="92"/>
      <c r="AJ75" s="92"/>
      <c r="AK75" s="92"/>
      <c r="AL75" s="92"/>
      <c r="AM75" s="92"/>
      <c r="AN75" s="92"/>
      <c r="AO75" s="92"/>
      <c r="AP75" s="92"/>
      <c r="AQ75" s="92"/>
      <c r="AR75" s="231"/>
    </row>
    <row r="76" spans="1:44">
      <c r="A76" s="233">
        <v>43723</v>
      </c>
      <c r="B76" s="234">
        <v>0.89057870370370373</v>
      </c>
      <c r="C76" s="225">
        <v>2798</v>
      </c>
      <c r="D76" s="226">
        <v>1462</v>
      </c>
      <c r="E76" s="226">
        <v>2205</v>
      </c>
      <c r="F76" s="226">
        <v>2776</v>
      </c>
      <c r="G76" s="226">
        <v>2100</v>
      </c>
      <c r="H76" s="226">
        <v>2326</v>
      </c>
      <c r="I76" s="226">
        <v>2429</v>
      </c>
      <c r="J76" s="226">
        <v>3045</v>
      </c>
      <c r="K76" s="226">
        <v>2035</v>
      </c>
      <c r="L76" s="107"/>
      <c r="M76" s="160"/>
      <c r="N76" s="160"/>
      <c r="O76" s="160"/>
      <c r="P76" s="160"/>
      <c r="Q76" s="160"/>
      <c r="R76" s="160"/>
      <c r="S76" s="160"/>
      <c r="T76" s="160"/>
      <c r="U76" s="232">
        <f t="shared" ref="U76" si="32">STDEV(L75:T75)/SQRT(COUNT(L75:T75))</f>
        <v>90.609135478154016</v>
      </c>
      <c r="V76" s="57"/>
      <c r="W76" s="230"/>
      <c r="X76" s="230"/>
      <c r="Y76" s="230"/>
      <c r="Z76" s="230"/>
      <c r="AA76" s="230"/>
      <c r="AB76" s="230"/>
      <c r="AC76" s="230"/>
      <c r="AD76" s="230"/>
      <c r="AE76" s="230"/>
      <c r="AF76" s="230"/>
      <c r="AG76" s="92"/>
      <c r="AH76" s="92"/>
      <c r="AI76" s="92"/>
      <c r="AJ76" s="92"/>
      <c r="AK76" s="92"/>
      <c r="AL76" s="92"/>
      <c r="AM76" s="92"/>
      <c r="AN76" s="92"/>
      <c r="AO76" s="92"/>
      <c r="AP76" s="92"/>
      <c r="AQ76" s="92"/>
      <c r="AR76" s="231"/>
    </row>
    <row r="77" spans="1:44">
      <c r="A77" s="233">
        <v>43723</v>
      </c>
      <c r="B77" s="234">
        <v>0.90446759259259202</v>
      </c>
      <c r="C77" s="225">
        <v>2686</v>
      </c>
      <c r="D77" s="226">
        <v>2007</v>
      </c>
      <c r="E77" s="226">
        <v>2737</v>
      </c>
      <c r="F77" s="226">
        <v>1934</v>
      </c>
      <c r="G77" s="226">
        <v>3351</v>
      </c>
      <c r="H77" s="226">
        <v>2989</v>
      </c>
      <c r="I77" s="226">
        <v>1964</v>
      </c>
      <c r="J77" s="226">
        <v>2058</v>
      </c>
      <c r="K77" s="226">
        <v>1994</v>
      </c>
      <c r="L77" s="107"/>
      <c r="M77" s="160"/>
      <c r="N77" s="160"/>
      <c r="O77" s="160"/>
      <c r="P77" s="160"/>
      <c r="Q77" s="160"/>
      <c r="R77" s="160"/>
      <c r="S77" s="160"/>
      <c r="T77" s="160"/>
      <c r="U77" s="232"/>
      <c r="V77" s="57"/>
      <c r="W77" s="230"/>
      <c r="X77" s="230"/>
      <c r="Y77" s="230"/>
      <c r="Z77" s="230"/>
      <c r="AA77" s="230"/>
      <c r="AB77" s="230"/>
      <c r="AC77" s="230"/>
      <c r="AD77" s="230"/>
      <c r="AE77" s="230"/>
      <c r="AF77" s="230"/>
      <c r="AG77" s="92"/>
      <c r="AH77" s="92"/>
      <c r="AI77" s="92"/>
      <c r="AJ77" s="92"/>
      <c r="AK77" s="92"/>
      <c r="AL77" s="92"/>
      <c r="AM77" s="92"/>
      <c r="AN77" s="92"/>
      <c r="AO77" s="92"/>
      <c r="AP77" s="92"/>
      <c r="AQ77" s="92"/>
      <c r="AR77" s="231"/>
    </row>
    <row r="78" spans="1:44">
      <c r="A78" s="233">
        <v>43723</v>
      </c>
      <c r="B78" s="234">
        <v>0.91835648148148097</v>
      </c>
      <c r="C78" s="225">
        <v>2788</v>
      </c>
      <c r="D78" s="226">
        <v>2570</v>
      </c>
      <c r="E78" s="226">
        <v>1810</v>
      </c>
      <c r="F78" s="226">
        <v>2122</v>
      </c>
      <c r="G78" s="226">
        <v>2505</v>
      </c>
      <c r="H78" s="226">
        <v>2984</v>
      </c>
      <c r="I78" s="226">
        <v>1648</v>
      </c>
      <c r="J78" s="226">
        <v>3651</v>
      </c>
      <c r="K78" s="226">
        <v>2940</v>
      </c>
      <c r="L78" s="107">
        <f t="shared" ref="L78:P78" si="33">AVERAGE(C78:C80)</f>
        <v>2521.3333333333335</v>
      </c>
      <c r="M78" s="160">
        <f t="shared" si="33"/>
        <v>2450</v>
      </c>
      <c r="N78" s="160">
        <f t="shared" si="33"/>
        <v>2412.3333333333335</v>
      </c>
      <c r="O78" s="160">
        <f t="shared" si="33"/>
        <v>2254.3333333333335</v>
      </c>
      <c r="P78" s="160">
        <f t="shared" si="33"/>
        <v>2209.6666666666665</v>
      </c>
      <c r="Q78" s="160">
        <f t="shared" ref="Q78" si="34">AVERAGE(H78:H80)</f>
        <v>2496</v>
      </c>
      <c r="R78" s="160">
        <f t="shared" ref="R78" si="35">AVERAGE(I78:I80)</f>
        <v>2575.6666666666665</v>
      </c>
      <c r="S78" s="160">
        <f t="shared" ref="S78" si="36">AVERAGE(J78:J80)</f>
        <v>3355.3333333333335</v>
      </c>
      <c r="T78" s="160">
        <f t="shared" ref="T78" si="37">AVERAGE(K78:K80)</f>
        <v>3355.6666666666665</v>
      </c>
      <c r="U78" s="232">
        <f t="shared" ref="U78" si="38">AVERAGE(L78:T78)</f>
        <v>2625.5925925925931</v>
      </c>
      <c r="V78" s="57"/>
      <c r="W78" s="230"/>
      <c r="X78" s="230"/>
      <c r="Y78" s="230"/>
      <c r="Z78" s="230"/>
      <c r="AA78" s="230"/>
      <c r="AB78" s="230"/>
      <c r="AC78" s="230"/>
      <c r="AD78" s="230"/>
      <c r="AE78" s="230"/>
      <c r="AF78" s="230"/>
      <c r="AG78" s="92"/>
      <c r="AH78" s="92"/>
      <c r="AI78" s="92"/>
      <c r="AJ78" s="92"/>
      <c r="AK78" s="92"/>
      <c r="AL78" s="92"/>
      <c r="AM78" s="92"/>
      <c r="AN78" s="92"/>
      <c r="AO78" s="92"/>
      <c r="AP78" s="92"/>
      <c r="AQ78" s="92"/>
      <c r="AR78" s="231"/>
    </row>
    <row r="79" spans="1:44">
      <c r="A79" s="233">
        <v>43723</v>
      </c>
      <c r="B79" s="234">
        <v>0.93224537037036903</v>
      </c>
      <c r="C79" s="225">
        <v>2729</v>
      </c>
      <c r="D79" s="226">
        <v>2328</v>
      </c>
      <c r="E79" s="226">
        <v>2553</v>
      </c>
      <c r="F79" s="226">
        <v>2408</v>
      </c>
      <c r="G79" s="226">
        <v>1548</v>
      </c>
      <c r="H79" s="226">
        <v>2324</v>
      </c>
      <c r="I79" s="226">
        <v>3016</v>
      </c>
      <c r="J79" s="226">
        <v>3651</v>
      </c>
      <c r="K79" s="226">
        <v>3560</v>
      </c>
      <c r="L79" s="107"/>
      <c r="M79" s="160"/>
      <c r="N79" s="160"/>
      <c r="O79" s="160"/>
      <c r="P79" s="160"/>
      <c r="Q79" s="160"/>
      <c r="R79" s="160"/>
      <c r="S79" s="160"/>
      <c r="T79" s="160"/>
      <c r="U79" s="232">
        <f t="shared" ref="U79" si="39">STDEV(L78:T78)/SQRT(COUNT(L78:T78))</f>
        <v>143.50893396908646</v>
      </c>
      <c r="V79" s="57"/>
      <c r="W79" s="230"/>
      <c r="X79" s="230"/>
      <c r="Y79" s="230"/>
      <c r="Z79" s="230"/>
      <c r="AA79" s="230"/>
      <c r="AB79" s="230"/>
      <c r="AC79" s="230"/>
      <c r="AD79" s="230"/>
      <c r="AE79" s="230"/>
      <c r="AF79" s="230"/>
      <c r="AG79" s="92"/>
      <c r="AH79" s="92"/>
      <c r="AI79" s="92"/>
      <c r="AJ79" s="92"/>
      <c r="AK79" s="92"/>
      <c r="AL79" s="92"/>
      <c r="AM79" s="92"/>
      <c r="AN79" s="92"/>
      <c r="AO79" s="92"/>
      <c r="AP79" s="92"/>
      <c r="AQ79" s="92"/>
      <c r="AR79" s="231"/>
    </row>
    <row r="80" spans="1:44">
      <c r="A80" s="233">
        <v>43723</v>
      </c>
      <c r="B80" s="234">
        <v>0.94613425925925798</v>
      </c>
      <c r="C80" s="225">
        <v>2047</v>
      </c>
      <c r="D80" s="226">
        <v>2452</v>
      </c>
      <c r="E80" s="226">
        <v>2874</v>
      </c>
      <c r="F80" s="226">
        <v>2233</v>
      </c>
      <c r="G80" s="226">
        <v>2576</v>
      </c>
      <c r="H80" s="226">
        <v>2180</v>
      </c>
      <c r="I80" s="226">
        <v>3063</v>
      </c>
      <c r="J80" s="226">
        <v>2764</v>
      </c>
      <c r="K80" s="226">
        <v>3567</v>
      </c>
      <c r="L80" s="107"/>
      <c r="M80" s="160"/>
      <c r="N80" s="160"/>
      <c r="O80" s="160"/>
      <c r="P80" s="160"/>
      <c r="Q80" s="160"/>
      <c r="R80" s="160"/>
      <c r="S80" s="160"/>
      <c r="T80" s="160"/>
      <c r="U80" s="232"/>
      <c r="V80" s="57"/>
      <c r="W80" s="230"/>
      <c r="X80" s="230"/>
      <c r="Y80" s="230"/>
      <c r="Z80" s="230"/>
      <c r="AA80" s="230"/>
      <c r="AB80" s="230"/>
      <c r="AC80" s="230"/>
      <c r="AD80" s="230"/>
      <c r="AE80" s="230"/>
      <c r="AF80" s="230"/>
      <c r="AG80" s="92"/>
      <c r="AH80" s="92"/>
      <c r="AI80" s="92"/>
      <c r="AJ80" s="92"/>
      <c r="AK80" s="92"/>
      <c r="AL80" s="92"/>
      <c r="AM80" s="92"/>
      <c r="AN80" s="92"/>
      <c r="AO80" s="92"/>
      <c r="AP80" s="92"/>
      <c r="AQ80" s="92"/>
      <c r="AR80" s="231"/>
    </row>
    <row r="81" spans="1:44">
      <c r="A81" s="233">
        <v>43723</v>
      </c>
      <c r="B81" s="234">
        <v>0.96002314814814704</v>
      </c>
      <c r="C81" s="225">
        <v>2417</v>
      </c>
      <c r="D81" s="226">
        <v>2444</v>
      </c>
      <c r="E81" s="226">
        <v>2495</v>
      </c>
      <c r="F81" s="226">
        <v>3132</v>
      </c>
      <c r="G81" s="226">
        <v>2738</v>
      </c>
      <c r="H81" s="226">
        <v>3015</v>
      </c>
      <c r="I81" s="226">
        <v>2974</v>
      </c>
      <c r="J81" s="226">
        <v>3369</v>
      </c>
      <c r="K81" s="226">
        <v>3428</v>
      </c>
      <c r="L81" s="107">
        <f t="shared" ref="L81:P81" si="40">AVERAGE(C81:C83)</f>
        <v>2640.3333333333335</v>
      </c>
      <c r="M81" s="160">
        <f t="shared" si="40"/>
        <v>1718.3333333333333</v>
      </c>
      <c r="N81" s="160">
        <f t="shared" si="40"/>
        <v>2516</v>
      </c>
      <c r="O81" s="160">
        <f t="shared" si="40"/>
        <v>2814.6666666666665</v>
      </c>
      <c r="P81" s="160">
        <f t="shared" si="40"/>
        <v>2470.3333333333335</v>
      </c>
      <c r="Q81" s="160">
        <f t="shared" ref="Q81" si="41">AVERAGE(H81:H83)</f>
        <v>2921.6666666666665</v>
      </c>
      <c r="R81" s="160">
        <f t="shared" ref="R81" si="42">AVERAGE(I81:I83)</f>
        <v>2750.3333333333335</v>
      </c>
      <c r="S81" s="160">
        <f t="shared" ref="S81" si="43">AVERAGE(J81:J83)</f>
        <v>3105.6666666666665</v>
      </c>
      <c r="T81" s="160">
        <f t="shared" ref="T81" si="44">AVERAGE(K81:K83)</f>
        <v>3199.3333333333335</v>
      </c>
      <c r="U81" s="232">
        <f t="shared" ref="U81" si="45">AVERAGE(L81:T81)</f>
        <v>2681.8518518518522</v>
      </c>
      <c r="V81" s="57"/>
      <c r="W81" s="230"/>
      <c r="X81" s="230"/>
      <c r="Y81" s="230"/>
      <c r="Z81" s="230"/>
      <c r="AA81" s="230"/>
      <c r="AB81" s="230"/>
      <c r="AC81" s="230"/>
      <c r="AD81" s="230"/>
      <c r="AE81" s="230"/>
      <c r="AF81" s="230"/>
      <c r="AG81" s="92"/>
      <c r="AH81" s="92"/>
      <c r="AI81" s="92"/>
      <c r="AJ81" s="92"/>
      <c r="AK81" s="92"/>
      <c r="AL81" s="92"/>
      <c r="AM81" s="92"/>
      <c r="AN81" s="92"/>
      <c r="AO81" s="92"/>
      <c r="AP81" s="92"/>
      <c r="AQ81" s="92"/>
      <c r="AR81" s="231"/>
    </row>
    <row r="82" spans="1:44">
      <c r="A82" s="233">
        <v>43723</v>
      </c>
      <c r="B82" s="234">
        <v>0.97391203703703599</v>
      </c>
      <c r="C82" s="225">
        <v>2671</v>
      </c>
      <c r="D82" s="226">
        <v>1489</v>
      </c>
      <c r="E82" s="226">
        <v>2630</v>
      </c>
      <c r="F82" s="226">
        <v>2937</v>
      </c>
      <c r="G82" s="226">
        <v>2431</v>
      </c>
      <c r="H82" s="226">
        <v>2396</v>
      </c>
      <c r="I82" s="226">
        <v>2277</v>
      </c>
      <c r="J82" s="226">
        <v>3240</v>
      </c>
      <c r="K82" s="226">
        <v>2434</v>
      </c>
      <c r="L82" s="107"/>
      <c r="M82" s="160"/>
      <c r="N82" s="160"/>
      <c r="O82" s="160"/>
      <c r="P82" s="160"/>
      <c r="Q82" s="160"/>
      <c r="R82" s="160"/>
      <c r="S82" s="160"/>
      <c r="T82" s="160"/>
      <c r="U82" s="232">
        <f t="shared" ref="U82" si="46">STDEV(L81:T81)/SQRT(COUNT(L81:T81))</f>
        <v>145.75404311262244</v>
      </c>
      <c r="V82" s="57"/>
      <c r="W82" s="230"/>
      <c r="X82" s="230"/>
      <c r="Y82" s="230"/>
      <c r="Z82" s="230"/>
      <c r="AA82" s="230"/>
      <c r="AB82" s="230"/>
      <c r="AC82" s="230"/>
      <c r="AD82" s="230"/>
      <c r="AE82" s="230"/>
      <c r="AF82" s="230"/>
      <c r="AG82" s="92"/>
      <c r="AH82" s="92"/>
      <c r="AI82" s="92"/>
      <c r="AJ82" s="92"/>
      <c r="AK82" s="92"/>
      <c r="AL82" s="92"/>
      <c r="AM82" s="92"/>
      <c r="AN82" s="92"/>
      <c r="AO82" s="92"/>
      <c r="AP82" s="92"/>
      <c r="AQ82" s="92"/>
      <c r="AR82" s="231"/>
    </row>
    <row r="83" spans="1:44">
      <c r="A83" s="233">
        <v>43723</v>
      </c>
      <c r="B83" s="234">
        <v>0.98780092592592506</v>
      </c>
      <c r="C83" s="225">
        <v>2833</v>
      </c>
      <c r="D83" s="226">
        <v>1222</v>
      </c>
      <c r="E83" s="226">
        <v>2423</v>
      </c>
      <c r="F83" s="226">
        <v>2375</v>
      </c>
      <c r="G83" s="226">
        <v>2242</v>
      </c>
      <c r="H83" s="226">
        <v>3354</v>
      </c>
      <c r="I83" s="226">
        <v>3000</v>
      </c>
      <c r="J83" s="226">
        <v>2708</v>
      </c>
      <c r="K83" s="226">
        <v>3736</v>
      </c>
      <c r="L83" s="107"/>
      <c r="M83" s="160"/>
      <c r="N83" s="160"/>
      <c r="O83" s="160"/>
      <c r="P83" s="160"/>
      <c r="Q83" s="160"/>
      <c r="R83" s="160"/>
      <c r="S83" s="160"/>
      <c r="T83" s="160"/>
      <c r="U83" s="232"/>
      <c r="V83" s="57"/>
      <c r="W83" s="230"/>
      <c r="X83" s="230"/>
      <c r="Y83" s="230"/>
      <c r="Z83" s="230"/>
      <c r="AA83" s="230"/>
      <c r="AB83" s="230"/>
      <c r="AC83" s="230"/>
      <c r="AD83" s="230"/>
      <c r="AE83" s="230"/>
      <c r="AF83" s="230"/>
      <c r="AG83" s="92"/>
      <c r="AH83" s="92"/>
      <c r="AI83" s="92"/>
      <c r="AJ83" s="92"/>
      <c r="AK83" s="92"/>
      <c r="AL83" s="92"/>
      <c r="AM83" s="92"/>
      <c r="AN83" s="92"/>
      <c r="AO83" s="92"/>
      <c r="AP83" s="92"/>
      <c r="AQ83" s="92"/>
      <c r="AR83" s="231"/>
    </row>
    <row r="84" spans="1:44">
      <c r="A84" s="233">
        <v>43724</v>
      </c>
      <c r="B84" s="234">
        <v>1.0016898148148148</v>
      </c>
      <c r="C84" s="225">
        <v>1996</v>
      </c>
      <c r="D84" s="226">
        <v>1003</v>
      </c>
      <c r="E84" s="226">
        <v>1458</v>
      </c>
      <c r="F84" s="226">
        <v>2880</v>
      </c>
      <c r="G84" s="226">
        <v>1652</v>
      </c>
      <c r="H84" s="226">
        <v>2701</v>
      </c>
      <c r="I84" s="226">
        <v>3409</v>
      </c>
      <c r="J84" s="226">
        <v>3037</v>
      </c>
      <c r="K84" s="226">
        <v>3789</v>
      </c>
      <c r="L84" s="107">
        <f t="shared" ref="L84:P84" si="47">AVERAGE(C84:C86)</f>
        <v>2483</v>
      </c>
      <c r="M84" s="160">
        <f t="shared" si="47"/>
        <v>2179</v>
      </c>
      <c r="N84" s="160">
        <f t="shared" si="47"/>
        <v>2067</v>
      </c>
      <c r="O84" s="160">
        <f t="shared" si="47"/>
        <v>2631.6666666666665</v>
      </c>
      <c r="P84" s="160">
        <f t="shared" si="47"/>
        <v>1792.6666666666667</v>
      </c>
      <c r="Q84" s="160">
        <f t="shared" ref="Q84" si="48">AVERAGE(H84:H86)</f>
        <v>2555</v>
      </c>
      <c r="R84" s="160">
        <f t="shared" ref="R84" si="49">AVERAGE(I84:I86)</f>
        <v>2810</v>
      </c>
      <c r="S84" s="160">
        <f t="shared" ref="S84" si="50">AVERAGE(J84:J86)</f>
        <v>2898.3333333333335</v>
      </c>
      <c r="T84" s="160">
        <f t="shared" ref="T84" si="51">AVERAGE(K84:K86)</f>
        <v>3481.3333333333335</v>
      </c>
      <c r="U84" s="232">
        <f t="shared" ref="U84" si="52">AVERAGE(L84:T84)</f>
        <v>2544.2222222222217</v>
      </c>
      <c r="V84" s="57"/>
      <c r="W84" s="230"/>
      <c r="X84" s="230"/>
      <c r="Y84" s="230"/>
      <c r="Z84" s="230"/>
      <c r="AA84" s="230"/>
      <c r="AB84" s="230"/>
      <c r="AC84" s="230"/>
      <c r="AD84" s="230"/>
      <c r="AE84" s="230"/>
      <c r="AF84" s="230"/>
      <c r="AG84" s="92"/>
      <c r="AH84" s="92"/>
      <c r="AI84" s="92"/>
      <c r="AJ84" s="92"/>
      <c r="AK84" s="92"/>
      <c r="AL84" s="92"/>
      <c r="AM84" s="92"/>
      <c r="AN84" s="92"/>
      <c r="AO84" s="92"/>
      <c r="AP84" s="92"/>
      <c r="AQ84" s="92"/>
      <c r="AR84" s="231"/>
    </row>
    <row r="85" spans="1:44">
      <c r="A85" s="233">
        <v>43724</v>
      </c>
      <c r="B85" s="234">
        <v>1.0155787037037001</v>
      </c>
      <c r="C85" s="225">
        <v>2502</v>
      </c>
      <c r="D85" s="226">
        <v>2813</v>
      </c>
      <c r="E85" s="226">
        <v>1988</v>
      </c>
      <c r="F85" s="226">
        <v>2297</v>
      </c>
      <c r="G85" s="226">
        <v>2099</v>
      </c>
      <c r="H85" s="226">
        <v>1956</v>
      </c>
      <c r="I85" s="226">
        <v>2996</v>
      </c>
      <c r="J85" s="226">
        <v>2977</v>
      </c>
      <c r="K85" s="226">
        <v>3558</v>
      </c>
      <c r="L85" s="107"/>
      <c r="M85" s="160"/>
      <c r="N85" s="160"/>
      <c r="O85" s="160"/>
      <c r="P85" s="160"/>
      <c r="Q85" s="160"/>
      <c r="R85" s="160"/>
      <c r="S85" s="160"/>
      <c r="T85" s="160"/>
      <c r="U85" s="232">
        <f t="shared" ref="U85" si="53">STDEV(L84:T84)/SQRT(COUNT(L84:T84))</f>
        <v>167.15281874624517</v>
      </c>
      <c r="V85" s="57"/>
      <c r="W85" s="230"/>
      <c r="X85" s="230"/>
      <c r="Y85" s="230"/>
      <c r="Z85" s="230"/>
      <c r="AA85" s="230"/>
      <c r="AB85" s="230"/>
      <c r="AC85" s="230"/>
      <c r="AD85" s="230"/>
      <c r="AE85" s="230"/>
      <c r="AF85" s="230"/>
      <c r="AG85" s="92"/>
      <c r="AH85" s="92"/>
      <c r="AI85" s="92"/>
      <c r="AJ85" s="92"/>
      <c r="AK85" s="92"/>
      <c r="AL85" s="92"/>
      <c r="AM85" s="92"/>
      <c r="AN85" s="92"/>
      <c r="AO85" s="92"/>
      <c r="AP85" s="92"/>
      <c r="AQ85" s="92"/>
      <c r="AR85" s="231"/>
    </row>
    <row r="86" spans="1:44">
      <c r="A86" s="233">
        <v>43724</v>
      </c>
      <c r="B86" s="234">
        <v>1.02946759259259</v>
      </c>
      <c r="C86" s="225">
        <v>2951</v>
      </c>
      <c r="D86" s="226">
        <v>2721</v>
      </c>
      <c r="E86" s="226">
        <v>2755</v>
      </c>
      <c r="F86" s="226">
        <v>2718</v>
      </c>
      <c r="G86" s="226">
        <v>1627</v>
      </c>
      <c r="H86" s="226">
        <v>3008</v>
      </c>
      <c r="I86" s="226">
        <v>2025</v>
      </c>
      <c r="J86" s="226">
        <v>2681</v>
      </c>
      <c r="K86" s="226">
        <v>3097</v>
      </c>
      <c r="L86" s="107"/>
      <c r="M86" s="160"/>
      <c r="N86" s="160"/>
      <c r="O86" s="160"/>
      <c r="P86" s="160"/>
      <c r="Q86" s="160"/>
      <c r="R86" s="160"/>
      <c r="S86" s="160"/>
      <c r="T86" s="160"/>
      <c r="U86" s="232"/>
      <c r="V86" s="57"/>
      <c r="W86" s="230"/>
      <c r="X86" s="230"/>
      <c r="Y86" s="230"/>
      <c r="Z86" s="230"/>
      <c r="AA86" s="230"/>
      <c r="AB86" s="230"/>
      <c r="AC86" s="230"/>
      <c r="AD86" s="230"/>
      <c r="AE86" s="230"/>
      <c r="AF86" s="230"/>
      <c r="AG86" s="92"/>
      <c r="AH86" s="92"/>
      <c r="AI86" s="92"/>
      <c r="AJ86" s="92"/>
      <c r="AK86" s="92"/>
      <c r="AL86" s="92"/>
      <c r="AM86" s="92"/>
      <c r="AN86" s="92"/>
      <c r="AO86" s="92"/>
      <c r="AP86" s="92"/>
      <c r="AQ86" s="92"/>
      <c r="AR86" s="231"/>
    </row>
    <row r="87" spans="1:44">
      <c r="A87" s="233">
        <v>43724</v>
      </c>
      <c r="B87" s="234">
        <v>1.04335648148148</v>
      </c>
      <c r="C87" s="225">
        <v>3013</v>
      </c>
      <c r="D87" s="226">
        <v>2608</v>
      </c>
      <c r="E87" s="226">
        <v>1951</v>
      </c>
      <c r="F87" s="226">
        <v>2917</v>
      </c>
      <c r="G87" s="226">
        <v>2861</v>
      </c>
      <c r="H87" s="226">
        <v>2756</v>
      </c>
      <c r="I87" s="226">
        <v>3324</v>
      </c>
      <c r="J87" s="226">
        <v>3160</v>
      </c>
      <c r="K87" s="226">
        <v>3091</v>
      </c>
      <c r="L87" s="107">
        <f t="shared" ref="L87:P87" si="54">AVERAGE(C87:C89)</f>
        <v>2875</v>
      </c>
      <c r="M87" s="160">
        <f t="shared" si="54"/>
        <v>2429.6666666666665</v>
      </c>
      <c r="N87" s="160">
        <f t="shared" si="54"/>
        <v>1954</v>
      </c>
      <c r="O87" s="160">
        <f t="shared" si="54"/>
        <v>3040.3333333333335</v>
      </c>
      <c r="P87" s="160">
        <f t="shared" si="54"/>
        <v>2233</v>
      </c>
      <c r="Q87" s="160">
        <f t="shared" ref="Q87" si="55">AVERAGE(H87:H89)</f>
        <v>2700</v>
      </c>
      <c r="R87" s="160">
        <f t="shared" ref="R87" si="56">AVERAGE(I87:I89)</f>
        <v>3152</v>
      </c>
      <c r="S87" s="160">
        <f t="shared" ref="S87" si="57">AVERAGE(J87:J89)</f>
        <v>2281</v>
      </c>
      <c r="T87" s="160">
        <f t="shared" ref="T87" si="58">AVERAGE(K87:K89)</f>
        <v>2475.3333333333335</v>
      </c>
      <c r="U87" s="232">
        <f t="shared" ref="U87" si="59">AVERAGE(L87:T87)</f>
        <v>2571.1481481481478</v>
      </c>
      <c r="V87" s="57"/>
      <c r="W87" s="230"/>
      <c r="X87" s="230"/>
      <c r="Y87" s="230"/>
      <c r="Z87" s="230"/>
      <c r="AA87" s="230"/>
      <c r="AB87" s="230"/>
      <c r="AC87" s="230"/>
      <c r="AD87" s="230"/>
      <c r="AE87" s="230"/>
      <c r="AF87" s="230"/>
      <c r="AG87" s="92"/>
      <c r="AH87" s="92"/>
      <c r="AI87" s="92"/>
      <c r="AJ87" s="92"/>
      <c r="AK87" s="92"/>
      <c r="AL87" s="92"/>
      <c r="AM87" s="92"/>
      <c r="AN87" s="92"/>
      <c r="AO87" s="92"/>
      <c r="AP87" s="92"/>
      <c r="AQ87" s="92"/>
      <c r="AR87" s="231"/>
    </row>
    <row r="88" spans="1:44">
      <c r="A88" s="233">
        <v>43724</v>
      </c>
      <c r="B88" s="234">
        <v>1.0572453703703699</v>
      </c>
      <c r="C88" s="225">
        <v>2586</v>
      </c>
      <c r="D88" s="226">
        <v>2504</v>
      </c>
      <c r="E88" s="226">
        <v>2273</v>
      </c>
      <c r="F88" s="226">
        <v>2825</v>
      </c>
      <c r="G88" s="226">
        <v>1687</v>
      </c>
      <c r="H88" s="226">
        <v>3241</v>
      </c>
      <c r="I88" s="226">
        <v>3223</v>
      </c>
      <c r="J88" s="226">
        <v>1843</v>
      </c>
      <c r="K88" s="226">
        <v>2084</v>
      </c>
      <c r="L88" s="107"/>
      <c r="M88" s="160"/>
      <c r="N88" s="160"/>
      <c r="O88" s="160"/>
      <c r="P88" s="160"/>
      <c r="Q88" s="160"/>
      <c r="R88" s="160"/>
      <c r="S88" s="160"/>
      <c r="T88" s="160"/>
      <c r="U88" s="232">
        <f t="shared" ref="U88" si="60">STDEV(L87:T87)/SQRT(COUNT(L87:T87))</f>
        <v>133.0753651585124</v>
      </c>
      <c r="V88" s="57"/>
      <c r="W88" s="230"/>
      <c r="X88" s="230"/>
      <c r="Y88" s="230"/>
      <c r="Z88" s="230"/>
      <c r="AA88" s="230"/>
      <c r="AB88" s="230"/>
      <c r="AC88" s="230"/>
      <c r="AD88" s="230"/>
      <c r="AE88" s="230"/>
      <c r="AF88" s="230"/>
      <c r="AG88" s="92"/>
      <c r="AH88" s="92"/>
      <c r="AI88" s="92"/>
      <c r="AJ88" s="92"/>
      <c r="AK88" s="92"/>
      <c r="AL88" s="92"/>
      <c r="AM88" s="92"/>
      <c r="AN88" s="92"/>
      <c r="AO88" s="92"/>
      <c r="AP88" s="92"/>
      <c r="AQ88" s="92"/>
      <c r="AR88" s="231"/>
    </row>
    <row r="89" spans="1:44">
      <c r="A89" s="233">
        <v>43724</v>
      </c>
      <c r="B89" s="234">
        <v>1.0711342592592601</v>
      </c>
      <c r="C89" s="225">
        <v>3026</v>
      </c>
      <c r="D89" s="226">
        <v>2177</v>
      </c>
      <c r="E89" s="226">
        <v>1638</v>
      </c>
      <c r="F89" s="226">
        <v>3379</v>
      </c>
      <c r="G89" s="226">
        <v>2151</v>
      </c>
      <c r="H89" s="226">
        <v>2103</v>
      </c>
      <c r="I89" s="226">
        <v>2909</v>
      </c>
      <c r="J89" s="226">
        <v>1840</v>
      </c>
      <c r="K89" s="226">
        <v>2251</v>
      </c>
      <c r="L89" s="107"/>
      <c r="M89" s="160"/>
      <c r="N89" s="160"/>
      <c r="O89" s="160"/>
      <c r="P89" s="160"/>
      <c r="Q89" s="160"/>
      <c r="R89" s="160"/>
      <c r="S89" s="160"/>
      <c r="T89" s="160"/>
      <c r="U89" s="232"/>
      <c r="V89" s="57"/>
      <c r="W89" s="230"/>
      <c r="X89" s="230"/>
      <c r="Y89" s="230"/>
      <c r="Z89" s="230"/>
      <c r="AA89" s="230"/>
      <c r="AB89" s="230"/>
      <c r="AC89" s="230"/>
      <c r="AD89" s="230"/>
      <c r="AE89" s="230"/>
      <c r="AF89" s="230"/>
      <c r="AG89" s="92"/>
      <c r="AH89" s="92"/>
      <c r="AI89" s="92"/>
      <c r="AJ89" s="92"/>
      <c r="AK89" s="92"/>
      <c r="AL89" s="92"/>
      <c r="AM89" s="92"/>
      <c r="AN89" s="92"/>
      <c r="AO89" s="92"/>
      <c r="AP89" s="92"/>
      <c r="AQ89" s="92"/>
      <c r="AR89" s="231"/>
    </row>
    <row r="90" spans="1:44">
      <c r="A90" s="233">
        <v>43724</v>
      </c>
      <c r="B90" s="234">
        <v>1.08502314814815</v>
      </c>
      <c r="C90" s="225">
        <v>2105</v>
      </c>
      <c r="D90" s="226">
        <v>1926</v>
      </c>
      <c r="E90" s="226">
        <v>2129</v>
      </c>
      <c r="F90" s="226">
        <v>3120</v>
      </c>
      <c r="G90" s="226">
        <v>2731</v>
      </c>
      <c r="H90" s="226">
        <v>3104</v>
      </c>
      <c r="I90" s="226">
        <v>2507</v>
      </c>
      <c r="J90" s="226">
        <v>3599</v>
      </c>
      <c r="K90" s="226">
        <v>1934</v>
      </c>
      <c r="L90" s="107">
        <f t="shared" ref="L90:P90" si="61">AVERAGE(C90:C92)</f>
        <v>2255.3333333333335</v>
      </c>
      <c r="M90" s="160">
        <f t="shared" si="61"/>
        <v>1616.3333333333333</v>
      </c>
      <c r="N90" s="160">
        <f t="shared" si="61"/>
        <v>1980.6666666666667</v>
      </c>
      <c r="O90" s="160">
        <f t="shared" si="61"/>
        <v>2857</v>
      </c>
      <c r="P90" s="160">
        <f t="shared" si="61"/>
        <v>2622</v>
      </c>
      <c r="Q90" s="160">
        <f t="shared" ref="Q90" si="62">AVERAGE(H90:H92)</f>
        <v>2970.6666666666665</v>
      </c>
      <c r="R90" s="160">
        <f t="shared" ref="R90" si="63">AVERAGE(I90:I92)</f>
        <v>2316.6666666666665</v>
      </c>
      <c r="S90" s="160">
        <f t="shared" ref="S90" si="64">AVERAGE(J90:J92)</f>
        <v>3527.3333333333335</v>
      </c>
      <c r="T90" s="160">
        <f t="shared" ref="T90" si="65">AVERAGE(K90:K92)</f>
        <v>3070.6666666666665</v>
      </c>
      <c r="U90" s="232">
        <f t="shared" ref="U90" si="66">AVERAGE(L90:T90)</f>
        <v>2579.6296296296296</v>
      </c>
      <c r="V90" s="57"/>
      <c r="W90" s="230"/>
      <c r="X90" s="230"/>
      <c r="Y90" s="230"/>
      <c r="Z90" s="230"/>
      <c r="AA90" s="230"/>
      <c r="AB90" s="230"/>
      <c r="AC90" s="230"/>
      <c r="AD90" s="230"/>
      <c r="AE90" s="230"/>
      <c r="AF90" s="230"/>
      <c r="AG90" s="92"/>
      <c r="AH90" s="92"/>
      <c r="AI90" s="92"/>
      <c r="AJ90" s="92"/>
      <c r="AK90" s="92"/>
      <c r="AL90" s="92"/>
      <c r="AM90" s="92"/>
      <c r="AN90" s="92"/>
      <c r="AO90" s="92"/>
      <c r="AP90" s="92"/>
      <c r="AQ90" s="92"/>
      <c r="AR90" s="231"/>
    </row>
    <row r="91" spans="1:44">
      <c r="A91" s="233">
        <v>43724</v>
      </c>
      <c r="B91" s="234">
        <v>1.09891203703704</v>
      </c>
      <c r="C91" s="225">
        <v>1888</v>
      </c>
      <c r="D91" s="226">
        <v>1847</v>
      </c>
      <c r="E91" s="226">
        <v>2301</v>
      </c>
      <c r="F91" s="226">
        <v>2529</v>
      </c>
      <c r="G91" s="226">
        <v>2047</v>
      </c>
      <c r="H91" s="226">
        <v>2281</v>
      </c>
      <c r="I91" s="226">
        <v>2214</v>
      </c>
      <c r="J91" s="226">
        <v>3481</v>
      </c>
      <c r="K91" s="226">
        <v>3479</v>
      </c>
      <c r="L91" s="107"/>
      <c r="M91" s="160"/>
      <c r="N91" s="160"/>
      <c r="O91" s="160"/>
      <c r="P91" s="160"/>
      <c r="Q91" s="160"/>
      <c r="R91" s="160"/>
      <c r="S91" s="160"/>
      <c r="T91" s="160"/>
      <c r="U91" s="232">
        <f t="shared" ref="U91" si="67">STDEV(L90:T90)/SQRT(COUNT(L90:T90))</f>
        <v>198.32329140812462</v>
      </c>
      <c r="V91" s="57"/>
      <c r="W91" s="230"/>
      <c r="X91" s="230"/>
      <c r="Y91" s="230"/>
      <c r="Z91" s="230"/>
      <c r="AA91" s="230"/>
      <c r="AB91" s="230"/>
      <c r="AC91" s="230"/>
      <c r="AD91" s="230"/>
      <c r="AE91" s="230"/>
      <c r="AF91" s="230"/>
      <c r="AG91" s="92"/>
      <c r="AH91" s="92"/>
      <c r="AI91" s="92"/>
      <c r="AJ91" s="92"/>
      <c r="AK91" s="92"/>
      <c r="AL91" s="92"/>
      <c r="AM91" s="92"/>
      <c r="AN91" s="92"/>
      <c r="AO91" s="92"/>
      <c r="AP91" s="92"/>
      <c r="AQ91" s="92"/>
      <c r="AR91" s="231"/>
    </row>
    <row r="92" spans="1:44">
      <c r="A92" s="233">
        <v>43724</v>
      </c>
      <c r="B92" s="234">
        <v>1.1128009259259199</v>
      </c>
      <c r="C92" s="225">
        <v>2773</v>
      </c>
      <c r="D92" s="226">
        <v>1076</v>
      </c>
      <c r="E92" s="226">
        <v>1512</v>
      </c>
      <c r="F92" s="226">
        <v>2922</v>
      </c>
      <c r="G92" s="226">
        <v>3088</v>
      </c>
      <c r="H92" s="226">
        <v>3527</v>
      </c>
      <c r="I92" s="226">
        <v>2229</v>
      </c>
      <c r="J92" s="226">
        <v>3502</v>
      </c>
      <c r="K92" s="226">
        <v>3799</v>
      </c>
      <c r="L92" s="107"/>
      <c r="M92" s="160"/>
      <c r="N92" s="160"/>
      <c r="O92" s="160"/>
      <c r="P92" s="160"/>
      <c r="Q92" s="160"/>
      <c r="R92" s="160"/>
      <c r="S92" s="160"/>
      <c r="T92" s="160"/>
      <c r="U92" s="232"/>
      <c r="V92" s="57"/>
      <c r="W92" s="230"/>
      <c r="X92" s="230"/>
      <c r="Y92" s="230"/>
      <c r="Z92" s="230"/>
      <c r="AA92" s="230"/>
      <c r="AB92" s="230"/>
      <c r="AC92" s="230"/>
      <c r="AD92" s="230"/>
      <c r="AE92" s="230"/>
      <c r="AF92" s="230"/>
      <c r="AG92" s="92"/>
      <c r="AH92" s="92"/>
      <c r="AI92" s="92"/>
      <c r="AJ92" s="92"/>
      <c r="AK92" s="92"/>
      <c r="AL92" s="92"/>
      <c r="AM92" s="92"/>
      <c r="AN92" s="92"/>
      <c r="AO92" s="92"/>
      <c r="AP92" s="92"/>
      <c r="AQ92" s="92"/>
      <c r="AR92" s="231"/>
    </row>
    <row r="93" spans="1:44">
      <c r="A93" s="233">
        <v>43724</v>
      </c>
      <c r="B93" s="234">
        <v>1.1266898148148099</v>
      </c>
      <c r="C93" s="225">
        <v>2282</v>
      </c>
      <c r="D93" s="226">
        <v>856</v>
      </c>
      <c r="E93" s="226">
        <v>1520</v>
      </c>
      <c r="F93" s="226">
        <v>3218</v>
      </c>
      <c r="G93" s="226">
        <v>2039</v>
      </c>
      <c r="H93" s="226">
        <v>2535</v>
      </c>
      <c r="I93" s="226">
        <v>3230</v>
      </c>
      <c r="J93" s="226">
        <v>2611</v>
      </c>
      <c r="K93" s="226">
        <v>3276</v>
      </c>
      <c r="L93" s="107">
        <f t="shared" ref="L93:P93" si="68">AVERAGE(C93:C95)</f>
        <v>2470</v>
      </c>
      <c r="M93" s="160">
        <f t="shared" si="68"/>
        <v>1515.3333333333333</v>
      </c>
      <c r="N93" s="160">
        <f t="shared" si="68"/>
        <v>1889</v>
      </c>
      <c r="O93" s="160">
        <f t="shared" si="68"/>
        <v>2788</v>
      </c>
      <c r="P93" s="160">
        <f t="shared" si="68"/>
        <v>1947.6666666666667</v>
      </c>
      <c r="Q93" s="160">
        <f t="shared" ref="Q93" si="69">AVERAGE(H93:H95)</f>
        <v>2238</v>
      </c>
      <c r="R93" s="160">
        <f t="shared" ref="R93" si="70">AVERAGE(I93:I95)</f>
        <v>3282.3333333333335</v>
      </c>
      <c r="S93" s="160">
        <f t="shared" ref="S93" si="71">AVERAGE(J93:J95)</f>
        <v>2910.3333333333335</v>
      </c>
      <c r="T93" s="160">
        <f t="shared" ref="T93" si="72">AVERAGE(K93:K95)</f>
        <v>3172</v>
      </c>
      <c r="U93" s="232">
        <f t="shared" ref="U93" si="73">AVERAGE(L93:T93)</f>
        <v>2468.0740740740739</v>
      </c>
      <c r="V93" s="57"/>
      <c r="W93" s="230"/>
      <c r="X93" s="230"/>
      <c r="Y93" s="230"/>
      <c r="Z93" s="230"/>
      <c r="AA93" s="230"/>
      <c r="AB93" s="230"/>
      <c r="AC93" s="230"/>
      <c r="AD93" s="230"/>
      <c r="AE93" s="230"/>
      <c r="AF93" s="230"/>
      <c r="AG93" s="92"/>
      <c r="AH93" s="92"/>
      <c r="AI93" s="92"/>
      <c r="AJ93" s="92"/>
      <c r="AK93" s="92"/>
      <c r="AL93" s="92"/>
      <c r="AM93" s="92"/>
      <c r="AN93" s="92"/>
      <c r="AO93" s="92"/>
      <c r="AP93" s="92"/>
      <c r="AQ93" s="92"/>
      <c r="AR93" s="231"/>
    </row>
    <row r="94" spans="1:44">
      <c r="A94" s="233">
        <v>43724</v>
      </c>
      <c r="B94" s="234">
        <v>1.1405787037037001</v>
      </c>
      <c r="C94" s="225">
        <v>2335</v>
      </c>
      <c r="D94" s="226">
        <v>1062</v>
      </c>
      <c r="E94" s="226">
        <v>1455</v>
      </c>
      <c r="F94" s="226">
        <v>2895</v>
      </c>
      <c r="G94" s="226">
        <v>1840</v>
      </c>
      <c r="H94" s="226">
        <v>2135</v>
      </c>
      <c r="I94" s="226">
        <v>3376</v>
      </c>
      <c r="J94" s="226">
        <v>3447</v>
      </c>
      <c r="K94" s="226">
        <v>3597</v>
      </c>
      <c r="L94" s="107"/>
      <c r="M94" s="160"/>
      <c r="N94" s="160"/>
      <c r="O94" s="160"/>
      <c r="P94" s="160"/>
      <c r="Q94" s="160"/>
      <c r="R94" s="160"/>
      <c r="S94" s="160"/>
      <c r="T94" s="160"/>
      <c r="U94" s="232">
        <f t="shared" ref="U94" si="74">STDEV(L93:T93)/SQRT(COUNT(L93:T93))</f>
        <v>204.91458456744886</v>
      </c>
      <c r="V94" s="57"/>
      <c r="W94" s="230"/>
      <c r="X94" s="230"/>
      <c r="Y94" s="230"/>
      <c r="Z94" s="230"/>
      <c r="AA94" s="230"/>
      <c r="AB94" s="230"/>
      <c r="AC94" s="230"/>
      <c r="AD94" s="230"/>
      <c r="AE94" s="230"/>
      <c r="AF94" s="230"/>
      <c r="AG94" s="92"/>
      <c r="AH94" s="92"/>
      <c r="AI94" s="92"/>
      <c r="AJ94" s="92"/>
      <c r="AK94" s="92"/>
      <c r="AL94" s="92"/>
      <c r="AM94" s="92"/>
      <c r="AN94" s="92"/>
      <c r="AO94" s="92"/>
      <c r="AP94" s="92"/>
      <c r="AQ94" s="92"/>
      <c r="AR94" s="231"/>
    </row>
    <row r="95" spans="1:44">
      <c r="A95" s="233">
        <v>43724</v>
      </c>
      <c r="B95" s="234">
        <v>1.15446759259259</v>
      </c>
      <c r="C95" s="225">
        <v>2793</v>
      </c>
      <c r="D95" s="226">
        <v>2628</v>
      </c>
      <c r="E95" s="226">
        <v>2692</v>
      </c>
      <c r="F95" s="226">
        <v>2251</v>
      </c>
      <c r="G95" s="226">
        <v>1964</v>
      </c>
      <c r="H95" s="226">
        <v>2044</v>
      </c>
      <c r="I95" s="226">
        <v>3241</v>
      </c>
      <c r="J95" s="226">
        <v>2673</v>
      </c>
      <c r="K95" s="226">
        <v>2643</v>
      </c>
      <c r="L95" s="107"/>
      <c r="M95" s="160"/>
      <c r="N95" s="160"/>
      <c r="O95" s="160"/>
      <c r="P95" s="160"/>
      <c r="Q95" s="160"/>
      <c r="R95" s="160"/>
      <c r="S95" s="160"/>
      <c r="T95" s="160"/>
      <c r="U95" s="232"/>
      <c r="V95" s="57"/>
      <c r="W95" s="230"/>
      <c r="X95" s="230"/>
      <c r="Y95" s="230"/>
      <c r="Z95" s="230"/>
      <c r="AA95" s="230"/>
      <c r="AB95" s="230"/>
      <c r="AC95" s="230"/>
      <c r="AD95" s="230"/>
      <c r="AE95" s="230"/>
      <c r="AF95" s="230"/>
      <c r="AG95" s="92"/>
      <c r="AH95" s="92"/>
      <c r="AI95" s="92"/>
      <c r="AJ95" s="92"/>
      <c r="AK95" s="92"/>
      <c r="AL95" s="92"/>
      <c r="AM95" s="92"/>
      <c r="AN95" s="92"/>
      <c r="AO95" s="92"/>
      <c r="AP95" s="92"/>
      <c r="AQ95" s="92"/>
      <c r="AR95" s="231"/>
    </row>
    <row r="96" spans="1:44">
      <c r="A96" s="233">
        <v>43724</v>
      </c>
      <c r="B96" s="234">
        <v>1.16835648148148</v>
      </c>
      <c r="C96" s="225">
        <v>3252</v>
      </c>
      <c r="D96" s="226">
        <v>2603</v>
      </c>
      <c r="E96" s="226">
        <v>1994</v>
      </c>
      <c r="F96" s="226">
        <v>2075</v>
      </c>
      <c r="G96" s="226">
        <v>1899</v>
      </c>
      <c r="H96" s="226">
        <v>3338</v>
      </c>
      <c r="I96" s="226">
        <v>2680</v>
      </c>
      <c r="J96" s="226">
        <v>2684</v>
      </c>
      <c r="K96" s="226">
        <v>2654</v>
      </c>
      <c r="L96" s="107">
        <f t="shared" ref="L96:P96" si="75">AVERAGE(C96:C98)</f>
        <v>2473</v>
      </c>
      <c r="M96" s="160">
        <f t="shared" si="75"/>
        <v>2282</v>
      </c>
      <c r="N96" s="160">
        <f t="shared" si="75"/>
        <v>2583</v>
      </c>
      <c r="O96" s="160">
        <f t="shared" si="75"/>
        <v>2336.6666666666665</v>
      </c>
      <c r="P96" s="160">
        <f t="shared" si="75"/>
        <v>2225.6666666666665</v>
      </c>
      <c r="Q96" s="160">
        <f t="shared" ref="Q96" si="76">AVERAGE(H96:H98)</f>
        <v>2890</v>
      </c>
      <c r="R96" s="160">
        <f t="shared" ref="R96" si="77">AVERAGE(I96:I98)</f>
        <v>2451.6666666666665</v>
      </c>
      <c r="S96" s="160">
        <f t="shared" ref="S96" si="78">AVERAGE(J96:J98)</f>
        <v>3011</v>
      </c>
      <c r="T96" s="160">
        <f t="shared" ref="T96" si="79">AVERAGE(K96:K98)</f>
        <v>2217</v>
      </c>
      <c r="U96" s="232">
        <f t="shared" ref="U96" si="80">AVERAGE(L96:T96)</f>
        <v>2496.6666666666665</v>
      </c>
      <c r="V96" s="57"/>
      <c r="W96" s="230"/>
      <c r="X96" s="230"/>
      <c r="Y96" s="230"/>
      <c r="Z96" s="230"/>
      <c r="AA96" s="230"/>
      <c r="AB96" s="230"/>
      <c r="AC96" s="230"/>
      <c r="AD96" s="230"/>
      <c r="AE96" s="230"/>
      <c r="AF96" s="230"/>
      <c r="AG96" s="92"/>
      <c r="AH96" s="92"/>
      <c r="AI96" s="92"/>
      <c r="AJ96" s="92"/>
      <c r="AK96" s="92"/>
      <c r="AL96" s="92"/>
      <c r="AM96" s="92"/>
      <c r="AN96" s="92"/>
      <c r="AO96" s="92"/>
      <c r="AP96" s="92"/>
      <c r="AQ96" s="92"/>
      <c r="AR96" s="231"/>
    </row>
    <row r="97" spans="1:44">
      <c r="A97" s="233">
        <v>43724</v>
      </c>
      <c r="B97" s="234">
        <v>1.1822453703703699</v>
      </c>
      <c r="C97" s="225">
        <v>2284</v>
      </c>
      <c r="D97" s="226">
        <v>1518</v>
      </c>
      <c r="E97" s="226">
        <v>2859</v>
      </c>
      <c r="F97" s="226">
        <v>2665</v>
      </c>
      <c r="G97" s="226">
        <v>2329</v>
      </c>
      <c r="H97" s="226">
        <v>2903</v>
      </c>
      <c r="I97" s="226">
        <v>2400</v>
      </c>
      <c r="J97" s="226">
        <v>2534</v>
      </c>
      <c r="K97" s="226">
        <v>2025</v>
      </c>
      <c r="L97" s="107"/>
      <c r="M97" s="160"/>
      <c r="N97" s="160"/>
      <c r="O97" s="160"/>
      <c r="P97" s="160"/>
      <c r="Q97" s="160"/>
      <c r="R97" s="160"/>
      <c r="S97" s="160"/>
      <c r="T97" s="160"/>
      <c r="U97" s="232">
        <f t="shared" ref="U97" si="81">STDEV(L96:T96)/SQRT(COUNT(L96:T96))</f>
        <v>95.206257575232669</v>
      </c>
      <c r="V97" s="57"/>
      <c r="W97" s="230"/>
      <c r="X97" s="230"/>
      <c r="Y97" s="230"/>
      <c r="Z97" s="230"/>
      <c r="AA97" s="230"/>
      <c r="AB97" s="230"/>
      <c r="AC97" s="230"/>
      <c r="AD97" s="230"/>
      <c r="AE97" s="230"/>
      <c r="AF97" s="230"/>
      <c r="AG97" s="92"/>
      <c r="AH97" s="92"/>
      <c r="AI97" s="92"/>
      <c r="AJ97" s="92"/>
      <c r="AK97" s="92"/>
      <c r="AL97" s="92"/>
      <c r="AM97" s="92"/>
      <c r="AN97" s="92"/>
      <c r="AO97" s="92"/>
      <c r="AP97" s="92"/>
      <c r="AQ97" s="92"/>
      <c r="AR97" s="231"/>
    </row>
    <row r="98" spans="1:44">
      <c r="A98" s="233">
        <v>43724</v>
      </c>
      <c r="B98" s="234">
        <v>1.1961342592592601</v>
      </c>
      <c r="C98" s="225">
        <v>1883</v>
      </c>
      <c r="D98" s="226">
        <v>2725</v>
      </c>
      <c r="E98" s="226">
        <v>2896</v>
      </c>
      <c r="F98" s="226">
        <v>2270</v>
      </c>
      <c r="G98" s="226">
        <v>2449</v>
      </c>
      <c r="H98" s="226">
        <v>2429</v>
      </c>
      <c r="I98" s="226">
        <v>2275</v>
      </c>
      <c r="J98" s="226">
        <v>3815</v>
      </c>
      <c r="K98" s="226">
        <v>1972</v>
      </c>
      <c r="L98" s="107"/>
      <c r="M98" s="160"/>
      <c r="N98" s="160"/>
      <c r="O98" s="160"/>
      <c r="P98" s="160"/>
      <c r="Q98" s="160"/>
      <c r="R98" s="160"/>
      <c r="S98" s="160"/>
      <c r="T98" s="160"/>
      <c r="U98" s="232"/>
      <c r="V98" s="57"/>
      <c r="W98" s="230"/>
      <c r="X98" s="230"/>
      <c r="Y98" s="230"/>
      <c r="Z98" s="230"/>
      <c r="AA98" s="230"/>
      <c r="AB98" s="230"/>
      <c r="AC98" s="230"/>
      <c r="AD98" s="230"/>
      <c r="AE98" s="230"/>
      <c r="AF98" s="230"/>
      <c r="AG98" s="92"/>
      <c r="AH98" s="92"/>
      <c r="AI98" s="92"/>
      <c r="AJ98" s="92"/>
      <c r="AK98" s="92"/>
      <c r="AL98" s="92"/>
      <c r="AM98" s="92"/>
      <c r="AN98" s="92"/>
      <c r="AO98" s="92"/>
      <c r="AP98" s="92"/>
      <c r="AQ98" s="92"/>
      <c r="AR98" s="231"/>
    </row>
    <row r="99" spans="1:44">
      <c r="A99" s="233">
        <v>43724</v>
      </c>
      <c r="B99" s="234">
        <v>1.21002314814815</v>
      </c>
      <c r="C99" s="225">
        <v>1840</v>
      </c>
      <c r="D99" s="226">
        <v>2647</v>
      </c>
      <c r="E99" s="226">
        <v>2422</v>
      </c>
      <c r="F99" s="226">
        <v>3225</v>
      </c>
      <c r="G99" s="226">
        <v>1921</v>
      </c>
      <c r="H99" s="226">
        <v>2078</v>
      </c>
      <c r="I99" s="226">
        <v>3011</v>
      </c>
      <c r="J99" s="226">
        <v>3359</v>
      </c>
      <c r="K99" s="226">
        <v>4127</v>
      </c>
      <c r="L99" s="107">
        <f t="shared" ref="L99:P99" si="82">AVERAGE(C99:C101)</f>
        <v>2662.3333333333335</v>
      </c>
      <c r="M99" s="160">
        <f t="shared" si="82"/>
        <v>1884</v>
      </c>
      <c r="N99" s="160">
        <f t="shared" si="82"/>
        <v>2154</v>
      </c>
      <c r="O99" s="160">
        <f t="shared" si="82"/>
        <v>2756</v>
      </c>
      <c r="P99" s="160">
        <f t="shared" si="82"/>
        <v>2723</v>
      </c>
      <c r="Q99" s="160">
        <f t="shared" ref="Q99" si="83">AVERAGE(H99:H101)</f>
        <v>2256.6666666666665</v>
      </c>
      <c r="R99" s="160">
        <f t="shared" ref="R99" si="84">AVERAGE(I99:I101)</f>
        <v>2879</v>
      </c>
      <c r="S99" s="160">
        <f t="shared" ref="S99" si="85">AVERAGE(J99:J101)</f>
        <v>3060</v>
      </c>
      <c r="T99" s="160">
        <f t="shared" ref="T99" si="86">AVERAGE(K99:K101)</f>
        <v>2960.6666666666665</v>
      </c>
      <c r="U99" s="232">
        <f t="shared" ref="U99" si="87">AVERAGE(L99:T99)</f>
        <v>2592.8518518518522</v>
      </c>
      <c r="V99" s="57"/>
      <c r="W99" s="230"/>
      <c r="X99" s="230"/>
      <c r="Y99" s="230"/>
      <c r="Z99" s="230"/>
      <c r="AA99" s="230"/>
      <c r="AB99" s="230"/>
      <c r="AC99" s="230"/>
      <c r="AD99" s="230"/>
      <c r="AE99" s="230"/>
      <c r="AF99" s="230"/>
      <c r="AG99" s="92"/>
      <c r="AH99" s="92"/>
      <c r="AI99" s="92"/>
      <c r="AJ99" s="92"/>
      <c r="AK99" s="92"/>
      <c r="AL99" s="92"/>
      <c r="AM99" s="92"/>
      <c r="AN99" s="92"/>
      <c r="AO99" s="92"/>
      <c r="AP99" s="92"/>
      <c r="AQ99" s="92"/>
      <c r="AR99" s="231"/>
    </row>
    <row r="100" spans="1:44">
      <c r="A100" s="233">
        <v>43724</v>
      </c>
      <c r="B100" s="234">
        <v>1.22391203703704</v>
      </c>
      <c r="C100" s="225">
        <v>3150</v>
      </c>
      <c r="D100" s="226">
        <v>1761</v>
      </c>
      <c r="E100" s="226">
        <v>1889</v>
      </c>
      <c r="F100" s="226">
        <v>3061</v>
      </c>
      <c r="G100" s="226">
        <v>2509</v>
      </c>
      <c r="H100" s="226">
        <v>2720</v>
      </c>
      <c r="I100" s="226">
        <v>3353</v>
      </c>
      <c r="J100" s="226">
        <v>2283</v>
      </c>
      <c r="K100" s="226">
        <v>2463</v>
      </c>
      <c r="L100" s="107"/>
      <c r="M100" s="160"/>
      <c r="N100" s="160"/>
      <c r="O100" s="160"/>
      <c r="P100" s="160"/>
      <c r="Q100" s="160"/>
      <c r="R100" s="160"/>
      <c r="S100" s="160"/>
      <c r="T100" s="160"/>
      <c r="U100" s="232">
        <f t="shared" ref="U100" si="88">STDEV(L99:T99)/SQRT(COUNT(L99:T99))</f>
        <v>133.9497108406492</v>
      </c>
      <c r="V100" s="57"/>
      <c r="W100" s="230"/>
      <c r="X100" s="230"/>
      <c r="Y100" s="230"/>
      <c r="Z100" s="230"/>
      <c r="AA100" s="230"/>
      <c r="AB100" s="230"/>
      <c r="AC100" s="230"/>
      <c r="AD100" s="230"/>
      <c r="AE100" s="230"/>
      <c r="AF100" s="230"/>
      <c r="AG100" s="92"/>
      <c r="AH100" s="92"/>
      <c r="AI100" s="92"/>
      <c r="AJ100" s="92"/>
      <c r="AK100" s="92"/>
      <c r="AL100" s="92"/>
      <c r="AM100" s="92"/>
      <c r="AN100" s="92"/>
      <c r="AO100" s="92"/>
      <c r="AP100" s="92"/>
      <c r="AQ100" s="92"/>
      <c r="AR100" s="231"/>
    </row>
    <row r="101" spans="1:44">
      <c r="A101" s="233">
        <v>43724</v>
      </c>
      <c r="B101" s="234">
        <v>1.2378009259259199</v>
      </c>
      <c r="C101" s="225">
        <v>2997</v>
      </c>
      <c r="D101" s="226">
        <v>1244</v>
      </c>
      <c r="E101" s="226">
        <v>2151</v>
      </c>
      <c r="F101" s="226">
        <v>1982</v>
      </c>
      <c r="G101" s="226">
        <v>3739</v>
      </c>
      <c r="H101" s="226">
        <v>1972</v>
      </c>
      <c r="I101" s="226">
        <v>2273</v>
      </c>
      <c r="J101" s="226">
        <v>3538</v>
      </c>
      <c r="K101" s="226">
        <v>2292</v>
      </c>
      <c r="L101" s="107"/>
      <c r="M101" s="160"/>
      <c r="N101" s="160"/>
      <c r="O101" s="160"/>
      <c r="P101" s="160"/>
      <c r="Q101" s="160"/>
      <c r="R101" s="160"/>
      <c r="S101" s="160"/>
      <c r="T101" s="160"/>
      <c r="U101" s="232"/>
      <c r="V101" s="57"/>
      <c r="W101" s="230"/>
      <c r="X101" s="230"/>
      <c r="Y101" s="230"/>
      <c r="Z101" s="230"/>
      <c r="AA101" s="230"/>
      <c r="AB101" s="230"/>
      <c r="AC101" s="230"/>
      <c r="AD101" s="230"/>
      <c r="AE101" s="230"/>
      <c r="AF101" s="230"/>
      <c r="AG101" s="92"/>
      <c r="AH101" s="92"/>
      <c r="AI101" s="92"/>
      <c r="AJ101" s="92"/>
      <c r="AK101" s="92"/>
      <c r="AL101" s="92"/>
      <c r="AM101" s="92"/>
      <c r="AN101" s="92"/>
      <c r="AO101" s="92"/>
      <c r="AP101" s="92"/>
      <c r="AQ101" s="92"/>
      <c r="AR101" s="231"/>
    </row>
    <row r="102" spans="1:44">
      <c r="A102" s="223">
        <v>43724</v>
      </c>
      <c r="B102" s="224">
        <v>1.2516898148148099</v>
      </c>
      <c r="C102" s="225">
        <v>1957</v>
      </c>
      <c r="D102" s="226">
        <v>1712</v>
      </c>
      <c r="E102" s="226">
        <v>2446</v>
      </c>
      <c r="F102" s="226">
        <v>2803</v>
      </c>
      <c r="G102" s="226">
        <v>2409</v>
      </c>
      <c r="H102" s="226">
        <v>1847</v>
      </c>
      <c r="I102" s="226">
        <v>2907</v>
      </c>
      <c r="J102" s="226">
        <v>2414</v>
      </c>
      <c r="K102" s="226">
        <v>1876</v>
      </c>
      <c r="L102" s="107">
        <f t="shared" ref="L102:P102" si="89">AVERAGE(C102:C104)</f>
        <v>2187.6666666666665</v>
      </c>
      <c r="M102" s="160">
        <f t="shared" si="89"/>
        <v>1920</v>
      </c>
      <c r="N102" s="160">
        <f t="shared" si="89"/>
        <v>2246.6666666666665</v>
      </c>
      <c r="O102" s="160">
        <f t="shared" si="89"/>
        <v>2368</v>
      </c>
      <c r="P102" s="160">
        <f t="shared" si="89"/>
        <v>2476</v>
      </c>
      <c r="Q102" s="160">
        <f t="shared" ref="Q102" si="90">AVERAGE(H102:H104)</f>
        <v>1834.3333333333333</v>
      </c>
      <c r="R102" s="160">
        <f t="shared" ref="R102" si="91">AVERAGE(I102:I104)</f>
        <v>2407</v>
      </c>
      <c r="S102" s="160">
        <f t="shared" ref="S102" si="92">AVERAGE(J102:J104)</f>
        <v>2341.3333333333335</v>
      </c>
      <c r="T102" s="160">
        <f t="shared" ref="T102" si="93">AVERAGE(K102:K104)</f>
        <v>2331.6666666666665</v>
      </c>
      <c r="U102" s="232">
        <f t="shared" ref="U102" si="94">AVERAGE(L102:T102)</f>
        <v>2234.7407407407409</v>
      </c>
      <c r="V102" s="57"/>
      <c r="W102" s="230"/>
      <c r="X102" s="230"/>
      <c r="Y102" s="230"/>
      <c r="Z102" s="230"/>
      <c r="AA102" s="230"/>
      <c r="AB102" s="230"/>
      <c r="AC102" s="230"/>
      <c r="AD102" s="230"/>
      <c r="AE102" s="230"/>
      <c r="AF102" s="230"/>
      <c r="AG102" s="92"/>
      <c r="AH102" s="92"/>
      <c r="AI102" s="92"/>
      <c r="AJ102" s="92"/>
      <c r="AK102" s="92"/>
      <c r="AL102" s="92"/>
      <c r="AM102" s="92"/>
      <c r="AN102" s="92"/>
      <c r="AO102" s="92"/>
      <c r="AP102" s="92"/>
      <c r="AQ102" s="92"/>
      <c r="AR102" s="231"/>
    </row>
    <row r="103" spans="1:44">
      <c r="A103" s="223">
        <v>43724</v>
      </c>
      <c r="B103" s="224">
        <v>1.2655787037037001</v>
      </c>
      <c r="C103" s="225">
        <v>2679</v>
      </c>
      <c r="D103" s="226">
        <v>2263</v>
      </c>
      <c r="E103" s="226">
        <v>2603</v>
      </c>
      <c r="F103" s="226">
        <v>2547</v>
      </c>
      <c r="G103" s="226">
        <v>2683</v>
      </c>
      <c r="H103" s="226">
        <v>1836</v>
      </c>
      <c r="I103" s="226">
        <v>2239</v>
      </c>
      <c r="J103" s="226">
        <v>2390</v>
      </c>
      <c r="K103" s="226">
        <v>2592</v>
      </c>
      <c r="L103" s="107"/>
      <c r="M103" s="160"/>
      <c r="N103" s="160"/>
      <c r="O103" s="160"/>
      <c r="P103" s="160"/>
      <c r="Q103" s="160"/>
      <c r="R103" s="160"/>
      <c r="S103" s="160"/>
      <c r="T103" s="160"/>
      <c r="U103" s="232">
        <f t="shared" ref="U103" si="95">STDEV(L102:T102)/SQRT(COUNT(L102:T102))</f>
        <v>73.422289854391479</v>
      </c>
      <c r="V103" s="57"/>
      <c r="W103" s="230"/>
      <c r="X103" s="230"/>
      <c r="Y103" s="230"/>
      <c r="Z103" s="230"/>
      <c r="AA103" s="230"/>
      <c r="AB103" s="230"/>
      <c r="AC103" s="230"/>
      <c r="AD103" s="230"/>
      <c r="AE103" s="230"/>
      <c r="AF103" s="230"/>
      <c r="AG103" s="92"/>
      <c r="AH103" s="92"/>
      <c r="AI103" s="92"/>
      <c r="AJ103" s="92"/>
      <c r="AK103" s="92"/>
      <c r="AL103" s="92"/>
      <c r="AM103" s="92"/>
      <c r="AN103" s="92"/>
      <c r="AO103" s="92"/>
      <c r="AP103" s="92"/>
      <c r="AQ103" s="92"/>
      <c r="AR103" s="231"/>
    </row>
    <row r="104" spans="1:44">
      <c r="A104" s="223">
        <v>43724</v>
      </c>
      <c r="B104" s="224">
        <v>1.27946759259259</v>
      </c>
      <c r="C104" s="225">
        <v>1927</v>
      </c>
      <c r="D104" s="226">
        <v>1785</v>
      </c>
      <c r="E104" s="226">
        <v>1691</v>
      </c>
      <c r="F104" s="226">
        <v>1754</v>
      </c>
      <c r="G104" s="226">
        <v>2336</v>
      </c>
      <c r="H104" s="226">
        <v>1820</v>
      </c>
      <c r="I104" s="226">
        <v>2075</v>
      </c>
      <c r="J104" s="226">
        <v>2220</v>
      </c>
      <c r="K104" s="226">
        <v>2527</v>
      </c>
      <c r="L104" s="107"/>
      <c r="M104" s="160"/>
      <c r="N104" s="160"/>
      <c r="O104" s="160"/>
      <c r="P104" s="160"/>
      <c r="Q104" s="160"/>
      <c r="R104" s="160"/>
      <c r="S104" s="160"/>
      <c r="T104" s="160"/>
      <c r="U104" s="232"/>
      <c r="V104" s="57"/>
      <c r="W104" s="230"/>
      <c r="X104" s="230"/>
      <c r="Y104" s="230"/>
      <c r="Z104" s="230"/>
      <c r="AA104" s="230"/>
      <c r="AB104" s="230"/>
      <c r="AC104" s="230"/>
      <c r="AD104" s="230"/>
      <c r="AE104" s="230"/>
      <c r="AF104" s="230"/>
      <c r="AG104" s="92"/>
      <c r="AH104" s="92"/>
      <c r="AI104" s="92"/>
      <c r="AJ104" s="92"/>
      <c r="AK104" s="92"/>
      <c r="AL104" s="92"/>
      <c r="AM104" s="92"/>
      <c r="AN104" s="92"/>
      <c r="AO104" s="92"/>
      <c r="AP104" s="92"/>
      <c r="AQ104" s="92"/>
      <c r="AR104" s="231"/>
    </row>
    <row r="105" spans="1:44">
      <c r="A105" s="223">
        <v>43724</v>
      </c>
      <c r="B105" s="224">
        <v>1.29335648148148</v>
      </c>
      <c r="C105" s="225">
        <v>1662</v>
      </c>
      <c r="D105" s="226">
        <v>1200</v>
      </c>
      <c r="E105" s="226">
        <v>1439</v>
      </c>
      <c r="F105" s="226">
        <v>2491</v>
      </c>
      <c r="G105" s="226">
        <v>1956</v>
      </c>
      <c r="H105" s="226">
        <v>3465</v>
      </c>
      <c r="I105" s="226">
        <v>1986</v>
      </c>
      <c r="J105" s="226">
        <v>3908</v>
      </c>
      <c r="K105" s="226">
        <v>2151</v>
      </c>
      <c r="L105" s="107">
        <f t="shared" ref="L105:P105" si="96">AVERAGE(C105:C107)</f>
        <v>2159</v>
      </c>
      <c r="M105" s="160">
        <f t="shared" si="96"/>
        <v>1550</v>
      </c>
      <c r="N105" s="160">
        <f t="shared" si="96"/>
        <v>1840.3333333333333</v>
      </c>
      <c r="O105" s="160">
        <f t="shared" si="96"/>
        <v>2457</v>
      </c>
      <c r="P105" s="160">
        <f t="shared" si="96"/>
        <v>2042</v>
      </c>
      <c r="Q105" s="160">
        <f t="shared" ref="Q105" si="97">AVERAGE(H105:H107)</f>
        <v>3075.6666666666665</v>
      </c>
      <c r="R105" s="160">
        <f t="shared" ref="R105" si="98">AVERAGE(I105:I107)</f>
        <v>2131.6666666666665</v>
      </c>
      <c r="S105" s="160">
        <f t="shared" ref="S105" si="99">AVERAGE(J105:J107)</f>
        <v>2911.3333333333335</v>
      </c>
      <c r="T105" s="160">
        <f t="shared" ref="T105" si="100">AVERAGE(K105:K107)</f>
        <v>2566.3333333333335</v>
      </c>
      <c r="U105" s="232">
        <f t="shared" ref="U105" si="101">AVERAGE(L105:T105)</f>
        <v>2303.703703703703</v>
      </c>
      <c r="V105" s="57"/>
      <c r="W105" s="230"/>
      <c r="X105" s="230"/>
      <c r="Y105" s="230"/>
      <c r="Z105" s="230"/>
      <c r="AA105" s="230"/>
      <c r="AB105" s="230"/>
      <c r="AC105" s="230"/>
      <c r="AD105" s="230"/>
      <c r="AE105" s="230"/>
      <c r="AF105" s="230"/>
      <c r="AG105" s="92"/>
      <c r="AH105" s="92"/>
      <c r="AI105" s="92"/>
      <c r="AJ105" s="92"/>
      <c r="AK105" s="92"/>
      <c r="AL105" s="92"/>
      <c r="AM105" s="92"/>
      <c r="AN105" s="92"/>
      <c r="AO105" s="92"/>
      <c r="AP105" s="92"/>
      <c r="AQ105" s="92"/>
      <c r="AR105" s="231"/>
    </row>
    <row r="106" spans="1:44">
      <c r="A106" s="223">
        <v>43724</v>
      </c>
      <c r="B106" s="224">
        <v>1.3072453703703699</v>
      </c>
      <c r="C106" s="225">
        <v>2391</v>
      </c>
      <c r="D106" s="226">
        <v>1114</v>
      </c>
      <c r="E106" s="226">
        <v>1355</v>
      </c>
      <c r="F106" s="226">
        <v>1703</v>
      </c>
      <c r="G106" s="226">
        <v>2295</v>
      </c>
      <c r="H106" s="226">
        <v>2690</v>
      </c>
      <c r="I106" s="226">
        <v>1748</v>
      </c>
      <c r="J106" s="226">
        <v>2675</v>
      </c>
      <c r="K106" s="226">
        <v>3658</v>
      </c>
      <c r="L106" s="107"/>
      <c r="M106" s="160"/>
      <c r="N106" s="160"/>
      <c r="O106" s="160"/>
      <c r="P106" s="160"/>
      <c r="Q106" s="160"/>
      <c r="R106" s="160"/>
      <c r="S106" s="160"/>
      <c r="T106" s="160"/>
      <c r="U106" s="232">
        <f t="shared" ref="U106" si="102">STDEV(L105:T105)/SQRT(COUNT(L105:T105))</f>
        <v>164.96720067234068</v>
      </c>
      <c r="V106" s="57"/>
      <c r="W106" s="230"/>
      <c r="X106" s="230"/>
      <c r="Y106" s="230"/>
      <c r="Z106" s="230"/>
      <c r="AA106" s="230"/>
      <c r="AB106" s="230"/>
      <c r="AC106" s="230"/>
      <c r="AD106" s="230"/>
      <c r="AE106" s="230"/>
      <c r="AF106" s="230"/>
      <c r="AG106" s="92"/>
      <c r="AH106" s="92"/>
      <c r="AI106" s="92"/>
      <c r="AJ106" s="92"/>
      <c r="AK106" s="92"/>
      <c r="AL106" s="92"/>
      <c r="AM106" s="92"/>
      <c r="AN106" s="92"/>
      <c r="AO106" s="92"/>
      <c r="AP106" s="92"/>
      <c r="AQ106" s="92"/>
      <c r="AR106" s="231"/>
    </row>
    <row r="107" spans="1:44">
      <c r="A107" s="223">
        <v>43724</v>
      </c>
      <c r="B107" s="224">
        <v>1.3211342592592601</v>
      </c>
      <c r="C107" s="225">
        <v>2424</v>
      </c>
      <c r="D107" s="226">
        <v>2336</v>
      </c>
      <c r="E107" s="226">
        <v>2727</v>
      </c>
      <c r="F107" s="226">
        <v>3177</v>
      </c>
      <c r="G107" s="226">
        <v>1875</v>
      </c>
      <c r="H107" s="226">
        <v>3072</v>
      </c>
      <c r="I107" s="226">
        <v>2661</v>
      </c>
      <c r="J107" s="226">
        <v>2151</v>
      </c>
      <c r="K107" s="226">
        <v>1890</v>
      </c>
      <c r="L107" s="107"/>
      <c r="M107" s="160"/>
      <c r="N107" s="160"/>
      <c r="O107" s="160"/>
      <c r="P107" s="160"/>
      <c r="Q107" s="160"/>
      <c r="R107" s="160"/>
      <c r="S107" s="160"/>
      <c r="T107" s="160"/>
      <c r="U107" s="232"/>
      <c r="V107" s="57"/>
      <c r="W107" s="230"/>
      <c r="X107" s="230"/>
      <c r="Y107" s="230"/>
      <c r="Z107" s="230"/>
      <c r="AA107" s="230"/>
      <c r="AB107" s="230"/>
      <c r="AC107" s="230"/>
      <c r="AD107" s="230"/>
      <c r="AE107" s="230"/>
      <c r="AF107" s="230"/>
      <c r="AG107" s="92"/>
      <c r="AH107" s="92"/>
      <c r="AI107" s="92"/>
      <c r="AJ107" s="92"/>
      <c r="AK107" s="92"/>
      <c r="AL107" s="92"/>
      <c r="AM107" s="92"/>
      <c r="AN107" s="92"/>
      <c r="AO107" s="92"/>
      <c r="AP107" s="92"/>
      <c r="AQ107" s="92"/>
      <c r="AR107" s="231"/>
    </row>
    <row r="108" spans="1:44">
      <c r="A108" s="223">
        <v>43724</v>
      </c>
      <c r="B108" s="224">
        <v>1.33502314814815</v>
      </c>
      <c r="C108" s="225">
        <v>1613</v>
      </c>
      <c r="D108" s="226">
        <v>2349</v>
      </c>
      <c r="E108" s="226">
        <v>2462</v>
      </c>
      <c r="F108" s="226">
        <v>2735</v>
      </c>
      <c r="G108" s="226">
        <v>1818</v>
      </c>
      <c r="H108" s="226">
        <v>1873</v>
      </c>
      <c r="I108" s="226">
        <v>2297</v>
      </c>
      <c r="J108" s="226">
        <v>2080</v>
      </c>
      <c r="K108" s="226">
        <v>2306</v>
      </c>
      <c r="L108" s="107">
        <f t="shared" ref="L108:P108" si="103">AVERAGE(C108:C110)</f>
        <v>1727.6666666666667</v>
      </c>
      <c r="M108" s="160">
        <f t="shared" si="103"/>
        <v>1714.6666666666667</v>
      </c>
      <c r="N108" s="160">
        <f t="shared" si="103"/>
        <v>1802.6666666666667</v>
      </c>
      <c r="O108" s="160">
        <f t="shared" si="103"/>
        <v>2086.3333333333335</v>
      </c>
      <c r="P108" s="160">
        <f t="shared" si="103"/>
        <v>2221.6666666666665</v>
      </c>
      <c r="Q108" s="160">
        <f t="shared" ref="Q108" si="104">AVERAGE(H108:H110)</f>
        <v>2148.6666666666665</v>
      </c>
      <c r="R108" s="160">
        <f t="shared" ref="R108" si="105">AVERAGE(I108:I110)</f>
        <v>2095</v>
      </c>
      <c r="S108" s="160">
        <f t="shared" ref="S108" si="106">AVERAGE(J108:J110)</f>
        <v>2811</v>
      </c>
      <c r="T108" s="160">
        <f t="shared" ref="T108" si="107">AVERAGE(K108:K110)</f>
        <v>2191.3333333333335</v>
      </c>
      <c r="U108" s="232">
        <f t="shared" ref="U108" si="108">AVERAGE(L108:T108)</f>
        <v>2088.7777777777774</v>
      </c>
      <c r="V108" s="57"/>
      <c r="W108" s="230"/>
      <c r="X108" s="230"/>
      <c r="Y108" s="230"/>
      <c r="Z108" s="230"/>
      <c r="AA108" s="230"/>
      <c r="AB108" s="230"/>
      <c r="AC108" s="230"/>
      <c r="AD108" s="230"/>
      <c r="AE108" s="230"/>
      <c r="AF108" s="230"/>
      <c r="AG108" s="92"/>
      <c r="AH108" s="92"/>
      <c r="AI108" s="92"/>
      <c r="AJ108" s="92"/>
      <c r="AK108" s="92"/>
      <c r="AL108" s="92"/>
      <c r="AM108" s="92"/>
      <c r="AN108" s="92"/>
      <c r="AO108" s="92"/>
      <c r="AP108" s="92"/>
      <c r="AQ108" s="92"/>
      <c r="AR108" s="231"/>
    </row>
    <row r="109" spans="1:44">
      <c r="A109" s="223">
        <v>43724</v>
      </c>
      <c r="B109" s="224">
        <v>1.34891203703704</v>
      </c>
      <c r="C109" s="225">
        <v>1744</v>
      </c>
      <c r="D109" s="226">
        <v>1413</v>
      </c>
      <c r="E109" s="226">
        <v>1460</v>
      </c>
      <c r="F109" s="226">
        <v>1778</v>
      </c>
      <c r="G109" s="226">
        <v>2008</v>
      </c>
      <c r="H109" s="226">
        <v>1550</v>
      </c>
      <c r="I109" s="226">
        <v>2107</v>
      </c>
      <c r="J109" s="226">
        <v>3856</v>
      </c>
      <c r="K109" s="226">
        <v>2111</v>
      </c>
      <c r="L109" s="107"/>
      <c r="M109" s="160"/>
      <c r="N109" s="160"/>
      <c r="O109" s="160"/>
      <c r="P109" s="160"/>
      <c r="Q109" s="160"/>
      <c r="R109" s="160"/>
      <c r="S109" s="160"/>
      <c r="T109" s="160"/>
      <c r="U109" s="232">
        <f t="shared" ref="U109" si="109">STDEV(L108:T108)/SQRT(COUNT(L108:T108))</f>
        <v>112.15275627794834</v>
      </c>
      <c r="V109" s="57"/>
      <c r="W109" s="230"/>
      <c r="X109" s="230"/>
      <c r="Y109" s="230"/>
      <c r="Z109" s="230"/>
      <c r="AA109" s="230"/>
      <c r="AB109" s="230"/>
      <c r="AC109" s="230"/>
      <c r="AD109" s="230"/>
      <c r="AE109" s="230"/>
      <c r="AF109" s="230"/>
      <c r="AG109" s="92"/>
      <c r="AH109" s="92"/>
      <c r="AI109" s="92"/>
      <c r="AJ109" s="92"/>
      <c r="AK109" s="92"/>
      <c r="AL109" s="92"/>
      <c r="AM109" s="92"/>
      <c r="AN109" s="92"/>
      <c r="AO109" s="92"/>
      <c r="AP109" s="92"/>
      <c r="AQ109" s="92"/>
      <c r="AR109" s="231"/>
    </row>
    <row r="110" spans="1:44">
      <c r="A110" s="223">
        <v>43724</v>
      </c>
      <c r="B110" s="224">
        <v>1.3628009259259199</v>
      </c>
      <c r="C110" s="225">
        <v>1826</v>
      </c>
      <c r="D110" s="226">
        <v>1382</v>
      </c>
      <c r="E110" s="226">
        <v>1486</v>
      </c>
      <c r="F110" s="226">
        <v>1746</v>
      </c>
      <c r="G110" s="226">
        <v>2839</v>
      </c>
      <c r="H110" s="226">
        <v>3023</v>
      </c>
      <c r="I110" s="226">
        <v>1881</v>
      </c>
      <c r="J110" s="226">
        <v>2497</v>
      </c>
      <c r="K110" s="226">
        <v>2157</v>
      </c>
      <c r="L110" s="107"/>
      <c r="M110" s="160"/>
      <c r="N110" s="160"/>
      <c r="O110" s="160"/>
      <c r="P110" s="160"/>
      <c r="Q110" s="160"/>
      <c r="R110" s="160"/>
      <c r="S110" s="160"/>
      <c r="T110" s="160"/>
      <c r="U110" s="232"/>
      <c r="V110" s="57"/>
      <c r="W110" s="230"/>
      <c r="X110" s="230"/>
      <c r="Y110" s="230"/>
      <c r="Z110" s="230"/>
      <c r="AA110" s="230"/>
      <c r="AB110" s="230"/>
      <c r="AC110" s="230"/>
      <c r="AD110" s="230"/>
      <c r="AE110" s="230"/>
      <c r="AF110" s="230"/>
      <c r="AG110" s="92"/>
      <c r="AH110" s="92"/>
      <c r="AI110" s="92"/>
      <c r="AJ110" s="92"/>
      <c r="AK110" s="92"/>
      <c r="AL110" s="92"/>
      <c r="AM110" s="92"/>
      <c r="AN110" s="92"/>
      <c r="AO110" s="92"/>
      <c r="AP110" s="92"/>
      <c r="AQ110" s="92"/>
      <c r="AR110" s="231"/>
    </row>
    <row r="111" spans="1:44">
      <c r="A111" s="223">
        <v>43724</v>
      </c>
      <c r="B111" s="224">
        <v>1.3766898148148099</v>
      </c>
      <c r="C111" s="225">
        <v>1593</v>
      </c>
      <c r="D111" s="226">
        <v>1360</v>
      </c>
      <c r="E111" s="226">
        <v>2604</v>
      </c>
      <c r="F111" s="226">
        <v>3119</v>
      </c>
      <c r="G111" s="226">
        <v>2000</v>
      </c>
      <c r="H111" s="226">
        <v>3069</v>
      </c>
      <c r="I111" s="226">
        <v>1748</v>
      </c>
      <c r="J111" s="226">
        <v>2044</v>
      </c>
      <c r="K111" s="226">
        <v>4116</v>
      </c>
      <c r="L111" s="107">
        <f t="shared" ref="L111:P111" si="110">AVERAGE(C111:C113)</f>
        <v>2045.6666666666667</v>
      </c>
      <c r="M111" s="160">
        <f t="shared" si="110"/>
        <v>2083.3333333333335</v>
      </c>
      <c r="N111" s="160">
        <f t="shared" si="110"/>
        <v>2251</v>
      </c>
      <c r="O111" s="160">
        <f t="shared" si="110"/>
        <v>2885.6666666666665</v>
      </c>
      <c r="P111" s="160">
        <f t="shared" si="110"/>
        <v>2672.6666666666665</v>
      </c>
      <c r="Q111" s="160">
        <f t="shared" ref="Q111" si="111">AVERAGE(H111:H113)</f>
        <v>2806.6666666666665</v>
      </c>
      <c r="R111" s="160">
        <f t="shared" ref="R111" si="112">AVERAGE(I111:I113)</f>
        <v>2743.6666666666665</v>
      </c>
      <c r="S111" s="160">
        <f t="shared" ref="S111" si="113">AVERAGE(J111:J113)</f>
        <v>2279.3333333333335</v>
      </c>
      <c r="T111" s="160">
        <f t="shared" ref="T111" si="114">AVERAGE(K111:K113)</f>
        <v>3555</v>
      </c>
      <c r="U111" s="232">
        <f t="shared" ref="U111" si="115">AVERAGE(L111:T111)</f>
        <v>2591.4444444444439</v>
      </c>
      <c r="V111" s="57"/>
      <c r="W111" s="230"/>
      <c r="X111" s="230"/>
      <c r="Y111" s="230"/>
      <c r="Z111" s="230"/>
      <c r="AA111" s="230"/>
      <c r="AB111" s="230"/>
      <c r="AC111" s="230"/>
      <c r="AD111" s="230"/>
      <c r="AE111" s="230"/>
      <c r="AF111" s="230"/>
      <c r="AG111" s="92"/>
      <c r="AH111" s="92"/>
      <c r="AI111" s="92"/>
      <c r="AJ111" s="92"/>
      <c r="AK111" s="92"/>
      <c r="AL111" s="92"/>
      <c r="AM111" s="92"/>
      <c r="AN111" s="92"/>
      <c r="AO111" s="92"/>
      <c r="AP111" s="92"/>
      <c r="AQ111" s="92"/>
      <c r="AR111" s="231"/>
    </row>
    <row r="112" spans="1:44">
      <c r="A112" s="223">
        <v>43724</v>
      </c>
      <c r="B112" s="224">
        <v>1.3905787037037001</v>
      </c>
      <c r="C112" s="225">
        <v>2145</v>
      </c>
      <c r="D112" s="226">
        <v>1549</v>
      </c>
      <c r="E112" s="226">
        <v>2573</v>
      </c>
      <c r="F112" s="226">
        <v>3560</v>
      </c>
      <c r="G112" s="226">
        <v>3606</v>
      </c>
      <c r="H112" s="226">
        <v>2760</v>
      </c>
      <c r="I112" s="226">
        <v>3615</v>
      </c>
      <c r="J112" s="226">
        <v>2504</v>
      </c>
      <c r="K112" s="226">
        <v>3335</v>
      </c>
      <c r="L112" s="107"/>
      <c r="M112" s="160"/>
      <c r="N112" s="160"/>
      <c r="O112" s="160"/>
      <c r="P112" s="160"/>
      <c r="Q112" s="160"/>
      <c r="R112" s="160"/>
      <c r="S112" s="160"/>
      <c r="T112" s="160"/>
      <c r="U112" s="232">
        <f t="shared" ref="U112" si="116">STDEV(L111:T111)/SQRT(COUNT(L111:T111))</f>
        <v>160.74744396332088</v>
      </c>
      <c r="V112" s="57"/>
      <c r="W112" s="230"/>
      <c r="X112" s="230"/>
      <c r="Y112" s="230"/>
      <c r="Z112" s="230"/>
      <c r="AA112" s="230"/>
      <c r="AB112" s="230"/>
      <c r="AC112" s="230"/>
      <c r="AD112" s="230"/>
      <c r="AE112" s="230"/>
      <c r="AF112" s="230"/>
      <c r="AG112" s="92"/>
      <c r="AH112" s="92"/>
      <c r="AI112" s="92"/>
      <c r="AJ112" s="92"/>
      <c r="AK112" s="92"/>
      <c r="AL112" s="92"/>
      <c r="AM112" s="92"/>
      <c r="AN112" s="92"/>
      <c r="AO112" s="92"/>
      <c r="AP112" s="92"/>
      <c r="AQ112" s="92"/>
      <c r="AR112" s="231"/>
    </row>
    <row r="113" spans="1:44">
      <c r="A113" s="223">
        <v>43724</v>
      </c>
      <c r="B113" s="224">
        <v>1.40446759259259</v>
      </c>
      <c r="C113" s="225">
        <v>2399</v>
      </c>
      <c r="D113" s="226">
        <v>3341</v>
      </c>
      <c r="E113" s="226">
        <v>1576</v>
      </c>
      <c r="F113" s="226">
        <v>1978</v>
      </c>
      <c r="G113" s="226">
        <v>2412</v>
      </c>
      <c r="H113" s="226">
        <v>2591</v>
      </c>
      <c r="I113" s="226">
        <v>2868</v>
      </c>
      <c r="J113" s="226">
        <v>2290</v>
      </c>
      <c r="K113" s="226">
        <v>3214</v>
      </c>
      <c r="L113" s="107"/>
      <c r="M113" s="160"/>
      <c r="N113" s="160"/>
      <c r="O113" s="160"/>
      <c r="P113" s="160"/>
      <c r="Q113" s="160"/>
      <c r="R113" s="160"/>
      <c r="S113" s="160"/>
      <c r="T113" s="160"/>
      <c r="U113" s="232"/>
      <c r="V113" s="57"/>
      <c r="W113" s="230"/>
      <c r="X113" s="230"/>
      <c r="Y113" s="230"/>
      <c r="Z113" s="230"/>
      <c r="AA113" s="230"/>
      <c r="AB113" s="230"/>
      <c r="AC113" s="230"/>
      <c r="AD113" s="230"/>
      <c r="AE113" s="230"/>
      <c r="AF113" s="230"/>
      <c r="AG113" s="92"/>
      <c r="AH113" s="92"/>
      <c r="AI113" s="92"/>
      <c r="AJ113" s="92"/>
      <c r="AK113" s="92"/>
      <c r="AL113" s="92"/>
      <c r="AM113" s="92"/>
      <c r="AN113" s="92"/>
      <c r="AO113" s="92"/>
      <c r="AP113" s="92"/>
      <c r="AQ113" s="92"/>
      <c r="AR113" s="231"/>
    </row>
    <row r="114" spans="1:44">
      <c r="A114" s="223">
        <v>43724</v>
      </c>
      <c r="B114" s="224">
        <v>1.41835648148148</v>
      </c>
      <c r="C114" s="225">
        <v>2222</v>
      </c>
      <c r="D114" s="226">
        <v>2358</v>
      </c>
      <c r="E114" s="226">
        <v>1528</v>
      </c>
      <c r="F114" s="226">
        <v>3120</v>
      </c>
      <c r="G114" s="226">
        <v>1779</v>
      </c>
      <c r="H114" s="226">
        <v>2940</v>
      </c>
      <c r="I114" s="226">
        <v>2096</v>
      </c>
      <c r="J114" s="226">
        <v>3548</v>
      </c>
      <c r="K114" s="226">
        <v>1899</v>
      </c>
      <c r="L114" s="107">
        <f t="shared" ref="L114:P114" si="117">AVERAGE(C114:C116)</f>
        <v>1953.3333333333333</v>
      </c>
      <c r="M114" s="160">
        <f t="shared" si="117"/>
        <v>2183.6666666666665</v>
      </c>
      <c r="N114" s="160">
        <f t="shared" si="117"/>
        <v>2073.6666666666665</v>
      </c>
      <c r="O114" s="160">
        <f t="shared" si="117"/>
        <v>2671.6666666666665</v>
      </c>
      <c r="P114" s="160">
        <f t="shared" si="117"/>
        <v>2184</v>
      </c>
      <c r="Q114" s="160">
        <f t="shared" ref="Q114" si="118">AVERAGE(H114:H116)</f>
        <v>2367.6666666666665</v>
      </c>
      <c r="R114" s="160">
        <f t="shared" ref="R114" si="119">AVERAGE(I114:I116)</f>
        <v>2207.6666666666665</v>
      </c>
      <c r="S114" s="160">
        <f t="shared" ref="S114" si="120">AVERAGE(J114:J116)</f>
        <v>2598</v>
      </c>
      <c r="T114" s="160">
        <f t="shared" ref="T114" si="121">AVERAGE(K114:K116)</f>
        <v>2350.6666666666665</v>
      </c>
      <c r="U114" s="232">
        <f t="shared" ref="U114" si="122">AVERAGE(L114:T114)</f>
        <v>2287.8148148148148</v>
      </c>
      <c r="V114" s="57"/>
      <c r="W114" s="230"/>
      <c r="X114" s="230"/>
      <c r="Y114" s="230"/>
      <c r="Z114" s="230"/>
      <c r="AA114" s="230"/>
      <c r="AB114" s="230"/>
      <c r="AC114" s="230"/>
      <c r="AD114" s="230"/>
      <c r="AE114" s="230"/>
      <c r="AF114" s="230"/>
      <c r="AG114" s="92"/>
      <c r="AH114" s="92"/>
      <c r="AI114" s="92"/>
      <c r="AJ114" s="92"/>
      <c r="AK114" s="92"/>
      <c r="AL114" s="92"/>
      <c r="AM114" s="92"/>
      <c r="AN114" s="92"/>
      <c r="AO114" s="92"/>
      <c r="AP114" s="92"/>
      <c r="AQ114" s="92"/>
      <c r="AR114" s="231"/>
    </row>
    <row r="115" spans="1:44">
      <c r="A115" s="223">
        <v>43724</v>
      </c>
      <c r="B115" s="224">
        <v>1.4322453703703699</v>
      </c>
      <c r="C115" s="225">
        <v>1831</v>
      </c>
      <c r="D115" s="226">
        <v>2408</v>
      </c>
      <c r="E115" s="226">
        <v>2469</v>
      </c>
      <c r="F115" s="226">
        <v>1719</v>
      </c>
      <c r="G115" s="226">
        <v>2368</v>
      </c>
      <c r="H115" s="226">
        <v>2264</v>
      </c>
      <c r="I115" s="226">
        <v>2454</v>
      </c>
      <c r="J115" s="226">
        <v>2162</v>
      </c>
      <c r="K115" s="226">
        <v>3274</v>
      </c>
      <c r="L115" s="107"/>
      <c r="M115" s="160"/>
      <c r="N115" s="160"/>
      <c r="O115" s="160"/>
      <c r="P115" s="160"/>
      <c r="Q115" s="160"/>
      <c r="R115" s="160"/>
      <c r="S115" s="160"/>
      <c r="T115" s="160"/>
      <c r="U115" s="232">
        <f t="shared" ref="U115" si="123">STDEV(L114:T114)/SQRT(COUNT(L114:T114))</f>
        <v>78.14419860126722</v>
      </c>
      <c r="V115" s="57"/>
      <c r="W115" s="230"/>
      <c r="X115" s="230"/>
      <c r="Y115" s="230"/>
      <c r="Z115" s="230"/>
      <c r="AA115" s="230"/>
      <c r="AB115" s="230"/>
      <c r="AC115" s="230"/>
      <c r="AD115" s="230"/>
      <c r="AE115" s="230"/>
      <c r="AF115" s="230"/>
      <c r="AG115" s="92"/>
      <c r="AH115" s="92"/>
      <c r="AI115" s="92"/>
      <c r="AJ115" s="92"/>
      <c r="AK115" s="92"/>
      <c r="AL115" s="92"/>
      <c r="AM115" s="92"/>
      <c r="AN115" s="92"/>
      <c r="AO115" s="92"/>
      <c r="AP115" s="92"/>
      <c r="AQ115" s="92"/>
      <c r="AR115" s="231"/>
    </row>
    <row r="116" spans="1:44">
      <c r="A116" s="223">
        <v>43724</v>
      </c>
      <c r="B116" s="224">
        <v>1.4461342592592601</v>
      </c>
      <c r="C116" s="225">
        <v>1807</v>
      </c>
      <c r="D116" s="226">
        <v>1785</v>
      </c>
      <c r="E116" s="226">
        <v>2224</v>
      </c>
      <c r="F116" s="226">
        <v>3176</v>
      </c>
      <c r="G116" s="226">
        <v>2405</v>
      </c>
      <c r="H116" s="226">
        <v>1899</v>
      </c>
      <c r="I116" s="226">
        <v>2073</v>
      </c>
      <c r="J116" s="226">
        <v>2084</v>
      </c>
      <c r="K116" s="226">
        <v>1879</v>
      </c>
      <c r="L116" s="107"/>
      <c r="M116" s="160"/>
      <c r="N116" s="160"/>
      <c r="O116" s="160"/>
      <c r="P116" s="160"/>
      <c r="Q116" s="160"/>
      <c r="R116" s="160"/>
      <c r="S116" s="160"/>
      <c r="T116" s="160"/>
      <c r="U116" s="232"/>
      <c r="V116" s="57"/>
      <c r="W116" s="230"/>
      <c r="X116" s="230"/>
      <c r="Y116" s="230"/>
      <c r="Z116" s="230"/>
      <c r="AA116" s="230"/>
      <c r="AB116" s="230"/>
      <c r="AC116" s="230"/>
      <c r="AD116" s="230"/>
      <c r="AE116" s="230"/>
      <c r="AF116" s="230"/>
      <c r="AG116" s="92"/>
      <c r="AH116" s="92"/>
      <c r="AI116" s="92"/>
      <c r="AJ116" s="92"/>
      <c r="AK116" s="92"/>
      <c r="AL116" s="92"/>
      <c r="AM116" s="92"/>
      <c r="AN116" s="92"/>
      <c r="AO116" s="92"/>
      <c r="AP116" s="92"/>
      <c r="AQ116" s="92"/>
      <c r="AR116" s="231"/>
    </row>
    <row r="117" spans="1:44">
      <c r="A117" s="223">
        <v>43724</v>
      </c>
      <c r="B117" s="224">
        <v>1.46002314814815</v>
      </c>
      <c r="C117" s="225">
        <v>1598</v>
      </c>
      <c r="D117" s="226">
        <v>1694</v>
      </c>
      <c r="E117" s="226">
        <v>1605</v>
      </c>
      <c r="F117" s="226">
        <v>2618</v>
      </c>
      <c r="G117" s="226">
        <v>1491</v>
      </c>
      <c r="H117" s="226">
        <v>2862</v>
      </c>
      <c r="I117" s="226">
        <v>1783</v>
      </c>
      <c r="J117" s="226">
        <v>2124</v>
      </c>
      <c r="K117" s="226">
        <v>1921</v>
      </c>
      <c r="L117" s="107">
        <f t="shared" ref="L117:P117" si="124">AVERAGE(C117:C119)</f>
        <v>1823</v>
      </c>
      <c r="M117" s="160">
        <f t="shared" si="124"/>
        <v>1444.3333333333333</v>
      </c>
      <c r="N117" s="160">
        <f t="shared" si="124"/>
        <v>1608</v>
      </c>
      <c r="O117" s="160">
        <f t="shared" si="124"/>
        <v>2067</v>
      </c>
      <c r="P117" s="160">
        <f t="shared" si="124"/>
        <v>1887</v>
      </c>
      <c r="Q117" s="160">
        <f t="shared" ref="Q117" si="125">AVERAGE(H117:H119)</f>
        <v>2301.3333333333335</v>
      </c>
      <c r="R117" s="160">
        <f t="shared" ref="R117" si="126">AVERAGE(I117:I119)</f>
        <v>1982</v>
      </c>
      <c r="S117" s="160">
        <f t="shared" ref="S117" si="127">AVERAGE(J117:J119)</f>
        <v>2621.6666666666665</v>
      </c>
      <c r="T117" s="160">
        <f t="shared" ref="T117" si="128">AVERAGE(K117:K119)</f>
        <v>2345.6666666666665</v>
      </c>
      <c r="U117" s="232">
        <f t="shared" ref="U117" si="129">AVERAGE(L117:T117)</f>
        <v>2008.8888888888889</v>
      </c>
      <c r="V117" s="57"/>
      <c r="W117" s="230"/>
      <c r="X117" s="230"/>
      <c r="Y117" s="230"/>
      <c r="Z117" s="230"/>
      <c r="AA117" s="230"/>
      <c r="AB117" s="230"/>
      <c r="AC117" s="230"/>
      <c r="AD117" s="230"/>
      <c r="AE117" s="230"/>
      <c r="AF117" s="230"/>
      <c r="AG117" s="92"/>
      <c r="AH117" s="92"/>
      <c r="AI117" s="92"/>
      <c r="AJ117" s="92"/>
      <c r="AK117" s="92"/>
      <c r="AL117" s="92"/>
      <c r="AM117" s="92"/>
      <c r="AN117" s="92"/>
      <c r="AO117" s="92"/>
      <c r="AP117" s="92"/>
      <c r="AQ117" s="92"/>
      <c r="AR117" s="231"/>
    </row>
    <row r="118" spans="1:44">
      <c r="A118" s="223">
        <v>43724</v>
      </c>
      <c r="B118" s="224">
        <v>1.47391203703703</v>
      </c>
      <c r="C118" s="225">
        <v>1586</v>
      </c>
      <c r="D118" s="226">
        <v>1383</v>
      </c>
      <c r="E118" s="226">
        <v>1677</v>
      </c>
      <c r="F118" s="226">
        <v>1745</v>
      </c>
      <c r="G118" s="226">
        <v>1857</v>
      </c>
      <c r="H118" s="226">
        <v>2102</v>
      </c>
      <c r="I118" s="226">
        <v>2247</v>
      </c>
      <c r="J118" s="226">
        <v>2254</v>
      </c>
      <c r="K118" s="226">
        <v>2077</v>
      </c>
      <c r="L118" s="107"/>
      <c r="M118" s="160"/>
      <c r="N118" s="160"/>
      <c r="O118" s="160"/>
      <c r="P118" s="160"/>
      <c r="Q118" s="160"/>
      <c r="R118" s="160"/>
      <c r="S118" s="160"/>
      <c r="T118" s="160"/>
      <c r="U118" s="232">
        <f t="shared" ref="U118" si="130">STDEV(L117:T117)/SQRT(COUNT(L117:T117))</f>
        <v>124.01758387870291</v>
      </c>
      <c r="V118" s="57"/>
      <c r="W118" s="230"/>
      <c r="X118" s="230"/>
      <c r="Y118" s="230"/>
      <c r="Z118" s="230"/>
      <c r="AA118" s="230"/>
      <c r="AB118" s="230"/>
      <c r="AC118" s="230"/>
      <c r="AD118" s="230"/>
      <c r="AE118" s="230"/>
      <c r="AF118" s="230"/>
      <c r="AG118" s="92"/>
      <c r="AH118" s="92"/>
      <c r="AI118" s="92"/>
      <c r="AJ118" s="92"/>
      <c r="AK118" s="92"/>
      <c r="AL118" s="92"/>
      <c r="AM118" s="92"/>
      <c r="AN118" s="92"/>
      <c r="AO118" s="92"/>
      <c r="AP118" s="92"/>
      <c r="AQ118" s="92"/>
      <c r="AR118" s="231"/>
    </row>
    <row r="119" spans="1:44">
      <c r="A119" s="223">
        <v>43724</v>
      </c>
      <c r="B119" s="224">
        <v>1.4878009259259199</v>
      </c>
      <c r="C119" s="225">
        <v>2285</v>
      </c>
      <c r="D119" s="226">
        <v>1256</v>
      </c>
      <c r="E119" s="226">
        <v>1542</v>
      </c>
      <c r="F119" s="226">
        <v>1838</v>
      </c>
      <c r="G119" s="226">
        <v>2313</v>
      </c>
      <c r="H119" s="226">
        <v>1940</v>
      </c>
      <c r="I119" s="226">
        <v>1916</v>
      </c>
      <c r="J119" s="226">
        <v>3487</v>
      </c>
      <c r="K119" s="226">
        <v>3039</v>
      </c>
      <c r="L119" s="107"/>
      <c r="M119" s="160"/>
      <c r="N119" s="160"/>
      <c r="O119" s="160"/>
      <c r="P119" s="160"/>
      <c r="Q119" s="160"/>
      <c r="R119" s="160"/>
      <c r="S119" s="160"/>
      <c r="T119" s="160"/>
      <c r="U119" s="232"/>
      <c r="V119" s="57"/>
      <c r="W119" s="230"/>
      <c r="X119" s="230"/>
      <c r="Y119" s="230"/>
      <c r="Z119" s="230"/>
      <c r="AA119" s="230"/>
      <c r="AB119" s="230"/>
      <c r="AC119" s="230"/>
      <c r="AD119" s="230"/>
      <c r="AE119" s="230"/>
      <c r="AF119" s="230"/>
      <c r="AG119" s="92"/>
      <c r="AH119" s="92"/>
      <c r="AI119" s="92"/>
      <c r="AJ119" s="92"/>
      <c r="AK119" s="92"/>
      <c r="AL119" s="92"/>
      <c r="AM119" s="92"/>
      <c r="AN119" s="92"/>
      <c r="AO119" s="92"/>
      <c r="AP119" s="92"/>
      <c r="AQ119" s="92"/>
      <c r="AR119" s="231"/>
    </row>
    <row r="120" spans="1:44">
      <c r="A120" s="223">
        <v>43724</v>
      </c>
      <c r="B120" s="224">
        <v>1.5016898148148099</v>
      </c>
      <c r="C120" s="225">
        <v>2322</v>
      </c>
      <c r="D120" s="226">
        <v>2390</v>
      </c>
      <c r="E120" s="226">
        <v>2868</v>
      </c>
      <c r="F120" s="226">
        <v>1875</v>
      </c>
      <c r="G120" s="226">
        <v>1704</v>
      </c>
      <c r="H120" s="226">
        <v>2803</v>
      </c>
      <c r="I120" s="226">
        <v>1850</v>
      </c>
      <c r="J120" s="226">
        <v>2007</v>
      </c>
      <c r="K120" s="226">
        <v>3429</v>
      </c>
      <c r="L120" s="107">
        <f t="shared" ref="L120:P120" si="131">AVERAGE(C120:C122)</f>
        <v>2614.3333333333335</v>
      </c>
      <c r="M120" s="160">
        <f t="shared" si="131"/>
        <v>1646</v>
      </c>
      <c r="N120" s="160">
        <f t="shared" si="131"/>
        <v>1974.3333333333333</v>
      </c>
      <c r="O120" s="160">
        <f t="shared" si="131"/>
        <v>2171.6666666666665</v>
      </c>
      <c r="P120" s="160">
        <f t="shared" si="131"/>
        <v>1830</v>
      </c>
      <c r="Q120" s="160">
        <f t="shared" ref="Q120" si="132">AVERAGE(H120:H122)</f>
        <v>2507.3333333333335</v>
      </c>
      <c r="R120" s="160">
        <f t="shared" ref="R120" si="133">AVERAGE(I120:I122)</f>
        <v>2198.6666666666665</v>
      </c>
      <c r="S120" s="160">
        <f t="shared" ref="S120" si="134">AVERAGE(J120:J122)</f>
        <v>2038</v>
      </c>
      <c r="T120" s="160">
        <f t="shared" ref="T120" si="135">AVERAGE(K120:K122)</f>
        <v>2491.3333333333335</v>
      </c>
      <c r="U120" s="232">
        <f t="shared" ref="U120" si="136">AVERAGE(L120:T120)</f>
        <v>2163.5185185185187</v>
      </c>
      <c r="V120" s="57"/>
      <c r="W120" s="230"/>
      <c r="X120" s="230"/>
      <c r="Y120" s="230"/>
      <c r="Z120" s="230"/>
      <c r="AA120" s="230"/>
      <c r="AB120" s="230"/>
      <c r="AC120" s="230"/>
      <c r="AD120" s="230"/>
      <c r="AE120" s="230"/>
      <c r="AF120" s="230"/>
      <c r="AG120" s="92"/>
      <c r="AH120" s="92"/>
      <c r="AI120" s="92"/>
      <c r="AJ120" s="92"/>
      <c r="AK120" s="92"/>
      <c r="AL120" s="92"/>
      <c r="AM120" s="92"/>
      <c r="AN120" s="92"/>
      <c r="AO120" s="92"/>
      <c r="AP120" s="92"/>
      <c r="AQ120" s="92"/>
      <c r="AR120" s="231"/>
    </row>
    <row r="121" spans="1:44">
      <c r="A121" s="223">
        <v>43724</v>
      </c>
      <c r="B121" s="224">
        <v>1.5155787037037001</v>
      </c>
      <c r="C121" s="225">
        <v>2748</v>
      </c>
      <c r="D121" s="226">
        <v>1214</v>
      </c>
      <c r="E121" s="226">
        <v>1426</v>
      </c>
      <c r="F121" s="226">
        <v>1873</v>
      </c>
      <c r="G121" s="226">
        <v>1773</v>
      </c>
      <c r="H121" s="226">
        <v>2956</v>
      </c>
      <c r="I121" s="226">
        <v>2952</v>
      </c>
      <c r="J121" s="226">
        <v>2133</v>
      </c>
      <c r="K121" s="226">
        <v>1945</v>
      </c>
      <c r="L121" s="107"/>
      <c r="M121" s="160"/>
      <c r="N121" s="160"/>
      <c r="O121" s="160"/>
      <c r="P121" s="160"/>
      <c r="Q121" s="160"/>
      <c r="R121" s="160"/>
      <c r="S121" s="160"/>
      <c r="T121" s="160"/>
      <c r="U121" s="232">
        <f t="shared" ref="U121" si="137">STDEV(L120:T120)/SQRT(COUNT(L120:T120))</f>
        <v>109.34228327063848</v>
      </c>
      <c r="V121" s="57"/>
      <c r="W121" s="230"/>
      <c r="X121" s="230"/>
      <c r="Y121" s="230"/>
      <c r="Z121" s="230"/>
      <c r="AA121" s="230"/>
      <c r="AB121" s="230"/>
      <c r="AC121" s="230"/>
      <c r="AD121" s="230"/>
      <c r="AE121" s="230"/>
      <c r="AF121" s="230"/>
      <c r="AG121" s="92"/>
      <c r="AH121" s="92"/>
      <c r="AI121" s="92"/>
      <c r="AJ121" s="92"/>
      <c r="AK121" s="92"/>
      <c r="AL121" s="92"/>
      <c r="AM121" s="92"/>
      <c r="AN121" s="92"/>
      <c r="AO121" s="92"/>
      <c r="AP121" s="92"/>
      <c r="AQ121" s="92"/>
      <c r="AR121" s="231"/>
    </row>
    <row r="122" spans="1:44">
      <c r="A122" s="223">
        <v>43724</v>
      </c>
      <c r="B122" s="224">
        <v>1.52946759259259</v>
      </c>
      <c r="C122" s="225">
        <v>2773</v>
      </c>
      <c r="D122" s="226">
        <v>1334</v>
      </c>
      <c r="E122" s="226">
        <v>1629</v>
      </c>
      <c r="F122" s="226">
        <v>2767</v>
      </c>
      <c r="G122" s="226">
        <v>2013</v>
      </c>
      <c r="H122" s="226">
        <v>1763</v>
      </c>
      <c r="I122" s="226">
        <v>1794</v>
      </c>
      <c r="J122" s="226">
        <v>1974</v>
      </c>
      <c r="K122" s="226">
        <v>2100</v>
      </c>
      <c r="L122" s="107"/>
      <c r="M122" s="160"/>
      <c r="N122" s="160"/>
      <c r="O122" s="160"/>
      <c r="P122" s="160"/>
      <c r="Q122" s="160"/>
      <c r="R122" s="160"/>
      <c r="S122" s="160"/>
      <c r="T122" s="160"/>
      <c r="U122" s="232"/>
      <c r="V122" s="57"/>
      <c r="W122" s="230"/>
      <c r="X122" s="230"/>
      <c r="Y122" s="230"/>
      <c r="Z122" s="230"/>
      <c r="AA122" s="230"/>
      <c r="AB122" s="230"/>
      <c r="AC122" s="230"/>
      <c r="AD122" s="230"/>
      <c r="AE122" s="230"/>
      <c r="AF122" s="230"/>
      <c r="AG122" s="92"/>
      <c r="AH122" s="92"/>
      <c r="AI122" s="92"/>
      <c r="AJ122" s="92"/>
      <c r="AK122" s="92"/>
      <c r="AL122" s="92"/>
      <c r="AM122" s="92"/>
      <c r="AN122" s="92"/>
      <c r="AO122" s="92"/>
      <c r="AP122" s="92"/>
      <c r="AQ122" s="92"/>
      <c r="AR122" s="231"/>
    </row>
    <row r="123" spans="1:44">
      <c r="A123" s="223">
        <v>43724</v>
      </c>
      <c r="B123" s="224">
        <v>1.54335648148148</v>
      </c>
      <c r="C123" s="225">
        <v>2176</v>
      </c>
      <c r="D123" s="226">
        <v>1430</v>
      </c>
      <c r="E123" s="226">
        <v>1597</v>
      </c>
      <c r="F123" s="226">
        <v>1756</v>
      </c>
      <c r="G123" s="226">
        <v>1893</v>
      </c>
      <c r="H123" s="226">
        <v>2461</v>
      </c>
      <c r="I123" s="226">
        <v>1609</v>
      </c>
      <c r="J123" s="226">
        <v>3037</v>
      </c>
      <c r="K123" s="226">
        <v>2065</v>
      </c>
      <c r="L123" s="107">
        <f t="shared" ref="L123:P123" si="138">AVERAGE(C123:C125)</f>
        <v>1969.6666666666667</v>
      </c>
      <c r="M123" s="160">
        <f t="shared" si="138"/>
        <v>1862.6666666666667</v>
      </c>
      <c r="N123" s="160">
        <f t="shared" si="138"/>
        <v>2168</v>
      </c>
      <c r="O123" s="160">
        <f t="shared" si="138"/>
        <v>2146.6666666666665</v>
      </c>
      <c r="P123" s="160">
        <f t="shared" si="138"/>
        <v>1941</v>
      </c>
      <c r="Q123" s="160">
        <f t="shared" ref="Q123" si="139">AVERAGE(H123:H125)</f>
        <v>2121.6666666666665</v>
      </c>
      <c r="R123" s="160">
        <f t="shared" ref="R123" si="140">AVERAGE(I123:I125)</f>
        <v>1695.3333333333333</v>
      </c>
      <c r="S123" s="160">
        <f t="shared" ref="S123" si="141">AVERAGE(J123:J125)</f>
        <v>2483</v>
      </c>
      <c r="T123" s="160">
        <f t="shared" ref="T123" si="142">AVERAGE(K123:K125)</f>
        <v>1950.3333333333333</v>
      </c>
      <c r="U123" s="232">
        <f t="shared" ref="U123" si="143">AVERAGE(L123:T123)</f>
        <v>2037.5925925925924</v>
      </c>
      <c r="V123" s="57"/>
      <c r="W123" s="230"/>
      <c r="X123" s="230"/>
      <c r="Y123" s="230"/>
      <c r="Z123" s="230"/>
      <c r="AA123" s="230"/>
      <c r="AB123" s="230"/>
      <c r="AC123" s="230"/>
      <c r="AD123" s="230"/>
      <c r="AE123" s="230"/>
      <c r="AF123" s="230"/>
      <c r="AG123" s="92"/>
      <c r="AH123" s="92"/>
      <c r="AI123" s="92"/>
      <c r="AJ123" s="92"/>
      <c r="AK123" s="92"/>
      <c r="AL123" s="92"/>
      <c r="AM123" s="92"/>
      <c r="AN123" s="92"/>
      <c r="AO123" s="92"/>
      <c r="AP123" s="92"/>
      <c r="AQ123" s="92"/>
      <c r="AR123" s="231"/>
    </row>
    <row r="124" spans="1:44">
      <c r="A124" s="223">
        <v>43724</v>
      </c>
      <c r="B124" s="224">
        <v>1.5572453703703699</v>
      </c>
      <c r="C124" s="225">
        <v>1892</v>
      </c>
      <c r="D124" s="226">
        <v>1614</v>
      </c>
      <c r="E124" s="226">
        <v>2569</v>
      </c>
      <c r="F124" s="226">
        <v>1925</v>
      </c>
      <c r="G124" s="226">
        <v>1818</v>
      </c>
      <c r="H124" s="226">
        <v>1964</v>
      </c>
      <c r="I124" s="226">
        <v>1672</v>
      </c>
      <c r="J124" s="226">
        <v>2292</v>
      </c>
      <c r="K124" s="226">
        <v>1670</v>
      </c>
      <c r="L124" s="107"/>
      <c r="M124" s="160"/>
      <c r="N124" s="160"/>
      <c r="O124" s="160"/>
      <c r="P124" s="160"/>
      <c r="Q124" s="160"/>
      <c r="R124" s="160"/>
      <c r="S124" s="160"/>
      <c r="T124" s="160"/>
      <c r="U124" s="232">
        <f t="shared" ref="U124" si="144">STDEV(L123:T123)/SQRT(COUNT(L123:T123))</f>
        <v>74.875653664324886</v>
      </c>
      <c r="V124" s="57"/>
      <c r="W124" s="230"/>
      <c r="X124" s="230"/>
      <c r="Y124" s="230"/>
      <c r="Z124" s="230"/>
      <c r="AA124" s="230"/>
      <c r="AB124" s="230"/>
      <c r="AC124" s="230"/>
      <c r="AD124" s="230"/>
      <c r="AE124" s="230"/>
      <c r="AF124" s="230"/>
      <c r="AG124" s="92"/>
      <c r="AH124" s="92"/>
      <c r="AI124" s="92"/>
      <c r="AJ124" s="92"/>
      <c r="AK124" s="92"/>
      <c r="AL124" s="92"/>
      <c r="AM124" s="92"/>
      <c r="AN124" s="92"/>
      <c r="AO124" s="92"/>
      <c r="AP124" s="92"/>
      <c r="AQ124" s="92"/>
      <c r="AR124" s="231"/>
    </row>
    <row r="125" spans="1:44">
      <c r="A125" s="223">
        <v>43724</v>
      </c>
      <c r="B125" s="224">
        <v>1.5711342592592601</v>
      </c>
      <c r="C125" s="225">
        <v>1841</v>
      </c>
      <c r="D125" s="226">
        <v>2544</v>
      </c>
      <c r="E125" s="226">
        <v>2338</v>
      </c>
      <c r="F125" s="226">
        <v>2759</v>
      </c>
      <c r="G125" s="226">
        <v>2112</v>
      </c>
      <c r="H125" s="226">
        <v>1940</v>
      </c>
      <c r="I125" s="226">
        <v>1805</v>
      </c>
      <c r="J125" s="226">
        <v>2120</v>
      </c>
      <c r="K125" s="226">
        <v>2116</v>
      </c>
      <c r="L125" s="107"/>
      <c r="M125" s="160"/>
      <c r="N125" s="160"/>
      <c r="O125" s="160"/>
      <c r="P125" s="160"/>
      <c r="Q125" s="160"/>
      <c r="R125" s="160"/>
      <c r="S125" s="160"/>
      <c r="T125" s="160"/>
      <c r="U125" s="232"/>
      <c r="V125" s="57"/>
      <c r="W125" s="230"/>
      <c r="X125" s="230"/>
      <c r="Y125" s="230"/>
      <c r="Z125" s="230"/>
      <c r="AA125" s="230"/>
      <c r="AB125" s="230"/>
      <c r="AC125" s="230"/>
      <c r="AD125" s="230"/>
      <c r="AE125" s="230"/>
      <c r="AF125" s="230"/>
      <c r="AG125" s="92"/>
      <c r="AH125" s="92"/>
      <c r="AI125" s="92"/>
      <c r="AJ125" s="92"/>
      <c r="AK125" s="92"/>
      <c r="AL125" s="92"/>
      <c r="AM125" s="92"/>
      <c r="AN125" s="92"/>
      <c r="AO125" s="92"/>
      <c r="AP125" s="92"/>
      <c r="AQ125" s="92"/>
      <c r="AR125" s="231"/>
    </row>
    <row r="126" spans="1:44">
      <c r="A126" s="223">
        <v>43724</v>
      </c>
      <c r="B126" s="224">
        <v>1.58502314814815</v>
      </c>
      <c r="C126" s="225">
        <v>1640</v>
      </c>
      <c r="D126" s="226">
        <v>1500</v>
      </c>
      <c r="E126" s="226">
        <v>1712</v>
      </c>
      <c r="F126" s="226">
        <v>1870</v>
      </c>
      <c r="G126" s="226">
        <v>1619</v>
      </c>
      <c r="H126" s="226">
        <v>3234</v>
      </c>
      <c r="I126" s="226">
        <v>2088</v>
      </c>
      <c r="J126" s="226">
        <v>2178</v>
      </c>
      <c r="K126" s="226">
        <v>2126</v>
      </c>
      <c r="L126" s="107">
        <f t="shared" ref="L126:P126" si="145">AVERAGE(C126:C128)</f>
        <v>2070</v>
      </c>
      <c r="M126" s="160">
        <f t="shared" si="145"/>
        <v>1457.6666666666667</v>
      </c>
      <c r="N126" s="160">
        <f t="shared" si="145"/>
        <v>1663.6666666666667</v>
      </c>
      <c r="O126" s="160">
        <f t="shared" si="145"/>
        <v>2037</v>
      </c>
      <c r="P126" s="160">
        <f t="shared" si="145"/>
        <v>1788.3333333333333</v>
      </c>
      <c r="Q126" s="160">
        <f t="shared" ref="Q126" si="146">AVERAGE(H126:H128)</f>
        <v>2565</v>
      </c>
      <c r="R126" s="160">
        <f t="shared" ref="R126" si="147">AVERAGE(I126:I128)</f>
        <v>2458.6666666666665</v>
      </c>
      <c r="S126" s="160">
        <f t="shared" ref="S126" si="148">AVERAGE(J126:J128)</f>
        <v>2286</v>
      </c>
      <c r="T126" s="160">
        <f t="shared" ref="T126" si="149">AVERAGE(K126:K128)</f>
        <v>2588.3333333333335</v>
      </c>
      <c r="U126" s="232">
        <f t="shared" ref="U126" si="150">AVERAGE(L126:T126)</f>
        <v>2101.6296296296296</v>
      </c>
      <c r="V126" s="57"/>
      <c r="W126" s="230"/>
      <c r="X126" s="230"/>
      <c r="Y126" s="230"/>
      <c r="Z126" s="230"/>
      <c r="AA126" s="230"/>
      <c r="AB126" s="230"/>
      <c r="AC126" s="230"/>
      <c r="AD126" s="230"/>
      <c r="AE126" s="230"/>
      <c r="AF126" s="230"/>
      <c r="AG126" s="92"/>
      <c r="AH126" s="92"/>
      <c r="AI126" s="92"/>
      <c r="AJ126" s="92"/>
      <c r="AK126" s="92"/>
      <c r="AL126" s="92"/>
      <c r="AM126" s="92"/>
      <c r="AN126" s="92"/>
      <c r="AO126" s="92"/>
      <c r="AP126" s="92"/>
      <c r="AQ126" s="92"/>
      <c r="AR126" s="231"/>
    </row>
    <row r="127" spans="1:44">
      <c r="A127" s="223">
        <v>43724</v>
      </c>
      <c r="B127" s="224">
        <v>1.59891203703703</v>
      </c>
      <c r="C127" s="225">
        <v>2509</v>
      </c>
      <c r="D127" s="226">
        <v>1413</v>
      </c>
      <c r="E127" s="226">
        <v>1714</v>
      </c>
      <c r="F127" s="226">
        <v>2400</v>
      </c>
      <c r="G127" s="226">
        <v>1709</v>
      </c>
      <c r="H127" s="226">
        <v>2049</v>
      </c>
      <c r="I127" s="226">
        <v>3190</v>
      </c>
      <c r="J127" s="226">
        <v>2352</v>
      </c>
      <c r="K127" s="226">
        <v>2828</v>
      </c>
      <c r="L127" s="107"/>
      <c r="M127" s="160"/>
      <c r="N127" s="160"/>
      <c r="O127" s="160"/>
      <c r="P127" s="160"/>
      <c r="Q127" s="160"/>
      <c r="R127" s="160"/>
      <c r="S127" s="160"/>
      <c r="T127" s="160"/>
      <c r="U127" s="232">
        <f t="shared" ref="U127" si="151">STDEV(L126:T126)/SQRT(COUNT(L126:T126))</f>
        <v>135.54890061583603</v>
      </c>
      <c r="V127" s="57"/>
      <c r="W127" s="230"/>
      <c r="X127" s="230"/>
      <c r="Y127" s="230"/>
      <c r="Z127" s="230"/>
      <c r="AA127" s="230"/>
      <c r="AB127" s="230"/>
      <c r="AC127" s="230"/>
      <c r="AD127" s="230"/>
      <c r="AE127" s="230"/>
      <c r="AF127" s="230"/>
      <c r="AG127" s="92"/>
      <c r="AH127" s="92"/>
      <c r="AI127" s="92"/>
      <c r="AJ127" s="92"/>
      <c r="AK127" s="92"/>
      <c r="AL127" s="92"/>
      <c r="AM127" s="92"/>
      <c r="AN127" s="92"/>
      <c r="AO127" s="92"/>
      <c r="AP127" s="92"/>
      <c r="AQ127" s="92"/>
      <c r="AR127" s="231"/>
    </row>
    <row r="128" spans="1:44">
      <c r="A128" s="223">
        <v>43724</v>
      </c>
      <c r="B128" s="224">
        <v>1.6128009259259199</v>
      </c>
      <c r="C128" s="225">
        <v>2061</v>
      </c>
      <c r="D128" s="226">
        <v>1460</v>
      </c>
      <c r="E128" s="226">
        <v>1565</v>
      </c>
      <c r="F128" s="226">
        <v>1841</v>
      </c>
      <c r="G128" s="226">
        <v>2037</v>
      </c>
      <c r="H128" s="226">
        <v>2412</v>
      </c>
      <c r="I128" s="226">
        <v>2098</v>
      </c>
      <c r="J128" s="226">
        <v>2328</v>
      </c>
      <c r="K128" s="226">
        <v>2811</v>
      </c>
      <c r="L128" s="107"/>
      <c r="M128" s="160"/>
      <c r="N128" s="160"/>
      <c r="O128" s="160"/>
      <c r="P128" s="160"/>
      <c r="Q128" s="160"/>
      <c r="R128" s="160"/>
      <c r="S128" s="160"/>
      <c r="T128" s="160"/>
      <c r="U128" s="232"/>
      <c r="V128" s="57"/>
      <c r="W128" s="230"/>
      <c r="X128" s="230"/>
      <c r="Y128" s="230"/>
      <c r="Z128" s="230"/>
      <c r="AA128" s="230"/>
      <c r="AB128" s="230"/>
      <c r="AC128" s="230"/>
      <c r="AD128" s="230"/>
      <c r="AE128" s="230"/>
      <c r="AF128" s="230"/>
      <c r="AG128" s="92"/>
      <c r="AH128" s="92"/>
      <c r="AI128" s="92"/>
      <c r="AJ128" s="92"/>
      <c r="AK128" s="92"/>
      <c r="AL128" s="92"/>
      <c r="AM128" s="92"/>
      <c r="AN128" s="92"/>
      <c r="AO128" s="92"/>
      <c r="AP128" s="92"/>
      <c r="AQ128" s="92"/>
      <c r="AR128" s="231"/>
    </row>
    <row r="129" spans="1:44">
      <c r="A129" s="223">
        <v>43724</v>
      </c>
      <c r="B129" s="224">
        <v>1.6266898148148099</v>
      </c>
      <c r="C129" s="225">
        <v>2066</v>
      </c>
      <c r="D129" s="226">
        <v>1518</v>
      </c>
      <c r="E129" s="226">
        <v>2334</v>
      </c>
      <c r="F129" s="226">
        <v>1824</v>
      </c>
      <c r="G129" s="226">
        <v>1792</v>
      </c>
      <c r="H129" s="226">
        <v>2174</v>
      </c>
      <c r="I129" s="226">
        <v>2258</v>
      </c>
      <c r="J129" s="226">
        <v>2492</v>
      </c>
      <c r="K129" s="226">
        <v>2041</v>
      </c>
      <c r="L129" s="107">
        <f t="shared" ref="L129:P129" si="152">AVERAGE(C129:C131)</f>
        <v>2216.3333333333335</v>
      </c>
      <c r="M129" s="160">
        <f t="shared" si="152"/>
        <v>1459.6666666666667</v>
      </c>
      <c r="N129" s="160">
        <f t="shared" si="152"/>
        <v>1965.3333333333333</v>
      </c>
      <c r="O129" s="160">
        <f t="shared" si="152"/>
        <v>2237.3333333333335</v>
      </c>
      <c r="P129" s="160">
        <f t="shared" si="152"/>
        <v>1998</v>
      </c>
      <c r="Q129" s="160">
        <f t="shared" ref="Q129" si="153">AVERAGE(H129:H131)</f>
        <v>2146.6666666666665</v>
      </c>
      <c r="R129" s="160">
        <f t="shared" ref="R129" si="154">AVERAGE(I129:I131)</f>
        <v>1969</v>
      </c>
      <c r="S129" s="160">
        <f t="shared" ref="S129" si="155">AVERAGE(J129:J131)</f>
        <v>2329.3333333333335</v>
      </c>
      <c r="T129" s="160">
        <f t="shared" ref="T129" si="156">AVERAGE(K129:K131)</f>
        <v>2082.6666666666665</v>
      </c>
      <c r="U129" s="232">
        <f t="shared" ref="U129" si="157">AVERAGE(L129:T129)</f>
        <v>2044.9259259259259</v>
      </c>
      <c r="V129" s="57"/>
      <c r="W129" s="230"/>
      <c r="X129" s="230"/>
      <c r="Y129" s="230"/>
      <c r="Z129" s="230"/>
      <c r="AA129" s="230"/>
      <c r="AB129" s="230"/>
      <c r="AC129" s="230"/>
      <c r="AD129" s="230"/>
      <c r="AE129" s="230"/>
      <c r="AF129" s="230"/>
      <c r="AG129" s="92"/>
      <c r="AH129" s="92"/>
      <c r="AI129" s="92"/>
      <c r="AJ129" s="92"/>
      <c r="AK129" s="92"/>
      <c r="AL129" s="92"/>
      <c r="AM129" s="92"/>
      <c r="AN129" s="92"/>
      <c r="AO129" s="92"/>
      <c r="AP129" s="92"/>
      <c r="AQ129" s="92"/>
      <c r="AR129" s="231"/>
    </row>
    <row r="130" spans="1:44">
      <c r="A130" s="223">
        <v>43724</v>
      </c>
      <c r="B130" s="224">
        <v>1.6405787037037001</v>
      </c>
      <c r="C130" s="225">
        <v>1968</v>
      </c>
      <c r="D130" s="226">
        <v>1581</v>
      </c>
      <c r="E130" s="226">
        <v>1858</v>
      </c>
      <c r="F130" s="226">
        <v>2610</v>
      </c>
      <c r="G130" s="226">
        <v>2308</v>
      </c>
      <c r="H130" s="226">
        <v>2055</v>
      </c>
      <c r="I130" s="226">
        <v>1743</v>
      </c>
      <c r="J130" s="226">
        <v>1944</v>
      </c>
      <c r="K130" s="226">
        <v>1861</v>
      </c>
      <c r="L130" s="107"/>
      <c r="M130" s="160"/>
      <c r="N130" s="160"/>
      <c r="O130" s="160"/>
      <c r="P130" s="160"/>
      <c r="Q130" s="160"/>
      <c r="R130" s="160"/>
      <c r="S130" s="160"/>
      <c r="T130" s="160"/>
      <c r="U130" s="232">
        <f t="shared" ref="U130" si="158">STDEV(L129:T129)/SQRT(COUNT(L129:T129))</f>
        <v>84.647503988085404</v>
      </c>
      <c r="V130" s="57"/>
      <c r="W130" s="230"/>
      <c r="X130" s="230"/>
      <c r="Y130" s="230"/>
      <c r="Z130" s="230"/>
      <c r="AA130" s="230"/>
      <c r="AB130" s="230"/>
      <c r="AC130" s="230"/>
      <c r="AD130" s="230"/>
      <c r="AE130" s="230"/>
      <c r="AF130" s="230"/>
      <c r="AG130" s="92"/>
      <c r="AH130" s="92"/>
      <c r="AI130" s="92"/>
      <c r="AJ130" s="92"/>
      <c r="AK130" s="92"/>
      <c r="AL130" s="92"/>
      <c r="AM130" s="92"/>
      <c r="AN130" s="92"/>
      <c r="AO130" s="92"/>
      <c r="AP130" s="92"/>
      <c r="AQ130" s="92"/>
      <c r="AR130" s="231"/>
    </row>
    <row r="131" spans="1:44">
      <c r="A131" s="223">
        <v>43724</v>
      </c>
      <c r="B131" s="224">
        <v>1.65446759259259</v>
      </c>
      <c r="C131" s="225">
        <v>2615</v>
      </c>
      <c r="D131" s="226">
        <v>1280</v>
      </c>
      <c r="E131" s="226">
        <v>1704</v>
      </c>
      <c r="F131" s="226">
        <v>2278</v>
      </c>
      <c r="G131" s="226">
        <v>1894</v>
      </c>
      <c r="H131" s="226">
        <v>2211</v>
      </c>
      <c r="I131" s="226">
        <v>1906</v>
      </c>
      <c r="J131" s="226">
        <v>2552</v>
      </c>
      <c r="K131" s="226">
        <v>2346</v>
      </c>
      <c r="L131" s="107"/>
      <c r="M131" s="160"/>
      <c r="N131" s="160"/>
      <c r="O131" s="160"/>
      <c r="P131" s="160"/>
      <c r="Q131" s="160"/>
      <c r="R131" s="160"/>
      <c r="S131" s="160"/>
      <c r="T131" s="160"/>
      <c r="U131" s="232"/>
      <c r="V131" s="57"/>
      <c r="W131" s="230"/>
      <c r="X131" s="230"/>
      <c r="Y131" s="230"/>
      <c r="Z131" s="230"/>
      <c r="AA131" s="230"/>
      <c r="AB131" s="230"/>
      <c r="AC131" s="230"/>
      <c r="AD131" s="230"/>
      <c r="AE131" s="230"/>
      <c r="AF131" s="230"/>
      <c r="AG131" s="92"/>
      <c r="AH131" s="92"/>
      <c r="AI131" s="92"/>
      <c r="AJ131" s="92"/>
      <c r="AK131" s="92"/>
      <c r="AL131" s="92"/>
      <c r="AM131" s="92"/>
      <c r="AN131" s="92"/>
      <c r="AO131" s="92"/>
      <c r="AP131" s="92"/>
      <c r="AQ131" s="92"/>
      <c r="AR131" s="231"/>
    </row>
    <row r="132" spans="1:44">
      <c r="A132" s="223">
        <v>43724</v>
      </c>
      <c r="B132" s="224">
        <v>1.66835648148148</v>
      </c>
      <c r="C132" s="225">
        <v>2071</v>
      </c>
      <c r="D132" s="226">
        <v>1629</v>
      </c>
      <c r="E132" s="226">
        <v>1649</v>
      </c>
      <c r="F132" s="226">
        <v>1969</v>
      </c>
      <c r="G132" s="226">
        <v>2060</v>
      </c>
      <c r="H132" s="226">
        <v>3152</v>
      </c>
      <c r="I132" s="226">
        <v>2567</v>
      </c>
      <c r="J132" s="226">
        <v>2056</v>
      </c>
      <c r="K132" s="226">
        <v>3706</v>
      </c>
      <c r="L132" s="107">
        <f t="shared" ref="L132:P132" si="159">AVERAGE(C132:C134)</f>
        <v>2210.6666666666665</v>
      </c>
      <c r="M132" s="160">
        <f t="shared" si="159"/>
        <v>2146.6666666666665</v>
      </c>
      <c r="N132" s="160">
        <f t="shared" si="159"/>
        <v>2096</v>
      </c>
      <c r="O132" s="160">
        <f t="shared" si="159"/>
        <v>2661.3333333333335</v>
      </c>
      <c r="P132" s="160">
        <f t="shared" si="159"/>
        <v>2473.6666666666665</v>
      </c>
      <c r="Q132" s="160">
        <f t="shared" ref="Q132" si="160">AVERAGE(H132:H134)</f>
        <v>2847.3333333333335</v>
      </c>
      <c r="R132" s="160">
        <f t="shared" ref="R132" si="161">AVERAGE(I132:I134)</f>
        <v>2581.3333333333335</v>
      </c>
      <c r="S132" s="160">
        <f t="shared" ref="S132" si="162">AVERAGE(J132:J134)</f>
        <v>2440.3333333333335</v>
      </c>
      <c r="T132" s="160">
        <f t="shared" ref="T132" si="163">AVERAGE(K132:K134)</f>
        <v>3137.6666666666665</v>
      </c>
      <c r="U132" s="232">
        <f t="shared" ref="U132" si="164">AVERAGE(L132:T132)</f>
        <v>2510.5555555555557</v>
      </c>
      <c r="V132" s="57"/>
      <c r="W132" s="230"/>
      <c r="X132" s="230"/>
      <c r="Y132" s="230"/>
      <c r="Z132" s="230"/>
      <c r="AA132" s="230"/>
      <c r="AB132" s="230"/>
      <c r="AC132" s="230"/>
      <c r="AD132" s="230"/>
      <c r="AE132" s="230"/>
      <c r="AF132" s="230"/>
      <c r="AG132" s="92"/>
      <c r="AH132" s="92"/>
      <c r="AI132" s="92"/>
      <c r="AJ132" s="92"/>
      <c r="AK132" s="92"/>
      <c r="AL132" s="92"/>
      <c r="AM132" s="92"/>
      <c r="AN132" s="92"/>
      <c r="AO132" s="92"/>
      <c r="AP132" s="92"/>
      <c r="AQ132" s="92"/>
      <c r="AR132" s="231"/>
    </row>
    <row r="133" spans="1:44">
      <c r="A133" s="223">
        <v>43724</v>
      </c>
      <c r="B133" s="224">
        <v>1.6822453703703699</v>
      </c>
      <c r="C133" s="225">
        <v>2051</v>
      </c>
      <c r="D133" s="226">
        <v>2803</v>
      </c>
      <c r="E133" s="226">
        <v>1876</v>
      </c>
      <c r="F133" s="226">
        <v>2528</v>
      </c>
      <c r="G133" s="226">
        <v>2122</v>
      </c>
      <c r="H133" s="226">
        <v>2503</v>
      </c>
      <c r="I133" s="226">
        <v>2567</v>
      </c>
      <c r="J133" s="226">
        <v>2039</v>
      </c>
      <c r="K133" s="226">
        <v>2299</v>
      </c>
      <c r="L133" s="107"/>
      <c r="M133" s="160"/>
      <c r="N133" s="160"/>
      <c r="O133" s="160"/>
      <c r="P133" s="160"/>
      <c r="Q133" s="160"/>
      <c r="R133" s="160"/>
      <c r="S133" s="160"/>
      <c r="T133" s="160"/>
      <c r="U133" s="232">
        <f t="shared" ref="U133" si="165">STDEV(L132:T132)/SQRT(COUNT(L132:T132))</f>
        <v>113.95221816485774</v>
      </c>
      <c r="V133" s="57"/>
      <c r="W133" s="230"/>
      <c r="X133" s="230"/>
      <c r="Y133" s="230"/>
      <c r="Z133" s="230"/>
      <c r="AA133" s="230"/>
      <c r="AB133" s="230"/>
      <c r="AC133" s="230"/>
      <c r="AD133" s="230"/>
      <c r="AE133" s="230"/>
      <c r="AF133" s="230"/>
      <c r="AG133" s="92"/>
      <c r="AH133" s="92"/>
      <c r="AI133" s="92"/>
      <c r="AJ133" s="92"/>
      <c r="AK133" s="92"/>
      <c r="AL133" s="92"/>
      <c r="AM133" s="92"/>
      <c r="AN133" s="92"/>
      <c r="AO133" s="92"/>
      <c r="AP133" s="92"/>
      <c r="AQ133" s="92"/>
      <c r="AR133" s="231"/>
    </row>
    <row r="134" spans="1:44">
      <c r="A134" s="223">
        <v>43724</v>
      </c>
      <c r="B134" s="224">
        <v>1.6961342592592601</v>
      </c>
      <c r="C134" s="225">
        <v>2510</v>
      </c>
      <c r="D134" s="226">
        <v>2008</v>
      </c>
      <c r="E134" s="226">
        <v>2763</v>
      </c>
      <c r="F134" s="226">
        <v>3487</v>
      </c>
      <c r="G134" s="226">
        <v>3239</v>
      </c>
      <c r="H134" s="226">
        <v>2887</v>
      </c>
      <c r="I134" s="226">
        <v>2610</v>
      </c>
      <c r="J134" s="226">
        <v>3226</v>
      </c>
      <c r="K134" s="226">
        <v>3408</v>
      </c>
      <c r="L134" s="107"/>
      <c r="M134" s="160"/>
      <c r="N134" s="160"/>
      <c r="O134" s="160"/>
      <c r="P134" s="160"/>
      <c r="Q134" s="160"/>
      <c r="R134" s="160"/>
      <c r="S134" s="160"/>
      <c r="T134" s="160"/>
      <c r="U134" s="232"/>
      <c r="V134" s="57"/>
      <c r="W134" s="230"/>
      <c r="X134" s="230"/>
      <c r="Y134" s="230"/>
      <c r="Z134" s="230"/>
      <c r="AA134" s="230"/>
      <c r="AB134" s="230"/>
      <c r="AC134" s="230"/>
      <c r="AD134" s="230"/>
      <c r="AE134" s="230"/>
      <c r="AF134" s="230"/>
      <c r="AG134" s="92"/>
      <c r="AH134" s="92"/>
      <c r="AI134" s="92"/>
      <c r="AJ134" s="92"/>
      <c r="AK134" s="92"/>
      <c r="AL134" s="92"/>
      <c r="AM134" s="92"/>
      <c r="AN134" s="92"/>
      <c r="AO134" s="92"/>
      <c r="AP134" s="92"/>
      <c r="AQ134" s="92"/>
      <c r="AR134" s="231"/>
    </row>
    <row r="135" spans="1:44">
      <c r="A135" s="223">
        <v>43724</v>
      </c>
      <c r="B135" s="224">
        <v>1.71002314814814</v>
      </c>
      <c r="C135" s="225">
        <v>2594</v>
      </c>
      <c r="D135" s="226">
        <v>2048</v>
      </c>
      <c r="E135" s="226">
        <v>1783</v>
      </c>
      <c r="F135" s="226">
        <v>1865</v>
      </c>
      <c r="G135" s="226">
        <v>2106</v>
      </c>
      <c r="H135" s="226">
        <v>2212</v>
      </c>
      <c r="I135" s="226">
        <v>1850</v>
      </c>
      <c r="J135" s="226">
        <v>1844</v>
      </c>
      <c r="K135" s="226">
        <v>3788</v>
      </c>
      <c r="L135" s="107">
        <f t="shared" ref="L135:P135" si="166">AVERAGE(C135:C137)</f>
        <v>2634.3333333333335</v>
      </c>
      <c r="M135" s="160">
        <f t="shared" si="166"/>
        <v>1953.6666666666667</v>
      </c>
      <c r="N135" s="160">
        <f t="shared" si="166"/>
        <v>2097.3333333333335</v>
      </c>
      <c r="O135" s="160">
        <f t="shared" si="166"/>
        <v>1993</v>
      </c>
      <c r="P135" s="160">
        <f t="shared" si="166"/>
        <v>2313</v>
      </c>
      <c r="Q135" s="160">
        <f t="shared" ref="Q135" si="167">AVERAGE(H135:H137)</f>
        <v>2638</v>
      </c>
      <c r="R135" s="160">
        <f t="shared" ref="R135" si="168">AVERAGE(I135:I137)</f>
        <v>1878.6666666666667</v>
      </c>
      <c r="S135" s="160">
        <f t="shared" ref="S135" si="169">AVERAGE(J135:J137)</f>
        <v>2629</v>
      </c>
      <c r="T135" s="160">
        <f t="shared" ref="T135" si="170">AVERAGE(K135:K137)</f>
        <v>2731.6666666666665</v>
      </c>
      <c r="U135" s="232">
        <f t="shared" ref="U135" si="171">AVERAGE(L135:T135)</f>
        <v>2318.7407407407409</v>
      </c>
      <c r="V135" s="57"/>
      <c r="W135" s="230"/>
      <c r="X135" s="230"/>
      <c r="Y135" s="230"/>
      <c r="Z135" s="230"/>
      <c r="AA135" s="230"/>
      <c r="AB135" s="230"/>
      <c r="AC135" s="230"/>
      <c r="AD135" s="230"/>
      <c r="AE135" s="230"/>
      <c r="AF135" s="230"/>
      <c r="AG135" s="92"/>
      <c r="AH135" s="92"/>
      <c r="AI135" s="92"/>
      <c r="AJ135" s="92"/>
      <c r="AK135" s="92"/>
      <c r="AL135" s="92"/>
      <c r="AM135" s="92"/>
      <c r="AN135" s="92"/>
      <c r="AO135" s="92"/>
      <c r="AP135" s="92"/>
      <c r="AQ135" s="92"/>
      <c r="AR135" s="231"/>
    </row>
    <row r="136" spans="1:44">
      <c r="A136" s="223">
        <v>43724</v>
      </c>
      <c r="B136" s="224">
        <v>1.72391203703704</v>
      </c>
      <c r="C136" s="225">
        <v>3167</v>
      </c>
      <c r="D136" s="226">
        <v>1292</v>
      </c>
      <c r="E136" s="226">
        <v>2704</v>
      </c>
      <c r="F136" s="226">
        <v>1818</v>
      </c>
      <c r="G136" s="226">
        <v>2844</v>
      </c>
      <c r="H136" s="226">
        <v>3336</v>
      </c>
      <c r="I136" s="226">
        <v>1885</v>
      </c>
      <c r="J136" s="226">
        <v>2297</v>
      </c>
      <c r="K136" s="226">
        <v>2183</v>
      </c>
      <c r="L136" s="107"/>
      <c r="M136" s="160"/>
      <c r="N136" s="160"/>
      <c r="O136" s="160"/>
      <c r="P136" s="160"/>
      <c r="Q136" s="160"/>
      <c r="R136" s="160"/>
      <c r="S136" s="160"/>
      <c r="T136" s="160"/>
      <c r="U136" s="232">
        <f t="shared" ref="U136" si="172">STDEV(L135:T135)/SQRT(COUNT(L135:T135))</f>
        <v>114.89120965012775</v>
      </c>
      <c r="V136" s="57"/>
      <c r="W136" s="230"/>
      <c r="X136" s="230"/>
      <c r="Y136" s="230"/>
      <c r="Z136" s="230"/>
      <c r="AA136" s="230"/>
      <c r="AB136" s="230"/>
      <c r="AC136" s="230"/>
      <c r="AD136" s="230"/>
      <c r="AE136" s="230"/>
      <c r="AF136" s="230"/>
      <c r="AG136" s="92"/>
      <c r="AH136" s="92"/>
      <c r="AI136" s="92"/>
      <c r="AJ136" s="92"/>
      <c r="AK136" s="92"/>
      <c r="AL136" s="92"/>
      <c r="AM136" s="92"/>
      <c r="AN136" s="92"/>
      <c r="AO136" s="92"/>
      <c r="AP136" s="92"/>
      <c r="AQ136" s="92"/>
      <c r="AR136" s="231"/>
    </row>
    <row r="137" spans="1:44">
      <c r="A137" s="223">
        <v>43724</v>
      </c>
      <c r="B137" s="224">
        <v>1.7378009259259199</v>
      </c>
      <c r="C137" s="225">
        <v>2142</v>
      </c>
      <c r="D137" s="226">
        <v>2521</v>
      </c>
      <c r="E137" s="226">
        <v>1805</v>
      </c>
      <c r="F137" s="226">
        <v>2296</v>
      </c>
      <c r="G137" s="226">
        <v>1989</v>
      </c>
      <c r="H137" s="226">
        <v>2366</v>
      </c>
      <c r="I137" s="226">
        <v>1901</v>
      </c>
      <c r="J137" s="226">
        <v>3746</v>
      </c>
      <c r="K137" s="226">
        <v>2224</v>
      </c>
      <c r="L137" s="107"/>
      <c r="M137" s="160"/>
      <c r="N137" s="160"/>
      <c r="O137" s="160"/>
      <c r="P137" s="160"/>
      <c r="Q137" s="160"/>
      <c r="R137" s="160"/>
      <c r="S137" s="160"/>
      <c r="T137" s="160"/>
      <c r="U137" s="232"/>
      <c r="V137" s="57"/>
      <c r="W137" s="230"/>
      <c r="X137" s="230"/>
      <c r="Y137" s="230"/>
      <c r="Z137" s="230"/>
      <c r="AA137" s="230"/>
      <c r="AB137" s="230"/>
      <c r="AC137" s="230"/>
      <c r="AD137" s="230"/>
      <c r="AE137" s="230"/>
      <c r="AF137" s="230"/>
      <c r="AG137" s="92"/>
      <c r="AH137" s="92"/>
      <c r="AI137" s="92"/>
      <c r="AJ137" s="92"/>
      <c r="AK137" s="92"/>
      <c r="AL137" s="92"/>
      <c r="AM137" s="92"/>
      <c r="AN137" s="92"/>
      <c r="AO137" s="92"/>
      <c r="AP137" s="92"/>
      <c r="AQ137" s="92"/>
      <c r="AR137" s="231"/>
    </row>
    <row r="138" spans="1:44">
      <c r="A138" s="233">
        <v>43724</v>
      </c>
      <c r="B138" s="234">
        <v>1.7516898148148099</v>
      </c>
      <c r="C138" s="225">
        <v>2190</v>
      </c>
      <c r="D138" s="226">
        <v>1514</v>
      </c>
      <c r="E138" s="226">
        <v>1660</v>
      </c>
      <c r="F138" s="226">
        <v>2145</v>
      </c>
      <c r="G138" s="226">
        <v>3202</v>
      </c>
      <c r="H138" s="226">
        <v>3580</v>
      </c>
      <c r="I138" s="226">
        <v>1894</v>
      </c>
      <c r="J138" s="226">
        <v>3692</v>
      </c>
      <c r="K138" s="226">
        <v>3476</v>
      </c>
      <c r="L138" s="107">
        <f t="shared" ref="L138:P138" si="173">AVERAGE(C138:C140)</f>
        <v>2964.6666666666665</v>
      </c>
      <c r="M138" s="160">
        <f t="shared" si="173"/>
        <v>1947</v>
      </c>
      <c r="N138" s="160">
        <f t="shared" si="173"/>
        <v>2165</v>
      </c>
      <c r="O138" s="160">
        <f t="shared" si="173"/>
        <v>2504.6666666666665</v>
      </c>
      <c r="P138" s="160">
        <f t="shared" si="173"/>
        <v>2936.6666666666665</v>
      </c>
      <c r="Q138" s="160">
        <f t="shared" ref="Q138" si="174">AVERAGE(H138:H140)</f>
        <v>3294</v>
      </c>
      <c r="R138" s="160">
        <f t="shared" ref="R138" si="175">AVERAGE(I138:I140)</f>
        <v>2501</v>
      </c>
      <c r="S138" s="160">
        <f t="shared" ref="S138" si="176">AVERAGE(J138:J140)</f>
        <v>3048.6666666666665</v>
      </c>
      <c r="T138" s="160">
        <f t="shared" ref="T138" si="177">AVERAGE(K138:K140)</f>
        <v>2691.6666666666665</v>
      </c>
      <c r="U138" s="232">
        <f t="shared" ref="U138" si="178">AVERAGE(L138:T138)</f>
        <v>2672.5925925925931</v>
      </c>
      <c r="V138" s="57"/>
      <c r="W138" s="230"/>
      <c r="X138" s="230"/>
      <c r="Y138" s="230"/>
      <c r="Z138" s="230"/>
      <c r="AA138" s="230"/>
      <c r="AB138" s="230"/>
      <c r="AC138" s="230"/>
      <c r="AD138" s="230"/>
      <c r="AE138" s="230"/>
      <c r="AF138" s="230"/>
      <c r="AG138" s="92"/>
      <c r="AH138" s="92"/>
      <c r="AI138" s="92"/>
      <c r="AJ138" s="92"/>
      <c r="AK138" s="92"/>
      <c r="AL138" s="92"/>
      <c r="AM138" s="92"/>
      <c r="AN138" s="92"/>
      <c r="AO138" s="92"/>
      <c r="AP138" s="92"/>
      <c r="AQ138" s="92"/>
      <c r="AR138" s="231"/>
    </row>
    <row r="139" spans="1:44">
      <c r="A139" s="233">
        <v>43724</v>
      </c>
      <c r="B139" s="234">
        <v>1.7655787037037001</v>
      </c>
      <c r="C139" s="225">
        <v>3278</v>
      </c>
      <c r="D139" s="226">
        <v>2661</v>
      </c>
      <c r="E139" s="226">
        <v>2633</v>
      </c>
      <c r="F139" s="226">
        <v>2536</v>
      </c>
      <c r="G139" s="226">
        <v>3344</v>
      </c>
      <c r="H139" s="226">
        <v>3034</v>
      </c>
      <c r="I139" s="226">
        <v>3138</v>
      </c>
      <c r="J139" s="226">
        <v>2965</v>
      </c>
      <c r="K139" s="226">
        <v>2229</v>
      </c>
      <c r="L139" s="107"/>
      <c r="M139" s="160"/>
      <c r="N139" s="160"/>
      <c r="O139" s="160"/>
      <c r="P139" s="160"/>
      <c r="Q139" s="160"/>
      <c r="R139" s="160"/>
      <c r="S139" s="160"/>
      <c r="T139" s="160"/>
      <c r="U139" s="232">
        <f t="shared" ref="U139" si="179">STDEV(L138:T138)/SQRT(COUNT(L138:T138))</f>
        <v>145.52410366062216</v>
      </c>
      <c r="V139" s="57"/>
      <c r="W139" s="230"/>
      <c r="X139" s="230"/>
      <c r="Y139" s="230"/>
      <c r="Z139" s="230"/>
      <c r="AA139" s="230"/>
      <c r="AB139" s="230"/>
      <c r="AC139" s="230"/>
      <c r="AD139" s="230"/>
      <c r="AE139" s="230"/>
      <c r="AF139" s="230"/>
      <c r="AG139" s="92"/>
      <c r="AH139" s="92"/>
      <c r="AI139" s="92"/>
      <c r="AJ139" s="92"/>
      <c r="AK139" s="92"/>
      <c r="AL139" s="92"/>
      <c r="AM139" s="92"/>
      <c r="AN139" s="92"/>
      <c r="AO139" s="92"/>
      <c r="AP139" s="92"/>
      <c r="AQ139" s="92"/>
      <c r="AR139" s="231"/>
    </row>
    <row r="140" spans="1:44">
      <c r="A140" s="233">
        <v>43724</v>
      </c>
      <c r="B140" s="234">
        <v>1.77946759259259</v>
      </c>
      <c r="C140" s="225">
        <v>3426</v>
      </c>
      <c r="D140" s="226">
        <v>1666</v>
      </c>
      <c r="E140" s="226">
        <v>2202</v>
      </c>
      <c r="F140" s="226">
        <v>2833</v>
      </c>
      <c r="G140" s="226">
        <v>2264</v>
      </c>
      <c r="H140" s="226">
        <v>3268</v>
      </c>
      <c r="I140" s="226">
        <v>2471</v>
      </c>
      <c r="J140" s="226">
        <v>2489</v>
      </c>
      <c r="K140" s="226">
        <v>2370</v>
      </c>
      <c r="L140" s="107"/>
      <c r="M140" s="160"/>
      <c r="N140" s="160"/>
      <c r="O140" s="160"/>
      <c r="P140" s="160"/>
      <c r="Q140" s="160"/>
      <c r="R140" s="160"/>
      <c r="S140" s="160"/>
      <c r="T140" s="160"/>
      <c r="U140" s="232"/>
      <c r="V140" s="57"/>
      <c r="W140" s="230"/>
      <c r="X140" s="230"/>
      <c r="Y140" s="230"/>
      <c r="Z140" s="230"/>
      <c r="AA140" s="230"/>
      <c r="AB140" s="230"/>
      <c r="AC140" s="230"/>
      <c r="AD140" s="230"/>
      <c r="AE140" s="230"/>
      <c r="AF140" s="230"/>
      <c r="AG140" s="92"/>
      <c r="AH140" s="92"/>
      <c r="AI140" s="92"/>
      <c r="AJ140" s="92"/>
      <c r="AK140" s="92"/>
      <c r="AL140" s="92"/>
      <c r="AM140" s="92"/>
      <c r="AN140" s="92"/>
      <c r="AO140" s="92"/>
      <c r="AP140" s="92"/>
      <c r="AQ140" s="92"/>
      <c r="AR140" s="231"/>
    </row>
    <row r="141" spans="1:44">
      <c r="A141" s="233">
        <v>43724</v>
      </c>
      <c r="B141" s="234">
        <v>1.79335648148148</v>
      </c>
      <c r="C141" s="225">
        <v>2328</v>
      </c>
      <c r="D141" s="226">
        <v>1340</v>
      </c>
      <c r="E141" s="226">
        <v>2338</v>
      </c>
      <c r="F141" s="226">
        <v>2648</v>
      </c>
      <c r="G141" s="226">
        <v>1931</v>
      </c>
      <c r="H141" s="226">
        <v>2792</v>
      </c>
      <c r="I141" s="226">
        <v>2297</v>
      </c>
      <c r="J141" s="226">
        <v>3726</v>
      </c>
      <c r="K141" s="226">
        <v>3837</v>
      </c>
      <c r="L141" s="107">
        <f t="shared" ref="L141:P141" si="180">AVERAGE(C141:C143)</f>
        <v>2927.6666666666665</v>
      </c>
      <c r="M141" s="160">
        <f t="shared" si="180"/>
        <v>2309.3333333333335</v>
      </c>
      <c r="N141" s="160">
        <f t="shared" si="180"/>
        <v>2600.3333333333335</v>
      </c>
      <c r="O141" s="160">
        <f t="shared" si="180"/>
        <v>2831</v>
      </c>
      <c r="P141" s="160">
        <f t="shared" si="180"/>
        <v>2117</v>
      </c>
      <c r="Q141" s="160">
        <f t="shared" ref="Q141" si="181">AVERAGE(H141:H143)</f>
        <v>3204.3333333333335</v>
      </c>
      <c r="R141" s="160">
        <f t="shared" ref="R141" si="182">AVERAGE(I141:I143)</f>
        <v>2702.3333333333335</v>
      </c>
      <c r="S141" s="160">
        <f t="shared" ref="S141" si="183">AVERAGE(J141:J143)</f>
        <v>3394.6666666666665</v>
      </c>
      <c r="T141" s="160">
        <f t="shared" ref="T141" si="184">AVERAGE(K141:K143)</f>
        <v>3713</v>
      </c>
      <c r="U141" s="232">
        <f t="shared" ref="U141" si="185">AVERAGE(L141:T141)</f>
        <v>2866.6296296296296</v>
      </c>
      <c r="V141" s="57"/>
      <c r="W141" s="230"/>
      <c r="X141" s="230"/>
      <c r="Y141" s="230"/>
      <c r="Z141" s="230"/>
      <c r="AA141" s="230"/>
      <c r="AB141" s="230"/>
      <c r="AC141" s="230"/>
      <c r="AD141" s="230"/>
      <c r="AE141" s="230"/>
      <c r="AF141" s="230"/>
      <c r="AG141" s="92"/>
      <c r="AH141" s="92"/>
      <c r="AI141" s="92"/>
      <c r="AJ141" s="92"/>
      <c r="AK141" s="92"/>
      <c r="AL141" s="92"/>
      <c r="AM141" s="92"/>
      <c r="AN141" s="92"/>
      <c r="AO141" s="92"/>
      <c r="AP141" s="92"/>
      <c r="AQ141" s="92"/>
      <c r="AR141" s="231"/>
    </row>
    <row r="142" spans="1:44">
      <c r="A142" s="233">
        <v>43724</v>
      </c>
      <c r="B142" s="234">
        <v>1.8072453703703699</v>
      </c>
      <c r="C142" s="225">
        <v>3158</v>
      </c>
      <c r="D142" s="226">
        <v>2680</v>
      </c>
      <c r="E142" s="226">
        <v>2038</v>
      </c>
      <c r="F142" s="226">
        <v>2867</v>
      </c>
      <c r="G142" s="226">
        <v>2481</v>
      </c>
      <c r="H142" s="226">
        <v>3821</v>
      </c>
      <c r="I142" s="226">
        <v>2325</v>
      </c>
      <c r="J142" s="226">
        <v>3161</v>
      </c>
      <c r="K142" s="226">
        <v>3716</v>
      </c>
      <c r="L142" s="107"/>
      <c r="M142" s="160"/>
      <c r="N142" s="160"/>
      <c r="O142" s="160"/>
      <c r="P142" s="160"/>
      <c r="Q142" s="160"/>
      <c r="R142" s="160"/>
      <c r="S142" s="160"/>
      <c r="T142" s="160"/>
      <c r="U142" s="232">
        <f t="shared" ref="U142" si="186">STDEV(L141:T141)/SQRT(COUNT(L141:T141))</f>
        <v>170.15660401600869</v>
      </c>
      <c r="V142" s="57"/>
      <c r="W142" s="230"/>
      <c r="X142" s="230"/>
      <c r="Y142" s="230"/>
      <c r="Z142" s="230"/>
      <c r="AA142" s="230"/>
      <c r="AB142" s="230"/>
      <c r="AC142" s="230"/>
      <c r="AD142" s="230"/>
      <c r="AE142" s="230"/>
      <c r="AF142" s="230"/>
      <c r="AG142" s="92"/>
      <c r="AH142" s="92"/>
      <c r="AI142" s="92"/>
      <c r="AJ142" s="92"/>
      <c r="AK142" s="92"/>
      <c r="AL142" s="92"/>
      <c r="AM142" s="92"/>
      <c r="AN142" s="92"/>
      <c r="AO142" s="92"/>
      <c r="AP142" s="92"/>
      <c r="AQ142" s="92"/>
      <c r="AR142" s="231"/>
    </row>
    <row r="143" spans="1:44">
      <c r="A143" s="233">
        <v>43724</v>
      </c>
      <c r="B143" s="234">
        <v>1.8211342592592601</v>
      </c>
      <c r="C143" s="225">
        <v>3297</v>
      </c>
      <c r="D143" s="226">
        <v>2908</v>
      </c>
      <c r="E143" s="226">
        <v>3425</v>
      </c>
      <c r="F143" s="226">
        <v>2978</v>
      </c>
      <c r="G143" s="226">
        <v>1939</v>
      </c>
      <c r="H143" s="226">
        <v>3000</v>
      </c>
      <c r="I143" s="226">
        <v>3485</v>
      </c>
      <c r="J143" s="226">
        <v>3297</v>
      </c>
      <c r="K143" s="226">
        <v>3586</v>
      </c>
      <c r="L143" s="107"/>
      <c r="M143" s="160"/>
      <c r="N143" s="160"/>
      <c r="O143" s="160"/>
      <c r="P143" s="160"/>
      <c r="Q143" s="160"/>
      <c r="R143" s="160"/>
      <c r="S143" s="160"/>
      <c r="T143" s="160"/>
      <c r="U143" s="232"/>
      <c r="V143" s="57"/>
      <c r="W143" s="230"/>
      <c r="X143" s="230"/>
      <c r="Y143" s="230"/>
      <c r="Z143" s="230"/>
      <c r="AA143" s="230"/>
      <c r="AB143" s="230"/>
      <c r="AC143" s="230"/>
      <c r="AD143" s="230"/>
      <c r="AE143" s="230"/>
      <c r="AF143" s="230"/>
      <c r="AG143" s="92"/>
      <c r="AH143" s="92"/>
      <c r="AI143" s="92"/>
      <c r="AJ143" s="92"/>
      <c r="AK143" s="92"/>
      <c r="AL143" s="92"/>
      <c r="AM143" s="92"/>
      <c r="AN143" s="92"/>
      <c r="AO143" s="92"/>
      <c r="AP143" s="92"/>
      <c r="AQ143" s="92"/>
      <c r="AR143" s="231"/>
    </row>
    <row r="144" spans="1:44">
      <c r="A144" s="233">
        <v>43724</v>
      </c>
      <c r="B144" s="234">
        <v>1.83502314814815</v>
      </c>
      <c r="C144" s="225">
        <v>3568</v>
      </c>
      <c r="D144" s="226">
        <v>2690</v>
      </c>
      <c r="E144" s="226">
        <v>1874</v>
      </c>
      <c r="F144" s="226">
        <v>2905</v>
      </c>
      <c r="G144" s="226">
        <v>3385</v>
      </c>
      <c r="H144" s="226">
        <v>3853</v>
      </c>
      <c r="I144" s="226">
        <v>2713</v>
      </c>
      <c r="J144" s="226">
        <v>3532</v>
      </c>
      <c r="K144" s="226">
        <v>2679</v>
      </c>
      <c r="L144" s="107">
        <f t="shared" ref="L144:P144" si="187">AVERAGE(C144:C146)</f>
        <v>3372.6666666666665</v>
      </c>
      <c r="M144" s="160">
        <f t="shared" si="187"/>
        <v>2216.3333333333335</v>
      </c>
      <c r="N144" s="160">
        <f t="shared" si="187"/>
        <v>2331</v>
      </c>
      <c r="O144" s="160">
        <f t="shared" si="187"/>
        <v>3279.3333333333335</v>
      </c>
      <c r="P144" s="160">
        <f t="shared" si="187"/>
        <v>3024.3333333333335</v>
      </c>
      <c r="Q144" s="160">
        <f t="shared" ref="Q144" si="188">AVERAGE(H144:H146)</f>
        <v>3399</v>
      </c>
      <c r="R144" s="160">
        <f t="shared" ref="R144" si="189">AVERAGE(I144:I146)</f>
        <v>2954</v>
      </c>
      <c r="S144" s="160">
        <f t="shared" ref="S144" si="190">AVERAGE(J144:J146)</f>
        <v>3041.6666666666665</v>
      </c>
      <c r="T144" s="160">
        <f t="shared" ref="T144" si="191">AVERAGE(K144:K146)</f>
        <v>2985</v>
      </c>
      <c r="U144" s="232">
        <f t="shared" ref="U144" si="192">AVERAGE(L144:T144)</f>
        <v>2955.9259259259261</v>
      </c>
      <c r="V144" s="57"/>
      <c r="W144" s="230"/>
      <c r="X144" s="230"/>
      <c r="Y144" s="230"/>
      <c r="Z144" s="230"/>
      <c r="AA144" s="230"/>
      <c r="AB144" s="230"/>
      <c r="AC144" s="230"/>
      <c r="AD144" s="230"/>
      <c r="AE144" s="230"/>
      <c r="AF144" s="230"/>
      <c r="AG144" s="92"/>
      <c r="AH144" s="92"/>
      <c r="AI144" s="92"/>
      <c r="AJ144" s="92"/>
      <c r="AK144" s="92"/>
      <c r="AL144" s="92"/>
      <c r="AM144" s="92"/>
      <c r="AN144" s="92"/>
      <c r="AO144" s="92"/>
      <c r="AP144" s="92"/>
      <c r="AQ144" s="92"/>
      <c r="AR144" s="231"/>
    </row>
    <row r="145" spans="1:44">
      <c r="A145" s="233">
        <v>43724</v>
      </c>
      <c r="B145" s="234">
        <v>1.84891203703703</v>
      </c>
      <c r="C145" s="225">
        <v>3255</v>
      </c>
      <c r="D145" s="226">
        <v>1714</v>
      </c>
      <c r="E145" s="226">
        <v>2996</v>
      </c>
      <c r="F145" s="226">
        <v>3562</v>
      </c>
      <c r="G145" s="226">
        <v>2960</v>
      </c>
      <c r="H145" s="226">
        <v>2725</v>
      </c>
      <c r="I145" s="226">
        <v>2479</v>
      </c>
      <c r="J145" s="226">
        <v>3065</v>
      </c>
      <c r="K145" s="226">
        <v>3369</v>
      </c>
      <c r="L145" s="107"/>
      <c r="M145" s="160"/>
      <c r="N145" s="160"/>
      <c r="O145" s="160"/>
      <c r="P145" s="160"/>
      <c r="Q145" s="160"/>
      <c r="R145" s="160"/>
      <c r="S145" s="160"/>
      <c r="T145" s="160"/>
      <c r="U145" s="232">
        <f t="shared" ref="U145" si="193">STDEV(L144:T144)/SQRT(COUNT(L144:T144))</f>
        <v>140.68234046626876</v>
      </c>
      <c r="V145" s="57"/>
      <c r="W145" s="230"/>
      <c r="X145" s="230"/>
      <c r="Y145" s="230"/>
      <c r="Z145" s="230"/>
      <c r="AA145" s="230"/>
      <c r="AB145" s="230"/>
      <c r="AC145" s="230"/>
      <c r="AD145" s="230"/>
      <c r="AE145" s="230"/>
      <c r="AF145" s="230"/>
      <c r="AG145" s="92"/>
      <c r="AH145" s="92"/>
      <c r="AI145" s="92"/>
      <c r="AJ145" s="92"/>
      <c r="AK145" s="92"/>
      <c r="AL145" s="92"/>
      <c r="AM145" s="92"/>
      <c r="AN145" s="92"/>
      <c r="AO145" s="92"/>
      <c r="AP145" s="92"/>
      <c r="AQ145" s="92"/>
      <c r="AR145" s="231"/>
    </row>
    <row r="146" spans="1:44">
      <c r="A146" s="233">
        <v>43724</v>
      </c>
      <c r="B146" s="234">
        <v>1.8628009259259199</v>
      </c>
      <c r="C146" s="225">
        <v>3295</v>
      </c>
      <c r="D146" s="226">
        <v>2245</v>
      </c>
      <c r="E146" s="226">
        <v>2123</v>
      </c>
      <c r="F146" s="226">
        <v>3371</v>
      </c>
      <c r="G146" s="226">
        <v>2728</v>
      </c>
      <c r="H146" s="226">
        <v>3619</v>
      </c>
      <c r="I146" s="226">
        <v>3670</v>
      </c>
      <c r="J146" s="226">
        <v>2528</v>
      </c>
      <c r="K146" s="226">
        <v>2907</v>
      </c>
      <c r="L146" s="107"/>
      <c r="M146" s="160"/>
      <c r="N146" s="160"/>
      <c r="O146" s="160"/>
      <c r="P146" s="160"/>
      <c r="Q146" s="160"/>
      <c r="R146" s="160"/>
      <c r="S146" s="160"/>
      <c r="T146" s="160"/>
      <c r="U146" s="232"/>
      <c r="V146" s="57"/>
      <c r="W146" s="230"/>
      <c r="X146" s="230"/>
      <c r="Y146" s="230"/>
      <c r="Z146" s="230"/>
      <c r="AA146" s="230"/>
      <c r="AB146" s="230"/>
      <c r="AC146" s="230"/>
      <c r="AD146" s="230"/>
      <c r="AE146" s="230"/>
      <c r="AF146" s="230"/>
      <c r="AG146" s="92"/>
      <c r="AH146" s="92"/>
      <c r="AI146" s="92"/>
      <c r="AJ146" s="92"/>
      <c r="AK146" s="92"/>
      <c r="AL146" s="92"/>
      <c r="AM146" s="92"/>
      <c r="AN146" s="92"/>
      <c r="AO146" s="92"/>
      <c r="AP146" s="92"/>
      <c r="AQ146" s="92"/>
      <c r="AR146" s="231"/>
    </row>
    <row r="147" spans="1:44">
      <c r="A147" s="233">
        <v>43724</v>
      </c>
      <c r="B147" s="234">
        <v>1.8766898148148099</v>
      </c>
      <c r="C147" s="225">
        <v>3320</v>
      </c>
      <c r="D147" s="226">
        <v>3049</v>
      </c>
      <c r="E147" s="226">
        <v>1752</v>
      </c>
      <c r="F147" s="226">
        <v>2845</v>
      </c>
      <c r="G147" s="226">
        <v>2193</v>
      </c>
      <c r="H147" s="226">
        <v>2745</v>
      </c>
      <c r="I147" s="226">
        <v>2965</v>
      </c>
      <c r="J147" s="226">
        <v>3740</v>
      </c>
      <c r="K147" s="226">
        <v>3165</v>
      </c>
      <c r="L147" s="107">
        <f t="shared" ref="L147:P147" si="194">AVERAGE(C147:C149)</f>
        <v>2860.3333333333335</v>
      </c>
      <c r="M147" s="160">
        <f t="shared" si="194"/>
        <v>2383</v>
      </c>
      <c r="N147" s="160">
        <f t="shared" si="194"/>
        <v>2250</v>
      </c>
      <c r="O147" s="160">
        <f t="shared" si="194"/>
        <v>3093.3333333333335</v>
      </c>
      <c r="P147" s="160">
        <f t="shared" si="194"/>
        <v>2470.6666666666665</v>
      </c>
      <c r="Q147" s="160">
        <f t="shared" ref="Q147" si="195">AVERAGE(H147:H149)</f>
        <v>2941.3333333333335</v>
      </c>
      <c r="R147" s="160">
        <f t="shared" ref="R147" si="196">AVERAGE(I147:I149)</f>
        <v>2926.6666666666665</v>
      </c>
      <c r="S147" s="160">
        <f t="shared" ref="S147" si="197">AVERAGE(J147:J149)</f>
        <v>3710</v>
      </c>
      <c r="T147" s="160">
        <f t="shared" ref="T147" si="198">AVERAGE(K147:K149)</f>
        <v>3194.3333333333335</v>
      </c>
      <c r="U147" s="232">
        <f t="shared" ref="U147" si="199">AVERAGE(L147:T147)</f>
        <v>2869.962962962963</v>
      </c>
      <c r="V147" s="57"/>
      <c r="W147" s="230"/>
      <c r="X147" s="230"/>
      <c r="Y147" s="230"/>
      <c r="Z147" s="230"/>
      <c r="AA147" s="230"/>
      <c r="AB147" s="230"/>
      <c r="AC147" s="230"/>
      <c r="AD147" s="230"/>
      <c r="AE147" s="230"/>
      <c r="AF147" s="230"/>
      <c r="AG147" s="92"/>
      <c r="AH147" s="92"/>
      <c r="AI147" s="92"/>
      <c r="AJ147" s="92"/>
      <c r="AK147" s="92"/>
      <c r="AL147" s="92"/>
      <c r="AM147" s="92"/>
      <c r="AN147" s="92"/>
      <c r="AO147" s="92"/>
      <c r="AP147" s="92"/>
      <c r="AQ147" s="92"/>
      <c r="AR147" s="231"/>
    </row>
    <row r="148" spans="1:44">
      <c r="A148" s="233">
        <v>43724</v>
      </c>
      <c r="B148" s="234">
        <v>1.8905787037037001</v>
      </c>
      <c r="C148" s="225">
        <v>2243</v>
      </c>
      <c r="D148" s="226">
        <v>2179</v>
      </c>
      <c r="E148" s="226">
        <v>2991</v>
      </c>
      <c r="F148" s="226">
        <v>2941</v>
      </c>
      <c r="G148" s="226">
        <v>2881</v>
      </c>
      <c r="H148" s="226">
        <v>3021</v>
      </c>
      <c r="I148" s="226">
        <v>2495</v>
      </c>
      <c r="J148" s="226">
        <v>3516</v>
      </c>
      <c r="K148" s="226">
        <v>2855</v>
      </c>
      <c r="L148" s="107"/>
      <c r="M148" s="160"/>
      <c r="N148" s="160"/>
      <c r="O148" s="160"/>
      <c r="P148" s="160"/>
      <c r="Q148" s="160"/>
      <c r="R148" s="160"/>
      <c r="S148" s="160"/>
      <c r="T148" s="160"/>
      <c r="U148" s="232">
        <f t="shared" ref="U148" si="200">STDEV(L147:T147)/SQRT(COUNT(L147:T147))</f>
        <v>151.3870585459629</v>
      </c>
      <c r="V148" s="57"/>
      <c r="W148" s="230"/>
      <c r="X148" s="230"/>
      <c r="Y148" s="230"/>
      <c r="Z148" s="230"/>
      <c r="AA148" s="230"/>
      <c r="AB148" s="230"/>
      <c r="AC148" s="230"/>
      <c r="AD148" s="230"/>
      <c r="AE148" s="230"/>
      <c r="AF148" s="230"/>
      <c r="AG148" s="92"/>
      <c r="AH148" s="92"/>
      <c r="AI148" s="92"/>
      <c r="AJ148" s="92"/>
      <c r="AK148" s="92"/>
      <c r="AL148" s="92"/>
      <c r="AM148" s="92"/>
      <c r="AN148" s="92"/>
      <c r="AO148" s="92"/>
      <c r="AP148" s="92"/>
      <c r="AQ148" s="92"/>
      <c r="AR148" s="231"/>
    </row>
    <row r="149" spans="1:44">
      <c r="A149" s="233">
        <v>43724</v>
      </c>
      <c r="B149" s="234">
        <v>1.90446759259259</v>
      </c>
      <c r="C149" s="225">
        <v>3018</v>
      </c>
      <c r="D149" s="226">
        <v>1921</v>
      </c>
      <c r="E149" s="226">
        <v>2007</v>
      </c>
      <c r="F149" s="226">
        <v>3494</v>
      </c>
      <c r="G149" s="226">
        <v>2338</v>
      </c>
      <c r="H149" s="226">
        <v>3058</v>
      </c>
      <c r="I149" s="226">
        <v>3320</v>
      </c>
      <c r="J149" s="226">
        <v>3874</v>
      </c>
      <c r="K149" s="226">
        <v>3563</v>
      </c>
      <c r="L149" s="107"/>
      <c r="M149" s="160"/>
      <c r="N149" s="160"/>
      <c r="O149" s="160"/>
      <c r="P149" s="160"/>
      <c r="Q149" s="160"/>
      <c r="R149" s="160"/>
      <c r="S149" s="160"/>
      <c r="T149" s="160"/>
      <c r="U149" s="232"/>
      <c r="V149" s="57"/>
      <c r="W149" s="230"/>
      <c r="X149" s="230"/>
      <c r="Y149" s="230"/>
      <c r="Z149" s="230"/>
      <c r="AA149" s="230"/>
      <c r="AB149" s="230"/>
      <c r="AC149" s="230"/>
      <c r="AD149" s="230"/>
      <c r="AE149" s="230"/>
      <c r="AF149" s="230"/>
      <c r="AG149" s="92"/>
      <c r="AH149" s="92"/>
      <c r="AI149" s="92"/>
      <c r="AJ149" s="92"/>
      <c r="AK149" s="92"/>
      <c r="AL149" s="92"/>
      <c r="AM149" s="92"/>
      <c r="AN149" s="92"/>
      <c r="AO149" s="92"/>
      <c r="AP149" s="92"/>
      <c r="AQ149" s="92"/>
      <c r="AR149" s="231"/>
    </row>
    <row r="150" spans="1:44">
      <c r="A150" s="233">
        <v>43724</v>
      </c>
      <c r="B150" s="234">
        <v>1.91835648148148</v>
      </c>
      <c r="C150" s="225">
        <v>2237</v>
      </c>
      <c r="D150" s="226">
        <v>1621</v>
      </c>
      <c r="E150" s="226">
        <v>1813</v>
      </c>
      <c r="F150" s="226">
        <v>3377</v>
      </c>
      <c r="G150" s="226">
        <v>2005</v>
      </c>
      <c r="H150" s="226">
        <v>3454</v>
      </c>
      <c r="I150" s="226">
        <v>3591</v>
      </c>
      <c r="J150" s="226">
        <v>3610</v>
      </c>
      <c r="K150" s="226">
        <v>2738</v>
      </c>
      <c r="L150" s="107">
        <f t="shared" ref="L150:P150" si="201">AVERAGE(C150:C152)</f>
        <v>2656.6666666666665</v>
      </c>
      <c r="M150" s="160">
        <f t="shared" si="201"/>
        <v>2033</v>
      </c>
      <c r="N150" s="160">
        <f t="shared" si="201"/>
        <v>2592.6666666666665</v>
      </c>
      <c r="O150" s="160">
        <f t="shared" si="201"/>
        <v>3406.6666666666665</v>
      </c>
      <c r="P150" s="160">
        <f t="shared" si="201"/>
        <v>2335.6666666666665</v>
      </c>
      <c r="Q150" s="160">
        <f t="shared" ref="Q150" si="202">AVERAGE(H150:H152)</f>
        <v>3123.3333333333335</v>
      </c>
      <c r="R150" s="160">
        <f t="shared" ref="R150" si="203">AVERAGE(I150:I152)</f>
        <v>3039.6666666666665</v>
      </c>
      <c r="S150" s="160">
        <f t="shared" ref="S150" si="204">AVERAGE(J150:J152)</f>
        <v>3678.3333333333335</v>
      </c>
      <c r="T150" s="160">
        <f t="shared" ref="T150" si="205">AVERAGE(K150:K152)</f>
        <v>3417.6666666666665</v>
      </c>
      <c r="U150" s="232">
        <f t="shared" ref="U150" si="206">AVERAGE(L150:T150)</f>
        <v>2920.4074074074069</v>
      </c>
      <c r="V150" s="57"/>
      <c r="W150" s="230"/>
      <c r="X150" s="230"/>
      <c r="Y150" s="230"/>
      <c r="Z150" s="230"/>
      <c r="AA150" s="230"/>
      <c r="AB150" s="230"/>
      <c r="AC150" s="230"/>
      <c r="AD150" s="230"/>
      <c r="AE150" s="230"/>
      <c r="AF150" s="230"/>
      <c r="AG150" s="92"/>
      <c r="AH150" s="92"/>
      <c r="AI150" s="92"/>
      <c r="AJ150" s="92"/>
      <c r="AK150" s="92"/>
      <c r="AL150" s="92"/>
      <c r="AM150" s="92"/>
      <c r="AN150" s="92"/>
      <c r="AO150" s="92"/>
      <c r="AP150" s="92"/>
      <c r="AQ150" s="92"/>
      <c r="AR150" s="231"/>
    </row>
    <row r="151" spans="1:44">
      <c r="A151" s="233">
        <v>43724</v>
      </c>
      <c r="B151" s="234">
        <v>1.9322453703703699</v>
      </c>
      <c r="C151" s="225">
        <v>2247</v>
      </c>
      <c r="D151" s="226">
        <v>1872</v>
      </c>
      <c r="E151" s="226">
        <v>2669</v>
      </c>
      <c r="F151" s="226">
        <v>3030</v>
      </c>
      <c r="G151" s="226">
        <v>2816</v>
      </c>
      <c r="H151" s="226">
        <v>2606</v>
      </c>
      <c r="I151" s="226">
        <v>2901</v>
      </c>
      <c r="J151" s="226">
        <v>3747</v>
      </c>
      <c r="K151" s="226">
        <v>4194</v>
      </c>
      <c r="L151" s="107"/>
      <c r="M151" s="160"/>
      <c r="N151" s="160"/>
      <c r="O151" s="160"/>
      <c r="P151" s="160"/>
      <c r="Q151" s="160"/>
      <c r="R151" s="160"/>
      <c r="S151" s="160"/>
      <c r="T151" s="160"/>
      <c r="U151" s="232">
        <f t="shared" ref="U151" si="207">STDEV(L150:T150)/SQRT(COUNT(L150:T150))</f>
        <v>183.33163111817407</v>
      </c>
      <c r="V151" s="57"/>
      <c r="W151" s="230"/>
      <c r="X151" s="230"/>
      <c r="Y151" s="230"/>
      <c r="Z151" s="230"/>
      <c r="AA151" s="230"/>
      <c r="AB151" s="230"/>
      <c r="AC151" s="230"/>
      <c r="AD151" s="230"/>
      <c r="AE151" s="230"/>
      <c r="AF151" s="230"/>
      <c r="AG151" s="92"/>
      <c r="AH151" s="92"/>
      <c r="AI151" s="92"/>
      <c r="AJ151" s="92"/>
      <c r="AK151" s="92"/>
      <c r="AL151" s="92"/>
      <c r="AM151" s="92"/>
      <c r="AN151" s="92"/>
      <c r="AO151" s="92"/>
      <c r="AP151" s="92"/>
      <c r="AQ151" s="92"/>
      <c r="AR151" s="231"/>
    </row>
    <row r="152" spans="1:44">
      <c r="A152" s="233">
        <v>43724</v>
      </c>
      <c r="B152" s="234">
        <v>1.9461342592592601</v>
      </c>
      <c r="C152" s="225">
        <v>3486</v>
      </c>
      <c r="D152" s="226">
        <v>2606</v>
      </c>
      <c r="E152" s="226">
        <v>3296</v>
      </c>
      <c r="F152" s="226">
        <v>3813</v>
      </c>
      <c r="G152" s="226">
        <v>2186</v>
      </c>
      <c r="H152" s="226">
        <v>3310</v>
      </c>
      <c r="I152" s="226">
        <v>2627</v>
      </c>
      <c r="J152" s="226">
        <v>3678</v>
      </c>
      <c r="K152" s="226">
        <v>3321</v>
      </c>
      <c r="L152" s="107"/>
      <c r="M152" s="160"/>
      <c r="N152" s="160"/>
      <c r="O152" s="160"/>
      <c r="P152" s="160"/>
      <c r="Q152" s="160"/>
      <c r="R152" s="160"/>
      <c r="S152" s="160"/>
      <c r="T152" s="160"/>
      <c r="U152" s="232"/>
      <c r="V152" s="57"/>
      <c r="W152" s="230"/>
      <c r="X152" s="230"/>
      <c r="Y152" s="230"/>
      <c r="Z152" s="230"/>
      <c r="AA152" s="230"/>
      <c r="AB152" s="230"/>
      <c r="AC152" s="230"/>
      <c r="AD152" s="230"/>
      <c r="AE152" s="230"/>
      <c r="AF152" s="230"/>
      <c r="AG152" s="92"/>
      <c r="AH152" s="92"/>
      <c r="AI152" s="92"/>
      <c r="AJ152" s="92"/>
      <c r="AK152" s="92"/>
      <c r="AL152" s="92"/>
      <c r="AM152" s="92"/>
      <c r="AN152" s="92"/>
      <c r="AO152" s="92"/>
      <c r="AP152" s="92"/>
      <c r="AQ152" s="92"/>
      <c r="AR152" s="231"/>
    </row>
    <row r="153" spans="1:44">
      <c r="A153" s="233">
        <v>43724</v>
      </c>
      <c r="B153" s="234">
        <v>1.96002314814815</v>
      </c>
      <c r="C153" s="225">
        <v>2658</v>
      </c>
      <c r="D153" s="226">
        <v>1766</v>
      </c>
      <c r="E153" s="226">
        <v>2975</v>
      </c>
      <c r="F153" s="226">
        <v>3479</v>
      </c>
      <c r="G153" s="226">
        <v>2068</v>
      </c>
      <c r="H153" s="226">
        <v>3829</v>
      </c>
      <c r="I153" s="226">
        <v>3664</v>
      </c>
      <c r="J153" s="226">
        <v>3847</v>
      </c>
      <c r="K153" s="226">
        <v>2794</v>
      </c>
      <c r="L153" s="107">
        <f t="shared" ref="L153:P153" si="208">AVERAGE(C153:C155)</f>
        <v>3175.6666666666665</v>
      </c>
      <c r="M153" s="160">
        <f t="shared" si="208"/>
        <v>2367</v>
      </c>
      <c r="N153" s="160">
        <f t="shared" si="208"/>
        <v>2551</v>
      </c>
      <c r="O153" s="160">
        <f t="shared" si="208"/>
        <v>3090.6666666666665</v>
      </c>
      <c r="P153" s="160">
        <f t="shared" si="208"/>
        <v>2221.6666666666665</v>
      </c>
      <c r="Q153" s="160">
        <f t="shared" ref="Q153" si="209">AVERAGE(H153:H155)</f>
        <v>3031</v>
      </c>
      <c r="R153" s="160">
        <f t="shared" ref="R153" si="210">AVERAGE(I153:I155)</f>
        <v>3070.6666666666665</v>
      </c>
      <c r="S153" s="160">
        <f t="shared" ref="S153" si="211">AVERAGE(J153:J155)</f>
        <v>3216.3333333333335</v>
      </c>
      <c r="T153" s="160">
        <f t="shared" ref="T153" si="212">AVERAGE(K153:K155)</f>
        <v>3199.6666666666665</v>
      </c>
      <c r="U153" s="232">
        <f t="shared" ref="U153" si="213">AVERAGE(L153:T153)</f>
        <v>2880.4074074074074</v>
      </c>
      <c r="V153" s="57"/>
      <c r="W153" s="230"/>
      <c r="X153" s="230"/>
      <c r="Y153" s="230"/>
      <c r="Z153" s="230"/>
      <c r="AA153" s="230"/>
      <c r="AB153" s="230"/>
      <c r="AC153" s="230"/>
      <c r="AD153" s="230"/>
      <c r="AE153" s="230"/>
      <c r="AF153" s="230"/>
      <c r="AG153" s="92"/>
      <c r="AH153" s="92"/>
      <c r="AI153" s="92"/>
      <c r="AJ153" s="92"/>
      <c r="AK153" s="92"/>
      <c r="AL153" s="92"/>
      <c r="AM153" s="92"/>
      <c r="AN153" s="92"/>
      <c r="AO153" s="92"/>
      <c r="AP153" s="92"/>
      <c r="AQ153" s="92"/>
      <c r="AR153" s="231"/>
    </row>
    <row r="154" spans="1:44">
      <c r="A154" s="233">
        <v>43724</v>
      </c>
      <c r="B154" s="234">
        <v>1.97391203703703</v>
      </c>
      <c r="C154" s="225">
        <v>3602</v>
      </c>
      <c r="D154" s="226">
        <v>2427</v>
      </c>
      <c r="E154" s="226">
        <v>2907</v>
      </c>
      <c r="F154" s="226">
        <v>3195</v>
      </c>
      <c r="G154" s="226">
        <v>2518</v>
      </c>
      <c r="H154" s="226">
        <v>2762</v>
      </c>
      <c r="I154" s="226">
        <v>2885</v>
      </c>
      <c r="J154" s="226">
        <v>3185</v>
      </c>
      <c r="K154" s="226">
        <v>2745</v>
      </c>
      <c r="L154" s="107"/>
      <c r="M154" s="160"/>
      <c r="N154" s="160"/>
      <c r="O154" s="160"/>
      <c r="P154" s="160"/>
      <c r="Q154" s="160"/>
      <c r="R154" s="160"/>
      <c r="S154" s="160"/>
      <c r="T154" s="160"/>
      <c r="U154" s="232">
        <f t="shared" ref="U154" si="214">STDEV(L153:T153)/SQRT(COUNT(L153:T153))</f>
        <v>129.69366540040787</v>
      </c>
      <c r="V154" s="57"/>
      <c r="W154" s="230"/>
      <c r="X154" s="230"/>
      <c r="Y154" s="230"/>
      <c r="Z154" s="230"/>
      <c r="AA154" s="230"/>
      <c r="AB154" s="230"/>
      <c r="AC154" s="230"/>
      <c r="AD154" s="230"/>
      <c r="AE154" s="230"/>
      <c r="AF154" s="230"/>
      <c r="AG154" s="92"/>
      <c r="AH154" s="92"/>
      <c r="AI154" s="92"/>
      <c r="AJ154" s="92"/>
      <c r="AK154" s="92"/>
      <c r="AL154" s="92"/>
      <c r="AM154" s="92"/>
      <c r="AN154" s="92"/>
      <c r="AO154" s="92"/>
      <c r="AP154" s="92"/>
      <c r="AQ154" s="92"/>
      <c r="AR154" s="231"/>
    </row>
    <row r="155" spans="1:44">
      <c r="A155" s="233">
        <v>43724</v>
      </c>
      <c r="B155" s="234">
        <v>1.9878009259259199</v>
      </c>
      <c r="C155" s="225">
        <v>3267</v>
      </c>
      <c r="D155" s="226">
        <v>2908</v>
      </c>
      <c r="E155" s="226">
        <v>1771</v>
      </c>
      <c r="F155" s="226">
        <v>2598</v>
      </c>
      <c r="G155" s="226">
        <v>2079</v>
      </c>
      <c r="H155" s="226">
        <v>2502</v>
      </c>
      <c r="I155" s="226">
        <v>2663</v>
      </c>
      <c r="J155" s="226">
        <v>2617</v>
      </c>
      <c r="K155" s="226">
        <v>4060</v>
      </c>
      <c r="L155" s="107"/>
      <c r="M155" s="160"/>
      <c r="N155" s="160"/>
      <c r="O155" s="160"/>
      <c r="P155" s="160"/>
      <c r="Q155" s="160"/>
      <c r="R155" s="160"/>
      <c r="S155" s="160"/>
      <c r="T155" s="160"/>
      <c r="U155" s="232"/>
      <c r="V155" s="57"/>
      <c r="W155" s="230"/>
      <c r="X155" s="230"/>
      <c r="Y155" s="230"/>
      <c r="Z155" s="230"/>
      <c r="AA155" s="230"/>
      <c r="AB155" s="230"/>
      <c r="AC155" s="230"/>
      <c r="AD155" s="230"/>
      <c r="AE155" s="230"/>
      <c r="AF155" s="230"/>
      <c r="AG155" s="92"/>
      <c r="AH155" s="92"/>
      <c r="AI155" s="92"/>
      <c r="AJ155" s="92"/>
      <c r="AK155" s="92"/>
      <c r="AL155" s="92"/>
      <c r="AM155" s="92"/>
      <c r="AN155" s="92"/>
      <c r="AO155" s="92"/>
      <c r="AP155" s="92"/>
      <c r="AQ155" s="92"/>
      <c r="AR155" s="231"/>
    </row>
    <row r="156" spans="1:44">
      <c r="A156" s="233">
        <v>43725</v>
      </c>
      <c r="B156" s="234">
        <v>2.001689814814815</v>
      </c>
      <c r="C156" s="225">
        <v>2803</v>
      </c>
      <c r="D156" s="226">
        <v>2272</v>
      </c>
      <c r="E156" s="226">
        <v>1692</v>
      </c>
      <c r="F156" s="226">
        <v>3579</v>
      </c>
      <c r="G156" s="226">
        <v>3029</v>
      </c>
      <c r="H156" s="226">
        <v>3493</v>
      </c>
      <c r="I156" s="226">
        <v>3534</v>
      </c>
      <c r="J156" s="226">
        <v>3049</v>
      </c>
      <c r="K156" s="226">
        <v>4065</v>
      </c>
      <c r="L156" s="107">
        <f t="shared" ref="L156:P156" si="215">AVERAGE(C156:C158)</f>
        <v>2373.3333333333335</v>
      </c>
      <c r="M156" s="160">
        <f t="shared" si="215"/>
        <v>2633</v>
      </c>
      <c r="N156" s="160">
        <f t="shared" si="215"/>
        <v>2130</v>
      </c>
      <c r="O156" s="160">
        <f t="shared" si="215"/>
        <v>3160.3333333333335</v>
      </c>
      <c r="P156" s="160">
        <f t="shared" si="215"/>
        <v>2813.3333333333335</v>
      </c>
      <c r="Q156" s="160">
        <f t="shared" ref="Q156" si="216">AVERAGE(H156:H158)</f>
        <v>3137.6666666666665</v>
      </c>
      <c r="R156" s="160">
        <f t="shared" ref="R156" si="217">AVERAGE(I156:I158)</f>
        <v>3056.6666666666665</v>
      </c>
      <c r="S156" s="160">
        <f t="shared" ref="S156" si="218">AVERAGE(J156:J158)</f>
        <v>3211.6666666666665</v>
      </c>
      <c r="T156" s="160">
        <f t="shared" ref="T156" si="219">AVERAGE(K156:K158)</f>
        <v>3320.3333333333335</v>
      </c>
      <c r="U156" s="232">
        <f t="shared" ref="U156" si="220">AVERAGE(L156:T156)</f>
        <v>2870.7037037037039</v>
      </c>
      <c r="V156" s="57"/>
      <c r="W156" s="230"/>
      <c r="X156" s="230"/>
      <c r="Y156" s="230"/>
      <c r="Z156" s="230"/>
      <c r="AA156" s="230"/>
      <c r="AB156" s="230"/>
      <c r="AC156" s="230"/>
      <c r="AD156" s="230"/>
      <c r="AE156" s="230"/>
      <c r="AF156" s="230"/>
      <c r="AG156" s="92"/>
      <c r="AH156" s="92"/>
      <c r="AI156" s="92"/>
      <c r="AJ156" s="92"/>
      <c r="AK156" s="92"/>
      <c r="AL156" s="92"/>
      <c r="AM156" s="92"/>
      <c r="AN156" s="92"/>
      <c r="AO156" s="92"/>
      <c r="AP156" s="92"/>
      <c r="AQ156" s="92"/>
      <c r="AR156" s="231"/>
    </row>
    <row r="157" spans="1:44">
      <c r="A157" s="233">
        <v>43725</v>
      </c>
      <c r="B157" s="234">
        <v>2.0155787037037038</v>
      </c>
      <c r="C157" s="225">
        <v>2251</v>
      </c>
      <c r="D157" s="226">
        <v>3117</v>
      </c>
      <c r="E157" s="226">
        <v>2675</v>
      </c>
      <c r="F157" s="226">
        <v>2758</v>
      </c>
      <c r="G157" s="226">
        <v>2937</v>
      </c>
      <c r="H157" s="226">
        <v>3405</v>
      </c>
      <c r="I157" s="226">
        <v>2864</v>
      </c>
      <c r="J157" s="226">
        <v>3953</v>
      </c>
      <c r="K157" s="226">
        <v>3213</v>
      </c>
      <c r="L157" s="107"/>
      <c r="M157" s="160"/>
      <c r="N157" s="160"/>
      <c r="O157" s="160"/>
      <c r="P157" s="160"/>
      <c r="Q157" s="160"/>
      <c r="R157" s="160"/>
      <c r="S157" s="160"/>
      <c r="T157" s="160"/>
      <c r="U157" s="232">
        <f t="shared" ref="U157" si="221">STDEV(L156:T156)/SQRT(COUNT(L156:T156))</f>
        <v>137.63745592307484</v>
      </c>
      <c r="V157" s="57"/>
      <c r="W157" s="230"/>
      <c r="X157" s="230"/>
      <c r="Y157" s="230"/>
      <c r="Z157" s="230"/>
      <c r="AA157" s="230"/>
      <c r="AB157" s="230"/>
      <c r="AC157" s="230"/>
      <c r="AD157" s="230"/>
      <c r="AE157" s="230"/>
      <c r="AF157" s="230"/>
      <c r="AG157" s="92"/>
      <c r="AH157" s="92"/>
      <c r="AI157" s="92"/>
      <c r="AJ157" s="92"/>
      <c r="AK157" s="92"/>
      <c r="AL157" s="92"/>
      <c r="AM157" s="92"/>
      <c r="AN157" s="92"/>
      <c r="AO157" s="92"/>
      <c r="AP157" s="92"/>
      <c r="AQ157" s="92"/>
      <c r="AR157" s="231"/>
    </row>
    <row r="158" spans="1:44">
      <c r="A158" s="233">
        <v>43725</v>
      </c>
      <c r="B158" s="234">
        <v>2.02946759259259</v>
      </c>
      <c r="C158" s="225">
        <v>2066</v>
      </c>
      <c r="D158" s="226">
        <v>2510</v>
      </c>
      <c r="E158" s="226">
        <v>2023</v>
      </c>
      <c r="F158" s="226">
        <v>3144</v>
      </c>
      <c r="G158" s="226">
        <v>2474</v>
      </c>
      <c r="H158" s="226">
        <v>2515</v>
      </c>
      <c r="I158" s="226">
        <v>2772</v>
      </c>
      <c r="J158" s="226">
        <v>2633</v>
      </c>
      <c r="K158" s="226">
        <v>2683</v>
      </c>
      <c r="L158" s="107"/>
      <c r="M158" s="160"/>
      <c r="N158" s="160"/>
      <c r="O158" s="160"/>
      <c r="P158" s="160"/>
      <c r="Q158" s="160"/>
      <c r="R158" s="160"/>
      <c r="S158" s="160"/>
      <c r="T158" s="160"/>
      <c r="U158" s="232"/>
      <c r="V158" s="57"/>
      <c r="W158" s="230"/>
      <c r="X158" s="230"/>
      <c r="Y158" s="230"/>
      <c r="Z158" s="230"/>
      <c r="AA158" s="230"/>
      <c r="AB158" s="230"/>
      <c r="AC158" s="230"/>
      <c r="AD158" s="230"/>
      <c r="AE158" s="230"/>
      <c r="AF158" s="230"/>
      <c r="AG158" s="92"/>
      <c r="AH158" s="92"/>
      <c r="AI158" s="92"/>
      <c r="AJ158" s="92"/>
      <c r="AK158" s="92"/>
      <c r="AL158" s="92"/>
      <c r="AM158" s="92"/>
      <c r="AN158" s="92"/>
      <c r="AO158" s="92"/>
      <c r="AP158" s="92"/>
      <c r="AQ158" s="92"/>
      <c r="AR158" s="231"/>
    </row>
    <row r="159" spans="1:44">
      <c r="A159" s="233">
        <v>43725</v>
      </c>
      <c r="B159" s="234">
        <v>2.0433564814814802</v>
      </c>
      <c r="C159" s="225">
        <v>2031</v>
      </c>
      <c r="D159" s="226">
        <v>2321</v>
      </c>
      <c r="E159" s="226">
        <v>1809</v>
      </c>
      <c r="F159" s="226">
        <v>3317</v>
      </c>
      <c r="G159" s="226">
        <v>1706</v>
      </c>
      <c r="H159" s="226">
        <v>2360</v>
      </c>
      <c r="I159" s="226">
        <v>3438</v>
      </c>
      <c r="J159" s="226">
        <v>2970</v>
      </c>
      <c r="K159" s="226">
        <v>3298</v>
      </c>
      <c r="L159" s="107">
        <f t="shared" ref="L159:P159" si="222">AVERAGE(C159:C161)</f>
        <v>2749.6666666666665</v>
      </c>
      <c r="M159" s="160">
        <f t="shared" si="222"/>
        <v>1821.6666666666667</v>
      </c>
      <c r="N159" s="160">
        <f t="shared" si="222"/>
        <v>2019.3333333333333</v>
      </c>
      <c r="O159" s="160">
        <f t="shared" si="222"/>
        <v>3201</v>
      </c>
      <c r="P159" s="160">
        <f t="shared" si="222"/>
        <v>2392.3333333333335</v>
      </c>
      <c r="Q159" s="160">
        <f t="shared" ref="Q159" si="223">AVERAGE(H159:H161)</f>
        <v>2791.3333333333335</v>
      </c>
      <c r="R159" s="160">
        <f t="shared" ref="R159" si="224">AVERAGE(I159:I161)</f>
        <v>3583</v>
      </c>
      <c r="S159" s="160">
        <f t="shared" ref="S159" si="225">AVERAGE(J159:J161)</f>
        <v>2736.6666666666665</v>
      </c>
      <c r="T159" s="160">
        <f t="shared" ref="T159" si="226">AVERAGE(K159:K161)</f>
        <v>3216.6666666666665</v>
      </c>
      <c r="U159" s="232">
        <f t="shared" ref="U159" si="227">AVERAGE(L159:T159)</f>
        <v>2723.5185185185192</v>
      </c>
      <c r="V159" s="57"/>
      <c r="W159" s="230"/>
      <c r="X159" s="230"/>
      <c r="Y159" s="230"/>
      <c r="Z159" s="230"/>
      <c r="AA159" s="230"/>
      <c r="AB159" s="230"/>
      <c r="AC159" s="230"/>
      <c r="AD159" s="230"/>
      <c r="AE159" s="230"/>
      <c r="AF159" s="230"/>
      <c r="AG159" s="92"/>
      <c r="AH159" s="92"/>
      <c r="AI159" s="92"/>
      <c r="AJ159" s="92"/>
      <c r="AK159" s="92"/>
      <c r="AL159" s="92"/>
      <c r="AM159" s="92"/>
      <c r="AN159" s="92"/>
      <c r="AO159" s="92"/>
      <c r="AP159" s="92"/>
      <c r="AQ159" s="92"/>
      <c r="AR159" s="231"/>
    </row>
    <row r="160" spans="1:44">
      <c r="A160" s="233">
        <v>43725</v>
      </c>
      <c r="B160" s="234">
        <v>2.0572453703703699</v>
      </c>
      <c r="C160" s="225">
        <v>2862</v>
      </c>
      <c r="D160" s="226">
        <v>1574</v>
      </c>
      <c r="E160" s="226">
        <v>2566</v>
      </c>
      <c r="F160" s="226">
        <v>3516</v>
      </c>
      <c r="G160" s="226">
        <v>2855</v>
      </c>
      <c r="H160" s="226">
        <v>2424</v>
      </c>
      <c r="I160" s="226">
        <v>3769</v>
      </c>
      <c r="J160" s="226">
        <v>2838</v>
      </c>
      <c r="K160" s="226">
        <v>3630</v>
      </c>
      <c r="L160" s="107"/>
      <c r="M160" s="160"/>
      <c r="N160" s="160"/>
      <c r="O160" s="160"/>
      <c r="P160" s="160"/>
      <c r="Q160" s="160"/>
      <c r="R160" s="160"/>
      <c r="S160" s="160"/>
      <c r="T160" s="160"/>
      <c r="U160" s="232">
        <f t="shared" ref="U160" si="228">STDEV(L159:T159)/SQRT(COUNT(L159:T159))</f>
        <v>191.27658462137117</v>
      </c>
      <c r="V160" s="57"/>
      <c r="W160" s="230"/>
      <c r="X160" s="230"/>
      <c r="Y160" s="230"/>
      <c r="Z160" s="230"/>
      <c r="AA160" s="230"/>
      <c r="AB160" s="230"/>
      <c r="AC160" s="230"/>
      <c r="AD160" s="230"/>
      <c r="AE160" s="230"/>
      <c r="AF160" s="230"/>
      <c r="AG160" s="92"/>
      <c r="AH160" s="92"/>
      <c r="AI160" s="92"/>
      <c r="AJ160" s="92"/>
      <c r="AK160" s="92"/>
      <c r="AL160" s="92"/>
      <c r="AM160" s="92"/>
      <c r="AN160" s="92"/>
      <c r="AO160" s="92"/>
      <c r="AP160" s="92"/>
      <c r="AQ160" s="92"/>
      <c r="AR160" s="231"/>
    </row>
    <row r="161" spans="1:44">
      <c r="A161" s="233">
        <v>43725</v>
      </c>
      <c r="B161" s="234">
        <v>2.0711342592592601</v>
      </c>
      <c r="C161" s="225">
        <v>3356</v>
      </c>
      <c r="D161" s="226">
        <v>1570</v>
      </c>
      <c r="E161" s="226">
        <v>1683</v>
      </c>
      <c r="F161" s="226">
        <v>2770</v>
      </c>
      <c r="G161" s="226">
        <v>2616</v>
      </c>
      <c r="H161" s="226">
        <v>3590</v>
      </c>
      <c r="I161" s="226">
        <v>3542</v>
      </c>
      <c r="J161" s="226">
        <v>2402</v>
      </c>
      <c r="K161" s="226">
        <v>2722</v>
      </c>
      <c r="L161" s="107"/>
      <c r="M161" s="160"/>
      <c r="N161" s="160"/>
      <c r="O161" s="160"/>
      <c r="P161" s="160"/>
      <c r="Q161" s="160"/>
      <c r="R161" s="160"/>
      <c r="S161" s="160"/>
      <c r="T161" s="160"/>
      <c r="U161" s="232"/>
      <c r="V161" s="57"/>
      <c r="W161" s="230"/>
      <c r="X161" s="230"/>
      <c r="Y161" s="230"/>
      <c r="Z161" s="230"/>
      <c r="AA161" s="230"/>
      <c r="AB161" s="230"/>
      <c r="AC161" s="230"/>
      <c r="AD161" s="230"/>
      <c r="AE161" s="230"/>
      <c r="AF161" s="230"/>
      <c r="AG161" s="92"/>
      <c r="AH161" s="92"/>
      <c r="AI161" s="92"/>
      <c r="AJ161" s="92"/>
      <c r="AK161" s="92"/>
      <c r="AL161" s="92"/>
      <c r="AM161" s="92"/>
      <c r="AN161" s="92"/>
      <c r="AO161" s="92"/>
      <c r="AP161" s="92"/>
      <c r="AQ161" s="92"/>
      <c r="AR161" s="231"/>
    </row>
    <row r="162" spans="1:44">
      <c r="A162" s="233">
        <v>43725</v>
      </c>
      <c r="B162" s="234">
        <v>2.0850231481481498</v>
      </c>
      <c r="C162" s="225">
        <v>3304</v>
      </c>
      <c r="D162" s="226">
        <v>1535</v>
      </c>
      <c r="E162" s="226">
        <v>3009</v>
      </c>
      <c r="F162" s="226">
        <v>2289</v>
      </c>
      <c r="G162" s="226">
        <v>2437</v>
      </c>
      <c r="H162" s="226">
        <v>3794</v>
      </c>
      <c r="I162" s="226">
        <v>2634</v>
      </c>
      <c r="J162" s="226">
        <v>2491</v>
      </c>
      <c r="K162" s="226">
        <v>2520</v>
      </c>
      <c r="L162" s="107">
        <f t="shared" ref="L162:P162" si="229">AVERAGE(C162:C164)</f>
        <v>2921.3333333333335</v>
      </c>
      <c r="M162" s="160">
        <f t="shared" si="229"/>
        <v>2107.3333333333335</v>
      </c>
      <c r="N162" s="160">
        <f t="shared" si="229"/>
        <v>2584.3333333333335</v>
      </c>
      <c r="O162" s="160">
        <f t="shared" si="229"/>
        <v>2733</v>
      </c>
      <c r="P162" s="160">
        <f t="shared" si="229"/>
        <v>2606.6666666666665</v>
      </c>
      <c r="Q162" s="160">
        <f t="shared" ref="Q162" si="230">AVERAGE(H162:H164)</f>
        <v>3447</v>
      </c>
      <c r="R162" s="160">
        <f t="shared" ref="R162" si="231">AVERAGE(I162:I164)</f>
        <v>2499.6666666666665</v>
      </c>
      <c r="S162" s="160">
        <f t="shared" ref="S162" si="232">AVERAGE(J162:J164)</f>
        <v>3313.6666666666665</v>
      </c>
      <c r="T162" s="160">
        <f t="shared" ref="T162" si="233">AVERAGE(K162:K164)</f>
        <v>3204.6666666666665</v>
      </c>
      <c r="U162" s="232">
        <f t="shared" ref="U162" si="234">AVERAGE(L162:T162)</f>
        <v>2824.1851851851852</v>
      </c>
      <c r="V162" s="57"/>
      <c r="W162" s="230"/>
      <c r="X162" s="230"/>
      <c r="Y162" s="230"/>
      <c r="Z162" s="230"/>
      <c r="AA162" s="230"/>
      <c r="AB162" s="230"/>
      <c r="AC162" s="230"/>
      <c r="AD162" s="230"/>
      <c r="AE162" s="230"/>
      <c r="AF162" s="230"/>
      <c r="AG162" s="92"/>
      <c r="AH162" s="92"/>
      <c r="AI162" s="92"/>
      <c r="AJ162" s="92"/>
      <c r="AK162" s="92"/>
      <c r="AL162" s="92"/>
      <c r="AM162" s="92"/>
      <c r="AN162" s="92"/>
      <c r="AO162" s="92"/>
      <c r="AP162" s="92"/>
      <c r="AQ162" s="92"/>
      <c r="AR162" s="231"/>
    </row>
    <row r="163" spans="1:44">
      <c r="A163" s="233">
        <v>43725</v>
      </c>
      <c r="B163" s="234">
        <v>2.0989120370370302</v>
      </c>
      <c r="C163" s="225">
        <v>2219</v>
      </c>
      <c r="D163" s="226">
        <v>1686</v>
      </c>
      <c r="E163" s="226">
        <v>2895</v>
      </c>
      <c r="F163" s="226">
        <v>2121</v>
      </c>
      <c r="G163" s="226">
        <v>3206</v>
      </c>
      <c r="H163" s="226">
        <v>2701</v>
      </c>
      <c r="I163" s="226">
        <v>2476</v>
      </c>
      <c r="J163" s="226">
        <v>3611</v>
      </c>
      <c r="K163" s="226">
        <v>2969</v>
      </c>
      <c r="L163" s="107"/>
      <c r="M163" s="160"/>
      <c r="N163" s="160"/>
      <c r="O163" s="160"/>
      <c r="P163" s="160"/>
      <c r="Q163" s="160"/>
      <c r="R163" s="160"/>
      <c r="S163" s="160"/>
      <c r="T163" s="160"/>
      <c r="U163" s="232">
        <f t="shared" ref="U163" si="235">STDEV(L162:T162)/SQRT(COUNT(L162:T162))</f>
        <v>145.01154818967879</v>
      </c>
      <c r="V163" s="57"/>
      <c r="W163" s="230"/>
      <c r="X163" s="230"/>
      <c r="Y163" s="230"/>
      <c r="Z163" s="230"/>
      <c r="AA163" s="230"/>
      <c r="AB163" s="230"/>
      <c r="AC163" s="230"/>
      <c r="AD163" s="230"/>
      <c r="AE163" s="230"/>
      <c r="AF163" s="230"/>
      <c r="AG163" s="92"/>
      <c r="AH163" s="92"/>
      <c r="AI163" s="92"/>
      <c r="AJ163" s="92"/>
      <c r="AK163" s="92"/>
      <c r="AL163" s="92"/>
      <c r="AM163" s="92"/>
      <c r="AN163" s="92"/>
      <c r="AO163" s="92"/>
      <c r="AP163" s="92"/>
      <c r="AQ163" s="92"/>
      <c r="AR163" s="231"/>
    </row>
    <row r="164" spans="1:44">
      <c r="A164" s="233">
        <v>43725</v>
      </c>
      <c r="B164" s="234">
        <v>2.1128009259259199</v>
      </c>
      <c r="C164" s="225">
        <v>3241</v>
      </c>
      <c r="D164" s="226">
        <v>3101</v>
      </c>
      <c r="E164" s="226">
        <v>1849</v>
      </c>
      <c r="F164" s="226">
        <v>3789</v>
      </c>
      <c r="G164" s="226">
        <v>2177</v>
      </c>
      <c r="H164" s="226">
        <v>3846</v>
      </c>
      <c r="I164" s="226">
        <v>2389</v>
      </c>
      <c r="J164" s="226">
        <v>3839</v>
      </c>
      <c r="K164" s="226">
        <v>4125</v>
      </c>
      <c r="L164" s="107"/>
      <c r="M164" s="160"/>
      <c r="N164" s="160"/>
      <c r="O164" s="160"/>
      <c r="P164" s="160"/>
      <c r="Q164" s="160"/>
      <c r="R164" s="160"/>
      <c r="S164" s="160"/>
      <c r="T164" s="160"/>
      <c r="U164" s="232"/>
      <c r="V164" s="57"/>
      <c r="W164" s="230"/>
      <c r="X164" s="230"/>
      <c r="Y164" s="230"/>
      <c r="Z164" s="230"/>
      <c r="AA164" s="230"/>
      <c r="AB164" s="230"/>
      <c r="AC164" s="230"/>
      <c r="AD164" s="230"/>
      <c r="AE164" s="230"/>
      <c r="AF164" s="230"/>
      <c r="AG164" s="92"/>
      <c r="AH164" s="92"/>
      <c r="AI164" s="92"/>
      <c r="AJ164" s="92"/>
      <c r="AK164" s="92"/>
      <c r="AL164" s="92"/>
      <c r="AM164" s="92"/>
      <c r="AN164" s="92"/>
      <c r="AO164" s="92"/>
      <c r="AP164" s="92"/>
      <c r="AQ164" s="92"/>
      <c r="AR164" s="231"/>
    </row>
    <row r="165" spans="1:44">
      <c r="A165" s="233">
        <v>43725</v>
      </c>
      <c r="B165" s="234">
        <v>2.1266898148148101</v>
      </c>
      <c r="C165" s="225">
        <v>2774</v>
      </c>
      <c r="D165" s="226">
        <v>2836</v>
      </c>
      <c r="E165" s="226">
        <v>2271</v>
      </c>
      <c r="F165" s="226">
        <v>3095</v>
      </c>
      <c r="G165" s="226">
        <v>2477</v>
      </c>
      <c r="H165" s="226">
        <v>2892</v>
      </c>
      <c r="I165" s="226">
        <v>3643</v>
      </c>
      <c r="J165" s="226">
        <v>3534</v>
      </c>
      <c r="K165" s="226">
        <v>2358</v>
      </c>
      <c r="L165" s="107">
        <f t="shared" ref="L165:P165" si="236">AVERAGE(C165:C167)</f>
        <v>2716.6666666666665</v>
      </c>
      <c r="M165" s="160">
        <f t="shared" si="236"/>
        <v>2336.3333333333335</v>
      </c>
      <c r="N165" s="160">
        <f t="shared" si="236"/>
        <v>2150.3333333333335</v>
      </c>
      <c r="O165" s="160">
        <f t="shared" si="236"/>
        <v>2739</v>
      </c>
      <c r="P165" s="160">
        <f t="shared" si="236"/>
        <v>2354.3333333333335</v>
      </c>
      <c r="Q165" s="160">
        <f t="shared" ref="Q165" si="237">AVERAGE(H165:H167)</f>
        <v>2449.3333333333335</v>
      </c>
      <c r="R165" s="160">
        <f t="shared" ref="R165" si="238">AVERAGE(I165:I167)</f>
        <v>3621.3333333333335</v>
      </c>
      <c r="S165" s="160">
        <f t="shared" ref="S165" si="239">AVERAGE(J165:J167)</f>
        <v>3387</v>
      </c>
      <c r="T165" s="160">
        <f t="shared" ref="T165" si="240">AVERAGE(K165:K167)</f>
        <v>3337.6666666666665</v>
      </c>
      <c r="U165" s="232">
        <f t="shared" ref="U165" si="241">AVERAGE(L165:T165)</f>
        <v>2788.0000000000005</v>
      </c>
      <c r="V165" s="57"/>
      <c r="W165" s="230"/>
      <c r="X165" s="230"/>
      <c r="Y165" s="230"/>
      <c r="Z165" s="230"/>
      <c r="AA165" s="230"/>
      <c r="AB165" s="230"/>
      <c r="AC165" s="230"/>
      <c r="AD165" s="230"/>
      <c r="AE165" s="230"/>
      <c r="AF165" s="230"/>
      <c r="AG165" s="92"/>
      <c r="AH165" s="92"/>
      <c r="AI165" s="92"/>
      <c r="AJ165" s="92"/>
      <c r="AK165" s="92"/>
      <c r="AL165" s="92"/>
      <c r="AM165" s="92"/>
      <c r="AN165" s="92"/>
      <c r="AO165" s="92"/>
      <c r="AP165" s="92"/>
      <c r="AQ165" s="92"/>
      <c r="AR165" s="231"/>
    </row>
    <row r="166" spans="1:44">
      <c r="A166" s="233">
        <v>43725</v>
      </c>
      <c r="B166" s="234">
        <v>2.1405787037036998</v>
      </c>
      <c r="C166" s="225">
        <v>2110</v>
      </c>
      <c r="D166" s="226">
        <v>1571</v>
      </c>
      <c r="E166" s="226">
        <v>2286</v>
      </c>
      <c r="F166" s="226">
        <v>2569</v>
      </c>
      <c r="G166" s="226">
        <v>2601</v>
      </c>
      <c r="H166" s="226">
        <v>2318</v>
      </c>
      <c r="I166" s="226">
        <v>3872</v>
      </c>
      <c r="J166" s="226">
        <v>3538</v>
      </c>
      <c r="K166" s="226">
        <v>3885</v>
      </c>
      <c r="L166" s="107"/>
      <c r="M166" s="160"/>
      <c r="N166" s="160"/>
      <c r="O166" s="160"/>
      <c r="P166" s="160"/>
      <c r="Q166" s="160"/>
      <c r="R166" s="160"/>
      <c r="S166" s="160"/>
      <c r="T166" s="160"/>
      <c r="U166" s="232">
        <f t="shared" ref="U166" si="242">STDEV(L165:T165)/SQRT(COUNT(L165:T165))</f>
        <v>177.8049718784346</v>
      </c>
      <c r="V166" s="57"/>
      <c r="W166" s="230"/>
      <c r="X166" s="230"/>
      <c r="Y166" s="230"/>
      <c r="Z166" s="230"/>
      <c r="AA166" s="230"/>
      <c r="AB166" s="230"/>
      <c r="AC166" s="230"/>
      <c r="AD166" s="230"/>
      <c r="AE166" s="230"/>
      <c r="AF166" s="230"/>
      <c r="AG166" s="92"/>
      <c r="AH166" s="92"/>
      <c r="AI166" s="92"/>
      <c r="AJ166" s="92"/>
      <c r="AK166" s="92"/>
      <c r="AL166" s="92"/>
      <c r="AM166" s="92"/>
      <c r="AN166" s="92"/>
      <c r="AO166" s="92"/>
      <c r="AP166" s="92"/>
      <c r="AQ166" s="92"/>
      <c r="AR166" s="231"/>
    </row>
    <row r="167" spans="1:44">
      <c r="A167" s="233">
        <v>43725</v>
      </c>
      <c r="B167" s="234">
        <v>2.15446759259259</v>
      </c>
      <c r="C167" s="225">
        <v>3266</v>
      </c>
      <c r="D167" s="226">
        <v>2602</v>
      </c>
      <c r="E167" s="226">
        <v>1894</v>
      </c>
      <c r="F167" s="226">
        <v>2553</v>
      </c>
      <c r="G167" s="226">
        <v>1985</v>
      </c>
      <c r="H167" s="226">
        <v>2138</v>
      </c>
      <c r="I167" s="226">
        <v>3349</v>
      </c>
      <c r="J167" s="226">
        <v>3089</v>
      </c>
      <c r="K167" s="226">
        <v>3770</v>
      </c>
      <c r="L167" s="107"/>
      <c r="M167" s="160"/>
      <c r="N167" s="160"/>
      <c r="O167" s="160"/>
      <c r="P167" s="160"/>
      <c r="Q167" s="160"/>
      <c r="R167" s="160"/>
      <c r="S167" s="160"/>
      <c r="T167" s="160"/>
      <c r="U167" s="232"/>
      <c r="V167" s="57"/>
      <c r="W167" s="230"/>
      <c r="X167" s="230"/>
      <c r="Y167" s="230"/>
      <c r="Z167" s="230"/>
      <c r="AA167" s="230"/>
      <c r="AB167" s="230"/>
      <c r="AC167" s="230"/>
      <c r="AD167" s="230"/>
      <c r="AE167" s="230"/>
      <c r="AF167" s="230"/>
      <c r="AG167" s="92"/>
      <c r="AH167" s="92"/>
      <c r="AI167" s="92"/>
      <c r="AJ167" s="92"/>
      <c r="AK167" s="92"/>
      <c r="AL167" s="92"/>
      <c r="AM167" s="92"/>
      <c r="AN167" s="92"/>
      <c r="AO167" s="92"/>
      <c r="AP167" s="92"/>
      <c r="AQ167" s="92"/>
      <c r="AR167" s="231"/>
    </row>
    <row r="168" spans="1:44">
      <c r="A168" s="233">
        <v>43725</v>
      </c>
      <c r="B168" s="234">
        <v>2.1683564814814802</v>
      </c>
      <c r="C168" s="225">
        <v>2638</v>
      </c>
      <c r="D168" s="226">
        <v>2197</v>
      </c>
      <c r="E168" s="226">
        <v>2969</v>
      </c>
      <c r="F168" s="226">
        <v>1754</v>
      </c>
      <c r="G168" s="226">
        <v>2217</v>
      </c>
      <c r="H168" s="226">
        <v>2480</v>
      </c>
      <c r="I168" s="226">
        <v>3740</v>
      </c>
      <c r="J168" s="226">
        <v>3130</v>
      </c>
      <c r="K168" s="226">
        <v>2401</v>
      </c>
      <c r="L168" s="107">
        <f t="shared" ref="L168:P168" si="243">AVERAGE(C168:C170)</f>
        <v>2710</v>
      </c>
      <c r="M168" s="160">
        <f t="shared" si="243"/>
        <v>2080.6666666666665</v>
      </c>
      <c r="N168" s="160">
        <f t="shared" si="243"/>
        <v>2733.3333333333335</v>
      </c>
      <c r="O168" s="160">
        <f t="shared" si="243"/>
        <v>2438.3333333333335</v>
      </c>
      <c r="P168" s="160">
        <f t="shared" si="243"/>
        <v>2125</v>
      </c>
      <c r="Q168" s="160">
        <f t="shared" ref="Q168" si="244">AVERAGE(H168:H170)</f>
        <v>3191.3333333333335</v>
      </c>
      <c r="R168" s="160">
        <f t="shared" ref="R168" si="245">AVERAGE(I168:I170)</f>
        <v>3471</v>
      </c>
      <c r="S168" s="160">
        <f t="shared" ref="S168" si="246">AVERAGE(J168:J170)</f>
        <v>2751.6666666666665</v>
      </c>
      <c r="T168" s="160">
        <f t="shared" ref="T168" si="247">AVERAGE(K168:K170)</f>
        <v>2420</v>
      </c>
      <c r="U168" s="232">
        <f t="shared" ref="U168" si="248">AVERAGE(L168:T168)</f>
        <v>2657.9259259259261</v>
      </c>
      <c r="V168" s="57"/>
      <c r="W168" s="230"/>
      <c r="X168" s="230"/>
      <c r="Y168" s="230"/>
      <c r="Z168" s="230"/>
      <c r="AA168" s="230"/>
      <c r="AB168" s="230"/>
      <c r="AC168" s="230"/>
      <c r="AD168" s="230"/>
      <c r="AE168" s="230"/>
      <c r="AF168" s="230"/>
      <c r="AG168" s="92"/>
      <c r="AH168" s="92"/>
      <c r="AI168" s="92"/>
      <c r="AJ168" s="92"/>
      <c r="AK168" s="92"/>
      <c r="AL168" s="92"/>
      <c r="AM168" s="92"/>
      <c r="AN168" s="92"/>
      <c r="AO168" s="92"/>
      <c r="AP168" s="92"/>
      <c r="AQ168" s="92"/>
      <c r="AR168" s="231"/>
    </row>
    <row r="169" spans="1:44">
      <c r="A169" s="233">
        <v>43725</v>
      </c>
      <c r="B169" s="234">
        <v>2.1822453703703699</v>
      </c>
      <c r="C169" s="225">
        <v>2610</v>
      </c>
      <c r="D169" s="226">
        <v>1655</v>
      </c>
      <c r="E169" s="226">
        <v>2915</v>
      </c>
      <c r="F169" s="226">
        <v>1944</v>
      </c>
      <c r="G169" s="226">
        <v>1828</v>
      </c>
      <c r="H169" s="226">
        <v>3681</v>
      </c>
      <c r="I169" s="226">
        <v>3778</v>
      </c>
      <c r="J169" s="226">
        <v>2520</v>
      </c>
      <c r="K169" s="226">
        <v>2410</v>
      </c>
      <c r="L169" s="107"/>
      <c r="M169" s="160"/>
      <c r="N169" s="160"/>
      <c r="O169" s="160"/>
      <c r="P169" s="160"/>
      <c r="Q169" s="160"/>
      <c r="R169" s="160"/>
      <c r="S169" s="160"/>
      <c r="T169" s="160"/>
      <c r="U169" s="232">
        <f t="shared" ref="U169" si="249">STDEV(L168:T168)/SQRT(COUNT(L168:T168))</f>
        <v>152.9735894434568</v>
      </c>
      <c r="V169" s="57"/>
      <c r="W169" s="230"/>
      <c r="X169" s="230"/>
      <c r="Y169" s="230"/>
      <c r="Z169" s="230"/>
      <c r="AA169" s="230"/>
      <c r="AB169" s="230"/>
      <c r="AC169" s="230"/>
      <c r="AD169" s="230"/>
      <c r="AE169" s="230"/>
      <c r="AF169" s="230"/>
      <c r="AG169" s="92"/>
      <c r="AH169" s="92"/>
      <c r="AI169" s="92"/>
      <c r="AJ169" s="92"/>
      <c r="AK169" s="92"/>
      <c r="AL169" s="92"/>
      <c r="AM169" s="92"/>
      <c r="AN169" s="92"/>
      <c r="AO169" s="92"/>
      <c r="AP169" s="92"/>
      <c r="AQ169" s="92"/>
      <c r="AR169" s="231"/>
    </row>
    <row r="170" spans="1:44">
      <c r="A170" s="233">
        <v>43725</v>
      </c>
      <c r="B170" s="234">
        <v>2.1961342592592601</v>
      </c>
      <c r="C170" s="225">
        <v>2882</v>
      </c>
      <c r="D170" s="226">
        <v>2390</v>
      </c>
      <c r="E170" s="226">
        <v>2316</v>
      </c>
      <c r="F170" s="226">
        <v>3617</v>
      </c>
      <c r="G170" s="226">
        <v>2330</v>
      </c>
      <c r="H170" s="226">
        <v>3413</v>
      </c>
      <c r="I170" s="226">
        <v>2895</v>
      </c>
      <c r="J170" s="226">
        <v>2605</v>
      </c>
      <c r="K170" s="226">
        <v>2449</v>
      </c>
      <c r="L170" s="107"/>
      <c r="M170" s="160"/>
      <c r="N170" s="160"/>
      <c r="O170" s="160"/>
      <c r="P170" s="160"/>
      <c r="Q170" s="160"/>
      <c r="R170" s="160"/>
      <c r="S170" s="160"/>
      <c r="T170" s="160"/>
      <c r="U170" s="232"/>
      <c r="V170" s="57"/>
      <c r="W170" s="230"/>
      <c r="X170" s="230"/>
      <c r="Y170" s="230"/>
      <c r="Z170" s="230"/>
      <c r="AA170" s="230"/>
      <c r="AB170" s="230"/>
      <c r="AC170" s="230"/>
      <c r="AD170" s="230"/>
      <c r="AE170" s="230"/>
      <c r="AF170" s="230"/>
      <c r="AG170" s="92"/>
      <c r="AH170" s="92"/>
      <c r="AI170" s="92"/>
      <c r="AJ170" s="92"/>
      <c r="AK170" s="92"/>
      <c r="AL170" s="92"/>
      <c r="AM170" s="92"/>
      <c r="AN170" s="92"/>
      <c r="AO170" s="92"/>
      <c r="AP170" s="92"/>
      <c r="AQ170" s="92"/>
      <c r="AR170" s="231"/>
    </row>
    <row r="171" spans="1:44">
      <c r="A171" s="233">
        <v>43725</v>
      </c>
      <c r="B171" s="234">
        <v>2.21002314814814</v>
      </c>
      <c r="C171" s="225">
        <v>2089</v>
      </c>
      <c r="D171" s="226">
        <v>1446</v>
      </c>
      <c r="E171" s="226">
        <v>1752</v>
      </c>
      <c r="F171" s="226">
        <v>2201</v>
      </c>
      <c r="G171" s="226">
        <v>2215</v>
      </c>
      <c r="H171" s="226">
        <v>2271</v>
      </c>
      <c r="I171" s="226">
        <v>2391</v>
      </c>
      <c r="J171" s="226">
        <v>3498</v>
      </c>
      <c r="K171" s="226">
        <v>3199</v>
      </c>
      <c r="L171" s="107">
        <f t="shared" ref="L171:P171" si="250">AVERAGE(C171:C173)</f>
        <v>2476</v>
      </c>
      <c r="M171" s="160">
        <f t="shared" si="250"/>
        <v>1846.6666666666667</v>
      </c>
      <c r="N171" s="160">
        <f t="shared" si="250"/>
        <v>2401.3333333333335</v>
      </c>
      <c r="O171" s="160">
        <f t="shared" si="250"/>
        <v>2236.6666666666665</v>
      </c>
      <c r="P171" s="160">
        <f t="shared" si="250"/>
        <v>2482</v>
      </c>
      <c r="Q171" s="160">
        <f t="shared" ref="Q171" si="251">AVERAGE(H171:H173)</f>
        <v>2282</v>
      </c>
      <c r="R171" s="160">
        <f t="shared" ref="R171" si="252">AVERAGE(I171:I173)</f>
        <v>2315.6666666666665</v>
      </c>
      <c r="S171" s="160">
        <f t="shared" ref="S171" si="253">AVERAGE(J171:J173)</f>
        <v>3159</v>
      </c>
      <c r="T171" s="160">
        <f t="shared" ref="T171" si="254">AVERAGE(K171:K173)</f>
        <v>3010.6666666666665</v>
      </c>
      <c r="U171" s="232">
        <f t="shared" ref="U171" si="255">AVERAGE(L171:T171)</f>
        <v>2467.7777777777778</v>
      </c>
      <c r="V171" s="57"/>
      <c r="W171" s="230"/>
      <c r="X171" s="230"/>
      <c r="Y171" s="230"/>
      <c r="Z171" s="230"/>
      <c r="AA171" s="230"/>
      <c r="AB171" s="230"/>
      <c r="AC171" s="230"/>
      <c r="AD171" s="230"/>
      <c r="AE171" s="230"/>
      <c r="AF171" s="230"/>
      <c r="AG171" s="92"/>
      <c r="AH171" s="92"/>
      <c r="AI171" s="92"/>
      <c r="AJ171" s="92"/>
      <c r="AK171" s="92"/>
      <c r="AL171" s="92"/>
      <c r="AM171" s="92"/>
      <c r="AN171" s="92"/>
      <c r="AO171" s="92"/>
      <c r="AP171" s="92"/>
      <c r="AQ171" s="92"/>
      <c r="AR171" s="231"/>
    </row>
    <row r="172" spans="1:44">
      <c r="A172" s="233">
        <v>43725</v>
      </c>
      <c r="B172" s="234">
        <v>2.2239120370370302</v>
      </c>
      <c r="C172" s="225">
        <v>2110</v>
      </c>
      <c r="D172" s="226">
        <v>1700</v>
      </c>
      <c r="E172" s="226">
        <v>2724</v>
      </c>
      <c r="F172" s="226">
        <v>2392</v>
      </c>
      <c r="G172" s="226">
        <v>2668</v>
      </c>
      <c r="H172" s="226">
        <v>2487</v>
      </c>
      <c r="I172" s="226">
        <v>2483</v>
      </c>
      <c r="J172" s="226">
        <v>3522</v>
      </c>
      <c r="K172" s="226">
        <v>2808</v>
      </c>
      <c r="L172" s="107"/>
      <c r="M172" s="160"/>
      <c r="N172" s="160"/>
      <c r="O172" s="160"/>
      <c r="P172" s="160"/>
      <c r="Q172" s="160"/>
      <c r="R172" s="160"/>
      <c r="S172" s="160"/>
      <c r="T172" s="160"/>
      <c r="U172" s="232">
        <f t="shared" ref="U172" si="256">STDEV(L171:T171)/SQRT(COUNT(L171:T171))</f>
        <v>133.02275169735319</v>
      </c>
      <c r="V172" s="57"/>
      <c r="W172" s="230"/>
      <c r="X172" s="230"/>
      <c r="Y172" s="230"/>
      <c r="Z172" s="230"/>
      <c r="AA172" s="230"/>
      <c r="AB172" s="230"/>
      <c r="AC172" s="230"/>
      <c r="AD172" s="230"/>
      <c r="AE172" s="230"/>
      <c r="AF172" s="230"/>
      <c r="AG172" s="92"/>
      <c r="AH172" s="92"/>
      <c r="AI172" s="92"/>
      <c r="AJ172" s="92"/>
      <c r="AK172" s="92"/>
      <c r="AL172" s="92"/>
      <c r="AM172" s="92"/>
      <c r="AN172" s="92"/>
      <c r="AO172" s="92"/>
      <c r="AP172" s="92"/>
      <c r="AQ172" s="92"/>
      <c r="AR172" s="231"/>
    </row>
    <row r="173" spans="1:44">
      <c r="A173" s="233">
        <v>43725</v>
      </c>
      <c r="B173" s="234">
        <v>2.2378009259259199</v>
      </c>
      <c r="C173" s="225">
        <v>3229</v>
      </c>
      <c r="D173" s="226">
        <v>2394</v>
      </c>
      <c r="E173" s="226">
        <v>2728</v>
      </c>
      <c r="F173" s="226">
        <v>2117</v>
      </c>
      <c r="G173" s="226">
        <v>2563</v>
      </c>
      <c r="H173" s="226">
        <v>2088</v>
      </c>
      <c r="I173" s="226">
        <v>2073</v>
      </c>
      <c r="J173" s="226">
        <v>2457</v>
      </c>
      <c r="K173" s="226">
        <v>3025</v>
      </c>
      <c r="L173" s="107"/>
      <c r="M173" s="160"/>
      <c r="N173" s="160"/>
      <c r="O173" s="160"/>
      <c r="P173" s="160"/>
      <c r="Q173" s="160"/>
      <c r="R173" s="160"/>
      <c r="S173" s="160"/>
      <c r="T173" s="160"/>
      <c r="U173" s="232"/>
      <c r="V173" s="57"/>
      <c r="W173" s="230"/>
      <c r="X173" s="230"/>
      <c r="Y173" s="230"/>
      <c r="Z173" s="230"/>
      <c r="AA173" s="230"/>
      <c r="AB173" s="230"/>
      <c r="AC173" s="230"/>
      <c r="AD173" s="230"/>
      <c r="AE173" s="230"/>
      <c r="AF173" s="230"/>
      <c r="AG173" s="92"/>
      <c r="AH173" s="92"/>
      <c r="AI173" s="92"/>
      <c r="AJ173" s="92"/>
      <c r="AK173" s="92"/>
      <c r="AL173" s="92"/>
      <c r="AM173" s="92"/>
      <c r="AN173" s="92"/>
      <c r="AO173" s="92"/>
      <c r="AP173" s="92"/>
      <c r="AQ173" s="92"/>
      <c r="AR173" s="231"/>
    </row>
    <row r="174" spans="1:44">
      <c r="A174" s="223">
        <v>43725</v>
      </c>
      <c r="B174" s="224">
        <v>1.2516898148148099</v>
      </c>
      <c r="C174" s="225">
        <v>3052</v>
      </c>
      <c r="D174" s="226">
        <v>1335</v>
      </c>
      <c r="E174" s="226">
        <v>2567</v>
      </c>
      <c r="F174" s="226">
        <v>1878</v>
      </c>
      <c r="G174" s="226">
        <v>1897</v>
      </c>
      <c r="H174" s="226">
        <v>3042</v>
      </c>
      <c r="I174" s="226">
        <v>1953</v>
      </c>
      <c r="J174" s="226">
        <v>3635</v>
      </c>
      <c r="K174" s="226">
        <v>3425</v>
      </c>
      <c r="L174" s="107">
        <f t="shared" ref="L174:P174" si="257">AVERAGE(C174:C176)</f>
        <v>2263.6666666666665</v>
      </c>
      <c r="M174" s="160">
        <f t="shared" si="257"/>
        <v>1301.6666666666667</v>
      </c>
      <c r="N174" s="160">
        <f t="shared" si="257"/>
        <v>2020</v>
      </c>
      <c r="O174" s="160">
        <f t="shared" si="257"/>
        <v>2307.3333333333335</v>
      </c>
      <c r="P174" s="160">
        <f t="shared" si="257"/>
        <v>2270.6666666666665</v>
      </c>
      <c r="Q174" s="160">
        <f t="shared" ref="Q174" si="258">AVERAGE(H174:H176)</f>
        <v>2756.6666666666665</v>
      </c>
      <c r="R174" s="160">
        <f t="shared" ref="R174" si="259">AVERAGE(I174:I176)</f>
        <v>2208</v>
      </c>
      <c r="S174" s="160">
        <f t="shared" ref="S174" si="260">AVERAGE(J174:J176)</f>
        <v>2862</v>
      </c>
      <c r="T174" s="160">
        <f t="shared" ref="T174" si="261">AVERAGE(K174:K176)</f>
        <v>2847</v>
      </c>
      <c r="U174" s="232">
        <f t="shared" ref="U174" si="262">AVERAGE(L174:T174)</f>
        <v>2315.2222222222222</v>
      </c>
      <c r="V174" s="57"/>
      <c r="W174" s="230"/>
      <c r="X174" s="230"/>
      <c r="Y174" s="230"/>
      <c r="Z174" s="230"/>
      <c r="AA174" s="230"/>
      <c r="AB174" s="230"/>
      <c r="AC174" s="230"/>
      <c r="AD174" s="230"/>
      <c r="AE174" s="230"/>
      <c r="AF174" s="230"/>
      <c r="AG174" s="92"/>
      <c r="AH174" s="92"/>
      <c r="AI174" s="92"/>
      <c r="AJ174" s="92"/>
      <c r="AK174" s="92"/>
      <c r="AL174" s="92"/>
      <c r="AM174" s="92"/>
      <c r="AN174" s="92"/>
      <c r="AO174" s="92"/>
      <c r="AP174" s="92"/>
      <c r="AQ174" s="92"/>
      <c r="AR174" s="231"/>
    </row>
    <row r="175" spans="1:44">
      <c r="A175" s="223">
        <v>43725</v>
      </c>
      <c r="B175" s="224">
        <v>1.2655787037037001</v>
      </c>
      <c r="C175" s="225">
        <v>1902</v>
      </c>
      <c r="D175" s="226">
        <v>1436</v>
      </c>
      <c r="E175" s="226">
        <v>1675</v>
      </c>
      <c r="F175" s="226">
        <v>3154</v>
      </c>
      <c r="G175" s="226">
        <v>1994</v>
      </c>
      <c r="H175" s="226">
        <v>3134</v>
      </c>
      <c r="I175" s="226">
        <v>1853</v>
      </c>
      <c r="J175" s="226">
        <v>2414</v>
      </c>
      <c r="K175" s="226">
        <v>2293</v>
      </c>
      <c r="L175" s="107"/>
      <c r="M175" s="160"/>
      <c r="N175" s="160"/>
      <c r="O175" s="160"/>
      <c r="P175" s="160"/>
      <c r="Q175" s="160"/>
      <c r="R175" s="160"/>
      <c r="S175" s="160"/>
      <c r="T175" s="160"/>
      <c r="U175" s="232">
        <f t="shared" ref="U175" si="263">STDEV(L174:T174)/SQRT(COUNT(L174:T174))</f>
        <v>162.75747882533761</v>
      </c>
      <c r="V175" s="57"/>
      <c r="W175" s="230"/>
      <c r="X175" s="230"/>
      <c r="Y175" s="230"/>
      <c r="Z175" s="230"/>
      <c r="AA175" s="230"/>
      <c r="AB175" s="230"/>
      <c r="AC175" s="230"/>
      <c r="AD175" s="230"/>
      <c r="AE175" s="230"/>
      <c r="AF175" s="230"/>
      <c r="AG175" s="92"/>
      <c r="AH175" s="92"/>
      <c r="AI175" s="92"/>
      <c r="AJ175" s="92"/>
      <c r="AK175" s="92"/>
      <c r="AL175" s="92"/>
      <c r="AM175" s="92"/>
      <c r="AN175" s="92"/>
      <c r="AO175" s="92"/>
      <c r="AP175" s="92"/>
      <c r="AQ175" s="92"/>
      <c r="AR175" s="231"/>
    </row>
    <row r="176" spans="1:44">
      <c r="A176" s="223">
        <v>43725</v>
      </c>
      <c r="B176" s="224">
        <v>1.27946759259259</v>
      </c>
      <c r="C176" s="225">
        <v>1837</v>
      </c>
      <c r="D176" s="226">
        <v>1134</v>
      </c>
      <c r="E176" s="226">
        <v>1818</v>
      </c>
      <c r="F176" s="226">
        <v>1890</v>
      </c>
      <c r="G176" s="226">
        <v>2921</v>
      </c>
      <c r="H176" s="226">
        <v>2094</v>
      </c>
      <c r="I176" s="226">
        <v>2818</v>
      </c>
      <c r="J176" s="226">
        <v>2537</v>
      </c>
      <c r="K176" s="226">
        <v>2823</v>
      </c>
      <c r="L176" s="107"/>
      <c r="M176" s="160"/>
      <c r="N176" s="160"/>
      <c r="O176" s="160"/>
      <c r="P176" s="160"/>
      <c r="Q176" s="160"/>
      <c r="R176" s="160"/>
      <c r="S176" s="160"/>
      <c r="T176" s="160"/>
      <c r="U176" s="232"/>
      <c r="V176" s="57"/>
      <c r="W176" s="230"/>
      <c r="X176" s="230"/>
      <c r="Y176" s="230"/>
      <c r="Z176" s="230"/>
      <c r="AA176" s="230"/>
      <c r="AB176" s="230"/>
      <c r="AC176" s="230"/>
      <c r="AD176" s="230"/>
      <c r="AE176" s="230"/>
      <c r="AF176" s="230"/>
      <c r="AG176" s="92"/>
      <c r="AH176" s="92"/>
      <c r="AI176" s="92"/>
      <c r="AJ176" s="92"/>
      <c r="AK176" s="92"/>
      <c r="AL176" s="92"/>
      <c r="AM176" s="92"/>
      <c r="AN176" s="92"/>
      <c r="AO176" s="92"/>
      <c r="AP176" s="92"/>
      <c r="AQ176" s="92"/>
      <c r="AR176" s="231"/>
    </row>
    <row r="177" spans="1:44">
      <c r="A177" s="223">
        <v>43725</v>
      </c>
      <c r="B177" s="224">
        <v>1.29335648148148</v>
      </c>
      <c r="C177" s="225">
        <v>1798</v>
      </c>
      <c r="D177" s="226">
        <v>1136</v>
      </c>
      <c r="E177" s="226">
        <v>1778</v>
      </c>
      <c r="F177" s="226">
        <v>1662</v>
      </c>
      <c r="G177" s="226">
        <v>1673</v>
      </c>
      <c r="H177" s="226">
        <v>2256</v>
      </c>
      <c r="I177" s="226">
        <v>2011</v>
      </c>
      <c r="J177" s="226">
        <v>2363</v>
      </c>
      <c r="K177" s="226">
        <v>2244</v>
      </c>
      <c r="L177" s="107">
        <f t="shared" ref="L177:P177" si="264">AVERAGE(C177:C179)</f>
        <v>1864.3333333333333</v>
      </c>
      <c r="M177" s="160">
        <f t="shared" si="264"/>
        <v>2021.6666666666667</v>
      </c>
      <c r="N177" s="160">
        <f t="shared" si="264"/>
        <v>1970.6666666666667</v>
      </c>
      <c r="O177" s="160">
        <f t="shared" si="264"/>
        <v>1761.6666666666667</v>
      </c>
      <c r="P177" s="160">
        <f t="shared" si="264"/>
        <v>2056.6666666666665</v>
      </c>
      <c r="Q177" s="160">
        <f t="shared" ref="Q177" si="265">AVERAGE(H177:H179)</f>
        <v>2113.3333333333335</v>
      </c>
      <c r="R177" s="160">
        <f t="shared" ref="R177" si="266">AVERAGE(I177:I179)</f>
        <v>2451.6666666666665</v>
      </c>
      <c r="S177" s="160">
        <f t="shared" ref="S177" si="267">AVERAGE(J177:J179)</f>
        <v>3258</v>
      </c>
      <c r="T177" s="160">
        <f t="shared" ref="T177" si="268">AVERAGE(K177:K179)</f>
        <v>2122</v>
      </c>
      <c r="U177" s="232">
        <f t="shared" ref="U177" si="269">AVERAGE(L177:T177)</f>
        <v>2180</v>
      </c>
      <c r="V177" s="57"/>
      <c r="W177" s="230"/>
      <c r="X177" s="230"/>
      <c r="Y177" s="230"/>
      <c r="Z177" s="230"/>
      <c r="AA177" s="230"/>
      <c r="AB177" s="230"/>
      <c r="AC177" s="230"/>
      <c r="AD177" s="230"/>
      <c r="AE177" s="230"/>
      <c r="AF177" s="230"/>
      <c r="AG177" s="92"/>
      <c r="AH177" s="92"/>
      <c r="AI177" s="92"/>
      <c r="AJ177" s="92"/>
      <c r="AK177" s="92"/>
      <c r="AL177" s="92"/>
      <c r="AM177" s="92"/>
      <c r="AN177" s="92"/>
      <c r="AO177" s="92"/>
      <c r="AP177" s="92"/>
      <c r="AQ177" s="92"/>
      <c r="AR177" s="231"/>
    </row>
    <row r="178" spans="1:44">
      <c r="A178" s="223">
        <v>43725</v>
      </c>
      <c r="B178" s="224">
        <v>1.3072453703703699</v>
      </c>
      <c r="C178" s="225">
        <v>1867</v>
      </c>
      <c r="D178" s="226">
        <v>1987</v>
      </c>
      <c r="E178" s="226">
        <v>2492</v>
      </c>
      <c r="F178" s="226">
        <v>1852</v>
      </c>
      <c r="G178" s="226">
        <v>1437</v>
      </c>
      <c r="H178" s="226">
        <v>1855</v>
      </c>
      <c r="I178" s="226">
        <v>1989</v>
      </c>
      <c r="J178" s="226">
        <v>3974</v>
      </c>
      <c r="K178" s="226">
        <v>2043</v>
      </c>
      <c r="L178" s="107"/>
      <c r="M178" s="160"/>
      <c r="N178" s="160"/>
      <c r="O178" s="160"/>
      <c r="P178" s="160"/>
      <c r="Q178" s="160"/>
      <c r="R178" s="160"/>
      <c r="S178" s="160"/>
      <c r="T178" s="160"/>
      <c r="U178" s="232">
        <f t="shared" ref="U178" si="270">STDEV(L177:T177)/SQRT(COUNT(L177:T177))</f>
        <v>149.18502887188853</v>
      </c>
      <c r="V178" s="57"/>
      <c r="W178" s="230"/>
      <c r="X178" s="230"/>
      <c r="Y178" s="230"/>
      <c r="Z178" s="230"/>
      <c r="AA178" s="230"/>
      <c r="AB178" s="230"/>
      <c r="AC178" s="230"/>
      <c r="AD178" s="230"/>
      <c r="AE178" s="230"/>
      <c r="AF178" s="230"/>
      <c r="AG178" s="92"/>
      <c r="AH178" s="92"/>
      <c r="AI178" s="92"/>
      <c r="AJ178" s="92"/>
      <c r="AK178" s="92"/>
      <c r="AL178" s="92"/>
      <c r="AM178" s="92"/>
      <c r="AN178" s="92"/>
      <c r="AO178" s="92"/>
      <c r="AP178" s="92"/>
      <c r="AQ178" s="92"/>
      <c r="AR178" s="231"/>
    </row>
    <row r="179" spans="1:44">
      <c r="A179" s="223">
        <v>43725</v>
      </c>
      <c r="B179" s="224">
        <v>1.3211342592592601</v>
      </c>
      <c r="C179" s="225">
        <v>1928</v>
      </c>
      <c r="D179" s="226">
        <v>2942</v>
      </c>
      <c r="E179" s="226">
        <v>1642</v>
      </c>
      <c r="F179" s="226">
        <v>1771</v>
      </c>
      <c r="G179" s="226">
        <v>3060</v>
      </c>
      <c r="H179" s="226">
        <v>2229</v>
      </c>
      <c r="I179" s="226">
        <v>3355</v>
      </c>
      <c r="J179" s="226">
        <v>3437</v>
      </c>
      <c r="K179" s="226">
        <v>2079</v>
      </c>
      <c r="L179" s="107"/>
      <c r="M179" s="160"/>
      <c r="N179" s="160"/>
      <c r="O179" s="160"/>
      <c r="P179" s="160"/>
      <c r="Q179" s="160"/>
      <c r="R179" s="160"/>
      <c r="S179" s="160"/>
      <c r="T179" s="160"/>
      <c r="U179" s="232"/>
      <c r="V179" s="57"/>
      <c r="W179" s="230"/>
      <c r="X179" s="230"/>
      <c r="Y179" s="230"/>
      <c r="Z179" s="230"/>
      <c r="AA179" s="230"/>
      <c r="AB179" s="230"/>
      <c r="AC179" s="230"/>
      <c r="AD179" s="230"/>
      <c r="AE179" s="230"/>
      <c r="AF179" s="230"/>
      <c r="AG179" s="92"/>
      <c r="AH179" s="92"/>
      <c r="AI179" s="92"/>
      <c r="AJ179" s="92"/>
      <c r="AK179" s="92"/>
      <c r="AL179" s="92"/>
      <c r="AM179" s="92"/>
      <c r="AN179" s="92"/>
      <c r="AO179" s="92"/>
      <c r="AP179" s="92"/>
      <c r="AQ179" s="92"/>
      <c r="AR179" s="231"/>
    </row>
    <row r="180" spans="1:44">
      <c r="A180" s="223">
        <v>43725</v>
      </c>
      <c r="B180" s="224">
        <v>1.33502314814815</v>
      </c>
      <c r="C180" s="225">
        <v>1825</v>
      </c>
      <c r="D180" s="226">
        <v>1892</v>
      </c>
      <c r="E180" s="226">
        <v>2856</v>
      </c>
      <c r="F180" s="226">
        <v>2862</v>
      </c>
      <c r="G180" s="226">
        <v>1509</v>
      </c>
      <c r="H180" s="226">
        <v>2557</v>
      </c>
      <c r="I180" s="226">
        <v>2085</v>
      </c>
      <c r="J180" s="226">
        <v>2541</v>
      </c>
      <c r="K180" s="226">
        <v>4068</v>
      </c>
      <c r="L180" s="107">
        <f t="shared" ref="L180:P180" si="271">AVERAGE(C180:C182)</f>
        <v>2447.3333333333335</v>
      </c>
      <c r="M180" s="160">
        <f t="shared" si="271"/>
        <v>1555.3333333333333</v>
      </c>
      <c r="N180" s="160">
        <f t="shared" si="271"/>
        <v>2134.3333333333335</v>
      </c>
      <c r="O180" s="160">
        <f t="shared" si="271"/>
        <v>2291.6666666666665</v>
      </c>
      <c r="P180" s="160">
        <f t="shared" si="271"/>
        <v>2001.3333333333333</v>
      </c>
      <c r="Q180" s="160">
        <f t="shared" ref="Q180" si="272">AVERAGE(H180:H182)</f>
        <v>2817.6666666666665</v>
      </c>
      <c r="R180" s="160">
        <f t="shared" ref="R180" si="273">AVERAGE(I180:I182)</f>
        <v>2313</v>
      </c>
      <c r="S180" s="160">
        <f t="shared" ref="S180" si="274">AVERAGE(J180:J182)</f>
        <v>2785.3333333333335</v>
      </c>
      <c r="T180" s="160">
        <f t="shared" ref="T180" si="275">AVERAGE(K180:K182)</f>
        <v>2821.6666666666665</v>
      </c>
      <c r="U180" s="232">
        <f t="shared" ref="U180" si="276">AVERAGE(L180:T180)</f>
        <v>2351.962962962963</v>
      </c>
      <c r="V180" s="57"/>
      <c r="W180" s="230"/>
      <c r="X180" s="230"/>
      <c r="Y180" s="230"/>
      <c r="Z180" s="230"/>
      <c r="AA180" s="230"/>
      <c r="AB180" s="230"/>
      <c r="AC180" s="230"/>
      <c r="AD180" s="230"/>
      <c r="AE180" s="230"/>
      <c r="AF180" s="230"/>
      <c r="AG180" s="92"/>
      <c r="AH180" s="92"/>
      <c r="AI180" s="92"/>
      <c r="AJ180" s="92"/>
      <c r="AK180" s="92"/>
      <c r="AL180" s="92"/>
      <c r="AM180" s="92"/>
      <c r="AN180" s="92"/>
      <c r="AO180" s="92"/>
      <c r="AP180" s="92"/>
      <c r="AQ180" s="92"/>
      <c r="AR180" s="231"/>
    </row>
    <row r="181" spans="1:44">
      <c r="A181" s="223">
        <v>43725</v>
      </c>
      <c r="B181" s="224">
        <v>1.34891203703704</v>
      </c>
      <c r="C181" s="225">
        <v>2467</v>
      </c>
      <c r="D181" s="226">
        <v>1400</v>
      </c>
      <c r="E181" s="226">
        <v>1837</v>
      </c>
      <c r="F181" s="226">
        <v>2424</v>
      </c>
      <c r="G181" s="226">
        <v>2641</v>
      </c>
      <c r="H181" s="226">
        <v>3407</v>
      </c>
      <c r="I181" s="226">
        <v>1804</v>
      </c>
      <c r="J181" s="226">
        <v>2397</v>
      </c>
      <c r="K181" s="226">
        <v>2574</v>
      </c>
      <c r="L181" s="107"/>
      <c r="M181" s="160"/>
      <c r="N181" s="160"/>
      <c r="O181" s="160"/>
      <c r="P181" s="160"/>
      <c r="Q181" s="160"/>
      <c r="R181" s="160"/>
      <c r="S181" s="160"/>
      <c r="T181" s="160"/>
      <c r="U181" s="232">
        <f t="shared" ref="U181" si="277">STDEV(L180:T180)/SQRT(COUNT(L180:T180))</f>
        <v>141.64133155206073</v>
      </c>
      <c r="V181" s="57"/>
      <c r="W181" s="230"/>
      <c r="X181" s="230"/>
      <c r="Y181" s="230"/>
      <c r="Z181" s="230"/>
      <c r="AA181" s="230"/>
      <c r="AB181" s="230"/>
      <c r="AC181" s="230"/>
      <c r="AD181" s="230"/>
      <c r="AE181" s="230"/>
      <c r="AF181" s="230"/>
      <c r="AG181" s="92"/>
      <c r="AH181" s="92"/>
      <c r="AI181" s="92"/>
      <c r="AJ181" s="92"/>
      <c r="AK181" s="92"/>
      <c r="AL181" s="92"/>
      <c r="AM181" s="92"/>
      <c r="AN181" s="92"/>
      <c r="AO181" s="92"/>
      <c r="AP181" s="92"/>
      <c r="AQ181" s="92"/>
      <c r="AR181" s="231"/>
    </row>
    <row r="182" spans="1:44">
      <c r="A182" s="223">
        <v>43725</v>
      </c>
      <c r="B182" s="224">
        <v>1.3628009259259199</v>
      </c>
      <c r="C182" s="225">
        <v>3050</v>
      </c>
      <c r="D182" s="226">
        <v>1374</v>
      </c>
      <c r="E182" s="226">
        <v>1710</v>
      </c>
      <c r="F182" s="226">
        <v>1589</v>
      </c>
      <c r="G182" s="226">
        <v>1854</v>
      </c>
      <c r="H182" s="226">
        <v>2489</v>
      </c>
      <c r="I182" s="226">
        <v>3050</v>
      </c>
      <c r="J182" s="226">
        <v>3418</v>
      </c>
      <c r="K182" s="226">
        <v>1823</v>
      </c>
      <c r="L182" s="107"/>
      <c r="M182" s="160"/>
      <c r="N182" s="160"/>
      <c r="O182" s="160"/>
      <c r="P182" s="160"/>
      <c r="Q182" s="160"/>
      <c r="R182" s="160"/>
      <c r="S182" s="160"/>
      <c r="T182" s="160"/>
      <c r="U182" s="232"/>
      <c r="V182" s="57"/>
      <c r="W182" s="230"/>
      <c r="X182" s="230"/>
      <c r="Y182" s="230"/>
      <c r="Z182" s="230"/>
      <c r="AA182" s="230"/>
      <c r="AB182" s="230"/>
      <c r="AC182" s="230"/>
      <c r="AD182" s="230"/>
      <c r="AE182" s="230"/>
      <c r="AF182" s="230"/>
      <c r="AG182" s="92"/>
      <c r="AH182" s="92"/>
      <c r="AI182" s="92"/>
      <c r="AJ182" s="92"/>
      <c r="AK182" s="92"/>
      <c r="AL182" s="92"/>
      <c r="AM182" s="92"/>
      <c r="AN182" s="92"/>
      <c r="AO182" s="92"/>
      <c r="AP182" s="92"/>
      <c r="AQ182" s="92"/>
      <c r="AR182" s="231"/>
    </row>
    <row r="183" spans="1:44">
      <c r="A183" s="223">
        <v>43725</v>
      </c>
      <c r="B183" s="224">
        <v>1.3766898148148099</v>
      </c>
      <c r="C183" s="225">
        <v>2005</v>
      </c>
      <c r="D183" s="226">
        <v>1527</v>
      </c>
      <c r="E183" s="226">
        <v>1772</v>
      </c>
      <c r="F183" s="226">
        <v>1804</v>
      </c>
      <c r="G183" s="226">
        <v>1950</v>
      </c>
      <c r="H183" s="226">
        <v>1676</v>
      </c>
      <c r="I183" s="226">
        <v>1895</v>
      </c>
      <c r="J183" s="226">
        <v>2983</v>
      </c>
      <c r="K183" s="226">
        <v>2703</v>
      </c>
      <c r="L183" s="107">
        <f t="shared" ref="L183:P183" si="278">AVERAGE(C183:C185)</f>
        <v>2260</v>
      </c>
      <c r="M183" s="160">
        <f t="shared" si="278"/>
        <v>2017</v>
      </c>
      <c r="N183" s="160">
        <f t="shared" si="278"/>
        <v>2060</v>
      </c>
      <c r="O183" s="160">
        <f t="shared" si="278"/>
        <v>2610.3333333333335</v>
      </c>
      <c r="P183" s="160">
        <f t="shared" si="278"/>
        <v>2574</v>
      </c>
      <c r="Q183" s="160">
        <f t="shared" ref="Q183" si="279">AVERAGE(H183:H185)</f>
        <v>2325</v>
      </c>
      <c r="R183" s="160">
        <f t="shared" ref="R183" si="280">AVERAGE(I183:I185)</f>
        <v>2466.3333333333335</v>
      </c>
      <c r="S183" s="160">
        <f t="shared" ref="S183" si="281">AVERAGE(J183:J185)</f>
        <v>2576.6666666666665</v>
      </c>
      <c r="T183" s="160">
        <f t="shared" ref="T183" si="282">AVERAGE(K183:K185)</f>
        <v>2954.6666666666665</v>
      </c>
      <c r="U183" s="232">
        <f t="shared" ref="U183" si="283">AVERAGE(L183:T183)</f>
        <v>2427.1111111111113</v>
      </c>
      <c r="V183" s="57"/>
      <c r="W183" s="230"/>
      <c r="X183" s="230"/>
      <c r="Y183" s="230"/>
      <c r="Z183" s="230"/>
      <c r="AA183" s="230"/>
      <c r="AB183" s="230"/>
      <c r="AC183" s="230"/>
      <c r="AD183" s="230"/>
      <c r="AE183" s="230"/>
      <c r="AF183" s="230"/>
      <c r="AG183" s="92"/>
      <c r="AH183" s="92"/>
      <c r="AI183" s="92"/>
      <c r="AJ183" s="92"/>
      <c r="AK183" s="92"/>
      <c r="AL183" s="92"/>
      <c r="AM183" s="92"/>
      <c r="AN183" s="92"/>
      <c r="AO183" s="92"/>
      <c r="AP183" s="92"/>
      <c r="AQ183" s="92"/>
      <c r="AR183" s="231"/>
    </row>
    <row r="184" spans="1:44">
      <c r="A184" s="223">
        <v>43725</v>
      </c>
      <c r="B184" s="224">
        <v>1.3905787037037001</v>
      </c>
      <c r="C184" s="225">
        <v>2708</v>
      </c>
      <c r="D184" s="226">
        <v>2682</v>
      </c>
      <c r="E184" s="226">
        <v>1725</v>
      </c>
      <c r="F184" s="226">
        <v>2637</v>
      </c>
      <c r="G184" s="226">
        <v>2677</v>
      </c>
      <c r="H184" s="226">
        <v>2305</v>
      </c>
      <c r="I184" s="226">
        <v>2507</v>
      </c>
      <c r="J184" s="226">
        <v>2323</v>
      </c>
      <c r="K184" s="226">
        <v>3642</v>
      </c>
      <c r="L184" s="107"/>
      <c r="M184" s="160"/>
      <c r="N184" s="160"/>
      <c r="O184" s="160"/>
      <c r="P184" s="160"/>
      <c r="Q184" s="160"/>
      <c r="R184" s="160"/>
      <c r="S184" s="160"/>
      <c r="T184" s="160"/>
      <c r="U184" s="232">
        <f t="shared" ref="U184" si="284">STDEV(L183:T183)/SQRT(COUNT(L183:T183))</f>
        <v>98.508412876297697</v>
      </c>
      <c r="V184" s="57"/>
      <c r="W184" s="230"/>
      <c r="X184" s="230"/>
      <c r="Y184" s="230"/>
      <c r="Z184" s="230"/>
      <c r="AA184" s="230"/>
      <c r="AB184" s="230"/>
      <c r="AC184" s="230"/>
      <c r="AD184" s="230"/>
      <c r="AE184" s="230"/>
      <c r="AF184" s="230"/>
      <c r="AG184" s="92"/>
      <c r="AH184" s="92"/>
      <c r="AI184" s="92"/>
      <c r="AJ184" s="92"/>
      <c r="AK184" s="92"/>
      <c r="AL184" s="92"/>
      <c r="AM184" s="92"/>
      <c r="AN184" s="92"/>
      <c r="AO184" s="92"/>
      <c r="AP184" s="92"/>
      <c r="AQ184" s="92"/>
      <c r="AR184" s="231"/>
    </row>
    <row r="185" spans="1:44">
      <c r="A185" s="223">
        <v>43725</v>
      </c>
      <c r="B185" s="224">
        <v>1.40446759259259</v>
      </c>
      <c r="C185" s="225">
        <v>2067</v>
      </c>
      <c r="D185" s="226">
        <v>1842</v>
      </c>
      <c r="E185" s="226">
        <v>2683</v>
      </c>
      <c r="F185" s="226">
        <v>3390</v>
      </c>
      <c r="G185" s="226">
        <v>3095</v>
      </c>
      <c r="H185" s="226">
        <v>2994</v>
      </c>
      <c r="I185" s="226">
        <v>2997</v>
      </c>
      <c r="J185" s="226">
        <v>2424</v>
      </c>
      <c r="K185" s="226">
        <v>2519</v>
      </c>
      <c r="L185" s="107"/>
      <c r="M185" s="160"/>
      <c r="N185" s="160"/>
      <c r="O185" s="160"/>
      <c r="P185" s="160"/>
      <c r="Q185" s="160"/>
      <c r="R185" s="160"/>
      <c r="S185" s="160"/>
      <c r="T185" s="160"/>
      <c r="U185" s="232"/>
      <c r="V185" s="57"/>
      <c r="W185" s="230"/>
      <c r="X185" s="230"/>
      <c r="Y185" s="230"/>
      <c r="Z185" s="230"/>
      <c r="AA185" s="230"/>
      <c r="AB185" s="230"/>
      <c r="AC185" s="230"/>
      <c r="AD185" s="230"/>
      <c r="AE185" s="230"/>
      <c r="AF185" s="230"/>
      <c r="AG185" s="92"/>
      <c r="AH185" s="92"/>
      <c r="AI185" s="92"/>
      <c r="AJ185" s="92"/>
      <c r="AK185" s="92"/>
      <c r="AL185" s="92"/>
      <c r="AM185" s="92"/>
      <c r="AN185" s="92"/>
      <c r="AO185" s="92"/>
      <c r="AP185" s="92"/>
      <c r="AQ185" s="92"/>
      <c r="AR185" s="231"/>
    </row>
    <row r="186" spans="1:44">
      <c r="A186" s="223">
        <v>43725</v>
      </c>
      <c r="B186" s="224">
        <v>1.41835648148148</v>
      </c>
      <c r="C186" s="225">
        <v>2437</v>
      </c>
      <c r="D186" s="226">
        <v>2464</v>
      </c>
      <c r="E186" s="226">
        <v>2340</v>
      </c>
      <c r="F186" s="226">
        <v>1914</v>
      </c>
      <c r="G186" s="226">
        <v>2968</v>
      </c>
      <c r="H186" s="226">
        <v>2850</v>
      </c>
      <c r="I186" s="226">
        <v>2653</v>
      </c>
      <c r="J186" s="226">
        <v>2320</v>
      </c>
      <c r="K186" s="226">
        <v>2162</v>
      </c>
      <c r="L186" s="107">
        <f t="shared" ref="L186:P186" si="285">AVERAGE(C186:C188)</f>
        <v>1985</v>
      </c>
      <c r="M186" s="160">
        <f t="shared" si="285"/>
        <v>2074.3333333333335</v>
      </c>
      <c r="N186" s="160">
        <f t="shared" si="285"/>
        <v>2263</v>
      </c>
      <c r="O186" s="160">
        <f t="shared" si="285"/>
        <v>1753.3333333333333</v>
      </c>
      <c r="P186" s="160">
        <f t="shared" si="285"/>
        <v>2180.6666666666665</v>
      </c>
      <c r="Q186" s="160">
        <f t="shared" ref="Q186" si="286">AVERAGE(H186:H188)</f>
        <v>2314.6666666666665</v>
      </c>
      <c r="R186" s="160">
        <f t="shared" ref="R186" si="287">AVERAGE(I186:I188)</f>
        <v>2671</v>
      </c>
      <c r="S186" s="160">
        <f t="shared" ref="S186" si="288">AVERAGE(J186:J188)</f>
        <v>2203</v>
      </c>
      <c r="T186" s="160">
        <f t="shared" ref="T186" si="289">AVERAGE(K186:K188)</f>
        <v>2721.3333333333335</v>
      </c>
      <c r="U186" s="232">
        <f t="shared" ref="U186" si="290">AVERAGE(L186:T186)</f>
        <v>2240.7037037037035</v>
      </c>
      <c r="V186" s="57"/>
      <c r="W186" s="230"/>
      <c r="X186" s="230"/>
      <c r="Y186" s="230"/>
      <c r="Z186" s="230"/>
      <c r="AA186" s="230"/>
      <c r="AB186" s="230"/>
      <c r="AC186" s="230"/>
      <c r="AD186" s="230"/>
      <c r="AE186" s="230"/>
      <c r="AF186" s="230"/>
      <c r="AG186" s="92"/>
      <c r="AH186" s="92"/>
      <c r="AI186" s="92"/>
      <c r="AJ186" s="92"/>
      <c r="AK186" s="92"/>
      <c r="AL186" s="92"/>
      <c r="AM186" s="92"/>
      <c r="AN186" s="92"/>
      <c r="AO186" s="92"/>
      <c r="AP186" s="92"/>
      <c r="AQ186" s="92"/>
      <c r="AR186" s="231"/>
    </row>
    <row r="187" spans="1:44">
      <c r="A187" s="223">
        <v>43725</v>
      </c>
      <c r="B187" s="224">
        <v>1.4322453703703699</v>
      </c>
      <c r="C187" s="225">
        <v>1884</v>
      </c>
      <c r="D187" s="226">
        <v>2302</v>
      </c>
      <c r="E187" s="226">
        <v>2662</v>
      </c>
      <c r="F187" s="226">
        <v>1665</v>
      </c>
      <c r="G187" s="226">
        <v>1554</v>
      </c>
      <c r="H187" s="226">
        <v>2206</v>
      </c>
      <c r="I187" s="226">
        <v>2051</v>
      </c>
      <c r="J187" s="226">
        <v>2051</v>
      </c>
      <c r="K187" s="226">
        <v>3743</v>
      </c>
      <c r="L187" s="107"/>
      <c r="M187" s="160"/>
      <c r="N187" s="160"/>
      <c r="O187" s="160"/>
      <c r="P187" s="160"/>
      <c r="Q187" s="160"/>
      <c r="R187" s="160"/>
      <c r="S187" s="160"/>
      <c r="T187" s="160"/>
      <c r="U187" s="232">
        <f t="shared" ref="U187" si="291">STDEV(L186:T186)/SQRT(COUNT(L186:T186))</f>
        <v>102.58781911611851</v>
      </c>
      <c r="V187" s="57"/>
      <c r="W187" s="230"/>
      <c r="X187" s="230"/>
      <c r="Y187" s="230"/>
      <c r="Z187" s="230"/>
      <c r="AA187" s="230"/>
      <c r="AB187" s="230"/>
      <c r="AC187" s="230"/>
      <c r="AD187" s="230"/>
      <c r="AE187" s="230"/>
      <c r="AF187" s="230"/>
      <c r="AG187" s="92"/>
      <c r="AH187" s="92"/>
      <c r="AI187" s="92"/>
      <c r="AJ187" s="92"/>
      <c r="AK187" s="92"/>
      <c r="AL187" s="92"/>
      <c r="AM187" s="92"/>
      <c r="AN187" s="92"/>
      <c r="AO187" s="92"/>
      <c r="AP187" s="92"/>
      <c r="AQ187" s="92"/>
      <c r="AR187" s="231"/>
    </row>
    <row r="188" spans="1:44">
      <c r="A188" s="223">
        <v>43725</v>
      </c>
      <c r="B188" s="224">
        <v>1.4461342592592601</v>
      </c>
      <c r="C188" s="225">
        <v>1634</v>
      </c>
      <c r="D188" s="226">
        <v>1457</v>
      </c>
      <c r="E188" s="226">
        <v>1787</v>
      </c>
      <c r="F188" s="226">
        <v>1681</v>
      </c>
      <c r="G188" s="226">
        <v>2020</v>
      </c>
      <c r="H188" s="226">
        <v>1888</v>
      </c>
      <c r="I188" s="226">
        <v>3309</v>
      </c>
      <c r="J188" s="226">
        <v>2238</v>
      </c>
      <c r="K188" s="226">
        <v>2259</v>
      </c>
      <c r="L188" s="107"/>
      <c r="M188" s="160"/>
      <c r="N188" s="160"/>
      <c r="O188" s="160"/>
      <c r="P188" s="160"/>
      <c r="Q188" s="160"/>
      <c r="R188" s="160"/>
      <c r="S188" s="160"/>
      <c r="T188" s="160"/>
      <c r="U188" s="232"/>
      <c r="V188" s="57"/>
      <c r="W188" s="230"/>
      <c r="X188" s="230"/>
      <c r="Y188" s="230"/>
      <c r="Z188" s="230"/>
      <c r="AA188" s="230"/>
      <c r="AB188" s="230"/>
      <c r="AC188" s="230"/>
      <c r="AD188" s="230"/>
      <c r="AE188" s="230"/>
      <c r="AF188" s="230"/>
      <c r="AG188" s="92"/>
      <c r="AH188" s="92"/>
      <c r="AI188" s="92"/>
      <c r="AJ188" s="92"/>
      <c r="AK188" s="92"/>
      <c r="AL188" s="92"/>
      <c r="AM188" s="92"/>
      <c r="AN188" s="92"/>
      <c r="AO188" s="92"/>
      <c r="AP188" s="92"/>
      <c r="AQ188" s="92"/>
      <c r="AR188" s="231"/>
    </row>
    <row r="189" spans="1:44">
      <c r="A189" s="223">
        <v>43725</v>
      </c>
      <c r="B189" s="224">
        <v>1.46002314814815</v>
      </c>
      <c r="C189" s="225">
        <v>1464</v>
      </c>
      <c r="D189" s="226">
        <v>2581</v>
      </c>
      <c r="E189" s="226">
        <v>1706</v>
      </c>
      <c r="F189" s="226">
        <v>2990</v>
      </c>
      <c r="G189" s="226">
        <v>2013</v>
      </c>
      <c r="H189" s="226">
        <v>2839</v>
      </c>
      <c r="I189" s="226">
        <v>3448</v>
      </c>
      <c r="J189" s="226">
        <v>3496</v>
      </c>
      <c r="K189" s="226">
        <v>3380</v>
      </c>
      <c r="L189" s="107">
        <f t="shared" ref="L189:P189" si="292">AVERAGE(C189:C191)</f>
        <v>2024.3333333333333</v>
      </c>
      <c r="M189" s="160">
        <f t="shared" si="292"/>
        <v>2085</v>
      </c>
      <c r="N189" s="160">
        <f t="shared" si="292"/>
        <v>1672</v>
      </c>
      <c r="O189" s="160">
        <f t="shared" si="292"/>
        <v>2072</v>
      </c>
      <c r="P189" s="160">
        <f t="shared" si="292"/>
        <v>1886.6666666666667</v>
      </c>
      <c r="Q189" s="160">
        <f t="shared" ref="Q189" si="293">AVERAGE(H189:H191)</f>
        <v>2593</v>
      </c>
      <c r="R189" s="160">
        <f t="shared" ref="R189" si="294">AVERAGE(I189:I191)</f>
        <v>2495</v>
      </c>
      <c r="S189" s="160">
        <f t="shared" ref="S189" si="295">AVERAGE(J189:J191)</f>
        <v>3582</v>
      </c>
      <c r="T189" s="160">
        <f t="shared" ref="T189" si="296">AVERAGE(K189:K191)</f>
        <v>2693.3333333333335</v>
      </c>
      <c r="U189" s="232">
        <f t="shared" ref="U189" si="297">AVERAGE(L189:T189)</f>
        <v>2344.8148148148148</v>
      </c>
      <c r="V189" s="57"/>
      <c r="W189" s="230"/>
      <c r="X189" s="230"/>
      <c r="Y189" s="230"/>
      <c r="Z189" s="230"/>
      <c r="AA189" s="230"/>
      <c r="AB189" s="230"/>
      <c r="AC189" s="230"/>
      <c r="AD189" s="230"/>
      <c r="AE189" s="230"/>
      <c r="AF189" s="230"/>
      <c r="AG189" s="92"/>
      <c r="AH189" s="92"/>
      <c r="AI189" s="92"/>
      <c r="AJ189" s="92"/>
      <c r="AK189" s="92"/>
      <c r="AL189" s="92"/>
      <c r="AM189" s="92"/>
      <c r="AN189" s="92"/>
      <c r="AO189" s="92"/>
      <c r="AP189" s="92"/>
      <c r="AQ189" s="92"/>
      <c r="AR189" s="231"/>
    </row>
    <row r="190" spans="1:44">
      <c r="A190" s="223">
        <v>43725</v>
      </c>
      <c r="B190" s="224">
        <v>1.47391203703703</v>
      </c>
      <c r="C190" s="225">
        <v>2615</v>
      </c>
      <c r="D190" s="226">
        <v>2106</v>
      </c>
      <c r="E190" s="226">
        <v>1591</v>
      </c>
      <c r="F190" s="226">
        <v>1578</v>
      </c>
      <c r="G190" s="226">
        <v>1804</v>
      </c>
      <c r="H190" s="226">
        <v>3092</v>
      </c>
      <c r="I190" s="226">
        <v>2117</v>
      </c>
      <c r="J190" s="226">
        <v>3881</v>
      </c>
      <c r="K190" s="226">
        <v>2333</v>
      </c>
      <c r="L190" s="107"/>
      <c r="M190" s="160"/>
      <c r="N190" s="160"/>
      <c r="O190" s="160"/>
      <c r="P190" s="160"/>
      <c r="Q190" s="160"/>
      <c r="R190" s="160"/>
      <c r="S190" s="160"/>
      <c r="T190" s="160"/>
      <c r="U190" s="232">
        <f t="shared" ref="U190" si="298">STDEV(L189:T189)/SQRT(COUNT(L189:T189))</f>
        <v>191.61098314411439</v>
      </c>
      <c r="V190" s="57"/>
      <c r="W190" s="230"/>
      <c r="X190" s="230"/>
      <c r="Y190" s="230"/>
      <c r="Z190" s="230"/>
      <c r="AA190" s="230"/>
      <c r="AB190" s="230"/>
      <c r="AC190" s="230"/>
      <c r="AD190" s="230"/>
      <c r="AE190" s="230"/>
      <c r="AF190" s="230"/>
      <c r="AG190" s="92"/>
      <c r="AH190" s="92"/>
      <c r="AI190" s="92"/>
      <c r="AJ190" s="92"/>
      <c r="AK190" s="92"/>
      <c r="AL190" s="92"/>
      <c r="AM190" s="92"/>
      <c r="AN190" s="92"/>
      <c r="AO190" s="92"/>
      <c r="AP190" s="92"/>
      <c r="AQ190" s="92"/>
      <c r="AR190" s="231"/>
    </row>
    <row r="191" spans="1:44">
      <c r="A191" s="223">
        <v>43725</v>
      </c>
      <c r="B191" s="224">
        <v>1.4878009259259199</v>
      </c>
      <c r="C191" s="225">
        <v>1994</v>
      </c>
      <c r="D191" s="226">
        <v>1568</v>
      </c>
      <c r="E191" s="226">
        <v>1719</v>
      </c>
      <c r="F191" s="226">
        <v>1648</v>
      </c>
      <c r="G191" s="226">
        <v>1843</v>
      </c>
      <c r="H191" s="226">
        <v>1848</v>
      </c>
      <c r="I191" s="226">
        <v>1920</v>
      </c>
      <c r="J191" s="226">
        <v>3369</v>
      </c>
      <c r="K191" s="226">
        <v>2367</v>
      </c>
      <c r="L191" s="107"/>
      <c r="M191" s="160"/>
      <c r="N191" s="160"/>
      <c r="O191" s="160"/>
      <c r="P191" s="160"/>
      <c r="Q191" s="160"/>
      <c r="R191" s="160"/>
      <c r="S191" s="160"/>
      <c r="T191" s="160"/>
      <c r="U191" s="232"/>
      <c r="V191" s="57"/>
      <c r="W191" s="230"/>
      <c r="X191" s="230"/>
      <c r="Y191" s="230"/>
      <c r="Z191" s="230"/>
      <c r="AA191" s="230"/>
      <c r="AB191" s="230"/>
      <c r="AC191" s="230"/>
      <c r="AD191" s="230"/>
      <c r="AE191" s="230"/>
      <c r="AF191" s="230"/>
      <c r="AG191" s="92"/>
      <c r="AH191" s="92"/>
      <c r="AI191" s="92"/>
      <c r="AJ191" s="92"/>
      <c r="AK191" s="92"/>
      <c r="AL191" s="92"/>
      <c r="AM191" s="92"/>
      <c r="AN191" s="92"/>
      <c r="AO191" s="92"/>
      <c r="AP191" s="92"/>
      <c r="AQ191" s="92"/>
      <c r="AR191" s="231"/>
    </row>
    <row r="192" spans="1:44">
      <c r="A192" s="223">
        <v>43725</v>
      </c>
      <c r="B192" s="224">
        <v>1.5016898148148099</v>
      </c>
      <c r="C192" s="225">
        <v>1666</v>
      </c>
      <c r="D192" s="226">
        <v>1627</v>
      </c>
      <c r="E192" s="226">
        <v>2840</v>
      </c>
      <c r="F192" s="226">
        <v>1690</v>
      </c>
      <c r="G192" s="226">
        <v>1904</v>
      </c>
      <c r="H192" s="226">
        <v>3427</v>
      </c>
      <c r="I192" s="226">
        <v>2328</v>
      </c>
      <c r="J192" s="226">
        <v>2477</v>
      </c>
      <c r="K192" s="226">
        <v>2293</v>
      </c>
      <c r="L192" s="107">
        <f t="shared" ref="L192:P192" si="299">AVERAGE(C192:C194)</f>
        <v>1658.6666666666667</v>
      </c>
      <c r="M192" s="160">
        <f t="shared" si="299"/>
        <v>1520.6666666666667</v>
      </c>
      <c r="N192" s="160">
        <f t="shared" si="299"/>
        <v>2185.6666666666665</v>
      </c>
      <c r="O192" s="160">
        <f t="shared" si="299"/>
        <v>2083.3333333333335</v>
      </c>
      <c r="P192" s="160">
        <f t="shared" si="299"/>
        <v>2129.6666666666665</v>
      </c>
      <c r="Q192" s="160">
        <f t="shared" ref="Q192" si="300">AVERAGE(H192:H194)</f>
        <v>2737</v>
      </c>
      <c r="R192" s="160">
        <f t="shared" ref="R192" si="301">AVERAGE(I192:I194)</f>
        <v>1952.6666666666667</v>
      </c>
      <c r="S192" s="160">
        <f t="shared" ref="S192" si="302">AVERAGE(J192:J194)</f>
        <v>2410</v>
      </c>
      <c r="T192" s="160">
        <f t="shared" ref="T192" si="303">AVERAGE(K192:K194)</f>
        <v>2582.3333333333335</v>
      </c>
      <c r="U192" s="232">
        <f t="shared" ref="U192" si="304">AVERAGE(L192:T192)</f>
        <v>2139.9999999999995</v>
      </c>
      <c r="V192" s="57"/>
      <c r="W192" s="230"/>
      <c r="X192" s="230"/>
      <c r="Y192" s="230"/>
      <c r="Z192" s="230"/>
      <c r="AA192" s="230"/>
      <c r="AB192" s="230"/>
      <c r="AC192" s="230"/>
      <c r="AD192" s="230"/>
      <c r="AE192" s="230"/>
      <c r="AF192" s="230"/>
      <c r="AG192" s="92"/>
      <c r="AH192" s="92"/>
      <c r="AI192" s="92"/>
      <c r="AJ192" s="92"/>
      <c r="AK192" s="92"/>
      <c r="AL192" s="92"/>
      <c r="AM192" s="92"/>
      <c r="AN192" s="92"/>
      <c r="AO192" s="92"/>
      <c r="AP192" s="92"/>
      <c r="AQ192" s="92"/>
      <c r="AR192" s="231"/>
    </row>
    <row r="193" spans="1:44">
      <c r="A193" s="223">
        <v>43725</v>
      </c>
      <c r="B193" s="224">
        <v>1.5155787037037001</v>
      </c>
      <c r="C193" s="225">
        <v>1653</v>
      </c>
      <c r="D193" s="226">
        <v>1400</v>
      </c>
      <c r="E193" s="226">
        <v>1946</v>
      </c>
      <c r="F193" s="226">
        <v>2481</v>
      </c>
      <c r="G193" s="226">
        <v>1860</v>
      </c>
      <c r="H193" s="226">
        <v>2649</v>
      </c>
      <c r="I193" s="226">
        <v>1871</v>
      </c>
      <c r="J193" s="226">
        <v>2529</v>
      </c>
      <c r="K193" s="226">
        <v>3020</v>
      </c>
      <c r="L193" s="107"/>
      <c r="M193" s="160"/>
      <c r="N193" s="160"/>
      <c r="O193" s="160"/>
      <c r="P193" s="160"/>
      <c r="Q193" s="160"/>
      <c r="R193" s="160"/>
      <c r="S193" s="160"/>
      <c r="T193" s="160"/>
      <c r="U193" s="232">
        <f t="shared" ref="U193" si="305">STDEV(L192:T192)/SQRT(COUNT(L192:T192))</f>
        <v>133.37085120301788</v>
      </c>
      <c r="V193" s="57"/>
      <c r="W193" s="230"/>
      <c r="X193" s="230"/>
      <c r="Y193" s="230"/>
      <c r="Z193" s="230"/>
      <c r="AA193" s="230"/>
      <c r="AB193" s="230"/>
      <c r="AC193" s="230"/>
      <c r="AD193" s="230"/>
      <c r="AE193" s="230"/>
      <c r="AF193" s="230"/>
      <c r="AG193" s="92"/>
      <c r="AH193" s="92"/>
      <c r="AI193" s="92"/>
      <c r="AJ193" s="92"/>
      <c r="AK193" s="92"/>
      <c r="AL193" s="92"/>
      <c r="AM193" s="92"/>
      <c r="AN193" s="92"/>
      <c r="AO193" s="92"/>
      <c r="AP193" s="92"/>
      <c r="AQ193" s="92"/>
      <c r="AR193" s="231"/>
    </row>
    <row r="194" spans="1:44">
      <c r="A194" s="223">
        <v>43725</v>
      </c>
      <c r="B194" s="224">
        <v>1.52946759259259</v>
      </c>
      <c r="C194" s="225">
        <v>1657</v>
      </c>
      <c r="D194" s="226">
        <v>1535</v>
      </c>
      <c r="E194" s="226">
        <v>1771</v>
      </c>
      <c r="F194" s="226">
        <v>2079</v>
      </c>
      <c r="G194" s="226">
        <v>2625</v>
      </c>
      <c r="H194" s="226">
        <v>2135</v>
      </c>
      <c r="I194" s="226">
        <v>1659</v>
      </c>
      <c r="J194" s="226">
        <v>2224</v>
      </c>
      <c r="K194" s="226">
        <v>2434</v>
      </c>
      <c r="L194" s="107"/>
      <c r="M194" s="160"/>
      <c r="N194" s="160"/>
      <c r="O194" s="160"/>
      <c r="P194" s="160"/>
      <c r="Q194" s="160"/>
      <c r="R194" s="160"/>
      <c r="S194" s="160"/>
      <c r="T194" s="160"/>
      <c r="U194" s="232"/>
      <c r="V194" s="57"/>
      <c r="W194" s="230"/>
      <c r="X194" s="230"/>
      <c r="Y194" s="230"/>
      <c r="Z194" s="230"/>
      <c r="AA194" s="230"/>
      <c r="AB194" s="230"/>
      <c r="AC194" s="230"/>
      <c r="AD194" s="230"/>
      <c r="AE194" s="230"/>
      <c r="AF194" s="230"/>
      <c r="AG194" s="92"/>
      <c r="AH194" s="92"/>
      <c r="AI194" s="92"/>
      <c r="AJ194" s="92"/>
      <c r="AK194" s="92"/>
      <c r="AL194" s="92"/>
      <c r="AM194" s="92"/>
      <c r="AN194" s="92"/>
      <c r="AO194" s="92"/>
      <c r="AP194" s="92"/>
      <c r="AQ194" s="92"/>
      <c r="AR194" s="231"/>
    </row>
    <row r="195" spans="1:44">
      <c r="A195" s="223">
        <v>43725</v>
      </c>
      <c r="B195" s="224">
        <v>1.54335648148148</v>
      </c>
      <c r="C195" s="225">
        <v>1542</v>
      </c>
      <c r="D195" s="226">
        <v>2579</v>
      </c>
      <c r="E195" s="226">
        <v>2832</v>
      </c>
      <c r="F195" s="226">
        <v>1809</v>
      </c>
      <c r="G195" s="226">
        <v>1937</v>
      </c>
      <c r="H195" s="226">
        <v>2123</v>
      </c>
      <c r="I195" s="226">
        <v>2613</v>
      </c>
      <c r="J195" s="226">
        <v>2318</v>
      </c>
      <c r="K195" s="226">
        <v>2239</v>
      </c>
      <c r="L195" s="107">
        <f t="shared" ref="L195:P195" si="306">AVERAGE(C195:C197)</f>
        <v>2071.3333333333335</v>
      </c>
      <c r="M195" s="160">
        <f t="shared" si="306"/>
        <v>1792.6666666666667</v>
      </c>
      <c r="N195" s="160">
        <f t="shared" si="306"/>
        <v>2049</v>
      </c>
      <c r="O195" s="160">
        <f t="shared" si="306"/>
        <v>1864</v>
      </c>
      <c r="P195" s="160">
        <f t="shared" si="306"/>
        <v>1941</v>
      </c>
      <c r="Q195" s="160">
        <f t="shared" ref="Q195" si="307">AVERAGE(H195:H197)</f>
        <v>2064</v>
      </c>
      <c r="R195" s="160">
        <f t="shared" ref="R195" si="308">AVERAGE(I195:I197)</f>
        <v>2378.6666666666665</v>
      </c>
      <c r="S195" s="160">
        <f t="shared" ref="S195" si="309">AVERAGE(J195:J197)</f>
        <v>3182</v>
      </c>
      <c r="T195" s="160">
        <f t="shared" ref="T195" si="310">AVERAGE(K195:K197)</f>
        <v>2411.3333333333335</v>
      </c>
      <c r="U195" s="232">
        <f t="shared" ref="U195" si="311">AVERAGE(L195:T195)</f>
        <v>2194.8888888888887</v>
      </c>
      <c r="V195" s="57"/>
      <c r="W195" s="230"/>
      <c r="X195" s="230"/>
      <c r="Y195" s="230"/>
      <c r="Z195" s="230"/>
      <c r="AA195" s="230"/>
      <c r="AB195" s="230"/>
      <c r="AC195" s="230"/>
      <c r="AD195" s="230"/>
      <c r="AE195" s="230"/>
      <c r="AF195" s="230"/>
      <c r="AG195" s="92"/>
      <c r="AH195" s="92"/>
      <c r="AI195" s="92"/>
      <c r="AJ195" s="92"/>
      <c r="AK195" s="92"/>
      <c r="AL195" s="92"/>
      <c r="AM195" s="92"/>
      <c r="AN195" s="92"/>
      <c r="AO195" s="92"/>
      <c r="AP195" s="92"/>
      <c r="AQ195" s="92"/>
      <c r="AR195" s="231"/>
    </row>
    <row r="196" spans="1:44">
      <c r="A196" s="223">
        <v>43725</v>
      </c>
      <c r="B196" s="224">
        <v>1.5572453703703699</v>
      </c>
      <c r="C196" s="225">
        <v>1838</v>
      </c>
      <c r="D196" s="226">
        <v>1460</v>
      </c>
      <c r="E196" s="226">
        <v>1666</v>
      </c>
      <c r="F196" s="226">
        <v>2136</v>
      </c>
      <c r="G196" s="226">
        <v>1859</v>
      </c>
      <c r="H196" s="226">
        <v>2040</v>
      </c>
      <c r="I196" s="226">
        <v>2653</v>
      </c>
      <c r="J196" s="226">
        <v>3174</v>
      </c>
      <c r="K196" s="226">
        <v>2800</v>
      </c>
      <c r="L196" s="107"/>
      <c r="M196" s="160"/>
      <c r="N196" s="160"/>
      <c r="O196" s="160"/>
      <c r="P196" s="160"/>
      <c r="Q196" s="160"/>
      <c r="R196" s="160"/>
      <c r="S196" s="160"/>
      <c r="T196" s="160"/>
      <c r="U196" s="232">
        <f t="shared" ref="U196" si="312">STDEV(L195:T195)/SQRT(COUNT(L195:T195))</f>
        <v>141.63833049943392</v>
      </c>
      <c r="V196" s="57"/>
      <c r="W196" s="230"/>
      <c r="X196" s="230"/>
      <c r="Y196" s="230"/>
      <c r="Z196" s="230"/>
      <c r="AA196" s="230"/>
      <c r="AB196" s="230"/>
      <c r="AC196" s="230"/>
      <c r="AD196" s="230"/>
      <c r="AE196" s="230"/>
      <c r="AF196" s="230"/>
      <c r="AG196" s="92"/>
      <c r="AH196" s="92"/>
      <c r="AI196" s="92"/>
      <c r="AJ196" s="92"/>
      <c r="AK196" s="92"/>
      <c r="AL196" s="92"/>
      <c r="AM196" s="92"/>
      <c r="AN196" s="92"/>
      <c r="AO196" s="92"/>
      <c r="AP196" s="92"/>
      <c r="AQ196" s="92"/>
      <c r="AR196" s="231"/>
    </row>
    <row r="197" spans="1:44">
      <c r="A197" s="223">
        <v>43725</v>
      </c>
      <c r="B197" s="224">
        <v>1.5711342592592601</v>
      </c>
      <c r="C197" s="225">
        <v>2834</v>
      </c>
      <c r="D197" s="226">
        <v>1339</v>
      </c>
      <c r="E197" s="226">
        <v>1649</v>
      </c>
      <c r="F197" s="226">
        <v>1647</v>
      </c>
      <c r="G197" s="226">
        <v>2027</v>
      </c>
      <c r="H197" s="226">
        <v>2029</v>
      </c>
      <c r="I197" s="226">
        <v>1870</v>
      </c>
      <c r="J197" s="226">
        <v>4054</v>
      </c>
      <c r="K197" s="226">
        <v>2195</v>
      </c>
      <c r="L197" s="107"/>
      <c r="M197" s="160"/>
      <c r="N197" s="160"/>
      <c r="O197" s="160"/>
      <c r="P197" s="160"/>
      <c r="Q197" s="160"/>
      <c r="R197" s="160"/>
      <c r="S197" s="160"/>
      <c r="T197" s="160"/>
      <c r="U197" s="232"/>
      <c r="V197" s="57"/>
      <c r="W197" s="230"/>
      <c r="X197" s="230"/>
      <c r="Y197" s="230"/>
      <c r="Z197" s="230"/>
      <c r="AA197" s="230"/>
      <c r="AB197" s="230"/>
      <c r="AC197" s="230"/>
      <c r="AD197" s="230"/>
      <c r="AE197" s="230"/>
      <c r="AF197" s="230"/>
      <c r="AG197" s="92"/>
      <c r="AH197" s="92"/>
      <c r="AI197" s="92"/>
      <c r="AJ197" s="92"/>
      <c r="AK197" s="92"/>
      <c r="AL197" s="92"/>
      <c r="AM197" s="92"/>
      <c r="AN197" s="92"/>
      <c r="AO197" s="92"/>
      <c r="AP197" s="92"/>
      <c r="AQ197" s="92"/>
      <c r="AR197" s="231"/>
    </row>
    <row r="198" spans="1:44">
      <c r="A198" s="223">
        <v>43725</v>
      </c>
      <c r="B198" s="224">
        <v>1.58502314814815</v>
      </c>
      <c r="C198" s="225">
        <v>2088</v>
      </c>
      <c r="D198" s="226">
        <v>2299</v>
      </c>
      <c r="E198" s="226">
        <v>1717</v>
      </c>
      <c r="F198" s="226">
        <v>2619</v>
      </c>
      <c r="G198" s="226">
        <v>1418</v>
      </c>
      <c r="H198" s="226">
        <v>1850</v>
      </c>
      <c r="I198" s="226">
        <v>1844</v>
      </c>
      <c r="J198" s="226">
        <v>2569</v>
      </c>
      <c r="K198" s="226">
        <v>2191</v>
      </c>
      <c r="L198" s="107">
        <f t="shared" ref="L198:P198" si="313">AVERAGE(C198:C200)</f>
        <v>2180.6666666666665</v>
      </c>
      <c r="M198" s="160">
        <f t="shared" si="313"/>
        <v>1678</v>
      </c>
      <c r="N198" s="160">
        <f t="shared" si="313"/>
        <v>1633</v>
      </c>
      <c r="O198" s="160">
        <f t="shared" si="313"/>
        <v>1931</v>
      </c>
      <c r="P198" s="160">
        <f t="shared" si="313"/>
        <v>1974.3333333333333</v>
      </c>
      <c r="Q198" s="160">
        <f t="shared" ref="Q198" si="314">AVERAGE(H198:H200)</f>
        <v>2571</v>
      </c>
      <c r="R198" s="160">
        <f t="shared" ref="R198" si="315">AVERAGE(I198:I200)</f>
        <v>1746</v>
      </c>
      <c r="S198" s="160">
        <f t="shared" ref="S198" si="316">AVERAGE(J198:J200)</f>
        <v>2416.6666666666665</v>
      </c>
      <c r="T198" s="160">
        <f t="shared" ref="T198" si="317">AVERAGE(K198:K200)</f>
        <v>2323</v>
      </c>
      <c r="U198" s="232">
        <f t="shared" ref="U198" si="318">AVERAGE(L198:T198)</f>
        <v>2050.4074074074069</v>
      </c>
      <c r="V198" s="57"/>
      <c r="W198" s="230"/>
      <c r="X198" s="230"/>
      <c r="Y198" s="230"/>
      <c r="Z198" s="230"/>
      <c r="AA198" s="230"/>
      <c r="AB198" s="230"/>
      <c r="AC198" s="230"/>
      <c r="AD198" s="230"/>
      <c r="AE198" s="230"/>
      <c r="AF198" s="230"/>
      <c r="AG198" s="92"/>
      <c r="AH198" s="92"/>
      <c r="AI198" s="92"/>
      <c r="AJ198" s="92"/>
      <c r="AK198" s="92"/>
      <c r="AL198" s="92"/>
      <c r="AM198" s="92"/>
      <c r="AN198" s="92"/>
      <c r="AO198" s="92"/>
      <c r="AP198" s="92"/>
      <c r="AQ198" s="92"/>
      <c r="AR198" s="231"/>
    </row>
    <row r="199" spans="1:44">
      <c r="A199" s="223">
        <v>43725</v>
      </c>
      <c r="B199" s="224">
        <v>1.59891203703703</v>
      </c>
      <c r="C199" s="225">
        <v>1847</v>
      </c>
      <c r="D199" s="226">
        <v>1350</v>
      </c>
      <c r="E199" s="226">
        <v>1571</v>
      </c>
      <c r="F199" s="226">
        <v>1643</v>
      </c>
      <c r="G199" s="226">
        <v>2043</v>
      </c>
      <c r="H199" s="226">
        <v>3114</v>
      </c>
      <c r="I199" s="226">
        <v>1686</v>
      </c>
      <c r="J199" s="226">
        <v>2296</v>
      </c>
      <c r="K199" s="226">
        <v>2340</v>
      </c>
      <c r="L199" s="107"/>
      <c r="M199" s="160"/>
      <c r="N199" s="160"/>
      <c r="O199" s="160"/>
      <c r="P199" s="160"/>
      <c r="Q199" s="160"/>
      <c r="R199" s="160"/>
      <c r="S199" s="160"/>
      <c r="T199" s="160"/>
      <c r="U199" s="232">
        <f t="shared" ref="U199" si="319">STDEV(L198:T198)/SQRT(COUNT(L198:T198))</f>
        <v>113.16544997133836</v>
      </c>
      <c r="V199" s="57"/>
      <c r="W199" s="230"/>
      <c r="X199" s="230"/>
      <c r="Y199" s="230"/>
      <c r="Z199" s="230"/>
      <c r="AA199" s="230"/>
      <c r="AB199" s="230"/>
      <c r="AC199" s="230"/>
      <c r="AD199" s="230"/>
      <c r="AE199" s="230"/>
      <c r="AF199" s="230"/>
      <c r="AG199" s="92"/>
      <c r="AH199" s="92"/>
      <c r="AI199" s="92"/>
      <c r="AJ199" s="92"/>
      <c r="AK199" s="92"/>
      <c r="AL199" s="92"/>
      <c r="AM199" s="92"/>
      <c r="AN199" s="92"/>
      <c r="AO199" s="92"/>
      <c r="AP199" s="92"/>
      <c r="AQ199" s="92"/>
      <c r="AR199" s="231"/>
    </row>
    <row r="200" spans="1:44">
      <c r="A200" s="223">
        <v>43725</v>
      </c>
      <c r="B200" s="224">
        <v>1.6128009259259199</v>
      </c>
      <c r="C200" s="225">
        <v>2607</v>
      </c>
      <c r="D200" s="226">
        <v>1385</v>
      </c>
      <c r="E200" s="226">
        <v>1611</v>
      </c>
      <c r="F200" s="226">
        <v>1531</v>
      </c>
      <c r="G200" s="226">
        <v>2462</v>
      </c>
      <c r="H200" s="226">
        <v>2749</v>
      </c>
      <c r="I200" s="226">
        <v>1708</v>
      </c>
      <c r="J200" s="226">
        <v>2385</v>
      </c>
      <c r="K200" s="226">
        <v>2438</v>
      </c>
      <c r="L200" s="107"/>
      <c r="M200" s="160"/>
      <c r="N200" s="160"/>
      <c r="O200" s="160"/>
      <c r="P200" s="160"/>
      <c r="Q200" s="160"/>
      <c r="R200" s="160"/>
      <c r="S200" s="160"/>
      <c r="T200" s="160"/>
      <c r="U200" s="232"/>
      <c r="V200" s="57"/>
      <c r="W200" s="230"/>
      <c r="X200" s="230"/>
      <c r="Y200" s="230"/>
      <c r="Z200" s="230"/>
      <c r="AA200" s="230"/>
      <c r="AB200" s="230"/>
      <c r="AC200" s="230"/>
      <c r="AD200" s="230"/>
      <c r="AE200" s="230"/>
      <c r="AF200" s="230"/>
      <c r="AG200" s="92"/>
      <c r="AH200" s="92"/>
      <c r="AI200" s="92"/>
      <c r="AJ200" s="92"/>
      <c r="AK200" s="92"/>
      <c r="AL200" s="92"/>
      <c r="AM200" s="92"/>
      <c r="AN200" s="92"/>
      <c r="AO200" s="92"/>
      <c r="AP200" s="92"/>
      <c r="AQ200" s="92"/>
      <c r="AR200" s="231"/>
    </row>
    <row r="201" spans="1:44">
      <c r="A201" s="223">
        <v>43725</v>
      </c>
      <c r="B201" s="224">
        <v>1.6266898148148099</v>
      </c>
      <c r="C201" s="225">
        <v>1717</v>
      </c>
      <c r="D201" s="226">
        <v>1453</v>
      </c>
      <c r="E201" s="226">
        <v>2777</v>
      </c>
      <c r="F201" s="226">
        <v>1840</v>
      </c>
      <c r="G201" s="226">
        <v>1943</v>
      </c>
      <c r="H201" s="226">
        <v>3018</v>
      </c>
      <c r="I201" s="226">
        <v>2327</v>
      </c>
      <c r="J201" s="226">
        <v>2337</v>
      </c>
      <c r="K201" s="226">
        <v>2297</v>
      </c>
      <c r="L201" s="107">
        <f t="shared" ref="L201:P201" si="320">AVERAGE(C201:C203)</f>
        <v>2048</v>
      </c>
      <c r="M201" s="160">
        <f t="shared" si="320"/>
        <v>2237.6666666666665</v>
      </c>
      <c r="N201" s="160">
        <f t="shared" si="320"/>
        <v>2043.3333333333333</v>
      </c>
      <c r="O201" s="160">
        <f t="shared" si="320"/>
        <v>2467</v>
      </c>
      <c r="P201" s="160">
        <f t="shared" si="320"/>
        <v>2439</v>
      </c>
      <c r="Q201" s="160">
        <f t="shared" ref="Q201" si="321">AVERAGE(H201:H203)</f>
        <v>2489</v>
      </c>
      <c r="R201" s="160">
        <f t="shared" ref="R201" si="322">AVERAGE(I201:I203)</f>
        <v>2534</v>
      </c>
      <c r="S201" s="160">
        <f t="shared" ref="S201" si="323">AVERAGE(J201:J203)</f>
        <v>2339</v>
      </c>
      <c r="T201" s="160">
        <f t="shared" ref="T201" si="324">AVERAGE(K201:K203)</f>
        <v>2949.3333333333335</v>
      </c>
      <c r="U201" s="232">
        <f t="shared" ref="U201" si="325">AVERAGE(L201:T201)</f>
        <v>2394.037037037037</v>
      </c>
      <c r="V201" s="57"/>
      <c r="W201" s="230"/>
      <c r="X201" s="230"/>
      <c r="Y201" s="230"/>
      <c r="Z201" s="230"/>
      <c r="AA201" s="230"/>
      <c r="AB201" s="230"/>
      <c r="AC201" s="230"/>
      <c r="AD201" s="230"/>
      <c r="AE201" s="230"/>
      <c r="AF201" s="230"/>
      <c r="AG201" s="92"/>
      <c r="AH201" s="92"/>
      <c r="AI201" s="92"/>
      <c r="AJ201" s="92"/>
      <c r="AK201" s="92"/>
      <c r="AL201" s="92"/>
      <c r="AM201" s="92"/>
      <c r="AN201" s="92"/>
      <c r="AO201" s="92"/>
      <c r="AP201" s="92"/>
      <c r="AQ201" s="92"/>
      <c r="AR201" s="231"/>
    </row>
    <row r="202" spans="1:44">
      <c r="A202" s="223">
        <v>43725</v>
      </c>
      <c r="B202" s="224">
        <v>1.6405787037037001</v>
      </c>
      <c r="C202" s="225">
        <v>1851</v>
      </c>
      <c r="D202" s="226">
        <v>2705</v>
      </c>
      <c r="E202" s="226">
        <v>1888</v>
      </c>
      <c r="F202" s="226">
        <v>2946</v>
      </c>
      <c r="G202" s="226">
        <v>3128</v>
      </c>
      <c r="H202" s="226">
        <v>2279</v>
      </c>
      <c r="I202" s="226">
        <v>3068</v>
      </c>
      <c r="J202" s="226">
        <v>2424</v>
      </c>
      <c r="K202" s="226">
        <v>3779</v>
      </c>
      <c r="L202" s="107"/>
      <c r="M202" s="160"/>
      <c r="N202" s="160"/>
      <c r="O202" s="160"/>
      <c r="P202" s="160"/>
      <c r="Q202" s="160"/>
      <c r="R202" s="160"/>
      <c r="S202" s="160"/>
      <c r="T202" s="160"/>
      <c r="U202" s="232">
        <f t="shared" ref="U202" si="326">STDEV(L201:T201)/SQRT(COUNT(L201:T201))</f>
        <v>92.385238192796692</v>
      </c>
      <c r="V202" s="57"/>
      <c r="W202" s="230"/>
      <c r="X202" s="230"/>
      <c r="Y202" s="230"/>
      <c r="Z202" s="230"/>
      <c r="AA202" s="230"/>
      <c r="AB202" s="230"/>
      <c r="AC202" s="230"/>
      <c r="AD202" s="230"/>
      <c r="AE202" s="230"/>
      <c r="AF202" s="230"/>
      <c r="AG202" s="92"/>
      <c r="AH202" s="92"/>
      <c r="AI202" s="92"/>
      <c r="AJ202" s="92"/>
      <c r="AK202" s="92"/>
      <c r="AL202" s="92"/>
      <c r="AM202" s="92"/>
      <c r="AN202" s="92"/>
      <c r="AO202" s="92"/>
      <c r="AP202" s="92"/>
      <c r="AQ202" s="92"/>
      <c r="AR202" s="231"/>
    </row>
    <row r="203" spans="1:44">
      <c r="A203" s="223">
        <v>43725</v>
      </c>
      <c r="B203" s="224">
        <v>1.65446759259259</v>
      </c>
      <c r="C203" s="225">
        <v>2576</v>
      </c>
      <c r="D203" s="226">
        <v>2555</v>
      </c>
      <c r="E203" s="226">
        <v>1465</v>
      </c>
      <c r="F203" s="226">
        <v>2615</v>
      </c>
      <c r="G203" s="226">
        <v>2246</v>
      </c>
      <c r="H203" s="226">
        <v>2170</v>
      </c>
      <c r="I203" s="226">
        <v>2207</v>
      </c>
      <c r="J203" s="226">
        <v>2256</v>
      </c>
      <c r="K203" s="226">
        <v>2772</v>
      </c>
      <c r="L203" s="107"/>
      <c r="M203" s="160"/>
      <c r="N203" s="160"/>
      <c r="O203" s="160"/>
      <c r="P203" s="160"/>
      <c r="Q203" s="160"/>
      <c r="R203" s="160"/>
      <c r="S203" s="160"/>
      <c r="T203" s="160"/>
      <c r="U203" s="232"/>
      <c r="V203" s="57"/>
      <c r="W203" s="230"/>
      <c r="X203" s="230"/>
      <c r="Y203" s="230"/>
      <c r="Z203" s="230"/>
      <c r="AA203" s="230"/>
      <c r="AB203" s="230"/>
      <c r="AC203" s="230"/>
      <c r="AD203" s="230"/>
      <c r="AE203" s="230"/>
      <c r="AF203" s="230"/>
      <c r="AG203" s="92"/>
      <c r="AH203" s="92"/>
      <c r="AI203" s="92"/>
      <c r="AJ203" s="92"/>
      <c r="AK203" s="92"/>
      <c r="AL203" s="92"/>
      <c r="AM203" s="92"/>
      <c r="AN203" s="92"/>
      <c r="AO203" s="92"/>
      <c r="AP203" s="92"/>
      <c r="AQ203" s="92"/>
      <c r="AR203" s="231"/>
    </row>
    <row r="204" spans="1:44">
      <c r="A204" s="223">
        <v>43725</v>
      </c>
      <c r="B204" s="224">
        <v>1.66835648148148</v>
      </c>
      <c r="C204" s="225">
        <v>2722</v>
      </c>
      <c r="D204" s="226">
        <v>1377</v>
      </c>
      <c r="E204" s="226">
        <v>2005</v>
      </c>
      <c r="F204" s="226">
        <v>1648</v>
      </c>
      <c r="G204" s="226">
        <v>1765</v>
      </c>
      <c r="H204" s="226">
        <v>2418</v>
      </c>
      <c r="I204" s="226">
        <v>2074</v>
      </c>
      <c r="J204" s="226">
        <v>2360</v>
      </c>
      <c r="K204" s="226">
        <v>2134</v>
      </c>
      <c r="L204" s="107">
        <f t="shared" ref="L204:P204" si="327">AVERAGE(C204:C206)</f>
        <v>2817</v>
      </c>
      <c r="M204" s="160">
        <f t="shared" si="327"/>
        <v>2049.6666666666665</v>
      </c>
      <c r="N204" s="160">
        <f t="shared" si="327"/>
        <v>2315</v>
      </c>
      <c r="O204" s="160">
        <f t="shared" si="327"/>
        <v>2176.6666666666665</v>
      </c>
      <c r="P204" s="160">
        <f t="shared" si="327"/>
        <v>1688.6666666666667</v>
      </c>
      <c r="Q204" s="160">
        <f t="shared" ref="Q204" si="328">AVERAGE(H204:H206)</f>
        <v>2407</v>
      </c>
      <c r="R204" s="160">
        <f t="shared" ref="R204" si="329">AVERAGE(I204:I206)</f>
        <v>2545</v>
      </c>
      <c r="S204" s="160">
        <f t="shared" ref="S204" si="330">AVERAGE(J204:J206)</f>
        <v>2989.3333333333335</v>
      </c>
      <c r="T204" s="160">
        <f t="shared" ref="T204" si="331">AVERAGE(K204:K206)</f>
        <v>2846</v>
      </c>
      <c r="U204" s="232">
        <f t="shared" ref="U204" si="332">AVERAGE(L204:T204)</f>
        <v>2426.037037037037</v>
      </c>
      <c r="V204" s="57"/>
      <c r="W204" s="230"/>
      <c r="X204" s="230"/>
      <c r="Y204" s="230"/>
      <c r="Z204" s="230"/>
      <c r="AA204" s="230"/>
      <c r="AB204" s="230"/>
      <c r="AC204" s="230"/>
      <c r="AD204" s="230"/>
      <c r="AE204" s="230"/>
      <c r="AF204" s="230"/>
      <c r="AG204" s="92"/>
      <c r="AH204" s="92"/>
      <c r="AI204" s="92"/>
      <c r="AJ204" s="92"/>
      <c r="AK204" s="92"/>
      <c r="AL204" s="92"/>
      <c r="AM204" s="92"/>
      <c r="AN204" s="92"/>
      <c r="AO204" s="92"/>
      <c r="AP204" s="92"/>
      <c r="AQ204" s="92"/>
      <c r="AR204" s="231"/>
    </row>
    <row r="205" spans="1:44">
      <c r="A205" s="223">
        <v>43725</v>
      </c>
      <c r="B205" s="224">
        <v>1.6822453703703699</v>
      </c>
      <c r="C205" s="225">
        <v>2974</v>
      </c>
      <c r="D205" s="226">
        <v>1451</v>
      </c>
      <c r="E205" s="226">
        <v>2726</v>
      </c>
      <c r="F205" s="226">
        <v>1826</v>
      </c>
      <c r="G205" s="226">
        <v>1798</v>
      </c>
      <c r="H205" s="226">
        <v>1943</v>
      </c>
      <c r="I205" s="226">
        <v>2042</v>
      </c>
      <c r="J205" s="226">
        <v>4033</v>
      </c>
      <c r="K205" s="226">
        <v>2410</v>
      </c>
      <c r="L205" s="107"/>
      <c r="M205" s="160"/>
      <c r="N205" s="160"/>
      <c r="O205" s="160"/>
      <c r="P205" s="160"/>
      <c r="Q205" s="160"/>
      <c r="R205" s="160"/>
      <c r="S205" s="160"/>
      <c r="T205" s="160"/>
      <c r="U205" s="232">
        <f t="shared" ref="U205" si="333">STDEV(L204:T204)/SQRT(COUNT(L204:T204))</f>
        <v>140.48145218775014</v>
      </c>
      <c r="V205" s="57"/>
      <c r="W205" s="230"/>
      <c r="X205" s="230"/>
      <c r="Y205" s="230"/>
      <c r="Z205" s="230"/>
      <c r="AA205" s="230"/>
      <c r="AB205" s="230"/>
      <c r="AC205" s="230"/>
      <c r="AD205" s="230"/>
      <c r="AE205" s="230"/>
      <c r="AF205" s="230"/>
      <c r="AG205" s="92"/>
      <c r="AH205" s="92"/>
      <c r="AI205" s="92"/>
      <c r="AJ205" s="92"/>
      <c r="AK205" s="92"/>
      <c r="AL205" s="92"/>
      <c r="AM205" s="92"/>
      <c r="AN205" s="92"/>
      <c r="AO205" s="92"/>
      <c r="AP205" s="92"/>
      <c r="AQ205" s="92"/>
      <c r="AR205" s="231"/>
    </row>
    <row r="206" spans="1:44">
      <c r="A206" s="223">
        <v>43725</v>
      </c>
      <c r="B206" s="224">
        <v>1.6961342592592601</v>
      </c>
      <c r="C206" s="225">
        <v>2755</v>
      </c>
      <c r="D206" s="226">
        <v>3321</v>
      </c>
      <c r="E206" s="226">
        <v>2214</v>
      </c>
      <c r="F206" s="226">
        <v>3056</v>
      </c>
      <c r="G206" s="226">
        <v>1503</v>
      </c>
      <c r="H206" s="226">
        <v>2860</v>
      </c>
      <c r="I206" s="226">
        <v>3519</v>
      </c>
      <c r="J206" s="226">
        <v>2575</v>
      </c>
      <c r="K206" s="226">
        <v>3994</v>
      </c>
      <c r="L206" s="107"/>
      <c r="M206" s="160"/>
      <c r="N206" s="160"/>
      <c r="O206" s="160"/>
      <c r="P206" s="160"/>
      <c r="Q206" s="160"/>
      <c r="R206" s="160"/>
      <c r="S206" s="160"/>
      <c r="T206" s="160"/>
      <c r="U206" s="232"/>
      <c r="V206" s="57"/>
      <c r="W206" s="230"/>
      <c r="X206" s="230"/>
      <c r="Y206" s="230"/>
      <c r="Z206" s="230"/>
      <c r="AA206" s="230"/>
      <c r="AB206" s="230"/>
      <c r="AC206" s="230"/>
      <c r="AD206" s="230"/>
      <c r="AE206" s="230"/>
      <c r="AF206" s="230"/>
      <c r="AG206" s="92"/>
      <c r="AH206" s="92"/>
      <c r="AI206" s="92"/>
      <c r="AJ206" s="92"/>
      <c r="AK206" s="92"/>
      <c r="AL206" s="92"/>
      <c r="AM206" s="92"/>
      <c r="AN206" s="92"/>
      <c r="AO206" s="92"/>
      <c r="AP206" s="92"/>
      <c r="AQ206" s="92"/>
      <c r="AR206" s="231"/>
    </row>
    <row r="207" spans="1:44">
      <c r="A207" s="223">
        <v>43725</v>
      </c>
      <c r="B207" s="224">
        <v>1.71002314814814</v>
      </c>
      <c r="C207" s="225">
        <v>1957</v>
      </c>
      <c r="D207" s="226">
        <v>2531</v>
      </c>
      <c r="E207" s="226">
        <v>1740</v>
      </c>
      <c r="F207" s="226">
        <v>2427</v>
      </c>
      <c r="G207" s="226">
        <v>2442</v>
      </c>
      <c r="H207" s="226">
        <v>2062</v>
      </c>
      <c r="I207" s="226">
        <v>2963</v>
      </c>
      <c r="J207" s="226">
        <v>3288</v>
      </c>
      <c r="K207" s="226">
        <v>3299</v>
      </c>
      <c r="L207" s="107">
        <f t="shared" ref="L207:P207" si="334">AVERAGE(C207:C209)</f>
        <v>2196.6666666666665</v>
      </c>
      <c r="M207" s="160">
        <f t="shared" si="334"/>
        <v>2406.6666666666665</v>
      </c>
      <c r="N207" s="160">
        <f t="shared" si="334"/>
        <v>2184</v>
      </c>
      <c r="O207" s="160">
        <f t="shared" si="334"/>
        <v>2284.6666666666665</v>
      </c>
      <c r="P207" s="160">
        <f t="shared" si="334"/>
        <v>2320.6666666666665</v>
      </c>
      <c r="Q207" s="160">
        <f t="shared" ref="Q207" si="335">AVERAGE(H207:H209)</f>
        <v>2667</v>
      </c>
      <c r="R207" s="160">
        <f t="shared" ref="R207" si="336">AVERAGE(I207:I209)</f>
        <v>2603.3333333333335</v>
      </c>
      <c r="S207" s="160">
        <f t="shared" ref="S207" si="337">AVERAGE(J207:J209)</f>
        <v>3090.3333333333335</v>
      </c>
      <c r="T207" s="160">
        <f t="shared" ref="T207" si="338">AVERAGE(K207:K209)</f>
        <v>3168.3333333333335</v>
      </c>
      <c r="U207" s="232">
        <f t="shared" ref="U207" si="339">AVERAGE(L207:T207)</f>
        <v>2546.8518518518517</v>
      </c>
      <c r="V207" s="57"/>
      <c r="W207" s="230"/>
      <c r="X207" s="230"/>
      <c r="Y207" s="230"/>
      <c r="Z207" s="230"/>
      <c r="AA207" s="230"/>
      <c r="AB207" s="230"/>
      <c r="AC207" s="230"/>
      <c r="AD207" s="230"/>
      <c r="AE207" s="230"/>
      <c r="AF207" s="230"/>
      <c r="AG207" s="92"/>
      <c r="AH207" s="92"/>
      <c r="AI207" s="92"/>
      <c r="AJ207" s="92"/>
      <c r="AK207" s="92"/>
      <c r="AL207" s="92"/>
      <c r="AM207" s="92"/>
      <c r="AN207" s="92"/>
      <c r="AO207" s="92"/>
      <c r="AP207" s="92"/>
      <c r="AQ207" s="92"/>
      <c r="AR207" s="231"/>
    </row>
    <row r="208" spans="1:44">
      <c r="A208" s="223">
        <v>43725</v>
      </c>
      <c r="B208" s="224">
        <v>1.72391203703704</v>
      </c>
      <c r="C208" s="225">
        <v>1880</v>
      </c>
      <c r="D208" s="226">
        <v>1987</v>
      </c>
      <c r="E208" s="226">
        <v>2244</v>
      </c>
      <c r="F208" s="226">
        <v>1826</v>
      </c>
      <c r="G208" s="226">
        <v>2726</v>
      </c>
      <c r="H208" s="226">
        <v>3537</v>
      </c>
      <c r="I208" s="226">
        <v>2503</v>
      </c>
      <c r="J208" s="226">
        <v>2697</v>
      </c>
      <c r="K208" s="226">
        <v>3620</v>
      </c>
      <c r="L208" s="107"/>
      <c r="M208" s="160"/>
      <c r="N208" s="160"/>
      <c r="O208" s="160"/>
      <c r="P208" s="160"/>
      <c r="Q208" s="160"/>
      <c r="R208" s="160"/>
      <c r="S208" s="160"/>
      <c r="T208" s="160"/>
      <c r="U208" s="232">
        <f t="shared" ref="U208" si="340">STDEV(L207:T207)/SQRT(COUNT(L207:T207))</f>
        <v>123.21395763176105</v>
      </c>
      <c r="V208" s="57"/>
      <c r="W208" s="230"/>
      <c r="X208" s="230"/>
      <c r="Y208" s="230"/>
      <c r="Z208" s="230"/>
      <c r="AA208" s="230"/>
      <c r="AB208" s="230"/>
      <c r="AC208" s="230"/>
      <c r="AD208" s="230"/>
      <c r="AE208" s="230"/>
      <c r="AF208" s="230"/>
      <c r="AG208" s="92"/>
      <c r="AH208" s="92"/>
      <c r="AI208" s="92"/>
      <c r="AJ208" s="92"/>
      <c r="AK208" s="92"/>
      <c r="AL208" s="92"/>
      <c r="AM208" s="92"/>
      <c r="AN208" s="92"/>
      <c r="AO208" s="92"/>
      <c r="AP208" s="92"/>
      <c r="AQ208" s="92"/>
      <c r="AR208" s="231"/>
    </row>
    <row r="209" spans="1:44">
      <c r="A209" s="223">
        <v>43725</v>
      </c>
      <c r="B209" s="224">
        <v>1.7378009259259199</v>
      </c>
      <c r="C209" s="225">
        <v>2753</v>
      </c>
      <c r="D209" s="226">
        <v>2702</v>
      </c>
      <c r="E209" s="226">
        <v>2568</v>
      </c>
      <c r="F209" s="226">
        <v>2601</v>
      </c>
      <c r="G209" s="226">
        <v>1794</v>
      </c>
      <c r="H209" s="226">
        <v>2402</v>
      </c>
      <c r="I209" s="226">
        <v>2344</v>
      </c>
      <c r="J209" s="226">
        <v>3286</v>
      </c>
      <c r="K209" s="226">
        <v>2586</v>
      </c>
      <c r="L209" s="107"/>
      <c r="M209" s="160"/>
      <c r="N209" s="160"/>
      <c r="O209" s="160"/>
      <c r="P209" s="160"/>
      <c r="Q209" s="160"/>
      <c r="R209" s="160"/>
      <c r="S209" s="160"/>
      <c r="T209" s="160"/>
      <c r="U209" s="232"/>
      <c r="V209" s="57"/>
      <c r="W209" s="230"/>
      <c r="X209" s="230"/>
      <c r="Y209" s="230"/>
      <c r="Z209" s="230"/>
      <c r="AA209" s="230"/>
      <c r="AB209" s="230"/>
      <c r="AC209" s="230"/>
      <c r="AD209" s="230"/>
      <c r="AE209" s="230"/>
      <c r="AF209" s="230"/>
      <c r="AG209" s="92"/>
      <c r="AH209" s="92"/>
      <c r="AI209" s="92"/>
      <c r="AJ209" s="92"/>
      <c r="AK209" s="92"/>
      <c r="AL209" s="92"/>
      <c r="AM209" s="92"/>
      <c r="AN209" s="92"/>
      <c r="AO209" s="92"/>
      <c r="AP209" s="92"/>
      <c r="AQ209" s="92"/>
      <c r="AR209" s="231"/>
    </row>
    <row r="210" spans="1:44">
      <c r="A210" s="233">
        <v>43725</v>
      </c>
      <c r="B210" s="234">
        <v>1.7516898148148099</v>
      </c>
      <c r="C210" s="225">
        <v>1780</v>
      </c>
      <c r="D210" s="226">
        <v>2164</v>
      </c>
      <c r="E210" s="226">
        <v>1977</v>
      </c>
      <c r="F210" s="226">
        <v>3029</v>
      </c>
      <c r="G210" s="226">
        <v>2307</v>
      </c>
      <c r="H210" s="226">
        <v>2192</v>
      </c>
      <c r="I210" s="226">
        <v>2073</v>
      </c>
      <c r="J210" s="226">
        <v>2819</v>
      </c>
      <c r="K210" s="226">
        <v>3452</v>
      </c>
      <c r="L210" s="107">
        <f t="shared" ref="L210:P210" si="341">AVERAGE(C210:C212)</f>
        <v>2462.6666666666665</v>
      </c>
      <c r="M210" s="160">
        <f t="shared" si="341"/>
        <v>2197</v>
      </c>
      <c r="N210" s="160">
        <f t="shared" si="341"/>
        <v>2601</v>
      </c>
      <c r="O210" s="160">
        <f t="shared" si="341"/>
        <v>2790.6666666666665</v>
      </c>
      <c r="P210" s="160">
        <f t="shared" si="341"/>
        <v>2517</v>
      </c>
      <c r="Q210" s="160">
        <f t="shared" ref="Q210" si="342">AVERAGE(H210:H212)</f>
        <v>2805</v>
      </c>
      <c r="R210" s="160">
        <f t="shared" ref="R210" si="343">AVERAGE(I210:I212)</f>
        <v>2636</v>
      </c>
      <c r="S210" s="160">
        <f t="shared" ref="S210" si="344">AVERAGE(J210:J212)</f>
        <v>3349.6666666666665</v>
      </c>
      <c r="T210" s="160">
        <f t="shared" ref="T210" si="345">AVERAGE(K210:K212)</f>
        <v>3257</v>
      </c>
      <c r="U210" s="232">
        <f t="shared" ref="U210" si="346">AVERAGE(L210:T210)</f>
        <v>2735.1111111111113</v>
      </c>
      <c r="V210" s="57"/>
      <c r="W210" s="230"/>
      <c r="X210" s="230"/>
      <c r="Y210" s="230"/>
      <c r="Z210" s="230"/>
      <c r="AA210" s="230"/>
      <c r="AB210" s="230"/>
      <c r="AC210" s="230"/>
      <c r="AD210" s="230"/>
      <c r="AE210" s="230"/>
      <c r="AF210" s="230"/>
      <c r="AG210" s="92"/>
      <c r="AH210" s="92"/>
      <c r="AI210" s="92"/>
      <c r="AJ210" s="92"/>
      <c r="AK210" s="92"/>
      <c r="AL210" s="92"/>
      <c r="AM210" s="92"/>
      <c r="AN210" s="92"/>
      <c r="AO210" s="92"/>
      <c r="AP210" s="92"/>
      <c r="AQ210" s="92"/>
      <c r="AR210" s="231"/>
    </row>
    <row r="211" spans="1:44">
      <c r="A211" s="233">
        <v>43725</v>
      </c>
      <c r="B211" s="234">
        <v>1.7655787037037001</v>
      </c>
      <c r="C211" s="225">
        <v>2378</v>
      </c>
      <c r="D211" s="226">
        <v>1497</v>
      </c>
      <c r="E211" s="226">
        <v>2556</v>
      </c>
      <c r="F211" s="226">
        <v>2541</v>
      </c>
      <c r="G211" s="226">
        <v>2167</v>
      </c>
      <c r="H211" s="226">
        <v>3322</v>
      </c>
      <c r="I211" s="226">
        <v>3252</v>
      </c>
      <c r="J211" s="226">
        <v>3758</v>
      </c>
      <c r="K211" s="226">
        <v>2498</v>
      </c>
      <c r="L211" s="107"/>
      <c r="M211" s="160"/>
      <c r="N211" s="160"/>
      <c r="O211" s="160"/>
      <c r="P211" s="160"/>
      <c r="Q211" s="160"/>
      <c r="R211" s="160"/>
      <c r="S211" s="160"/>
      <c r="T211" s="160"/>
      <c r="U211" s="232">
        <f t="shared" ref="U211" si="347">STDEV(L210:T210)/SQRT(COUNT(L210:T210))</f>
        <v>123.44523202069006</v>
      </c>
      <c r="V211" s="57"/>
      <c r="W211" s="230"/>
      <c r="X211" s="230"/>
      <c r="Y211" s="230"/>
      <c r="Z211" s="230"/>
      <c r="AA211" s="230"/>
      <c r="AB211" s="230"/>
      <c r="AC211" s="230"/>
      <c r="AD211" s="230"/>
      <c r="AE211" s="230"/>
      <c r="AF211" s="230"/>
      <c r="AG211" s="92"/>
      <c r="AH211" s="92"/>
      <c r="AI211" s="92"/>
      <c r="AJ211" s="92"/>
      <c r="AK211" s="92"/>
      <c r="AL211" s="92"/>
      <c r="AM211" s="92"/>
      <c r="AN211" s="92"/>
      <c r="AO211" s="92"/>
      <c r="AP211" s="92"/>
      <c r="AQ211" s="92"/>
      <c r="AR211" s="231"/>
    </row>
    <row r="212" spans="1:44">
      <c r="A212" s="233">
        <v>43725</v>
      </c>
      <c r="B212" s="234">
        <v>1.77946759259259</v>
      </c>
      <c r="C212" s="225">
        <v>3230</v>
      </c>
      <c r="D212" s="226">
        <v>2930</v>
      </c>
      <c r="E212" s="226">
        <v>3270</v>
      </c>
      <c r="F212" s="226">
        <v>2802</v>
      </c>
      <c r="G212" s="226">
        <v>3077</v>
      </c>
      <c r="H212" s="226">
        <v>2901</v>
      </c>
      <c r="I212" s="226">
        <v>2583</v>
      </c>
      <c r="J212" s="226">
        <v>3472</v>
      </c>
      <c r="K212" s="226">
        <v>3821</v>
      </c>
      <c r="L212" s="107"/>
      <c r="M212" s="160"/>
      <c r="N212" s="160"/>
      <c r="O212" s="160"/>
      <c r="P212" s="160"/>
      <c r="Q212" s="160"/>
      <c r="R212" s="160"/>
      <c r="S212" s="160"/>
      <c r="T212" s="160"/>
      <c r="U212" s="232"/>
      <c r="V212" s="57"/>
      <c r="W212" s="230"/>
      <c r="X212" s="230"/>
      <c r="Y212" s="230"/>
      <c r="Z212" s="230"/>
      <c r="AA212" s="230"/>
      <c r="AB212" s="230"/>
      <c r="AC212" s="230"/>
      <c r="AD212" s="230"/>
      <c r="AE212" s="230"/>
      <c r="AF212" s="230"/>
      <c r="AG212" s="92"/>
      <c r="AH212" s="92"/>
      <c r="AI212" s="92"/>
      <c r="AJ212" s="92"/>
      <c r="AK212" s="92"/>
      <c r="AL212" s="92"/>
      <c r="AM212" s="92"/>
      <c r="AN212" s="92"/>
      <c r="AO212" s="92"/>
      <c r="AP212" s="92"/>
      <c r="AQ212" s="92"/>
      <c r="AR212" s="231"/>
    </row>
    <row r="213" spans="1:44">
      <c r="A213" s="233">
        <v>43725</v>
      </c>
      <c r="B213" s="234">
        <v>1.79335648148148</v>
      </c>
      <c r="C213" s="225">
        <v>2615</v>
      </c>
      <c r="D213" s="226">
        <v>1858</v>
      </c>
      <c r="E213" s="226">
        <v>2294</v>
      </c>
      <c r="F213" s="226">
        <v>3219</v>
      </c>
      <c r="G213" s="226">
        <v>3469</v>
      </c>
      <c r="H213" s="226">
        <v>2757</v>
      </c>
      <c r="I213" s="226">
        <v>2590</v>
      </c>
      <c r="J213" s="226">
        <v>3579</v>
      </c>
      <c r="K213" s="226">
        <v>3160</v>
      </c>
      <c r="L213" s="107">
        <f t="shared" ref="L213:P213" si="348">AVERAGE(C213:C215)</f>
        <v>2945</v>
      </c>
      <c r="M213" s="160">
        <f t="shared" si="348"/>
        <v>2402.6666666666665</v>
      </c>
      <c r="N213" s="160">
        <f t="shared" si="348"/>
        <v>2857.6666666666665</v>
      </c>
      <c r="O213" s="160">
        <f t="shared" si="348"/>
        <v>3062.6666666666665</v>
      </c>
      <c r="P213" s="160">
        <f t="shared" si="348"/>
        <v>2928.6666666666665</v>
      </c>
      <c r="Q213" s="160">
        <f t="shared" ref="Q213" si="349">AVERAGE(H213:H215)</f>
        <v>3098.6666666666665</v>
      </c>
      <c r="R213" s="160">
        <f t="shared" ref="R213" si="350">AVERAGE(I213:I215)</f>
        <v>2956</v>
      </c>
      <c r="S213" s="160">
        <f t="shared" ref="S213" si="351">AVERAGE(J213:J215)</f>
        <v>3494</v>
      </c>
      <c r="T213" s="160">
        <f t="shared" ref="T213" si="352">AVERAGE(K213:K215)</f>
        <v>3444.3333333333335</v>
      </c>
      <c r="U213" s="232">
        <f t="shared" ref="U213" si="353">AVERAGE(L213:T213)</f>
        <v>3021.0740740740739</v>
      </c>
      <c r="V213" s="57"/>
      <c r="W213" s="230"/>
      <c r="X213" s="230"/>
      <c r="Y213" s="230"/>
      <c r="Z213" s="230"/>
      <c r="AA213" s="230"/>
      <c r="AB213" s="230"/>
      <c r="AC213" s="230"/>
      <c r="AD213" s="230"/>
      <c r="AE213" s="230"/>
      <c r="AF213" s="230"/>
      <c r="AG213" s="92"/>
      <c r="AH213" s="92"/>
      <c r="AI213" s="92"/>
      <c r="AJ213" s="92"/>
      <c r="AK213" s="92"/>
      <c r="AL213" s="92"/>
      <c r="AM213" s="92"/>
      <c r="AN213" s="92"/>
      <c r="AO213" s="92"/>
      <c r="AP213" s="92"/>
      <c r="AQ213" s="92"/>
      <c r="AR213" s="231"/>
    </row>
    <row r="214" spans="1:44">
      <c r="A214" s="233">
        <v>43725</v>
      </c>
      <c r="B214" s="234">
        <v>1.8072453703703699</v>
      </c>
      <c r="C214" s="225">
        <v>3096</v>
      </c>
      <c r="D214" s="226">
        <v>3198</v>
      </c>
      <c r="E214" s="226">
        <v>3306</v>
      </c>
      <c r="F214" s="226">
        <v>3155</v>
      </c>
      <c r="G214" s="226">
        <v>2409</v>
      </c>
      <c r="H214" s="226">
        <v>3508</v>
      </c>
      <c r="I214" s="226">
        <v>2458</v>
      </c>
      <c r="J214" s="226">
        <v>3928</v>
      </c>
      <c r="K214" s="226">
        <v>3734</v>
      </c>
      <c r="L214" s="107"/>
      <c r="M214" s="160"/>
      <c r="N214" s="160"/>
      <c r="O214" s="160"/>
      <c r="P214" s="160"/>
      <c r="Q214" s="160"/>
      <c r="R214" s="160"/>
      <c r="S214" s="160"/>
      <c r="T214" s="160"/>
      <c r="U214" s="232">
        <f t="shared" ref="U214" si="354">STDEV(L213:T213)/SQRT(COUNT(L213:T213))</f>
        <v>107.89968446071379</v>
      </c>
      <c r="V214" s="57"/>
      <c r="W214" s="230"/>
      <c r="X214" s="230"/>
      <c r="Y214" s="230"/>
      <c r="Z214" s="230"/>
      <c r="AA214" s="230"/>
      <c r="AB214" s="230"/>
      <c r="AC214" s="230"/>
      <c r="AD214" s="230"/>
      <c r="AE214" s="230"/>
      <c r="AF214" s="230"/>
      <c r="AG214" s="92"/>
      <c r="AH214" s="92"/>
      <c r="AI214" s="92"/>
      <c r="AJ214" s="92"/>
      <c r="AK214" s="92"/>
      <c r="AL214" s="92"/>
      <c r="AM214" s="92"/>
      <c r="AN214" s="92"/>
      <c r="AO214" s="92"/>
      <c r="AP214" s="92"/>
      <c r="AQ214" s="92"/>
      <c r="AR214" s="231"/>
    </row>
    <row r="215" spans="1:44">
      <c r="A215" s="233">
        <v>43725</v>
      </c>
      <c r="B215" s="234">
        <v>1.8211342592592601</v>
      </c>
      <c r="C215" s="225">
        <v>3124</v>
      </c>
      <c r="D215" s="226">
        <v>2152</v>
      </c>
      <c r="E215" s="226">
        <v>2973</v>
      </c>
      <c r="F215" s="226">
        <v>2814</v>
      </c>
      <c r="G215" s="226">
        <v>2908</v>
      </c>
      <c r="H215" s="226">
        <v>3031</v>
      </c>
      <c r="I215" s="226">
        <v>3820</v>
      </c>
      <c r="J215" s="226">
        <v>2975</v>
      </c>
      <c r="K215" s="226">
        <v>3439</v>
      </c>
      <c r="L215" s="107"/>
      <c r="M215" s="160"/>
      <c r="N215" s="160"/>
      <c r="O215" s="160"/>
      <c r="P215" s="160"/>
      <c r="Q215" s="160"/>
      <c r="R215" s="160"/>
      <c r="S215" s="160"/>
      <c r="T215" s="160"/>
      <c r="U215" s="232"/>
      <c r="V215" s="57"/>
      <c r="W215" s="230"/>
      <c r="X215" s="230"/>
      <c r="Y215" s="230"/>
      <c r="Z215" s="230"/>
      <c r="AA215" s="230"/>
      <c r="AB215" s="230"/>
      <c r="AC215" s="230"/>
      <c r="AD215" s="230"/>
      <c r="AE215" s="230"/>
      <c r="AF215" s="230"/>
      <c r="AG215" s="92"/>
      <c r="AH215" s="92"/>
      <c r="AI215" s="92"/>
      <c r="AJ215" s="92"/>
      <c r="AK215" s="92"/>
      <c r="AL215" s="92"/>
      <c r="AM215" s="92"/>
      <c r="AN215" s="92"/>
      <c r="AO215" s="92"/>
      <c r="AP215" s="92"/>
      <c r="AQ215" s="92"/>
      <c r="AR215" s="231"/>
    </row>
    <row r="216" spans="1:44">
      <c r="A216" s="233">
        <v>43725</v>
      </c>
      <c r="B216" s="234">
        <v>1.83502314814815</v>
      </c>
      <c r="C216" s="225">
        <v>2734</v>
      </c>
      <c r="D216" s="226">
        <v>2023</v>
      </c>
      <c r="E216" s="226">
        <v>2300</v>
      </c>
      <c r="F216" s="226">
        <v>3265</v>
      </c>
      <c r="G216" s="226">
        <v>2780</v>
      </c>
      <c r="H216" s="226">
        <v>3514</v>
      </c>
      <c r="I216" s="226">
        <v>3844</v>
      </c>
      <c r="J216" s="226">
        <v>2740</v>
      </c>
      <c r="K216" s="226">
        <v>3326</v>
      </c>
      <c r="L216" s="107">
        <f t="shared" ref="L216:P216" si="355">AVERAGE(C216:C218)</f>
        <v>2678.6666666666665</v>
      </c>
      <c r="M216" s="160">
        <f t="shared" si="355"/>
        <v>2259</v>
      </c>
      <c r="N216" s="160">
        <f t="shared" si="355"/>
        <v>2511.6666666666665</v>
      </c>
      <c r="O216" s="160">
        <f t="shared" si="355"/>
        <v>3347</v>
      </c>
      <c r="P216" s="160">
        <f t="shared" si="355"/>
        <v>2737.3333333333335</v>
      </c>
      <c r="Q216" s="160">
        <f t="shared" ref="Q216" si="356">AVERAGE(H216:H218)</f>
        <v>3320</v>
      </c>
      <c r="R216" s="160">
        <f t="shared" ref="R216" si="357">AVERAGE(I216:I218)</f>
        <v>3126.6666666666665</v>
      </c>
      <c r="S216" s="160">
        <f t="shared" ref="S216" si="358">AVERAGE(J216:J218)</f>
        <v>3332.3333333333335</v>
      </c>
      <c r="T216" s="160">
        <f t="shared" ref="T216" si="359">AVERAGE(K216:K218)</f>
        <v>3459</v>
      </c>
      <c r="U216" s="232">
        <f t="shared" ref="U216" si="360">AVERAGE(L216:T216)</f>
        <v>2974.6296296296296</v>
      </c>
      <c r="V216" s="57"/>
      <c r="W216" s="230"/>
      <c r="X216" s="230"/>
      <c r="Y216" s="230"/>
      <c r="Z216" s="230"/>
      <c r="AA216" s="230"/>
      <c r="AB216" s="230"/>
      <c r="AC216" s="230"/>
      <c r="AD216" s="230"/>
      <c r="AE216" s="230"/>
      <c r="AF216" s="230"/>
      <c r="AG216" s="92"/>
      <c r="AH216" s="92"/>
      <c r="AI216" s="92"/>
      <c r="AJ216" s="92"/>
      <c r="AK216" s="92"/>
      <c r="AL216" s="92"/>
      <c r="AM216" s="92"/>
      <c r="AN216" s="92"/>
      <c r="AO216" s="92"/>
      <c r="AP216" s="92"/>
      <c r="AQ216" s="92"/>
      <c r="AR216" s="231"/>
    </row>
    <row r="217" spans="1:44">
      <c r="A217" s="233">
        <v>43725</v>
      </c>
      <c r="B217" s="234">
        <v>1.84891203703703</v>
      </c>
      <c r="C217" s="225">
        <v>2974</v>
      </c>
      <c r="D217" s="226">
        <v>2635</v>
      </c>
      <c r="E217" s="226">
        <v>2057</v>
      </c>
      <c r="F217" s="226">
        <v>3279</v>
      </c>
      <c r="G217" s="226">
        <v>2775</v>
      </c>
      <c r="H217" s="226">
        <v>3493</v>
      </c>
      <c r="I217" s="226">
        <v>2953</v>
      </c>
      <c r="J217" s="226">
        <v>3570</v>
      </c>
      <c r="K217" s="226">
        <v>3794</v>
      </c>
      <c r="L217" s="107"/>
      <c r="M217" s="160"/>
      <c r="N217" s="160"/>
      <c r="O217" s="160"/>
      <c r="P217" s="160"/>
      <c r="Q217" s="160"/>
      <c r="R217" s="160"/>
      <c r="S217" s="160"/>
      <c r="T217" s="160"/>
      <c r="U217" s="232">
        <f t="shared" ref="U217" si="361">STDEV(L216:T216)/SQRT(COUNT(L216:T216))</f>
        <v>145.00892314438943</v>
      </c>
      <c r="V217" s="57"/>
      <c r="W217" s="230"/>
      <c r="X217" s="230"/>
      <c r="Y217" s="230"/>
      <c r="Z217" s="230"/>
      <c r="AA217" s="230"/>
      <c r="AB217" s="230"/>
      <c r="AC217" s="230"/>
      <c r="AD217" s="230"/>
      <c r="AE217" s="230"/>
      <c r="AF217" s="230"/>
      <c r="AG217" s="92"/>
      <c r="AH217" s="92"/>
      <c r="AI217" s="92"/>
      <c r="AJ217" s="92"/>
      <c r="AK217" s="92"/>
      <c r="AL217" s="92"/>
      <c r="AM217" s="92"/>
      <c r="AN217" s="92"/>
      <c r="AO217" s="92"/>
      <c r="AP217" s="92"/>
      <c r="AQ217" s="92"/>
      <c r="AR217" s="231"/>
    </row>
    <row r="218" spans="1:44">
      <c r="A218" s="233">
        <v>43725</v>
      </c>
      <c r="B218" s="234">
        <v>1.8628009259259199</v>
      </c>
      <c r="C218" s="225">
        <v>2328</v>
      </c>
      <c r="D218" s="226">
        <v>2119</v>
      </c>
      <c r="E218" s="226">
        <v>3178</v>
      </c>
      <c r="F218" s="226">
        <v>3497</v>
      </c>
      <c r="G218" s="226">
        <v>2657</v>
      </c>
      <c r="H218" s="226">
        <v>2953</v>
      </c>
      <c r="I218" s="226">
        <v>2583</v>
      </c>
      <c r="J218" s="226">
        <v>3687</v>
      </c>
      <c r="K218" s="226">
        <v>3257</v>
      </c>
      <c r="L218" s="107"/>
      <c r="M218" s="160"/>
      <c r="N218" s="160"/>
      <c r="O218" s="160"/>
      <c r="P218" s="160"/>
      <c r="Q218" s="160"/>
      <c r="R218" s="160"/>
      <c r="S218" s="160"/>
      <c r="T218" s="160"/>
      <c r="U218" s="232"/>
      <c r="V218" s="57"/>
      <c r="W218" s="230"/>
      <c r="X218" s="230"/>
      <c r="Y218" s="230"/>
      <c r="Z218" s="230"/>
      <c r="AA218" s="230"/>
      <c r="AB218" s="230"/>
      <c r="AC218" s="230"/>
      <c r="AD218" s="230"/>
      <c r="AE218" s="230"/>
      <c r="AF218" s="230"/>
      <c r="AG218" s="92"/>
      <c r="AH218" s="92"/>
      <c r="AI218" s="92"/>
      <c r="AJ218" s="92"/>
      <c r="AK218" s="92"/>
      <c r="AL218" s="92"/>
      <c r="AM218" s="92"/>
      <c r="AN218" s="92"/>
      <c r="AO218" s="92"/>
      <c r="AP218" s="92"/>
      <c r="AQ218" s="92"/>
      <c r="AR218" s="231"/>
    </row>
    <row r="219" spans="1:44">
      <c r="A219" s="233">
        <v>43725</v>
      </c>
      <c r="B219" s="234">
        <v>1.8766898148148099</v>
      </c>
      <c r="C219" s="225">
        <v>3217</v>
      </c>
      <c r="D219" s="226">
        <v>2103</v>
      </c>
      <c r="E219" s="226">
        <v>2544</v>
      </c>
      <c r="F219" s="226">
        <v>3138</v>
      </c>
      <c r="G219" s="226">
        <v>2210</v>
      </c>
      <c r="H219" s="226">
        <v>2805</v>
      </c>
      <c r="I219" s="226">
        <v>3683</v>
      </c>
      <c r="J219" s="226">
        <v>3199</v>
      </c>
      <c r="K219" s="226">
        <v>3822</v>
      </c>
      <c r="L219" s="107">
        <f t="shared" ref="L219:P219" si="362">AVERAGE(C219:C221)</f>
        <v>3045.6666666666665</v>
      </c>
      <c r="M219" s="160">
        <f t="shared" si="362"/>
        <v>2117.3333333333335</v>
      </c>
      <c r="N219" s="160">
        <f t="shared" si="362"/>
        <v>2517</v>
      </c>
      <c r="O219" s="160">
        <f t="shared" si="362"/>
        <v>3342</v>
      </c>
      <c r="P219" s="160">
        <f t="shared" si="362"/>
        <v>2639</v>
      </c>
      <c r="Q219" s="160">
        <f t="shared" ref="Q219" si="363">AVERAGE(H219:H221)</f>
        <v>2914.6666666666665</v>
      </c>
      <c r="R219" s="160">
        <f t="shared" ref="R219" si="364">AVERAGE(I219:I221)</f>
        <v>3296.6666666666665</v>
      </c>
      <c r="S219" s="160">
        <f t="shared" ref="S219" si="365">AVERAGE(J219:J221)</f>
        <v>3355.6666666666665</v>
      </c>
      <c r="T219" s="160">
        <f t="shared" ref="T219" si="366">AVERAGE(K219:K221)</f>
        <v>3279</v>
      </c>
      <c r="U219" s="232">
        <f t="shared" ref="U219" si="367">AVERAGE(L219:T219)</f>
        <v>2945.2222222222226</v>
      </c>
      <c r="V219" s="57"/>
      <c r="W219" s="230"/>
      <c r="X219" s="230"/>
      <c r="Y219" s="230"/>
      <c r="Z219" s="230"/>
      <c r="AA219" s="230"/>
      <c r="AB219" s="230"/>
      <c r="AC219" s="230"/>
      <c r="AD219" s="230"/>
      <c r="AE219" s="230"/>
      <c r="AF219" s="230"/>
      <c r="AG219" s="92"/>
      <c r="AH219" s="92"/>
      <c r="AI219" s="92"/>
      <c r="AJ219" s="92"/>
      <c r="AK219" s="92"/>
      <c r="AL219" s="92"/>
      <c r="AM219" s="92"/>
      <c r="AN219" s="92"/>
      <c r="AO219" s="92"/>
      <c r="AP219" s="92"/>
      <c r="AQ219" s="92"/>
      <c r="AR219" s="231"/>
    </row>
    <row r="220" spans="1:44">
      <c r="A220" s="233">
        <v>43725</v>
      </c>
      <c r="B220" s="234">
        <v>1.8905787037037001</v>
      </c>
      <c r="C220" s="225">
        <v>2915</v>
      </c>
      <c r="D220" s="226">
        <v>2012</v>
      </c>
      <c r="E220" s="226">
        <v>2971</v>
      </c>
      <c r="F220" s="226">
        <v>3437</v>
      </c>
      <c r="G220" s="226">
        <v>2817</v>
      </c>
      <c r="H220" s="226">
        <v>3272</v>
      </c>
      <c r="I220" s="226">
        <v>2683</v>
      </c>
      <c r="J220" s="226">
        <v>2939</v>
      </c>
      <c r="K220" s="226">
        <v>2808</v>
      </c>
      <c r="L220" s="107"/>
      <c r="M220" s="160"/>
      <c r="N220" s="160"/>
      <c r="O220" s="160"/>
      <c r="P220" s="160"/>
      <c r="Q220" s="160"/>
      <c r="R220" s="160"/>
      <c r="S220" s="160"/>
      <c r="T220" s="160"/>
      <c r="U220" s="232">
        <f t="shared" ref="U220" si="368">STDEV(L219:T219)/SQRT(COUNT(L219:T219))</f>
        <v>145.98264314213839</v>
      </c>
      <c r="V220" s="57"/>
      <c r="W220" s="230"/>
      <c r="X220" s="230"/>
      <c r="Y220" s="230"/>
      <c r="Z220" s="230"/>
      <c r="AA220" s="230"/>
      <c r="AB220" s="230"/>
      <c r="AC220" s="230"/>
      <c r="AD220" s="230"/>
      <c r="AE220" s="230"/>
      <c r="AF220" s="230"/>
      <c r="AG220" s="92"/>
      <c r="AH220" s="92"/>
      <c r="AI220" s="92"/>
      <c r="AJ220" s="92"/>
      <c r="AK220" s="92"/>
      <c r="AL220" s="92"/>
      <c r="AM220" s="92"/>
      <c r="AN220" s="92"/>
      <c r="AO220" s="92"/>
      <c r="AP220" s="92"/>
      <c r="AQ220" s="92"/>
      <c r="AR220" s="231"/>
    </row>
    <row r="221" spans="1:44">
      <c r="A221" s="233">
        <v>43725</v>
      </c>
      <c r="B221" s="234">
        <v>1.90446759259259</v>
      </c>
      <c r="C221" s="225">
        <v>3005</v>
      </c>
      <c r="D221" s="226">
        <v>2237</v>
      </c>
      <c r="E221" s="226">
        <v>2036</v>
      </c>
      <c r="F221" s="226">
        <v>3451</v>
      </c>
      <c r="G221" s="226">
        <v>2890</v>
      </c>
      <c r="H221" s="226">
        <v>2667</v>
      </c>
      <c r="I221" s="226">
        <v>3524</v>
      </c>
      <c r="J221" s="226">
        <v>3929</v>
      </c>
      <c r="K221" s="226">
        <v>3207</v>
      </c>
      <c r="L221" s="107"/>
      <c r="M221" s="160"/>
      <c r="N221" s="160"/>
      <c r="O221" s="160"/>
      <c r="P221" s="160"/>
      <c r="Q221" s="160"/>
      <c r="R221" s="160"/>
      <c r="S221" s="160"/>
      <c r="T221" s="160"/>
      <c r="U221" s="232"/>
      <c r="V221" s="57"/>
      <c r="W221" s="230"/>
      <c r="X221" s="230"/>
      <c r="Y221" s="230"/>
      <c r="Z221" s="230"/>
      <c r="AA221" s="230"/>
      <c r="AB221" s="230"/>
      <c r="AC221" s="230"/>
      <c r="AD221" s="230"/>
      <c r="AE221" s="230"/>
      <c r="AF221" s="230"/>
      <c r="AG221" s="92"/>
      <c r="AH221" s="92"/>
      <c r="AI221" s="92"/>
      <c r="AJ221" s="92"/>
      <c r="AK221" s="92"/>
      <c r="AL221" s="92"/>
      <c r="AM221" s="92"/>
      <c r="AN221" s="92"/>
      <c r="AO221" s="92"/>
      <c r="AP221" s="92"/>
      <c r="AQ221" s="92"/>
      <c r="AR221" s="231"/>
    </row>
    <row r="222" spans="1:44">
      <c r="A222" s="233">
        <v>43725</v>
      </c>
      <c r="B222" s="234">
        <v>1.91835648148148</v>
      </c>
      <c r="C222" s="225">
        <v>2397</v>
      </c>
      <c r="D222" s="226">
        <v>2153</v>
      </c>
      <c r="E222" s="226">
        <v>2493</v>
      </c>
      <c r="F222" s="226">
        <v>3246</v>
      </c>
      <c r="G222" s="226">
        <v>2349</v>
      </c>
      <c r="H222" s="226">
        <v>3545</v>
      </c>
      <c r="I222" s="226">
        <v>2954</v>
      </c>
      <c r="J222" s="226">
        <v>4153</v>
      </c>
      <c r="K222" s="226">
        <v>3004</v>
      </c>
      <c r="L222" s="107">
        <f t="shared" ref="L222:P222" si="369">AVERAGE(C222:C224)</f>
        <v>2402.3333333333335</v>
      </c>
      <c r="M222" s="160">
        <f t="shared" si="369"/>
        <v>1847.3333333333333</v>
      </c>
      <c r="N222" s="160">
        <f t="shared" si="369"/>
        <v>2635</v>
      </c>
      <c r="O222" s="160">
        <f t="shared" si="369"/>
        <v>3534</v>
      </c>
      <c r="P222" s="160">
        <f t="shared" si="369"/>
        <v>2665.6666666666665</v>
      </c>
      <c r="Q222" s="160">
        <f t="shared" ref="Q222" si="370">AVERAGE(H222:H224)</f>
        <v>3269.6666666666665</v>
      </c>
      <c r="R222" s="160">
        <f t="shared" ref="R222" si="371">AVERAGE(I222:I224)</f>
        <v>3397.3333333333335</v>
      </c>
      <c r="S222" s="160">
        <f t="shared" ref="S222" si="372">AVERAGE(J222:J224)</f>
        <v>3755.6666666666665</v>
      </c>
      <c r="T222" s="160">
        <f t="shared" ref="T222" si="373">AVERAGE(K222:K224)</f>
        <v>3552</v>
      </c>
      <c r="U222" s="232">
        <f t="shared" ref="U222" si="374">AVERAGE(L222:T222)</f>
        <v>3006.5555555555557</v>
      </c>
      <c r="V222" s="57"/>
      <c r="W222" s="230"/>
      <c r="X222" s="230"/>
      <c r="Y222" s="230"/>
      <c r="Z222" s="230"/>
      <c r="AA222" s="230"/>
      <c r="AB222" s="230"/>
      <c r="AC222" s="230"/>
      <c r="AD222" s="230"/>
      <c r="AE222" s="230"/>
      <c r="AF222" s="230"/>
      <c r="AG222" s="92"/>
      <c r="AH222" s="92"/>
      <c r="AI222" s="92"/>
      <c r="AJ222" s="92"/>
      <c r="AK222" s="92"/>
      <c r="AL222" s="92"/>
      <c r="AM222" s="92"/>
      <c r="AN222" s="92"/>
      <c r="AO222" s="92"/>
      <c r="AP222" s="92"/>
      <c r="AQ222" s="92"/>
      <c r="AR222" s="231"/>
    </row>
    <row r="223" spans="1:44">
      <c r="A223" s="233">
        <v>43725</v>
      </c>
      <c r="B223" s="234">
        <v>1.9322453703703699</v>
      </c>
      <c r="C223" s="225">
        <v>2515</v>
      </c>
      <c r="D223" s="226">
        <v>1635</v>
      </c>
      <c r="E223" s="226">
        <v>3295</v>
      </c>
      <c r="F223" s="226">
        <v>3774</v>
      </c>
      <c r="G223" s="226">
        <v>2208</v>
      </c>
      <c r="H223" s="226">
        <v>3592</v>
      </c>
      <c r="I223" s="226">
        <v>4000</v>
      </c>
      <c r="J223" s="226">
        <v>3030</v>
      </c>
      <c r="K223" s="226">
        <v>3018</v>
      </c>
      <c r="L223" s="107"/>
      <c r="M223" s="160"/>
      <c r="N223" s="160"/>
      <c r="O223" s="160"/>
      <c r="P223" s="160"/>
      <c r="Q223" s="160"/>
      <c r="R223" s="160"/>
      <c r="S223" s="160"/>
      <c r="T223" s="160"/>
      <c r="U223" s="232">
        <f t="shared" ref="U223" si="375">STDEV(L222:T222)/SQRT(COUNT(L222:T222))</f>
        <v>214.79799582944335</v>
      </c>
      <c r="V223" s="57"/>
      <c r="W223" s="230"/>
      <c r="X223" s="230"/>
      <c r="Y223" s="230"/>
      <c r="Z223" s="230"/>
      <c r="AA223" s="230"/>
      <c r="AB223" s="230"/>
      <c r="AC223" s="230"/>
      <c r="AD223" s="230"/>
      <c r="AE223" s="230"/>
      <c r="AF223" s="230"/>
      <c r="AG223" s="92"/>
      <c r="AH223" s="92"/>
      <c r="AI223" s="92"/>
      <c r="AJ223" s="92"/>
      <c r="AK223" s="92"/>
      <c r="AL223" s="92"/>
      <c r="AM223" s="92"/>
      <c r="AN223" s="92"/>
      <c r="AO223" s="92"/>
      <c r="AP223" s="92"/>
      <c r="AQ223" s="92"/>
      <c r="AR223" s="231"/>
    </row>
    <row r="224" spans="1:44">
      <c r="A224" s="233">
        <v>43725</v>
      </c>
      <c r="B224" s="234">
        <v>1.9461342592592601</v>
      </c>
      <c r="C224" s="225">
        <v>2295</v>
      </c>
      <c r="D224" s="226">
        <v>1754</v>
      </c>
      <c r="E224" s="226">
        <v>2117</v>
      </c>
      <c r="F224" s="226">
        <v>3582</v>
      </c>
      <c r="G224" s="226">
        <v>3440</v>
      </c>
      <c r="H224" s="226">
        <v>2672</v>
      </c>
      <c r="I224" s="226">
        <v>3238</v>
      </c>
      <c r="J224" s="226">
        <v>4084</v>
      </c>
      <c r="K224" s="226">
        <v>4634</v>
      </c>
      <c r="L224" s="107"/>
      <c r="M224" s="160"/>
      <c r="N224" s="160"/>
      <c r="O224" s="160"/>
      <c r="P224" s="160"/>
      <c r="Q224" s="160"/>
      <c r="R224" s="160"/>
      <c r="S224" s="160"/>
      <c r="T224" s="160"/>
      <c r="U224" s="232"/>
      <c r="V224" s="57"/>
      <c r="W224" s="230"/>
      <c r="X224" s="230"/>
      <c r="Y224" s="230"/>
      <c r="Z224" s="230"/>
      <c r="AA224" s="230"/>
      <c r="AB224" s="230"/>
      <c r="AC224" s="230"/>
      <c r="AD224" s="230"/>
      <c r="AE224" s="230"/>
      <c r="AF224" s="230"/>
      <c r="AG224" s="92"/>
      <c r="AH224" s="92"/>
      <c r="AI224" s="92"/>
      <c r="AJ224" s="92"/>
      <c r="AK224" s="92"/>
      <c r="AL224" s="92"/>
      <c r="AM224" s="92"/>
      <c r="AN224" s="92"/>
      <c r="AO224" s="92"/>
      <c r="AP224" s="92"/>
      <c r="AQ224" s="92"/>
      <c r="AR224" s="231"/>
    </row>
    <row r="225" spans="1:44">
      <c r="A225" s="233">
        <v>43725</v>
      </c>
      <c r="B225" s="234">
        <v>1.96002314814815</v>
      </c>
      <c r="C225" s="225">
        <v>3379</v>
      </c>
      <c r="D225" s="226">
        <v>3059</v>
      </c>
      <c r="E225" s="226">
        <v>2362</v>
      </c>
      <c r="F225" s="226">
        <v>2846</v>
      </c>
      <c r="G225" s="226">
        <v>2798</v>
      </c>
      <c r="H225" s="226">
        <v>2511</v>
      </c>
      <c r="I225" s="226">
        <v>4216</v>
      </c>
      <c r="J225" s="226">
        <v>3283</v>
      </c>
      <c r="K225" s="226">
        <v>3148</v>
      </c>
      <c r="L225" s="107">
        <f t="shared" ref="L225:P225" si="376">AVERAGE(C225:C227)</f>
        <v>3118.3333333333335</v>
      </c>
      <c r="M225" s="160">
        <f t="shared" si="376"/>
        <v>2770</v>
      </c>
      <c r="N225" s="160">
        <f t="shared" si="376"/>
        <v>2458</v>
      </c>
      <c r="O225" s="160">
        <f t="shared" si="376"/>
        <v>3146</v>
      </c>
      <c r="P225" s="160">
        <f t="shared" si="376"/>
        <v>3097.3333333333335</v>
      </c>
      <c r="Q225" s="160">
        <f t="shared" ref="Q225" si="377">AVERAGE(H225:H227)</f>
        <v>2989.6666666666665</v>
      </c>
      <c r="R225" s="160">
        <f t="shared" ref="R225" si="378">AVERAGE(I225:I227)</f>
        <v>3316</v>
      </c>
      <c r="S225" s="160">
        <f t="shared" ref="S225" si="379">AVERAGE(J225:J227)</f>
        <v>3598.3333333333335</v>
      </c>
      <c r="T225" s="160">
        <f t="shared" ref="T225" si="380">AVERAGE(K225:K227)</f>
        <v>3638</v>
      </c>
      <c r="U225" s="232">
        <f t="shared" ref="U225" si="381">AVERAGE(L225:T225)</f>
        <v>3125.7407407407409</v>
      </c>
      <c r="V225" s="57"/>
      <c r="W225" s="230"/>
      <c r="X225" s="230"/>
      <c r="Y225" s="230"/>
      <c r="Z225" s="230"/>
      <c r="AA225" s="230"/>
      <c r="AB225" s="230"/>
      <c r="AC225" s="230"/>
      <c r="AD225" s="230"/>
      <c r="AE225" s="230"/>
      <c r="AF225" s="230"/>
      <c r="AG225" s="92"/>
      <c r="AH225" s="92"/>
      <c r="AI225" s="92"/>
      <c r="AJ225" s="92"/>
      <c r="AK225" s="92"/>
      <c r="AL225" s="92"/>
      <c r="AM225" s="92"/>
      <c r="AN225" s="92"/>
      <c r="AO225" s="92"/>
      <c r="AP225" s="92"/>
      <c r="AQ225" s="92"/>
      <c r="AR225" s="231"/>
    </row>
    <row r="226" spans="1:44">
      <c r="A226" s="233">
        <v>43725</v>
      </c>
      <c r="B226" s="234">
        <v>1.97391203703703</v>
      </c>
      <c r="C226" s="225">
        <v>2599</v>
      </c>
      <c r="D226" s="226">
        <v>2321</v>
      </c>
      <c r="E226" s="226">
        <v>1876</v>
      </c>
      <c r="F226" s="226">
        <v>3591</v>
      </c>
      <c r="G226" s="226">
        <v>3773</v>
      </c>
      <c r="H226" s="226">
        <v>2705</v>
      </c>
      <c r="I226" s="226">
        <v>3024</v>
      </c>
      <c r="J226" s="226">
        <v>4194</v>
      </c>
      <c r="K226" s="226">
        <v>3286</v>
      </c>
      <c r="L226" s="107"/>
      <c r="M226" s="160"/>
      <c r="N226" s="160"/>
      <c r="O226" s="160"/>
      <c r="P226" s="160"/>
      <c r="Q226" s="160"/>
      <c r="R226" s="160"/>
      <c r="S226" s="160"/>
      <c r="T226" s="160"/>
      <c r="U226" s="232">
        <f t="shared" ref="U226" si="382">STDEV(L225:T225)/SQRT(COUNT(L225:T225))</f>
        <v>124.39685074238218</v>
      </c>
      <c r="V226" s="57"/>
      <c r="W226" s="230"/>
      <c r="X226" s="230"/>
      <c r="Y226" s="230"/>
      <c r="Z226" s="230"/>
      <c r="AA226" s="230"/>
      <c r="AB226" s="230"/>
      <c r="AC226" s="230"/>
      <c r="AD226" s="230"/>
      <c r="AE226" s="230"/>
      <c r="AF226" s="230"/>
      <c r="AG226" s="92"/>
      <c r="AH226" s="92"/>
      <c r="AI226" s="92"/>
      <c r="AJ226" s="92"/>
      <c r="AK226" s="92"/>
      <c r="AL226" s="92"/>
      <c r="AM226" s="92"/>
      <c r="AN226" s="92"/>
      <c r="AO226" s="92"/>
      <c r="AP226" s="92"/>
      <c r="AQ226" s="92"/>
      <c r="AR226" s="231"/>
    </row>
    <row r="227" spans="1:44">
      <c r="A227" s="233">
        <v>43725</v>
      </c>
      <c r="B227" s="234">
        <v>1.9878009259259199</v>
      </c>
      <c r="C227" s="225">
        <v>3377</v>
      </c>
      <c r="D227" s="226">
        <v>2930</v>
      </c>
      <c r="E227" s="226">
        <v>3136</v>
      </c>
      <c r="F227" s="226">
        <v>3001</v>
      </c>
      <c r="G227" s="226">
        <v>2721</v>
      </c>
      <c r="H227" s="226">
        <v>3753</v>
      </c>
      <c r="I227" s="226">
        <v>2708</v>
      </c>
      <c r="J227" s="226">
        <v>3318</v>
      </c>
      <c r="K227" s="226">
        <v>4480</v>
      </c>
      <c r="L227" s="107"/>
      <c r="M227" s="160"/>
      <c r="N227" s="160"/>
      <c r="O227" s="160"/>
      <c r="P227" s="160"/>
      <c r="Q227" s="160"/>
      <c r="R227" s="160"/>
      <c r="S227" s="160"/>
      <c r="T227" s="160"/>
      <c r="U227" s="232"/>
      <c r="V227" s="57"/>
      <c r="W227" s="230"/>
      <c r="X227" s="230"/>
      <c r="Y227" s="230"/>
      <c r="Z227" s="230"/>
      <c r="AA227" s="230"/>
      <c r="AB227" s="230"/>
      <c r="AC227" s="230"/>
      <c r="AD227" s="230"/>
      <c r="AE227" s="230"/>
      <c r="AF227" s="230"/>
      <c r="AG227" s="92"/>
      <c r="AH227" s="92"/>
      <c r="AI227" s="92"/>
      <c r="AJ227" s="92"/>
      <c r="AK227" s="92"/>
      <c r="AL227" s="92"/>
      <c r="AM227" s="92"/>
      <c r="AN227" s="92"/>
      <c r="AO227" s="92"/>
      <c r="AP227" s="92"/>
      <c r="AQ227" s="92"/>
      <c r="AR227" s="231"/>
    </row>
    <row r="228" spans="1:44">
      <c r="A228" s="233">
        <v>43726</v>
      </c>
      <c r="B228" s="234">
        <v>2.001689814814815</v>
      </c>
      <c r="C228" s="225">
        <v>3458</v>
      </c>
      <c r="D228" s="226">
        <v>1891</v>
      </c>
      <c r="E228" s="226">
        <v>3207</v>
      </c>
      <c r="F228" s="226">
        <v>2771</v>
      </c>
      <c r="G228" s="226">
        <v>1900</v>
      </c>
      <c r="H228" s="226">
        <v>3784</v>
      </c>
      <c r="I228" s="226">
        <v>2593</v>
      </c>
      <c r="J228" s="226">
        <v>3263</v>
      </c>
      <c r="K228" s="226">
        <v>3280</v>
      </c>
      <c r="L228" s="107">
        <f t="shared" ref="L228:P228" si="383">AVERAGE(C228:C230)</f>
        <v>3091</v>
      </c>
      <c r="M228" s="160">
        <f t="shared" si="383"/>
        <v>1971.3333333333333</v>
      </c>
      <c r="N228" s="160">
        <f t="shared" si="383"/>
        <v>2503.3333333333335</v>
      </c>
      <c r="O228" s="160">
        <f t="shared" si="383"/>
        <v>2949</v>
      </c>
      <c r="P228" s="160">
        <f t="shared" si="383"/>
        <v>2517</v>
      </c>
      <c r="Q228" s="160">
        <f t="shared" ref="Q228" si="384">AVERAGE(H228:H230)</f>
        <v>3051.3333333333335</v>
      </c>
      <c r="R228" s="160">
        <f t="shared" ref="R228" si="385">AVERAGE(I228:I230)</f>
        <v>2937</v>
      </c>
      <c r="S228" s="160">
        <f t="shared" ref="S228" si="386">AVERAGE(J228:J230)</f>
        <v>3259.6666666666665</v>
      </c>
      <c r="T228" s="160">
        <f t="shared" ref="T228" si="387">AVERAGE(K228:K230)</f>
        <v>3820.3333333333335</v>
      </c>
      <c r="U228" s="232">
        <f t="shared" ref="U228" si="388">AVERAGE(L228:T228)</f>
        <v>2900</v>
      </c>
      <c r="V228" s="57"/>
      <c r="W228" s="230"/>
      <c r="X228" s="230"/>
      <c r="Y228" s="230"/>
      <c r="Z228" s="230"/>
      <c r="AA228" s="230"/>
      <c r="AB228" s="230"/>
      <c r="AC228" s="230"/>
      <c r="AD228" s="230"/>
      <c r="AE228" s="230"/>
      <c r="AF228" s="230"/>
      <c r="AG228" s="92"/>
      <c r="AH228" s="92"/>
      <c r="AI228" s="92"/>
      <c r="AJ228" s="92"/>
      <c r="AK228" s="92"/>
      <c r="AL228" s="92"/>
      <c r="AM228" s="92"/>
      <c r="AN228" s="92"/>
      <c r="AO228" s="92"/>
      <c r="AP228" s="92"/>
      <c r="AQ228" s="92"/>
      <c r="AR228" s="231"/>
    </row>
    <row r="229" spans="1:44">
      <c r="A229" s="233">
        <v>43726</v>
      </c>
      <c r="B229" s="234">
        <v>2.0155787037036998</v>
      </c>
      <c r="C229" s="225">
        <v>3318</v>
      </c>
      <c r="D229" s="226">
        <v>2373</v>
      </c>
      <c r="E229" s="226">
        <v>2492</v>
      </c>
      <c r="F229" s="226">
        <v>2938</v>
      </c>
      <c r="G229" s="226">
        <v>3320</v>
      </c>
      <c r="H229" s="226">
        <v>2679</v>
      </c>
      <c r="I229" s="226">
        <v>2553</v>
      </c>
      <c r="J229" s="226">
        <v>2508</v>
      </c>
      <c r="K229" s="226">
        <v>3862</v>
      </c>
      <c r="L229" s="107"/>
      <c r="M229" s="160"/>
      <c r="N229" s="160"/>
      <c r="O229" s="160"/>
      <c r="P229" s="160"/>
      <c r="Q229" s="160"/>
      <c r="R229" s="160"/>
      <c r="S229" s="160"/>
      <c r="T229" s="160"/>
      <c r="U229" s="232">
        <f t="shared" ref="U229" si="389">STDEV(L228:T228)/SQRT(COUNT(L228:T228))</f>
        <v>175.03894628353297</v>
      </c>
      <c r="V229" s="57"/>
      <c r="W229" s="230"/>
      <c r="X229" s="230"/>
      <c r="Y229" s="230"/>
      <c r="Z229" s="230"/>
      <c r="AA229" s="230"/>
      <c r="AB229" s="230"/>
      <c r="AC229" s="230"/>
      <c r="AD229" s="230"/>
      <c r="AE229" s="230"/>
      <c r="AF229" s="230"/>
      <c r="AG229" s="92"/>
      <c r="AH229" s="92"/>
      <c r="AI229" s="92"/>
      <c r="AJ229" s="92"/>
      <c r="AK229" s="92"/>
      <c r="AL229" s="92"/>
      <c r="AM229" s="92"/>
      <c r="AN229" s="92"/>
      <c r="AO229" s="92"/>
      <c r="AP229" s="92"/>
      <c r="AQ229" s="92"/>
      <c r="AR229" s="231"/>
    </row>
    <row r="230" spans="1:44">
      <c r="A230" s="233">
        <v>43726</v>
      </c>
      <c r="B230" s="234">
        <v>2.02946759259259</v>
      </c>
      <c r="C230" s="225">
        <v>2497</v>
      </c>
      <c r="D230" s="226">
        <v>1650</v>
      </c>
      <c r="E230" s="226">
        <v>1811</v>
      </c>
      <c r="F230" s="226">
        <v>3138</v>
      </c>
      <c r="G230" s="226">
        <v>2331</v>
      </c>
      <c r="H230" s="226">
        <v>2691</v>
      </c>
      <c r="I230" s="226">
        <v>3665</v>
      </c>
      <c r="J230" s="226">
        <v>4008</v>
      </c>
      <c r="K230" s="226">
        <v>4319</v>
      </c>
      <c r="L230" s="107"/>
      <c r="M230" s="160"/>
      <c r="N230" s="160"/>
      <c r="O230" s="160"/>
      <c r="P230" s="160"/>
      <c r="Q230" s="160"/>
      <c r="R230" s="160"/>
      <c r="S230" s="160"/>
      <c r="T230" s="160"/>
      <c r="U230" s="232"/>
      <c r="V230" s="57"/>
      <c r="W230" s="230"/>
      <c r="X230" s="230"/>
      <c r="Y230" s="230"/>
      <c r="Z230" s="230"/>
      <c r="AA230" s="230"/>
      <c r="AB230" s="230"/>
      <c r="AC230" s="230"/>
      <c r="AD230" s="230"/>
      <c r="AE230" s="230"/>
      <c r="AF230" s="230"/>
      <c r="AG230" s="92"/>
      <c r="AH230" s="92"/>
      <c r="AI230" s="92"/>
      <c r="AJ230" s="92"/>
      <c r="AK230" s="92"/>
      <c r="AL230" s="92"/>
      <c r="AM230" s="92"/>
      <c r="AN230" s="92"/>
      <c r="AO230" s="92"/>
      <c r="AP230" s="92"/>
      <c r="AQ230" s="92"/>
      <c r="AR230" s="231"/>
    </row>
    <row r="231" spans="1:44">
      <c r="A231" s="233">
        <v>43726</v>
      </c>
      <c r="B231" s="234">
        <v>2.0433564814814802</v>
      </c>
      <c r="C231" s="225">
        <v>2299</v>
      </c>
      <c r="D231" s="226">
        <v>2542</v>
      </c>
      <c r="E231" s="226">
        <v>2991</v>
      </c>
      <c r="F231" s="226">
        <v>3857</v>
      </c>
      <c r="G231" s="226">
        <v>1813</v>
      </c>
      <c r="H231" s="226">
        <v>2710</v>
      </c>
      <c r="I231" s="226">
        <v>3452</v>
      </c>
      <c r="J231" s="226">
        <v>3195</v>
      </c>
      <c r="K231" s="226">
        <v>2670</v>
      </c>
      <c r="L231" s="107">
        <f t="shared" ref="L231:P231" si="390">AVERAGE(C231:C233)</f>
        <v>2535</v>
      </c>
      <c r="M231" s="160">
        <f t="shared" si="390"/>
        <v>2706.6666666666665</v>
      </c>
      <c r="N231" s="160">
        <f t="shared" si="390"/>
        <v>3043.3333333333335</v>
      </c>
      <c r="O231" s="160">
        <f t="shared" si="390"/>
        <v>3334</v>
      </c>
      <c r="P231" s="160">
        <f t="shared" si="390"/>
        <v>2649.3333333333335</v>
      </c>
      <c r="Q231" s="160">
        <f t="shared" ref="Q231" si="391">AVERAGE(H231:H233)</f>
        <v>3014.3333333333335</v>
      </c>
      <c r="R231" s="160">
        <f t="shared" ref="R231" si="392">AVERAGE(I231:I233)</f>
        <v>3741.3333333333335</v>
      </c>
      <c r="S231" s="160">
        <f t="shared" ref="S231" si="393">AVERAGE(J231:J233)</f>
        <v>3485.3333333333335</v>
      </c>
      <c r="T231" s="160">
        <f t="shared" ref="T231" si="394">AVERAGE(K231:K233)</f>
        <v>2876</v>
      </c>
      <c r="U231" s="232">
        <f t="shared" ref="U231" si="395">AVERAGE(L231:T231)</f>
        <v>3042.8148148148148</v>
      </c>
      <c r="V231" s="57"/>
      <c r="W231" s="230"/>
      <c r="X231" s="230"/>
      <c r="Y231" s="230"/>
      <c r="Z231" s="230"/>
      <c r="AA231" s="230"/>
      <c r="AB231" s="230"/>
      <c r="AC231" s="230"/>
      <c r="AD231" s="230"/>
      <c r="AE231" s="230"/>
      <c r="AF231" s="230"/>
      <c r="AG231" s="92"/>
      <c r="AH231" s="92"/>
      <c r="AI231" s="92"/>
      <c r="AJ231" s="92"/>
      <c r="AK231" s="92"/>
      <c r="AL231" s="92"/>
      <c r="AM231" s="92"/>
      <c r="AN231" s="92"/>
      <c r="AO231" s="92"/>
      <c r="AP231" s="92"/>
      <c r="AQ231" s="92"/>
      <c r="AR231" s="231"/>
    </row>
    <row r="232" spans="1:44">
      <c r="A232" s="233">
        <v>43726</v>
      </c>
      <c r="B232" s="234">
        <v>2.0572453703703699</v>
      </c>
      <c r="C232" s="225">
        <v>1975</v>
      </c>
      <c r="D232" s="226">
        <v>3218</v>
      </c>
      <c r="E232" s="226">
        <v>2784</v>
      </c>
      <c r="F232" s="226">
        <v>3715</v>
      </c>
      <c r="G232" s="226">
        <v>2514</v>
      </c>
      <c r="H232" s="226">
        <v>3481</v>
      </c>
      <c r="I232" s="226">
        <v>3605</v>
      </c>
      <c r="J232" s="226">
        <v>3638</v>
      </c>
      <c r="K232" s="226">
        <v>2673</v>
      </c>
      <c r="L232" s="107"/>
      <c r="M232" s="160"/>
      <c r="N232" s="160"/>
      <c r="O232" s="160"/>
      <c r="P232" s="160"/>
      <c r="Q232" s="160"/>
      <c r="R232" s="160"/>
      <c r="S232" s="160"/>
      <c r="T232" s="160"/>
      <c r="U232" s="232">
        <f t="shared" ref="U232" si="396">STDEV(L231:T231)/SQRT(COUNT(L231:T231))</f>
        <v>135.54813403080166</v>
      </c>
      <c r="V232" s="57"/>
      <c r="W232" s="230"/>
      <c r="X232" s="230"/>
      <c r="Y232" s="230"/>
      <c r="Z232" s="230"/>
      <c r="AA232" s="230"/>
      <c r="AB232" s="230"/>
      <c r="AC232" s="230"/>
      <c r="AD232" s="230"/>
      <c r="AE232" s="230"/>
      <c r="AF232" s="230"/>
      <c r="AG232" s="92"/>
      <c r="AH232" s="92"/>
      <c r="AI232" s="92"/>
      <c r="AJ232" s="92"/>
      <c r="AK232" s="92"/>
      <c r="AL232" s="92"/>
      <c r="AM232" s="92"/>
      <c r="AN232" s="92"/>
      <c r="AO232" s="92"/>
      <c r="AP232" s="92"/>
      <c r="AQ232" s="92"/>
      <c r="AR232" s="231"/>
    </row>
    <row r="233" spans="1:44">
      <c r="A233" s="233">
        <v>43726</v>
      </c>
      <c r="B233" s="234">
        <v>2.0711342592592601</v>
      </c>
      <c r="C233" s="225">
        <v>3331</v>
      </c>
      <c r="D233" s="226">
        <v>2360</v>
      </c>
      <c r="E233" s="226">
        <v>3355</v>
      </c>
      <c r="F233" s="226">
        <v>2430</v>
      </c>
      <c r="G233" s="226">
        <v>3621</v>
      </c>
      <c r="H233" s="226">
        <v>2852</v>
      </c>
      <c r="I233" s="226">
        <v>4167</v>
      </c>
      <c r="J233" s="226">
        <v>3623</v>
      </c>
      <c r="K233" s="226">
        <v>3285</v>
      </c>
      <c r="L233" s="107"/>
      <c r="M233" s="160"/>
      <c r="N233" s="160"/>
      <c r="O233" s="160"/>
      <c r="P233" s="160"/>
      <c r="Q233" s="160"/>
      <c r="R233" s="160"/>
      <c r="S233" s="160"/>
      <c r="T233" s="160"/>
      <c r="U233" s="232"/>
      <c r="V233" s="57"/>
      <c r="W233" s="230"/>
      <c r="X233" s="230"/>
      <c r="Y233" s="230"/>
      <c r="Z233" s="230"/>
      <c r="AA233" s="230"/>
      <c r="AB233" s="230"/>
      <c r="AC233" s="230"/>
      <c r="AD233" s="230"/>
      <c r="AE233" s="230"/>
      <c r="AF233" s="230"/>
      <c r="AG233" s="92"/>
      <c r="AH233" s="92"/>
      <c r="AI233" s="92"/>
      <c r="AJ233" s="92"/>
      <c r="AK233" s="92"/>
      <c r="AL233" s="92"/>
      <c r="AM233" s="92"/>
      <c r="AN233" s="92"/>
      <c r="AO233" s="92"/>
      <c r="AP233" s="92"/>
      <c r="AQ233" s="92"/>
      <c r="AR233" s="231"/>
    </row>
    <row r="234" spans="1:44">
      <c r="A234" s="233">
        <v>43726</v>
      </c>
      <c r="B234" s="234">
        <v>2.0850231481481498</v>
      </c>
      <c r="C234" s="225">
        <v>2444</v>
      </c>
      <c r="D234" s="226">
        <v>1748</v>
      </c>
      <c r="E234" s="226">
        <v>2386</v>
      </c>
      <c r="F234" s="226">
        <v>2495</v>
      </c>
      <c r="G234" s="226">
        <v>1989</v>
      </c>
      <c r="H234" s="226">
        <v>2482</v>
      </c>
      <c r="I234" s="226">
        <v>3256</v>
      </c>
      <c r="J234" s="226">
        <v>2732</v>
      </c>
      <c r="K234" s="226">
        <v>4452</v>
      </c>
      <c r="L234" s="107">
        <f t="shared" ref="L234:P234" si="397">AVERAGE(C234:C236)</f>
        <v>2267</v>
      </c>
      <c r="M234" s="160">
        <f t="shared" si="397"/>
        <v>2348.3333333333335</v>
      </c>
      <c r="N234" s="160">
        <f t="shared" si="397"/>
        <v>2546.3333333333335</v>
      </c>
      <c r="O234" s="160">
        <f t="shared" si="397"/>
        <v>2917</v>
      </c>
      <c r="P234" s="160">
        <f t="shared" si="397"/>
        <v>2496.3333333333335</v>
      </c>
      <c r="Q234" s="160">
        <f t="shared" ref="Q234" si="398">AVERAGE(H234:H236)</f>
        <v>3284.6666666666665</v>
      </c>
      <c r="R234" s="160">
        <f t="shared" ref="R234" si="399">AVERAGE(I234:I236)</f>
        <v>2793.6666666666665</v>
      </c>
      <c r="S234" s="160">
        <f t="shared" ref="S234" si="400">AVERAGE(J234:J236)</f>
        <v>3252.6666666666665</v>
      </c>
      <c r="T234" s="160">
        <f t="shared" ref="T234" si="401">AVERAGE(K234:K236)</f>
        <v>3221.6666666666665</v>
      </c>
      <c r="U234" s="232">
        <f t="shared" ref="U234" si="402">AVERAGE(L234:T234)</f>
        <v>2791.9629629629635</v>
      </c>
      <c r="V234" s="57"/>
      <c r="W234" s="230"/>
      <c r="X234" s="230"/>
      <c r="Y234" s="230"/>
      <c r="Z234" s="230"/>
      <c r="AA234" s="230"/>
      <c r="AB234" s="230"/>
      <c r="AC234" s="230"/>
      <c r="AD234" s="230"/>
      <c r="AE234" s="230"/>
      <c r="AF234" s="230"/>
      <c r="AG234" s="92"/>
      <c r="AH234" s="92"/>
      <c r="AI234" s="92"/>
      <c r="AJ234" s="92"/>
      <c r="AK234" s="92"/>
      <c r="AL234" s="92"/>
      <c r="AM234" s="92"/>
      <c r="AN234" s="92"/>
      <c r="AO234" s="92"/>
      <c r="AP234" s="92"/>
      <c r="AQ234" s="92"/>
      <c r="AR234" s="231"/>
    </row>
    <row r="235" spans="1:44">
      <c r="A235" s="233">
        <v>43726</v>
      </c>
      <c r="B235" s="234">
        <v>2.0989120370370302</v>
      </c>
      <c r="C235" s="225">
        <v>2166</v>
      </c>
      <c r="D235" s="226">
        <v>2133</v>
      </c>
      <c r="E235" s="226">
        <v>2106</v>
      </c>
      <c r="F235" s="226">
        <v>2591</v>
      </c>
      <c r="G235" s="226">
        <v>2792</v>
      </c>
      <c r="H235" s="226">
        <v>3759</v>
      </c>
      <c r="I235" s="226">
        <v>2751</v>
      </c>
      <c r="J235" s="226">
        <v>4168</v>
      </c>
      <c r="K235" s="226">
        <v>2874</v>
      </c>
      <c r="L235" s="107"/>
      <c r="M235" s="160"/>
      <c r="N235" s="160"/>
      <c r="O235" s="160"/>
      <c r="P235" s="160"/>
      <c r="Q235" s="160"/>
      <c r="R235" s="160"/>
      <c r="S235" s="160"/>
      <c r="T235" s="160"/>
      <c r="U235" s="232">
        <f t="shared" ref="U235" si="403">STDEV(L234:T234)/SQRT(COUNT(L234:T234))</f>
        <v>133.09413085496271</v>
      </c>
      <c r="V235" s="57"/>
      <c r="W235" s="230"/>
      <c r="X235" s="230"/>
      <c r="Y235" s="230"/>
      <c r="Z235" s="230"/>
      <c r="AA235" s="230"/>
      <c r="AB235" s="230"/>
      <c r="AC235" s="230"/>
      <c r="AD235" s="230"/>
      <c r="AE235" s="230"/>
      <c r="AF235" s="230"/>
      <c r="AG235" s="92"/>
      <c r="AH235" s="92"/>
      <c r="AI235" s="92"/>
      <c r="AJ235" s="92"/>
      <c r="AK235" s="92"/>
      <c r="AL235" s="92"/>
      <c r="AM235" s="92"/>
      <c r="AN235" s="92"/>
      <c r="AO235" s="92"/>
      <c r="AP235" s="92"/>
      <c r="AQ235" s="92"/>
      <c r="AR235" s="231"/>
    </row>
    <row r="236" spans="1:44">
      <c r="A236" s="233">
        <v>43726</v>
      </c>
      <c r="B236" s="234">
        <v>2.1128009259259199</v>
      </c>
      <c r="C236" s="225">
        <v>2191</v>
      </c>
      <c r="D236" s="226">
        <v>3164</v>
      </c>
      <c r="E236" s="226">
        <v>3147</v>
      </c>
      <c r="F236" s="226">
        <v>3665</v>
      </c>
      <c r="G236" s="226">
        <v>2708</v>
      </c>
      <c r="H236" s="226">
        <v>3613</v>
      </c>
      <c r="I236" s="226">
        <v>2374</v>
      </c>
      <c r="J236" s="226">
        <v>2858</v>
      </c>
      <c r="K236" s="226">
        <v>2339</v>
      </c>
      <c r="L236" s="107"/>
      <c r="M236" s="160"/>
      <c r="N236" s="160"/>
      <c r="O236" s="160"/>
      <c r="P236" s="160"/>
      <c r="Q236" s="160"/>
      <c r="R236" s="160"/>
      <c r="S236" s="160"/>
      <c r="T236" s="160"/>
      <c r="U236" s="232"/>
      <c r="V236" s="57"/>
      <c r="W236" s="230"/>
      <c r="X236" s="230"/>
      <c r="Y236" s="230"/>
      <c r="Z236" s="230"/>
      <c r="AA236" s="230"/>
      <c r="AB236" s="230"/>
      <c r="AC236" s="230"/>
      <c r="AD236" s="230"/>
      <c r="AE236" s="230"/>
      <c r="AF236" s="230"/>
      <c r="AG236" s="92"/>
      <c r="AH236" s="92"/>
      <c r="AI236" s="92"/>
      <c r="AJ236" s="92"/>
      <c r="AK236" s="92"/>
      <c r="AL236" s="92"/>
      <c r="AM236" s="92"/>
      <c r="AN236" s="92"/>
      <c r="AO236" s="92"/>
      <c r="AP236" s="92"/>
      <c r="AQ236" s="92"/>
      <c r="AR236" s="231"/>
    </row>
    <row r="237" spans="1:44">
      <c r="A237" s="233">
        <v>43726</v>
      </c>
      <c r="B237" s="234">
        <v>2.1266898148148101</v>
      </c>
      <c r="C237" s="225">
        <v>3300</v>
      </c>
      <c r="D237" s="226">
        <v>2420</v>
      </c>
      <c r="E237" s="226">
        <v>2072</v>
      </c>
      <c r="F237" s="226">
        <v>3529</v>
      </c>
      <c r="G237" s="226">
        <v>1690</v>
      </c>
      <c r="H237" s="226">
        <v>3620</v>
      </c>
      <c r="I237" s="226">
        <v>2311</v>
      </c>
      <c r="J237" s="226">
        <v>3722</v>
      </c>
      <c r="K237" s="226">
        <v>4322</v>
      </c>
      <c r="L237" s="107">
        <f t="shared" ref="L237:P237" si="404">AVERAGE(C237:C239)</f>
        <v>2828</v>
      </c>
      <c r="M237" s="160">
        <f t="shared" si="404"/>
        <v>2288.3333333333335</v>
      </c>
      <c r="N237" s="160">
        <f t="shared" si="404"/>
        <v>2491.6666666666665</v>
      </c>
      <c r="O237" s="160">
        <f t="shared" si="404"/>
        <v>2858.6666666666665</v>
      </c>
      <c r="P237" s="160">
        <f t="shared" si="404"/>
        <v>1998.3333333333333</v>
      </c>
      <c r="Q237" s="160">
        <f t="shared" ref="Q237" si="405">AVERAGE(H237:H239)</f>
        <v>2835.6666666666665</v>
      </c>
      <c r="R237" s="160">
        <f t="shared" ref="R237" si="406">AVERAGE(I237:I239)</f>
        <v>2701.6666666666665</v>
      </c>
      <c r="S237" s="160">
        <f t="shared" ref="S237" si="407">AVERAGE(J237:J239)</f>
        <v>3122.6666666666665</v>
      </c>
      <c r="T237" s="160">
        <f t="shared" ref="T237" si="408">AVERAGE(K237:K239)</f>
        <v>4002</v>
      </c>
      <c r="U237" s="232">
        <f t="shared" ref="U237" si="409">AVERAGE(L237:T237)</f>
        <v>2791.8888888888887</v>
      </c>
      <c r="V237" s="57"/>
      <c r="W237" s="230"/>
      <c r="X237" s="230"/>
      <c r="Y237" s="230"/>
      <c r="Z237" s="230"/>
      <c r="AA237" s="230"/>
      <c r="AB237" s="230"/>
      <c r="AC237" s="230"/>
      <c r="AD237" s="230"/>
      <c r="AE237" s="230"/>
      <c r="AF237" s="230"/>
      <c r="AG237" s="92"/>
      <c r="AH237" s="92"/>
      <c r="AI237" s="92"/>
      <c r="AJ237" s="92"/>
      <c r="AK237" s="92"/>
      <c r="AL237" s="92"/>
      <c r="AM237" s="92"/>
      <c r="AN237" s="92"/>
      <c r="AO237" s="92"/>
      <c r="AP237" s="92"/>
      <c r="AQ237" s="92"/>
      <c r="AR237" s="231"/>
    </row>
    <row r="238" spans="1:44">
      <c r="A238" s="233">
        <v>43726</v>
      </c>
      <c r="B238" s="234">
        <v>2.1405787037036998</v>
      </c>
      <c r="C238" s="225">
        <v>2662</v>
      </c>
      <c r="D238" s="226">
        <v>1829</v>
      </c>
      <c r="E238" s="226">
        <v>2929</v>
      </c>
      <c r="F238" s="226">
        <v>2549</v>
      </c>
      <c r="G238" s="226">
        <v>2704</v>
      </c>
      <c r="H238" s="226">
        <v>2588</v>
      </c>
      <c r="I238" s="226">
        <v>2510</v>
      </c>
      <c r="J238" s="226">
        <v>2782</v>
      </c>
      <c r="K238" s="226">
        <v>3629</v>
      </c>
      <c r="L238" s="107"/>
      <c r="M238" s="160"/>
      <c r="N238" s="160"/>
      <c r="O238" s="160"/>
      <c r="P238" s="160"/>
      <c r="Q238" s="160"/>
      <c r="R238" s="160"/>
      <c r="S238" s="160"/>
      <c r="T238" s="160"/>
      <c r="U238" s="232">
        <f t="shared" ref="U238" si="410">STDEV(L237:T237)/SQRT(COUNT(L237:T237))</f>
        <v>188.67353736998618</v>
      </c>
      <c r="V238" s="57"/>
      <c r="W238" s="230"/>
      <c r="X238" s="230"/>
      <c r="Y238" s="230"/>
      <c r="Z238" s="230"/>
      <c r="AA238" s="230"/>
      <c r="AB238" s="230"/>
      <c r="AC238" s="230"/>
      <c r="AD238" s="230"/>
      <c r="AE238" s="230"/>
      <c r="AF238" s="230"/>
      <c r="AG238" s="92"/>
      <c r="AH238" s="92"/>
      <c r="AI238" s="92"/>
      <c r="AJ238" s="92"/>
      <c r="AK238" s="92"/>
      <c r="AL238" s="92"/>
      <c r="AM238" s="92"/>
      <c r="AN238" s="92"/>
      <c r="AO238" s="92"/>
      <c r="AP238" s="92"/>
      <c r="AQ238" s="92"/>
      <c r="AR238" s="231"/>
    </row>
    <row r="239" spans="1:44">
      <c r="A239" s="233">
        <v>43726</v>
      </c>
      <c r="B239" s="234">
        <v>2.15446759259259</v>
      </c>
      <c r="C239" s="225">
        <v>2522</v>
      </c>
      <c r="D239" s="226">
        <v>2616</v>
      </c>
      <c r="E239" s="226">
        <v>2474</v>
      </c>
      <c r="F239" s="226">
        <v>2498</v>
      </c>
      <c r="G239" s="226">
        <v>1601</v>
      </c>
      <c r="H239" s="226">
        <v>2299</v>
      </c>
      <c r="I239" s="226">
        <v>3284</v>
      </c>
      <c r="J239" s="226">
        <v>2864</v>
      </c>
      <c r="K239" s="226">
        <v>4055</v>
      </c>
      <c r="L239" s="107"/>
      <c r="M239" s="160"/>
      <c r="N239" s="160"/>
      <c r="O239" s="160"/>
      <c r="P239" s="160"/>
      <c r="Q239" s="160"/>
      <c r="R239" s="160"/>
      <c r="S239" s="160"/>
      <c r="T239" s="160"/>
      <c r="U239" s="232"/>
      <c r="V239" s="57"/>
      <c r="W239" s="230"/>
      <c r="X239" s="230"/>
      <c r="Y239" s="230"/>
      <c r="Z239" s="230"/>
      <c r="AA239" s="230"/>
      <c r="AB239" s="230"/>
      <c r="AC239" s="230"/>
      <c r="AD239" s="230"/>
      <c r="AE239" s="230"/>
      <c r="AF239" s="230"/>
      <c r="AG239" s="92"/>
      <c r="AH239" s="92"/>
      <c r="AI239" s="92"/>
      <c r="AJ239" s="92"/>
      <c r="AK239" s="92"/>
      <c r="AL239" s="92"/>
      <c r="AM239" s="92"/>
      <c r="AN239" s="92"/>
      <c r="AO239" s="92"/>
      <c r="AP239" s="92"/>
      <c r="AQ239" s="92"/>
      <c r="AR239" s="231"/>
    </row>
    <row r="240" spans="1:44">
      <c r="A240" s="233">
        <v>43726</v>
      </c>
      <c r="B240" s="234">
        <v>2.1683564814814802</v>
      </c>
      <c r="C240" s="225">
        <v>2580</v>
      </c>
      <c r="D240" s="226">
        <v>2025</v>
      </c>
      <c r="E240" s="226">
        <v>1889</v>
      </c>
      <c r="F240" s="226">
        <v>3402</v>
      </c>
      <c r="G240" s="226">
        <v>1557</v>
      </c>
      <c r="H240" s="226">
        <v>2242</v>
      </c>
      <c r="I240" s="226">
        <v>3529</v>
      </c>
      <c r="J240" s="226">
        <v>2651</v>
      </c>
      <c r="K240" s="226">
        <v>3438</v>
      </c>
      <c r="L240" s="107">
        <f t="shared" ref="L240:P240" si="411">AVERAGE(C240:C242)</f>
        <v>3057.3333333333335</v>
      </c>
      <c r="M240" s="160">
        <f t="shared" si="411"/>
        <v>2605.6666666666665</v>
      </c>
      <c r="N240" s="160">
        <f t="shared" si="411"/>
        <v>2668.6666666666665</v>
      </c>
      <c r="O240" s="160">
        <f t="shared" si="411"/>
        <v>2998.3333333333335</v>
      </c>
      <c r="P240" s="160">
        <f t="shared" si="411"/>
        <v>2641.3333333333335</v>
      </c>
      <c r="Q240" s="160">
        <f t="shared" ref="Q240" si="412">AVERAGE(H240:H242)</f>
        <v>3312</v>
      </c>
      <c r="R240" s="160">
        <f t="shared" ref="R240" si="413">AVERAGE(I240:I242)</f>
        <v>3344.3333333333335</v>
      </c>
      <c r="S240" s="160">
        <f t="shared" ref="S240" si="414">AVERAGE(J240:J242)</f>
        <v>3384</v>
      </c>
      <c r="T240" s="160">
        <f t="shared" ref="T240" si="415">AVERAGE(K240:K242)</f>
        <v>3402.3333333333335</v>
      </c>
      <c r="U240" s="232">
        <f t="shared" ref="U240" si="416">AVERAGE(L240:T240)</f>
        <v>3046</v>
      </c>
      <c r="V240" s="57"/>
      <c r="W240" s="230"/>
      <c r="X240" s="230"/>
      <c r="Y240" s="230"/>
      <c r="Z240" s="230"/>
      <c r="AA240" s="230"/>
      <c r="AB240" s="230"/>
      <c r="AC240" s="230"/>
      <c r="AD240" s="230"/>
      <c r="AE240" s="230"/>
      <c r="AF240" s="230"/>
      <c r="AG240" s="92"/>
      <c r="AH240" s="92"/>
      <c r="AI240" s="92"/>
      <c r="AJ240" s="92"/>
      <c r="AK240" s="92"/>
      <c r="AL240" s="92"/>
      <c r="AM240" s="92"/>
      <c r="AN240" s="92"/>
      <c r="AO240" s="92"/>
      <c r="AP240" s="92"/>
      <c r="AQ240" s="92"/>
      <c r="AR240" s="231"/>
    </row>
    <row r="241" spans="1:44">
      <c r="A241" s="233">
        <v>43726</v>
      </c>
      <c r="B241" s="234">
        <v>2.1822453703703699</v>
      </c>
      <c r="C241" s="225">
        <v>3390</v>
      </c>
      <c r="D241" s="226">
        <v>2924</v>
      </c>
      <c r="E241" s="226">
        <v>3080</v>
      </c>
      <c r="F241" s="226">
        <v>3182</v>
      </c>
      <c r="G241" s="226">
        <v>2765</v>
      </c>
      <c r="H241" s="226">
        <v>3840</v>
      </c>
      <c r="I241" s="226">
        <v>3879</v>
      </c>
      <c r="J241" s="226">
        <v>3003</v>
      </c>
      <c r="K241" s="226">
        <v>3975</v>
      </c>
      <c r="L241" s="107"/>
      <c r="M241" s="160"/>
      <c r="N241" s="160"/>
      <c r="O241" s="160"/>
      <c r="P241" s="160"/>
      <c r="Q241" s="160"/>
      <c r="R241" s="160"/>
      <c r="S241" s="160"/>
      <c r="T241" s="160"/>
      <c r="U241" s="232">
        <f t="shared" ref="U241" si="417">STDEV(L240:T240)/SQRT(COUNT(L240:T240))</f>
        <v>112.01474219555018</v>
      </c>
      <c r="V241" s="57"/>
      <c r="W241" s="230"/>
      <c r="X241" s="230"/>
      <c r="Y241" s="230"/>
      <c r="Z241" s="230"/>
      <c r="AA241" s="230"/>
      <c r="AB241" s="230"/>
      <c r="AC241" s="230"/>
      <c r="AD241" s="230"/>
      <c r="AE241" s="230"/>
      <c r="AF241" s="230"/>
      <c r="AG241" s="92"/>
      <c r="AH241" s="92"/>
      <c r="AI241" s="92"/>
      <c r="AJ241" s="92"/>
      <c r="AK241" s="92"/>
      <c r="AL241" s="92"/>
      <c r="AM241" s="92"/>
      <c r="AN241" s="92"/>
      <c r="AO241" s="92"/>
      <c r="AP241" s="92"/>
      <c r="AQ241" s="92"/>
      <c r="AR241" s="231"/>
    </row>
    <row r="242" spans="1:44">
      <c r="A242" s="233">
        <v>43726</v>
      </c>
      <c r="B242" s="234">
        <v>2.1961342592592601</v>
      </c>
      <c r="C242" s="225">
        <v>3202</v>
      </c>
      <c r="D242" s="226">
        <v>2868</v>
      </c>
      <c r="E242" s="226">
        <v>3037</v>
      </c>
      <c r="F242" s="226">
        <v>2411</v>
      </c>
      <c r="G242" s="226">
        <v>3602</v>
      </c>
      <c r="H242" s="226">
        <v>3854</v>
      </c>
      <c r="I242" s="226">
        <v>2625</v>
      </c>
      <c r="J242" s="226">
        <v>4498</v>
      </c>
      <c r="K242" s="226">
        <v>2794</v>
      </c>
      <c r="L242" s="107"/>
      <c r="M242" s="160"/>
      <c r="N242" s="160"/>
      <c r="O242" s="160"/>
      <c r="P242" s="160"/>
      <c r="Q242" s="160"/>
      <c r="R242" s="160"/>
      <c r="S242" s="160"/>
      <c r="T242" s="160"/>
      <c r="U242" s="232"/>
      <c r="V242" s="57"/>
      <c r="W242" s="230"/>
      <c r="X242" s="230"/>
      <c r="Y242" s="230"/>
      <c r="Z242" s="230"/>
      <c r="AA242" s="230"/>
      <c r="AB242" s="230"/>
      <c r="AC242" s="230"/>
      <c r="AD242" s="230"/>
      <c r="AE242" s="230"/>
      <c r="AF242" s="230"/>
      <c r="AG242" s="92"/>
      <c r="AH242" s="92"/>
      <c r="AI242" s="92"/>
      <c r="AJ242" s="92"/>
      <c r="AK242" s="92"/>
      <c r="AL242" s="92"/>
      <c r="AM242" s="92"/>
      <c r="AN242" s="92"/>
      <c r="AO242" s="92"/>
      <c r="AP242" s="92"/>
      <c r="AQ242" s="92"/>
      <c r="AR242" s="231"/>
    </row>
    <row r="243" spans="1:44">
      <c r="A243" s="233">
        <v>43726</v>
      </c>
      <c r="B243" s="234">
        <v>2.21002314814814</v>
      </c>
      <c r="C243" s="225">
        <v>3012</v>
      </c>
      <c r="D243" s="226">
        <v>1836</v>
      </c>
      <c r="E243" s="226">
        <v>2093</v>
      </c>
      <c r="F243" s="226">
        <v>3406</v>
      </c>
      <c r="G243" s="226">
        <v>2126</v>
      </c>
      <c r="H243" s="226">
        <v>2551</v>
      </c>
      <c r="I243" s="226">
        <v>2361</v>
      </c>
      <c r="J243" s="226">
        <v>3028</v>
      </c>
      <c r="K243" s="226">
        <v>2483</v>
      </c>
      <c r="L243" s="107">
        <f t="shared" ref="L243:P243" si="418">AVERAGE(C243:C245)</f>
        <v>2368.6666666666665</v>
      </c>
      <c r="M243" s="160">
        <f t="shared" si="418"/>
        <v>1722.3333333333333</v>
      </c>
      <c r="N243" s="160">
        <f t="shared" si="418"/>
        <v>2255.6666666666665</v>
      </c>
      <c r="O243" s="160">
        <f t="shared" si="418"/>
        <v>2701.3333333333335</v>
      </c>
      <c r="P243" s="160">
        <f t="shared" si="418"/>
        <v>2260.6666666666665</v>
      </c>
      <c r="Q243" s="160">
        <f t="shared" ref="Q243" si="419">AVERAGE(H243:H245)</f>
        <v>2177</v>
      </c>
      <c r="R243" s="160">
        <f t="shared" ref="R243" si="420">AVERAGE(I243:I245)</f>
        <v>2135.6666666666665</v>
      </c>
      <c r="S243" s="160">
        <f t="shared" ref="S243" si="421">AVERAGE(J243:J245)</f>
        <v>3061.6666666666665</v>
      </c>
      <c r="T243" s="160">
        <f t="shared" ref="T243" si="422">AVERAGE(K243:K245)</f>
        <v>2663.6666666666665</v>
      </c>
      <c r="U243" s="232">
        <f t="shared" ref="U243" si="423">AVERAGE(L243:T243)</f>
        <v>2371.8518518518522</v>
      </c>
      <c r="V243" s="57"/>
      <c r="W243" s="230"/>
      <c r="X243" s="230"/>
      <c r="Y243" s="230"/>
      <c r="Z243" s="230"/>
      <c r="AA243" s="230"/>
      <c r="AB243" s="230"/>
      <c r="AC243" s="230"/>
      <c r="AD243" s="230"/>
      <c r="AE243" s="230"/>
      <c r="AF243" s="230"/>
      <c r="AG243" s="92"/>
      <c r="AH243" s="92"/>
      <c r="AI243" s="92"/>
      <c r="AJ243" s="92"/>
      <c r="AK243" s="92"/>
      <c r="AL243" s="92"/>
      <c r="AM243" s="92"/>
      <c r="AN243" s="92"/>
      <c r="AO243" s="92"/>
      <c r="AP243" s="92"/>
      <c r="AQ243" s="92"/>
      <c r="AR243" s="231"/>
    </row>
    <row r="244" spans="1:44">
      <c r="A244" s="233">
        <v>43726</v>
      </c>
      <c r="B244" s="234">
        <v>2.2239120370370302</v>
      </c>
      <c r="C244" s="225">
        <v>2192</v>
      </c>
      <c r="D244" s="226">
        <v>1606</v>
      </c>
      <c r="E244" s="226">
        <v>2022</v>
      </c>
      <c r="F244" s="226">
        <v>2443</v>
      </c>
      <c r="G244" s="226">
        <v>3076</v>
      </c>
      <c r="H244" s="226">
        <v>2125</v>
      </c>
      <c r="I244" s="226">
        <v>2095</v>
      </c>
      <c r="J244" s="226">
        <v>3614</v>
      </c>
      <c r="K244" s="226">
        <v>2434</v>
      </c>
      <c r="L244" s="107"/>
      <c r="M244" s="160"/>
      <c r="N244" s="160"/>
      <c r="O244" s="160"/>
      <c r="P244" s="160"/>
      <c r="Q244" s="160"/>
      <c r="R244" s="160"/>
      <c r="S244" s="160"/>
      <c r="T244" s="160"/>
      <c r="U244" s="232">
        <f t="shared" ref="U244" si="424">STDEV(L243:T243)/SQRT(COUNT(L243:T243))</f>
        <v>129.69272935149101</v>
      </c>
      <c r="V244" s="57"/>
      <c r="W244" s="230"/>
      <c r="X244" s="230"/>
      <c r="Y244" s="230"/>
      <c r="Z244" s="230"/>
      <c r="AA244" s="230"/>
      <c r="AB244" s="230"/>
      <c r="AC244" s="230"/>
      <c r="AD244" s="230"/>
      <c r="AE244" s="230"/>
      <c r="AF244" s="230"/>
      <c r="AG244" s="92"/>
      <c r="AH244" s="92"/>
      <c r="AI244" s="92"/>
      <c r="AJ244" s="92"/>
      <c r="AK244" s="92"/>
      <c r="AL244" s="92"/>
      <c r="AM244" s="92"/>
      <c r="AN244" s="92"/>
      <c r="AO244" s="92"/>
      <c r="AP244" s="92"/>
      <c r="AQ244" s="92"/>
      <c r="AR244" s="231"/>
    </row>
    <row r="245" spans="1:44">
      <c r="A245" s="233">
        <v>43726</v>
      </c>
      <c r="B245" s="234">
        <v>2.2378009259259199</v>
      </c>
      <c r="C245" s="225">
        <v>1902</v>
      </c>
      <c r="D245" s="226">
        <v>1725</v>
      </c>
      <c r="E245" s="226">
        <v>2652</v>
      </c>
      <c r="F245" s="226">
        <v>2255</v>
      </c>
      <c r="G245" s="226">
        <v>1580</v>
      </c>
      <c r="H245" s="226">
        <v>1855</v>
      </c>
      <c r="I245" s="226">
        <v>1951</v>
      </c>
      <c r="J245" s="226">
        <v>2543</v>
      </c>
      <c r="K245" s="226">
        <v>3074</v>
      </c>
      <c r="L245" s="107"/>
      <c r="M245" s="160"/>
      <c r="N245" s="160"/>
      <c r="O245" s="160"/>
      <c r="P245" s="160"/>
      <c r="Q245" s="160"/>
      <c r="R245" s="160"/>
      <c r="S245" s="160"/>
      <c r="T245" s="160"/>
      <c r="U245" s="232"/>
      <c r="V245" s="57"/>
      <c r="W245" s="230"/>
      <c r="X245" s="230"/>
      <c r="Y245" s="230"/>
      <c r="Z245" s="230"/>
      <c r="AA245" s="230"/>
      <c r="AB245" s="230"/>
      <c r="AC245" s="230"/>
      <c r="AD245" s="230"/>
      <c r="AE245" s="230"/>
      <c r="AF245" s="230"/>
      <c r="AG245" s="92"/>
      <c r="AH245" s="92"/>
      <c r="AI245" s="92"/>
      <c r="AJ245" s="92"/>
      <c r="AK245" s="92"/>
      <c r="AL245" s="92"/>
      <c r="AM245" s="92"/>
      <c r="AN245" s="92"/>
      <c r="AO245" s="92"/>
      <c r="AP245" s="92"/>
      <c r="AQ245" s="92"/>
      <c r="AR245" s="231"/>
    </row>
    <row r="246" spans="1:44">
      <c r="A246" s="223">
        <v>43726</v>
      </c>
      <c r="B246" s="224">
        <v>2.2516898148148101</v>
      </c>
      <c r="C246" s="225">
        <v>2640</v>
      </c>
      <c r="D246" s="226">
        <v>1446</v>
      </c>
      <c r="E246" s="226">
        <v>3140</v>
      </c>
      <c r="F246" s="226">
        <v>2245</v>
      </c>
      <c r="G246" s="226">
        <v>2823</v>
      </c>
      <c r="H246" s="226">
        <v>3435</v>
      </c>
      <c r="I246" s="226">
        <v>1757</v>
      </c>
      <c r="J246" s="226">
        <v>2254</v>
      </c>
      <c r="K246" s="226">
        <v>3556</v>
      </c>
      <c r="L246" s="107">
        <f t="shared" ref="L246:P246" si="425">AVERAGE(C246:C248)</f>
        <v>2153.3333333333335</v>
      </c>
      <c r="M246" s="160">
        <f t="shared" si="425"/>
        <v>2287.6666666666665</v>
      </c>
      <c r="N246" s="160">
        <f t="shared" si="425"/>
        <v>2475.6666666666665</v>
      </c>
      <c r="O246" s="160">
        <f t="shared" si="425"/>
        <v>2453</v>
      </c>
      <c r="P246" s="160">
        <f t="shared" si="425"/>
        <v>2474</v>
      </c>
      <c r="Q246" s="160">
        <f t="shared" ref="Q246" si="426">AVERAGE(H246:H248)</f>
        <v>3075.6666666666665</v>
      </c>
      <c r="R246" s="160">
        <f t="shared" ref="R246" si="427">AVERAGE(I246:I248)</f>
        <v>2237</v>
      </c>
      <c r="S246" s="160">
        <f t="shared" ref="S246" si="428">AVERAGE(J246:J248)</f>
        <v>2252.6666666666665</v>
      </c>
      <c r="T246" s="160">
        <f t="shared" ref="T246" si="429">AVERAGE(K246:K248)</f>
        <v>2786.6666666666665</v>
      </c>
      <c r="U246" s="232">
        <f t="shared" ref="U246" si="430">AVERAGE(L246:T246)</f>
        <v>2466.1851851851852</v>
      </c>
      <c r="V246" s="57"/>
      <c r="W246" s="230"/>
      <c r="X246" s="230"/>
      <c r="Y246" s="230"/>
      <c r="Z246" s="230"/>
      <c r="AA246" s="230"/>
      <c r="AB246" s="230"/>
      <c r="AC246" s="230"/>
      <c r="AD246" s="230"/>
      <c r="AE246" s="230"/>
      <c r="AF246" s="230"/>
      <c r="AG246" s="92"/>
      <c r="AH246" s="92"/>
      <c r="AI246" s="92"/>
      <c r="AJ246" s="92"/>
      <c r="AK246" s="92"/>
      <c r="AL246" s="92"/>
      <c r="AM246" s="92"/>
      <c r="AN246" s="92"/>
      <c r="AO246" s="92"/>
      <c r="AP246" s="92"/>
      <c r="AQ246" s="92"/>
      <c r="AR246" s="231"/>
    </row>
    <row r="247" spans="1:44">
      <c r="A247" s="223">
        <v>43726</v>
      </c>
      <c r="B247" s="224">
        <v>2.2655787037036998</v>
      </c>
      <c r="C247" s="225">
        <v>1823</v>
      </c>
      <c r="D247" s="226">
        <v>3142</v>
      </c>
      <c r="E247" s="226">
        <v>1836</v>
      </c>
      <c r="F247" s="226">
        <v>3183</v>
      </c>
      <c r="G247" s="226">
        <v>2733</v>
      </c>
      <c r="H247" s="226">
        <v>3313</v>
      </c>
      <c r="I247" s="226">
        <v>1578</v>
      </c>
      <c r="J247" s="226">
        <v>2322</v>
      </c>
      <c r="K247" s="226">
        <v>2267</v>
      </c>
      <c r="L247" s="107"/>
      <c r="M247" s="160"/>
      <c r="N247" s="160"/>
      <c r="O247" s="160"/>
      <c r="P247" s="160"/>
      <c r="Q247" s="160"/>
      <c r="R247" s="160"/>
      <c r="S247" s="160"/>
      <c r="T247" s="160"/>
      <c r="U247" s="232">
        <f t="shared" ref="U247" si="431">STDEV(L246:T246)/SQRT(COUNT(L246:T246))</f>
        <v>98.767545887873027</v>
      </c>
      <c r="V247" s="57"/>
      <c r="W247" s="230"/>
      <c r="X247" s="230"/>
      <c r="Y247" s="230"/>
      <c r="Z247" s="230"/>
      <c r="AA247" s="230"/>
      <c r="AB247" s="230"/>
      <c r="AC247" s="230"/>
      <c r="AD247" s="230"/>
      <c r="AE247" s="230"/>
      <c r="AF247" s="230"/>
      <c r="AG247" s="92"/>
      <c r="AH247" s="92"/>
      <c r="AI247" s="92"/>
      <c r="AJ247" s="92"/>
      <c r="AK247" s="92"/>
      <c r="AL247" s="92"/>
      <c r="AM247" s="92"/>
      <c r="AN247" s="92"/>
      <c r="AO247" s="92"/>
      <c r="AP247" s="92"/>
      <c r="AQ247" s="92"/>
      <c r="AR247" s="231"/>
    </row>
    <row r="248" spans="1:44">
      <c r="A248" s="223">
        <v>43726</v>
      </c>
      <c r="B248" s="224">
        <v>2.27946759259259</v>
      </c>
      <c r="C248" s="225">
        <v>1997</v>
      </c>
      <c r="D248" s="226">
        <v>2275</v>
      </c>
      <c r="E248" s="226">
        <v>2451</v>
      </c>
      <c r="F248" s="226">
        <v>1931</v>
      </c>
      <c r="G248" s="226">
        <v>1866</v>
      </c>
      <c r="H248" s="226">
        <v>2479</v>
      </c>
      <c r="I248" s="226">
        <v>3376</v>
      </c>
      <c r="J248" s="226">
        <v>2182</v>
      </c>
      <c r="K248" s="226">
        <v>2537</v>
      </c>
      <c r="L248" s="107"/>
      <c r="M248" s="160"/>
      <c r="N248" s="160"/>
      <c r="O248" s="160"/>
      <c r="P248" s="160"/>
      <c r="Q248" s="160"/>
      <c r="R248" s="160"/>
      <c r="S248" s="160"/>
      <c r="T248" s="160"/>
      <c r="U248" s="232"/>
      <c r="V248" s="57"/>
      <c r="W248" s="230"/>
      <c r="X248" s="230"/>
      <c r="Y248" s="230"/>
      <c r="Z248" s="230"/>
      <c r="AA248" s="230"/>
      <c r="AB248" s="230"/>
      <c r="AC248" s="230"/>
      <c r="AD248" s="230"/>
      <c r="AE248" s="230"/>
      <c r="AF248" s="230"/>
      <c r="AG248" s="92"/>
      <c r="AH248" s="92"/>
      <c r="AI248" s="92"/>
      <c r="AJ248" s="92"/>
      <c r="AK248" s="92"/>
      <c r="AL248" s="92"/>
      <c r="AM248" s="92"/>
      <c r="AN248" s="92"/>
      <c r="AO248" s="92"/>
      <c r="AP248" s="92"/>
      <c r="AQ248" s="92"/>
      <c r="AR248" s="231"/>
    </row>
    <row r="249" spans="1:44">
      <c r="A249" s="223">
        <v>43726</v>
      </c>
      <c r="B249" s="224">
        <v>2.2933564814814802</v>
      </c>
      <c r="C249" s="225">
        <v>1925</v>
      </c>
      <c r="D249" s="226">
        <v>1617</v>
      </c>
      <c r="E249" s="226">
        <v>2775</v>
      </c>
      <c r="F249" s="226">
        <v>2019</v>
      </c>
      <c r="G249" s="226">
        <v>2292</v>
      </c>
      <c r="H249" s="226">
        <v>1967</v>
      </c>
      <c r="I249" s="226">
        <v>3415</v>
      </c>
      <c r="J249" s="226">
        <v>2252</v>
      </c>
      <c r="K249" s="226">
        <v>3083</v>
      </c>
      <c r="L249" s="107">
        <f t="shared" ref="L249:P249" si="432">AVERAGE(C249:C251)</f>
        <v>1914</v>
      </c>
      <c r="M249" s="160">
        <f t="shared" si="432"/>
        <v>1626.6666666666667</v>
      </c>
      <c r="N249" s="160">
        <f t="shared" si="432"/>
        <v>2754.3333333333335</v>
      </c>
      <c r="O249" s="160">
        <f t="shared" si="432"/>
        <v>2500</v>
      </c>
      <c r="P249" s="160">
        <f t="shared" si="432"/>
        <v>2309.3333333333335</v>
      </c>
      <c r="Q249" s="160">
        <f t="shared" ref="Q249" si="433">AVERAGE(H249:H251)</f>
        <v>2042</v>
      </c>
      <c r="R249" s="160">
        <f t="shared" ref="R249" si="434">AVERAGE(I249:I251)</f>
        <v>2567.6666666666665</v>
      </c>
      <c r="S249" s="160">
        <f t="shared" ref="S249" si="435">AVERAGE(J249:J251)</f>
        <v>3095</v>
      </c>
      <c r="T249" s="160">
        <f t="shared" ref="T249" si="436">AVERAGE(K249:K251)</f>
        <v>3209</v>
      </c>
      <c r="U249" s="232">
        <f t="shared" ref="U249" si="437">AVERAGE(L249:T249)</f>
        <v>2446.4444444444443</v>
      </c>
      <c r="V249" s="57"/>
      <c r="W249" s="230"/>
      <c r="X249" s="230"/>
      <c r="Y249" s="230"/>
      <c r="Z249" s="230"/>
      <c r="AA249" s="230"/>
      <c r="AB249" s="230"/>
      <c r="AC249" s="230"/>
      <c r="AD249" s="230"/>
      <c r="AE249" s="230"/>
      <c r="AF249" s="230"/>
      <c r="AG249" s="92"/>
      <c r="AH249" s="92"/>
      <c r="AI249" s="92"/>
      <c r="AJ249" s="92"/>
      <c r="AK249" s="92"/>
      <c r="AL249" s="92"/>
      <c r="AM249" s="92"/>
      <c r="AN249" s="92"/>
      <c r="AO249" s="92"/>
      <c r="AP249" s="92"/>
      <c r="AQ249" s="92"/>
      <c r="AR249" s="231"/>
    </row>
    <row r="250" spans="1:44">
      <c r="A250" s="223">
        <v>43726</v>
      </c>
      <c r="B250" s="224">
        <v>2.3072453703703699</v>
      </c>
      <c r="C250" s="225">
        <v>1928</v>
      </c>
      <c r="D250" s="226">
        <v>1610</v>
      </c>
      <c r="E250" s="226">
        <v>2571</v>
      </c>
      <c r="F250" s="226">
        <v>2192</v>
      </c>
      <c r="G250" s="226">
        <v>1746</v>
      </c>
      <c r="H250" s="226">
        <v>2360</v>
      </c>
      <c r="I250" s="226">
        <v>2261</v>
      </c>
      <c r="J250" s="226">
        <v>3760</v>
      </c>
      <c r="K250" s="226">
        <v>2978</v>
      </c>
      <c r="L250" s="107"/>
      <c r="M250" s="160"/>
      <c r="N250" s="160"/>
      <c r="O250" s="160"/>
      <c r="P250" s="160"/>
      <c r="Q250" s="160"/>
      <c r="R250" s="160"/>
      <c r="S250" s="160"/>
      <c r="T250" s="160"/>
      <c r="U250" s="232">
        <f t="shared" ref="U250" si="438">STDEV(L249:T249)/SQRT(COUNT(L249:T249))</f>
        <v>176.8702181659595</v>
      </c>
      <c r="V250" s="57"/>
      <c r="W250" s="230"/>
      <c r="X250" s="230"/>
      <c r="Y250" s="230"/>
      <c r="Z250" s="230"/>
      <c r="AA250" s="230"/>
      <c r="AB250" s="230"/>
      <c r="AC250" s="230"/>
      <c r="AD250" s="230"/>
      <c r="AE250" s="230"/>
      <c r="AF250" s="230"/>
      <c r="AG250" s="92"/>
      <c r="AH250" s="92"/>
      <c r="AI250" s="92"/>
      <c r="AJ250" s="92"/>
      <c r="AK250" s="92"/>
      <c r="AL250" s="92"/>
      <c r="AM250" s="92"/>
      <c r="AN250" s="92"/>
      <c r="AO250" s="92"/>
      <c r="AP250" s="92"/>
      <c r="AQ250" s="92"/>
      <c r="AR250" s="231"/>
    </row>
    <row r="251" spans="1:44">
      <c r="A251" s="223">
        <v>43726</v>
      </c>
      <c r="B251" s="224">
        <v>2.3211342592592601</v>
      </c>
      <c r="C251" s="225">
        <v>1889</v>
      </c>
      <c r="D251" s="226">
        <v>1653</v>
      </c>
      <c r="E251" s="226">
        <v>2917</v>
      </c>
      <c r="F251" s="226">
        <v>3289</v>
      </c>
      <c r="G251" s="226">
        <v>2890</v>
      </c>
      <c r="H251" s="226">
        <v>1799</v>
      </c>
      <c r="I251" s="226">
        <v>2027</v>
      </c>
      <c r="J251" s="226">
        <v>3273</v>
      </c>
      <c r="K251" s="226">
        <v>3566</v>
      </c>
      <c r="L251" s="107"/>
      <c r="M251" s="160"/>
      <c r="N251" s="160"/>
      <c r="O251" s="160"/>
      <c r="P251" s="160"/>
      <c r="Q251" s="160"/>
      <c r="R251" s="160"/>
      <c r="S251" s="160"/>
      <c r="T251" s="160"/>
      <c r="U251" s="232"/>
      <c r="V251" s="57"/>
      <c r="W251" s="230"/>
      <c r="X251" s="230"/>
      <c r="Y251" s="230"/>
      <c r="Z251" s="230"/>
      <c r="AA251" s="230"/>
      <c r="AB251" s="230"/>
      <c r="AC251" s="230"/>
      <c r="AD251" s="230"/>
      <c r="AE251" s="230"/>
      <c r="AF251" s="230"/>
      <c r="AG251" s="92"/>
      <c r="AH251" s="92"/>
      <c r="AI251" s="92"/>
      <c r="AJ251" s="92"/>
      <c r="AK251" s="92"/>
      <c r="AL251" s="92"/>
      <c r="AM251" s="92"/>
      <c r="AN251" s="92"/>
      <c r="AO251" s="92"/>
      <c r="AP251" s="92"/>
      <c r="AQ251" s="92"/>
      <c r="AR251" s="231"/>
    </row>
    <row r="252" spans="1:44">
      <c r="A252" s="223">
        <v>43726</v>
      </c>
      <c r="B252" s="224">
        <v>2.33502314814814</v>
      </c>
      <c r="C252" s="225">
        <v>3119</v>
      </c>
      <c r="D252" s="226">
        <v>1910</v>
      </c>
      <c r="E252" s="226">
        <v>1883</v>
      </c>
      <c r="F252" s="226">
        <v>2419</v>
      </c>
      <c r="G252" s="226">
        <v>3122</v>
      </c>
      <c r="H252" s="226">
        <v>2007</v>
      </c>
      <c r="I252" s="226">
        <v>2400</v>
      </c>
      <c r="J252" s="226">
        <v>2704</v>
      </c>
      <c r="K252" s="226">
        <v>2732</v>
      </c>
      <c r="L252" s="107">
        <f t="shared" ref="L252:P252" si="439">AVERAGE(C252:C254)</f>
        <v>2593</v>
      </c>
      <c r="M252" s="160">
        <f t="shared" si="439"/>
        <v>2390</v>
      </c>
      <c r="N252" s="160">
        <f t="shared" si="439"/>
        <v>1856.6666666666667</v>
      </c>
      <c r="O252" s="160">
        <f t="shared" si="439"/>
        <v>2391.3333333333335</v>
      </c>
      <c r="P252" s="160">
        <f t="shared" si="439"/>
        <v>2388.6666666666665</v>
      </c>
      <c r="Q252" s="160">
        <f t="shared" ref="Q252" si="440">AVERAGE(H252:H254)</f>
        <v>2169</v>
      </c>
      <c r="R252" s="160">
        <f t="shared" ref="R252" si="441">AVERAGE(I252:I254)</f>
        <v>1980</v>
      </c>
      <c r="S252" s="160">
        <f t="shared" ref="S252" si="442">AVERAGE(J252:J254)</f>
        <v>2676</v>
      </c>
      <c r="T252" s="160">
        <f t="shared" ref="T252" si="443">AVERAGE(K252:K254)</f>
        <v>2952.6666666666665</v>
      </c>
      <c r="U252" s="232">
        <f t="shared" ref="U252" si="444">AVERAGE(L252:T252)</f>
        <v>2377.4814814814813</v>
      </c>
      <c r="V252" s="57"/>
      <c r="W252" s="230"/>
      <c r="X252" s="230"/>
      <c r="Y252" s="230"/>
      <c r="Z252" s="230"/>
      <c r="AA252" s="230"/>
      <c r="AB252" s="230"/>
      <c r="AC252" s="230"/>
      <c r="AD252" s="230"/>
      <c r="AE252" s="230"/>
      <c r="AF252" s="230"/>
      <c r="AG252" s="92"/>
      <c r="AH252" s="92"/>
      <c r="AI252" s="92"/>
      <c r="AJ252" s="92"/>
      <c r="AK252" s="92"/>
      <c r="AL252" s="92"/>
      <c r="AM252" s="92"/>
      <c r="AN252" s="92"/>
      <c r="AO252" s="92"/>
      <c r="AP252" s="92"/>
      <c r="AQ252" s="92"/>
      <c r="AR252" s="231"/>
    </row>
    <row r="253" spans="1:44">
      <c r="A253" s="223">
        <v>43726</v>
      </c>
      <c r="B253" s="224">
        <v>2.3489120370370302</v>
      </c>
      <c r="C253" s="225">
        <v>2028</v>
      </c>
      <c r="D253" s="226">
        <v>2745</v>
      </c>
      <c r="E253" s="226">
        <v>1811</v>
      </c>
      <c r="F253" s="226">
        <v>1975</v>
      </c>
      <c r="G253" s="226">
        <v>1930</v>
      </c>
      <c r="H253" s="226">
        <v>2704</v>
      </c>
      <c r="I253" s="226">
        <v>1922</v>
      </c>
      <c r="J253" s="226">
        <v>2927</v>
      </c>
      <c r="K253" s="226">
        <v>2529</v>
      </c>
      <c r="L253" s="107"/>
      <c r="M253" s="160"/>
      <c r="N253" s="160"/>
      <c r="O253" s="160"/>
      <c r="P253" s="160"/>
      <c r="Q253" s="160"/>
      <c r="R253" s="160"/>
      <c r="S253" s="160"/>
      <c r="T253" s="160"/>
      <c r="U253" s="232">
        <f t="shared" ref="U253" si="445">STDEV(L252:T252)/SQRT(COUNT(L252:T252))</f>
        <v>114.23522017364371</v>
      </c>
      <c r="V253" s="57"/>
      <c r="W253" s="230"/>
      <c r="X253" s="230"/>
      <c r="Y253" s="230"/>
      <c r="Z253" s="230"/>
      <c r="AA253" s="230"/>
      <c r="AB253" s="230"/>
      <c r="AC253" s="230"/>
      <c r="AD253" s="230"/>
      <c r="AE253" s="230"/>
      <c r="AF253" s="230"/>
      <c r="AG253" s="92"/>
      <c r="AH253" s="92"/>
      <c r="AI253" s="92"/>
      <c r="AJ253" s="92"/>
      <c r="AK253" s="92"/>
      <c r="AL253" s="92"/>
      <c r="AM253" s="92"/>
      <c r="AN253" s="92"/>
      <c r="AO253" s="92"/>
      <c r="AP253" s="92"/>
      <c r="AQ253" s="92"/>
      <c r="AR253" s="231"/>
    </row>
    <row r="254" spans="1:44">
      <c r="A254" s="223">
        <v>43726</v>
      </c>
      <c r="B254" s="224">
        <v>2.3628009259259199</v>
      </c>
      <c r="C254" s="225">
        <v>2632</v>
      </c>
      <c r="D254" s="226">
        <v>2515</v>
      </c>
      <c r="E254" s="226">
        <v>1876</v>
      </c>
      <c r="F254" s="226">
        <v>2780</v>
      </c>
      <c r="G254" s="226">
        <v>2114</v>
      </c>
      <c r="H254" s="226">
        <v>1796</v>
      </c>
      <c r="I254" s="226">
        <v>1618</v>
      </c>
      <c r="J254" s="226">
        <v>2397</v>
      </c>
      <c r="K254" s="226">
        <v>3597</v>
      </c>
      <c r="L254" s="107"/>
      <c r="M254" s="160"/>
      <c r="N254" s="160"/>
      <c r="O254" s="160"/>
      <c r="P254" s="160"/>
      <c r="Q254" s="160"/>
      <c r="R254" s="160"/>
      <c r="S254" s="160"/>
      <c r="T254" s="160"/>
      <c r="U254" s="232"/>
      <c r="V254" s="57"/>
      <c r="W254" s="230"/>
      <c r="X254" s="230"/>
      <c r="Y254" s="230"/>
      <c r="Z254" s="230"/>
      <c r="AA254" s="230"/>
      <c r="AB254" s="230"/>
      <c r="AC254" s="230"/>
      <c r="AD254" s="230"/>
      <c r="AE254" s="230"/>
      <c r="AF254" s="230"/>
      <c r="AG254" s="92"/>
      <c r="AH254" s="92"/>
      <c r="AI254" s="92"/>
      <c r="AJ254" s="92"/>
      <c r="AK254" s="92"/>
      <c r="AL254" s="92"/>
      <c r="AM254" s="92"/>
      <c r="AN254" s="92"/>
      <c r="AO254" s="92"/>
      <c r="AP254" s="92"/>
      <c r="AQ254" s="92"/>
      <c r="AR254" s="231"/>
    </row>
    <row r="255" spans="1:44">
      <c r="A255" s="223">
        <v>43726</v>
      </c>
      <c r="B255" s="224">
        <v>2.3766898148148101</v>
      </c>
      <c r="C255" s="225">
        <v>1868</v>
      </c>
      <c r="D255" s="226">
        <v>1515</v>
      </c>
      <c r="E255" s="226">
        <v>2863</v>
      </c>
      <c r="F255" s="226">
        <v>1875</v>
      </c>
      <c r="G255" s="226">
        <v>2464</v>
      </c>
      <c r="H255" s="226">
        <v>1711</v>
      </c>
      <c r="I255" s="226">
        <v>1929</v>
      </c>
      <c r="J255" s="226">
        <v>3610</v>
      </c>
      <c r="K255" s="226">
        <v>2229</v>
      </c>
      <c r="L255" s="107">
        <f t="shared" ref="L255:P255" si="446">AVERAGE(C255:C257)</f>
        <v>2397.3333333333335</v>
      </c>
      <c r="M255" s="160">
        <f t="shared" si="446"/>
        <v>2114</v>
      </c>
      <c r="N255" s="160">
        <f t="shared" si="446"/>
        <v>2477.6666666666665</v>
      </c>
      <c r="O255" s="160">
        <f t="shared" si="446"/>
        <v>2427.3333333333335</v>
      </c>
      <c r="P255" s="160">
        <f t="shared" si="446"/>
        <v>2344.3333333333335</v>
      </c>
      <c r="Q255" s="160">
        <f t="shared" ref="Q255" si="447">AVERAGE(H255:H257)</f>
        <v>2157.6666666666665</v>
      </c>
      <c r="R255" s="160">
        <f t="shared" ref="R255" si="448">AVERAGE(I255:I257)</f>
        <v>2458.6666666666665</v>
      </c>
      <c r="S255" s="160">
        <f t="shared" ref="S255" si="449">AVERAGE(J255:J257)</f>
        <v>3132</v>
      </c>
      <c r="T255" s="160">
        <f t="shared" ref="T255" si="450">AVERAGE(K255:K257)</f>
        <v>2871.3333333333335</v>
      </c>
      <c r="U255" s="232">
        <f t="shared" ref="U255" si="451">AVERAGE(L255:T255)</f>
        <v>2486.7037037037035</v>
      </c>
      <c r="V255" s="57"/>
      <c r="W255" s="230"/>
      <c r="X255" s="230"/>
      <c r="Y255" s="230"/>
      <c r="Z255" s="230"/>
      <c r="AA255" s="230"/>
      <c r="AB255" s="230"/>
      <c r="AC255" s="230"/>
      <c r="AD255" s="230"/>
      <c r="AE255" s="230"/>
      <c r="AF255" s="230"/>
      <c r="AG255" s="92"/>
      <c r="AH255" s="92"/>
      <c r="AI255" s="92"/>
      <c r="AJ255" s="92"/>
      <c r="AK255" s="92"/>
      <c r="AL255" s="92"/>
      <c r="AM255" s="92"/>
      <c r="AN255" s="92"/>
      <c r="AO255" s="92"/>
      <c r="AP255" s="92"/>
      <c r="AQ255" s="92"/>
      <c r="AR255" s="231"/>
    </row>
    <row r="256" spans="1:44">
      <c r="A256" s="223">
        <v>43726</v>
      </c>
      <c r="B256" s="224">
        <v>2.3905787037036998</v>
      </c>
      <c r="C256" s="225">
        <v>2116</v>
      </c>
      <c r="D256" s="226">
        <v>1411</v>
      </c>
      <c r="E256" s="226">
        <v>2462</v>
      </c>
      <c r="F256" s="226">
        <v>1836</v>
      </c>
      <c r="G256" s="226">
        <v>1809</v>
      </c>
      <c r="H256" s="226">
        <v>1948</v>
      </c>
      <c r="I256" s="226">
        <v>1916</v>
      </c>
      <c r="J256" s="226">
        <v>2944</v>
      </c>
      <c r="K256" s="226">
        <v>2827</v>
      </c>
      <c r="L256" s="107"/>
      <c r="M256" s="160"/>
      <c r="N256" s="160"/>
      <c r="O256" s="160"/>
      <c r="P256" s="160"/>
      <c r="Q256" s="160"/>
      <c r="R256" s="160"/>
      <c r="S256" s="160"/>
      <c r="T256" s="160"/>
      <c r="U256" s="232">
        <f t="shared" ref="U256" si="452">STDEV(L255:T255)/SQRT(COUNT(L255:T255))</f>
        <v>108.2800929637397</v>
      </c>
      <c r="V256" s="57"/>
      <c r="W256" s="230"/>
      <c r="X256" s="230"/>
      <c r="Y256" s="230"/>
      <c r="Z256" s="230"/>
      <c r="AA256" s="230"/>
      <c r="AB256" s="230"/>
      <c r="AC256" s="230"/>
      <c r="AD256" s="230"/>
      <c r="AE256" s="230"/>
      <c r="AF256" s="230"/>
      <c r="AG256" s="92"/>
      <c r="AH256" s="92"/>
      <c r="AI256" s="92"/>
      <c r="AJ256" s="92"/>
      <c r="AK256" s="92"/>
      <c r="AL256" s="92"/>
      <c r="AM256" s="92"/>
      <c r="AN256" s="92"/>
      <c r="AO256" s="92"/>
      <c r="AP256" s="92"/>
      <c r="AQ256" s="92"/>
      <c r="AR256" s="231"/>
    </row>
    <row r="257" spans="1:44">
      <c r="A257" s="223">
        <v>43726</v>
      </c>
      <c r="B257" s="224">
        <v>2.40446759259259</v>
      </c>
      <c r="C257" s="225">
        <v>3208</v>
      </c>
      <c r="D257" s="226">
        <v>3416</v>
      </c>
      <c r="E257" s="226">
        <v>2108</v>
      </c>
      <c r="F257" s="226">
        <v>3571</v>
      </c>
      <c r="G257" s="226">
        <v>2760</v>
      </c>
      <c r="H257" s="226">
        <v>2814</v>
      </c>
      <c r="I257" s="226">
        <v>3531</v>
      </c>
      <c r="J257" s="226">
        <v>2842</v>
      </c>
      <c r="K257" s="226">
        <v>3558</v>
      </c>
      <c r="L257" s="107"/>
      <c r="M257" s="160"/>
      <c r="N257" s="160"/>
      <c r="O257" s="160"/>
      <c r="P257" s="160"/>
      <c r="Q257" s="160"/>
      <c r="R257" s="160"/>
      <c r="S257" s="160"/>
      <c r="T257" s="160"/>
      <c r="U257" s="232"/>
      <c r="V257" s="57"/>
      <c r="W257" s="230"/>
      <c r="X257" s="230"/>
      <c r="Y257" s="230"/>
      <c r="Z257" s="230"/>
      <c r="AA257" s="230"/>
      <c r="AB257" s="230"/>
      <c r="AC257" s="230"/>
      <c r="AD257" s="230"/>
      <c r="AE257" s="230"/>
      <c r="AF257" s="230"/>
      <c r="AG257" s="92"/>
      <c r="AH257" s="92"/>
      <c r="AI257" s="92"/>
      <c r="AJ257" s="92"/>
      <c r="AK257" s="92"/>
      <c r="AL257" s="92"/>
      <c r="AM257" s="92"/>
      <c r="AN257" s="92"/>
      <c r="AO257" s="92"/>
      <c r="AP257" s="92"/>
      <c r="AQ257" s="92"/>
      <c r="AR257" s="231"/>
    </row>
    <row r="258" spans="1:44">
      <c r="A258" s="223">
        <v>43726</v>
      </c>
      <c r="B258" s="224">
        <v>2.4183564814814802</v>
      </c>
      <c r="C258" s="225">
        <v>2905</v>
      </c>
      <c r="D258" s="226">
        <v>3169</v>
      </c>
      <c r="E258" s="226">
        <v>2146</v>
      </c>
      <c r="F258" s="226">
        <v>1991</v>
      </c>
      <c r="G258" s="226">
        <v>2165</v>
      </c>
      <c r="H258" s="226">
        <v>1606</v>
      </c>
      <c r="I258" s="226">
        <v>2881</v>
      </c>
      <c r="J258" s="226">
        <v>2304</v>
      </c>
      <c r="K258" s="226">
        <v>3364</v>
      </c>
      <c r="L258" s="107">
        <f t="shared" ref="L258:P258" si="453">AVERAGE(C258:C260)</f>
        <v>2629.3333333333335</v>
      </c>
      <c r="M258" s="160">
        <f t="shared" si="453"/>
        <v>2945</v>
      </c>
      <c r="N258" s="160">
        <f t="shared" si="453"/>
        <v>2292.3333333333335</v>
      </c>
      <c r="O258" s="160">
        <f t="shared" si="453"/>
        <v>2401</v>
      </c>
      <c r="P258" s="160">
        <f t="shared" si="453"/>
        <v>2469.3333333333335</v>
      </c>
      <c r="Q258" s="160">
        <f t="shared" ref="Q258" si="454">AVERAGE(H258:H260)</f>
        <v>2083.3333333333335</v>
      </c>
      <c r="R258" s="160">
        <f t="shared" ref="R258" si="455">AVERAGE(I258:I260)</f>
        <v>2584.6666666666665</v>
      </c>
      <c r="S258" s="160">
        <f t="shared" ref="S258" si="456">AVERAGE(J258:J260)</f>
        <v>2674.3333333333335</v>
      </c>
      <c r="T258" s="160">
        <f t="shared" ref="T258" si="457">AVERAGE(K258:K260)</f>
        <v>3111</v>
      </c>
      <c r="U258" s="232">
        <f t="shared" ref="U258" si="458">AVERAGE(L258:T258)</f>
        <v>2576.7037037037039</v>
      </c>
      <c r="V258" s="57"/>
      <c r="W258" s="230"/>
      <c r="X258" s="230"/>
      <c r="Y258" s="230"/>
      <c r="Z258" s="230"/>
      <c r="AA258" s="230"/>
      <c r="AB258" s="230"/>
      <c r="AC258" s="230"/>
      <c r="AD258" s="230"/>
      <c r="AE258" s="230"/>
      <c r="AF258" s="230"/>
      <c r="AG258" s="92"/>
      <c r="AH258" s="92"/>
      <c r="AI258" s="92"/>
      <c r="AJ258" s="92"/>
      <c r="AK258" s="92"/>
      <c r="AL258" s="92"/>
      <c r="AM258" s="92"/>
      <c r="AN258" s="92"/>
      <c r="AO258" s="92"/>
      <c r="AP258" s="92"/>
      <c r="AQ258" s="92"/>
      <c r="AR258" s="231"/>
    </row>
    <row r="259" spans="1:44">
      <c r="A259" s="223">
        <v>43726</v>
      </c>
      <c r="B259" s="224">
        <v>2.4322453703703699</v>
      </c>
      <c r="C259" s="225">
        <v>2202</v>
      </c>
      <c r="D259" s="226">
        <v>2846</v>
      </c>
      <c r="E259" s="226">
        <v>2596</v>
      </c>
      <c r="F259" s="226">
        <v>2237</v>
      </c>
      <c r="G259" s="226">
        <v>2841</v>
      </c>
      <c r="H259" s="226">
        <v>2820</v>
      </c>
      <c r="I259" s="226">
        <v>2057</v>
      </c>
      <c r="J259" s="226">
        <v>2563</v>
      </c>
      <c r="K259" s="226">
        <v>2714</v>
      </c>
      <c r="L259" s="107"/>
      <c r="M259" s="160"/>
      <c r="N259" s="160"/>
      <c r="O259" s="160"/>
      <c r="P259" s="160"/>
      <c r="Q259" s="160"/>
      <c r="R259" s="160"/>
      <c r="S259" s="160"/>
      <c r="T259" s="160"/>
      <c r="U259" s="232">
        <f t="shared" ref="U259" si="459">STDEV(L258:T258)/SQRT(COUNT(L258:T258))</f>
        <v>105.41983152099469</v>
      </c>
      <c r="V259" s="57"/>
      <c r="W259" s="230"/>
      <c r="X259" s="230"/>
      <c r="Y259" s="230"/>
      <c r="Z259" s="230"/>
      <c r="AA259" s="230"/>
      <c r="AB259" s="230"/>
      <c r="AC259" s="230"/>
      <c r="AD259" s="230"/>
      <c r="AE259" s="230"/>
      <c r="AF259" s="230"/>
      <c r="AG259" s="92"/>
      <c r="AH259" s="92"/>
      <c r="AI259" s="92"/>
      <c r="AJ259" s="92"/>
      <c r="AK259" s="92"/>
      <c r="AL259" s="92"/>
      <c r="AM259" s="92"/>
      <c r="AN259" s="92"/>
      <c r="AO259" s="92"/>
      <c r="AP259" s="92"/>
      <c r="AQ259" s="92"/>
      <c r="AR259" s="231"/>
    </row>
    <row r="260" spans="1:44">
      <c r="A260" s="223">
        <v>43726</v>
      </c>
      <c r="B260" s="224">
        <v>2.4461342592592592</v>
      </c>
      <c r="C260" s="225">
        <v>2781</v>
      </c>
      <c r="D260" s="226">
        <v>2820</v>
      </c>
      <c r="E260" s="226">
        <v>2135</v>
      </c>
      <c r="F260" s="226">
        <v>2975</v>
      </c>
      <c r="G260" s="226">
        <v>2402</v>
      </c>
      <c r="H260" s="226">
        <v>1824</v>
      </c>
      <c r="I260" s="226">
        <v>2816</v>
      </c>
      <c r="J260" s="226">
        <v>3156</v>
      </c>
      <c r="K260" s="226">
        <v>3255</v>
      </c>
      <c r="L260" s="107"/>
      <c r="M260" s="160"/>
      <c r="N260" s="160"/>
      <c r="O260" s="160"/>
      <c r="P260" s="160"/>
      <c r="Q260" s="160"/>
      <c r="R260" s="160"/>
      <c r="S260" s="160"/>
      <c r="T260" s="160"/>
      <c r="U260" s="232"/>
      <c r="V260" s="57"/>
      <c r="W260" s="230"/>
      <c r="X260" s="230"/>
      <c r="Y260" s="230"/>
      <c r="Z260" s="230"/>
      <c r="AA260" s="230"/>
      <c r="AB260" s="230"/>
      <c r="AC260" s="230"/>
      <c r="AD260" s="230"/>
      <c r="AE260" s="230"/>
      <c r="AF260" s="230"/>
      <c r="AG260" s="92"/>
      <c r="AH260" s="92"/>
      <c r="AI260" s="92"/>
      <c r="AJ260" s="92"/>
      <c r="AK260" s="92"/>
      <c r="AL260" s="92"/>
      <c r="AM260" s="92"/>
      <c r="AN260" s="92"/>
      <c r="AO260" s="92"/>
      <c r="AP260" s="92"/>
      <c r="AQ260" s="92"/>
      <c r="AR260" s="231"/>
    </row>
    <row r="261" spans="1:44">
      <c r="A261" s="223">
        <v>43726</v>
      </c>
      <c r="B261" s="224">
        <v>2.46002314814814</v>
      </c>
      <c r="C261" s="225">
        <v>1871</v>
      </c>
      <c r="D261" s="226">
        <v>2730</v>
      </c>
      <c r="E261" s="226">
        <v>2120</v>
      </c>
      <c r="F261" s="226">
        <v>1844</v>
      </c>
      <c r="G261" s="226">
        <v>1761</v>
      </c>
      <c r="H261" s="226">
        <v>2048</v>
      </c>
      <c r="I261" s="226">
        <v>1863</v>
      </c>
      <c r="J261" s="226">
        <v>2995</v>
      </c>
      <c r="K261" s="226">
        <v>2566</v>
      </c>
      <c r="L261" s="107">
        <f t="shared" ref="L261:P261" si="460">AVERAGE(C261:C263)</f>
        <v>1974</v>
      </c>
      <c r="M261" s="160">
        <f t="shared" si="460"/>
        <v>2643.3333333333335</v>
      </c>
      <c r="N261" s="160">
        <f t="shared" si="460"/>
        <v>2037.3333333333333</v>
      </c>
      <c r="O261" s="160">
        <f t="shared" si="460"/>
        <v>1930.3333333333333</v>
      </c>
      <c r="P261" s="160">
        <f t="shared" si="460"/>
        <v>2123.3333333333335</v>
      </c>
      <c r="Q261" s="160">
        <f t="shared" ref="Q261" si="461">AVERAGE(H261:H263)</f>
        <v>1901.6666666666667</v>
      </c>
      <c r="R261" s="160">
        <f t="shared" ref="R261" si="462">AVERAGE(I261:I263)</f>
        <v>2239.6666666666665</v>
      </c>
      <c r="S261" s="160">
        <f t="shared" ref="S261" si="463">AVERAGE(J261:J263)</f>
        <v>2449.6666666666665</v>
      </c>
      <c r="T261" s="160">
        <f t="shared" ref="T261" si="464">AVERAGE(K261:K263)</f>
        <v>2473.3333333333335</v>
      </c>
      <c r="U261" s="232">
        <f t="shared" ref="U261" si="465">AVERAGE(L261:T261)</f>
        <v>2196.9629629629626</v>
      </c>
      <c r="V261" s="57"/>
      <c r="W261" s="230"/>
      <c r="X261" s="230"/>
      <c r="Y261" s="230"/>
      <c r="Z261" s="230"/>
      <c r="AA261" s="230"/>
      <c r="AB261" s="230"/>
      <c r="AC261" s="230"/>
      <c r="AD261" s="230"/>
      <c r="AE261" s="230"/>
      <c r="AF261" s="230"/>
      <c r="AG261" s="92"/>
      <c r="AH261" s="92"/>
      <c r="AI261" s="92"/>
      <c r="AJ261" s="92"/>
      <c r="AK261" s="92"/>
      <c r="AL261" s="92"/>
      <c r="AM261" s="92"/>
      <c r="AN261" s="92"/>
      <c r="AO261" s="92"/>
      <c r="AP261" s="92"/>
      <c r="AQ261" s="92"/>
      <c r="AR261" s="231"/>
    </row>
    <row r="262" spans="1:44">
      <c r="A262" s="223">
        <v>43726</v>
      </c>
      <c r="B262" s="224">
        <v>2.4739120370370302</v>
      </c>
      <c r="C262" s="225">
        <v>1991</v>
      </c>
      <c r="D262" s="226">
        <v>2600</v>
      </c>
      <c r="E262" s="226">
        <v>2085</v>
      </c>
      <c r="F262" s="226">
        <v>1794</v>
      </c>
      <c r="G262" s="226">
        <v>2668</v>
      </c>
      <c r="H262" s="226">
        <v>1929</v>
      </c>
      <c r="I262" s="226">
        <v>1833</v>
      </c>
      <c r="J262" s="226">
        <v>2114</v>
      </c>
      <c r="K262" s="226">
        <v>2665</v>
      </c>
      <c r="L262" s="107"/>
      <c r="M262" s="160"/>
      <c r="N262" s="160"/>
      <c r="O262" s="160"/>
      <c r="P262" s="160"/>
      <c r="Q262" s="160"/>
      <c r="R262" s="160"/>
      <c r="S262" s="160"/>
      <c r="T262" s="160"/>
      <c r="U262" s="232">
        <f t="shared" ref="U262" si="466">STDEV(L261:T261)/SQRT(COUNT(L261:T261))</f>
        <v>89.769499832277276</v>
      </c>
      <c r="V262" s="57"/>
      <c r="W262" s="230"/>
      <c r="X262" s="230"/>
      <c r="Y262" s="230"/>
      <c r="Z262" s="230"/>
      <c r="AA262" s="230"/>
      <c r="AB262" s="230"/>
      <c r="AC262" s="230"/>
      <c r="AD262" s="230"/>
      <c r="AE262" s="230"/>
      <c r="AF262" s="230"/>
      <c r="AG262" s="92"/>
      <c r="AH262" s="92"/>
      <c r="AI262" s="92"/>
      <c r="AJ262" s="92"/>
      <c r="AK262" s="92"/>
      <c r="AL262" s="92"/>
      <c r="AM262" s="92"/>
      <c r="AN262" s="92"/>
      <c r="AO262" s="92"/>
      <c r="AP262" s="92"/>
      <c r="AQ262" s="92"/>
      <c r="AR262" s="231"/>
    </row>
    <row r="263" spans="1:44">
      <c r="A263" s="223">
        <v>43726</v>
      </c>
      <c r="B263" s="224">
        <v>2.4878009259259199</v>
      </c>
      <c r="C263" s="225">
        <v>2060</v>
      </c>
      <c r="D263" s="226">
        <v>2600</v>
      </c>
      <c r="E263" s="226">
        <v>1907</v>
      </c>
      <c r="F263" s="226">
        <v>2153</v>
      </c>
      <c r="G263" s="226">
        <v>1941</v>
      </c>
      <c r="H263" s="226">
        <v>1728</v>
      </c>
      <c r="I263" s="226">
        <v>3023</v>
      </c>
      <c r="J263" s="226">
        <v>2240</v>
      </c>
      <c r="K263" s="226">
        <v>2189</v>
      </c>
      <c r="L263" s="107"/>
      <c r="M263" s="160"/>
      <c r="N263" s="160"/>
      <c r="O263" s="160"/>
      <c r="P263" s="160"/>
      <c r="Q263" s="160"/>
      <c r="R263" s="160"/>
      <c r="S263" s="160"/>
      <c r="T263" s="160"/>
      <c r="U263" s="232"/>
      <c r="V263" s="57"/>
      <c r="W263" s="230"/>
      <c r="X263" s="230"/>
      <c r="Y263" s="230"/>
      <c r="Z263" s="230"/>
      <c r="AA263" s="230"/>
      <c r="AB263" s="230"/>
      <c r="AC263" s="230"/>
      <c r="AD263" s="230"/>
      <c r="AE263" s="230"/>
      <c r="AF263" s="230"/>
      <c r="AG263" s="92"/>
      <c r="AH263" s="92"/>
      <c r="AI263" s="92"/>
      <c r="AJ263" s="92"/>
      <c r="AK263" s="92"/>
      <c r="AL263" s="92"/>
      <c r="AM263" s="92"/>
      <c r="AN263" s="92"/>
      <c r="AO263" s="92"/>
      <c r="AP263" s="92"/>
      <c r="AQ263" s="92"/>
      <c r="AR263" s="231"/>
    </row>
    <row r="264" spans="1:44">
      <c r="A264" s="223">
        <v>43726</v>
      </c>
      <c r="B264" s="224">
        <v>2.5016898148148101</v>
      </c>
      <c r="C264" s="225">
        <v>2465</v>
      </c>
      <c r="D264" s="226">
        <v>2466</v>
      </c>
      <c r="E264" s="226">
        <v>2165</v>
      </c>
      <c r="F264" s="226">
        <v>2694</v>
      </c>
      <c r="G264" s="226">
        <v>1865</v>
      </c>
      <c r="H264" s="226">
        <v>2785</v>
      </c>
      <c r="I264" s="226">
        <v>2370</v>
      </c>
      <c r="J264" s="226">
        <v>2956</v>
      </c>
      <c r="K264" s="226">
        <v>3259</v>
      </c>
      <c r="L264" s="107">
        <f t="shared" ref="L264:P264" si="467">AVERAGE(C264:C266)</f>
        <v>2054.6666666666665</v>
      </c>
      <c r="M264" s="160">
        <f t="shared" si="467"/>
        <v>2255.6666666666665</v>
      </c>
      <c r="N264" s="160">
        <f t="shared" si="467"/>
        <v>2227.3333333333335</v>
      </c>
      <c r="O264" s="160">
        <f t="shared" si="467"/>
        <v>2022</v>
      </c>
      <c r="P264" s="160">
        <f t="shared" si="467"/>
        <v>1870</v>
      </c>
      <c r="Q264" s="160">
        <f t="shared" ref="Q264" si="468">AVERAGE(H264:H266)</f>
        <v>2202.3333333333335</v>
      </c>
      <c r="R264" s="160">
        <f t="shared" ref="R264" si="469">AVERAGE(I264:I266)</f>
        <v>2132.6666666666665</v>
      </c>
      <c r="S264" s="160">
        <f t="shared" ref="S264" si="470">AVERAGE(J264:J266)</f>
        <v>2434</v>
      </c>
      <c r="T264" s="160">
        <f t="shared" ref="T264" si="471">AVERAGE(K264:K266)</f>
        <v>2635.3333333333335</v>
      </c>
      <c r="U264" s="232">
        <f t="shared" ref="U264" si="472">AVERAGE(L264:T264)</f>
        <v>2203.7777777777774</v>
      </c>
      <c r="V264" s="57"/>
      <c r="W264" s="230"/>
      <c r="X264" s="230"/>
      <c r="Y264" s="230"/>
      <c r="Z264" s="230"/>
      <c r="AA264" s="230"/>
      <c r="AB264" s="230"/>
      <c r="AC264" s="230"/>
      <c r="AD264" s="230"/>
      <c r="AE264" s="230"/>
      <c r="AF264" s="230"/>
      <c r="AG264" s="92"/>
      <c r="AH264" s="92"/>
      <c r="AI264" s="92"/>
      <c r="AJ264" s="92"/>
      <c r="AK264" s="92"/>
      <c r="AL264" s="92"/>
      <c r="AM264" s="92"/>
      <c r="AN264" s="92"/>
      <c r="AO264" s="92"/>
      <c r="AP264" s="92"/>
      <c r="AQ264" s="92"/>
      <c r="AR264" s="231"/>
    </row>
    <row r="265" spans="1:44">
      <c r="A265" s="223">
        <v>43726</v>
      </c>
      <c r="B265" s="224">
        <v>2.5155787037036998</v>
      </c>
      <c r="C265" s="225">
        <v>1786</v>
      </c>
      <c r="D265" s="226">
        <v>1961</v>
      </c>
      <c r="E265" s="226">
        <v>2569</v>
      </c>
      <c r="F265" s="226">
        <v>1679</v>
      </c>
      <c r="G265" s="226">
        <v>2071</v>
      </c>
      <c r="H265" s="226">
        <v>1997</v>
      </c>
      <c r="I265" s="226">
        <v>2022</v>
      </c>
      <c r="J265" s="226">
        <v>1882</v>
      </c>
      <c r="K265" s="226">
        <v>2481</v>
      </c>
      <c r="L265" s="107"/>
      <c r="M265" s="160"/>
      <c r="N265" s="160"/>
      <c r="O265" s="160"/>
      <c r="P265" s="160"/>
      <c r="Q265" s="160"/>
      <c r="R265" s="160"/>
      <c r="S265" s="160"/>
      <c r="T265" s="160"/>
      <c r="U265" s="232">
        <f t="shared" ref="U265" si="473">STDEV(L264:T264)/SQRT(COUNT(L264:T264))</f>
        <v>75.850140587611932</v>
      </c>
      <c r="V265" s="57"/>
      <c r="W265" s="230"/>
      <c r="X265" s="230"/>
      <c r="Y265" s="230"/>
      <c r="Z265" s="230"/>
      <c r="AA265" s="230"/>
      <c r="AB265" s="230"/>
      <c r="AC265" s="230"/>
      <c r="AD265" s="230"/>
      <c r="AE265" s="230"/>
      <c r="AF265" s="230"/>
      <c r="AG265" s="92"/>
      <c r="AH265" s="92"/>
      <c r="AI265" s="92"/>
      <c r="AJ265" s="92"/>
      <c r="AK265" s="92"/>
      <c r="AL265" s="92"/>
      <c r="AM265" s="92"/>
      <c r="AN265" s="92"/>
      <c r="AO265" s="92"/>
      <c r="AP265" s="92"/>
      <c r="AQ265" s="92"/>
      <c r="AR265" s="231"/>
    </row>
    <row r="266" spans="1:44">
      <c r="A266" s="223">
        <v>43726</v>
      </c>
      <c r="B266" s="224">
        <v>2.52946759259259</v>
      </c>
      <c r="C266" s="225">
        <v>1913</v>
      </c>
      <c r="D266" s="226">
        <v>2340</v>
      </c>
      <c r="E266" s="226">
        <v>1948</v>
      </c>
      <c r="F266" s="226">
        <v>1693</v>
      </c>
      <c r="G266" s="226">
        <v>1674</v>
      </c>
      <c r="H266" s="226">
        <v>1825</v>
      </c>
      <c r="I266" s="226">
        <v>2006</v>
      </c>
      <c r="J266" s="226">
        <v>2464</v>
      </c>
      <c r="K266" s="226">
        <v>2166</v>
      </c>
      <c r="L266" s="107"/>
      <c r="M266" s="160"/>
      <c r="N266" s="160"/>
      <c r="O266" s="160"/>
      <c r="P266" s="160"/>
      <c r="Q266" s="160"/>
      <c r="R266" s="160"/>
      <c r="S266" s="160"/>
      <c r="T266" s="160"/>
      <c r="U266" s="232"/>
      <c r="V266" s="57"/>
      <c r="W266" s="230"/>
      <c r="X266" s="230"/>
      <c r="Y266" s="230"/>
      <c r="Z266" s="230"/>
      <c r="AA266" s="230"/>
      <c r="AB266" s="230"/>
      <c r="AC266" s="230"/>
      <c r="AD266" s="230"/>
      <c r="AE266" s="230"/>
      <c r="AF266" s="230"/>
      <c r="AG266" s="92"/>
      <c r="AH266" s="92"/>
      <c r="AI266" s="92"/>
      <c r="AJ266" s="92"/>
      <c r="AK266" s="92"/>
      <c r="AL266" s="92"/>
      <c r="AM266" s="92"/>
      <c r="AN266" s="92"/>
      <c r="AO266" s="92"/>
      <c r="AP266" s="92"/>
      <c r="AQ266" s="92"/>
      <c r="AR266" s="231"/>
    </row>
    <row r="267" spans="1:44">
      <c r="A267" s="223">
        <v>43726</v>
      </c>
      <c r="B267" s="224">
        <v>2.5433564814814802</v>
      </c>
      <c r="C267" s="225">
        <v>1924</v>
      </c>
      <c r="D267" s="226">
        <v>1900</v>
      </c>
      <c r="E267" s="226">
        <v>2071</v>
      </c>
      <c r="F267" s="226">
        <v>1842</v>
      </c>
      <c r="G267" s="226">
        <v>2005</v>
      </c>
      <c r="H267" s="226">
        <v>1881</v>
      </c>
      <c r="I267" s="226">
        <v>2471</v>
      </c>
      <c r="J267" s="226">
        <v>1962</v>
      </c>
      <c r="K267" s="226">
        <v>3186</v>
      </c>
      <c r="L267" s="107">
        <f t="shared" ref="L267:P267" si="474">AVERAGE(C267:C269)</f>
        <v>2147.6666666666665</v>
      </c>
      <c r="M267" s="160">
        <f t="shared" si="474"/>
        <v>1957.6666666666667</v>
      </c>
      <c r="N267" s="160">
        <f t="shared" si="474"/>
        <v>1867.6666666666667</v>
      </c>
      <c r="O267" s="160">
        <f t="shared" si="474"/>
        <v>2131.6666666666665</v>
      </c>
      <c r="P267" s="160">
        <f t="shared" si="474"/>
        <v>2261.3333333333335</v>
      </c>
      <c r="Q267" s="160">
        <f t="shared" ref="Q267" si="475">AVERAGE(H267:H269)</f>
        <v>2225</v>
      </c>
      <c r="R267" s="160">
        <f t="shared" ref="R267" si="476">AVERAGE(I267:I269)</f>
        <v>2424.3333333333335</v>
      </c>
      <c r="S267" s="160">
        <f t="shared" ref="S267" si="477">AVERAGE(J267:J269)</f>
        <v>2365</v>
      </c>
      <c r="T267" s="160">
        <f t="shared" ref="T267" si="478">AVERAGE(K267:K269)</f>
        <v>2319</v>
      </c>
      <c r="U267" s="232">
        <f t="shared" ref="U267" si="479">AVERAGE(L267:T267)</f>
        <v>2188.8148148148152</v>
      </c>
      <c r="V267" s="57"/>
      <c r="W267" s="230"/>
      <c r="X267" s="230"/>
      <c r="Y267" s="230"/>
      <c r="Z267" s="230"/>
      <c r="AA267" s="230"/>
      <c r="AB267" s="230"/>
      <c r="AC267" s="230"/>
      <c r="AD267" s="230"/>
      <c r="AE267" s="230"/>
      <c r="AF267" s="230"/>
      <c r="AG267" s="92"/>
      <c r="AH267" s="92"/>
      <c r="AI267" s="92"/>
      <c r="AJ267" s="92"/>
      <c r="AK267" s="92"/>
      <c r="AL267" s="92"/>
      <c r="AM267" s="92"/>
      <c r="AN267" s="92"/>
      <c r="AO267" s="92"/>
      <c r="AP267" s="92"/>
      <c r="AQ267" s="92"/>
      <c r="AR267" s="231"/>
    </row>
    <row r="268" spans="1:44">
      <c r="A268" s="223">
        <v>43726</v>
      </c>
      <c r="B268" s="224">
        <v>2.5572453703703699</v>
      </c>
      <c r="C268" s="225">
        <v>2056</v>
      </c>
      <c r="D268" s="226">
        <v>2306</v>
      </c>
      <c r="E268" s="226">
        <v>1842</v>
      </c>
      <c r="F268" s="226">
        <v>2859</v>
      </c>
      <c r="G268" s="226">
        <v>2794</v>
      </c>
      <c r="H268" s="226">
        <v>2097</v>
      </c>
      <c r="I268" s="226">
        <v>1720</v>
      </c>
      <c r="J268" s="226">
        <v>2040</v>
      </c>
      <c r="K268" s="226">
        <v>1931</v>
      </c>
      <c r="L268" s="107"/>
      <c r="M268" s="160"/>
      <c r="N268" s="160"/>
      <c r="O268" s="160"/>
      <c r="P268" s="160"/>
      <c r="Q268" s="160"/>
      <c r="R268" s="160"/>
      <c r="S268" s="160"/>
      <c r="T268" s="160"/>
      <c r="U268" s="232">
        <f t="shared" ref="U268" si="480">STDEV(L267:T267)/SQRT(COUNT(L267:T267))</f>
        <v>61.412919155759283</v>
      </c>
      <c r="V268" s="57"/>
      <c r="W268" s="230"/>
      <c r="X268" s="230"/>
      <c r="Y268" s="230"/>
      <c r="Z268" s="230"/>
      <c r="AA268" s="230"/>
      <c r="AB268" s="230"/>
      <c r="AC268" s="230"/>
      <c r="AD268" s="230"/>
      <c r="AE268" s="230"/>
      <c r="AF268" s="230"/>
      <c r="AG268" s="92"/>
      <c r="AH268" s="92"/>
      <c r="AI268" s="92"/>
      <c r="AJ268" s="92"/>
      <c r="AK268" s="92"/>
      <c r="AL268" s="92"/>
      <c r="AM268" s="92"/>
      <c r="AN268" s="92"/>
      <c r="AO268" s="92"/>
      <c r="AP268" s="92"/>
      <c r="AQ268" s="92"/>
      <c r="AR268" s="231"/>
    </row>
    <row r="269" spans="1:44">
      <c r="A269" s="223">
        <v>43726</v>
      </c>
      <c r="B269" s="224">
        <v>2.5711342592592499</v>
      </c>
      <c r="C269" s="225">
        <v>2463</v>
      </c>
      <c r="D269" s="226">
        <v>1667</v>
      </c>
      <c r="E269" s="226">
        <v>1690</v>
      </c>
      <c r="F269" s="226">
        <v>1694</v>
      </c>
      <c r="G269" s="226">
        <v>1985</v>
      </c>
      <c r="H269" s="226">
        <v>2697</v>
      </c>
      <c r="I269" s="226">
        <v>3082</v>
      </c>
      <c r="J269" s="226">
        <v>3093</v>
      </c>
      <c r="K269" s="226">
        <v>1840</v>
      </c>
      <c r="L269" s="107"/>
      <c r="M269" s="160"/>
      <c r="N269" s="160"/>
      <c r="O269" s="160"/>
      <c r="P269" s="160"/>
      <c r="Q269" s="160"/>
      <c r="R269" s="160"/>
      <c r="S269" s="160"/>
      <c r="T269" s="160"/>
      <c r="U269" s="232"/>
      <c r="V269" s="57"/>
      <c r="W269" s="230"/>
      <c r="X269" s="230"/>
      <c r="Y269" s="230"/>
      <c r="Z269" s="230"/>
      <c r="AA269" s="230"/>
      <c r="AB269" s="230"/>
      <c r="AC269" s="230"/>
      <c r="AD269" s="230"/>
      <c r="AE269" s="230"/>
      <c r="AF269" s="230"/>
      <c r="AG269" s="92"/>
      <c r="AH269" s="92"/>
      <c r="AI269" s="92"/>
      <c r="AJ269" s="92"/>
      <c r="AK269" s="92"/>
      <c r="AL269" s="92"/>
      <c r="AM269" s="92"/>
      <c r="AN269" s="92"/>
      <c r="AO269" s="92"/>
      <c r="AP269" s="92"/>
      <c r="AQ269" s="92"/>
      <c r="AR269" s="231"/>
    </row>
    <row r="270" spans="1:44">
      <c r="A270" s="223">
        <v>43726</v>
      </c>
      <c r="B270" s="224">
        <v>2.58502314814814</v>
      </c>
      <c r="C270" s="225">
        <v>1803</v>
      </c>
      <c r="D270" s="226">
        <v>1879</v>
      </c>
      <c r="E270" s="226">
        <v>1559</v>
      </c>
      <c r="F270" s="226">
        <v>3069</v>
      </c>
      <c r="G270" s="226">
        <v>1920</v>
      </c>
      <c r="H270" s="226">
        <v>2821</v>
      </c>
      <c r="I270" s="226">
        <v>2195</v>
      </c>
      <c r="J270" s="226">
        <v>3253</v>
      </c>
      <c r="K270" s="226">
        <v>3153</v>
      </c>
      <c r="L270" s="107">
        <f t="shared" ref="L270:P270" si="481">AVERAGE(C270:C272)</f>
        <v>1787</v>
      </c>
      <c r="M270" s="160">
        <f t="shared" si="481"/>
        <v>1659.3333333333333</v>
      </c>
      <c r="N270" s="160">
        <f t="shared" si="481"/>
        <v>2041</v>
      </c>
      <c r="O270" s="160">
        <f t="shared" si="481"/>
        <v>2466.3333333333335</v>
      </c>
      <c r="P270" s="160">
        <f t="shared" si="481"/>
        <v>1817.3333333333333</v>
      </c>
      <c r="Q270" s="160">
        <f t="shared" ref="Q270" si="482">AVERAGE(H270:H272)</f>
        <v>2298.3333333333335</v>
      </c>
      <c r="R270" s="160">
        <f t="shared" ref="R270" si="483">AVERAGE(I270:I272)</f>
        <v>2023.3333333333333</v>
      </c>
      <c r="S270" s="160">
        <f t="shared" ref="S270" si="484">AVERAGE(J270:J272)</f>
        <v>2645.6666666666665</v>
      </c>
      <c r="T270" s="160">
        <f t="shared" ref="T270" si="485">AVERAGE(K270:K272)</f>
        <v>2649.6666666666665</v>
      </c>
      <c r="U270" s="232">
        <f t="shared" ref="U270" si="486">AVERAGE(L270:T270)</f>
        <v>2154.2222222222226</v>
      </c>
      <c r="V270" s="57"/>
      <c r="W270" s="230"/>
      <c r="X270" s="230"/>
      <c r="Y270" s="230"/>
      <c r="Z270" s="230"/>
      <c r="AA270" s="230"/>
      <c r="AB270" s="230"/>
      <c r="AC270" s="230"/>
      <c r="AD270" s="230"/>
      <c r="AE270" s="230"/>
      <c r="AF270" s="230"/>
      <c r="AG270" s="92"/>
      <c r="AH270" s="92"/>
      <c r="AI270" s="92"/>
      <c r="AJ270" s="92"/>
      <c r="AK270" s="92"/>
      <c r="AL270" s="92"/>
      <c r="AM270" s="92"/>
      <c r="AN270" s="92"/>
      <c r="AO270" s="92"/>
      <c r="AP270" s="92"/>
      <c r="AQ270" s="92"/>
      <c r="AR270" s="231"/>
    </row>
    <row r="271" spans="1:44">
      <c r="A271" s="223">
        <v>43726</v>
      </c>
      <c r="B271" s="224">
        <v>2.5989120370370302</v>
      </c>
      <c r="C271" s="225">
        <v>1683</v>
      </c>
      <c r="D271" s="226">
        <v>1560</v>
      </c>
      <c r="E271" s="226">
        <v>1910</v>
      </c>
      <c r="F271" s="226">
        <v>2276</v>
      </c>
      <c r="G271" s="226">
        <v>1782</v>
      </c>
      <c r="H271" s="226">
        <v>2068</v>
      </c>
      <c r="I271" s="226">
        <v>1996</v>
      </c>
      <c r="J271" s="226">
        <v>2179</v>
      </c>
      <c r="K271" s="226">
        <v>2175</v>
      </c>
      <c r="L271" s="107"/>
      <c r="M271" s="160"/>
      <c r="N271" s="160"/>
      <c r="O271" s="160"/>
      <c r="P271" s="160"/>
      <c r="Q271" s="160"/>
      <c r="R271" s="160"/>
      <c r="S271" s="160"/>
      <c r="T271" s="160"/>
      <c r="U271" s="232">
        <f t="shared" ref="U271" si="487">STDEV(L270:T270)/SQRT(COUNT(L270:T270))</f>
        <v>125.18745203952314</v>
      </c>
      <c r="V271" s="57"/>
      <c r="W271" s="230"/>
      <c r="X271" s="230"/>
      <c r="Y271" s="230"/>
      <c r="Z271" s="230"/>
      <c r="AA271" s="230"/>
      <c r="AB271" s="230"/>
      <c r="AC271" s="230"/>
      <c r="AD271" s="230"/>
      <c r="AE271" s="230"/>
      <c r="AF271" s="230"/>
      <c r="AG271" s="92"/>
      <c r="AH271" s="92"/>
      <c r="AI271" s="92"/>
      <c r="AJ271" s="92"/>
      <c r="AK271" s="92"/>
      <c r="AL271" s="92"/>
      <c r="AM271" s="92"/>
      <c r="AN271" s="92"/>
      <c r="AO271" s="92"/>
      <c r="AP271" s="92"/>
      <c r="AQ271" s="92"/>
      <c r="AR271" s="231"/>
    </row>
    <row r="272" spans="1:44">
      <c r="A272" s="223">
        <v>43726</v>
      </c>
      <c r="B272" s="224">
        <v>2.6128009259259199</v>
      </c>
      <c r="C272" s="225">
        <v>1875</v>
      </c>
      <c r="D272" s="226">
        <v>1539</v>
      </c>
      <c r="E272" s="226">
        <v>2654</v>
      </c>
      <c r="F272" s="226">
        <v>2054</v>
      </c>
      <c r="G272" s="226">
        <v>1750</v>
      </c>
      <c r="H272" s="226">
        <v>2006</v>
      </c>
      <c r="I272" s="226">
        <v>1879</v>
      </c>
      <c r="J272" s="226">
        <v>2505</v>
      </c>
      <c r="K272" s="226">
        <v>2621</v>
      </c>
      <c r="L272" s="107"/>
      <c r="M272" s="160"/>
      <c r="N272" s="160"/>
      <c r="O272" s="160"/>
      <c r="P272" s="160"/>
      <c r="Q272" s="160"/>
      <c r="R272" s="160"/>
      <c r="S272" s="160"/>
      <c r="T272" s="160"/>
      <c r="U272" s="232"/>
      <c r="V272" s="57"/>
      <c r="W272" s="230"/>
      <c r="X272" s="230"/>
      <c r="Y272" s="230"/>
      <c r="Z272" s="230"/>
      <c r="AA272" s="230"/>
      <c r="AB272" s="230"/>
      <c r="AC272" s="230"/>
      <c r="AD272" s="230"/>
      <c r="AE272" s="230"/>
      <c r="AF272" s="230"/>
      <c r="AG272" s="92"/>
      <c r="AH272" s="92"/>
      <c r="AI272" s="92"/>
      <c r="AJ272" s="92"/>
      <c r="AK272" s="92"/>
      <c r="AL272" s="92"/>
      <c r="AM272" s="92"/>
      <c r="AN272" s="92"/>
      <c r="AO272" s="92"/>
      <c r="AP272" s="92"/>
      <c r="AQ272" s="92"/>
      <c r="AR272" s="231"/>
    </row>
    <row r="273" spans="1:44">
      <c r="A273" s="223">
        <v>43726</v>
      </c>
      <c r="B273" s="224">
        <v>2.6266898148148101</v>
      </c>
      <c r="C273" s="225">
        <v>1904</v>
      </c>
      <c r="D273" s="226">
        <v>1484</v>
      </c>
      <c r="E273" s="226">
        <v>1746</v>
      </c>
      <c r="F273" s="226">
        <v>2521</v>
      </c>
      <c r="G273" s="226">
        <v>1714</v>
      </c>
      <c r="H273" s="226">
        <v>1921</v>
      </c>
      <c r="I273" s="226">
        <v>2150</v>
      </c>
      <c r="J273" s="226">
        <v>2181</v>
      </c>
      <c r="K273" s="226">
        <v>2822</v>
      </c>
      <c r="L273" s="107">
        <f t="shared" ref="L273:P273" si="488">AVERAGE(C273:C275)</f>
        <v>2404.6666666666665</v>
      </c>
      <c r="M273" s="160">
        <f t="shared" si="488"/>
        <v>1818.6666666666667</v>
      </c>
      <c r="N273" s="160">
        <f t="shared" si="488"/>
        <v>1811.3333333333333</v>
      </c>
      <c r="O273" s="160">
        <f t="shared" si="488"/>
        <v>2440</v>
      </c>
      <c r="P273" s="160">
        <f t="shared" si="488"/>
        <v>2219.6666666666665</v>
      </c>
      <c r="Q273" s="160">
        <f t="shared" ref="Q273" si="489">AVERAGE(H273:H275)</f>
        <v>1958.6666666666667</v>
      </c>
      <c r="R273" s="160">
        <f t="shared" ref="R273" si="490">AVERAGE(I273:I275)</f>
        <v>2444</v>
      </c>
      <c r="S273" s="160">
        <f t="shared" ref="S273" si="491">AVERAGE(J273:J275)</f>
        <v>2473.6666666666665</v>
      </c>
      <c r="T273" s="160">
        <f t="shared" ref="T273" si="492">AVERAGE(K273:K275)</f>
        <v>2429.3333333333335</v>
      </c>
      <c r="U273" s="232">
        <f t="shared" ref="U273" si="493">AVERAGE(L273:T273)</f>
        <v>2222.2222222222217</v>
      </c>
      <c r="V273" s="57"/>
      <c r="W273" s="230"/>
      <c r="X273" s="230"/>
      <c r="Y273" s="230"/>
      <c r="Z273" s="230"/>
      <c r="AA273" s="230"/>
      <c r="AB273" s="230"/>
      <c r="AC273" s="230"/>
      <c r="AD273" s="230"/>
      <c r="AE273" s="230"/>
      <c r="AF273" s="230"/>
      <c r="AG273" s="92"/>
      <c r="AH273" s="92"/>
      <c r="AI273" s="92"/>
      <c r="AJ273" s="92"/>
      <c r="AK273" s="92"/>
      <c r="AL273" s="92"/>
      <c r="AM273" s="92"/>
      <c r="AN273" s="92"/>
      <c r="AO273" s="92"/>
      <c r="AP273" s="92"/>
      <c r="AQ273" s="92"/>
      <c r="AR273" s="231"/>
    </row>
    <row r="274" spans="1:44">
      <c r="A274" s="223">
        <v>43726</v>
      </c>
      <c r="B274" s="224">
        <v>2.6405787037036998</v>
      </c>
      <c r="C274" s="225">
        <v>2509</v>
      </c>
      <c r="D274" s="226">
        <v>2339</v>
      </c>
      <c r="E274" s="226">
        <v>1901</v>
      </c>
      <c r="F274" s="226">
        <v>2804</v>
      </c>
      <c r="G274" s="226">
        <v>2002</v>
      </c>
      <c r="H274" s="226">
        <v>2111</v>
      </c>
      <c r="I274" s="226">
        <v>3190</v>
      </c>
      <c r="J274" s="226">
        <v>2062</v>
      </c>
      <c r="K274" s="226">
        <v>2083</v>
      </c>
      <c r="L274" s="107"/>
      <c r="M274" s="160"/>
      <c r="N274" s="160"/>
      <c r="O274" s="160"/>
      <c r="P274" s="160"/>
      <c r="Q274" s="160"/>
      <c r="R274" s="160"/>
      <c r="S274" s="160"/>
      <c r="T274" s="160"/>
      <c r="U274" s="232">
        <f t="shared" ref="U274" si="494">STDEV(L273:T273)/SQRT(COUNT(L273:T273))</f>
        <v>94.072420880779632</v>
      </c>
      <c r="V274" s="57"/>
      <c r="W274" s="230"/>
      <c r="X274" s="230"/>
      <c r="Y274" s="230"/>
      <c r="Z274" s="230"/>
      <c r="AA274" s="230"/>
      <c r="AB274" s="230"/>
      <c r="AC274" s="230"/>
      <c r="AD274" s="230"/>
      <c r="AE274" s="230"/>
      <c r="AF274" s="230"/>
      <c r="AG274" s="92"/>
      <c r="AH274" s="92"/>
      <c r="AI274" s="92"/>
      <c r="AJ274" s="92"/>
      <c r="AK274" s="92"/>
      <c r="AL274" s="92"/>
      <c r="AM274" s="92"/>
      <c r="AN274" s="92"/>
      <c r="AO274" s="92"/>
      <c r="AP274" s="92"/>
      <c r="AQ274" s="92"/>
      <c r="AR274" s="231"/>
    </row>
    <row r="275" spans="1:44">
      <c r="A275" s="223">
        <v>43726</v>
      </c>
      <c r="B275" s="235">
        <v>2.65446759259259</v>
      </c>
      <c r="C275" s="225">
        <v>2801</v>
      </c>
      <c r="D275" s="226">
        <v>1633</v>
      </c>
      <c r="E275" s="226">
        <v>1787</v>
      </c>
      <c r="F275" s="226">
        <v>1995</v>
      </c>
      <c r="G275" s="226">
        <v>2943</v>
      </c>
      <c r="H275" s="226">
        <v>1844</v>
      </c>
      <c r="I275" s="226">
        <v>1992</v>
      </c>
      <c r="J275" s="226">
        <v>3178</v>
      </c>
      <c r="K275" s="237">
        <v>2383</v>
      </c>
      <c r="L275" s="107"/>
      <c r="M275" s="160"/>
      <c r="N275" s="160"/>
      <c r="O275" s="160"/>
      <c r="P275" s="160"/>
      <c r="Q275" s="160"/>
      <c r="R275" s="160"/>
      <c r="S275" s="160"/>
      <c r="T275" s="160"/>
      <c r="U275" s="232"/>
      <c r="V275" s="57"/>
      <c r="W275" s="230"/>
      <c r="X275" s="230"/>
      <c r="Y275" s="230"/>
      <c r="Z275" s="230"/>
      <c r="AA275" s="230"/>
      <c r="AB275" s="230"/>
      <c r="AC275" s="230"/>
      <c r="AD275" s="230"/>
      <c r="AE275" s="230"/>
      <c r="AF275" s="230"/>
      <c r="AG275" s="92"/>
      <c r="AH275" s="92"/>
      <c r="AI275" s="92"/>
      <c r="AJ275" s="92"/>
      <c r="AK275" s="92"/>
      <c r="AL275" s="92"/>
      <c r="AM275" s="92"/>
      <c r="AN275" s="92"/>
      <c r="AO275" s="92"/>
      <c r="AP275" s="92"/>
      <c r="AQ275" s="92"/>
      <c r="AR275" s="231"/>
    </row>
    <row r="276" spans="1:44">
      <c r="A276" s="223">
        <v>43726</v>
      </c>
      <c r="B276" s="235">
        <v>1.66835648148148</v>
      </c>
      <c r="C276" s="238">
        <v>2807</v>
      </c>
      <c r="D276" s="238">
        <v>2240</v>
      </c>
      <c r="E276" s="238">
        <v>1706</v>
      </c>
      <c r="F276" s="238">
        <v>2103</v>
      </c>
      <c r="G276" s="238">
        <v>1982</v>
      </c>
      <c r="H276" s="238">
        <v>1844</v>
      </c>
      <c r="I276" s="238">
        <v>1852</v>
      </c>
      <c r="J276" s="238">
        <v>3540</v>
      </c>
      <c r="K276" s="239">
        <v>3416</v>
      </c>
      <c r="L276" s="107">
        <f t="shared" ref="L276:P276" si="495">AVERAGE(C276:C278)</f>
        <v>2326.6666666666665</v>
      </c>
      <c r="M276" s="160">
        <f t="shared" si="495"/>
        <v>2084.6666666666665</v>
      </c>
      <c r="N276" s="160">
        <f t="shared" si="495"/>
        <v>1985.3333333333333</v>
      </c>
      <c r="O276" s="160">
        <f t="shared" si="495"/>
        <v>2336</v>
      </c>
      <c r="P276" s="160">
        <f t="shared" si="495"/>
        <v>2269.6666666666665</v>
      </c>
      <c r="Q276" s="160">
        <f t="shared" ref="Q276" si="496">AVERAGE(H276:H278)</f>
        <v>2618.3333333333335</v>
      </c>
      <c r="R276" s="160">
        <f t="shared" ref="R276" si="497">AVERAGE(I276:I278)</f>
        <v>2282.3333333333335</v>
      </c>
      <c r="S276" s="160">
        <f t="shared" ref="S276" si="498">AVERAGE(J276:J278)</f>
        <v>3223.6666666666665</v>
      </c>
      <c r="T276" s="160">
        <f t="shared" ref="T276" si="499">AVERAGE(K276:K278)</f>
        <v>2968.6666666666665</v>
      </c>
      <c r="U276" s="232">
        <f t="shared" ref="U276" si="500">AVERAGE(L276:T276)</f>
        <v>2455.0370370370374</v>
      </c>
    </row>
    <row r="277" spans="1:44">
      <c r="A277" s="223">
        <v>43726</v>
      </c>
      <c r="B277" s="235">
        <v>1.6822453703703699</v>
      </c>
      <c r="C277" s="238">
        <v>1684</v>
      </c>
      <c r="D277" s="238">
        <v>1466</v>
      </c>
      <c r="E277" s="238">
        <v>2179</v>
      </c>
      <c r="F277" s="238">
        <v>1948</v>
      </c>
      <c r="G277" s="238">
        <v>2469</v>
      </c>
      <c r="H277" s="238">
        <v>3078</v>
      </c>
      <c r="I277" s="238">
        <v>1809</v>
      </c>
      <c r="J277" s="238">
        <v>2726</v>
      </c>
      <c r="K277" s="239">
        <v>3541</v>
      </c>
      <c r="L277" s="107"/>
      <c r="M277" s="160"/>
      <c r="N277" s="160"/>
      <c r="O277" s="160"/>
      <c r="P277" s="160"/>
      <c r="Q277" s="160"/>
      <c r="R277" s="160"/>
      <c r="S277" s="160"/>
      <c r="T277" s="160"/>
      <c r="U277" s="232">
        <f t="shared" ref="U277" si="501">STDEV(L276:T276)/SQRT(COUNT(L276:T276))</f>
        <v>136.11197782540802</v>
      </c>
    </row>
    <row r="278" spans="1:44">
      <c r="A278" s="223">
        <v>43726</v>
      </c>
      <c r="B278" s="235">
        <v>1.6961342592592601</v>
      </c>
      <c r="C278" s="238">
        <v>2489</v>
      </c>
      <c r="D278" s="238">
        <v>2548</v>
      </c>
      <c r="E278" s="238">
        <v>2071</v>
      </c>
      <c r="F278" s="238">
        <v>2957</v>
      </c>
      <c r="G278" s="238">
        <v>2358</v>
      </c>
      <c r="H278" s="238">
        <v>2933</v>
      </c>
      <c r="I278" s="238">
        <v>3186</v>
      </c>
      <c r="J278" s="238">
        <v>3405</v>
      </c>
      <c r="K278" s="239">
        <v>1949</v>
      </c>
      <c r="L278" s="107"/>
      <c r="M278" s="160"/>
      <c r="N278" s="160"/>
      <c r="O278" s="160"/>
      <c r="P278" s="160"/>
      <c r="Q278" s="160"/>
      <c r="R278" s="160"/>
      <c r="S278" s="160"/>
      <c r="T278" s="160"/>
      <c r="U278" s="232"/>
    </row>
    <row r="279" spans="1:44">
      <c r="A279" s="223">
        <v>43726</v>
      </c>
      <c r="B279" s="235">
        <v>1.71002314814814</v>
      </c>
      <c r="C279" s="238">
        <v>2451</v>
      </c>
      <c r="D279" s="238">
        <v>2883</v>
      </c>
      <c r="E279" s="238">
        <v>2152</v>
      </c>
      <c r="F279" s="238">
        <v>1784</v>
      </c>
      <c r="G279" s="238">
        <v>2770</v>
      </c>
      <c r="H279" s="238">
        <v>2323</v>
      </c>
      <c r="I279" s="238">
        <v>3251</v>
      </c>
      <c r="J279" s="238">
        <v>3211</v>
      </c>
      <c r="K279" s="239">
        <v>3304</v>
      </c>
      <c r="L279" s="107">
        <f t="shared" ref="L279:P279" si="502">AVERAGE(C279:C281)</f>
        <v>2322</v>
      </c>
      <c r="M279" s="160">
        <f t="shared" si="502"/>
        <v>2685.6666666666665</v>
      </c>
      <c r="N279" s="160">
        <f t="shared" si="502"/>
        <v>2178</v>
      </c>
      <c r="O279" s="160">
        <f t="shared" si="502"/>
        <v>2101.6666666666665</v>
      </c>
      <c r="P279" s="160">
        <f t="shared" si="502"/>
        <v>2521</v>
      </c>
      <c r="Q279" s="160">
        <f t="shared" ref="Q279" si="503">AVERAGE(H279:H281)</f>
        <v>2442.3333333333335</v>
      </c>
      <c r="R279" s="160">
        <f t="shared" ref="R279" si="504">AVERAGE(I279:I281)</f>
        <v>2729.3333333333335</v>
      </c>
      <c r="S279" s="160">
        <f t="shared" ref="S279" si="505">AVERAGE(J279:J281)</f>
        <v>2510</v>
      </c>
      <c r="T279" s="160">
        <f t="shared" ref="T279" si="506">AVERAGE(K279:K281)</f>
        <v>2716</v>
      </c>
      <c r="U279" s="232">
        <f t="shared" ref="U279" si="507">AVERAGE(L279:T279)</f>
        <v>2467.3333333333335</v>
      </c>
    </row>
    <row r="280" spans="1:44">
      <c r="A280" s="223">
        <v>43726</v>
      </c>
      <c r="B280" s="235">
        <v>1.72391203703704</v>
      </c>
      <c r="C280" s="238">
        <v>2029</v>
      </c>
      <c r="D280" s="238">
        <v>2843</v>
      </c>
      <c r="E280" s="238">
        <v>2034</v>
      </c>
      <c r="F280" s="238">
        <v>1819</v>
      </c>
      <c r="G280" s="238">
        <v>2637</v>
      </c>
      <c r="H280" s="238">
        <v>2004</v>
      </c>
      <c r="I280" s="238">
        <v>1890</v>
      </c>
      <c r="J280" s="238">
        <v>2075</v>
      </c>
      <c r="K280" s="239">
        <v>2329</v>
      </c>
      <c r="L280" s="107"/>
      <c r="M280" s="160"/>
      <c r="N280" s="160"/>
      <c r="O280" s="160"/>
      <c r="P280" s="160"/>
      <c r="Q280" s="160"/>
      <c r="R280" s="160"/>
      <c r="S280" s="160"/>
      <c r="T280" s="160"/>
      <c r="U280" s="232">
        <f t="shared" ref="U280" si="508">STDEV(L279:T279)/SQRT(COUNT(L279:T279))</f>
        <v>76.55986925437449</v>
      </c>
    </row>
    <row r="281" spans="1:44">
      <c r="A281" s="223">
        <v>43726</v>
      </c>
      <c r="B281" s="235">
        <v>1.7378009259259199</v>
      </c>
      <c r="C281" s="238">
        <v>2486</v>
      </c>
      <c r="D281" s="238">
        <v>2331</v>
      </c>
      <c r="E281" s="238">
        <v>2348</v>
      </c>
      <c r="F281" s="238">
        <v>2702</v>
      </c>
      <c r="G281" s="238">
        <v>2156</v>
      </c>
      <c r="H281" s="238">
        <v>3000</v>
      </c>
      <c r="I281" s="238">
        <v>3047</v>
      </c>
      <c r="J281" s="238">
        <v>2244</v>
      </c>
      <c r="K281" s="239">
        <v>2515</v>
      </c>
      <c r="L281" s="107"/>
      <c r="M281" s="160"/>
      <c r="N281" s="160"/>
      <c r="O281" s="160"/>
      <c r="P281" s="160"/>
      <c r="Q281" s="160"/>
      <c r="R281" s="160"/>
      <c r="S281" s="160"/>
      <c r="T281" s="160"/>
      <c r="U281" s="232"/>
    </row>
    <row r="282" spans="1:44">
      <c r="A282" s="233">
        <v>43726</v>
      </c>
      <c r="B282" s="240">
        <v>1.7516898148148099</v>
      </c>
      <c r="C282" s="238">
        <v>2395</v>
      </c>
      <c r="D282" s="238">
        <v>2486</v>
      </c>
      <c r="E282" s="238">
        <v>2130</v>
      </c>
      <c r="F282" s="238">
        <v>2795</v>
      </c>
      <c r="G282" s="238">
        <v>2915</v>
      </c>
      <c r="H282" s="238">
        <v>2745</v>
      </c>
      <c r="I282" s="238">
        <v>3142</v>
      </c>
      <c r="J282" s="238">
        <v>2695</v>
      </c>
      <c r="K282" s="239">
        <v>2560</v>
      </c>
      <c r="L282" s="107">
        <f t="shared" ref="L282:P282" si="509">AVERAGE(C282:C284)</f>
        <v>2433.3333333333335</v>
      </c>
      <c r="M282" s="160">
        <f t="shared" si="509"/>
        <v>2178.6666666666665</v>
      </c>
      <c r="N282" s="160">
        <f t="shared" si="509"/>
        <v>2245</v>
      </c>
      <c r="O282" s="160">
        <f t="shared" si="509"/>
        <v>3005.3333333333335</v>
      </c>
      <c r="P282" s="160">
        <f t="shared" si="509"/>
        <v>3054.6666666666665</v>
      </c>
      <c r="Q282" s="160">
        <f t="shared" ref="Q282" si="510">AVERAGE(H282:H284)</f>
        <v>2550.3333333333335</v>
      </c>
      <c r="R282" s="160">
        <f t="shared" ref="R282" si="511">AVERAGE(I282:I284)</f>
        <v>2609.3333333333335</v>
      </c>
      <c r="S282" s="160">
        <f t="shared" ref="S282" si="512">AVERAGE(J282:J284)</f>
        <v>2958.3333333333335</v>
      </c>
      <c r="T282" s="160">
        <f t="shared" ref="T282" si="513">AVERAGE(K282:K284)</f>
        <v>2587.3333333333335</v>
      </c>
      <c r="U282" s="232">
        <f t="shared" ref="U282" si="514">AVERAGE(L282:T282)</f>
        <v>2624.7037037037035</v>
      </c>
    </row>
    <row r="283" spans="1:44">
      <c r="A283" s="233">
        <v>43726</v>
      </c>
      <c r="B283" s="240">
        <v>1.7655787037037001</v>
      </c>
      <c r="C283" s="238">
        <v>2580</v>
      </c>
      <c r="D283" s="238">
        <v>1963</v>
      </c>
      <c r="E283" s="238">
        <v>2380</v>
      </c>
      <c r="F283" s="238">
        <v>2957</v>
      </c>
      <c r="G283" s="238">
        <v>3012</v>
      </c>
      <c r="H283" s="238">
        <v>2461</v>
      </c>
      <c r="I283" s="238">
        <v>2381</v>
      </c>
      <c r="J283" s="238">
        <v>3413</v>
      </c>
      <c r="K283" s="239">
        <v>2491</v>
      </c>
      <c r="L283" s="107"/>
      <c r="M283" s="160"/>
      <c r="N283" s="160"/>
      <c r="O283" s="160"/>
      <c r="P283" s="160"/>
      <c r="Q283" s="160"/>
      <c r="R283" s="160"/>
      <c r="S283" s="160"/>
      <c r="T283" s="160"/>
      <c r="U283" s="232">
        <f t="shared" ref="U283" si="515">STDEV(L282:T282)/SQRT(COUNT(L282:T282))</f>
        <v>107.23585757348195</v>
      </c>
    </row>
    <row r="284" spans="1:44">
      <c r="A284" s="233">
        <v>43726</v>
      </c>
      <c r="B284" s="240">
        <v>1.77946759259259</v>
      </c>
      <c r="C284" s="238">
        <v>2325</v>
      </c>
      <c r="D284" s="238">
        <v>2087</v>
      </c>
      <c r="E284" s="238">
        <v>2225</v>
      </c>
      <c r="F284" s="238">
        <v>3264</v>
      </c>
      <c r="G284" s="238">
        <v>3237</v>
      </c>
      <c r="H284" s="238">
        <v>2445</v>
      </c>
      <c r="I284" s="238">
        <v>2305</v>
      </c>
      <c r="J284" s="238">
        <v>2767</v>
      </c>
      <c r="K284" s="239">
        <v>2711</v>
      </c>
      <c r="L284" s="107"/>
      <c r="M284" s="160"/>
      <c r="N284" s="160"/>
      <c r="O284" s="160"/>
      <c r="P284" s="160"/>
      <c r="Q284" s="160"/>
      <c r="R284" s="160"/>
      <c r="S284" s="160"/>
      <c r="T284" s="160"/>
      <c r="U284" s="232"/>
    </row>
    <row r="285" spans="1:44">
      <c r="A285" s="233">
        <v>43726</v>
      </c>
      <c r="B285" s="240">
        <v>1.79335648148148</v>
      </c>
      <c r="C285" s="238">
        <v>3116</v>
      </c>
      <c r="D285" s="238">
        <v>2237</v>
      </c>
      <c r="E285" s="238">
        <v>2511</v>
      </c>
      <c r="F285" s="238">
        <v>3098</v>
      </c>
      <c r="G285" s="238">
        <v>2894</v>
      </c>
      <c r="H285" s="238">
        <v>3355</v>
      </c>
      <c r="I285" s="238">
        <v>3270</v>
      </c>
      <c r="J285" s="238">
        <v>2684</v>
      </c>
      <c r="K285" s="239">
        <v>2750</v>
      </c>
      <c r="L285" s="107">
        <f t="shared" ref="L285:P285" si="516">AVERAGE(C285:C287)</f>
        <v>2773.3333333333335</v>
      </c>
      <c r="M285" s="160">
        <f t="shared" si="516"/>
        <v>2169</v>
      </c>
      <c r="N285" s="160">
        <f t="shared" si="516"/>
        <v>2692.3333333333335</v>
      </c>
      <c r="O285" s="160">
        <f t="shared" si="516"/>
        <v>3093.6666666666665</v>
      </c>
      <c r="P285" s="160">
        <f t="shared" si="516"/>
        <v>2645</v>
      </c>
      <c r="Q285" s="160">
        <f t="shared" ref="Q285" si="517">AVERAGE(H285:H287)</f>
        <v>3058.3333333333335</v>
      </c>
      <c r="R285" s="160">
        <f t="shared" ref="R285" si="518">AVERAGE(I285:I287)</f>
        <v>2911.3333333333335</v>
      </c>
      <c r="S285" s="160">
        <f t="shared" ref="S285" si="519">AVERAGE(J285:J287)</f>
        <v>3065</v>
      </c>
      <c r="T285" s="160">
        <f t="shared" ref="T285" si="520">AVERAGE(K285:K287)</f>
        <v>3110.6666666666665</v>
      </c>
      <c r="U285" s="232">
        <f t="shared" ref="U285" si="521">AVERAGE(L285:T285)</f>
        <v>2835.4074074074074</v>
      </c>
    </row>
    <row r="286" spans="1:44">
      <c r="A286" s="233">
        <v>43726</v>
      </c>
      <c r="B286" s="240">
        <v>1.8072453703703699</v>
      </c>
      <c r="C286" s="238">
        <v>2769</v>
      </c>
      <c r="D286" s="238">
        <v>1948</v>
      </c>
      <c r="E286" s="238">
        <v>3044</v>
      </c>
      <c r="F286" s="238">
        <v>2862</v>
      </c>
      <c r="G286" s="238">
        <v>2397</v>
      </c>
      <c r="H286" s="238">
        <v>3449</v>
      </c>
      <c r="I286" s="238">
        <v>2639</v>
      </c>
      <c r="J286" s="238">
        <v>2609</v>
      </c>
      <c r="K286" s="239">
        <v>2586</v>
      </c>
      <c r="L286" s="107"/>
      <c r="M286" s="160"/>
      <c r="N286" s="160"/>
      <c r="O286" s="160"/>
      <c r="P286" s="160"/>
      <c r="Q286" s="160"/>
      <c r="R286" s="160"/>
      <c r="S286" s="160"/>
      <c r="T286" s="160"/>
      <c r="U286" s="232">
        <f t="shared" ref="U286" si="522">STDEV(L285:T285)/SQRT(COUNT(L285:T285))</f>
        <v>102.42315363504731</v>
      </c>
    </row>
    <row r="287" spans="1:44">
      <c r="A287" s="233">
        <v>43726</v>
      </c>
      <c r="B287" s="240">
        <v>1.8211342592592601</v>
      </c>
      <c r="C287" s="238">
        <v>2435</v>
      </c>
      <c r="D287" s="238">
        <v>2322</v>
      </c>
      <c r="E287" s="238">
        <v>2522</v>
      </c>
      <c r="F287" s="238">
        <v>3321</v>
      </c>
      <c r="G287" s="238">
        <v>2644</v>
      </c>
      <c r="H287" s="238">
        <v>2371</v>
      </c>
      <c r="I287" s="238">
        <v>2825</v>
      </c>
      <c r="J287" s="238">
        <v>3902</v>
      </c>
      <c r="K287" s="239">
        <v>3996</v>
      </c>
      <c r="L287" s="107"/>
      <c r="M287" s="160"/>
      <c r="N287" s="160"/>
      <c r="O287" s="160"/>
      <c r="P287" s="160"/>
      <c r="Q287" s="160"/>
      <c r="R287" s="160"/>
      <c r="S287" s="160"/>
      <c r="T287" s="160"/>
      <c r="U287" s="232"/>
    </row>
    <row r="288" spans="1:44">
      <c r="A288" s="233">
        <v>43726</v>
      </c>
      <c r="B288" s="240">
        <v>1.83502314814815</v>
      </c>
      <c r="C288" s="238">
        <v>2955</v>
      </c>
      <c r="D288" s="238">
        <v>1959</v>
      </c>
      <c r="E288" s="238">
        <v>2715</v>
      </c>
      <c r="F288" s="238">
        <v>3158</v>
      </c>
      <c r="G288" s="238">
        <v>3133</v>
      </c>
      <c r="H288" s="238">
        <v>3715</v>
      </c>
      <c r="I288" s="238">
        <v>3115</v>
      </c>
      <c r="J288" s="238">
        <v>2965</v>
      </c>
      <c r="K288" s="239">
        <v>4054</v>
      </c>
      <c r="L288" s="107">
        <f t="shared" ref="L288:P288" si="523">AVERAGE(C288:C290)</f>
        <v>3250</v>
      </c>
      <c r="M288" s="160">
        <f t="shared" si="523"/>
        <v>2137.6666666666665</v>
      </c>
      <c r="N288" s="160">
        <f t="shared" si="523"/>
        <v>2748</v>
      </c>
      <c r="O288" s="160">
        <f t="shared" si="523"/>
        <v>2852.6666666666665</v>
      </c>
      <c r="P288" s="160">
        <f t="shared" si="523"/>
        <v>2964</v>
      </c>
      <c r="Q288" s="160">
        <f t="shared" ref="Q288" si="524">AVERAGE(H288:H290)</f>
        <v>3570.3333333333335</v>
      </c>
      <c r="R288" s="160">
        <f t="shared" ref="R288" si="525">AVERAGE(I288:I290)</f>
        <v>3062</v>
      </c>
      <c r="S288" s="160">
        <f t="shared" ref="S288" si="526">AVERAGE(J288:J290)</f>
        <v>3061</v>
      </c>
      <c r="T288" s="160">
        <f t="shared" ref="T288" si="527">AVERAGE(K288:K290)</f>
        <v>3820</v>
      </c>
      <c r="U288" s="232">
        <f t="shared" ref="U288" si="528">AVERAGE(L288:T288)</f>
        <v>3051.7407407407404</v>
      </c>
    </row>
    <row r="289" spans="1:21">
      <c r="A289" s="233">
        <v>43726</v>
      </c>
      <c r="B289" s="240">
        <v>1.84891203703703</v>
      </c>
      <c r="C289" s="238">
        <v>3411</v>
      </c>
      <c r="D289" s="238">
        <v>1950</v>
      </c>
      <c r="E289" s="238">
        <v>2408</v>
      </c>
      <c r="F289" s="238">
        <v>2506</v>
      </c>
      <c r="G289" s="238">
        <v>3579</v>
      </c>
      <c r="H289" s="238">
        <v>3703</v>
      </c>
      <c r="I289" s="238">
        <v>2800</v>
      </c>
      <c r="J289" s="238">
        <v>3343</v>
      </c>
      <c r="K289" s="239">
        <v>3559</v>
      </c>
      <c r="L289" s="107"/>
      <c r="M289" s="160"/>
      <c r="N289" s="160"/>
      <c r="O289" s="160"/>
      <c r="P289" s="160"/>
      <c r="Q289" s="160"/>
      <c r="R289" s="160"/>
      <c r="S289" s="160"/>
      <c r="T289" s="160"/>
      <c r="U289" s="232">
        <f t="shared" ref="U289" si="529">STDEV(L288:T288)/SQRT(COUNT(L288:T288))</f>
        <v>161.32167062392668</v>
      </c>
    </row>
    <row r="290" spans="1:21">
      <c r="A290" s="233">
        <v>43726</v>
      </c>
      <c r="B290" s="240">
        <v>1.8628009259259199</v>
      </c>
      <c r="C290" s="238">
        <v>3384</v>
      </c>
      <c r="D290" s="238">
        <v>2504</v>
      </c>
      <c r="E290" s="238">
        <v>3121</v>
      </c>
      <c r="F290" s="238">
        <v>2894</v>
      </c>
      <c r="G290" s="238">
        <v>2180</v>
      </c>
      <c r="H290" s="238">
        <v>3293</v>
      </c>
      <c r="I290" s="238">
        <v>3271</v>
      </c>
      <c r="J290" s="238">
        <v>2875</v>
      </c>
      <c r="K290" s="239">
        <v>3847</v>
      </c>
      <c r="L290" s="107"/>
      <c r="M290" s="160"/>
      <c r="N290" s="160"/>
      <c r="O290" s="160"/>
      <c r="P290" s="160"/>
      <c r="Q290" s="160"/>
      <c r="R290" s="160"/>
      <c r="S290" s="160"/>
      <c r="T290" s="160"/>
      <c r="U290" s="232"/>
    </row>
    <row r="291" spans="1:21">
      <c r="A291" s="233">
        <v>43726</v>
      </c>
      <c r="B291" s="240">
        <v>1.8766898148148099</v>
      </c>
      <c r="C291" s="238">
        <v>3212</v>
      </c>
      <c r="D291" s="238">
        <v>1803</v>
      </c>
      <c r="E291" s="238">
        <v>1965</v>
      </c>
      <c r="F291" s="238">
        <v>3748</v>
      </c>
      <c r="G291" s="238">
        <v>2738</v>
      </c>
      <c r="H291" s="238">
        <v>2626</v>
      </c>
      <c r="I291" s="238">
        <v>2926</v>
      </c>
      <c r="J291" s="238">
        <v>2807</v>
      </c>
      <c r="K291" s="239">
        <v>3929</v>
      </c>
      <c r="L291" s="107">
        <f t="shared" ref="L291:P291" si="530">AVERAGE(C291:C293)</f>
        <v>2579.3333333333335</v>
      </c>
      <c r="M291" s="160">
        <f t="shared" si="530"/>
        <v>1836.3333333333333</v>
      </c>
      <c r="N291" s="160">
        <f t="shared" si="530"/>
        <v>2200.6666666666665</v>
      </c>
      <c r="O291" s="160">
        <f t="shared" si="530"/>
        <v>3330.6666666666665</v>
      </c>
      <c r="P291" s="160">
        <f t="shared" si="530"/>
        <v>2618.6666666666665</v>
      </c>
      <c r="Q291" s="160">
        <f t="shared" ref="Q291" si="531">AVERAGE(H291:H293)</f>
        <v>3087.3333333333335</v>
      </c>
      <c r="R291" s="160">
        <f t="shared" ref="R291" si="532">AVERAGE(I291:I293)</f>
        <v>2945.6666666666665</v>
      </c>
      <c r="S291" s="160">
        <f t="shared" ref="S291" si="533">AVERAGE(J291:J293)</f>
        <v>2846</v>
      </c>
      <c r="T291" s="160">
        <f t="shared" ref="T291" si="534">AVERAGE(K291:K293)</f>
        <v>3115</v>
      </c>
      <c r="U291" s="232">
        <f t="shared" ref="U291" si="535">AVERAGE(L291:T291)</f>
        <v>2728.8518518518522</v>
      </c>
    </row>
    <row r="292" spans="1:21">
      <c r="A292" s="233">
        <v>43726</v>
      </c>
      <c r="B292" s="240">
        <v>1.8905787037037001</v>
      </c>
      <c r="C292" s="238">
        <v>2350</v>
      </c>
      <c r="D292" s="238">
        <v>1607</v>
      </c>
      <c r="E292" s="238">
        <v>1949</v>
      </c>
      <c r="F292" s="238">
        <v>2982</v>
      </c>
      <c r="G292" s="238">
        <v>2773</v>
      </c>
      <c r="H292" s="238">
        <v>3119</v>
      </c>
      <c r="I292" s="238">
        <v>2847</v>
      </c>
      <c r="J292" s="238">
        <v>3098</v>
      </c>
      <c r="K292" s="239">
        <v>2477</v>
      </c>
      <c r="L292" s="107"/>
      <c r="M292" s="160"/>
      <c r="N292" s="160"/>
      <c r="O292" s="160"/>
      <c r="P292" s="160"/>
      <c r="Q292" s="160"/>
      <c r="R292" s="160"/>
      <c r="S292" s="160"/>
      <c r="T292" s="160"/>
      <c r="U292" s="232">
        <f t="shared" ref="U292" si="536">STDEV(L291:T291)/SQRT(COUNT(L291:T291))</f>
        <v>158.5786803886312</v>
      </c>
    </row>
    <row r="293" spans="1:21">
      <c r="A293" s="233">
        <v>43726</v>
      </c>
      <c r="B293" s="240">
        <v>1.90446759259259</v>
      </c>
      <c r="C293" s="238">
        <v>2176</v>
      </c>
      <c r="D293" s="238">
        <v>2099</v>
      </c>
      <c r="E293" s="238">
        <v>2688</v>
      </c>
      <c r="F293" s="238">
        <v>3262</v>
      </c>
      <c r="G293" s="238">
        <v>2345</v>
      </c>
      <c r="H293" s="238">
        <v>3517</v>
      </c>
      <c r="I293" s="238">
        <v>3064</v>
      </c>
      <c r="J293" s="238">
        <v>2633</v>
      </c>
      <c r="K293" s="239">
        <v>2939</v>
      </c>
      <c r="L293" s="107"/>
      <c r="M293" s="160"/>
      <c r="N293" s="160"/>
      <c r="O293" s="160"/>
      <c r="P293" s="160"/>
      <c r="Q293" s="160"/>
      <c r="R293" s="160"/>
      <c r="S293" s="160"/>
      <c r="T293" s="160"/>
      <c r="U293" s="232"/>
    </row>
    <row r="294" spans="1:21">
      <c r="A294" s="233">
        <v>43726</v>
      </c>
      <c r="B294" s="240">
        <v>1.91835648148148</v>
      </c>
      <c r="C294" s="238">
        <v>2929</v>
      </c>
      <c r="D294" s="238">
        <v>1789</v>
      </c>
      <c r="E294" s="238">
        <v>2204</v>
      </c>
      <c r="F294" s="238">
        <v>3457</v>
      </c>
      <c r="G294" s="238">
        <v>3078</v>
      </c>
      <c r="H294" s="238">
        <v>3475</v>
      </c>
      <c r="I294" s="238">
        <v>3424</v>
      </c>
      <c r="J294" s="238">
        <v>4324</v>
      </c>
      <c r="K294" s="239">
        <v>2922</v>
      </c>
      <c r="L294" s="107">
        <f t="shared" ref="L294:P294" si="537">AVERAGE(C294:C296)</f>
        <v>2937</v>
      </c>
      <c r="M294" s="160">
        <f t="shared" si="537"/>
        <v>2200.6666666666665</v>
      </c>
      <c r="N294" s="160">
        <f t="shared" si="537"/>
        <v>2326</v>
      </c>
      <c r="O294" s="160">
        <f t="shared" si="537"/>
        <v>3192</v>
      </c>
      <c r="P294" s="160">
        <f t="shared" si="537"/>
        <v>2996.3333333333335</v>
      </c>
      <c r="Q294" s="160">
        <f t="shared" ref="Q294" si="538">AVERAGE(H294:H296)</f>
        <v>2823</v>
      </c>
      <c r="R294" s="160">
        <f t="shared" ref="R294" si="539">AVERAGE(I294:I296)</f>
        <v>3139.6666666666665</v>
      </c>
      <c r="S294" s="160">
        <f t="shared" ref="S294" si="540">AVERAGE(J294:J296)</f>
        <v>3409.6666666666665</v>
      </c>
      <c r="T294" s="160">
        <f t="shared" ref="T294" si="541">AVERAGE(K294:K296)</f>
        <v>3621</v>
      </c>
      <c r="U294" s="232">
        <f t="shared" ref="U294" si="542">AVERAGE(L294:T294)</f>
        <v>2960.5925925925931</v>
      </c>
    </row>
    <row r="295" spans="1:21">
      <c r="A295" s="233">
        <v>43726</v>
      </c>
      <c r="B295" s="240">
        <v>1.9322453703703699</v>
      </c>
      <c r="C295" s="238">
        <v>2814</v>
      </c>
      <c r="D295" s="238">
        <v>2552</v>
      </c>
      <c r="E295" s="238">
        <v>2851</v>
      </c>
      <c r="F295" s="238">
        <v>3132</v>
      </c>
      <c r="G295" s="238">
        <v>2578</v>
      </c>
      <c r="H295" s="238">
        <v>2604</v>
      </c>
      <c r="I295" s="238">
        <v>3237</v>
      </c>
      <c r="J295" s="238">
        <v>3196</v>
      </c>
      <c r="K295" s="239">
        <v>4131</v>
      </c>
      <c r="L295" s="107"/>
      <c r="M295" s="160"/>
      <c r="N295" s="160"/>
      <c r="O295" s="160"/>
      <c r="P295" s="160"/>
      <c r="Q295" s="160"/>
      <c r="R295" s="160"/>
      <c r="S295" s="160"/>
      <c r="T295" s="160"/>
      <c r="U295" s="232">
        <f t="shared" ref="U295" si="543">STDEV(L294:T294)/SQRT(COUNT(L294:T294))</f>
        <v>154.7571253049351</v>
      </c>
    </row>
    <row r="296" spans="1:21">
      <c r="A296" s="233">
        <v>43726</v>
      </c>
      <c r="B296" s="240">
        <v>1.9461342592592601</v>
      </c>
      <c r="C296" s="238">
        <v>3068</v>
      </c>
      <c r="D296" s="238">
        <v>2261</v>
      </c>
      <c r="E296" s="238">
        <v>1923</v>
      </c>
      <c r="F296" s="238">
        <v>2987</v>
      </c>
      <c r="G296" s="238">
        <v>3333</v>
      </c>
      <c r="H296" s="238">
        <v>2390</v>
      </c>
      <c r="I296" s="238">
        <v>2758</v>
      </c>
      <c r="J296" s="238">
        <v>2709</v>
      </c>
      <c r="K296" s="239">
        <v>3810</v>
      </c>
      <c r="L296" s="107"/>
      <c r="M296" s="160"/>
      <c r="N296" s="160"/>
      <c r="O296" s="160"/>
      <c r="P296" s="160"/>
      <c r="Q296" s="160"/>
      <c r="R296" s="160"/>
      <c r="S296" s="160"/>
      <c r="T296" s="160"/>
      <c r="U296" s="232"/>
    </row>
    <row r="297" spans="1:21">
      <c r="A297" s="233">
        <v>43726</v>
      </c>
      <c r="B297" s="240">
        <v>1.96002314814815</v>
      </c>
      <c r="C297" s="238">
        <v>3405</v>
      </c>
      <c r="D297" s="238">
        <v>1636</v>
      </c>
      <c r="E297" s="238">
        <v>1644</v>
      </c>
      <c r="F297" s="238">
        <v>3370</v>
      </c>
      <c r="G297" s="238">
        <v>2450</v>
      </c>
      <c r="H297" s="238">
        <v>3141</v>
      </c>
      <c r="I297" s="238">
        <v>2482</v>
      </c>
      <c r="J297" s="238">
        <v>3603</v>
      </c>
      <c r="K297" s="239">
        <v>3406</v>
      </c>
      <c r="L297" s="107">
        <f t="shared" ref="L297:P297" si="544">AVERAGE(C297:C299)</f>
        <v>3052.6666666666665</v>
      </c>
      <c r="M297" s="160">
        <f t="shared" si="544"/>
        <v>1626.6666666666667</v>
      </c>
      <c r="N297" s="160">
        <f t="shared" si="544"/>
        <v>2574.3333333333335</v>
      </c>
      <c r="O297" s="160">
        <f t="shared" si="544"/>
        <v>3415.6666666666665</v>
      </c>
      <c r="P297" s="160">
        <f t="shared" si="544"/>
        <v>2970.6666666666665</v>
      </c>
      <c r="Q297" s="160">
        <f t="shared" ref="Q297" si="545">AVERAGE(H297:H299)</f>
        <v>3214.6666666666665</v>
      </c>
      <c r="R297" s="160">
        <f t="shared" ref="R297" si="546">AVERAGE(I297:I299)</f>
        <v>3354.3333333333335</v>
      </c>
      <c r="S297" s="160">
        <f t="shared" ref="S297" si="547">AVERAGE(J297:J299)</f>
        <v>3284.6666666666665</v>
      </c>
      <c r="T297" s="160">
        <f t="shared" ref="T297" si="548">AVERAGE(K297:K299)</f>
        <v>3501.6666666666665</v>
      </c>
      <c r="U297" s="232">
        <f t="shared" ref="U297" si="549">AVERAGE(L297:T297)</f>
        <v>2999.4814814814813</v>
      </c>
    </row>
    <row r="298" spans="1:21">
      <c r="A298" s="233">
        <v>43726</v>
      </c>
      <c r="B298" s="240">
        <v>1.97391203703703</v>
      </c>
      <c r="C298" s="238">
        <v>3343</v>
      </c>
      <c r="D298" s="238">
        <v>1641</v>
      </c>
      <c r="E298" s="238">
        <v>3056</v>
      </c>
      <c r="F298" s="238">
        <v>3752</v>
      </c>
      <c r="G298" s="238">
        <v>3757</v>
      </c>
      <c r="H298" s="238">
        <v>3134</v>
      </c>
      <c r="I298" s="238">
        <v>3597</v>
      </c>
      <c r="J298" s="238">
        <v>3584</v>
      </c>
      <c r="K298" s="239">
        <v>3721</v>
      </c>
      <c r="L298" s="107"/>
      <c r="M298" s="160"/>
      <c r="N298" s="160"/>
      <c r="O298" s="160"/>
      <c r="P298" s="160"/>
      <c r="Q298" s="160"/>
      <c r="R298" s="160"/>
      <c r="S298" s="160"/>
      <c r="T298" s="160"/>
      <c r="U298" s="232">
        <f t="shared" ref="U298" si="550">STDEV(L297:T297)/SQRT(COUNT(L297:T297))</f>
        <v>195.36239759052509</v>
      </c>
    </row>
    <row r="299" spans="1:21">
      <c r="A299" s="233">
        <v>43726</v>
      </c>
      <c r="B299" s="240">
        <v>1.9878009259259199</v>
      </c>
      <c r="C299" s="238">
        <v>2410</v>
      </c>
      <c r="D299" s="238">
        <v>1603</v>
      </c>
      <c r="E299" s="238">
        <v>3023</v>
      </c>
      <c r="F299" s="238">
        <v>3125</v>
      </c>
      <c r="G299" s="238">
        <v>2705</v>
      </c>
      <c r="H299" s="238">
        <v>3369</v>
      </c>
      <c r="I299" s="238">
        <v>3984</v>
      </c>
      <c r="J299" s="238">
        <v>2667</v>
      </c>
      <c r="K299" s="239">
        <v>3378</v>
      </c>
      <c r="L299" s="107"/>
      <c r="M299" s="160"/>
      <c r="N299" s="160"/>
      <c r="O299" s="160"/>
      <c r="P299" s="160"/>
      <c r="Q299" s="160"/>
      <c r="R299" s="160"/>
      <c r="S299" s="160"/>
      <c r="T299" s="160"/>
      <c r="U299" s="232"/>
    </row>
    <row r="300" spans="1:21">
      <c r="A300" s="233">
        <v>43727</v>
      </c>
      <c r="B300" s="240">
        <v>2.001689814814815</v>
      </c>
      <c r="C300" s="238">
        <v>2968</v>
      </c>
      <c r="D300" s="238">
        <v>2495</v>
      </c>
      <c r="E300" s="238">
        <v>2135</v>
      </c>
      <c r="F300" s="238">
        <v>2512</v>
      </c>
      <c r="G300" s="238">
        <v>2906</v>
      </c>
      <c r="H300" s="238">
        <v>3655</v>
      </c>
      <c r="I300" s="238">
        <v>4024</v>
      </c>
      <c r="J300" s="238">
        <v>2529</v>
      </c>
      <c r="K300" s="239">
        <v>3584</v>
      </c>
      <c r="L300" s="107">
        <f t="shared" ref="L300:P300" si="551">AVERAGE(C300:C302)</f>
        <v>2572</v>
      </c>
      <c r="M300" s="160">
        <f t="shared" si="551"/>
        <v>1904.3333333333333</v>
      </c>
      <c r="N300" s="160">
        <f t="shared" si="551"/>
        <v>2004.3333333333333</v>
      </c>
      <c r="O300" s="160">
        <f t="shared" si="551"/>
        <v>2926.3333333333335</v>
      </c>
      <c r="P300" s="160">
        <f t="shared" si="551"/>
        <v>2362</v>
      </c>
      <c r="Q300" s="160">
        <f t="shared" ref="Q300" si="552">AVERAGE(H300:H302)</f>
        <v>2832</v>
      </c>
      <c r="R300" s="160">
        <f t="shared" ref="R300" si="553">AVERAGE(I300:I302)</f>
        <v>3159</v>
      </c>
      <c r="S300" s="160">
        <f t="shared" ref="S300" si="554">AVERAGE(J300:J302)</f>
        <v>3011</v>
      </c>
      <c r="T300" s="160">
        <f t="shared" ref="T300" si="555">AVERAGE(K300:K302)</f>
        <v>3070</v>
      </c>
      <c r="U300" s="232">
        <f t="shared" ref="U300" si="556">AVERAGE(L300:T300)</f>
        <v>2649</v>
      </c>
    </row>
    <row r="301" spans="1:21">
      <c r="A301" s="233">
        <v>43727</v>
      </c>
      <c r="B301" s="240">
        <v>2.0155787037036998</v>
      </c>
      <c r="C301" s="238">
        <v>2548</v>
      </c>
      <c r="D301" s="238">
        <v>1567</v>
      </c>
      <c r="E301" s="238">
        <v>1948</v>
      </c>
      <c r="F301" s="238">
        <v>3054</v>
      </c>
      <c r="G301" s="238">
        <v>2062</v>
      </c>
      <c r="H301" s="238">
        <v>2522</v>
      </c>
      <c r="I301" s="238">
        <v>2917</v>
      </c>
      <c r="J301" s="238">
        <v>2596</v>
      </c>
      <c r="K301" s="239">
        <v>2772</v>
      </c>
      <c r="L301" s="107"/>
      <c r="M301" s="160"/>
      <c r="N301" s="160"/>
      <c r="O301" s="160"/>
      <c r="P301" s="160"/>
      <c r="Q301" s="160"/>
      <c r="R301" s="160"/>
      <c r="S301" s="160"/>
      <c r="T301" s="160"/>
      <c r="U301" s="232">
        <f t="shared" ref="U301" si="557">STDEV(L300:T300)/SQRT(COUNT(L300:T300))</f>
        <v>155.33160466372399</v>
      </c>
    </row>
    <row r="302" spans="1:21">
      <c r="A302" s="233">
        <v>43727</v>
      </c>
      <c r="B302" s="240">
        <v>2.02946759259259</v>
      </c>
      <c r="C302" s="238">
        <v>2200</v>
      </c>
      <c r="D302" s="238">
        <v>1651</v>
      </c>
      <c r="E302" s="238">
        <v>1930</v>
      </c>
      <c r="F302" s="238">
        <v>3213</v>
      </c>
      <c r="G302" s="238">
        <v>2118</v>
      </c>
      <c r="H302" s="238">
        <v>2319</v>
      </c>
      <c r="I302" s="238">
        <v>2536</v>
      </c>
      <c r="J302" s="238">
        <v>3908</v>
      </c>
      <c r="K302" s="239">
        <v>2854</v>
      </c>
      <c r="L302" s="107"/>
      <c r="M302" s="160"/>
      <c r="N302" s="160"/>
      <c r="O302" s="160"/>
      <c r="P302" s="160"/>
      <c r="Q302" s="160"/>
      <c r="R302" s="160"/>
      <c r="S302" s="160"/>
      <c r="T302" s="160"/>
      <c r="U302" s="232"/>
    </row>
    <row r="303" spans="1:21">
      <c r="A303" s="233">
        <v>43727</v>
      </c>
      <c r="B303" s="240">
        <v>2.0433564814814802</v>
      </c>
      <c r="C303" s="238">
        <v>2473</v>
      </c>
      <c r="D303" s="238">
        <v>1769</v>
      </c>
      <c r="E303" s="238">
        <v>2709</v>
      </c>
      <c r="F303" s="238">
        <v>2634</v>
      </c>
      <c r="G303" s="238">
        <v>2260</v>
      </c>
      <c r="H303" s="238">
        <v>2786</v>
      </c>
      <c r="I303" s="238">
        <v>2458</v>
      </c>
      <c r="J303" s="238">
        <v>4294</v>
      </c>
      <c r="K303" s="239">
        <v>4108</v>
      </c>
      <c r="L303" s="107">
        <f t="shared" ref="L303:P303" si="558">AVERAGE(C303:C305)</f>
        <v>2962</v>
      </c>
      <c r="M303" s="160">
        <f t="shared" si="558"/>
        <v>2218.3333333333335</v>
      </c>
      <c r="N303" s="160">
        <f t="shared" si="558"/>
        <v>3079.6666666666665</v>
      </c>
      <c r="O303" s="160">
        <f t="shared" si="558"/>
        <v>3222.3333333333335</v>
      </c>
      <c r="P303" s="160">
        <f t="shared" si="558"/>
        <v>3073</v>
      </c>
      <c r="Q303" s="160">
        <f t="shared" ref="Q303" si="559">AVERAGE(H303:H305)</f>
        <v>2977.6666666666665</v>
      </c>
      <c r="R303" s="160">
        <f t="shared" ref="R303" si="560">AVERAGE(I303:I305)</f>
        <v>2593.3333333333335</v>
      </c>
      <c r="S303" s="160">
        <f t="shared" ref="S303" si="561">AVERAGE(J303:J305)</f>
        <v>3637</v>
      </c>
      <c r="T303" s="160">
        <f t="shared" ref="T303" si="562">AVERAGE(K303:K305)</f>
        <v>3164</v>
      </c>
      <c r="U303" s="232">
        <f t="shared" ref="U303" si="563">AVERAGE(L303:T303)</f>
        <v>2991.9259259259256</v>
      </c>
    </row>
    <row r="304" spans="1:21">
      <c r="A304" s="233">
        <v>43727</v>
      </c>
      <c r="B304" s="240">
        <v>2.0572453703703699</v>
      </c>
      <c r="C304" s="238">
        <v>3208</v>
      </c>
      <c r="D304" s="238">
        <v>3089</v>
      </c>
      <c r="E304" s="238">
        <v>3213</v>
      </c>
      <c r="F304" s="238">
        <v>3776</v>
      </c>
      <c r="G304" s="238">
        <v>3605</v>
      </c>
      <c r="H304" s="238">
        <v>2436</v>
      </c>
      <c r="I304" s="238">
        <v>2505</v>
      </c>
      <c r="J304" s="238">
        <v>3154</v>
      </c>
      <c r="K304" s="239">
        <v>2821</v>
      </c>
      <c r="L304" s="107"/>
      <c r="M304" s="160"/>
      <c r="N304" s="160"/>
      <c r="O304" s="160"/>
      <c r="P304" s="160"/>
      <c r="Q304" s="160"/>
      <c r="R304" s="160"/>
      <c r="S304" s="160"/>
      <c r="T304" s="160"/>
      <c r="U304" s="232">
        <f t="shared" ref="U304" si="564">STDEV(L303:T303)/SQRT(COUNT(L303:T303))</f>
        <v>132.89038434890801</v>
      </c>
    </row>
    <row r="305" spans="1:21">
      <c r="A305" s="233">
        <v>43727</v>
      </c>
      <c r="B305" s="240">
        <v>2.0711342592592601</v>
      </c>
      <c r="C305" s="238">
        <v>3205</v>
      </c>
      <c r="D305" s="238">
        <v>1797</v>
      </c>
      <c r="E305" s="238">
        <v>3317</v>
      </c>
      <c r="F305" s="238">
        <v>3257</v>
      </c>
      <c r="G305" s="238">
        <v>3354</v>
      </c>
      <c r="H305" s="238">
        <v>3711</v>
      </c>
      <c r="I305" s="238">
        <v>2817</v>
      </c>
      <c r="J305" s="238">
        <v>3463</v>
      </c>
      <c r="K305" s="239">
        <v>2563</v>
      </c>
      <c r="L305" s="107"/>
      <c r="M305" s="160"/>
      <c r="N305" s="160"/>
      <c r="O305" s="160"/>
      <c r="P305" s="160"/>
      <c r="Q305" s="160"/>
      <c r="R305" s="160"/>
      <c r="S305" s="160"/>
      <c r="T305" s="160"/>
      <c r="U305" s="232"/>
    </row>
    <row r="306" spans="1:21">
      <c r="A306" s="233">
        <v>43727</v>
      </c>
      <c r="B306" s="240">
        <v>2.0850231481481498</v>
      </c>
      <c r="C306" s="238">
        <v>2422</v>
      </c>
      <c r="D306" s="238">
        <v>1736</v>
      </c>
      <c r="E306" s="238">
        <v>2070</v>
      </c>
      <c r="F306" s="238">
        <v>2437</v>
      </c>
      <c r="G306" s="238">
        <v>2643</v>
      </c>
      <c r="H306" s="238">
        <v>3479</v>
      </c>
      <c r="I306" s="238">
        <v>2815</v>
      </c>
      <c r="J306" s="238">
        <v>3460</v>
      </c>
      <c r="K306" s="239">
        <v>3200</v>
      </c>
      <c r="L306" s="107">
        <f t="shared" ref="L306:P306" si="565">AVERAGE(C306:C308)</f>
        <v>2754.6666666666665</v>
      </c>
      <c r="M306" s="160">
        <f t="shared" si="565"/>
        <v>1919</v>
      </c>
      <c r="N306" s="160">
        <f t="shared" si="565"/>
        <v>1998.3333333333333</v>
      </c>
      <c r="O306" s="160">
        <f t="shared" si="565"/>
        <v>2265.6666666666665</v>
      </c>
      <c r="P306" s="160">
        <f t="shared" si="565"/>
        <v>2530</v>
      </c>
      <c r="Q306" s="160">
        <f t="shared" ref="Q306" si="566">AVERAGE(H306:H308)</f>
        <v>3324.6666666666665</v>
      </c>
      <c r="R306" s="160">
        <f t="shared" ref="R306" si="567">AVERAGE(I306:I308)</f>
        <v>3330.3333333333335</v>
      </c>
      <c r="S306" s="160">
        <f t="shared" ref="S306" si="568">AVERAGE(J306:J308)</f>
        <v>2803.3333333333335</v>
      </c>
      <c r="T306" s="160">
        <f t="shared" ref="T306" si="569">AVERAGE(K306:K308)</f>
        <v>3180.3333333333335</v>
      </c>
      <c r="U306" s="232">
        <f t="shared" ref="U306" si="570">AVERAGE(L306:T306)</f>
        <v>2678.4814814814808</v>
      </c>
    </row>
    <row r="307" spans="1:21">
      <c r="A307" s="233">
        <v>43727</v>
      </c>
      <c r="B307" s="240">
        <v>2.0989120370370302</v>
      </c>
      <c r="C307" s="238">
        <v>2210</v>
      </c>
      <c r="D307" s="238">
        <v>1608</v>
      </c>
      <c r="E307" s="238">
        <v>1863</v>
      </c>
      <c r="F307" s="238">
        <v>2201</v>
      </c>
      <c r="G307" s="238">
        <v>2113</v>
      </c>
      <c r="H307" s="238">
        <v>3832</v>
      </c>
      <c r="I307" s="238">
        <v>3719</v>
      </c>
      <c r="J307" s="238">
        <v>2422</v>
      </c>
      <c r="K307" s="239">
        <v>2631</v>
      </c>
      <c r="L307" s="107"/>
      <c r="M307" s="160"/>
      <c r="N307" s="160"/>
      <c r="O307" s="160"/>
      <c r="P307" s="160"/>
      <c r="Q307" s="160"/>
      <c r="R307" s="160"/>
      <c r="S307" s="160"/>
      <c r="T307" s="160"/>
      <c r="U307" s="232">
        <f t="shared" ref="U307" si="571">STDEV(L306:T306)/SQRT(COUNT(L306:T306))</f>
        <v>180.56970125024466</v>
      </c>
    </row>
    <row r="308" spans="1:21">
      <c r="A308" s="233">
        <v>43727</v>
      </c>
      <c r="B308" s="240">
        <v>2.1128009259259199</v>
      </c>
      <c r="C308" s="238">
        <v>3632</v>
      </c>
      <c r="D308" s="238">
        <v>2413</v>
      </c>
      <c r="E308" s="238">
        <v>2062</v>
      </c>
      <c r="F308" s="238">
        <v>2159</v>
      </c>
      <c r="G308" s="238">
        <v>2834</v>
      </c>
      <c r="H308" s="238">
        <v>2663</v>
      </c>
      <c r="I308" s="238">
        <v>3457</v>
      </c>
      <c r="J308" s="238">
        <v>2528</v>
      </c>
      <c r="K308" s="239">
        <v>3710</v>
      </c>
      <c r="L308" s="107"/>
      <c r="M308" s="160"/>
      <c r="N308" s="160"/>
      <c r="O308" s="160"/>
      <c r="P308" s="160"/>
      <c r="Q308" s="160"/>
      <c r="R308" s="160"/>
      <c r="S308" s="160"/>
      <c r="T308" s="160"/>
      <c r="U308" s="232"/>
    </row>
    <row r="309" spans="1:21">
      <c r="A309" s="233">
        <v>43727</v>
      </c>
      <c r="B309" s="240">
        <v>2.1266898148148101</v>
      </c>
      <c r="C309" s="238">
        <v>3520</v>
      </c>
      <c r="D309" s="238">
        <v>1468</v>
      </c>
      <c r="E309" s="238">
        <v>3054</v>
      </c>
      <c r="F309" s="238">
        <v>2542</v>
      </c>
      <c r="G309" s="238">
        <v>2180</v>
      </c>
      <c r="H309" s="238">
        <v>2492</v>
      </c>
      <c r="I309" s="238">
        <v>2690</v>
      </c>
      <c r="J309" s="238">
        <v>2559</v>
      </c>
      <c r="K309" s="239">
        <v>2988</v>
      </c>
      <c r="L309" s="107">
        <f t="shared" ref="L309:P309" si="572">AVERAGE(C309:C311)</f>
        <v>3074.6666666666665</v>
      </c>
      <c r="M309" s="160">
        <f t="shared" si="572"/>
        <v>1409.6666666666667</v>
      </c>
      <c r="N309" s="160">
        <f t="shared" si="572"/>
        <v>2863</v>
      </c>
      <c r="O309" s="160">
        <f t="shared" si="572"/>
        <v>3054.6666666666665</v>
      </c>
      <c r="P309" s="160">
        <f t="shared" si="572"/>
        <v>2783</v>
      </c>
      <c r="Q309" s="160">
        <f t="shared" ref="Q309" si="573">AVERAGE(H309:H311)</f>
        <v>3015</v>
      </c>
      <c r="R309" s="160">
        <f t="shared" ref="R309" si="574">AVERAGE(I309:I311)</f>
        <v>2748.3333333333335</v>
      </c>
      <c r="S309" s="160">
        <f t="shared" ref="S309" si="575">AVERAGE(J309:J311)</f>
        <v>3104</v>
      </c>
      <c r="T309" s="160">
        <f t="shared" ref="T309" si="576">AVERAGE(K309:K311)</f>
        <v>3501</v>
      </c>
      <c r="U309" s="232">
        <f t="shared" ref="U309" si="577">AVERAGE(L309:T309)</f>
        <v>2839.2592592592591</v>
      </c>
    </row>
    <row r="310" spans="1:21">
      <c r="A310" s="233">
        <v>43727</v>
      </c>
      <c r="B310" s="240">
        <v>2.1405787037036998</v>
      </c>
      <c r="C310" s="238">
        <v>3262</v>
      </c>
      <c r="D310" s="238">
        <v>1239</v>
      </c>
      <c r="E310" s="238">
        <v>2933</v>
      </c>
      <c r="F310" s="238">
        <v>3383</v>
      </c>
      <c r="G310" s="238">
        <v>3247</v>
      </c>
      <c r="H310" s="238">
        <v>2761</v>
      </c>
      <c r="I310" s="238">
        <v>2465</v>
      </c>
      <c r="J310" s="238">
        <v>2642</v>
      </c>
      <c r="K310" s="239">
        <v>3566</v>
      </c>
      <c r="L310" s="107"/>
      <c r="M310" s="160"/>
      <c r="N310" s="160"/>
      <c r="O310" s="160"/>
      <c r="P310" s="160"/>
      <c r="Q310" s="160"/>
      <c r="R310" s="160"/>
      <c r="S310" s="160"/>
      <c r="T310" s="160"/>
      <c r="U310" s="232">
        <f t="shared" ref="U310" si="578">STDEV(L309:T309)/SQRT(COUNT(L309:T309))</f>
        <v>193.52079654870468</v>
      </c>
    </row>
    <row r="311" spans="1:21">
      <c r="A311" s="233">
        <v>43727</v>
      </c>
      <c r="B311" s="240">
        <v>2.15446759259259</v>
      </c>
      <c r="C311" s="238">
        <v>2442</v>
      </c>
      <c r="D311" s="238">
        <v>1522</v>
      </c>
      <c r="E311" s="238">
        <v>2602</v>
      </c>
      <c r="F311" s="238">
        <v>3239</v>
      </c>
      <c r="G311" s="238">
        <v>2922</v>
      </c>
      <c r="H311" s="238">
        <v>3792</v>
      </c>
      <c r="I311" s="238">
        <v>3090</v>
      </c>
      <c r="J311" s="238">
        <v>4111</v>
      </c>
      <c r="K311" s="239">
        <v>3949</v>
      </c>
      <c r="L311" s="107"/>
      <c r="M311" s="160"/>
      <c r="N311" s="160"/>
      <c r="O311" s="160"/>
      <c r="P311" s="160"/>
      <c r="Q311" s="160"/>
      <c r="R311" s="160"/>
      <c r="S311" s="160"/>
      <c r="T311" s="160"/>
      <c r="U311" s="232"/>
    </row>
    <row r="312" spans="1:21">
      <c r="A312" s="233">
        <v>43727</v>
      </c>
      <c r="B312" s="240">
        <v>2.1683564814814802</v>
      </c>
      <c r="C312" s="238">
        <v>2387</v>
      </c>
      <c r="D312" s="238">
        <v>2663</v>
      </c>
      <c r="E312" s="238">
        <v>2273</v>
      </c>
      <c r="F312" s="238">
        <v>2788</v>
      </c>
      <c r="G312" s="238">
        <v>1946</v>
      </c>
      <c r="H312" s="238">
        <v>3246</v>
      </c>
      <c r="I312" s="238">
        <v>3057</v>
      </c>
      <c r="J312" s="238">
        <v>3102</v>
      </c>
      <c r="K312" s="239">
        <v>3213</v>
      </c>
      <c r="L312" s="107">
        <f t="shared" ref="L312:P312" si="579">AVERAGE(C312:C314)</f>
        <v>2593.3333333333335</v>
      </c>
      <c r="M312" s="160">
        <f t="shared" si="579"/>
        <v>2112.6666666666665</v>
      </c>
      <c r="N312" s="160">
        <f t="shared" si="579"/>
        <v>2452.3333333333335</v>
      </c>
      <c r="O312" s="160">
        <f t="shared" si="579"/>
        <v>2493.3333333333335</v>
      </c>
      <c r="P312" s="160">
        <f t="shared" si="579"/>
        <v>2354.3333333333335</v>
      </c>
      <c r="Q312" s="160">
        <f t="shared" ref="Q312" si="580">AVERAGE(H312:H314)</f>
        <v>3134.3333333333335</v>
      </c>
      <c r="R312" s="160">
        <f t="shared" ref="R312" si="581">AVERAGE(I312:I314)</f>
        <v>3065.3333333333335</v>
      </c>
      <c r="S312" s="160">
        <f t="shared" ref="S312" si="582">AVERAGE(J312:J314)</f>
        <v>3051.6666666666665</v>
      </c>
      <c r="T312" s="160">
        <f t="shared" ref="T312" si="583">AVERAGE(K312:K314)</f>
        <v>2817.6666666666665</v>
      </c>
      <c r="U312" s="232">
        <f t="shared" ref="U312" si="584">AVERAGE(L312:T312)</f>
        <v>2675.0000000000005</v>
      </c>
    </row>
    <row r="313" spans="1:21">
      <c r="A313" s="233">
        <v>43727</v>
      </c>
      <c r="B313" s="240">
        <v>2.1822453703703699</v>
      </c>
      <c r="C313" s="238">
        <v>2167</v>
      </c>
      <c r="D313" s="238">
        <v>1918</v>
      </c>
      <c r="E313" s="238">
        <v>1917</v>
      </c>
      <c r="F313" s="238">
        <v>2323</v>
      </c>
      <c r="G313" s="238">
        <v>2829</v>
      </c>
      <c r="H313" s="238">
        <v>3335</v>
      </c>
      <c r="I313" s="238">
        <v>2780</v>
      </c>
      <c r="J313" s="238">
        <v>2413</v>
      </c>
      <c r="K313" s="239">
        <v>2596</v>
      </c>
      <c r="L313" s="107"/>
      <c r="M313" s="160"/>
      <c r="N313" s="160"/>
      <c r="O313" s="160"/>
      <c r="P313" s="160"/>
      <c r="Q313" s="160"/>
      <c r="R313" s="160"/>
      <c r="S313" s="160"/>
      <c r="T313" s="160"/>
      <c r="U313" s="232">
        <f t="shared" ref="U313" si="585">STDEV(L312:T312)/SQRT(COUNT(L312:T312))</f>
        <v>119.83074483373345</v>
      </c>
    </row>
    <row r="314" spans="1:21">
      <c r="A314" s="233">
        <v>43727</v>
      </c>
      <c r="B314" s="240">
        <v>2.1961342592592601</v>
      </c>
      <c r="C314" s="238">
        <v>3226</v>
      </c>
      <c r="D314" s="238">
        <v>1757</v>
      </c>
      <c r="E314" s="238">
        <v>3167</v>
      </c>
      <c r="F314" s="238">
        <v>2369</v>
      </c>
      <c r="G314" s="238">
        <v>2288</v>
      </c>
      <c r="H314" s="238">
        <v>2822</v>
      </c>
      <c r="I314" s="238">
        <v>3359</v>
      </c>
      <c r="J314" s="238">
        <v>3640</v>
      </c>
      <c r="K314" s="239">
        <v>2644</v>
      </c>
      <c r="L314" s="107"/>
      <c r="M314" s="160"/>
      <c r="N314" s="160"/>
      <c r="O314" s="160"/>
      <c r="P314" s="160"/>
      <c r="Q314" s="160"/>
      <c r="R314" s="160"/>
      <c r="S314" s="160"/>
      <c r="T314" s="160"/>
      <c r="U314" s="232"/>
    </row>
    <row r="315" spans="1:21">
      <c r="A315" s="233">
        <v>43727</v>
      </c>
      <c r="B315" s="240">
        <v>2.21002314814814</v>
      </c>
      <c r="C315" s="238">
        <v>3089</v>
      </c>
      <c r="D315" s="238">
        <v>2657</v>
      </c>
      <c r="E315" s="238">
        <v>2970</v>
      </c>
      <c r="F315" s="238">
        <v>3681</v>
      </c>
      <c r="G315" s="238">
        <v>2896</v>
      </c>
      <c r="H315" s="238">
        <v>2366</v>
      </c>
      <c r="I315" s="238">
        <v>3492</v>
      </c>
      <c r="J315" s="238">
        <v>2595</v>
      </c>
      <c r="K315" s="239">
        <v>4298</v>
      </c>
      <c r="L315" s="107">
        <f t="shared" ref="L315:P315" si="586">AVERAGE(C315:C317)</f>
        <v>3301.3333333333335</v>
      </c>
      <c r="M315" s="160">
        <f t="shared" si="586"/>
        <v>2544.6666666666665</v>
      </c>
      <c r="N315" s="160">
        <f t="shared" si="586"/>
        <v>2789.6666666666665</v>
      </c>
      <c r="O315" s="160">
        <f t="shared" si="586"/>
        <v>2867</v>
      </c>
      <c r="P315" s="160">
        <f t="shared" si="586"/>
        <v>2704.3333333333335</v>
      </c>
      <c r="Q315" s="160">
        <f t="shared" ref="Q315" si="587">AVERAGE(H315:H317)</f>
        <v>2547.6666666666665</v>
      </c>
      <c r="R315" s="160">
        <f t="shared" ref="R315" si="588">AVERAGE(I315:I317)</f>
        <v>2998.6666666666665</v>
      </c>
      <c r="S315" s="160">
        <f t="shared" ref="S315" si="589">AVERAGE(J315:J317)</f>
        <v>2801.6666666666665</v>
      </c>
      <c r="T315" s="160">
        <f t="shared" ref="T315" si="590">AVERAGE(K315:K317)</f>
        <v>3226.3333333333335</v>
      </c>
      <c r="U315" s="232">
        <f t="shared" ref="U315" si="591">AVERAGE(L315:T315)</f>
        <v>2864.5925925925931</v>
      </c>
    </row>
    <row r="316" spans="1:21">
      <c r="A316" s="233">
        <v>43727</v>
      </c>
      <c r="B316" s="240">
        <v>2.2239120370370302</v>
      </c>
      <c r="C316" s="238">
        <v>3554</v>
      </c>
      <c r="D316" s="238">
        <v>3033</v>
      </c>
      <c r="E316" s="238">
        <v>2845</v>
      </c>
      <c r="F316" s="238">
        <v>3001</v>
      </c>
      <c r="G316" s="238">
        <v>3215</v>
      </c>
      <c r="H316" s="238">
        <v>2615</v>
      </c>
      <c r="I316" s="238">
        <v>3092</v>
      </c>
      <c r="J316" s="238">
        <v>3449</v>
      </c>
      <c r="K316" s="239">
        <v>3056</v>
      </c>
      <c r="L316" s="107"/>
      <c r="M316" s="160"/>
      <c r="N316" s="160"/>
      <c r="O316" s="160"/>
      <c r="P316" s="160"/>
      <c r="Q316" s="160"/>
      <c r="R316" s="160"/>
      <c r="S316" s="160"/>
      <c r="T316" s="160"/>
      <c r="U316" s="232">
        <f t="shared" ref="U316" si="592">STDEV(L315:T315)/SQRT(COUNT(L315:T315))</f>
        <v>89.569318934420082</v>
      </c>
    </row>
    <row r="317" spans="1:21">
      <c r="A317" s="233">
        <v>43727</v>
      </c>
      <c r="B317" s="240">
        <v>2.2378009259259199</v>
      </c>
      <c r="C317" s="238">
        <v>3261</v>
      </c>
      <c r="D317" s="238">
        <v>1944</v>
      </c>
      <c r="E317" s="238">
        <v>2554</v>
      </c>
      <c r="F317" s="238">
        <v>1919</v>
      </c>
      <c r="G317" s="238">
        <v>2002</v>
      </c>
      <c r="H317" s="238">
        <v>2662</v>
      </c>
      <c r="I317" s="238">
        <v>2412</v>
      </c>
      <c r="J317" s="238">
        <v>2361</v>
      </c>
      <c r="K317" s="239">
        <v>2325</v>
      </c>
      <c r="L317" s="107"/>
      <c r="M317" s="160"/>
      <c r="N317" s="160"/>
      <c r="O317" s="160"/>
      <c r="P317" s="160"/>
      <c r="Q317" s="160"/>
      <c r="R317" s="160"/>
      <c r="S317" s="160"/>
      <c r="T317" s="160"/>
      <c r="U317" s="232"/>
    </row>
    <row r="318" spans="1:21">
      <c r="A318" s="223">
        <v>43727</v>
      </c>
      <c r="B318" s="235">
        <v>2.2516898148148101</v>
      </c>
      <c r="C318" s="238">
        <v>2365</v>
      </c>
      <c r="D318" s="238">
        <v>1629</v>
      </c>
      <c r="E318" s="238">
        <v>1961</v>
      </c>
      <c r="F318" s="238">
        <v>2172</v>
      </c>
      <c r="G318" s="238">
        <v>3061</v>
      </c>
      <c r="H318" s="238">
        <v>1813</v>
      </c>
      <c r="I318" s="238">
        <v>2618</v>
      </c>
      <c r="J318" s="238">
        <v>2426</v>
      </c>
      <c r="K318" s="239">
        <v>3946</v>
      </c>
      <c r="L318" s="107">
        <f t="shared" ref="L318:P318" si="593">AVERAGE(C318:C320)</f>
        <v>2202.3333333333335</v>
      </c>
      <c r="M318" s="160">
        <f t="shared" si="593"/>
        <v>1407.3333333333333</v>
      </c>
      <c r="N318" s="160">
        <f t="shared" si="593"/>
        <v>2279.6666666666665</v>
      </c>
      <c r="O318" s="160">
        <f t="shared" si="593"/>
        <v>2709</v>
      </c>
      <c r="P318" s="160">
        <f t="shared" si="593"/>
        <v>2240</v>
      </c>
      <c r="Q318" s="160">
        <f t="shared" ref="Q318" si="594">AVERAGE(H318:H320)</f>
        <v>1891</v>
      </c>
      <c r="R318" s="160">
        <f t="shared" ref="R318" si="595">AVERAGE(I318:I320)</f>
        <v>2405.3333333333335</v>
      </c>
      <c r="S318" s="160">
        <f t="shared" ref="S318" si="596">AVERAGE(J318:J320)</f>
        <v>2370.6666666666665</v>
      </c>
      <c r="T318" s="160">
        <f t="shared" ref="T318" si="597">AVERAGE(K318:K320)</f>
        <v>3650</v>
      </c>
      <c r="U318" s="232">
        <f t="shared" ref="U318" si="598">AVERAGE(L318:T318)</f>
        <v>2350.5925925925931</v>
      </c>
    </row>
    <row r="319" spans="1:21">
      <c r="A319" s="223">
        <v>43727</v>
      </c>
      <c r="B319" s="235">
        <v>2.2655787037036998</v>
      </c>
      <c r="C319" s="238">
        <v>2092</v>
      </c>
      <c r="D319" s="238">
        <v>1375</v>
      </c>
      <c r="E319" s="238">
        <v>2639</v>
      </c>
      <c r="F319" s="238">
        <v>3091</v>
      </c>
      <c r="G319" s="238">
        <v>1760</v>
      </c>
      <c r="H319" s="238">
        <v>1942</v>
      </c>
      <c r="I319" s="238">
        <v>2126</v>
      </c>
      <c r="J319" s="238">
        <v>2330</v>
      </c>
      <c r="K319" s="239">
        <v>3102</v>
      </c>
      <c r="L319" s="107"/>
      <c r="M319" s="160"/>
      <c r="N319" s="160"/>
      <c r="O319" s="160"/>
      <c r="P319" s="160"/>
      <c r="Q319" s="160"/>
      <c r="R319" s="160"/>
      <c r="S319" s="160"/>
      <c r="T319" s="160"/>
      <c r="U319" s="232">
        <f t="shared" ref="U319" si="599">STDEV(L318:T318)/SQRT(COUNT(L318:T318))</f>
        <v>202.77657364770127</v>
      </c>
    </row>
    <row r="320" spans="1:21">
      <c r="A320" s="223">
        <v>43727</v>
      </c>
      <c r="B320" s="235">
        <v>2.27946759259259</v>
      </c>
      <c r="C320" s="238">
        <v>2150</v>
      </c>
      <c r="D320" s="238">
        <v>1218</v>
      </c>
      <c r="E320" s="238">
        <v>2239</v>
      </c>
      <c r="F320" s="238">
        <v>2864</v>
      </c>
      <c r="G320" s="238">
        <v>1899</v>
      </c>
      <c r="H320" s="238">
        <v>1918</v>
      </c>
      <c r="I320" s="238">
        <v>2472</v>
      </c>
      <c r="J320" s="238">
        <v>2356</v>
      </c>
      <c r="K320" s="239">
        <v>3902</v>
      </c>
      <c r="L320" s="107"/>
      <c r="M320" s="160"/>
      <c r="N320" s="160"/>
      <c r="O320" s="160"/>
      <c r="P320" s="160"/>
      <c r="Q320" s="160"/>
      <c r="R320" s="160"/>
      <c r="S320" s="160"/>
      <c r="T320" s="160"/>
      <c r="U320" s="232"/>
    </row>
    <row r="321" spans="1:21">
      <c r="A321" s="223">
        <v>43727</v>
      </c>
      <c r="B321" s="235">
        <v>2.2933564814814802</v>
      </c>
      <c r="C321" s="238">
        <v>2209</v>
      </c>
      <c r="D321" s="238">
        <v>2316</v>
      </c>
      <c r="E321" s="238">
        <v>1871</v>
      </c>
      <c r="F321" s="238">
        <v>1958</v>
      </c>
      <c r="G321" s="238">
        <v>3573</v>
      </c>
      <c r="H321" s="238">
        <v>3311</v>
      </c>
      <c r="I321" s="238">
        <v>1915</v>
      </c>
      <c r="J321" s="238">
        <v>2314</v>
      </c>
      <c r="K321" s="239">
        <v>2985</v>
      </c>
      <c r="L321" s="107">
        <f t="shared" ref="L321:P321" si="600">AVERAGE(C321:C323)</f>
        <v>2946.3333333333335</v>
      </c>
      <c r="M321" s="160">
        <f t="shared" si="600"/>
        <v>1701.3333333333333</v>
      </c>
      <c r="N321" s="160">
        <f t="shared" si="600"/>
        <v>1915.6666666666667</v>
      </c>
      <c r="O321" s="160">
        <f t="shared" si="600"/>
        <v>1896.3333333333333</v>
      </c>
      <c r="P321" s="160">
        <f t="shared" si="600"/>
        <v>2977.6666666666665</v>
      </c>
      <c r="Q321" s="160">
        <f t="shared" ref="Q321" si="601">AVERAGE(H321:H323)</f>
        <v>2634</v>
      </c>
      <c r="R321" s="160">
        <f t="shared" ref="R321" si="602">AVERAGE(I321:I323)</f>
        <v>2256.3333333333335</v>
      </c>
      <c r="S321" s="160">
        <f t="shared" ref="S321" si="603">AVERAGE(J321:J323)</f>
        <v>3013.3333333333335</v>
      </c>
      <c r="T321" s="160">
        <f t="shared" ref="T321" si="604">AVERAGE(K321:K323)</f>
        <v>3149</v>
      </c>
      <c r="U321" s="232">
        <f t="shared" ref="U321" si="605">AVERAGE(L321:T321)</f>
        <v>2498.8888888888887</v>
      </c>
    </row>
    <row r="322" spans="1:21">
      <c r="A322" s="223">
        <v>43727</v>
      </c>
      <c r="B322" s="235">
        <v>2.3072453703703699</v>
      </c>
      <c r="C322" s="238">
        <v>3322</v>
      </c>
      <c r="D322" s="238">
        <v>1368</v>
      </c>
      <c r="E322" s="238">
        <v>2239</v>
      </c>
      <c r="F322" s="238">
        <v>1876</v>
      </c>
      <c r="G322" s="238">
        <v>3273</v>
      </c>
      <c r="H322" s="238">
        <v>2785</v>
      </c>
      <c r="I322" s="238">
        <v>1938</v>
      </c>
      <c r="J322" s="238">
        <v>3494</v>
      </c>
      <c r="K322" s="239">
        <v>3062</v>
      </c>
      <c r="L322" s="107"/>
      <c r="M322" s="160"/>
      <c r="N322" s="160"/>
      <c r="O322" s="160"/>
      <c r="P322" s="160"/>
      <c r="Q322" s="160"/>
      <c r="R322" s="160"/>
      <c r="S322" s="160"/>
      <c r="T322" s="160"/>
      <c r="U322" s="232">
        <f t="shared" ref="U322" si="606">STDEV(L321:T321)/SQRT(COUNT(L321:T321))</f>
        <v>187.5698635274432</v>
      </c>
    </row>
    <row r="323" spans="1:21">
      <c r="A323" s="223">
        <v>43727</v>
      </c>
      <c r="B323" s="235">
        <v>2.3211342592592601</v>
      </c>
      <c r="C323" s="238">
        <v>3308</v>
      </c>
      <c r="D323" s="238">
        <v>1420</v>
      </c>
      <c r="E323" s="238">
        <v>1637</v>
      </c>
      <c r="F323" s="238">
        <v>1855</v>
      </c>
      <c r="G323" s="238">
        <v>2087</v>
      </c>
      <c r="H323" s="238">
        <v>1806</v>
      </c>
      <c r="I323" s="238">
        <v>2916</v>
      </c>
      <c r="J323" s="238">
        <v>3232</v>
      </c>
      <c r="K323" s="239">
        <v>3400</v>
      </c>
      <c r="L323" s="107"/>
      <c r="M323" s="160"/>
      <c r="N323" s="160"/>
      <c r="O323" s="160"/>
      <c r="P323" s="160"/>
      <c r="Q323" s="160"/>
      <c r="R323" s="160"/>
      <c r="S323" s="160"/>
      <c r="T323" s="160"/>
      <c r="U323" s="232"/>
    </row>
    <row r="324" spans="1:21">
      <c r="A324" s="223">
        <v>43727</v>
      </c>
      <c r="B324" s="235">
        <v>2.33502314814814</v>
      </c>
      <c r="C324" s="238">
        <v>2269</v>
      </c>
      <c r="D324" s="238">
        <v>1431</v>
      </c>
      <c r="E324" s="238">
        <v>2313</v>
      </c>
      <c r="F324" s="238">
        <v>1929</v>
      </c>
      <c r="G324" s="238">
        <v>2242</v>
      </c>
      <c r="H324" s="238">
        <v>1904</v>
      </c>
      <c r="I324" s="238">
        <v>2055</v>
      </c>
      <c r="J324" s="238">
        <v>2039</v>
      </c>
      <c r="K324" s="239">
        <v>2533</v>
      </c>
      <c r="L324" s="107">
        <f t="shared" ref="L324:P324" si="607">AVERAGE(C324:C326)</f>
        <v>2183.3333333333335</v>
      </c>
      <c r="M324" s="160">
        <f t="shared" si="607"/>
        <v>1437.6666666666667</v>
      </c>
      <c r="N324" s="160">
        <f t="shared" si="607"/>
        <v>1983.3333333333333</v>
      </c>
      <c r="O324" s="160">
        <f t="shared" si="607"/>
        <v>2095.3333333333335</v>
      </c>
      <c r="P324" s="160">
        <f t="shared" si="607"/>
        <v>2033.6666666666667</v>
      </c>
      <c r="Q324" s="160">
        <f t="shared" ref="Q324" si="608">AVERAGE(H324:H326)</f>
        <v>2187.6666666666665</v>
      </c>
      <c r="R324" s="160">
        <f t="shared" ref="R324" si="609">AVERAGE(I324:I326)</f>
        <v>1960</v>
      </c>
      <c r="S324" s="160">
        <f t="shared" ref="S324" si="610">AVERAGE(J324:J326)</f>
        <v>2371.3333333333335</v>
      </c>
      <c r="T324" s="160">
        <f t="shared" ref="T324" si="611">AVERAGE(K324:K326)</f>
        <v>2935</v>
      </c>
      <c r="U324" s="232">
        <f t="shared" ref="U324" si="612">AVERAGE(L324:T324)</f>
        <v>2131.9259259259256</v>
      </c>
    </row>
    <row r="325" spans="1:21">
      <c r="A325" s="223">
        <v>43727</v>
      </c>
      <c r="B325" s="235">
        <v>2.3489120370370302</v>
      </c>
      <c r="C325" s="238">
        <v>2232</v>
      </c>
      <c r="D325" s="238">
        <v>1584</v>
      </c>
      <c r="E325" s="238">
        <v>1663</v>
      </c>
      <c r="F325" s="238">
        <v>2412</v>
      </c>
      <c r="G325" s="238">
        <v>1969</v>
      </c>
      <c r="H325" s="238">
        <v>1981</v>
      </c>
      <c r="I325" s="238">
        <v>1839</v>
      </c>
      <c r="J325" s="238">
        <v>2237</v>
      </c>
      <c r="K325" s="239">
        <v>2482</v>
      </c>
      <c r="L325" s="107"/>
      <c r="M325" s="160"/>
      <c r="N325" s="160"/>
      <c r="O325" s="160"/>
      <c r="P325" s="160"/>
      <c r="Q325" s="160"/>
      <c r="R325" s="160"/>
      <c r="S325" s="160"/>
      <c r="T325" s="160"/>
      <c r="U325" s="232">
        <f t="shared" ref="U325" si="613">STDEV(L324:T324)/SQRT(COUNT(L324:T324))</f>
        <v>131.89967401584829</v>
      </c>
    </row>
    <row r="326" spans="1:21">
      <c r="A326" s="223">
        <v>43727</v>
      </c>
      <c r="B326" s="235">
        <v>2.3628009259259199</v>
      </c>
      <c r="C326" s="238">
        <v>2049</v>
      </c>
      <c r="D326" s="238">
        <v>1298</v>
      </c>
      <c r="E326" s="238">
        <v>1974</v>
      </c>
      <c r="F326" s="238">
        <v>1945</v>
      </c>
      <c r="G326" s="238">
        <v>1890</v>
      </c>
      <c r="H326" s="238">
        <v>2678</v>
      </c>
      <c r="I326" s="238">
        <v>1986</v>
      </c>
      <c r="J326" s="238">
        <v>2838</v>
      </c>
      <c r="K326" s="239">
        <v>3790</v>
      </c>
      <c r="L326" s="107"/>
      <c r="M326" s="160"/>
      <c r="N326" s="160"/>
      <c r="O326" s="160"/>
      <c r="P326" s="160"/>
      <c r="Q326" s="160"/>
      <c r="R326" s="160"/>
      <c r="S326" s="160"/>
      <c r="T326" s="160"/>
      <c r="U326" s="232"/>
    </row>
    <row r="327" spans="1:21">
      <c r="A327" s="223">
        <v>43727</v>
      </c>
      <c r="B327" s="235">
        <v>2.3766898148148101</v>
      </c>
      <c r="C327" s="238">
        <v>2154</v>
      </c>
      <c r="D327" s="238">
        <v>1701</v>
      </c>
      <c r="E327" s="238">
        <v>1638</v>
      </c>
      <c r="F327" s="238">
        <v>1971</v>
      </c>
      <c r="G327" s="238">
        <v>1801</v>
      </c>
      <c r="H327" s="238">
        <v>1838</v>
      </c>
      <c r="I327" s="238">
        <v>1946</v>
      </c>
      <c r="J327" s="238">
        <v>2062</v>
      </c>
      <c r="K327" s="239">
        <v>2877</v>
      </c>
      <c r="L327" s="107">
        <f t="shared" ref="L327:P327" si="614">AVERAGE(C327:C329)</f>
        <v>2143.6666666666665</v>
      </c>
      <c r="M327" s="160">
        <f t="shared" si="614"/>
        <v>1461</v>
      </c>
      <c r="N327" s="160">
        <f t="shared" si="614"/>
        <v>1822.3333333333333</v>
      </c>
      <c r="O327" s="160">
        <f t="shared" si="614"/>
        <v>1539</v>
      </c>
      <c r="P327" s="160">
        <f t="shared" si="614"/>
        <v>2497.6666666666665</v>
      </c>
      <c r="Q327" s="160">
        <f t="shared" ref="Q327" si="615">AVERAGE(H327:H329)</f>
        <v>2175.3333333333335</v>
      </c>
      <c r="R327" s="160">
        <f t="shared" ref="R327" si="616">AVERAGE(I327:I329)</f>
        <v>2229.6666666666665</v>
      </c>
      <c r="S327" s="160">
        <f t="shared" ref="S327" si="617">AVERAGE(J327:J329)</f>
        <v>2298</v>
      </c>
      <c r="T327" s="160">
        <f t="shared" ref="T327" si="618">AVERAGE(K327:K329)</f>
        <v>2970.3333333333335</v>
      </c>
      <c r="U327" s="232">
        <f t="shared" ref="U327" si="619">AVERAGE(L327:T327)</f>
        <v>2126.3333333333335</v>
      </c>
    </row>
    <row r="328" spans="1:21">
      <c r="A328" s="223">
        <v>43727</v>
      </c>
      <c r="B328" s="235">
        <v>2.3905787037036998</v>
      </c>
      <c r="C328" s="238">
        <v>2017</v>
      </c>
      <c r="D328" s="238">
        <v>1282</v>
      </c>
      <c r="E328" s="238">
        <v>1526</v>
      </c>
      <c r="F328" s="238">
        <v>1701</v>
      </c>
      <c r="G328" s="238">
        <v>3020</v>
      </c>
      <c r="H328" s="238">
        <v>1806</v>
      </c>
      <c r="I328" s="238">
        <v>2119</v>
      </c>
      <c r="J328" s="238">
        <v>2275</v>
      </c>
      <c r="K328" s="239">
        <v>2347</v>
      </c>
      <c r="L328" s="107"/>
      <c r="M328" s="160"/>
      <c r="N328" s="160"/>
      <c r="O328" s="160"/>
      <c r="P328" s="160"/>
      <c r="Q328" s="160"/>
      <c r="R328" s="160"/>
      <c r="S328" s="160"/>
      <c r="T328" s="160"/>
      <c r="U328" s="232">
        <f t="shared" ref="U328" si="620">STDEV(L327:T327)/SQRT(COUNT(L327:T327))</f>
        <v>156.92877011207631</v>
      </c>
    </row>
    <row r="329" spans="1:21">
      <c r="A329" s="223">
        <v>43727</v>
      </c>
      <c r="B329" s="235">
        <v>2.40446759259259</v>
      </c>
      <c r="C329" s="238">
        <v>2260</v>
      </c>
      <c r="D329" s="238">
        <v>1400</v>
      </c>
      <c r="E329" s="238">
        <v>2303</v>
      </c>
      <c r="F329" s="238">
        <v>945</v>
      </c>
      <c r="G329" s="238">
        <v>2672</v>
      </c>
      <c r="H329" s="238">
        <v>2882</v>
      </c>
      <c r="I329" s="238">
        <v>2624</v>
      </c>
      <c r="J329" s="238">
        <v>2557</v>
      </c>
      <c r="K329" s="239">
        <v>3687</v>
      </c>
      <c r="L329" s="107"/>
      <c r="M329" s="160"/>
      <c r="N329" s="160"/>
      <c r="O329" s="160"/>
      <c r="P329" s="160"/>
      <c r="Q329" s="160"/>
      <c r="R329" s="160"/>
      <c r="S329" s="160"/>
      <c r="T329" s="160"/>
      <c r="U329" s="232"/>
    </row>
    <row r="330" spans="1:21">
      <c r="A330" s="223">
        <v>43727</v>
      </c>
      <c r="B330" s="235">
        <v>2.4183564814814802</v>
      </c>
      <c r="C330" s="238">
        <v>2635</v>
      </c>
      <c r="D330" s="238">
        <v>2922</v>
      </c>
      <c r="E330" s="238">
        <v>1919</v>
      </c>
      <c r="F330" s="238">
        <v>1929</v>
      </c>
      <c r="G330" s="238">
        <v>2753</v>
      </c>
      <c r="H330" s="238">
        <v>2397</v>
      </c>
      <c r="I330" s="238">
        <v>2308</v>
      </c>
      <c r="J330" s="238">
        <v>3075</v>
      </c>
      <c r="K330" s="239">
        <v>2845</v>
      </c>
      <c r="L330" s="107">
        <f t="shared" ref="L330:P330" si="621">AVERAGE(C330:C332)</f>
        <v>2743</v>
      </c>
      <c r="M330" s="160">
        <f t="shared" si="621"/>
        <v>2644.3333333333335</v>
      </c>
      <c r="N330" s="160">
        <f t="shared" si="621"/>
        <v>1992.3333333333333</v>
      </c>
      <c r="O330" s="160">
        <f t="shared" si="621"/>
        <v>1747.6666666666667</v>
      </c>
      <c r="P330" s="160">
        <f t="shared" si="621"/>
        <v>2261.6666666666665</v>
      </c>
      <c r="Q330" s="160">
        <f t="shared" ref="Q330" si="622">AVERAGE(H330:H332)</f>
        <v>2114.6666666666665</v>
      </c>
      <c r="R330" s="160">
        <f t="shared" ref="R330" si="623">AVERAGE(I330:I332)</f>
        <v>2377.3333333333335</v>
      </c>
      <c r="S330" s="160">
        <f t="shared" ref="S330" si="624">AVERAGE(J330:J332)</f>
        <v>2612</v>
      </c>
      <c r="T330" s="160">
        <f t="shared" ref="T330" si="625">AVERAGE(K330:K332)</f>
        <v>2898.6666666666665</v>
      </c>
      <c r="U330" s="232">
        <f t="shared" ref="U330" si="626">AVERAGE(L330:T330)</f>
        <v>2376.8518518518522</v>
      </c>
    </row>
    <row r="331" spans="1:21">
      <c r="A331" s="223">
        <v>43727</v>
      </c>
      <c r="B331" s="235">
        <v>2.4322453703703699</v>
      </c>
      <c r="C331" s="238">
        <v>2949</v>
      </c>
      <c r="D331" s="238">
        <v>2616</v>
      </c>
      <c r="E331" s="238">
        <v>2126</v>
      </c>
      <c r="F331" s="238">
        <v>1748</v>
      </c>
      <c r="G331" s="238">
        <v>2157</v>
      </c>
      <c r="H331" s="238">
        <v>2101</v>
      </c>
      <c r="I331" s="238">
        <v>2877</v>
      </c>
      <c r="J331" s="238">
        <v>2603</v>
      </c>
      <c r="K331" s="239">
        <v>3389</v>
      </c>
      <c r="L331" s="107"/>
      <c r="M331" s="160"/>
      <c r="N331" s="160"/>
      <c r="O331" s="160"/>
      <c r="P331" s="160"/>
      <c r="Q331" s="160"/>
      <c r="R331" s="160"/>
      <c r="S331" s="160"/>
      <c r="T331" s="160"/>
      <c r="U331" s="232">
        <f t="shared" ref="U331" si="627">STDEV(L330:T330)/SQRT(COUNT(L330:T330))</f>
        <v>126.87119344300162</v>
      </c>
    </row>
    <row r="332" spans="1:21">
      <c r="A332" s="223">
        <v>43727</v>
      </c>
      <c r="B332" s="235">
        <v>2.4461342592592592</v>
      </c>
      <c r="C332" s="238">
        <v>2645</v>
      </c>
      <c r="D332" s="238">
        <v>2395</v>
      </c>
      <c r="E332" s="238">
        <v>1932</v>
      </c>
      <c r="F332" s="238">
        <v>1566</v>
      </c>
      <c r="G332" s="238">
        <v>1875</v>
      </c>
      <c r="H332" s="238">
        <v>1846</v>
      </c>
      <c r="I332" s="238">
        <v>1947</v>
      </c>
      <c r="J332" s="238">
        <v>2158</v>
      </c>
      <c r="K332" s="239">
        <v>2462</v>
      </c>
      <c r="L332" s="107"/>
      <c r="M332" s="160"/>
      <c r="N332" s="160"/>
      <c r="O332" s="160"/>
      <c r="P332" s="160"/>
      <c r="Q332" s="160"/>
      <c r="R332" s="160"/>
      <c r="S332" s="160"/>
      <c r="T332" s="160"/>
      <c r="U332" s="232"/>
    </row>
    <row r="333" spans="1:21">
      <c r="A333" s="223">
        <v>43727</v>
      </c>
      <c r="B333" s="235">
        <v>2.46002314814814</v>
      </c>
      <c r="C333" s="238">
        <v>2152</v>
      </c>
      <c r="D333" s="238">
        <v>2164</v>
      </c>
      <c r="E333" s="238">
        <v>2644</v>
      </c>
      <c r="F333" s="238">
        <v>2318</v>
      </c>
      <c r="G333" s="238">
        <v>2132</v>
      </c>
      <c r="H333" s="238">
        <v>2035</v>
      </c>
      <c r="I333" s="238">
        <v>1898</v>
      </c>
      <c r="J333" s="238">
        <v>2142</v>
      </c>
      <c r="K333" s="239">
        <v>3042</v>
      </c>
      <c r="L333" s="107">
        <f t="shared" ref="L333:P333" si="628">AVERAGE(C333:C335)</f>
        <v>2268</v>
      </c>
      <c r="M333" s="160">
        <f t="shared" si="628"/>
        <v>2072.3333333333335</v>
      </c>
      <c r="N333" s="160">
        <f t="shared" si="628"/>
        <v>2107.6666666666665</v>
      </c>
      <c r="O333" s="160">
        <f t="shared" si="628"/>
        <v>2021.6666666666667</v>
      </c>
      <c r="P333" s="160">
        <f t="shared" si="628"/>
        <v>2171</v>
      </c>
      <c r="Q333" s="160">
        <f t="shared" ref="Q333" si="629">AVERAGE(H333:H335)</f>
        <v>2293.6666666666665</v>
      </c>
      <c r="R333" s="160">
        <f t="shared" ref="R333" si="630">AVERAGE(I333:I335)</f>
        <v>2287.3333333333335</v>
      </c>
      <c r="S333" s="160">
        <f t="shared" ref="S333" si="631">AVERAGE(J333:J335)</f>
        <v>2216.6666666666665</v>
      </c>
      <c r="T333" s="160">
        <f t="shared" ref="T333" si="632">AVERAGE(K333:K335)</f>
        <v>2519.6666666666665</v>
      </c>
      <c r="U333" s="232">
        <f t="shared" ref="U333" si="633">AVERAGE(L333:T333)</f>
        <v>2217.5555555555557</v>
      </c>
    </row>
    <row r="334" spans="1:21">
      <c r="A334" s="223">
        <v>43727</v>
      </c>
      <c r="B334" s="235">
        <v>2.4739120370370302</v>
      </c>
      <c r="C334" s="238">
        <v>2253</v>
      </c>
      <c r="D334" s="238">
        <v>2015</v>
      </c>
      <c r="E334" s="238">
        <v>1912</v>
      </c>
      <c r="F334" s="238">
        <v>1869</v>
      </c>
      <c r="G334" s="238">
        <v>1817</v>
      </c>
      <c r="H334" s="238">
        <v>2986</v>
      </c>
      <c r="I334" s="238">
        <v>2935</v>
      </c>
      <c r="J334" s="238">
        <v>2192</v>
      </c>
      <c r="K334" s="239">
        <v>2343</v>
      </c>
      <c r="L334" s="107"/>
      <c r="M334" s="160"/>
      <c r="N334" s="160"/>
      <c r="O334" s="160"/>
      <c r="P334" s="160"/>
      <c r="Q334" s="160"/>
      <c r="R334" s="160"/>
      <c r="S334" s="160"/>
      <c r="T334" s="160"/>
      <c r="U334" s="232">
        <f t="shared" ref="U334" si="634">STDEV(L333:T333)/SQRT(COUNT(L333:T333))</f>
        <v>49.747045324506622</v>
      </c>
    </row>
    <row r="335" spans="1:21">
      <c r="A335" s="223">
        <v>43727</v>
      </c>
      <c r="B335" s="235">
        <v>2.4878009259259199</v>
      </c>
      <c r="C335" s="238">
        <v>2399</v>
      </c>
      <c r="D335" s="238">
        <v>2038</v>
      </c>
      <c r="E335" s="238">
        <v>1767</v>
      </c>
      <c r="F335" s="238">
        <v>1878</v>
      </c>
      <c r="G335" s="238">
        <v>2564</v>
      </c>
      <c r="H335" s="238">
        <v>1860</v>
      </c>
      <c r="I335" s="238">
        <v>2029</v>
      </c>
      <c r="J335" s="238">
        <v>2316</v>
      </c>
      <c r="K335" s="239">
        <v>2174</v>
      </c>
      <c r="L335" s="107"/>
      <c r="M335" s="160"/>
      <c r="N335" s="160"/>
      <c r="O335" s="160"/>
      <c r="P335" s="160"/>
      <c r="Q335" s="160"/>
      <c r="R335" s="160"/>
      <c r="S335" s="160"/>
      <c r="T335" s="160"/>
      <c r="U335" s="232"/>
    </row>
    <row r="336" spans="1:21">
      <c r="A336" s="223">
        <v>43727</v>
      </c>
      <c r="B336" s="235">
        <v>2.5016898148148101</v>
      </c>
      <c r="C336" s="238">
        <v>1938</v>
      </c>
      <c r="D336" s="238">
        <v>2407</v>
      </c>
      <c r="E336" s="238">
        <v>1758</v>
      </c>
      <c r="F336" s="238">
        <v>1615</v>
      </c>
      <c r="G336" s="238">
        <v>1724</v>
      </c>
      <c r="H336" s="238">
        <v>1857</v>
      </c>
      <c r="I336" s="238">
        <v>1946</v>
      </c>
      <c r="J336" s="238">
        <v>2167</v>
      </c>
      <c r="K336" s="239">
        <v>2470</v>
      </c>
      <c r="L336" s="107">
        <f t="shared" ref="L336:P336" si="635">AVERAGE(C336:C338)</f>
        <v>2118</v>
      </c>
      <c r="M336" s="160">
        <f t="shared" si="635"/>
        <v>1906</v>
      </c>
      <c r="N336" s="160">
        <f t="shared" si="635"/>
        <v>1843.6666666666667</v>
      </c>
      <c r="O336" s="160">
        <f t="shared" si="635"/>
        <v>2244.3333333333335</v>
      </c>
      <c r="P336" s="160">
        <f t="shared" si="635"/>
        <v>1803</v>
      </c>
      <c r="Q336" s="160">
        <f t="shared" ref="Q336" si="636">AVERAGE(H336:H338)</f>
        <v>2211</v>
      </c>
      <c r="R336" s="160">
        <f t="shared" ref="R336" si="637">AVERAGE(I336:I338)</f>
        <v>2496.6666666666665</v>
      </c>
      <c r="S336" s="160">
        <f t="shared" ref="S336" si="638">AVERAGE(J336:J338)</f>
        <v>2080.6666666666665</v>
      </c>
      <c r="T336" s="160">
        <f t="shared" ref="T336" si="639">AVERAGE(K336:K338)</f>
        <v>2558.6666666666665</v>
      </c>
      <c r="U336" s="232">
        <f t="shared" ref="U336" si="640">AVERAGE(L336:T336)</f>
        <v>2140.2222222222222</v>
      </c>
    </row>
    <row r="337" spans="1:21">
      <c r="A337" s="223">
        <v>43727</v>
      </c>
      <c r="B337" s="235">
        <v>2.5155787037036998</v>
      </c>
      <c r="C337" s="238">
        <v>2565</v>
      </c>
      <c r="D337" s="238">
        <v>1626</v>
      </c>
      <c r="E337" s="238">
        <v>1725</v>
      </c>
      <c r="F337" s="238">
        <v>3101</v>
      </c>
      <c r="G337" s="238">
        <v>1754</v>
      </c>
      <c r="H337" s="238">
        <v>1888</v>
      </c>
      <c r="I337" s="238">
        <v>2759</v>
      </c>
      <c r="J337" s="238">
        <v>2104</v>
      </c>
      <c r="K337" s="239">
        <v>2081</v>
      </c>
      <c r="L337" s="107"/>
      <c r="M337" s="160"/>
      <c r="N337" s="160"/>
      <c r="O337" s="160"/>
      <c r="P337" s="160"/>
      <c r="Q337" s="160"/>
      <c r="R337" s="160"/>
      <c r="S337" s="160"/>
      <c r="T337" s="160"/>
      <c r="U337" s="232">
        <f t="shared" ref="U337" si="641">STDEV(L336:T336)/SQRT(COUNT(L336:T336))</f>
        <v>89.641398064251305</v>
      </c>
    </row>
    <row r="338" spans="1:21">
      <c r="A338" s="223">
        <v>43727</v>
      </c>
      <c r="B338" s="235">
        <v>2.52946759259259</v>
      </c>
      <c r="C338" s="238">
        <v>1851</v>
      </c>
      <c r="D338" s="238">
        <v>1685</v>
      </c>
      <c r="E338" s="238">
        <v>2048</v>
      </c>
      <c r="F338" s="238">
        <v>2017</v>
      </c>
      <c r="G338" s="238">
        <v>1931</v>
      </c>
      <c r="H338" s="238">
        <v>2888</v>
      </c>
      <c r="I338" s="238">
        <v>2785</v>
      </c>
      <c r="J338" s="238">
        <v>1971</v>
      </c>
      <c r="K338" s="239">
        <v>3125</v>
      </c>
      <c r="L338" s="107"/>
      <c r="M338" s="160"/>
      <c r="N338" s="160"/>
      <c r="O338" s="160"/>
      <c r="P338" s="160"/>
      <c r="Q338" s="160"/>
      <c r="R338" s="160"/>
      <c r="S338" s="160"/>
      <c r="T338" s="160"/>
      <c r="U338" s="232"/>
    </row>
    <row r="339" spans="1:21">
      <c r="A339" s="223">
        <v>43727</v>
      </c>
      <c r="B339" s="235">
        <v>2.5433564814814802</v>
      </c>
      <c r="C339" s="238">
        <v>1847</v>
      </c>
      <c r="D339" s="238">
        <v>2104</v>
      </c>
      <c r="E339" s="238">
        <v>2436</v>
      </c>
      <c r="F339" s="238">
        <v>2633</v>
      </c>
      <c r="G339" s="238">
        <v>1692</v>
      </c>
      <c r="H339" s="238">
        <v>1967</v>
      </c>
      <c r="I339" s="238">
        <v>2265</v>
      </c>
      <c r="J339" s="238">
        <v>2710</v>
      </c>
      <c r="K339" s="239">
        <v>2252</v>
      </c>
      <c r="L339" s="107">
        <f t="shared" ref="L339:P339" si="642">AVERAGE(C339:C341)</f>
        <v>2131.6666666666665</v>
      </c>
      <c r="M339" s="160">
        <f t="shared" si="642"/>
        <v>1759.3333333333333</v>
      </c>
      <c r="N339" s="160">
        <f t="shared" si="642"/>
        <v>2134.3333333333335</v>
      </c>
      <c r="O339" s="160">
        <f t="shared" si="642"/>
        <v>2069</v>
      </c>
      <c r="P339" s="160">
        <f t="shared" si="642"/>
        <v>1873.3333333333333</v>
      </c>
      <c r="Q339" s="160">
        <f t="shared" ref="Q339" si="643">AVERAGE(H339:H341)</f>
        <v>1958.3333333333333</v>
      </c>
      <c r="R339" s="160">
        <f t="shared" ref="R339" si="644">AVERAGE(I339:I341)</f>
        <v>2389.3333333333335</v>
      </c>
      <c r="S339" s="160">
        <f t="shared" ref="S339" si="645">AVERAGE(J339:J341)</f>
        <v>2213</v>
      </c>
      <c r="T339" s="160">
        <f t="shared" ref="T339" si="646">AVERAGE(K339:K341)</f>
        <v>2340.6666666666665</v>
      </c>
      <c r="U339" s="232">
        <f t="shared" ref="U339" si="647">AVERAGE(L339:T339)</f>
        <v>2096.5555555555561</v>
      </c>
    </row>
    <row r="340" spans="1:21">
      <c r="A340" s="223">
        <v>43727</v>
      </c>
      <c r="B340" s="235">
        <v>2.5572453703703699</v>
      </c>
      <c r="C340" s="238">
        <v>1886</v>
      </c>
      <c r="D340" s="238">
        <v>1684</v>
      </c>
      <c r="E340" s="238">
        <v>1932</v>
      </c>
      <c r="F340" s="238">
        <v>1810</v>
      </c>
      <c r="G340" s="238">
        <v>2082</v>
      </c>
      <c r="H340" s="238">
        <v>1954</v>
      </c>
      <c r="I340" s="238">
        <v>2676</v>
      </c>
      <c r="J340" s="238">
        <v>1910</v>
      </c>
      <c r="K340" s="239">
        <v>2492</v>
      </c>
      <c r="L340" s="107"/>
      <c r="M340" s="160"/>
      <c r="N340" s="160"/>
      <c r="O340" s="160"/>
      <c r="P340" s="160"/>
      <c r="Q340" s="160"/>
      <c r="R340" s="160"/>
      <c r="S340" s="160"/>
      <c r="T340" s="160"/>
      <c r="U340" s="232">
        <f t="shared" ref="U340" si="648">STDEV(L339:T339)/SQRT(COUNT(L339:T339))</f>
        <v>69.215845969931877</v>
      </c>
    </row>
    <row r="341" spans="1:21">
      <c r="A341" s="223">
        <v>43727</v>
      </c>
      <c r="B341" s="235">
        <v>2.5711342592592499</v>
      </c>
      <c r="C341" s="238">
        <v>2662</v>
      </c>
      <c r="D341" s="238">
        <v>1490</v>
      </c>
      <c r="E341" s="238">
        <v>2035</v>
      </c>
      <c r="F341" s="238">
        <v>1764</v>
      </c>
      <c r="G341" s="238">
        <v>1846</v>
      </c>
      <c r="H341" s="238">
        <v>1954</v>
      </c>
      <c r="I341" s="238">
        <v>2227</v>
      </c>
      <c r="J341" s="238">
        <v>2019</v>
      </c>
      <c r="K341" s="239">
        <v>2278</v>
      </c>
      <c r="L341" s="107"/>
      <c r="M341" s="160"/>
      <c r="N341" s="160"/>
      <c r="O341" s="160"/>
      <c r="P341" s="160"/>
      <c r="Q341" s="160"/>
      <c r="R341" s="160"/>
      <c r="S341" s="160"/>
      <c r="T341" s="160"/>
      <c r="U341" s="232"/>
    </row>
    <row r="342" spans="1:21">
      <c r="A342" s="223">
        <v>43727</v>
      </c>
      <c r="B342" s="235">
        <v>2.58502314814814</v>
      </c>
      <c r="C342" s="238">
        <v>1720</v>
      </c>
      <c r="D342" s="238">
        <v>1794</v>
      </c>
      <c r="E342" s="238">
        <v>1859</v>
      </c>
      <c r="F342" s="238">
        <v>1677</v>
      </c>
      <c r="G342" s="238">
        <v>2645</v>
      </c>
      <c r="H342" s="238">
        <v>1868</v>
      </c>
      <c r="I342" s="238">
        <v>1593</v>
      </c>
      <c r="J342" s="238">
        <v>1914</v>
      </c>
      <c r="K342" s="239">
        <v>3164</v>
      </c>
      <c r="L342" s="107">
        <f t="shared" ref="L342:P342" si="649">AVERAGE(C342:C344)</f>
        <v>1745</v>
      </c>
      <c r="M342" s="160">
        <f t="shared" si="649"/>
        <v>1514.3333333333333</v>
      </c>
      <c r="N342" s="160">
        <f t="shared" si="649"/>
        <v>2016.6666666666667</v>
      </c>
      <c r="O342" s="160">
        <f t="shared" si="649"/>
        <v>2035</v>
      </c>
      <c r="P342" s="160">
        <f t="shared" si="649"/>
        <v>2294</v>
      </c>
      <c r="Q342" s="160">
        <f t="shared" ref="Q342" si="650">AVERAGE(H342:H344)</f>
        <v>2523</v>
      </c>
      <c r="R342" s="160">
        <f t="shared" ref="R342" si="651">AVERAGE(I342:I344)</f>
        <v>1774</v>
      </c>
      <c r="S342" s="160">
        <f t="shared" ref="S342" si="652">AVERAGE(J342:J344)</f>
        <v>2417.6666666666665</v>
      </c>
      <c r="T342" s="160">
        <f t="shared" ref="T342" si="653">AVERAGE(K342:K344)</f>
        <v>2530</v>
      </c>
      <c r="U342" s="232">
        <f t="shared" ref="U342" si="654">AVERAGE(L342:T342)</f>
        <v>2094.4074074074069</v>
      </c>
    </row>
    <row r="343" spans="1:21">
      <c r="A343" s="223">
        <v>43727</v>
      </c>
      <c r="B343" s="235">
        <v>2.5989120370370302</v>
      </c>
      <c r="C343" s="238">
        <v>1829</v>
      </c>
      <c r="D343" s="238">
        <v>1363</v>
      </c>
      <c r="E343" s="238">
        <v>1970</v>
      </c>
      <c r="F343" s="238">
        <v>1677</v>
      </c>
      <c r="G343" s="238">
        <v>2191</v>
      </c>
      <c r="H343" s="238">
        <v>2923</v>
      </c>
      <c r="I343" s="238">
        <v>1966</v>
      </c>
      <c r="J343" s="238">
        <v>2755</v>
      </c>
      <c r="K343" s="239">
        <v>2270</v>
      </c>
      <c r="L343" s="107"/>
      <c r="M343" s="160"/>
      <c r="N343" s="160"/>
      <c r="O343" s="160"/>
      <c r="P343" s="160"/>
      <c r="Q343" s="160"/>
      <c r="R343" s="160"/>
      <c r="S343" s="160"/>
      <c r="T343" s="160"/>
      <c r="U343" s="232">
        <f t="shared" ref="U343" si="655">STDEV(L342:T342)/SQRT(COUNT(L342:T342))</f>
        <v>122.95954089392636</v>
      </c>
    </row>
    <row r="344" spans="1:21">
      <c r="A344" s="223">
        <v>43727</v>
      </c>
      <c r="B344" s="235">
        <v>2.6128009259259199</v>
      </c>
      <c r="C344" s="238">
        <v>1686</v>
      </c>
      <c r="D344" s="238">
        <v>1386</v>
      </c>
      <c r="E344" s="238">
        <v>2221</v>
      </c>
      <c r="F344" s="238">
        <v>2751</v>
      </c>
      <c r="G344" s="238">
        <v>2046</v>
      </c>
      <c r="H344" s="238">
        <v>2778</v>
      </c>
      <c r="I344" s="238">
        <v>1763</v>
      </c>
      <c r="J344" s="238">
        <v>2584</v>
      </c>
      <c r="K344" s="239">
        <v>2156</v>
      </c>
      <c r="L344" s="107"/>
      <c r="M344" s="160"/>
      <c r="N344" s="160"/>
      <c r="O344" s="160"/>
      <c r="P344" s="160"/>
      <c r="Q344" s="160"/>
      <c r="R344" s="160"/>
      <c r="S344" s="160"/>
      <c r="T344" s="160"/>
      <c r="U344" s="232"/>
    </row>
    <row r="345" spans="1:21">
      <c r="A345" s="223">
        <v>43727</v>
      </c>
      <c r="B345" s="235">
        <v>2.6266898148148101</v>
      </c>
      <c r="C345" s="238">
        <v>2862</v>
      </c>
      <c r="D345" s="238">
        <v>1262</v>
      </c>
      <c r="E345" s="238">
        <v>1620</v>
      </c>
      <c r="F345" s="238">
        <v>1505</v>
      </c>
      <c r="G345" s="238">
        <v>1926</v>
      </c>
      <c r="H345" s="238">
        <v>2322</v>
      </c>
      <c r="I345" s="238">
        <v>1800</v>
      </c>
      <c r="J345" s="238">
        <v>2018</v>
      </c>
      <c r="K345" s="239">
        <v>2856</v>
      </c>
      <c r="L345" s="107">
        <f t="shared" ref="L345:P345" si="656">AVERAGE(C345:C347)</f>
        <v>2645</v>
      </c>
      <c r="M345" s="160">
        <f t="shared" si="656"/>
        <v>1422.3333333333333</v>
      </c>
      <c r="N345" s="160">
        <f t="shared" si="656"/>
        <v>1701.6666666666667</v>
      </c>
      <c r="O345" s="160">
        <f t="shared" si="656"/>
        <v>1777.3333333333333</v>
      </c>
      <c r="P345" s="160">
        <f t="shared" si="656"/>
        <v>2151.6666666666665</v>
      </c>
      <c r="Q345" s="160">
        <f t="shared" ref="Q345" si="657">AVERAGE(H345:H347)</f>
        <v>2367.6666666666665</v>
      </c>
      <c r="R345" s="160">
        <f t="shared" ref="R345" si="658">AVERAGE(I345:I347)</f>
        <v>2082.3333333333335</v>
      </c>
      <c r="S345" s="160">
        <f t="shared" ref="S345" si="659">AVERAGE(J345:J347)</f>
        <v>2286.3333333333335</v>
      </c>
      <c r="T345" s="160">
        <f t="shared" ref="T345" si="660">AVERAGE(K345:K347)</f>
        <v>2468</v>
      </c>
      <c r="U345" s="232">
        <f t="shared" ref="U345" si="661">AVERAGE(L345:T345)</f>
        <v>2100.2592592592591</v>
      </c>
    </row>
    <row r="346" spans="1:21">
      <c r="A346" s="223">
        <v>43727</v>
      </c>
      <c r="B346" s="235">
        <v>2.6405787037036998</v>
      </c>
      <c r="C346" s="238">
        <v>2925</v>
      </c>
      <c r="D346" s="238">
        <v>1834</v>
      </c>
      <c r="E346" s="238">
        <v>1755</v>
      </c>
      <c r="F346" s="238">
        <v>1884</v>
      </c>
      <c r="G346" s="238">
        <v>1873</v>
      </c>
      <c r="H346" s="238">
        <v>2801</v>
      </c>
      <c r="I346" s="238">
        <v>1766</v>
      </c>
      <c r="J346" s="238">
        <v>2646</v>
      </c>
      <c r="K346" s="239">
        <v>2227</v>
      </c>
      <c r="L346" s="107"/>
      <c r="M346" s="160"/>
      <c r="N346" s="160"/>
      <c r="O346" s="160"/>
      <c r="P346" s="160"/>
      <c r="Q346" s="160"/>
      <c r="R346" s="160"/>
      <c r="S346" s="160"/>
      <c r="T346" s="160"/>
      <c r="U346" s="232">
        <f t="shared" ref="U346" si="662">STDEV(L345:T345)/SQRT(COUNT(L345:T345))</f>
        <v>132.48746478997441</v>
      </c>
    </row>
    <row r="347" spans="1:21">
      <c r="A347" s="223">
        <v>43727</v>
      </c>
      <c r="B347" s="235">
        <v>2.65446759259259</v>
      </c>
      <c r="C347" s="238">
        <v>2148</v>
      </c>
      <c r="D347" s="238">
        <v>1171</v>
      </c>
      <c r="E347" s="238">
        <v>1730</v>
      </c>
      <c r="F347" s="238">
        <v>1943</v>
      </c>
      <c r="G347" s="238">
        <v>2656</v>
      </c>
      <c r="H347" s="238">
        <v>1980</v>
      </c>
      <c r="I347" s="238">
        <v>2681</v>
      </c>
      <c r="J347" s="238">
        <v>2195</v>
      </c>
      <c r="K347" s="239">
        <v>2321</v>
      </c>
      <c r="L347" s="107"/>
      <c r="M347" s="160"/>
      <c r="N347" s="160"/>
      <c r="O347" s="160"/>
      <c r="P347" s="160"/>
      <c r="Q347" s="160"/>
      <c r="R347" s="160"/>
      <c r="S347" s="160"/>
      <c r="T347" s="160"/>
      <c r="U347" s="232"/>
    </row>
    <row r="348" spans="1:21">
      <c r="A348" s="223">
        <v>43727</v>
      </c>
      <c r="B348" s="235">
        <v>1.6822453703703699</v>
      </c>
      <c r="C348" s="238">
        <v>2080</v>
      </c>
      <c r="D348" s="238">
        <v>1968</v>
      </c>
      <c r="E348" s="238">
        <v>2520</v>
      </c>
      <c r="F348" s="238">
        <v>2356</v>
      </c>
      <c r="G348" s="238">
        <v>2720</v>
      </c>
      <c r="H348" s="238">
        <v>2131</v>
      </c>
      <c r="I348" s="238">
        <v>2401</v>
      </c>
      <c r="J348" s="238">
        <v>1660</v>
      </c>
      <c r="K348" s="239">
        <v>2909</v>
      </c>
      <c r="L348" s="107">
        <f t="shared" ref="L348:P348" si="663">AVERAGE(C348:C350)</f>
        <v>2589</v>
      </c>
      <c r="M348" s="160">
        <f t="shared" si="663"/>
        <v>2269</v>
      </c>
      <c r="N348" s="160">
        <f t="shared" si="663"/>
        <v>2637.3333333333335</v>
      </c>
      <c r="O348" s="160">
        <f t="shared" si="663"/>
        <v>2160.6666666666665</v>
      </c>
      <c r="P348" s="160">
        <f t="shared" si="663"/>
        <v>2571.6666666666665</v>
      </c>
      <c r="Q348" s="160">
        <f t="shared" ref="Q348" si="664">AVERAGE(H348:H350)</f>
        <v>2773</v>
      </c>
      <c r="R348" s="160">
        <f t="shared" ref="R348" si="665">AVERAGE(I348:I350)</f>
        <v>2668</v>
      </c>
      <c r="S348" s="160">
        <f t="shared" ref="S348" si="666">AVERAGE(J348:J350)</f>
        <v>2325.3333333333335</v>
      </c>
      <c r="T348" s="160">
        <f t="shared" ref="T348" si="667">AVERAGE(K348:K350)</f>
        <v>3102.3333333333335</v>
      </c>
      <c r="U348" s="232">
        <f t="shared" ref="U348" si="668">AVERAGE(L348:T348)</f>
        <v>2566.2592592592587</v>
      </c>
    </row>
    <row r="349" spans="1:21">
      <c r="A349" s="223">
        <v>43727</v>
      </c>
      <c r="B349" s="235">
        <v>1.6961342592592601</v>
      </c>
      <c r="C349" s="238">
        <v>2728</v>
      </c>
      <c r="D349" s="238">
        <v>2149</v>
      </c>
      <c r="E349" s="238">
        <v>2469</v>
      </c>
      <c r="F349" s="238">
        <v>1516</v>
      </c>
      <c r="G349" s="238">
        <v>1934</v>
      </c>
      <c r="H349" s="238">
        <v>2776</v>
      </c>
      <c r="I349" s="238">
        <v>2416</v>
      </c>
      <c r="J349" s="238">
        <v>2428</v>
      </c>
      <c r="K349" s="239">
        <v>3015</v>
      </c>
      <c r="L349" s="107"/>
      <c r="M349" s="160"/>
      <c r="N349" s="160"/>
      <c r="O349" s="160"/>
      <c r="P349" s="160"/>
      <c r="Q349" s="160"/>
      <c r="R349" s="160"/>
      <c r="S349" s="160"/>
      <c r="T349" s="160"/>
      <c r="U349" s="232">
        <f t="shared" ref="U349" si="669">STDEV(L348:T348)/SQRT(COUNT(L348:T348))</f>
        <v>95.523408316241898</v>
      </c>
    </row>
    <row r="350" spans="1:21">
      <c r="A350" s="223">
        <v>43727</v>
      </c>
      <c r="B350" s="235">
        <v>1.71002314814814</v>
      </c>
      <c r="C350" s="238">
        <v>2959</v>
      </c>
      <c r="D350" s="238">
        <v>2690</v>
      </c>
      <c r="E350" s="238">
        <v>2923</v>
      </c>
      <c r="F350" s="238">
        <v>2610</v>
      </c>
      <c r="G350" s="238">
        <v>3061</v>
      </c>
      <c r="H350" s="238">
        <v>3412</v>
      </c>
      <c r="I350" s="238">
        <v>3187</v>
      </c>
      <c r="J350" s="238">
        <v>2888</v>
      </c>
      <c r="K350" s="239">
        <v>3383</v>
      </c>
      <c r="L350" s="107"/>
      <c r="M350" s="160"/>
      <c r="N350" s="160"/>
      <c r="O350" s="160"/>
      <c r="P350" s="160"/>
      <c r="Q350" s="160"/>
      <c r="R350" s="160"/>
      <c r="S350" s="160"/>
      <c r="T350" s="160"/>
      <c r="U350" s="232"/>
    </row>
    <row r="351" spans="1:21">
      <c r="A351" s="223">
        <v>43727</v>
      </c>
      <c r="B351" s="235">
        <v>1.72391203703704</v>
      </c>
      <c r="C351" s="238">
        <v>2880</v>
      </c>
      <c r="D351" s="238">
        <v>2469</v>
      </c>
      <c r="E351" s="238">
        <v>2930</v>
      </c>
      <c r="F351" s="238">
        <v>1561</v>
      </c>
      <c r="G351" s="238">
        <v>2186</v>
      </c>
      <c r="H351" s="238">
        <v>2186</v>
      </c>
      <c r="I351" s="238">
        <v>2534</v>
      </c>
      <c r="J351" s="238">
        <v>2031</v>
      </c>
      <c r="K351" s="239">
        <v>3080</v>
      </c>
      <c r="L351" s="107">
        <f t="shared" ref="L351:P351" si="670">AVERAGE(C351:C353)</f>
        <v>2503.3333333333335</v>
      </c>
      <c r="M351" s="160">
        <f t="shared" si="670"/>
        <v>2302.3333333333335</v>
      </c>
      <c r="N351" s="160">
        <f t="shared" si="670"/>
        <v>2641.6666666666665</v>
      </c>
      <c r="O351" s="160">
        <f t="shared" si="670"/>
        <v>1932.3333333333333</v>
      </c>
      <c r="P351" s="160">
        <f t="shared" si="670"/>
        <v>2415.3333333333335</v>
      </c>
      <c r="Q351" s="160">
        <f t="shared" ref="Q351" si="671">AVERAGE(H351:H353)</f>
        <v>2433</v>
      </c>
      <c r="R351" s="160">
        <f t="shared" ref="R351" si="672">AVERAGE(I351:I353)</f>
        <v>2474</v>
      </c>
      <c r="S351" s="160">
        <f t="shared" ref="S351" si="673">AVERAGE(J351:J353)</f>
        <v>2632</v>
      </c>
      <c r="T351" s="160">
        <f t="shared" ref="T351" si="674">AVERAGE(K351:K353)</f>
        <v>2711.3333333333335</v>
      </c>
      <c r="U351" s="232">
        <f t="shared" ref="U351" si="675">AVERAGE(L351:T351)</f>
        <v>2449.4814814814813</v>
      </c>
    </row>
    <row r="352" spans="1:21">
      <c r="A352" s="223">
        <v>43727</v>
      </c>
      <c r="B352" s="235">
        <v>1.7378009259259199</v>
      </c>
      <c r="C352" s="238">
        <v>2706</v>
      </c>
      <c r="D352" s="238">
        <v>2238</v>
      </c>
      <c r="E352" s="238">
        <v>1953</v>
      </c>
      <c r="F352" s="238">
        <v>1590</v>
      </c>
      <c r="G352" s="238">
        <v>2755</v>
      </c>
      <c r="H352" s="238">
        <v>2814</v>
      </c>
      <c r="I352" s="238">
        <v>2895</v>
      </c>
      <c r="J352" s="238">
        <v>2597</v>
      </c>
      <c r="K352" s="239">
        <v>2695</v>
      </c>
      <c r="L352" s="107"/>
      <c r="M352" s="160"/>
      <c r="N352" s="160"/>
      <c r="O352" s="160"/>
      <c r="P352" s="160"/>
      <c r="Q352" s="160"/>
      <c r="R352" s="160"/>
      <c r="S352" s="160"/>
      <c r="T352" s="160"/>
      <c r="U352" s="232">
        <f t="shared" ref="U352" si="676">STDEV(L351:T351)/SQRT(COUNT(L351:T351))</f>
        <v>77.53567699538749</v>
      </c>
    </row>
    <row r="353" spans="1:21">
      <c r="A353" s="233">
        <v>43727</v>
      </c>
      <c r="B353" s="240">
        <v>1.7516898148148099</v>
      </c>
      <c r="C353" s="238">
        <v>1924</v>
      </c>
      <c r="D353" s="238">
        <v>2200</v>
      </c>
      <c r="E353" s="238">
        <v>3042</v>
      </c>
      <c r="F353" s="238">
        <v>2646</v>
      </c>
      <c r="G353" s="238">
        <v>2305</v>
      </c>
      <c r="H353" s="238">
        <v>2299</v>
      </c>
      <c r="I353" s="238">
        <v>1993</v>
      </c>
      <c r="J353" s="238">
        <v>3268</v>
      </c>
      <c r="K353" s="239">
        <v>2359</v>
      </c>
      <c r="L353" s="107"/>
      <c r="M353" s="160"/>
      <c r="N353" s="160"/>
      <c r="O353" s="160"/>
      <c r="P353" s="160"/>
      <c r="Q353" s="160"/>
      <c r="R353" s="160"/>
      <c r="S353" s="160"/>
      <c r="T353" s="160"/>
      <c r="U353" s="232"/>
    </row>
    <row r="354" spans="1:21">
      <c r="A354" s="233">
        <v>43727</v>
      </c>
      <c r="B354" s="240">
        <v>1.7655787037037001</v>
      </c>
      <c r="C354" s="238">
        <v>2073</v>
      </c>
      <c r="D354" s="238">
        <v>2428</v>
      </c>
      <c r="E354" s="238">
        <v>2184</v>
      </c>
      <c r="F354" s="238">
        <v>2334</v>
      </c>
      <c r="G354" s="238">
        <v>3337</v>
      </c>
      <c r="H354" s="238">
        <v>2466</v>
      </c>
      <c r="I354" s="238">
        <v>3007</v>
      </c>
      <c r="J354" s="238">
        <v>2361</v>
      </c>
      <c r="K354" s="239">
        <v>3153</v>
      </c>
      <c r="L354" s="107">
        <f t="shared" ref="L354:P354" si="677">AVERAGE(C354:C356)</f>
        <v>2493.6666666666665</v>
      </c>
      <c r="M354" s="160">
        <f t="shared" si="677"/>
        <v>2265.3333333333335</v>
      </c>
      <c r="N354" s="160">
        <f t="shared" si="677"/>
        <v>2502</v>
      </c>
      <c r="O354" s="160">
        <f t="shared" si="677"/>
        <v>2662</v>
      </c>
      <c r="P354" s="160">
        <f t="shared" si="677"/>
        <v>3253</v>
      </c>
      <c r="Q354" s="160">
        <f t="shared" ref="Q354" si="678">AVERAGE(H354:H356)</f>
        <v>2868.3333333333335</v>
      </c>
      <c r="R354" s="160">
        <f t="shared" ref="R354" si="679">AVERAGE(I354:I356)</f>
        <v>2567.6666666666665</v>
      </c>
      <c r="S354" s="160">
        <f t="shared" ref="S354" si="680">AVERAGE(J354:J356)</f>
        <v>2682</v>
      </c>
      <c r="T354" s="160">
        <f t="shared" ref="T354" si="681">AVERAGE(K354:K356)</f>
        <v>2675.6666666666665</v>
      </c>
      <c r="U354" s="232">
        <f t="shared" ref="U354" si="682">AVERAGE(L354:T354)</f>
        <v>2663.2962962962965</v>
      </c>
    </row>
    <row r="355" spans="1:21">
      <c r="A355" s="233">
        <v>43727</v>
      </c>
      <c r="B355" s="240">
        <v>1.77946759259259</v>
      </c>
      <c r="C355" s="238">
        <v>2328</v>
      </c>
      <c r="D355" s="238">
        <v>2311</v>
      </c>
      <c r="E355" s="238">
        <v>2999</v>
      </c>
      <c r="F355" s="238">
        <v>2859</v>
      </c>
      <c r="G355" s="238">
        <v>2846</v>
      </c>
      <c r="H355" s="238">
        <v>3505</v>
      </c>
      <c r="I355" s="238">
        <v>2374</v>
      </c>
      <c r="J355" s="238">
        <v>2382</v>
      </c>
      <c r="K355" s="239">
        <v>2450</v>
      </c>
      <c r="L355" s="107"/>
      <c r="M355" s="160"/>
      <c r="N355" s="160"/>
      <c r="O355" s="160"/>
      <c r="P355" s="160"/>
      <c r="Q355" s="160"/>
      <c r="R355" s="160"/>
      <c r="S355" s="160"/>
      <c r="T355" s="160"/>
      <c r="U355" s="232">
        <f t="shared" ref="U355" si="683">STDEV(L354:T354)/SQRT(COUNT(L354:T354))</f>
        <v>92.241036307868526</v>
      </c>
    </row>
    <row r="356" spans="1:21">
      <c r="A356" s="233">
        <v>43727</v>
      </c>
      <c r="B356" s="240">
        <v>1.79335648148148</v>
      </c>
      <c r="C356" s="238">
        <v>3080</v>
      </c>
      <c r="D356" s="238">
        <v>2057</v>
      </c>
      <c r="E356" s="238">
        <v>2323</v>
      </c>
      <c r="F356" s="238">
        <v>2793</v>
      </c>
      <c r="G356" s="238">
        <v>3576</v>
      </c>
      <c r="H356" s="238">
        <v>2634</v>
      </c>
      <c r="I356" s="238">
        <v>2322</v>
      </c>
      <c r="J356" s="238">
        <v>3303</v>
      </c>
      <c r="K356" s="239">
        <v>2424</v>
      </c>
      <c r="L356" s="107"/>
      <c r="M356" s="160"/>
      <c r="N356" s="160"/>
      <c r="O356" s="160"/>
      <c r="P356" s="160"/>
      <c r="Q356" s="160"/>
      <c r="R356" s="160"/>
      <c r="S356" s="160"/>
      <c r="T356" s="160"/>
      <c r="U356" s="232"/>
    </row>
    <row r="357" spans="1:21">
      <c r="A357" s="233">
        <v>43727</v>
      </c>
      <c r="B357" s="240">
        <v>1.8072453703703699</v>
      </c>
      <c r="C357" s="238">
        <v>2623</v>
      </c>
      <c r="D357" s="238">
        <v>2877</v>
      </c>
      <c r="E357" s="238">
        <v>3415</v>
      </c>
      <c r="F357" s="238">
        <v>3207</v>
      </c>
      <c r="G357" s="238">
        <v>3434</v>
      </c>
      <c r="H357" s="238">
        <v>3408</v>
      </c>
      <c r="I357" s="238">
        <v>3083</v>
      </c>
      <c r="J357" s="238">
        <v>2676</v>
      </c>
      <c r="K357" s="239">
        <v>3719</v>
      </c>
      <c r="L357" s="107">
        <f t="shared" ref="L357:P357" si="684">AVERAGE(C357:C359)</f>
        <v>3076.3333333333335</v>
      </c>
      <c r="M357" s="160">
        <f t="shared" si="684"/>
        <v>2401</v>
      </c>
      <c r="N357" s="160">
        <f t="shared" si="684"/>
        <v>2748.3333333333335</v>
      </c>
      <c r="O357" s="160">
        <f t="shared" si="684"/>
        <v>2911.6666666666665</v>
      </c>
      <c r="P357" s="160">
        <f t="shared" si="684"/>
        <v>2820.6666666666665</v>
      </c>
      <c r="Q357" s="160">
        <f t="shared" ref="Q357" si="685">AVERAGE(H357:H359)</f>
        <v>3253</v>
      </c>
      <c r="R357" s="160">
        <f t="shared" ref="R357" si="686">AVERAGE(I357:I359)</f>
        <v>2838.6666666666665</v>
      </c>
      <c r="S357" s="160">
        <f t="shared" ref="S357" si="687">AVERAGE(J357:J359)</f>
        <v>2912.3333333333335</v>
      </c>
      <c r="T357" s="160">
        <f t="shared" ref="T357" si="688">AVERAGE(K357:K359)</f>
        <v>3240.6666666666665</v>
      </c>
      <c r="U357" s="232">
        <f t="shared" ref="U357" si="689">AVERAGE(L357:T357)</f>
        <v>2911.4074074074074</v>
      </c>
    </row>
    <row r="358" spans="1:21">
      <c r="A358" s="233">
        <v>43727</v>
      </c>
      <c r="B358" s="240">
        <v>1.8211342592592601</v>
      </c>
      <c r="C358" s="238">
        <v>3273</v>
      </c>
      <c r="D358" s="238">
        <v>1790</v>
      </c>
      <c r="E358" s="238">
        <v>2803</v>
      </c>
      <c r="F358" s="238">
        <v>2609</v>
      </c>
      <c r="G358" s="238">
        <v>2634</v>
      </c>
      <c r="H358" s="238">
        <v>3790</v>
      </c>
      <c r="I358" s="238">
        <v>2528</v>
      </c>
      <c r="J358" s="238">
        <v>2600</v>
      </c>
      <c r="K358" s="239">
        <v>2464</v>
      </c>
      <c r="L358" s="107"/>
      <c r="M358" s="160"/>
      <c r="N358" s="160"/>
      <c r="O358" s="160"/>
      <c r="P358" s="160"/>
      <c r="Q358" s="160"/>
      <c r="R358" s="160"/>
      <c r="S358" s="160"/>
      <c r="T358" s="160"/>
      <c r="U358" s="232">
        <f t="shared" ref="U358" si="690">STDEV(L357:T357)/SQRT(COUNT(L357:T357))</f>
        <v>87.63343930543472</v>
      </c>
    </row>
    <row r="359" spans="1:21">
      <c r="A359" s="233">
        <v>43727</v>
      </c>
      <c r="B359" s="240">
        <v>1.83502314814815</v>
      </c>
      <c r="C359" s="238">
        <v>3333</v>
      </c>
      <c r="D359" s="238">
        <v>2536</v>
      </c>
      <c r="E359" s="238">
        <v>2027</v>
      </c>
      <c r="F359" s="238">
        <v>2919</v>
      </c>
      <c r="G359" s="238">
        <v>2394</v>
      </c>
      <c r="H359" s="238">
        <v>2561</v>
      </c>
      <c r="I359" s="238">
        <v>2905</v>
      </c>
      <c r="J359" s="238">
        <v>3461</v>
      </c>
      <c r="K359" s="239">
        <v>3539</v>
      </c>
      <c r="L359" s="107"/>
      <c r="M359" s="160"/>
      <c r="N359" s="160"/>
      <c r="O359" s="160"/>
      <c r="P359" s="160"/>
      <c r="Q359" s="160"/>
      <c r="R359" s="160"/>
      <c r="S359" s="160"/>
      <c r="T359" s="160"/>
      <c r="U359" s="232"/>
    </row>
    <row r="360" spans="1:21">
      <c r="A360" s="233">
        <v>43727</v>
      </c>
      <c r="B360" s="240">
        <v>1.84891203703703</v>
      </c>
      <c r="C360" s="238">
        <v>2481</v>
      </c>
      <c r="D360" s="238">
        <v>1935</v>
      </c>
      <c r="E360" s="238">
        <v>2714</v>
      </c>
      <c r="F360" s="238">
        <v>3682</v>
      </c>
      <c r="G360" s="238">
        <v>2788</v>
      </c>
      <c r="H360" s="238">
        <v>2512</v>
      </c>
      <c r="I360" s="238">
        <v>3770</v>
      </c>
      <c r="J360" s="238">
        <v>3483</v>
      </c>
      <c r="K360" s="239">
        <v>3024</v>
      </c>
      <c r="L360" s="107">
        <f t="shared" ref="L360:P360" si="691">AVERAGE(C360:C362)</f>
        <v>2700.6666666666665</v>
      </c>
      <c r="M360" s="160">
        <f t="shared" si="691"/>
        <v>2017.3333333333333</v>
      </c>
      <c r="N360" s="160">
        <f t="shared" si="691"/>
        <v>3060</v>
      </c>
      <c r="O360" s="160">
        <f t="shared" si="691"/>
        <v>3090.3333333333335</v>
      </c>
      <c r="P360" s="160">
        <f t="shared" si="691"/>
        <v>3026.3333333333335</v>
      </c>
      <c r="Q360" s="160">
        <f t="shared" ref="Q360" si="692">AVERAGE(H360:H362)</f>
        <v>3097</v>
      </c>
      <c r="R360" s="160">
        <f t="shared" ref="R360" si="693">AVERAGE(I360:I362)</f>
        <v>3278.6666666666665</v>
      </c>
      <c r="S360" s="160">
        <f t="shared" ref="S360" si="694">AVERAGE(J360:J362)</f>
        <v>2818.6666666666665</v>
      </c>
      <c r="T360" s="160">
        <f t="shared" ref="T360" si="695">AVERAGE(K360:K362)</f>
        <v>3257.3333333333335</v>
      </c>
      <c r="U360" s="232">
        <f t="shared" ref="U360" si="696">AVERAGE(L360:T360)</f>
        <v>2927.3703703703704</v>
      </c>
    </row>
    <row r="361" spans="1:21">
      <c r="A361" s="233">
        <v>43727</v>
      </c>
      <c r="B361" s="240">
        <v>1.8628009259259199</v>
      </c>
      <c r="C361" s="238">
        <v>2443</v>
      </c>
      <c r="D361" s="238">
        <v>1852</v>
      </c>
      <c r="E361" s="238">
        <v>3263</v>
      </c>
      <c r="F361" s="238">
        <v>2782</v>
      </c>
      <c r="G361" s="238">
        <v>3430</v>
      </c>
      <c r="H361" s="238">
        <v>3931</v>
      </c>
      <c r="I361" s="238">
        <v>3040</v>
      </c>
      <c r="J361" s="238">
        <v>2630</v>
      </c>
      <c r="K361" s="239">
        <v>3236</v>
      </c>
      <c r="L361" s="107"/>
      <c r="M361" s="160"/>
      <c r="N361" s="160"/>
      <c r="O361" s="160"/>
      <c r="P361" s="160"/>
      <c r="Q361" s="160"/>
      <c r="R361" s="160"/>
      <c r="S361" s="160"/>
      <c r="T361" s="160"/>
      <c r="U361" s="232">
        <f t="shared" ref="U361" si="697">STDEV(L360:T360)/SQRT(COUNT(L360:T360))</f>
        <v>129.44210112857976</v>
      </c>
    </row>
    <row r="362" spans="1:21">
      <c r="A362" s="233">
        <v>43727</v>
      </c>
      <c r="B362" s="240">
        <v>1.8766898148148099</v>
      </c>
      <c r="C362" s="238">
        <v>3178</v>
      </c>
      <c r="D362" s="238">
        <v>2265</v>
      </c>
      <c r="E362" s="238">
        <v>3203</v>
      </c>
      <c r="F362" s="238">
        <v>2807</v>
      </c>
      <c r="G362" s="238">
        <v>2861</v>
      </c>
      <c r="H362" s="238">
        <v>2848</v>
      </c>
      <c r="I362" s="238">
        <v>3026</v>
      </c>
      <c r="J362" s="238">
        <v>2343</v>
      </c>
      <c r="K362" s="239">
        <v>3512</v>
      </c>
      <c r="L362" s="107"/>
      <c r="M362" s="160"/>
      <c r="N362" s="160"/>
      <c r="O362" s="160"/>
      <c r="P362" s="160"/>
      <c r="Q362" s="160"/>
      <c r="R362" s="160"/>
      <c r="S362" s="160"/>
      <c r="T362" s="160"/>
      <c r="U362" s="232"/>
    </row>
    <row r="363" spans="1:21">
      <c r="A363" s="233">
        <v>43727</v>
      </c>
      <c r="B363" s="240">
        <v>1.8905787037037001</v>
      </c>
      <c r="C363" s="238">
        <v>3495</v>
      </c>
      <c r="D363" s="238">
        <v>1828</v>
      </c>
      <c r="E363" s="238">
        <v>2219</v>
      </c>
      <c r="F363" s="238">
        <v>2973</v>
      </c>
      <c r="G363" s="238">
        <v>3098</v>
      </c>
      <c r="H363" s="238">
        <v>2472</v>
      </c>
      <c r="I363" s="238">
        <v>3394</v>
      </c>
      <c r="J363" s="238">
        <v>3613</v>
      </c>
      <c r="K363" s="239">
        <v>2686</v>
      </c>
      <c r="L363" s="107">
        <f t="shared" ref="L363:P363" si="698">AVERAGE(C363:C365)</f>
        <v>3351.6666666666665</v>
      </c>
      <c r="M363" s="160">
        <f t="shared" si="698"/>
        <v>1952</v>
      </c>
      <c r="N363" s="160">
        <f t="shared" si="698"/>
        <v>2467.3333333333335</v>
      </c>
      <c r="O363" s="160">
        <f t="shared" si="698"/>
        <v>3329</v>
      </c>
      <c r="P363" s="160">
        <f t="shared" si="698"/>
        <v>2949</v>
      </c>
      <c r="Q363" s="160">
        <f t="shared" ref="Q363" si="699">AVERAGE(H363:H365)</f>
        <v>3273</v>
      </c>
      <c r="R363" s="160">
        <f t="shared" ref="R363" si="700">AVERAGE(I363:I365)</f>
        <v>3245.3333333333335</v>
      </c>
      <c r="S363" s="160">
        <f t="shared" ref="S363" si="701">AVERAGE(J363:J365)</f>
        <v>3413.6666666666665</v>
      </c>
      <c r="T363" s="160">
        <f t="shared" ref="T363" si="702">AVERAGE(K363:K365)</f>
        <v>3383.6666666666665</v>
      </c>
      <c r="U363" s="232">
        <f t="shared" ref="U363" si="703">AVERAGE(L363:T363)</f>
        <v>3040.5185185185187</v>
      </c>
    </row>
    <row r="364" spans="1:21">
      <c r="A364" s="233">
        <v>43727</v>
      </c>
      <c r="B364" s="240">
        <v>1.90446759259259</v>
      </c>
      <c r="C364" s="238">
        <v>3557</v>
      </c>
      <c r="D364" s="238">
        <v>2242</v>
      </c>
      <c r="E364" s="238">
        <v>3003</v>
      </c>
      <c r="F364" s="238">
        <v>3404</v>
      </c>
      <c r="G364" s="238">
        <v>2294</v>
      </c>
      <c r="H364" s="238">
        <v>3379</v>
      </c>
      <c r="I364" s="238">
        <v>3480</v>
      </c>
      <c r="J364" s="238">
        <v>3658</v>
      </c>
      <c r="K364" s="239">
        <v>3285</v>
      </c>
      <c r="L364" s="107"/>
      <c r="M364" s="160"/>
      <c r="N364" s="160"/>
      <c r="O364" s="160"/>
      <c r="P364" s="160"/>
      <c r="Q364" s="160"/>
      <c r="R364" s="160"/>
      <c r="S364" s="160"/>
      <c r="T364" s="160"/>
      <c r="U364" s="232">
        <f t="shared" ref="U364" si="704">STDEV(L363:T363)/SQRT(COUNT(L363:T363))</f>
        <v>168.93502760769294</v>
      </c>
    </row>
    <row r="365" spans="1:21">
      <c r="A365" s="233">
        <v>43727</v>
      </c>
      <c r="B365" s="240">
        <v>1.91835648148148</v>
      </c>
      <c r="C365" s="238">
        <v>3003</v>
      </c>
      <c r="D365" s="238">
        <v>1786</v>
      </c>
      <c r="E365" s="238">
        <v>2180</v>
      </c>
      <c r="F365" s="238">
        <v>3610</v>
      </c>
      <c r="G365" s="238">
        <v>3455</v>
      </c>
      <c r="H365" s="238">
        <v>3968</v>
      </c>
      <c r="I365" s="238">
        <v>2862</v>
      </c>
      <c r="J365" s="238">
        <v>2970</v>
      </c>
      <c r="K365" s="239">
        <v>4180</v>
      </c>
      <c r="L365" s="107"/>
      <c r="M365" s="160"/>
      <c r="N365" s="160"/>
      <c r="O365" s="160"/>
      <c r="P365" s="160"/>
      <c r="Q365" s="160"/>
      <c r="R365" s="160"/>
      <c r="S365" s="160"/>
      <c r="T365" s="160"/>
      <c r="U365" s="232"/>
    </row>
    <row r="366" spans="1:21">
      <c r="A366" s="233">
        <v>43727</v>
      </c>
      <c r="B366" s="240">
        <v>1.9322453703703699</v>
      </c>
      <c r="C366" s="238">
        <v>2207</v>
      </c>
      <c r="D366" s="238">
        <v>1895</v>
      </c>
      <c r="E366" s="238">
        <v>2120</v>
      </c>
      <c r="F366" s="238">
        <v>3587</v>
      </c>
      <c r="G366" s="238">
        <v>2873</v>
      </c>
      <c r="H366" s="238">
        <v>3344</v>
      </c>
      <c r="I366" s="238">
        <v>2624</v>
      </c>
      <c r="J366" s="238">
        <v>2753</v>
      </c>
      <c r="K366" s="239">
        <v>3083</v>
      </c>
      <c r="L366" s="107">
        <f t="shared" ref="L366:P366" si="705">AVERAGE(C366:C368)</f>
        <v>2427.3333333333335</v>
      </c>
      <c r="M366" s="160">
        <f t="shared" si="705"/>
        <v>2262.3333333333335</v>
      </c>
      <c r="N366" s="160">
        <f t="shared" si="705"/>
        <v>2591.6666666666665</v>
      </c>
      <c r="O366" s="160">
        <f t="shared" si="705"/>
        <v>3385.6666666666665</v>
      </c>
      <c r="P366" s="160">
        <f t="shared" si="705"/>
        <v>2580.3333333333335</v>
      </c>
      <c r="Q366" s="160">
        <f t="shared" ref="Q366" si="706">AVERAGE(H366:H368)</f>
        <v>2797.6666666666665</v>
      </c>
      <c r="R366" s="160">
        <f t="shared" ref="R366" si="707">AVERAGE(I366:I368)</f>
        <v>3431</v>
      </c>
      <c r="S366" s="160">
        <f t="shared" ref="S366" si="708">AVERAGE(J366:J368)</f>
        <v>2882.3333333333335</v>
      </c>
      <c r="T366" s="160">
        <f t="shared" ref="T366" si="709">AVERAGE(K366:K368)</f>
        <v>3206</v>
      </c>
      <c r="U366" s="232">
        <f t="shared" ref="U366" si="710">AVERAGE(L366:T366)</f>
        <v>2840.4814814814813</v>
      </c>
    </row>
    <row r="367" spans="1:21">
      <c r="A367" s="233">
        <v>43727</v>
      </c>
      <c r="B367" s="240">
        <v>1.9461342592592601</v>
      </c>
      <c r="C367" s="238">
        <v>2154</v>
      </c>
      <c r="D367" s="238">
        <v>2519</v>
      </c>
      <c r="E367" s="238">
        <v>3332</v>
      </c>
      <c r="F367" s="238">
        <v>3777</v>
      </c>
      <c r="G367" s="238">
        <v>2560</v>
      </c>
      <c r="H367" s="238">
        <v>2628</v>
      </c>
      <c r="I367" s="238">
        <v>3981</v>
      </c>
      <c r="J367" s="238">
        <v>3166</v>
      </c>
      <c r="K367" s="239">
        <v>3570</v>
      </c>
      <c r="L367" s="107"/>
      <c r="M367" s="160"/>
      <c r="N367" s="160"/>
      <c r="O367" s="160"/>
      <c r="P367" s="160"/>
      <c r="Q367" s="160"/>
      <c r="R367" s="160"/>
      <c r="S367" s="160"/>
      <c r="T367" s="160"/>
      <c r="U367" s="232">
        <f t="shared" ref="U367" si="711">STDEV(L366:T366)/SQRT(COUNT(L366:T366))</f>
        <v>140.32007185416475</v>
      </c>
    </row>
    <row r="368" spans="1:21">
      <c r="A368" s="233">
        <v>43727</v>
      </c>
      <c r="B368" s="240">
        <v>1.96002314814815</v>
      </c>
      <c r="C368" s="238">
        <v>2921</v>
      </c>
      <c r="D368" s="238">
        <v>2373</v>
      </c>
      <c r="E368" s="238">
        <v>2323</v>
      </c>
      <c r="F368" s="238">
        <v>2793</v>
      </c>
      <c r="G368" s="238">
        <v>2308</v>
      </c>
      <c r="H368" s="238">
        <v>2421</v>
      </c>
      <c r="I368" s="238">
        <v>3688</v>
      </c>
      <c r="J368" s="238">
        <v>2728</v>
      </c>
      <c r="K368" s="239">
        <v>2965</v>
      </c>
      <c r="L368" s="107"/>
      <c r="M368" s="160"/>
      <c r="N368" s="160"/>
      <c r="O368" s="160"/>
      <c r="P368" s="160"/>
      <c r="Q368" s="160"/>
      <c r="R368" s="160"/>
      <c r="S368" s="160"/>
      <c r="T368" s="160"/>
      <c r="U368" s="232"/>
    </row>
    <row r="369" spans="1:21">
      <c r="A369" s="233">
        <v>43727</v>
      </c>
      <c r="B369" s="240">
        <v>1.97391203703703</v>
      </c>
      <c r="C369" s="238">
        <v>2253</v>
      </c>
      <c r="D369" s="238">
        <v>1784</v>
      </c>
      <c r="E369" s="238">
        <v>2658</v>
      </c>
      <c r="F369" s="238">
        <v>3366</v>
      </c>
      <c r="G369" s="238">
        <v>2056</v>
      </c>
      <c r="H369" s="238">
        <v>2450</v>
      </c>
      <c r="I369" s="238">
        <v>2758</v>
      </c>
      <c r="J369" s="238">
        <v>2582</v>
      </c>
      <c r="K369" s="239">
        <v>4196</v>
      </c>
      <c r="L369" s="107">
        <f t="shared" ref="L369:P369" si="712">AVERAGE(C369:C371)</f>
        <v>2683.6666666666665</v>
      </c>
      <c r="M369" s="160">
        <f t="shared" si="712"/>
        <v>1745</v>
      </c>
      <c r="N369" s="160">
        <f t="shared" si="712"/>
        <v>2882.3333333333335</v>
      </c>
      <c r="O369" s="160">
        <f t="shared" si="712"/>
        <v>3304</v>
      </c>
      <c r="P369" s="160">
        <f t="shared" si="712"/>
        <v>2951.6666666666665</v>
      </c>
      <c r="Q369" s="160">
        <f t="shared" ref="Q369" si="713">AVERAGE(H369:H371)</f>
        <v>3312.6666666666665</v>
      </c>
      <c r="R369" s="160">
        <f t="shared" ref="R369" si="714">AVERAGE(I369:I371)</f>
        <v>3504.6666666666665</v>
      </c>
      <c r="S369" s="160">
        <f t="shared" ref="S369" si="715">AVERAGE(J369:J371)</f>
        <v>2952.3333333333335</v>
      </c>
      <c r="T369" s="160">
        <f t="shared" ref="T369" si="716">AVERAGE(K369:K371)</f>
        <v>4045.6666666666665</v>
      </c>
      <c r="U369" s="232">
        <f t="shared" ref="U369" si="717">AVERAGE(L369:T369)</f>
        <v>3042.4444444444443</v>
      </c>
    </row>
    <row r="370" spans="1:21">
      <c r="A370" s="233">
        <v>43727</v>
      </c>
      <c r="B370" s="240">
        <v>1.9878009259259199</v>
      </c>
      <c r="C370" s="238">
        <v>2226</v>
      </c>
      <c r="D370" s="238">
        <v>1877</v>
      </c>
      <c r="E370" s="238">
        <v>2758</v>
      </c>
      <c r="F370" s="238">
        <v>3122</v>
      </c>
      <c r="G370" s="238">
        <v>3277</v>
      </c>
      <c r="H370" s="238">
        <v>3595</v>
      </c>
      <c r="I370" s="238">
        <v>3597</v>
      </c>
      <c r="J370" s="238">
        <v>2432</v>
      </c>
      <c r="K370" s="239">
        <v>3268</v>
      </c>
      <c r="L370" s="107"/>
      <c r="M370" s="160"/>
      <c r="N370" s="160"/>
      <c r="O370" s="160"/>
      <c r="P370" s="160"/>
      <c r="Q370" s="160"/>
      <c r="R370" s="160"/>
      <c r="S370" s="160"/>
      <c r="T370" s="160"/>
      <c r="U370" s="232">
        <f t="shared" ref="U370" si="718">STDEV(L369:T369)/SQRT(COUNT(L369:T369))</f>
        <v>211.33225989913186</v>
      </c>
    </row>
    <row r="371" spans="1:21">
      <c r="A371" s="233">
        <v>43728</v>
      </c>
      <c r="B371" s="240">
        <v>2.001689814814815</v>
      </c>
      <c r="C371" s="238">
        <v>3572</v>
      </c>
      <c r="D371" s="238">
        <v>1574</v>
      </c>
      <c r="E371" s="238">
        <v>3231</v>
      </c>
      <c r="F371" s="238">
        <v>3424</v>
      </c>
      <c r="G371" s="238">
        <v>3522</v>
      </c>
      <c r="H371" s="238">
        <v>3893</v>
      </c>
      <c r="I371" s="238">
        <v>4159</v>
      </c>
      <c r="J371" s="238">
        <v>3843</v>
      </c>
      <c r="K371" s="239">
        <v>4673</v>
      </c>
      <c r="L371" s="107"/>
      <c r="M371" s="160"/>
      <c r="N371" s="160"/>
      <c r="O371" s="160"/>
      <c r="P371" s="160"/>
      <c r="Q371" s="160"/>
      <c r="R371" s="160"/>
      <c r="S371" s="160"/>
      <c r="T371" s="160"/>
      <c r="U371" s="232"/>
    </row>
    <row r="372" spans="1:21">
      <c r="A372" s="233">
        <v>43728</v>
      </c>
      <c r="B372" s="240">
        <v>2.0155787037036998</v>
      </c>
      <c r="C372" s="238">
        <v>3144</v>
      </c>
      <c r="D372" s="238">
        <v>1948</v>
      </c>
      <c r="E372" s="238">
        <v>2677</v>
      </c>
      <c r="F372" s="238">
        <v>3899</v>
      </c>
      <c r="G372" s="238">
        <v>2180</v>
      </c>
      <c r="H372" s="238">
        <v>3925</v>
      </c>
      <c r="I372" s="238">
        <v>3047</v>
      </c>
      <c r="J372" s="238">
        <v>3052</v>
      </c>
      <c r="K372" s="239">
        <v>3824</v>
      </c>
      <c r="L372" s="107">
        <f t="shared" ref="L372:P372" si="719">AVERAGE(C372:C374)</f>
        <v>2655.3333333333335</v>
      </c>
      <c r="M372" s="160">
        <f t="shared" si="719"/>
        <v>1816.3333333333333</v>
      </c>
      <c r="N372" s="160">
        <f t="shared" si="719"/>
        <v>2570.3333333333335</v>
      </c>
      <c r="O372" s="160">
        <f t="shared" si="719"/>
        <v>3531.3333333333335</v>
      </c>
      <c r="P372" s="160">
        <f t="shared" si="719"/>
        <v>2472.6666666666665</v>
      </c>
      <c r="Q372" s="160">
        <f t="shared" ref="Q372" si="720">AVERAGE(H372:H374)</f>
        <v>2928.3333333333335</v>
      </c>
      <c r="R372" s="160">
        <f t="shared" ref="R372" si="721">AVERAGE(I372:I374)</f>
        <v>3035.6666666666665</v>
      </c>
      <c r="S372" s="160">
        <f t="shared" ref="S372" si="722">AVERAGE(J372:J374)</f>
        <v>3253</v>
      </c>
      <c r="T372" s="160">
        <f t="shared" ref="T372" si="723">AVERAGE(K372:K374)</f>
        <v>3755.3333333333335</v>
      </c>
      <c r="U372" s="232">
        <f t="shared" ref="U372" si="724">AVERAGE(L372:T372)</f>
        <v>2890.9259259259256</v>
      </c>
    </row>
    <row r="373" spans="1:21">
      <c r="A373" s="233">
        <v>43728</v>
      </c>
      <c r="B373" s="240">
        <v>2.02946759259259</v>
      </c>
      <c r="C373" s="238">
        <v>2515</v>
      </c>
      <c r="D373" s="238">
        <v>1939</v>
      </c>
      <c r="E373" s="238">
        <v>2763</v>
      </c>
      <c r="F373" s="238">
        <v>3603</v>
      </c>
      <c r="G373" s="238">
        <v>3122</v>
      </c>
      <c r="H373" s="238">
        <v>2525</v>
      </c>
      <c r="I373" s="238">
        <v>2763</v>
      </c>
      <c r="J373" s="238">
        <v>3289</v>
      </c>
      <c r="K373" s="239">
        <v>4416</v>
      </c>
      <c r="L373" s="107"/>
      <c r="M373" s="160"/>
      <c r="N373" s="160"/>
      <c r="O373" s="160"/>
      <c r="P373" s="160"/>
      <c r="Q373" s="160"/>
      <c r="R373" s="160"/>
      <c r="S373" s="160"/>
      <c r="T373" s="160"/>
      <c r="U373" s="232">
        <f t="shared" ref="U373" si="725">STDEV(L372:T372)/SQRT(COUNT(L372:T372))</f>
        <v>197.15836037869556</v>
      </c>
    </row>
    <row r="374" spans="1:21">
      <c r="A374" s="233">
        <v>43728</v>
      </c>
      <c r="B374" s="240">
        <v>2.0433564814814802</v>
      </c>
      <c r="C374" s="238">
        <v>2307</v>
      </c>
      <c r="D374" s="238">
        <v>1562</v>
      </c>
      <c r="E374" s="238">
        <v>2271</v>
      </c>
      <c r="F374" s="238">
        <v>3092</v>
      </c>
      <c r="G374" s="238">
        <v>2116</v>
      </c>
      <c r="H374" s="238">
        <v>2335</v>
      </c>
      <c r="I374" s="238">
        <v>3297</v>
      </c>
      <c r="J374" s="238">
        <v>3418</v>
      </c>
      <c r="K374" s="239">
        <v>3026</v>
      </c>
      <c r="L374" s="107"/>
      <c r="M374" s="160"/>
      <c r="N374" s="160"/>
      <c r="O374" s="160"/>
      <c r="P374" s="160"/>
      <c r="Q374" s="160"/>
      <c r="R374" s="160"/>
      <c r="S374" s="160"/>
      <c r="T374" s="160"/>
      <c r="U374" s="232"/>
    </row>
    <row r="375" spans="1:21">
      <c r="A375" s="233">
        <v>43728</v>
      </c>
      <c r="B375" s="240">
        <v>2.0572453703703699</v>
      </c>
      <c r="C375" s="238">
        <v>3261</v>
      </c>
      <c r="D375" s="238">
        <v>1796</v>
      </c>
      <c r="E375" s="238">
        <v>2029</v>
      </c>
      <c r="F375" s="238">
        <v>2968</v>
      </c>
      <c r="G375" s="238">
        <v>3201</v>
      </c>
      <c r="H375" s="238">
        <v>2522</v>
      </c>
      <c r="I375" s="238">
        <v>4090</v>
      </c>
      <c r="J375" s="238">
        <v>2592</v>
      </c>
      <c r="K375" s="239">
        <v>3072</v>
      </c>
      <c r="L375" s="107">
        <f t="shared" ref="L375:P375" si="726">AVERAGE(C375:C377)</f>
        <v>3105</v>
      </c>
      <c r="M375" s="160">
        <f t="shared" si="726"/>
        <v>2500.6666666666665</v>
      </c>
      <c r="N375" s="160">
        <f t="shared" si="726"/>
        <v>2531.6666666666665</v>
      </c>
      <c r="O375" s="160">
        <f t="shared" si="726"/>
        <v>3043.3333333333335</v>
      </c>
      <c r="P375" s="160">
        <f t="shared" si="726"/>
        <v>3007.6666666666665</v>
      </c>
      <c r="Q375" s="160">
        <f t="shared" ref="Q375" si="727">AVERAGE(H375:H377)</f>
        <v>2951.6666666666665</v>
      </c>
      <c r="R375" s="160">
        <f t="shared" ref="R375" si="728">AVERAGE(I375:I377)</f>
        <v>3577.6666666666665</v>
      </c>
      <c r="S375" s="160">
        <f t="shared" ref="S375" si="729">AVERAGE(J375:J377)</f>
        <v>2641.3333333333335</v>
      </c>
      <c r="T375" s="160">
        <f t="shared" ref="T375" si="730">AVERAGE(K375:K377)</f>
        <v>3335</v>
      </c>
      <c r="U375" s="232">
        <f t="shared" ref="U375" si="731">AVERAGE(L375:T375)</f>
        <v>2966</v>
      </c>
    </row>
    <row r="376" spans="1:21">
      <c r="A376" s="233">
        <v>43728</v>
      </c>
      <c r="B376" s="240">
        <v>2.0711342592592601</v>
      </c>
      <c r="C376" s="238">
        <v>3281</v>
      </c>
      <c r="D376" s="238">
        <v>3039</v>
      </c>
      <c r="E376" s="238">
        <v>2482</v>
      </c>
      <c r="F376" s="238">
        <v>3463</v>
      </c>
      <c r="G376" s="238">
        <v>3024</v>
      </c>
      <c r="H376" s="238">
        <v>2738</v>
      </c>
      <c r="I376" s="238">
        <v>3594</v>
      </c>
      <c r="J376" s="238">
        <v>2649</v>
      </c>
      <c r="K376" s="239">
        <v>4178</v>
      </c>
      <c r="L376" s="107"/>
      <c r="M376" s="160"/>
      <c r="N376" s="160"/>
      <c r="O376" s="160"/>
      <c r="P376" s="160"/>
      <c r="Q376" s="160"/>
      <c r="R376" s="160"/>
      <c r="S376" s="160"/>
      <c r="T376" s="160"/>
      <c r="U376" s="232">
        <f t="shared" ref="U376" si="732">STDEV(L375:T375)/SQRT(COUNT(L375:T375))</f>
        <v>120.6538385855668</v>
      </c>
    </row>
    <row r="377" spans="1:21">
      <c r="A377" s="233">
        <v>43728</v>
      </c>
      <c r="B377" s="240">
        <v>2.0850231481481498</v>
      </c>
      <c r="C377" s="238">
        <v>2773</v>
      </c>
      <c r="D377" s="238">
        <v>2667</v>
      </c>
      <c r="E377" s="238">
        <v>3084</v>
      </c>
      <c r="F377" s="238">
        <v>2699</v>
      </c>
      <c r="G377" s="238">
        <v>2798</v>
      </c>
      <c r="H377" s="238">
        <v>3595</v>
      </c>
      <c r="I377" s="238">
        <v>3049</v>
      </c>
      <c r="J377" s="238">
        <v>2683</v>
      </c>
      <c r="K377" s="239">
        <v>2755</v>
      </c>
      <c r="L377" s="107"/>
      <c r="M377" s="160"/>
      <c r="N377" s="160"/>
      <c r="O377" s="160"/>
      <c r="P377" s="160"/>
      <c r="Q377" s="160"/>
      <c r="R377" s="160"/>
      <c r="S377" s="160"/>
      <c r="T377" s="160"/>
      <c r="U377" s="232"/>
    </row>
    <row r="378" spans="1:21">
      <c r="A378" s="233">
        <v>43728</v>
      </c>
      <c r="B378" s="240">
        <v>2.0989120370370302</v>
      </c>
      <c r="C378" s="238">
        <v>2869</v>
      </c>
      <c r="D378" s="238">
        <v>1741</v>
      </c>
      <c r="E378" s="238">
        <v>2433</v>
      </c>
      <c r="F378" s="238">
        <v>3271</v>
      </c>
      <c r="G378" s="238">
        <v>2354</v>
      </c>
      <c r="H378" s="238">
        <v>3214</v>
      </c>
      <c r="I378" s="238">
        <v>3214</v>
      </c>
      <c r="J378" s="238">
        <v>3522</v>
      </c>
      <c r="K378" s="239">
        <v>3953</v>
      </c>
      <c r="L378" s="107">
        <f t="shared" ref="L378:P378" si="733">AVERAGE(C378:C380)</f>
        <v>2917.6666666666665</v>
      </c>
      <c r="M378" s="160">
        <f t="shared" si="733"/>
        <v>1561</v>
      </c>
      <c r="N378" s="160">
        <f t="shared" si="733"/>
        <v>2433</v>
      </c>
      <c r="O378" s="160">
        <f t="shared" si="733"/>
        <v>3321.6666666666665</v>
      </c>
      <c r="P378" s="160">
        <f t="shared" si="733"/>
        <v>2165.6666666666665</v>
      </c>
      <c r="Q378" s="160">
        <f t="shared" ref="Q378" si="734">AVERAGE(H378:H380)</f>
        <v>2840</v>
      </c>
      <c r="R378" s="160">
        <f t="shared" ref="R378" si="735">AVERAGE(I378:I380)</f>
        <v>3013.6666666666665</v>
      </c>
      <c r="S378" s="160">
        <f t="shared" ref="S378" si="736">AVERAGE(J378:J380)</f>
        <v>3393</v>
      </c>
      <c r="T378" s="160">
        <f t="shared" ref="T378" si="737">AVERAGE(K378:K380)</f>
        <v>3584.3333333333335</v>
      </c>
      <c r="U378" s="232">
        <f t="shared" ref="U378" si="738">AVERAGE(L378:T378)</f>
        <v>2803.333333333333</v>
      </c>
    </row>
    <row r="379" spans="1:21">
      <c r="A379" s="233">
        <v>43728</v>
      </c>
      <c r="B379" s="240">
        <v>2.1128009259259199</v>
      </c>
      <c r="C379" s="238">
        <v>2472</v>
      </c>
      <c r="D379" s="238">
        <v>1473</v>
      </c>
      <c r="E379" s="238">
        <v>2995</v>
      </c>
      <c r="F379" s="238">
        <v>2943</v>
      </c>
      <c r="G379" s="238">
        <v>2058</v>
      </c>
      <c r="H379" s="238">
        <v>3002</v>
      </c>
      <c r="I379" s="238">
        <v>2488</v>
      </c>
      <c r="J379" s="238">
        <v>3297</v>
      </c>
      <c r="K379" s="239">
        <v>4043</v>
      </c>
      <c r="L379" s="107"/>
      <c r="M379" s="160"/>
      <c r="N379" s="160"/>
      <c r="O379" s="160"/>
      <c r="P379" s="160"/>
      <c r="Q379" s="160"/>
      <c r="R379" s="160"/>
      <c r="S379" s="160"/>
      <c r="T379" s="160"/>
      <c r="U379" s="232">
        <f t="shared" ref="U379" si="739">STDEV(L378:T378)/SQRT(COUNT(L378:T378))</f>
        <v>216.41496776241081</v>
      </c>
    </row>
    <row r="380" spans="1:21">
      <c r="A380" s="233">
        <v>43728</v>
      </c>
      <c r="B380" s="240">
        <v>2.1266898148148101</v>
      </c>
      <c r="C380" s="238">
        <v>3412</v>
      </c>
      <c r="D380" s="238">
        <v>1469</v>
      </c>
      <c r="E380" s="238">
        <v>1871</v>
      </c>
      <c r="F380" s="238">
        <v>3751</v>
      </c>
      <c r="G380" s="238">
        <v>2085</v>
      </c>
      <c r="H380" s="238">
        <v>2304</v>
      </c>
      <c r="I380" s="238">
        <v>3339</v>
      </c>
      <c r="J380" s="238">
        <v>3360</v>
      </c>
      <c r="K380" s="239">
        <v>2757</v>
      </c>
      <c r="L380" s="107"/>
      <c r="M380" s="160"/>
      <c r="N380" s="160"/>
      <c r="O380" s="160"/>
      <c r="P380" s="160"/>
      <c r="Q380" s="160"/>
      <c r="R380" s="160"/>
      <c r="S380" s="160"/>
      <c r="T380" s="160"/>
      <c r="U380" s="232"/>
    </row>
    <row r="381" spans="1:21">
      <c r="A381" s="233">
        <v>43728</v>
      </c>
      <c r="B381" s="240">
        <v>2.1405787037036998</v>
      </c>
      <c r="C381" s="238">
        <v>2671</v>
      </c>
      <c r="D381" s="238">
        <v>1519</v>
      </c>
      <c r="E381" s="238">
        <v>2844</v>
      </c>
      <c r="F381" s="238">
        <v>3541</v>
      </c>
      <c r="G381" s="238">
        <v>2192</v>
      </c>
      <c r="H381" s="238">
        <v>2539</v>
      </c>
      <c r="I381" s="238">
        <v>3476</v>
      </c>
      <c r="J381" s="238">
        <v>3407</v>
      </c>
      <c r="K381" s="239">
        <v>2902</v>
      </c>
      <c r="L381" s="107">
        <f t="shared" ref="L381:P381" si="740">AVERAGE(C381:C383)</f>
        <v>2824.6666666666665</v>
      </c>
      <c r="M381" s="160">
        <f t="shared" si="740"/>
        <v>1813.3333333333333</v>
      </c>
      <c r="N381" s="160">
        <f t="shared" si="740"/>
        <v>3073.3333333333335</v>
      </c>
      <c r="O381" s="160">
        <f t="shared" si="740"/>
        <v>3076.3333333333335</v>
      </c>
      <c r="P381" s="160">
        <f t="shared" si="740"/>
        <v>2541.3333333333335</v>
      </c>
      <c r="Q381" s="160">
        <f t="shared" ref="Q381" si="741">AVERAGE(H381:H383)</f>
        <v>3206.6666666666665</v>
      </c>
      <c r="R381" s="160">
        <f t="shared" ref="R381" si="742">AVERAGE(I381:I383)</f>
        <v>3618</v>
      </c>
      <c r="S381" s="160">
        <f t="shared" ref="S381" si="743">AVERAGE(J381:J383)</f>
        <v>2803.6666666666665</v>
      </c>
      <c r="T381" s="160">
        <f t="shared" ref="T381" si="744">AVERAGE(K381:K383)</f>
        <v>3135.6666666666665</v>
      </c>
      <c r="U381" s="232">
        <f t="shared" ref="U381" si="745">AVERAGE(L381:T381)</f>
        <v>2899.2222222222226</v>
      </c>
    </row>
    <row r="382" spans="1:21">
      <c r="A382" s="233">
        <v>43728</v>
      </c>
      <c r="B382" s="240">
        <v>2.15446759259259</v>
      </c>
      <c r="C382" s="238">
        <v>3183</v>
      </c>
      <c r="D382" s="238">
        <v>2316</v>
      </c>
      <c r="E382" s="238">
        <v>3107</v>
      </c>
      <c r="F382" s="238">
        <v>2900</v>
      </c>
      <c r="G382" s="238">
        <v>2308</v>
      </c>
      <c r="H382" s="238">
        <v>3536</v>
      </c>
      <c r="I382" s="238">
        <v>4121</v>
      </c>
      <c r="J382" s="238">
        <v>2472</v>
      </c>
      <c r="K382" s="239">
        <v>3770</v>
      </c>
      <c r="L382" s="107"/>
      <c r="M382" s="160"/>
      <c r="N382" s="160"/>
      <c r="O382" s="160"/>
      <c r="P382" s="160"/>
      <c r="Q382" s="160"/>
      <c r="R382" s="160"/>
      <c r="S382" s="160"/>
      <c r="T382" s="160"/>
      <c r="U382" s="232">
        <f t="shared" ref="U382" si="746">STDEV(L381:T381)/SQRT(COUNT(L381:T381))</f>
        <v>168.76516849979777</v>
      </c>
    </row>
    <row r="383" spans="1:21">
      <c r="A383" s="233">
        <v>43728</v>
      </c>
      <c r="B383" s="240">
        <v>2.1683564814814802</v>
      </c>
      <c r="C383" s="238">
        <v>2620</v>
      </c>
      <c r="D383" s="238">
        <v>1605</v>
      </c>
      <c r="E383" s="238">
        <v>3269</v>
      </c>
      <c r="F383" s="238">
        <v>2788</v>
      </c>
      <c r="G383" s="238">
        <v>3124</v>
      </c>
      <c r="H383" s="238">
        <v>3545</v>
      </c>
      <c r="I383" s="238">
        <v>3257</v>
      </c>
      <c r="J383" s="238">
        <v>2532</v>
      </c>
      <c r="K383" s="239">
        <v>2735</v>
      </c>
      <c r="L383" s="107"/>
      <c r="M383" s="160"/>
      <c r="N383" s="160"/>
      <c r="O383" s="160"/>
      <c r="P383" s="160"/>
      <c r="Q383" s="160"/>
      <c r="R383" s="160"/>
      <c r="S383" s="160"/>
      <c r="T383" s="160"/>
      <c r="U383" s="232"/>
    </row>
    <row r="384" spans="1:21">
      <c r="A384" s="233">
        <v>43728</v>
      </c>
      <c r="B384" s="240">
        <v>2.1822453703703699</v>
      </c>
      <c r="C384" s="238">
        <v>3509</v>
      </c>
      <c r="D384" s="238">
        <v>2887</v>
      </c>
      <c r="E384" s="238">
        <v>2763</v>
      </c>
      <c r="F384" s="238">
        <v>2952</v>
      </c>
      <c r="G384" s="238">
        <v>2658</v>
      </c>
      <c r="H384" s="238">
        <v>3470</v>
      </c>
      <c r="I384" s="238">
        <v>2591</v>
      </c>
      <c r="J384" s="238">
        <v>3579</v>
      </c>
      <c r="K384" s="239">
        <v>2748</v>
      </c>
      <c r="L384" s="107">
        <f t="shared" ref="L384:P384" si="747">AVERAGE(C384:C386)</f>
        <v>2971.6666666666665</v>
      </c>
      <c r="M384" s="160">
        <f t="shared" si="747"/>
        <v>2444</v>
      </c>
      <c r="N384" s="160">
        <f t="shared" si="747"/>
        <v>2567.6666666666665</v>
      </c>
      <c r="O384" s="160">
        <f t="shared" si="747"/>
        <v>2660.6666666666665</v>
      </c>
      <c r="P384" s="160">
        <f t="shared" si="747"/>
        <v>2291.3333333333335</v>
      </c>
      <c r="Q384" s="160">
        <f t="shared" ref="Q384" si="748">AVERAGE(H384:H386)</f>
        <v>2883.3333333333335</v>
      </c>
      <c r="R384" s="160">
        <f t="shared" ref="R384" si="749">AVERAGE(I384:I386)</f>
        <v>2369.6666666666665</v>
      </c>
      <c r="S384" s="160">
        <f t="shared" ref="S384" si="750">AVERAGE(J384:J386)</f>
        <v>3258.3333333333335</v>
      </c>
      <c r="T384" s="160">
        <f t="shared" ref="T384" si="751">AVERAGE(K384:K386)</f>
        <v>3286</v>
      </c>
      <c r="U384" s="232">
        <f t="shared" ref="U384" si="752">AVERAGE(L384:T384)</f>
        <v>2748.0740740740739</v>
      </c>
    </row>
    <row r="385" spans="1:21">
      <c r="A385" s="233">
        <v>43728</v>
      </c>
      <c r="B385" s="240">
        <v>2.1961342592592601</v>
      </c>
      <c r="C385" s="238">
        <v>2473</v>
      </c>
      <c r="D385" s="238">
        <v>2193</v>
      </c>
      <c r="E385" s="238">
        <v>2432</v>
      </c>
      <c r="F385" s="238">
        <v>2570</v>
      </c>
      <c r="G385" s="238">
        <v>2102</v>
      </c>
      <c r="H385" s="238">
        <v>2633</v>
      </c>
      <c r="I385" s="238">
        <v>2259</v>
      </c>
      <c r="J385" s="238">
        <v>3219</v>
      </c>
      <c r="K385" s="239">
        <v>4132</v>
      </c>
      <c r="L385" s="107"/>
      <c r="M385" s="160"/>
      <c r="N385" s="160"/>
      <c r="O385" s="160"/>
      <c r="P385" s="160"/>
      <c r="Q385" s="160"/>
      <c r="R385" s="160"/>
      <c r="S385" s="160"/>
      <c r="T385" s="160"/>
      <c r="U385" s="232">
        <f t="shared" ref="U385" si="753">STDEV(L384:T384)/SQRT(COUNT(L384:T384))</f>
        <v>123.74198786605503</v>
      </c>
    </row>
    <row r="386" spans="1:21">
      <c r="A386" s="233">
        <v>43728</v>
      </c>
      <c r="B386" s="240">
        <v>2.21002314814814</v>
      </c>
      <c r="C386" s="238">
        <v>2933</v>
      </c>
      <c r="D386" s="238">
        <v>2252</v>
      </c>
      <c r="E386" s="238">
        <v>2508</v>
      </c>
      <c r="F386" s="238">
        <v>2460</v>
      </c>
      <c r="G386" s="238">
        <v>2114</v>
      </c>
      <c r="H386" s="238">
        <v>2547</v>
      </c>
      <c r="I386" s="238">
        <v>2259</v>
      </c>
      <c r="J386" s="238">
        <v>2977</v>
      </c>
      <c r="K386" s="239">
        <v>2978</v>
      </c>
      <c r="L386" s="107"/>
      <c r="M386" s="160"/>
      <c r="N386" s="160"/>
      <c r="O386" s="160"/>
      <c r="P386" s="160"/>
      <c r="Q386" s="160"/>
      <c r="R386" s="160"/>
      <c r="S386" s="160"/>
      <c r="T386" s="160"/>
      <c r="U386" s="232"/>
    </row>
    <row r="387" spans="1:21">
      <c r="A387" s="233">
        <v>43728</v>
      </c>
      <c r="B387" s="240">
        <v>2.2239120370370302</v>
      </c>
      <c r="C387" s="238">
        <v>3221</v>
      </c>
      <c r="D387" s="238">
        <v>2713</v>
      </c>
      <c r="E387" s="238">
        <v>1845</v>
      </c>
      <c r="F387" s="238">
        <v>3538</v>
      </c>
      <c r="G387" s="238">
        <v>3424</v>
      </c>
      <c r="H387" s="238">
        <v>2293</v>
      </c>
      <c r="I387" s="238">
        <v>3320</v>
      </c>
      <c r="J387" s="238">
        <v>3581</v>
      </c>
      <c r="K387" s="239">
        <v>2564</v>
      </c>
      <c r="L387" s="107">
        <f t="shared" ref="L387:P387" si="754">AVERAGE(C387:C389)</f>
        <v>2409.6666666666665</v>
      </c>
      <c r="M387" s="160">
        <f t="shared" si="754"/>
        <v>2504.6666666666665</v>
      </c>
      <c r="N387" s="160">
        <f t="shared" si="754"/>
        <v>2598.6666666666665</v>
      </c>
      <c r="O387" s="160">
        <f t="shared" si="754"/>
        <v>3014.3333333333335</v>
      </c>
      <c r="P387" s="160">
        <f t="shared" si="754"/>
        <v>3088.3333333333335</v>
      </c>
      <c r="Q387" s="160">
        <f t="shared" ref="Q387" si="755">AVERAGE(H387:H389)</f>
        <v>2971</v>
      </c>
      <c r="R387" s="160">
        <f t="shared" ref="R387" si="756">AVERAGE(I387:I389)</f>
        <v>2714</v>
      </c>
      <c r="S387" s="160">
        <f t="shared" ref="S387" si="757">AVERAGE(J387:J389)</f>
        <v>2860</v>
      </c>
      <c r="T387" s="160">
        <f t="shared" ref="T387" si="758">AVERAGE(K387:K389)</f>
        <v>2846.6666666666665</v>
      </c>
      <c r="U387" s="232">
        <f t="shared" ref="U387" si="759">AVERAGE(L387:T387)</f>
        <v>2778.5925925925931</v>
      </c>
    </row>
    <row r="388" spans="1:21">
      <c r="A388" s="233">
        <v>43728</v>
      </c>
      <c r="B388" s="240">
        <v>2.2378009259259199</v>
      </c>
      <c r="C388" s="238">
        <v>2051</v>
      </c>
      <c r="D388" s="238">
        <v>2946</v>
      </c>
      <c r="E388" s="238">
        <v>2917</v>
      </c>
      <c r="F388" s="238">
        <v>3017</v>
      </c>
      <c r="G388" s="238">
        <v>3487</v>
      </c>
      <c r="H388" s="238">
        <v>3146</v>
      </c>
      <c r="I388" s="238">
        <v>2490</v>
      </c>
      <c r="J388" s="238">
        <v>2505</v>
      </c>
      <c r="K388" s="239">
        <v>2571</v>
      </c>
      <c r="L388" s="107"/>
      <c r="M388" s="160"/>
      <c r="N388" s="160"/>
      <c r="O388" s="160"/>
      <c r="P388" s="160"/>
      <c r="Q388" s="160"/>
      <c r="R388" s="160"/>
      <c r="S388" s="160"/>
      <c r="T388" s="160"/>
      <c r="U388" s="232">
        <f t="shared" ref="U388" si="760">STDEV(L387:T387)/SQRT(COUNT(L387:T387))</f>
        <v>78.835462694947637</v>
      </c>
    </row>
    <row r="389" spans="1:21">
      <c r="A389" s="223">
        <v>43728</v>
      </c>
      <c r="B389" s="235">
        <v>2.2516898148148101</v>
      </c>
      <c r="C389" s="238">
        <v>1957</v>
      </c>
      <c r="D389" s="238">
        <v>1855</v>
      </c>
      <c r="E389" s="238">
        <v>3034</v>
      </c>
      <c r="F389" s="238">
        <v>2488</v>
      </c>
      <c r="G389" s="238">
        <v>2354</v>
      </c>
      <c r="H389" s="238">
        <v>3474</v>
      </c>
      <c r="I389" s="238">
        <v>2332</v>
      </c>
      <c r="J389" s="238">
        <v>2494</v>
      </c>
      <c r="K389" s="239">
        <v>3405</v>
      </c>
      <c r="L389" s="107"/>
      <c r="M389" s="160"/>
      <c r="N389" s="160"/>
      <c r="O389" s="160"/>
      <c r="P389" s="160"/>
      <c r="Q389" s="160"/>
      <c r="R389" s="160"/>
      <c r="S389" s="160"/>
      <c r="T389" s="160"/>
      <c r="U389" s="232"/>
    </row>
    <row r="390" spans="1:21">
      <c r="A390" s="223">
        <v>43728</v>
      </c>
      <c r="B390" s="235">
        <v>2.2655787037036998</v>
      </c>
      <c r="C390" s="238">
        <v>3193</v>
      </c>
      <c r="D390" s="238">
        <v>1547</v>
      </c>
      <c r="E390" s="238">
        <v>3520</v>
      </c>
      <c r="F390" s="238">
        <v>1964</v>
      </c>
      <c r="G390" s="238">
        <v>2295</v>
      </c>
      <c r="H390" s="238">
        <v>3001</v>
      </c>
      <c r="I390" s="238">
        <v>2089</v>
      </c>
      <c r="J390" s="238">
        <v>2250</v>
      </c>
      <c r="K390" s="239">
        <v>2967</v>
      </c>
      <c r="L390" s="107">
        <f t="shared" ref="L390:P390" si="761">AVERAGE(C390:C392)</f>
        <v>2487.6666666666665</v>
      </c>
      <c r="M390" s="160">
        <f t="shared" si="761"/>
        <v>1481.3333333333333</v>
      </c>
      <c r="N390" s="160">
        <f t="shared" si="761"/>
        <v>2735.3333333333335</v>
      </c>
      <c r="O390" s="160">
        <f t="shared" si="761"/>
        <v>1924.3333333333333</v>
      </c>
      <c r="P390" s="160">
        <f t="shared" si="761"/>
        <v>2425.6666666666665</v>
      </c>
      <c r="Q390" s="160">
        <f t="shared" ref="Q390" si="762">AVERAGE(H390:H392)</f>
        <v>2425.6666666666665</v>
      </c>
      <c r="R390" s="160">
        <f t="shared" ref="R390" si="763">AVERAGE(I390:I392)</f>
        <v>2274</v>
      </c>
      <c r="S390" s="160">
        <f t="shared" ref="S390" si="764">AVERAGE(J390:J392)</f>
        <v>3214.3333333333335</v>
      </c>
      <c r="T390" s="160">
        <f t="shared" ref="T390" si="765">AVERAGE(K390:K392)</f>
        <v>2903.6666666666665</v>
      </c>
      <c r="U390" s="232">
        <f t="shared" ref="U390" si="766">AVERAGE(L390:T390)</f>
        <v>2430.2222222222222</v>
      </c>
    </row>
    <row r="391" spans="1:21">
      <c r="A391" s="223">
        <v>43728</v>
      </c>
      <c r="B391" s="235">
        <v>2.27946759259259</v>
      </c>
      <c r="C391" s="238">
        <v>2185</v>
      </c>
      <c r="D391" s="238">
        <v>1587</v>
      </c>
      <c r="E391" s="238">
        <v>3001</v>
      </c>
      <c r="F391" s="238">
        <v>1896</v>
      </c>
      <c r="G391" s="238">
        <v>2899</v>
      </c>
      <c r="H391" s="238">
        <v>2197</v>
      </c>
      <c r="I391" s="238">
        <v>1828</v>
      </c>
      <c r="J391" s="238">
        <v>3675</v>
      </c>
      <c r="K391" s="239">
        <v>2501</v>
      </c>
      <c r="L391" s="107"/>
      <c r="M391" s="160"/>
      <c r="N391" s="160"/>
      <c r="O391" s="160"/>
      <c r="P391" s="160"/>
      <c r="Q391" s="160"/>
      <c r="R391" s="160"/>
      <c r="S391" s="160"/>
      <c r="T391" s="160"/>
      <c r="U391" s="232">
        <f t="shared" ref="U391" si="767">STDEV(L390:T390)/SQRT(COUNT(L390:T390))</f>
        <v>171.43727031868184</v>
      </c>
    </row>
    <row r="392" spans="1:21">
      <c r="A392" s="223">
        <v>43728</v>
      </c>
      <c r="B392" s="235">
        <v>2.2933564814814802</v>
      </c>
      <c r="C392" s="238">
        <v>2085</v>
      </c>
      <c r="D392" s="238">
        <v>1310</v>
      </c>
      <c r="E392" s="238">
        <v>1685</v>
      </c>
      <c r="F392" s="238">
        <v>1913</v>
      </c>
      <c r="G392" s="238">
        <v>2083</v>
      </c>
      <c r="H392" s="238">
        <v>2079</v>
      </c>
      <c r="I392" s="238">
        <v>2905</v>
      </c>
      <c r="J392" s="238">
        <v>3718</v>
      </c>
      <c r="K392" s="239">
        <v>3243</v>
      </c>
      <c r="L392" s="107"/>
      <c r="M392" s="160"/>
      <c r="N392" s="160"/>
      <c r="O392" s="160"/>
      <c r="P392" s="160"/>
      <c r="Q392" s="160"/>
      <c r="R392" s="160"/>
      <c r="S392" s="160"/>
      <c r="T392" s="160"/>
      <c r="U392" s="232"/>
    </row>
    <row r="393" spans="1:21">
      <c r="A393" s="223">
        <v>43728</v>
      </c>
      <c r="B393" s="235">
        <v>2.3072453703703699</v>
      </c>
      <c r="C393" s="238">
        <v>1938</v>
      </c>
      <c r="D393" s="238">
        <v>1347</v>
      </c>
      <c r="E393" s="238">
        <v>1858</v>
      </c>
      <c r="F393" s="238">
        <v>2465</v>
      </c>
      <c r="G393" s="238">
        <v>1888</v>
      </c>
      <c r="H393" s="238">
        <v>2881</v>
      </c>
      <c r="I393" s="238">
        <v>1986</v>
      </c>
      <c r="J393" s="238">
        <v>3646</v>
      </c>
      <c r="K393" s="239">
        <v>3607</v>
      </c>
      <c r="L393" s="107">
        <f t="shared" ref="L393:P393" si="768">AVERAGE(C393:C395)</f>
        <v>1972.6666666666667</v>
      </c>
      <c r="M393" s="160">
        <f t="shared" si="768"/>
        <v>1611.3333333333333</v>
      </c>
      <c r="N393" s="160">
        <f t="shared" si="768"/>
        <v>2049.3333333333335</v>
      </c>
      <c r="O393" s="160">
        <f t="shared" si="768"/>
        <v>2056</v>
      </c>
      <c r="P393" s="160">
        <f t="shared" si="768"/>
        <v>2382</v>
      </c>
      <c r="Q393" s="160">
        <f t="shared" ref="Q393" si="769">AVERAGE(H393:H395)</f>
        <v>2183.6666666666665</v>
      </c>
      <c r="R393" s="160">
        <f t="shared" ref="R393" si="770">AVERAGE(I393:I395)</f>
        <v>2198.3333333333335</v>
      </c>
      <c r="S393" s="160">
        <f t="shared" ref="S393" si="771">AVERAGE(J393:J395)</f>
        <v>3058</v>
      </c>
      <c r="T393" s="160">
        <f t="shared" ref="T393" si="772">AVERAGE(K393:K395)</f>
        <v>3201.3333333333335</v>
      </c>
      <c r="U393" s="232">
        <f t="shared" ref="U393" si="773">AVERAGE(L393:T393)</f>
        <v>2301.4074074074074</v>
      </c>
    </row>
    <row r="394" spans="1:21">
      <c r="A394" s="223">
        <v>43728</v>
      </c>
      <c r="B394" s="235">
        <v>2.3211342592592601</v>
      </c>
      <c r="C394" s="238">
        <v>2002</v>
      </c>
      <c r="D394" s="238">
        <v>1369</v>
      </c>
      <c r="E394" s="238">
        <v>1895</v>
      </c>
      <c r="F394" s="238">
        <v>1794</v>
      </c>
      <c r="G394" s="238">
        <v>2198</v>
      </c>
      <c r="H394" s="238">
        <v>1798</v>
      </c>
      <c r="I394" s="238">
        <v>1827</v>
      </c>
      <c r="J394" s="238">
        <v>3310</v>
      </c>
      <c r="K394" s="239">
        <v>3302</v>
      </c>
      <c r="L394" s="107"/>
      <c r="M394" s="160"/>
      <c r="N394" s="160"/>
      <c r="O394" s="160"/>
      <c r="P394" s="160"/>
      <c r="Q394" s="160"/>
      <c r="R394" s="160"/>
      <c r="S394" s="160"/>
      <c r="T394" s="160"/>
      <c r="U394" s="232">
        <f t="shared" ref="U394" si="774">STDEV(L393:T393)/SQRT(COUNT(L393:T393))</f>
        <v>171.6472550853243</v>
      </c>
    </row>
    <row r="395" spans="1:21">
      <c r="A395" s="223">
        <v>43728</v>
      </c>
      <c r="B395" s="235">
        <v>2.33502314814814</v>
      </c>
      <c r="C395" s="238">
        <v>1978</v>
      </c>
      <c r="D395" s="238">
        <v>2118</v>
      </c>
      <c r="E395" s="238">
        <v>2395</v>
      </c>
      <c r="F395" s="238">
        <v>1909</v>
      </c>
      <c r="G395" s="238">
        <v>3060</v>
      </c>
      <c r="H395" s="238">
        <v>1872</v>
      </c>
      <c r="I395" s="238">
        <v>2782</v>
      </c>
      <c r="J395" s="238">
        <v>2218</v>
      </c>
      <c r="K395" s="239">
        <v>2695</v>
      </c>
      <c r="L395" s="107"/>
      <c r="M395" s="160"/>
      <c r="N395" s="160"/>
      <c r="O395" s="160"/>
      <c r="P395" s="160"/>
      <c r="Q395" s="160"/>
      <c r="R395" s="160"/>
      <c r="S395" s="160"/>
      <c r="T395" s="160"/>
      <c r="U395" s="232"/>
    </row>
    <row r="396" spans="1:21">
      <c r="A396" s="223">
        <v>43728</v>
      </c>
      <c r="B396" s="235">
        <v>2.3489120370370302</v>
      </c>
      <c r="C396" s="238">
        <v>1951</v>
      </c>
      <c r="D396" s="238">
        <v>1669</v>
      </c>
      <c r="E396" s="238">
        <v>1987</v>
      </c>
      <c r="F396" s="238">
        <v>1590</v>
      </c>
      <c r="G396" s="238">
        <v>2877</v>
      </c>
      <c r="H396" s="238">
        <v>2246</v>
      </c>
      <c r="I396" s="238">
        <v>1878</v>
      </c>
      <c r="J396" s="238">
        <v>2356</v>
      </c>
      <c r="K396" s="239">
        <v>2536</v>
      </c>
      <c r="L396" s="107">
        <f t="shared" ref="L396:P396" si="775">AVERAGE(C396:C398)</f>
        <v>2330.3333333333335</v>
      </c>
      <c r="M396" s="160">
        <f t="shared" si="775"/>
        <v>1567.3333333333333</v>
      </c>
      <c r="N396" s="160">
        <f t="shared" si="775"/>
        <v>2350.6666666666665</v>
      </c>
      <c r="O396" s="160">
        <f t="shared" si="775"/>
        <v>1939</v>
      </c>
      <c r="P396" s="160">
        <f t="shared" si="775"/>
        <v>2629.3333333333335</v>
      </c>
      <c r="Q396" s="160">
        <f t="shared" ref="Q396" si="776">AVERAGE(H396:H398)</f>
        <v>2369.3333333333335</v>
      </c>
      <c r="R396" s="160">
        <f t="shared" ref="R396" si="777">AVERAGE(I396:I398)</f>
        <v>2003.6666666666667</v>
      </c>
      <c r="S396" s="160">
        <f t="shared" ref="S396" si="778">AVERAGE(J396:J398)</f>
        <v>2412.6666666666665</v>
      </c>
      <c r="T396" s="160">
        <f t="shared" ref="T396" si="779">AVERAGE(K396:K398)</f>
        <v>3045.6666666666665</v>
      </c>
      <c r="U396" s="232">
        <f t="shared" ref="U396" si="780">AVERAGE(L396:T396)</f>
        <v>2294.2222222222226</v>
      </c>
    </row>
    <row r="397" spans="1:21">
      <c r="A397" s="223">
        <v>43728</v>
      </c>
      <c r="B397" s="235">
        <v>2.3628009259259199</v>
      </c>
      <c r="C397" s="238">
        <v>2591</v>
      </c>
      <c r="D397" s="238">
        <v>1308</v>
      </c>
      <c r="E397" s="238">
        <v>1836</v>
      </c>
      <c r="F397" s="238">
        <v>2566</v>
      </c>
      <c r="G397" s="238">
        <v>2589</v>
      </c>
      <c r="H397" s="238">
        <v>1962</v>
      </c>
      <c r="I397" s="238">
        <v>1975</v>
      </c>
      <c r="J397" s="238">
        <v>2615</v>
      </c>
      <c r="K397" s="239">
        <v>3694</v>
      </c>
      <c r="L397" s="107"/>
      <c r="M397" s="160"/>
      <c r="N397" s="160"/>
      <c r="O397" s="160"/>
      <c r="P397" s="160"/>
      <c r="Q397" s="160"/>
      <c r="R397" s="160"/>
      <c r="S397" s="160"/>
      <c r="T397" s="160"/>
      <c r="U397" s="232">
        <f t="shared" ref="U397" si="781">STDEV(L396:T396)/SQRT(COUNT(L396:T396))</f>
        <v>141.42635390989435</v>
      </c>
    </row>
    <row r="398" spans="1:21">
      <c r="A398" s="223">
        <v>43728</v>
      </c>
      <c r="B398" s="235">
        <v>2.3766898148148101</v>
      </c>
      <c r="C398" s="238">
        <v>2449</v>
      </c>
      <c r="D398" s="238">
        <v>1725</v>
      </c>
      <c r="E398" s="238">
        <v>3229</v>
      </c>
      <c r="F398" s="238">
        <v>1661</v>
      </c>
      <c r="G398" s="238">
        <v>2422</v>
      </c>
      <c r="H398" s="238">
        <v>2900</v>
      </c>
      <c r="I398" s="238">
        <v>2158</v>
      </c>
      <c r="J398" s="238">
        <v>2267</v>
      </c>
      <c r="K398" s="239">
        <v>2907</v>
      </c>
      <c r="L398" s="107"/>
      <c r="M398" s="160"/>
      <c r="N398" s="160"/>
      <c r="O398" s="160"/>
      <c r="P398" s="160"/>
      <c r="Q398" s="160"/>
      <c r="R398" s="160"/>
      <c r="S398" s="160"/>
      <c r="T398" s="160"/>
      <c r="U398" s="232"/>
    </row>
    <row r="399" spans="1:21">
      <c r="A399" s="223">
        <v>43728</v>
      </c>
      <c r="B399" s="235">
        <v>2.3905787037036998</v>
      </c>
      <c r="C399" s="238">
        <v>2241</v>
      </c>
      <c r="D399" s="238">
        <v>2817</v>
      </c>
      <c r="E399" s="238">
        <v>1960</v>
      </c>
      <c r="F399" s="238">
        <v>2096</v>
      </c>
      <c r="G399" s="238">
        <v>2393</v>
      </c>
      <c r="H399" s="238">
        <v>1933</v>
      </c>
      <c r="I399" s="238">
        <v>2189</v>
      </c>
      <c r="J399" s="238">
        <v>2769</v>
      </c>
      <c r="K399" s="239">
        <v>2718</v>
      </c>
      <c r="L399" s="107">
        <f t="shared" ref="L399:P399" si="782">AVERAGE(C399:C401)</f>
        <v>2047</v>
      </c>
      <c r="M399" s="160">
        <f t="shared" si="782"/>
        <v>2333.6666666666665</v>
      </c>
      <c r="N399" s="160">
        <f t="shared" si="782"/>
        <v>2174.6666666666665</v>
      </c>
      <c r="O399" s="160">
        <f t="shared" si="782"/>
        <v>1917.3333333333333</v>
      </c>
      <c r="P399" s="160">
        <f t="shared" si="782"/>
        <v>2370</v>
      </c>
      <c r="Q399" s="160">
        <f t="shared" ref="Q399" si="783">AVERAGE(H399:H401)</f>
        <v>2298</v>
      </c>
      <c r="R399" s="160">
        <f t="shared" ref="R399" si="784">AVERAGE(I399:I401)</f>
        <v>2287.6666666666665</v>
      </c>
      <c r="S399" s="160">
        <f t="shared" ref="S399" si="785">AVERAGE(J399:J401)</f>
        <v>3034</v>
      </c>
      <c r="T399" s="160">
        <f t="shared" ref="T399" si="786">AVERAGE(K399:K401)</f>
        <v>2796</v>
      </c>
      <c r="U399" s="232">
        <f t="shared" ref="U399" si="787">AVERAGE(L399:T399)</f>
        <v>2362.037037037037</v>
      </c>
    </row>
    <row r="400" spans="1:21">
      <c r="A400" s="223">
        <v>43728</v>
      </c>
      <c r="B400" s="235">
        <v>2.40446759259259</v>
      </c>
      <c r="C400" s="238">
        <v>1991</v>
      </c>
      <c r="D400" s="238">
        <v>2595</v>
      </c>
      <c r="E400" s="238">
        <v>1823</v>
      </c>
      <c r="F400" s="238">
        <v>1799</v>
      </c>
      <c r="G400" s="238">
        <v>2698</v>
      </c>
      <c r="H400" s="238">
        <v>2187</v>
      </c>
      <c r="I400" s="238">
        <v>2917</v>
      </c>
      <c r="J400" s="238">
        <v>2947</v>
      </c>
      <c r="K400" s="239">
        <v>2744</v>
      </c>
      <c r="L400" s="107"/>
      <c r="M400" s="160"/>
      <c r="N400" s="160"/>
      <c r="O400" s="160"/>
      <c r="P400" s="160"/>
      <c r="Q400" s="160"/>
      <c r="R400" s="160"/>
      <c r="S400" s="160"/>
      <c r="T400" s="160"/>
      <c r="U400" s="232">
        <f t="shared" ref="U400" si="788">STDEV(L399:T399)/SQRT(COUNT(L399:T399))</f>
        <v>116.81392088481151</v>
      </c>
    </row>
    <row r="401" spans="1:21">
      <c r="A401" s="223">
        <v>43728</v>
      </c>
      <c r="B401" s="235">
        <v>2.4183564814814802</v>
      </c>
      <c r="C401" s="238">
        <v>1909</v>
      </c>
      <c r="D401" s="238">
        <v>1589</v>
      </c>
      <c r="E401" s="238">
        <v>2741</v>
      </c>
      <c r="F401" s="238">
        <v>1857</v>
      </c>
      <c r="G401" s="238">
        <v>2019</v>
      </c>
      <c r="H401" s="238">
        <v>2774</v>
      </c>
      <c r="I401" s="238">
        <v>1757</v>
      </c>
      <c r="J401" s="238">
        <v>3386</v>
      </c>
      <c r="K401" s="239">
        <v>2926</v>
      </c>
      <c r="L401" s="107"/>
      <c r="M401" s="160"/>
      <c r="N401" s="160"/>
      <c r="O401" s="160"/>
      <c r="P401" s="160"/>
      <c r="Q401" s="160"/>
      <c r="R401" s="160"/>
      <c r="S401" s="160"/>
      <c r="T401" s="160"/>
      <c r="U401" s="232"/>
    </row>
    <row r="402" spans="1:21">
      <c r="A402" s="223">
        <v>43728</v>
      </c>
      <c r="B402" s="235">
        <v>2.4322453703703699</v>
      </c>
      <c r="C402" s="238">
        <v>1736</v>
      </c>
      <c r="D402" s="238">
        <v>1452</v>
      </c>
      <c r="E402" s="238">
        <v>2493</v>
      </c>
      <c r="F402" s="238">
        <v>2762</v>
      </c>
      <c r="G402" s="238">
        <v>1989</v>
      </c>
      <c r="H402" s="238">
        <v>2542</v>
      </c>
      <c r="I402" s="238">
        <v>1957</v>
      </c>
      <c r="J402" s="238">
        <v>2398</v>
      </c>
      <c r="K402" s="239">
        <v>2633</v>
      </c>
      <c r="L402" s="107">
        <f t="shared" ref="L402:P402" si="789">AVERAGE(C402:C404)</f>
        <v>1732</v>
      </c>
      <c r="M402" s="160">
        <f t="shared" si="789"/>
        <v>1479</v>
      </c>
      <c r="N402" s="160">
        <f t="shared" si="789"/>
        <v>2145</v>
      </c>
      <c r="O402" s="160">
        <f t="shared" si="789"/>
        <v>2209</v>
      </c>
      <c r="P402" s="160">
        <f t="shared" si="789"/>
        <v>1900.3333333333333</v>
      </c>
      <c r="Q402" s="160">
        <f t="shared" ref="Q402" si="790">AVERAGE(H402:H404)</f>
        <v>2395.6666666666665</v>
      </c>
      <c r="R402" s="160">
        <f t="shared" ref="R402" si="791">AVERAGE(I402:I404)</f>
        <v>2567.3333333333335</v>
      </c>
      <c r="S402" s="160">
        <f t="shared" ref="S402" si="792">AVERAGE(J402:J404)</f>
        <v>2390</v>
      </c>
      <c r="T402" s="160">
        <f t="shared" ref="T402" si="793">AVERAGE(K402:K404)</f>
        <v>2442.6666666666665</v>
      </c>
      <c r="U402" s="232">
        <f t="shared" ref="U402" si="794">AVERAGE(L402:T402)</f>
        <v>2140.1111111111113</v>
      </c>
    </row>
    <row r="403" spans="1:21">
      <c r="A403" s="223">
        <v>43728</v>
      </c>
      <c r="B403" s="235">
        <v>2.4461342592592592</v>
      </c>
      <c r="C403" s="238">
        <v>1805</v>
      </c>
      <c r="D403" s="238">
        <v>1447</v>
      </c>
      <c r="E403" s="238">
        <v>1539</v>
      </c>
      <c r="F403" s="238">
        <v>1862</v>
      </c>
      <c r="G403" s="238">
        <v>1876</v>
      </c>
      <c r="H403" s="238">
        <v>2510</v>
      </c>
      <c r="I403" s="238">
        <v>3301</v>
      </c>
      <c r="J403" s="238">
        <v>2587</v>
      </c>
      <c r="K403" s="239">
        <v>2328</v>
      </c>
      <c r="L403" s="107"/>
      <c r="M403" s="160"/>
      <c r="N403" s="160"/>
      <c r="O403" s="160"/>
      <c r="P403" s="160"/>
      <c r="Q403" s="160"/>
      <c r="R403" s="160"/>
      <c r="S403" s="160"/>
      <c r="T403" s="160"/>
      <c r="U403" s="232">
        <f t="shared" ref="U403" si="795">STDEV(L402:T402)/SQRT(COUNT(L402:T402))</f>
        <v>121.77491379438318</v>
      </c>
    </row>
    <row r="404" spans="1:21">
      <c r="A404" s="223">
        <v>43728</v>
      </c>
      <c r="B404" s="235">
        <v>2.46002314814814</v>
      </c>
      <c r="C404" s="238">
        <v>1655</v>
      </c>
      <c r="D404" s="238">
        <v>1538</v>
      </c>
      <c r="E404" s="238">
        <v>2403</v>
      </c>
      <c r="F404" s="238">
        <v>2003</v>
      </c>
      <c r="G404" s="238">
        <v>1836</v>
      </c>
      <c r="H404" s="238">
        <v>2135</v>
      </c>
      <c r="I404" s="238">
        <v>2444</v>
      </c>
      <c r="J404" s="238">
        <v>2185</v>
      </c>
      <c r="K404" s="239">
        <v>2367</v>
      </c>
      <c r="L404" s="107"/>
      <c r="M404" s="160"/>
      <c r="N404" s="160"/>
      <c r="O404" s="160"/>
      <c r="P404" s="160"/>
      <c r="Q404" s="160"/>
      <c r="R404" s="160"/>
      <c r="S404" s="160"/>
      <c r="T404" s="160"/>
      <c r="U404" s="232"/>
    </row>
    <row r="405" spans="1:21">
      <c r="A405" s="223">
        <v>43728</v>
      </c>
      <c r="B405" s="235">
        <v>2.4739120370370302</v>
      </c>
      <c r="C405" s="238">
        <v>2441</v>
      </c>
      <c r="D405" s="238">
        <v>2066</v>
      </c>
      <c r="E405" s="238">
        <v>1458</v>
      </c>
      <c r="F405" s="238">
        <v>1749</v>
      </c>
      <c r="G405" s="238">
        <v>1774</v>
      </c>
      <c r="H405" s="238">
        <v>1945</v>
      </c>
      <c r="I405" s="238">
        <v>2024</v>
      </c>
      <c r="J405" s="238">
        <v>3251</v>
      </c>
      <c r="K405" s="239">
        <v>2403</v>
      </c>
      <c r="L405" s="107">
        <f t="shared" ref="L405:P405" si="796">AVERAGE(C405:C407)</f>
        <v>2174</v>
      </c>
      <c r="M405" s="160">
        <f t="shared" si="796"/>
        <v>1750.3333333333333</v>
      </c>
      <c r="N405" s="160">
        <f t="shared" si="796"/>
        <v>2047.3333333333333</v>
      </c>
      <c r="O405" s="160">
        <f t="shared" si="796"/>
        <v>1630</v>
      </c>
      <c r="P405" s="160">
        <f t="shared" si="796"/>
        <v>2191.6666666666665</v>
      </c>
      <c r="Q405" s="160">
        <f t="shared" ref="Q405" si="797">AVERAGE(H405:H407)</f>
        <v>1807.6666666666667</v>
      </c>
      <c r="R405" s="160">
        <f t="shared" ref="R405" si="798">AVERAGE(I405:I407)</f>
        <v>2030</v>
      </c>
      <c r="S405" s="160">
        <f t="shared" ref="S405" si="799">AVERAGE(J405:J407)</f>
        <v>2845</v>
      </c>
      <c r="T405" s="160">
        <f t="shared" ref="T405" si="800">AVERAGE(K405:K407)</f>
        <v>2793.6666666666665</v>
      </c>
      <c r="U405" s="232">
        <f t="shared" ref="U405" si="801">AVERAGE(L405:T405)</f>
        <v>2141.0740740740744</v>
      </c>
    </row>
    <row r="406" spans="1:21">
      <c r="A406" s="223">
        <v>43728</v>
      </c>
      <c r="B406" s="235">
        <v>2.4878009259259199</v>
      </c>
      <c r="C406" s="238">
        <v>2346</v>
      </c>
      <c r="D406" s="238">
        <v>1343</v>
      </c>
      <c r="E406" s="238">
        <v>1561</v>
      </c>
      <c r="F406" s="238">
        <v>1586</v>
      </c>
      <c r="G406" s="238">
        <v>2851</v>
      </c>
      <c r="H406" s="238">
        <v>1894</v>
      </c>
      <c r="I406" s="238">
        <v>2041</v>
      </c>
      <c r="J406" s="238">
        <v>3109</v>
      </c>
      <c r="K406" s="239">
        <v>3747</v>
      </c>
      <c r="L406" s="107"/>
      <c r="M406" s="160"/>
      <c r="N406" s="160"/>
      <c r="O406" s="160"/>
      <c r="P406" s="160"/>
      <c r="Q406" s="160"/>
      <c r="R406" s="160"/>
      <c r="S406" s="160"/>
      <c r="T406" s="160"/>
      <c r="U406" s="232">
        <f t="shared" ref="U406" si="802">STDEV(L405:T405)/SQRT(COUNT(L405:T405))</f>
        <v>142.94486308374309</v>
      </c>
    </row>
    <row r="407" spans="1:21">
      <c r="A407" s="223">
        <v>43728</v>
      </c>
      <c r="B407" s="235">
        <v>2.5016898148148101</v>
      </c>
      <c r="C407" s="238">
        <v>1735</v>
      </c>
      <c r="D407" s="238">
        <v>1842</v>
      </c>
      <c r="E407" s="238">
        <v>3123</v>
      </c>
      <c r="F407" s="238">
        <v>1555</v>
      </c>
      <c r="G407" s="238">
        <v>1950</v>
      </c>
      <c r="H407" s="238">
        <v>1584</v>
      </c>
      <c r="I407" s="238">
        <v>2025</v>
      </c>
      <c r="J407" s="238">
        <v>2175</v>
      </c>
      <c r="K407" s="239">
        <v>2231</v>
      </c>
      <c r="L407" s="107"/>
      <c r="M407" s="160"/>
      <c r="N407" s="160"/>
      <c r="O407" s="160"/>
      <c r="P407" s="160"/>
      <c r="Q407" s="160"/>
      <c r="R407" s="160"/>
      <c r="S407" s="160"/>
      <c r="T407" s="160"/>
      <c r="U407" s="232"/>
    </row>
    <row r="408" spans="1:21">
      <c r="A408" s="223">
        <v>43728</v>
      </c>
      <c r="B408" s="235">
        <v>2.5155787037036998</v>
      </c>
      <c r="C408" s="238">
        <v>1706</v>
      </c>
      <c r="D408" s="238">
        <v>1214</v>
      </c>
      <c r="E408" s="238">
        <v>2025</v>
      </c>
      <c r="F408" s="238">
        <v>1754</v>
      </c>
      <c r="G408" s="238">
        <v>2057</v>
      </c>
      <c r="H408" s="238">
        <v>2204</v>
      </c>
      <c r="I408" s="238">
        <v>2779</v>
      </c>
      <c r="J408" s="238">
        <v>2513</v>
      </c>
      <c r="K408" s="239">
        <v>2713</v>
      </c>
      <c r="L408" s="107">
        <f t="shared" ref="L408:P408" si="803">AVERAGE(C408:C410)</f>
        <v>1801</v>
      </c>
      <c r="M408" s="160">
        <f t="shared" si="803"/>
        <v>1681.6666666666667</v>
      </c>
      <c r="N408" s="160">
        <f t="shared" si="803"/>
        <v>1877.6666666666667</v>
      </c>
      <c r="O408" s="160">
        <f t="shared" si="803"/>
        <v>2068</v>
      </c>
      <c r="P408" s="160">
        <f t="shared" si="803"/>
        <v>2406.3333333333335</v>
      </c>
      <c r="Q408" s="160">
        <f t="shared" ref="Q408" si="804">AVERAGE(H408:H410)</f>
        <v>2657</v>
      </c>
      <c r="R408" s="160">
        <f t="shared" ref="R408" si="805">AVERAGE(I408:I410)</f>
        <v>2316.3333333333335</v>
      </c>
      <c r="S408" s="160">
        <f t="shared" ref="S408" si="806">AVERAGE(J408:J410)</f>
        <v>2400.6666666666665</v>
      </c>
      <c r="T408" s="160">
        <f t="shared" ref="T408" si="807">AVERAGE(K408:K410)</f>
        <v>2371.3333333333335</v>
      </c>
      <c r="U408" s="232">
        <f t="shared" ref="U408" si="808">AVERAGE(L408:T408)</f>
        <v>2175.5555555555557</v>
      </c>
    </row>
    <row r="409" spans="1:21">
      <c r="A409" s="223">
        <v>43728</v>
      </c>
      <c r="B409" s="235">
        <v>2.52946759259259</v>
      </c>
      <c r="C409" s="238">
        <v>1745</v>
      </c>
      <c r="D409" s="238">
        <v>1427</v>
      </c>
      <c r="E409" s="238">
        <v>1829</v>
      </c>
      <c r="F409" s="238">
        <v>1587</v>
      </c>
      <c r="G409" s="238">
        <v>2867</v>
      </c>
      <c r="H409" s="238">
        <v>3092</v>
      </c>
      <c r="I409" s="238">
        <v>1752</v>
      </c>
      <c r="J409" s="238">
        <v>2373</v>
      </c>
      <c r="K409" s="239">
        <v>2239</v>
      </c>
      <c r="L409" s="107"/>
      <c r="M409" s="160"/>
      <c r="N409" s="160"/>
      <c r="O409" s="160"/>
      <c r="P409" s="160"/>
      <c r="Q409" s="160"/>
      <c r="R409" s="160"/>
      <c r="S409" s="160"/>
      <c r="T409" s="160"/>
      <c r="U409" s="232">
        <f t="shared" ref="U409" si="809">STDEV(L408:T408)/SQRT(COUNT(L408:T408))</f>
        <v>110.45320499572257</v>
      </c>
    </row>
    <row r="410" spans="1:21">
      <c r="A410" s="223">
        <v>43728</v>
      </c>
      <c r="B410" s="235">
        <v>2.5433564814814802</v>
      </c>
      <c r="C410" s="238">
        <v>1952</v>
      </c>
      <c r="D410" s="238">
        <v>2404</v>
      </c>
      <c r="E410" s="238">
        <v>1779</v>
      </c>
      <c r="F410" s="238">
        <v>2863</v>
      </c>
      <c r="G410" s="238">
        <v>2295</v>
      </c>
      <c r="H410" s="238">
        <v>2675</v>
      </c>
      <c r="I410" s="238">
        <v>2418</v>
      </c>
      <c r="J410" s="238">
        <v>2316</v>
      </c>
      <c r="K410" s="239">
        <v>2162</v>
      </c>
      <c r="L410" s="107"/>
      <c r="M410" s="160"/>
      <c r="N410" s="160"/>
      <c r="O410" s="160"/>
      <c r="P410" s="160"/>
      <c r="Q410" s="160"/>
      <c r="R410" s="160"/>
      <c r="S410" s="160"/>
      <c r="T410" s="160"/>
      <c r="U410" s="232"/>
    </row>
    <row r="411" spans="1:21">
      <c r="A411" s="223">
        <v>43728</v>
      </c>
      <c r="B411" s="235">
        <v>2.5572453703703699</v>
      </c>
      <c r="C411" s="238">
        <v>1632</v>
      </c>
      <c r="D411" s="238">
        <v>1073</v>
      </c>
      <c r="E411" s="238">
        <v>3066</v>
      </c>
      <c r="F411" s="238">
        <v>2573</v>
      </c>
      <c r="G411" s="238">
        <v>2872</v>
      </c>
      <c r="H411" s="238">
        <v>2053</v>
      </c>
      <c r="I411" s="238">
        <v>1780</v>
      </c>
      <c r="J411" s="238">
        <v>2151</v>
      </c>
      <c r="K411" s="239">
        <v>2253</v>
      </c>
      <c r="L411" s="107">
        <f t="shared" ref="L411:P411" si="810">AVERAGE(C411:C413)</f>
        <v>1738.6666666666667</v>
      </c>
      <c r="M411" s="160">
        <f t="shared" si="810"/>
        <v>1281.3333333333333</v>
      </c>
      <c r="N411" s="160">
        <f t="shared" si="810"/>
        <v>2525.6666666666665</v>
      </c>
      <c r="O411" s="160">
        <f t="shared" si="810"/>
        <v>2026.6666666666667</v>
      </c>
      <c r="P411" s="160">
        <f t="shared" si="810"/>
        <v>2123.3333333333335</v>
      </c>
      <c r="Q411" s="160">
        <f t="shared" ref="Q411" si="811">AVERAGE(H411:H413)</f>
        <v>2203.6666666666665</v>
      </c>
      <c r="R411" s="160">
        <f t="shared" ref="R411" si="812">AVERAGE(I411:I413)</f>
        <v>1921</v>
      </c>
      <c r="S411" s="160">
        <f t="shared" ref="S411" si="813">AVERAGE(J411:J413)</f>
        <v>2504</v>
      </c>
      <c r="T411" s="160">
        <f t="shared" ref="T411" si="814">AVERAGE(K411:K413)</f>
        <v>2965</v>
      </c>
      <c r="U411" s="232">
        <f t="shared" ref="U411" si="815">AVERAGE(L411:T411)</f>
        <v>2143.2592592592591</v>
      </c>
    </row>
    <row r="412" spans="1:21">
      <c r="A412" s="223">
        <v>43728</v>
      </c>
      <c r="B412" s="235">
        <v>2.5711342592592499</v>
      </c>
      <c r="C412" s="238">
        <v>1832</v>
      </c>
      <c r="D412" s="238">
        <v>1318</v>
      </c>
      <c r="E412" s="238">
        <v>1725</v>
      </c>
      <c r="F412" s="238">
        <v>1871</v>
      </c>
      <c r="G412" s="238">
        <v>1723</v>
      </c>
      <c r="H412" s="238">
        <v>2629</v>
      </c>
      <c r="I412" s="238">
        <v>2017</v>
      </c>
      <c r="J412" s="238">
        <v>3106</v>
      </c>
      <c r="K412" s="239">
        <v>3430</v>
      </c>
      <c r="L412" s="107"/>
      <c r="M412" s="160"/>
      <c r="N412" s="160"/>
      <c r="O412" s="160"/>
      <c r="P412" s="160"/>
      <c r="Q412" s="160"/>
      <c r="R412" s="160"/>
      <c r="S412" s="160"/>
      <c r="T412" s="160"/>
      <c r="U412" s="232">
        <f t="shared" ref="U412" si="816">STDEV(L411:T411)/SQRT(COUNT(L411:T411))</f>
        <v>163.52360211887301</v>
      </c>
    </row>
    <row r="413" spans="1:21">
      <c r="A413" s="223">
        <v>43728</v>
      </c>
      <c r="B413" s="235">
        <v>2.58502314814814</v>
      </c>
      <c r="C413" s="238">
        <v>1752</v>
      </c>
      <c r="D413" s="238">
        <v>1453</v>
      </c>
      <c r="E413" s="238">
        <v>2786</v>
      </c>
      <c r="F413" s="238">
        <v>1636</v>
      </c>
      <c r="G413" s="238">
        <v>1775</v>
      </c>
      <c r="H413" s="238">
        <v>1929</v>
      </c>
      <c r="I413" s="238">
        <v>1966</v>
      </c>
      <c r="J413" s="238">
        <v>2255</v>
      </c>
      <c r="K413" s="239">
        <v>3212</v>
      </c>
      <c r="L413" s="107"/>
      <c r="M413" s="160"/>
      <c r="N413" s="160"/>
      <c r="O413" s="160"/>
      <c r="P413" s="160"/>
      <c r="Q413" s="160"/>
      <c r="R413" s="160"/>
      <c r="S413" s="160"/>
      <c r="T413" s="160"/>
      <c r="U413" s="232"/>
    </row>
    <row r="414" spans="1:21">
      <c r="A414" s="223">
        <v>43728</v>
      </c>
      <c r="B414" s="235">
        <v>2.5989120370370302</v>
      </c>
      <c r="C414" s="238">
        <v>2580</v>
      </c>
      <c r="D414" s="238">
        <v>2643</v>
      </c>
      <c r="E414" s="238">
        <v>3086</v>
      </c>
      <c r="F414" s="238">
        <v>1835</v>
      </c>
      <c r="G414" s="238">
        <v>2873</v>
      </c>
      <c r="H414" s="238">
        <v>1924</v>
      </c>
      <c r="I414" s="238">
        <v>2488</v>
      </c>
      <c r="J414" s="238">
        <v>2100</v>
      </c>
      <c r="K414" s="239">
        <v>2599</v>
      </c>
      <c r="L414" s="107">
        <f t="shared" ref="L414:P414" si="817">AVERAGE(C414:C416)</f>
        <v>2282.6666666666665</v>
      </c>
      <c r="M414" s="160">
        <f t="shared" si="817"/>
        <v>2042.3333333333333</v>
      </c>
      <c r="N414" s="160">
        <f t="shared" si="817"/>
        <v>2675.6666666666665</v>
      </c>
      <c r="O414" s="160">
        <f t="shared" si="817"/>
        <v>1786.6666666666667</v>
      </c>
      <c r="P414" s="160">
        <f t="shared" si="817"/>
        <v>2378.6666666666665</v>
      </c>
      <c r="Q414" s="160">
        <f t="shared" ref="Q414" si="818">AVERAGE(H414:H416)</f>
        <v>2158</v>
      </c>
      <c r="R414" s="160">
        <f t="shared" ref="R414" si="819">AVERAGE(I414:I416)</f>
        <v>2322.3333333333335</v>
      </c>
      <c r="S414" s="160">
        <f t="shared" ref="S414" si="820">AVERAGE(J414:J416)</f>
        <v>2153.3333333333335</v>
      </c>
      <c r="T414" s="160">
        <f t="shared" ref="T414" si="821">AVERAGE(K414:K416)</f>
        <v>2468.6666666666665</v>
      </c>
      <c r="U414" s="232">
        <f t="shared" ref="U414" si="822">AVERAGE(L414:T414)</f>
        <v>2252.037037037037</v>
      </c>
    </row>
    <row r="415" spans="1:21">
      <c r="A415" s="223">
        <v>43728</v>
      </c>
      <c r="B415" s="235">
        <v>2.6128009259259199</v>
      </c>
      <c r="C415" s="238">
        <v>2170</v>
      </c>
      <c r="D415" s="238">
        <v>2114</v>
      </c>
      <c r="E415" s="238">
        <v>2953</v>
      </c>
      <c r="F415" s="238">
        <v>1719</v>
      </c>
      <c r="G415" s="238">
        <v>2118</v>
      </c>
      <c r="H415" s="238">
        <v>2564</v>
      </c>
      <c r="I415" s="238">
        <v>2756</v>
      </c>
      <c r="J415" s="238">
        <v>2225</v>
      </c>
      <c r="K415" s="239">
        <v>2496</v>
      </c>
      <c r="L415" s="107"/>
      <c r="M415" s="160"/>
      <c r="N415" s="160"/>
      <c r="O415" s="160"/>
      <c r="P415" s="160"/>
      <c r="Q415" s="160"/>
      <c r="R415" s="160"/>
      <c r="S415" s="160"/>
      <c r="T415" s="160"/>
      <c r="U415" s="232">
        <f t="shared" ref="U415" si="823">STDEV(L414:T414)/SQRT(COUNT(L414:T414))</f>
        <v>85.589124807550476</v>
      </c>
    </row>
    <row r="416" spans="1:21">
      <c r="A416" s="223">
        <v>43728</v>
      </c>
      <c r="B416" s="235">
        <v>2.6266898148148101</v>
      </c>
      <c r="C416" s="238">
        <v>2098</v>
      </c>
      <c r="D416" s="238">
        <v>1370</v>
      </c>
      <c r="E416" s="238">
        <v>1988</v>
      </c>
      <c r="F416" s="238">
        <v>1806</v>
      </c>
      <c r="G416" s="238">
        <v>2145</v>
      </c>
      <c r="H416" s="238">
        <v>1986</v>
      </c>
      <c r="I416" s="238">
        <v>1723</v>
      </c>
      <c r="J416" s="238">
        <v>2135</v>
      </c>
      <c r="K416" s="239">
        <v>2311</v>
      </c>
      <c r="L416" s="107"/>
      <c r="M416" s="160"/>
      <c r="N416" s="160"/>
      <c r="O416" s="160"/>
      <c r="P416" s="160"/>
      <c r="Q416" s="160"/>
      <c r="R416" s="160"/>
      <c r="S416" s="160"/>
      <c r="T416" s="160"/>
      <c r="U416" s="232"/>
    </row>
    <row r="417" spans="1:21">
      <c r="A417" s="223">
        <v>43728</v>
      </c>
      <c r="B417" s="235">
        <v>2.6405787037036998</v>
      </c>
      <c r="C417" s="238">
        <v>1995</v>
      </c>
      <c r="D417" s="238">
        <v>1560</v>
      </c>
      <c r="E417" s="238">
        <v>1888</v>
      </c>
      <c r="F417" s="238">
        <v>2746</v>
      </c>
      <c r="G417" s="238">
        <v>2000</v>
      </c>
      <c r="H417" s="238">
        <v>2046</v>
      </c>
      <c r="I417" s="238">
        <v>1880</v>
      </c>
      <c r="J417" s="238">
        <v>2223</v>
      </c>
      <c r="K417" s="239">
        <v>3422</v>
      </c>
      <c r="L417" s="107">
        <f t="shared" ref="L417:P417" si="824">AVERAGE(C417:C419)</f>
        <v>2033</v>
      </c>
      <c r="M417" s="160">
        <f t="shared" si="824"/>
        <v>1571.3333333333333</v>
      </c>
      <c r="N417" s="160">
        <f t="shared" si="824"/>
        <v>1908.3333333333333</v>
      </c>
      <c r="O417" s="160">
        <f t="shared" si="824"/>
        <v>2345</v>
      </c>
      <c r="P417" s="160">
        <f t="shared" si="824"/>
        <v>2254</v>
      </c>
      <c r="Q417" s="160">
        <f t="shared" ref="Q417" si="825">AVERAGE(H417:H419)</f>
        <v>2501</v>
      </c>
      <c r="R417" s="160">
        <f t="shared" ref="R417" si="826">AVERAGE(I417:I419)</f>
        <v>1859.6666666666667</v>
      </c>
      <c r="S417" s="160">
        <f t="shared" ref="S417" si="827">AVERAGE(J417:J419)</f>
        <v>2636.3333333333335</v>
      </c>
      <c r="T417" s="160">
        <f t="shared" ref="T417" si="828">AVERAGE(K417:K419)</f>
        <v>3158.6666666666665</v>
      </c>
      <c r="U417" s="232">
        <f t="shared" ref="U417" si="829">AVERAGE(L417:T417)</f>
        <v>2251.9259259259256</v>
      </c>
    </row>
    <row r="418" spans="1:21">
      <c r="A418" s="223">
        <v>43728</v>
      </c>
      <c r="B418" s="235">
        <v>2.65446759259259</v>
      </c>
      <c r="C418" s="291">
        <v>2535</v>
      </c>
      <c r="D418" s="292">
        <v>1753</v>
      </c>
      <c r="E418" s="292">
        <v>2026</v>
      </c>
      <c r="F418" s="292">
        <v>2391</v>
      </c>
      <c r="G418" s="292">
        <v>2029</v>
      </c>
      <c r="H418" s="292">
        <v>3042</v>
      </c>
      <c r="I418" s="292">
        <v>1889</v>
      </c>
      <c r="J418" s="292">
        <v>2239</v>
      </c>
      <c r="K418" s="239">
        <v>3471</v>
      </c>
      <c r="L418" s="107"/>
      <c r="M418" s="160"/>
      <c r="N418" s="160"/>
      <c r="O418" s="160"/>
      <c r="P418" s="160"/>
      <c r="Q418" s="160"/>
      <c r="R418" s="160"/>
      <c r="S418" s="160"/>
      <c r="T418" s="160"/>
      <c r="U418" s="232">
        <f t="shared" ref="U418" si="830">STDEV(L417:T417)/SQRT(COUNT(L417:T417))</f>
        <v>159.15186840047969</v>
      </c>
    </row>
    <row r="419" spans="1:21">
      <c r="A419" s="223">
        <v>43728</v>
      </c>
      <c r="B419" s="224">
        <v>1.66835648148148</v>
      </c>
      <c r="C419" s="241">
        <v>1569</v>
      </c>
      <c r="D419" s="242">
        <v>1401</v>
      </c>
      <c r="E419" s="242">
        <v>1811</v>
      </c>
      <c r="F419" s="242">
        <v>1898</v>
      </c>
      <c r="G419" s="242">
        <v>2733</v>
      </c>
      <c r="H419" s="242">
        <v>2415</v>
      </c>
      <c r="I419" s="242">
        <v>1810</v>
      </c>
      <c r="J419" s="242">
        <v>3447</v>
      </c>
      <c r="K419" s="293">
        <v>2583</v>
      </c>
      <c r="L419" s="119"/>
      <c r="M419" s="121"/>
      <c r="N419" s="121"/>
      <c r="O419" s="121"/>
      <c r="P419" s="121"/>
      <c r="Q419" s="121"/>
      <c r="R419" s="121"/>
      <c r="S419" s="121"/>
      <c r="T419" s="121"/>
      <c r="U419" s="120"/>
    </row>
  </sheetData>
  <sheetProtection algorithmName="SHA-512" hashValue="VLWi7qp3yhAobrpWVjJwsto6L7wLJvTOaDVg7JO1VzRI4YToj2x8EMMPYe9BcmODRlGOpQkqdM9L+WjOJd9r/g==" saltValue="lEYExEknebMYU2T1yz8eIQ==" spinCount="100000" sheet="1" objects="1" scenarios="1"/>
  <mergeCells count="14">
    <mergeCell ref="A2:V2"/>
    <mergeCell ref="A3:V3"/>
    <mergeCell ref="A4:V4"/>
    <mergeCell ref="K30:M30"/>
    <mergeCell ref="E30:G30"/>
    <mergeCell ref="H30:J30"/>
    <mergeCell ref="A6:V6"/>
    <mergeCell ref="A8:G8"/>
    <mergeCell ref="H8:N8"/>
    <mergeCell ref="N30:P30"/>
    <mergeCell ref="Q30:S30"/>
    <mergeCell ref="T30:V30"/>
    <mergeCell ref="O8:W8"/>
    <mergeCell ref="O21:W2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6384" width="9.1796875" style="294"/>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ht="12.75" customHeight="1">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ht="12.75" customHeight="1">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ht="12.75" customHeight="1">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ht="12.75" customHeight="1">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ht="12.75" customHeight="1">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ht="12.75" customHeigh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ht="12.75" customHeight="1">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row r="28" spans="1:23" s="295" customFormat="1"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s="295" customFormat="1"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s="295" customFormat="1"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s="295" customFormat="1"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s="295" customFormat="1" ht="12.75" customHeight="1">
      <c r="A32" s="136"/>
      <c r="B32" s="134"/>
      <c r="C32" s="260" t="str">
        <f>'VO2 Raw '!C32</f>
        <v>Group 1:</v>
      </c>
      <c r="D32" s="261">
        <f>'Body Composition'!D30</f>
        <v>310</v>
      </c>
      <c r="E32" s="147">
        <f>AVERAGE(C$66:C$101)</f>
        <v>73.615644444444456</v>
      </c>
      <c r="F32" s="147">
        <f>AVERAGE(C$102:C$137)</f>
        <v>62.69585</v>
      </c>
      <c r="G32" s="148">
        <f>AVERAGE(C$66:C$137)</f>
        <v>68.155747222222232</v>
      </c>
      <c r="H32" s="149">
        <f>AVERAGE(C$138:C$173)</f>
        <v>78.57042777777778</v>
      </c>
      <c r="I32" s="147">
        <f>AVERAGE(C$174:C$209)</f>
        <v>65.665558333333351</v>
      </c>
      <c r="J32" s="148">
        <f>AVERAGE(C$138:C$209)</f>
        <v>72.117993055555573</v>
      </c>
      <c r="K32" s="149">
        <f>AVERAGE(C$210:C$245)</f>
        <v>75.941727777777785</v>
      </c>
      <c r="L32" s="147">
        <f>AVERAGE(C$246:C$281)</f>
        <v>70.819075000000012</v>
      </c>
      <c r="M32" s="148">
        <f>AVERAGE(C$210:C$281)</f>
        <v>73.380401388888899</v>
      </c>
      <c r="N32" s="149">
        <f>AVERAGE(C282:C317)</f>
        <v>79.845633333333311</v>
      </c>
      <c r="O32" s="147">
        <f>AVERAGE(C318:C352)</f>
        <v>74.109982857142853</v>
      </c>
      <c r="P32" s="148">
        <f>AVERAGE(C282:C352)</f>
        <v>77.018199999999979</v>
      </c>
      <c r="Q32" s="149">
        <f>AVERAGE(C353:C388)</f>
        <v>78.921975000000003</v>
      </c>
      <c r="R32" s="147">
        <f>AVERAGE(C389:C419)</f>
        <v>63.504916129032246</v>
      </c>
      <c r="S32" s="148">
        <f>AVERAGE(C353:C419)</f>
        <v>71.788708955223882</v>
      </c>
      <c r="T32" s="149"/>
      <c r="U32" s="147"/>
      <c r="V32" s="150"/>
      <c r="W32" s="135"/>
    </row>
    <row r="33" spans="1:23" ht="12.75" customHeight="1">
      <c r="A33" s="157"/>
      <c r="B33" s="158"/>
      <c r="C33" s="264">
        <f>'VO2 Raw '!C33</f>
        <v>1</v>
      </c>
      <c r="D33" s="265">
        <f>'Body Composition'!D31</f>
        <v>306</v>
      </c>
      <c r="E33" s="160">
        <f>AVERAGE(D$66:D$101)</f>
        <v>77.348000000000013</v>
      </c>
      <c r="F33" s="160">
        <f>AVERAGE(D$102:D$137)</f>
        <v>62.036999999999999</v>
      </c>
      <c r="G33" s="108">
        <f>AVERAGE(D$66:D$137)</f>
        <v>69.692499999999981</v>
      </c>
      <c r="H33" s="107">
        <f>AVERAGE(D$138:D$173)</f>
        <v>73.910819444444456</v>
      </c>
      <c r="I33" s="160">
        <f>AVERAGE(D$174:D$209)</f>
        <v>66.494236111111107</v>
      </c>
      <c r="J33" s="108">
        <f>AVERAGE(D$138:D$209)</f>
        <v>70.202527777777789</v>
      </c>
      <c r="K33" s="107">
        <f>AVERAGE(D$210:D$245)</f>
        <v>73.87015277777779</v>
      </c>
      <c r="L33" s="160">
        <f>AVERAGE(D$246:D$281)</f>
        <v>82.799027777777781</v>
      </c>
      <c r="M33" s="108">
        <f>AVERAGE(D$210:D$281)</f>
        <v>78.334590277777778</v>
      </c>
      <c r="N33" s="107">
        <f>AVERAGE(D282:D317)</f>
        <v>71.824111111111108</v>
      </c>
      <c r="O33" s="160">
        <f>AVERAGE(D318:D352)</f>
        <v>66.961442857142856</v>
      </c>
      <c r="P33" s="108">
        <f>AVERAGE(D282:D352)</f>
        <v>69.427021126760565</v>
      </c>
      <c r="Q33" s="107">
        <f>AVERAGE(D353:D388)</f>
        <v>71.224277777777786</v>
      </c>
      <c r="R33" s="160">
        <f>AVERAGE(D389:D419)</f>
        <v>55.411612903225809</v>
      </c>
      <c r="S33" s="108">
        <f>AVERAGE(D353:D419)</f>
        <v>63.907970149253742</v>
      </c>
      <c r="T33" s="107"/>
      <c r="U33" s="160"/>
      <c r="V33" s="161"/>
      <c r="W33" s="162"/>
    </row>
    <row r="34" spans="1:23" ht="12.75" customHeight="1">
      <c r="A34" s="157"/>
      <c r="B34" s="158"/>
      <c r="C34" s="159"/>
      <c r="D34" s="265">
        <f>'Body Composition'!D32</f>
        <v>307</v>
      </c>
      <c r="E34" s="160">
        <f>AVERAGE(E$66:E$101)</f>
        <v>71.331000000000003</v>
      </c>
      <c r="F34" s="160">
        <f>AVERAGE(E$102:E$137)</f>
        <v>60.837750000000014</v>
      </c>
      <c r="G34" s="108">
        <f>AVERAGE(E$66:E$137)</f>
        <v>66.084374999999966</v>
      </c>
      <c r="H34" s="107">
        <f>AVERAGE(E$138:E$173)</f>
        <v>67.86375000000001</v>
      </c>
      <c r="I34" s="160">
        <f>AVERAGE(E$174:E$209)</f>
        <v>61.239749999999994</v>
      </c>
      <c r="J34" s="108">
        <f>AVERAGE(E$138:E$209)</f>
        <v>64.551750000000013</v>
      </c>
      <c r="K34" s="107">
        <f>AVERAGE(E$210:E$245)</f>
        <v>73.313999999999993</v>
      </c>
      <c r="L34" s="160">
        <f>AVERAGE(E$246:E$281)</f>
        <v>69.114750000000015</v>
      </c>
      <c r="M34" s="108">
        <f>AVERAGE(E$210:E$281)</f>
        <v>71.214375000000047</v>
      </c>
      <c r="N34" s="107">
        <f>AVERAGE(E282:E317)</f>
        <v>71.835750000000004</v>
      </c>
      <c r="O34" s="160">
        <f>AVERAGE(E318:E352)</f>
        <v>63.689142857142869</v>
      </c>
      <c r="P34" s="108">
        <f>AVERAGE(E282:E352)</f>
        <v>67.819816901408458</v>
      </c>
      <c r="Q34" s="107">
        <f>AVERAGE(E353:E388)</f>
        <v>76.120500000000021</v>
      </c>
      <c r="R34" s="160">
        <f>AVERAGE(E389:E419)</f>
        <v>67.391129032258064</v>
      </c>
      <c r="S34" s="108">
        <f>AVERAGE(E353:E419)</f>
        <v>72.081537313432833</v>
      </c>
      <c r="T34" s="107"/>
      <c r="U34" s="160"/>
      <c r="V34" s="161"/>
      <c r="W34" s="162"/>
    </row>
    <row r="35" spans="1:23" ht="12.75" customHeight="1">
      <c r="A35" s="157"/>
      <c r="B35" s="158"/>
      <c r="C35" s="159"/>
      <c r="D35" s="265">
        <f>'Body Composition'!D33</f>
        <v>797</v>
      </c>
      <c r="E35" s="160">
        <f>AVERAGE(F$66:F$101)</f>
        <v>76.466133333333318</v>
      </c>
      <c r="F35" s="160">
        <f>AVERAGE(F$102:F$137)</f>
        <v>66.459800000000016</v>
      </c>
      <c r="G35" s="108">
        <f>AVERAGE(F$66:F$137)</f>
        <v>71.462966666666688</v>
      </c>
      <c r="H35" s="107">
        <f>AVERAGE(F$138:F$173)</f>
        <v>78.465933333333339</v>
      </c>
      <c r="I35" s="160">
        <f>AVERAGE(F$174:F$209)</f>
        <v>66.786866666666668</v>
      </c>
      <c r="J35" s="108">
        <f>AVERAGE(F$138:F$209)</f>
        <v>72.626400000000004</v>
      </c>
      <c r="K35" s="107">
        <f>AVERAGE(F$210:F$245)</f>
        <v>84.699999999999989</v>
      </c>
      <c r="L35" s="160">
        <f>AVERAGE(F$246:F$281)</f>
        <v>74.662866666666659</v>
      </c>
      <c r="M35" s="108">
        <f>AVERAGE(F$210:F$281)</f>
        <v>79.681433333333317</v>
      </c>
      <c r="N35" s="107">
        <f>AVERAGE(F282:F317)</f>
        <v>81.081733333333318</v>
      </c>
      <c r="O35" s="160">
        <f>AVERAGE(E318:F352)</f>
        <v>63.958285714285715</v>
      </c>
      <c r="P35" s="108">
        <f>AVERAGE(F282:F352)</f>
        <v>72.77327323943662</v>
      </c>
      <c r="Q35" s="107">
        <f>AVERAGE(F353:F388)</f>
        <v>84.969133333333332</v>
      </c>
      <c r="R35" s="160">
        <f>AVERAGE(F389:F419)</f>
        <v>64.790709677419372</v>
      </c>
      <c r="S35" s="108">
        <f>AVERAGE(F353:F419)</f>
        <v>75.632847761194029</v>
      </c>
      <c r="T35" s="107"/>
      <c r="U35" s="160"/>
      <c r="V35" s="161"/>
      <c r="W35" s="162"/>
    </row>
    <row r="36" spans="1:23" ht="12.75" customHeight="1">
      <c r="A36" s="157"/>
      <c r="B36" s="158"/>
      <c r="C36" s="159"/>
      <c r="D36" s="265">
        <f>'Body Composition'!D34</f>
        <v>798</v>
      </c>
      <c r="E36" s="160">
        <f>AVERAGE(G$66:G$101)</f>
        <v>73.10445277777778</v>
      </c>
      <c r="F36" s="160">
        <f>AVERAGE(G$102:G$137)</f>
        <v>60.862172222222235</v>
      </c>
      <c r="G36" s="108">
        <f>AVERAGE(G$66:G$137)</f>
        <v>66.983312499999982</v>
      </c>
      <c r="H36" s="107">
        <f>AVERAGE(G$138:G$173)</f>
        <v>68.711969444444421</v>
      </c>
      <c r="I36" s="160">
        <f>AVERAGE(G$174:G$209)</f>
        <v>63.04400555555555</v>
      </c>
      <c r="J36" s="108">
        <f>AVERAGE(G$138:G$209)</f>
        <v>65.877987500000017</v>
      </c>
      <c r="K36" s="107">
        <f>AVERAGE(G$210:G$245)</f>
        <v>73.694508333333332</v>
      </c>
      <c r="L36" s="160">
        <f>AVERAGE(G$246:G$281)</f>
        <v>67.84678333333332</v>
      </c>
      <c r="M36" s="108">
        <f>AVERAGE(G$210:G$281)</f>
        <v>70.770645833333333</v>
      </c>
      <c r="N36" s="107">
        <f>AVERAGE(G282:G317)</f>
        <v>73.699311111111101</v>
      </c>
      <c r="O36" s="160">
        <f>AVERAGE(G318:G352)</f>
        <v>66.766922857142845</v>
      </c>
      <c r="P36" s="108">
        <f>AVERAGE(G282:G352)</f>
        <v>70.281936619718309</v>
      </c>
      <c r="Q36" s="107">
        <f>AVERAGE(G353:G388)</f>
        <v>73.658144444444432</v>
      </c>
      <c r="R36" s="160">
        <f>AVERAGE(G389:G419)</f>
        <v>65.821516129032233</v>
      </c>
      <c r="S36" s="108">
        <f>AVERAGE(G353:G419)</f>
        <v>70.032241791044768</v>
      </c>
      <c r="T36" s="107"/>
      <c r="U36" s="160"/>
      <c r="V36" s="161"/>
      <c r="W36" s="162"/>
    </row>
    <row r="37" spans="1:23" ht="12.75" customHeight="1">
      <c r="A37" s="157"/>
      <c r="B37" s="158"/>
      <c r="C37" s="159"/>
      <c r="D37" s="265">
        <f>'Body Composition'!D35</f>
        <v>308</v>
      </c>
      <c r="E37" s="160">
        <f>AVERAGE(H$66:H$101)</f>
        <v>62.337011111111082</v>
      </c>
      <c r="F37" s="160">
        <f>AVERAGE(H$102:H$137)</f>
        <v>57.773461111111111</v>
      </c>
      <c r="G37" s="108">
        <f>AVERAGE(H$66:H$137)</f>
        <v>60.0552361111111</v>
      </c>
      <c r="H37" s="107">
        <f>AVERAGE(H$138:H$173)</f>
        <v>67.321427777777785</v>
      </c>
      <c r="I37" s="160">
        <f>AVERAGE(H$174:H$209)</f>
        <v>61.045283333333337</v>
      </c>
      <c r="J37" s="108">
        <f>AVERAGE(H$138:H$209)</f>
        <v>64.183355555555551</v>
      </c>
      <c r="K37" s="107">
        <f>AVERAGE(H$210:H$245)</f>
        <v>67.272683333333305</v>
      </c>
      <c r="L37" s="160">
        <f>AVERAGE(H$246:H$281)</f>
        <v>58.423783333333326</v>
      </c>
      <c r="M37" s="108">
        <f>AVERAGE(H$210:H$281)</f>
        <v>62.848233333333319</v>
      </c>
      <c r="N37" s="107">
        <f>AVERAGE(H282:H317)</f>
        <v>67.062844444444437</v>
      </c>
      <c r="O37" s="160">
        <f>AVERAGE(H318:H352)</f>
        <v>59.920611428571426</v>
      </c>
      <c r="P37" s="108">
        <f>AVERAGE(H282:H352)</f>
        <v>63.54202535211266</v>
      </c>
      <c r="Q37" s="107">
        <f>AVERAGE(H353:H388)</f>
        <v>68.804566666666659</v>
      </c>
      <c r="R37" s="160">
        <f>AVERAGE(H389:H419)</f>
        <v>63.108599999999996</v>
      </c>
      <c r="S37" s="108">
        <f>AVERAGE(H353:H419)</f>
        <v>66.169119402985061</v>
      </c>
      <c r="T37" s="107"/>
      <c r="U37" s="160"/>
      <c r="V37" s="161"/>
      <c r="W37" s="162"/>
    </row>
    <row r="38" spans="1:23" ht="12.75" customHeight="1">
      <c r="A38" s="157"/>
      <c r="B38" s="158"/>
      <c r="C38" s="159"/>
      <c r="D38" s="265">
        <f>'Body Composition'!D36</f>
        <v>309</v>
      </c>
      <c r="E38" s="160">
        <f>AVERAGE(I$66:I$101)</f>
        <v>67.904944444444425</v>
      </c>
      <c r="F38" s="160">
        <f>AVERAGE(I$102:I$137)</f>
        <v>56.482888888888908</v>
      </c>
      <c r="G38" s="108">
        <f>AVERAGE(I$66:I$137)</f>
        <v>62.193916666666645</v>
      </c>
      <c r="H38" s="107">
        <f>AVERAGE(I$138:I$173)</f>
        <v>71.064249999999987</v>
      </c>
      <c r="I38" s="160">
        <f>AVERAGE(I$174:I$209)</f>
        <v>60.481694444444457</v>
      </c>
      <c r="J38" s="108">
        <f>AVERAGE(I$138:I$209)</f>
        <v>65.772972222222222</v>
      </c>
      <c r="K38" s="107">
        <f>AVERAGE(I$210:I$245)</f>
        <v>71.837944444444446</v>
      </c>
      <c r="L38" s="160">
        <f>AVERAGE(I$246:I$281)</f>
        <v>62.676916666666671</v>
      </c>
      <c r="M38" s="108">
        <f>AVERAGE(I$210:I$281)</f>
        <v>67.257430555555572</v>
      </c>
      <c r="N38" s="107">
        <f>AVERAGE(I282:I317)</f>
        <v>71.402222222222207</v>
      </c>
      <c r="O38" s="160">
        <f>AVERAGE(H318:I352)</f>
        <v>60.044962857142856</v>
      </c>
      <c r="P38" s="108">
        <f>AVERAGE(I282:I352)</f>
        <v>65.864873239436633</v>
      </c>
      <c r="Q38" s="107">
        <f>AVERAGE(I353:I388)</f>
        <v>73.670277777777784</v>
      </c>
      <c r="R38" s="160">
        <f>AVERAGE(I389:I419)</f>
        <v>59.124838709677412</v>
      </c>
      <c r="S38" s="108">
        <f>AVERAGE(I353:I419)</f>
        <v>66.940298507462671</v>
      </c>
      <c r="T38" s="107"/>
      <c r="U38" s="160"/>
      <c r="V38" s="161"/>
      <c r="W38" s="162"/>
    </row>
    <row r="39" spans="1:23" ht="12.75" customHeight="1">
      <c r="A39" s="157"/>
      <c r="B39" s="158"/>
      <c r="C39" s="159"/>
      <c r="D39" s="265">
        <f>'Body Composition'!D37</f>
        <v>312</v>
      </c>
      <c r="E39" s="160">
        <f>AVERAGE(J$66:J$101)</f>
        <v>72.076250000000016</v>
      </c>
      <c r="F39" s="160">
        <f>AVERAGE(J$102:J$137)</f>
        <v>59.46616111111112</v>
      </c>
      <c r="G39" s="108">
        <f>AVERAGE(J$66:J$137)</f>
        <v>65.771205555555554</v>
      </c>
      <c r="H39" s="107">
        <f>AVERAGE(J$138:J$173)</f>
        <v>72.762949999999989</v>
      </c>
      <c r="I39" s="160">
        <f>AVERAGE(J$174:J$209)</f>
        <v>67.627233333333351</v>
      </c>
      <c r="J39" s="108">
        <f>AVERAGE(J$138:J$209)</f>
        <v>70.195091666666656</v>
      </c>
      <c r="K39" s="107">
        <f>AVERAGE(J$210:J$245)</f>
        <v>75.82463888888887</v>
      </c>
      <c r="L39" s="160">
        <f>AVERAGE(J$246:J$281)</f>
        <v>68.987311111111111</v>
      </c>
      <c r="M39" s="108">
        <f>AVERAGE(J$210:J$281)</f>
        <v>72.405974999999998</v>
      </c>
      <c r="N39" s="107">
        <f>AVERAGE(J282:J317)</f>
        <v>71.066183333333328</v>
      </c>
      <c r="O39" s="160">
        <f>AVERAGE(I318:J352)</f>
        <v>61.732340000000022</v>
      </c>
      <c r="P39" s="108">
        <f>AVERAGE(J282:J352)</f>
        <v>67.235498591549302</v>
      </c>
      <c r="Q39" s="107">
        <f>AVERAGE(J353:J388)</f>
        <v>68.246716666666686</v>
      </c>
      <c r="R39" s="160">
        <f>AVERAGE(J389:J419)</f>
        <v>65.46469677419357</v>
      </c>
      <c r="S39" s="108">
        <f>AVERAGE(J353:J419)</f>
        <v>66.95951343283582</v>
      </c>
      <c r="T39" s="107"/>
      <c r="U39" s="160"/>
      <c r="V39" s="161"/>
      <c r="W39" s="162"/>
    </row>
    <row r="40" spans="1:23" ht="12.75" customHeight="1">
      <c r="A40" s="157"/>
      <c r="B40" s="158"/>
      <c r="C40" s="163"/>
      <c r="D40" s="266" t="str">
        <f>'Body Composition'!D38</f>
        <v>NT</v>
      </c>
      <c r="E40" s="160">
        <f>AVERAGE(K$66:K$101)</f>
        <v>64.231302777777771</v>
      </c>
      <c r="F40" s="160">
        <f>AVERAGE(K$102:K$137)</f>
        <v>55.649216666666668</v>
      </c>
      <c r="G40" s="108">
        <f>AVERAGE(K$66:K$137)</f>
        <v>59.940259722222208</v>
      </c>
      <c r="H40" s="107">
        <f>AVERAGE(K$138:K$173)</f>
        <v>65.746013888888882</v>
      </c>
      <c r="I40" s="160">
        <f>AVERAGE(K$174:K$209)</f>
        <v>60.071866666666679</v>
      </c>
      <c r="J40" s="108">
        <f>AVERAGE(K$138:K$209)</f>
        <v>62.908940277777788</v>
      </c>
      <c r="K40" s="107">
        <f>AVERAGE(K$210:K$245)</f>
        <v>70.639822222222222</v>
      </c>
      <c r="L40" s="160">
        <f>AVERAGE(K$246:K$281)</f>
        <v>64.603961111111118</v>
      </c>
      <c r="M40" s="108">
        <f>AVERAGE(K$210:K$281)</f>
        <v>67.621891666666656</v>
      </c>
      <c r="N40" s="107">
        <f>AVERAGE(K282:K317)</f>
        <v>67.731883333333343</v>
      </c>
      <c r="O40" s="160">
        <f>AVERAGE(J318:K352)</f>
        <v>64.755502857142872</v>
      </c>
      <c r="P40" s="108">
        <f>AVERAGE(K282:K352)</f>
        <v>66.984439436619709</v>
      </c>
      <c r="Q40" s="107">
        <f>AVERAGE(K353:K388)</f>
        <v>69.057802777777795</v>
      </c>
      <c r="R40" s="160">
        <f>AVERAGE(K389:K419)</f>
        <v>62.494754838709682</v>
      </c>
      <c r="S40" s="108">
        <f>AVERAGE(K353:K419)</f>
        <v>66.021168656716426</v>
      </c>
      <c r="T40" s="107"/>
      <c r="U40" s="160"/>
      <c r="V40" s="161"/>
      <c r="W40" s="162"/>
    </row>
    <row r="41" spans="1:23" ht="12.75" customHeight="1">
      <c r="A41" s="157"/>
      <c r="B41" s="158"/>
      <c r="C41" s="165"/>
      <c r="D41" s="166" t="s">
        <v>25</v>
      </c>
      <c r="E41" s="167">
        <f>AVERAGE(E32:E40)</f>
        <v>70.93497098765431</v>
      </c>
      <c r="F41" s="168">
        <f>AVERAGE(F32:F40)</f>
        <v>60.251588888888897</v>
      </c>
      <c r="G41" s="168">
        <f t="shared" ref="G41:S41" si="0">AVERAGE(G32:G40)</f>
        <v>65.593279938271593</v>
      </c>
      <c r="H41" s="167">
        <f t="shared" si="0"/>
        <v>71.601949074074071</v>
      </c>
      <c r="I41" s="168">
        <f t="shared" si="0"/>
        <v>63.606277160493832</v>
      </c>
      <c r="J41" s="169">
        <f t="shared" si="0"/>
        <v>67.604113117283958</v>
      </c>
      <c r="K41" s="168">
        <f t="shared" si="0"/>
        <v>74.12171975308641</v>
      </c>
      <c r="L41" s="168">
        <f t="shared" si="0"/>
        <v>68.881608333333332</v>
      </c>
      <c r="M41" s="169">
        <f t="shared" si="0"/>
        <v>71.501664043209885</v>
      </c>
      <c r="N41" s="168">
        <f t="shared" si="0"/>
        <v>72.838852469135816</v>
      </c>
      <c r="O41" s="168">
        <f t="shared" si="0"/>
        <v>64.659910476190475</v>
      </c>
      <c r="P41" s="169">
        <f t="shared" si="0"/>
        <v>68.994120500782458</v>
      </c>
      <c r="Q41" s="168">
        <f t="shared" si="0"/>
        <v>73.852599382716051</v>
      </c>
      <c r="R41" s="168">
        <f t="shared" si="0"/>
        <v>63.012530465949823</v>
      </c>
      <c r="S41" s="169">
        <f t="shared" si="0"/>
        <v>68.837045107794381</v>
      </c>
      <c r="T41" s="168"/>
      <c r="U41" s="168"/>
      <c r="V41" s="170"/>
      <c r="W41" s="162"/>
    </row>
    <row r="42" spans="1:23" ht="12.75" customHeight="1" thickBot="1">
      <c r="A42" s="157"/>
      <c r="B42" s="158"/>
      <c r="C42" s="165"/>
      <c r="D42" s="166" t="s">
        <v>15</v>
      </c>
      <c r="E42" s="173">
        <f>STDEV(E32:E40)/SQRT(COUNT(E32:E40))</f>
        <v>1.7204564096847113</v>
      </c>
      <c r="F42" s="174">
        <f>STDEV(F32:F40)/SQRT(COUNT(F32:F40))</f>
        <v>1.1215275490077359</v>
      </c>
      <c r="G42" s="174">
        <f t="shared" ref="G42:M42" si="1">STDEV(G32:G40)/SQRT(COUNT(G32:G40))</f>
        <v>1.3652956844980431</v>
      </c>
      <c r="H42" s="173">
        <f t="shared" si="1"/>
        <v>1.5704867222588847</v>
      </c>
      <c r="I42" s="174">
        <f t="shared" si="1"/>
        <v>1.0110194815553053</v>
      </c>
      <c r="J42" s="175">
        <f t="shared" si="1"/>
        <v>1.2273455081189806</v>
      </c>
      <c r="K42" s="174">
        <f t="shared" si="1"/>
        <v>1.5953888522426551</v>
      </c>
      <c r="L42" s="174">
        <f t="shared" si="1"/>
        <v>2.3516254663742262</v>
      </c>
      <c r="M42" s="175">
        <f t="shared" si="1"/>
        <v>1.7736883892164936</v>
      </c>
      <c r="N42" s="174">
        <f>STDEV(N32:N40)/SQRT(COUNT(N32:N40))</f>
        <v>1.6006336916496702</v>
      </c>
      <c r="O42" s="174">
        <f t="shared" ref="O42:S42" si="2">STDEV(O32:O40)/SQRT(COUNT(O32:O40))</f>
        <v>1.4568496802541728</v>
      </c>
      <c r="P42" s="175">
        <f t="shared" si="2"/>
        <v>1.3361522722582537</v>
      </c>
      <c r="Q42" s="174">
        <f t="shared" si="2"/>
        <v>1.830668622521795</v>
      </c>
      <c r="R42" s="174">
        <f t="shared" si="2"/>
        <v>1.234039360728326</v>
      </c>
      <c r="S42" s="175">
        <f t="shared" si="2"/>
        <v>1.2545252450498405</v>
      </c>
      <c r="T42" s="174"/>
      <c r="U42" s="174"/>
      <c r="V42" s="176"/>
      <c r="W42" s="162"/>
    </row>
    <row r="43" spans="1:23" ht="12.75" customHeight="1">
      <c r="A43" s="157"/>
      <c r="B43" s="158"/>
      <c r="C43" s="275"/>
      <c r="D43" s="276"/>
      <c r="E43" s="107"/>
      <c r="F43" s="160"/>
      <c r="G43" s="108"/>
      <c r="H43" s="107"/>
      <c r="I43" s="160"/>
      <c r="J43" s="108"/>
      <c r="K43" s="107"/>
      <c r="L43" s="160"/>
      <c r="M43" s="108"/>
      <c r="N43" s="107"/>
      <c r="O43" s="160"/>
      <c r="P43" s="108"/>
      <c r="Q43" s="107"/>
      <c r="R43" s="160"/>
      <c r="S43" s="108"/>
      <c r="T43" s="107"/>
      <c r="U43" s="160"/>
      <c r="V43" s="161"/>
      <c r="W43" s="162"/>
    </row>
    <row r="44" spans="1:23" ht="12.75" customHeight="1">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2.75" customHeight="1">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2.75" customHeight="1">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2.75" customHeight="1">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2.75" customHeight="1">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2.75" customHeight="1">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2.75" customHeight="1">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2.75" customHeight="1">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2.75" customHeight="1">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2.75" customHeight="1">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2.75" customHeight="1">
      <c r="A54" s="157"/>
      <c r="B54" s="158"/>
      <c r="C54" s="182"/>
      <c r="D54" s="283"/>
      <c r="E54" s="167"/>
      <c r="F54" s="168"/>
      <c r="G54" s="168"/>
      <c r="H54" s="167"/>
      <c r="I54" s="168"/>
      <c r="J54" s="169"/>
      <c r="K54" s="168"/>
      <c r="L54" s="168"/>
      <c r="M54" s="169"/>
      <c r="N54" s="168"/>
      <c r="O54" s="168"/>
      <c r="P54" s="169"/>
      <c r="Q54" s="168"/>
      <c r="R54" s="168"/>
      <c r="S54" s="169"/>
      <c r="T54" s="168"/>
      <c r="U54" s="168"/>
      <c r="V54" s="170"/>
      <c r="W54" s="162"/>
    </row>
    <row r="55" spans="1:44" ht="12.75" customHeight="1" thickBot="1">
      <c r="A55" s="157"/>
      <c r="B55" s="158"/>
      <c r="C55" s="184"/>
      <c r="D55" s="284"/>
      <c r="E55" s="173"/>
      <c r="F55" s="174"/>
      <c r="G55" s="174"/>
      <c r="H55" s="173"/>
      <c r="I55" s="174"/>
      <c r="J55" s="175"/>
      <c r="K55" s="174"/>
      <c r="L55" s="174"/>
      <c r="M55" s="175"/>
      <c r="N55" s="174"/>
      <c r="O55" s="174"/>
      <c r="P55" s="175"/>
      <c r="Q55" s="174"/>
      <c r="R55" s="174"/>
      <c r="S55" s="175"/>
      <c r="T55" s="174"/>
      <c r="U55" s="174"/>
      <c r="V55" s="176"/>
      <c r="W55" s="186"/>
    </row>
    <row r="56" spans="1:44" ht="12.75" customHeight="1">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ht="12.75" customHeight="1">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8" spans="1:44" ht="12.75" customHeight="1"/>
    <row r="59" spans="1:44" ht="12.75" customHeight="1">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99">
        <f>'VO2 Raw '!C63*'VO2-mouse '!C$61/1000</f>
        <v>88.725400000000008</v>
      </c>
      <c r="D63" s="300">
        <f>'VO2 Raw '!D63*'VO2-mouse '!D$61/1000</f>
        <v>95.037999999999997</v>
      </c>
      <c r="E63" s="300">
        <f>'VO2 Raw '!E63*'VO2-mouse '!E$61/1000</f>
        <v>64.233000000000004</v>
      </c>
      <c r="F63" s="300">
        <f>'VO2 Raw '!F63*'VO2-mouse '!F$61/1000</f>
        <v>46.358399999999996</v>
      </c>
      <c r="G63" s="300">
        <f>'VO2 Raw '!G63*'VO2-mouse '!G$61/1000</f>
        <v>69.234099999999998</v>
      </c>
      <c r="H63" s="300">
        <f>'VO2 Raw '!H63*'VO2-mouse '!H$61/1000</f>
        <v>72.246399999999994</v>
      </c>
      <c r="I63" s="300">
        <f>'VO2 Raw '!I63*'VO2-mouse '!I$61/1000</f>
        <v>94.093000000000004</v>
      </c>
      <c r="J63" s="300">
        <f>'VO2 Raw '!J63*'VO2-mouse '!J$61/1000</f>
        <v>61.672200000000004</v>
      </c>
      <c r="K63" s="301">
        <f>'VO2 Raw '!K63*'VO2-mouse '!K$61/1000</f>
        <v>47.7134</v>
      </c>
      <c r="L63" s="227">
        <f>AVERAGE(C63:C65)</f>
        <v>79.737233333333336</v>
      </c>
      <c r="M63" s="228">
        <f>AVERAGE(D63:D65)</f>
        <v>94.31616666666666</v>
      </c>
      <c r="N63" s="228">
        <f>AVERAGE(E63:E65)</f>
        <v>68.138999999999996</v>
      </c>
      <c r="O63" s="228">
        <f>AVERAGE(F63:F65)</f>
        <v>50.608799999999995</v>
      </c>
      <c r="P63" s="228">
        <f>AVERAGE(G63:G65)</f>
        <v>68.591899999999995</v>
      </c>
      <c r="Q63" s="228">
        <f t="shared" ref="Q63:T63" si="4">AVERAGE(H63:H65)</f>
        <v>61.496466666666663</v>
      </c>
      <c r="R63" s="228">
        <f t="shared" si="4"/>
        <v>82.286333333333332</v>
      </c>
      <c r="S63" s="228">
        <f t="shared" si="4"/>
        <v>49.355200000000004</v>
      </c>
      <c r="T63" s="228">
        <f t="shared" si="4"/>
        <v>60.203200000000002</v>
      </c>
      <c r="U63" s="229">
        <f>AVERAGE(L63:T63)</f>
        <v>68.303811111111116</v>
      </c>
      <c r="V63" s="302"/>
      <c r="W63" s="303"/>
      <c r="X63" s="303"/>
      <c r="Y63" s="303"/>
      <c r="Z63" s="303"/>
      <c r="AA63" s="303"/>
      <c r="AB63" s="303"/>
      <c r="AC63" s="303"/>
      <c r="AD63" s="303"/>
      <c r="AE63" s="303"/>
      <c r="AF63" s="303"/>
      <c r="AG63" s="92"/>
      <c r="AH63" s="92"/>
      <c r="AI63" s="92"/>
      <c r="AJ63" s="92"/>
      <c r="AK63" s="92"/>
      <c r="AL63" s="92"/>
      <c r="AM63" s="92"/>
      <c r="AN63" s="92"/>
      <c r="AO63" s="92"/>
      <c r="AP63" s="92"/>
      <c r="AQ63" s="92"/>
      <c r="AR63" s="231"/>
    </row>
    <row r="64" spans="1:44">
      <c r="A64" s="223">
        <v>43723</v>
      </c>
      <c r="B64" s="224">
        <v>0.72391203703703699</v>
      </c>
      <c r="C64" s="304">
        <f>'VO2 Raw '!C64*'VO2-mouse '!C$61/1000</f>
        <v>78.725499999999997</v>
      </c>
      <c r="D64" s="305">
        <f>'VO2 Raw '!D64*'VO2-mouse '!D$61/1000</f>
        <v>93.421499999999995</v>
      </c>
      <c r="E64" s="305">
        <f>'VO2 Raw '!E64*'VO2-mouse '!E$61/1000</f>
        <v>82.539000000000001</v>
      </c>
      <c r="F64" s="305">
        <f>'VO2 Raw '!F64*'VO2-mouse '!F$61/1000</f>
        <v>49.262399999999992</v>
      </c>
      <c r="G64" s="305">
        <f>'VO2 Raw '!G64*'VO2-mouse '!G$61/1000</f>
        <v>89.784499999999994</v>
      </c>
      <c r="H64" s="305">
        <f>'VO2 Raw '!H64*'VO2-mouse '!H$61/1000</f>
        <v>60.2196</v>
      </c>
      <c r="I64" s="305">
        <f>'VO2 Raw '!I64*'VO2-mouse '!I$61/1000</f>
        <v>78.061999999999998</v>
      </c>
      <c r="J64" s="305">
        <f>'VO2 Raw '!J64*'VO2-mouse '!J$61/1000</f>
        <v>38.542400000000001</v>
      </c>
      <c r="K64" s="306">
        <f>'VO2 Raw '!K64*'VO2-mouse '!K$61/1000</f>
        <v>49.841000000000001</v>
      </c>
      <c r="L64" s="107"/>
      <c r="M64" s="160"/>
      <c r="N64" s="160"/>
      <c r="O64" s="160"/>
      <c r="P64" s="160"/>
      <c r="Q64" s="160"/>
      <c r="R64" s="160"/>
      <c r="S64" s="160"/>
      <c r="T64" s="160"/>
      <c r="U64" s="232">
        <f>STDEV(L63:T63)/SQRT(COUNT(L63:T63))</f>
        <v>4.9820650432976032</v>
      </c>
      <c r="V64" s="302"/>
      <c r="W64" s="303"/>
      <c r="X64" s="303"/>
      <c r="Y64" s="303"/>
      <c r="Z64" s="303"/>
      <c r="AA64" s="303"/>
      <c r="AB64" s="303"/>
      <c r="AC64" s="303"/>
      <c r="AD64" s="303"/>
      <c r="AE64" s="303"/>
      <c r="AF64" s="303"/>
      <c r="AG64" s="92"/>
      <c r="AH64" s="92"/>
      <c r="AI64" s="92"/>
      <c r="AJ64" s="92"/>
      <c r="AK64" s="92"/>
      <c r="AL64" s="92"/>
      <c r="AM64" s="92"/>
      <c r="AN64" s="92"/>
      <c r="AO64" s="92"/>
      <c r="AP64" s="92"/>
      <c r="AQ64" s="92"/>
      <c r="AR64" s="231"/>
    </row>
    <row r="65" spans="1:44">
      <c r="A65" s="223">
        <v>43723</v>
      </c>
      <c r="B65" s="224">
        <v>0.73780092592592605</v>
      </c>
      <c r="C65" s="304">
        <f>'VO2 Raw '!C65*'VO2-mouse '!C$61/1000</f>
        <v>71.760800000000003</v>
      </c>
      <c r="D65" s="305">
        <f>'VO2 Raw '!D65*'VO2-mouse '!D$61/1000</f>
        <v>94.489000000000004</v>
      </c>
      <c r="E65" s="305">
        <f>'VO2 Raw '!E65*'VO2-mouse '!E$61/1000</f>
        <v>57.645000000000003</v>
      </c>
      <c r="F65" s="305">
        <f>'VO2 Raw '!F65*'VO2-mouse '!F$61/1000</f>
        <v>56.205599999999997</v>
      </c>
      <c r="G65" s="305">
        <f>'VO2 Raw '!G65*'VO2-mouse '!G$61/1000</f>
        <v>46.757100000000001</v>
      </c>
      <c r="H65" s="305">
        <f>'VO2 Raw '!H65*'VO2-mouse '!H$61/1000</f>
        <v>52.023399999999995</v>
      </c>
      <c r="I65" s="305">
        <f>'VO2 Raw '!I65*'VO2-mouse '!I$61/1000</f>
        <v>74.703999999999994</v>
      </c>
      <c r="J65" s="305">
        <f>'VO2 Raw '!J65*'VO2-mouse '!J$61/1000</f>
        <v>47.850999999999999</v>
      </c>
      <c r="K65" s="306">
        <f>'VO2 Raw '!K65*'VO2-mouse '!K$61/1000</f>
        <v>83.055199999999999</v>
      </c>
      <c r="L65" s="107"/>
      <c r="M65" s="160"/>
      <c r="N65" s="160"/>
      <c r="O65" s="160"/>
      <c r="P65" s="160"/>
      <c r="Q65" s="160"/>
      <c r="R65" s="160"/>
      <c r="S65" s="160"/>
      <c r="T65" s="160"/>
      <c r="U65" s="232"/>
      <c r="V65" s="302"/>
      <c r="W65" s="303"/>
      <c r="X65" s="303"/>
      <c r="Y65" s="303"/>
      <c r="Z65" s="303"/>
      <c r="AA65" s="303"/>
      <c r="AB65" s="303"/>
      <c r="AC65" s="303"/>
      <c r="AD65" s="303"/>
      <c r="AE65" s="303"/>
      <c r="AF65" s="303"/>
      <c r="AG65" s="92"/>
      <c r="AH65" s="92"/>
      <c r="AI65" s="92"/>
      <c r="AJ65" s="92"/>
      <c r="AK65" s="92"/>
      <c r="AL65" s="92"/>
      <c r="AM65" s="92"/>
      <c r="AN65" s="92"/>
      <c r="AO65" s="92"/>
      <c r="AP65" s="92"/>
      <c r="AQ65" s="92"/>
      <c r="AR65" s="231"/>
    </row>
    <row r="66" spans="1:44">
      <c r="A66" s="233">
        <v>43723</v>
      </c>
      <c r="B66" s="234">
        <v>0.751689814814815</v>
      </c>
      <c r="C66" s="304">
        <f>'VO2 Raw '!C66*'VO2-mouse '!C$61/1000</f>
        <v>59.701300000000003</v>
      </c>
      <c r="D66" s="305">
        <f>'VO2 Raw '!D66*'VO2-mouse '!D$61/1000</f>
        <v>50.355499999999999</v>
      </c>
      <c r="E66" s="305">
        <f>'VO2 Raw '!E66*'VO2-mouse '!E$61/1000</f>
        <v>56.484000000000002</v>
      </c>
      <c r="F66" s="305">
        <f>'VO2 Raw '!F66*'VO2-mouse '!F$61/1000</f>
        <v>90.261599999999987</v>
      </c>
      <c r="G66" s="305">
        <f>'VO2 Raw '!G66*'VO2-mouse '!G$61/1000</f>
        <v>111.61930000000001</v>
      </c>
      <c r="H66" s="305">
        <f>'VO2 Raw '!H66*'VO2-mouse '!H$61/1000</f>
        <v>49.0916</v>
      </c>
      <c r="I66" s="305">
        <f>'VO2 Raw '!I66*'VO2-mouse '!I$61/1000</f>
        <v>43.354999999999997</v>
      </c>
      <c r="J66" s="305">
        <f>'VO2 Raw '!J66*'VO2-mouse '!J$61/1000</f>
        <v>48.679400000000001</v>
      </c>
      <c r="K66" s="306">
        <f>'VO2 Raw '!K66*'VO2-mouse '!K$61/1000</f>
        <v>47.063299999999998</v>
      </c>
      <c r="L66" s="107">
        <f t="shared" ref="L66:P66" si="5">AVERAGE(C66:C68)</f>
        <v>54.8504</v>
      </c>
      <c r="M66" s="160">
        <f t="shared" si="5"/>
        <v>52.571833333333331</v>
      </c>
      <c r="N66" s="160">
        <f t="shared" si="5"/>
        <v>73.826999999999998</v>
      </c>
      <c r="O66" s="160">
        <f t="shared" si="5"/>
        <v>77.017600000000002</v>
      </c>
      <c r="P66" s="160">
        <f t="shared" si="5"/>
        <v>97.202733333333342</v>
      </c>
      <c r="Q66" s="160">
        <f t="shared" ref="Q66" si="6">AVERAGE(H66:H68)</f>
        <v>58.764399999999995</v>
      </c>
      <c r="R66" s="160">
        <f t="shared" ref="R66" si="7">AVERAGE(I66:I68)</f>
        <v>53.551666666666669</v>
      </c>
      <c r="S66" s="160">
        <f t="shared" ref="S66" si="8">AVERAGE(J66:J68)</f>
        <v>75.478866666666661</v>
      </c>
      <c r="T66" s="160">
        <f t="shared" ref="T66" si="9">AVERAGE(K66:K68)</f>
        <v>48.205900000000007</v>
      </c>
      <c r="U66" s="232">
        <f t="shared" ref="U66" si="10">AVERAGE(L66:T66)</f>
        <v>65.718933333333339</v>
      </c>
      <c r="V66" s="302"/>
      <c r="W66" s="303"/>
      <c r="X66" s="303"/>
      <c r="Y66" s="303"/>
      <c r="Z66" s="303"/>
      <c r="AA66" s="303"/>
      <c r="AB66" s="303"/>
      <c r="AC66" s="303"/>
      <c r="AD66" s="303"/>
      <c r="AE66" s="303"/>
      <c r="AF66" s="303"/>
      <c r="AG66" s="92"/>
      <c r="AH66" s="92"/>
      <c r="AI66" s="92"/>
      <c r="AJ66" s="92"/>
      <c r="AK66" s="92"/>
      <c r="AL66" s="92"/>
      <c r="AM66" s="92"/>
      <c r="AN66" s="92"/>
      <c r="AO66" s="92"/>
      <c r="AP66" s="92"/>
      <c r="AQ66" s="92"/>
      <c r="AR66" s="231"/>
    </row>
    <row r="67" spans="1:44">
      <c r="A67" s="233">
        <v>43723</v>
      </c>
      <c r="B67" s="234">
        <v>0.76557870370370396</v>
      </c>
      <c r="C67" s="304">
        <f>'VO2 Raw '!C67*'VO2-mouse '!C$61/1000</f>
        <v>59.890999999999998</v>
      </c>
      <c r="D67" s="305">
        <f>'VO2 Raw '!D67*'VO2-mouse '!D$61/1000</f>
        <v>50.233499999999999</v>
      </c>
      <c r="E67" s="305">
        <f>'VO2 Raw '!E67*'VO2-mouse '!E$61/1000</f>
        <v>84.915000000000006</v>
      </c>
      <c r="F67" s="305">
        <f>'VO2 Raw '!F67*'VO2-mouse '!F$61/1000</f>
        <v>50.767199999999995</v>
      </c>
      <c r="G67" s="305">
        <f>'VO2 Raw '!G67*'VO2-mouse '!G$61/1000</f>
        <v>87.759099999999989</v>
      </c>
      <c r="H67" s="305">
        <f>'VO2 Raw '!H67*'VO2-mouse '!H$61/1000</f>
        <v>80.399799999999985</v>
      </c>
      <c r="I67" s="305">
        <f>'VO2 Raw '!I67*'VO2-mouse '!I$61/1000</f>
        <v>42.067</v>
      </c>
      <c r="J67" s="305">
        <f>'VO2 Raw '!J67*'VO2-mouse '!J$61/1000</f>
        <v>87.810400000000016</v>
      </c>
      <c r="K67" s="306">
        <f>'VO2 Raw '!K67*'VO2-mouse '!K$61/1000</f>
        <v>49.348500000000001</v>
      </c>
      <c r="L67" s="107"/>
      <c r="M67" s="160"/>
      <c r="N67" s="160"/>
      <c r="O67" s="160"/>
      <c r="P67" s="160"/>
      <c r="Q67" s="160"/>
      <c r="R67" s="160"/>
      <c r="S67" s="160"/>
      <c r="T67" s="160"/>
      <c r="U67" s="232">
        <f t="shared" ref="U67" si="11">STDEV(L66:T66)/SQRT(COUNT(L66:T66))</f>
        <v>5.3670446016136104</v>
      </c>
      <c r="V67" s="302"/>
      <c r="W67" s="303"/>
      <c r="X67" s="303"/>
      <c r="Y67" s="303"/>
      <c r="Z67" s="303"/>
      <c r="AA67" s="303"/>
      <c r="AB67" s="303"/>
      <c r="AC67" s="303"/>
      <c r="AD67" s="303"/>
      <c r="AE67" s="303"/>
      <c r="AF67" s="303"/>
      <c r="AG67" s="92"/>
      <c r="AH67" s="92"/>
      <c r="AI67" s="92"/>
      <c r="AJ67" s="92"/>
      <c r="AK67" s="92"/>
      <c r="AL67" s="92"/>
      <c r="AM67" s="92"/>
      <c r="AN67" s="92"/>
      <c r="AO67" s="92"/>
      <c r="AP67" s="92"/>
      <c r="AQ67" s="92"/>
      <c r="AR67" s="231"/>
    </row>
    <row r="68" spans="1:44">
      <c r="A68" s="233">
        <v>43723</v>
      </c>
      <c r="B68" s="234">
        <v>0.77946759259259202</v>
      </c>
      <c r="C68" s="304">
        <f>'VO2 Raw '!C68*'VO2-mouse '!C$61/1000</f>
        <v>44.9589</v>
      </c>
      <c r="D68" s="305">
        <f>'VO2 Raw '!D68*'VO2-mouse '!D$61/1000</f>
        <v>57.1265</v>
      </c>
      <c r="E68" s="305">
        <f>'VO2 Raw '!E68*'VO2-mouse '!E$61/1000</f>
        <v>80.081999999999994</v>
      </c>
      <c r="F68" s="305">
        <f>'VO2 Raw '!F68*'VO2-mouse '!F$61/1000</f>
        <v>90.024000000000001</v>
      </c>
      <c r="G68" s="305">
        <f>'VO2 Raw '!G68*'VO2-mouse '!G$61/1000</f>
        <v>92.229799999999997</v>
      </c>
      <c r="H68" s="305">
        <f>'VO2 Raw '!H68*'VO2-mouse '!H$61/1000</f>
        <v>46.801799999999993</v>
      </c>
      <c r="I68" s="305">
        <f>'VO2 Raw '!I68*'VO2-mouse '!I$61/1000</f>
        <v>75.233000000000004</v>
      </c>
      <c r="J68" s="305">
        <f>'VO2 Raw '!J68*'VO2-mouse '!J$61/1000</f>
        <v>89.946799999999996</v>
      </c>
      <c r="K68" s="306">
        <f>'VO2 Raw '!K68*'VO2-mouse '!K$61/1000</f>
        <v>48.2059</v>
      </c>
      <c r="L68" s="107"/>
      <c r="M68" s="160"/>
      <c r="N68" s="160"/>
      <c r="O68" s="160"/>
      <c r="P68" s="160"/>
      <c r="Q68" s="160"/>
      <c r="R68" s="160"/>
      <c r="S68" s="160"/>
      <c r="T68" s="160"/>
      <c r="U68" s="232"/>
      <c r="V68" s="302"/>
      <c r="W68" s="303"/>
      <c r="X68" s="303"/>
      <c r="Y68" s="303"/>
      <c r="Z68" s="303"/>
      <c r="AA68" s="303"/>
      <c r="AB68" s="303"/>
      <c r="AC68" s="303"/>
      <c r="AD68" s="303"/>
      <c r="AE68" s="303"/>
      <c r="AF68" s="303"/>
      <c r="AG68" s="92"/>
      <c r="AH68" s="92"/>
      <c r="AI68" s="92"/>
      <c r="AJ68" s="92"/>
      <c r="AK68" s="92"/>
      <c r="AL68" s="92"/>
      <c r="AM68" s="92"/>
      <c r="AN68" s="92"/>
      <c r="AO68" s="92"/>
      <c r="AP68" s="92"/>
      <c r="AQ68" s="92"/>
      <c r="AR68" s="231"/>
    </row>
    <row r="69" spans="1:44">
      <c r="A69" s="233">
        <v>43723</v>
      </c>
      <c r="B69" s="234">
        <v>0.79335648148148097</v>
      </c>
      <c r="C69" s="304">
        <f>'VO2 Raw '!C69*'VO2-mouse '!C$61/1000</f>
        <v>67.262199999999993</v>
      </c>
      <c r="D69" s="305">
        <f>'VO2 Raw '!D69*'VO2-mouse '!D$61/1000</f>
        <v>109.495</v>
      </c>
      <c r="E69" s="305">
        <f>'VO2 Raw '!E69*'VO2-mouse '!E$61/1000</f>
        <v>49.14</v>
      </c>
      <c r="F69" s="305">
        <f>'VO2 Raw '!F69*'VO2-mouse '!F$61/1000</f>
        <v>91.84559999999999</v>
      </c>
      <c r="G69" s="305">
        <f>'VO2 Raw '!G69*'VO2-mouse '!G$61/1000</f>
        <v>87.907300000000006</v>
      </c>
      <c r="H69" s="305">
        <f>'VO2 Raw '!H69*'VO2-mouse '!H$61/1000</f>
        <v>50.825000000000003</v>
      </c>
      <c r="I69" s="305">
        <f>'VO2 Raw '!I69*'VO2-mouse '!I$61/1000</f>
        <v>76.153000000000006</v>
      </c>
      <c r="J69" s="305">
        <f>'VO2 Raw '!J69*'VO2-mouse '!J$61/1000</f>
        <v>87.025600000000011</v>
      </c>
      <c r="K69" s="306">
        <f>'VO2 Raw '!K69*'VO2-mouse '!K$61/1000</f>
        <v>82.444500000000005</v>
      </c>
      <c r="L69" s="107">
        <f t="shared" ref="L69:P69" si="12">AVERAGE(C69:C71)</f>
        <v>85.545666666666662</v>
      </c>
      <c r="M69" s="160">
        <f t="shared" si="12"/>
        <v>86.660666666666671</v>
      </c>
      <c r="N69" s="160">
        <f t="shared" si="12"/>
        <v>73.737000000000009</v>
      </c>
      <c r="O69" s="160">
        <f t="shared" si="12"/>
        <v>92.672799999999995</v>
      </c>
      <c r="P69" s="160">
        <f t="shared" si="12"/>
        <v>87.997866666666667</v>
      </c>
      <c r="Q69" s="160">
        <f t="shared" ref="Q69" si="13">AVERAGE(H69:H71)</f>
        <v>69.835333333333324</v>
      </c>
      <c r="R69" s="160">
        <f t="shared" ref="R69" si="14">AVERAGE(I69:I71)</f>
        <v>61.900666666666666</v>
      </c>
      <c r="S69" s="160">
        <f t="shared" ref="S69" si="15">AVERAGE(J69:J71)</f>
        <v>82.869066666666669</v>
      </c>
      <c r="T69" s="160">
        <f t="shared" ref="T69" si="16">AVERAGE(K69:K71)</f>
        <v>68.214533333333335</v>
      </c>
      <c r="U69" s="232">
        <f t="shared" ref="U69" si="17">AVERAGE(L69:T69)</f>
        <v>78.825955555555538</v>
      </c>
      <c r="V69" s="302"/>
      <c r="W69" s="303"/>
      <c r="X69" s="303"/>
      <c r="Y69" s="303"/>
      <c r="Z69" s="303"/>
      <c r="AA69" s="303"/>
      <c r="AB69" s="303"/>
      <c r="AC69" s="303"/>
      <c r="AD69" s="303"/>
      <c r="AE69" s="303"/>
      <c r="AF69" s="303"/>
      <c r="AG69" s="92"/>
      <c r="AH69" s="92"/>
      <c r="AI69" s="92"/>
      <c r="AJ69" s="92"/>
      <c r="AK69" s="92"/>
      <c r="AL69" s="92"/>
      <c r="AM69" s="92"/>
      <c r="AN69" s="92"/>
      <c r="AO69" s="92"/>
      <c r="AP69" s="92"/>
      <c r="AQ69" s="92"/>
      <c r="AR69" s="231"/>
    </row>
    <row r="70" spans="1:44">
      <c r="A70" s="233">
        <v>43723</v>
      </c>
      <c r="B70" s="234">
        <v>0.80724537037037003</v>
      </c>
      <c r="C70" s="304">
        <f>'VO2 Raw '!C70*'VO2-mouse '!C$61/1000</f>
        <v>95.771400000000014</v>
      </c>
      <c r="D70" s="305">
        <f>'VO2 Raw '!D70*'VO2-mouse '!D$61/1000</f>
        <v>56.8215</v>
      </c>
      <c r="E70" s="305">
        <f>'VO2 Raw '!E70*'VO2-mouse '!E$61/1000</f>
        <v>86.724000000000004</v>
      </c>
      <c r="F70" s="305">
        <f>'VO2 Raw '!F70*'VO2-mouse '!F$61/1000</f>
        <v>91.132799999999989</v>
      </c>
      <c r="G70" s="305">
        <f>'VO2 Raw '!G70*'VO2-mouse '!G$61/1000</f>
        <v>76.174800000000005</v>
      </c>
      <c r="H70" s="305">
        <f>'VO2 Raw '!H70*'VO2-mouse '!H$61/1000</f>
        <v>80.720799999999983</v>
      </c>
      <c r="I70" s="305">
        <f>'VO2 Raw '!I70*'VO2-mouse '!I$61/1000</f>
        <v>47.356999999999999</v>
      </c>
      <c r="J70" s="305">
        <f>'VO2 Raw '!J70*'VO2-mouse '!J$61/1000</f>
        <v>84.017200000000003</v>
      </c>
      <c r="K70" s="306">
        <f>'VO2 Raw '!K70*'VO2-mouse '!K$61/1000</f>
        <v>41.645799999999994</v>
      </c>
      <c r="L70" s="107"/>
      <c r="M70" s="160"/>
      <c r="N70" s="160"/>
      <c r="O70" s="160"/>
      <c r="P70" s="160"/>
      <c r="Q70" s="160"/>
      <c r="R70" s="160"/>
      <c r="S70" s="160"/>
      <c r="T70" s="160"/>
      <c r="U70" s="232">
        <f t="shared" ref="U70" si="18">STDEV(L69:T69)/SQRT(COUNT(L69:T69))</f>
        <v>3.5444390319882531</v>
      </c>
      <c r="V70" s="302"/>
      <c r="W70" s="303"/>
      <c r="X70" s="303"/>
      <c r="Y70" s="303"/>
      <c r="Z70" s="303"/>
      <c r="AA70" s="303"/>
      <c r="AB70" s="303"/>
      <c r="AC70" s="303"/>
      <c r="AD70" s="303"/>
      <c r="AE70" s="303"/>
      <c r="AF70" s="303"/>
      <c r="AG70" s="92"/>
      <c r="AH70" s="92"/>
      <c r="AI70" s="92"/>
      <c r="AJ70" s="92"/>
      <c r="AK70" s="92"/>
      <c r="AL70" s="92"/>
      <c r="AM70" s="92"/>
      <c r="AN70" s="92"/>
      <c r="AO70" s="92"/>
      <c r="AP70" s="92"/>
      <c r="AQ70" s="92"/>
      <c r="AR70" s="231"/>
    </row>
    <row r="71" spans="1:44">
      <c r="A71" s="233">
        <v>43723</v>
      </c>
      <c r="B71" s="234">
        <v>0.82113425925925898</v>
      </c>
      <c r="C71" s="304">
        <f>'VO2 Raw '!C71*'VO2-mouse '!C$61/1000</f>
        <v>93.603400000000008</v>
      </c>
      <c r="D71" s="305">
        <f>'VO2 Raw '!D71*'VO2-mouse '!D$61/1000</f>
        <v>93.665499999999994</v>
      </c>
      <c r="E71" s="305">
        <f>'VO2 Raw '!E71*'VO2-mouse '!E$61/1000</f>
        <v>85.346999999999994</v>
      </c>
      <c r="F71" s="305">
        <f>'VO2 Raw '!F71*'VO2-mouse '!F$61/1000</f>
        <v>95.04</v>
      </c>
      <c r="G71" s="305">
        <f>'VO2 Raw '!G71*'VO2-mouse '!G$61/1000</f>
        <v>99.911500000000004</v>
      </c>
      <c r="H71" s="305">
        <f>'VO2 Raw '!H71*'VO2-mouse '!H$61/1000</f>
        <v>77.9602</v>
      </c>
      <c r="I71" s="305">
        <f>'VO2 Raw '!I71*'VO2-mouse '!I$61/1000</f>
        <v>62.192</v>
      </c>
      <c r="J71" s="305">
        <f>'VO2 Raw '!J71*'VO2-mouse '!J$61/1000</f>
        <v>77.564400000000006</v>
      </c>
      <c r="K71" s="306">
        <f>'VO2 Raw '!K71*'VO2-mouse '!K$61/1000</f>
        <v>80.553300000000007</v>
      </c>
      <c r="L71" s="107"/>
      <c r="M71" s="160"/>
      <c r="N71" s="160"/>
      <c r="O71" s="160"/>
      <c r="P71" s="160"/>
      <c r="Q71" s="160"/>
      <c r="R71" s="160"/>
      <c r="S71" s="160"/>
      <c r="T71" s="160"/>
      <c r="U71" s="232"/>
      <c r="V71" s="302"/>
      <c r="W71" s="303"/>
      <c r="X71" s="303"/>
      <c r="Y71" s="303"/>
      <c r="Z71" s="303"/>
      <c r="AA71" s="303"/>
      <c r="AB71" s="303"/>
      <c r="AC71" s="303"/>
      <c r="AD71" s="303"/>
      <c r="AE71" s="303"/>
      <c r="AF71" s="303"/>
      <c r="AG71" s="92"/>
      <c r="AH71" s="92"/>
      <c r="AI71" s="92"/>
      <c r="AJ71" s="92"/>
      <c r="AK71" s="92"/>
      <c r="AL71" s="92"/>
      <c r="AM71" s="92"/>
      <c r="AN71" s="92"/>
      <c r="AO71" s="92"/>
      <c r="AP71" s="92"/>
      <c r="AQ71" s="92"/>
      <c r="AR71" s="231"/>
    </row>
    <row r="72" spans="1:44">
      <c r="A72" s="233">
        <v>43723</v>
      </c>
      <c r="B72" s="234">
        <v>0.83502314814814804</v>
      </c>
      <c r="C72" s="304">
        <f>'VO2 Raw '!C72*'VO2-mouse '!C$61/1000</f>
        <v>94.145400000000009</v>
      </c>
      <c r="D72" s="305">
        <f>'VO2 Raw '!D72*'VO2-mouse '!D$61/1000</f>
        <v>90.158000000000001</v>
      </c>
      <c r="E72" s="305">
        <f>'VO2 Raw '!E72*'VO2-mouse '!E$61/1000</f>
        <v>85.32</v>
      </c>
      <c r="F72" s="305">
        <f>'VO2 Raw '!F72*'VO2-mouse '!F$61/1000</f>
        <v>86.46</v>
      </c>
      <c r="G72" s="305">
        <f>'VO2 Raw '!G72*'VO2-mouse '!G$61/1000</f>
        <v>77.385099999999994</v>
      </c>
      <c r="H72" s="305">
        <f>'VO2 Raw '!H72*'VO2-mouse '!H$61/1000</f>
        <v>77.553599999999989</v>
      </c>
      <c r="I72" s="305">
        <f>'VO2 Raw '!I72*'VO2-mouse '!I$61/1000</f>
        <v>83.697000000000003</v>
      </c>
      <c r="J72" s="305">
        <f>'VO2 Raw '!J72*'VO2-mouse '!J$61/1000</f>
        <v>73.313400000000016</v>
      </c>
      <c r="K72" s="306">
        <f>'VO2 Raw '!K72*'VO2-mouse '!K$61/1000</f>
        <v>80.513899999999992</v>
      </c>
      <c r="L72" s="107">
        <f t="shared" ref="L72:P72" si="19">AVERAGE(C72:C74)</f>
        <v>92.456166666666661</v>
      </c>
      <c r="M72" s="160">
        <f t="shared" si="19"/>
        <v>90.066500000000005</v>
      </c>
      <c r="N72" s="160">
        <f t="shared" si="19"/>
        <v>80.297999999999988</v>
      </c>
      <c r="O72" s="160">
        <f t="shared" si="19"/>
        <v>89.064799999999991</v>
      </c>
      <c r="P72" s="160">
        <f t="shared" si="19"/>
        <v>85.634900000000002</v>
      </c>
      <c r="Q72" s="160">
        <f t="shared" ref="Q72" si="20">AVERAGE(H72:H74)</f>
        <v>68.101933333333321</v>
      </c>
      <c r="R72" s="160">
        <f t="shared" ref="R72" si="21">AVERAGE(I72:I74)</f>
        <v>83.030000000000015</v>
      </c>
      <c r="S72" s="160">
        <f t="shared" ref="S72" si="22">AVERAGE(J72:J74)</f>
        <v>78.240200000000002</v>
      </c>
      <c r="T72" s="160">
        <f t="shared" ref="T72" si="23">AVERAGE(K72:K74)</f>
        <v>74.840299999999999</v>
      </c>
      <c r="U72" s="232">
        <f t="shared" ref="U72" si="24">AVERAGE(L72:T72)</f>
        <v>82.414755555555544</v>
      </c>
      <c r="V72" s="302"/>
      <c r="W72" s="303"/>
      <c r="X72" s="303"/>
      <c r="Y72" s="303"/>
      <c r="Z72" s="303"/>
      <c r="AA72" s="303"/>
      <c r="AB72" s="303"/>
      <c r="AC72" s="303"/>
      <c r="AD72" s="303"/>
      <c r="AE72" s="303"/>
      <c r="AF72" s="303"/>
      <c r="AG72" s="92"/>
      <c r="AH72" s="92"/>
      <c r="AI72" s="92"/>
      <c r="AJ72" s="92"/>
      <c r="AK72" s="92"/>
      <c r="AL72" s="92"/>
      <c r="AM72" s="92"/>
      <c r="AN72" s="92"/>
      <c r="AO72" s="92"/>
      <c r="AP72" s="92"/>
      <c r="AQ72" s="92"/>
      <c r="AR72" s="231"/>
    </row>
    <row r="73" spans="1:44">
      <c r="A73" s="233">
        <v>43723</v>
      </c>
      <c r="B73" s="234">
        <v>0.84891203703703599</v>
      </c>
      <c r="C73" s="304">
        <f>'VO2 Raw '!C73*'VO2-mouse '!C$61/1000</f>
        <v>97.316100000000006</v>
      </c>
      <c r="D73" s="305">
        <f>'VO2 Raw '!D73*'VO2-mouse '!D$61/1000</f>
        <v>94.061999999999998</v>
      </c>
      <c r="E73" s="305">
        <f>'VO2 Raw '!E73*'VO2-mouse '!E$61/1000</f>
        <v>76.841999999999999</v>
      </c>
      <c r="F73" s="305">
        <f>'VO2 Raw '!F73*'VO2-mouse '!F$61/1000</f>
        <v>91.872</v>
      </c>
      <c r="G73" s="305">
        <f>'VO2 Raw '!G73*'VO2-mouse '!G$61/1000</f>
        <v>100.7513</v>
      </c>
      <c r="H73" s="305">
        <f>'VO2 Raw '!H73*'VO2-mouse '!H$61/1000</f>
        <v>62.423799999999993</v>
      </c>
      <c r="I73" s="305">
        <f>'VO2 Raw '!I73*'VO2-mouse '!I$61/1000</f>
        <v>86.364999999999995</v>
      </c>
      <c r="J73" s="305">
        <f>'VO2 Raw '!J73*'VO2-mouse '!J$61/1000</f>
        <v>84.453199999999995</v>
      </c>
      <c r="K73" s="306">
        <f>'VO2 Raw '!K73*'VO2-mouse '!K$61/1000</f>
        <v>79.056099999999986</v>
      </c>
      <c r="L73" s="107"/>
      <c r="M73" s="160"/>
      <c r="N73" s="160"/>
      <c r="O73" s="160"/>
      <c r="P73" s="160"/>
      <c r="Q73" s="160"/>
      <c r="R73" s="160"/>
      <c r="S73" s="160"/>
      <c r="T73" s="160"/>
      <c r="U73" s="232">
        <f t="shared" ref="U73" si="25">STDEV(L72:T72)/SQRT(COUNT(L72:T72))</f>
        <v>2.6312409997852004</v>
      </c>
      <c r="V73" s="302"/>
      <c r="W73" s="303"/>
      <c r="X73" s="303"/>
      <c r="Y73" s="303"/>
      <c r="Z73" s="303"/>
      <c r="AA73" s="303"/>
      <c r="AB73" s="303"/>
      <c r="AC73" s="303"/>
      <c r="AD73" s="303"/>
      <c r="AE73" s="303"/>
      <c r="AF73" s="303"/>
      <c r="AG73" s="92"/>
      <c r="AH73" s="92"/>
      <c r="AI73" s="92"/>
      <c r="AJ73" s="92"/>
      <c r="AK73" s="92"/>
      <c r="AL73" s="92"/>
      <c r="AM73" s="92"/>
      <c r="AN73" s="92"/>
      <c r="AO73" s="92"/>
      <c r="AP73" s="92"/>
      <c r="AQ73" s="92"/>
      <c r="AR73" s="231"/>
    </row>
    <row r="74" spans="1:44">
      <c r="A74" s="233">
        <v>43723</v>
      </c>
      <c r="B74" s="234">
        <v>0.86280092592592506</v>
      </c>
      <c r="C74" s="304">
        <f>'VO2 Raw '!C74*'VO2-mouse '!C$61/1000</f>
        <v>85.906999999999996</v>
      </c>
      <c r="D74" s="305">
        <f>'VO2 Raw '!D74*'VO2-mouse '!D$61/1000</f>
        <v>85.979500000000002</v>
      </c>
      <c r="E74" s="305">
        <f>'VO2 Raw '!E74*'VO2-mouse '!E$61/1000</f>
        <v>78.731999999999999</v>
      </c>
      <c r="F74" s="305">
        <f>'VO2 Raw '!F74*'VO2-mouse '!F$61/1000</f>
        <v>88.862399999999994</v>
      </c>
      <c r="G74" s="305">
        <f>'VO2 Raw '!G74*'VO2-mouse '!G$61/1000</f>
        <v>78.768299999999996</v>
      </c>
      <c r="H74" s="305">
        <f>'VO2 Raw '!H74*'VO2-mouse '!H$61/1000</f>
        <v>64.328399999999988</v>
      </c>
      <c r="I74" s="305">
        <f>'VO2 Raw '!I74*'VO2-mouse '!I$61/1000</f>
        <v>79.028000000000006</v>
      </c>
      <c r="J74" s="305">
        <f>'VO2 Raw '!J74*'VO2-mouse '!J$61/1000</f>
        <v>76.953999999999994</v>
      </c>
      <c r="K74" s="306">
        <f>'VO2 Raw '!K74*'VO2-mouse '!K$61/1000</f>
        <v>64.95089999999999</v>
      </c>
      <c r="L74" s="107"/>
      <c r="M74" s="160"/>
      <c r="N74" s="160"/>
      <c r="O74" s="160"/>
      <c r="P74" s="160"/>
      <c r="Q74" s="160"/>
      <c r="R74" s="160"/>
      <c r="S74" s="160"/>
      <c r="T74" s="160"/>
      <c r="U74" s="232"/>
      <c r="V74" s="302"/>
      <c r="W74" s="303"/>
      <c r="X74" s="303"/>
      <c r="Y74" s="303"/>
      <c r="Z74" s="303"/>
      <c r="AA74" s="303"/>
      <c r="AB74" s="303"/>
      <c r="AC74" s="303"/>
      <c r="AD74" s="303"/>
      <c r="AE74" s="303"/>
      <c r="AF74" s="303"/>
      <c r="AG74" s="92"/>
      <c r="AH74" s="92"/>
      <c r="AI74" s="92"/>
      <c r="AJ74" s="92"/>
      <c r="AK74" s="92"/>
      <c r="AL74" s="92"/>
      <c r="AM74" s="92"/>
      <c r="AN74" s="92"/>
      <c r="AO74" s="92"/>
      <c r="AP74" s="92"/>
      <c r="AQ74" s="92"/>
      <c r="AR74" s="231"/>
    </row>
    <row r="75" spans="1:44">
      <c r="A75" s="233">
        <v>43723</v>
      </c>
      <c r="B75" s="234">
        <v>0.87668981481481401</v>
      </c>
      <c r="C75" s="304">
        <f>'VO2 Raw '!C75*'VO2-mouse '!C$61/1000</f>
        <v>88.698300000000003</v>
      </c>
      <c r="D75" s="305">
        <f>'VO2 Raw '!D75*'VO2-mouse '!D$61/1000</f>
        <v>101.53449999999999</v>
      </c>
      <c r="E75" s="305">
        <f>'VO2 Raw '!E75*'VO2-mouse '!E$61/1000</f>
        <v>46.494</v>
      </c>
      <c r="F75" s="305">
        <f>'VO2 Raw '!F75*'VO2-mouse '!F$61/1000</f>
        <v>85.720799999999983</v>
      </c>
      <c r="G75" s="305">
        <f>'VO2 Raw '!G75*'VO2-mouse '!G$61/1000</f>
        <v>74.717500000000001</v>
      </c>
      <c r="H75" s="305">
        <f>'VO2 Raw '!H75*'VO2-mouse '!H$61/1000</f>
        <v>73.081000000000003</v>
      </c>
      <c r="I75" s="305">
        <f>'VO2 Raw '!I75*'VO2-mouse '!I$61/1000</f>
        <v>80.891000000000005</v>
      </c>
      <c r="J75" s="305">
        <f>'VO2 Raw '!J75*'VO2-mouse '!J$61/1000</f>
        <v>69.084199999999996</v>
      </c>
      <c r="K75" s="306">
        <f>'VO2 Raw '!K75*'VO2-mouse '!K$61/1000</f>
        <v>70.998800000000003</v>
      </c>
      <c r="L75" s="107">
        <f t="shared" ref="L75:P75" si="26">AVERAGE(C75:C77)</f>
        <v>83.838366666666673</v>
      </c>
      <c r="M75" s="160">
        <f t="shared" si="26"/>
        <v>77.734333333333325</v>
      </c>
      <c r="N75" s="160">
        <f t="shared" si="26"/>
        <v>70.298999999999992</v>
      </c>
      <c r="O75" s="160">
        <f t="shared" si="26"/>
        <v>75.759199999999993</v>
      </c>
      <c r="P75" s="160">
        <f t="shared" si="26"/>
        <v>82.563866666666669</v>
      </c>
      <c r="Q75" s="160">
        <f t="shared" ref="Q75" si="27">AVERAGE(H75:H77)</f>
        <v>66.097466666666662</v>
      </c>
      <c r="R75" s="160">
        <f t="shared" ref="R75" si="28">AVERAGE(I75:I77)</f>
        <v>68.632000000000005</v>
      </c>
      <c r="S75" s="160">
        <f t="shared" ref="S75" si="29">AVERAGE(J75:J77)</f>
        <v>64.586133333333336</v>
      </c>
      <c r="T75" s="160">
        <f t="shared" ref="T75" si="30">AVERAGE(K75:K77)</f>
        <v>55.711600000000004</v>
      </c>
      <c r="U75" s="232">
        <f t="shared" ref="U75" si="31">AVERAGE(L75:T75)</f>
        <v>71.691329629629635</v>
      </c>
      <c r="V75" s="302"/>
      <c r="W75" s="303"/>
      <c r="X75" s="303"/>
      <c r="Y75" s="303"/>
      <c r="Z75" s="303"/>
      <c r="AA75" s="303"/>
      <c r="AB75" s="303"/>
      <c r="AC75" s="303"/>
      <c r="AD75" s="303"/>
      <c r="AE75" s="303"/>
      <c r="AF75" s="303"/>
      <c r="AG75" s="92"/>
      <c r="AH75" s="92"/>
      <c r="AI75" s="92"/>
      <c r="AJ75" s="92"/>
      <c r="AK75" s="92"/>
      <c r="AL75" s="92"/>
      <c r="AM75" s="92"/>
      <c r="AN75" s="92"/>
      <c r="AO75" s="92"/>
      <c r="AP75" s="92"/>
      <c r="AQ75" s="92"/>
      <c r="AR75" s="231"/>
    </row>
    <row r="76" spans="1:44">
      <c r="A76" s="233">
        <v>43723</v>
      </c>
      <c r="B76" s="234">
        <v>0.89057870370370373</v>
      </c>
      <c r="C76" s="304">
        <f>'VO2 Raw '!C76*'VO2-mouse '!C$61/1000</f>
        <v>85.852800000000002</v>
      </c>
      <c r="D76" s="305">
        <f>'VO2 Raw '!D76*'VO2-mouse '!D$61/1000</f>
        <v>58.621000000000002</v>
      </c>
      <c r="E76" s="305">
        <f>'VO2 Raw '!E76*'VO2-mouse '!E$61/1000</f>
        <v>74.655000000000001</v>
      </c>
      <c r="F76" s="305">
        <f>'VO2 Raw '!F76*'VO2-mouse '!F$61/1000</f>
        <v>81.655199999999994</v>
      </c>
      <c r="G76" s="305">
        <f>'VO2 Raw '!G76*'VO2-mouse '!G$61/1000</f>
        <v>67.109899999999996</v>
      </c>
      <c r="H76" s="305">
        <f>'VO2 Raw '!H76*'VO2-mouse '!H$61/1000</f>
        <v>56.7742</v>
      </c>
      <c r="I76" s="305">
        <f>'VO2 Raw '!I76*'VO2-mouse '!I$61/1000</f>
        <v>71.713999999999999</v>
      </c>
      <c r="J76" s="305">
        <f>'VO2 Raw '!J76*'VO2-mouse '!J$61/1000</f>
        <v>74.054600000000008</v>
      </c>
      <c r="K76" s="306">
        <f>'VO2 Raw '!K76*'VO2-mouse '!K$61/1000</f>
        <v>48.993900000000004</v>
      </c>
      <c r="L76" s="107"/>
      <c r="M76" s="160"/>
      <c r="N76" s="160"/>
      <c r="O76" s="160"/>
      <c r="P76" s="160"/>
      <c r="Q76" s="160"/>
      <c r="R76" s="160"/>
      <c r="S76" s="160"/>
      <c r="T76" s="160"/>
      <c r="U76" s="232">
        <f t="shared" ref="U76" si="32">STDEV(L75:T75)/SQRT(COUNT(L75:T75))</f>
        <v>3.0442408955902316</v>
      </c>
      <c r="V76" s="302"/>
      <c r="W76" s="303"/>
      <c r="X76" s="303"/>
      <c r="Y76" s="303"/>
      <c r="Z76" s="303"/>
      <c r="AA76" s="303"/>
      <c r="AB76" s="303"/>
      <c r="AC76" s="303"/>
      <c r="AD76" s="303"/>
      <c r="AE76" s="303"/>
      <c r="AF76" s="303"/>
      <c r="AG76" s="92"/>
      <c r="AH76" s="92"/>
      <c r="AI76" s="92"/>
      <c r="AJ76" s="92"/>
      <c r="AK76" s="92"/>
      <c r="AL76" s="92"/>
      <c r="AM76" s="92"/>
      <c r="AN76" s="92"/>
      <c r="AO76" s="92"/>
      <c r="AP76" s="92"/>
      <c r="AQ76" s="92"/>
      <c r="AR76" s="231"/>
    </row>
    <row r="77" spans="1:44">
      <c r="A77" s="233">
        <v>43723</v>
      </c>
      <c r="B77" s="234">
        <v>0.90446759259259202</v>
      </c>
      <c r="C77" s="304">
        <f>'VO2 Raw '!C77*'VO2-mouse '!C$61/1000</f>
        <v>76.963999999999999</v>
      </c>
      <c r="D77" s="305">
        <f>'VO2 Raw '!D77*'VO2-mouse '!D$61/1000</f>
        <v>73.047499999999999</v>
      </c>
      <c r="E77" s="305">
        <f>'VO2 Raw '!E77*'VO2-mouse '!E$61/1000</f>
        <v>89.748000000000005</v>
      </c>
      <c r="F77" s="305">
        <f>'VO2 Raw '!F77*'VO2-mouse '!F$61/1000</f>
        <v>59.901600000000002</v>
      </c>
      <c r="G77" s="305">
        <f>'VO2 Raw '!G77*'VO2-mouse '!G$61/1000</f>
        <v>105.8642</v>
      </c>
      <c r="H77" s="305">
        <f>'VO2 Raw '!H77*'VO2-mouse '!H$61/1000</f>
        <v>68.43719999999999</v>
      </c>
      <c r="I77" s="305">
        <f>'VO2 Raw '!I77*'VO2-mouse '!I$61/1000</f>
        <v>53.290999999999997</v>
      </c>
      <c r="J77" s="305">
        <f>'VO2 Raw '!J77*'VO2-mouse '!J$61/1000</f>
        <v>50.619599999999998</v>
      </c>
      <c r="K77" s="306">
        <f>'VO2 Raw '!K77*'VO2-mouse '!K$61/1000</f>
        <v>47.142099999999999</v>
      </c>
      <c r="L77" s="107"/>
      <c r="M77" s="160"/>
      <c r="N77" s="160"/>
      <c r="O77" s="160"/>
      <c r="P77" s="160"/>
      <c r="Q77" s="160"/>
      <c r="R77" s="160"/>
      <c r="S77" s="160"/>
      <c r="T77" s="160"/>
      <c r="U77" s="232"/>
      <c r="V77" s="302"/>
      <c r="W77" s="303"/>
      <c r="X77" s="303"/>
      <c r="Y77" s="303"/>
      <c r="Z77" s="303"/>
      <c r="AA77" s="303"/>
      <c r="AB77" s="303"/>
      <c r="AC77" s="303"/>
      <c r="AD77" s="303"/>
      <c r="AE77" s="303"/>
      <c r="AF77" s="303"/>
      <c r="AG77" s="92"/>
      <c r="AH77" s="92"/>
      <c r="AI77" s="92"/>
      <c r="AJ77" s="92"/>
      <c r="AK77" s="92"/>
      <c r="AL77" s="92"/>
      <c r="AM77" s="92"/>
      <c r="AN77" s="92"/>
      <c r="AO77" s="92"/>
      <c r="AP77" s="92"/>
      <c r="AQ77" s="92"/>
      <c r="AR77" s="231"/>
    </row>
    <row r="78" spans="1:44">
      <c r="A78" s="233">
        <v>43723</v>
      </c>
      <c r="B78" s="234">
        <v>0.91835648148148097</v>
      </c>
      <c r="C78" s="304">
        <f>'VO2 Raw '!C78*'VO2-mouse '!C$61/1000</f>
        <v>80.107600000000005</v>
      </c>
      <c r="D78" s="305">
        <f>'VO2 Raw '!D78*'VO2-mouse '!D$61/1000</f>
        <v>102.4495</v>
      </c>
      <c r="E78" s="305">
        <f>'VO2 Raw '!E78*'VO2-mouse '!E$61/1000</f>
        <v>60.939</v>
      </c>
      <c r="F78" s="305">
        <f>'VO2 Raw '!F78*'VO2-mouse '!F$61/1000</f>
        <v>60.192</v>
      </c>
      <c r="G78" s="305">
        <f>'VO2 Raw '!G78*'VO2-mouse '!G$61/1000</f>
        <v>77.261599999999987</v>
      </c>
      <c r="H78" s="305">
        <f>'VO2 Raw '!H78*'VO2-mouse '!H$61/1000</f>
        <v>69.1434</v>
      </c>
      <c r="I78" s="305">
        <f>'VO2 Raw '!I78*'VO2-mouse '!I$61/1000</f>
        <v>45.816000000000003</v>
      </c>
      <c r="J78" s="305">
        <f>'VO2 Raw '!J78*'VO2-mouse '!J$61/1000</f>
        <v>87.112800000000007</v>
      </c>
      <c r="K78" s="306">
        <f>'VO2 Raw '!K78*'VO2-mouse '!K$61/1000</f>
        <v>69.7774</v>
      </c>
      <c r="L78" s="107">
        <f t="shared" ref="L78:P78" si="33">AVERAGE(C78:C80)</f>
        <v>71.914366666666666</v>
      </c>
      <c r="M78" s="160">
        <f t="shared" si="33"/>
        <v>96.827333333333328</v>
      </c>
      <c r="N78" s="160">
        <f t="shared" si="33"/>
        <v>76.805999999999997</v>
      </c>
      <c r="O78" s="160">
        <f t="shared" si="33"/>
        <v>63.430399999999999</v>
      </c>
      <c r="P78" s="160">
        <f t="shared" si="33"/>
        <v>67.266333333333321</v>
      </c>
      <c r="Q78" s="160">
        <f t="shared" ref="Q78" si="34">AVERAGE(H78:H80)</f>
        <v>58.136666666666663</v>
      </c>
      <c r="R78" s="160">
        <f t="shared" ref="R78" si="35">AVERAGE(I78:I80)</f>
        <v>69.214666666666659</v>
      </c>
      <c r="S78" s="160">
        <f t="shared" ref="S78" si="36">AVERAGE(J78:J80)</f>
        <v>79.104933333333335</v>
      </c>
      <c r="T78" s="160">
        <f t="shared" ref="T78" si="37">AVERAGE(K78:K80)</f>
        <v>78.090800000000002</v>
      </c>
      <c r="U78" s="232">
        <f t="shared" ref="U78" si="38">AVERAGE(L78:T78)</f>
        <v>73.42127777777776</v>
      </c>
      <c r="V78" s="302"/>
      <c r="W78" s="303"/>
      <c r="X78" s="303"/>
      <c r="Y78" s="303"/>
      <c r="Z78" s="303"/>
      <c r="AA78" s="303"/>
      <c r="AB78" s="303"/>
      <c r="AC78" s="303"/>
      <c r="AD78" s="303"/>
      <c r="AE78" s="303"/>
      <c r="AF78" s="303"/>
      <c r="AG78" s="92"/>
      <c r="AH78" s="92"/>
      <c r="AI78" s="92"/>
      <c r="AJ78" s="92"/>
      <c r="AK78" s="92"/>
      <c r="AL78" s="92"/>
      <c r="AM78" s="92"/>
      <c r="AN78" s="92"/>
      <c r="AO78" s="92"/>
      <c r="AP78" s="92"/>
      <c r="AQ78" s="92"/>
      <c r="AR78" s="231"/>
    </row>
    <row r="79" spans="1:44">
      <c r="A79" s="233">
        <v>43723</v>
      </c>
      <c r="B79" s="234">
        <v>0.93224537037036903</v>
      </c>
      <c r="C79" s="304">
        <f>'VO2 Raw '!C79*'VO2-mouse '!C$61/1000</f>
        <v>77.397600000000011</v>
      </c>
      <c r="D79" s="305">
        <f>'VO2 Raw '!D79*'VO2-mouse '!D$61/1000</f>
        <v>91.591499999999996</v>
      </c>
      <c r="E79" s="305">
        <f>'VO2 Raw '!E79*'VO2-mouse '!E$61/1000</f>
        <v>78.813000000000002</v>
      </c>
      <c r="F79" s="305">
        <f>'VO2 Raw '!F79*'VO2-mouse '!F$61/1000</f>
        <v>67.98</v>
      </c>
      <c r="G79" s="305">
        <f>'VO2 Raw '!G79*'VO2-mouse '!G$61/1000</f>
        <v>50.313900000000004</v>
      </c>
      <c r="H79" s="305">
        <f>'VO2 Raw '!H79*'VO2-mouse '!H$61/1000</f>
        <v>54.741199999999999</v>
      </c>
      <c r="I79" s="305">
        <f>'VO2 Raw '!I79*'VO2-mouse '!I$61/1000</f>
        <v>82.477999999999994</v>
      </c>
      <c r="J79" s="305">
        <f>'VO2 Raw '!J79*'VO2-mouse '!J$61/1000</f>
        <v>85.935600000000008</v>
      </c>
      <c r="K79" s="306">
        <f>'VO2 Raw '!K79*'VO2-mouse '!K$61/1000</f>
        <v>83.44919999999999</v>
      </c>
      <c r="L79" s="107"/>
      <c r="M79" s="160"/>
      <c r="N79" s="160"/>
      <c r="O79" s="160"/>
      <c r="P79" s="160"/>
      <c r="Q79" s="160"/>
      <c r="R79" s="160"/>
      <c r="S79" s="160"/>
      <c r="T79" s="160"/>
      <c r="U79" s="232">
        <f t="shared" ref="U79" si="39">STDEV(L78:T78)/SQRT(COUNT(L78:T78))</f>
        <v>3.735518025746801</v>
      </c>
      <c r="V79" s="302"/>
      <c r="W79" s="303"/>
      <c r="X79" s="303"/>
      <c r="Y79" s="303"/>
      <c r="Z79" s="303"/>
      <c r="AA79" s="303"/>
      <c r="AB79" s="303"/>
      <c r="AC79" s="303"/>
      <c r="AD79" s="303"/>
      <c r="AE79" s="303"/>
      <c r="AF79" s="303"/>
      <c r="AG79" s="92"/>
      <c r="AH79" s="92"/>
      <c r="AI79" s="92"/>
      <c r="AJ79" s="92"/>
      <c r="AK79" s="92"/>
      <c r="AL79" s="92"/>
      <c r="AM79" s="92"/>
      <c r="AN79" s="92"/>
      <c r="AO79" s="92"/>
      <c r="AP79" s="92"/>
      <c r="AQ79" s="92"/>
      <c r="AR79" s="231"/>
    </row>
    <row r="80" spans="1:44">
      <c r="A80" s="233">
        <v>43723</v>
      </c>
      <c r="B80" s="234">
        <v>0.94613425925925798</v>
      </c>
      <c r="C80" s="304">
        <f>'VO2 Raw '!C80*'VO2-mouse '!C$61/1000</f>
        <v>58.237900000000003</v>
      </c>
      <c r="D80" s="305">
        <f>'VO2 Raw '!D80*'VO2-mouse '!D$61/1000</f>
        <v>96.441000000000003</v>
      </c>
      <c r="E80" s="305">
        <f>'VO2 Raw '!E80*'VO2-mouse '!E$61/1000</f>
        <v>90.665999999999997</v>
      </c>
      <c r="F80" s="305">
        <f>'VO2 Raw '!F80*'VO2-mouse '!F$61/1000</f>
        <v>62.119199999999999</v>
      </c>
      <c r="G80" s="305">
        <f>'VO2 Raw '!G80*'VO2-mouse '!G$61/1000</f>
        <v>74.223500000000001</v>
      </c>
      <c r="H80" s="305">
        <f>'VO2 Raw '!H80*'VO2-mouse '!H$61/1000</f>
        <v>50.525399999999998</v>
      </c>
      <c r="I80" s="305">
        <f>'VO2 Raw '!I80*'VO2-mouse '!I$61/1000</f>
        <v>79.349999999999994</v>
      </c>
      <c r="J80" s="305">
        <f>'VO2 Raw '!J80*'VO2-mouse '!J$61/1000</f>
        <v>64.266400000000004</v>
      </c>
      <c r="K80" s="306">
        <f>'VO2 Raw '!K80*'VO2-mouse '!K$61/1000</f>
        <v>81.0458</v>
      </c>
      <c r="L80" s="107"/>
      <c r="M80" s="160"/>
      <c r="N80" s="160"/>
      <c r="O80" s="160"/>
      <c r="P80" s="160"/>
      <c r="Q80" s="160"/>
      <c r="R80" s="160"/>
      <c r="S80" s="160"/>
      <c r="T80" s="160"/>
      <c r="U80" s="232"/>
      <c r="V80" s="302"/>
      <c r="W80" s="303"/>
      <c r="X80" s="303"/>
      <c r="Y80" s="303"/>
      <c r="Z80" s="303"/>
      <c r="AA80" s="303"/>
      <c r="AB80" s="303"/>
      <c r="AC80" s="303"/>
      <c r="AD80" s="303"/>
      <c r="AE80" s="303"/>
      <c r="AF80" s="303"/>
      <c r="AG80" s="92"/>
      <c r="AH80" s="92"/>
      <c r="AI80" s="92"/>
      <c r="AJ80" s="92"/>
      <c r="AK80" s="92"/>
      <c r="AL80" s="92"/>
      <c r="AM80" s="92"/>
      <c r="AN80" s="92"/>
      <c r="AO80" s="92"/>
      <c r="AP80" s="92"/>
      <c r="AQ80" s="92"/>
      <c r="AR80" s="231"/>
    </row>
    <row r="81" spans="1:44">
      <c r="A81" s="233">
        <v>43723</v>
      </c>
      <c r="B81" s="234">
        <v>0.96002314814814704</v>
      </c>
      <c r="C81" s="304">
        <f>'VO2 Raw '!C81*'VO2-mouse '!C$61/1000</f>
        <v>69.430199999999999</v>
      </c>
      <c r="D81" s="305">
        <f>'VO2 Raw '!D81*'VO2-mouse '!D$61/1000</f>
        <v>97.020499999999998</v>
      </c>
      <c r="E81" s="305">
        <f>'VO2 Raw '!E81*'VO2-mouse '!E$61/1000</f>
        <v>79.488</v>
      </c>
      <c r="F81" s="305">
        <f>'VO2 Raw '!F81*'VO2-mouse '!F$61/1000</f>
        <v>85.852799999999988</v>
      </c>
      <c r="G81" s="305">
        <f>'VO2 Raw '!G81*'VO2-mouse '!G$61/1000</f>
        <v>84.325800000000001</v>
      </c>
      <c r="H81" s="305">
        <f>'VO2 Raw '!H81*'VO2-mouse '!H$61/1000</f>
        <v>72.396199999999993</v>
      </c>
      <c r="I81" s="305">
        <f>'VO2 Raw '!I81*'VO2-mouse '!I$61/1000</f>
        <v>77.486999999999995</v>
      </c>
      <c r="J81" s="305">
        <f>'VO2 Raw '!J81*'VO2-mouse '!J$61/1000</f>
        <v>77.738799999999998</v>
      </c>
      <c r="K81" s="306">
        <f>'VO2 Raw '!K81*'VO2-mouse '!K$61/1000</f>
        <v>78.012</v>
      </c>
      <c r="L81" s="107">
        <f t="shared" ref="L81:P81" si="40">AVERAGE(C81:C83)</f>
        <v>74.57016666666668</v>
      </c>
      <c r="M81" s="160">
        <f t="shared" si="40"/>
        <v>68.991</v>
      </c>
      <c r="N81" s="160">
        <f t="shared" si="40"/>
        <v>80.100000000000009</v>
      </c>
      <c r="O81" s="160">
        <f t="shared" si="40"/>
        <v>78.038399999999996</v>
      </c>
      <c r="P81" s="160">
        <f t="shared" si="40"/>
        <v>73.210799999999992</v>
      </c>
      <c r="Q81" s="160">
        <f t="shared" ref="Q81" si="41">AVERAGE(H81:H83)</f>
        <v>68.123333333333335</v>
      </c>
      <c r="R81" s="160">
        <f t="shared" ref="R81" si="42">AVERAGE(I81:I83)</f>
        <v>71.353666666666655</v>
      </c>
      <c r="S81" s="160">
        <f t="shared" ref="S81" si="43">AVERAGE(J81:J83)</f>
        <v>73.080866666666665</v>
      </c>
      <c r="T81" s="160">
        <f t="shared" ref="T81" si="44">AVERAGE(K81:K83)</f>
        <v>73.540099999999995</v>
      </c>
      <c r="U81" s="232">
        <f t="shared" ref="U81" si="45">AVERAGE(L81:T81)</f>
        <v>73.445370370370384</v>
      </c>
      <c r="V81" s="302"/>
      <c r="W81" s="303"/>
      <c r="X81" s="303"/>
      <c r="Y81" s="303"/>
      <c r="Z81" s="303"/>
      <c r="AA81" s="303"/>
      <c r="AB81" s="303"/>
      <c r="AC81" s="303"/>
      <c r="AD81" s="303"/>
      <c r="AE81" s="303"/>
      <c r="AF81" s="303"/>
      <c r="AG81" s="92"/>
      <c r="AH81" s="92"/>
      <c r="AI81" s="92"/>
      <c r="AJ81" s="92"/>
      <c r="AK81" s="92"/>
      <c r="AL81" s="92"/>
      <c r="AM81" s="92"/>
      <c r="AN81" s="92"/>
      <c r="AO81" s="92"/>
      <c r="AP81" s="92"/>
      <c r="AQ81" s="92"/>
      <c r="AR81" s="231"/>
    </row>
    <row r="82" spans="1:44">
      <c r="A82" s="233">
        <v>43723</v>
      </c>
      <c r="B82" s="234">
        <v>0.97391203703703599</v>
      </c>
      <c r="C82" s="304">
        <f>'VO2 Raw '!C82*'VO2-mouse '!C$61/1000</f>
        <v>73.63069999999999</v>
      </c>
      <c r="D82" s="305">
        <f>'VO2 Raw '!D82*'VO2-mouse '!D$61/1000</f>
        <v>59.627499999999998</v>
      </c>
      <c r="E82" s="305">
        <f>'VO2 Raw '!E82*'VO2-mouse '!E$61/1000</f>
        <v>84.563999999999993</v>
      </c>
      <c r="F82" s="305">
        <f>'VO2 Raw '!F82*'VO2-mouse '!F$61/1000</f>
        <v>83.371200000000002</v>
      </c>
      <c r="G82" s="305">
        <f>'VO2 Raw '!G82*'VO2-mouse '!G$61/1000</f>
        <v>69.481099999999998</v>
      </c>
      <c r="H82" s="305">
        <f>'VO2 Raw '!H82*'VO2-mouse '!H$61/1000</f>
        <v>56.966799999999992</v>
      </c>
      <c r="I82" s="305">
        <f>'VO2 Raw '!I82*'VO2-mouse '!I$61/1000</f>
        <v>61.271999999999998</v>
      </c>
      <c r="J82" s="305">
        <f>'VO2 Raw '!J82*'VO2-mouse '!J$61/1000</f>
        <v>75.972999999999999</v>
      </c>
      <c r="K82" s="306">
        <f>'VO2 Raw '!K82*'VO2-mouse '!K$61/1000</f>
        <v>56.834499999999998</v>
      </c>
      <c r="L82" s="107"/>
      <c r="M82" s="160"/>
      <c r="N82" s="160"/>
      <c r="O82" s="160"/>
      <c r="P82" s="160"/>
      <c r="Q82" s="160"/>
      <c r="R82" s="160"/>
      <c r="S82" s="160"/>
      <c r="T82" s="160"/>
      <c r="U82" s="232">
        <f t="shared" ref="U82" si="46">STDEV(L81:T81)/SQRT(COUNT(L81:T81))</f>
        <v>1.2876699526981363</v>
      </c>
      <c r="V82" s="302"/>
      <c r="W82" s="303"/>
      <c r="X82" s="303"/>
      <c r="Y82" s="303"/>
      <c r="Z82" s="303"/>
      <c r="AA82" s="303"/>
      <c r="AB82" s="303"/>
      <c r="AC82" s="303"/>
      <c r="AD82" s="303"/>
      <c r="AE82" s="303"/>
      <c r="AF82" s="303"/>
      <c r="AG82" s="92"/>
      <c r="AH82" s="92"/>
      <c r="AI82" s="92"/>
      <c r="AJ82" s="92"/>
      <c r="AK82" s="92"/>
      <c r="AL82" s="92"/>
      <c r="AM82" s="92"/>
      <c r="AN82" s="92"/>
      <c r="AO82" s="92"/>
      <c r="AP82" s="92"/>
      <c r="AQ82" s="92"/>
      <c r="AR82" s="231"/>
    </row>
    <row r="83" spans="1:44">
      <c r="A83" s="233">
        <v>43723</v>
      </c>
      <c r="B83" s="234">
        <v>0.98780092592592506</v>
      </c>
      <c r="C83" s="304">
        <f>'VO2 Raw '!C83*'VO2-mouse '!C$61/1000</f>
        <v>80.649600000000007</v>
      </c>
      <c r="D83" s="305">
        <f>'VO2 Raw '!D83*'VO2-mouse '!D$61/1000</f>
        <v>50.325000000000003</v>
      </c>
      <c r="E83" s="305">
        <f>'VO2 Raw '!E83*'VO2-mouse '!E$61/1000</f>
        <v>76.248000000000005</v>
      </c>
      <c r="F83" s="305">
        <f>'VO2 Raw '!F83*'VO2-mouse '!F$61/1000</f>
        <v>64.891199999999998</v>
      </c>
      <c r="G83" s="305">
        <f>'VO2 Raw '!G83*'VO2-mouse '!G$61/1000</f>
        <v>65.825500000000005</v>
      </c>
      <c r="H83" s="305">
        <f>'VO2 Raw '!H83*'VO2-mouse '!H$61/1000</f>
        <v>75.007000000000005</v>
      </c>
      <c r="I83" s="305">
        <f>'VO2 Raw '!I83*'VO2-mouse '!I$61/1000</f>
        <v>75.302000000000007</v>
      </c>
      <c r="J83" s="305">
        <f>'VO2 Raw '!J83*'VO2-mouse '!J$61/1000</f>
        <v>65.530799999999999</v>
      </c>
      <c r="K83" s="306">
        <f>'VO2 Raw '!K83*'VO2-mouse '!K$61/1000</f>
        <v>85.773800000000008</v>
      </c>
      <c r="L83" s="107"/>
      <c r="M83" s="160"/>
      <c r="N83" s="160"/>
      <c r="O83" s="160"/>
      <c r="P83" s="160"/>
      <c r="Q83" s="160"/>
      <c r="R83" s="160"/>
      <c r="S83" s="160"/>
      <c r="T83" s="160"/>
      <c r="U83" s="232"/>
      <c r="V83" s="302"/>
      <c r="W83" s="303"/>
      <c r="X83" s="303"/>
      <c r="Y83" s="303"/>
      <c r="Z83" s="303"/>
      <c r="AA83" s="303"/>
      <c r="AB83" s="303"/>
      <c r="AC83" s="303"/>
      <c r="AD83" s="303"/>
      <c r="AE83" s="303"/>
      <c r="AF83" s="303"/>
      <c r="AG83" s="92"/>
      <c r="AH83" s="92"/>
      <c r="AI83" s="92"/>
      <c r="AJ83" s="92"/>
      <c r="AK83" s="92"/>
      <c r="AL83" s="92"/>
      <c r="AM83" s="92"/>
      <c r="AN83" s="92"/>
      <c r="AO83" s="92"/>
      <c r="AP83" s="92"/>
      <c r="AQ83" s="92"/>
      <c r="AR83" s="231"/>
    </row>
    <row r="84" spans="1:44">
      <c r="A84" s="233">
        <v>43724</v>
      </c>
      <c r="B84" s="234">
        <v>1.0016898148148148</v>
      </c>
      <c r="C84" s="304">
        <f>'VO2 Raw '!C84*'VO2-mouse '!C$61/1000</f>
        <v>56.639000000000003</v>
      </c>
      <c r="D84" s="305">
        <f>'VO2 Raw '!D84*'VO2-mouse '!D$61/1000</f>
        <v>38.491</v>
      </c>
      <c r="E84" s="305">
        <f>'VO2 Raw '!E84*'VO2-mouse '!E$61/1000</f>
        <v>47.546999999999997</v>
      </c>
      <c r="F84" s="305">
        <f>'VO2 Raw '!F84*'VO2-mouse '!F$61/1000</f>
        <v>76.823999999999998</v>
      </c>
      <c r="G84" s="305">
        <f>'VO2 Raw '!G84*'VO2-mouse '!G$61/1000</f>
        <v>48.140299999999996</v>
      </c>
      <c r="H84" s="305">
        <f>'VO2 Raw '!H84*'VO2-mouse '!H$61/1000</f>
        <v>64.520999999999987</v>
      </c>
      <c r="I84" s="305">
        <f>'VO2 Raw '!I84*'VO2-mouse '!I$61/1000</f>
        <v>83.903999999999996</v>
      </c>
      <c r="J84" s="305">
        <f>'VO2 Raw '!J84*'VO2-mouse '!J$61/1000</f>
        <v>72.572199999999995</v>
      </c>
      <c r="K84" s="306">
        <f>'VO2 Raw '!K84*'VO2-mouse '!K$61/1000</f>
        <v>81.400399999999991</v>
      </c>
      <c r="L84" s="107">
        <f t="shared" ref="L84:P84" si="47">AVERAGE(C84:C86)</f>
        <v>69.041766666666675</v>
      </c>
      <c r="M84" s="160">
        <f t="shared" si="47"/>
        <v>86.121833333333328</v>
      </c>
      <c r="N84" s="160">
        <f t="shared" si="47"/>
        <v>68.570999999999998</v>
      </c>
      <c r="O84" s="160">
        <f t="shared" si="47"/>
        <v>72.318399999999997</v>
      </c>
      <c r="P84" s="160">
        <f t="shared" si="47"/>
        <v>53.088533333333338</v>
      </c>
      <c r="Q84" s="160">
        <f t="shared" ref="Q84" si="48">AVERAGE(H84:H86)</f>
        <v>60.290933333333328</v>
      </c>
      <c r="R84" s="160">
        <f t="shared" ref="R84" si="49">AVERAGE(I84:I86)</f>
        <v>70.226666666666674</v>
      </c>
      <c r="S84" s="160">
        <f t="shared" ref="S84" si="50">AVERAGE(J84:J86)</f>
        <v>69.912599999999998</v>
      </c>
      <c r="T84" s="160">
        <f t="shared" ref="T84" si="51">AVERAGE(K84:K86)</f>
        <v>75.03073333333333</v>
      </c>
      <c r="U84" s="232">
        <f t="shared" ref="U84" si="52">AVERAGE(L84:T84)</f>
        <v>69.400274074074076</v>
      </c>
      <c r="V84" s="302"/>
      <c r="W84" s="303"/>
      <c r="X84" s="303"/>
      <c r="Y84" s="303"/>
      <c r="Z84" s="303"/>
      <c r="AA84" s="303"/>
      <c r="AB84" s="303"/>
      <c r="AC84" s="303"/>
      <c r="AD84" s="303"/>
      <c r="AE84" s="303"/>
      <c r="AF84" s="303"/>
      <c r="AG84" s="92"/>
      <c r="AH84" s="92"/>
      <c r="AI84" s="92"/>
      <c r="AJ84" s="92"/>
      <c r="AK84" s="92"/>
      <c r="AL84" s="92"/>
      <c r="AM84" s="92"/>
      <c r="AN84" s="92"/>
      <c r="AO84" s="92"/>
      <c r="AP84" s="92"/>
      <c r="AQ84" s="92"/>
      <c r="AR84" s="231"/>
    </row>
    <row r="85" spans="1:44">
      <c r="A85" s="233">
        <v>43724</v>
      </c>
      <c r="B85" s="234">
        <v>1.0155787037037001</v>
      </c>
      <c r="C85" s="304">
        <f>'VO2 Raw '!C85*'VO2-mouse '!C$61/1000</f>
        <v>68.508800000000008</v>
      </c>
      <c r="D85" s="305">
        <f>'VO2 Raw '!D85*'VO2-mouse '!D$61/1000</f>
        <v>111.264</v>
      </c>
      <c r="E85" s="305">
        <f>'VO2 Raw '!E85*'VO2-mouse '!E$61/1000</f>
        <v>66.203999999999994</v>
      </c>
      <c r="F85" s="305">
        <f>'VO2 Raw '!F85*'VO2-mouse '!F$61/1000</f>
        <v>63.122399999999992</v>
      </c>
      <c r="G85" s="305">
        <f>'VO2 Raw '!G85*'VO2-mouse '!G$61/1000</f>
        <v>61.8735</v>
      </c>
      <c r="H85" s="305">
        <f>'VO2 Raw '!H85*'VO2-mouse '!H$61/1000</f>
        <v>45.132599999999996</v>
      </c>
      <c r="I85" s="305">
        <f>'VO2 Raw '!I85*'VO2-mouse '!I$61/1000</f>
        <v>74.405000000000001</v>
      </c>
      <c r="J85" s="305">
        <f>'VO2 Raw '!J85*'VO2-mouse '!J$61/1000</f>
        <v>71.504000000000005</v>
      </c>
      <c r="K85" s="306">
        <f>'VO2 Raw '!K85*'VO2-mouse '!K$61/1000</f>
        <v>77.105800000000002</v>
      </c>
      <c r="L85" s="107"/>
      <c r="M85" s="160"/>
      <c r="N85" s="160"/>
      <c r="O85" s="160"/>
      <c r="P85" s="160"/>
      <c r="Q85" s="160"/>
      <c r="R85" s="160"/>
      <c r="S85" s="160"/>
      <c r="T85" s="160"/>
      <c r="U85" s="232">
        <f t="shared" ref="U85" si="53">STDEV(L84:T84)/SQRT(COUNT(L84:T84))</f>
        <v>3.0519635637416389</v>
      </c>
      <c r="V85" s="302"/>
      <c r="W85" s="303"/>
      <c r="X85" s="303"/>
      <c r="Y85" s="303"/>
      <c r="Z85" s="303"/>
      <c r="AA85" s="303"/>
      <c r="AB85" s="303"/>
      <c r="AC85" s="303"/>
      <c r="AD85" s="303"/>
      <c r="AE85" s="303"/>
      <c r="AF85" s="303"/>
      <c r="AG85" s="92"/>
      <c r="AH85" s="92"/>
      <c r="AI85" s="92"/>
      <c r="AJ85" s="92"/>
      <c r="AK85" s="92"/>
      <c r="AL85" s="92"/>
      <c r="AM85" s="92"/>
      <c r="AN85" s="92"/>
      <c r="AO85" s="92"/>
      <c r="AP85" s="92"/>
      <c r="AQ85" s="92"/>
      <c r="AR85" s="231"/>
    </row>
    <row r="86" spans="1:44">
      <c r="A86" s="233">
        <v>43724</v>
      </c>
      <c r="B86" s="234">
        <v>1.02946759259259</v>
      </c>
      <c r="C86" s="304">
        <f>'VO2 Raw '!C86*'VO2-mouse '!C$61/1000</f>
        <v>81.977500000000006</v>
      </c>
      <c r="D86" s="305">
        <f>'VO2 Raw '!D86*'VO2-mouse '!D$61/1000</f>
        <v>108.6105</v>
      </c>
      <c r="E86" s="305">
        <f>'VO2 Raw '!E86*'VO2-mouse '!E$61/1000</f>
        <v>91.962000000000003</v>
      </c>
      <c r="F86" s="305">
        <f>'VO2 Raw '!F86*'VO2-mouse '!F$61/1000</f>
        <v>77.008800000000008</v>
      </c>
      <c r="G86" s="305">
        <f>'VO2 Raw '!G86*'VO2-mouse '!G$61/1000</f>
        <v>49.251799999999996</v>
      </c>
      <c r="H86" s="305">
        <f>'VO2 Raw '!H86*'VO2-mouse '!H$61/1000</f>
        <v>71.219200000000001</v>
      </c>
      <c r="I86" s="305">
        <f>'VO2 Raw '!I86*'VO2-mouse '!I$61/1000</f>
        <v>52.371000000000002</v>
      </c>
      <c r="J86" s="305">
        <f>'VO2 Raw '!J86*'VO2-mouse '!J$61/1000</f>
        <v>65.661600000000007</v>
      </c>
      <c r="K86" s="306">
        <f>'VO2 Raw '!K86*'VO2-mouse '!K$61/1000</f>
        <v>66.585999999999999</v>
      </c>
      <c r="L86" s="107"/>
      <c r="M86" s="160"/>
      <c r="N86" s="160"/>
      <c r="O86" s="160"/>
      <c r="P86" s="160"/>
      <c r="Q86" s="160"/>
      <c r="R86" s="160"/>
      <c r="S86" s="160"/>
      <c r="T86" s="160"/>
      <c r="U86" s="232"/>
      <c r="V86" s="302"/>
      <c r="W86" s="303"/>
      <c r="X86" s="303"/>
      <c r="Y86" s="303"/>
      <c r="Z86" s="303"/>
      <c r="AA86" s="303"/>
      <c r="AB86" s="303"/>
      <c r="AC86" s="303"/>
      <c r="AD86" s="303"/>
      <c r="AE86" s="303"/>
      <c r="AF86" s="303"/>
      <c r="AG86" s="92"/>
      <c r="AH86" s="92"/>
      <c r="AI86" s="92"/>
      <c r="AJ86" s="92"/>
      <c r="AK86" s="92"/>
      <c r="AL86" s="92"/>
      <c r="AM86" s="92"/>
      <c r="AN86" s="92"/>
      <c r="AO86" s="92"/>
      <c r="AP86" s="92"/>
      <c r="AQ86" s="92"/>
      <c r="AR86" s="231"/>
    </row>
    <row r="87" spans="1:44">
      <c r="A87" s="233">
        <v>43724</v>
      </c>
      <c r="B87" s="234">
        <v>1.04335648148148</v>
      </c>
      <c r="C87" s="304">
        <f>'VO2 Raw '!C87*'VO2-mouse '!C$61/1000</f>
        <v>85.229500000000002</v>
      </c>
      <c r="D87" s="305">
        <f>'VO2 Raw '!D87*'VO2-mouse '!D$61/1000</f>
        <v>105.2555</v>
      </c>
      <c r="E87" s="305">
        <f>'VO2 Raw '!E87*'VO2-mouse '!E$61/1000</f>
        <v>64.935000000000002</v>
      </c>
      <c r="F87" s="305">
        <f>'VO2 Raw '!F87*'VO2-mouse '!F$61/1000</f>
        <v>75.108000000000004</v>
      </c>
      <c r="G87" s="305">
        <f>'VO2 Raw '!G87*'VO2-mouse '!G$61/1000</f>
        <v>85.881899999999987</v>
      </c>
      <c r="H87" s="305">
        <f>'VO2 Raw '!H87*'VO2-mouse '!H$61/1000</f>
        <v>64.306999999999988</v>
      </c>
      <c r="I87" s="305">
        <f>'VO2 Raw '!I87*'VO2-mouse '!I$61/1000</f>
        <v>77.394999999999996</v>
      </c>
      <c r="J87" s="305">
        <f>'VO2 Raw '!J87*'VO2-mouse '!J$61/1000</f>
        <v>76.953999999999994</v>
      </c>
      <c r="K87" s="306">
        <f>'VO2 Raw '!K87*'VO2-mouse '!K$61/1000</f>
        <v>67.511899999999997</v>
      </c>
      <c r="L87" s="107">
        <f t="shared" ref="L87:P87" si="54">AVERAGE(C87:C89)</f>
        <v>80.487000000000009</v>
      </c>
      <c r="M87" s="160">
        <f t="shared" si="54"/>
        <v>93.594333333333338</v>
      </c>
      <c r="N87" s="160">
        <f t="shared" si="54"/>
        <v>65.933999999999997</v>
      </c>
      <c r="O87" s="160">
        <f t="shared" si="54"/>
        <v>80.44959999999999</v>
      </c>
      <c r="P87" s="160">
        <f t="shared" si="54"/>
        <v>66.63236666666667</v>
      </c>
      <c r="Q87" s="160">
        <f t="shared" ref="Q87" si="55">AVERAGE(H87:H89)</f>
        <v>63.914666666666655</v>
      </c>
      <c r="R87" s="160">
        <f t="shared" ref="R87" si="56">AVERAGE(I87:I89)</f>
        <v>76.559333333333328</v>
      </c>
      <c r="S87" s="160">
        <f t="shared" ref="S87" si="57">AVERAGE(J87:J89)</f>
        <v>56.585533333333331</v>
      </c>
      <c r="T87" s="160">
        <f t="shared" ref="T87" si="58">AVERAGE(K87:K89)</f>
        <v>53.800699999999999</v>
      </c>
      <c r="U87" s="232">
        <f t="shared" ref="U87" si="59">AVERAGE(L87:T87)</f>
        <v>70.884170370370384</v>
      </c>
      <c r="V87" s="302"/>
      <c r="W87" s="303"/>
      <c r="X87" s="303"/>
      <c r="Y87" s="303"/>
      <c r="Z87" s="303"/>
      <c r="AA87" s="303"/>
      <c r="AB87" s="303"/>
      <c r="AC87" s="303"/>
      <c r="AD87" s="303"/>
      <c r="AE87" s="303"/>
      <c r="AF87" s="303"/>
      <c r="AG87" s="92"/>
      <c r="AH87" s="92"/>
      <c r="AI87" s="92"/>
      <c r="AJ87" s="92"/>
      <c r="AK87" s="92"/>
      <c r="AL87" s="92"/>
      <c r="AM87" s="92"/>
      <c r="AN87" s="92"/>
      <c r="AO87" s="92"/>
      <c r="AP87" s="92"/>
      <c r="AQ87" s="92"/>
      <c r="AR87" s="231"/>
    </row>
    <row r="88" spans="1:44">
      <c r="A88" s="233">
        <v>43724</v>
      </c>
      <c r="B88" s="234">
        <v>1.0572453703703699</v>
      </c>
      <c r="C88" s="304">
        <f>'VO2 Raw '!C88*'VO2-mouse '!C$61/1000</f>
        <v>72.546700000000001</v>
      </c>
      <c r="D88" s="305">
        <f>'VO2 Raw '!D88*'VO2-mouse '!D$61/1000</f>
        <v>96.623999999999995</v>
      </c>
      <c r="E88" s="305">
        <f>'VO2 Raw '!E88*'VO2-mouse '!E$61/1000</f>
        <v>75.248999999999995</v>
      </c>
      <c r="F88" s="305">
        <f>'VO2 Raw '!F88*'VO2-mouse '!F$61/1000</f>
        <v>76.401599999999988</v>
      </c>
      <c r="G88" s="305">
        <f>'VO2 Raw '!G88*'VO2-mouse '!G$61/1000</f>
        <v>50.313900000000004</v>
      </c>
      <c r="H88" s="305">
        <f>'VO2 Raw '!H88*'VO2-mouse '!H$61/1000</f>
        <v>76.804599999999994</v>
      </c>
      <c r="I88" s="305">
        <f>'VO2 Raw '!I88*'VO2-mouse '!I$61/1000</f>
        <v>76.337000000000003</v>
      </c>
      <c r="J88" s="305">
        <f>'VO2 Raw '!J88*'VO2-mouse '!J$61/1000</f>
        <v>45.714599999999997</v>
      </c>
      <c r="K88" s="306">
        <f>'VO2 Raw '!K88*'VO2-mouse '!K$61/1000</f>
        <v>44.6205</v>
      </c>
      <c r="L88" s="107"/>
      <c r="M88" s="160"/>
      <c r="N88" s="160"/>
      <c r="O88" s="160"/>
      <c r="P88" s="160"/>
      <c r="Q88" s="160"/>
      <c r="R88" s="160"/>
      <c r="S88" s="160"/>
      <c r="T88" s="160"/>
      <c r="U88" s="232">
        <f t="shared" ref="U88" si="60">STDEV(L87:T87)/SQRT(COUNT(L87:T87))</f>
        <v>4.2803211549976963</v>
      </c>
      <c r="V88" s="302"/>
      <c r="W88" s="303"/>
      <c r="X88" s="303"/>
      <c r="Y88" s="303"/>
      <c r="Z88" s="303"/>
      <c r="AA88" s="303"/>
      <c r="AB88" s="303"/>
      <c r="AC88" s="303"/>
      <c r="AD88" s="303"/>
      <c r="AE88" s="303"/>
      <c r="AF88" s="303"/>
      <c r="AG88" s="92"/>
      <c r="AH88" s="92"/>
      <c r="AI88" s="92"/>
      <c r="AJ88" s="92"/>
      <c r="AK88" s="92"/>
      <c r="AL88" s="92"/>
      <c r="AM88" s="92"/>
      <c r="AN88" s="92"/>
      <c r="AO88" s="92"/>
      <c r="AP88" s="92"/>
      <c r="AQ88" s="92"/>
      <c r="AR88" s="231"/>
    </row>
    <row r="89" spans="1:44">
      <c r="A89" s="233">
        <v>43724</v>
      </c>
      <c r="B89" s="234">
        <v>1.0711342592592601</v>
      </c>
      <c r="C89" s="304">
        <f>'VO2 Raw '!C89*'VO2-mouse '!C$61/1000</f>
        <v>83.68480000000001</v>
      </c>
      <c r="D89" s="305">
        <f>'VO2 Raw '!D89*'VO2-mouse '!D$61/1000</f>
        <v>78.903499999999994</v>
      </c>
      <c r="E89" s="305">
        <f>'VO2 Raw '!E89*'VO2-mouse '!E$61/1000</f>
        <v>57.618000000000002</v>
      </c>
      <c r="F89" s="305">
        <f>'VO2 Raw '!F89*'VO2-mouse '!F$61/1000</f>
        <v>89.839199999999991</v>
      </c>
      <c r="G89" s="305">
        <f>'VO2 Raw '!G89*'VO2-mouse '!G$61/1000</f>
        <v>63.701299999999996</v>
      </c>
      <c r="H89" s="305">
        <f>'VO2 Raw '!H89*'VO2-mouse '!H$61/1000</f>
        <v>50.632399999999997</v>
      </c>
      <c r="I89" s="305">
        <f>'VO2 Raw '!I89*'VO2-mouse '!I$61/1000</f>
        <v>75.945999999999998</v>
      </c>
      <c r="J89" s="305">
        <f>'VO2 Raw '!J89*'VO2-mouse '!J$61/1000</f>
        <v>47.088000000000001</v>
      </c>
      <c r="K89" s="306">
        <f>'VO2 Raw '!K89*'VO2-mouse '!K$61/1000</f>
        <v>49.2697</v>
      </c>
      <c r="L89" s="107"/>
      <c r="M89" s="160"/>
      <c r="N89" s="160"/>
      <c r="O89" s="160"/>
      <c r="P89" s="160"/>
      <c r="Q89" s="160"/>
      <c r="R89" s="160"/>
      <c r="S89" s="160"/>
      <c r="T89" s="160"/>
      <c r="U89" s="232"/>
      <c r="V89" s="302"/>
      <c r="W89" s="303"/>
      <c r="X89" s="303"/>
      <c r="Y89" s="303"/>
      <c r="Z89" s="303"/>
      <c r="AA89" s="303"/>
      <c r="AB89" s="303"/>
      <c r="AC89" s="303"/>
      <c r="AD89" s="303"/>
      <c r="AE89" s="303"/>
      <c r="AF89" s="303"/>
      <c r="AG89" s="92"/>
      <c r="AH89" s="92"/>
      <c r="AI89" s="92"/>
      <c r="AJ89" s="92"/>
      <c r="AK89" s="92"/>
      <c r="AL89" s="92"/>
      <c r="AM89" s="92"/>
      <c r="AN89" s="92"/>
      <c r="AO89" s="92"/>
      <c r="AP89" s="92"/>
      <c r="AQ89" s="92"/>
      <c r="AR89" s="231"/>
    </row>
    <row r="90" spans="1:44">
      <c r="A90" s="233">
        <v>43724</v>
      </c>
      <c r="B90" s="234">
        <v>1.08502314814815</v>
      </c>
      <c r="C90" s="304">
        <f>'VO2 Raw '!C90*'VO2-mouse '!C$61/1000</f>
        <v>58.265000000000001</v>
      </c>
      <c r="D90" s="305">
        <f>'VO2 Raw '!D90*'VO2-mouse '!D$61/1000</f>
        <v>77.317499999999995</v>
      </c>
      <c r="E90" s="305">
        <f>'VO2 Raw '!E90*'VO2-mouse '!E$61/1000</f>
        <v>72.009</v>
      </c>
      <c r="F90" s="305">
        <f>'VO2 Raw '!F90*'VO2-mouse '!F$61/1000</f>
        <v>83.899199999999993</v>
      </c>
      <c r="G90" s="305">
        <f>'VO2 Raw '!G90*'VO2-mouse '!G$61/1000</f>
        <v>77.582700000000003</v>
      </c>
      <c r="H90" s="305">
        <f>'VO2 Raw '!H90*'VO2-mouse '!H$61/1000</f>
        <v>71.839799999999983</v>
      </c>
      <c r="I90" s="305">
        <f>'VO2 Raw '!I90*'VO2-mouse '!I$61/1000</f>
        <v>61.502000000000002</v>
      </c>
      <c r="J90" s="305">
        <f>'VO2 Raw '!J90*'VO2-mouse '!J$61/1000</f>
        <v>87.8322</v>
      </c>
      <c r="K90" s="306">
        <f>'VO2 Raw '!K90*'VO2-mouse '!K$61/1000</f>
        <v>39.5379</v>
      </c>
      <c r="L90" s="107">
        <f t="shared" ref="L90:P90" si="61">AVERAGE(C90:C92)</f>
        <v>61.733800000000002</v>
      </c>
      <c r="M90" s="160">
        <f t="shared" si="61"/>
        <v>63.917833333333334</v>
      </c>
      <c r="N90" s="160">
        <f t="shared" si="61"/>
        <v>65.295000000000002</v>
      </c>
      <c r="O90" s="160">
        <f t="shared" si="61"/>
        <v>77.642399999999995</v>
      </c>
      <c r="P90" s="160">
        <f t="shared" si="61"/>
        <v>74.882166666666663</v>
      </c>
      <c r="Q90" s="160">
        <f t="shared" ref="Q90" si="62">AVERAGE(H90:H92)</f>
        <v>67.310133333333326</v>
      </c>
      <c r="R90" s="160">
        <f t="shared" ref="R90" si="63">AVERAGE(I90:I92)</f>
        <v>56.541666666666664</v>
      </c>
      <c r="S90" s="160">
        <f t="shared" ref="S90" si="64">AVERAGE(J90:J92)</f>
        <v>82.011600000000001</v>
      </c>
      <c r="T90" s="160">
        <f t="shared" ref="T90" si="65">AVERAGE(K90:K92)</f>
        <v>65.023133333333348</v>
      </c>
      <c r="U90" s="232">
        <f t="shared" ref="U90" si="66">AVERAGE(L90:T90)</f>
        <v>68.261970370370378</v>
      </c>
      <c r="V90" s="302"/>
      <c r="W90" s="303"/>
      <c r="X90" s="303"/>
      <c r="Y90" s="303"/>
      <c r="Z90" s="303"/>
      <c r="AA90" s="303"/>
      <c r="AB90" s="303"/>
      <c r="AC90" s="303"/>
      <c r="AD90" s="303"/>
      <c r="AE90" s="303"/>
      <c r="AF90" s="303"/>
      <c r="AG90" s="92"/>
      <c r="AH90" s="92"/>
      <c r="AI90" s="92"/>
      <c r="AJ90" s="92"/>
      <c r="AK90" s="92"/>
      <c r="AL90" s="92"/>
      <c r="AM90" s="92"/>
      <c r="AN90" s="92"/>
      <c r="AO90" s="92"/>
      <c r="AP90" s="92"/>
      <c r="AQ90" s="92"/>
      <c r="AR90" s="231"/>
    </row>
    <row r="91" spans="1:44">
      <c r="A91" s="233">
        <v>43724</v>
      </c>
      <c r="B91" s="234">
        <v>1.09891203703704</v>
      </c>
      <c r="C91" s="304">
        <f>'VO2 Raw '!C91*'VO2-mouse '!C$61/1000</f>
        <v>51.381600000000006</v>
      </c>
      <c r="D91" s="305">
        <f>'VO2 Raw '!D91*'VO2-mouse '!D$61/1000</f>
        <v>71.9495</v>
      </c>
      <c r="E91" s="305">
        <f>'VO2 Raw '!E91*'VO2-mouse '!E$61/1000</f>
        <v>75.141000000000005</v>
      </c>
      <c r="F91" s="305">
        <f>'VO2 Raw '!F91*'VO2-mouse '!F$61/1000</f>
        <v>70.751999999999995</v>
      </c>
      <c r="G91" s="305">
        <f>'VO2 Raw '!G91*'VO2-mouse '!G$61/1000</f>
        <v>58.810699999999997</v>
      </c>
      <c r="H91" s="305">
        <f>'VO2 Raw '!H91*'VO2-mouse '!H$61/1000</f>
        <v>52.836599999999997</v>
      </c>
      <c r="I91" s="305">
        <f>'VO2 Raw '!I91*'VO2-mouse '!I$61/1000</f>
        <v>55.567999999999998</v>
      </c>
      <c r="J91" s="305">
        <f>'VO2 Raw '!J91*'VO2-mouse '!J$61/1000</f>
        <v>77.084800000000001</v>
      </c>
      <c r="K91" s="306">
        <f>'VO2 Raw '!K91*'VO2-mouse '!K$61/1000</f>
        <v>76.061700000000002</v>
      </c>
      <c r="L91" s="107"/>
      <c r="M91" s="160"/>
      <c r="N91" s="160"/>
      <c r="O91" s="160"/>
      <c r="P91" s="160"/>
      <c r="Q91" s="160"/>
      <c r="R91" s="160"/>
      <c r="S91" s="160"/>
      <c r="T91" s="160"/>
      <c r="U91" s="232">
        <f t="shared" ref="U91" si="67">STDEV(L90:T90)/SQRT(COUNT(L90:T90))</f>
        <v>2.7384220926838032</v>
      </c>
      <c r="V91" s="302"/>
      <c r="W91" s="303"/>
      <c r="X91" s="303"/>
      <c r="Y91" s="303"/>
      <c r="Z91" s="303"/>
      <c r="AA91" s="303"/>
      <c r="AB91" s="303"/>
      <c r="AC91" s="303"/>
      <c r="AD91" s="303"/>
      <c r="AE91" s="303"/>
      <c r="AF91" s="303"/>
      <c r="AG91" s="92"/>
      <c r="AH91" s="92"/>
      <c r="AI91" s="92"/>
      <c r="AJ91" s="92"/>
      <c r="AK91" s="92"/>
      <c r="AL91" s="92"/>
      <c r="AM91" s="92"/>
      <c r="AN91" s="92"/>
      <c r="AO91" s="92"/>
      <c r="AP91" s="92"/>
      <c r="AQ91" s="92"/>
      <c r="AR91" s="231"/>
    </row>
    <row r="92" spans="1:44">
      <c r="A92" s="233">
        <v>43724</v>
      </c>
      <c r="B92" s="234">
        <v>1.1128009259259199</v>
      </c>
      <c r="C92" s="304">
        <f>'VO2 Raw '!C92*'VO2-mouse '!C$61/1000</f>
        <v>75.5548</v>
      </c>
      <c r="D92" s="305">
        <f>'VO2 Raw '!D92*'VO2-mouse '!D$61/1000</f>
        <v>42.486499999999999</v>
      </c>
      <c r="E92" s="305">
        <f>'VO2 Raw '!E92*'VO2-mouse '!E$61/1000</f>
        <v>48.734999999999999</v>
      </c>
      <c r="F92" s="305">
        <f>'VO2 Raw '!F92*'VO2-mouse '!F$61/1000</f>
        <v>78.275999999999996</v>
      </c>
      <c r="G92" s="305">
        <f>'VO2 Raw '!G92*'VO2-mouse '!G$61/1000</f>
        <v>88.253099999999989</v>
      </c>
      <c r="H92" s="305">
        <f>'VO2 Raw '!H92*'VO2-mouse '!H$61/1000</f>
        <v>77.254000000000005</v>
      </c>
      <c r="I92" s="305">
        <f>'VO2 Raw '!I92*'VO2-mouse '!I$61/1000</f>
        <v>52.555</v>
      </c>
      <c r="J92" s="305">
        <f>'VO2 Raw '!J92*'VO2-mouse '!J$61/1000</f>
        <v>81.117800000000003</v>
      </c>
      <c r="K92" s="306">
        <f>'VO2 Raw '!K92*'VO2-mouse '!K$61/1000</f>
        <v>79.469800000000006</v>
      </c>
      <c r="L92" s="107"/>
      <c r="M92" s="160"/>
      <c r="N92" s="160"/>
      <c r="O92" s="160"/>
      <c r="P92" s="160"/>
      <c r="Q92" s="160"/>
      <c r="R92" s="160"/>
      <c r="S92" s="160"/>
      <c r="T92" s="160"/>
      <c r="U92" s="232"/>
      <c r="V92" s="302"/>
      <c r="W92" s="303"/>
      <c r="X92" s="303"/>
      <c r="Y92" s="303"/>
      <c r="Z92" s="303"/>
      <c r="AA92" s="303"/>
      <c r="AB92" s="303"/>
      <c r="AC92" s="303"/>
      <c r="AD92" s="303"/>
      <c r="AE92" s="303"/>
      <c r="AF92" s="303"/>
      <c r="AG92" s="92"/>
      <c r="AH92" s="92"/>
      <c r="AI92" s="92"/>
      <c r="AJ92" s="92"/>
      <c r="AK92" s="92"/>
      <c r="AL92" s="92"/>
      <c r="AM92" s="92"/>
      <c r="AN92" s="92"/>
      <c r="AO92" s="92"/>
      <c r="AP92" s="92"/>
      <c r="AQ92" s="92"/>
      <c r="AR92" s="231"/>
    </row>
    <row r="93" spans="1:44">
      <c r="A93" s="233">
        <v>43724</v>
      </c>
      <c r="B93" s="234">
        <v>1.1266898148148099</v>
      </c>
      <c r="C93" s="304">
        <f>'VO2 Raw '!C93*'VO2-mouse '!C$61/1000</f>
        <v>62.357100000000003</v>
      </c>
      <c r="D93" s="305">
        <f>'VO2 Raw '!D93*'VO2-mouse '!D$61/1000</f>
        <v>36.539000000000001</v>
      </c>
      <c r="E93" s="305">
        <f>'VO2 Raw '!E93*'VO2-mouse '!E$61/1000</f>
        <v>47.277000000000001</v>
      </c>
      <c r="F93" s="305">
        <f>'VO2 Raw '!F93*'VO2-mouse '!F$61/1000</f>
        <v>84.347999999999999</v>
      </c>
      <c r="G93" s="305">
        <f>'VO2 Raw '!G93*'VO2-mouse '!G$61/1000</f>
        <v>56.884099999999997</v>
      </c>
      <c r="H93" s="305">
        <f>'VO2 Raw '!H93*'VO2-mouse '!H$61/1000</f>
        <v>59.941399999999994</v>
      </c>
      <c r="I93" s="305">
        <f>'VO2 Raw '!I93*'VO2-mouse '!I$61/1000</f>
        <v>76.498000000000005</v>
      </c>
      <c r="J93" s="305">
        <f>'VO2 Raw '!J93*'VO2-mouse '!J$61/1000</f>
        <v>61.1708</v>
      </c>
      <c r="K93" s="306">
        <f>'VO2 Raw '!K93*'VO2-mouse '!K$61/1000</f>
        <v>69.166699999999992</v>
      </c>
      <c r="L93" s="107">
        <f t="shared" ref="L93:P93" si="68">AVERAGE(C93:C95)</f>
        <v>67.623533333333341</v>
      </c>
      <c r="M93" s="160">
        <f t="shared" si="68"/>
        <v>60.979666666666674</v>
      </c>
      <c r="N93" s="160">
        <f t="shared" si="68"/>
        <v>60.290999999999997</v>
      </c>
      <c r="O93" s="160">
        <f t="shared" si="68"/>
        <v>74.8</v>
      </c>
      <c r="P93" s="160">
        <f t="shared" si="68"/>
        <v>54.850466666666669</v>
      </c>
      <c r="Q93" s="160">
        <f t="shared" ref="Q93" si="69">AVERAGE(H93:H95)</f>
        <v>50.610999999999997</v>
      </c>
      <c r="R93" s="160">
        <f t="shared" ref="R93" si="70">AVERAGE(I93:I95)</f>
        <v>76.114666666666665</v>
      </c>
      <c r="S93" s="160">
        <f t="shared" ref="S93" si="71">AVERAGE(J93:J95)</f>
        <v>66.046733333333336</v>
      </c>
      <c r="T93" s="160">
        <f t="shared" ref="T93" si="72">AVERAGE(K93:K95)</f>
        <v>67.216400000000007</v>
      </c>
      <c r="U93" s="232">
        <f t="shared" ref="U93" si="73">AVERAGE(L93:T93)</f>
        <v>64.281496296296297</v>
      </c>
      <c r="V93" s="302"/>
      <c r="W93" s="303"/>
      <c r="X93" s="303"/>
      <c r="Y93" s="303"/>
      <c r="Z93" s="303"/>
      <c r="AA93" s="303"/>
      <c r="AB93" s="303"/>
      <c r="AC93" s="303"/>
      <c r="AD93" s="303"/>
      <c r="AE93" s="303"/>
      <c r="AF93" s="303"/>
      <c r="AG93" s="92"/>
      <c r="AH93" s="92"/>
      <c r="AI93" s="92"/>
      <c r="AJ93" s="92"/>
      <c r="AK93" s="92"/>
      <c r="AL93" s="92"/>
      <c r="AM93" s="92"/>
      <c r="AN93" s="92"/>
      <c r="AO93" s="92"/>
      <c r="AP93" s="92"/>
      <c r="AQ93" s="92"/>
      <c r="AR93" s="231"/>
    </row>
    <row r="94" spans="1:44">
      <c r="A94" s="233">
        <v>43724</v>
      </c>
      <c r="B94" s="234">
        <v>1.1405787037037001</v>
      </c>
      <c r="C94" s="304">
        <f>'VO2 Raw '!C94*'VO2-mouse '!C$61/1000</f>
        <v>65.283900000000003</v>
      </c>
      <c r="D94" s="305">
        <f>'VO2 Raw '!D94*'VO2-mouse '!D$61/1000</f>
        <v>42.029000000000003</v>
      </c>
      <c r="E94" s="305">
        <f>'VO2 Raw '!E94*'VO2-mouse '!E$61/1000</f>
        <v>50.868000000000002</v>
      </c>
      <c r="F94" s="305">
        <f>'VO2 Raw '!F94*'VO2-mouse '!F$61/1000</f>
        <v>78.302399999999992</v>
      </c>
      <c r="G94" s="305">
        <f>'VO2 Raw '!G94*'VO2-mouse '!G$61/1000</f>
        <v>52.092299999999994</v>
      </c>
      <c r="H94" s="305">
        <f>'VO2 Raw '!H94*'VO2-mouse '!H$61/1000</f>
        <v>47.208399999999997</v>
      </c>
      <c r="I94" s="305">
        <f>'VO2 Raw '!I94*'VO2-mouse '!I$61/1000</f>
        <v>77.555999999999997</v>
      </c>
      <c r="J94" s="305">
        <f>'VO2 Raw '!J94*'VO2-mouse '!J$61/1000</f>
        <v>77.281000000000006</v>
      </c>
      <c r="K94" s="306">
        <f>'VO2 Raw '!K94*'VO2-mouse '!K$61/1000</f>
        <v>77.913499999999999</v>
      </c>
      <c r="L94" s="107"/>
      <c r="M94" s="160"/>
      <c r="N94" s="160"/>
      <c r="O94" s="160"/>
      <c r="P94" s="160"/>
      <c r="Q94" s="160"/>
      <c r="R94" s="160"/>
      <c r="S94" s="160"/>
      <c r="T94" s="160"/>
      <c r="U94" s="232">
        <f t="shared" ref="U94" si="74">STDEV(L93:T93)/SQRT(COUNT(L93:T93))</f>
        <v>2.8289542206410663</v>
      </c>
      <c r="V94" s="302"/>
      <c r="W94" s="303"/>
      <c r="X94" s="303"/>
      <c r="Y94" s="303"/>
      <c r="Z94" s="303"/>
      <c r="AA94" s="303"/>
      <c r="AB94" s="303"/>
      <c r="AC94" s="303"/>
      <c r="AD94" s="303"/>
      <c r="AE94" s="303"/>
      <c r="AF94" s="303"/>
      <c r="AG94" s="92"/>
      <c r="AH94" s="92"/>
      <c r="AI94" s="92"/>
      <c r="AJ94" s="92"/>
      <c r="AK94" s="92"/>
      <c r="AL94" s="92"/>
      <c r="AM94" s="92"/>
      <c r="AN94" s="92"/>
      <c r="AO94" s="92"/>
      <c r="AP94" s="92"/>
      <c r="AQ94" s="92"/>
      <c r="AR94" s="231"/>
    </row>
    <row r="95" spans="1:44">
      <c r="A95" s="233">
        <v>43724</v>
      </c>
      <c r="B95" s="234">
        <v>1.15446759259259</v>
      </c>
      <c r="C95" s="304">
        <f>'VO2 Raw '!C95*'VO2-mouse '!C$61/1000</f>
        <v>75.229600000000005</v>
      </c>
      <c r="D95" s="305">
        <f>'VO2 Raw '!D95*'VO2-mouse '!D$61/1000</f>
        <v>104.371</v>
      </c>
      <c r="E95" s="305">
        <f>'VO2 Raw '!E95*'VO2-mouse '!E$61/1000</f>
        <v>82.727999999999994</v>
      </c>
      <c r="F95" s="305">
        <f>'VO2 Raw '!F95*'VO2-mouse '!F$61/1000</f>
        <v>61.749600000000001</v>
      </c>
      <c r="G95" s="305">
        <f>'VO2 Raw '!G95*'VO2-mouse '!G$61/1000</f>
        <v>55.575000000000003</v>
      </c>
      <c r="H95" s="305">
        <f>'VO2 Raw '!H95*'VO2-mouse '!H$61/1000</f>
        <v>44.683199999999999</v>
      </c>
      <c r="I95" s="305">
        <f>'VO2 Raw '!I95*'VO2-mouse '!I$61/1000</f>
        <v>74.290000000000006</v>
      </c>
      <c r="J95" s="305">
        <f>'VO2 Raw '!J95*'VO2-mouse '!J$61/1000</f>
        <v>59.688400000000001</v>
      </c>
      <c r="K95" s="306">
        <f>'VO2 Raw '!K95*'VO2-mouse '!K$61/1000</f>
        <v>54.569000000000003</v>
      </c>
      <c r="L95" s="107"/>
      <c r="M95" s="160"/>
      <c r="N95" s="160"/>
      <c r="O95" s="160"/>
      <c r="P95" s="160"/>
      <c r="Q95" s="160"/>
      <c r="R95" s="160"/>
      <c r="S95" s="160"/>
      <c r="T95" s="160"/>
      <c r="U95" s="232"/>
      <c r="V95" s="302"/>
      <c r="W95" s="303"/>
      <c r="X95" s="303"/>
      <c r="Y95" s="303"/>
      <c r="Z95" s="303"/>
      <c r="AA95" s="303"/>
      <c r="AB95" s="303"/>
      <c r="AC95" s="303"/>
      <c r="AD95" s="303"/>
      <c r="AE95" s="303"/>
      <c r="AF95" s="303"/>
      <c r="AG95" s="92"/>
      <c r="AH95" s="92"/>
      <c r="AI95" s="92"/>
      <c r="AJ95" s="92"/>
      <c r="AK95" s="92"/>
      <c r="AL95" s="92"/>
      <c r="AM95" s="92"/>
      <c r="AN95" s="92"/>
      <c r="AO95" s="92"/>
      <c r="AP95" s="92"/>
      <c r="AQ95" s="92"/>
      <c r="AR95" s="231"/>
    </row>
    <row r="96" spans="1:44">
      <c r="A96" s="233">
        <v>43724</v>
      </c>
      <c r="B96" s="234">
        <v>1.16835648148148</v>
      </c>
      <c r="C96" s="304">
        <f>'VO2 Raw '!C96*'VO2-mouse '!C$61/1000</f>
        <v>91.110200000000006</v>
      </c>
      <c r="D96" s="305">
        <f>'VO2 Raw '!D96*'VO2-mouse '!D$61/1000</f>
        <v>103.3035</v>
      </c>
      <c r="E96" s="305">
        <f>'VO2 Raw '!E96*'VO2-mouse '!E$61/1000</f>
        <v>59.832000000000001</v>
      </c>
      <c r="F96" s="305">
        <f>'VO2 Raw '!F96*'VO2-mouse '!F$61/1000</f>
        <v>54.938399999999994</v>
      </c>
      <c r="G96" s="305">
        <f>'VO2 Raw '!G96*'VO2-mouse '!G$61/1000</f>
        <v>53.747199999999999</v>
      </c>
      <c r="H96" s="305">
        <f>'VO2 Raw '!H96*'VO2-mouse '!H$61/1000</f>
        <v>75.007000000000005</v>
      </c>
      <c r="I96" s="305">
        <f>'VO2 Raw '!I96*'VO2-mouse '!I$61/1000</f>
        <v>63.594999999999999</v>
      </c>
      <c r="J96" s="305">
        <f>'VO2 Raw '!J96*'VO2-mouse '!J$61/1000</f>
        <v>61.541400000000003</v>
      </c>
      <c r="K96" s="306">
        <f>'VO2 Raw '!K96*'VO2-mouse '!K$61/1000</f>
        <v>56.933</v>
      </c>
      <c r="L96" s="107">
        <f t="shared" ref="L96:P96" si="75">AVERAGE(C96:C98)</f>
        <v>68.292000000000016</v>
      </c>
      <c r="M96" s="160">
        <f t="shared" si="75"/>
        <v>84.596833333333336</v>
      </c>
      <c r="N96" s="160">
        <f t="shared" si="75"/>
        <v>76.805999999999997</v>
      </c>
      <c r="O96" s="160">
        <f t="shared" si="75"/>
        <v>61.556000000000004</v>
      </c>
      <c r="P96" s="160">
        <f t="shared" si="75"/>
        <v>60.597333333333324</v>
      </c>
      <c r="Q96" s="160">
        <f t="shared" ref="Q96" si="76">AVERAGE(H96:H98)</f>
        <v>65.498266666666666</v>
      </c>
      <c r="R96" s="160">
        <f t="shared" ref="R96" si="77">AVERAGE(I96:I98)</f>
        <v>58.558</v>
      </c>
      <c r="S96" s="160">
        <f t="shared" ref="S96" si="78">AVERAGE(J96:J98)</f>
        <v>68.386600000000001</v>
      </c>
      <c r="T96" s="160">
        <f t="shared" ref="T96" si="79">AVERAGE(K96:K98)</f>
        <v>47.450733333333325</v>
      </c>
      <c r="U96" s="232">
        <f t="shared" ref="U96" si="80">AVERAGE(L96:T96)</f>
        <v>65.74908518518518</v>
      </c>
      <c r="V96" s="302"/>
      <c r="W96" s="303"/>
      <c r="X96" s="303"/>
      <c r="Y96" s="303"/>
      <c r="Z96" s="303"/>
      <c r="AA96" s="303"/>
      <c r="AB96" s="303"/>
      <c r="AC96" s="303"/>
      <c r="AD96" s="303"/>
      <c r="AE96" s="303"/>
      <c r="AF96" s="303"/>
      <c r="AG96" s="92"/>
      <c r="AH96" s="92"/>
      <c r="AI96" s="92"/>
      <c r="AJ96" s="92"/>
      <c r="AK96" s="92"/>
      <c r="AL96" s="92"/>
      <c r="AM96" s="92"/>
      <c r="AN96" s="92"/>
      <c r="AO96" s="92"/>
      <c r="AP96" s="92"/>
      <c r="AQ96" s="92"/>
      <c r="AR96" s="231"/>
    </row>
    <row r="97" spans="1:44">
      <c r="A97" s="233">
        <v>43724</v>
      </c>
      <c r="B97" s="234">
        <v>1.1822453703703699</v>
      </c>
      <c r="C97" s="304">
        <f>'VO2 Raw '!C97*'VO2-mouse '!C$61/1000</f>
        <v>62.113200000000006</v>
      </c>
      <c r="D97" s="305">
        <f>'VO2 Raw '!D97*'VO2-mouse '!D$61/1000</f>
        <v>54.228999999999999</v>
      </c>
      <c r="E97" s="305">
        <f>'VO2 Raw '!E97*'VO2-mouse '!E$61/1000</f>
        <v>85.536000000000001</v>
      </c>
      <c r="F97" s="305">
        <f>'VO2 Raw '!F97*'VO2-mouse '!F$61/1000</f>
        <v>68.376000000000005</v>
      </c>
      <c r="G97" s="305">
        <f>'VO2 Raw '!G97*'VO2-mouse '!G$61/1000</f>
        <v>61.552399999999999</v>
      </c>
      <c r="H97" s="305">
        <f>'VO2 Raw '!H97*'VO2-mouse '!H$61/1000</f>
        <v>65.462599999999995</v>
      </c>
      <c r="I97" s="305">
        <f>'VO2 Raw '!I97*'VO2-mouse '!I$61/1000</f>
        <v>57.408000000000001</v>
      </c>
      <c r="J97" s="305">
        <f>'VO2 Raw '!J97*'VO2-mouse '!J$61/1000</f>
        <v>58.075200000000002</v>
      </c>
      <c r="K97" s="306">
        <f>'VO2 Raw '!K97*'VO2-mouse '!K$61/1000</f>
        <v>44.699299999999994</v>
      </c>
      <c r="L97" s="107"/>
      <c r="M97" s="160"/>
      <c r="N97" s="160"/>
      <c r="O97" s="160"/>
      <c r="P97" s="160"/>
      <c r="Q97" s="160"/>
      <c r="R97" s="160"/>
      <c r="S97" s="160"/>
      <c r="T97" s="160"/>
      <c r="U97" s="232">
        <f t="shared" ref="U97" si="81">STDEV(L96:T96)/SQRT(COUNT(L96:T96))</f>
        <v>3.5777916115118757</v>
      </c>
      <c r="V97" s="302"/>
      <c r="W97" s="303"/>
      <c r="X97" s="303"/>
      <c r="Y97" s="303"/>
      <c r="Z97" s="303"/>
      <c r="AA97" s="303"/>
      <c r="AB97" s="303"/>
      <c r="AC97" s="303"/>
      <c r="AD97" s="303"/>
      <c r="AE97" s="303"/>
      <c r="AF97" s="303"/>
      <c r="AG97" s="92"/>
      <c r="AH97" s="92"/>
      <c r="AI97" s="92"/>
      <c r="AJ97" s="92"/>
      <c r="AK97" s="92"/>
      <c r="AL97" s="92"/>
      <c r="AM97" s="92"/>
      <c r="AN97" s="92"/>
      <c r="AO97" s="92"/>
      <c r="AP97" s="92"/>
      <c r="AQ97" s="92"/>
      <c r="AR97" s="231"/>
    </row>
    <row r="98" spans="1:44">
      <c r="A98" s="233">
        <v>43724</v>
      </c>
      <c r="B98" s="234">
        <v>1.1961342592592601</v>
      </c>
      <c r="C98" s="304">
        <f>'VO2 Raw '!C98*'VO2-mouse '!C$61/1000</f>
        <v>51.652600000000007</v>
      </c>
      <c r="D98" s="305">
        <f>'VO2 Raw '!D98*'VO2-mouse '!D$61/1000</f>
        <v>96.257999999999996</v>
      </c>
      <c r="E98" s="305">
        <f>'VO2 Raw '!E98*'VO2-mouse '!E$61/1000</f>
        <v>85.05</v>
      </c>
      <c r="F98" s="305">
        <f>'VO2 Raw '!F98*'VO2-mouse '!F$61/1000</f>
        <v>61.3536</v>
      </c>
      <c r="G98" s="305">
        <f>'VO2 Raw '!G98*'VO2-mouse '!G$61/1000</f>
        <v>66.492399999999989</v>
      </c>
      <c r="H98" s="305">
        <f>'VO2 Raw '!H98*'VO2-mouse '!H$61/1000</f>
        <v>56.025199999999998</v>
      </c>
      <c r="I98" s="305">
        <f>'VO2 Raw '!I98*'VO2-mouse '!I$61/1000</f>
        <v>54.670999999999999</v>
      </c>
      <c r="J98" s="305">
        <f>'VO2 Raw '!J98*'VO2-mouse '!J$61/1000</f>
        <v>85.543199999999999</v>
      </c>
      <c r="K98" s="306">
        <f>'VO2 Raw '!K98*'VO2-mouse '!K$61/1000</f>
        <v>40.719900000000003</v>
      </c>
      <c r="L98" s="107"/>
      <c r="M98" s="160"/>
      <c r="N98" s="160"/>
      <c r="O98" s="160"/>
      <c r="P98" s="160"/>
      <c r="Q98" s="160"/>
      <c r="R98" s="160"/>
      <c r="S98" s="160"/>
      <c r="T98" s="160"/>
      <c r="U98" s="232"/>
      <c r="V98" s="302"/>
      <c r="W98" s="303"/>
      <c r="X98" s="303"/>
      <c r="Y98" s="303"/>
      <c r="Z98" s="303"/>
      <c r="AA98" s="303"/>
      <c r="AB98" s="303"/>
      <c r="AC98" s="303"/>
      <c r="AD98" s="303"/>
      <c r="AE98" s="303"/>
      <c r="AF98" s="303"/>
      <c r="AG98" s="92"/>
      <c r="AH98" s="92"/>
      <c r="AI98" s="92"/>
      <c r="AJ98" s="92"/>
      <c r="AK98" s="92"/>
      <c r="AL98" s="92"/>
      <c r="AM98" s="92"/>
      <c r="AN98" s="92"/>
      <c r="AO98" s="92"/>
      <c r="AP98" s="92"/>
      <c r="AQ98" s="92"/>
      <c r="AR98" s="231"/>
    </row>
    <row r="99" spans="1:44">
      <c r="A99" s="233">
        <v>43724</v>
      </c>
      <c r="B99" s="234">
        <v>1.21002314814815</v>
      </c>
      <c r="C99" s="304">
        <f>'VO2 Raw '!C99*'VO2-mouse '!C$61/1000</f>
        <v>49.809800000000003</v>
      </c>
      <c r="D99" s="305">
        <f>'VO2 Raw '!D99*'VO2-mouse '!D$61/1000</f>
        <v>92.781000000000006</v>
      </c>
      <c r="E99" s="305">
        <f>'VO2 Raw '!E99*'VO2-mouse '!E$61/1000</f>
        <v>72.63</v>
      </c>
      <c r="F99" s="305">
        <f>'VO2 Raw '!F99*'VO2-mouse '!F$61/1000</f>
        <v>88.466399999999993</v>
      </c>
      <c r="G99" s="305">
        <f>'VO2 Raw '!G99*'VO2-mouse '!G$61/1000</f>
        <v>51.7712</v>
      </c>
      <c r="H99" s="305">
        <f>'VO2 Raw '!H99*'VO2-mouse '!H$61/1000</f>
        <v>46.373799999999996</v>
      </c>
      <c r="I99" s="305">
        <f>'VO2 Raw '!I99*'VO2-mouse '!I$61/1000</f>
        <v>72.197000000000003</v>
      </c>
      <c r="J99" s="305">
        <f>'VO2 Raw '!J99*'VO2-mouse '!J$61/1000</f>
        <v>74.098199999999991</v>
      </c>
      <c r="K99" s="306">
        <f>'VO2 Raw '!K99*'VO2-mouse '!K$61/1000</f>
        <v>87.822599999999994</v>
      </c>
      <c r="L99" s="107">
        <f t="shared" ref="L99:P99" si="82">AVERAGE(C99:C101)</f>
        <v>73.034499999999994</v>
      </c>
      <c r="M99" s="160">
        <f t="shared" si="82"/>
        <v>66.113833333333346</v>
      </c>
      <c r="N99" s="160">
        <f t="shared" si="82"/>
        <v>64.007999999999996</v>
      </c>
      <c r="O99" s="160">
        <f t="shared" si="82"/>
        <v>74.843999999999994</v>
      </c>
      <c r="P99" s="160">
        <f t="shared" si="82"/>
        <v>73.326066666666676</v>
      </c>
      <c r="Q99" s="160">
        <f t="shared" ref="Q99" si="83">AVERAGE(H99:H101)</f>
        <v>51.359999999999992</v>
      </c>
      <c r="R99" s="160">
        <f t="shared" ref="R99" si="84">AVERAGE(I99:I101)</f>
        <v>69.176333333333346</v>
      </c>
      <c r="S99" s="160">
        <f t="shared" ref="S99" si="85">AVERAGE(J99:J101)</f>
        <v>68.611866666666671</v>
      </c>
      <c r="T99" s="160">
        <f t="shared" ref="T99" si="86">AVERAGE(K99:K101)</f>
        <v>63.650699999999993</v>
      </c>
      <c r="U99" s="232">
        <f t="shared" ref="U99" si="87">AVERAGE(L99:T99)</f>
        <v>67.125033333333334</v>
      </c>
      <c r="V99" s="302"/>
      <c r="W99" s="303"/>
      <c r="X99" s="303"/>
      <c r="Y99" s="303"/>
      <c r="Z99" s="303"/>
      <c r="AA99" s="303"/>
      <c r="AB99" s="303"/>
      <c r="AC99" s="303"/>
      <c r="AD99" s="303"/>
      <c r="AE99" s="303"/>
      <c r="AF99" s="303"/>
      <c r="AG99" s="92"/>
      <c r="AH99" s="92"/>
      <c r="AI99" s="92"/>
      <c r="AJ99" s="92"/>
      <c r="AK99" s="92"/>
      <c r="AL99" s="92"/>
      <c r="AM99" s="92"/>
      <c r="AN99" s="92"/>
      <c r="AO99" s="92"/>
      <c r="AP99" s="92"/>
      <c r="AQ99" s="92"/>
      <c r="AR99" s="231"/>
    </row>
    <row r="100" spans="1:44">
      <c r="A100" s="233">
        <v>43724</v>
      </c>
      <c r="B100" s="234">
        <v>1.22391203703704</v>
      </c>
      <c r="C100" s="304">
        <f>'VO2 Raw '!C100*'VO2-mouse '!C$61/1000</f>
        <v>86.909700000000015</v>
      </c>
      <c r="D100" s="305">
        <f>'VO2 Raw '!D100*'VO2-mouse '!D$61/1000</f>
        <v>62.189500000000002</v>
      </c>
      <c r="E100" s="305">
        <f>'VO2 Raw '!E100*'VO2-mouse '!E$61/1000</f>
        <v>56.511000000000003</v>
      </c>
      <c r="F100" s="305">
        <f>'VO2 Raw '!F100*'VO2-mouse '!F$61/1000</f>
        <v>82.367999999999995</v>
      </c>
      <c r="G100" s="305">
        <f>'VO2 Raw '!G100*'VO2-mouse '!G$61/1000</f>
        <v>68.912999999999997</v>
      </c>
      <c r="H100" s="305">
        <f>'VO2 Raw '!H100*'VO2-mouse '!H$61/1000</f>
        <v>62.487999999999992</v>
      </c>
      <c r="I100" s="305">
        <f>'VO2 Raw '!I100*'VO2-mouse '!I$61/1000</f>
        <v>77.533000000000001</v>
      </c>
      <c r="J100" s="305">
        <f>'VO2 Raw '!J100*'VO2-mouse '!J$61/1000</f>
        <v>54.042200000000001</v>
      </c>
      <c r="K100" s="306">
        <f>'VO2 Raw '!K100*'VO2-mouse '!K$61/1000</f>
        <v>54.293199999999999</v>
      </c>
      <c r="L100" s="107"/>
      <c r="M100" s="160"/>
      <c r="N100" s="160"/>
      <c r="O100" s="160"/>
      <c r="P100" s="160"/>
      <c r="Q100" s="160"/>
      <c r="R100" s="160"/>
      <c r="S100" s="160"/>
      <c r="T100" s="160"/>
      <c r="U100" s="232">
        <f t="shared" ref="U100" si="88">STDEV(L99:T99)/SQRT(COUNT(L99:T99))</f>
        <v>2.3884015240646375</v>
      </c>
      <c r="V100" s="302"/>
      <c r="W100" s="303"/>
      <c r="X100" s="303"/>
      <c r="Y100" s="303"/>
      <c r="Z100" s="303"/>
      <c r="AA100" s="303"/>
      <c r="AB100" s="303"/>
      <c r="AC100" s="303"/>
      <c r="AD100" s="303"/>
      <c r="AE100" s="303"/>
      <c r="AF100" s="303"/>
      <c r="AG100" s="92"/>
      <c r="AH100" s="92"/>
      <c r="AI100" s="92"/>
      <c r="AJ100" s="92"/>
      <c r="AK100" s="92"/>
      <c r="AL100" s="92"/>
      <c r="AM100" s="92"/>
      <c r="AN100" s="92"/>
      <c r="AO100" s="92"/>
      <c r="AP100" s="92"/>
      <c r="AQ100" s="92"/>
      <c r="AR100" s="231"/>
    </row>
    <row r="101" spans="1:44">
      <c r="A101" s="233">
        <v>43724</v>
      </c>
      <c r="B101" s="234">
        <v>1.2378009259259199</v>
      </c>
      <c r="C101" s="304">
        <f>'VO2 Raw '!C101*'VO2-mouse '!C$61/1000</f>
        <v>82.384</v>
      </c>
      <c r="D101" s="305">
        <f>'VO2 Raw '!D101*'VO2-mouse '!D$61/1000</f>
        <v>43.371000000000002</v>
      </c>
      <c r="E101" s="305">
        <f>'VO2 Raw '!E101*'VO2-mouse '!E$61/1000</f>
        <v>62.883000000000003</v>
      </c>
      <c r="F101" s="305">
        <f>'VO2 Raw '!F101*'VO2-mouse '!F$61/1000</f>
        <v>53.697600000000001</v>
      </c>
      <c r="G101" s="305">
        <f>'VO2 Raw '!G101*'VO2-mouse '!G$61/1000</f>
        <v>99.293999999999997</v>
      </c>
      <c r="H101" s="305">
        <f>'VO2 Raw '!H101*'VO2-mouse '!H$61/1000</f>
        <v>45.218199999999996</v>
      </c>
      <c r="I101" s="305">
        <f>'VO2 Raw '!I101*'VO2-mouse '!I$61/1000</f>
        <v>57.798999999999999</v>
      </c>
      <c r="J101" s="305">
        <f>'VO2 Raw '!J101*'VO2-mouse '!J$61/1000</f>
        <v>77.6952</v>
      </c>
      <c r="K101" s="306">
        <f>'VO2 Raw '!K101*'VO2-mouse '!K$61/1000</f>
        <v>48.836299999999994</v>
      </c>
      <c r="L101" s="107"/>
      <c r="M101" s="160"/>
      <c r="N101" s="160"/>
      <c r="O101" s="160"/>
      <c r="P101" s="160"/>
      <c r="Q101" s="160"/>
      <c r="R101" s="160"/>
      <c r="S101" s="160"/>
      <c r="T101" s="160"/>
      <c r="U101" s="232"/>
      <c r="V101" s="302"/>
      <c r="W101" s="303"/>
      <c r="X101" s="303"/>
      <c r="Y101" s="303"/>
      <c r="Z101" s="303"/>
      <c r="AA101" s="303"/>
      <c r="AB101" s="303"/>
      <c r="AC101" s="303"/>
      <c r="AD101" s="303"/>
      <c r="AE101" s="303"/>
      <c r="AF101" s="303"/>
      <c r="AG101" s="92"/>
      <c r="AH101" s="92"/>
      <c r="AI101" s="92"/>
      <c r="AJ101" s="92"/>
      <c r="AK101" s="92"/>
      <c r="AL101" s="92"/>
      <c r="AM101" s="92"/>
      <c r="AN101" s="92"/>
      <c r="AO101" s="92"/>
      <c r="AP101" s="92"/>
      <c r="AQ101" s="92"/>
      <c r="AR101" s="231"/>
    </row>
    <row r="102" spans="1:44">
      <c r="A102" s="223">
        <v>43724</v>
      </c>
      <c r="B102" s="224">
        <v>1.2516898148148099</v>
      </c>
      <c r="C102" s="304">
        <f>'VO2 Raw '!C102*'VO2-mouse '!C$61/1000</f>
        <v>56.313800000000001</v>
      </c>
      <c r="D102" s="305">
        <f>'VO2 Raw '!D102*'VO2-mouse '!D$61/1000</f>
        <v>60.878</v>
      </c>
      <c r="E102" s="305">
        <f>'VO2 Raw '!E102*'VO2-mouse '!E$61/1000</f>
        <v>71.090999999999994</v>
      </c>
      <c r="F102" s="305">
        <f>'VO2 Raw '!F102*'VO2-mouse '!F$61/1000</f>
        <v>73.101599999999991</v>
      </c>
      <c r="G102" s="305">
        <f>'VO2 Raw '!G102*'VO2-mouse '!G$61/1000</f>
        <v>66.097200000000001</v>
      </c>
      <c r="H102" s="305">
        <f>'VO2 Raw '!H102*'VO2-mouse '!H$61/1000</f>
        <v>45.475000000000001</v>
      </c>
      <c r="I102" s="305">
        <f>'VO2 Raw '!I102*'VO2-mouse '!I$61/1000</f>
        <v>73.507999999999996</v>
      </c>
      <c r="J102" s="305">
        <f>'VO2 Raw '!J102*'VO2-mouse '!J$61/1000</f>
        <v>56.723599999999998</v>
      </c>
      <c r="K102" s="306">
        <f>'VO2 Raw '!K102*'VO2-mouse '!K$61/1000</f>
        <v>40.365299999999998</v>
      </c>
      <c r="L102" s="107">
        <f t="shared" ref="L102:P102" si="89">AVERAGE(C102:C104)</f>
        <v>60.830466666666666</v>
      </c>
      <c r="M102" s="160">
        <f t="shared" si="89"/>
        <v>66.357833333333332</v>
      </c>
      <c r="N102" s="160">
        <f t="shared" si="89"/>
        <v>68.030999999999992</v>
      </c>
      <c r="O102" s="160">
        <f t="shared" si="89"/>
        <v>63.483200000000004</v>
      </c>
      <c r="P102" s="160">
        <f t="shared" si="89"/>
        <v>66.928766666666675</v>
      </c>
      <c r="Q102" s="160">
        <f t="shared" ref="Q102" si="90">AVERAGE(H102:H104)</f>
        <v>43.941333333333326</v>
      </c>
      <c r="R102" s="160">
        <f t="shared" ref="R102" si="91">AVERAGE(I102:I104)</f>
        <v>58.327999999999996</v>
      </c>
      <c r="S102" s="160">
        <f t="shared" ref="S102" si="92">AVERAGE(J102:J104)</f>
        <v>53.606200000000001</v>
      </c>
      <c r="T102" s="160">
        <f t="shared" ref="T102" si="93">AVERAGE(K102:K104)</f>
        <v>49.946066666666667</v>
      </c>
      <c r="U102" s="232">
        <f t="shared" ref="U102" si="94">AVERAGE(L102:T102)</f>
        <v>59.050318518518516</v>
      </c>
      <c r="V102" s="302"/>
      <c r="W102" s="303"/>
      <c r="X102" s="303"/>
      <c r="Y102" s="303"/>
      <c r="Z102" s="303"/>
      <c r="AA102" s="303"/>
      <c r="AB102" s="303"/>
      <c r="AC102" s="303"/>
      <c r="AD102" s="303"/>
      <c r="AE102" s="303"/>
      <c r="AF102" s="303"/>
      <c r="AG102" s="92"/>
      <c r="AH102" s="92"/>
      <c r="AI102" s="92"/>
      <c r="AJ102" s="92"/>
      <c r="AK102" s="92"/>
      <c r="AL102" s="92"/>
      <c r="AM102" s="92"/>
      <c r="AN102" s="92"/>
      <c r="AO102" s="92"/>
      <c r="AP102" s="92"/>
      <c r="AQ102" s="92"/>
      <c r="AR102" s="231"/>
    </row>
    <row r="103" spans="1:44">
      <c r="A103" s="223">
        <v>43724</v>
      </c>
      <c r="B103" s="224">
        <v>1.2655787037037001</v>
      </c>
      <c r="C103" s="304">
        <f>'VO2 Raw '!C103*'VO2-mouse '!C$61/1000</f>
        <v>72.60090000000001</v>
      </c>
      <c r="D103" s="305">
        <f>'VO2 Raw '!D103*'VO2-mouse '!D$61/1000</f>
        <v>76.707499999999996</v>
      </c>
      <c r="E103" s="305">
        <f>'VO2 Raw '!E103*'VO2-mouse '!E$61/1000</f>
        <v>80.513999999999996</v>
      </c>
      <c r="F103" s="305">
        <f>'VO2 Raw '!F103*'VO2-mouse '!F$61/1000</f>
        <v>70.091999999999999</v>
      </c>
      <c r="G103" s="305">
        <f>'VO2 Raw '!G103*'VO2-mouse '!G$61/1000</f>
        <v>69.826899999999995</v>
      </c>
      <c r="H103" s="305">
        <f>'VO2 Raw '!H103*'VO2-mouse '!H$61/1000</f>
        <v>42.200799999999994</v>
      </c>
      <c r="I103" s="305">
        <f>'VO2 Raw '!I103*'VO2-mouse '!I$61/1000</f>
        <v>51.036999999999999</v>
      </c>
      <c r="J103" s="305">
        <f>'VO2 Raw '!J103*'VO2-mouse '!J$61/1000</f>
        <v>54.848800000000004</v>
      </c>
      <c r="K103" s="306">
        <f>'VO2 Raw '!K103*'VO2-mouse '!K$61/1000</f>
        <v>56.341999999999999</v>
      </c>
      <c r="L103" s="107"/>
      <c r="M103" s="160"/>
      <c r="N103" s="160"/>
      <c r="O103" s="160"/>
      <c r="P103" s="160"/>
      <c r="Q103" s="160"/>
      <c r="R103" s="160"/>
      <c r="S103" s="160"/>
      <c r="T103" s="160"/>
      <c r="U103" s="232">
        <f t="shared" ref="U103" si="95">STDEV(L102:T102)/SQRT(COUNT(L102:T102))</f>
        <v>2.7895408052914763</v>
      </c>
      <c r="V103" s="302"/>
      <c r="W103" s="303"/>
      <c r="X103" s="303"/>
      <c r="Y103" s="303"/>
      <c r="Z103" s="303"/>
      <c r="AA103" s="303"/>
      <c r="AB103" s="303"/>
      <c r="AC103" s="303"/>
      <c r="AD103" s="303"/>
      <c r="AE103" s="303"/>
      <c r="AF103" s="303"/>
      <c r="AG103" s="92"/>
      <c r="AH103" s="92"/>
      <c r="AI103" s="92"/>
      <c r="AJ103" s="92"/>
      <c r="AK103" s="92"/>
      <c r="AL103" s="92"/>
      <c r="AM103" s="92"/>
      <c r="AN103" s="92"/>
      <c r="AO103" s="92"/>
      <c r="AP103" s="92"/>
      <c r="AQ103" s="92"/>
      <c r="AR103" s="231"/>
    </row>
    <row r="104" spans="1:44">
      <c r="A104" s="223">
        <v>43724</v>
      </c>
      <c r="B104" s="224">
        <v>1.27946759259259</v>
      </c>
      <c r="C104" s="304">
        <f>'VO2 Raw '!C104*'VO2-mouse '!C$61/1000</f>
        <v>53.576700000000002</v>
      </c>
      <c r="D104" s="305">
        <f>'VO2 Raw '!D104*'VO2-mouse '!D$61/1000</f>
        <v>61.488</v>
      </c>
      <c r="E104" s="305">
        <f>'VO2 Raw '!E104*'VO2-mouse '!E$61/1000</f>
        <v>52.488</v>
      </c>
      <c r="F104" s="305">
        <f>'VO2 Raw '!F104*'VO2-mouse '!F$61/1000</f>
        <v>47.256</v>
      </c>
      <c r="G104" s="305">
        <f>'VO2 Raw '!G104*'VO2-mouse '!G$61/1000</f>
        <v>64.862200000000001</v>
      </c>
      <c r="H104" s="305">
        <f>'VO2 Raw '!H104*'VO2-mouse '!H$61/1000</f>
        <v>44.148199999999996</v>
      </c>
      <c r="I104" s="305">
        <f>'VO2 Raw '!I104*'VO2-mouse '!I$61/1000</f>
        <v>50.439</v>
      </c>
      <c r="J104" s="305">
        <f>'VO2 Raw '!J104*'VO2-mouse '!J$61/1000</f>
        <v>49.246200000000002</v>
      </c>
      <c r="K104" s="306">
        <f>'VO2 Raw '!K104*'VO2-mouse '!K$61/1000</f>
        <v>53.130900000000004</v>
      </c>
      <c r="L104" s="107"/>
      <c r="M104" s="160"/>
      <c r="N104" s="160"/>
      <c r="O104" s="160"/>
      <c r="P104" s="160"/>
      <c r="Q104" s="160"/>
      <c r="R104" s="160"/>
      <c r="S104" s="160"/>
      <c r="T104" s="160"/>
      <c r="U104" s="232"/>
      <c r="V104" s="302"/>
      <c r="W104" s="303"/>
      <c r="X104" s="303"/>
      <c r="Y104" s="303"/>
      <c r="Z104" s="303"/>
      <c r="AA104" s="303"/>
      <c r="AB104" s="303"/>
      <c r="AC104" s="303"/>
      <c r="AD104" s="303"/>
      <c r="AE104" s="303"/>
      <c r="AF104" s="303"/>
      <c r="AG104" s="92"/>
      <c r="AH104" s="92"/>
      <c r="AI104" s="92"/>
      <c r="AJ104" s="92"/>
      <c r="AK104" s="92"/>
      <c r="AL104" s="92"/>
      <c r="AM104" s="92"/>
      <c r="AN104" s="92"/>
      <c r="AO104" s="92"/>
      <c r="AP104" s="92"/>
      <c r="AQ104" s="92"/>
      <c r="AR104" s="231"/>
    </row>
    <row r="105" spans="1:44">
      <c r="A105" s="223">
        <v>43724</v>
      </c>
      <c r="B105" s="224">
        <v>1.29335648148148</v>
      </c>
      <c r="C105" s="304">
        <f>'VO2 Raw '!C105*'VO2-mouse '!C$61/1000</f>
        <v>46.313900000000004</v>
      </c>
      <c r="D105" s="305">
        <f>'VO2 Raw '!D105*'VO2-mouse '!D$61/1000</f>
        <v>42.456000000000003</v>
      </c>
      <c r="E105" s="305">
        <f>'VO2 Raw '!E105*'VO2-mouse '!E$61/1000</f>
        <v>43.415999999999997</v>
      </c>
      <c r="F105" s="305">
        <f>'VO2 Raw '!F105*'VO2-mouse '!F$61/1000</f>
        <v>69.511200000000002</v>
      </c>
      <c r="G105" s="305">
        <f>'VO2 Raw '!G105*'VO2-mouse '!G$61/1000</f>
        <v>55.253900000000002</v>
      </c>
      <c r="H105" s="305">
        <f>'VO2 Raw '!H105*'VO2-mouse '!H$61/1000</f>
        <v>80.827799999999982</v>
      </c>
      <c r="I105" s="305">
        <f>'VO2 Raw '!I105*'VO2-mouse '!I$61/1000</f>
        <v>47.633000000000003</v>
      </c>
      <c r="J105" s="305">
        <f>'VO2 Raw '!J105*'VO2-mouse '!J$61/1000</f>
        <v>88.813199999999995</v>
      </c>
      <c r="K105" s="306">
        <f>'VO2 Raw '!K105*'VO2-mouse '!K$61/1000</f>
        <v>46.905699999999996</v>
      </c>
      <c r="L105" s="107">
        <f t="shared" ref="L105:P105" si="96">AVERAGE(C105:C107)</f>
        <v>60.044566666666675</v>
      </c>
      <c r="M105" s="160">
        <f t="shared" si="96"/>
        <v>53.598666666666666</v>
      </c>
      <c r="N105" s="160">
        <f t="shared" si="96"/>
        <v>58.661999999999999</v>
      </c>
      <c r="O105" s="160">
        <f t="shared" si="96"/>
        <v>68.815999999999988</v>
      </c>
      <c r="P105" s="160">
        <f t="shared" si="96"/>
        <v>55.023366666666668</v>
      </c>
      <c r="Q105" s="160">
        <f t="shared" ref="Q105" si="97">AVERAGE(H105:H107)</f>
        <v>71.126466666666659</v>
      </c>
      <c r="R105" s="160">
        <f t="shared" ref="R105" si="98">AVERAGE(I105:I107)</f>
        <v>51.067666666666668</v>
      </c>
      <c r="S105" s="160">
        <f t="shared" ref="S105" si="99">AVERAGE(J105:J107)</f>
        <v>66.693466666666666</v>
      </c>
      <c r="T105" s="160">
        <f t="shared" ref="T105" si="100">AVERAGE(K105:K107)</f>
        <v>55.186266666666661</v>
      </c>
      <c r="U105" s="232">
        <f t="shared" ref="U105" si="101">AVERAGE(L105:T105)</f>
        <v>60.024274074074079</v>
      </c>
      <c r="V105" s="302"/>
      <c r="W105" s="303"/>
      <c r="X105" s="303"/>
      <c r="Y105" s="303"/>
      <c r="Z105" s="303"/>
      <c r="AA105" s="303"/>
      <c r="AB105" s="303"/>
      <c r="AC105" s="303"/>
      <c r="AD105" s="303"/>
      <c r="AE105" s="303"/>
      <c r="AF105" s="303"/>
      <c r="AG105" s="92"/>
      <c r="AH105" s="92"/>
      <c r="AI105" s="92"/>
      <c r="AJ105" s="92"/>
      <c r="AK105" s="92"/>
      <c r="AL105" s="92"/>
      <c r="AM105" s="92"/>
      <c r="AN105" s="92"/>
      <c r="AO105" s="92"/>
      <c r="AP105" s="92"/>
      <c r="AQ105" s="92"/>
      <c r="AR105" s="231"/>
    </row>
    <row r="106" spans="1:44">
      <c r="A106" s="223">
        <v>43724</v>
      </c>
      <c r="B106" s="224">
        <v>1.3072453703703699</v>
      </c>
      <c r="C106" s="304">
        <f>'VO2 Raw '!C106*'VO2-mouse '!C$61/1000</f>
        <v>64.416700000000006</v>
      </c>
      <c r="D106" s="305">
        <f>'VO2 Raw '!D106*'VO2-mouse '!D$61/1000</f>
        <v>38.521500000000003</v>
      </c>
      <c r="E106" s="305">
        <f>'VO2 Raw '!E106*'VO2-mouse '!E$61/1000</f>
        <v>44.496000000000002</v>
      </c>
      <c r="F106" s="305">
        <f>'VO2 Raw '!F106*'VO2-mouse '!F$61/1000</f>
        <v>47.546399999999991</v>
      </c>
      <c r="G106" s="305">
        <f>'VO2 Raw '!G106*'VO2-mouse '!G$61/1000</f>
        <v>60.860799999999998</v>
      </c>
      <c r="H106" s="305">
        <f>'VO2 Raw '!H106*'VO2-mouse '!H$61/1000</f>
        <v>61.353799999999993</v>
      </c>
      <c r="I106" s="305">
        <f>'VO2 Raw '!I106*'VO2-mouse '!I$61/1000</f>
        <v>42.848999999999997</v>
      </c>
      <c r="J106" s="305">
        <f>'VO2 Raw '!J106*'VO2-mouse '!J$61/1000</f>
        <v>62.936599999999999</v>
      </c>
      <c r="K106" s="306">
        <f>'VO2 Raw '!K106*'VO2-mouse '!K$61/1000</f>
        <v>77.9923</v>
      </c>
      <c r="L106" s="107"/>
      <c r="M106" s="160"/>
      <c r="N106" s="160"/>
      <c r="O106" s="160"/>
      <c r="P106" s="160"/>
      <c r="Q106" s="160"/>
      <c r="R106" s="160"/>
      <c r="S106" s="160"/>
      <c r="T106" s="160"/>
      <c r="U106" s="232">
        <f t="shared" ref="U106" si="102">STDEV(L105:T105)/SQRT(COUNT(L105:T105))</f>
        <v>2.4060458997857146</v>
      </c>
      <c r="V106" s="302"/>
      <c r="W106" s="303"/>
      <c r="X106" s="303"/>
      <c r="Y106" s="303"/>
      <c r="Z106" s="303"/>
      <c r="AA106" s="303"/>
      <c r="AB106" s="303"/>
      <c r="AC106" s="303"/>
      <c r="AD106" s="303"/>
      <c r="AE106" s="303"/>
      <c r="AF106" s="303"/>
      <c r="AG106" s="92"/>
      <c r="AH106" s="92"/>
      <c r="AI106" s="92"/>
      <c r="AJ106" s="92"/>
      <c r="AK106" s="92"/>
      <c r="AL106" s="92"/>
      <c r="AM106" s="92"/>
      <c r="AN106" s="92"/>
      <c r="AO106" s="92"/>
      <c r="AP106" s="92"/>
      <c r="AQ106" s="92"/>
      <c r="AR106" s="231"/>
    </row>
    <row r="107" spans="1:44">
      <c r="A107" s="223">
        <v>43724</v>
      </c>
      <c r="B107" s="224">
        <v>1.3211342592592601</v>
      </c>
      <c r="C107" s="304">
        <f>'VO2 Raw '!C107*'VO2-mouse '!C$61/1000</f>
        <v>69.403100000000009</v>
      </c>
      <c r="D107" s="305">
        <f>'VO2 Raw '!D107*'VO2-mouse '!D$61/1000</f>
        <v>79.8185</v>
      </c>
      <c r="E107" s="305">
        <f>'VO2 Raw '!E107*'VO2-mouse '!E$61/1000</f>
        <v>88.073999999999998</v>
      </c>
      <c r="F107" s="305">
        <f>'VO2 Raw '!F107*'VO2-mouse '!F$61/1000</f>
        <v>89.3904</v>
      </c>
      <c r="G107" s="305">
        <f>'VO2 Raw '!G107*'VO2-mouse '!G$61/1000</f>
        <v>48.955400000000004</v>
      </c>
      <c r="H107" s="305">
        <f>'VO2 Raw '!H107*'VO2-mouse '!H$61/1000</f>
        <v>71.197799999999987</v>
      </c>
      <c r="I107" s="305">
        <f>'VO2 Raw '!I107*'VO2-mouse '!I$61/1000</f>
        <v>62.720999999999997</v>
      </c>
      <c r="J107" s="305">
        <f>'VO2 Raw '!J107*'VO2-mouse '!J$61/1000</f>
        <v>48.330599999999997</v>
      </c>
      <c r="K107" s="306">
        <f>'VO2 Raw '!K107*'VO2-mouse '!K$61/1000</f>
        <v>40.660799999999995</v>
      </c>
      <c r="L107" s="107"/>
      <c r="M107" s="160"/>
      <c r="N107" s="160"/>
      <c r="O107" s="160"/>
      <c r="P107" s="160"/>
      <c r="Q107" s="160"/>
      <c r="R107" s="160"/>
      <c r="S107" s="160"/>
      <c r="T107" s="160"/>
      <c r="U107" s="232"/>
      <c r="V107" s="302"/>
      <c r="W107" s="303"/>
      <c r="X107" s="303"/>
      <c r="Y107" s="303"/>
      <c r="Z107" s="303"/>
      <c r="AA107" s="303"/>
      <c r="AB107" s="303"/>
      <c r="AC107" s="303"/>
      <c r="AD107" s="303"/>
      <c r="AE107" s="303"/>
      <c r="AF107" s="303"/>
      <c r="AG107" s="92"/>
      <c r="AH107" s="92"/>
      <c r="AI107" s="92"/>
      <c r="AJ107" s="92"/>
      <c r="AK107" s="92"/>
      <c r="AL107" s="92"/>
      <c r="AM107" s="92"/>
      <c r="AN107" s="92"/>
      <c r="AO107" s="92"/>
      <c r="AP107" s="92"/>
      <c r="AQ107" s="92"/>
      <c r="AR107" s="231"/>
    </row>
    <row r="108" spans="1:44">
      <c r="A108" s="223">
        <v>43724</v>
      </c>
      <c r="B108" s="224">
        <v>1.33502314814815</v>
      </c>
      <c r="C108" s="304">
        <f>'VO2 Raw '!C108*'VO2-mouse '!C$61/1000</f>
        <v>47.343700000000005</v>
      </c>
      <c r="D108" s="305">
        <f>'VO2 Raw '!D108*'VO2-mouse '!D$61/1000</f>
        <v>76.433000000000007</v>
      </c>
      <c r="E108" s="305">
        <f>'VO2 Raw '!E108*'VO2-mouse '!E$61/1000</f>
        <v>74.25</v>
      </c>
      <c r="F108" s="305">
        <f>'VO2 Raw '!F108*'VO2-mouse '!F$61/1000</f>
        <v>76.243200000000002</v>
      </c>
      <c r="G108" s="305">
        <f>'VO2 Raw '!G108*'VO2-mouse '!G$61/1000</f>
        <v>48.9801</v>
      </c>
      <c r="H108" s="305">
        <f>'VO2 Raw '!H108*'VO2-mouse '!H$61/1000</f>
        <v>46.031399999999991</v>
      </c>
      <c r="I108" s="305">
        <f>'VO2 Raw '!I108*'VO2-mouse '!I$61/1000</f>
        <v>55.061999999999998</v>
      </c>
      <c r="J108" s="305">
        <f>'VO2 Raw '!J108*'VO2-mouse '!J$61/1000</f>
        <v>48.810200000000002</v>
      </c>
      <c r="K108" s="306">
        <f>'VO2 Raw '!K108*'VO2-mouse '!K$61/1000</f>
        <v>50.944199999999995</v>
      </c>
      <c r="L108" s="107">
        <f t="shared" ref="L108:P108" si="103">AVERAGE(C108:C110)</f>
        <v>49.674300000000009</v>
      </c>
      <c r="M108" s="160">
        <f t="shared" si="103"/>
        <v>55.388000000000005</v>
      </c>
      <c r="N108" s="160">
        <f t="shared" si="103"/>
        <v>56.195999999999998</v>
      </c>
      <c r="O108" s="160">
        <f t="shared" si="103"/>
        <v>58.6432</v>
      </c>
      <c r="P108" s="160">
        <f t="shared" si="103"/>
        <v>58.291999999999994</v>
      </c>
      <c r="Q108" s="160">
        <f t="shared" ref="Q108" si="104">AVERAGE(H108:H110)</f>
        <v>52.344399999999986</v>
      </c>
      <c r="R108" s="160">
        <f t="shared" ref="R108" si="105">AVERAGE(I108:I110)</f>
        <v>50.140000000000008</v>
      </c>
      <c r="S108" s="160">
        <f t="shared" ref="S108" si="106">AVERAGE(J108:J110)</f>
        <v>63.830399999999997</v>
      </c>
      <c r="T108" s="160">
        <f t="shared" ref="T108" si="107">AVERAGE(K108:K110)</f>
        <v>47.792200000000001</v>
      </c>
      <c r="U108" s="232">
        <f t="shared" ref="U108" si="108">AVERAGE(L108:T108)</f>
        <v>54.700055555555558</v>
      </c>
      <c r="V108" s="302"/>
      <c r="W108" s="303"/>
      <c r="X108" s="303"/>
      <c r="Y108" s="303"/>
      <c r="Z108" s="303"/>
      <c r="AA108" s="303"/>
      <c r="AB108" s="303"/>
      <c r="AC108" s="303"/>
      <c r="AD108" s="303"/>
      <c r="AE108" s="303"/>
      <c r="AF108" s="303"/>
      <c r="AG108" s="92"/>
      <c r="AH108" s="92"/>
      <c r="AI108" s="92"/>
      <c r="AJ108" s="92"/>
      <c r="AK108" s="92"/>
      <c r="AL108" s="92"/>
      <c r="AM108" s="92"/>
      <c r="AN108" s="92"/>
      <c r="AO108" s="92"/>
      <c r="AP108" s="92"/>
      <c r="AQ108" s="92"/>
      <c r="AR108" s="231"/>
    </row>
    <row r="109" spans="1:44">
      <c r="A109" s="223">
        <v>43724</v>
      </c>
      <c r="B109" s="224">
        <v>1.34891203703704</v>
      </c>
      <c r="C109" s="304">
        <f>'VO2 Raw '!C109*'VO2-mouse '!C$61/1000</f>
        <v>49.322000000000003</v>
      </c>
      <c r="D109" s="305">
        <f>'VO2 Raw '!D109*'VO2-mouse '!D$61/1000</f>
        <v>45.14</v>
      </c>
      <c r="E109" s="305">
        <f>'VO2 Raw '!E109*'VO2-mouse '!E$61/1000</f>
        <v>46.034999999999997</v>
      </c>
      <c r="F109" s="305">
        <f>'VO2 Raw '!F109*'VO2-mouse '!F$61/1000</f>
        <v>50.740799999999993</v>
      </c>
      <c r="G109" s="305">
        <f>'VO2 Raw '!G109*'VO2-mouse '!G$61/1000</f>
        <v>53.080299999999994</v>
      </c>
      <c r="H109" s="305">
        <f>'VO2 Raw '!H109*'VO2-mouse '!H$61/1000</f>
        <v>37.8352</v>
      </c>
      <c r="I109" s="305">
        <f>'VO2 Raw '!I109*'VO2-mouse '!I$61/1000</f>
        <v>49.610999999999997</v>
      </c>
      <c r="J109" s="305">
        <f>'VO2 Raw '!J109*'VO2-mouse '!J$61/1000</f>
        <v>86.763999999999996</v>
      </c>
      <c r="K109" s="306">
        <f>'VO2 Raw '!K109*'VO2-mouse '!K$61/1000</f>
        <v>46.117699999999999</v>
      </c>
      <c r="L109" s="107"/>
      <c r="M109" s="160"/>
      <c r="N109" s="160"/>
      <c r="O109" s="160"/>
      <c r="P109" s="160"/>
      <c r="Q109" s="160"/>
      <c r="R109" s="160"/>
      <c r="S109" s="160"/>
      <c r="T109" s="160"/>
      <c r="U109" s="232">
        <f t="shared" ref="U109" si="109">STDEV(L108:T108)/SQRT(COUNT(L108:T108))</f>
        <v>1.7233876001377748</v>
      </c>
      <c r="V109" s="302"/>
      <c r="W109" s="303"/>
      <c r="X109" s="303"/>
      <c r="Y109" s="303"/>
      <c r="Z109" s="303"/>
      <c r="AA109" s="303"/>
      <c r="AB109" s="303"/>
      <c r="AC109" s="303"/>
      <c r="AD109" s="303"/>
      <c r="AE109" s="303"/>
      <c r="AF109" s="303"/>
      <c r="AG109" s="92"/>
      <c r="AH109" s="92"/>
      <c r="AI109" s="92"/>
      <c r="AJ109" s="92"/>
      <c r="AK109" s="92"/>
      <c r="AL109" s="92"/>
      <c r="AM109" s="92"/>
      <c r="AN109" s="92"/>
      <c r="AO109" s="92"/>
      <c r="AP109" s="92"/>
      <c r="AQ109" s="92"/>
      <c r="AR109" s="231"/>
    </row>
    <row r="110" spans="1:44">
      <c r="A110" s="223">
        <v>43724</v>
      </c>
      <c r="B110" s="224">
        <v>1.3628009259259199</v>
      </c>
      <c r="C110" s="304">
        <f>'VO2 Raw '!C110*'VO2-mouse '!C$61/1000</f>
        <v>52.357200000000006</v>
      </c>
      <c r="D110" s="305">
        <f>'VO2 Raw '!D110*'VO2-mouse '!D$61/1000</f>
        <v>44.591000000000001</v>
      </c>
      <c r="E110" s="305">
        <f>'VO2 Raw '!E110*'VO2-mouse '!E$61/1000</f>
        <v>48.302999999999997</v>
      </c>
      <c r="F110" s="305">
        <f>'VO2 Raw '!F110*'VO2-mouse '!F$61/1000</f>
        <v>48.945599999999999</v>
      </c>
      <c r="G110" s="305">
        <f>'VO2 Raw '!G110*'VO2-mouse '!G$61/1000</f>
        <v>72.815599999999989</v>
      </c>
      <c r="H110" s="305">
        <f>'VO2 Raw '!H110*'VO2-mouse '!H$61/1000</f>
        <v>73.166599999999988</v>
      </c>
      <c r="I110" s="305">
        <f>'VO2 Raw '!I110*'VO2-mouse '!I$61/1000</f>
        <v>45.747</v>
      </c>
      <c r="J110" s="305">
        <f>'VO2 Raw '!J110*'VO2-mouse '!J$61/1000</f>
        <v>55.917000000000002</v>
      </c>
      <c r="K110" s="306">
        <f>'VO2 Raw '!K110*'VO2-mouse '!K$61/1000</f>
        <v>46.314699999999995</v>
      </c>
      <c r="L110" s="107"/>
      <c r="M110" s="160"/>
      <c r="N110" s="160"/>
      <c r="O110" s="160"/>
      <c r="P110" s="160"/>
      <c r="Q110" s="160"/>
      <c r="R110" s="160"/>
      <c r="S110" s="160"/>
      <c r="T110" s="160"/>
      <c r="U110" s="232"/>
      <c r="V110" s="302"/>
      <c r="W110" s="303"/>
      <c r="X110" s="303"/>
      <c r="Y110" s="303"/>
      <c r="Z110" s="303"/>
      <c r="AA110" s="303"/>
      <c r="AB110" s="303"/>
      <c r="AC110" s="303"/>
      <c r="AD110" s="303"/>
      <c r="AE110" s="303"/>
      <c r="AF110" s="303"/>
      <c r="AG110" s="92"/>
      <c r="AH110" s="92"/>
      <c r="AI110" s="92"/>
      <c r="AJ110" s="92"/>
      <c r="AK110" s="92"/>
      <c r="AL110" s="92"/>
      <c r="AM110" s="92"/>
      <c r="AN110" s="92"/>
      <c r="AO110" s="92"/>
      <c r="AP110" s="92"/>
      <c r="AQ110" s="92"/>
      <c r="AR110" s="231"/>
    </row>
    <row r="111" spans="1:44">
      <c r="A111" s="223">
        <v>43724</v>
      </c>
      <c r="B111" s="224">
        <v>1.3766898148148099</v>
      </c>
      <c r="C111" s="304">
        <f>'VO2 Raw '!C111*'VO2-mouse '!C$61/1000</f>
        <v>47.235300000000002</v>
      </c>
      <c r="D111" s="305">
        <f>'VO2 Raw '!D111*'VO2-mouse '!D$61/1000</f>
        <v>45.262</v>
      </c>
      <c r="E111" s="305">
        <f>'VO2 Raw '!E111*'VO2-mouse '!E$61/1000</f>
        <v>82.322999999999993</v>
      </c>
      <c r="F111" s="305">
        <f>'VO2 Raw '!F111*'VO2-mouse '!F$61/1000</f>
        <v>90.525599999999997</v>
      </c>
      <c r="G111" s="305">
        <f>'VO2 Raw '!G111*'VO2-mouse '!G$61/1000</f>
        <v>53.944799999999994</v>
      </c>
      <c r="H111" s="305">
        <f>'VO2 Raw '!H111*'VO2-mouse '!H$61/1000</f>
        <v>71.304799999999986</v>
      </c>
      <c r="I111" s="305">
        <f>'VO2 Raw '!I111*'VO2-mouse '!I$61/1000</f>
        <v>44.16</v>
      </c>
      <c r="J111" s="305">
        <f>'VO2 Raw '!J111*'VO2-mouse '!J$61/1000</f>
        <v>47.480400000000003</v>
      </c>
      <c r="K111" s="306">
        <f>'VO2 Raw '!K111*'VO2-mouse '!K$61/1000</f>
        <v>90.600300000000004</v>
      </c>
      <c r="L111" s="107">
        <f t="shared" ref="L111:P111" si="110">AVERAGE(C111:C113)</f>
        <v>61.544100000000007</v>
      </c>
      <c r="M111" s="160">
        <f t="shared" si="110"/>
        <v>70.373666666666665</v>
      </c>
      <c r="N111" s="160">
        <f t="shared" si="110"/>
        <v>69.759</v>
      </c>
      <c r="O111" s="160">
        <f t="shared" si="110"/>
        <v>83.124800000000008</v>
      </c>
      <c r="P111" s="160">
        <f t="shared" si="110"/>
        <v>74.223500000000001</v>
      </c>
      <c r="Q111" s="160">
        <f t="shared" ref="Q111" si="111">AVERAGE(H111:H113)</f>
        <v>67.267333333333326</v>
      </c>
      <c r="R111" s="160">
        <f t="shared" ref="R111" si="112">AVERAGE(I111:I113)</f>
        <v>70.479666666666674</v>
      </c>
      <c r="S111" s="160">
        <f t="shared" ref="S111" si="113">AVERAGE(J111:J113)</f>
        <v>54.470933333333335</v>
      </c>
      <c r="T111" s="160">
        <f t="shared" ref="T111" si="114">AVERAGE(K111:K113)</f>
        <v>78.622700000000009</v>
      </c>
      <c r="U111" s="232">
        <f t="shared" ref="U111" si="115">AVERAGE(L111:T111)</f>
        <v>69.985077777777775</v>
      </c>
      <c r="V111" s="302"/>
      <c r="W111" s="303"/>
      <c r="X111" s="303"/>
      <c r="Y111" s="303"/>
      <c r="Z111" s="303"/>
      <c r="AA111" s="303"/>
      <c r="AB111" s="303"/>
      <c r="AC111" s="303"/>
      <c r="AD111" s="303"/>
      <c r="AE111" s="303"/>
      <c r="AF111" s="303"/>
      <c r="AG111" s="92"/>
      <c r="AH111" s="92"/>
      <c r="AI111" s="92"/>
      <c r="AJ111" s="92"/>
      <c r="AK111" s="92"/>
      <c r="AL111" s="92"/>
      <c r="AM111" s="92"/>
      <c r="AN111" s="92"/>
      <c r="AO111" s="92"/>
      <c r="AP111" s="92"/>
      <c r="AQ111" s="92"/>
      <c r="AR111" s="231"/>
    </row>
    <row r="112" spans="1:44">
      <c r="A112" s="223">
        <v>43724</v>
      </c>
      <c r="B112" s="224">
        <v>1.3905787037037001</v>
      </c>
      <c r="C112" s="304">
        <f>'VO2 Raw '!C112*'VO2-mouse '!C$61/1000</f>
        <v>63.386900000000004</v>
      </c>
      <c r="D112" s="305">
        <f>'VO2 Raw '!D112*'VO2-mouse '!D$61/1000</f>
        <v>50.782499999999999</v>
      </c>
      <c r="E112" s="305">
        <f>'VO2 Raw '!E112*'VO2-mouse '!E$61/1000</f>
        <v>78.650999999999996</v>
      </c>
      <c r="F112" s="305">
        <f>'VO2 Raw '!F112*'VO2-mouse '!F$61/1000</f>
        <v>104.7024</v>
      </c>
      <c r="G112" s="305">
        <f>'VO2 Raw '!G112*'VO2-mouse '!G$61/1000</f>
        <v>103.27069999999999</v>
      </c>
      <c r="H112" s="305">
        <f>'VO2 Raw '!H112*'VO2-mouse '!H$61/1000</f>
        <v>70.170599999999993</v>
      </c>
      <c r="I112" s="305">
        <f>'VO2 Raw '!I112*'VO2-mouse '!I$61/1000</f>
        <v>96.507999999999996</v>
      </c>
      <c r="J112" s="305">
        <f>'VO2 Raw '!J112*'VO2-mouse '!J$61/1000</f>
        <v>62.587800000000001</v>
      </c>
      <c r="K112" s="306">
        <f>'VO2 Raw '!K112*'VO2-mouse '!K$61/1000</f>
        <v>75.332800000000006</v>
      </c>
      <c r="L112" s="107"/>
      <c r="M112" s="160"/>
      <c r="N112" s="160"/>
      <c r="O112" s="160"/>
      <c r="P112" s="160"/>
      <c r="Q112" s="160"/>
      <c r="R112" s="160"/>
      <c r="S112" s="160"/>
      <c r="T112" s="160"/>
      <c r="U112" s="232">
        <f t="shared" ref="U112" si="116">STDEV(L111:T111)/SQRT(COUNT(L111:T111))</f>
        <v>2.850430498366626</v>
      </c>
      <c r="V112" s="302"/>
      <c r="W112" s="303"/>
      <c r="X112" s="303"/>
      <c r="Y112" s="303"/>
      <c r="Z112" s="303"/>
      <c r="AA112" s="303"/>
      <c r="AB112" s="303"/>
      <c r="AC112" s="303"/>
      <c r="AD112" s="303"/>
      <c r="AE112" s="303"/>
      <c r="AF112" s="303"/>
      <c r="AG112" s="92"/>
      <c r="AH112" s="92"/>
      <c r="AI112" s="92"/>
      <c r="AJ112" s="92"/>
      <c r="AK112" s="92"/>
      <c r="AL112" s="92"/>
      <c r="AM112" s="92"/>
      <c r="AN112" s="92"/>
      <c r="AO112" s="92"/>
      <c r="AP112" s="92"/>
      <c r="AQ112" s="92"/>
      <c r="AR112" s="231"/>
    </row>
    <row r="113" spans="1:44">
      <c r="A113" s="223">
        <v>43724</v>
      </c>
      <c r="B113" s="224">
        <v>1.40446759259259</v>
      </c>
      <c r="C113" s="304">
        <f>'VO2 Raw '!C113*'VO2-mouse '!C$61/1000</f>
        <v>74.010100000000008</v>
      </c>
      <c r="D113" s="305">
        <f>'VO2 Raw '!D113*'VO2-mouse '!D$61/1000</f>
        <v>115.0765</v>
      </c>
      <c r="E113" s="305">
        <f>'VO2 Raw '!E113*'VO2-mouse '!E$61/1000</f>
        <v>48.302999999999997</v>
      </c>
      <c r="F113" s="305">
        <f>'VO2 Raw '!F113*'VO2-mouse '!F$61/1000</f>
        <v>54.146399999999993</v>
      </c>
      <c r="G113" s="305">
        <f>'VO2 Raw '!G113*'VO2-mouse '!G$61/1000</f>
        <v>65.454999999999998</v>
      </c>
      <c r="H113" s="305">
        <f>'VO2 Raw '!H113*'VO2-mouse '!H$61/1000</f>
        <v>60.326599999999999</v>
      </c>
      <c r="I113" s="305">
        <f>'VO2 Raw '!I113*'VO2-mouse '!I$61/1000</f>
        <v>70.771000000000001</v>
      </c>
      <c r="J113" s="305">
        <f>'VO2 Raw '!J113*'VO2-mouse '!J$61/1000</f>
        <v>53.3446</v>
      </c>
      <c r="K113" s="306">
        <f>'VO2 Raw '!K113*'VO2-mouse '!K$61/1000</f>
        <v>69.935000000000002</v>
      </c>
      <c r="L113" s="107"/>
      <c r="M113" s="160"/>
      <c r="N113" s="160"/>
      <c r="O113" s="160"/>
      <c r="P113" s="160"/>
      <c r="Q113" s="160"/>
      <c r="R113" s="160"/>
      <c r="S113" s="160"/>
      <c r="T113" s="160"/>
      <c r="U113" s="232"/>
      <c r="V113" s="302"/>
      <c r="W113" s="303"/>
      <c r="X113" s="303"/>
      <c r="Y113" s="303"/>
      <c r="Z113" s="303"/>
      <c r="AA113" s="303"/>
      <c r="AB113" s="303"/>
      <c r="AC113" s="303"/>
      <c r="AD113" s="303"/>
      <c r="AE113" s="303"/>
      <c r="AF113" s="303"/>
      <c r="AG113" s="92"/>
      <c r="AH113" s="92"/>
      <c r="AI113" s="92"/>
      <c r="AJ113" s="92"/>
      <c r="AK113" s="92"/>
      <c r="AL113" s="92"/>
      <c r="AM113" s="92"/>
      <c r="AN113" s="92"/>
      <c r="AO113" s="92"/>
      <c r="AP113" s="92"/>
      <c r="AQ113" s="92"/>
      <c r="AR113" s="231"/>
    </row>
    <row r="114" spans="1:44">
      <c r="A114" s="223">
        <v>43724</v>
      </c>
      <c r="B114" s="224">
        <v>1.41835648148148</v>
      </c>
      <c r="C114" s="304">
        <f>'VO2 Raw '!C114*'VO2-mouse '!C$61/1000</f>
        <v>65.012900000000002</v>
      </c>
      <c r="D114" s="305">
        <f>'VO2 Raw '!D114*'VO2-mouse '!D$61/1000</f>
        <v>78.842500000000001</v>
      </c>
      <c r="E114" s="305">
        <f>'VO2 Raw '!E114*'VO2-mouse '!E$61/1000</f>
        <v>47.142000000000003</v>
      </c>
      <c r="F114" s="305">
        <f>'VO2 Raw '!F114*'VO2-mouse '!F$61/1000</f>
        <v>86.301599999999993</v>
      </c>
      <c r="G114" s="305">
        <f>'VO2 Raw '!G114*'VO2-mouse '!G$61/1000</f>
        <v>49.523499999999999</v>
      </c>
      <c r="H114" s="305">
        <f>'VO2 Raw '!H114*'VO2-mouse '!H$61/1000</f>
        <v>68.522799999999989</v>
      </c>
      <c r="I114" s="305">
        <f>'VO2 Raw '!I114*'VO2-mouse '!I$61/1000</f>
        <v>51.841999999999999</v>
      </c>
      <c r="J114" s="305">
        <f>'VO2 Raw '!J114*'VO2-mouse '!J$61/1000</f>
        <v>83.275999999999996</v>
      </c>
      <c r="K114" s="306">
        <f>'VO2 Raw '!K114*'VO2-mouse '!K$61/1000</f>
        <v>41.5867</v>
      </c>
      <c r="L114" s="107">
        <f t="shared" ref="L114:P114" si="117">AVERAGE(C114:C116)</f>
        <v>61.155666666666669</v>
      </c>
      <c r="M114" s="160">
        <f t="shared" si="117"/>
        <v>74.186166666666665</v>
      </c>
      <c r="N114" s="160">
        <f t="shared" si="117"/>
        <v>65.016000000000005</v>
      </c>
      <c r="O114" s="160">
        <f t="shared" si="117"/>
        <v>76.8416</v>
      </c>
      <c r="P114" s="160">
        <f t="shared" si="117"/>
        <v>62.491000000000007</v>
      </c>
      <c r="Q114" s="160">
        <f t="shared" ref="Q114" si="118">AVERAGE(H114:H116)</f>
        <v>56.167866666666662</v>
      </c>
      <c r="R114" s="160">
        <f t="shared" ref="R114" si="119">AVERAGE(I114:I116)</f>
        <v>55.774999999999999</v>
      </c>
      <c r="S114" s="160">
        <f t="shared" ref="S114" si="120">AVERAGE(J114:J116)</f>
        <v>60.124400000000001</v>
      </c>
      <c r="T114" s="160">
        <f t="shared" ref="T114" si="121">AVERAGE(K114:K116)</f>
        <v>53.255666666666663</v>
      </c>
      <c r="U114" s="232">
        <f t="shared" ref="U114" si="122">AVERAGE(L114:T114)</f>
        <v>62.779262962962953</v>
      </c>
      <c r="V114" s="302"/>
      <c r="W114" s="303"/>
      <c r="X114" s="303"/>
      <c r="Y114" s="303"/>
      <c r="Z114" s="303"/>
      <c r="AA114" s="303"/>
      <c r="AB114" s="303"/>
      <c r="AC114" s="303"/>
      <c r="AD114" s="303"/>
      <c r="AE114" s="303"/>
      <c r="AF114" s="303"/>
      <c r="AG114" s="92"/>
      <c r="AH114" s="92"/>
      <c r="AI114" s="92"/>
      <c r="AJ114" s="92"/>
      <c r="AK114" s="92"/>
      <c r="AL114" s="92"/>
      <c r="AM114" s="92"/>
      <c r="AN114" s="92"/>
      <c r="AO114" s="92"/>
      <c r="AP114" s="92"/>
      <c r="AQ114" s="92"/>
      <c r="AR114" s="231"/>
    </row>
    <row r="115" spans="1:44">
      <c r="A115" s="223">
        <v>43724</v>
      </c>
      <c r="B115" s="224">
        <v>1.4322453703703699</v>
      </c>
      <c r="C115" s="304">
        <f>'VO2 Raw '!C115*'VO2-mouse '!C$61/1000</f>
        <v>58.1295</v>
      </c>
      <c r="D115" s="305">
        <f>'VO2 Raw '!D115*'VO2-mouse '!D$61/1000</f>
        <v>81.526499999999999</v>
      </c>
      <c r="E115" s="305">
        <f>'VO2 Raw '!E115*'VO2-mouse '!E$61/1000</f>
        <v>79.433999999999997</v>
      </c>
      <c r="F115" s="305">
        <f>'VO2 Raw '!F115*'VO2-mouse '!F$61/1000</f>
        <v>49.711199999999998</v>
      </c>
      <c r="G115" s="305">
        <f>'VO2 Raw '!G115*'VO2-mouse '!G$61/1000</f>
        <v>67.3322</v>
      </c>
      <c r="H115" s="305">
        <f>'VO2 Raw '!H115*'VO2-mouse '!H$61/1000</f>
        <v>54.698399999999992</v>
      </c>
      <c r="I115" s="305">
        <f>'VO2 Raw '!I115*'VO2-mouse '!I$61/1000</f>
        <v>64.308000000000007</v>
      </c>
      <c r="J115" s="305">
        <f>'VO2 Raw '!J115*'VO2-mouse '!J$61/1000</f>
        <v>48.461400000000005</v>
      </c>
      <c r="K115" s="306">
        <f>'VO2 Raw '!K115*'VO2-mouse '!K$61/1000</f>
        <v>74.465999999999994</v>
      </c>
      <c r="L115" s="107"/>
      <c r="M115" s="160"/>
      <c r="N115" s="160"/>
      <c r="O115" s="160"/>
      <c r="P115" s="160"/>
      <c r="Q115" s="160"/>
      <c r="R115" s="160"/>
      <c r="S115" s="160"/>
      <c r="T115" s="160"/>
      <c r="U115" s="232">
        <f t="shared" ref="U115" si="123">STDEV(L114:T114)/SQRT(COUNT(L114:T114))</f>
        <v>2.7031524099413988</v>
      </c>
      <c r="V115" s="302"/>
      <c r="W115" s="303"/>
      <c r="X115" s="303"/>
      <c r="Y115" s="303"/>
      <c r="Z115" s="303"/>
      <c r="AA115" s="303"/>
      <c r="AB115" s="303"/>
      <c r="AC115" s="303"/>
      <c r="AD115" s="303"/>
      <c r="AE115" s="303"/>
      <c r="AF115" s="303"/>
      <c r="AG115" s="92"/>
      <c r="AH115" s="92"/>
      <c r="AI115" s="92"/>
      <c r="AJ115" s="92"/>
      <c r="AK115" s="92"/>
      <c r="AL115" s="92"/>
      <c r="AM115" s="92"/>
      <c r="AN115" s="92"/>
      <c r="AO115" s="92"/>
      <c r="AP115" s="92"/>
      <c r="AQ115" s="92"/>
      <c r="AR115" s="231"/>
    </row>
    <row r="116" spans="1:44">
      <c r="A116" s="223">
        <v>43724</v>
      </c>
      <c r="B116" s="224">
        <v>1.4461342592592601</v>
      </c>
      <c r="C116" s="304">
        <f>'VO2 Raw '!C116*'VO2-mouse '!C$61/1000</f>
        <v>60.324600000000004</v>
      </c>
      <c r="D116" s="305">
        <f>'VO2 Raw '!D116*'VO2-mouse '!D$61/1000</f>
        <v>62.189500000000002</v>
      </c>
      <c r="E116" s="305">
        <f>'VO2 Raw '!E116*'VO2-mouse '!E$61/1000</f>
        <v>68.471999999999994</v>
      </c>
      <c r="F116" s="305">
        <f>'VO2 Raw '!F116*'VO2-mouse '!F$61/1000</f>
        <v>94.512</v>
      </c>
      <c r="G116" s="305">
        <f>'VO2 Raw '!G116*'VO2-mouse '!G$61/1000</f>
        <v>70.6173</v>
      </c>
      <c r="H116" s="305">
        <f>'VO2 Raw '!H116*'VO2-mouse '!H$61/1000</f>
        <v>45.282399999999996</v>
      </c>
      <c r="I116" s="305">
        <f>'VO2 Raw '!I116*'VO2-mouse '!I$61/1000</f>
        <v>51.174999999999997</v>
      </c>
      <c r="J116" s="305">
        <f>'VO2 Raw '!J116*'VO2-mouse '!J$61/1000</f>
        <v>48.635800000000003</v>
      </c>
      <c r="K116" s="306">
        <f>'VO2 Raw '!K116*'VO2-mouse '!K$61/1000</f>
        <v>43.714299999999994</v>
      </c>
      <c r="L116" s="107"/>
      <c r="M116" s="160"/>
      <c r="N116" s="160"/>
      <c r="O116" s="160"/>
      <c r="P116" s="160"/>
      <c r="Q116" s="160"/>
      <c r="R116" s="160"/>
      <c r="S116" s="160"/>
      <c r="T116" s="160"/>
      <c r="U116" s="232"/>
      <c r="V116" s="302"/>
      <c r="W116" s="303"/>
      <c r="X116" s="303"/>
      <c r="Y116" s="303"/>
      <c r="Z116" s="303"/>
      <c r="AA116" s="303"/>
      <c r="AB116" s="303"/>
      <c r="AC116" s="303"/>
      <c r="AD116" s="303"/>
      <c r="AE116" s="303"/>
      <c r="AF116" s="303"/>
      <c r="AG116" s="92"/>
      <c r="AH116" s="92"/>
      <c r="AI116" s="92"/>
      <c r="AJ116" s="92"/>
      <c r="AK116" s="92"/>
      <c r="AL116" s="92"/>
      <c r="AM116" s="92"/>
      <c r="AN116" s="92"/>
      <c r="AO116" s="92"/>
      <c r="AP116" s="92"/>
      <c r="AQ116" s="92"/>
      <c r="AR116" s="231"/>
    </row>
    <row r="117" spans="1:44">
      <c r="A117" s="223">
        <v>43724</v>
      </c>
      <c r="B117" s="224">
        <v>1.46002314814815</v>
      </c>
      <c r="C117" s="304">
        <f>'VO2 Raw '!C117*'VO2-mouse '!C$61/1000</f>
        <v>51.49</v>
      </c>
      <c r="D117" s="305">
        <f>'VO2 Raw '!D117*'VO2-mouse '!D$61/1000</f>
        <v>57.6755</v>
      </c>
      <c r="E117" s="305">
        <f>'VO2 Raw '!E117*'VO2-mouse '!E$61/1000</f>
        <v>47.600999999999999</v>
      </c>
      <c r="F117" s="305">
        <f>'VO2 Raw '!F117*'VO2-mouse '!F$61/1000</f>
        <v>75.028800000000004</v>
      </c>
      <c r="G117" s="305">
        <f>'VO2 Raw '!G117*'VO2-mouse '!G$61/1000</f>
        <v>43.743699999999997</v>
      </c>
      <c r="H117" s="305">
        <f>'VO2 Raw '!H117*'VO2-mouse '!H$61/1000</f>
        <v>64.841999999999999</v>
      </c>
      <c r="I117" s="305">
        <f>'VO2 Raw '!I117*'VO2-mouse '!I$61/1000</f>
        <v>44.62</v>
      </c>
      <c r="J117" s="305">
        <f>'VO2 Raw '!J117*'VO2-mouse '!J$61/1000</f>
        <v>51.055599999999998</v>
      </c>
      <c r="K117" s="306">
        <f>'VO2 Raw '!K117*'VO2-mouse '!K$61/1000</f>
        <v>43.734000000000002</v>
      </c>
      <c r="L117" s="107">
        <f t="shared" ref="L117:P117" si="124">AVERAGE(C117:C119)</f>
        <v>58.554066666666671</v>
      </c>
      <c r="M117" s="160">
        <f t="shared" si="124"/>
        <v>48.057833333333328</v>
      </c>
      <c r="N117" s="160">
        <f t="shared" si="124"/>
        <v>47.960999999999991</v>
      </c>
      <c r="O117" s="160">
        <f t="shared" si="124"/>
        <v>59.2592</v>
      </c>
      <c r="P117" s="160">
        <f t="shared" si="124"/>
        <v>53.977733333333333</v>
      </c>
      <c r="Q117" s="160">
        <f t="shared" ref="Q117" si="125">AVERAGE(H117:H119)</f>
        <v>54.106333333333332</v>
      </c>
      <c r="R117" s="160">
        <f t="shared" ref="R117" si="126">AVERAGE(I117:I119)</f>
        <v>51.036999999999999</v>
      </c>
      <c r="S117" s="160">
        <f t="shared" ref="S117" si="127">AVERAGE(J117:J119)</f>
        <v>62.573266666666676</v>
      </c>
      <c r="T117" s="160">
        <f t="shared" ref="T117" si="128">AVERAGE(K117:K119)</f>
        <v>53.006133333333331</v>
      </c>
      <c r="U117" s="232">
        <f t="shared" ref="U117" si="129">AVERAGE(L117:T117)</f>
        <v>54.281396296296286</v>
      </c>
      <c r="V117" s="302"/>
      <c r="W117" s="303"/>
      <c r="X117" s="303"/>
      <c r="Y117" s="303"/>
      <c r="Z117" s="303"/>
      <c r="AA117" s="303"/>
      <c r="AB117" s="303"/>
      <c r="AC117" s="303"/>
      <c r="AD117" s="303"/>
      <c r="AE117" s="303"/>
      <c r="AF117" s="303"/>
      <c r="AG117" s="92"/>
      <c r="AH117" s="92"/>
      <c r="AI117" s="92"/>
      <c r="AJ117" s="92"/>
      <c r="AK117" s="92"/>
      <c r="AL117" s="92"/>
      <c r="AM117" s="92"/>
      <c r="AN117" s="92"/>
      <c r="AO117" s="92"/>
      <c r="AP117" s="92"/>
      <c r="AQ117" s="92"/>
      <c r="AR117" s="231"/>
    </row>
    <row r="118" spans="1:44">
      <c r="A118" s="223">
        <v>43724</v>
      </c>
      <c r="B118" s="224">
        <v>1.47391203703703</v>
      </c>
      <c r="C118" s="304">
        <f>'VO2 Raw '!C118*'VO2-mouse '!C$61/1000</f>
        <v>51.354500000000002</v>
      </c>
      <c r="D118" s="305">
        <f>'VO2 Raw '!D118*'VO2-mouse '!D$61/1000</f>
        <v>45.994</v>
      </c>
      <c r="E118" s="305">
        <f>'VO2 Raw '!E118*'VO2-mouse '!E$61/1000</f>
        <v>49.652999999999999</v>
      </c>
      <c r="F118" s="305">
        <f>'VO2 Raw '!F118*'VO2-mouse '!F$61/1000</f>
        <v>48.523199999999996</v>
      </c>
      <c r="G118" s="305">
        <f>'VO2 Raw '!G118*'VO2-mouse '!G$61/1000</f>
        <v>53.598999999999997</v>
      </c>
      <c r="H118" s="305">
        <f>'VO2 Raw '!H118*'VO2-mouse '!H$61/1000</f>
        <v>51.873599999999996</v>
      </c>
      <c r="I118" s="305">
        <f>'VO2 Raw '!I118*'VO2-mouse '!I$61/1000</f>
        <v>59.707999999999998</v>
      </c>
      <c r="J118" s="305">
        <f>'VO2 Raw '!J118*'VO2-mouse '!J$61/1000</f>
        <v>54.369200000000006</v>
      </c>
      <c r="K118" s="306">
        <f>'VO2 Raw '!K118*'VO2-mouse '!K$61/1000</f>
        <v>49.230299999999993</v>
      </c>
      <c r="L118" s="107"/>
      <c r="M118" s="160"/>
      <c r="N118" s="160"/>
      <c r="O118" s="160"/>
      <c r="P118" s="160"/>
      <c r="Q118" s="160"/>
      <c r="R118" s="160"/>
      <c r="S118" s="160"/>
      <c r="T118" s="160"/>
      <c r="U118" s="232">
        <f t="shared" ref="U118" si="130">STDEV(L117:T117)/SQRT(COUNT(L117:T117))</f>
        <v>1.678064206036713</v>
      </c>
      <c r="V118" s="302"/>
      <c r="W118" s="303"/>
      <c r="X118" s="303"/>
      <c r="Y118" s="303"/>
      <c r="Z118" s="303"/>
      <c r="AA118" s="303"/>
      <c r="AB118" s="303"/>
      <c r="AC118" s="303"/>
      <c r="AD118" s="303"/>
      <c r="AE118" s="303"/>
      <c r="AF118" s="303"/>
      <c r="AG118" s="92"/>
      <c r="AH118" s="92"/>
      <c r="AI118" s="92"/>
      <c r="AJ118" s="92"/>
      <c r="AK118" s="92"/>
      <c r="AL118" s="92"/>
      <c r="AM118" s="92"/>
      <c r="AN118" s="92"/>
      <c r="AO118" s="92"/>
      <c r="AP118" s="92"/>
      <c r="AQ118" s="92"/>
      <c r="AR118" s="231"/>
    </row>
    <row r="119" spans="1:44">
      <c r="A119" s="223">
        <v>43724</v>
      </c>
      <c r="B119" s="224">
        <v>1.4878009259259199</v>
      </c>
      <c r="C119" s="304">
        <f>'VO2 Raw '!C119*'VO2-mouse '!C$61/1000</f>
        <v>72.817700000000002</v>
      </c>
      <c r="D119" s="305">
        <f>'VO2 Raw '!D119*'VO2-mouse '!D$61/1000</f>
        <v>40.503999999999998</v>
      </c>
      <c r="E119" s="305">
        <f>'VO2 Raw '!E119*'VO2-mouse '!E$61/1000</f>
        <v>46.628999999999998</v>
      </c>
      <c r="F119" s="305">
        <f>'VO2 Raw '!F119*'VO2-mouse '!F$61/1000</f>
        <v>54.2256</v>
      </c>
      <c r="G119" s="305">
        <f>'VO2 Raw '!G119*'VO2-mouse '!G$61/1000</f>
        <v>64.590500000000006</v>
      </c>
      <c r="H119" s="305">
        <f>'VO2 Raw '!H119*'VO2-mouse '!H$61/1000</f>
        <v>45.603399999999993</v>
      </c>
      <c r="I119" s="305">
        <f>'VO2 Raw '!I119*'VO2-mouse '!I$61/1000</f>
        <v>48.783000000000001</v>
      </c>
      <c r="J119" s="305">
        <f>'VO2 Raw '!J119*'VO2-mouse '!J$61/1000</f>
        <v>82.295000000000002</v>
      </c>
      <c r="K119" s="306">
        <f>'VO2 Raw '!K119*'VO2-mouse '!K$61/1000</f>
        <v>66.054099999999991</v>
      </c>
      <c r="L119" s="107"/>
      <c r="M119" s="160"/>
      <c r="N119" s="160"/>
      <c r="O119" s="160"/>
      <c r="P119" s="160"/>
      <c r="Q119" s="160"/>
      <c r="R119" s="160"/>
      <c r="S119" s="160"/>
      <c r="T119" s="160"/>
      <c r="U119" s="232"/>
      <c r="V119" s="302"/>
      <c r="W119" s="303"/>
      <c r="X119" s="303"/>
      <c r="Y119" s="303"/>
      <c r="Z119" s="303"/>
      <c r="AA119" s="303"/>
      <c r="AB119" s="303"/>
      <c r="AC119" s="303"/>
      <c r="AD119" s="303"/>
      <c r="AE119" s="303"/>
      <c r="AF119" s="303"/>
      <c r="AG119" s="92"/>
      <c r="AH119" s="92"/>
      <c r="AI119" s="92"/>
      <c r="AJ119" s="92"/>
      <c r="AK119" s="92"/>
      <c r="AL119" s="92"/>
      <c r="AM119" s="92"/>
      <c r="AN119" s="92"/>
      <c r="AO119" s="92"/>
      <c r="AP119" s="92"/>
      <c r="AQ119" s="92"/>
      <c r="AR119" s="231"/>
    </row>
    <row r="120" spans="1:44">
      <c r="A120" s="223">
        <v>43724</v>
      </c>
      <c r="B120" s="224">
        <v>1.5016898148148099</v>
      </c>
      <c r="C120" s="304">
        <f>'VO2 Raw '!C120*'VO2-mouse '!C$61/1000</f>
        <v>73.305499999999995</v>
      </c>
      <c r="D120" s="305">
        <f>'VO2 Raw '!D120*'VO2-mouse '!D$61/1000</f>
        <v>82.105999999999995</v>
      </c>
      <c r="E120" s="305">
        <f>'VO2 Raw '!E120*'VO2-mouse '!E$61/1000</f>
        <v>86.075999999999993</v>
      </c>
      <c r="F120" s="305">
        <f>'VO2 Raw '!F120*'VO2-mouse '!F$61/1000</f>
        <v>56.575199999999995</v>
      </c>
      <c r="G120" s="305">
        <f>'VO2 Raw '!G120*'VO2-mouse '!G$61/1000</f>
        <v>49.301199999999994</v>
      </c>
      <c r="H120" s="305">
        <f>'VO2 Raw '!H120*'VO2-mouse '!H$61/1000</f>
        <v>64.371200000000002</v>
      </c>
      <c r="I120" s="305">
        <f>'VO2 Raw '!I120*'VO2-mouse '!I$61/1000</f>
        <v>45.448</v>
      </c>
      <c r="J120" s="305">
        <f>'VO2 Raw '!J120*'VO2-mouse '!J$61/1000</f>
        <v>45.104200000000006</v>
      </c>
      <c r="K120" s="306">
        <f>'VO2 Raw '!K120*'VO2-mouse '!K$61/1000</f>
        <v>73.343099999999993</v>
      </c>
      <c r="L120" s="107">
        <f t="shared" ref="L120:P120" si="131">AVERAGE(C120:C122)</f>
        <v>78.228666666666669</v>
      </c>
      <c r="M120" s="160">
        <f t="shared" si="131"/>
        <v>58.061833333333333</v>
      </c>
      <c r="N120" s="160">
        <f t="shared" si="131"/>
        <v>59.895000000000003</v>
      </c>
      <c r="O120" s="160">
        <f t="shared" si="131"/>
        <v>64.363199999999992</v>
      </c>
      <c r="P120" s="160">
        <f t="shared" si="131"/>
        <v>51.721799999999995</v>
      </c>
      <c r="Q120" s="160">
        <f t="shared" ref="Q120" si="132">AVERAGE(H120:H122)</f>
        <v>58.136666666666663</v>
      </c>
      <c r="R120" s="160">
        <f t="shared" ref="R120" si="133">AVERAGE(I120:I122)</f>
        <v>56.411333333333339</v>
      </c>
      <c r="S120" s="160">
        <f t="shared" ref="S120" si="134">AVERAGE(J120:J122)</f>
        <v>48.781133333333344</v>
      </c>
      <c r="T120" s="160">
        <f t="shared" ref="T120" si="135">AVERAGE(K120:K122)</f>
        <v>55.462066666666665</v>
      </c>
      <c r="U120" s="232">
        <f t="shared" ref="U120" si="136">AVERAGE(L120:T120)</f>
        <v>59.006855555555553</v>
      </c>
      <c r="V120" s="302"/>
      <c r="W120" s="303"/>
      <c r="X120" s="303"/>
      <c r="Y120" s="303"/>
      <c r="Z120" s="303"/>
      <c r="AA120" s="303"/>
      <c r="AB120" s="303"/>
      <c r="AC120" s="303"/>
      <c r="AD120" s="303"/>
      <c r="AE120" s="303"/>
      <c r="AF120" s="303"/>
      <c r="AG120" s="92"/>
      <c r="AH120" s="92"/>
      <c r="AI120" s="92"/>
      <c r="AJ120" s="92"/>
      <c r="AK120" s="92"/>
      <c r="AL120" s="92"/>
      <c r="AM120" s="92"/>
      <c r="AN120" s="92"/>
      <c r="AO120" s="92"/>
      <c r="AP120" s="92"/>
      <c r="AQ120" s="92"/>
      <c r="AR120" s="231"/>
    </row>
    <row r="121" spans="1:44">
      <c r="A121" s="223">
        <v>43724</v>
      </c>
      <c r="B121" s="224">
        <v>1.5155787037037001</v>
      </c>
      <c r="C121" s="304">
        <f>'VO2 Raw '!C121*'VO2-mouse '!C$61/1000</f>
        <v>82.085900000000009</v>
      </c>
      <c r="D121" s="305">
        <f>'VO2 Raw '!D121*'VO2-mouse '!D$61/1000</f>
        <v>45.201000000000001</v>
      </c>
      <c r="E121" s="305">
        <f>'VO2 Raw '!E121*'VO2-mouse '!E$61/1000</f>
        <v>44.631</v>
      </c>
      <c r="F121" s="305">
        <f>'VO2 Raw '!F121*'VO2-mouse '!F$61/1000</f>
        <v>59.347199999999994</v>
      </c>
      <c r="G121" s="305">
        <f>'VO2 Raw '!G121*'VO2-mouse '!G$61/1000</f>
        <v>49.770499999999998</v>
      </c>
      <c r="H121" s="305">
        <f>'VO2 Raw '!H121*'VO2-mouse '!H$61/1000</f>
        <v>66.596799999999988</v>
      </c>
      <c r="I121" s="305">
        <f>'VO2 Raw '!I121*'VO2-mouse '!I$61/1000</f>
        <v>75.256</v>
      </c>
      <c r="J121" s="305">
        <f>'VO2 Raw '!J121*'VO2-mouse '!J$61/1000</f>
        <v>51.993000000000002</v>
      </c>
      <c r="K121" s="306">
        <f>'VO2 Raw '!K121*'VO2-mouse '!K$61/1000</f>
        <v>45.546399999999998</v>
      </c>
      <c r="L121" s="107"/>
      <c r="M121" s="160"/>
      <c r="N121" s="160"/>
      <c r="O121" s="160"/>
      <c r="P121" s="160"/>
      <c r="Q121" s="160"/>
      <c r="R121" s="160"/>
      <c r="S121" s="160"/>
      <c r="T121" s="160"/>
      <c r="U121" s="232">
        <f t="shared" ref="U121" si="137">STDEV(L120:T120)/SQRT(COUNT(L120:T120))</f>
        <v>2.832223404515696</v>
      </c>
      <c r="V121" s="302"/>
      <c r="W121" s="303"/>
      <c r="X121" s="303"/>
      <c r="Y121" s="303"/>
      <c r="Z121" s="303"/>
      <c r="AA121" s="303"/>
      <c r="AB121" s="303"/>
      <c r="AC121" s="303"/>
      <c r="AD121" s="303"/>
      <c r="AE121" s="303"/>
      <c r="AF121" s="303"/>
      <c r="AG121" s="92"/>
      <c r="AH121" s="92"/>
      <c r="AI121" s="92"/>
      <c r="AJ121" s="92"/>
      <c r="AK121" s="92"/>
      <c r="AL121" s="92"/>
      <c r="AM121" s="92"/>
      <c r="AN121" s="92"/>
      <c r="AO121" s="92"/>
      <c r="AP121" s="92"/>
      <c r="AQ121" s="92"/>
      <c r="AR121" s="231"/>
    </row>
    <row r="122" spans="1:44">
      <c r="A122" s="223">
        <v>43724</v>
      </c>
      <c r="B122" s="224">
        <v>1.52946759259259</v>
      </c>
      <c r="C122" s="304">
        <f>'VO2 Raw '!C122*'VO2-mouse '!C$61/1000</f>
        <v>79.294600000000003</v>
      </c>
      <c r="D122" s="305">
        <f>'VO2 Raw '!D122*'VO2-mouse '!D$61/1000</f>
        <v>46.878500000000003</v>
      </c>
      <c r="E122" s="305">
        <f>'VO2 Raw '!E122*'VO2-mouse '!E$61/1000</f>
        <v>48.978000000000002</v>
      </c>
      <c r="F122" s="305">
        <f>'VO2 Raw '!F122*'VO2-mouse '!F$61/1000</f>
        <v>77.167199999999994</v>
      </c>
      <c r="G122" s="305">
        <f>'VO2 Raw '!G122*'VO2-mouse '!G$61/1000</f>
        <v>56.093699999999998</v>
      </c>
      <c r="H122" s="305">
        <f>'VO2 Raw '!H122*'VO2-mouse '!H$61/1000</f>
        <v>43.442</v>
      </c>
      <c r="I122" s="305">
        <f>'VO2 Raw '!I122*'VO2-mouse '!I$61/1000</f>
        <v>48.53</v>
      </c>
      <c r="J122" s="305">
        <f>'VO2 Raw '!J122*'VO2-mouse '!J$61/1000</f>
        <v>49.246200000000002</v>
      </c>
      <c r="K122" s="306">
        <f>'VO2 Raw '!K122*'VO2-mouse '!K$61/1000</f>
        <v>47.496699999999997</v>
      </c>
      <c r="L122" s="107"/>
      <c r="M122" s="160"/>
      <c r="N122" s="160"/>
      <c r="O122" s="160"/>
      <c r="P122" s="160"/>
      <c r="Q122" s="160"/>
      <c r="R122" s="160"/>
      <c r="S122" s="160"/>
      <c r="T122" s="160"/>
      <c r="U122" s="232"/>
      <c r="V122" s="302"/>
      <c r="W122" s="303"/>
      <c r="X122" s="303"/>
      <c r="Y122" s="303"/>
      <c r="Z122" s="303"/>
      <c r="AA122" s="303"/>
      <c r="AB122" s="303"/>
      <c r="AC122" s="303"/>
      <c r="AD122" s="303"/>
      <c r="AE122" s="303"/>
      <c r="AF122" s="303"/>
      <c r="AG122" s="92"/>
      <c r="AH122" s="92"/>
      <c r="AI122" s="92"/>
      <c r="AJ122" s="92"/>
      <c r="AK122" s="92"/>
      <c r="AL122" s="92"/>
      <c r="AM122" s="92"/>
      <c r="AN122" s="92"/>
      <c r="AO122" s="92"/>
      <c r="AP122" s="92"/>
      <c r="AQ122" s="92"/>
      <c r="AR122" s="231"/>
    </row>
    <row r="123" spans="1:44">
      <c r="A123" s="223">
        <v>43724</v>
      </c>
      <c r="B123" s="224">
        <v>1.54335648148148</v>
      </c>
      <c r="C123" s="304">
        <f>'VO2 Raw '!C123*'VO2-mouse '!C$61/1000</f>
        <v>65.554900000000004</v>
      </c>
      <c r="D123" s="305">
        <f>'VO2 Raw '!D123*'VO2-mouse '!D$61/1000</f>
        <v>52.704000000000001</v>
      </c>
      <c r="E123" s="305">
        <f>'VO2 Raw '!E123*'VO2-mouse '!E$61/1000</f>
        <v>52.460999999999999</v>
      </c>
      <c r="F123" s="305">
        <f>'VO2 Raw '!F123*'VO2-mouse '!F$61/1000</f>
        <v>52.351199999999999</v>
      </c>
      <c r="G123" s="305">
        <f>'VO2 Raw '!G123*'VO2-mouse '!G$61/1000</f>
        <v>53.080299999999994</v>
      </c>
      <c r="H123" s="305">
        <f>'VO2 Raw '!H123*'VO2-mouse '!H$61/1000</f>
        <v>59.449199999999998</v>
      </c>
      <c r="I123" s="305">
        <f>'VO2 Raw '!I123*'VO2-mouse '!I$61/1000</f>
        <v>40.963000000000001</v>
      </c>
      <c r="J123" s="305">
        <f>'VO2 Raw '!J123*'VO2-mouse '!J$61/1000</f>
        <v>80.441999999999993</v>
      </c>
      <c r="K123" s="306">
        <f>'VO2 Raw '!K123*'VO2-mouse '!K$61/1000</f>
        <v>49.722799999999992</v>
      </c>
      <c r="L123" s="107">
        <f t="shared" ref="L123:P123" si="138">AVERAGE(C123:C125)</f>
        <v>58.554066666666671</v>
      </c>
      <c r="M123" s="160">
        <f t="shared" si="138"/>
        <v>68.57416666666667</v>
      </c>
      <c r="N123" s="160">
        <f t="shared" si="138"/>
        <v>67.572000000000003</v>
      </c>
      <c r="O123" s="160">
        <f t="shared" si="138"/>
        <v>62.365600000000001</v>
      </c>
      <c r="P123" s="160">
        <f t="shared" si="138"/>
        <v>53.928333333333335</v>
      </c>
      <c r="Q123" s="160">
        <f t="shared" ref="Q123" si="139">AVERAGE(H123:H125)</f>
        <v>51.595399999999991</v>
      </c>
      <c r="R123" s="160">
        <f t="shared" ref="R123" si="140">AVERAGE(I123:I125)</f>
        <v>47.533333333333339</v>
      </c>
      <c r="S123" s="160">
        <f t="shared" ref="S123" si="141">AVERAGE(J123:J125)</f>
        <v>61.505066666666664</v>
      </c>
      <c r="T123" s="160">
        <f t="shared" ref="T123" si="142">AVERAGE(K123:K125)</f>
        <v>44.80436666666666</v>
      </c>
      <c r="U123" s="232">
        <f t="shared" ref="U123" si="143">AVERAGE(L123:T123)</f>
        <v>57.381370370370369</v>
      </c>
      <c r="V123" s="302"/>
      <c r="W123" s="303"/>
      <c r="X123" s="303"/>
      <c r="Y123" s="303"/>
      <c r="Z123" s="303"/>
      <c r="AA123" s="303"/>
      <c r="AB123" s="303"/>
      <c r="AC123" s="303"/>
      <c r="AD123" s="303"/>
      <c r="AE123" s="303"/>
      <c r="AF123" s="303"/>
      <c r="AG123" s="92"/>
      <c r="AH123" s="92"/>
      <c r="AI123" s="92"/>
      <c r="AJ123" s="92"/>
      <c r="AK123" s="92"/>
      <c r="AL123" s="92"/>
      <c r="AM123" s="92"/>
      <c r="AN123" s="92"/>
      <c r="AO123" s="92"/>
      <c r="AP123" s="92"/>
      <c r="AQ123" s="92"/>
      <c r="AR123" s="231"/>
    </row>
    <row r="124" spans="1:44">
      <c r="A124" s="223">
        <v>43724</v>
      </c>
      <c r="B124" s="224">
        <v>1.5572453703703699</v>
      </c>
      <c r="C124" s="304">
        <f>'VO2 Raw '!C124*'VO2-mouse '!C$61/1000</f>
        <v>55.988600000000005</v>
      </c>
      <c r="D124" s="305">
        <f>'VO2 Raw '!D124*'VO2-mouse '!D$61/1000</f>
        <v>60.573</v>
      </c>
      <c r="E124" s="305">
        <f>'VO2 Raw '!E124*'VO2-mouse '!E$61/1000</f>
        <v>78.813000000000002</v>
      </c>
      <c r="F124" s="305">
        <f>'VO2 Raw '!F124*'VO2-mouse '!F$61/1000</f>
        <v>55.756799999999998</v>
      </c>
      <c r="G124" s="305">
        <f>'VO2 Raw '!G124*'VO2-mouse '!G$61/1000</f>
        <v>49.5976</v>
      </c>
      <c r="H124" s="305">
        <f>'VO2 Raw '!H124*'VO2-mouse '!H$61/1000</f>
        <v>47.101399999999991</v>
      </c>
      <c r="I124" s="305">
        <f>'VO2 Raw '!I124*'VO2-mouse '!I$61/1000</f>
        <v>48.093000000000004</v>
      </c>
      <c r="J124" s="305">
        <f>'VO2 Raw '!J124*'VO2-mouse '!J$61/1000</f>
        <v>53.933200000000006</v>
      </c>
      <c r="K124" s="306">
        <f>'VO2 Raw '!K124*'VO2-mouse '!K$61/1000</f>
        <v>38.592299999999994</v>
      </c>
      <c r="L124" s="107"/>
      <c r="M124" s="160"/>
      <c r="N124" s="160"/>
      <c r="O124" s="160"/>
      <c r="P124" s="160"/>
      <c r="Q124" s="160"/>
      <c r="R124" s="160"/>
      <c r="S124" s="160"/>
      <c r="T124" s="160"/>
      <c r="U124" s="232">
        <f t="shared" ref="U124" si="144">STDEV(L123:T123)/SQRT(COUNT(L123:T123))</f>
        <v>2.8208450947041075</v>
      </c>
      <c r="V124" s="302"/>
      <c r="W124" s="303"/>
      <c r="X124" s="303"/>
      <c r="Y124" s="303"/>
      <c r="Z124" s="303"/>
      <c r="AA124" s="303"/>
      <c r="AB124" s="303"/>
      <c r="AC124" s="303"/>
      <c r="AD124" s="303"/>
      <c r="AE124" s="303"/>
      <c r="AF124" s="303"/>
      <c r="AG124" s="92"/>
      <c r="AH124" s="92"/>
      <c r="AI124" s="92"/>
      <c r="AJ124" s="92"/>
      <c r="AK124" s="92"/>
      <c r="AL124" s="92"/>
      <c r="AM124" s="92"/>
      <c r="AN124" s="92"/>
      <c r="AO124" s="92"/>
      <c r="AP124" s="92"/>
      <c r="AQ124" s="92"/>
      <c r="AR124" s="231"/>
    </row>
    <row r="125" spans="1:44">
      <c r="A125" s="223">
        <v>43724</v>
      </c>
      <c r="B125" s="224">
        <v>1.5711342592592601</v>
      </c>
      <c r="C125" s="304">
        <f>'VO2 Raw '!C125*'VO2-mouse '!C$61/1000</f>
        <v>54.118700000000004</v>
      </c>
      <c r="D125" s="305">
        <f>'VO2 Raw '!D125*'VO2-mouse '!D$61/1000</f>
        <v>92.445499999999996</v>
      </c>
      <c r="E125" s="305">
        <f>'VO2 Raw '!E125*'VO2-mouse '!E$61/1000</f>
        <v>71.441999999999993</v>
      </c>
      <c r="F125" s="305">
        <f>'VO2 Raw '!F125*'VO2-mouse '!F$61/1000</f>
        <v>78.988799999999998</v>
      </c>
      <c r="G125" s="305">
        <f>'VO2 Raw '!G125*'VO2-mouse '!G$61/1000</f>
        <v>59.107099999999996</v>
      </c>
      <c r="H125" s="305">
        <f>'VO2 Raw '!H125*'VO2-mouse '!H$61/1000</f>
        <v>48.235599999999998</v>
      </c>
      <c r="I125" s="305">
        <f>'VO2 Raw '!I125*'VO2-mouse '!I$61/1000</f>
        <v>53.543999999999997</v>
      </c>
      <c r="J125" s="305">
        <f>'VO2 Raw '!J125*'VO2-mouse '!J$61/1000</f>
        <v>50.14</v>
      </c>
      <c r="K125" s="306">
        <f>'VO2 Raw '!K125*'VO2-mouse '!K$61/1000</f>
        <v>46.097999999999999</v>
      </c>
      <c r="L125" s="107"/>
      <c r="M125" s="160"/>
      <c r="N125" s="160"/>
      <c r="O125" s="160"/>
      <c r="P125" s="160"/>
      <c r="Q125" s="160"/>
      <c r="R125" s="160"/>
      <c r="S125" s="160"/>
      <c r="T125" s="160"/>
      <c r="U125" s="232"/>
      <c r="V125" s="302"/>
      <c r="W125" s="303"/>
      <c r="X125" s="303"/>
      <c r="Y125" s="303"/>
      <c r="Z125" s="303"/>
      <c r="AA125" s="303"/>
      <c r="AB125" s="303"/>
      <c r="AC125" s="303"/>
      <c r="AD125" s="303"/>
      <c r="AE125" s="303"/>
      <c r="AF125" s="303"/>
      <c r="AG125" s="92"/>
      <c r="AH125" s="92"/>
      <c r="AI125" s="92"/>
      <c r="AJ125" s="92"/>
      <c r="AK125" s="92"/>
      <c r="AL125" s="92"/>
      <c r="AM125" s="92"/>
      <c r="AN125" s="92"/>
      <c r="AO125" s="92"/>
      <c r="AP125" s="92"/>
      <c r="AQ125" s="92"/>
      <c r="AR125" s="231"/>
    </row>
    <row r="126" spans="1:44">
      <c r="A126" s="223">
        <v>43724</v>
      </c>
      <c r="B126" s="224">
        <v>1.58502314814815</v>
      </c>
      <c r="C126" s="304">
        <f>'VO2 Raw '!C126*'VO2-mouse '!C$61/1000</f>
        <v>49.457500000000003</v>
      </c>
      <c r="D126" s="305">
        <f>'VO2 Raw '!D126*'VO2-mouse '!D$61/1000</f>
        <v>49.6235</v>
      </c>
      <c r="E126" s="305">
        <f>'VO2 Raw '!E126*'VO2-mouse '!E$61/1000</f>
        <v>50.975999999999999</v>
      </c>
      <c r="F126" s="305">
        <f>'VO2 Raw '!F126*'VO2-mouse '!F$61/1000</f>
        <v>53.671199999999999</v>
      </c>
      <c r="G126" s="305">
        <f>'VO2 Raw '!G126*'VO2-mouse '!G$61/1000</f>
        <v>47.078199999999995</v>
      </c>
      <c r="H126" s="305">
        <f>'VO2 Raw '!H126*'VO2-mouse '!H$61/1000</f>
        <v>76.055599999999998</v>
      </c>
      <c r="I126" s="305">
        <f>'VO2 Raw '!I126*'VO2-mouse '!I$61/1000</f>
        <v>58.213000000000001</v>
      </c>
      <c r="J126" s="305">
        <f>'VO2 Raw '!J126*'VO2-mouse '!J$61/1000</f>
        <v>56.047800000000002</v>
      </c>
      <c r="K126" s="306">
        <f>'VO2 Raw '!K126*'VO2-mouse '!K$61/1000</f>
        <v>52.224699999999999</v>
      </c>
      <c r="L126" s="107">
        <f t="shared" ref="L126:P126" si="145">AVERAGE(C126:C128)</f>
        <v>61.020166666666675</v>
      </c>
      <c r="M126" s="160">
        <f t="shared" si="145"/>
        <v>50.06066666666667</v>
      </c>
      <c r="N126" s="160">
        <f t="shared" si="145"/>
        <v>49.905000000000001</v>
      </c>
      <c r="O126" s="160">
        <f t="shared" si="145"/>
        <v>59.100799999999992</v>
      </c>
      <c r="P126" s="160">
        <f t="shared" si="145"/>
        <v>53.47549999999999</v>
      </c>
      <c r="Q126" s="160">
        <f t="shared" ref="Q126" si="146">AVERAGE(H126:H128)</f>
        <v>60.376533333333327</v>
      </c>
      <c r="R126" s="160">
        <f t="shared" ref="R126" si="147">AVERAGE(I126:I128)</f>
        <v>66.561999999999998</v>
      </c>
      <c r="S126" s="160">
        <f t="shared" ref="S126" si="148">AVERAGE(J126:J128)</f>
        <v>57.501133333333335</v>
      </c>
      <c r="T126" s="160">
        <f t="shared" ref="T126" si="149">AVERAGE(K126:K128)</f>
        <v>58.568099999999994</v>
      </c>
      <c r="U126" s="232">
        <f t="shared" ref="U126" si="150">AVERAGE(L126:T126)</f>
        <v>57.396655555555554</v>
      </c>
      <c r="V126" s="302"/>
      <c r="W126" s="303"/>
      <c r="X126" s="303"/>
      <c r="Y126" s="303"/>
      <c r="Z126" s="303"/>
      <c r="AA126" s="303"/>
      <c r="AB126" s="303"/>
      <c r="AC126" s="303"/>
      <c r="AD126" s="303"/>
      <c r="AE126" s="303"/>
      <c r="AF126" s="303"/>
      <c r="AG126" s="92"/>
      <c r="AH126" s="92"/>
      <c r="AI126" s="92"/>
      <c r="AJ126" s="92"/>
      <c r="AK126" s="92"/>
      <c r="AL126" s="92"/>
      <c r="AM126" s="92"/>
      <c r="AN126" s="92"/>
      <c r="AO126" s="92"/>
      <c r="AP126" s="92"/>
      <c r="AQ126" s="92"/>
      <c r="AR126" s="231"/>
    </row>
    <row r="127" spans="1:44">
      <c r="A127" s="223">
        <v>43724</v>
      </c>
      <c r="B127" s="224">
        <v>1.59891203703703</v>
      </c>
      <c r="C127" s="304">
        <f>'VO2 Raw '!C127*'VO2-mouse '!C$61/1000</f>
        <v>73.386800000000008</v>
      </c>
      <c r="D127" s="305">
        <f>'VO2 Raw '!D127*'VO2-mouse '!D$61/1000</f>
        <v>49.715000000000003</v>
      </c>
      <c r="E127" s="305">
        <f>'VO2 Raw '!E127*'VO2-mouse '!E$61/1000</f>
        <v>51.651000000000003</v>
      </c>
      <c r="F127" s="305">
        <f>'VO2 Raw '!F127*'VO2-mouse '!F$61/1000</f>
        <v>71.095199999999991</v>
      </c>
      <c r="G127" s="305">
        <f>'VO2 Raw '!G127*'VO2-mouse '!G$61/1000</f>
        <v>52.363999999999997</v>
      </c>
      <c r="H127" s="305">
        <f>'VO2 Raw '!H127*'VO2-mouse '!H$61/1000</f>
        <v>48.470999999999997</v>
      </c>
      <c r="I127" s="305">
        <f>'VO2 Raw '!I127*'VO2-mouse '!I$61/1000</f>
        <v>88.802999999999997</v>
      </c>
      <c r="J127" s="305">
        <f>'VO2 Raw '!J127*'VO2-mouse '!J$61/1000</f>
        <v>60.211599999999997</v>
      </c>
      <c r="K127" s="306">
        <f>'VO2 Raw '!K127*'VO2-mouse '!K$61/1000</f>
        <v>64.005299999999991</v>
      </c>
      <c r="L127" s="107"/>
      <c r="M127" s="160"/>
      <c r="N127" s="160"/>
      <c r="O127" s="160"/>
      <c r="P127" s="160"/>
      <c r="Q127" s="160"/>
      <c r="R127" s="160"/>
      <c r="S127" s="160"/>
      <c r="T127" s="160"/>
      <c r="U127" s="232">
        <f t="shared" ref="U127" si="151">STDEV(L126:T126)/SQRT(COUNT(L126:T126))</f>
        <v>1.8089954469109213</v>
      </c>
      <c r="V127" s="302"/>
      <c r="W127" s="303"/>
      <c r="X127" s="303"/>
      <c r="Y127" s="303"/>
      <c r="Z127" s="303"/>
      <c r="AA127" s="303"/>
      <c r="AB127" s="303"/>
      <c r="AC127" s="303"/>
      <c r="AD127" s="303"/>
      <c r="AE127" s="303"/>
      <c r="AF127" s="303"/>
      <c r="AG127" s="92"/>
      <c r="AH127" s="92"/>
      <c r="AI127" s="92"/>
      <c r="AJ127" s="92"/>
      <c r="AK127" s="92"/>
      <c r="AL127" s="92"/>
      <c r="AM127" s="92"/>
      <c r="AN127" s="92"/>
      <c r="AO127" s="92"/>
      <c r="AP127" s="92"/>
      <c r="AQ127" s="92"/>
      <c r="AR127" s="231"/>
    </row>
    <row r="128" spans="1:44">
      <c r="A128" s="223">
        <v>43724</v>
      </c>
      <c r="B128" s="224">
        <v>1.6128009259259199</v>
      </c>
      <c r="C128" s="304">
        <f>'VO2 Raw '!C128*'VO2-mouse '!C$61/1000</f>
        <v>60.216200000000008</v>
      </c>
      <c r="D128" s="305">
        <f>'VO2 Raw '!D128*'VO2-mouse '!D$61/1000</f>
        <v>50.843499999999999</v>
      </c>
      <c r="E128" s="305">
        <f>'VO2 Raw '!E128*'VO2-mouse '!E$61/1000</f>
        <v>47.088000000000001</v>
      </c>
      <c r="F128" s="305">
        <f>'VO2 Raw '!F128*'VO2-mouse '!F$61/1000</f>
        <v>52.536000000000001</v>
      </c>
      <c r="G128" s="305">
        <f>'VO2 Raw '!G128*'VO2-mouse '!G$61/1000</f>
        <v>60.984299999999998</v>
      </c>
      <c r="H128" s="305">
        <f>'VO2 Raw '!H128*'VO2-mouse '!H$61/1000</f>
        <v>56.602999999999994</v>
      </c>
      <c r="I128" s="305">
        <f>'VO2 Raw '!I128*'VO2-mouse '!I$61/1000</f>
        <v>52.67</v>
      </c>
      <c r="J128" s="305">
        <f>'VO2 Raw '!J128*'VO2-mouse '!J$61/1000</f>
        <v>56.244</v>
      </c>
      <c r="K128" s="306">
        <f>'VO2 Raw '!K128*'VO2-mouse '!K$61/1000</f>
        <v>59.474299999999992</v>
      </c>
      <c r="L128" s="107"/>
      <c r="M128" s="160"/>
      <c r="N128" s="160"/>
      <c r="O128" s="160"/>
      <c r="P128" s="160"/>
      <c r="Q128" s="160"/>
      <c r="R128" s="160"/>
      <c r="S128" s="160"/>
      <c r="T128" s="160"/>
      <c r="U128" s="232"/>
      <c r="V128" s="302"/>
      <c r="W128" s="303"/>
      <c r="X128" s="303"/>
      <c r="Y128" s="303"/>
      <c r="Z128" s="303"/>
      <c r="AA128" s="303"/>
      <c r="AB128" s="303"/>
      <c r="AC128" s="303"/>
      <c r="AD128" s="303"/>
      <c r="AE128" s="303"/>
      <c r="AF128" s="303"/>
      <c r="AG128" s="92"/>
      <c r="AH128" s="92"/>
      <c r="AI128" s="92"/>
      <c r="AJ128" s="92"/>
      <c r="AK128" s="92"/>
      <c r="AL128" s="92"/>
      <c r="AM128" s="92"/>
      <c r="AN128" s="92"/>
      <c r="AO128" s="92"/>
      <c r="AP128" s="92"/>
      <c r="AQ128" s="92"/>
      <c r="AR128" s="231"/>
    </row>
    <row r="129" spans="1:44">
      <c r="A129" s="223">
        <v>43724</v>
      </c>
      <c r="B129" s="224">
        <v>1.6266898148148099</v>
      </c>
      <c r="C129" s="304">
        <f>'VO2 Raw '!C129*'VO2-mouse '!C$61/1000</f>
        <v>61.327300000000001</v>
      </c>
      <c r="D129" s="305">
        <f>'VO2 Raw '!D129*'VO2-mouse '!D$61/1000</f>
        <v>54.716999999999999</v>
      </c>
      <c r="E129" s="305">
        <f>'VO2 Raw '!E129*'VO2-mouse '!E$61/1000</f>
        <v>72.332999999999998</v>
      </c>
      <c r="F129" s="305">
        <f>'VO2 Raw '!F129*'VO2-mouse '!F$61/1000</f>
        <v>55.466399999999993</v>
      </c>
      <c r="G129" s="305">
        <f>'VO2 Raw '!G129*'VO2-mouse '!G$61/1000</f>
        <v>52.907400000000003</v>
      </c>
      <c r="H129" s="305">
        <f>'VO2 Raw '!H129*'VO2-mouse '!H$61/1000</f>
        <v>49.412599999999998</v>
      </c>
      <c r="I129" s="305">
        <f>'VO2 Raw '!I129*'VO2-mouse '!I$61/1000</f>
        <v>55.981999999999999</v>
      </c>
      <c r="J129" s="305">
        <f>'VO2 Raw '!J129*'VO2-mouse '!J$61/1000</f>
        <v>61.802999999999997</v>
      </c>
      <c r="K129" s="306">
        <f>'VO2 Raw '!K129*'VO2-mouse '!K$61/1000</f>
        <v>45.506999999999998</v>
      </c>
      <c r="L129" s="107">
        <f t="shared" ref="L129:P129" si="152">AVERAGE(C129:C131)</f>
        <v>63.468200000000003</v>
      </c>
      <c r="M129" s="160">
        <f t="shared" si="152"/>
        <v>51.972000000000001</v>
      </c>
      <c r="N129" s="160">
        <f t="shared" si="152"/>
        <v>59.741999999999997</v>
      </c>
      <c r="O129" s="160">
        <f t="shared" si="152"/>
        <v>66.307999999999993</v>
      </c>
      <c r="P129" s="160">
        <f t="shared" si="152"/>
        <v>56.908800000000006</v>
      </c>
      <c r="Q129" s="160">
        <f t="shared" ref="Q129" si="153">AVERAGE(H129:H131)</f>
        <v>49.897666666666659</v>
      </c>
      <c r="R129" s="160">
        <f t="shared" ref="R129" si="154">AVERAGE(I129:I131)</f>
        <v>50.216666666666661</v>
      </c>
      <c r="S129" s="160">
        <f t="shared" ref="S129" si="155">AVERAGE(J129:J131)</f>
        <v>57.152333333333331</v>
      </c>
      <c r="T129" s="160">
        <f t="shared" ref="T129" si="156">AVERAGE(K129:K131)</f>
        <v>45.992933333333326</v>
      </c>
      <c r="U129" s="232">
        <f t="shared" ref="U129" si="157">AVERAGE(L129:T129)</f>
        <v>55.739844444444444</v>
      </c>
      <c r="V129" s="302"/>
      <c r="W129" s="303"/>
      <c r="X129" s="303"/>
      <c r="Y129" s="303"/>
      <c r="Z129" s="303"/>
      <c r="AA129" s="303"/>
      <c r="AB129" s="303"/>
      <c r="AC129" s="303"/>
      <c r="AD129" s="303"/>
      <c r="AE129" s="303"/>
      <c r="AF129" s="303"/>
      <c r="AG129" s="92"/>
      <c r="AH129" s="92"/>
      <c r="AI129" s="92"/>
      <c r="AJ129" s="92"/>
      <c r="AK129" s="92"/>
      <c r="AL129" s="92"/>
      <c r="AM129" s="92"/>
      <c r="AN129" s="92"/>
      <c r="AO129" s="92"/>
      <c r="AP129" s="92"/>
      <c r="AQ129" s="92"/>
      <c r="AR129" s="231"/>
    </row>
    <row r="130" spans="1:44">
      <c r="A130" s="223">
        <v>43724</v>
      </c>
      <c r="B130" s="224">
        <v>1.6405787037037001</v>
      </c>
      <c r="C130" s="304">
        <f>'VO2 Raw '!C130*'VO2-mouse '!C$61/1000</f>
        <v>57.0184</v>
      </c>
      <c r="D130" s="305">
        <f>'VO2 Raw '!D130*'VO2-mouse '!D$61/1000</f>
        <v>53.954500000000003</v>
      </c>
      <c r="E130" s="305">
        <f>'VO2 Raw '!E130*'VO2-mouse '!E$61/1000</f>
        <v>58.212000000000003</v>
      </c>
      <c r="F130" s="305">
        <f>'VO2 Raw '!F130*'VO2-mouse '!F$61/1000</f>
        <v>78.698399999999992</v>
      </c>
      <c r="G130" s="305">
        <f>'VO2 Raw '!G130*'VO2-mouse '!G$61/1000</f>
        <v>63.701299999999996</v>
      </c>
      <c r="H130" s="305">
        <f>'VO2 Raw '!H130*'VO2-mouse '!H$61/1000</f>
        <v>48.107199999999999</v>
      </c>
      <c r="I130" s="305">
        <f>'VO2 Raw '!I130*'VO2-mouse '!I$61/1000</f>
        <v>44.505000000000003</v>
      </c>
      <c r="J130" s="305">
        <f>'VO2 Raw '!J130*'VO2-mouse '!J$61/1000</f>
        <v>48.265200000000007</v>
      </c>
      <c r="K130" s="306">
        <f>'VO2 Raw '!K130*'VO2-mouse '!K$61/1000</f>
        <v>43.615799999999993</v>
      </c>
      <c r="L130" s="107"/>
      <c r="M130" s="160"/>
      <c r="N130" s="160"/>
      <c r="O130" s="160"/>
      <c r="P130" s="160"/>
      <c r="Q130" s="160"/>
      <c r="R130" s="160"/>
      <c r="S130" s="160"/>
      <c r="T130" s="160"/>
      <c r="U130" s="232">
        <f t="shared" ref="U130" si="158">STDEV(L129:T129)/SQRT(COUNT(L129:T129))</f>
        <v>2.250394053148109</v>
      </c>
      <c r="V130" s="302"/>
      <c r="W130" s="303"/>
      <c r="X130" s="303"/>
      <c r="Y130" s="303"/>
      <c r="Z130" s="303"/>
      <c r="AA130" s="303"/>
      <c r="AB130" s="303"/>
      <c r="AC130" s="303"/>
      <c r="AD130" s="303"/>
      <c r="AE130" s="303"/>
      <c r="AF130" s="303"/>
      <c r="AG130" s="92"/>
      <c r="AH130" s="92"/>
      <c r="AI130" s="92"/>
      <c r="AJ130" s="92"/>
      <c r="AK130" s="92"/>
      <c r="AL130" s="92"/>
      <c r="AM130" s="92"/>
      <c r="AN130" s="92"/>
      <c r="AO130" s="92"/>
      <c r="AP130" s="92"/>
      <c r="AQ130" s="92"/>
      <c r="AR130" s="231"/>
    </row>
    <row r="131" spans="1:44">
      <c r="A131" s="223">
        <v>43724</v>
      </c>
      <c r="B131" s="224">
        <v>1.65446759259259</v>
      </c>
      <c r="C131" s="304">
        <f>'VO2 Raw '!C131*'VO2-mouse '!C$61/1000</f>
        <v>72.058900000000008</v>
      </c>
      <c r="D131" s="305">
        <f>'VO2 Raw '!D131*'VO2-mouse '!D$61/1000</f>
        <v>47.244500000000002</v>
      </c>
      <c r="E131" s="305">
        <f>'VO2 Raw '!E131*'VO2-mouse '!E$61/1000</f>
        <v>48.680999999999997</v>
      </c>
      <c r="F131" s="305">
        <f>'VO2 Raw '!F131*'VO2-mouse '!F$61/1000</f>
        <v>64.759199999999993</v>
      </c>
      <c r="G131" s="305">
        <f>'VO2 Raw '!G131*'VO2-mouse '!G$61/1000</f>
        <v>54.117699999999999</v>
      </c>
      <c r="H131" s="305">
        <f>'VO2 Raw '!H131*'VO2-mouse '!H$61/1000</f>
        <v>52.173199999999994</v>
      </c>
      <c r="I131" s="305">
        <f>'VO2 Raw '!I131*'VO2-mouse '!I$61/1000</f>
        <v>50.162999999999997</v>
      </c>
      <c r="J131" s="305">
        <f>'VO2 Raw '!J131*'VO2-mouse '!J$61/1000</f>
        <v>61.388800000000003</v>
      </c>
      <c r="K131" s="306">
        <f>'VO2 Raw '!K131*'VO2-mouse '!K$61/1000</f>
        <v>48.856000000000002</v>
      </c>
      <c r="L131" s="107"/>
      <c r="M131" s="160"/>
      <c r="N131" s="160"/>
      <c r="O131" s="160"/>
      <c r="P131" s="160"/>
      <c r="Q131" s="160"/>
      <c r="R131" s="160"/>
      <c r="S131" s="160"/>
      <c r="T131" s="160"/>
      <c r="U131" s="232"/>
      <c r="V131" s="302"/>
      <c r="W131" s="303"/>
      <c r="X131" s="303"/>
      <c r="Y131" s="303"/>
      <c r="Z131" s="303"/>
      <c r="AA131" s="303"/>
      <c r="AB131" s="303"/>
      <c r="AC131" s="303"/>
      <c r="AD131" s="303"/>
      <c r="AE131" s="303"/>
      <c r="AF131" s="303"/>
      <c r="AG131" s="92"/>
      <c r="AH131" s="92"/>
      <c r="AI131" s="92"/>
      <c r="AJ131" s="92"/>
      <c r="AK131" s="92"/>
      <c r="AL131" s="92"/>
      <c r="AM131" s="92"/>
      <c r="AN131" s="92"/>
      <c r="AO131" s="92"/>
      <c r="AP131" s="92"/>
      <c r="AQ131" s="92"/>
      <c r="AR131" s="231"/>
    </row>
    <row r="132" spans="1:44">
      <c r="A132" s="223">
        <v>43724</v>
      </c>
      <c r="B132" s="224">
        <v>1.66835648148148</v>
      </c>
      <c r="C132" s="304">
        <f>'VO2 Raw '!C132*'VO2-mouse '!C$61/1000</f>
        <v>57.099700000000006</v>
      </c>
      <c r="D132" s="305">
        <f>'VO2 Raw '!D132*'VO2-mouse '!D$61/1000</f>
        <v>59.719000000000001</v>
      </c>
      <c r="E132" s="305">
        <f>'VO2 Raw '!E132*'VO2-mouse '!E$61/1000</f>
        <v>49.814999999999998</v>
      </c>
      <c r="F132" s="305">
        <f>'VO2 Raw '!F132*'VO2-mouse '!F$61/1000</f>
        <v>54.568799999999996</v>
      </c>
      <c r="G132" s="305">
        <f>'VO2 Raw '!G132*'VO2-mouse '!G$61/1000</f>
        <v>59.749299999999998</v>
      </c>
      <c r="H132" s="305">
        <f>'VO2 Raw '!H132*'VO2-mouse '!H$61/1000</f>
        <v>76.098399999999998</v>
      </c>
      <c r="I132" s="305">
        <f>'VO2 Raw '!I132*'VO2-mouse '!I$61/1000</f>
        <v>66.286000000000001</v>
      </c>
      <c r="J132" s="305">
        <f>'VO2 Raw '!J132*'VO2-mouse '!J$61/1000</f>
        <v>50.227200000000003</v>
      </c>
      <c r="K132" s="306">
        <f>'VO2 Raw '!K132*'VO2-mouse '!K$61/1000</f>
        <v>78.425699999999992</v>
      </c>
      <c r="L132" s="107">
        <f t="shared" ref="L132:P132" si="159">AVERAGE(C132:C134)</f>
        <v>62.926199999999994</v>
      </c>
      <c r="M132" s="160">
        <f t="shared" si="159"/>
        <v>76.189000000000007</v>
      </c>
      <c r="N132" s="160">
        <f t="shared" si="159"/>
        <v>63.665999999999997</v>
      </c>
      <c r="O132" s="160">
        <f t="shared" si="159"/>
        <v>77.35199999999999</v>
      </c>
      <c r="P132" s="160">
        <f t="shared" si="159"/>
        <v>73.540133333333344</v>
      </c>
      <c r="Q132" s="160">
        <f t="shared" ref="Q132" si="160">AVERAGE(H132:H134)</f>
        <v>66.454133333333331</v>
      </c>
      <c r="R132" s="160">
        <f t="shared" ref="R132" si="161">AVERAGE(I132:I134)</f>
        <v>68.248666666666665</v>
      </c>
      <c r="S132" s="160">
        <f t="shared" ref="S132" si="162">AVERAGE(J132:J134)</f>
        <v>60.502266666666664</v>
      </c>
      <c r="T132" s="160">
        <f t="shared" ref="T132" si="163">AVERAGE(K132:K134)</f>
        <v>67.794266666666658</v>
      </c>
      <c r="U132" s="232">
        <f t="shared" ref="U132" si="164">AVERAGE(L132:T132)</f>
        <v>68.519185185185194</v>
      </c>
      <c r="V132" s="302"/>
      <c r="W132" s="303"/>
      <c r="X132" s="303"/>
      <c r="Y132" s="303"/>
      <c r="Z132" s="303"/>
      <c r="AA132" s="303"/>
      <c r="AB132" s="303"/>
      <c r="AC132" s="303"/>
      <c r="AD132" s="303"/>
      <c r="AE132" s="303"/>
      <c r="AF132" s="303"/>
      <c r="AG132" s="92"/>
      <c r="AH132" s="92"/>
      <c r="AI132" s="92"/>
      <c r="AJ132" s="92"/>
      <c r="AK132" s="92"/>
      <c r="AL132" s="92"/>
      <c r="AM132" s="92"/>
      <c r="AN132" s="92"/>
      <c r="AO132" s="92"/>
      <c r="AP132" s="92"/>
      <c r="AQ132" s="92"/>
      <c r="AR132" s="231"/>
    </row>
    <row r="133" spans="1:44">
      <c r="A133" s="223">
        <v>43724</v>
      </c>
      <c r="B133" s="224">
        <v>1.6822453703703699</v>
      </c>
      <c r="C133" s="304">
        <f>'VO2 Raw '!C133*'VO2-mouse '!C$61/1000</f>
        <v>58.102400000000003</v>
      </c>
      <c r="D133" s="305">
        <f>'VO2 Raw '!D133*'VO2-mouse '!D$61/1000</f>
        <v>101.321</v>
      </c>
      <c r="E133" s="305">
        <f>'VO2 Raw '!E133*'VO2-mouse '!E$61/1000</f>
        <v>54.405000000000001</v>
      </c>
      <c r="F133" s="305">
        <f>'VO2 Raw '!F133*'VO2-mouse '!F$61/1000</f>
        <v>71.359200000000001</v>
      </c>
      <c r="G133" s="305">
        <f>'VO2 Raw '!G133*'VO2-mouse '!G$61/1000</f>
        <v>60.465600000000002</v>
      </c>
      <c r="H133" s="305">
        <f>'VO2 Raw '!H133*'VO2-mouse '!H$61/1000</f>
        <v>54.420199999999994</v>
      </c>
      <c r="I133" s="305">
        <f>'VO2 Raw '!I133*'VO2-mouse '!I$61/1000</f>
        <v>67.826999999999998</v>
      </c>
      <c r="J133" s="305">
        <f>'VO2 Raw '!J133*'VO2-mouse '!J$61/1000</f>
        <v>52.232800000000005</v>
      </c>
      <c r="K133" s="306">
        <f>'VO2 Raw '!K133*'VO2-mouse '!K$61/1000</f>
        <v>47.871000000000002</v>
      </c>
      <c r="L133" s="107"/>
      <c r="M133" s="160"/>
      <c r="N133" s="160"/>
      <c r="O133" s="160"/>
      <c r="P133" s="160"/>
      <c r="Q133" s="160"/>
      <c r="R133" s="160"/>
      <c r="S133" s="160"/>
      <c r="T133" s="160"/>
      <c r="U133" s="232">
        <f t="shared" ref="U133" si="165">STDEV(L132:T132)/SQRT(COUNT(L132:T132))</f>
        <v>1.9931256709239447</v>
      </c>
      <c r="V133" s="302"/>
      <c r="W133" s="303"/>
      <c r="X133" s="303"/>
      <c r="Y133" s="303"/>
      <c r="Z133" s="303"/>
      <c r="AA133" s="303"/>
      <c r="AB133" s="303"/>
      <c r="AC133" s="303"/>
      <c r="AD133" s="303"/>
      <c r="AE133" s="303"/>
      <c r="AF133" s="303"/>
      <c r="AG133" s="92"/>
      <c r="AH133" s="92"/>
      <c r="AI133" s="92"/>
      <c r="AJ133" s="92"/>
      <c r="AK133" s="92"/>
      <c r="AL133" s="92"/>
      <c r="AM133" s="92"/>
      <c r="AN133" s="92"/>
      <c r="AO133" s="92"/>
      <c r="AP133" s="92"/>
      <c r="AQ133" s="92"/>
      <c r="AR133" s="231"/>
    </row>
    <row r="134" spans="1:44">
      <c r="A134" s="223">
        <v>43724</v>
      </c>
      <c r="B134" s="224">
        <v>1.6961342592592601</v>
      </c>
      <c r="C134" s="304">
        <f>'VO2 Raw '!C134*'VO2-mouse '!C$61/1000</f>
        <v>73.576499999999996</v>
      </c>
      <c r="D134" s="305">
        <f>'VO2 Raw '!D134*'VO2-mouse '!D$61/1000</f>
        <v>67.527000000000001</v>
      </c>
      <c r="E134" s="305">
        <f>'VO2 Raw '!E134*'VO2-mouse '!E$61/1000</f>
        <v>86.778000000000006</v>
      </c>
      <c r="F134" s="305">
        <f>'VO2 Raw '!F134*'VO2-mouse '!F$61/1000</f>
        <v>106.128</v>
      </c>
      <c r="G134" s="305">
        <f>'VO2 Raw '!G134*'VO2-mouse '!G$61/1000</f>
        <v>100.4055</v>
      </c>
      <c r="H134" s="305">
        <f>'VO2 Raw '!H134*'VO2-mouse '!H$61/1000</f>
        <v>68.843799999999987</v>
      </c>
      <c r="I134" s="305">
        <f>'VO2 Raw '!I134*'VO2-mouse '!I$61/1000</f>
        <v>70.632999999999996</v>
      </c>
      <c r="J134" s="305">
        <f>'VO2 Raw '!J134*'VO2-mouse '!J$61/1000</f>
        <v>79.046800000000005</v>
      </c>
      <c r="K134" s="306">
        <f>'VO2 Raw '!K134*'VO2-mouse '!K$61/1000</f>
        <v>77.086099999999988</v>
      </c>
      <c r="L134" s="107"/>
      <c r="M134" s="160"/>
      <c r="N134" s="160"/>
      <c r="O134" s="160"/>
      <c r="P134" s="160"/>
      <c r="Q134" s="160"/>
      <c r="R134" s="160"/>
      <c r="S134" s="160"/>
      <c r="T134" s="160"/>
      <c r="U134" s="232"/>
      <c r="V134" s="302"/>
      <c r="W134" s="303"/>
      <c r="X134" s="303"/>
      <c r="Y134" s="303"/>
      <c r="Z134" s="303"/>
      <c r="AA134" s="303"/>
      <c r="AB134" s="303"/>
      <c r="AC134" s="303"/>
      <c r="AD134" s="303"/>
      <c r="AE134" s="303"/>
      <c r="AF134" s="303"/>
      <c r="AG134" s="92"/>
      <c r="AH134" s="92"/>
      <c r="AI134" s="92"/>
      <c r="AJ134" s="92"/>
      <c r="AK134" s="92"/>
      <c r="AL134" s="92"/>
      <c r="AM134" s="92"/>
      <c r="AN134" s="92"/>
      <c r="AO134" s="92"/>
      <c r="AP134" s="92"/>
      <c r="AQ134" s="92"/>
      <c r="AR134" s="231"/>
    </row>
    <row r="135" spans="1:44">
      <c r="A135" s="223">
        <v>43724</v>
      </c>
      <c r="B135" s="224">
        <v>1.71002314814814</v>
      </c>
      <c r="C135" s="304">
        <f>'VO2 Raw '!C135*'VO2-mouse '!C$61/1000</f>
        <v>75.527699999999996</v>
      </c>
      <c r="D135" s="305">
        <f>'VO2 Raw '!D135*'VO2-mouse '!D$61/1000</f>
        <v>73.840500000000006</v>
      </c>
      <c r="E135" s="305">
        <f>'VO2 Raw '!E135*'VO2-mouse '!E$61/1000</f>
        <v>56.106000000000002</v>
      </c>
      <c r="F135" s="305">
        <f>'VO2 Raw '!F135*'VO2-mouse '!F$61/1000</f>
        <v>53.882399999999997</v>
      </c>
      <c r="G135" s="305">
        <f>'VO2 Raw '!G135*'VO2-mouse '!G$61/1000</f>
        <v>64.417599999999993</v>
      </c>
      <c r="H135" s="305">
        <f>'VO2 Raw '!H135*'VO2-mouse '!H$61/1000</f>
        <v>51.830799999999996</v>
      </c>
      <c r="I135" s="305">
        <f>'VO2 Raw '!I135*'VO2-mouse '!I$61/1000</f>
        <v>50.554000000000002</v>
      </c>
      <c r="J135" s="305">
        <f>'VO2 Raw '!J135*'VO2-mouse '!J$61/1000</f>
        <v>49.311599999999999</v>
      </c>
      <c r="K135" s="306">
        <f>'VO2 Raw '!K135*'VO2-mouse '!K$61/1000</f>
        <v>76.081399999999988</v>
      </c>
      <c r="L135" s="107">
        <f t="shared" ref="L135:P135" si="166">AVERAGE(C135:C137)</f>
        <v>76.349733333333347</v>
      </c>
      <c r="M135" s="160">
        <f t="shared" si="166"/>
        <v>71.624166666666667</v>
      </c>
      <c r="N135" s="160">
        <f t="shared" si="166"/>
        <v>63.648000000000003</v>
      </c>
      <c r="O135" s="160">
        <f t="shared" si="166"/>
        <v>57.859999999999992</v>
      </c>
      <c r="P135" s="160">
        <f t="shared" si="166"/>
        <v>69.835133333333332</v>
      </c>
      <c r="Q135" s="160">
        <f t="shared" ref="Q135" si="167">AVERAGE(H135:H137)</f>
        <v>61.867399999999996</v>
      </c>
      <c r="R135" s="160">
        <f t="shared" ref="R135" si="168">AVERAGE(I135:I137)</f>
        <v>51.995333333333328</v>
      </c>
      <c r="S135" s="160">
        <f t="shared" ref="S135" si="169">AVERAGE(J135:J137)</f>
        <v>66.853333333333339</v>
      </c>
      <c r="T135" s="160">
        <f t="shared" ref="T135" si="170">AVERAGE(K135:K137)</f>
        <v>57.359833333333334</v>
      </c>
      <c r="U135" s="232">
        <f t="shared" ref="U135" si="171">AVERAGE(L135:T135)</f>
        <v>64.154770370370372</v>
      </c>
      <c r="V135" s="302"/>
      <c r="W135" s="303"/>
      <c r="X135" s="303"/>
      <c r="Y135" s="303"/>
      <c r="Z135" s="303"/>
      <c r="AA135" s="303"/>
      <c r="AB135" s="303"/>
      <c r="AC135" s="303"/>
      <c r="AD135" s="303"/>
      <c r="AE135" s="303"/>
      <c r="AF135" s="303"/>
      <c r="AG135" s="92"/>
      <c r="AH135" s="92"/>
      <c r="AI135" s="92"/>
      <c r="AJ135" s="92"/>
      <c r="AK135" s="92"/>
      <c r="AL135" s="92"/>
      <c r="AM135" s="92"/>
      <c r="AN135" s="92"/>
      <c r="AO135" s="92"/>
      <c r="AP135" s="92"/>
      <c r="AQ135" s="92"/>
      <c r="AR135" s="231"/>
    </row>
    <row r="136" spans="1:44">
      <c r="A136" s="223">
        <v>43724</v>
      </c>
      <c r="B136" s="224">
        <v>1.72391203703704</v>
      </c>
      <c r="C136" s="304">
        <f>'VO2 Raw '!C136*'VO2-mouse '!C$61/1000</f>
        <v>93.874400000000009</v>
      </c>
      <c r="D136" s="305">
        <f>'VO2 Raw '!D136*'VO2-mouse '!D$61/1000</f>
        <v>47.884999999999998</v>
      </c>
      <c r="E136" s="305">
        <f>'VO2 Raw '!E136*'VO2-mouse '!E$61/1000</f>
        <v>81.323999999999998</v>
      </c>
      <c r="F136" s="305">
        <f>'VO2 Raw '!F136*'VO2-mouse '!F$61/1000</f>
        <v>51.770399999999995</v>
      </c>
      <c r="G136" s="305">
        <f>'VO2 Raw '!G136*'VO2-mouse '!G$61/1000</f>
        <v>87.26509999999999</v>
      </c>
      <c r="H136" s="305">
        <f>'VO2 Raw '!H136*'VO2-mouse '!H$61/1000</f>
        <v>78.644999999999996</v>
      </c>
      <c r="I136" s="305">
        <f>'VO2 Raw '!I136*'VO2-mouse '!I$61/1000</f>
        <v>51.911000000000001</v>
      </c>
      <c r="J136" s="305">
        <f>'VO2 Raw '!J136*'VO2-mouse '!J$61/1000</f>
        <v>61.04</v>
      </c>
      <c r="K136" s="306">
        <f>'VO2 Raw '!K136*'VO2-mouse '!K$61/1000</f>
        <v>46.590499999999999</v>
      </c>
      <c r="L136" s="107"/>
      <c r="M136" s="160"/>
      <c r="N136" s="160"/>
      <c r="O136" s="160"/>
      <c r="P136" s="160"/>
      <c r="Q136" s="160"/>
      <c r="R136" s="160"/>
      <c r="S136" s="160"/>
      <c r="T136" s="160"/>
      <c r="U136" s="232">
        <f t="shared" ref="U136" si="172">STDEV(L135:T135)/SQRT(COUNT(L135:T135))</f>
        <v>2.5905647710742365</v>
      </c>
      <c r="V136" s="302"/>
      <c r="W136" s="303"/>
      <c r="X136" s="303"/>
      <c r="Y136" s="303"/>
      <c r="Z136" s="303"/>
      <c r="AA136" s="303"/>
      <c r="AB136" s="303"/>
      <c r="AC136" s="303"/>
      <c r="AD136" s="303"/>
      <c r="AE136" s="303"/>
      <c r="AF136" s="303"/>
      <c r="AG136" s="92"/>
      <c r="AH136" s="92"/>
      <c r="AI136" s="92"/>
      <c r="AJ136" s="92"/>
      <c r="AK136" s="92"/>
      <c r="AL136" s="92"/>
      <c r="AM136" s="92"/>
      <c r="AN136" s="92"/>
      <c r="AO136" s="92"/>
      <c r="AP136" s="92"/>
      <c r="AQ136" s="92"/>
      <c r="AR136" s="231"/>
    </row>
    <row r="137" spans="1:44">
      <c r="A137" s="223">
        <v>43724</v>
      </c>
      <c r="B137" s="224">
        <v>1.7378009259259199</v>
      </c>
      <c r="C137" s="304">
        <f>'VO2 Raw '!C137*'VO2-mouse '!C$61/1000</f>
        <v>59.647100000000009</v>
      </c>
      <c r="D137" s="305">
        <f>'VO2 Raw '!D137*'VO2-mouse '!D$61/1000</f>
        <v>93.147000000000006</v>
      </c>
      <c r="E137" s="305">
        <f>'VO2 Raw '!E137*'VO2-mouse '!E$61/1000</f>
        <v>53.514000000000003</v>
      </c>
      <c r="F137" s="305">
        <f>'VO2 Raw '!F137*'VO2-mouse '!F$61/1000</f>
        <v>67.927199999999999</v>
      </c>
      <c r="G137" s="305">
        <f>'VO2 Raw '!G137*'VO2-mouse '!G$61/1000</f>
        <v>57.822699999999998</v>
      </c>
      <c r="H137" s="305">
        <f>'VO2 Raw '!H137*'VO2-mouse '!H$61/1000</f>
        <v>55.126399999999997</v>
      </c>
      <c r="I137" s="305">
        <f>'VO2 Raw '!I137*'VO2-mouse '!I$61/1000</f>
        <v>53.521000000000001</v>
      </c>
      <c r="J137" s="305">
        <f>'VO2 Raw '!J137*'VO2-mouse '!J$61/1000</f>
        <v>90.208400000000012</v>
      </c>
      <c r="K137" s="306">
        <f>'VO2 Raw '!K137*'VO2-mouse '!K$61/1000</f>
        <v>49.407599999999995</v>
      </c>
      <c r="L137" s="107"/>
      <c r="M137" s="160"/>
      <c r="N137" s="160"/>
      <c r="O137" s="160"/>
      <c r="P137" s="160"/>
      <c r="Q137" s="160"/>
      <c r="R137" s="160"/>
      <c r="S137" s="160"/>
      <c r="T137" s="160"/>
      <c r="U137" s="232"/>
      <c r="V137" s="302"/>
      <c r="W137" s="303"/>
      <c r="X137" s="303"/>
      <c r="Y137" s="303"/>
      <c r="Z137" s="303"/>
      <c r="AA137" s="303"/>
      <c r="AB137" s="303"/>
      <c r="AC137" s="303"/>
      <c r="AD137" s="303"/>
      <c r="AE137" s="303"/>
      <c r="AF137" s="303"/>
      <c r="AG137" s="92"/>
      <c r="AH137" s="92"/>
      <c r="AI137" s="92"/>
      <c r="AJ137" s="92"/>
      <c r="AK137" s="92"/>
      <c r="AL137" s="92"/>
      <c r="AM137" s="92"/>
      <c r="AN137" s="92"/>
      <c r="AO137" s="92"/>
      <c r="AP137" s="92"/>
      <c r="AQ137" s="92"/>
      <c r="AR137" s="231"/>
    </row>
    <row r="138" spans="1:44">
      <c r="A138" s="233">
        <v>43724</v>
      </c>
      <c r="B138" s="234">
        <v>1.7516898148148099</v>
      </c>
      <c r="C138" s="304">
        <f>'VO2 Raw '!C138*'VO2-mouse '!C$61/1000</f>
        <v>63.847600000000007</v>
      </c>
      <c r="D138" s="305">
        <f>'VO2 Raw '!D138*'VO2-mouse '!D$61/1000</f>
        <v>50.935000000000002</v>
      </c>
      <c r="E138" s="305">
        <f>'VO2 Raw '!E138*'VO2-mouse '!E$61/1000</f>
        <v>52.758000000000003</v>
      </c>
      <c r="F138" s="305">
        <f>'VO2 Raw '!F138*'VO2-mouse '!F$61/1000</f>
        <v>65.313599999999994</v>
      </c>
      <c r="G138" s="305">
        <f>'VO2 Raw '!G138*'VO2-mouse '!G$61/1000</f>
        <v>92.279200000000003</v>
      </c>
      <c r="H138" s="305">
        <f>'VO2 Raw '!H138*'VO2-mouse '!H$61/1000</f>
        <v>78.580799999999982</v>
      </c>
      <c r="I138" s="305">
        <f>'VO2 Raw '!I138*'VO2-mouse '!I$61/1000</f>
        <v>55.039000000000001</v>
      </c>
      <c r="J138" s="305">
        <f>'VO2 Raw '!J138*'VO2-mouse '!J$61/1000</f>
        <v>80.572800000000001</v>
      </c>
      <c r="K138" s="306">
        <f>'VO2 Raw '!K138*'VO2-mouse '!K$61/1000</f>
        <v>72.653599999999997</v>
      </c>
      <c r="L138" s="107">
        <f t="shared" ref="L138:P138" si="173">AVERAGE(C138:C140)</f>
        <v>86.30446666666667</v>
      </c>
      <c r="M138" s="160">
        <f t="shared" si="173"/>
        <v>67.638833333333324</v>
      </c>
      <c r="N138" s="160">
        <f t="shared" si="173"/>
        <v>63.936000000000007</v>
      </c>
      <c r="O138" s="160">
        <f t="shared" si="173"/>
        <v>73.066400000000002</v>
      </c>
      <c r="P138" s="160">
        <f t="shared" si="173"/>
        <v>83.181366666666676</v>
      </c>
      <c r="Q138" s="160">
        <f t="shared" ref="Q138" si="174">AVERAGE(H138:H140)</f>
        <v>74.079666666666654</v>
      </c>
      <c r="R138" s="160">
        <f t="shared" ref="R138" si="175">AVERAGE(I138:I140)</f>
        <v>66.063666666666677</v>
      </c>
      <c r="S138" s="160">
        <f t="shared" ref="S138" si="176">AVERAGE(J138:J140)</f>
        <v>69.229533333333336</v>
      </c>
      <c r="T138" s="160">
        <f t="shared" ref="T138" si="177">AVERAGE(K138:K140)</f>
        <v>56.250066666666669</v>
      </c>
      <c r="U138" s="232">
        <f t="shared" ref="U138" si="178">AVERAGE(L138:T138)</f>
        <v>71.083333333333329</v>
      </c>
      <c r="V138" s="302"/>
      <c r="W138" s="303"/>
      <c r="X138" s="303"/>
      <c r="Y138" s="303"/>
      <c r="Z138" s="303"/>
      <c r="AA138" s="303"/>
      <c r="AB138" s="303"/>
      <c r="AC138" s="303"/>
      <c r="AD138" s="303"/>
      <c r="AE138" s="303"/>
      <c r="AF138" s="303"/>
      <c r="AG138" s="92"/>
      <c r="AH138" s="92"/>
      <c r="AI138" s="92"/>
      <c r="AJ138" s="92"/>
      <c r="AK138" s="92"/>
      <c r="AL138" s="92"/>
      <c r="AM138" s="92"/>
      <c r="AN138" s="92"/>
      <c r="AO138" s="92"/>
      <c r="AP138" s="92"/>
      <c r="AQ138" s="92"/>
      <c r="AR138" s="231"/>
    </row>
    <row r="139" spans="1:44">
      <c r="A139" s="233">
        <v>43724</v>
      </c>
      <c r="B139" s="234">
        <v>1.7655787037037001</v>
      </c>
      <c r="C139" s="304">
        <f>'VO2 Raw '!C139*'VO2-mouse '!C$61/1000</f>
        <v>95.717200000000005</v>
      </c>
      <c r="D139" s="305">
        <f>'VO2 Raw '!D139*'VO2-mouse '!D$61/1000</f>
        <v>91.988</v>
      </c>
      <c r="E139" s="305">
        <f>'VO2 Raw '!E139*'VO2-mouse '!E$61/1000</f>
        <v>75.114000000000004</v>
      </c>
      <c r="F139" s="305">
        <f>'VO2 Raw '!F139*'VO2-mouse '!F$61/1000</f>
        <v>76.296000000000006</v>
      </c>
      <c r="G139" s="305">
        <f>'VO2 Raw '!G139*'VO2-mouse '!G$61/1000</f>
        <v>93.094300000000004</v>
      </c>
      <c r="H139" s="305">
        <f>'VO2 Raw '!H139*'VO2-mouse '!H$61/1000</f>
        <v>70.213399999999993</v>
      </c>
      <c r="I139" s="305">
        <f>'VO2 Raw '!I139*'VO2-mouse '!I$61/1000</f>
        <v>81.328000000000003</v>
      </c>
      <c r="J139" s="305">
        <f>'VO2 Raw '!J139*'VO2-mouse '!J$61/1000</f>
        <v>68.822600000000008</v>
      </c>
      <c r="K139" s="306">
        <f>'VO2 Raw '!K139*'VO2-mouse '!K$61/1000</f>
        <v>46.1374</v>
      </c>
      <c r="L139" s="107"/>
      <c r="M139" s="160"/>
      <c r="N139" s="160"/>
      <c r="O139" s="160"/>
      <c r="P139" s="160"/>
      <c r="Q139" s="160"/>
      <c r="R139" s="160"/>
      <c r="S139" s="160"/>
      <c r="T139" s="160"/>
      <c r="U139" s="232">
        <f t="shared" ref="U139" si="179">STDEV(L138:T138)/SQRT(COUNT(L138:T138))</f>
        <v>3.1237536609091392</v>
      </c>
      <c r="V139" s="302"/>
      <c r="W139" s="303"/>
      <c r="X139" s="303"/>
      <c r="Y139" s="303"/>
      <c r="Z139" s="303"/>
      <c r="AA139" s="303"/>
      <c r="AB139" s="303"/>
      <c r="AC139" s="303"/>
      <c r="AD139" s="303"/>
      <c r="AE139" s="303"/>
      <c r="AF139" s="303"/>
      <c r="AG139" s="92"/>
      <c r="AH139" s="92"/>
      <c r="AI139" s="92"/>
      <c r="AJ139" s="92"/>
      <c r="AK139" s="92"/>
      <c r="AL139" s="92"/>
      <c r="AM139" s="92"/>
      <c r="AN139" s="92"/>
      <c r="AO139" s="92"/>
      <c r="AP139" s="92"/>
      <c r="AQ139" s="92"/>
      <c r="AR139" s="231"/>
    </row>
    <row r="140" spans="1:44">
      <c r="A140" s="233">
        <v>43724</v>
      </c>
      <c r="B140" s="234">
        <v>1.77946759259259</v>
      </c>
      <c r="C140" s="304">
        <f>'VO2 Raw '!C140*'VO2-mouse '!C$61/1000</f>
        <v>99.348600000000005</v>
      </c>
      <c r="D140" s="305">
        <f>'VO2 Raw '!D140*'VO2-mouse '!D$61/1000</f>
        <v>59.993499999999997</v>
      </c>
      <c r="E140" s="305">
        <f>'VO2 Raw '!E140*'VO2-mouse '!E$61/1000</f>
        <v>63.936</v>
      </c>
      <c r="F140" s="305">
        <f>'VO2 Raw '!F140*'VO2-mouse '!F$61/1000</f>
        <v>77.58959999999999</v>
      </c>
      <c r="G140" s="305">
        <f>'VO2 Raw '!G140*'VO2-mouse '!G$61/1000</f>
        <v>64.170599999999993</v>
      </c>
      <c r="H140" s="305">
        <f>'VO2 Raw '!H140*'VO2-mouse '!H$61/1000</f>
        <v>73.444799999999987</v>
      </c>
      <c r="I140" s="305">
        <f>'VO2 Raw '!I140*'VO2-mouse '!I$61/1000</f>
        <v>61.823999999999998</v>
      </c>
      <c r="J140" s="305">
        <f>'VO2 Raw '!J140*'VO2-mouse '!J$61/1000</f>
        <v>58.293200000000006</v>
      </c>
      <c r="K140" s="306">
        <f>'VO2 Raw '!K140*'VO2-mouse '!K$61/1000</f>
        <v>49.959199999999996</v>
      </c>
      <c r="L140" s="107"/>
      <c r="M140" s="160"/>
      <c r="N140" s="160"/>
      <c r="O140" s="160"/>
      <c r="P140" s="160"/>
      <c r="Q140" s="160"/>
      <c r="R140" s="160"/>
      <c r="S140" s="160"/>
      <c r="T140" s="160"/>
      <c r="U140" s="232"/>
      <c r="V140" s="302"/>
      <c r="W140" s="303"/>
      <c r="X140" s="303"/>
      <c r="Y140" s="303"/>
      <c r="Z140" s="303"/>
      <c r="AA140" s="303"/>
      <c r="AB140" s="303"/>
      <c r="AC140" s="303"/>
      <c r="AD140" s="303"/>
      <c r="AE140" s="303"/>
      <c r="AF140" s="303"/>
      <c r="AG140" s="92"/>
      <c r="AH140" s="92"/>
      <c r="AI140" s="92"/>
      <c r="AJ140" s="92"/>
      <c r="AK140" s="92"/>
      <c r="AL140" s="92"/>
      <c r="AM140" s="92"/>
      <c r="AN140" s="92"/>
      <c r="AO140" s="92"/>
      <c r="AP140" s="92"/>
      <c r="AQ140" s="92"/>
      <c r="AR140" s="231"/>
    </row>
    <row r="141" spans="1:44">
      <c r="A141" s="233">
        <v>43724</v>
      </c>
      <c r="B141" s="234">
        <v>1.79335648148148</v>
      </c>
      <c r="C141" s="304">
        <f>'VO2 Raw '!C141*'VO2-mouse '!C$61/1000</f>
        <v>65.229700000000008</v>
      </c>
      <c r="D141" s="305">
        <f>'VO2 Raw '!D141*'VO2-mouse '!D$61/1000</f>
        <v>51.972000000000001</v>
      </c>
      <c r="E141" s="305">
        <f>'VO2 Raw '!E141*'VO2-mouse '!E$61/1000</f>
        <v>67.337999999999994</v>
      </c>
      <c r="F141" s="305">
        <f>'VO2 Raw '!F141*'VO2-mouse '!F$61/1000</f>
        <v>75.504000000000005</v>
      </c>
      <c r="G141" s="305">
        <f>'VO2 Raw '!G141*'VO2-mouse '!G$61/1000</f>
        <v>52.413400000000003</v>
      </c>
      <c r="H141" s="305">
        <f>'VO2 Raw '!H141*'VO2-mouse '!H$61/1000</f>
        <v>62.637799999999999</v>
      </c>
      <c r="I141" s="305">
        <f>'VO2 Raw '!I141*'VO2-mouse '!I$61/1000</f>
        <v>55.683</v>
      </c>
      <c r="J141" s="305">
        <f>'VO2 Raw '!J141*'VO2-mouse '!J$61/1000</f>
        <v>84.344200000000001</v>
      </c>
      <c r="K141" s="306">
        <f>'VO2 Raw '!K141*'VO2-mouse '!K$61/1000</f>
        <v>81.538300000000007</v>
      </c>
      <c r="L141" s="107">
        <f t="shared" ref="L141:P141" si="180">AVERAGE(C141:C143)</f>
        <v>81.634233333333341</v>
      </c>
      <c r="M141" s="160">
        <f t="shared" si="180"/>
        <v>84.179999999999993</v>
      </c>
      <c r="N141" s="160">
        <f t="shared" si="180"/>
        <v>74.780999999999992</v>
      </c>
      <c r="O141" s="160">
        <f t="shared" si="180"/>
        <v>77.624799999999993</v>
      </c>
      <c r="P141" s="160">
        <f t="shared" si="180"/>
        <v>58.49783333333334</v>
      </c>
      <c r="Q141" s="160">
        <f t="shared" ref="Q141" si="181">AVERAGE(H141:H143)</f>
        <v>72.05380000000001</v>
      </c>
      <c r="R141" s="160">
        <f t="shared" ref="R141" si="182">AVERAGE(I141:I143)</f>
        <v>66.25533333333334</v>
      </c>
      <c r="S141" s="160">
        <f t="shared" ref="S141" si="183">AVERAGE(J141:J143)</f>
        <v>77.19380000000001</v>
      </c>
      <c r="T141" s="160">
        <f t="shared" ref="T141" si="184">AVERAGE(K141:K143)</f>
        <v>76.882533333333342</v>
      </c>
      <c r="U141" s="232">
        <f t="shared" ref="U141" si="185">AVERAGE(L141:T141)</f>
        <v>74.344814814814811</v>
      </c>
      <c r="V141" s="302"/>
      <c r="W141" s="303"/>
      <c r="X141" s="303"/>
      <c r="Y141" s="303"/>
      <c r="Z141" s="303"/>
      <c r="AA141" s="303"/>
      <c r="AB141" s="303"/>
      <c r="AC141" s="303"/>
      <c r="AD141" s="303"/>
      <c r="AE141" s="303"/>
      <c r="AF141" s="303"/>
      <c r="AG141" s="92"/>
      <c r="AH141" s="92"/>
      <c r="AI141" s="92"/>
      <c r="AJ141" s="92"/>
      <c r="AK141" s="92"/>
      <c r="AL141" s="92"/>
      <c r="AM141" s="92"/>
      <c r="AN141" s="92"/>
      <c r="AO141" s="92"/>
      <c r="AP141" s="92"/>
      <c r="AQ141" s="92"/>
      <c r="AR141" s="231"/>
    </row>
    <row r="142" spans="1:44">
      <c r="A142" s="233">
        <v>43724</v>
      </c>
      <c r="B142" s="234">
        <v>1.8072453703703699</v>
      </c>
      <c r="C142" s="304">
        <f>'VO2 Raw '!C142*'VO2-mouse '!C$61/1000</f>
        <v>88.075000000000003</v>
      </c>
      <c r="D142" s="305">
        <f>'VO2 Raw '!D142*'VO2-mouse '!D$61/1000</f>
        <v>102.02249999999999</v>
      </c>
      <c r="E142" s="305">
        <f>'VO2 Raw '!E142*'VO2-mouse '!E$61/1000</f>
        <v>59.94</v>
      </c>
      <c r="F142" s="305">
        <f>'VO2 Raw '!F142*'VO2-mouse '!F$61/1000</f>
        <v>77.51039999999999</v>
      </c>
      <c r="G142" s="305">
        <f>'VO2 Raw '!G142*'VO2-mouse '!G$61/1000</f>
        <v>68.097899999999996</v>
      </c>
      <c r="H142" s="305">
        <f>'VO2 Raw '!H142*'VO2-mouse '!H$61/1000</f>
        <v>84.829599999999985</v>
      </c>
      <c r="I142" s="305">
        <f>'VO2 Raw '!I142*'VO2-mouse '!I$61/1000</f>
        <v>57.247</v>
      </c>
      <c r="J142" s="305">
        <f>'VO2 Raw '!J142*'VO2-mouse '!J$61/1000</f>
        <v>72.528600000000012</v>
      </c>
      <c r="K142" s="306">
        <f>'VO2 Raw '!K142*'VO2-mouse '!K$61/1000</f>
        <v>74.150800000000004</v>
      </c>
      <c r="L142" s="107"/>
      <c r="M142" s="160"/>
      <c r="N142" s="160"/>
      <c r="O142" s="160"/>
      <c r="P142" s="160"/>
      <c r="Q142" s="160"/>
      <c r="R142" s="160"/>
      <c r="S142" s="160"/>
      <c r="T142" s="160"/>
      <c r="U142" s="232">
        <f t="shared" ref="U142" si="186">STDEV(L141:T141)/SQRT(COUNT(L141:T141))</f>
        <v>2.6278081903931367</v>
      </c>
      <c r="V142" s="302"/>
      <c r="W142" s="303"/>
      <c r="X142" s="303"/>
      <c r="Y142" s="303"/>
      <c r="Z142" s="303"/>
      <c r="AA142" s="303"/>
      <c r="AB142" s="303"/>
      <c r="AC142" s="303"/>
      <c r="AD142" s="303"/>
      <c r="AE142" s="303"/>
      <c r="AF142" s="303"/>
      <c r="AG142" s="92"/>
      <c r="AH142" s="92"/>
      <c r="AI142" s="92"/>
      <c r="AJ142" s="92"/>
      <c r="AK142" s="92"/>
      <c r="AL142" s="92"/>
      <c r="AM142" s="92"/>
      <c r="AN142" s="92"/>
      <c r="AO142" s="92"/>
      <c r="AP142" s="92"/>
      <c r="AQ142" s="92"/>
      <c r="AR142" s="231"/>
    </row>
    <row r="143" spans="1:44">
      <c r="A143" s="233">
        <v>43724</v>
      </c>
      <c r="B143" s="234">
        <v>1.8211342592592601</v>
      </c>
      <c r="C143" s="304">
        <f>'VO2 Raw '!C143*'VO2-mouse '!C$61/1000</f>
        <v>91.597999999999999</v>
      </c>
      <c r="D143" s="305">
        <f>'VO2 Raw '!D143*'VO2-mouse '!D$61/1000</f>
        <v>98.545500000000004</v>
      </c>
      <c r="E143" s="305">
        <f>'VO2 Raw '!E143*'VO2-mouse '!E$61/1000</f>
        <v>97.064999999999998</v>
      </c>
      <c r="F143" s="305">
        <f>'VO2 Raw '!F143*'VO2-mouse '!F$61/1000</f>
        <v>79.86</v>
      </c>
      <c r="G143" s="305">
        <f>'VO2 Raw '!G143*'VO2-mouse '!G$61/1000</f>
        <v>54.982199999999999</v>
      </c>
      <c r="H143" s="305">
        <f>'VO2 Raw '!H143*'VO2-mouse '!H$61/1000</f>
        <v>68.694000000000003</v>
      </c>
      <c r="I143" s="305">
        <f>'VO2 Raw '!I143*'VO2-mouse '!I$61/1000</f>
        <v>85.835999999999999</v>
      </c>
      <c r="J143" s="305">
        <f>'VO2 Raw '!J143*'VO2-mouse '!J$61/1000</f>
        <v>74.708600000000004</v>
      </c>
      <c r="K143" s="306">
        <f>'VO2 Raw '!K143*'VO2-mouse '!K$61/1000</f>
        <v>74.958500000000001</v>
      </c>
      <c r="L143" s="107"/>
      <c r="M143" s="160"/>
      <c r="N143" s="160"/>
      <c r="O143" s="160"/>
      <c r="P143" s="160"/>
      <c r="Q143" s="160"/>
      <c r="R143" s="160"/>
      <c r="S143" s="160"/>
      <c r="T143" s="160"/>
      <c r="U143" s="232"/>
      <c r="V143" s="302"/>
      <c r="W143" s="303"/>
      <c r="X143" s="303"/>
      <c r="Y143" s="303"/>
      <c r="Z143" s="303"/>
      <c r="AA143" s="303"/>
      <c r="AB143" s="303"/>
      <c r="AC143" s="303"/>
      <c r="AD143" s="303"/>
      <c r="AE143" s="303"/>
      <c r="AF143" s="303"/>
      <c r="AG143" s="92"/>
      <c r="AH143" s="92"/>
      <c r="AI143" s="92"/>
      <c r="AJ143" s="92"/>
      <c r="AK143" s="92"/>
      <c r="AL143" s="92"/>
      <c r="AM143" s="92"/>
      <c r="AN143" s="92"/>
      <c r="AO143" s="92"/>
      <c r="AP143" s="92"/>
      <c r="AQ143" s="92"/>
      <c r="AR143" s="231"/>
    </row>
    <row r="144" spans="1:44">
      <c r="A144" s="233">
        <v>43724</v>
      </c>
      <c r="B144" s="234">
        <v>1.83502314814815</v>
      </c>
      <c r="C144" s="304">
        <f>'VO2 Raw '!C144*'VO2-mouse '!C$61/1000</f>
        <v>100.70360000000001</v>
      </c>
      <c r="D144" s="305">
        <f>'VO2 Raw '!D144*'VO2-mouse '!D$61/1000</f>
        <v>90.249499999999998</v>
      </c>
      <c r="E144" s="305">
        <f>'VO2 Raw '!E144*'VO2-mouse '!E$61/1000</f>
        <v>52.164000000000001</v>
      </c>
      <c r="F144" s="305">
        <f>'VO2 Raw '!F144*'VO2-mouse '!F$61/1000</f>
        <v>73.471199999999996</v>
      </c>
      <c r="G144" s="305">
        <f>'VO2 Raw '!G144*'VO2-mouse '!G$61/1000</f>
        <v>91.686399999999992</v>
      </c>
      <c r="H144" s="305">
        <f>'VO2 Raw '!H144*'VO2-mouse '!H$61/1000</f>
        <v>85.086399999999998</v>
      </c>
      <c r="I144" s="305">
        <f>'VO2 Raw '!I144*'VO2-mouse '!I$61/1000</f>
        <v>66.125</v>
      </c>
      <c r="J144" s="305">
        <f>'VO2 Raw '!J144*'VO2-mouse '!J$61/1000</f>
        <v>79.700800000000001</v>
      </c>
      <c r="K144" s="306">
        <f>'VO2 Raw '!K144*'VO2-mouse '!K$61/1000</f>
        <v>55.4161</v>
      </c>
      <c r="L144" s="107">
        <f t="shared" ref="L144:P144" si="187">AVERAGE(C144:C146)</f>
        <v>94.46156666666667</v>
      </c>
      <c r="M144" s="160">
        <f t="shared" si="187"/>
        <v>75.040166666666664</v>
      </c>
      <c r="N144" s="160">
        <f t="shared" si="187"/>
        <v>65.754000000000005</v>
      </c>
      <c r="O144" s="160">
        <f t="shared" si="187"/>
        <v>86.891199999999984</v>
      </c>
      <c r="P144" s="160">
        <f t="shared" si="187"/>
        <v>83.98</v>
      </c>
      <c r="Q144" s="160">
        <f t="shared" ref="Q144" si="188">AVERAGE(H144:H146)</f>
        <v>75.185333333333332</v>
      </c>
      <c r="R144" s="160">
        <f t="shared" ref="R144" si="189">AVERAGE(I144:I146)</f>
        <v>71.729333333333329</v>
      </c>
      <c r="S144" s="160">
        <f t="shared" ref="S144" si="190">AVERAGE(J144:J146)</f>
        <v>70.29046666666666</v>
      </c>
      <c r="T144" s="160">
        <f t="shared" ref="T144" si="191">AVERAGE(K144:K146)</f>
        <v>62.823299999999996</v>
      </c>
      <c r="U144" s="232">
        <f t="shared" ref="U144" si="192">AVERAGE(L144:T144)</f>
        <v>76.239485185185188</v>
      </c>
      <c r="V144" s="302"/>
      <c r="W144" s="303"/>
      <c r="X144" s="303"/>
      <c r="Y144" s="303"/>
      <c r="Z144" s="303"/>
      <c r="AA144" s="303"/>
      <c r="AB144" s="303"/>
      <c r="AC144" s="303"/>
      <c r="AD144" s="303"/>
      <c r="AE144" s="303"/>
      <c r="AF144" s="303"/>
      <c r="AG144" s="92"/>
      <c r="AH144" s="92"/>
      <c r="AI144" s="92"/>
      <c r="AJ144" s="92"/>
      <c r="AK144" s="92"/>
      <c r="AL144" s="92"/>
      <c r="AM144" s="92"/>
      <c r="AN144" s="92"/>
      <c r="AO144" s="92"/>
      <c r="AP144" s="92"/>
      <c r="AQ144" s="92"/>
      <c r="AR144" s="231"/>
    </row>
    <row r="145" spans="1:44">
      <c r="A145" s="233">
        <v>43724</v>
      </c>
      <c r="B145" s="234">
        <v>1.84891203703703</v>
      </c>
      <c r="C145" s="304">
        <f>'VO2 Raw '!C145*'VO2-mouse '!C$61/1000</f>
        <v>91.869</v>
      </c>
      <c r="D145" s="305">
        <f>'VO2 Raw '!D145*'VO2-mouse '!D$61/1000</f>
        <v>59.658000000000001</v>
      </c>
      <c r="E145" s="305">
        <f>'VO2 Raw '!E145*'VO2-mouse '!E$61/1000</f>
        <v>83.942999999999998</v>
      </c>
      <c r="F145" s="305">
        <f>'VO2 Raw '!F145*'VO2-mouse '!F$61/1000</f>
        <v>97.046399999999991</v>
      </c>
      <c r="G145" s="305">
        <f>'VO2 Raw '!G145*'VO2-mouse '!G$61/1000</f>
        <v>83.733000000000004</v>
      </c>
      <c r="H145" s="305">
        <f>'VO2 Raw '!H145*'VO2-mouse '!H$61/1000</f>
        <v>62.124199999999995</v>
      </c>
      <c r="I145" s="305">
        <f>'VO2 Raw '!I145*'VO2-mouse '!I$61/1000</f>
        <v>60.743000000000002</v>
      </c>
      <c r="J145" s="305">
        <f>'VO2 Raw '!J145*'VO2-mouse '!J$61/1000</f>
        <v>70.980800000000002</v>
      </c>
      <c r="K145" s="306">
        <f>'VO2 Raw '!K145*'VO2-mouse '!K$61/1000</f>
        <v>70.07289999999999</v>
      </c>
      <c r="L145" s="107"/>
      <c r="M145" s="160"/>
      <c r="N145" s="160"/>
      <c r="O145" s="160"/>
      <c r="P145" s="160"/>
      <c r="Q145" s="160"/>
      <c r="R145" s="160"/>
      <c r="S145" s="160"/>
      <c r="T145" s="160"/>
      <c r="U145" s="232">
        <f t="shared" ref="U145" si="193">STDEV(L144:T144)/SQRT(COUNT(L144:T144))</f>
        <v>3.4432707484636538</v>
      </c>
      <c r="V145" s="302"/>
      <c r="W145" s="303"/>
      <c r="X145" s="303"/>
      <c r="Y145" s="303"/>
      <c r="Z145" s="303"/>
      <c r="AA145" s="303"/>
      <c r="AB145" s="303"/>
      <c r="AC145" s="303"/>
      <c r="AD145" s="303"/>
      <c r="AE145" s="303"/>
      <c r="AF145" s="303"/>
      <c r="AG145" s="92"/>
      <c r="AH145" s="92"/>
      <c r="AI145" s="92"/>
      <c r="AJ145" s="92"/>
      <c r="AK145" s="92"/>
      <c r="AL145" s="92"/>
      <c r="AM145" s="92"/>
      <c r="AN145" s="92"/>
      <c r="AO145" s="92"/>
      <c r="AP145" s="92"/>
      <c r="AQ145" s="92"/>
      <c r="AR145" s="231"/>
    </row>
    <row r="146" spans="1:44">
      <c r="A146" s="233">
        <v>43724</v>
      </c>
      <c r="B146" s="234">
        <v>1.8628009259259199</v>
      </c>
      <c r="C146" s="304">
        <f>'VO2 Raw '!C146*'VO2-mouse '!C$61/1000</f>
        <v>90.812100000000001</v>
      </c>
      <c r="D146" s="305">
        <f>'VO2 Raw '!D146*'VO2-mouse '!D$61/1000</f>
        <v>75.212999999999994</v>
      </c>
      <c r="E146" s="305">
        <f>'VO2 Raw '!E146*'VO2-mouse '!E$61/1000</f>
        <v>61.155000000000001</v>
      </c>
      <c r="F146" s="305">
        <f>'VO2 Raw '!F146*'VO2-mouse '!F$61/1000</f>
        <v>90.156000000000006</v>
      </c>
      <c r="G146" s="305">
        <f>'VO2 Raw '!G146*'VO2-mouse '!G$61/1000</f>
        <v>76.520599999999988</v>
      </c>
      <c r="H146" s="305">
        <f>'VO2 Raw '!H146*'VO2-mouse '!H$61/1000</f>
        <v>78.345399999999998</v>
      </c>
      <c r="I146" s="305">
        <f>'VO2 Raw '!I146*'VO2-mouse '!I$61/1000</f>
        <v>88.32</v>
      </c>
      <c r="J146" s="305">
        <f>'VO2 Raw '!J146*'VO2-mouse '!J$61/1000</f>
        <v>60.189800000000005</v>
      </c>
      <c r="K146" s="306">
        <f>'VO2 Raw '!K146*'VO2-mouse '!K$61/1000</f>
        <v>62.980899999999991</v>
      </c>
      <c r="L146" s="107"/>
      <c r="M146" s="160"/>
      <c r="N146" s="160"/>
      <c r="O146" s="160"/>
      <c r="P146" s="160"/>
      <c r="Q146" s="160"/>
      <c r="R146" s="160"/>
      <c r="S146" s="160"/>
      <c r="T146" s="160"/>
      <c r="U146" s="232"/>
      <c r="V146" s="302"/>
      <c r="W146" s="303"/>
      <c r="X146" s="303"/>
      <c r="Y146" s="303"/>
      <c r="Z146" s="303"/>
      <c r="AA146" s="303"/>
      <c r="AB146" s="303"/>
      <c r="AC146" s="303"/>
      <c r="AD146" s="303"/>
      <c r="AE146" s="303"/>
      <c r="AF146" s="303"/>
      <c r="AG146" s="92"/>
      <c r="AH146" s="92"/>
      <c r="AI146" s="92"/>
      <c r="AJ146" s="92"/>
      <c r="AK146" s="92"/>
      <c r="AL146" s="92"/>
      <c r="AM146" s="92"/>
      <c r="AN146" s="92"/>
      <c r="AO146" s="92"/>
      <c r="AP146" s="92"/>
      <c r="AQ146" s="92"/>
      <c r="AR146" s="231"/>
    </row>
    <row r="147" spans="1:44">
      <c r="A147" s="233">
        <v>43724</v>
      </c>
      <c r="B147" s="234">
        <v>1.8766898148148099</v>
      </c>
      <c r="C147" s="304">
        <f>'VO2 Raw '!C147*'VO2-mouse '!C$61/1000</f>
        <v>88.644100000000009</v>
      </c>
      <c r="D147" s="305">
        <f>'VO2 Raw '!D147*'VO2-mouse '!D$61/1000</f>
        <v>99.734999999999999</v>
      </c>
      <c r="E147" s="305">
        <f>'VO2 Raw '!E147*'VO2-mouse '!E$61/1000</f>
        <v>50.732999999999997</v>
      </c>
      <c r="F147" s="305">
        <f>'VO2 Raw '!F147*'VO2-mouse '!F$61/1000</f>
        <v>74.289599999999993</v>
      </c>
      <c r="G147" s="305">
        <f>'VO2 Raw '!G147*'VO2-mouse '!G$61/1000</f>
        <v>61.503</v>
      </c>
      <c r="H147" s="305">
        <f>'VO2 Raw '!H147*'VO2-mouse '!H$61/1000</f>
        <v>61.3752</v>
      </c>
      <c r="I147" s="305">
        <f>'VO2 Raw '!I147*'VO2-mouse '!I$61/1000</f>
        <v>72.150999999999996</v>
      </c>
      <c r="J147" s="305">
        <f>'VO2 Raw '!J147*'VO2-mouse '!J$61/1000</f>
        <v>83.537600000000012</v>
      </c>
      <c r="K147" s="306">
        <f>'VO2 Raw '!K147*'VO2-mouse '!K$61/1000</f>
        <v>66.408699999999996</v>
      </c>
      <c r="L147" s="107">
        <f t="shared" ref="L147:P147" si="194">AVERAGE(C147:C149)</f>
        <v>77.542133333333354</v>
      </c>
      <c r="M147" s="160">
        <f t="shared" si="194"/>
        <v>79.035666666666657</v>
      </c>
      <c r="N147" s="160">
        <f t="shared" si="194"/>
        <v>63.458999999999996</v>
      </c>
      <c r="O147" s="160">
        <f t="shared" si="194"/>
        <v>79.103200000000001</v>
      </c>
      <c r="P147" s="160">
        <f t="shared" si="194"/>
        <v>68.822433333333336</v>
      </c>
      <c r="Q147" s="160">
        <f t="shared" ref="Q147" si="195">AVERAGE(H147:H149)</f>
        <v>65.184399999999997</v>
      </c>
      <c r="R147" s="160">
        <f t="shared" ref="R147" si="196">AVERAGE(I147:I149)</f>
        <v>71.054666666666662</v>
      </c>
      <c r="S147" s="160">
        <f t="shared" ref="S147" si="197">AVERAGE(J147:J149)</f>
        <v>82.040666666666667</v>
      </c>
      <c r="T147" s="160">
        <f t="shared" ref="T147" si="198">AVERAGE(K147:K149)</f>
        <v>67.459366666666668</v>
      </c>
      <c r="U147" s="232">
        <f t="shared" ref="U147" si="199">AVERAGE(L147:T147)</f>
        <v>72.63350370370371</v>
      </c>
      <c r="V147" s="302"/>
      <c r="W147" s="303"/>
      <c r="X147" s="303"/>
      <c r="Y147" s="303"/>
      <c r="Z147" s="303"/>
      <c r="AA147" s="303"/>
      <c r="AB147" s="303"/>
      <c r="AC147" s="303"/>
      <c r="AD147" s="303"/>
      <c r="AE147" s="303"/>
      <c r="AF147" s="303"/>
      <c r="AG147" s="92"/>
      <c r="AH147" s="92"/>
      <c r="AI147" s="92"/>
      <c r="AJ147" s="92"/>
      <c r="AK147" s="92"/>
      <c r="AL147" s="92"/>
      <c r="AM147" s="92"/>
      <c r="AN147" s="92"/>
      <c r="AO147" s="92"/>
      <c r="AP147" s="92"/>
      <c r="AQ147" s="92"/>
      <c r="AR147" s="231"/>
    </row>
    <row r="148" spans="1:44">
      <c r="A148" s="233">
        <v>43724</v>
      </c>
      <c r="B148" s="234">
        <v>1.8905787037037001</v>
      </c>
      <c r="C148" s="304">
        <f>'VO2 Raw '!C148*'VO2-mouse '!C$61/1000</f>
        <v>60.541400000000003</v>
      </c>
      <c r="D148" s="305">
        <f>'VO2 Raw '!D148*'VO2-mouse '!D$61/1000</f>
        <v>72.284999999999997</v>
      </c>
      <c r="E148" s="305">
        <f>'VO2 Raw '!E148*'VO2-mouse '!E$61/1000</f>
        <v>82.89</v>
      </c>
      <c r="F148" s="305">
        <f>'VO2 Raw '!F148*'VO2-mouse '!F$61/1000</f>
        <v>73.814399999999992</v>
      </c>
      <c r="G148" s="305">
        <f>'VO2 Raw '!G148*'VO2-mouse '!G$61/1000</f>
        <v>81.23830000000001</v>
      </c>
      <c r="H148" s="305">
        <f>'VO2 Raw '!H148*'VO2-mouse '!H$61/1000</f>
        <v>67.088999999999999</v>
      </c>
      <c r="I148" s="305">
        <f>'VO2 Raw '!I148*'VO2-mouse '!I$61/1000</f>
        <v>62.536999999999999</v>
      </c>
      <c r="J148" s="305">
        <f>'VO2 Raw '!J148*'VO2-mouse '!J$61/1000</f>
        <v>74.904800000000009</v>
      </c>
      <c r="K148" s="306">
        <f>'VO2 Raw '!K148*'VO2-mouse '!K$61/1000</f>
        <v>60.557799999999993</v>
      </c>
      <c r="L148" s="107"/>
      <c r="M148" s="160"/>
      <c r="N148" s="160"/>
      <c r="O148" s="160"/>
      <c r="P148" s="160"/>
      <c r="Q148" s="160"/>
      <c r="R148" s="160"/>
      <c r="S148" s="160"/>
      <c r="T148" s="160"/>
      <c r="U148" s="232">
        <f t="shared" ref="U148" si="200">STDEV(L147:T147)/SQRT(COUNT(L147:T147))</f>
        <v>2.2939635842326105</v>
      </c>
      <c r="V148" s="302"/>
      <c r="W148" s="303"/>
      <c r="X148" s="303"/>
      <c r="Y148" s="303"/>
      <c r="Z148" s="303"/>
      <c r="AA148" s="303"/>
      <c r="AB148" s="303"/>
      <c r="AC148" s="303"/>
      <c r="AD148" s="303"/>
      <c r="AE148" s="303"/>
      <c r="AF148" s="303"/>
      <c r="AG148" s="92"/>
      <c r="AH148" s="92"/>
      <c r="AI148" s="92"/>
      <c r="AJ148" s="92"/>
      <c r="AK148" s="92"/>
      <c r="AL148" s="92"/>
      <c r="AM148" s="92"/>
      <c r="AN148" s="92"/>
      <c r="AO148" s="92"/>
      <c r="AP148" s="92"/>
      <c r="AQ148" s="92"/>
      <c r="AR148" s="231"/>
    </row>
    <row r="149" spans="1:44">
      <c r="A149" s="233">
        <v>43724</v>
      </c>
      <c r="B149" s="234">
        <v>1.90446759259259</v>
      </c>
      <c r="C149" s="304">
        <f>'VO2 Raw '!C149*'VO2-mouse '!C$61/1000</f>
        <v>83.440900000000013</v>
      </c>
      <c r="D149" s="305">
        <f>'VO2 Raw '!D149*'VO2-mouse '!D$61/1000</f>
        <v>65.087000000000003</v>
      </c>
      <c r="E149" s="305">
        <f>'VO2 Raw '!E149*'VO2-mouse '!E$61/1000</f>
        <v>56.753999999999998</v>
      </c>
      <c r="F149" s="305">
        <f>'VO2 Raw '!F149*'VO2-mouse '!F$61/1000</f>
        <v>89.20559999999999</v>
      </c>
      <c r="G149" s="305">
        <f>'VO2 Raw '!G149*'VO2-mouse '!G$61/1000</f>
        <v>63.725999999999999</v>
      </c>
      <c r="H149" s="305">
        <f>'VO2 Raw '!H149*'VO2-mouse '!H$61/1000</f>
        <v>67.088999999999999</v>
      </c>
      <c r="I149" s="305">
        <f>'VO2 Raw '!I149*'VO2-mouse '!I$61/1000</f>
        <v>78.475999999999999</v>
      </c>
      <c r="J149" s="305">
        <f>'VO2 Raw '!J149*'VO2-mouse '!J$61/1000</f>
        <v>87.679600000000008</v>
      </c>
      <c r="K149" s="306">
        <f>'VO2 Raw '!K149*'VO2-mouse '!K$61/1000</f>
        <v>75.411599999999993</v>
      </c>
      <c r="L149" s="107"/>
      <c r="M149" s="160"/>
      <c r="N149" s="160"/>
      <c r="O149" s="160"/>
      <c r="P149" s="160"/>
      <c r="Q149" s="160"/>
      <c r="R149" s="160"/>
      <c r="S149" s="160"/>
      <c r="T149" s="160"/>
      <c r="U149" s="232"/>
      <c r="V149" s="302"/>
      <c r="W149" s="303"/>
      <c r="X149" s="303"/>
      <c r="Y149" s="303"/>
      <c r="Z149" s="303"/>
      <c r="AA149" s="303"/>
      <c r="AB149" s="303"/>
      <c r="AC149" s="303"/>
      <c r="AD149" s="303"/>
      <c r="AE149" s="303"/>
      <c r="AF149" s="303"/>
      <c r="AG149" s="92"/>
      <c r="AH149" s="92"/>
      <c r="AI149" s="92"/>
      <c r="AJ149" s="92"/>
      <c r="AK149" s="92"/>
      <c r="AL149" s="92"/>
      <c r="AM149" s="92"/>
      <c r="AN149" s="92"/>
      <c r="AO149" s="92"/>
      <c r="AP149" s="92"/>
      <c r="AQ149" s="92"/>
      <c r="AR149" s="231"/>
    </row>
    <row r="150" spans="1:44">
      <c r="A150" s="233">
        <v>43724</v>
      </c>
      <c r="B150" s="234">
        <v>1.91835648148148</v>
      </c>
      <c r="C150" s="304">
        <f>'VO2 Raw '!C150*'VO2-mouse '!C$61/1000</f>
        <v>60.080700000000007</v>
      </c>
      <c r="D150" s="305">
        <f>'VO2 Raw '!D150*'VO2-mouse '!D$61/1000</f>
        <v>51.789000000000001</v>
      </c>
      <c r="E150" s="305">
        <f>'VO2 Raw '!E150*'VO2-mouse '!E$61/1000</f>
        <v>52.11</v>
      </c>
      <c r="F150" s="305">
        <f>'VO2 Raw '!F150*'VO2-mouse '!F$61/1000</f>
        <v>88.255200000000002</v>
      </c>
      <c r="G150" s="305">
        <f>'VO2 Raw '!G150*'VO2-mouse '!G$61/1000</f>
        <v>59.354099999999995</v>
      </c>
      <c r="H150" s="305">
        <f>'VO2 Raw '!H150*'VO2-mouse '!H$61/1000</f>
        <v>76.034199999999998</v>
      </c>
      <c r="I150" s="305">
        <f>'VO2 Raw '!I150*'VO2-mouse '!I$61/1000</f>
        <v>85.491</v>
      </c>
      <c r="J150" s="305">
        <f>'VO2 Raw '!J150*'VO2-mouse '!J$61/1000</f>
        <v>79.373800000000003</v>
      </c>
      <c r="K150" s="306">
        <f>'VO2 Raw '!K150*'VO2-mouse '!K$61/1000</f>
        <v>57.4649</v>
      </c>
      <c r="L150" s="107">
        <f t="shared" ref="L150:P150" si="201">AVERAGE(C150:C152)</f>
        <v>73.061599999999999</v>
      </c>
      <c r="M150" s="160">
        <f t="shared" si="201"/>
        <v>65.046333333333337</v>
      </c>
      <c r="N150" s="160">
        <f t="shared" si="201"/>
        <v>71.649000000000001</v>
      </c>
      <c r="O150" s="160">
        <f t="shared" si="201"/>
        <v>88.193600000000004</v>
      </c>
      <c r="P150" s="160">
        <f t="shared" si="201"/>
        <v>64.911599999999993</v>
      </c>
      <c r="Q150" s="160">
        <f t="shared" ref="Q150" si="202">AVERAGE(H150:H152)</f>
        <v>69.414466666666669</v>
      </c>
      <c r="R150" s="160">
        <f t="shared" ref="R150" si="203">AVERAGE(I150:I152)</f>
        <v>72.166333333333327</v>
      </c>
      <c r="S150" s="160">
        <f t="shared" ref="S150" si="204">AVERAGE(J150:J152)</f>
        <v>79.940600000000003</v>
      </c>
      <c r="T150" s="160">
        <f t="shared" ref="T150" si="205">AVERAGE(K150:K152)</f>
        <v>71.616066666666669</v>
      </c>
      <c r="U150" s="232">
        <f t="shared" ref="U150" si="206">AVERAGE(L150:T150)</f>
        <v>72.888844444444445</v>
      </c>
      <c r="V150" s="302"/>
      <c r="W150" s="303"/>
      <c r="X150" s="303"/>
      <c r="Y150" s="303"/>
      <c r="Z150" s="303"/>
      <c r="AA150" s="303"/>
      <c r="AB150" s="303"/>
      <c r="AC150" s="303"/>
      <c r="AD150" s="303"/>
      <c r="AE150" s="303"/>
      <c r="AF150" s="303"/>
      <c r="AG150" s="92"/>
      <c r="AH150" s="92"/>
      <c r="AI150" s="92"/>
      <c r="AJ150" s="92"/>
      <c r="AK150" s="92"/>
      <c r="AL150" s="92"/>
      <c r="AM150" s="92"/>
      <c r="AN150" s="92"/>
      <c r="AO150" s="92"/>
      <c r="AP150" s="92"/>
      <c r="AQ150" s="92"/>
      <c r="AR150" s="231"/>
    </row>
    <row r="151" spans="1:44">
      <c r="A151" s="233">
        <v>43724</v>
      </c>
      <c r="B151" s="234">
        <v>1.9322453703703699</v>
      </c>
      <c r="C151" s="304">
        <f>'VO2 Raw '!C151*'VO2-mouse '!C$61/1000</f>
        <v>61.598300000000002</v>
      </c>
      <c r="D151" s="305">
        <f>'VO2 Raw '!D151*'VO2-mouse '!D$61/1000</f>
        <v>60.237499999999997</v>
      </c>
      <c r="E151" s="305">
        <f>'VO2 Raw '!E151*'VO2-mouse '!E$61/1000</f>
        <v>71.685000000000002</v>
      </c>
      <c r="F151" s="305">
        <f>'VO2 Raw '!F151*'VO2-mouse '!F$61/1000</f>
        <v>77.668800000000005</v>
      </c>
      <c r="G151" s="305">
        <f>'VO2 Raw '!G151*'VO2-mouse '!G$61/1000</f>
        <v>77.879099999999994</v>
      </c>
      <c r="H151" s="305">
        <f>'VO2 Raw '!H151*'VO2-mouse '!H$61/1000</f>
        <v>57.758600000000001</v>
      </c>
      <c r="I151" s="305">
        <f>'VO2 Raw '!I151*'VO2-mouse '!I$61/1000</f>
        <v>67.941999999999993</v>
      </c>
      <c r="J151" s="305">
        <f>'VO2 Raw '!J151*'VO2-mouse '!J$61/1000</f>
        <v>80.420199999999994</v>
      </c>
      <c r="K151" s="306">
        <f>'VO2 Raw '!K151*'VO2-mouse '!K$61/1000</f>
        <v>86.226900000000001</v>
      </c>
      <c r="L151" s="107"/>
      <c r="M151" s="160"/>
      <c r="N151" s="160"/>
      <c r="O151" s="160"/>
      <c r="P151" s="160"/>
      <c r="Q151" s="160"/>
      <c r="R151" s="160"/>
      <c r="S151" s="160"/>
      <c r="T151" s="160"/>
      <c r="U151" s="232">
        <f t="shared" ref="U151" si="207">STDEV(L150:T150)/SQRT(COUNT(L150:T150))</f>
        <v>2.4292332859170629</v>
      </c>
      <c r="V151" s="302"/>
      <c r="W151" s="303"/>
      <c r="X151" s="303"/>
      <c r="Y151" s="303"/>
      <c r="Z151" s="303"/>
      <c r="AA151" s="303"/>
      <c r="AB151" s="303"/>
      <c r="AC151" s="303"/>
      <c r="AD151" s="303"/>
      <c r="AE151" s="303"/>
      <c r="AF151" s="303"/>
      <c r="AG151" s="92"/>
      <c r="AH151" s="92"/>
      <c r="AI151" s="92"/>
      <c r="AJ151" s="92"/>
      <c r="AK151" s="92"/>
      <c r="AL151" s="92"/>
      <c r="AM151" s="92"/>
      <c r="AN151" s="92"/>
      <c r="AO151" s="92"/>
      <c r="AP151" s="92"/>
      <c r="AQ151" s="92"/>
      <c r="AR151" s="231"/>
    </row>
    <row r="152" spans="1:44">
      <c r="A152" s="233">
        <v>43724</v>
      </c>
      <c r="B152" s="234">
        <v>1.9461342592592601</v>
      </c>
      <c r="C152" s="304">
        <f>'VO2 Raw '!C152*'VO2-mouse '!C$61/1000</f>
        <v>97.505800000000008</v>
      </c>
      <c r="D152" s="305">
        <f>'VO2 Raw '!D152*'VO2-mouse '!D$61/1000</f>
        <v>83.112499999999997</v>
      </c>
      <c r="E152" s="305">
        <f>'VO2 Raw '!E152*'VO2-mouse '!E$61/1000</f>
        <v>91.152000000000001</v>
      </c>
      <c r="F152" s="305">
        <f>'VO2 Raw '!F152*'VO2-mouse '!F$61/1000</f>
        <v>98.65679999999999</v>
      </c>
      <c r="G152" s="305">
        <f>'VO2 Raw '!G152*'VO2-mouse '!G$61/1000</f>
        <v>57.501599999999996</v>
      </c>
      <c r="H152" s="305">
        <f>'VO2 Raw '!H152*'VO2-mouse '!H$61/1000</f>
        <v>74.450599999999994</v>
      </c>
      <c r="I152" s="305">
        <f>'VO2 Raw '!I152*'VO2-mouse '!I$61/1000</f>
        <v>63.066000000000003</v>
      </c>
      <c r="J152" s="305">
        <f>'VO2 Raw '!J152*'VO2-mouse '!J$61/1000</f>
        <v>80.027799999999999</v>
      </c>
      <c r="K152" s="306">
        <f>'VO2 Raw '!K152*'VO2-mouse '!K$61/1000</f>
        <v>71.156399999999991</v>
      </c>
      <c r="L152" s="107"/>
      <c r="M152" s="160"/>
      <c r="N152" s="160"/>
      <c r="O152" s="160"/>
      <c r="P152" s="160"/>
      <c r="Q152" s="160"/>
      <c r="R152" s="160"/>
      <c r="S152" s="160"/>
      <c r="T152" s="160"/>
      <c r="U152" s="232"/>
      <c r="V152" s="302"/>
      <c r="W152" s="303"/>
      <c r="X152" s="303"/>
      <c r="Y152" s="303"/>
      <c r="Z152" s="303"/>
      <c r="AA152" s="303"/>
      <c r="AB152" s="303"/>
      <c r="AC152" s="303"/>
      <c r="AD152" s="303"/>
      <c r="AE152" s="303"/>
      <c r="AF152" s="303"/>
      <c r="AG152" s="92"/>
      <c r="AH152" s="92"/>
      <c r="AI152" s="92"/>
      <c r="AJ152" s="92"/>
      <c r="AK152" s="92"/>
      <c r="AL152" s="92"/>
      <c r="AM152" s="92"/>
      <c r="AN152" s="92"/>
      <c r="AO152" s="92"/>
      <c r="AP152" s="92"/>
      <c r="AQ152" s="92"/>
      <c r="AR152" s="231"/>
    </row>
    <row r="153" spans="1:44">
      <c r="A153" s="233">
        <v>43724</v>
      </c>
      <c r="B153" s="234">
        <v>1.96002314814815</v>
      </c>
      <c r="C153" s="304">
        <f>'VO2 Raw '!C153*'VO2-mouse '!C$61/1000</f>
        <v>72.384100000000004</v>
      </c>
      <c r="D153" s="305">
        <f>'VO2 Raw '!D153*'VO2-mouse '!D$61/1000</f>
        <v>58.621000000000002</v>
      </c>
      <c r="E153" s="305">
        <f>'VO2 Raw '!E153*'VO2-mouse '!E$61/1000</f>
        <v>81.891000000000005</v>
      </c>
      <c r="F153" s="305">
        <f>'VO2 Raw '!F153*'VO2-mouse '!F$61/1000</f>
        <v>90.129599999999996</v>
      </c>
      <c r="G153" s="305">
        <f>'VO2 Raw '!G153*'VO2-mouse '!G$61/1000</f>
        <v>55.698500000000003</v>
      </c>
      <c r="H153" s="305">
        <f>'VO2 Raw '!H153*'VO2-mouse '!H$61/1000</f>
        <v>82.689599999999984</v>
      </c>
      <c r="I153" s="305">
        <f>'VO2 Raw '!I153*'VO2-mouse '!I$61/1000</f>
        <v>84.501999999999995</v>
      </c>
      <c r="J153" s="305">
        <f>'VO2 Raw '!J153*'VO2-mouse '!J$61/1000</f>
        <v>85.739400000000003</v>
      </c>
      <c r="K153" s="306">
        <f>'VO2 Raw '!K153*'VO2-mouse '!K$61/1000</f>
        <v>59.060600000000001</v>
      </c>
      <c r="L153" s="107">
        <f t="shared" ref="L153:P153" si="208">AVERAGE(C153:C155)</f>
        <v>86.855500000000006</v>
      </c>
      <c r="M153" s="160">
        <f t="shared" si="208"/>
        <v>78.232500000000002</v>
      </c>
      <c r="N153" s="160">
        <f t="shared" si="208"/>
        <v>71.072999999999993</v>
      </c>
      <c r="O153" s="160">
        <f t="shared" si="208"/>
        <v>80.643199999999993</v>
      </c>
      <c r="P153" s="160">
        <f t="shared" si="208"/>
        <v>61.6265</v>
      </c>
      <c r="Q153" s="160">
        <f t="shared" ref="Q153" si="209">AVERAGE(H153:H155)</f>
        <v>66.939199999999985</v>
      </c>
      <c r="R153" s="160">
        <f t="shared" ref="R153" si="210">AVERAGE(I153:I155)</f>
        <v>71.460999999999999</v>
      </c>
      <c r="S153" s="160">
        <f t="shared" ref="S153" si="211">AVERAGE(J153:J155)</f>
        <v>74.076399999999992</v>
      </c>
      <c r="T153" s="160">
        <f t="shared" ref="T153" si="212">AVERAGE(K153:K155)</f>
        <v>65.79143333333333</v>
      </c>
      <c r="U153" s="232">
        <f t="shared" ref="U153" si="213">AVERAGE(L153:T153)</f>
        <v>72.966525925925922</v>
      </c>
      <c r="V153" s="302"/>
      <c r="W153" s="303"/>
      <c r="X153" s="303"/>
      <c r="Y153" s="303"/>
      <c r="Z153" s="303"/>
      <c r="AA153" s="303"/>
      <c r="AB153" s="303"/>
      <c r="AC153" s="303"/>
      <c r="AD153" s="303"/>
      <c r="AE153" s="303"/>
      <c r="AF153" s="303"/>
      <c r="AG153" s="92"/>
      <c r="AH153" s="92"/>
      <c r="AI153" s="92"/>
      <c r="AJ153" s="92"/>
      <c r="AK153" s="92"/>
      <c r="AL153" s="92"/>
      <c r="AM153" s="92"/>
      <c r="AN153" s="92"/>
      <c r="AO153" s="92"/>
      <c r="AP153" s="92"/>
      <c r="AQ153" s="92"/>
      <c r="AR153" s="231"/>
    </row>
    <row r="154" spans="1:44">
      <c r="A154" s="233">
        <v>43724</v>
      </c>
      <c r="B154" s="234">
        <v>1.97391203703703</v>
      </c>
      <c r="C154" s="304">
        <f>'VO2 Raw '!C154*'VO2-mouse '!C$61/1000</f>
        <v>98.427200000000013</v>
      </c>
      <c r="D154" s="305">
        <f>'VO2 Raw '!D154*'VO2-mouse '!D$61/1000</f>
        <v>78.69</v>
      </c>
      <c r="E154" s="305">
        <f>'VO2 Raw '!E154*'VO2-mouse '!E$61/1000</f>
        <v>79.974000000000004</v>
      </c>
      <c r="F154" s="305">
        <f>'VO2 Raw '!F154*'VO2-mouse '!F$61/1000</f>
        <v>83.925599999999989</v>
      </c>
      <c r="G154" s="305">
        <f>'VO2 Raw '!G154*'VO2-mouse '!G$61/1000</f>
        <v>71.061899999999994</v>
      </c>
      <c r="H154" s="305">
        <f>'VO2 Raw '!H154*'VO2-mouse '!H$61/1000</f>
        <v>62.145600000000002</v>
      </c>
      <c r="I154" s="305">
        <f>'VO2 Raw '!I154*'VO2-mouse '!I$61/1000</f>
        <v>68.816000000000003</v>
      </c>
      <c r="J154" s="305">
        <f>'VO2 Raw '!J154*'VO2-mouse '!J$61/1000</f>
        <v>73.618600000000001</v>
      </c>
      <c r="K154" s="306">
        <f>'VO2 Raw '!K154*'VO2-mouse '!K$61/1000</f>
        <v>56.519299999999994</v>
      </c>
      <c r="L154" s="107"/>
      <c r="M154" s="160"/>
      <c r="N154" s="160"/>
      <c r="O154" s="160"/>
      <c r="P154" s="160"/>
      <c r="Q154" s="160"/>
      <c r="R154" s="160"/>
      <c r="S154" s="160"/>
      <c r="T154" s="160"/>
      <c r="U154" s="232">
        <f t="shared" ref="U154" si="214">STDEV(L153:T153)/SQRT(COUNT(L153:T153))</f>
        <v>2.6432725858800166</v>
      </c>
      <c r="V154" s="302"/>
      <c r="W154" s="303"/>
      <c r="X154" s="303"/>
      <c r="Y154" s="303"/>
      <c r="Z154" s="303"/>
      <c r="AA154" s="303"/>
      <c r="AB154" s="303"/>
      <c r="AC154" s="303"/>
      <c r="AD154" s="303"/>
      <c r="AE154" s="303"/>
      <c r="AF154" s="303"/>
      <c r="AG154" s="92"/>
      <c r="AH154" s="92"/>
      <c r="AI154" s="92"/>
      <c r="AJ154" s="92"/>
      <c r="AK154" s="92"/>
      <c r="AL154" s="92"/>
      <c r="AM154" s="92"/>
      <c r="AN154" s="92"/>
      <c r="AO154" s="92"/>
      <c r="AP154" s="92"/>
      <c r="AQ154" s="92"/>
      <c r="AR154" s="231"/>
    </row>
    <row r="155" spans="1:44">
      <c r="A155" s="233">
        <v>43724</v>
      </c>
      <c r="B155" s="234">
        <v>1.9878009259259199</v>
      </c>
      <c r="C155" s="304">
        <f>'VO2 Raw '!C155*'VO2-mouse '!C$61/1000</f>
        <v>89.755200000000016</v>
      </c>
      <c r="D155" s="305">
        <f>'VO2 Raw '!D155*'VO2-mouse '!D$61/1000</f>
        <v>97.386499999999998</v>
      </c>
      <c r="E155" s="305">
        <f>'VO2 Raw '!E155*'VO2-mouse '!E$61/1000</f>
        <v>51.353999999999999</v>
      </c>
      <c r="F155" s="305">
        <f>'VO2 Raw '!F155*'VO2-mouse '!F$61/1000</f>
        <v>67.874399999999994</v>
      </c>
      <c r="G155" s="305">
        <f>'VO2 Raw '!G155*'VO2-mouse '!G$61/1000</f>
        <v>58.119099999999996</v>
      </c>
      <c r="H155" s="305">
        <f>'VO2 Raw '!H155*'VO2-mouse '!H$61/1000</f>
        <v>55.982399999999991</v>
      </c>
      <c r="I155" s="305">
        <f>'VO2 Raw '!I155*'VO2-mouse '!I$61/1000</f>
        <v>61.064999999999998</v>
      </c>
      <c r="J155" s="305">
        <f>'VO2 Raw '!J155*'VO2-mouse '!J$61/1000</f>
        <v>62.871200000000002</v>
      </c>
      <c r="K155" s="306">
        <f>'VO2 Raw '!K155*'VO2-mouse '!K$61/1000</f>
        <v>81.794399999999996</v>
      </c>
      <c r="L155" s="107"/>
      <c r="M155" s="160"/>
      <c r="N155" s="160"/>
      <c r="O155" s="160"/>
      <c r="P155" s="160"/>
      <c r="Q155" s="160"/>
      <c r="R155" s="160"/>
      <c r="S155" s="160"/>
      <c r="T155" s="160"/>
      <c r="U155" s="232"/>
      <c r="V155" s="302"/>
      <c r="W155" s="303"/>
      <c r="X155" s="303"/>
      <c r="Y155" s="303"/>
      <c r="Z155" s="303"/>
      <c r="AA155" s="303"/>
      <c r="AB155" s="303"/>
      <c r="AC155" s="303"/>
      <c r="AD155" s="303"/>
      <c r="AE155" s="303"/>
      <c r="AF155" s="303"/>
      <c r="AG155" s="92"/>
      <c r="AH155" s="92"/>
      <c r="AI155" s="92"/>
      <c r="AJ155" s="92"/>
      <c r="AK155" s="92"/>
      <c r="AL155" s="92"/>
      <c r="AM155" s="92"/>
      <c r="AN155" s="92"/>
      <c r="AO155" s="92"/>
      <c r="AP155" s="92"/>
      <c r="AQ155" s="92"/>
      <c r="AR155" s="231"/>
    </row>
    <row r="156" spans="1:44">
      <c r="A156" s="233">
        <v>43725</v>
      </c>
      <c r="B156" s="234">
        <v>2.001689814814815</v>
      </c>
      <c r="C156" s="304">
        <f>'VO2 Raw '!C156*'VO2-mouse '!C$61/1000</f>
        <v>76.205199999999991</v>
      </c>
      <c r="D156" s="305">
        <f>'VO2 Raw '!D156*'VO2-mouse '!D$61/1000</f>
        <v>72.8035</v>
      </c>
      <c r="E156" s="305">
        <f>'VO2 Raw '!E156*'VO2-mouse '!E$61/1000</f>
        <v>47.844000000000001</v>
      </c>
      <c r="F156" s="305">
        <f>'VO2 Raw '!F156*'VO2-mouse '!F$61/1000</f>
        <v>93.746399999999994</v>
      </c>
      <c r="G156" s="305">
        <f>'VO2 Raw '!G156*'VO2-mouse '!G$61/1000</f>
        <v>81.831099999999992</v>
      </c>
      <c r="H156" s="305">
        <f>'VO2 Raw '!H156*'VO2-mouse '!H$61/1000</f>
        <v>76.055599999999998</v>
      </c>
      <c r="I156" s="305">
        <f>'VO2 Raw '!I156*'VO2-mouse '!I$61/1000</f>
        <v>83.213999999999999</v>
      </c>
      <c r="J156" s="305">
        <f>'VO2 Raw '!J156*'VO2-mouse '!J$61/1000</f>
        <v>70.849999999999994</v>
      </c>
      <c r="K156" s="306">
        <f>'VO2 Raw '!K156*'VO2-mouse '!K$61/1000</f>
        <v>80.592699999999994</v>
      </c>
      <c r="L156" s="107">
        <f t="shared" ref="L156:P156" si="215">AVERAGE(C156:C158)</f>
        <v>66.602766666666668</v>
      </c>
      <c r="M156" s="160">
        <f t="shared" si="215"/>
        <v>86.213333333333324</v>
      </c>
      <c r="N156" s="160">
        <f t="shared" si="215"/>
        <v>60.417000000000002</v>
      </c>
      <c r="O156" s="160">
        <f t="shared" si="215"/>
        <v>82.5792</v>
      </c>
      <c r="P156" s="160">
        <f t="shared" si="215"/>
        <v>76.281833333333338</v>
      </c>
      <c r="Q156" s="160">
        <f t="shared" ref="Q156" si="216">AVERAGE(H156:H158)</f>
        <v>68.929400000000001</v>
      </c>
      <c r="R156" s="160">
        <f t="shared" ref="R156" si="217">AVERAGE(I156:I158)</f>
        <v>71.231000000000009</v>
      </c>
      <c r="S156" s="160">
        <f t="shared" ref="S156" si="218">AVERAGE(J156:J158)</f>
        <v>71.787400000000005</v>
      </c>
      <c r="T156" s="160">
        <f t="shared" ref="T156" si="219">AVERAGE(K156:K158)</f>
        <v>67.078499999999991</v>
      </c>
      <c r="U156" s="232">
        <f t="shared" ref="U156" si="220">AVERAGE(L156:T156)</f>
        <v>72.346714814814817</v>
      </c>
      <c r="V156" s="302"/>
      <c r="W156" s="303"/>
      <c r="X156" s="303"/>
      <c r="Y156" s="303"/>
      <c r="Z156" s="303"/>
      <c r="AA156" s="303"/>
      <c r="AB156" s="303"/>
      <c r="AC156" s="303"/>
      <c r="AD156" s="303"/>
      <c r="AE156" s="303"/>
      <c r="AF156" s="303"/>
      <c r="AG156" s="92"/>
      <c r="AH156" s="92"/>
      <c r="AI156" s="92"/>
      <c r="AJ156" s="92"/>
      <c r="AK156" s="92"/>
      <c r="AL156" s="92"/>
      <c r="AM156" s="92"/>
      <c r="AN156" s="92"/>
      <c r="AO156" s="92"/>
      <c r="AP156" s="92"/>
      <c r="AQ156" s="92"/>
      <c r="AR156" s="231"/>
    </row>
    <row r="157" spans="1:44">
      <c r="A157" s="233">
        <v>43725</v>
      </c>
      <c r="B157" s="234">
        <v>2.0155787037037038</v>
      </c>
      <c r="C157" s="304">
        <f>'VO2 Raw '!C157*'VO2-mouse '!C$61/1000</f>
        <v>64.1999</v>
      </c>
      <c r="D157" s="305">
        <f>'VO2 Raw '!D157*'VO2-mouse '!D$61/1000</f>
        <v>102.846</v>
      </c>
      <c r="E157" s="305">
        <f>'VO2 Raw '!E157*'VO2-mouse '!E$61/1000</f>
        <v>75.789000000000001</v>
      </c>
      <c r="F157" s="305">
        <f>'VO2 Raw '!F157*'VO2-mouse '!F$61/1000</f>
        <v>72.599999999999994</v>
      </c>
      <c r="G157" s="305">
        <f>'VO2 Raw '!G157*'VO2-mouse '!G$61/1000</f>
        <v>78.471899999999991</v>
      </c>
      <c r="H157" s="305">
        <f>'VO2 Raw '!H157*'VO2-mouse '!H$61/1000</f>
        <v>72.974000000000004</v>
      </c>
      <c r="I157" s="305">
        <f>'VO2 Raw '!I157*'VO2-mouse '!I$61/1000</f>
        <v>67.367000000000004</v>
      </c>
      <c r="J157" s="305">
        <f>'VO2 Raw '!J157*'VO2-mouse '!J$61/1000</f>
        <v>84.431400000000011</v>
      </c>
      <c r="K157" s="306">
        <f>'VO2 Raw '!K157*'VO2-mouse '!K$61/1000</f>
        <v>64.852399999999989</v>
      </c>
      <c r="L157" s="107"/>
      <c r="M157" s="160"/>
      <c r="N157" s="160"/>
      <c r="O157" s="160"/>
      <c r="P157" s="160"/>
      <c r="Q157" s="160"/>
      <c r="R157" s="160"/>
      <c r="S157" s="160"/>
      <c r="T157" s="160"/>
      <c r="U157" s="232">
        <f t="shared" ref="U157" si="221">STDEV(L156:T156)/SQRT(COUNT(L156:T156))</f>
        <v>2.7099939430488456</v>
      </c>
      <c r="V157" s="302"/>
      <c r="W157" s="303"/>
      <c r="X157" s="303"/>
      <c r="Y157" s="303"/>
      <c r="Z157" s="303"/>
      <c r="AA157" s="303"/>
      <c r="AB157" s="303"/>
      <c r="AC157" s="303"/>
      <c r="AD157" s="303"/>
      <c r="AE157" s="303"/>
      <c r="AF157" s="303"/>
      <c r="AG157" s="92"/>
      <c r="AH157" s="92"/>
      <c r="AI157" s="92"/>
      <c r="AJ157" s="92"/>
      <c r="AK157" s="92"/>
      <c r="AL157" s="92"/>
      <c r="AM157" s="92"/>
      <c r="AN157" s="92"/>
      <c r="AO157" s="92"/>
      <c r="AP157" s="92"/>
      <c r="AQ157" s="92"/>
      <c r="AR157" s="231"/>
    </row>
    <row r="158" spans="1:44">
      <c r="A158" s="233">
        <v>43725</v>
      </c>
      <c r="B158" s="234">
        <v>2.02946759259259</v>
      </c>
      <c r="C158" s="304">
        <f>'VO2 Raw '!C158*'VO2-mouse '!C$61/1000</f>
        <v>59.403200000000005</v>
      </c>
      <c r="D158" s="305">
        <f>'VO2 Raw '!D158*'VO2-mouse '!D$61/1000</f>
        <v>82.990499999999997</v>
      </c>
      <c r="E158" s="305">
        <f>'VO2 Raw '!E158*'VO2-mouse '!E$61/1000</f>
        <v>57.618000000000002</v>
      </c>
      <c r="F158" s="305">
        <f>'VO2 Raw '!F158*'VO2-mouse '!F$61/1000</f>
        <v>81.391199999999998</v>
      </c>
      <c r="G158" s="305">
        <f>'VO2 Raw '!G158*'VO2-mouse '!G$61/1000</f>
        <v>68.542500000000004</v>
      </c>
      <c r="H158" s="305">
        <f>'VO2 Raw '!H158*'VO2-mouse '!H$61/1000</f>
        <v>57.758600000000001</v>
      </c>
      <c r="I158" s="305">
        <f>'VO2 Raw '!I158*'VO2-mouse '!I$61/1000</f>
        <v>63.112000000000002</v>
      </c>
      <c r="J158" s="305">
        <f>'VO2 Raw '!J158*'VO2-mouse '!J$61/1000</f>
        <v>60.080800000000004</v>
      </c>
      <c r="K158" s="306">
        <f>'VO2 Raw '!K158*'VO2-mouse '!K$61/1000</f>
        <v>55.790399999999998</v>
      </c>
      <c r="L158" s="107"/>
      <c r="M158" s="160"/>
      <c r="N158" s="160"/>
      <c r="O158" s="160"/>
      <c r="P158" s="160"/>
      <c r="Q158" s="160"/>
      <c r="R158" s="160"/>
      <c r="S158" s="160"/>
      <c r="T158" s="160"/>
      <c r="U158" s="232"/>
      <c r="V158" s="302"/>
      <c r="W158" s="303"/>
      <c r="X158" s="303"/>
      <c r="Y158" s="303"/>
      <c r="Z158" s="303"/>
      <c r="AA158" s="303"/>
      <c r="AB158" s="303"/>
      <c r="AC158" s="303"/>
      <c r="AD158" s="303"/>
      <c r="AE158" s="303"/>
      <c r="AF158" s="303"/>
      <c r="AG158" s="92"/>
      <c r="AH158" s="92"/>
      <c r="AI158" s="92"/>
      <c r="AJ158" s="92"/>
      <c r="AK158" s="92"/>
      <c r="AL158" s="92"/>
      <c r="AM158" s="92"/>
      <c r="AN158" s="92"/>
      <c r="AO158" s="92"/>
      <c r="AP158" s="92"/>
      <c r="AQ158" s="92"/>
      <c r="AR158" s="231"/>
    </row>
    <row r="159" spans="1:44">
      <c r="A159" s="233">
        <v>43725</v>
      </c>
      <c r="B159" s="234">
        <v>2.0433564814814802</v>
      </c>
      <c r="C159" s="304">
        <f>'VO2 Raw '!C159*'VO2-mouse '!C$61/1000</f>
        <v>57.045499999999997</v>
      </c>
      <c r="D159" s="305">
        <f>'VO2 Raw '!D159*'VO2-mouse '!D$61/1000</f>
        <v>77.591999999999999</v>
      </c>
      <c r="E159" s="305">
        <f>'VO2 Raw '!E159*'VO2-mouse '!E$61/1000</f>
        <v>53.325000000000003</v>
      </c>
      <c r="F159" s="305">
        <f>'VO2 Raw '!F159*'VO2-mouse '!F$61/1000</f>
        <v>86.671199999999999</v>
      </c>
      <c r="G159" s="305">
        <f>'VO2 Raw '!G159*'VO2-mouse '!G$61/1000</f>
        <v>46.411299999999997</v>
      </c>
      <c r="H159" s="305">
        <f>'VO2 Raw '!H159*'VO2-mouse '!H$61/1000</f>
        <v>51.573999999999998</v>
      </c>
      <c r="I159" s="305">
        <f>'VO2 Raw '!I159*'VO2-mouse '!I$61/1000</f>
        <v>78.522000000000006</v>
      </c>
      <c r="J159" s="305">
        <f>'VO2 Raw '!J159*'VO2-mouse '!J$61/1000</f>
        <v>70.195999999999998</v>
      </c>
      <c r="K159" s="306">
        <f>'VO2 Raw '!K159*'VO2-mouse '!K$61/1000</f>
        <v>68.595399999999998</v>
      </c>
      <c r="L159" s="107">
        <f t="shared" ref="L159:P159" si="222">AVERAGE(C159:C161)</f>
        <v>75.681266666666673</v>
      </c>
      <c r="M159" s="160">
        <f t="shared" si="222"/>
        <v>61.803166666666669</v>
      </c>
      <c r="N159" s="160">
        <f t="shared" si="222"/>
        <v>58.661999999999999</v>
      </c>
      <c r="O159" s="160">
        <f t="shared" si="222"/>
        <v>83.485599999999991</v>
      </c>
      <c r="P159" s="160">
        <f t="shared" si="222"/>
        <v>63.693066666666674</v>
      </c>
      <c r="Q159" s="160">
        <f t="shared" ref="Q159" si="223">AVERAGE(H159:H161)</f>
        <v>60.141133333333329</v>
      </c>
      <c r="R159" s="160">
        <f t="shared" ref="R159" si="224">AVERAGE(I159:I161)</f>
        <v>82.922666666666672</v>
      </c>
      <c r="S159" s="160">
        <f t="shared" ref="S159" si="225">AVERAGE(J159:J161)</f>
        <v>63.56153333333333</v>
      </c>
      <c r="T159" s="160">
        <f t="shared" ref="T159" si="226">AVERAGE(K159:K161)</f>
        <v>66.343033333333338</v>
      </c>
      <c r="U159" s="232">
        <f t="shared" ref="U159" si="227">AVERAGE(L159:T159)</f>
        <v>68.477051851851854</v>
      </c>
      <c r="V159" s="302"/>
      <c r="W159" s="303"/>
      <c r="X159" s="303"/>
      <c r="Y159" s="303"/>
      <c r="Z159" s="303"/>
      <c r="AA159" s="303"/>
      <c r="AB159" s="303"/>
      <c r="AC159" s="303"/>
      <c r="AD159" s="303"/>
      <c r="AE159" s="303"/>
      <c r="AF159" s="303"/>
      <c r="AG159" s="92"/>
      <c r="AH159" s="92"/>
      <c r="AI159" s="92"/>
      <c r="AJ159" s="92"/>
      <c r="AK159" s="92"/>
      <c r="AL159" s="92"/>
      <c r="AM159" s="92"/>
      <c r="AN159" s="92"/>
      <c r="AO159" s="92"/>
      <c r="AP159" s="92"/>
      <c r="AQ159" s="92"/>
      <c r="AR159" s="231"/>
    </row>
    <row r="160" spans="1:44">
      <c r="A160" s="233">
        <v>43725</v>
      </c>
      <c r="B160" s="234">
        <v>2.0572453703703699</v>
      </c>
      <c r="C160" s="304">
        <f>'VO2 Raw '!C160*'VO2-mouse '!C$61/1000</f>
        <v>75.988400000000013</v>
      </c>
      <c r="D160" s="305">
        <f>'VO2 Raw '!D160*'VO2-mouse '!D$61/1000</f>
        <v>51.545000000000002</v>
      </c>
      <c r="E160" s="305">
        <f>'VO2 Raw '!E160*'VO2-mouse '!E$61/1000</f>
        <v>71.739000000000004</v>
      </c>
      <c r="F160" s="305">
        <f>'VO2 Raw '!F160*'VO2-mouse '!F$61/1000</f>
        <v>90.604799999999983</v>
      </c>
      <c r="G160" s="305">
        <f>'VO2 Raw '!G160*'VO2-mouse '!G$61/1000</f>
        <v>75.853700000000003</v>
      </c>
      <c r="H160" s="305">
        <f>'VO2 Raw '!H160*'VO2-mouse '!H$61/1000</f>
        <v>52.536999999999999</v>
      </c>
      <c r="I160" s="305">
        <f>'VO2 Raw '!I160*'VO2-mouse '!I$61/1000</f>
        <v>86.594999999999999</v>
      </c>
      <c r="J160" s="305">
        <f>'VO2 Raw '!J160*'VO2-mouse '!J$61/1000</f>
        <v>65.661600000000007</v>
      </c>
      <c r="K160" s="306">
        <f>'VO2 Raw '!K160*'VO2-mouse '!K$61/1000</f>
        <v>72.988500000000002</v>
      </c>
      <c r="L160" s="107"/>
      <c r="M160" s="160"/>
      <c r="N160" s="160"/>
      <c r="O160" s="160"/>
      <c r="P160" s="160"/>
      <c r="Q160" s="160"/>
      <c r="R160" s="160"/>
      <c r="S160" s="160"/>
      <c r="T160" s="160"/>
      <c r="U160" s="232">
        <f t="shared" ref="U160" si="228">STDEV(L159:T159)/SQRT(COUNT(L159:T159))</f>
        <v>3.2227477308742642</v>
      </c>
      <c r="V160" s="302"/>
      <c r="W160" s="303"/>
      <c r="X160" s="303"/>
      <c r="Y160" s="303"/>
      <c r="Z160" s="303"/>
      <c r="AA160" s="303"/>
      <c r="AB160" s="303"/>
      <c r="AC160" s="303"/>
      <c r="AD160" s="303"/>
      <c r="AE160" s="303"/>
      <c r="AF160" s="303"/>
      <c r="AG160" s="92"/>
      <c r="AH160" s="92"/>
      <c r="AI160" s="92"/>
      <c r="AJ160" s="92"/>
      <c r="AK160" s="92"/>
      <c r="AL160" s="92"/>
      <c r="AM160" s="92"/>
      <c r="AN160" s="92"/>
      <c r="AO160" s="92"/>
      <c r="AP160" s="92"/>
      <c r="AQ160" s="92"/>
      <c r="AR160" s="231"/>
    </row>
    <row r="161" spans="1:44">
      <c r="A161" s="233">
        <v>43725</v>
      </c>
      <c r="B161" s="234">
        <v>2.0711342592592601</v>
      </c>
      <c r="C161" s="304">
        <f>'VO2 Raw '!C161*'VO2-mouse '!C$61/1000</f>
        <v>94.009900000000002</v>
      </c>
      <c r="D161" s="305">
        <f>'VO2 Raw '!D161*'VO2-mouse '!D$61/1000</f>
        <v>56.272500000000001</v>
      </c>
      <c r="E161" s="305">
        <f>'VO2 Raw '!E161*'VO2-mouse '!E$61/1000</f>
        <v>50.921999999999997</v>
      </c>
      <c r="F161" s="305">
        <f>'VO2 Raw '!F161*'VO2-mouse '!F$61/1000</f>
        <v>73.180800000000005</v>
      </c>
      <c r="G161" s="305">
        <f>'VO2 Raw '!G161*'VO2-mouse '!G$61/1000</f>
        <v>68.8142</v>
      </c>
      <c r="H161" s="305">
        <f>'VO2 Raw '!H161*'VO2-mouse '!H$61/1000</f>
        <v>76.312399999999997</v>
      </c>
      <c r="I161" s="305">
        <f>'VO2 Raw '!I161*'VO2-mouse '!I$61/1000</f>
        <v>83.650999999999996</v>
      </c>
      <c r="J161" s="305">
        <f>'VO2 Raw '!J161*'VO2-mouse '!J$61/1000</f>
        <v>54.826999999999998</v>
      </c>
      <c r="K161" s="306">
        <f>'VO2 Raw '!K161*'VO2-mouse '!K$61/1000</f>
        <v>57.4452</v>
      </c>
      <c r="L161" s="107"/>
      <c r="M161" s="160"/>
      <c r="N161" s="160"/>
      <c r="O161" s="160"/>
      <c r="P161" s="160"/>
      <c r="Q161" s="160"/>
      <c r="R161" s="160"/>
      <c r="S161" s="160"/>
      <c r="T161" s="160"/>
      <c r="U161" s="232"/>
      <c r="V161" s="302"/>
      <c r="W161" s="303"/>
      <c r="X161" s="303"/>
      <c r="Y161" s="303"/>
      <c r="Z161" s="303"/>
      <c r="AA161" s="303"/>
      <c r="AB161" s="303"/>
      <c r="AC161" s="303"/>
      <c r="AD161" s="303"/>
      <c r="AE161" s="303"/>
      <c r="AF161" s="303"/>
      <c r="AG161" s="92"/>
      <c r="AH161" s="92"/>
      <c r="AI161" s="92"/>
      <c r="AJ161" s="92"/>
      <c r="AK161" s="92"/>
      <c r="AL161" s="92"/>
      <c r="AM161" s="92"/>
      <c r="AN161" s="92"/>
      <c r="AO161" s="92"/>
      <c r="AP161" s="92"/>
      <c r="AQ161" s="92"/>
      <c r="AR161" s="231"/>
    </row>
    <row r="162" spans="1:44">
      <c r="A162" s="233">
        <v>43725</v>
      </c>
      <c r="B162" s="234">
        <v>2.0850231481481498</v>
      </c>
      <c r="C162" s="304">
        <f>'VO2 Raw '!C162*'VO2-mouse '!C$61/1000</f>
        <v>90.215900000000005</v>
      </c>
      <c r="D162" s="305">
        <f>'VO2 Raw '!D162*'VO2-mouse '!D$61/1000</f>
        <v>57.858499999999999</v>
      </c>
      <c r="E162" s="305">
        <f>'VO2 Raw '!E162*'VO2-mouse '!E$61/1000</f>
        <v>90.287999999999997</v>
      </c>
      <c r="F162" s="305">
        <f>'VO2 Raw '!F162*'VO2-mouse '!F$61/1000</f>
        <v>61.327199999999998</v>
      </c>
      <c r="G162" s="305">
        <f>'VO2 Raw '!G162*'VO2-mouse '!G$61/1000</f>
        <v>68.863599999999991</v>
      </c>
      <c r="H162" s="305">
        <f>'VO2 Raw '!H162*'VO2-mouse '!H$61/1000</f>
        <v>82.176000000000002</v>
      </c>
      <c r="I162" s="305">
        <f>'VO2 Raw '!I162*'VO2-mouse '!I$61/1000</f>
        <v>63.134999999999998</v>
      </c>
      <c r="J162" s="305">
        <f>'VO2 Raw '!J162*'VO2-mouse '!J$61/1000</f>
        <v>58.772800000000004</v>
      </c>
      <c r="K162" s="306">
        <f>'VO2 Raw '!K162*'VO2-mouse '!K$61/1000</f>
        <v>51.771599999999999</v>
      </c>
      <c r="L162" s="107">
        <f t="shared" ref="L162:P162" si="229">AVERAGE(C162:C164)</f>
        <v>80.080500000000001</v>
      </c>
      <c r="M162" s="160">
        <f t="shared" si="229"/>
        <v>74.582666666666668</v>
      </c>
      <c r="N162" s="160">
        <f t="shared" si="229"/>
        <v>76.031999999999996</v>
      </c>
      <c r="O162" s="160">
        <f t="shared" si="229"/>
        <v>74.175200000000004</v>
      </c>
      <c r="P162" s="160">
        <f t="shared" si="229"/>
        <v>71.061899999999994</v>
      </c>
      <c r="Q162" s="160">
        <f t="shared" ref="Q162" si="230">AVERAGE(H162:H164)</f>
        <v>75.884399999999985</v>
      </c>
      <c r="R162" s="160">
        <f t="shared" ref="R162" si="231">AVERAGE(I162:I164)</f>
        <v>58.910666666666664</v>
      </c>
      <c r="S162" s="160">
        <f t="shared" ref="S162" si="232">AVERAGE(J162:J164)</f>
        <v>74.563266666666664</v>
      </c>
      <c r="T162" s="160">
        <f t="shared" ref="T162" si="233">AVERAGE(K162:K164)</f>
        <v>67.7286</v>
      </c>
      <c r="U162" s="232">
        <f t="shared" ref="U162" si="234">AVERAGE(L162:T162)</f>
        <v>72.55768888888889</v>
      </c>
      <c r="V162" s="302"/>
      <c r="W162" s="303"/>
      <c r="X162" s="303"/>
      <c r="Y162" s="303"/>
      <c r="Z162" s="303"/>
      <c r="AA162" s="303"/>
      <c r="AB162" s="303"/>
      <c r="AC162" s="303"/>
      <c r="AD162" s="303"/>
      <c r="AE162" s="303"/>
      <c r="AF162" s="303"/>
      <c r="AG162" s="92"/>
      <c r="AH162" s="92"/>
      <c r="AI162" s="92"/>
      <c r="AJ162" s="92"/>
      <c r="AK162" s="92"/>
      <c r="AL162" s="92"/>
      <c r="AM162" s="92"/>
      <c r="AN162" s="92"/>
      <c r="AO162" s="92"/>
      <c r="AP162" s="92"/>
      <c r="AQ162" s="92"/>
      <c r="AR162" s="231"/>
    </row>
    <row r="163" spans="1:44">
      <c r="A163" s="233">
        <v>43725</v>
      </c>
      <c r="B163" s="234">
        <v>2.0989120370370302</v>
      </c>
      <c r="C163" s="304">
        <f>'VO2 Raw '!C163*'VO2-mouse '!C$61/1000</f>
        <v>60.731100000000005</v>
      </c>
      <c r="D163" s="305">
        <f>'VO2 Raw '!D163*'VO2-mouse '!D$61/1000</f>
        <v>60.756</v>
      </c>
      <c r="E163" s="305">
        <f>'VO2 Raw '!E163*'VO2-mouse '!E$61/1000</f>
        <v>81.81</v>
      </c>
      <c r="F163" s="305">
        <f>'VO2 Raw '!F163*'VO2-mouse '!F$61/1000</f>
        <v>56.4696</v>
      </c>
      <c r="G163" s="305">
        <f>'VO2 Raw '!G163*'VO2-mouse '!G$61/1000</f>
        <v>85.758399999999995</v>
      </c>
      <c r="H163" s="305">
        <f>'VO2 Raw '!H163*'VO2-mouse '!H$61/1000</f>
        <v>60.754599999999996</v>
      </c>
      <c r="I163" s="305">
        <f>'VO2 Raw '!I163*'VO2-mouse '!I$61/1000</f>
        <v>57.384999999999998</v>
      </c>
      <c r="J163" s="305">
        <f>'VO2 Raw '!J163*'VO2-mouse '!J$61/1000</f>
        <v>78.697999999999993</v>
      </c>
      <c r="K163" s="306">
        <f>'VO2 Raw '!K163*'VO2-mouse '!K$61/1000</f>
        <v>64.556899999999999</v>
      </c>
      <c r="L163" s="107"/>
      <c r="M163" s="160"/>
      <c r="N163" s="160"/>
      <c r="O163" s="160"/>
      <c r="P163" s="160"/>
      <c r="Q163" s="160"/>
      <c r="R163" s="160"/>
      <c r="S163" s="160"/>
      <c r="T163" s="160"/>
      <c r="U163" s="232">
        <f t="shared" ref="U163" si="235">STDEV(L162:T162)/SQRT(COUNT(L162:T162))</f>
        <v>2.0489443432857604</v>
      </c>
      <c r="V163" s="302"/>
      <c r="W163" s="303"/>
      <c r="X163" s="303"/>
      <c r="Y163" s="303"/>
      <c r="Z163" s="303"/>
      <c r="AA163" s="303"/>
      <c r="AB163" s="303"/>
      <c r="AC163" s="303"/>
      <c r="AD163" s="303"/>
      <c r="AE163" s="303"/>
      <c r="AF163" s="303"/>
      <c r="AG163" s="92"/>
      <c r="AH163" s="92"/>
      <c r="AI163" s="92"/>
      <c r="AJ163" s="92"/>
      <c r="AK163" s="92"/>
      <c r="AL163" s="92"/>
      <c r="AM163" s="92"/>
      <c r="AN163" s="92"/>
      <c r="AO163" s="92"/>
      <c r="AP163" s="92"/>
      <c r="AQ163" s="92"/>
      <c r="AR163" s="231"/>
    </row>
    <row r="164" spans="1:44">
      <c r="A164" s="233">
        <v>43725</v>
      </c>
      <c r="B164" s="234">
        <v>2.1128009259259199</v>
      </c>
      <c r="C164" s="304">
        <f>'VO2 Raw '!C164*'VO2-mouse '!C$61/1000</f>
        <v>89.294499999999999</v>
      </c>
      <c r="D164" s="305">
        <f>'VO2 Raw '!D164*'VO2-mouse '!D$61/1000</f>
        <v>105.1335</v>
      </c>
      <c r="E164" s="305">
        <f>'VO2 Raw '!E164*'VO2-mouse '!E$61/1000</f>
        <v>55.997999999999998</v>
      </c>
      <c r="F164" s="305">
        <f>'VO2 Raw '!F164*'VO2-mouse '!F$61/1000</f>
        <v>104.72879999999999</v>
      </c>
      <c r="G164" s="305">
        <f>'VO2 Raw '!G164*'VO2-mouse '!G$61/1000</f>
        <v>58.563699999999997</v>
      </c>
      <c r="H164" s="305">
        <f>'VO2 Raw '!H164*'VO2-mouse '!H$61/1000</f>
        <v>84.722599999999986</v>
      </c>
      <c r="I164" s="305">
        <f>'VO2 Raw '!I164*'VO2-mouse '!I$61/1000</f>
        <v>56.212000000000003</v>
      </c>
      <c r="J164" s="305">
        <f>'VO2 Raw '!J164*'VO2-mouse '!J$61/1000</f>
        <v>86.218999999999994</v>
      </c>
      <c r="K164" s="306">
        <f>'VO2 Raw '!K164*'VO2-mouse '!K$61/1000</f>
        <v>86.857300000000009</v>
      </c>
      <c r="L164" s="107"/>
      <c r="M164" s="160"/>
      <c r="N164" s="160"/>
      <c r="O164" s="160"/>
      <c r="P164" s="160"/>
      <c r="Q164" s="160"/>
      <c r="R164" s="160"/>
      <c r="S164" s="160"/>
      <c r="T164" s="160"/>
      <c r="U164" s="232"/>
      <c r="V164" s="302"/>
      <c r="W164" s="303"/>
      <c r="X164" s="303"/>
      <c r="Y164" s="303"/>
      <c r="Z164" s="303"/>
      <c r="AA164" s="303"/>
      <c r="AB164" s="303"/>
      <c r="AC164" s="303"/>
      <c r="AD164" s="303"/>
      <c r="AE164" s="303"/>
      <c r="AF164" s="303"/>
      <c r="AG164" s="92"/>
      <c r="AH164" s="92"/>
      <c r="AI164" s="92"/>
      <c r="AJ164" s="92"/>
      <c r="AK164" s="92"/>
      <c r="AL164" s="92"/>
      <c r="AM164" s="92"/>
      <c r="AN164" s="92"/>
      <c r="AO164" s="92"/>
      <c r="AP164" s="92"/>
      <c r="AQ164" s="92"/>
      <c r="AR164" s="231"/>
    </row>
    <row r="165" spans="1:44">
      <c r="A165" s="233">
        <v>43725</v>
      </c>
      <c r="B165" s="234">
        <v>2.1266898148148101</v>
      </c>
      <c r="C165" s="304">
        <f>'VO2 Raw '!C165*'VO2-mouse '!C$61/1000</f>
        <v>77.424700000000001</v>
      </c>
      <c r="D165" s="305">
        <f>'VO2 Raw '!D165*'VO2-mouse '!D$61/1000</f>
        <v>95.373500000000007</v>
      </c>
      <c r="E165" s="305">
        <f>'VO2 Raw '!E165*'VO2-mouse '!E$61/1000</f>
        <v>61.884</v>
      </c>
      <c r="F165" s="305">
        <f>'VO2 Raw '!F165*'VO2-mouse '!F$61/1000</f>
        <v>80.097599999999986</v>
      </c>
      <c r="G165" s="305">
        <f>'VO2 Raw '!G165*'VO2-mouse '!G$61/1000</f>
        <v>70.790199999999999</v>
      </c>
      <c r="H165" s="305">
        <f>'VO2 Raw '!H165*'VO2-mouse '!H$61/1000</f>
        <v>65.398399999999995</v>
      </c>
      <c r="I165" s="305">
        <f>'VO2 Raw '!I165*'VO2-mouse '!I$61/1000</f>
        <v>86.066000000000003</v>
      </c>
      <c r="J165" s="305">
        <f>'VO2 Raw '!J165*'VO2-mouse '!J$61/1000</f>
        <v>82.011600000000001</v>
      </c>
      <c r="K165" s="306">
        <f>'VO2 Raw '!K165*'VO2-mouse '!K$61/1000</f>
        <v>49.663699999999999</v>
      </c>
      <c r="L165" s="107">
        <f t="shared" ref="L165:P165" si="236">AVERAGE(C165:C167)</f>
        <v>76.214233333333326</v>
      </c>
      <c r="M165" s="160">
        <f t="shared" si="236"/>
        <v>80.072666666666677</v>
      </c>
      <c r="N165" s="160">
        <f t="shared" si="236"/>
        <v>60.911999999999999</v>
      </c>
      <c r="O165" s="160">
        <f t="shared" si="236"/>
        <v>74.315999999999988</v>
      </c>
      <c r="P165" s="160">
        <f t="shared" si="236"/>
        <v>65.446766666666662</v>
      </c>
      <c r="Q165" s="160">
        <f t="shared" ref="Q165" si="237">AVERAGE(H165:H167)</f>
        <v>55.311866666666667</v>
      </c>
      <c r="R165" s="160">
        <f t="shared" ref="R165" si="238">AVERAGE(I165:I167)</f>
        <v>84.578666666666663</v>
      </c>
      <c r="S165" s="160">
        <f t="shared" ref="S165" si="239">AVERAGE(J165:J167)</f>
        <v>76.743266666666656</v>
      </c>
      <c r="T165" s="160">
        <f t="shared" ref="T165" si="240">AVERAGE(K165:K167)</f>
        <v>68.490333333333339</v>
      </c>
      <c r="U165" s="232">
        <f t="shared" ref="U165" si="241">AVERAGE(L165:T165)</f>
        <v>71.342866666666666</v>
      </c>
      <c r="V165" s="302"/>
      <c r="W165" s="303"/>
      <c r="X165" s="303"/>
      <c r="Y165" s="303"/>
      <c r="Z165" s="303"/>
      <c r="AA165" s="303"/>
      <c r="AB165" s="303"/>
      <c r="AC165" s="303"/>
      <c r="AD165" s="303"/>
      <c r="AE165" s="303"/>
      <c r="AF165" s="303"/>
      <c r="AG165" s="92"/>
      <c r="AH165" s="92"/>
      <c r="AI165" s="92"/>
      <c r="AJ165" s="92"/>
      <c r="AK165" s="92"/>
      <c r="AL165" s="92"/>
      <c r="AM165" s="92"/>
      <c r="AN165" s="92"/>
      <c r="AO165" s="92"/>
      <c r="AP165" s="92"/>
      <c r="AQ165" s="92"/>
      <c r="AR165" s="231"/>
    </row>
    <row r="166" spans="1:44">
      <c r="A166" s="233">
        <v>43725</v>
      </c>
      <c r="B166" s="234">
        <v>2.1405787037036998</v>
      </c>
      <c r="C166" s="304">
        <f>'VO2 Raw '!C166*'VO2-mouse '!C$61/1000</f>
        <v>60.107800000000005</v>
      </c>
      <c r="D166" s="305">
        <f>'VO2 Raw '!D166*'VO2-mouse '!D$61/1000</f>
        <v>54.167999999999999</v>
      </c>
      <c r="E166" s="305">
        <f>'VO2 Raw '!E166*'VO2-mouse '!E$61/1000</f>
        <v>65.177999999999997</v>
      </c>
      <c r="F166" s="305">
        <f>'VO2 Raw '!F166*'VO2-mouse '!F$61/1000</f>
        <v>72.256799999999998</v>
      </c>
      <c r="G166" s="305">
        <f>'VO2 Raw '!G166*'VO2-mouse '!G$61/1000</f>
        <v>72.148699999999991</v>
      </c>
      <c r="H166" s="305">
        <f>'VO2 Raw '!H166*'VO2-mouse '!H$61/1000</f>
        <v>52.729599999999998</v>
      </c>
      <c r="I166" s="305">
        <f>'VO2 Raw '!I166*'VO2-mouse '!I$61/1000</f>
        <v>91.194999999999993</v>
      </c>
      <c r="J166" s="305">
        <f>'VO2 Raw '!J166*'VO2-mouse '!J$61/1000</f>
        <v>79.003199999999993</v>
      </c>
      <c r="K166" s="306">
        <f>'VO2 Raw '!K166*'VO2-mouse '!K$61/1000</f>
        <v>81.0852</v>
      </c>
      <c r="L166" s="107"/>
      <c r="M166" s="160"/>
      <c r="N166" s="160"/>
      <c r="O166" s="160"/>
      <c r="P166" s="160"/>
      <c r="Q166" s="160"/>
      <c r="R166" s="160"/>
      <c r="S166" s="160"/>
      <c r="T166" s="160"/>
      <c r="U166" s="232">
        <f t="shared" ref="U166" si="242">STDEV(L165:T165)/SQRT(COUNT(L165:T165))</f>
        <v>3.1662867028719686</v>
      </c>
      <c r="V166" s="302"/>
      <c r="W166" s="303"/>
      <c r="X166" s="303"/>
      <c r="Y166" s="303"/>
      <c r="Z166" s="303"/>
      <c r="AA166" s="303"/>
      <c r="AB166" s="303"/>
      <c r="AC166" s="303"/>
      <c r="AD166" s="303"/>
      <c r="AE166" s="303"/>
      <c r="AF166" s="303"/>
      <c r="AG166" s="92"/>
      <c r="AH166" s="92"/>
      <c r="AI166" s="92"/>
      <c r="AJ166" s="92"/>
      <c r="AK166" s="92"/>
      <c r="AL166" s="92"/>
      <c r="AM166" s="92"/>
      <c r="AN166" s="92"/>
      <c r="AO166" s="92"/>
      <c r="AP166" s="92"/>
      <c r="AQ166" s="92"/>
      <c r="AR166" s="231"/>
    </row>
    <row r="167" spans="1:44">
      <c r="A167" s="233">
        <v>43725</v>
      </c>
      <c r="B167" s="234">
        <v>2.15446759259259</v>
      </c>
      <c r="C167" s="304">
        <f>'VO2 Raw '!C167*'VO2-mouse '!C$61/1000</f>
        <v>91.110200000000006</v>
      </c>
      <c r="D167" s="305">
        <f>'VO2 Raw '!D167*'VO2-mouse '!D$61/1000</f>
        <v>90.676500000000004</v>
      </c>
      <c r="E167" s="305">
        <f>'VO2 Raw '!E167*'VO2-mouse '!E$61/1000</f>
        <v>55.673999999999999</v>
      </c>
      <c r="F167" s="305">
        <f>'VO2 Raw '!F167*'VO2-mouse '!F$61/1000</f>
        <v>70.593599999999995</v>
      </c>
      <c r="G167" s="305">
        <f>'VO2 Raw '!G167*'VO2-mouse '!G$61/1000</f>
        <v>53.401400000000002</v>
      </c>
      <c r="H167" s="305">
        <f>'VO2 Raw '!H167*'VO2-mouse '!H$61/1000</f>
        <v>47.807600000000001</v>
      </c>
      <c r="I167" s="305">
        <f>'VO2 Raw '!I167*'VO2-mouse '!I$61/1000</f>
        <v>76.474999999999994</v>
      </c>
      <c r="J167" s="305">
        <f>'VO2 Raw '!J167*'VO2-mouse '!J$61/1000</f>
        <v>69.215000000000003</v>
      </c>
      <c r="K167" s="306">
        <f>'VO2 Raw '!K167*'VO2-mouse '!K$61/1000</f>
        <v>74.722099999999998</v>
      </c>
      <c r="L167" s="107"/>
      <c r="M167" s="160"/>
      <c r="N167" s="160"/>
      <c r="O167" s="160"/>
      <c r="P167" s="160"/>
      <c r="Q167" s="160"/>
      <c r="R167" s="160"/>
      <c r="S167" s="160"/>
      <c r="T167" s="160"/>
      <c r="U167" s="232"/>
      <c r="V167" s="302"/>
      <c r="W167" s="303"/>
      <c r="X167" s="303"/>
      <c r="Y167" s="303"/>
      <c r="Z167" s="303"/>
      <c r="AA167" s="303"/>
      <c r="AB167" s="303"/>
      <c r="AC167" s="303"/>
      <c r="AD167" s="303"/>
      <c r="AE167" s="303"/>
      <c r="AF167" s="303"/>
      <c r="AG167" s="92"/>
      <c r="AH167" s="92"/>
      <c r="AI167" s="92"/>
      <c r="AJ167" s="92"/>
      <c r="AK167" s="92"/>
      <c r="AL167" s="92"/>
      <c r="AM167" s="92"/>
      <c r="AN167" s="92"/>
      <c r="AO167" s="92"/>
      <c r="AP167" s="92"/>
      <c r="AQ167" s="92"/>
      <c r="AR167" s="231"/>
    </row>
    <row r="168" spans="1:44">
      <c r="A168" s="233">
        <v>43725</v>
      </c>
      <c r="B168" s="234">
        <v>2.1683564814814802</v>
      </c>
      <c r="C168" s="304">
        <f>'VO2 Raw '!C168*'VO2-mouse '!C$61/1000</f>
        <v>71.191699999999997</v>
      </c>
      <c r="D168" s="305">
        <f>'VO2 Raw '!D168*'VO2-mouse '!D$61/1000</f>
        <v>73.078000000000003</v>
      </c>
      <c r="E168" s="305">
        <f>'VO2 Raw '!E168*'VO2-mouse '!E$61/1000</f>
        <v>85.941000000000003</v>
      </c>
      <c r="F168" s="305">
        <f>'VO2 Raw '!F168*'VO2-mouse '!F$61/1000</f>
        <v>51.559199999999997</v>
      </c>
      <c r="G168" s="305">
        <f>'VO2 Raw '!G168*'VO2-mouse '!G$61/1000</f>
        <v>61.3795</v>
      </c>
      <c r="H168" s="305">
        <f>'VO2 Raw '!H168*'VO2-mouse '!H$61/1000</f>
        <v>55.276199999999996</v>
      </c>
      <c r="I168" s="305">
        <f>'VO2 Raw '!I168*'VO2-mouse '!I$61/1000</f>
        <v>87.284999999999997</v>
      </c>
      <c r="J168" s="305">
        <f>'VO2 Raw '!J168*'VO2-mouse '!J$61/1000</f>
        <v>73.008200000000002</v>
      </c>
      <c r="K168" s="306">
        <f>'VO2 Raw '!K168*'VO2-mouse '!K$61/1000</f>
        <v>49.486400000000003</v>
      </c>
      <c r="L168" s="107">
        <f t="shared" ref="L168:P168" si="243">AVERAGE(C168:C170)</f>
        <v>74.010100000000008</v>
      </c>
      <c r="M168" s="160">
        <f t="shared" si="243"/>
        <v>70.139833333333328</v>
      </c>
      <c r="N168" s="160">
        <f t="shared" si="243"/>
        <v>79.685999999999993</v>
      </c>
      <c r="O168" s="160">
        <f t="shared" si="243"/>
        <v>74.94959999999999</v>
      </c>
      <c r="P168" s="160">
        <f t="shared" si="243"/>
        <v>59.057700000000004</v>
      </c>
      <c r="Q168" s="160">
        <f t="shared" ref="Q168" si="244">AVERAGE(H168:H170)</f>
        <v>71.51166666666667</v>
      </c>
      <c r="R168" s="160">
        <f t="shared" ref="R168" si="245">AVERAGE(I168:I170)</f>
        <v>80.338999999999999</v>
      </c>
      <c r="S168" s="160">
        <f t="shared" ref="S168" si="246">AVERAGE(J168:J170)</f>
        <v>64.331800000000001</v>
      </c>
      <c r="T168" s="160">
        <f t="shared" ref="T168" si="247">AVERAGE(K168:K170)</f>
        <v>52.283800000000006</v>
      </c>
      <c r="U168" s="232">
        <f t="shared" ref="U168" si="248">AVERAGE(L168:T168)</f>
        <v>69.589944444444455</v>
      </c>
      <c r="V168" s="302"/>
      <c r="W168" s="303"/>
      <c r="X168" s="303"/>
      <c r="Y168" s="303"/>
      <c r="Z168" s="303"/>
      <c r="AA168" s="303"/>
      <c r="AB168" s="303"/>
      <c r="AC168" s="303"/>
      <c r="AD168" s="303"/>
      <c r="AE168" s="303"/>
      <c r="AF168" s="303"/>
      <c r="AG168" s="92"/>
      <c r="AH168" s="92"/>
      <c r="AI168" s="92"/>
      <c r="AJ168" s="92"/>
      <c r="AK168" s="92"/>
      <c r="AL168" s="92"/>
      <c r="AM168" s="92"/>
      <c r="AN168" s="92"/>
      <c r="AO168" s="92"/>
      <c r="AP168" s="92"/>
      <c r="AQ168" s="92"/>
      <c r="AR168" s="231"/>
    </row>
    <row r="169" spans="1:44">
      <c r="A169" s="233">
        <v>43725</v>
      </c>
      <c r="B169" s="234">
        <v>2.1822453703703699</v>
      </c>
      <c r="C169" s="304">
        <f>'VO2 Raw '!C169*'VO2-mouse '!C$61/1000</f>
        <v>71.598199999999991</v>
      </c>
      <c r="D169" s="305">
        <f>'VO2 Raw '!D169*'VO2-mouse '!D$61/1000</f>
        <v>58.651499999999999</v>
      </c>
      <c r="E169" s="305">
        <f>'VO2 Raw '!E169*'VO2-mouse '!E$61/1000</f>
        <v>84.429000000000002</v>
      </c>
      <c r="F169" s="305">
        <f>'VO2 Raw '!F169*'VO2-mouse '!F$61/1000</f>
        <v>62.541599999999995</v>
      </c>
      <c r="G169" s="305">
        <f>'VO2 Raw '!G169*'VO2-mouse '!G$61/1000</f>
        <v>51.252499999999998</v>
      </c>
      <c r="H169" s="305">
        <f>'VO2 Raw '!H169*'VO2-mouse '!H$61/1000</f>
        <v>83.759599999999992</v>
      </c>
      <c r="I169" s="305">
        <f>'VO2 Raw '!I169*'VO2-mouse '!I$61/1000</f>
        <v>86.364999999999995</v>
      </c>
      <c r="J169" s="305">
        <f>'VO2 Raw '!J169*'VO2-mouse '!J$61/1000</f>
        <v>57.900800000000004</v>
      </c>
      <c r="K169" s="306">
        <f>'VO2 Raw '!K169*'VO2-mouse '!K$61/1000</f>
        <v>55.948</v>
      </c>
      <c r="L169" s="107"/>
      <c r="M169" s="160"/>
      <c r="N169" s="160"/>
      <c r="O169" s="160"/>
      <c r="P169" s="160"/>
      <c r="Q169" s="160"/>
      <c r="R169" s="160"/>
      <c r="S169" s="160"/>
      <c r="T169" s="160"/>
      <c r="U169" s="232">
        <f t="shared" ref="U169" si="249">STDEV(L168:T168)/SQRT(COUNT(L168:T168))</f>
        <v>3.1353949369887864</v>
      </c>
      <c r="V169" s="302"/>
      <c r="W169" s="303"/>
      <c r="X169" s="303"/>
      <c r="Y169" s="303"/>
      <c r="Z169" s="303"/>
      <c r="AA169" s="303"/>
      <c r="AB169" s="303"/>
      <c r="AC169" s="303"/>
      <c r="AD169" s="303"/>
      <c r="AE169" s="303"/>
      <c r="AF169" s="303"/>
      <c r="AG169" s="92"/>
      <c r="AH169" s="92"/>
      <c r="AI169" s="92"/>
      <c r="AJ169" s="92"/>
      <c r="AK169" s="92"/>
      <c r="AL169" s="92"/>
      <c r="AM169" s="92"/>
      <c r="AN169" s="92"/>
      <c r="AO169" s="92"/>
      <c r="AP169" s="92"/>
      <c r="AQ169" s="92"/>
      <c r="AR169" s="231"/>
    </row>
    <row r="170" spans="1:44">
      <c r="A170" s="233">
        <v>43725</v>
      </c>
      <c r="B170" s="234">
        <v>2.1961342592592601</v>
      </c>
      <c r="C170" s="304">
        <f>'VO2 Raw '!C170*'VO2-mouse '!C$61/1000</f>
        <v>79.240400000000008</v>
      </c>
      <c r="D170" s="305">
        <f>'VO2 Raw '!D170*'VO2-mouse '!D$61/1000</f>
        <v>78.69</v>
      </c>
      <c r="E170" s="305">
        <f>'VO2 Raw '!E170*'VO2-mouse '!E$61/1000</f>
        <v>68.688000000000002</v>
      </c>
      <c r="F170" s="305">
        <f>'VO2 Raw '!F170*'VO2-mouse '!F$61/1000</f>
        <v>110.748</v>
      </c>
      <c r="G170" s="305">
        <f>'VO2 Raw '!G170*'VO2-mouse '!G$61/1000</f>
        <v>64.5411</v>
      </c>
      <c r="H170" s="305">
        <f>'VO2 Raw '!H170*'VO2-mouse '!H$61/1000</f>
        <v>75.499200000000002</v>
      </c>
      <c r="I170" s="305">
        <f>'VO2 Raw '!I170*'VO2-mouse '!I$61/1000</f>
        <v>67.367000000000004</v>
      </c>
      <c r="J170" s="305">
        <f>'VO2 Raw '!J170*'VO2-mouse '!J$61/1000</f>
        <v>62.086400000000005</v>
      </c>
      <c r="K170" s="306">
        <f>'VO2 Raw '!K170*'VO2-mouse '!K$61/1000</f>
        <v>51.417000000000002</v>
      </c>
      <c r="L170" s="107"/>
      <c r="M170" s="160"/>
      <c r="N170" s="160"/>
      <c r="O170" s="160"/>
      <c r="P170" s="160"/>
      <c r="Q170" s="160"/>
      <c r="R170" s="160"/>
      <c r="S170" s="160"/>
      <c r="T170" s="160"/>
      <c r="U170" s="232"/>
      <c r="V170" s="302"/>
      <c r="W170" s="303"/>
      <c r="X170" s="303"/>
      <c r="Y170" s="303"/>
      <c r="Z170" s="303"/>
      <c r="AA170" s="303"/>
      <c r="AB170" s="303"/>
      <c r="AC170" s="303"/>
      <c r="AD170" s="303"/>
      <c r="AE170" s="303"/>
      <c r="AF170" s="303"/>
      <c r="AG170" s="92"/>
      <c r="AH170" s="92"/>
      <c r="AI170" s="92"/>
      <c r="AJ170" s="92"/>
      <c r="AK170" s="92"/>
      <c r="AL170" s="92"/>
      <c r="AM170" s="92"/>
      <c r="AN170" s="92"/>
      <c r="AO170" s="92"/>
      <c r="AP170" s="92"/>
      <c r="AQ170" s="92"/>
      <c r="AR170" s="231"/>
    </row>
    <row r="171" spans="1:44">
      <c r="A171" s="233">
        <v>43725</v>
      </c>
      <c r="B171" s="234">
        <v>2.21002314814814</v>
      </c>
      <c r="C171" s="304">
        <f>'VO2 Raw '!C171*'VO2-mouse '!C$61/1000</f>
        <v>59.565800000000003</v>
      </c>
      <c r="D171" s="305">
        <f>'VO2 Raw '!D171*'VO2-mouse '!D$61/1000</f>
        <v>51.484000000000002</v>
      </c>
      <c r="E171" s="305">
        <f>'VO2 Raw '!E171*'VO2-mouse '!E$61/1000</f>
        <v>52.893000000000001</v>
      </c>
      <c r="F171" s="305">
        <f>'VO2 Raw '!F171*'VO2-mouse '!F$61/1000</f>
        <v>65.392799999999994</v>
      </c>
      <c r="G171" s="305">
        <f>'VO2 Raw '!G171*'VO2-mouse '!G$61/1000</f>
        <v>61.552399999999999</v>
      </c>
      <c r="H171" s="305">
        <f>'VO2 Raw '!H171*'VO2-mouse '!H$61/1000</f>
        <v>52.216000000000001</v>
      </c>
      <c r="I171" s="305">
        <f>'VO2 Raw '!I171*'VO2-mouse '!I$61/1000</f>
        <v>58.88</v>
      </c>
      <c r="J171" s="305">
        <f>'VO2 Raw '!J171*'VO2-mouse '!J$61/1000</f>
        <v>74.904800000000009</v>
      </c>
      <c r="K171" s="306">
        <f>'VO2 Raw '!K171*'VO2-mouse '!K$61/1000</f>
        <v>68.792400000000001</v>
      </c>
      <c r="L171" s="107">
        <f t="shared" ref="L171:P171" si="250">AVERAGE(C171:C173)</f>
        <v>70.396766666666664</v>
      </c>
      <c r="M171" s="160">
        <f t="shared" si="250"/>
        <v>64.944666666666663</v>
      </c>
      <c r="N171" s="160">
        <f t="shared" si="250"/>
        <v>68.004000000000005</v>
      </c>
      <c r="O171" s="160">
        <f t="shared" si="250"/>
        <v>66.563199999999995</v>
      </c>
      <c r="P171" s="160">
        <f t="shared" si="250"/>
        <v>67.982633333333339</v>
      </c>
      <c r="Q171" s="160">
        <f t="shared" ref="Q171" si="251">AVERAGE(H171:H173)</f>
        <v>53.221800000000002</v>
      </c>
      <c r="R171" s="160">
        <f t="shared" ref="R171" si="252">AVERAGE(I171:I173)</f>
        <v>56.05866666666666</v>
      </c>
      <c r="S171" s="160">
        <f t="shared" ref="S171" si="253">AVERAGE(J171:J173)</f>
        <v>69.396666666666675</v>
      </c>
      <c r="T171" s="160">
        <f t="shared" ref="T171" si="254">AVERAGE(K171:K173)</f>
        <v>66.205133333333336</v>
      </c>
      <c r="U171" s="232">
        <f t="shared" ref="U171" si="255">AVERAGE(L171:T171)</f>
        <v>64.75261481481482</v>
      </c>
      <c r="V171" s="302"/>
      <c r="W171" s="303"/>
      <c r="X171" s="303"/>
      <c r="Y171" s="303"/>
      <c r="Z171" s="303"/>
      <c r="AA171" s="303"/>
      <c r="AB171" s="303"/>
      <c r="AC171" s="303"/>
      <c r="AD171" s="303"/>
      <c r="AE171" s="303"/>
      <c r="AF171" s="303"/>
      <c r="AG171" s="92"/>
      <c r="AH171" s="92"/>
      <c r="AI171" s="92"/>
      <c r="AJ171" s="92"/>
      <c r="AK171" s="92"/>
      <c r="AL171" s="92"/>
      <c r="AM171" s="92"/>
      <c r="AN171" s="92"/>
      <c r="AO171" s="92"/>
      <c r="AP171" s="92"/>
      <c r="AQ171" s="92"/>
      <c r="AR171" s="231"/>
    </row>
    <row r="172" spans="1:44">
      <c r="A172" s="233">
        <v>43725</v>
      </c>
      <c r="B172" s="234">
        <v>2.2239120370370302</v>
      </c>
      <c r="C172" s="304">
        <f>'VO2 Raw '!C172*'VO2-mouse '!C$61/1000</f>
        <v>60.487200000000001</v>
      </c>
      <c r="D172" s="305">
        <f>'VO2 Raw '!D172*'VO2-mouse '!D$61/1000</f>
        <v>60.085000000000001</v>
      </c>
      <c r="E172" s="305">
        <f>'VO2 Raw '!E172*'VO2-mouse '!E$61/1000</f>
        <v>74.843999999999994</v>
      </c>
      <c r="F172" s="305">
        <f>'VO2 Raw '!F172*'VO2-mouse '!F$61/1000</f>
        <v>69.379199999999997</v>
      </c>
      <c r="G172" s="305">
        <f>'VO2 Raw '!G172*'VO2-mouse '!G$61/1000</f>
        <v>71.3583</v>
      </c>
      <c r="H172" s="305">
        <f>'VO2 Raw '!H172*'VO2-mouse '!H$61/1000</f>
        <v>57.095199999999998</v>
      </c>
      <c r="I172" s="305">
        <f>'VO2 Raw '!I172*'VO2-mouse '!I$61/1000</f>
        <v>59.018000000000001</v>
      </c>
      <c r="J172" s="305">
        <f>'VO2 Raw '!J172*'VO2-mouse '!J$61/1000</f>
        <v>77.368200000000002</v>
      </c>
      <c r="K172" s="306">
        <f>'VO2 Raw '!K172*'VO2-mouse '!K$61/1000</f>
        <v>64.6554</v>
      </c>
      <c r="L172" s="107"/>
      <c r="M172" s="160"/>
      <c r="N172" s="160"/>
      <c r="O172" s="160"/>
      <c r="P172" s="160"/>
      <c r="Q172" s="160"/>
      <c r="R172" s="160"/>
      <c r="S172" s="160"/>
      <c r="T172" s="160"/>
      <c r="U172" s="232">
        <f t="shared" ref="U172" si="256">STDEV(L171:T171)/SQRT(COUNT(L171:T171))</f>
        <v>2.0013798377319518</v>
      </c>
      <c r="V172" s="302"/>
      <c r="W172" s="303"/>
      <c r="X172" s="303"/>
      <c r="Y172" s="303"/>
      <c r="Z172" s="303"/>
      <c r="AA172" s="303"/>
      <c r="AB172" s="303"/>
      <c r="AC172" s="303"/>
      <c r="AD172" s="303"/>
      <c r="AE172" s="303"/>
      <c r="AF172" s="303"/>
      <c r="AG172" s="92"/>
      <c r="AH172" s="92"/>
      <c r="AI172" s="92"/>
      <c r="AJ172" s="92"/>
      <c r="AK172" s="92"/>
      <c r="AL172" s="92"/>
      <c r="AM172" s="92"/>
      <c r="AN172" s="92"/>
      <c r="AO172" s="92"/>
      <c r="AP172" s="92"/>
      <c r="AQ172" s="92"/>
      <c r="AR172" s="231"/>
    </row>
    <row r="173" spans="1:44">
      <c r="A173" s="233">
        <v>43725</v>
      </c>
      <c r="B173" s="234">
        <v>2.2378009259259199</v>
      </c>
      <c r="C173" s="304">
        <f>'VO2 Raw '!C173*'VO2-mouse '!C$61/1000</f>
        <v>91.137299999999996</v>
      </c>
      <c r="D173" s="305">
        <f>'VO2 Raw '!D173*'VO2-mouse '!D$61/1000</f>
        <v>83.265000000000001</v>
      </c>
      <c r="E173" s="305">
        <f>'VO2 Raw '!E173*'VO2-mouse '!E$61/1000</f>
        <v>76.275000000000006</v>
      </c>
      <c r="F173" s="305">
        <f>'VO2 Raw '!F173*'VO2-mouse '!F$61/1000</f>
        <v>64.917599999999993</v>
      </c>
      <c r="G173" s="305">
        <f>'VO2 Raw '!G173*'VO2-mouse '!G$61/1000</f>
        <v>71.037199999999999</v>
      </c>
      <c r="H173" s="305">
        <f>'VO2 Raw '!H173*'VO2-mouse '!H$61/1000</f>
        <v>50.354199999999999</v>
      </c>
      <c r="I173" s="305">
        <f>'VO2 Raw '!I173*'VO2-mouse '!I$61/1000</f>
        <v>50.277999999999999</v>
      </c>
      <c r="J173" s="305">
        <f>'VO2 Raw '!J173*'VO2-mouse '!J$61/1000</f>
        <v>55.917000000000002</v>
      </c>
      <c r="K173" s="306">
        <f>'VO2 Raw '!K173*'VO2-mouse '!K$61/1000</f>
        <v>65.167599999999993</v>
      </c>
      <c r="L173" s="107"/>
      <c r="M173" s="160"/>
      <c r="N173" s="160"/>
      <c r="O173" s="160"/>
      <c r="P173" s="160"/>
      <c r="Q173" s="160"/>
      <c r="R173" s="160"/>
      <c r="S173" s="160"/>
      <c r="T173" s="160"/>
      <c r="U173" s="232"/>
      <c r="V173" s="302"/>
      <c r="W173" s="303"/>
      <c r="X173" s="303"/>
      <c r="Y173" s="303"/>
      <c r="Z173" s="303"/>
      <c r="AA173" s="303"/>
      <c r="AB173" s="303"/>
      <c r="AC173" s="303"/>
      <c r="AD173" s="303"/>
      <c r="AE173" s="303"/>
      <c r="AF173" s="303"/>
      <c r="AG173" s="92"/>
      <c r="AH173" s="92"/>
      <c r="AI173" s="92"/>
      <c r="AJ173" s="92"/>
      <c r="AK173" s="92"/>
      <c r="AL173" s="92"/>
      <c r="AM173" s="92"/>
      <c r="AN173" s="92"/>
      <c r="AO173" s="92"/>
      <c r="AP173" s="92"/>
      <c r="AQ173" s="92"/>
      <c r="AR173" s="231"/>
    </row>
    <row r="174" spans="1:44">
      <c r="A174" s="223">
        <v>43725</v>
      </c>
      <c r="B174" s="224">
        <v>1.2516898148148099</v>
      </c>
      <c r="C174" s="304">
        <f>'VO2 Raw '!C174*'VO2-mouse '!C$61/1000</f>
        <v>85.906999999999996</v>
      </c>
      <c r="D174" s="305">
        <f>'VO2 Raw '!D174*'VO2-mouse '!D$61/1000</f>
        <v>47.854500000000002</v>
      </c>
      <c r="E174" s="305">
        <f>'VO2 Raw '!E174*'VO2-mouse '!E$61/1000</f>
        <v>70.902000000000001</v>
      </c>
      <c r="F174" s="305">
        <f>'VO2 Raw '!F174*'VO2-mouse '!F$61/1000</f>
        <v>60.192</v>
      </c>
      <c r="G174" s="305">
        <f>'VO2 Raw '!G174*'VO2-mouse '!G$61/1000</f>
        <v>50.832599999999999</v>
      </c>
      <c r="H174" s="305">
        <f>'VO2 Raw '!H174*'VO2-mouse '!H$61/1000</f>
        <v>75.306599999999989</v>
      </c>
      <c r="I174" s="305">
        <f>'VO2 Raw '!I174*'VO2-mouse '!I$61/1000</f>
        <v>46.276000000000003</v>
      </c>
      <c r="J174" s="305">
        <f>'VO2 Raw '!J174*'VO2-mouse '!J$61/1000</f>
        <v>83.86460000000001</v>
      </c>
      <c r="K174" s="306">
        <f>'VO2 Raw '!K174*'VO2-mouse '!K$61/1000</f>
        <v>78.504499999999993</v>
      </c>
      <c r="L174" s="107">
        <f t="shared" ref="L174:P174" si="257">AVERAGE(C174:C176)</f>
        <v>64.534133333333344</v>
      </c>
      <c r="M174" s="160">
        <f t="shared" si="257"/>
        <v>47.539333333333332</v>
      </c>
      <c r="N174" s="160">
        <f t="shared" si="257"/>
        <v>56.43</v>
      </c>
      <c r="O174" s="160">
        <f t="shared" si="257"/>
        <v>69.907200000000003</v>
      </c>
      <c r="P174" s="160">
        <f t="shared" si="257"/>
        <v>62.639199999999995</v>
      </c>
      <c r="Q174" s="160">
        <f t="shared" ref="Q174" si="258">AVERAGE(H174:H176)</f>
        <v>67.124666666666656</v>
      </c>
      <c r="R174" s="160">
        <f t="shared" ref="R174" si="259">AVERAGE(I174:I176)</f>
        <v>53.237333333333332</v>
      </c>
      <c r="S174" s="160">
        <f t="shared" ref="S174" si="260">AVERAGE(J174:J176)</f>
        <v>66.83153333333334</v>
      </c>
      <c r="T174" s="160">
        <f t="shared" ref="T174" si="261">AVERAGE(K174:K176)</f>
        <v>63.243566666666673</v>
      </c>
      <c r="U174" s="232">
        <f t="shared" ref="U174" si="262">AVERAGE(L174:T174)</f>
        <v>61.276329629629622</v>
      </c>
      <c r="V174" s="302"/>
      <c r="W174" s="303"/>
      <c r="X174" s="303"/>
      <c r="Y174" s="303"/>
      <c r="Z174" s="303"/>
      <c r="AA174" s="303"/>
      <c r="AB174" s="303"/>
      <c r="AC174" s="303"/>
      <c r="AD174" s="303"/>
      <c r="AE174" s="303"/>
      <c r="AF174" s="303"/>
      <c r="AG174" s="92"/>
      <c r="AH174" s="92"/>
      <c r="AI174" s="92"/>
      <c r="AJ174" s="92"/>
      <c r="AK174" s="92"/>
      <c r="AL174" s="92"/>
      <c r="AM174" s="92"/>
      <c r="AN174" s="92"/>
      <c r="AO174" s="92"/>
      <c r="AP174" s="92"/>
      <c r="AQ174" s="92"/>
      <c r="AR174" s="231"/>
    </row>
    <row r="175" spans="1:44">
      <c r="A175" s="223">
        <v>43725</v>
      </c>
      <c r="B175" s="224">
        <v>1.2655787037037001</v>
      </c>
      <c r="C175" s="304">
        <f>'VO2 Raw '!C175*'VO2-mouse '!C$61/1000</f>
        <v>55.175600000000003</v>
      </c>
      <c r="D175" s="305">
        <f>'VO2 Raw '!D175*'VO2-mouse '!D$61/1000</f>
        <v>50.325000000000003</v>
      </c>
      <c r="E175" s="305">
        <f>'VO2 Raw '!E175*'VO2-mouse '!E$61/1000</f>
        <v>47.817</v>
      </c>
      <c r="F175" s="305">
        <f>'VO2 Raw '!F175*'VO2-mouse '!F$61/1000</f>
        <v>92.320799999999991</v>
      </c>
      <c r="G175" s="305">
        <f>'VO2 Raw '!G175*'VO2-mouse '!G$61/1000</f>
        <v>56.513599999999997</v>
      </c>
      <c r="H175" s="305">
        <f>'VO2 Raw '!H175*'VO2-mouse '!H$61/1000</f>
        <v>76.226799999999983</v>
      </c>
      <c r="I175" s="305">
        <f>'VO2 Raw '!I175*'VO2-mouse '!I$61/1000</f>
        <v>46.552</v>
      </c>
      <c r="J175" s="305">
        <f>'VO2 Raw '!J175*'VO2-mouse '!J$61/1000</f>
        <v>56.919800000000002</v>
      </c>
      <c r="K175" s="306">
        <f>'VO2 Raw '!K175*'VO2-mouse '!K$61/1000</f>
        <v>48.521099999999997</v>
      </c>
      <c r="L175" s="107"/>
      <c r="M175" s="160"/>
      <c r="N175" s="160"/>
      <c r="O175" s="160"/>
      <c r="P175" s="160"/>
      <c r="Q175" s="160"/>
      <c r="R175" s="160"/>
      <c r="S175" s="160"/>
      <c r="T175" s="160"/>
      <c r="U175" s="232">
        <f t="shared" ref="U175" si="263">STDEV(L174:T174)/SQRT(COUNT(L174:T174))</f>
        <v>2.4515114934807407</v>
      </c>
      <c r="V175" s="302"/>
      <c r="W175" s="303"/>
      <c r="X175" s="303"/>
      <c r="Y175" s="303"/>
      <c r="Z175" s="303"/>
      <c r="AA175" s="303"/>
      <c r="AB175" s="303"/>
      <c r="AC175" s="303"/>
      <c r="AD175" s="303"/>
      <c r="AE175" s="303"/>
      <c r="AF175" s="303"/>
      <c r="AG175" s="92"/>
      <c r="AH175" s="92"/>
      <c r="AI175" s="92"/>
      <c r="AJ175" s="92"/>
      <c r="AK175" s="92"/>
      <c r="AL175" s="92"/>
      <c r="AM175" s="92"/>
      <c r="AN175" s="92"/>
      <c r="AO175" s="92"/>
      <c r="AP175" s="92"/>
      <c r="AQ175" s="92"/>
      <c r="AR175" s="231"/>
    </row>
    <row r="176" spans="1:44">
      <c r="A176" s="223">
        <v>43725</v>
      </c>
      <c r="B176" s="224">
        <v>1.27946759259259</v>
      </c>
      <c r="C176" s="304">
        <f>'VO2 Raw '!C176*'VO2-mouse '!C$61/1000</f>
        <v>52.519800000000004</v>
      </c>
      <c r="D176" s="305">
        <f>'VO2 Raw '!D176*'VO2-mouse '!D$61/1000</f>
        <v>44.438499999999998</v>
      </c>
      <c r="E176" s="305">
        <f>'VO2 Raw '!E176*'VO2-mouse '!E$61/1000</f>
        <v>50.570999999999998</v>
      </c>
      <c r="F176" s="305">
        <f>'VO2 Raw '!F176*'VO2-mouse '!F$61/1000</f>
        <v>57.208799999999997</v>
      </c>
      <c r="G176" s="305">
        <f>'VO2 Raw '!G176*'VO2-mouse '!G$61/1000</f>
        <v>80.571399999999997</v>
      </c>
      <c r="H176" s="305">
        <f>'VO2 Raw '!H176*'VO2-mouse '!H$61/1000</f>
        <v>49.840600000000002</v>
      </c>
      <c r="I176" s="305">
        <f>'VO2 Raw '!I176*'VO2-mouse '!I$61/1000</f>
        <v>66.884</v>
      </c>
      <c r="J176" s="305">
        <f>'VO2 Raw '!J176*'VO2-mouse '!J$61/1000</f>
        <v>59.710200000000007</v>
      </c>
      <c r="K176" s="306">
        <f>'VO2 Raw '!K176*'VO2-mouse '!K$61/1000</f>
        <v>62.705100000000002</v>
      </c>
      <c r="L176" s="107"/>
      <c r="M176" s="160"/>
      <c r="N176" s="160"/>
      <c r="O176" s="160"/>
      <c r="P176" s="160"/>
      <c r="Q176" s="160"/>
      <c r="R176" s="160"/>
      <c r="S176" s="160"/>
      <c r="T176" s="160"/>
      <c r="U176" s="232"/>
      <c r="V176" s="302"/>
      <c r="W176" s="303"/>
      <c r="X176" s="303"/>
      <c r="Y176" s="303"/>
      <c r="Z176" s="303"/>
      <c r="AA176" s="303"/>
      <c r="AB176" s="303"/>
      <c r="AC176" s="303"/>
      <c r="AD176" s="303"/>
      <c r="AE176" s="303"/>
      <c r="AF176" s="303"/>
      <c r="AG176" s="92"/>
      <c r="AH176" s="92"/>
      <c r="AI176" s="92"/>
      <c r="AJ176" s="92"/>
      <c r="AK176" s="92"/>
      <c r="AL176" s="92"/>
      <c r="AM176" s="92"/>
      <c r="AN176" s="92"/>
      <c r="AO176" s="92"/>
      <c r="AP176" s="92"/>
      <c r="AQ176" s="92"/>
      <c r="AR176" s="231"/>
    </row>
    <row r="177" spans="1:44">
      <c r="A177" s="223">
        <v>43725</v>
      </c>
      <c r="B177" s="224">
        <v>1.29335648148148</v>
      </c>
      <c r="C177" s="304">
        <f>'VO2 Raw '!C177*'VO2-mouse '!C$61/1000</f>
        <v>53.359900000000003</v>
      </c>
      <c r="D177" s="305">
        <f>'VO2 Raw '!D177*'VO2-mouse '!D$61/1000</f>
        <v>43.127000000000002</v>
      </c>
      <c r="E177" s="305">
        <f>'VO2 Raw '!E177*'VO2-mouse '!E$61/1000</f>
        <v>50.436</v>
      </c>
      <c r="F177" s="305">
        <f>'VO2 Raw '!F177*'VO2-mouse '!F$61/1000</f>
        <v>50.476799999999997</v>
      </c>
      <c r="G177" s="305">
        <f>'VO2 Raw '!G177*'VO2-mouse '!G$61/1000</f>
        <v>48.288499999999999</v>
      </c>
      <c r="H177" s="305">
        <f>'VO2 Raw '!H177*'VO2-mouse '!H$61/1000</f>
        <v>53.371600000000001</v>
      </c>
      <c r="I177" s="305">
        <f>'VO2 Raw '!I177*'VO2-mouse '!I$61/1000</f>
        <v>50.807000000000002</v>
      </c>
      <c r="J177" s="305">
        <f>'VO2 Raw '!J177*'VO2-mouse '!J$61/1000</f>
        <v>56.222200000000001</v>
      </c>
      <c r="K177" s="306">
        <f>'VO2 Raw '!K177*'VO2-mouse '!K$61/1000</f>
        <v>53.485500000000002</v>
      </c>
      <c r="L177" s="107">
        <f t="shared" ref="L177:P177" si="264">AVERAGE(C177:C179)</f>
        <v>56.395100000000006</v>
      </c>
      <c r="M177" s="160">
        <f t="shared" si="264"/>
        <v>75.324833333333331</v>
      </c>
      <c r="N177" s="160">
        <f t="shared" si="264"/>
        <v>56.835000000000001</v>
      </c>
      <c r="O177" s="160">
        <f t="shared" si="264"/>
        <v>55.422400000000003</v>
      </c>
      <c r="P177" s="160">
        <f t="shared" si="264"/>
        <v>60.251533333333327</v>
      </c>
      <c r="Q177" s="160">
        <f t="shared" ref="Q177" si="265">AVERAGE(H177:H179)</f>
        <v>51.623933333333333</v>
      </c>
      <c r="R177" s="160">
        <f t="shared" ref="R177" si="266">AVERAGE(I177:I179)</f>
        <v>61.218333333333334</v>
      </c>
      <c r="S177" s="160">
        <f t="shared" ref="S177" si="267">AVERAGE(J177:J179)</f>
        <v>76.03840000000001</v>
      </c>
      <c r="T177" s="160">
        <f t="shared" ref="T177" si="268">AVERAGE(K177:K179)</f>
        <v>50.688099999999999</v>
      </c>
      <c r="U177" s="232">
        <f t="shared" ref="U177" si="269">AVERAGE(L177:T177)</f>
        <v>60.42195925925926</v>
      </c>
      <c r="V177" s="302"/>
      <c r="W177" s="303"/>
      <c r="X177" s="303"/>
      <c r="Y177" s="303"/>
      <c r="Z177" s="303"/>
      <c r="AA177" s="303"/>
      <c r="AB177" s="303"/>
      <c r="AC177" s="303"/>
      <c r="AD177" s="303"/>
      <c r="AE177" s="303"/>
      <c r="AF177" s="303"/>
      <c r="AG177" s="92"/>
      <c r="AH177" s="92"/>
      <c r="AI177" s="92"/>
      <c r="AJ177" s="92"/>
      <c r="AK177" s="92"/>
      <c r="AL177" s="92"/>
      <c r="AM177" s="92"/>
      <c r="AN177" s="92"/>
      <c r="AO177" s="92"/>
      <c r="AP177" s="92"/>
      <c r="AQ177" s="92"/>
      <c r="AR177" s="231"/>
    </row>
    <row r="178" spans="1:44">
      <c r="A178" s="223">
        <v>43725</v>
      </c>
      <c r="B178" s="224">
        <v>1.3072453703703699</v>
      </c>
      <c r="C178" s="304">
        <f>'VO2 Raw '!C178*'VO2-mouse '!C$61/1000</f>
        <v>58.725700000000003</v>
      </c>
      <c r="D178" s="305">
        <f>'VO2 Raw '!D178*'VO2-mouse '!D$61/1000</f>
        <v>79.086500000000001</v>
      </c>
      <c r="E178" s="305">
        <f>'VO2 Raw '!E178*'VO2-mouse '!E$61/1000</f>
        <v>70.605000000000004</v>
      </c>
      <c r="F178" s="305">
        <f>'VO2 Raw '!F178*'VO2-mouse '!F$61/1000</f>
        <v>58.660799999999995</v>
      </c>
      <c r="G178" s="305">
        <f>'VO2 Raw '!G178*'VO2-mouse '!G$61/1000</f>
        <v>41.199599999999997</v>
      </c>
      <c r="H178" s="305">
        <f>'VO2 Raw '!H178*'VO2-mouse '!H$61/1000</f>
        <v>47.058599999999998</v>
      </c>
      <c r="I178" s="305">
        <f>'VO2 Raw '!I178*'VO2-mouse '!I$61/1000</f>
        <v>49.173999999999999</v>
      </c>
      <c r="J178" s="305">
        <f>'VO2 Raw '!J178*'VO2-mouse '!J$61/1000</f>
        <v>95.353200000000001</v>
      </c>
      <c r="K178" s="306">
        <f>'VO2 Raw '!K178*'VO2-mouse '!K$61/1000</f>
        <v>48.304400000000001</v>
      </c>
      <c r="L178" s="107"/>
      <c r="M178" s="160"/>
      <c r="N178" s="160"/>
      <c r="O178" s="160"/>
      <c r="P178" s="160"/>
      <c r="Q178" s="160"/>
      <c r="R178" s="160"/>
      <c r="S178" s="160"/>
      <c r="T178" s="160"/>
      <c r="U178" s="232">
        <f t="shared" ref="U178" si="270">STDEV(L177:T177)/SQRT(COUNT(L177:T177))</f>
        <v>3.1021114561507819</v>
      </c>
      <c r="V178" s="302"/>
      <c r="W178" s="303"/>
      <c r="X178" s="303"/>
      <c r="Y178" s="303"/>
      <c r="Z178" s="303"/>
      <c r="AA178" s="303"/>
      <c r="AB178" s="303"/>
      <c r="AC178" s="303"/>
      <c r="AD178" s="303"/>
      <c r="AE178" s="303"/>
      <c r="AF178" s="303"/>
      <c r="AG178" s="92"/>
      <c r="AH178" s="92"/>
      <c r="AI178" s="92"/>
      <c r="AJ178" s="92"/>
      <c r="AK178" s="92"/>
      <c r="AL178" s="92"/>
      <c r="AM178" s="92"/>
      <c r="AN178" s="92"/>
      <c r="AO178" s="92"/>
      <c r="AP178" s="92"/>
      <c r="AQ178" s="92"/>
      <c r="AR178" s="231"/>
    </row>
    <row r="179" spans="1:44">
      <c r="A179" s="223">
        <v>43725</v>
      </c>
      <c r="B179" s="224">
        <v>1.3211342592592601</v>
      </c>
      <c r="C179" s="304">
        <f>'VO2 Raw '!C179*'VO2-mouse '!C$61/1000</f>
        <v>57.099700000000006</v>
      </c>
      <c r="D179" s="305">
        <f>'VO2 Raw '!D179*'VO2-mouse '!D$61/1000</f>
        <v>103.761</v>
      </c>
      <c r="E179" s="305">
        <f>'VO2 Raw '!E179*'VO2-mouse '!E$61/1000</f>
        <v>49.463999999999999</v>
      </c>
      <c r="F179" s="305">
        <f>'VO2 Raw '!F179*'VO2-mouse '!F$61/1000</f>
        <v>57.129599999999996</v>
      </c>
      <c r="G179" s="305">
        <f>'VO2 Raw '!G179*'VO2-mouse '!G$61/1000</f>
        <v>91.266499999999994</v>
      </c>
      <c r="H179" s="305">
        <f>'VO2 Raw '!H179*'VO2-mouse '!H$61/1000</f>
        <v>54.441600000000001</v>
      </c>
      <c r="I179" s="305">
        <f>'VO2 Raw '!I179*'VO2-mouse '!I$61/1000</f>
        <v>83.674000000000007</v>
      </c>
      <c r="J179" s="305">
        <f>'VO2 Raw '!J179*'VO2-mouse '!J$61/1000</f>
        <v>76.5398</v>
      </c>
      <c r="K179" s="306">
        <f>'VO2 Raw '!K179*'VO2-mouse '!K$61/1000</f>
        <v>50.2744</v>
      </c>
      <c r="L179" s="107"/>
      <c r="M179" s="160"/>
      <c r="N179" s="160"/>
      <c r="O179" s="160"/>
      <c r="P179" s="160"/>
      <c r="Q179" s="160"/>
      <c r="R179" s="160"/>
      <c r="S179" s="160"/>
      <c r="T179" s="160"/>
      <c r="U179" s="232"/>
      <c r="V179" s="302"/>
      <c r="W179" s="303"/>
      <c r="X179" s="303"/>
      <c r="Y179" s="303"/>
      <c r="Z179" s="303"/>
      <c r="AA179" s="303"/>
      <c r="AB179" s="303"/>
      <c r="AC179" s="303"/>
      <c r="AD179" s="303"/>
      <c r="AE179" s="303"/>
      <c r="AF179" s="303"/>
      <c r="AG179" s="92"/>
      <c r="AH179" s="92"/>
      <c r="AI179" s="92"/>
      <c r="AJ179" s="92"/>
      <c r="AK179" s="92"/>
      <c r="AL179" s="92"/>
      <c r="AM179" s="92"/>
      <c r="AN179" s="92"/>
      <c r="AO179" s="92"/>
      <c r="AP179" s="92"/>
      <c r="AQ179" s="92"/>
      <c r="AR179" s="231"/>
    </row>
    <row r="180" spans="1:44">
      <c r="A180" s="223">
        <v>43725</v>
      </c>
      <c r="B180" s="224">
        <v>1.33502314814815</v>
      </c>
      <c r="C180" s="304">
        <f>'VO2 Raw '!C180*'VO2-mouse '!C$61/1000</f>
        <v>56.395100000000006</v>
      </c>
      <c r="D180" s="305">
        <f>'VO2 Raw '!D180*'VO2-mouse '!D$61/1000</f>
        <v>64.8125</v>
      </c>
      <c r="E180" s="305">
        <f>'VO2 Raw '!E180*'VO2-mouse '!E$61/1000</f>
        <v>84.915000000000006</v>
      </c>
      <c r="F180" s="305">
        <f>'VO2 Raw '!F180*'VO2-mouse '!F$61/1000</f>
        <v>92.505599999999987</v>
      </c>
      <c r="G180" s="305">
        <f>'VO2 Raw '!G180*'VO2-mouse '!G$61/1000</f>
        <v>44.978699999999996</v>
      </c>
      <c r="H180" s="305">
        <f>'VO2 Raw '!H180*'VO2-mouse '!H$61/1000</f>
        <v>64.264200000000002</v>
      </c>
      <c r="I180" s="305">
        <f>'VO2 Raw '!I180*'VO2-mouse '!I$61/1000</f>
        <v>54.716999999999999</v>
      </c>
      <c r="J180" s="305">
        <f>'VO2 Raw '!J180*'VO2-mouse '!J$61/1000</f>
        <v>56.789000000000001</v>
      </c>
      <c r="K180" s="306">
        <f>'VO2 Raw '!K180*'VO2-mouse '!K$61/1000</f>
        <v>89.319800000000001</v>
      </c>
      <c r="L180" s="107">
        <f t="shared" ref="L180:P180" si="271">AVERAGE(C180:C182)</f>
        <v>73.820400000000006</v>
      </c>
      <c r="M180" s="160">
        <f t="shared" si="271"/>
        <v>52.419333333333327</v>
      </c>
      <c r="N180" s="160">
        <f t="shared" si="271"/>
        <v>63.080999999999996</v>
      </c>
      <c r="O180" s="160">
        <f t="shared" si="271"/>
        <v>72.591199999999986</v>
      </c>
      <c r="P180" s="160">
        <f t="shared" si="271"/>
        <v>56.826466666666668</v>
      </c>
      <c r="Q180" s="160">
        <f t="shared" ref="Q180" si="272">AVERAGE(H180:H182)</f>
        <v>67.153199999999998</v>
      </c>
      <c r="R180" s="160">
        <f t="shared" ref="R180" si="273">AVERAGE(I180:I182)</f>
        <v>59.984000000000002</v>
      </c>
      <c r="S180" s="160">
        <f t="shared" ref="S180" si="274">AVERAGE(J180:J182)</f>
        <v>65.182000000000002</v>
      </c>
      <c r="T180" s="160">
        <f t="shared" ref="T180" si="275">AVERAGE(K180:K182)</f>
        <v>62.265133333333324</v>
      </c>
      <c r="U180" s="232">
        <f t="shared" ref="U180" si="276">AVERAGE(L180:T180)</f>
        <v>63.702525925925912</v>
      </c>
      <c r="V180" s="302"/>
      <c r="W180" s="303"/>
      <c r="X180" s="303"/>
      <c r="Y180" s="303"/>
      <c r="Z180" s="303"/>
      <c r="AA180" s="303"/>
      <c r="AB180" s="303"/>
      <c r="AC180" s="303"/>
      <c r="AD180" s="303"/>
      <c r="AE180" s="303"/>
      <c r="AF180" s="303"/>
      <c r="AG180" s="92"/>
      <c r="AH180" s="92"/>
      <c r="AI180" s="92"/>
      <c r="AJ180" s="92"/>
      <c r="AK180" s="92"/>
      <c r="AL180" s="92"/>
      <c r="AM180" s="92"/>
      <c r="AN180" s="92"/>
      <c r="AO180" s="92"/>
      <c r="AP180" s="92"/>
      <c r="AQ180" s="92"/>
      <c r="AR180" s="231"/>
    </row>
    <row r="181" spans="1:44">
      <c r="A181" s="223">
        <v>43725</v>
      </c>
      <c r="B181" s="224">
        <v>1.34891203703704</v>
      </c>
      <c r="C181" s="304">
        <f>'VO2 Raw '!C181*'VO2-mouse '!C$61/1000</f>
        <v>73.034499999999994</v>
      </c>
      <c r="D181" s="305">
        <f>'VO2 Raw '!D181*'VO2-mouse '!D$61/1000</f>
        <v>46.97</v>
      </c>
      <c r="E181" s="305">
        <f>'VO2 Raw '!E181*'VO2-mouse '!E$61/1000</f>
        <v>54.728999999999999</v>
      </c>
      <c r="F181" s="305">
        <f>'VO2 Raw '!F181*'VO2-mouse '!F$61/1000</f>
        <v>74.923199999999994</v>
      </c>
      <c r="G181" s="305">
        <f>'VO2 Raw '!G181*'VO2-mouse '!G$61/1000</f>
        <v>73.704800000000006</v>
      </c>
      <c r="H181" s="305">
        <f>'VO2 Raw '!H181*'VO2-mouse '!H$61/1000</f>
        <v>77.532200000000003</v>
      </c>
      <c r="I181" s="305">
        <f>'VO2 Raw '!I181*'VO2-mouse '!I$61/1000</f>
        <v>46.529000000000003</v>
      </c>
      <c r="J181" s="305">
        <f>'VO2 Raw '!J181*'VO2-mouse '!J$61/1000</f>
        <v>58.750999999999998</v>
      </c>
      <c r="K181" s="306">
        <f>'VO2 Raw '!K181*'VO2-mouse '!K$61/1000</f>
        <v>57.720999999999997</v>
      </c>
      <c r="L181" s="107"/>
      <c r="M181" s="160"/>
      <c r="N181" s="160"/>
      <c r="O181" s="160"/>
      <c r="P181" s="160"/>
      <c r="Q181" s="160"/>
      <c r="R181" s="160"/>
      <c r="S181" s="160"/>
      <c r="T181" s="160"/>
      <c r="U181" s="232">
        <f t="shared" ref="U181" si="277">STDEV(L180:T180)/SQRT(COUNT(L180:T180))</f>
        <v>2.3164458848551539</v>
      </c>
      <c r="V181" s="302"/>
      <c r="W181" s="303"/>
      <c r="X181" s="303"/>
      <c r="Y181" s="303"/>
      <c r="Z181" s="303"/>
      <c r="AA181" s="303"/>
      <c r="AB181" s="303"/>
      <c r="AC181" s="303"/>
      <c r="AD181" s="303"/>
      <c r="AE181" s="303"/>
      <c r="AF181" s="303"/>
      <c r="AG181" s="92"/>
      <c r="AH181" s="92"/>
      <c r="AI181" s="92"/>
      <c r="AJ181" s="92"/>
      <c r="AK181" s="92"/>
      <c r="AL181" s="92"/>
      <c r="AM181" s="92"/>
      <c r="AN181" s="92"/>
      <c r="AO181" s="92"/>
      <c r="AP181" s="92"/>
      <c r="AQ181" s="92"/>
      <c r="AR181" s="231"/>
    </row>
    <row r="182" spans="1:44">
      <c r="A182" s="223">
        <v>43725</v>
      </c>
      <c r="B182" s="224">
        <v>1.3628009259259199</v>
      </c>
      <c r="C182" s="304">
        <f>'VO2 Raw '!C182*'VO2-mouse '!C$61/1000</f>
        <v>92.031600000000012</v>
      </c>
      <c r="D182" s="305">
        <f>'VO2 Raw '!D182*'VO2-mouse '!D$61/1000</f>
        <v>45.475499999999997</v>
      </c>
      <c r="E182" s="305">
        <f>'VO2 Raw '!E182*'VO2-mouse '!E$61/1000</f>
        <v>49.598999999999997</v>
      </c>
      <c r="F182" s="305">
        <f>'VO2 Raw '!F182*'VO2-mouse '!F$61/1000</f>
        <v>50.344799999999992</v>
      </c>
      <c r="G182" s="305">
        <f>'VO2 Raw '!G182*'VO2-mouse '!G$61/1000</f>
        <v>51.795900000000003</v>
      </c>
      <c r="H182" s="305">
        <f>'VO2 Raw '!H182*'VO2-mouse '!H$61/1000</f>
        <v>59.663199999999996</v>
      </c>
      <c r="I182" s="305">
        <f>'VO2 Raw '!I182*'VO2-mouse '!I$61/1000</f>
        <v>78.706000000000003</v>
      </c>
      <c r="J182" s="305">
        <f>'VO2 Raw '!J182*'VO2-mouse '!J$61/1000</f>
        <v>80.006</v>
      </c>
      <c r="K182" s="306">
        <f>'VO2 Raw '!K182*'VO2-mouse '!K$61/1000</f>
        <v>39.754599999999996</v>
      </c>
      <c r="L182" s="107"/>
      <c r="M182" s="160"/>
      <c r="N182" s="160"/>
      <c r="O182" s="160"/>
      <c r="P182" s="160"/>
      <c r="Q182" s="160"/>
      <c r="R182" s="160"/>
      <c r="S182" s="160"/>
      <c r="T182" s="160"/>
      <c r="U182" s="232"/>
      <c r="V182" s="302"/>
      <c r="W182" s="303"/>
      <c r="X182" s="303"/>
      <c r="Y182" s="303"/>
      <c r="Z182" s="303"/>
      <c r="AA182" s="303"/>
      <c r="AB182" s="303"/>
      <c r="AC182" s="303"/>
      <c r="AD182" s="303"/>
      <c r="AE182" s="303"/>
      <c r="AF182" s="303"/>
      <c r="AG182" s="92"/>
      <c r="AH182" s="92"/>
      <c r="AI182" s="92"/>
      <c r="AJ182" s="92"/>
      <c r="AK182" s="92"/>
      <c r="AL182" s="92"/>
      <c r="AM182" s="92"/>
      <c r="AN182" s="92"/>
      <c r="AO182" s="92"/>
      <c r="AP182" s="92"/>
      <c r="AQ182" s="92"/>
      <c r="AR182" s="231"/>
    </row>
    <row r="183" spans="1:44">
      <c r="A183" s="223">
        <v>43725</v>
      </c>
      <c r="B183" s="224">
        <v>1.3766898148148099</v>
      </c>
      <c r="C183" s="304">
        <f>'VO2 Raw '!C183*'VO2-mouse '!C$61/1000</f>
        <v>60.975000000000001</v>
      </c>
      <c r="D183" s="305">
        <f>'VO2 Raw '!D183*'VO2-mouse '!D$61/1000</f>
        <v>53.222499999999997</v>
      </c>
      <c r="E183" s="305">
        <f>'VO2 Raw '!E183*'VO2-mouse '!E$61/1000</f>
        <v>52.11</v>
      </c>
      <c r="F183" s="305">
        <f>'VO2 Raw '!F183*'VO2-mouse '!F$61/1000</f>
        <v>58.185600000000001</v>
      </c>
      <c r="G183" s="305">
        <f>'VO2 Raw '!G183*'VO2-mouse '!G$61/1000</f>
        <v>57.649799999999999</v>
      </c>
      <c r="H183" s="305">
        <f>'VO2 Raw '!H183*'VO2-mouse '!H$61/1000</f>
        <v>42.136600000000001</v>
      </c>
      <c r="I183" s="305">
        <f>'VO2 Raw '!I183*'VO2-mouse '!I$61/1000</f>
        <v>51.957000000000001</v>
      </c>
      <c r="J183" s="305">
        <f>'VO2 Raw '!J183*'VO2-mouse '!J$61/1000</f>
        <v>70.479400000000012</v>
      </c>
      <c r="K183" s="306">
        <f>'VO2 Raw '!K183*'VO2-mouse '!K$61/1000</f>
        <v>63.335500000000003</v>
      </c>
      <c r="L183" s="107">
        <f t="shared" ref="L183:P183" si="278">AVERAGE(C183:C185)</f>
        <v>66.539533333333338</v>
      </c>
      <c r="M183" s="160">
        <f t="shared" si="278"/>
        <v>70.465166666666661</v>
      </c>
      <c r="N183" s="160">
        <f t="shared" si="278"/>
        <v>60.435000000000002</v>
      </c>
      <c r="O183" s="160">
        <f t="shared" si="278"/>
        <v>81.584800000000001</v>
      </c>
      <c r="P183" s="160">
        <f t="shared" si="278"/>
        <v>75.903099999999995</v>
      </c>
      <c r="Q183" s="160">
        <f t="shared" ref="Q183" si="279">AVERAGE(H183:H185)</f>
        <v>59.848666666666666</v>
      </c>
      <c r="R183" s="160">
        <f t="shared" ref="R183" si="280">AVERAGE(I183:I185)</f>
        <v>66.876333333333335</v>
      </c>
      <c r="S183" s="160">
        <f t="shared" ref="S183" si="281">AVERAGE(J183:J185)</f>
        <v>63.481600000000007</v>
      </c>
      <c r="T183" s="160">
        <f t="shared" ref="T183" si="282">AVERAGE(K183:K185)</f>
        <v>68.693899999999999</v>
      </c>
      <c r="U183" s="232">
        <f t="shared" ref="U183" si="283">AVERAGE(L183:T183)</f>
        <v>68.20312222222222</v>
      </c>
      <c r="V183" s="302"/>
      <c r="W183" s="303"/>
      <c r="X183" s="303"/>
      <c r="Y183" s="303"/>
      <c r="Z183" s="303"/>
      <c r="AA183" s="303"/>
      <c r="AB183" s="303"/>
      <c r="AC183" s="303"/>
      <c r="AD183" s="303"/>
      <c r="AE183" s="303"/>
      <c r="AF183" s="303"/>
      <c r="AG183" s="92"/>
      <c r="AH183" s="92"/>
      <c r="AI183" s="92"/>
      <c r="AJ183" s="92"/>
      <c r="AK183" s="92"/>
      <c r="AL183" s="92"/>
      <c r="AM183" s="92"/>
      <c r="AN183" s="92"/>
      <c r="AO183" s="92"/>
      <c r="AP183" s="92"/>
      <c r="AQ183" s="92"/>
      <c r="AR183" s="231"/>
    </row>
    <row r="184" spans="1:44">
      <c r="A184" s="223">
        <v>43725</v>
      </c>
      <c r="B184" s="224">
        <v>1.3905787037037001</v>
      </c>
      <c r="C184" s="304">
        <f>'VO2 Raw '!C184*'VO2-mouse '!C$61/1000</f>
        <v>75.039900000000003</v>
      </c>
      <c r="D184" s="305">
        <f>'VO2 Raw '!D184*'VO2-mouse '!D$61/1000</f>
        <v>94.001000000000005</v>
      </c>
      <c r="E184" s="305">
        <f>'VO2 Raw '!E184*'VO2-mouse '!E$61/1000</f>
        <v>53.783999999999999</v>
      </c>
      <c r="F184" s="305">
        <f>'VO2 Raw '!F184*'VO2-mouse '!F$61/1000</f>
        <v>80.652000000000001</v>
      </c>
      <c r="G184" s="305">
        <f>'VO2 Raw '!G184*'VO2-mouse '!G$61/1000</f>
        <v>73.087299999999999</v>
      </c>
      <c r="H184" s="305">
        <f>'VO2 Raw '!H184*'VO2-mouse '!H$61/1000</f>
        <v>59.59899999999999</v>
      </c>
      <c r="I184" s="305">
        <f>'VO2 Raw '!I184*'VO2-mouse '!I$61/1000</f>
        <v>69.046000000000006</v>
      </c>
      <c r="J184" s="305">
        <f>'VO2 Raw '!J184*'VO2-mouse '!J$61/1000</f>
        <v>57.486599999999996</v>
      </c>
      <c r="K184" s="306">
        <f>'VO2 Raw '!K184*'VO2-mouse '!K$61/1000</f>
        <v>82.799099999999996</v>
      </c>
      <c r="L184" s="107"/>
      <c r="M184" s="160"/>
      <c r="N184" s="160"/>
      <c r="O184" s="160"/>
      <c r="P184" s="160"/>
      <c r="Q184" s="160"/>
      <c r="R184" s="160"/>
      <c r="S184" s="160"/>
      <c r="T184" s="160"/>
      <c r="U184" s="232">
        <f t="shared" ref="U184" si="284">STDEV(L183:T183)/SQRT(COUNT(L183:T183))</f>
        <v>2.3590192911501413</v>
      </c>
      <c r="V184" s="302"/>
      <c r="W184" s="303"/>
      <c r="X184" s="303"/>
      <c r="Y184" s="303"/>
      <c r="Z184" s="303"/>
      <c r="AA184" s="303"/>
      <c r="AB184" s="303"/>
      <c r="AC184" s="303"/>
      <c r="AD184" s="303"/>
      <c r="AE184" s="303"/>
      <c r="AF184" s="303"/>
      <c r="AG184" s="92"/>
      <c r="AH184" s="92"/>
      <c r="AI184" s="92"/>
      <c r="AJ184" s="92"/>
      <c r="AK184" s="92"/>
      <c r="AL184" s="92"/>
      <c r="AM184" s="92"/>
      <c r="AN184" s="92"/>
      <c r="AO184" s="92"/>
      <c r="AP184" s="92"/>
      <c r="AQ184" s="92"/>
      <c r="AR184" s="231"/>
    </row>
    <row r="185" spans="1:44">
      <c r="A185" s="223">
        <v>43725</v>
      </c>
      <c r="B185" s="224">
        <v>1.40446759259259</v>
      </c>
      <c r="C185" s="304">
        <f>'VO2 Raw '!C185*'VO2-mouse '!C$61/1000</f>
        <v>63.603700000000003</v>
      </c>
      <c r="D185" s="305">
        <f>'VO2 Raw '!D185*'VO2-mouse '!D$61/1000</f>
        <v>64.171999999999997</v>
      </c>
      <c r="E185" s="305">
        <f>'VO2 Raw '!E185*'VO2-mouse '!E$61/1000</f>
        <v>75.411000000000001</v>
      </c>
      <c r="F185" s="305">
        <f>'VO2 Raw '!F185*'VO2-mouse '!F$61/1000</f>
        <v>105.91679999999999</v>
      </c>
      <c r="G185" s="305">
        <f>'VO2 Raw '!G185*'VO2-mouse '!G$61/1000</f>
        <v>96.972200000000001</v>
      </c>
      <c r="H185" s="305">
        <f>'VO2 Raw '!H185*'VO2-mouse '!H$61/1000</f>
        <v>77.810399999999987</v>
      </c>
      <c r="I185" s="305">
        <f>'VO2 Raw '!I185*'VO2-mouse '!I$61/1000</f>
        <v>79.626000000000005</v>
      </c>
      <c r="J185" s="305">
        <f>'VO2 Raw '!J185*'VO2-mouse '!J$61/1000</f>
        <v>62.4788</v>
      </c>
      <c r="K185" s="306">
        <f>'VO2 Raw '!K185*'VO2-mouse '!K$61/1000</f>
        <v>59.947099999999999</v>
      </c>
      <c r="L185" s="107"/>
      <c r="M185" s="160"/>
      <c r="N185" s="160"/>
      <c r="O185" s="160"/>
      <c r="P185" s="160"/>
      <c r="Q185" s="160"/>
      <c r="R185" s="160"/>
      <c r="S185" s="160"/>
      <c r="T185" s="160"/>
      <c r="U185" s="232"/>
      <c r="V185" s="302"/>
      <c r="W185" s="303"/>
      <c r="X185" s="303"/>
      <c r="Y185" s="303"/>
      <c r="Z185" s="303"/>
      <c r="AA185" s="303"/>
      <c r="AB185" s="303"/>
      <c r="AC185" s="303"/>
      <c r="AD185" s="303"/>
      <c r="AE185" s="303"/>
      <c r="AF185" s="303"/>
      <c r="AG185" s="92"/>
      <c r="AH185" s="92"/>
      <c r="AI185" s="92"/>
      <c r="AJ185" s="92"/>
      <c r="AK185" s="92"/>
      <c r="AL185" s="92"/>
      <c r="AM185" s="92"/>
      <c r="AN185" s="92"/>
      <c r="AO185" s="92"/>
      <c r="AP185" s="92"/>
      <c r="AQ185" s="92"/>
      <c r="AR185" s="231"/>
    </row>
    <row r="186" spans="1:44">
      <c r="A186" s="223">
        <v>43725</v>
      </c>
      <c r="B186" s="224">
        <v>1.41835648148148</v>
      </c>
      <c r="C186" s="304">
        <f>'VO2 Raw '!C186*'VO2-mouse '!C$61/1000</f>
        <v>80.270200000000003</v>
      </c>
      <c r="D186" s="305">
        <f>'VO2 Raw '!D186*'VO2-mouse '!D$61/1000</f>
        <v>83.997</v>
      </c>
      <c r="E186" s="305">
        <f>'VO2 Raw '!E186*'VO2-mouse '!E$61/1000</f>
        <v>72.117000000000004</v>
      </c>
      <c r="F186" s="305">
        <f>'VO2 Raw '!F186*'VO2-mouse '!F$61/1000</f>
        <v>59.347199999999994</v>
      </c>
      <c r="G186" s="305">
        <f>'VO2 Raw '!G186*'VO2-mouse '!G$61/1000</f>
        <v>85.906599999999997</v>
      </c>
      <c r="H186" s="305">
        <f>'VO2 Raw '!H186*'VO2-mouse '!H$61/1000</f>
        <v>70.812599999999989</v>
      </c>
      <c r="I186" s="305">
        <f>'VO2 Raw '!I186*'VO2-mouse '!I$61/1000</f>
        <v>67.137</v>
      </c>
      <c r="J186" s="305">
        <f>'VO2 Raw '!J186*'VO2-mouse '!J$61/1000</f>
        <v>62.544200000000004</v>
      </c>
      <c r="K186" s="306">
        <f>'VO2 Raw '!K186*'VO2-mouse '!K$61/1000</f>
        <v>51.062400000000004</v>
      </c>
      <c r="L186" s="107">
        <f t="shared" ref="L186:P186" si="285">AVERAGE(C186:C188)</f>
        <v>65.012900000000002</v>
      </c>
      <c r="M186" s="160">
        <f t="shared" si="285"/>
        <v>69.418000000000006</v>
      </c>
      <c r="N186" s="160">
        <f t="shared" si="285"/>
        <v>68.688000000000002</v>
      </c>
      <c r="O186" s="160">
        <f t="shared" si="285"/>
        <v>54.832799999999999</v>
      </c>
      <c r="P186" s="160">
        <f t="shared" si="285"/>
        <v>65.323266666666669</v>
      </c>
      <c r="Q186" s="160">
        <f t="shared" ref="Q186" si="286">AVERAGE(H186:H188)</f>
        <v>57.309199999999997</v>
      </c>
      <c r="R186" s="160">
        <f t="shared" ref="R186" si="287">AVERAGE(I186:I188)</f>
        <v>68.509333333333345</v>
      </c>
      <c r="S186" s="160">
        <f t="shared" ref="S186" si="288">AVERAGE(J186:J188)</f>
        <v>58.925400000000003</v>
      </c>
      <c r="T186" s="160">
        <f t="shared" ref="T186" si="289">AVERAGE(K186:K188)</f>
        <v>61.418033333333334</v>
      </c>
      <c r="U186" s="232">
        <f t="shared" ref="U186" si="290">AVERAGE(L186:T186)</f>
        <v>63.270770370370379</v>
      </c>
      <c r="V186" s="302"/>
      <c r="W186" s="303"/>
      <c r="X186" s="303"/>
      <c r="Y186" s="303"/>
      <c r="Z186" s="303"/>
      <c r="AA186" s="303"/>
      <c r="AB186" s="303"/>
      <c r="AC186" s="303"/>
      <c r="AD186" s="303"/>
      <c r="AE186" s="303"/>
      <c r="AF186" s="303"/>
      <c r="AG186" s="92"/>
      <c r="AH186" s="92"/>
      <c r="AI186" s="92"/>
      <c r="AJ186" s="92"/>
      <c r="AK186" s="92"/>
      <c r="AL186" s="92"/>
      <c r="AM186" s="92"/>
      <c r="AN186" s="92"/>
      <c r="AO186" s="92"/>
      <c r="AP186" s="92"/>
      <c r="AQ186" s="92"/>
      <c r="AR186" s="231"/>
    </row>
    <row r="187" spans="1:44">
      <c r="A187" s="223">
        <v>43725</v>
      </c>
      <c r="B187" s="224">
        <v>1.4322453703703699</v>
      </c>
      <c r="C187" s="304">
        <f>'VO2 Raw '!C187*'VO2-mouse '!C$61/1000</f>
        <v>60.189100000000003</v>
      </c>
      <c r="D187" s="305">
        <f>'VO2 Raw '!D187*'VO2-mouse '!D$61/1000</f>
        <v>76.158500000000004</v>
      </c>
      <c r="E187" s="305">
        <f>'VO2 Raw '!E187*'VO2-mouse '!E$61/1000</f>
        <v>81.944999999999993</v>
      </c>
      <c r="F187" s="305">
        <f>'VO2 Raw '!F187*'VO2-mouse '!F$61/1000</f>
        <v>52.192799999999998</v>
      </c>
      <c r="G187" s="305">
        <f>'VO2 Raw '!G187*'VO2-mouse '!G$61/1000</f>
        <v>47.992100000000001</v>
      </c>
      <c r="H187" s="305">
        <f>'VO2 Raw '!H187*'VO2-mouse '!H$61/1000</f>
        <v>52.643999999999998</v>
      </c>
      <c r="I187" s="305">
        <f>'VO2 Raw '!I187*'VO2-mouse '!I$61/1000</f>
        <v>52.509</v>
      </c>
      <c r="J187" s="305">
        <f>'VO2 Raw '!J187*'VO2-mouse '!J$61/1000</f>
        <v>54.434599999999996</v>
      </c>
      <c r="K187" s="306">
        <f>'VO2 Raw '!K187*'VO2-mouse '!K$61/1000</f>
        <v>86.955799999999996</v>
      </c>
      <c r="L187" s="107"/>
      <c r="M187" s="160"/>
      <c r="N187" s="160"/>
      <c r="O187" s="160"/>
      <c r="P187" s="160"/>
      <c r="Q187" s="160"/>
      <c r="R187" s="160"/>
      <c r="S187" s="160"/>
      <c r="T187" s="160"/>
      <c r="U187" s="232">
        <f t="shared" ref="U187" si="291">STDEV(L186:T186)/SQRT(COUNT(L186:T186))</f>
        <v>1.790715449142513</v>
      </c>
      <c r="V187" s="302"/>
      <c r="W187" s="303"/>
      <c r="X187" s="303"/>
      <c r="Y187" s="303"/>
      <c r="Z187" s="303"/>
      <c r="AA187" s="303"/>
      <c r="AB187" s="303"/>
      <c r="AC187" s="303"/>
      <c r="AD187" s="303"/>
      <c r="AE187" s="303"/>
      <c r="AF187" s="303"/>
      <c r="AG187" s="92"/>
      <c r="AH187" s="92"/>
      <c r="AI187" s="92"/>
      <c r="AJ187" s="92"/>
      <c r="AK187" s="92"/>
      <c r="AL187" s="92"/>
      <c r="AM187" s="92"/>
      <c r="AN187" s="92"/>
      <c r="AO187" s="92"/>
      <c r="AP187" s="92"/>
      <c r="AQ187" s="92"/>
      <c r="AR187" s="231"/>
    </row>
    <row r="188" spans="1:44">
      <c r="A188" s="223">
        <v>43725</v>
      </c>
      <c r="B188" s="224">
        <v>1.4461342592592601</v>
      </c>
      <c r="C188" s="304">
        <f>'VO2 Raw '!C188*'VO2-mouse '!C$61/1000</f>
        <v>54.5794</v>
      </c>
      <c r="D188" s="305">
        <f>'VO2 Raw '!D188*'VO2-mouse '!D$61/1000</f>
        <v>48.098500000000001</v>
      </c>
      <c r="E188" s="305">
        <f>'VO2 Raw '!E188*'VO2-mouse '!E$61/1000</f>
        <v>52.002000000000002</v>
      </c>
      <c r="F188" s="305">
        <f>'VO2 Raw '!F188*'VO2-mouse '!F$61/1000</f>
        <v>52.958399999999997</v>
      </c>
      <c r="G188" s="305">
        <f>'VO2 Raw '!G188*'VO2-mouse '!G$61/1000</f>
        <v>62.071100000000001</v>
      </c>
      <c r="H188" s="305">
        <f>'VO2 Raw '!H188*'VO2-mouse '!H$61/1000</f>
        <v>48.470999999999997</v>
      </c>
      <c r="I188" s="305">
        <f>'VO2 Raw '!I188*'VO2-mouse '!I$61/1000</f>
        <v>85.882000000000005</v>
      </c>
      <c r="J188" s="305">
        <f>'VO2 Raw '!J188*'VO2-mouse '!J$61/1000</f>
        <v>59.797400000000003</v>
      </c>
      <c r="K188" s="306">
        <f>'VO2 Raw '!K188*'VO2-mouse '!K$61/1000</f>
        <v>46.235900000000001</v>
      </c>
      <c r="L188" s="107"/>
      <c r="M188" s="160"/>
      <c r="N188" s="160"/>
      <c r="O188" s="160"/>
      <c r="P188" s="160"/>
      <c r="Q188" s="160"/>
      <c r="R188" s="160"/>
      <c r="S188" s="160"/>
      <c r="T188" s="160"/>
      <c r="U188" s="232"/>
      <c r="V188" s="302"/>
      <c r="W188" s="303"/>
      <c r="X188" s="303"/>
      <c r="Y188" s="303"/>
      <c r="Z188" s="303"/>
      <c r="AA188" s="303"/>
      <c r="AB188" s="303"/>
      <c r="AC188" s="303"/>
      <c r="AD188" s="303"/>
      <c r="AE188" s="303"/>
      <c r="AF188" s="303"/>
      <c r="AG188" s="92"/>
      <c r="AH188" s="92"/>
      <c r="AI188" s="92"/>
      <c r="AJ188" s="92"/>
      <c r="AK188" s="92"/>
      <c r="AL188" s="92"/>
      <c r="AM188" s="92"/>
      <c r="AN188" s="92"/>
      <c r="AO188" s="92"/>
      <c r="AP188" s="92"/>
      <c r="AQ188" s="92"/>
      <c r="AR188" s="231"/>
    </row>
    <row r="189" spans="1:44">
      <c r="A189" s="223">
        <v>43725</v>
      </c>
      <c r="B189" s="224">
        <v>1.46002314814815</v>
      </c>
      <c r="C189" s="304">
        <f>'VO2 Raw '!C189*'VO2-mouse '!C$61/1000</f>
        <v>51.3003</v>
      </c>
      <c r="D189" s="305">
        <f>'VO2 Raw '!D189*'VO2-mouse '!D$61/1000</f>
        <v>94.031499999999994</v>
      </c>
      <c r="E189" s="305">
        <f>'VO2 Raw '!E189*'VO2-mouse '!E$61/1000</f>
        <v>50.463000000000001</v>
      </c>
      <c r="F189" s="305">
        <f>'VO2 Raw '!F189*'VO2-mouse '!F$61/1000</f>
        <v>98.366399999999999</v>
      </c>
      <c r="G189" s="305">
        <f>'VO2 Raw '!G189*'VO2-mouse '!G$61/1000</f>
        <v>57.501599999999996</v>
      </c>
      <c r="H189" s="305">
        <f>'VO2 Raw '!H189*'VO2-mouse '!H$61/1000</f>
        <v>67.067599999999985</v>
      </c>
      <c r="I189" s="305">
        <f>'VO2 Raw '!I189*'VO2-mouse '!I$61/1000</f>
        <v>82.363</v>
      </c>
      <c r="J189" s="305">
        <f>'VO2 Raw '!J189*'VO2-mouse '!J$61/1000</f>
        <v>89.205600000000004</v>
      </c>
      <c r="K189" s="306">
        <f>'VO2 Raw '!K189*'VO2-mouse '!K$61/1000</f>
        <v>75.037300000000002</v>
      </c>
      <c r="L189" s="107">
        <f t="shared" ref="L189:P189" si="292">AVERAGE(C189:C191)</f>
        <v>66.485333333333344</v>
      </c>
      <c r="M189" s="160">
        <f t="shared" si="292"/>
        <v>72.10199999999999</v>
      </c>
      <c r="N189" s="160">
        <f t="shared" si="292"/>
        <v>51.326999999999998</v>
      </c>
      <c r="O189" s="160">
        <f t="shared" si="292"/>
        <v>66.281599999999983</v>
      </c>
      <c r="P189" s="160">
        <f t="shared" si="292"/>
        <v>55.830233333333325</v>
      </c>
      <c r="Q189" s="160">
        <f t="shared" ref="Q189" si="293">AVERAGE(H189:H191)</f>
        <v>61.517866666666656</v>
      </c>
      <c r="R189" s="160">
        <f t="shared" ref="R189" si="294">AVERAGE(I189:I191)</f>
        <v>60.873333333333335</v>
      </c>
      <c r="S189" s="160">
        <f t="shared" ref="S189" si="295">AVERAGE(J189:J191)</f>
        <v>85.252533333333346</v>
      </c>
      <c r="T189" s="160">
        <f t="shared" ref="T189" si="296">AVERAGE(K189:K191)</f>
        <v>58.968666666666671</v>
      </c>
      <c r="U189" s="232">
        <f t="shared" ref="U189" si="297">AVERAGE(L189:T189)</f>
        <v>64.293174074074074</v>
      </c>
      <c r="V189" s="302"/>
      <c r="W189" s="303"/>
      <c r="X189" s="303"/>
      <c r="Y189" s="303"/>
      <c r="Z189" s="303"/>
      <c r="AA189" s="303"/>
      <c r="AB189" s="303"/>
      <c r="AC189" s="303"/>
      <c r="AD189" s="303"/>
      <c r="AE189" s="303"/>
      <c r="AF189" s="303"/>
      <c r="AG189" s="92"/>
      <c r="AH189" s="92"/>
      <c r="AI189" s="92"/>
      <c r="AJ189" s="92"/>
      <c r="AK189" s="92"/>
      <c r="AL189" s="92"/>
      <c r="AM189" s="92"/>
      <c r="AN189" s="92"/>
      <c r="AO189" s="92"/>
      <c r="AP189" s="92"/>
      <c r="AQ189" s="92"/>
      <c r="AR189" s="231"/>
    </row>
    <row r="190" spans="1:44">
      <c r="A190" s="223">
        <v>43725</v>
      </c>
      <c r="B190" s="224">
        <v>1.47391203703703</v>
      </c>
      <c r="C190" s="304">
        <f>'VO2 Raw '!C190*'VO2-mouse '!C$61/1000</f>
        <v>85.608900000000006</v>
      </c>
      <c r="D190" s="305">
        <f>'VO2 Raw '!D190*'VO2-mouse '!D$61/1000</f>
        <v>69.387500000000003</v>
      </c>
      <c r="E190" s="305">
        <f>'VO2 Raw '!E190*'VO2-mouse '!E$61/1000</f>
        <v>48.843000000000004</v>
      </c>
      <c r="F190" s="305">
        <f>'VO2 Raw '!F190*'VO2-mouse '!F$61/1000</f>
        <v>48.655199999999994</v>
      </c>
      <c r="G190" s="305">
        <f>'VO2 Raw '!G190*'VO2-mouse '!G$61/1000</f>
        <v>53.574299999999994</v>
      </c>
      <c r="H190" s="305">
        <f>'VO2 Raw '!H190*'VO2-mouse '!H$61/1000</f>
        <v>72.374799999999993</v>
      </c>
      <c r="I190" s="305">
        <f>'VO2 Raw '!I190*'VO2-mouse '!I$61/1000</f>
        <v>54.188000000000002</v>
      </c>
      <c r="J190" s="305">
        <f>'VO2 Raw '!J190*'VO2-mouse '!J$61/1000</f>
        <v>89.162000000000006</v>
      </c>
      <c r="K190" s="306">
        <f>'VO2 Raw '!K190*'VO2-mouse '!K$61/1000</f>
        <v>50.392600000000002</v>
      </c>
      <c r="L190" s="107"/>
      <c r="M190" s="160"/>
      <c r="N190" s="160"/>
      <c r="O190" s="160"/>
      <c r="P190" s="160"/>
      <c r="Q190" s="160"/>
      <c r="R190" s="160"/>
      <c r="S190" s="160"/>
      <c r="T190" s="160"/>
      <c r="U190" s="232">
        <f t="shared" ref="U190" si="298">STDEV(L189:T189)/SQRT(COUNT(L189:T189))</f>
        <v>3.3260816116937746</v>
      </c>
      <c r="V190" s="302"/>
      <c r="W190" s="303"/>
      <c r="X190" s="303"/>
      <c r="Y190" s="303"/>
      <c r="Z190" s="303"/>
      <c r="AA190" s="303"/>
      <c r="AB190" s="303"/>
      <c r="AC190" s="303"/>
      <c r="AD190" s="303"/>
      <c r="AE190" s="303"/>
      <c r="AF190" s="303"/>
      <c r="AG190" s="92"/>
      <c r="AH190" s="92"/>
      <c r="AI190" s="92"/>
      <c r="AJ190" s="92"/>
      <c r="AK190" s="92"/>
      <c r="AL190" s="92"/>
      <c r="AM190" s="92"/>
      <c r="AN190" s="92"/>
      <c r="AO190" s="92"/>
      <c r="AP190" s="92"/>
      <c r="AQ190" s="92"/>
      <c r="AR190" s="231"/>
    </row>
    <row r="191" spans="1:44">
      <c r="A191" s="223">
        <v>43725</v>
      </c>
      <c r="B191" s="224">
        <v>1.4878009259259199</v>
      </c>
      <c r="C191" s="304">
        <f>'VO2 Raw '!C191*'VO2-mouse '!C$61/1000</f>
        <v>62.546800000000005</v>
      </c>
      <c r="D191" s="305">
        <f>'VO2 Raw '!D191*'VO2-mouse '!D$61/1000</f>
        <v>52.887</v>
      </c>
      <c r="E191" s="305">
        <f>'VO2 Raw '!E191*'VO2-mouse '!E$61/1000</f>
        <v>54.674999999999997</v>
      </c>
      <c r="F191" s="305">
        <f>'VO2 Raw '!F191*'VO2-mouse '!F$61/1000</f>
        <v>51.8232</v>
      </c>
      <c r="G191" s="305">
        <f>'VO2 Raw '!G191*'VO2-mouse '!G$61/1000</f>
        <v>56.414799999999993</v>
      </c>
      <c r="H191" s="305">
        <f>'VO2 Raw '!H191*'VO2-mouse '!H$61/1000</f>
        <v>45.111199999999997</v>
      </c>
      <c r="I191" s="305">
        <f>'VO2 Raw '!I191*'VO2-mouse '!I$61/1000</f>
        <v>46.069000000000003</v>
      </c>
      <c r="J191" s="305">
        <f>'VO2 Raw '!J191*'VO2-mouse '!J$61/1000</f>
        <v>77.39</v>
      </c>
      <c r="K191" s="306">
        <f>'VO2 Raw '!K191*'VO2-mouse '!K$61/1000</f>
        <v>51.476099999999995</v>
      </c>
      <c r="L191" s="107"/>
      <c r="M191" s="160"/>
      <c r="N191" s="160"/>
      <c r="O191" s="160"/>
      <c r="P191" s="160"/>
      <c r="Q191" s="160"/>
      <c r="R191" s="160"/>
      <c r="S191" s="160"/>
      <c r="T191" s="160"/>
      <c r="U191" s="232"/>
      <c r="V191" s="302"/>
      <c r="W191" s="303"/>
      <c r="X191" s="303"/>
      <c r="Y191" s="303"/>
      <c r="Z191" s="303"/>
      <c r="AA191" s="303"/>
      <c r="AB191" s="303"/>
      <c r="AC191" s="303"/>
      <c r="AD191" s="303"/>
      <c r="AE191" s="303"/>
      <c r="AF191" s="303"/>
      <c r="AG191" s="92"/>
      <c r="AH191" s="92"/>
      <c r="AI191" s="92"/>
      <c r="AJ191" s="92"/>
      <c r="AK191" s="92"/>
      <c r="AL191" s="92"/>
      <c r="AM191" s="92"/>
      <c r="AN191" s="92"/>
      <c r="AO191" s="92"/>
      <c r="AP191" s="92"/>
      <c r="AQ191" s="92"/>
      <c r="AR191" s="231"/>
    </row>
    <row r="192" spans="1:44">
      <c r="A192" s="223">
        <v>43725</v>
      </c>
      <c r="B192" s="224">
        <v>1.5016898148148099</v>
      </c>
      <c r="C192" s="304">
        <f>'VO2 Raw '!C192*'VO2-mouse '!C$61/1000</f>
        <v>53.034700000000001</v>
      </c>
      <c r="D192" s="305">
        <f>'VO2 Raw '!D192*'VO2-mouse '!D$61/1000</f>
        <v>54.106999999999999</v>
      </c>
      <c r="E192" s="305">
        <f>'VO2 Raw '!E192*'VO2-mouse '!E$61/1000</f>
        <v>83.997</v>
      </c>
      <c r="F192" s="305">
        <f>'VO2 Raw '!F192*'VO2-mouse '!F$61/1000</f>
        <v>56.575199999999995</v>
      </c>
      <c r="G192" s="305">
        <f>'VO2 Raw '!G192*'VO2-mouse '!G$61/1000</f>
        <v>59.551699999999997</v>
      </c>
      <c r="H192" s="305">
        <f>'VO2 Raw '!H192*'VO2-mouse '!H$61/1000</f>
        <v>81.105999999999995</v>
      </c>
      <c r="I192" s="305">
        <f>'VO2 Raw '!I192*'VO2-mouse '!I$61/1000</f>
        <v>59.408999999999999</v>
      </c>
      <c r="J192" s="305">
        <f>'VO2 Raw '!J192*'VO2-mouse '!J$61/1000</f>
        <v>58.380400000000002</v>
      </c>
      <c r="K192" s="306">
        <f>'VO2 Raw '!K192*'VO2-mouse '!K$61/1000</f>
        <v>51.948900000000002</v>
      </c>
      <c r="L192" s="107">
        <f t="shared" ref="L192:P192" si="299">AVERAGE(C192:C194)</f>
        <v>53.974166666666669</v>
      </c>
      <c r="M192" s="160">
        <f t="shared" si="299"/>
        <v>51.585666666666668</v>
      </c>
      <c r="N192" s="160">
        <f t="shared" si="299"/>
        <v>64.295999999999992</v>
      </c>
      <c r="O192" s="160">
        <f t="shared" si="299"/>
        <v>65.3048</v>
      </c>
      <c r="P192" s="160">
        <f t="shared" si="299"/>
        <v>64.557566666666659</v>
      </c>
      <c r="Q192" s="160">
        <f t="shared" ref="Q192" si="300">AVERAGE(H192:H194)</f>
        <v>64.42113333333333</v>
      </c>
      <c r="R192" s="160">
        <f t="shared" ref="R192" si="301">AVERAGE(I192:I194)</f>
        <v>51.351333333333336</v>
      </c>
      <c r="S192" s="160">
        <f t="shared" ref="S192" si="302">AVERAGE(J192:J194)</f>
        <v>57.573799999999999</v>
      </c>
      <c r="T192" s="160">
        <f t="shared" ref="T192" si="303">AVERAGE(K192:K194)</f>
        <v>55.429233333333322</v>
      </c>
      <c r="U192" s="232">
        <f t="shared" ref="U192" si="304">AVERAGE(L192:T192)</f>
        <v>58.72152222222222</v>
      </c>
      <c r="V192" s="302"/>
      <c r="W192" s="303"/>
      <c r="X192" s="303"/>
      <c r="Y192" s="303"/>
      <c r="Z192" s="303"/>
      <c r="AA192" s="303"/>
      <c r="AB192" s="303"/>
      <c r="AC192" s="303"/>
      <c r="AD192" s="303"/>
      <c r="AE192" s="303"/>
      <c r="AF192" s="303"/>
      <c r="AG192" s="92"/>
      <c r="AH192" s="92"/>
      <c r="AI192" s="92"/>
      <c r="AJ192" s="92"/>
      <c r="AK192" s="92"/>
      <c r="AL192" s="92"/>
      <c r="AM192" s="92"/>
      <c r="AN192" s="92"/>
      <c r="AO192" s="92"/>
      <c r="AP192" s="92"/>
      <c r="AQ192" s="92"/>
      <c r="AR192" s="231"/>
    </row>
    <row r="193" spans="1:44">
      <c r="A193" s="223">
        <v>43725</v>
      </c>
      <c r="B193" s="224">
        <v>1.5155787037037001</v>
      </c>
      <c r="C193" s="304">
        <f>'VO2 Raw '!C193*'VO2-mouse '!C$61/1000</f>
        <v>51.977800000000002</v>
      </c>
      <c r="D193" s="305">
        <f>'VO2 Raw '!D193*'VO2-mouse '!D$61/1000</f>
        <v>47.549500000000002</v>
      </c>
      <c r="E193" s="305">
        <f>'VO2 Raw '!E193*'VO2-mouse '!E$61/1000</f>
        <v>57.591000000000001</v>
      </c>
      <c r="F193" s="305">
        <f>'VO2 Raw '!F193*'VO2-mouse '!F$61/1000</f>
        <v>77.536799999999999</v>
      </c>
      <c r="G193" s="305">
        <f>'VO2 Raw '!G193*'VO2-mouse '!G$61/1000</f>
        <v>55.451500000000003</v>
      </c>
      <c r="H193" s="305">
        <f>'VO2 Raw '!H193*'VO2-mouse '!H$61/1000</f>
        <v>61.2896</v>
      </c>
      <c r="I193" s="305">
        <f>'VO2 Raw '!I193*'VO2-mouse '!I$61/1000</f>
        <v>49.082000000000001</v>
      </c>
      <c r="J193" s="305">
        <f>'VO2 Raw '!J193*'VO2-mouse '!J$61/1000</f>
        <v>60.603999999999999</v>
      </c>
      <c r="K193" s="306">
        <f>'VO2 Raw '!K193*'VO2-mouse '!K$61/1000</f>
        <v>64.103799999999993</v>
      </c>
      <c r="L193" s="107"/>
      <c r="M193" s="160"/>
      <c r="N193" s="160"/>
      <c r="O193" s="160"/>
      <c r="P193" s="160"/>
      <c r="Q193" s="160"/>
      <c r="R193" s="160"/>
      <c r="S193" s="160"/>
      <c r="T193" s="160"/>
      <c r="U193" s="232">
        <f t="shared" ref="U193" si="305">STDEV(L192:T192)/SQRT(COUNT(L192:T192))</f>
        <v>1.9751697055624364</v>
      </c>
      <c r="V193" s="302"/>
      <c r="W193" s="303"/>
      <c r="X193" s="303"/>
      <c r="Y193" s="303"/>
      <c r="Z193" s="303"/>
      <c r="AA193" s="303"/>
      <c r="AB193" s="303"/>
      <c r="AC193" s="303"/>
      <c r="AD193" s="303"/>
      <c r="AE193" s="303"/>
      <c r="AF193" s="303"/>
      <c r="AG193" s="92"/>
      <c r="AH193" s="92"/>
      <c r="AI193" s="92"/>
      <c r="AJ193" s="92"/>
      <c r="AK193" s="92"/>
      <c r="AL193" s="92"/>
      <c r="AM193" s="92"/>
      <c r="AN193" s="92"/>
      <c r="AO193" s="92"/>
      <c r="AP193" s="92"/>
      <c r="AQ193" s="92"/>
      <c r="AR193" s="231"/>
    </row>
    <row r="194" spans="1:44">
      <c r="A194" s="223">
        <v>43725</v>
      </c>
      <c r="B194" s="224">
        <v>1.52946759259259</v>
      </c>
      <c r="C194" s="304">
        <f>'VO2 Raw '!C194*'VO2-mouse '!C$61/1000</f>
        <v>56.91</v>
      </c>
      <c r="D194" s="305">
        <f>'VO2 Raw '!D194*'VO2-mouse '!D$61/1000</f>
        <v>53.100499999999997</v>
      </c>
      <c r="E194" s="305">
        <f>'VO2 Raw '!E194*'VO2-mouse '!E$61/1000</f>
        <v>51.3</v>
      </c>
      <c r="F194" s="305">
        <f>'VO2 Raw '!F194*'VO2-mouse '!F$61/1000</f>
        <v>61.802399999999992</v>
      </c>
      <c r="G194" s="305">
        <f>'VO2 Raw '!G194*'VO2-mouse '!G$61/1000</f>
        <v>78.669499999999999</v>
      </c>
      <c r="H194" s="305">
        <f>'VO2 Raw '!H194*'VO2-mouse '!H$61/1000</f>
        <v>50.867799999999995</v>
      </c>
      <c r="I194" s="305">
        <f>'VO2 Raw '!I194*'VO2-mouse '!I$61/1000</f>
        <v>45.563000000000002</v>
      </c>
      <c r="J194" s="305">
        <f>'VO2 Raw '!J194*'VO2-mouse '!J$61/1000</f>
        <v>53.737000000000002</v>
      </c>
      <c r="K194" s="306">
        <f>'VO2 Raw '!K194*'VO2-mouse '!K$61/1000</f>
        <v>50.234999999999999</v>
      </c>
      <c r="L194" s="107"/>
      <c r="M194" s="160"/>
      <c r="N194" s="160"/>
      <c r="O194" s="160"/>
      <c r="P194" s="160"/>
      <c r="Q194" s="160"/>
      <c r="R194" s="160"/>
      <c r="S194" s="160"/>
      <c r="T194" s="160"/>
      <c r="U194" s="232"/>
      <c r="V194" s="302"/>
      <c r="W194" s="303"/>
      <c r="X194" s="303"/>
      <c r="Y194" s="303"/>
      <c r="Z194" s="303"/>
      <c r="AA194" s="303"/>
      <c r="AB194" s="303"/>
      <c r="AC194" s="303"/>
      <c r="AD194" s="303"/>
      <c r="AE194" s="303"/>
      <c r="AF194" s="303"/>
      <c r="AG194" s="92"/>
      <c r="AH194" s="92"/>
      <c r="AI194" s="92"/>
      <c r="AJ194" s="92"/>
      <c r="AK194" s="92"/>
      <c r="AL194" s="92"/>
      <c r="AM194" s="92"/>
      <c r="AN194" s="92"/>
      <c r="AO194" s="92"/>
      <c r="AP194" s="92"/>
      <c r="AQ194" s="92"/>
      <c r="AR194" s="231"/>
    </row>
    <row r="195" spans="1:44">
      <c r="A195" s="223">
        <v>43725</v>
      </c>
      <c r="B195" s="224">
        <v>1.54335648148148</v>
      </c>
      <c r="C195" s="304">
        <f>'VO2 Raw '!C195*'VO2-mouse '!C$61/1000</f>
        <v>51.679700000000004</v>
      </c>
      <c r="D195" s="305">
        <f>'VO2 Raw '!D195*'VO2-mouse '!D$61/1000</f>
        <v>88.388999999999996</v>
      </c>
      <c r="E195" s="305">
        <f>'VO2 Raw '!E195*'VO2-mouse '!E$61/1000</f>
        <v>81.378</v>
      </c>
      <c r="F195" s="305">
        <f>'VO2 Raw '!F195*'VO2-mouse '!F$61/1000</f>
        <v>57.816000000000003</v>
      </c>
      <c r="G195" s="305">
        <f>'VO2 Raw '!G195*'VO2-mouse '!G$61/1000</f>
        <v>55.945500000000003</v>
      </c>
      <c r="H195" s="305">
        <f>'VO2 Raw '!H195*'VO2-mouse '!H$61/1000</f>
        <v>50.932000000000002</v>
      </c>
      <c r="I195" s="305">
        <f>'VO2 Raw '!I195*'VO2-mouse '!I$61/1000</f>
        <v>72.656999999999996</v>
      </c>
      <c r="J195" s="305">
        <f>'VO2 Raw '!J195*'VO2-mouse '!J$61/1000</f>
        <v>60.582200000000007</v>
      </c>
      <c r="K195" s="306">
        <f>'VO2 Raw '!K195*'VO2-mouse '!K$61/1000</f>
        <v>48.2059</v>
      </c>
      <c r="L195" s="107">
        <f t="shared" ref="L195:P195" si="306">AVERAGE(C195:C197)</f>
        <v>66.096900000000005</v>
      </c>
      <c r="M195" s="160">
        <f t="shared" si="306"/>
        <v>61.477833333333336</v>
      </c>
      <c r="N195" s="160">
        <f t="shared" si="306"/>
        <v>60.642000000000003</v>
      </c>
      <c r="O195" s="160">
        <f t="shared" si="306"/>
        <v>58.423200000000001</v>
      </c>
      <c r="P195" s="160">
        <f t="shared" si="306"/>
        <v>57.048766666666666</v>
      </c>
      <c r="Q195" s="160">
        <f t="shared" ref="Q195" si="307">AVERAGE(H195:H197)</f>
        <v>50.111666666666672</v>
      </c>
      <c r="R195" s="160">
        <f t="shared" ref="R195" si="308">AVERAGE(I195:I197)</f>
        <v>62.667333333333325</v>
      </c>
      <c r="S195" s="160">
        <f t="shared" ref="S195" si="309">AVERAGE(J195:J197)</f>
        <v>77.433599999999998</v>
      </c>
      <c r="T195" s="160">
        <f t="shared" ref="T195" si="310">AVERAGE(K195:K197)</f>
        <v>53.99113333333333</v>
      </c>
      <c r="U195" s="232">
        <f t="shared" ref="U195" si="311">AVERAGE(L195:T195)</f>
        <v>60.876937037037045</v>
      </c>
      <c r="V195" s="302"/>
      <c r="W195" s="303"/>
      <c r="X195" s="303"/>
      <c r="Y195" s="303"/>
      <c r="Z195" s="303"/>
      <c r="AA195" s="303"/>
      <c r="AB195" s="303"/>
      <c r="AC195" s="303"/>
      <c r="AD195" s="303"/>
      <c r="AE195" s="303"/>
      <c r="AF195" s="303"/>
      <c r="AG195" s="92"/>
      <c r="AH195" s="92"/>
      <c r="AI195" s="92"/>
      <c r="AJ195" s="92"/>
      <c r="AK195" s="92"/>
      <c r="AL195" s="92"/>
      <c r="AM195" s="92"/>
      <c r="AN195" s="92"/>
      <c r="AO195" s="92"/>
      <c r="AP195" s="92"/>
      <c r="AQ195" s="92"/>
      <c r="AR195" s="231"/>
    </row>
    <row r="196" spans="1:44">
      <c r="A196" s="223">
        <v>43725</v>
      </c>
      <c r="B196" s="224">
        <v>1.5572453703703699</v>
      </c>
      <c r="C196" s="304">
        <f>'VO2 Raw '!C196*'VO2-mouse '!C$61/1000</f>
        <v>59.945200000000007</v>
      </c>
      <c r="D196" s="305">
        <f>'VO2 Raw '!D196*'VO2-mouse '!D$61/1000</f>
        <v>49.9895</v>
      </c>
      <c r="E196" s="305">
        <f>'VO2 Raw '!E196*'VO2-mouse '!E$61/1000</f>
        <v>48.249000000000002</v>
      </c>
      <c r="F196" s="305">
        <f>'VO2 Raw '!F196*'VO2-mouse '!F$61/1000</f>
        <v>62.832000000000001</v>
      </c>
      <c r="G196" s="305">
        <f>'VO2 Raw '!G196*'VO2-mouse '!G$61/1000</f>
        <v>55.426799999999993</v>
      </c>
      <c r="H196" s="305">
        <f>'VO2 Raw '!H196*'VO2-mouse '!H$61/1000</f>
        <v>50.589599999999997</v>
      </c>
      <c r="I196" s="305">
        <f>'VO2 Raw '!I196*'VO2-mouse '!I$61/1000</f>
        <v>68.194999999999993</v>
      </c>
      <c r="J196" s="305">
        <f>'VO2 Raw '!J196*'VO2-mouse '!J$61/1000</f>
        <v>77.673400000000015</v>
      </c>
      <c r="K196" s="306">
        <f>'VO2 Raw '!K196*'VO2-mouse '!K$61/1000</f>
        <v>62.173199999999994</v>
      </c>
      <c r="L196" s="107"/>
      <c r="M196" s="160"/>
      <c r="N196" s="160"/>
      <c r="O196" s="160"/>
      <c r="P196" s="160"/>
      <c r="Q196" s="160"/>
      <c r="R196" s="160"/>
      <c r="S196" s="160"/>
      <c r="T196" s="160"/>
      <c r="U196" s="232">
        <f t="shared" ref="U196" si="312">STDEV(L195:T195)/SQRT(COUNT(L195:T195))</f>
        <v>2.6060131989319308</v>
      </c>
      <c r="V196" s="302"/>
      <c r="W196" s="303"/>
      <c r="X196" s="303"/>
      <c r="Y196" s="303"/>
      <c r="Z196" s="303"/>
      <c r="AA196" s="303"/>
      <c r="AB196" s="303"/>
      <c r="AC196" s="303"/>
      <c r="AD196" s="303"/>
      <c r="AE196" s="303"/>
      <c r="AF196" s="303"/>
      <c r="AG196" s="92"/>
      <c r="AH196" s="92"/>
      <c r="AI196" s="92"/>
      <c r="AJ196" s="92"/>
      <c r="AK196" s="92"/>
      <c r="AL196" s="92"/>
      <c r="AM196" s="92"/>
      <c r="AN196" s="92"/>
      <c r="AO196" s="92"/>
      <c r="AP196" s="92"/>
      <c r="AQ196" s="92"/>
      <c r="AR196" s="231"/>
    </row>
    <row r="197" spans="1:44">
      <c r="A197" s="223">
        <v>43725</v>
      </c>
      <c r="B197" s="224">
        <v>1.5711342592592601</v>
      </c>
      <c r="C197" s="304">
        <f>'VO2 Raw '!C197*'VO2-mouse '!C$61/1000</f>
        <v>86.665800000000004</v>
      </c>
      <c r="D197" s="305">
        <f>'VO2 Raw '!D197*'VO2-mouse '!D$61/1000</f>
        <v>46.055</v>
      </c>
      <c r="E197" s="305">
        <f>'VO2 Raw '!E197*'VO2-mouse '!E$61/1000</f>
        <v>52.298999999999999</v>
      </c>
      <c r="F197" s="305">
        <f>'VO2 Raw '!F197*'VO2-mouse '!F$61/1000</f>
        <v>54.621600000000001</v>
      </c>
      <c r="G197" s="305">
        <f>'VO2 Raw '!G197*'VO2-mouse '!G$61/1000</f>
        <v>59.774000000000001</v>
      </c>
      <c r="H197" s="305">
        <f>'VO2 Raw '!H197*'VO2-mouse '!H$61/1000</f>
        <v>48.813399999999994</v>
      </c>
      <c r="I197" s="305">
        <f>'VO2 Raw '!I197*'VO2-mouse '!I$61/1000</f>
        <v>47.15</v>
      </c>
      <c r="J197" s="305">
        <f>'VO2 Raw '!J197*'VO2-mouse '!J$61/1000</f>
        <v>94.045199999999994</v>
      </c>
      <c r="K197" s="306">
        <f>'VO2 Raw '!K197*'VO2-mouse '!K$61/1000</f>
        <v>51.594299999999997</v>
      </c>
      <c r="L197" s="107"/>
      <c r="M197" s="160"/>
      <c r="N197" s="160"/>
      <c r="O197" s="160"/>
      <c r="P197" s="160"/>
      <c r="Q197" s="160"/>
      <c r="R197" s="160"/>
      <c r="S197" s="160"/>
      <c r="T197" s="160"/>
      <c r="U197" s="232"/>
      <c r="V197" s="302"/>
      <c r="W197" s="303"/>
      <c r="X197" s="303"/>
      <c r="Y197" s="303"/>
      <c r="Z197" s="303"/>
      <c r="AA197" s="303"/>
      <c r="AB197" s="303"/>
      <c r="AC197" s="303"/>
      <c r="AD197" s="303"/>
      <c r="AE197" s="303"/>
      <c r="AF197" s="303"/>
      <c r="AG197" s="92"/>
      <c r="AH197" s="92"/>
      <c r="AI197" s="92"/>
      <c r="AJ197" s="92"/>
      <c r="AK197" s="92"/>
      <c r="AL197" s="92"/>
      <c r="AM197" s="92"/>
      <c r="AN197" s="92"/>
      <c r="AO197" s="92"/>
      <c r="AP197" s="92"/>
      <c r="AQ197" s="92"/>
      <c r="AR197" s="231"/>
    </row>
    <row r="198" spans="1:44">
      <c r="A198" s="223">
        <v>43725</v>
      </c>
      <c r="B198" s="224">
        <v>1.58502314814815</v>
      </c>
      <c r="C198" s="304">
        <f>'VO2 Raw '!C198*'VO2-mouse '!C$61/1000</f>
        <v>62.058999999999997</v>
      </c>
      <c r="D198" s="305">
        <f>'VO2 Raw '!D198*'VO2-mouse '!D$61/1000</f>
        <v>84.363</v>
      </c>
      <c r="E198" s="305">
        <f>'VO2 Raw '!E198*'VO2-mouse '!E$61/1000</f>
        <v>55.944000000000003</v>
      </c>
      <c r="F198" s="305">
        <f>'VO2 Raw '!F198*'VO2-mouse '!F$61/1000</f>
        <v>79.437599999999989</v>
      </c>
      <c r="G198" s="305">
        <f>'VO2 Raw '!G198*'VO2-mouse '!G$61/1000</f>
        <v>45.867899999999999</v>
      </c>
      <c r="H198" s="305">
        <f>'VO2 Raw '!H198*'VO2-mouse '!H$61/1000</f>
        <v>46.159799999999997</v>
      </c>
      <c r="I198" s="305">
        <f>'VO2 Raw '!I198*'VO2-mouse '!I$61/1000</f>
        <v>49.518999999999998</v>
      </c>
      <c r="J198" s="305">
        <f>'VO2 Raw '!J198*'VO2-mouse '!J$61/1000</f>
        <v>58.881800000000005</v>
      </c>
      <c r="K198" s="306">
        <f>'VO2 Raw '!K198*'VO2-mouse '!K$61/1000</f>
        <v>49.387900000000002</v>
      </c>
      <c r="L198" s="107">
        <f t="shared" ref="L198:P198" si="313">AVERAGE(C198:C200)</f>
        <v>64.064399999999992</v>
      </c>
      <c r="M198" s="160">
        <f t="shared" si="313"/>
        <v>61.325333333333333</v>
      </c>
      <c r="N198" s="160">
        <f t="shared" si="313"/>
        <v>50.957999999999998</v>
      </c>
      <c r="O198" s="160">
        <f t="shared" si="313"/>
        <v>60.851999999999997</v>
      </c>
      <c r="P198" s="160">
        <f t="shared" si="313"/>
        <v>59.337633333333336</v>
      </c>
      <c r="Q198" s="160">
        <f t="shared" ref="Q198" si="314">AVERAGE(H198:H200)</f>
        <v>64.856266666666656</v>
      </c>
      <c r="R198" s="160">
        <f t="shared" ref="R198" si="315">AVERAGE(I198:I200)</f>
        <v>48.683333333333337</v>
      </c>
      <c r="S198" s="160">
        <f t="shared" ref="S198" si="316">AVERAGE(J198:J200)</f>
        <v>56.781733333333335</v>
      </c>
      <c r="T198" s="160">
        <f t="shared" ref="T198" si="317">AVERAGE(K198:K200)</f>
        <v>52.19186666666667</v>
      </c>
      <c r="U198" s="232">
        <f t="shared" ref="U198" si="318">AVERAGE(L198:T198)</f>
        <v>57.672285185185189</v>
      </c>
      <c r="V198" s="302"/>
      <c r="W198" s="303"/>
      <c r="X198" s="303"/>
      <c r="Y198" s="303"/>
      <c r="Z198" s="303"/>
      <c r="AA198" s="303"/>
      <c r="AB198" s="303"/>
      <c r="AC198" s="303"/>
      <c r="AD198" s="303"/>
      <c r="AE198" s="303"/>
      <c r="AF198" s="303"/>
      <c r="AG198" s="92"/>
      <c r="AH198" s="92"/>
      <c r="AI198" s="92"/>
      <c r="AJ198" s="92"/>
      <c r="AK198" s="92"/>
      <c r="AL198" s="92"/>
      <c r="AM198" s="92"/>
      <c r="AN198" s="92"/>
      <c r="AO198" s="92"/>
      <c r="AP198" s="92"/>
      <c r="AQ198" s="92"/>
      <c r="AR198" s="231"/>
    </row>
    <row r="199" spans="1:44">
      <c r="A199" s="223">
        <v>43725</v>
      </c>
      <c r="B199" s="224">
        <v>1.59891203703703</v>
      </c>
      <c r="C199" s="304">
        <f>'VO2 Raw '!C199*'VO2-mouse '!C$61/1000</f>
        <v>55.582100000000004</v>
      </c>
      <c r="D199" s="305">
        <f>'VO2 Raw '!D199*'VO2-mouse '!D$61/1000</f>
        <v>50.782499999999999</v>
      </c>
      <c r="E199" s="305">
        <f>'VO2 Raw '!E199*'VO2-mouse '!E$61/1000</f>
        <v>47.115000000000002</v>
      </c>
      <c r="F199" s="305">
        <f>'VO2 Raw '!F199*'VO2-mouse '!F$61/1000</f>
        <v>53.803199999999997</v>
      </c>
      <c r="G199" s="305">
        <f>'VO2 Raw '!G199*'VO2-mouse '!G$61/1000</f>
        <v>60.762</v>
      </c>
      <c r="H199" s="305">
        <f>'VO2 Raw '!H199*'VO2-mouse '!H$61/1000</f>
        <v>77.767599999999987</v>
      </c>
      <c r="I199" s="305">
        <f>'VO2 Raw '!I199*'VO2-mouse '!I$61/1000</f>
        <v>47.472000000000001</v>
      </c>
      <c r="J199" s="305">
        <f>'VO2 Raw '!J199*'VO2-mouse '!J$61/1000</f>
        <v>52.516200000000005</v>
      </c>
      <c r="K199" s="306">
        <f>'VO2 Raw '!K199*'VO2-mouse '!K$61/1000</f>
        <v>54.529600000000002</v>
      </c>
      <c r="L199" s="107"/>
      <c r="M199" s="160"/>
      <c r="N199" s="160"/>
      <c r="O199" s="160"/>
      <c r="P199" s="160"/>
      <c r="Q199" s="160"/>
      <c r="R199" s="160"/>
      <c r="S199" s="160"/>
      <c r="T199" s="160"/>
      <c r="U199" s="232">
        <f t="shared" ref="U199" si="319">STDEV(L198:T198)/SQRT(COUNT(L198:T198))</f>
        <v>1.9557905617560489</v>
      </c>
      <c r="V199" s="302"/>
      <c r="W199" s="303"/>
      <c r="X199" s="303"/>
      <c r="Y199" s="303"/>
      <c r="Z199" s="303"/>
      <c r="AA199" s="303"/>
      <c r="AB199" s="303"/>
      <c r="AC199" s="303"/>
      <c r="AD199" s="303"/>
      <c r="AE199" s="303"/>
      <c r="AF199" s="303"/>
      <c r="AG199" s="92"/>
      <c r="AH199" s="92"/>
      <c r="AI199" s="92"/>
      <c r="AJ199" s="92"/>
      <c r="AK199" s="92"/>
      <c r="AL199" s="92"/>
      <c r="AM199" s="92"/>
      <c r="AN199" s="92"/>
      <c r="AO199" s="92"/>
      <c r="AP199" s="92"/>
      <c r="AQ199" s="92"/>
      <c r="AR199" s="231"/>
    </row>
    <row r="200" spans="1:44">
      <c r="A200" s="223">
        <v>43725</v>
      </c>
      <c r="B200" s="224">
        <v>1.6128009259259199</v>
      </c>
      <c r="C200" s="304">
        <f>'VO2 Raw '!C200*'VO2-mouse '!C$61/1000</f>
        <v>74.55210000000001</v>
      </c>
      <c r="D200" s="305">
        <f>'VO2 Raw '!D200*'VO2-mouse '!D$61/1000</f>
        <v>48.830500000000001</v>
      </c>
      <c r="E200" s="305">
        <f>'VO2 Raw '!E200*'VO2-mouse '!E$61/1000</f>
        <v>49.814999999999998</v>
      </c>
      <c r="F200" s="305">
        <f>'VO2 Raw '!F200*'VO2-mouse '!F$61/1000</f>
        <v>49.315199999999997</v>
      </c>
      <c r="G200" s="305">
        <f>'VO2 Raw '!G200*'VO2-mouse '!G$61/1000</f>
        <v>71.382999999999996</v>
      </c>
      <c r="H200" s="305">
        <f>'VO2 Raw '!H200*'VO2-mouse '!H$61/1000</f>
        <v>70.64139999999999</v>
      </c>
      <c r="I200" s="305">
        <f>'VO2 Raw '!I200*'VO2-mouse '!I$61/1000</f>
        <v>49.058999999999997</v>
      </c>
      <c r="J200" s="305">
        <f>'VO2 Raw '!J200*'VO2-mouse '!J$61/1000</f>
        <v>58.947200000000002</v>
      </c>
      <c r="K200" s="306">
        <f>'VO2 Raw '!K200*'VO2-mouse '!K$61/1000</f>
        <v>52.658099999999997</v>
      </c>
      <c r="L200" s="107"/>
      <c r="M200" s="160"/>
      <c r="N200" s="160"/>
      <c r="O200" s="160"/>
      <c r="P200" s="160"/>
      <c r="Q200" s="160"/>
      <c r="R200" s="160"/>
      <c r="S200" s="160"/>
      <c r="T200" s="160"/>
      <c r="U200" s="232"/>
      <c r="V200" s="302"/>
      <c r="W200" s="303"/>
      <c r="X200" s="303"/>
      <c r="Y200" s="303"/>
      <c r="Z200" s="303"/>
      <c r="AA200" s="303"/>
      <c r="AB200" s="303"/>
      <c r="AC200" s="303"/>
      <c r="AD200" s="303"/>
      <c r="AE200" s="303"/>
      <c r="AF200" s="303"/>
      <c r="AG200" s="92"/>
      <c r="AH200" s="92"/>
      <c r="AI200" s="92"/>
      <c r="AJ200" s="92"/>
      <c r="AK200" s="92"/>
      <c r="AL200" s="92"/>
      <c r="AM200" s="92"/>
      <c r="AN200" s="92"/>
      <c r="AO200" s="92"/>
      <c r="AP200" s="92"/>
      <c r="AQ200" s="92"/>
      <c r="AR200" s="231"/>
    </row>
    <row r="201" spans="1:44">
      <c r="A201" s="223">
        <v>43725</v>
      </c>
      <c r="B201" s="224">
        <v>1.6266898148148099</v>
      </c>
      <c r="C201" s="304">
        <f>'VO2 Raw '!C201*'VO2-mouse '!C$61/1000</f>
        <v>51.056400000000004</v>
      </c>
      <c r="D201" s="305">
        <f>'VO2 Raw '!D201*'VO2-mouse '!D$61/1000</f>
        <v>54.411999999999999</v>
      </c>
      <c r="E201" s="305">
        <f>'VO2 Raw '!E201*'VO2-mouse '!E$61/1000</f>
        <v>87.938999999999993</v>
      </c>
      <c r="F201" s="305">
        <f>'VO2 Raw '!F201*'VO2-mouse '!F$61/1000</f>
        <v>62.779199999999996</v>
      </c>
      <c r="G201" s="305">
        <f>'VO2 Raw '!G201*'VO2-mouse '!G$61/1000</f>
        <v>61.058399999999999</v>
      </c>
      <c r="H201" s="305">
        <f>'VO2 Raw '!H201*'VO2-mouse '!H$61/1000</f>
        <v>74.343599999999995</v>
      </c>
      <c r="I201" s="305">
        <f>'VO2 Raw '!I201*'VO2-mouse '!I$61/1000</f>
        <v>65.251000000000005</v>
      </c>
      <c r="J201" s="305">
        <f>'VO2 Raw '!J201*'VO2-mouse '!J$61/1000</f>
        <v>60.516800000000003</v>
      </c>
      <c r="K201" s="306">
        <f>'VO2 Raw '!K201*'VO2-mouse '!K$61/1000</f>
        <v>51.141199999999998</v>
      </c>
      <c r="L201" s="107">
        <f t="shared" ref="L201:P201" si="320">AVERAGE(C201:C203)</f>
        <v>62.284833333333331</v>
      </c>
      <c r="M201" s="160">
        <f t="shared" si="320"/>
        <v>79.513500000000008</v>
      </c>
      <c r="N201" s="160">
        <f t="shared" si="320"/>
        <v>64.304999999999993</v>
      </c>
      <c r="O201" s="160">
        <f t="shared" si="320"/>
        <v>76.207999999999984</v>
      </c>
      <c r="P201" s="160">
        <f t="shared" si="320"/>
        <v>72.725033333333329</v>
      </c>
      <c r="Q201" s="160">
        <f t="shared" ref="Q201" si="321">AVERAGE(H201:H203)</f>
        <v>60.569133333333326</v>
      </c>
      <c r="R201" s="160">
        <f t="shared" ref="R201" si="322">AVERAGE(I201:I203)</f>
        <v>64.98266666666666</v>
      </c>
      <c r="S201" s="160">
        <f t="shared" ref="S201" si="323">AVERAGE(J201:J203)</f>
        <v>60.131666666666661</v>
      </c>
      <c r="T201" s="160">
        <f t="shared" ref="T201" si="324">AVERAGE(K201:K203)</f>
        <v>63.598166666666678</v>
      </c>
      <c r="U201" s="232">
        <f t="shared" ref="U201" si="325">AVERAGE(L201:T201)</f>
        <v>67.146444444444441</v>
      </c>
      <c r="V201" s="302"/>
      <c r="W201" s="303"/>
      <c r="X201" s="303"/>
      <c r="Y201" s="303"/>
      <c r="Z201" s="303"/>
      <c r="AA201" s="303"/>
      <c r="AB201" s="303"/>
      <c r="AC201" s="303"/>
      <c r="AD201" s="303"/>
      <c r="AE201" s="303"/>
      <c r="AF201" s="303"/>
      <c r="AG201" s="92"/>
      <c r="AH201" s="92"/>
      <c r="AI201" s="92"/>
      <c r="AJ201" s="92"/>
      <c r="AK201" s="92"/>
      <c r="AL201" s="92"/>
      <c r="AM201" s="92"/>
      <c r="AN201" s="92"/>
      <c r="AO201" s="92"/>
      <c r="AP201" s="92"/>
      <c r="AQ201" s="92"/>
      <c r="AR201" s="231"/>
    </row>
    <row r="202" spans="1:44">
      <c r="A202" s="223">
        <v>43725</v>
      </c>
      <c r="B202" s="224">
        <v>1.6405787037037001</v>
      </c>
      <c r="C202" s="304">
        <f>'VO2 Raw '!C202*'VO2-mouse '!C$61/1000</f>
        <v>58.508900000000004</v>
      </c>
      <c r="D202" s="305">
        <f>'VO2 Raw '!D202*'VO2-mouse '!D$61/1000</f>
        <v>101.26</v>
      </c>
      <c r="E202" s="305">
        <f>'VO2 Raw '!E202*'VO2-mouse '!E$61/1000</f>
        <v>60.128999999999998</v>
      </c>
      <c r="F202" s="305">
        <f>'VO2 Raw '!F202*'VO2-mouse '!F$61/1000</f>
        <v>90.657599999999988</v>
      </c>
      <c r="G202" s="305">
        <f>'VO2 Raw '!G202*'VO2-mouse '!G$61/1000</f>
        <v>93.613</v>
      </c>
      <c r="H202" s="305">
        <f>'VO2 Raw '!H202*'VO2-mouse '!H$61/1000</f>
        <v>52.793799999999997</v>
      </c>
      <c r="I202" s="305">
        <f>'VO2 Raw '!I202*'VO2-mouse '!I$61/1000</f>
        <v>76.198999999999998</v>
      </c>
      <c r="J202" s="305">
        <f>'VO2 Raw '!J202*'VO2-mouse '!J$61/1000</f>
        <v>60.211599999999997</v>
      </c>
      <c r="K202" s="306">
        <f>'VO2 Raw '!K202*'VO2-mouse '!K$61/1000</f>
        <v>81.341300000000004</v>
      </c>
      <c r="L202" s="107"/>
      <c r="M202" s="160"/>
      <c r="N202" s="160"/>
      <c r="O202" s="160"/>
      <c r="P202" s="160"/>
      <c r="Q202" s="160"/>
      <c r="R202" s="160"/>
      <c r="S202" s="160"/>
      <c r="T202" s="160"/>
      <c r="U202" s="232">
        <f t="shared" ref="U202" si="326">STDEV(L201:T201)/SQRT(COUNT(L201:T201))</f>
        <v>2.3793845886834264</v>
      </c>
      <c r="V202" s="302"/>
      <c r="W202" s="303"/>
      <c r="X202" s="303"/>
      <c r="Y202" s="303"/>
      <c r="Z202" s="303"/>
      <c r="AA202" s="303"/>
      <c r="AB202" s="303"/>
      <c r="AC202" s="303"/>
      <c r="AD202" s="303"/>
      <c r="AE202" s="303"/>
      <c r="AF202" s="303"/>
      <c r="AG202" s="92"/>
      <c r="AH202" s="92"/>
      <c r="AI202" s="92"/>
      <c r="AJ202" s="92"/>
      <c r="AK202" s="92"/>
      <c r="AL202" s="92"/>
      <c r="AM202" s="92"/>
      <c r="AN202" s="92"/>
      <c r="AO202" s="92"/>
      <c r="AP202" s="92"/>
      <c r="AQ202" s="92"/>
      <c r="AR202" s="231"/>
    </row>
    <row r="203" spans="1:44">
      <c r="A203" s="223">
        <v>43725</v>
      </c>
      <c r="B203" s="224">
        <v>1.65446759259259</v>
      </c>
      <c r="C203" s="304">
        <f>'VO2 Raw '!C203*'VO2-mouse '!C$61/1000</f>
        <v>77.289199999999994</v>
      </c>
      <c r="D203" s="305">
        <f>'VO2 Raw '!D203*'VO2-mouse '!D$61/1000</f>
        <v>82.868499999999997</v>
      </c>
      <c r="E203" s="305">
        <f>'VO2 Raw '!E203*'VO2-mouse '!E$61/1000</f>
        <v>44.847000000000001</v>
      </c>
      <c r="F203" s="305">
        <f>'VO2 Raw '!F203*'VO2-mouse '!F$61/1000</f>
        <v>75.18719999999999</v>
      </c>
      <c r="G203" s="305">
        <f>'VO2 Raw '!G203*'VO2-mouse '!G$61/1000</f>
        <v>63.503699999999995</v>
      </c>
      <c r="H203" s="305">
        <f>'VO2 Raw '!H203*'VO2-mouse '!H$61/1000</f>
        <v>54.57</v>
      </c>
      <c r="I203" s="305">
        <f>'VO2 Raw '!I203*'VO2-mouse '!I$61/1000</f>
        <v>53.497999999999998</v>
      </c>
      <c r="J203" s="305">
        <f>'VO2 Raw '!J203*'VO2-mouse '!J$61/1000</f>
        <v>59.666599999999995</v>
      </c>
      <c r="K203" s="306">
        <f>'VO2 Raw '!K203*'VO2-mouse '!K$61/1000</f>
        <v>58.311999999999998</v>
      </c>
      <c r="L203" s="107"/>
      <c r="M203" s="160"/>
      <c r="N203" s="160"/>
      <c r="O203" s="160"/>
      <c r="P203" s="160"/>
      <c r="Q203" s="160"/>
      <c r="R203" s="160"/>
      <c r="S203" s="160"/>
      <c r="T203" s="160"/>
      <c r="U203" s="232"/>
      <c r="V203" s="302"/>
      <c r="W203" s="303"/>
      <c r="X203" s="303"/>
      <c r="Y203" s="303"/>
      <c r="Z203" s="303"/>
      <c r="AA203" s="303"/>
      <c r="AB203" s="303"/>
      <c r="AC203" s="303"/>
      <c r="AD203" s="303"/>
      <c r="AE203" s="303"/>
      <c r="AF203" s="303"/>
      <c r="AG203" s="92"/>
      <c r="AH203" s="92"/>
      <c r="AI203" s="92"/>
      <c r="AJ203" s="92"/>
      <c r="AK203" s="92"/>
      <c r="AL203" s="92"/>
      <c r="AM203" s="92"/>
      <c r="AN203" s="92"/>
      <c r="AO203" s="92"/>
      <c r="AP203" s="92"/>
      <c r="AQ203" s="92"/>
      <c r="AR203" s="231"/>
    </row>
    <row r="204" spans="1:44">
      <c r="A204" s="223">
        <v>43725</v>
      </c>
      <c r="B204" s="224">
        <v>1.66835648148148</v>
      </c>
      <c r="C204" s="304">
        <f>'VO2 Raw '!C204*'VO2-mouse '!C$61/1000</f>
        <v>80.974800000000002</v>
      </c>
      <c r="D204" s="305">
        <f>'VO2 Raw '!D204*'VO2-mouse '!D$61/1000</f>
        <v>48.159500000000001</v>
      </c>
      <c r="E204" s="305">
        <f>'VO2 Raw '!E204*'VO2-mouse '!E$61/1000</f>
        <v>62.343000000000004</v>
      </c>
      <c r="F204" s="305">
        <f>'VO2 Raw '!F204*'VO2-mouse '!F$61/1000</f>
        <v>48.945599999999999</v>
      </c>
      <c r="G204" s="305">
        <f>'VO2 Raw '!G204*'VO2-mouse '!G$61/1000</f>
        <v>49.128299999999996</v>
      </c>
      <c r="H204" s="305">
        <f>'VO2 Raw '!H204*'VO2-mouse '!H$61/1000</f>
        <v>62.145600000000002</v>
      </c>
      <c r="I204" s="305">
        <f>'VO2 Raw '!I204*'VO2-mouse '!I$61/1000</f>
        <v>50.024999999999999</v>
      </c>
      <c r="J204" s="305">
        <f>'VO2 Raw '!J204*'VO2-mouse '!J$61/1000</f>
        <v>62.1736</v>
      </c>
      <c r="K204" s="306">
        <f>'VO2 Raw '!K204*'VO2-mouse '!K$61/1000</f>
        <v>45.014499999999998</v>
      </c>
      <c r="L204" s="107">
        <f t="shared" ref="L204:P204" si="327">AVERAGE(C204:C206)</f>
        <v>83.305400000000006</v>
      </c>
      <c r="M204" s="160">
        <f t="shared" si="327"/>
        <v>74.928333333333327</v>
      </c>
      <c r="N204" s="160">
        <f t="shared" si="327"/>
        <v>70.992000000000004</v>
      </c>
      <c r="O204" s="160">
        <f t="shared" si="327"/>
        <v>69.76639999999999</v>
      </c>
      <c r="P204" s="160">
        <f t="shared" si="327"/>
        <v>50.939633333333326</v>
      </c>
      <c r="Q204" s="160">
        <f t="shared" ref="Q204" si="328">AVERAGE(H204:H206)</f>
        <v>63.80766666666667</v>
      </c>
      <c r="R204" s="160">
        <f t="shared" ref="R204" si="329">AVERAGE(I204:I206)</f>
        <v>65.304666666666662</v>
      </c>
      <c r="S204" s="160">
        <f t="shared" ref="S204" si="330">AVERAGE(J204:J206)</f>
        <v>73.691266666666664</v>
      </c>
      <c r="T204" s="160">
        <f t="shared" ref="T204" si="331">AVERAGE(K204:K206)</f>
        <v>61.798900000000003</v>
      </c>
      <c r="U204" s="232">
        <f t="shared" ref="U204" si="332">AVERAGE(L204:T204)</f>
        <v>68.281585185185179</v>
      </c>
      <c r="V204" s="302"/>
      <c r="W204" s="303"/>
      <c r="X204" s="303"/>
      <c r="Y204" s="303"/>
      <c r="Z204" s="303"/>
      <c r="AA204" s="303"/>
      <c r="AB204" s="303"/>
      <c r="AC204" s="303"/>
      <c r="AD204" s="303"/>
      <c r="AE204" s="303"/>
      <c r="AF204" s="303"/>
      <c r="AG204" s="92"/>
      <c r="AH204" s="92"/>
      <c r="AI204" s="92"/>
      <c r="AJ204" s="92"/>
      <c r="AK204" s="92"/>
      <c r="AL204" s="92"/>
      <c r="AM204" s="92"/>
      <c r="AN204" s="92"/>
      <c r="AO204" s="92"/>
      <c r="AP204" s="92"/>
      <c r="AQ204" s="92"/>
      <c r="AR204" s="231"/>
    </row>
    <row r="205" spans="1:44">
      <c r="A205" s="223">
        <v>43725</v>
      </c>
      <c r="B205" s="224">
        <v>1.6822453703703699</v>
      </c>
      <c r="C205" s="304">
        <f>'VO2 Raw '!C205*'VO2-mouse '!C$61/1000</f>
        <v>86.61160000000001</v>
      </c>
      <c r="D205" s="305">
        <f>'VO2 Raw '!D205*'VO2-mouse '!D$61/1000</f>
        <v>49.7455</v>
      </c>
      <c r="E205" s="305">
        <f>'VO2 Raw '!E205*'VO2-mouse '!E$61/1000</f>
        <v>81.971999999999994</v>
      </c>
      <c r="F205" s="305">
        <f>'VO2 Raw '!F205*'VO2-mouse '!F$61/1000</f>
        <v>56.918399999999991</v>
      </c>
      <c r="G205" s="305">
        <f>'VO2 Raw '!G205*'VO2-mouse '!G$61/1000</f>
        <v>56.982900000000001</v>
      </c>
      <c r="H205" s="305">
        <f>'VO2 Raw '!H205*'VO2-mouse '!H$61/1000</f>
        <v>53.179000000000002</v>
      </c>
      <c r="I205" s="305">
        <f>'VO2 Raw '!I205*'VO2-mouse '!I$61/1000</f>
        <v>51.52</v>
      </c>
      <c r="J205" s="305">
        <f>'VO2 Raw '!J205*'VO2-mouse '!J$61/1000</f>
        <v>96.552199999999999</v>
      </c>
      <c r="K205" s="306">
        <f>'VO2 Raw '!K205*'VO2-mouse '!K$61/1000</f>
        <v>51.200299999999999</v>
      </c>
      <c r="L205" s="107"/>
      <c r="M205" s="160"/>
      <c r="N205" s="160"/>
      <c r="O205" s="160"/>
      <c r="P205" s="160"/>
      <c r="Q205" s="160"/>
      <c r="R205" s="160"/>
      <c r="S205" s="160"/>
      <c r="T205" s="160"/>
      <c r="U205" s="232">
        <f t="shared" ref="U205" si="333">STDEV(L204:T204)/SQRT(COUNT(L204:T204))</f>
        <v>3.0739868289923162</v>
      </c>
      <c r="V205" s="302"/>
      <c r="W205" s="303"/>
      <c r="X205" s="303"/>
      <c r="Y205" s="303"/>
      <c r="Z205" s="303"/>
      <c r="AA205" s="303"/>
      <c r="AB205" s="303"/>
      <c r="AC205" s="303"/>
      <c r="AD205" s="303"/>
      <c r="AE205" s="303"/>
      <c r="AF205" s="303"/>
      <c r="AG205" s="92"/>
      <c r="AH205" s="92"/>
      <c r="AI205" s="92"/>
      <c r="AJ205" s="92"/>
      <c r="AK205" s="92"/>
      <c r="AL205" s="92"/>
      <c r="AM205" s="92"/>
      <c r="AN205" s="92"/>
      <c r="AO205" s="92"/>
      <c r="AP205" s="92"/>
      <c r="AQ205" s="92"/>
      <c r="AR205" s="231"/>
    </row>
    <row r="206" spans="1:44">
      <c r="A206" s="223">
        <v>43725</v>
      </c>
      <c r="B206" s="224">
        <v>1.6961342592592601</v>
      </c>
      <c r="C206" s="304">
        <f>'VO2 Raw '!C206*'VO2-mouse '!C$61/1000</f>
        <v>82.329800000000006</v>
      </c>
      <c r="D206" s="305">
        <f>'VO2 Raw '!D206*'VO2-mouse '!D$61/1000</f>
        <v>126.88</v>
      </c>
      <c r="E206" s="305">
        <f>'VO2 Raw '!E206*'VO2-mouse '!E$61/1000</f>
        <v>68.661000000000001</v>
      </c>
      <c r="F206" s="305">
        <f>'VO2 Raw '!F206*'VO2-mouse '!F$61/1000</f>
        <v>103.43519999999999</v>
      </c>
      <c r="G206" s="305">
        <f>'VO2 Raw '!G206*'VO2-mouse '!G$61/1000</f>
        <v>46.707699999999996</v>
      </c>
      <c r="H206" s="305">
        <f>'VO2 Raw '!H206*'VO2-mouse '!H$61/1000</f>
        <v>76.098399999999998</v>
      </c>
      <c r="I206" s="305">
        <f>'VO2 Raw '!I206*'VO2-mouse '!I$61/1000</f>
        <v>94.369</v>
      </c>
      <c r="J206" s="305">
        <f>'VO2 Raw '!J206*'VO2-mouse '!J$61/1000</f>
        <v>62.347999999999999</v>
      </c>
      <c r="K206" s="306">
        <f>'VO2 Raw '!K206*'VO2-mouse '!K$61/1000</f>
        <v>89.181899999999999</v>
      </c>
      <c r="L206" s="107"/>
      <c r="M206" s="160"/>
      <c r="N206" s="160"/>
      <c r="O206" s="160"/>
      <c r="P206" s="160"/>
      <c r="Q206" s="160"/>
      <c r="R206" s="160"/>
      <c r="S206" s="160"/>
      <c r="T206" s="160"/>
      <c r="U206" s="232"/>
      <c r="V206" s="302"/>
      <c r="W206" s="303"/>
      <c r="X206" s="303"/>
      <c r="Y206" s="303"/>
      <c r="Z206" s="303"/>
      <c r="AA206" s="303"/>
      <c r="AB206" s="303"/>
      <c r="AC206" s="303"/>
      <c r="AD206" s="303"/>
      <c r="AE206" s="303"/>
      <c r="AF206" s="303"/>
      <c r="AG206" s="92"/>
      <c r="AH206" s="92"/>
      <c r="AI206" s="92"/>
      <c r="AJ206" s="92"/>
      <c r="AK206" s="92"/>
      <c r="AL206" s="92"/>
      <c r="AM206" s="92"/>
      <c r="AN206" s="92"/>
      <c r="AO206" s="92"/>
      <c r="AP206" s="92"/>
      <c r="AQ206" s="92"/>
      <c r="AR206" s="231"/>
    </row>
    <row r="207" spans="1:44">
      <c r="A207" s="223">
        <v>43725</v>
      </c>
      <c r="B207" s="224">
        <v>1.71002314814814</v>
      </c>
      <c r="C207" s="304">
        <f>'VO2 Raw '!C207*'VO2-mouse '!C$61/1000</f>
        <v>56.991300000000003</v>
      </c>
      <c r="D207" s="305">
        <f>'VO2 Raw '!D207*'VO2-mouse '!D$61/1000</f>
        <v>85.888000000000005</v>
      </c>
      <c r="E207" s="305">
        <f>'VO2 Raw '!E207*'VO2-mouse '!E$61/1000</f>
        <v>53.082000000000001</v>
      </c>
      <c r="F207" s="305">
        <f>'VO2 Raw '!F207*'VO2-mouse '!F$61/1000</f>
        <v>73.365599999999986</v>
      </c>
      <c r="G207" s="305">
        <f>'VO2 Raw '!G207*'VO2-mouse '!G$61/1000</f>
        <v>77.829700000000003</v>
      </c>
      <c r="H207" s="305">
        <f>'VO2 Raw '!H207*'VO2-mouse '!H$61/1000</f>
        <v>51.274399999999993</v>
      </c>
      <c r="I207" s="305">
        <f>'VO2 Raw '!I207*'VO2-mouse '!I$61/1000</f>
        <v>70.448999999999998</v>
      </c>
      <c r="J207" s="305">
        <f>'VO2 Raw '!J207*'VO2-mouse '!J$61/1000</f>
        <v>75.297200000000004</v>
      </c>
      <c r="K207" s="306">
        <f>'VO2 Raw '!K207*'VO2-mouse '!K$61/1000</f>
        <v>75.529800000000009</v>
      </c>
      <c r="L207" s="107">
        <f t="shared" ref="L207:P207" si="334">AVERAGE(C207:C209)</f>
        <v>65.47359999999999</v>
      </c>
      <c r="M207" s="160">
        <f t="shared" si="334"/>
        <v>81.831500000000005</v>
      </c>
      <c r="N207" s="160">
        <f t="shared" si="334"/>
        <v>66.887999999999991</v>
      </c>
      <c r="O207" s="160">
        <f t="shared" si="334"/>
        <v>70.267999999999986</v>
      </c>
      <c r="P207" s="160">
        <f t="shared" si="334"/>
        <v>75.145633333333322</v>
      </c>
      <c r="Q207" s="160">
        <f t="shared" ref="Q207" si="335">AVERAGE(H207:H209)</f>
        <v>64.199999999999989</v>
      </c>
      <c r="R207" s="160">
        <f t="shared" ref="R207" si="336">AVERAGE(I207:I209)</f>
        <v>62.092333333333329</v>
      </c>
      <c r="S207" s="160">
        <f t="shared" ref="S207" si="337">AVERAGE(J207:J209)</f>
        <v>70.203266666666664</v>
      </c>
      <c r="T207" s="160">
        <f t="shared" ref="T207" si="338">AVERAGE(K207:K209)</f>
        <v>68.575699999999998</v>
      </c>
      <c r="U207" s="232">
        <f t="shared" ref="U207" si="339">AVERAGE(L207:T207)</f>
        <v>69.408670370370359</v>
      </c>
      <c r="V207" s="302"/>
      <c r="W207" s="303"/>
      <c r="X207" s="303"/>
      <c r="Y207" s="303"/>
      <c r="Z207" s="303"/>
      <c r="AA207" s="303"/>
      <c r="AB207" s="303"/>
      <c r="AC207" s="303"/>
      <c r="AD207" s="303"/>
      <c r="AE207" s="303"/>
      <c r="AF207" s="303"/>
      <c r="AG207" s="92"/>
      <c r="AH207" s="92"/>
      <c r="AI207" s="92"/>
      <c r="AJ207" s="92"/>
      <c r="AK207" s="92"/>
      <c r="AL207" s="92"/>
      <c r="AM207" s="92"/>
      <c r="AN207" s="92"/>
      <c r="AO207" s="92"/>
      <c r="AP207" s="92"/>
      <c r="AQ207" s="92"/>
      <c r="AR207" s="231"/>
    </row>
    <row r="208" spans="1:44">
      <c r="A208" s="223">
        <v>43725</v>
      </c>
      <c r="B208" s="224">
        <v>1.72391203703704</v>
      </c>
      <c r="C208" s="304">
        <f>'VO2 Raw '!C208*'VO2-mouse '!C$61/1000</f>
        <v>55.798900000000003</v>
      </c>
      <c r="D208" s="305">
        <f>'VO2 Raw '!D208*'VO2-mouse '!D$61/1000</f>
        <v>70.363500000000002</v>
      </c>
      <c r="E208" s="305">
        <f>'VO2 Raw '!E208*'VO2-mouse '!E$61/1000</f>
        <v>68.822999999999993</v>
      </c>
      <c r="F208" s="305">
        <f>'VO2 Raw '!F208*'VO2-mouse '!F$61/1000</f>
        <v>55.941600000000001</v>
      </c>
      <c r="G208" s="305">
        <f>'VO2 Raw '!G208*'VO2-mouse '!G$61/1000</f>
        <v>86.252399999999994</v>
      </c>
      <c r="H208" s="305">
        <f>'VO2 Raw '!H208*'VO2-mouse '!H$61/1000</f>
        <v>80.635199999999998</v>
      </c>
      <c r="I208" s="305">
        <f>'VO2 Raw '!I208*'VO2-mouse '!I$61/1000</f>
        <v>58.765000000000001</v>
      </c>
      <c r="J208" s="305">
        <f>'VO2 Raw '!J208*'VO2-mouse '!J$61/1000</f>
        <v>62.435200000000002</v>
      </c>
      <c r="K208" s="306">
        <f>'VO2 Raw '!K208*'VO2-mouse '!K$61/1000</f>
        <v>74.269000000000005</v>
      </c>
      <c r="L208" s="107"/>
      <c r="M208" s="160"/>
      <c r="N208" s="160"/>
      <c r="O208" s="160"/>
      <c r="P208" s="160"/>
      <c r="Q208" s="160"/>
      <c r="R208" s="160"/>
      <c r="S208" s="160"/>
      <c r="T208" s="160"/>
      <c r="U208" s="232">
        <f t="shared" ref="U208" si="340">STDEV(L207:T207)/SQRT(COUNT(L207:T207))</f>
        <v>2.0131536308188589</v>
      </c>
      <c r="V208" s="302"/>
      <c r="W208" s="303"/>
      <c r="X208" s="303"/>
      <c r="Y208" s="303"/>
      <c r="Z208" s="303"/>
      <c r="AA208" s="303"/>
      <c r="AB208" s="303"/>
      <c r="AC208" s="303"/>
      <c r="AD208" s="303"/>
      <c r="AE208" s="303"/>
      <c r="AF208" s="303"/>
      <c r="AG208" s="92"/>
      <c r="AH208" s="92"/>
      <c r="AI208" s="92"/>
      <c r="AJ208" s="92"/>
      <c r="AK208" s="92"/>
      <c r="AL208" s="92"/>
      <c r="AM208" s="92"/>
      <c r="AN208" s="92"/>
      <c r="AO208" s="92"/>
      <c r="AP208" s="92"/>
      <c r="AQ208" s="92"/>
      <c r="AR208" s="231"/>
    </row>
    <row r="209" spans="1:44">
      <c r="A209" s="223">
        <v>43725</v>
      </c>
      <c r="B209" s="224">
        <v>1.7378009259259199</v>
      </c>
      <c r="C209" s="304">
        <f>'VO2 Raw '!C209*'VO2-mouse '!C$61/1000</f>
        <v>83.630600000000001</v>
      </c>
      <c r="D209" s="305">
        <f>'VO2 Raw '!D209*'VO2-mouse '!D$61/1000</f>
        <v>89.242999999999995</v>
      </c>
      <c r="E209" s="305">
        <f>'VO2 Raw '!E209*'VO2-mouse '!E$61/1000</f>
        <v>78.759</v>
      </c>
      <c r="F209" s="305">
        <f>'VO2 Raw '!F209*'VO2-mouse '!F$61/1000</f>
        <v>81.496799999999993</v>
      </c>
      <c r="G209" s="305">
        <f>'VO2 Raw '!G209*'VO2-mouse '!G$61/1000</f>
        <v>61.354799999999997</v>
      </c>
      <c r="H209" s="305">
        <f>'VO2 Raw '!H209*'VO2-mouse '!H$61/1000</f>
        <v>60.690399999999997</v>
      </c>
      <c r="I209" s="305">
        <f>'VO2 Raw '!I209*'VO2-mouse '!I$61/1000</f>
        <v>57.063000000000002</v>
      </c>
      <c r="J209" s="305">
        <f>'VO2 Raw '!J209*'VO2-mouse '!J$61/1000</f>
        <v>72.877400000000009</v>
      </c>
      <c r="K209" s="306">
        <f>'VO2 Raw '!K209*'VO2-mouse '!K$61/1000</f>
        <v>55.928299999999993</v>
      </c>
      <c r="L209" s="107"/>
      <c r="M209" s="160"/>
      <c r="N209" s="160"/>
      <c r="O209" s="160"/>
      <c r="P209" s="160"/>
      <c r="Q209" s="160"/>
      <c r="R209" s="160"/>
      <c r="S209" s="160"/>
      <c r="T209" s="160"/>
      <c r="U209" s="232"/>
      <c r="V209" s="302"/>
      <c r="W209" s="303"/>
      <c r="X209" s="303"/>
      <c r="Y209" s="303"/>
      <c r="Z209" s="303"/>
      <c r="AA209" s="303"/>
      <c r="AB209" s="303"/>
      <c r="AC209" s="303"/>
      <c r="AD209" s="303"/>
      <c r="AE209" s="303"/>
      <c r="AF209" s="303"/>
      <c r="AG209" s="92"/>
      <c r="AH209" s="92"/>
      <c r="AI209" s="92"/>
      <c r="AJ209" s="92"/>
      <c r="AK209" s="92"/>
      <c r="AL209" s="92"/>
      <c r="AM209" s="92"/>
      <c r="AN209" s="92"/>
      <c r="AO209" s="92"/>
      <c r="AP209" s="92"/>
      <c r="AQ209" s="92"/>
      <c r="AR209" s="231"/>
    </row>
    <row r="210" spans="1:44">
      <c r="A210" s="233">
        <v>43725</v>
      </c>
      <c r="B210" s="234">
        <v>1.7516898148148099</v>
      </c>
      <c r="C210" s="304">
        <f>'VO2 Raw '!C210*'VO2-mouse '!C$61/1000</f>
        <v>55.040100000000002</v>
      </c>
      <c r="D210" s="305">
        <f>'VO2 Raw '!D210*'VO2-mouse '!D$61/1000</f>
        <v>72.376499999999993</v>
      </c>
      <c r="E210" s="305">
        <f>'VO2 Raw '!E210*'VO2-mouse '!E$61/1000</f>
        <v>58.509</v>
      </c>
      <c r="F210" s="305">
        <f>'VO2 Raw '!F210*'VO2-mouse '!F$61/1000</f>
        <v>90.472799999999992</v>
      </c>
      <c r="G210" s="305">
        <f>'VO2 Raw '!G210*'VO2-mouse '!G$61/1000</f>
        <v>71.679400000000001</v>
      </c>
      <c r="H210" s="305">
        <f>'VO2 Raw '!H210*'VO2-mouse '!H$61/1000</f>
        <v>53.007799999999996</v>
      </c>
      <c r="I210" s="305">
        <f>'VO2 Raw '!I210*'VO2-mouse '!I$61/1000</f>
        <v>50.783999999999999</v>
      </c>
      <c r="J210" s="305">
        <f>'VO2 Raw '!J210*'VO2-mouse '!J$61/1000</f>
        <v>64.288200000000003</v>
      </c>
      <c r="K210" s="306">
        <f>'VO2 Raw '!K210*'VO2-mouse '!K$61/1000</f>
        <v>72.929400000000001</v>
      </c>
      <c r="L210" s="107">
        <f t="shared" ref="L210:P210" si="341">AVERAGE(C210:C212)</f>
        <v>75.067000000000007</v>
      </c>
      <c r="M210" s="160">
        <f t="shared" si="341"/>
        <v>73.911666666666676</v>
      </c>
      <c r="N210" s="160">
        <f t="shared" si="341"/>
        <v>74.438999999999993</v>
      </c>
      <c r="O210" s="160">
        <f t="shared" si="341"/>
        <v>80.3352</v>
      </c>
      <c r="P210" s="160">
        <f t="shared" si="341"/>
        <v>75.968966666666674</v>
      </c>
      <c r="Q210" s="160">
        <f t="shared" ref="Q210" si="342">AVERAGE(H210:H212)</f>
        <v>65.177266666666654</v>
      </c>
      <c r="R210" s="160">
        <f t="shared" ref="R210" si="343">AVERAGE(I210:I212)</f>
        <v>65.55</v>
      </c>
      <c r="S210" s="160">
        <f t="shared" ref="S210" si="344">AVERAGE(J210:J212)</f>
        <v>76.794133333333335</v>
      </c>
      <c r="T210" s="160">
        <f t="shared" ref="T210" si="345">AVERAGE(K210:K212)</f>
        <v>69.908733333333331</v>
      </c>
      <c r="U210" s="232">
        <f t="shared" ref="U210" si="346">AVERAGE(L210:T210)</f>
        <v>73.016885185185188</v>
      </c>
      <c r="V210" s="302"/>
      <c r="W210" s="303"/>
      <c r="X210" s="303"/>
      <c r="Y210" s="303"/>
      <c r="Z210" s="303"/>
      <c r="AA210" s="303"/>
      <c r="AB210" s="303"/>
      <c r="AC210" s="303"/>
      <c r="AD210" s="303"/>
      <c r="AE210" s="303"/>
      <c r="AF210" s="303"/>
      <c r="AG210" s="92"/>
      <c r="AH210" s="92"/>
      <c r="AI210" s="92"/>
      <c r="AJ210" s="92"/>
      <c r="AK210" s="92"/>
      <c r="AL210" s="92"/>
      <c r="AM210" s="92"/>
      <c r="AN210" s="92"/>
      <c r="AO210" s="92"/>
      <c r="AP210" s="92"/>
      <c r="AQ210" s="92"/>
      <c r="AR210" s="231"/>
    </row>
    <row r="211" spans="1:44">
      <c r="A211" s="233">
        <v>43725</v>
      </c>
      <c r="B211" s="234">
        <v>1.7655787037037001</v>
      </c>
      <c r="C211" s="304">
        <f>'VO2 Raw '!C211*'VO2-mouse '!C$61/1000</f>
        <v>73.522300000000001</v>
      </c>
      <c r="D211" s="305">
        <f>'VO2 Raw '!D211*'VO2-mouse '!D$61/1000</f>
        <v>49.0745</v>
      </c>
      <c r="E211" s="305">
        <f>'VO2 Raw '!E211*'VO2-mouse '!E$61/1000</f>
        <v>73.844999999999999</v>
      </c>
      <c r="F211" s="305">
        <f>'VO2 Raw '!F211*'VO2-mouse '!F$61/1000</f>
        <v>73.708799999999997</v>
      </c>
      <c r="G211" s="305">
        <f>'VO2 Raw '!G211*'VO2-mouse '!G$61/1000</f>
        <v>66.245399999999989</v>
      </c>
      <c r="H211" s="305">
        <f>'VO2 Raw '!H211*'VO2-mouse '!H$61/1000</f>
        <v>77.232599999999991</v>
      </c>
      <c r="I211" s="305">
        <f>'VO2 Raw '!I211*'VO2-mouse '!I$61/1000</f>
        <v>81.028999999999996</v>
      </c>
      <c r="J211" s="305">
        <f>'VO2 Raw '!J211*'VO2-mouse '!J$61/1000</f>
        <v>86.48060000000001</v>
      </c>
      <c r="K211" s="306">
        <f>'VO2 Raw '!K211*'VO2-mouse '!K$61/1000</f>
        <v>55.554000000000002</v>
      </c>
      <c r="L211" s="107"/>
      <c r="M211" s="160"/>
      <c r="N211" s="160"/>
      <c r="O211" s="160"/>
      <c r="P211" s="160"/>
      <c r="Q211" s="160"/>
      <c r="R211" s="160"/>
      <c r="S211" s="160"/>
      <c r="T211" s="160"/>
      <c r="U211" s="232">
        <f t="shared" ref="U211" si="347">STDEV(L210:T210)/SQRT(COUNT(L210:T210))</f>
        <v>1.7096163328262859</v>
      </c>
      <c r="V211" s="302"/>
      <c r="W211" s="303"/>
      <c r="X211" s="303"/>
      <c r="Y211" s="303"/>
      <c r="Z211" s="303"/>
      <c r="AA211" s="303"/>
      <c r="AB211" s="303"/>
      <c r="AC211" s="303"/>
      <c r="AD211" s="303"/>
      <c r="AE211" s="303"/>
      <c r="AF211" s="303"/>
      <c r="AG211" s="92"/>
      <c r="AH211" s="92"/>
      <c r="AI211" s="92"/>
      <c r="AJ211" s="92"/>
      <c r="AK211" s="92"/>
      <c r="AL211" s="92"/>
      <c r="AM211" s="92"/>
      <c r="AN211" s="92"/>
      <c r="AO211" s="92"/>
      <c r="AP211" s="92"/>
      <c r="AQ211" s="92"/>
      <c r="AR211" s="231"/>
    </row>
    <row r="212" spans="1:44">
      <c r="A212" s="233">
        <v>43725</v>
      </c>
      <c r="B212" s="234">
        <v>1.77946759259259</v>
      </c>
      <c r="C212" s="304">
        <f>'VO2 Raw '!C212*'VO2-mouse '!C$61/1000</f>
        <v>96.638600000000011</v>
      </c>
      <c r="D212" s="305">
        <f>'VO2 Raw '!D212*'VO2-mouse '!D$61/1000</f>
        <v>100.28400000000001</v>
      </c>
      <c r="E212" s="305">
        <f>'VO2 Raw '!E212*'VO2-mouse '!E$61/1000</f>
        <v>90.962999999999994</v>
      </c>
      <c r="F212" s="305">
        <f>'VO2 Raw '!F212*'VO2-mouse '!F$61/1000</f>
        <v>76.823999999999998</v>
      </c>
      <c r="G212" s="305">
        <f>'VO2 Raw '!G212*'VO2-mouse '!G$61/1000</f>
        <v>89.982099999999988</v>
      </c>
      <c r="H212" s="305">
        <f>'VO2 Raw '!H212*'VO2-mouse '!H$61/1000</f>
        <v>65.291399999999996</v>
      </c>
      <c r="I212" s="305">
        <f>'VO2 Raw '!I212*'VO2-mouse '!I$61/1000</f>
        <v>64.837000000000003</v>
      </c>
      <c r="J212" s="305">
        <f>'VO2 Raw '!J212*'VO2-mouse '!J$61/1000</f>
        <v>79.613600000000005</v>
      </c>
      <c r="K212" s="306">
        <f>'VO2 Raw '!K212*'VO2-mouse '!K$61/1000</f>
        <v>81.242800000000003</v>
      </c>
      <c r="L212" s="107"/>
      <c r="M212" s="160"/>
      <c r="N212" s="160"/>
      <c r="O212" s="160"/>
      <c r="P212" s="160"/>
      <c r="Q212" s="160"/>
      <c r="R212" s="160"/>
      <c r="S212" s="160"/>
      <c r="T212" s="160"/>
      <c r="U212" s="232"/>
      <c r="V212" s="302"/>
      <c r="W212" s="303"/>
      <c r="X212" s="303"/>
      <c r="Y212" s="303"/>
      <c r="Z212" s="303"/>
      <c r="AA212" s="303"/>
      <c r="AB212" s="303"/>
      <c r="AC212" s="303"/>
      <c r="AD212" s="303"/>
      <c r="AE212" s="303"/>
      <c r="AF212" s="303"/>
      <c r="AG212" s="92"/>
      <c r="AH212" s="92"/>
      <c r="AI212" s="92"/>
      <c r="AJ212" s="92"/>
      <c r="AK212" s="92"/>
      <c r="AL212" s="92"/>
      <c r="AM212" s="92"/>
      <c r="AN212" s="92"/>
      <c r="AO212" s="92"/>
      <c r="AP212" s="92"/>
      <c r="AQ212" s="92"/>
      <c r="AR212" s="231"/>
    </row>
    <row r="213" spans="1:44">
      <c r="A213" s="233">
        <v>43725</v>
      </c>
      <c r="B213" s="234">
        <v>1.79335648148148</v>
      </c>
      <c r="C213" s="304">
        <f>'VO2 Raw '!C213*'VO2-mouse '!C$61/1000</f>
        <v>71.679500000000004</v>
      </c>
      <c r="D213" s="305">
        <f>'VO2 Raw '!D213*'VO2-mouse '!D$61/1000</f>
        <v>59.993499999999997</v>
      </c>
      <c r="E213" s="305">
        <f>'VO2 Raw '!E213*'VO2-mouse '!E$61/1000</f>
        <v>66.474000000000004</v>
      </c>
      <c r="F213" s="305">
        <f>'VO2 Raw '!F213*'VO2-mouse '!F$61/1000</f>
        <v>88.730399999999989</v>
      </c>
      <c r="G213" s="305">
        <f>'VO2 Raw '!G213*'VO2-mouse '!G$61/1000</f>
        <v>97.614399999999989</v>
      </c>
      <c r="H213" s="305">
        <f>'VO2 Raw '!H213*'VO2-mouse '!H$61/1000</f>
        <v>62.680599999999998</v>
      </c>
      <c r="I213" s="305">
        <f>'VO2 Raw '!I213*'VO2-mouse '!I$61/1000</f>
        <v>63.779000000000003</v>
      </c>
      <c r="J213" s="305">
        <f>'VO2 Raw '!J213*'VO2-mouse '!J$61/1000</f>
        <v>79.221199999999996</v>
      </c>
      <c r="K213" s="306">
        <f>'VO2 Raw '!K213*'VO2-mouse '!K$61/1000</f>
        <v>68.201399999999992</v>
      </c>
      <c r="L213" s="107">
        <f t="shared" ref="L213:P213" si="348">AVERAGE(C213:C215)</f>
        <v>82.393033333333335</v>
      </c>
      <c r="M213" s="160">
        <f t="shared" si="348"/>
        <v>79.523666666666657</v>
      </c>
      <c r="N213" s="160">
        <f t="shared" si="348"/>
        <v>80.603999999999999</v>
      </c>
      <c r="O213" s="160">
        <f t="shared" si="348"/>
        <v>83.687999999999988</v>
      </c>
      <c r="P213" s="160">
        <f t="shared" si="348"/>
        <v>82.983766666666668</v>
      </c>
      <c r="Q213" s="160">
        <f t="shared" ref="Q213" si="349">AVERAGE(H213:H215)</f>
        <v>69.949466666666652</v>
      </c>
      <c r="R213" s="160">
        <f t="shared" ref="R213" si="350">AVERAGE(I213:I215)</f>
        <v>70.62533333333333</v>
      </c>
      <c r="S213" s="160">
        <f t="shared" ref="S213" si="351">AVERAGE(J213:J215)</f>
        <v>78.05853333333333</v>
      </c>
      <c r="T213" s="160">
        <f t="shared" ref="T213" si="352">AVERAGE(K213:K215)</f>
        <v>71.583233333333325</v>
      </c>
      <c r="U213" s="232">
        <f t="shared" ref="U213" si="353">AVERAGE(L213:T213)</f>
        <v>77.712114814814811</v>
      </c>
      <c r="V213" s="302"/>
      <c r="W213" s="303"/>
      <c r="X213" s="303"/>
      <c r="Y213" s="303"/>
      <c r="Z213" s="303"/>
      <c r="AA213" s="303"/>
      <c r="AB213" s="303"/>
      <c r="AC213" s="303"/>
      <c r="AD213" s="303"/>
      <c r="AE213" s="303"/>
      <c r="AF213" s="303"/>
      <c r="AG213" s="92"/>
      <c r="AH213" s="92"/>
      <c r="AI213" s="92"/>
      <c r="AJ213" s="92"/>
      <c r="AK213" s="92"/>
      <c r="AL213" s="92"/>
      <c r="AM213" s="92"/>
      <c r="AN213" s="92"/>
      <c r="AO213" s="92"/>
      <c r="AP213" s="92"/>
      <c r="AQ213" s="92"/>
      <c r="AR213" s="231"/>
    </row>
    <row r="214" spans="1:44">
      <c r="A214" s="233">
        <v>43725</v>
      </c>
      <c r="B214" s="234">
        <v>1.8072453703703699</v>
      </c>
      <c r="C214" s="304">
        <f>'VO2 Raw '!C214*'VO2-mouse '!C$61/1000</f>
        <v>87.668499999999995</v>
      </c>
      <c r="D214" s="305">
        <f>'VO2 Raw '!D214*'VO2-mouse '!D$61/1000</f>
        <v>104.8895</v>
      </c>
      <c r="E214" s="305">
        <f>'VO2 Raw '!E214*'VO2-mouse '!E$61/1000</f>
        <v>92.852999999999994</v>
      </c>
      <c r="F214" s="305">
        <f>'VO2 Raw '!F214*'VO2-mouse '!F$61/1000</f>
        <v>86.750399999999999</v>
      </c>
      <c r="G214" s="305">
        <f>'VO2 Raw '!G214*'VO2-mouse '!G$61/1000</f>
        <v>68.591899999999995</v>
      </c>
      <c r="H214" s="305">
        <f>'VO2 Raw '!H214*'VO2-mouse '!H$61/1000</f>
        <v>77.853200000000001</v>
      </c>
      <c r="I214" s="305">
        <f>'VO2 Raw '!I214*'VO2-mouse '!I$61/1000</f>
        <v>59.707999999999998</v>
      </c>
      <c r="J214" s="305">
        <f>'VO2 Raw '!J214*'VO2-mouse '!J$61/1000</f>
        <v>88.028400000000005</v>
      </c>
      <c r="K214" s="306">
        <f>'VO2 Raw '!K214*'VO2-mouse '!K$61/1000</f>
        <v>74.347800000000007</v>
      </c>
      <c r="L214" s="107"/>
      <c r="M214" s="160"/>
      <c r="N214" s="160"/>
      <c r="O214" s="160"/>
      <c r="P214" s="160"/>
      <c r="Q214" s="160"/>
      <c r="R214" s="160"/>
      <c r="S214" s="160"/>
      <c r="T214" s="160"/>
      <c r="U214" s="232">
        <f t="shared" ref="U214" si="354">STDEV(L213:T213)/SQRT(COUNT(L213:T213))</f>
        <v>1.8454960461182246</v>
      </c>
      <c r="V214" s="302"/>
      <c r="W214" s="303"/>
      <c r="X214" s="303"/>
      <c r="Y214" s="303"/>
      <c r="Z214" s="303"/>
      <c r="AA214" s="303"/>
      <c r="AB214" s="303"/>
      <c r="AC214" s="303"/>
      <c r="AD214" s="303"/>
      <c r="AE214" s="303"/>
      <c r="AF214" s="303"/>
      <c r="AG214" s="92"/>
      <c r="AH214" s="92"/>
      <c r="AI214" s="92"/>
      <c r="AJ214" s="92"/>
      <c r="AK214" s="92"/>
      <c r="AL214" s="92"/>
      <c r="AM214" s="92"/>
      <c r="AN214" s="92"/>
      <c r="AO214" s="92"/>
      <c r="AP214" s="92"/>
      <c r="AQ214" s="92"/>
      <c r="AR214" s="231"/>
    </row>
    <row r="215" spans="1:44">
      <c r="A215" s="233">
        <v>43725</v>
      </c>
      <c r="B215" s="234">
        <v>1.8211342592592601</v>
      </c>
      <c r="C215" s="304">
        <f>'VO2 Raw '!C215*'VO2-mouse '!C$61/1000</f>
        <v>87.831100000000006</v>
      </c>
      <c r="D215" s="305">
        <f>'VO2 Raw '!D215*'VO2-mouse '!D$61/1000</f>
        <v>73.688000000000002</v>
      </c>
      <c r="E215" s="305">
        <f>'VO2 Raw '!E215*'VO2-mouse '!E$61/1000</f>
        <v>82.484999999999999</v>
      </c>
      <c r="F215" s="305">
        <f>'VO2 Raw '!F215*'VO2-mouse '!F$61/1000</f>
        <v>75.583199999999991</v>
      </c>
      <c r="G215" s="305">
        <f>'VO2 Raw '!G215*'VO2-mouse '!G$61/1000</f>
        <v>82.745000000000005</v>
      </c>
      <c r="H215" s="305">
        <f>'VO2 Raw '!H215*'VO2-mouse '!H$61/1000</f>
        <v>69.314599999999984</v>
      </c>
      <c r="I215" s="305">
        <f>'VO2 Raw '!I215*'VO2-mouse '!I$61/1000</f>
        <v>88.388999999999996</v>
      </c>
      <c r="J215" s="305">
        <f>'VO2 Raw '!J215*'VO2-mouse '!J$61/1000</f>
        <v>66.926000000000002</v>
      </c>
      <c r="K215" s="306">
        <f>'VO2 Raw '!K215*'VO2-mouse '!K$61/1000</f>
        <v>72.200500000000005</v>
      </c>
      <c r="L215" s="107"/>
      <c r="M215" s="160"/>
      <c r="N215" s="160"/>
      <c r="O215" s="160"/>
      <c r="P215" s="160"/>
      <c r="Q215" s="160"/>
      <c r="R215" s="160"/>
      <c r="S215" s="160"/>
      <c r="T215" s="160"/>
      <c r="U215" s="232"/>
      <c r="V215" s="302"/>
      <c r="W215" s="303"/>
      <c r="X215" s="303"/>
      <c r="Y215" s="303"/>
      <c r="Z215" s="303"/>
      <c r="AA215" s="303"/>
      <c r="AB215" s="303"/>
      <c r="AC215" s="303"/>
      <c r="AD215" s="303"/>
      <c r="AE215" s="303"/>
      <c r="AF215" s="303"/>
      <c r="AG215" s="92"/>
      <c r="AH215" s="92"/>
      <c r="AI215" s="92"/>
      <c r="AJ215" s="92"/>
      <c r="AK215" s="92"/>
      <c r="AL215" s="92"/>
      <c r="AM215" s="92"/>
      <c r="AN215" s="92"/>
      <c r="AO215" s="92"/>
      <c r="AP215" s="92"/>
      <c r="AQ215" s="92"/>
      <c r="AR215" s="231"/>
    </row>
    <row r="216" spans="1:44">
      <c r="A216" s="233">
        <v>43725</v>
      </c>
      <c r="B216" s="234">
        <v>1.83502314814815</v>
      </c>
      <c r="C216" s="304">
        <f>'VO2 Raw '!C216*'VO2-mouse '!C$61/1000</f>
        <v>76.8827</v>
      </c>
      <c r="D216" s="305">
        <f>'VO2 Raw '!D216*'VO2-mouse '!D$61/1000</f>
        <v>66.520499999999998</v>
      </c>
      <c r="E216" s="305">
        <f>'VO2 Raw '!E216*'VO2-mouse '!E$61/1000</f>
        <v>63.045000000000002</v>
      </c>
      <c r="F216" s="305">
        <f>'VO2 Raw '!F216*'VO2-mouse '!F$61/1000</f>
        <v>86.116799999999984</v>
      </c>
      <c r="G216" s="305">
        <f>'VO2 Raw '!G216*'VO2-mouse '!G$61/1000</f>
        <v>76.125399999999999</v>
      </c>
      <c r="H216" s="305">
        <f>'VO2 Raw '!H216*'VO2-mouse '!H$61/1000</f>
        <v>76.847399999999993</v>
      </c>
      <c r="I216" s="305">
        <f>'VO2 Raw '!I216*'VO2-mouse '!I$61/1000</f>
        <v>92.597999999999999</v>
      </c>
      <c r="J216" s="305">
        <f>'VO2 Raw '!J216*'VO2-mouse '!J$61/1000</f>
        <v>60.756599999999999</v>
      </c>
      <c r="K216" s="306">
        <f>'VO2 Raw '!K216*'VO2-mouse '!K$61/1000</f>
        <v>67.117899999999992</v>
      </c>
      <c r="L216" s="107">
        <f t="shared" ref="L216:P216" si="355">AVERAGE(C216:C218)</f>
        <v>74.88633333333334</v>
      </c>
      <c r="M216" s="160">
        <f t="shared" si="355"/>
        <v>71.593666666666664</v>
      </c>
      <c r="N216" s="160">
        <f t="shared" si="355"/>
        <v>69.3</v>
      </c>
      <c r="O216" s="160">
        <f t="shared" si="355"/>
        <v>89.240799999999993</v>
      </c>
      <c r="P216" s="160">
        <f t="shared" si="355"/>
        <v>73.63069999999999</v>
      </c>
      <c r="Q216" s="160">
        <f t="shared" ref="Q216" si="356">AVERAGE(H216:H218)</f>
        <v>72.139399999999995</v>
      </c>
      <c r="R216" s="160">
        <f t="shared" ref="R216" si="357">AVERAGE(I216:I218)</f>
        <v>75.256</v>
      </c>
      <c r="S216" s="160">
        <f t="shared" ref="S216" si="358">AVERAGE(J216:J218)</f>
        <v>72.920999999999992</v>
      </c>
      <c r="T216" s="160">
        <f t="shared" ref="T216" si="359">AVERAGE(K216:K218)</f>
        <v>70.138566666666648</v>
      </c>
      <c r="U216" s="232">
        <f t="shared" ref="U216" si="360">AVERAGE(L216:T216)</f>
        <v>74.345162962962945</v>
      </c>
      <c r="V216" s="302"/>
      <c r="W216" s="303"/>
      <c r="X216" s="303"/>
      <c r="Y216" s="303"/>
      <c r="Z216" s="303"/>
      <c r="AA216" s="303"/>
      <c r="AB216" s="303"/>
      <c r="AC216" s="303"/>
      <c r="AD216" s="303"/>
      <c r="AE216" s="303"/>
      <c r="AF216" s="303"/>
      <c r="AG216" s="92"/>
      <c r="AH216" s="92"/>
      <c r="AI216" s="92"/>
      <c r="AJ216" s="92"/>
      <c r="AK216" s="92"/>
      <c r="AL216" s="92"/>
      <c r="AM216" s="92"/>
      <c r="AN216" s="92"/>
      <c r="AO216" s="92"/>
      <c r="AP216" s="92"/>
      <c r="AQ216" s="92"/>
      <c r="AR216" s="231"/>
    </row>
    <row r="217" spans="1:44">
      <c r="A217" s="233">
        <v>43725</v>
      </c>
      <c r="B217" s="234">
        <v>1.84891203703703</v>
      </c>
      <c r="C217" s="304">
        <f>'VO2 Raw '!C217*'VO2-mouse '!C$61/1000</f>
        <v>80.459900000000005</v>
      </c>
      <c r="D217" s="305">
        <f>'VO2 Raw '!D217*'VO2-mouse '!D$61/1000</f>
        <v>81.679000000000002</v>
      </c>
      <c r="E217" s="305">
        <f>'VO2 Raw '!E217*'VO2-mouse '!E$61/1000</f>
        <v>58.238999999999997</v>
      </c>
      <c r="F217" s="305">
        <f>'VO2 Raw '!F217*'VO2-mouse '!F$61/1000</f>
        <v>87.1464</v>
      </c>
      <c r="G217" s="305">
        <f>'VO2 Raw '!G217*'VO2-mouse '!G$61/1000</f>
        <v>74.075299999999999</v>
      </c>
      <c r="H217" s="305">
        <f>'VO2 Raw '!H217*'VO2-mouse '!H$61/1000</f>
        <v>72.246399999999994</v>
      </c>
      <c r="I217" s="305">
        <f>'VO2 Raw '!I217*'VO2-mouse '!I$61/1000</f>
        <v>69.436999999999998</v>
      </c>
      <c r="J217" s="305">
        <f>'VO2 Raw '!J217*'VO2-mouse '!J$61/1000</f>
        <v>76.081999999999994</v>
      </c>
      <c r="K217" s="306">
        <f>'VO2 Raw '!K217*'VO2-mouse '!K$61/1000</f>
        <v>75.076700000000002</v>
      </c>
      <c r="L217" s="107"/>
      <c r="M217" s="160"/>
      <c r="N217" s="160"/>
      <c r="O217" s="160"/>
      <c r="P217" s="160"/>
      <c r="Q217" s="160"/>
      <c r="R217" s="160"/>
      <c r="S217" s="160"/>
      <c r="T217" s="160"/>
      <c r="U217" s="232">
        <f t="shared" ref="U217" si="361">STDEV(L216:T216)/SQRT(COUNT(L216:T216))</f>
        <v>1.9759893215792435</v>
      </c>
      <c r="V217" s="302"/>
      <c r="W217" s="303"/>
      <c r="X217" s="303"/>
      <c r="Y217" s="303"/>
      <c r="Z217" s="303"/>
      <c r="AA217" s="303"/>
      <c r="AB217" s="303"/>
      <c r="AC217" s="303"/>
      <c r="AD217" s="303"/>
      <c r="AE217" s="303"/>
      <c r="AF217" s="303"/>
      <c r="AG217" s="92"/>
      <c r="AH217" s="92"/>
      <c r="AI217" s="92"/>
      <c r="AJ217" s="92"/>
      <c r="AK217" s="92"/>
      <c r="AL217" s="92"/>
      <c r="AM217" s="92"/>
      <c r="AN217" s="92"/>
      <c r="AO217" s="92"/>
      <c r="AP217" s="92"/>
      <c r="AQ217" s="92"/>
      <c r="AR217" s="231"/>
    </row>
    <row r="218" spans="1:44">
      <c r="A218" s="233">
        <v>43725</v>
      </c>
      <c r="B218" s="234">
        <v>1.8628009259259199</v>
      </c>
      <c r="C218" s="304">
        <f>'VO2 Raw '!C218*'VO2-mouse '!C$61/1000</f>
        <v>67.316400000000016</v>
      </c>
      <c r="D218" s="305">
        <f>'VO2 Raw '!D218*'VO2-mouse '!D$61/1000</f>
        <v>66.581500000000005</v>
      </c>
      <c r="E218" s="305">
        <f>'VO2 Raw '!E218*'VO2-mouse '!E$61/1000</f>
        <v>86.616</v>
      </c>
      <c r="F218" s="305">
        <f>'VO2 Raw '!F218*'VO2-mouse '!F$61/1000</f>
        <v>94.459199999999996</v>
      </c>
      <c r="G218" s="305">
        <f>'VO2 Raw '!G218*'VO2-mouse '!G$61/1000</f>
        <v>70.691399999999987</v>
      </c>
      <c r="H218" s="305">
        <f>'VO2 Raw '!H218*'VO2-mouse '!H$61/1000</f>
        <v>67.324399999999997</v>
      </c>
      <c r="I218" s="305">
        <f>'VO2 Raw '!I218*'VO2-mouse '!I$61/1000</f>
        <v>63.732999999999997</v>
      </c>
      <c r="J218" s="305">
        <f>'VO2 Raw '!J218*'VO2-mouse '!J$61/1000</f>
        <v>81.924400000000006</v>
      </c>
      <c r="K218" s="306">
        <f>'VO2 Raw '!K218*'VO2-mouse '!K$61/1000</f>
        <v>68.221099999999993</v>
      </c>
      <c r="L218" s="107"/>
      <c r="M218" s="160"/>
      <c r="N218" s="160"/>
      <c r="O218" s="160"/>
      <c r="P218" s="160"/>
      <c r="Q218" s="160"/>
      <c r="R218" s="160"/>
      <c r="S218" s="160"/>
      <c r="T218" s="160"/>
      <c r="U218" s="232"/>
      <c r="V218" s="302"/>
      <c r="W218" s="303"/>
      <c r="X218" s="303"/>
      <c r="Y218" s="303"/>
      <c r="Z218" s="303"/>
      <c r="AA218" s="303"/>
      <c r="AB218" s="303"/>
      <c r="AC218" s="303"/>
      <c r="AD218" s="303"/>
      <c r="AE218" s="303"/>
      <c r="AF218" s="303"/>
      <c r="AG218" s="92"/>
      <c r="AH218" s="92"/>
      <c r="AI218" s="92"/>
      <c r="AJ218" s="92"/>
      <c r="AK218" s="92"/>
      <c r="AL218" s="92"/>
      <c r="AM218" s="92"/>
      <c r="AN218" s="92"/>
      <c r="AO218" s="92"/>
      <c r="AP218" s="92"/>
      <c r="AQ218" s="92"/>
      <c r="AR218" s="231"/>
    </row>
    <row r="219" spans="1:44">
      <c r="A219" s="233">
        <v>43725</v>
      </c>
      <c r="B219" s="234">
        <v>1.8766898148148099</v>
      </c>
      <c r="C219" s="304">
        <f>'VO2 Raw '!C219*'VO2-mouse '!C$61/1000</f>
        <v>87.424600000000012</v>
      </c>
      <c r="D219" s="305">
        <f>'VO2 Raw '!D219*'VO2-mouse '!D$61/1000</f>
        <v>67.923500000000004</v>
      </c>
      <c r="E219" s="305">
        <f>'VO2 Raw '!E219*'VO2-mouse '!E$61/1000</f>
        <v>69.578999999999994</v>
      </c>
      <c r="F219" s="305">
        <f>'VO2 Raw '!F219*'VO2-mouse '!F$61/1000</f>
        <v>82.447199999999995</v>
      </c>
      <c r="G219" s="305">
        <f>'VO2 Raw '!G219*'VO2-mouse '!G$61/1000</f>
        <v>61.577100000000002</v>
      </c>
      <c r="H219" s="305">
        <f>'VO2 Raw '!H219*'VO2-mouse '!H$61/1000</f>
        <v>64.285600000000002</v>
      </c>
      <c r="I219" s="305">
        <f>'VO2 Raw '!I219*'VO2-mouse '!I$61/1000</f>
        <v>85.307000000000002</v>
      </c>
      <c r="J219" s="305">
        <f>'VO2 Raw '!J219*'VO2-mouse '!J$61/1000</f>
        <v>71.177000000000007</v>
      </c>
      <c r="K219" s="306">
        <f>'VO2 Raw '!K219*'VO2-mouse '!K$61/1000</f>
        <v>77.361899999999991</v>
      </c>
      <c r="L219" s="107">
        <f t="shared" ref="L219:P219" si="362">AVERAGE(C219:C221)</f>
        <v>83.675766666666675</v>
      </c>
      <c r="M219" s="160">
        <f t="shared" si="362"/>
        <v>67.974333333333334</v>
      </c>
      <c r="N219" s="160">
        <f t="shared" si="362"/>
        <v>70.721999999999994</v>
      </c>
      <c r="O219" s="160">
        <f t="shared" si="362"/>
        <v>89.478400000000008</v>
      </c>
      <c r="P219" s="160">
        <f t="shared" si="362"/>
        <v>70.946633333333338</v>
      </c>
      <c r="Q219" s="160">
        <f t="shared" ref="Q219" si="363">AVERAGE(H219:H221)</f>
        <v>65.77646666666665</v>
      </c>
      <c r="R219" s="160">
        <f t="shared" ref="R219" si="364">AVERAGE(I219:I221)</f>
        <v>77.471666666666664</v>
      </c>
      <c r="S219" s="160">
        <f t="shared" ref="S219" si="365">AVERAGE(J219:J221)</f>
        <v>74.047333333333327</v>
      </c>
      <c r="T219" s="160">
        <f t="shared" ref="T219" si="366">AVERAGE(K219:K221)</f>
        <v>66.901200000000003</v>
      </c>
      <c r="U219" s="232">
        <f t="shared" ref="U219" si="367">AVERAGE(L219:T219)</f>
        <v>74.110422222222212</v>
      </c>
      <c r="V219" s="302"/>
      <c r="W219" s="303"/>
      <c r="X219" s="303"/>
      <c r="Y219" s="303"/>
      <c r="Z219" s="303"/>
      <c r="AA219" s="303"/>
      <c r="AB219" s="303"/>
      <c r="AC219" s="303"/>
      <c r="AD219" s="303"/>
      <c r="AE219" s="303"/>
      <c r="AF219" s="303"/>
      <c r="AG219" s="92"/>
      <c r="AH219" s="92"/>
      <c r="AI219" s="92"/>
      <c r="AJ219" s="92"/>
      <c r="AK219" s="92"/>
      <c r="AL219" s="92"/>
      <c r="AM219" s="92"/>
      <c r="AN219" s="92"/>
      <c r="AO219" s="92"/>
      <c r="AP219" s="92"/>
      <c r="AQ219" s="92"/>
      <c r="AR219" s="231"/>
    </row>
    <row r="220" spans="1:44">
      <c r="A220" s="233">
        <v>43725</v>
      </c>
      <c r="B220" s="234">
        <v>1.8905787037037001</v>
      </c>
      <c r="C220" s="304">
        <f>'VO2 Raw '!C220*'VO2-mouse '!C$61/1000</f>
        <v>81.462600000000009</v>
      </c>
      <c r="D220" s="305">
        <f>'VO2 Raw '!D220*'VO2-mouse '!D$61/1000</f>
        <v>64.4465</v>
      </c>
      <c r="E220" s="305">
        <f>'VO2 Raw '!E220*'VO2-mouse '!E$61/1000</f>
        <v>82.512</v>
      </c>
      <c r="F220" s="305">
        <f>'VO2 Raw '!F220*'VO2-mouse '!F$61/1000</f>
        <v>92.796000000000006</v>
      </c>
      <c r="G220" s="305">
        <f>'VO2 Raw '!G220*'VO2-mouse '!G$61/1000</f>
        <v>74.8904</v>
      </c>
      <c r="H220" s="305">
        <f>'VO2 Raw '!H220*'VO2-mouse '!H$61/1000</f>
        <v>72.203599999999994</v>
      </c>
      <c r="I220" s="305">
        <f>'VO2 Raw '!I220*'VO2-mouse '!I$61/1000</f>
        <v>64.445999999999998</v>
      </c>
      <c r="J220" s="305">
        <f>'VO2 Raw '!J220*'VO2-mouse '!J$61/1000</f>
        <v>65.617999999999995</v>
      </c>
      <c r="K220" s="306">
        <f>'VO2 Raw '!K220*'VO2-mouse '!K$61/1000</f>
        <v>58.509</v>
      </c>
      <c r="L220" s="107"/>
      <c r="M220" s="160"/>
      <c r="N220" s="160"/>
      <c r="O220" s="160"/>
      <c r="P220" s="160"/>
      <c r="Q220" s="160"/>
      <c r="R220" s="160"/>
      <c r="S220" s="160"/>
      <c r="T220" s="160"/>
      <c r="U220" s="232">
        <f t="shared" ref="U220" si="368">STDEV(L219:T219)/SQRT(COUNT(L219:T219))</f>
        <v>2.6862374350452587</v>
      </c>
      <c r="V220" s="302"/>
      <c r="W220" s="303"/>
      <c r="X220" s="303"/>
      <c r="Y220" s="303"/>
      <c r="Z220" s="303"/>
      <c r="AA220" s="303"/>
      <c r="AB220" s="303"/>
      <c r="AC220" s="303"/>
      <c r="AD220" s="303"/>
      <c r="AE220" s="303"/>
      <c r="AF220" s="303"/>
      <c r="AG220" s="92"/>
      <c r="AH220" s="92"/>
      <c r="AI220" s="92"/>
      <c r="AJ220" s="92"/>
      <c r="AK220" s="92"/>
      <c r="AL220" s="92"/>
      <c r="AM220" s="92"/>
      <c r="AN220" s="92"/>
      <c r="AO220" s="92"/>
      <c r="AP220" s="92"/>
      <c r="AQ220" s="92"/>
      <c r="AR220" s="231"/>
    </row>
    <row r="221" spans="1:44">
      <c r="A221" s="233">
        <v>43725</v>
      </c>
      <c r="B221" s="234">
        <v>1.90446759259259</v>
      </c>
      <c r="C221" s="304">
        <f>'VO2 Raw '!C221*'VO2-mouse '!C$61/1000</f>
        <v>82.140100000000004</v>
      </c>
      <c r="D221" s="305">
        <f>'VO2 Raw '!D221*'VO2-mouse '!D$61/1000</f>
        <v>71.552999999999997</v>
      </c>
      <c r="E221" s="305">
        <f>'VO2 Raw '!E221*'VO2-mouse '!E$61/1000</f>
        <v>60.075000000000003</v>
      </c>
      <c r="F221" s="305">
        <f>'VO2 Raw '!F221*'VO2-mouse '!F$61/1000</f>
        <v>93.191999999999993</v>
      </c>
      <c r="G221" s="305">
        <f>'VO2 Raw '!G221*'VO2-mouse '!G$61/1000</f>
        <v>76.372399999999999</v>
      </c>
      <c r="H221" s="305">
        <f>'VO2 Raw '!H221*'VO2-mouse '!H$61/1000</f>
        <v>60.840199999999996</v>
      </c>
      <c r="I221" s="305">
        <f>'VO2 Raw '!I221*'VO2-mouse '!I$61/1000</f>
        <v>82.662000000000006</v>
      </c>
      <c r="J221" s="305">
        <f>'VO2 Raw '!J221*'VO2-mouse '!J$61/1000</f>
        <v>85.346999999999994</v>
      </c>
      <c r="K221" s="306">
        <f>'VO2 Raw '!K221*'VO2-mouse '!K$61/1000</f>
        <v>64.832700000000003</v>
      </c>
      <c r="L221" s="107"/>
      <c r="M221" s="160"/>
      <c r="N221" s="160"/>
      <c r="O221" s="160"/>
      <c r="P221" s="160"/>
      <c r="Q221" s="160"/>
      <c r="R221" s="160"/>
      <c r="S221" s="160"/>
      <c r="T221" s="160"/>
      <c r="U221" s="232"/>
      <c r="V221" s="302"/>
      <c r="W221" s="303"/>
      <c r="X221" s="303"/>
      <c r="Y221" s="303"/>
      <c r="Z221" s="303"/>
      <c r="AA221" s="303"/>
      <c r="AB221" s="303"/>
      <c r="AC221" s="303"/>
      <c r="AD221" s="303"/>
      <c r="AE221" s="303"/>
      <c r="AF221" s="303"/>
      <c r="AG221" s="92"/>
      <c r="AH221" s="92"/>
      <c r="AI221" s="92"/>
      <c r="AJ221" s="92"/>
      <c r="AK221" s="92"/>
      <c r="AL221" s="92"/>
      <c r="AM221" s="92"/>
      <c r="AN221" s="92"/>
      <c r="AO221" s="92"/>
      <c r="AP221" s="92"/>
      <c r="AQ221" s="92"/>
      <c r="AR221" s="231"/>
    </row>
    <row r="222" spans="1:44">
      <c r="A222" s="233">
        <v>43725</v>
      </c>
      <c r="B222" s="234">
        <v>1.91835648148148</v>
      </c>
      <c r="C222" s="304">
        <f>'VO2 Raw '!C222*'VO2-mouse '!C$61/1000</f>
        <v>66.855699999999999</v>
      </c>
      <c r="D222" s="305">
        <f>'VO2 Raw '!D222*'VO2-mouse '!D$61/1000</f>
        <v>70.851500000000001</v>
      </c>
      <c r="E222" s="305">
        <f>'VO2 Raw '!E222*'VO2-mouse '!E$61/1000</f>
        <v>67.176000000000002</v>
      </c>
      <c r="F222" s="305">
        <f>'VO2 Raw '!F222*'VO2-mouse '!F$61/1000</f>
        <v>84.031199999999998</v>
      </c>
      <c r="G222" s="305">
        <f>'VO2 Raw '!G222*'VO2-mouse '!G$61/1000</f>
        <v>64.837500000000006</v>
      </c>
      <c r="H222" s="305">
        <f>'VO2 Raw '!H222*'VO2-mouse '!H$61/1000</f>
        <v>77.211199999999991</v>
      </c>
      <c r="I222" s="305">
        <f>'VO2 Raw '!I222*'VO2-mouse '!I$61/1000</f>
        <v>71.3</v>
      </c>
      <c r="J222" s="305">
        <f>'VO2 Raw '!J222*'VO2-mouse '!J$61/1000</f>
        <v>90.230199999999996</v>
      </c>
      <c r="K222" s="306">
        <f>'VO2 Raw '!K222*'VO2-mouse '!K$61/1000</f>
        <v>65.187299999999993</v>
      </c>
      <c r="L222" s="107">
        <f t="shared" ref="L222:P222" si="369">AVERAGE(C222:C224)</f>
        <v>65.482633333333339</v>
      </c>
      <c r="M222" s="160">
        <f t="shared" si="369"/>
        <v>60.125666666666667</v>
      </c>
      <c r="N222" s="160">
        <f t="shared" si="369"/>
        <v>72.405000000000001</v>
      </c>
      <c r="O222" s="160">
        <f t="shared" si="369"/>
        <v>94.714399999999998</v>
      </c>
      <c r="P222" s="160">
        <f t="shared" si="369"/>
        <v>71.498266666666666</v>
      </c>
      <c r="Q222" s="160">
        <f t="shared" ref="Q222" si="370">AVERAGE(H222:H224)</f>
        <v>72.396199999999979</v>
      </c>
      <c r="R222" s="160">
        <f t="shared" ref="R222" si="371">AVERAGE(I222:I224)</f>
        <v>79.234999999999999</v>
      </c>
      <c r="S222" s="160">
        <f t="shared" ref="S222" si="372">AVERAGE(J222:J224)</f>
        <v>83.377733333333325</v>
      </c>
      <c r="T222" s="160">
        <f t="shared" ref="T222" si="373">AVERAGE(K222:K224)</f>
        <v>73.888133333333329</v>
      </c>
      <c r="U222" s="232">
        <f t="shared" ref="U222" si="374">AVERAGE(L222:T222)</f>
        <v>74.791448148148163</v>
      </c>
      <c r="V222" s="302"/>
      <c r="W222" s="303"/>
      <c r="X222" s="303"/>
      <c r="Y222" s="303"/>
      <c r="Z222" s="303"/>
      <c r="AA222" s="303"/>
      <c r="AB222" s="303"/>
      <c r="AC222" s="303"/>
      <c r="AD222" s="303"/>
      <c r="AE222" s="303"/>
      <c r="AF222" s="303"/>
      <c r="AG222" s="92"/>
      <c r="AH222" s="92"/>
      <c r="AI222" s="92"/>
      <c r="AJ222" s="92"/>
      <c r="AK222" s="92"/>
      <c r="AL222" s="92"/>
      <c r="AM222" s="92"/>
      <c r="AN222" s="92"/>
      <c r="AO222" s="92"/>
      <c r="AP222" s="92"/>
      <c r="AQ222" s="92"/>
      <c r="AR222" s="231"/>
    </row>
    <row r="223" spans="1:44">
      <c r="A223" s="233">
        <v>43725</v>
      </c>
      <c r="B223" s="234">
        <v>1.9322453703703699</v>
      </c>
      <c r="C223" s="304">
        <f>'VO2 Raw '!C223*'VO2-mouse '!C$61/1000</f>
        <v>68.346199999999996</v>
      </c>
      <c r="D223" s="305">
        <f>'VO2 Raw '!D223*'VO2-mouse '!D$61/1000</f>
        <v>51.941499999999998</v>
      </c>
      <c r="E223" s="305">
        <f>'VO2 Raw '!E223*'VO2-mouse '!E$61/1000</f>
        <v>90.45</v>
      </c>
      <c r="F223" s="305">
        <f>'VO2 Raw '!F223*'VO2-mouse '!F$61/1000</f>
        <v>102.56399999999999</v>
      </c>
      <c r="G223" s="305">
        <f>'VO2 Raw '!G223*'VO2-mouse '!G$61/1000</f>
        <v>59.749299999999998</v>
      </c>
      <c r="H223" s="305">
        <f>'VO2 Raw '!H223*'VO2-mouse '!H$61/1000</f>
        <v>79.436799999999991</v>
      </c>
      <c r="I223" s="305">
        <f>'VO2 Raw '!I223*'VO2-mouse '!I$61/1000</f>
        <v>92.275999999999996</v>
      </c>
      <c r="J223" s="305">
        <f>'VO2 Raw '!J223*'VO2-mouse '!J$61/1000</f>
        <v>70.4358</v>
      </c>
      <c r="K223" s="306">
        <f>'VO2 Raw '!K223*'VO2-mouse '!K$61/1000</f>
        <v>62.330799999999996</v>
      </c>
      <c r="L223" s="107"/>
      <c r="M223" s="160"/>
      <c r="N223" s="160"/>
      <c r="O223" s="160"/>
      <c r="P223" s="160"/>
      <c r="Q223" s="160"/>
      <c r="R223" s="160"/>
      <c r="S223" s="160"/>
      <c r="T223" s="160"/>
      <c r="U223" s="232">
        <f t="shared" ref="U223" si="375">STDEV(L222:T222)/SQRT(COUNT(L222:T222))</f>
        <v>3.3649046687242072</v>
      </c>
      <c r="V223" s="302"/>
      <c r="W223" s="303"/>
      <c r="X223" s="303"/>
      <c r="Y223" s="303"/>
      <c r="Z223" s="303"/>
      <c r="AA223" s="303"/>
      <c r="AB223" s="303"/>
      <c r="AC223" s="303"/>
      <c r="AD223" s="303"/>
      <c r="AE223" s="303"/>
      <c r="AF223" s="303"/>
      <c r="AG223" s="92"/>
      <c r="AH223" s="92"/>
      <c r="AI223" s="92"/>
      <c r="AJ223" s="92"/>
      <c r="AK223" s="92"/>
      <c r="AL223" s="92"/>
      <c r="AM223" s="92"/>
      <c r="AN223" s="92"/>
      <c r="AO223" s="92"/>
      <c r="AP223" s="92"/>
      <c r="AQ223" s="92"/>
      <c r="AR223" s="231"/>
    </row>
    <row r="224" spans="1:44">
      <c r="A224" s="233">
        <v>43725</v>
      </c>
      <c r="B224" s="234">
        <v>1.9461342592592601</v>
      </c>
      <c r="C224" s="304">
        <f>'VO2 Raw '!C224*'VO2-mouse '!C$61/1000</f>
        <v>61.246000000000002</v>
      </c>
      <c r="D224" s="305">
        <f>'VO2 Raw '!D224*'VO2-mouse '!D$61/1000</f>
        <v>57.584000000000003</v>
      </c>
      <c r="E224" s="305">
        <f>'VO2 Raw '!E224*'VO2-mouse '!E$61/1000</f>
        <v>59.588999999999999</v>
      </c>
      <c r="F224" s="305">
        <f>'VO2 Raw '!F224*'VO2-mouse '!F$61/1000</f>
        <v>97.548000000000002</v>
      </c>
      <c r="G224" s="305">
        <f>'VO2 Raw '!G224*'VO2-mouse '!G$61/1000</f>
        <v>89.908000000000001</v>
      </c>
      <c r="H224" s="305">
        <f>'VO2 Raw '!H224*'VO2-mouse '!H$61/1000</f>
        <v>60.540599999999998</v>
      </c>
      <c r="I224" s="305">
        <f>'VO2 Raw '!I224*'VO2-mouse '!I$61/1000</f>
        <v>74.129000000000005</v>
      </c>
      <c r="J224" s="305">
        <f>'VO2 Raw '!J224*'VO2-mouse '!J$61/1000</f>
        <v>89.467199999999991</v>
      </c>
      <c r="K224" s="306">
        <f>'VO2 Raw '!K224*'VO2-mouse '!K$61/1000</f>
        <v>94.146299999999997</v>
      </c>
      <c r="L224" s="107"/>
      <c r="M224" s="160"/>
      <c r="N224" s="160"/>
      <c r="O224" s="160"/>
      <c r="P224" s="160"/>
      <c r="Q224" s="160"/>
      <c r="R224" s="160"/>
      <c r="S224" s="160"/>
      <c r="T224" s="160"/>
      <c r="U224" s="232"/>
      <c r="V224" s="302"/>
      <c r="W224" s="303"/>
      <c r="X224" s="303"/>
      <c r="Y224" s="303"/>
      <c r="Z224" s="303"/>
      <c r="AA224" s="303"/>
      <c r="AB224" s="303"/>
      <c r="AC224" s="303"/>
      <c r="AD224" s="303"/>
      <c r="AE224" s="303"/>
      <c r="AF224" s="303"/>
      <c r="AG224" s="92"/>
      <c r="AH224" s="92"/>
      <c r="AI224" s="92"/>
      <c r="AJ224" s="92"/>
      <c r="AK224" s="92"/>
      <c r="AL224" s="92"/>
      <c r="AM224" s="92"/>
      <c r="AN224" s="92"/>
      <c r="AO224" s="92"/>
      <c r="AP224" s="92"/>
      <c r="AQ224" s="92"/>
      <c r="AR224" s="231"/>
    </row>
    <row r="225" spans="1:44">
      <c r="A225" s="233">
        <v>43725</v>
      </c>
      <c r="B225" s="234">
        <v>1.96002314814815</v>
      </c>
      <c r="C225" s="304">
        <f>'VO2 Raw '!C225*'VO2-mouse '!C$61/1000</f>
        <v>91.679299999999998</v>
      </c>
      <c r="D225" s="305">
        <f>'VO2 Raw '!D225*'VO2-mouse '!D$61/1000</f>
        <v>98.423500000000004</v>
      </c>
      <c r="E225" s="305">
        <f>'VO2 Raw '!E225*'VO2-mouse '!E$61/1000</f>
        <v>65.34</v>
      </c>
      <c r="F225" s="305">
        <f>'VO2 Raw '!F225*'VO2-mouse '!F$61/1000</f>
        <v>73.814399999999992</v>
      </c>
      <c r="G225" s="305">
        <f>'VO2 Raw '!G225*'VO2-mouse '!G$61/1000</f>
        <v>72.593299999999999</v>
      </c>
      <c r="H225" s="305">
        <f>'VO2 Raw '!H225*'VO2-mouse '!H$61/1000</f>
        <v>56.110799999999998</v>
      </c>
      <c r="I225" s="305">
        <f>'VO2 Raw '!I225*'VO2-mouse '!I$61/1000</f>
        <v>98.531999999999996</v>
      </c>
      <c r="J225" s="305">
        <f>'VO2 Raw '!J225*'VO2-mouse '!J$61/1000</f>
        <v>72.1798</v>
      </c>
      <c r="K225" s="306">
        <f>'VO2 Raw '!K225*'VO2-mouse '!K$61/1000</f>
        <v>66.526899999999998</v>
      </c>
      <c r="L225" s="107">
        <f t="shared" ref="L225:P225" si="376">AVERAGE(C225:C227)</f>
        <v>85.32886666666667</v>
      </c>
      <c r="M225" s="160">
        <f t="shared" si="376"/>
        <v>88.907500000000013</v>
      </c>
      <c r="N225" s="160">
        <f t="shared" si="376"/>
        <v>69.021000000000001</v>
      </c>
      <c r="O225" s="160">
        <f t="shared" si="376"/>
        <v>81.267999999999986</v>
      </c>
      <c r="P225" s="160">
        <f t="shared" si="376"/>
        <v>81.271233333333328</v>
      </c>
      <c r="Q225" s="160">
        <f t="shared" ref="Q225" si="377">AVERAGE(H225:H227)</f>
        <v>66.183066666666662</v>
      </c>
      <c r="R225" s="160">
        <f t="shared" ref="R225" si="378">AVERAGE(I225:I227)</f>
        <v>77.655666666666662</v>
      </c>
      <c r="S225" s="160">
        <f t="shared" ref="S225" si="379">AVERAGE(J225:J227)</f>
        <v>78.138466666666673</v>
      </c>
      <c r="T225" s="160">
        <f t="shared" ref="T225" si="380">AVERAGE(K225:K227)</f>
        <v>74.787766666666656</v>
      </c>
      <c r="U225" s="232">
        <f t="shared" ref="U225" si="381">AVERAGE(L225:T225)</f>
        <v>78.062396296296299</v>
      </c>
      <c r="V225" s="302"/>
      <c r="W225" s="303"/>
      <c r="X225" s="303"/>
      <c r="Y225" s="303"/>
      <c r="Z225" s="303"/>
      <c r="AA225" s="303"/>
      <c r="AB225" s="303"/>
      <c r="AC225" s="303"/>
      <c r="AD225" s="303"/>
      <c r="AE225" s="303"/>
      <c r="AF225" s="303"/>
      <c r="AG225" s="92"/>
      <c r="AH225" s="92"/>
      <c r="AI225" s="92"/>
      <c r="AJ225" s="92"/>
      <c r="AK225" s="92"/>
      <c r="AL225" s="92"/>
      <c r="AM225" s="92"/>
      <c r="AN225" s="92"/>
      <c r="AO225" s="92"/>
      <c r="AP225" s="92"/>
      <c r="AQ225" s="92"/>
      <c r="AR225" s="231"/>
    </row>
    <row r="226" spans="1:44">
      <c r="A226" s="233">
        <v>43725</v>
      </c>
      <c r="B226" s="234">
        <v>1.97391203703703</v>
      </c>
      <c r="C226" s="304">
        <f>'VO2 Raw '!C226*'VO2-mouse '!C$61/1000</f>
        <v>69.132100000000008</v>
      </c>
      <c r="D226" s="305">
        <f>'VO2 Raw '!D226*'VO2-mouse '!D$61/1000</f>
        <v>71.614000000000004</v>
      </c>
      <c r="E226" s="305">
        <f>'VO2 Raw '!E226*'VO2-mouse '!E$61/1000</f>
        <v>51.137999999999998</v>
      </c>
      <c r="F226" s="305">
        <f>'VO2 Raw '!F226*'VO2-mouse '!F$61/1000</f>
        <v>94.2744</v>
      </c>
      <c r="G226" s="305">
        <f>'VO2 Raw '!G226*'VO2-mouse '!G$61/1000</f>
        <v>98.651800000000009</v>
      </c>
      <c r="H226" s="305">
        <f>'VO2 Raw '!H226*'VO2-mouse '!H$61/1000</f>
        <v>59.235199999999999</v>
      </c>
      <c r="I226" s="305">
        <f>'VO2 Raw '!I226*'VO2-mouse '!I$61/1000</f>
        <v>70.540999999999997</v>
      </c>
      <c r="J226" s="305">
        <f>'VO2 Raw '!J226*'VO2-mouse '!J$61/1000</f>
        <v>90.055800000000005</v>
      </c>
      <c r="K226" s="306">
        <f>'VO2 Raw '!K226*'VO2-mouse '!K$61/1000</f>
        <v>66.408699999999996</v>
      </c>
      <c r="L226" s="107"/>
      <c r="M226" s="160"/>
      <c r="N226" s="160"/>
      <c r="O226" s="160"/>
      <c r="P226" s="160"/>
      <c r="Q226" s="160"/>
      <c r="R226" s="160"/>
      <c r="S226" s="160"/>
      <c r="T226" s="160"/>
      <c r="U226" s="232">
        <f t="shared" ref="U226" si="382">STDEV(L225:T225)/SQRT(COUNT(L225:T225))</f>
        <v>2.4288489802648239</v>
      </c>
      <c r="V226" s="302"/>
      <c r="W226" s="303"/>
      <c r="X226" s="303"/>
      <c r="Y226" s="303"/>
      <c r="Z226" s="303"/>
      <c r="AA226" s="303"/>
      <c r="AB226" s="303"/>
      <c r="AC226" s="303"/>
      <c r="AD226" s="303"/>
      <c r="AE226" s="303"/>
      <c r="AF226" s="303"/>
      <c r="AG226" s="92"/>
      <c r="AH226" s="92"/>
      <c r="AI226" s="92"/>
      <c r="AJ226" s="92"/>
      <c r="AK226" s="92"/>
      <c r="AL226" s="92"/>
      <c r="AM226" s="92"/>
      <c r="AN226" s="92"/>
      <c r="AO226" s="92"/>
      <c r="AP226" s="92"/>
      <c r="AQ226" s="92"/>
      <c r="AR226" s="231"/>
    </row>
    <row r="227" spans="1:44">
      <c r="A227" s="233">
        <v>43725</v>
      </c>
      <c r="B227" s="234">
        <v>1.9878009259259199</v>
      </c>
      <c r="C227" s="304">
        <f>'VO2 Raw '!C227*'VO2-mouse '!C$61/1000</f>
        <v>95.175200000000018</v>
      </c>
      <c r="D227" s="305">
        <f>'VO2 Raw '!D227*'VO2-mouse '!D$61/1000</f>
        <v>96.685000000000002</v>
      </c>
      <c r="E227" s="305">
        <f>'VO2 Raw '!E227*'VO2-mouse '!E$61/1000</f>
        <v>90.584999999999994</v>
      </c>
      <c r="F227" s="305">
        <f>'VO2 Raw '!F227*'VO2-mouse '!F$61/1000</f>
        <v>75.715199999999996</v>
      </c>
      <c r="G227" s="305">
        <f>'VO2 Raw '!G227*'VO2-mouse '!G$61/1000</f>
        <v>72.568599999999989</v>
      </c>
      <c r="H227" s="305">
        <f>'VO2 Raw '!H227*'VO2-mouse '!H$61/1000</f>
        <v>83.203199999999995</v>
      </c>
      <c r="I227" s="305">
        <f>'VO2 Raw '!I227*'VO2-mouse '!I$61/1000</f>
        <v>63.893999999999998</v>
      </c>
      <c r="J227" s="305">
        <f>'VO2 Raw '!J227*'VO2-mouse '!J$61/1000</f>
        <v>72.1798</v>
      </c>
      <c r="K227" s="306">
        <f>'VO2 Raw '!K227*'VO2-mouse '!K$61/1000</f>
        <v>91.427700000000002</v>
      </c>
      <c r="L227" s="107"/>
      <c r="M227" s="160"/>
      <c r="N227" s="160"/>
      <c r="O227" s="160"/>
      <c r="P227" s="160"/>
      <c r="Q227" s="160"/>
      <c r="R227" s="160"/>
      <c r="S227" s="160"/>
      <c r="T227" s="160"/>
      <c r="U227" s="232"/>
      <c r="V227" s="302"/>
      <c r="W227" s="303"/>
      <c r="X227" s="303"/>
      <c r="Y227" s="303"/>
      <c r="Z227" s="303"/>
      <c r="AA227" s="303"/>
      <c r="AB227" s="303"/>
      <c r="AC227" s="303"/>
      <c r="AD227" s="303"/>
      <c r="AE227" s="303"/>
      <c r="AF227" s="303"/>
      <c r="AG227" s="92"/>
      <c r="AH227" s="92"/>
      <c r="AI227" s="92"/>
      <c r="AJ227" s="92"/>
      <c r="AK227" s="92"/>
      <c r="AL227" s="92"/>
      <c r="AM227" s="92"/>
      <c r="AN227" s="92"/>
      <c r="AO227" s="92"/>
      <c r="AP227" s="92"/>
      <c r="AQ227" s="92"/>
      <c r="AR227" s="231"/>
    </row>
    <row r="228" spans="1:44">
      <c r="A228" s="233">
        <v>43726</v>
      </c>
      <c r="B228" s="234">
        <v>2.001689814814815</v>
      </c>
      <c r="C228" s="304">
        <f>'VO2 Raw '!C228*'VO2-mouse '!C$61/1000</f>
        <v>94.822900000000004</v>
      </c>
      <c r="D228" s="305">
        <f>'VO2 Raw '!D228*'VO2-mouse '!D$61/1000</f>
        <v>60.939</v>
      </c>
      <c r="E228" s="305">
        <f>'VO2 Raw '!E228*'VO2-mouse '!E$61/1000</f>
        <v>94.122</v>
      </c>
      <c r="F228" s="305">
        <f>'VO2 Raw '!F228*'VO2-mouse '!F$61/1000</f>
        <v>73.629599999999996</v>
      </c>
      <c r="G228" s="305">
        <f>'VO2 Raw '!G228*'VO2-mouse '!G$61/1000</f>
        <v>54.290599999999998</v>
      </c>
      <c r="H228" s="305">
        <f>'VO2 Raw '!H228*'VO2-mouse '!H$61/1000</f>
        <v>82.646799999999985</v>
      </c>
      <c r="I228" s="305">
        <f>'VO2 Raw '!I228*'VO2-mouse '!I$61/1000</f>
        <v>60.765999999999998</v>
      </c>
      <c r="J228" s="305">
        <f>'VO2 Raw '!J228*'VO2-mouse '!J$61/1000</f>
        <v>71.896400000000014</v>
      </c>
      <c r="K228" s="306">
        <f>'VO2 Raw '!K228*'VO2-mouse '!K$61/1000</f>
        <v>68.555999999999997</v>
      </c>
      <c r="L228" s="107">
        <f t="shared" ref="L228:P228" si="383">AVERAGE(C228:C230)</f>
        <v>85.563733333333332</v>
      </c>
      <c r="M228" s="160">
        <f t="shared" si="383"/>
        <v>64.233000000000004</v>
      </c>
      <c r="N228" s="160">
        <f t="shared" si="383"/>
        <v>72.665999999999997</v>
      </c>
      <c r="O228" s="160">
        <f t="shared" si="383"/>
        <v>78.883200000000002</v>
      </c>
      <c r="P228" s="160">
        <f t="shared" si="383"/>
        <v>69.53873333333334</v>
      </c>
      <c r="Q228" s="160">
        <f t="shared" ref="Q228" si="384">AVERAGE(H228:H230)</f>
        <v>67.859399999999994</v>
      </c>
      <c r="R228" s="160">
        <f t="shared" ref="R228" si="385">AVERAGE(I228:I230)</f>
        <v>68.938666666666663</v>
      </c>
      <c r="S228" s="160">
        <f t="shared" ref="S228" si="386">AVERAGE(J228:J230)</f>
        <v>73.320666666666668</v>
      </c>
      <c r="T228" s="160">
        <f t="shared" ref="T228" si="387">AVERAGE(K228:K230)</f>
        <v>78.254966666666675</v>
      </c>
      <c r="U228" s="232">
        <f t="shared" ref="U228" si="388">AVERAGE(L228:T228)</f>
        <v>73.250929629629638</v>
      </c>
      <c r="V228" s="302"/>
      <c r="W228" s="303"/>
      <c r="X228" s="303"/>
      <c r="Y228" s="303"/>
      <c r="Z228" s="303"/>
      <c r="AA228" s="303"/>
      <c r="AB228" s="303"/>
      <c r="AC228" s="303"/>
      <c r="AD228" s="303"/>
      <c r="AE228" s="303"/>
      <c r="AF228" s="303"/>
      <c r="AG228" s="92"/>
      <c r="AH228" s="92"/>
      <c r="AI228" s="92"/>
      <c r="AJ228" s="92"/>
      <c r="AK228" s="92"/>
      <c r="AL228" s="92"/>
      <c r="AM228" s="92"/>
      <c r="AN228" s="92"/>
      <c r="AO228" s="92"/>
      <c r="AP228" s="92"/>
      <c r="AQ228" s="92"/>
      <c r="AR228" s="231"/>
    </row>
    <row r="229" spans="1:44">
      <c r="A229" s="233">
        <v>43726</v>
      </c>
      <c r="B229" s="234">
        <v>2.0155787037036998</v>
      </c>
      <c r="C229" s="304">
        <f>'VO2 Raw '!C229*'VO2-mouse '!C$61/1000</f>
        <v>91.977400000000003</v>
      </c>
      <c r="D229" s="305">
        <f>'VO2 Raw '!D229*'VO2-mouse '!D$61/1000</f>
        <v>78.110500000000002</v>
      </c>
      <c r="E229" s="305">
        <f>'VO2 Raw '!E229*'VO2-mouse '!E$61/1000</f>
        <v>69.498000000000005</v>
      </c>
      <c r="F229" s="305">
        <f>'VO2 Raw '!F229*'VO2-mouse '!F$61/1000</f>
        <v>79.041599999999988</v>
      </c>
      <c r="G229" s="305">
        <f>'VO2 Raw '!G229*'VO2-mouse '!G$61/1000</f>
        <v>89.809200000000004</v>
      </c>
      <c r="H229" s="305">
        <f>'VO2 Raw '!H229*'VO2-mouse '!H$61/1000</f>
        <v>60.069799999999994</v>
      </c>
      <c r="I229" s="305">
        <f>'VO2 Raw '!I229*'VO2-mouse '!I$61/1000</f>
        <v>59.57</v>
      </c>
      <c r="J229" s="305">
        <f>'VO2 Raw '!J229*'VO2-mouse '!J$61/1000</f>
        <v>56.178599999999996</v>
      </c>
      <c r="K229" s="306">
        <f>'VO2 Raw '!K229*'VO2-mouse '!K$61/1000</f>
        <v>79.706199999999995</v>
      </c>
      <c r="L229" s="107"/>
      <c r="M229" s="160"/>
      <c r="N229" s="160"/>
      <c r="O229" s="160"/>
      <c r="P229" s="160"/>
      <c r="Q229" s="160"/>
      <c r="R229" s="160"/>
      <c r="S229" s="160"/>
      <c r="T229" s="160"/>
      <c r="U229" s="232">
        <f t="shared" ref="U229" si="389">STDEV(L228:T228)/SQRT(COUNT(L228:T228))</f>
        <v>2.2094577543703005</v>
      </c>
      <c r="V229" s="302"/>
      <c r="W229" s="303"/>
      <c r="X229" s="303"/>
      <c r="Y229" s="303"/>
      <c r="Z229" s="303"/>
      <c r="AA229" s="303"/>
      <c r="AB229" s="303"/>
      <c r="AC229" s="303"/>
      <c r="AD229" s="303"/>
      <c r="AE229" s="303"/>
      <c r="AF229" s="303"/>
      <c r="AG229" s="92"/>
      <c r="AH229" s="92"/>
      <c r="AI229" s="92"/>
      <c r="AJ229" s="92"/>
      <c r="AK229" s="92"/>
      <c r="AL229" s="92"/>
      <c r="AM229" s="92"/>
      <c r="AN229" s="92"/>
      <c r="AO229" s="92"/>
      <c r="AP229" s="92"/>
      <c r="AQ229" s="92"/>
      <c r="AR229" s="231"/>
    </row>
    <row r="230" spans="1:44">
      <c r="A230" s="233">
        <v>43726</v>
      </c>
      <c r="B230" s="234">
        <v>2.02946759259259</v>
      </c>
      <c r="C230" s="304">
        <f>'VO2 Raw '!C230*'VO2-mouse '!C$61/1000</f>
        <v>69.890900000000002</v>
      </c>
      <c r="D230" s="305">
        <f>'VO2 Raw '!D230*'VO2-mouse '!D$61/1000</f>
        <v>53.649500000000003</v>
      </c>
      <c r="E230" s="305">
        <f>'VO2 Raw '!E230*'VO2-mouse '!E$61/1000</f>
        <v>54.378</v>
      </c>
      <c r="F230" s="305">
        <f>'VO2 Raw '!F230*'VO2-mouse '!F$61/1000</f>
        <v>83.978399999999993</v>
      </c>
      <c r="G230" s="305">
        <f>'VO2 Raw '!G230*'VO2-mouse '!G$61/1000</f>
        <v>64.516400000000004</v>
      </c>
      <c r="H230" s="305">
        <f>'VO2 Raw '!H230*'VO2-mouse '!H$61/1000</f>
        <v>60.861599999999996</v>
      </c>
      <c r="I230" s="305">
        <f>'VO2 Raw '!I230*'VO2-mouse '!I$61/1000</f>
        <v>86.48</v>
      </c>
      <c r="J230" s="305">
        <f>'VO2 Raw '!J230*'VO2-mouse '!J$61/1000</f>
        <v>91.887</v>
      </c>
      <c r="K230" s="306">
        <f>'VO2 Raw '!K230*'VO2-mouse '!K$61/1000</f>
        <v>86.50269999999999</v>
      </c>
      <c r="L230" s="107"/>
      <c r="M230" s="160"/>
      <c r="N230" s="160"/>
      <c r="O230" s="160"/>
      <c r="P230" s="160"/>
      <c r="Q230" s="160"/>
      <c r="R230" s="160"/>
      <c r="S230" s="160"/>
      <c r="T230" s="160"/>
      <c r="U230" s="232"/>
      <c r="V230" s="302"/>
      <c r="W230" s="303"/>
      <c r="X230" s="303"/>
      <c r="Y230" s="303"/>
      <c r="Z230" s="303"/>
      <c r="AA230" s="303"/>
      <c r="AB230" s="303"/>
      <c r="AC230" s="303"/>
      <c r="AD230" s="303"/>
      <c r="AE230" s="303"/>
      <c r="AF230" s="303"/>
      <c r="AG230" s="92"/>
      <c r="AH230" s="92"/>
      <c r="AI230" s="92"/>
      <c r="AJ230" s="92"/>
      <c r="AK230" s="92"/>
      <c r="AL230" s="92"/>
      <c r="AM230" s="92"/>
      <c r="AN230" s="92"/>
      <c r="AO230" s="92"/>
      <c r="AP230" s="92"/>
      <c r="AQ230" s="92"/>
      <c r="AR230" s="231"/>
    </row>
    <row r="231" spans="1:44">
      <c r="A231" s="233">
        <v>43726</v>
      </c>
      <c r="B231" s="234">
        <v>2.0433564814814802</v>
      </c>
      <c r="C231" s="304">
        <f>'VO2 Raw '!C231*'VO2-mouse '!C$61/1000</f>
        <v>62.058999999999997</v>
      </c>
      <c r="D231" s="305">
        <f>'VO2 Raw '!D231*'VO2-mouse '!D$61/1000</f>
        <v>78.903499999999994</v>
      </c>
      <c r="E231" s="305">
        <f>'VO2 Raw '!E231*'VO2-mouse '!E$61/1000</f>
        <v>84.861000000000004</v>
      </c>
      <c r="F231" s="305">
        <f>'VO2 Raw '!F231*'VO2-mouse '!F$61/1000</f>
        <v>103.752</v>
      </c>
      <c r="G231" s="305">
        <f>'VO2 Raw '!G231*'VO2-mouse '!G$61/1000</f>
        <v>53.870699999999999</v>
      </c>
      <c r="H231" s="305">
        <f>'VO2 Raw '!H231*'VO2-mouse '!H$61/1000</f>
        <v>61.803199999999997</v>
      </c>
      <c r="I231" s="305">
        <f>'VO2 Raw '!I231*'VO2-mouse '!I$61/1000</f>
        <v>79.281000000000006</v>
      </c>
      <c r="J231" s="305">
        <f>'VO2 Raw '!J231*'VO2-mouse '!J$61/1000</f>
        <v>72.049000000000007</v>
      </c>
      <c r="K231" s="306">
        <f>'VO2 Raw '!K231*'VO2-mouse '!K$61/1000</f>
        <v>57.9377</v>
      </c>
      <c r="L231" s="107">
        <f t="shared" ref="L231:P231" si="390">AVERAGE(C231:C233)</f>
        <v>70.423866666666683</v>
      </c>
      <c r="M231" s="160">
        <f t="shared" si="390"/>
        <v>85.674500000000009</v>
      </c>
      <c r="N231" s="160">
        <f t="shared" si="390"/>
        <v>85.004999999999995</v>
      </c>
      <c r="O231" s="160">
        <f t="shared" si="390"/>
        <v>90.551999999999978</v>
      </c>
      <c r="P231" s="160">
        <f t="shared" si="390"/>
        <v>77.689733333333322</v>
      </c>
      <c r="Q231" s="160">
        <f t="shared" ref="Q231" si="391">AVERAGE(H231:H233)</f>
        <v>66.953466666666657</v>
      </c>
      <c r="R231" s="160">
        <f t="shared" ref="R231" si="392">AVERAGE(I231:I233)</f>
        <v>85.881999999999991</v>
      </c>
      <c r="S231" s="160">
        <f t="shared" ref="S231" si="393">AVERAGE(J231:J233)</f>
        <v>77.920466666666684</v>
      </c>
      <c r="T231" s="160">
        <f t="shared" ref="T231" si="394">AVERAGE(K231:K233)</f>
        <v>61.056866666666657</v>
      </c>
      <c r="U231" s="232">
        <f t="shared" ref="U231" si="395">AVERAGE(L231:T231)</f>
        <v>77.906433333333339</v>
      </c>
      <c r="V231" s="302"/>
      <c r="W231" s="303"/>
      <c r="X231" s="303"/>
      <c r="Y231" s="303"/>
      <c r="Z231" s="303"/>
      <c r="AA231" s="303"/>
      <c r="AB231" s="303"/>
      <c r="AC231" s="303"/>
      <c r="AD231" s="303"/>
      <c r="AE231" s="303"/>
      <c r="AF231" s="303"/>
      <c r="AG231" s="92"/>
      <c r="AH231" s="92"/>
      <c r="AI231" s="92"/>
      <c r="AJ231" s="92"/>
      <c r="AK231" s="92"/>
      <c r="AL231" s="92"/>
      <c r="AM231" s="92"/>
      <c r="AN231" s="92"/>
      <c r="AO231" s="92"/>
      <c r="AP231" s="92"/>
      <c r="AQ231" s="92"/>
      <c r="AR231" s="231"/>
    </row>
    <row r="232" spans="1:44">
      <c r="A232" s="233">
        <v>43726</v>
      </c>
      <c r="B232" s="234">
        <v>2.0572453703703699</v>
      </c>
      <c r="C232" s="304">
        <f>'VO2 Raw '!C232*'VO2-mouse '!C$61/1000</f>
        <v>57.777200000000008</v>
      </c>
      <c r="D232" s="305">
        <f>'VO2 Raw '!D232*'VO2-mouse '!D$61/1000</f>
        <v>104.005</v>
      </c>
      <c r="E232" s="305">
        <f>'VO2 Raw '!E232*'VO2-mouse '!E$61/1000</f>
        <v>76.680000000000007</v>
      </c>
      <c r="F232" s="305">
        <f>'VO2 Raw '!F232*'VO2-mouse '!F$61/1000</f>
        <v>100.42559999999999</v>
      </c>
      <c r="G232" s="305">
        <f>'VO2 Raw '!G232*'VO2-mouse '!G$61/1000</f>
        <v>72.568599999999989</v>
      </c>
      <c r="H232" s="305">
        <f>'VO2 Raw '!H232*'VO2-mouse '!H$61/1000</f>
        <v>74.707399999999993</v>
      </c>
      <c r="I232" s="305">
        <f>'VO2 Raw '!I232*'VO2-mouse '!I$61/1000</f>
        <v>82.132999999999996</v>
      </c>
      <c r="J232" s="305">
        <f>'VO2 Raw '!J232*'VO2-mouse '!J$61/1000</f>
        <v>82.011600000000001</v>
      </c>
      <c r="K232" s="306">
        <f>'VO2 Raw '!K232*'VO2-mouse '!K$61/1000</f>
        <v>57.642199999999995</v>
      </c>
      <c r="L232" s="107"/>
      <c r="M232" s="160"/>
      <c r="N232" s="160"/>
      <c r="O232" s="160"/>
      <c r="P232" s="160"/>
      <c r="Q232" s="160"/>
      <c r="R232" s="160"/>
      <c r="S232" s="160"/>
      <c r="T232" s="160"/>
      <c r="U232" s="232">
        <f t="shared" ref="U232" si="396">STDEV(L231:T231)/SQRT(COUNT(L231:T231))</f>
        <v>3.3211524602737597</v>
      </c>
      <c r="V232" s="302"/>
      <c r="W232" s="303"/>
      <c r="X232" s="303"/>
      <c r="Y232" s="303"/>
      <c r="Z232" s="303"/>
      <c r="AA232" s="303"/>
      <c r="AB232" s="303"/>
      <c r="AC232" s="303"/>
      <c r="AD232" s="303"/>
      <c r="AE232" s="303"/>
      <c r="AF232" s="303"/>
      <c r="AG232" s="92"/>
      <c r="AH232" s="92"/>
      <c r="AI232" s="92"/>
      <c r="AJ232" s="92"/>
      <c r="AK232" s="92"/>
      <c r="AL232" s="92"/>
      <c r="AM232" s="92"/>
      <c r="AN232" s="92"/>
      <c r="AO232" s="92"/>
      <c r="AP232" s="92"/>
      <c r="AQ232" s="92"/>
      <c r="AR232" s="231"/>
    </row>
    <row r="233" spans="1:44">
      <c r="A233" s="233">
        <v>43726</v>
      </c>
      <c r="B233" s="234">
        <v>2.0711342592592601</v>
      </c>
      <c r="C233" s="304">
        <f>'VO2 Raw '!C233*'VO2-mouse '!C$61/1000</f>
        <v>91.435400000000016</v>
      </c>
      <c r="D233" s="305">
        <f>'VO2 Raw '!D233*'VO2-mouse '!D$61/1000</f>
        <v>74.114999999999995</v>
      </c>
      <c r="E233" s="305">
        <f>'VO2 Raw '!E233*'VO2-mouse '!E$61/1000</f>
        <v>93.474000000000004</v>
      </c>
      <c r="F233" s="305">
        <f>'VO2 Raw '!F233*'VO2-mouse '!F$61/1000</f>
        <v>67.478399999999993</v>
      </c>
      <c r="G233" s="305">
        <f>'VO2 Raw '!G233*'VO2-mouse '!G$61/1000</f>
        <v>106.62989999999999</v>
      </c>
      <c r="H233" s="305">
        <f>'VO2 Raw '!H233*'VO2-mouse '!H$61/1000</f>
        <v>64.349800000000002</v>
      </c>
      <c r="I233" s="305">
        <f>'VO2 Raw '!I233*'VO2-mouse '!I$61/1000</f>
        <v>96.231999999999999</v>
      </c>
      <c r="J233" s="305">
        <f>'VO2 Raw '!J233*'VO2-mouse '!J$61/1000</f>
        <v>79.700800000000001</v>
      </c>
      <c r="K233" s="306">
        <f>'VO2 Raw '!K233*'VO2-mouse '!K$61/1000</f>
        <v>67.590699999999998</v>
      </c>
      <c r="L233" s="107"/>
      <c r="M233" s="160"/>
      <c r="N233" s="160"/>
      <c r="O233" s="160"/>
      <c r="P233" s="160"/>
      <c r="Q233" s="160"/>
      <c r="R233" s="160"/>
      <c r="S233" s="160"/>
      <c r="T233" s="160"/>
      <c r="U233" s="232"/>
      <c r="V233" s="302"/>
      <c r="W233" s="303"/>
      <c r="X233" s="303"/>
      <c r="Y233" s="303"/>
      <c r="Z233" s="303"/>
      <c r="AA233" s="303"/>
      <c r="AB233" s="303"/>
      <c r="AC233" s="303"/>
      <c r="AD233" s="303"/>
      <c r="AE233" s="303"/>
      <c r="AF233" s="303"/>
      <c r="AG233" s="92"/>
      <c r="AH233" s="92"/>
      <c r="AI233" s="92"/>
      <c r="AJ233" s="92"/>
      <c r="AK233" s="92"/>
      <c r="AL233" s="92"/>
      <c r="AM233" s="92"/>
      <c r="AN233" s="92"/>
      <c r="AO233" s="92"/>
      <c r="AP233" s="92"/>
      <c r="AQ233" s="92"/>
      <c r="AR233" s="231"/>
    </row>
    <row r="234" spans="1:44">
      <c r="A234" s="233">
        <v>43726</v>
      </c>
      <c r="B234" s="234">
        <v>2.0850231481481498</v>
      </c>
      <c r="C234" s="304">
        <f>'VO2 Raw '!C234*'VO2-mouse '!C$61/1000</f>
        <v>67.424800000000005</v>
      </c>
      <c r="D234" s="305">
        <f>'VO2 Raw '!D234*'VO2-mouse '!D$61/1000</f>
        <v>58.987000000000002</v>
      </c>
      <c r="E234" s="305">
        <f>'VO2 Raw '!E234*'VO2-mouse '!E$61/1000</f>
        <v>68.984999999999999</v>
      </c>
      <c r="F234" s="305">
        <f>'VO2 Raw '!F234*'VO2-mouse '!F$61/1000</f>
        <v>72.547200000000004</v>
      </c>
      <c r="G234" s="305">
        <f>'VO2 Raw '!G234*'VO2-mouse '!G$61/1000</f>
        <v>62.145199999999996</v>
      </c>
      <c r="H234" s="305">
        <f>'VO2 Raw '!H234*'VO2-mouse '!H$61/1000</f>
        <v>57.116599999999998</v>
      </c>
      <c r="I234" s="305">
        <f>'VO2 Raw '!I234*'VO2-mouse '!I$61/1000</f>
        <v>75.370999999999995</v>
      </c>
      <c r="J234" s="305">
        <f>'VO2 Raw '!J234*'VO2-mouse '!J$61/1000</f>
        <v>61.388800000000003</v>
      </c>
      <c r="K234" s="306">
        <f>'VO2 Raw '!K234*'VO2-mouse '!K$61/1000</f>
        <v>90.56089999999999</v>
      </c>
      <c r="L234" s="107">
        <f t="shared" ref="L234:P234" si="397">AVERAGE(C234:C236)</f>
        <v>62.591966666666671</v>
      </c>
      <c r="M234" s="160">
        <f t="shared" si="397"/>
        <v>77.703833333333336</v>
      </c>
      <c r="N234" s="160">
        <f t="shared" si="397"/>
        <v>71.558999999999997</v>
      </c>
      <c r="O234" s="160">
        <f t="shared" si="397"/>
        <v>82.411999999999992</v>
      </c>
      <c r="P234" s="160">
        <f t="shared" si="397"/>
        <v>75.244433333333333</v>
      </c>
      <c r="Q234" s="160">
        <f t="shared" ref="Q234" si="398">AVERAGE(H234:H236)</f>
        <v>72.817066666666662</v>
      </c>
      <c r="R234" s="160">
        <f t="shared" ref="R234" si="399">AVERAGE(I234:I236)</f>
        <v>67.643000000000015</v>
      </c>
      <c r="S234" s="160">
        <f t="shared" ref="S234" si="400">AVERAGE(J234:J236)</f>
        <v>73.000933333333336</v>
      </c>
      <c r="T234" s="160">
        <f t="shared" ref="T234" si="401">AVERAGE(K234:K236)</f>
        <v>67.025966666666662</v>
      </c>
      <c r="U234" s="232">
        <f t="shared" ref="U234" si="402">AVERAGE(L234:T234)</f>
        <v>72.222022222222236</v>
      </c>
      <c r="V234" s="302"/>
      <c r="W234" s="303"/>
      <c r="X234" s="303"/>
      <c r="Y234" s="303"/>
      <c r="Z234" s="303"/>
      <c r="AA234" s="303"/>
      <c r="AB234" s="303"/>
      <c r="AC234" s="303"/>
      <c r="AD234" s="303"/>
      <c r="AE234" s="303"/>
      <c r="AF234" s="303"/>
      <c r="AG234" s="92"/>
      <c r="AH234" s="92"/>
      <c r="AI234" s="92"/>
      <c r="AJ234" s="92"/>
      <c r="AK234" s="92"/>
      <c r="AL234" s="92"/>
      <c r="AM234" s="92"/>
      <c r="AN234" s="92"/>
      <c r="AO234" s="92"/>
      <c r="AP234" s="92"/>
      <c r="AQ234" s="92"/>
      <c r="AR234" s="231"/>
    </row>
    <row r="235" spans="1:44">
      <c r="A235" s="233">
        <v>43726</v>
      </c>
      <c r="B235" s="234">
        <v>2.0989120370370302</v>
      </c>
      <c r="C235" s="304">
        <f>'VO2 Raw '!C235*'VO2-mouse '!C$61/1000</f>
        <v>59.538700000000006</v>
      </c>
      <c r="D235" s="305">
        <f>'VO2 Raw '!D235*'VO2-mouse '!D$61/1000</f>
        <v>70.638000000000005</v>
      </c>
      <c r="E235" s="305">
        <f>'VO2 Raw '!E235*'VO2-mouse '!E$61/1000</f>
        <v>57.698999999999998</v>
      </c>
      <c r="F235" s="305">
        <f>'VO2 Raw '!F235*'VO2-mouse '!F$61/1000</f>
        <v>72.731999999999999</v>
      </c>
      <c r="G235" s="305">
        <f>'VO2 Raw '!G235*'VO2-mouse '!G$61/1000</f>
        <v>83.7577</v>
      </c>
      <c r="H235" s="305">
        <f>'VO2 Raw '!H235*'VO2-mouse '!H$61/1000</f>
        <v>82.817999999999998</v>
      </c>
      <c r="I235" s="305">
        <f>'VO2 Raw '!I235*'VO2-mouse '!I$61/1000</f>
        <v>70.311000000000007</v>
      </c>
      <c r="J235" s="305">
        <f>'VO2 Raw '!J235*'VO2-mouse '!J$61/1000</f>
        <v>91.974199999999996</v>
      </c>
      <c r="K235" s="306">
        <f>'VO2 Raw '!K235*'VO2-mouse '!K$61/1000</f>
        <v>60.853299999999997</v>
      </c>
      <c r="L235" s="107"/>
      <c r="M235" s="160"/>
      <c r="N235" s="160"/>
      <c r="O235" s="160"/>
      <c r="P235" s="160"/>
      <c r="Q235" s="160"/>
      <c r="R235" s="160"/>
      <c r="S235" s="160"/>
      <c r="T235" s="160"/>
      <c r="U235" s="232">
        <f t="shared" ref="U235" si="403">STDEV(L234:T234)/SQRT(COUNT(L234:T234))</f>
        <v>1.9899946113209495</v>
      </c>
      <c r="V235" s="302"/>
      <c r="W235" s="303"/>
      <c r="X235" s="303"/>
      <c r="Y235" s="303"/>
      <c r="Z235" s="303"/>
      <c r="AA235" s="303"/>
      <c r="AB235" s="303"/>
      <c r="AC235" s="303"/>
      <c r="AD235" s="303"/>
      <c r="AE235" s="303"/>
      <c r="AF235" s="303"/>
      <c r="AG235" s="92"/>
      <c r="AH235" s="92"/>
      <c r="AI235" s="92"/>
      <c r="AJ235" s="92"/>
      <c r="AK235" s="92"/>
      <c r="AL235" s="92"/>
      <c r="AM235" s="92"/>
      <c r="AN235" s="92"/>
      <c r="AO235" s="92"/>
      <c r="AP235" s="92"/>
      <c r="AQ235" s="92"/>
      <c r="AR235" s="231"/>
    </row>
    <row r="236" spans="1:44">
      <c r="A236" s="233">
        <v>43726</v>
      </c>
      <c r="B236" s="234">
        <v>2.1128009259259199</v>
      </c>
      <c r="C236" s="304">
        <f>'VO2 Raw '!C236*'VO2-mouse '!C$61/1000</f>
        <v>60.812400000000004</v>
      </c>
      <c r="D236" s="305">
        <f>'VO2 Raw '!D236*'VO2-mouse '!D$61/1000</f>
        <v>103.48650000000001</v>
      </c>
      <c r="E236" s="305">
        <f>'VO2 Raw '!E236*'VO2-mouse '!E$61/1000</f>
        <v>87.992999999999995</v>
      </c>
      <c r="F236" s="305">
        <f>'VO2 Raw '!F236*'VO2-mouse '!F$61/1000</f>
        <v>101.95679999999999</v>
      </c>
      <c r="G236" s="305">
        <f>'VO2 Raw '!G236*'VO2-mouse '!G$61/1000</f>
        <v>79.830399999999997</v>
      </c>
      <c r="H236" s="305">
        <f>'VO2 Raw '!H236*'VO2-mouse '!H$61/1000</f>
        <v>78.516599999999997</v>
      </c>
      <c r="I236" s="305">
        <f>'VO2 Raw '!I236*'VO2-mouse '!I$61/1000</f>
        <v>57.247</v>
      </c>
      <c r="J236" s="305">
        <f>'VO2 Raw '!J236*'VO2-mouse '!J$61/1000</f>
        <v>65.639800000000008</v>
      </c>
      <c r="K236" s="306">
        <f>'VO2 Raw '!K236*'VO2-mouse '!K$61/1000</f>
        <v>49.663699999999999</v>
      </c>
      <c r="L236" s="107"/>
      <c r="M236" s="160"/>
      <c r="N236" s="160"/>
      <c r="O236" s="160"/>
      <c r="P236" s="160"/>
      <c r="Q236" s="160"/>
      <c r="R236" s="160"/>
      <c r="S236" s="160"/>
      <c r="T236" s="160"/>
      <c r="U236" s="232"/>
      <c r="V236" s="302"/>
      <c r="W236" s="303"/>
      <c r="X236" s="303"/>
      <c r="Y236" s="303"/>
      <c r="Z236" s="303"/>
      <c r="AA236" s="303"/>
      <c r="AB236" s="303"/>
      <c r="AC236" s="303"/>
      <c r="AD236" s="303"/>
      <c r="AE236" s="303"/>
      <c r="AF236" s="303"/>
      <c r="AG236" s="92"/>
      <c r="AH236" s="92"/>
      <c r="AI236" s="92"/>
      <c r="AJ236" s="92"/>
      <c r="AK236" s="92"/>
      <c r="AL236" s="92"/>
      <c r="AM236" s="92"/>
      <c r="AN236" s="92"/>
      <c r="AO236" s="92"/>
      <c r="AP236" s="92"/>
      <c r="AQ236" s="92"/>
      <c r="AR236" s="231"/>
    </row>
    <row r="237" spans="1:44">
      <c r="A237" s="233">
        <v>43726</v>
      </c>
      <c r="B237" s="234">
        <v>2.1266898148148101</v>
      </c>
      <c r="C237" s="304">
        <f>'VO2 Raw '!C237*'VO2-mouse '!C$61/1000</f>
        <v>91.814800000000005</v>
      </c>
      <c r="D237" s="305">
        <f>'VO2 Raw '!D237*'VO2-mouse '!D$61/1000</f>
        <v>77.805499999999995</v>
      </c>
      <c r="E237" s="305">
        <f>'VO2 Raw '!E237*'VO2-mouse '!E$61/1000</f>
        <v>58.536000000000001</v>
      </c>
      <c r="F237" s="305">
        <f>'VO2 Raw '!F237*'VO2-mouse '!F$61/1000</f>
        <v>96.227999999999994</v>
      </c>
      <c r="G237" s="305">
        <f>'VO2 Raw '!G237*'VO2-mouse '!G$61/1000</f>
        <v>49.819900000000004</v>
      </c>
      <c r="H237" s="305">
        <f>'VO2 Raw '!H237*'VO2-mouse '!H$61/1000</f>
        <v>78.366799999999984</v>
      </c>
      <c r="I237" s="305">
        <f>'VO2 Raw '!I237*'VO2-mouse '!I$61/1000</f>
        <v>55.637</v>
      </c>
      <c r="J237" s="305">
        <f>'VO2 Raw '!J237*'VO2-mouse '!J$61/1000</f>
        <v>85.8048</v>
      </c>
      <c r="K237" s="306">
        <f>'VO2 Raw '!K237*'VO2-mouse '!K$61/1000</f>
        <v>90.777599999999993</v>
      </c>
      <c r="L237" s="107">
        <f t="shared" ref="L237:P237" si="404">AVERAGE(C237:C239)</f>
        <v>77.216933333333344</v>
      </c>
      <c r="M237" s="160">
        <f t="shared" si="404"/>
        <v>73.616833333333332</v>
      </c>
      <c r="N237" s="160">
        <f t="shared" si="404"/>
        <v>69.48899999999999</v>
      </c>
      <c r="O237" s="160">
        <f t="shared" si="404"/>
        <v>79.367200000000011</v>
      </c>
      <c r="P237" s="160">
        <f t="shared" si="404"/>
        <v>59.798699999999997</v>
      </c>
      <c r="Q237" s="160">
        <f t="shared" ref="Q237" si="405">AVERAGE(H237:H239)</f>
        <v>63.030133333333318</v>
      </c>
      <c r="R237" s="160">
        <f t="shared" ref="R237" si="406">AVERAGE(I237:I239)</f>
        <v>63.955333333333328</v>
      </c>
      <c r="S237" s="160">
        <f t="shared" ref="S237" si="407">AVERAGE(J237:J239)</f>
        <v>72.310600000000008</v>
      </c>
      <c r="T237" s="160">
        <f t="shared" ref="T237" si="408">AVERAGE(K237:K239)</f>
        <v>84.775666666666652</v>
      </c>
      <c r="U237" s="232">
        <f t="shared" ref="U237" si="409">AVERAGE(L237:T237)</f>
        <v>71.506711111111102</v>
      </c>
      <c r="V237" s="302"/>
      <c r="W237" s="303"/>
      <c r="X237" s="303"/>
      <c r="Y237" s="303"/>
      <c r="Z237" s="303"/>
      <c r="AA237" s="303"/>
      <c r="AB237" s="303"/>
      <c r="AC237" s="303"/>
      <c r="AD237" s="303"/>
      <c r="AE237" s="303"/>
      <c r="AF237" s="303"/>
      <c r="AG237" s="92"/>
      <c r="AH237" s="92"/>
      <c r="AI237" s="92"/>
      <c r="AJ237" s="92"/>
      <c r="AK237" s="92"/>
      <c r="AL237" s="92"/>
      <c r="AM237" s="92"/>
      <c r="AN237" s="92"/>
      <c r="AO237" s="92"/>
      <c r="AP237" s="92"/>
      <c r="AQ237" s="92"/>
      <c r="AR237" s="231"/>
    </row>
    <row r="238" spans="1:44">
      <c r="A238" s="233">
        <v>43726</v>
      </c>
      <c r="B238" s="234">
        <v>2.1405787037036998</v>
      </c>
      <c r="C238" s="304">
        <f>'VO2 Raw '!C238*'VO2-mouse '!C$61/1000</f>
        <v>72.194400000000002</v>
      </c>
      <c r="D238" s="305">
        <f>'VO2 Raw '!D238*'VO2-mouse '!D$61/1000</f>
        <v>59.292000000000002</v>
      </c>
      <c r="E238" s="305">
        <f>'VO2 Raw '!E238*'VO2-mouse '!E$61/1000</f>
        <v>81.108000000000004</v>
      </c>
      <c r="F238" s="305">
        <f>'VO2 Raw '!F238*'VO2-mouse '!F$61/1000</f>
        <v>70.936800000000005</v>
      </c>
      <c r="G238" s="305">
        <f>'VO2 Raw '!G238*'VO2-mouse '!G$61/1000</f>
        <v>79.682199999999995</v>
      </c>
      <c r="H238" s="305">
        <f>'VO2 Raw '!H238*'VO2-mouse '!H$61/1000</f>
        <v>56.260599999999997</v>
      </c>
      <c r="I238" s="305">
        <f>'VO2 Raw '!I238*'VO2-mouse '!I$61/1000</f>
        <v>58.719000000000001</v>
      </c>
      <c r="J238" s="305">
        <f>'VO2 Raw '!J238*'VO2-mouse '!J$61/1000</f>
        <v>62.544200000000004</v>
      </c>
      <c r="K238" s="306">
        <f>'VO2 Raw '!K238*'VO2-mouse '!K$61/1000</f>
        <v>76.042000000000002</v>
      </c>
      <c r="L238" s="107"/>
      <c r="M238" s="160"/>
      <c r="N238" s="160"/>
      <c r="O238" s="160"/>
      <c r="P238" s="160"/>
      <c r="Q238" s="160"/>
      <c r="R238" s="160"/>
      <c r="S238" s="160"/>
      <c r="T238" s="160"/>
      <c r="U238" s="232">
        <f t="shared" ref="U238" si="410">STDEV(L237:T237)/SQRT(COUNT(L237:T237))</f>
        <v>2.7527317682835357</v>
      </c>
      <c r="V238" s="302"/>
      <c r="W238" s="303"/>
      <c r="X238" s="303"/>
      <c r="Y238" s="303"/>
      <c r="Z238" s="303"/>
      <c r="AA238" s="303"/>
      <c r="AB238" s="303"/>
      <c r="AC238" s="303"/>
      <c r="AD238" s="303"/>
      <c r="AE238" s="303"/>
      <c r="AF238" s="303"/>
      <c r="AG238" s="92"/>
      <c r="AH238" s="92"/>
      <c r="AI238" s="92"/>
      <c r="AJ238" s="92"/>
      <c r="AK238" s="92"/>
      <c r="AL238" s="92"/>
      <c r="AM238" s="92"/>
      <c r="AN238" s="92"/>
      <c r="AO238" s="92"/>
      <c r="AP238" s="92"/>
      <c r="AQ238" s="92"/>
      <c r="AR238" s="231"/>
    </row>
    <row r="239" spans="1:44">
      <c r="A239" s="233">
        <v>43726</v>
      </c>
      <c r="B239" s="234">
        <v>2.15446759259259</v>
      </c>
      <c r="C239" s="304">
        <f>'VO2 Raw '!C239*'VO2-mouse '!C$61/1000</f>
        <v>67.641600000000011</v>
      </c>
      <c r="D239" s="305">
        <f>'VO2 Raw '!D239*'VO2-mouse '!D$61/1000</f>
        <v>83.753</v>
      </c>
      <c r="E239" s="305">
        <f>'VO2 Raw '!E239*'VO2-mouse '!E$61/1000</f>
        <v>68.822999999999993</v>
      </c>
      <c r="F239" s="305">
        <f>'VO2 Raw '!F239*'VO2-mouse '!F$61/1000</f>
        <v>70.936800000000005</v>
      </c>
      <c r="G239" s="305">
        <f>'VO2 Raw '!G239*'VO2-mouse '!G$61/1000</f>
        <v>49.893999999999998</v>
      </c>
      <c r="H239" s="305">
        <f>'VO2 Raw '!H239*'VO2-mouse '!H$61/1000</f>
        <v>54.463000000000001</v>
      </c>
      <c r="I239" s="305">
        <f>'VO2 Raw '!I239*'VO2-mouse '!I$61/1000</f>
        <v>77.510000000000005</v>
      </c>
      <c r="J239" s="305">
        <f>'VO2 Raw '!J239*'VO2-mouse '!J$61/1000</f>
        <v>68.582800000000006</v>
      </c>
      <c r="K239" s="306">
        <f>'VO2 Raw '!K239*'VO2-mouse '!K$61/1000</f>
        <v>87.50739999999999</v>
      </c>
      <c r="L239" s="107"/>
      <c r="M239" s="160"/>
      <c r="N239" s="160"/>
      <c r="O239" s="160"/>
      <c r="P239" s="160"/>
      <c r="Q239" s="160"/>
      <c r="R239" s="160"/>
      <c r="S239" s="160"/>
      <c r="T239" s="160"/>
      <c r="U239" s="232"/>
      <c r="V239" s="302"/>
      <c r="W239" s="303"/>
      <c r="X239" s="303"/>
      <c r="Y239" s="303"/>
      <c r="Z239" s="303"/>
      <c r="AA239" s="303"/>
      <c r="AB239" s="303"/>
      <c r="AC239" s="303"/>
      <c r="AD239" s="303"/>
      <c r="AE239" s="303"/>
      <c r="AF239" s="303"/>
      <c r="AG239" s="92"/>
      <c r="AH239" s="92"/>
      <c r="AI239" s="92"/>
      <c r="AJ239" s="92"/>
      <c r="AK239" s="92"/>
      <c r="AL239" s="92"/>
      <c r="AM239" s="92"/>
      <c r="AN239" s="92"/>
      <c r="AO239" s="92"/>
      <c r="AP239" s="92"/>
      <c r="AQ239" s="92"/>
      <c r="AR239" s="231"/>
    </row>
    <row r="240" spans="1:44">
      <c r="A240" s="233">
        <v>43726</v>
      </c>
      <c r="B240" s="234">
        <v>2.1683564814814802</v>
      </c>
      <c r="C240" s="304">
        <f>'VO2 Raw '!C240*'VO2-mouse '!C$61/1000</f>
        <v>68.942400000000006</v>
      </c>
      <c r="D240" s="305">
        <f>'VO2 Raw '!D240*'VO2-mouse '!D$61/1000</f>
        <v>67.984499999999997</v>
      </c>
      <c r="E240" s="305">
        <f>'VO2 Raw '!E240*'VO2-mouse '!E$61/1000</f>
        <v>55.106999999999999</v>
      </c>
      <c r="F240" s="305">
        <f>'VO2 Raw '!F240*'VO2-mouse '!F$61/1000</f>
        <v>103.6728</v>
      </c>
      <c r="G240" s="305">
        <f>'VO2 Raw '!G240*'VO2-mouse '!G$61/1000</f>
        <v>47.572199999999995</v>
      </c>
      <c r="H240" s="305">
        <f>'VO2 Raw '!H240*'VO2-mouse '!H$61/1000</f>
        <v>51.980599999999995</v>
      </c>
      <c r="I240" s="305">
        <f>'VO2 Raw '!I240*'VO2-mouse '!I$61/1000</f>
        <v>79.832999999999998</v>
      </c>
      <c r="J240" s="305">
        <f>'VO2 Raw '!J240*'VO2-mouse '!J$61/1000</f>
        <v>65.116600000000005</v>
      </c>
      <c r="K240" s="306">
        <f>'VO2 Raw '!K240*'VO2-mouse '!K$61/1000</f>
        <v>70.112300000000005</v>
      </c>
      <c r="L240" s="107">
        <f t="shared" ref="L240:P240" si="411">AVERAGE(C240:C242)</f>
        <v>82.691133333333326</v>
      </c>
      <c r="M240" s="160">
        <f t="shared" si="411"/>
        <v>86.030333333333331</v>
      </c>
      <c r="N240" s="160">
        <f t="shared" si="411"/>
        <v>78.938999999999993</v>
      </c>
      <c r="O240" s="160">
        <f t="shared" si="411"/>
        <v>87.023199999999989</v>
      </c>
      <c r="P240" s="160">
        <f t="shared" si="411"/>
        <v>80.299700000000001</v>
      </c>
      <c r="Q240" s="160">
        <f t="shared" ref="Q240" si="412">AVERAGE(H240:H242)</f>
        <v>75.220999999999989</v>
      </c>
      <c r="R240" s="160">
        <f t="shared" ref="R240" si="413">AVERAGE(I240:I242)</f>
        <v>78.222999999999999</v>
      </c>
      <c r="S240" s="160">
        <f t="shared" ref="S240" si="414">AVERAGE(J240:J242)</f>
        <v>79.635400000000004</v>
      </c>
      <c r="T240" s="160">
        <f t="shared" ref="T240" si="415">AVERAGE(K240:K242)</f>
        <v>70.558833333333325</v>
      </c>
      <c r="U240" s="232">
        <f t="shared" ref="U240" si="416">AVERAGE(L240:T240)</f>
        <v>79.846844444444443</v>
      </c>
      <c r="V240" s="302"/>
      <c r="W240" s="303"/>
      <c r="X240" s="303"/>
      <c r="Y240" s="303"/>
      <c r="Z240" s="303"/>
      <c r="AA240" s="303"/>
      <c r="AB240" s="303"/>
      <c r="AC240" s="303"/>
      <c r="AD240" s="303"/>
      <c r="AE240" s="303"/>
      <c r="AF240" s="303"/>
      <c r="AG240" s="92"/>
      <c r="AH240" s="92"/>
      <c r="AI240" s="92"/>
      <c r="AJ240" s="92"/>
      <c r="AK240" s="92"/>
      <c r="AL240" s="92"/>
      <c r="AM240" s="92"/>
      <c r="AN240" s="92"/>
      <c r="AO240" s="92"/>
      <c r="AP240" s="92"/>
      <c r="AQ240" s="92"/>
      <c r="AR240" s="231"/>
    </row>
    <row r="241" spans="1:44">
      <c r="A241" s="233">
        <v>43726</v>
      </c>
      <c r="B241" s="234">
        <v>2.1822453703703699</v>
      </c>
      <c r="C241" s="304">
        <f>'VO2 Raw '!C241*'VO2-mouse '!C$61/1000</f>
        <v>91.218600000000009</v>
      </c>
      <c r="D241" s="305">
        <f>'VO2 Raw '!D241*'VO2-mouse '!D$61/1000</f>
        <v>96.959500000000006</v>
      </c>
      <c r="E241" s="305">
        <f>'VO2 Raw '!E241*'VO2-mouse '!E$61/1000</f>
        <v>93.203999999999994</v>
      </c>
      <c r="F241" s="305">
        <f>'VO2 Raw '!F241*'VO2-mouse '!F$61/1000</f>
        <v>88.519199999999998</v>
      </c>
      <c r="G241" s="305">
        <f>'VO2 Raw '!G241*'VO2-mouse '!G$61/1000</f>
        <v>86.697000000000003</v>
      </c>
      <c r="H241" s="305">
        <f>'VO2 Raw '!H241*'VO2-mouse '!H$61/1000</f>
        <v>87.418999999999997</v>
      </c>
      <c r="I241" s="305">
        <f>'VO2 Raw '!I241*'VO2-mouse '!I$61/1000</f>
        <v>91.861999999999995</v>
      </c>
      <c r="J241" s="305">
        <f>'VO2 Raw '!J241*'VO2-mouse '!J$61/1000</f>
        <v>71.351400000000012</v>
      </c>
      <c r="K241" s="306">
        <f>'VO2 Raw '!K241*'VO2-mouse '!K$61/1000</f>
        <v>81.361000000000004</v>
      </c>
      <c r="L241" s="107"/>
      <c r="M241" s="160"/>
      <c r="N241" s="160"/>
      <c r="O241" s="160"/>
      <c r="P241" s="160"/>
      <c r="Q241" s="160"/>
      <c r="R241" s="160"/>
      <c r="S241" s="160"/>
      <c r="T241" s="160"/>
      <c r="U241" s="232">
        <f t="shared" ref="U241" si="417">STDEV(L240:T240)/SQRT(COUNT(L240:T240))</f>
        <v>1.7045772513901476</v>
      </c>
      <c r="V241" s="302"/>
      <c r="W241" s="303"/>
      <c r="X241" s="303"/>
      <c r="Y241" s="303"/>
      <c r="Z241" s="303"/>
      <c r="AA241" s="303"/>
      <c r="AB241" s="303"/>
      <c r="AC241" s="303"/>
      <c r="AD241" s="303"/>
      <c r="AE241" s="303"/>
      <c r="AF241" s="303"/>
      <c r="AG241" s="92"/>
      <c r="AH241" s="92"/>
      <c r="AI241" s="92"/>
      <c r="AJ241" s="92"/>
      <c r="AK241" s="92"/>
      <c r="AL241" s="92"/>
      <c r="AM241" s="92"/>
      <c r="AN241" s="92"/>
      <c r="AO241" s="92"/>
      <c r="AP241" s="92"/>
      <c r="AQ241" s="92"/>
      <c r="AR241" s="231"/>
    </row>
    <row r="242" spans="1:44">
      <c r="A242" s="233">
        <v>43726</v>
      </c>
      <c r="B242" s="234">
        <v>2.1961342592592601</v>
      </c>
      <c r="C242" s="304">
        <f>'VO2 Raw '!C242*'VO2-mouse '!C$61/1000</f>
        <v>87.912400000000005</v>
      </c>
      <c r="D242" s="305">
        <f>'VO2 Raw '!D242*'VO2-mouse '!D$61/1000</f>
        <v>93.147000000000006</v>
      </c>
      <c r="E242" s="305">
        <f>'VO2 Raw '!E242*'VO2-mouse '!E$61/1000</f>
        <v>88.506</v>
      </c>
      <c r="F242" s="305">
        <f>'VO2 Raw '!F242*'VO2-mouse '!F$61/1000</f>
        <v>68.877599999999987</v>
      </c>
      <c r="G242" s="305">
        <f>'VO2 Raw '!G242*'VO2-mouse '!G$61/1000</f>
        <v>106.62989999999999</v>
      </c>
      <c r="H242" s="305">
        <f>'VO2 Raw '!H242*'VO2-mouse '!H$61/1000</f>
        <v>86.26339999999999</v>
      </c>
      <c r="I242" s="305">
        <f>'VO2 Raw '!I242*'VO2-mouse '!I$61/1000</f>
        <v>62.973999999999997</v>
      </c>
      <c r="J242" s="305">
        <f>'VO2 Raw '!J242*'VO2-mouse '!J$61/1000</f>
        <v>102.43819999999999</v>
      </c>
      <c r="K242" s="306">
        <f>'VO2 Raw '!K242*'VO2-mouse '!K$61/1000</f>
        <v>60.203199999999995</v>
      </c>
      <c r="L242" s="107"/>
      <c r="M242" s="160"/>
      <c r="N242" s="160"/>
      <c r="O242" s="160"/>
      <c r="P242" s="160"/>
      <c r="Q242" s="160"/>
      <c r="R242" s="160"/>
      <c r="S242" s="160"/>
      <c r="T242" s="160"/>
      <c r="U242" s="232"/>
      <c r="V242" s="302"/>
      <c r="W242" s="303"/>
      <c r="X242" s="303"/>
      <c r="Y242" s="303"/>
      <c r="Z242" s="303"/>
      <c r="AA242" s="303"/>
      <c r="AB242" s="303"/>
      <c r="AC242" s="303"/>
      <c r="AD242" s="303"/>
      <c r="AE242" s="303"/>
      <c r="AF242" s="303"/>
      <c r="AG242" s="92"/>
      <c r="AH242" s="92"/>
      <c r="AI242" s="92"/>
      <c r="AJ242" s="92"/>
      <c r="AK242" s="92"/>
      <c r="AL242" s="92"/>
      <c r="AM242" s="92"/>
      <c r="AN242" s="92"/>
      <c r="AO242" s="92"/>
      <c r="AP242" s="92"/>
      <c r="AQ242" s="92"/>
      <c r="AR242" s="231"/>
    </row>
    <row r="243" spans="1:44">
      <c r="A243" s="233">
        <v>43726</v>
      </c>
      <c r="B243" s="234">
        <v>2.21002314814814</v>
      </c>
      <c r="C243" s="304">
        <f>'VO2 Raw '!C243*'VO2-mouse '!C$61/1000</f>
        <v>82.709199999999996</v>
      </c>
      <c r="D243" s="305">
        <f>'VO2 Raw '!D243*'VO2-mouse '!D$61/1000</f>
        <v>59.505499999999998</v>
      </c>
      <c r="E243" s="305">
        <f>'VO2 Raw '!E243*'VO2-mouse '!E$61/1000</f>
        <v>62.720999999999997</v>
      </c>
      <c r="F243" s="305">
        <f>'VO2 Raw '!F243*'VO2-mouse '!F$61/1000</f>
        <v>97.389599999999987</v>
      </c>
      <c r="G243" s="305">
        <f>'VO2 Raw '!G243*'VO2-mouse '!G$61/1000</f>
        <v>61.033699999999996</v>
      </c>
      <c r="H243" s="305">
        <f>'VO2 Raw '!H243*'VO2-mouse '!H$61/1000</f>
        <v>56.453199999999995</v>
      </c>
      <c r="I243" s="305">
        <f>'VO2 Raw '!I243*'VO2-mouse '!I$61/1000</f>
        <v>57.063000000000002</v>
      </c>
      <c r="J243" s="305">
        <f>'VO2 Raw '!J243*'VO2-mouse '!J$61/1000</f>
        <v>68.299400000000006</v>
      </c>
      <c r="K243" s="306">
        <f>'VO2 Raw '!K243*'VO2-mouse '!K$61/1000</f>
        <v>55.987400000000001</v>
      </c>
      <c r="L243" s="107">
        <f t="shared" ref="L243:P243" si="418">AVERAGE(C243:C245)</f>
        <v>65.979466666666667</v>
      </c>
      <c r="M243" s="160">
        <f t="shared" si="418"/>
        <v>57.146833333333326</v>
      </c>
      <c r="N243" s="160">
        <f t="shared" si="418"/>
        <v>65.618999999999986</v>
      </c>
      <c r="O243" s="160">
        <f t="shared" si="418"/>
        <v>79.437599999999989</v>
      </c>
      <c r="P243" s="160">
        <f t="shared" si="418"/>
        <v>65.463233333333335</v>
      </c>
      <c r="Q243" s="160">
        <f t="shared" ref="Q243" si="419">AVERAGE(H243:H245)</f>
        <v>49.76926666666666</v>
      </c>
      <c r="R243" s="160">
        <f t="shared" ref="R243" si="420">AVERAGE(I243:I245)</f>
        <v>51.619666666666667</v>
      </c>
      <c r="S243" s="160">
        <f t="shared" ref="S243" si="421">AVERAGE(J243:J245)</f>
        <v>70.370400000000004</v>
      </c>
      <c r="T243" s="160">
        <f t="shared" ref="T243" si="422">AVERAGE(K243:K245)</f>
        <v>58.797933333333333</v>
      </c>
      <c r="U243" s="232">
        <f t="shared" ref="U243" si="423">AVERAGE(L243:T243)</f>
        <v>62.689266666666668</v>
      </c>
      <c r="V243" s="302"/>
      <c r="W243" s="303"/>
      <c r="X243" s="303"/>
      <c r="Y243" s="303"/>
      <c r="Z243" s="303"/>
      <c r="AA243" s="303"/>
      <c r="AB243" s="303"/>
      <c r="AC243" s="303"/>
      <c r="AD243" s="303"/>
      <c r="AE243" s="303"/>
      <c r="AF243" s="303"/>
      <c r="AG243" s="92"/>
      <c r="AH243" s="92"/>
      <c r="AI243" s="92"/>
      <c r="AJ243" s="92"/>
      <c r="AK243" s="92"/>
      <c r="AL243" s="92"/>
      <c r="AM243" s="92"/>
      <c r="AN243" s="92"/>
      <c r="AO243" s="92"/>
      <c r="AP243" s="92"/>
      <c r="AQ243" s="92"/>
      <c r="AR243" s="231"/>
    </row>
    <row r="244" spans="1:44">
      <c r="A244" s="233">
        <v>43726</v>
      </c>
      <c r="B244" s="234">
        <v>2.2239120370370302</v>
      </c>
      <c r="C244" s="304">
        <f>'VO2 Raw '!C244*'VO2-mouse '!C$61/1000</f>
        <v>61.652500000000003</v>
      </c>
      <c r="D244" s="305">
        <f>'VO2 Raw '!D244*'VO2-mouse '!D$61/1000</f>
        <v>55.540500000000002</v>
      </c>
      <c r="E244" s="305">
        <f>'VO2 Raw '!E244*'VO2-mouse '!E$61/1000</f>
        <v>58.563000000000002</v>
      </c>
      <c r="F244" s="305">
        <f>'VO2 Raw '!F244*'VO2-mouse '!F$61/1000</f>
        <v>71.174399999999991</v>
      </c>
      <c r="G244" s="305">
        <f>'VO2 Raw '!G244*'VO2-mouse '!G$61/1000</f>
        <v>88.351900000000001</v>
      </c>
      <c r="H244" s="305">
        <f>'VO2 Raw '!H244*'VO2-mouse '!H$61/1000</f>
        <v>48.15</v>
      </c>
      <c r="I244" s="305">
        <f>'VO2 Raw '!I244*'VO2-mouse '!I$61/1000</f>
        <v>49.45</v>
      </c>
      <c r="J244" s="305">
        <f>'VO2 Raw '!J244*'VO2-mouse '!J$61/1000</f>
        <v>81.837199999999996</v>
      </c>
      <c r="K244" s="306">
        <f>'VO2 Raw '!K244*'VO2-mouse '!K$61/1000</f>
        <v>52.441400000000002</v>
      </c>
      <c r="L244" s="107"/>
      <c r="M244" s="160"/>
      <c r="N244" s="160"/>
      <c r="O244" s="160"/>
      <c r="P244" s="160"/>
      <c r="Q244" s="160"/>
      <c r="R244" s="160"/>
      <c r="S244" s="160"/>
      <c r="T244" s="160"/>
      <c r="U244" s="232">
        <f t="shared" ref="U244" si="424">STDEV(L243:T243)/SQRT(COUNT(L243:T243))</f>
        <v>3.1223513436873076</v>
      </c>
      <c r="V244" s="302"/>
      <c r="W244" s="303"/>
      <c r="X244" s="303"/>
      <c r="Y244" s="303"/>
      <c r="Z244" s="303"/>
      <c r="AA244" s="303"/>
      <c r="AB244" s="303"/>
      <c r="AC244" s="303"/>
      <c r="AD244" s="303"/>
      <c r="AE244" s="303"/>
      <c r="AF244" s="303"/>
      <c r="AG244" s="92"/>
      <c r="AH244" s="92"/>
      <c r="AI244" s="92"/>
      <c r="AJ244" s="92"/>
      <c r="AK244" s="92"/>
      <c r="AL244" s="92"/>
      <c r="AM244" s="92"/>
      <c r="AN244" s="92"/>
      <c r="AO244" s="92"/>
      <c r="AP244" s="92"/>
      <c r="AQ244" s="92"/>
      <c r="AR244" s="231"/>
    </row>
    <row r="245" spans="1:44">
      <c r="A245" s="233">
        <v>43726</v>
      </c>
      <c r="B245" s="234">
        <v>2.2378009259259199</v>
      </c>
      <c r="C245" s="304">
        <f>'VO2 Raw '!C245*'VO2-mouse '!C$61/1000</f>
        <v>53.576700000000002</v>
      </c>
      <c r="D245" s="305">
        <f>'VO2 Raw '!D245*'VO2-mouse '!D$61/1000</f>
        <v>56.394500000000001</v>
      </c>
      <c r="E245" s="305">
        <f>'VO2 Raw '!E245*'VO2-mouse '!E$61/1000</f>
        <v>75.572999999999993</v>
      </c>
      <c r="F245" s="305">
        <f>'VO2 Raw '!F245*'VO2-mouse '!F$61/1000</f>
        <v>69.748800000000003</v>
      </c>
      <c r="G245" s="305">
        <f>'VO2 Raw '!G245*'VO2-mouse '!G$61/1000</f>
        <v>47.004100000000001</v>
      </c>
      <c r="H245" s="305">
        <f>'VO2 Raw '!H245*'VO2-mouse '!H$61/1000</f>
        <v>44.704599999999999</v>
      </c>
      <c r="I245" s="305">
        <f>'VO2 Raw '!I245*'VO2-mouse '!I$61/1000</f>
        <v>48.345999999999997</v>
      </c>
      <c r="J245" s="305">
        <f>'VO2 Raw '!J245*'VO2-mouse '!J$61/1000</f>
        <v>60.974599999999995</v>
      </c>
      <c r="K245" s="306">
        <f>'VO2 Raw '!K245*'VO2-mouse '!K$61/1000</f>
        <v>67.965000000000003</v>
      </c>
      <c r="L245" s="107"/>
      <c r="M245" s="160"/>
      <c r="N245" s="160"/>
      <c r="O245" s="160"/>
      <c r="P245" s="160"/>
      <c r="Q245" s="160"/>
      <c r="R245" s="160"/>
      <c r="S245" s="160"/>
      <c r="T245" s="160"/>
      <c r="U245" s="232"/>
      <c r="V245" s="302"/>
      <c r="W245" s="303"/>
      <c r="X245" s="303"/>
      <c r="Y245" s="303"/>
      <c r="Z245" s="303"/>
      <c r="AA245" s="303"/>
      <c r="AB245" s="303"/>
      <c r="AC245" s="303"/>
      <c r="AD245" s="303"/>
      <c r="AE245" s="303"/>
      <c r="AF245" s="303"/>
      <c r="AG245" s="92"/>
      <c r="AH245" s="92"/>
      <c r="AI245" s="92"/>
      <c r="AJ245" s="92"/>
      <c r="AK245" s="92"/>
      <c r="AL245" s="92"/>
      <c r="AM245" s="92"/>
      <c r="AN245" s="92"/>
      <c r="AO245" s="92"/>
      <c r="AP245" s="92"/>
      <c r="AQ245" s="92"/>
      <c r="AR245" s="231"/>
    </row>
    <row r="246" spans="1:44">
      <c r="A246" s="223">
        <v>43726</v>
      </c>
      <c r="B246" s="224">
        <v>2.2516898148148101</v>
      </c>
      <c r="C246" s="304">
        <f>'VO2 Raw '!C246*'VO2-mouse '!C$61/1000</f>
        <v>71.462699999999998</v>
      </c>
      <c r="D246" s="305">
        <f>'VO2 Raw '!D246*'VO2-mouse '!D$61/1000</f>
        <v>47.945999999999998</v>
      </c>
      <c r="E246" s="305">
        <f>'VO2 Raw '!E246*'VO2-mouse '!E$61/1000</f>
        <v>88.100999999999999</v>
      </c>
      <c r="F246" s="305">
        <f>'VO2 Raw '!F246*'VO2-mouse '!F$61/1000</f>
        <v>65.7624</v>
      </c>
      <c r="G246" s="305">
        <f>'VO2 Raw '!G246*'VO2-mouse '!G$61/1000</f>
        <v>84.054099999999991</v>
      </c>
      <c r="H246" s="305">
        <f>'VO2 Raw '!H246*'VO2-mouse '!H$61/1000</f>
        <v>84.508599999999987</v>
      </c>
      <c r="I246" s="305">
        <f>'VO2 Raw '!I246*'VO2-mouse '!I$61/1000</f>
        <v>44.436</v>
      </c>
      <c r="J246" s="305">
        <f>'VO2 Raw '!J246*'VO2-mouse '!J$61/1000</f>
        <v>53.3446</v>
      </c>
      <c r="K246" s="306">
        <f>'VO2 Raw '!K246*'VO2-mouse '!K$61/1000</f>
        <v>74.662999999999997</v>
      </c>
      <c r="L246" s="107">
        <f t="shared" ref="L246:P246" si="425">AVERAGE(C246:C248)</f>
        <v>61.218899999999998</v>
      </c>
      <c r="M246" s="160">
        <f t="shared" si="425"/>
        <v>76.504166666666663</v>
      </c>
      <c r="N246" s="160">
        <f t="shared" si="425"/>
        <v>71.432999999999993</v>
      </c>
      <c r="O246" s="160">
        <f t="shared" si="425"/>
        <v>74.544799999999995</v>
      </c>
      <c r="P246" s="160">
        <f t="shared" si="425"/>
        <v>69.505800000000008</v>
      </c>
      <c r="Q246" s="160">
        <f t="shared" ref="Q246" si="426">AVERAGE(H246:H248)</f>
        <v>70.120666666666651</v>
      </c>
      <c r="R246" s="160">
        <f t="shared" ref="R246" si="427">AVERAGE(I246:I248)</f>
        <v>56.978666666666669</v>
      </c>
      <c r="S246" s="160">
        <f t="shared" ref="S246" si="428">AVERAGE(J246:J248)</f>
        <v>57.588333333333331</v>
      </c>
      <c r="T246" s="160">
        <f t="shared" ref="T246" si="429">AVERAGE(K246:K248)</f>
        <v>59.966799999999999</v>
      </c>
      <c r="U246" s="232">
        <f t="shared" ref="U246" si="430">AVERAGE(L246:T246)</f>
        <v>66.429014814814821</v>
      </c>
      <c r="V246" s="302"/>
      <c r="W246" s="303"/>
      <c r="X246" s="303"/>
      <c r="Y246" s="303"/>
      <c r="Z246" s="303"/>
      <c r="AA246" s="303"/>
      <c r="AB246" s="303"/>
      <c r="AC246" s="303"/>
      <c r="AD246" s="303"/>
      <c r="AE246" s="303"/>
      <c r="AF246" s="303"/>
      <c r="AG246" s="92"/>
      <c r="AH246" s="92"/>
      <c r="AI246" s="92"/>
      <c r="AJ246" s="92"/>
      <c r="AK246" s="92"/>
      <c r="AL246" s="92"/>
      <c r="AM246" s="92"/>
      <c r="AN246" s="92"/>
      <c r="AO246" s="92"/>
      <c r="AP246" s="92"/>
      <c r="AQ246" s="92"/>
      <c r="AR246" s="231"/>
    </row>
    <row r="247" spans="1:44">
      <c r="A247" s="223">
        <v>43726</v>
      </c>
      <c r="B247" s="224">
        <v>2.2655787037036998</v>
      </c>
      <c r="C247" s="304">
        <f>'VO2 Raw '!C247*'VO2-mouse '!C$61/1000</f>
        <v>52.573999999999998</v>
      </c>
      <c r="D247" s="305">
        <f>'VO2 Raw '!D247*'VO2-mouse '!D$61/1000</f>
        <v>109.8305</v>
      </c>
      <c r="E247" s="305">
        <f>'VO2 Raw '!E247*'VO2-mouse '!E$61/1000</f>
        <v>55.539000000000001</v>
      </c>
      <c r="F247" s="305">
        <f>'VO2 Raw '!F247*'VO2-mouse '!F$61/1000</f>
        <v>99.66</v>
      </c>
      <c r="G247" s="305">
        <f>'VO2 Raw '!G247*'VO2-mouse '!G$61/1000</f>
        <v>72.593299999999999</v>
      </c>
      <c r="H247" s="305">
        <f>'VO2 Raw '!H247*'VO2-mouse '!H$61/1000</f>
        <v>70.427399999999992</v>
      </c>
      <c r="I247" s="305">
        <f>'VO2 Raw '!I247*'VO2-mouse '!I$61/1000</f>
        <v>40.963000000000001</v>
      </c>
      <c r="J247" s="305">
        <f>'VO2 Raw '!J247*'VO2-mouse '!J$61/1000</f>
        <v>59.448599999999999</v>
      </c>
      <c r="K247" s="306">
        <f>'VO2 Raw '!K247*'VO2-mouse '!K$61/1000</f>
        <v>46.373799999999996</v>
      </c>
      <c r="L247" s="107"/>
      <c r="M247" s="160"/>
      <c r="N247" s="160"/>
      <c r="O247" s="160"/>
      <c r="P247" s="160"/>
      <c r="Q247" s="160"/>
      <c r="R247" s="160"/>
      <c r="S247" s="160"/>
      <c r="T247" s="160"/>
      <c r="U247" s="232">
        <f t="shared" ref="U247" si="431">STDEV(L246:T246)/SQRT(COUNT(L246:T246))</f>
        <v>2.5052214031928846</v>
      </c>
      <c r="V247" s="302"/>
      <c r="W247" s="303"/>
      <c r="X247" s="303"/>
      <c r="Y247" s="303"/>
      <c r="Z247" s="303"/>
      <c r="AA247" s="303"/>
      <c r="AB247" s="303"/>
      <c r="AC247" s="303"/>
      <c r="AD247" s="303"/>
      <c r="AE247" s="303"/>
      <c r="AF247" s="303"/>
      <c r="AG247" s="92"/>
      <c r="AH247" s="92"/>
      <c r="AI247" s="92"/>
      <c r="AJ247" s="92"/>
      <c r="AK247" s="92"/>
      <c r="AL247" s="92"/>
      <c r="AM247" s="92"/>
      <c r="AN247" s="92"/>
      <c r="AO247" s="92"/>
      <c r="AP247" s="92"/>
      <c r="AQ247" s="92"/>
      <c r="AR247" s="231"/>
    </row>
    <row r="248" spans="1:44">
      <c r="A248" s="223">
        <v>43726</v>
      </c>
      <c r="B248" s="224">
        <v>2.27946759259259</v>
      </c>
      <c r="C248" s="304">
        <f>'VO2 Raw '!C248*'VO2-mouse '!C$61/1000</f>
        <v>59.62</v>
      </c>
      <c r="D248" s="305">
        <f>'VO2 Raw '!D248*'VO2-mouse '!D$61/1000</f>
        <v>71.736000000000004</v>
      </c>
      <c r="E248" s="305">
        <f>'VO2 Raw '!E248*'VO2-mouse '!E$61/1000</f>
        <v>70.659000000000006</v>
      </c>
      <c r="F248" s="305">
        <f>'VO2 Raw '!F248*'VO2-mouse '!F$61/1000</f>
        <v>58.212000000000003</v>
      </c>
      <c r="G248" s="305">
        <f>'VO2 Raw '!G248*'VO2-mouse '!G$61/1000</f>
        <v>51.87</v>
      </c>
      <c r="H248" s="305">
        <f>'VO2 Raw '!H248*'VO2-mouse '!H$61/1000</f>
        <v>55.425999999999995</v>
      </c>
      <c r="I248" s="305">
        <f>'VO2 Raw '!I248*'VO2-mouse '!I$61/1000</f>
        <v>85.537000000000006</v>
      </c>
      <c r="J248" s="305">
        <f>'VO2 Raw '!J248*'VO2-mouse '!J$61/1000</f>
        <v>59.971800000000002</v>
      </c>
      <c r="K248" s="306">
        <f>'VO2 Raw '!K248*'VO2-mouse '!K$61/1000</f>
        <v>58.863599999999998</v>
      </c>
      <c r="L248" s="107"/>
      <c r="M248" s="160"/>
      <c r="N248" s="160"/>
      <c r="O248" s="160"/>
      <c r="P248" s="160"/>
      <c r="Q248" s="160"/>
      <c r="R248" s="160"/>
      <c r="S248" s="160"/>
      <c r="T248" s="160"/>
      <c r="U248" s="232"/>
      <c r="V248" s="302"/>
      <c r="W248" s="303"/>
      <c r="X248" s="303"/>
      <c r="Y248" s="303"/>
      <c r="Z248" s="303"/>
      <c r="AA248" s="303"/>
      <c r="AB248" s="303"/>
      <c r="AC248" s="303"/>
      <c r="AD248" s="303"/>
      <c r="AE248" s="303"/>
      <c r="AF248" s="303"/>
      <c r="AG248" s="92"/>
      <c r="AH248" s="92"/>
      <c r="AI248" s="92"/>
      <c r="AJ248" s="92"/>
      <c r="AK248" s="92"/>
      <c r="AL248" s="92"/>
      <c r="AM248" s="92"/>
      <c r="AN248" s="92"/>
      <c r="AO248" s="92"/>
      <c r="AP248" s="92"/>
      <c r="AQ248" s="92"/>
      <c r="AR248" s="231"/>
    </row>
    <row r="249" spans="1:44">
      <c r="A249" s="223">
        <v>43726</v>
      </c>
      <c r="B249" s="224">
        <v>2.2933564814814802</v>
      </c>
      <c r="C249" s="304">
        <f>'VO2 Raw '!C249*'VO2-mouse '!C$61/1000</f>
        <v>57.668800000000005</v>
      </c>
      <c r="D249" s="305">
        <f>'VO2 Raw '!D249*'VO2-mouse '!D$61/1000</f>
        <v>53.527500000000003</v>
      </c>
      <c r="E249" s="305">
        <f>'VO2 Raw '!E249*'VO2-mouse '!E$61/1000</f>
        <v>83.241</v>
      </c>
      <c r="F249" s="305">
        <f>'VO2 Raw '!F249*'VO2-mouse '!F$61/1000</f>
        <v>64.099199999999996</v>
      </c>
      <c r="G249" s="305">
        <f>'VO2 Raw '!G249*'VO2-mouse '!G$61/1000</f>
        <v>67.801500000000004</v>
      </c>
      <c r="H249" s="305">
        <f>'VO2 Raw '!H249*'VO2-mouse '!H$61/1000</f>
        <v>43.805799999999998</v>
      </c>
      <c r="I249" s="305">
        <f>'VO2 Raw '!I249*'VO2-mouse '!I$61/1000</f>
        <v>80.591999999999999</v>
      </c>
      <c r="J249" s="305">
        <f>'VO2 Raw '!J249*'VO2-mouse '!J$61/1000</f>
        <v>62.13</v>
      </c>
      <c r="K249" s="306">
        <f>'VO2 Raw '!K249*'VO2-mouse '!K$61/1000</f>
        <v>71.944399999999987</v>
      </c>
      <c r="L249" s="107">
        <f t="shared" ref="L249:P249" si="432">AVERAGE(C249:C251)</f>
        <v>59.068966666666675</v>
      </c>
      <c r="M249" s="160">
        <f t="shared" si="432"/>
        <v>55.693000000000005</v>
      </c>
      <c r="N249" s="160">
        <f t="shared" si="432"/>
        <v>81.216000000000008</v>
      </c>
      <c r="O249" s="160">
        <f t="shared" si="432"/>
        <v>77.835999999999999</v>
      </c>
      <c r="P249" s="160">
        <f t="shared" si="432"/>
        <v>68.147299999999987</v>
      </c>
      <c r="Q249" s="160">
        <f t="shared" ref="Q249" si="433">AVERAGE(H249:H251)</f>
        <v>48.428199999999997</v>
      </c>
      <c r="R249" s="160">
        <f t="shared" ref="R249" si="434">AVERAGE(I249:I251)</f>
        <v>62.920333333333332</v>
      </c>
      <c r="S249" s="160">
        <f t="shared" ref="S249" si="435">AVERAGE(J249:J251)</f>
        <v>78.051266666666677</v>
      </c>
      <c r="T249" s="160">
        <f t="shared" ref="T249" si="436">AVERAGE(K249:K251)</f>
        <v>70.828066666666658</v>
      </c>
      <c r="U249" s="232">
        <f t="shared" ref="U249" si="437">AVERAGE(L249:T249)</f>
        <v>66.909903703703719</v>
      </c>
      <c r="V249" s="302"/>
      <c r="W249" s="303"/>
      <c r="X249" s="303"/>
      <c r="Y249" s="303"/>
      <c r="Z249" s="303"/>
      <c r="AA249" s="303"/>
      <c r="AB249" s="303"/>
      <c r="AC249" s="303"/>
      <c r="AD249" s="303"/>
      <c r="AE249" s="303"/>
      <c r="AF249" s="303"/>
      <c r="AG249" s="92"/>
      <c r="AH249" s="92"/>
      <c r="AI249" s="92"/>
      <c r="AJ249" s="92"/>
      <c r="AK249" s="92"/>
      <c r="AL249" s="92"/>
      <c r="AM249" s="92"/>
      <c r="AN249" s="92"/>
      <c r="AO249" s="92"/>
      <c r="AP249" s="92"/>
      <c r="AQ249" s="92"/>
      <c r="AR249" s="231"/>
    </row>
    <row r="250" spans="1:44">
      <c r="A250" s="223">
        <v>43726</v>
      </c>
      <c r="B250" s="224">
        <v>2.3072453703703699</v>
      </c>
      <c r="C250" s="304">
        <f>'VO2 Raw '!C250*'VO2-mouse '!C$61/1000</f>
        <v>58.644400000000005</v>
      </c>
      <c r="D250" s="305">
        <f>'VO2 Raw '!D250*'VO2-mouse '!D$61/1000</f>
        <v>55.235500000000002</v>
      </c>
      <c r="E250" s="305">
        <f>'VO2 Raw '!E250*'VO2-mouse '!E$61/1000</f>
        <v>76.058999999999997</v>
      </c>
      <c r="F250" s="305">
        <f>'VO2 Raw '!F250*'VO2-mouse '!F$61/1000</f>
        <v>68.798400000000001</v>
      </c>
      <c r="G250" s="305">
        <f>'VO2 Raw '!G250*'VO2-mouse '!G$61/1000</f>
        <v>53.475499999999997</v>
      </c>
      <c r="H250" s="305">
        <f>'VO2 Raw '!H250*'VO2-mouse '!H$61/1000</f>
        <v>57.587399999999995</v>
      </c>
      <c r="I250" s="305">
        <f>'VO2 Raw '!I250*'VO2-mouse '!I$61/1000</f>
        <v>58.581000000000003</v>
      </c>
      <c r="J250" s="305">
        <f>'VO2 Raw '!J250*'VO2-mouse '!J$61/1000</f>
        <v>97.620400000000004</v>
      </c>
      <c r="K250" s="306">
        <f>'VO2 Raw '!K250*'VO2-mouse '!K$61/1000</f>
        <v>63.177899999999994</v>
      </c>
      <c r="L250" s="107"/>
      <c r="M250" s="160"/>
      <c r="N250" s="160"/>
      <c r="O250" s="160"/>
      <c r="P250" s="160"/>
      <c r="Q250" s="160"/>
      <c r="R250" s="160"/>
      <c r="S250" s="160"/>
      <c r="T250" s="160"/>
      <c r="U250" s="232">
        <f t="shared" ref="U250" si="438">STDEV(L249:T249)/SQRT(COUNT(L249:T249))</f>
        <v>3.7450826215376387</v>
      </c>
      <c r="V250" s="302"/>
      <c r="W250" s="303"/>
      <c r="X250" s="303"/>
      <c r="Y250" s="303"/>
      <c r="Z250" s="303"/>
      <c r="AA250" s="303"/>
      <c r="AB250" s="303"/>
      <c r="AC250" s="303"/>
      <c r="AD250" s="303"/>
      <c r="AE250" s="303"/>
      <c r="AF250" s="303"/>
      <c r="AG250" s="92"/>
      <c r="AH250" s="92"/>
      <c r="AI250" s="92"/>
      <c r="AJ250" s="92"/>
      <c r="AK250" s="92"/>
      <c r="AL250" s="92"/>
      <c r="AM250" s="92"/>
      <c r="AN250" s="92"/>
      <c r="AO250" s="92"/>
      <c r="AP250" s="92"/>
      <c r="AQ250" s="92"/>
      <c r="AR250" s="231"/>
    </row>
    <row r="251" spans="1:44">
      <c r="A251" s="223">
        <v>43726</v>
      </c>
      <c r="B251" s="224">
        <v>2.3211342592592601</v>
      </c>
      <c r="C251" s="304">
        <f>'VO2 Raw '!C251*'VO2-mouse '!C$61/1000</f>
        <v>60.893700000000003</v>
      </c>
      <c r="D251" s="305">
        <f>'VO2 Raw '!D251*'VO2-mouse '!D$61/1000</f>
        <v>58.316000000000003</v>
      </c>
      <c r="E251" s="305">
        <f>'VO2 Raw '!E251*'VO2-mouse '!E$61/1000</f>
        <v>84.347999999999999</v>
      </c>
      <c r="F251" s="305">
        <f>'VO2 Raw '!F251*'VO2-mouse '!F$61/1000</f>
        <v>100.6104</v>
      </c>
      <c r="G251" s="305">
        <f>'VO2 Raw '!G251*'VO2-mouse '!G$61/1000</f>
        <v>83.164899999999989</v>
      </c>
      <c r="H251" s="305">
        <f>'VO2 Raw '!H251*'VO2-mouse '!H$61/1000</f>
        <v>43.891399999999997</v>
      </c>
      <c r="I251" s="305">
        <f>'VO2 Raw '!I251*'VO2-mouse '!I$61/1000</f>
        <v>49.588000000000001</v>
      </c>
      <c r="J251" s="305">
        <f>'VO2 Raw '!J251*'VO2-mouse '!J$61/1000</f>
        <v>74.403400000000005</v>
      </c>
      <c r="K251" s="306">
        <f>'VO2 Raw '!K251*'VO2-mouse '!K$61/1000</f>
        <v>77.361899999999991</v>
      </c>
      <c r="L251" s="107"/>
      <c r="M251" s="160"/>
      <c r="N251" s="160"/>
      <c r="O251" s="160"/>
      <c r="P251" s="160"/>
      <c r="Q251" s="160"/>
      <c r="R251" s="160"/>
      <c r="S251" s="160"/>
      <c r="T251" s="160"/>
      <c r="U251" s="232"/>
      <c r="V251" s="302"/>
      <c r="W251" s="303"/>
      <c r="X251" s="303"/>
      <c r="Y251" s="303"/>
      <c r="Z251" s="303"/>
      <c r="AA251" s="303"/>
      <c r="AB251" s="303"/>
      <c r="AC251" s="303"/>
      <c r="AD251" s="303"/>
      <c r="AE251" s="303"/>
      <c r="AF251" s="303"/>
      <c r="AG251" s="92"/>
      <c r="AH251" s="92"/>
      <c r="AI251" s="92"/>
      <c r="AJ251" s="92"/>
      <c r="AK251" s="92"/>
      <c r="AL251" s="92"/>
      <c r="AM251" s="92"/>
      <c r="AN251" s="92"/>
      <c r="AO251" s="92"/>
      <c r="AP251" s="92"/>
      <c r="AQ251" s="92"/>
      <c r="AR251" s="231"/>
    </row>
    <row r="252" spans="1:44">
      <c r="A252" s="223">
        <v>43726</v>
      </c>
      <c r="B252" s="224">
        <v>2.33502314814814</v>
      </c>
      <c r="C252" s="304">
        <f>'VO2 Raw '!C252*'VO2-mouse '!C$61/1000</f>
        <v>93.522100000000009</v>
      </c>
      <c r="D252" s="305">
        <f>'VO2 Raw '!D252*'VO2-mouse '!D$61/1000</f>
        <v>67.527000000000001</v>
      </c>
      <c r="E252" s="305">
        <f>'VO2 Raw '!E252*'VO2-mouse '!E$61/1000</f>
        <v>55.268999999999998</v>
      </c>
      <c r="F252" s="305">
        <f>'VO2 Raw '!F252*'VO2-mouse '!F$61/1000</f>
        <v>70.46159999999999</v>
      </c>
      <c r="G252" s="305">
        <f>'VO2 Raw '!G252*'VO2-mouse '!G$61/1000</f>
        <v>87.586199999999991</v>
      </c>
      <c r="H252" s="305">
        <f>'VO2 Raw '!H252*'VO2-mouse '!H$61/1000</f>
        <v>51.402799999999999</v>
      </c>
      <c r="I252" s="305">
        <f>'VO2 Raw '!I252*'VO2-mouse '!I$61/1000</f>
        <v>58.926000000000002</v>
      </c>
      <c r="J252" s="305">
        <f>'VO2 Raw '!J252*'VO2-mouse '!J$61/1000</f>
        <v>63.416200000000003</v>
      </c>
      <c r="K252" s="306">
        <f>'VO2 Raw '!K252*'VO2-mouse '!K$61/1000</f>
        <v>60.144100000000002</v>
      </c>
      <c r="L252" s="107">
        <f t="shared" ref="L252:P252" si="439">AVERAGE(C252:C254)</f>
        <v>79.574633333333338</v>
      </c>
      <c r="M252" s="160">
        <f t="shared" si="439"/>
        <v>82.278833333333338</v>
      </c>
      <c r="N252" s="160">
        <f t="shared" si="439"/>
        <v>56.322000000000003</v>
      </c>
      <c r="O252" s="160">
        <f t="shared" si="439"/>
        <v>72.608799999999988</v>
      </c>
      <c r="P252" s="160">
        <f t="shared" si="439"/>
        <v>66.895833333333329</v>
      </c>
      <c r="Q252" s="160">
        <f t="shared" ref="Q252" si="440">AVERAGE(H252:H254)</f>
        <v>54.370266666666659</v>
      </c>
      <c r="R252" s="160">
        <f t="shared" ref="R252" si="441">AVERAGE(I252:I254)</f>
        <v>50.975666666666662</v>
      </c>
      <c r="S252" s="160">
        <f t="shared" ref="S252" si="442">AVERAGE(J252:J254)</f>
        <v>65.065733333333341</v>
      </c>
      <c r="T252" s="160">
        <f t="shared" ref="T252" si="443">AVERAGE(K252:K254)</f>
        <v>64.661966666666672</v>
      </c>
      <c r="U252" s="232">
        <f t="shared" ref="U252" si="444">AVERAGE(L252:T252)</f>
        <v>65.861525925925932</v>
      </c>
      <c r="V252" s="302"/>
      <c r="W252" s="303"/>
      <c r="X252" s="303"/>
      <c r="Y252" s="303"/>
      <c r="Z252" s="303"/>
      <c r="AA252" s="303"/>
      <c r="AB252" s="303"/>
      <c r="AC252" s="303"/>
      <c r="AD252" s="303"/>
      <c r="AE252" s="303"/>
      <c r="AF252" s="303"/>
      <c r="AG252" s="92"/>
      <c r="AH252" s="92"/>
      <c r="AI252" s="92"/>
      <c r="AJ252" s="92"/>
      <c r="AK252" s="92"/>
      <c r="AL252" s="92"/>
      <c r="AM252" s="92"/>
      <c r="AN252" s="92"/>
      <c r="AO252" s="92"/>
      <c r="AP252" s="92"/>
      <c r="AQ252" s="92"/>
      <c r="AR252" s="231"/>
    </row>
    <row r="253" spans="1:44">
      <c r="A253" s="223">
        <v>43726</v>
      </c>
      <c r="B253" s="224">
        <v>2.3489120370370302</v>
      </c>
      <c r="C253" s="304">
        <f>'VO2 Raw '!C253*'VO2-mouse '!C$61/1000</f>
        <v>62.302900000000001</v>
      </c>
      <c r="D253" s="305">
        <f>'VO2 Raw '!D253*'VO2-mouse '!D$61/1000</f>
        <v>97.203500000000005</v>
      </c>
      <c r="E253" s="305">
        <f>'VO2 Raw '!E253*'VO2-mouse '!E$61/1000</f>
        <v>54.54</v>
      </c>
      <c r="F253" s="305">
        <f>'VO2 Raw '!F253*'VO2-mouse '!F$61/1000</f>
        <v>61.960799999999999</v>
      </c>
      <c r="G253" s="305">
        <f>'VO2 Raw '!G253*'VO2-mouse '!G$61/1000</f>
        <v>53.895400000000002</v>
      </c>
      <c r="H253" s="305">
        <f>'VO2 Raw '!H253*'VO2-mouse '!H$61/1000</f>
        <v>67.923599999999993</v>
      </c>
      <c r="I253" s="305">
        <f>'VO2 Raw '!I253*'VO2-mouse '!I$61/1000</f>
        <v>50.347000000000001</v>
      </c>
      <c r="J253" s="305">
        <f>'VO2 Raw '!J253*'VO2-mouse '!J$61/1000</f>
        <v>70.849999999999994</v>
      </c>
      <c r="K253" s="306">
        <f>'VO2 Raw '!K253*'VO2-mouse '!K$61/1000</f>
        <v>54.667499999999997</v>
      </c>
      <c r="L253" s="107"/>
      <c r="M253" s="160"/>
      <c r="N253" s="160"/>
      <c r="O253" s="160"/>
      <c r="P253" s="160"/>
      <c r="Q253" s="160"/>
      <c r="R253" s="160"/>
      <c r="S253" s="160"/>
      <c r="T253" s="160"/>
      <c r="U253" s="232">
        <f t="shared" ref="U253" si="445">STDEV(L252:T252)/SQRT(COUNT(L252:T252))</f>
        <v>3.6341081454594075</v>
      </c>
      <c r="V253" s="302"/>
      <c r="W253" s="303"/>
      <c r="X253" s="303"/>
      <c r="Y253" s="303"/>
      <c r="Z253" s="303"/>
      <c r="AA253" s="303"/>
      <c r="AB253" s="303"/>
      <c r="AC253" s="303"/>
      <c r="AD253" s="303"/>
      <c r="AE253" s="303"/>
      <c r="AF253" s="303"/>
      <c r="AG253" s="92"/>
      <c r="AH253" s="92"/>
      <c r="AI253" s="92"/>
      <c r="AJ253" s="92"/>
      <c r="AK253" s="92"/>
      <c r="AL253" s="92"/>
      <c r="AM253" s="92"/>
      <c r="AN253" s="92"/>
      <c r="AO253" s="92"/>
      <c r="AP253" s="92"/>
      <c r="AQ253" s="92"/>
      <c r="AR253" s="231"/>
    </row>
    <row r="254" spans="1:44">
      <c r="A254" s="223">
        <v>43726</v>
      </c>
      <c r="B254" s="224">
        <v>2.3628009259259199</v>
      </c>
      <c r="C254" s="304">
        <f>'VO2 Raw '!C254*'VO2-mouse '!C$61/1000</f>
        <v>82.898900000000012</v>
      </c>
      <c r="D254" s="305">
        <f>'VO2 Raw '!D254*'VO2-mouse '!D$61/1000</f>
        <v>82.105999999999995</v>
      </c>
      <c r="E254" s="305">
        <f>'VO2 Raw '!E254*'VO2-mouse '!E$61/1000</f>
        <v>59.156999999999996</v>
      </c>
      <c r="F254" s="305">
        <f>'VO2 Raw '!F254*'VO2-mouse '!F$61/1000</f>
        <v>85.403999999999996</v>
      </c>
      <c r="G254" s="305">
        <f>'VO2 Raw '!G254*'VO2-mouse '!G$61/1000</f>
        <v>59.2059</v>
      </c>
      <c r="H254" s="305">
        <f>'VO2 Raw '!H254*'VO2-mouse '!H$61/1000</f>
        <v>43.784399999999991</v>
      </c>
      <c r="I254" s="305">
        <f>'VO2 Raw '!I254*'VO2-mouse '!I$61/1000</f>
        <v>43.654000000000003</v>
      </c>
      <c r="J254" s="305">
        <f>'VO2 Raw '!J254*'VO2-mouse '!J$61/1000</f>
        <v>60.930999999999997</v>
      </c>
      <c r="K254" s="306">
        <f>'VO2 Raw '!K254*'VO2-mouse '!K$61/1000</f>
        <v>79.174300000000002</v>
      </c>
      <c r="L254" s="107"/>
      <c r="M254" s="160"/>
      <c r="N254" s="160"/>
      <c r="O254" s="160"/>
      <c r="P254" s="160"/>
      <c r="Q254" s="160"/>
      <c r="R254" s="160"/>
      <c r="S254" s="160"/>
      <c r="T254" s="160"/>
      <c r="U254" s="232"/>
      <c r="V254" s="302"/>
      <c r="W254" s="303"/>
      <c r="X254" s="303"/>
      <c r="Y254" s="303"/>
      <c r="Z254" s="303"/>
      <c r="AA254" s="303"/>
      <c r="AB254" s="303"/>
      <c r="AC254" s="303"/>
      <c r="AD254" s="303"/>
      <c r="AE254" s="303"/>
      <c r="AF254" s="303"/>
      <c r="AG254" s="92"/>
      <c r="AH254" s="92"/>
      <c r="AI254" s="92"/>
      <c r="AJ254" s="92"/>
      <c r="AK254" s="92"/>
      <c r="AL254" s="92"/>
      <c r="AM254" s="92"/>
      <c r="AN254" s="92"/>
      <c r="AO254" s="92"/>
      <c r="AP254" s="92"/>
      <c r="AQ254" s="92"/>
      <c r="AR254" s="231"/>
    </row>
    <row r="255" spans="1:44">
      <c r="A255" s="223">
        <v>43726</v>
      </c>
      <c r="B255" s="224">
        <v>2.3766898148148101</v>
      </c>
      <c r="C255" s="304">
        <f>'VO2 Raw '!C255*'VO2-mouse '!C$61/1000</f>
        <v>59.782600000000009</v>
      </c>
      <c r="D255" s="305">
        <f>'VO2 Raw '!D255*'VO2-mouse '!D$61/1000</f>
        <v>50.63</v>
      </c>
      <c r="E255" s="305">
        <f>'VO2 Raw '!E255*'VO2-mouse '!E$61/1000</f>
        <v>88.343999999999994</v>
      </c>
      <c r="F255" s="305">
        <f>'VO2 Raw '!F255*'VO2-mouse '!F$61/1000</f>
        <v>61.406399999999991</v>
      </c>
      <c r="G255" s="305">
        <f>'VO2 Raw '!G255*'VO2-mouse '!G$61/1000</f>
        <v>68.789500000000004</v>
      </c>
      <c r="H255" s="305">
        <f>'VO2 Raw '!H255*'VO2-mouse '!H$61/1000</f>
        <v>47.807600000000001</v>
      </c>
      <c r="I255" s="305">
        <f>'VO2 Raw '!I255*'VO2-mouse '!I$61/1000</f>
        <v>56.418999999999997</v>
      </c>
      <c r="J255" s="305">
        <f>'VO2 Raw '!J255*'VO2-mouse '!J$61/1000</f>
        <v>89.641600000000011</v>
      </c>
      <c r="K255" s="306">
        <f>'VO2 Raw '!K255*'VO2-mouse '!K$61/1000</f>
        <v>50.885100000000001</v>
      </c>
      <c r="L255" s="107">
        <f t="shared" ref="L255:P255" si="446">AVERAGE(C255:C257)</f>
        <v>74.362400000000008</v>
      </c>
      <c r="M255" s="160">
        <f t="shared" si="446"/>
        <v>76.077166666666656</v>
      </c>
      <c r="N255" s="160">
        <f t="shared" si="446"/>
        <v>78.281999999999996</v>
      </c>
      <c r="O255" s="160">
        <f t="shared" si="446"/>
        <v>78.768799999999985</v>
      </c>
      <c r="P255" s="160">
        <f t="shared" si="446"/>
        <v>69.349366666666654</v>
      </c>
      <c r="Q255" s="160">
        <f t="shared" ref="Q255" si="447">AVERAGE(H255:H257)</f>
        <v>60.611933333333333</v>
      </c>
      <c r="R255" s="160">
        <f t="shared" ref="R255" si="448">AVERAGE(I255:I257)</f>
        <v>70.901333333333341</v>
      </c>
      <c r="S255" s="160">
        <f t="shared" ref="S255" si="449">AVERAGE(J255:J257)</f>
        <v>77.56440000000002</v>
      </c>
      <c r="T255" s="160">
        <f t="shared" ref="T255" si="450">AVERAGE(K255:K257)</f>
        <v>65.981866666666676</v>
      </c>
      <c r="U255" s="232">
        <f t="shared" ref="U255" si="451">AVERAGE(L255:T255)</f>
        <v>72.43325185185185</v>
      </c>
      <c r="V255" s="302"/>
      <c r="W255" s="303"/>
      <c r="X255" s="303"/>
      <c r="Y255" s="303"/>
      <c r="Z255" s="303"/>
      <c r="AA255" s="303"/>
      <c r="AB255" s="303"/>
      <c r="AC255" s="303"/>
      <c r="AD255" s="303"/>
      <c r="AE255" s="303"/>
      <c r="AF255" s="303"/>
      <c r="AG255" s="92"/>
      <c r="AH255" s="92"/>
      <c r="AI255" s="92"/>
      <c r="AJ255" s="92"/>
      <c r="AK255" s="92"/>
      <c r="AL255" s="92"/>
      <c r="AM255" s="92"/>
      <c r="AN255" s="92"/>
      <c r="AO255" s="92"/>
      <c r="AP255" s="92"/>
      <c r="AQ255" s="92"/>
      <c r="AR255" s="231"/>
    </row>
    <row r="256" spans="1:44">
      <c r="A256" s="223">
        <v>43726</v>
      </c>
      <c r="B256" s="224">
        <v>2.3905787037036998</v>
      </c>
      <c r="C256" s="304">
        <f>'VO2 Raw '!C256*'VO2-mouse '!C$61/1000</f>
        <v>64.064400000000006</v>
      </c>
      <c r="D256" s="305">
        <f>'VO2 Raw '!D256*'VO2-mouse '!D$61/1000</f>
        <v>48.677999999999997</v>
      </c>
      <c r="E256" s="305">
        <f>'VO2 Raw '!E256*'VO2-mouse '!E$61/1000</f>
        <v>77.355000000000004</v>
      </c>
      <c r="F256" s="305">
        <f>'VO2 Raw '!F256*'VO2-mouse '!F$61/1000</f>
        <v>61.432799999999993</v>
      </c>
      <c r="G256" s="305">
        <f>'VO2 Raw '!G256*'VO2-mouse '!G$61/1000</f>
        <v>55.896099999999997</v>
      </c>
      <c r="H256" s="305">
        <f>'VO2 Raw '!H256*'VO2-mouse '!H$61/1000</f>
        <v>56.9026</v>
      </c>
      <c r="I256" s="305">
        <f>'VO2 Raw '!I256*'VO2-mouse '!I$61/1000</f>
        <v>54.164999999999999</v>
      </c>
      <c r="J256" s="305">
        <f>'VO2 Raw '!J256*'VO2-mouse '!J$61/1000</f>
        <v>69.847200000000001</v>
      </c>
      <c r="K256" s="306">
        <f>'VO2 Raw '!K256*'VO2-mouse '!K$61/1000</f>
        <v>64.320499999999996</v>
      </c>
      <c r="L256" s="107"/>
      <c r="M256" s="160"/>
      <c r="N256" s="160"/>
      <c r="O256" s="160"/>
      <c r="P256" s="160"/>
      <c r="Q256" s="160"/>
      <c r="R256" s="160"/>
      <c r="S256" s="160"/>
      <c r="T256" s="160"/>
      <c r="U256" s="232">
        <f t="shared" ref="U256" si="452">STDEV(L255:T255)/SQRT(COUNT(L255:T255))</f>
        <v>2.0779814551694438</v>
      </c>
      <c r="V256" s="302"/>
      <c r="W256" s="303"/>
      <c r="X256" s="303"/>
      <c r="Y256" s="303"/>
      <c r="Z256" s="303"/>
      <c r="AA256" s="303"/>
      <c r="AB256" s="303"/>
      <c r="AC256" s="303"/>
      <c r="AD256" s="303"/>
      <c r="AE256" s="303"/>
      <c r="AF256" s="303"/>
      <c r="AG256" s="92"/>
      <c r="AH256" s="92"/>
      <c r="AI256" s="92"/>
      <c r="AJ256" s="92"/>
      <c r="AK256" s="92"/>
      <c r="AL256" s="92"/>
      <c r="AM256" s="92"/>
      <c r="AN256" s="92"/>
      <c r="AO256" s="92"/>
      <c r="AP256" s="92"/>
      <c r="AQ256" s="92"/>
      <c r="AR256" s="231"/>
    </row>
    <row r="257" spans="1:44">
      <c r="A257" s="223">
        <v>43726</v>
      </c>
      <c r="B257" s="224">
        <v>2.40446759259259</v>
      </c>
      <c r="C257" s="304">
        <f>'VO2 Raw '!C257*'VO2-mouse '!C$61/1000</f>
        <v>99.240200000000016</v>
      </c>
      <c r="D257" s="305">
        <f>'VO2 Raw '!D257*'VO2-mouse '!D$61/1000</f>
        <v>128.92349999999999</v>
      </c>
      <c r="E257" s="305">
        <f>'VO2 Raw '!E257*'VO2-mouse '!E$61/1000</f>
        <v>69.147000000000006</v>
      </c>
      <c r="F257" s="305">
        <f>'VO2 Raw '!F257*'VO2-mouse '!F$61/1000</f>
        <v>113.46719999999999</v>
      </c>
      <c r="G257" s="305">
        <f>'VO2 Raw '!G257*'VO2-mouse '!G$61/1000</f>
        <v>83.362499999999997</v>
      </c>
      <c r="H257" s="305">
        <f>'VO2 Raw '!H257*'VO2-mouse '!H$61/1000</f>
        <v>77.125599999999991</v>
      </c>
      <c r="I257" s="305">
        <f>'VO2 Raw '!I257*'VO2-mouse '!I$61/1000</f>
        <v>102.12</v>
      </c>
      <c r="J257" s="305">
        <f>'VO2 Raw '!J257*'VO2-mouse '!J$61/1000</f>
        <v>73.204400000000007</v>
      </c>
      <c r="K257" s="306">
        <f>'VO2 Raw '!K257*'VO2-mouse '!K$61/1000</f>
        <v>82.74</v>
      </c>
      <c r="L257" s="107"/>
      <c r="M257" s="160"/>
      <c r="N257" s="160"/>
      <c r="O257" s="160"/>
      <c r="P257" s="160"/>
      <c r="Q257" s="160"/>
      <c r="R257" s="160"/>
      <c r="S257" s="160"/>
      <c r="T257" s="160"/>
      <c r="U257" s="232"/>
      <c r="V257" s="302"/>
      <c r="W257" s="303"/>
      <c r="X257" s="303"/>
      <c r="Y257" s="303"/>
      <c r="Z257" s="303"/>
      <c r="AA257" s="303"/>
      <c r="AB257" s="303"/>
      <c r="AC257" s="303"/>
      <c r="AD257" s="303"/>
      <c r="AE257" s="303"/>
      <c r="AF257" s="303"/>
      <c r="AG257" s="92"/>
      <c r="AH257" s="92"/>
      <c r="AI257" s="92"/>
      <c r="AJ257" s="92"/>
      <c r="AK257" s="92"/>
      <c r="AL257" s="92"/>
      <c r="AM257" s="92"/>
      <c r="AN257" s="92"/>
      <c r="AO257" s="92"/>
      <c r="AP257" s="92"/>
      <c r="AQ257" s="92"/>
      <c r="AR257" s="231"/>
    </row>
    <row r="258" spans="1:44">
      <c r="A258" s="223">
        <v>43726</v>
      </c>
      <c r="B258" s="224">
        <v>2.4183564814814802</v>
      </c>
      <c r="C258" s="304">
        <f>'VO2 Raw '!C258*'VO2-mouse '!C$61/1000</f>
        <v>87.533000000000001</v>
      </c>
      <c r="D258" s="305">
        <f>'VO2 Raw '!D258*'VO2-mouse '!D$61/1000</f>
        <v>117.547</v>
      </c>
      <c r="E258" s="305">
        <f>'VO2 Raw '!E258*'VO2-mouse '!E$61/1000</f>
        <v>73.007999999999996</v>
      </c>
      <c r="F258" s="305">
        <f>'VO2 Raw '!F258*'VO2-mouse '!F$61/1000</f>
        <v>67.029599999999988</v>
      </c>
      <c r="G258" s="305">
        <f>'VO2 Raw '!G258*'VO2-mouse '!G$61/1000</f>
        <v>66.862899999999996</v>
      </c>
      <c r="H258" s="305">
        <f>'VO2 Raw '!H258*'VO2-mouse '!H$61/1000</f>
        <v>45.860199999999999</v>
      </c>
      <c r="I258" s="305">
        <f>'VO2 Raw '!I258*'VO2-mouse '!I$61/1000</f>
        <v>78.567999999999998</v>
      </c>
      <c r="J258" s="305">
        <f>'VO2 Raw '!J258*'VO2-mouse '!J$61/1000</f>
        <v>59.644800000000004</v>
      </c>
      <c r="K258" s="306">
        <f>'VO2 Raw '!K258*'VO2-mouse '!K$61/1000</f>
        <v>78.701499999999996</v>
      </c>
      <c r="L258" s="107">
        <f t="shared" ref="L258:P258" si="453">AVERAGE(C258:C260)</f>
        <v>82.483366666666669</v>
      </c>
      <c r="M258" s="160">
        <f t="shared" si="453"/>
        <v>110.88783333333333</v>
      </c>
      <c r="N258" s="160">
        <f t="shared" si="453"/>
        <v>76.968000000000004</v>
      </c>
      <c r="O258" s="160">
        <f t="shared" si="453"/>
        <v>79.507999999999996</v>
      </c>
      <c r="P258" s="160">
        <f t="shared" si="453"/>
        <v>75.886633333333336</v>
      </c>
      <c r="Q258" s="160">
        <f t="shared" ref="Q258" si="454">AVERAGE(H258:H260)</f>
        <v>55.511600000000008</v>
      </c>
      <c r="R258" s="160">
        <f t="shared" ref="R258" si="455">AVERAGE(I258:I260)</f>
        <v>73.423666666666676</v>
      </c>
      <c r="S258" s="160">
        <f t="shared" ref="S258" si="456">AVERAGE(J258:J260)</f>
        <v>70.850000000000009</v>
      </c>
      <c r="T258" s="160">
        <f t="shared" ref="T258" si="457">AVERAGE(K258:K260)</f>
        <v>76.212733333333333</v>
      </c>
      <c r="U258" s="232">
        <f t="shared" ref="U258" si="458">AVERAGE(L258:T258)</f>
        <v>77.970203703703703</v>
      </c>
      <c r="V258" s="302"/>
      <c r="W258" s="303"/>
      <c r="X258" s="303"/>
      <c r="Y258" s="303"/>
      <c r="Z258" s="303"/>
      <c r="AA258" s="303"/>
      <c r="AB258" s="303"/>
      <c r="AC258" s="303"/>
      <c r="AD258" s="303"/>
      <c r="AE258" s="303"/>
      <c r="AF258" s="303"/>
      <c r="AG258" s="92"/>
      <c r="AH258" s="92"/>
      <c r="AI258" s="92"/>
      <c r="AJ258" s="92"/>
      <c r="AK258" s="92"/>
      <c r="AL258" s="92"/>
      <c r="AM258" s="92"/>
      <c r="AN258" s="92"/>
      <c r="AO258" s="92"/>
      <c r="AP258" s="92"/>
      <c r="AQ258" s="92"/>
      <c r="AR258" s="231"/>
    </row>
    <row r="259" spans="1:44">
      <c r="A259" s="223">
        <v>43726</v>
      </c>
      <c r="B259" s="224">
        <v>2.4322453703703699</v>
      </c>
      <c r="C259" s="304">
        <f>'VO2 Raw '!C259*'VO2-mouse '!C$61/1000</f>
        <v>71.272999999999996</v>
      </c>
      <c r="D259" s="305">
        <f>'VO2 Raw '!D259*'VO2-mouse '!D$61/1000</f>
        <v>107.5735</v>
      </c>
      <c r="E259" s="305">
        <f>'VO2 Raw '!E259*'VO2-mouse '!E$61/1000</f>
        <v>87.290999999999997</v>
      </c>
      <c r="F259" s="305">
        <f>'VO2 Raw '!F259*'VO2-mouse '!F$61/1000</f>
        <v>73.972800000000007</v>
      </c>
      <c r="G259" s="305">
        <f>'VO2 Raw '!G259*'VO2-mouse '!G$61/1000</f>
        <v>87.116900000000001</v>
      </c>
      <c r="H259" s="305">
        <f>'VO2 Raw '!H259*'VO2-mouse '!H$61/1000</f>
        <v>73.188000000000002</v>
      </c>
      <c r="I259" s="305">
        <f>'VO2 Raw '!I259*'VO2-mouse '!I$61/1000</f>
        <v>61.801000000000002</v>
      </c>
      <c r="J259" s="305">
        <f>'VO2 Raw '!J259*'VO2-mouse '!J$61/1000</f>
        <v>70.479400000000012</v>
      </c>
      <c r="K259" s="306">
        <f>'VO2 Raw '!K259*'VO2-mouse '!K$61/1000</f>
        <v>71.117000000000004</v>
      </c>
      <c r="L259" s="107"/>
      <c r="M259" s="160"/>
      <c r="N259" s="160"/>
      <c r="O259" s="160"/>
      <c r="P259" s="160"/>
      <c r="Q259" s="160"/>
      <c r="R259" s="160"/>
      <c r="S259" s="160"/>
      <c r="T259" s="160"/>
      <c r="U259" s="232">
        <f t="shared" ref="U259" si="459">STDEV(L258:T258)/SQRT(COUNT(L258:T258))</f>
        <v>4.8455239336577192</v>
      </c>
      <c r="V259" s="302"/>
      <c r="W259" s="303"/>
      <c r="X259" s="303"/>
      <c r="Y259" s="303"/>
      <c r="Z259" s="303"/>
      <c r="AA259" s="303"/>
      <c r="AB259" s="303"/>
      <c r="AC259" s="303"/>
      <c r="AD259" s="303"/>
      <c r="AE259" s="303"/>
      <c r="AF259" s="303"/>
      <c r="AG259" s="92"/>
      <c r="AH259" s="92"/>
      <c r="AI259" s="92"/>
      <c r="AJ259" s="92"/>
      <c r="AK259" s="92"/>
      <c r="AL259" s="92"/>
      <c r="AM259" s="92"/>
      <c r="AN259" s="92"/>
      <c r="AO259" s="92"/>
      <c r="AP259" s="92"/>
      <c r="AQ259" s="92"/>
      <c r="AR259" s="231"/>
    </row>
    <row r="260" spans="1:44">
      <c r="A260" s="223">
        <v>43726</v>
      </c>
      <c r="B260" s="224">
        <v>2.4461342592592592</v>
      </c>
      <c r="C260" s="304">
        <f>'VO2 Raw '!C260*'VO2-mouse '!C$61/1000</f>
        <v>88.644100000000009</v>
      </c>
      <c r="D260" s="305">
        <f>'VO2 Raw '!D260*'VO2-mouse '!D$61/1000</f>
        <v>107.54300000000001</v>
      </c>
      <c r="E260" s="305">
        <f>'VO2 Raw '!E260*'VO2-mouse '!E$61/1000</f>
        <v>70.605000000000004</v>
      </c>
      <c r="F260" s="305">
        <f>'VO2 Raw '!F260*'VO2-mouse '!F$61/1000</f>
        <v>97.521599999999992</v>
      </c>
      <c r="G260" s="305">
        <f>'VO2 Raw '!G260*'VO2-mouse '!G$61/1000</f>
        <v>73.680099999999996</v>
      </c>
      <c r="H260" s="305">
        <f>'VO2 Raw '!H260*'VO2-mouse '!H$61/1000</f>
        <v>47.486599999999996</v>
      </c>
      <c r="I260" s="305">
        <f>'VO2 Raw '!I260*'VO2-mouse '!I$61/1000</f>
        <v>79.902000000000001</v>
      </c>
      <c r="J260" s="305">
        <f>'VO2 Raw '!J260*'VO2-mouse '!J$61/1000</f>
        <v>82.42580000000001</v>
      </c>
      <c r="K260" s="306">
        <f>'VO2 Raw '!K260*'VO2-mouse '!K$61/1000</f>
        <v>78.819699999999997</v>
      </c>
      <c r="L260" s="107"/>
      <c r="M260" s="160"/>
      <c r="N260" s="160"/>
      <c r="O260" s="160"/>
      <c r="P260" s="160"/>
      <c r="Q260" s="160"/>
      <c r="R260" s="160"/>
      <c r="S260" s="160"/>
      <c r="T260" s="160"/>
      <c r="U260" s="232"/>
      <c r="V260" s="302"/>
      <c r="W260" s="303"/>
      <c r="X260" s="303"/>
      <c r="Y260" s="303"/>
      <c r="Z260" s="303"/>
      <c r="AA260" s="303"/>
      <c r="AB260" s="303"/>
      <c r="AC260" s="303"/>
      <c r="AD260" s="303"/>
      <c r="AE260" s="303"/>
      <c r="AF260" s="303"/>
      <c r="AG260" s="92"/>
      <c r="AH260" s="92"/>
      <c r="AI260" s="92"/>
      <c r="AJ260" s="92"/>
      <c r="AK260" s="92"/>
      <c r="AL260" s="92"/>
      <c r="AM260" s="92"/>
      <c r="AN260" s="92"/>
      <c r="AO260" s="92"/>
      <c r="AP260" s="92"/>
      <c r="AQ260" s="92"/>
      <c r="AR260" s="231"/>
    </row>
    <row r="261" spans="1:44">
      <c r="A261" s="223">
        <v>43726</v>
      </c>
      <c r="B261" s="224">
        <v>2.46002314814814</v>
      </c>
      <c r="C261" s="304">
        <f>'VO2 Raw '!C261*'VO2-mouse '!C$61/1000</f>
        <v>63.657899999999998</v>
      </c>
      <c r="D261" s="305">
        <f>'VO2 Raw '!D261*'VO2-mouse '!D$61/1000</f>
        <v>104.2795</v>
      </c>
      <c r="E261" s="305">
        <f>'VO2 Raw '!E261*'VO2-mouse '!E$61/1000</f>
        <v>70.712999999999994</v>
      </c>
      <c r="F261" s="305">
        <f>'VO2 Raw '!F261*'VO2-mouse '!F$61/1000</f>
        <v>65.81519999999999</v>
      </c>
      <c r="G261" s="305">
        <f>'VO2 Raw '!G261*'VO2-mouse '!G$61/1000</f>
        <v>56.488900000000001</v>
      </c>
      <c r="H261" s="305">
        <f>'VO2 Raw '!H261*'VO2-mouse '!H$61/1000</f>
        <v>55.639999999999993</v>
      </c>
      <c r="I261" s="305">
        <f>'VO2 Raw '!I261*'VO2-mouse '!I$61/1000</f>
        <v>47.655999999999999</v>
      </c>
      <c r="J261" s="305">
        <f>'VO2 Raw '!J261*'VO2-mouse '!J$61/1000</f>
        <v>75.9512</v>
      </c>
      <c r="K261" s="306">
        <f>'VO2 Raw '!K261*'VO2-mouse '!K$61/1000</f>
        <v>64.084099999999992</v>
      </c>
      <c r="L261" s="107">
        <f t="shared" ref="L261:P261" si="460">AVERAGE(C261:C263)</f>
        <v>68.273933333333332</v>
      </c>
      <c r="M261" s="160">
        <f t="shared" si="460"/>
        <v>102.98833333333334</v>
      </c>
      <c r="N261" s="160">
        <f t="shared" si="460"/>
        <v>67.941000000000003</v>
      </c>
      <c r="O261" s="160">
        <f t="shared" si="460"/>
        <v>67.63679999999998</v>
      </c>
      <c r="P261" s="160">
        <f t="shared" si="460"/>
        <v>66.895833333333329</v>
      </c>
      <c r="Q261" s="160">
        <f t="shared" ref="Q261" si="461">AVERAGE(H261:H263)</f>
        <v>52.893666666666661</v>
      </c>
      <c r="R261" s="160">
        <f t="shared" ref="R261" si="462">AVERAGE(I261:I263)</f>
        <v>61.985000000000007</v>
      </c>
      <c r="S261" s="160">
        <f t="shared" ref="S261" si="463">AVERAGE(J261:J263)</f>
        <v>65.988600000000005</v>
      </c>
      <c r="T261" s="160">
        <f t="shared" ref="T261" si="464">AVERAGE(K261:K263)</f>
        <v>61.069999999999993</v>
      </c>
      <c r="U261" s="232">
        <f t="shared" ref="U261" si="465">AVERAGE(L261:T261)</f>
        <v>68.408129629629627</v>
      </c>
      <c r="V261" s="302"/>
      <c r="W261" s="303"/>
      <c r="X261" s="303"/>
      <c r="Y261" s="303"/>
      <c r="Z261" s="303"/>
      <c r="AA261" s="303"/>
      <c r="AB261" s="303"/>
      <c r="AC261" s="303"/>
      <c r="AD261" s="303"/>
      <c r="AE261" s="303"/>
      <c r="AF261" s="303"/>
      <c r="AG261" s="92"/>
      <c r="AH261" s="92"/>
      <c r="AI261" s="92"/>
      <c r="AJ261" s="92"/>
      <c r="AK261" s="92"/>
      <c r="AL261" s="92"/>
      <c r="AM261" s="92"/>
      <c r="AN261" s="92"/>
      <c r="AO261" s="92"/>
      <c r="AP261" s="92"/>
      <c r="AQ261" s="92"/>
      <c r="AR261" s="231"/>
    </row>
    <row r="262" spans="1:44">
      <c r="A262" s="223">
        <v>43726</v>
      </c>
      <c r="B262" s="224">
        <v>2.4739120370370302</v>
      </c>
      <c r="C262" s="304">
        <f>'VO2 Raw '!C262*'VO2-mouse '!C$61/1000</f>
        <v>68.996600000000001</v>
      </c>
      <c r="D262" s="305">
        <f>'VO2 Raw '!D262*'VO2-mouse '!D$61/1000</f>
        <v>102.38849999999999</v>
      </c>
      <c r="E262" s="305">
        <f>'VO2 Raw '!E262*'VO2-mouse '!E$61/1000</f>
        <v>70.334999999999994</v>
      </c>
      <c r="F262" s="305">
        <f>'VO2 Raw '!F262*'VO2-mouse '!F$61/1000</f>
        <v>64.125599999999991</v>
      </c>
      <c r="G262" s="305">
        <f>'VO2 Raw '!G262*'VO2-mouse '!G$61/1000</f>
        <v>84.893899999999988</v>
      </c>
      <c r="H262" s="305">
        <f>'VO2 Raw '!H262*'VO2-mouse '!H$61/1000</f>
        <v>54.056399999999996</v>
      </c>
      <c r="I262" s="305">
        <f>'VO2 Raw '!I262*'VO2-mouse '!I$61/1000</f>
        <v>53.59</v>
      </c>
      <c r="J262" s="305">
        <f>'VO2 Raw '!J262*'VO2-mouse '!J$61/1000</f>
        <v>58.467599999999997</v>
      </c>
      <c r="K262" s="306">
        <f>'VO2 Raw '!K262*'VO2-mouse '!K$61/1000</f>
        <v>62.705100000000002</v>
      </c>
      <c r="L262" s="107"/>
      <c r="M262" s="160"/>
      <c r="N262" s="160"/>
      <c r="O262" s="160"/>
      <c r="P262" s="160"/>
      <c r="Q262" s="160"/>
      <c r="R262" s="160"/>
      <c r="S262" s="160"/>
      <c r="T262" s="160"/>
      <c r="U262" s="232">
        <f t="shared" ref="U262" si="466">STDEV(L261:T261)/SQRT(COUNT(L261:T261))</f>
        <v>4.625662297579475</v>
      </c>
      <c r="V262" s="302"/>
      <c r="W262" s="303"/>
      <c r="X262" s="303"/>
      <c r="Y262" s="303"/>
      <c r="Z262" s="303"/>
      <c r="AA262" s="303"/>
      <c r="AB262" s="303"/>
      <c r="AC262" s="303"/>
      <c r="AD262" s="303"/>
      <c r="AE262" s="303"/>
      <c r="AF262" s="303"/>
      <c r="AG262" s="92"/>
      <c r="AH262" s="92"/>
      <c r="AI262" s="92"/>
      <c r="AJ262" s="92"/>
      <c r="AK262" s="92"/>
      <c r="AL262" s="92"/>
      <c r="AM262" s="92"/>
      <c r="AN262" s="92"/>
      <c r="AO262" s="92"/>
      <c r="AP262" s="92"/>
      <c r="AQ262" s="92"/>
      <c r="AR262" s="231"/>
    </row>
    <row r="263" spans="1:44">
      <c r="A263" s="223">
        <v>43726</v>
      </c>
      <c r="B263" s="224">
        <v>2.4878009259259199</v>
      </c>
      <c r="C263" s="304">
        <f>'VO2 Raw '!C263*'VO2-mouse '!C$61/1000</f>
        <v>72.167299999999997</v>
      </c>
      <c r="D263" s="305">
        <f>'VO2 Raw '!D263*'VO2-mouse '!D$61/1000</f>
        <v>102.297</v>
      </c>
      <c r="E263" s="305">
        <f>'VO2 Raw '!E263*'VO2-mouse '!E$61/1000</f>
        <v>62.774999999999999</v>
      </c>
      <c r="F263" s="305">
        <f>'VO2 Raw '!F263*'VO2-mouse '!F$61/1000</f>
        <v>72.969599999999986</v>
      </c>
      <c r="G263" s="305">
        <f>'VO2 Raw '!G263*'VO2-mouse '!G$61/1000</f>
        <v>59.304699999999997</v>
      </c>
      <c r="H263" s="305">
        <f>'VO2 Raw '!H263*'VO2-mouse '!H$61/1000</f>
        <v>48.9846</v>
      </c>
      <c r="I263" s="305">
        <f>'VO2 Raw '!I263*'VO2-mouse '!I$61/1000</f>
        <v>84.709000000000003</v>
      </c>
      <c r="J263" s="305">
        <f>'VO2 Raw '!J263*'VO2-mouse '!J$61/1000</f>
        <v>63.546999999999997</v>
      </c>
      <c r="K263" s="306">
        <f>'VO2 Raw '!K263*'VO2-mouse '!K$61/1000</f>
        <v>56.420799999999993</v>
      </c>
      <c r="L263" s="107"/>
      <c r="M263" s="160"/>
      <c r="N263" s="160"/>
      <c r="O263" s="160"/>
      <c r="P263" s="160"/>
      <c r="Q263" s="160"/>
      <c r="R263" s="160"/>
      <c r="S263" s="160"/>
      <c r="T263" s="160"/>
      <c r="U263" s="232"/>
      <c r="V263" s="302"/>
      <c r="W263" s="303"/>
      <c r="X263" s="303"/>
      <c r="Y263" s="303"/>
      <c r="Z263" s="303"/>
      <c r="AA263" s="303"/>
      <c r="AB263" s="303"/>
      <c r="AC263" s="303"/>
      <c r="AD263" s="303"/>
      <c r="AE263" s="303"/>
      <c r="AF263" s="303"/>
      <c r="AG263" s="92"/>
      <c r="AH263" s="92"/>
      <c r="AI263" s="92"/>
      <c r="AJ263" s="92"/>
      <c r="AK263" s="92"/>
      <c r="AL263" s="92"/>
      <c r="AM263" s="92"/>
      <c r="AN263" s="92"/>
      <c r="AO263" s="92"/>
      <c r="AP263" s="92"/>
      <c r="AQ263" s="92"/>
      <c r="AR263" s="231"/>
    </row>
    <row r="264" spans="1:44">
      <c r="A264" s="223">
        <v>43726</v>
      </c>
      <c r="B264" s="224">
        <v>2.5016898148148101</v>
      </c>
      <c r="C264" s="304">
        <f>'VO2 Raw '!C264*'VO2-mouse '!C$61/1000</f>
        <v>79.728200000000001</v>
      </c>
      <c r="D264" s="305">
        <f>'VO2 Raw '!D264*'VO2-mouse '!D$61/1000</f>
        <v>92.537000000000006</v>
      </c>
      <c r="E264" s="305">
        <f>'VO2 Raw '!E264*'VO2-mouse '!E$61/1000</f>
        <v>70.497</v>
      </c>
      <c r="F264" s="305">
        <f>'VO2 Raw '!F264*'VO2-mouse '!F$61/1000</f>
        <v>84.268799999999985</v>
      </c>
      <c r="G264" s="305">
        <f>'VO2 Raw '!G264*'VO2-mouse '!G$61/1000</f>
        <v>57.353400000000001</v>
      </c>
      <c r="H264" s="305">
        <f>'VO2 Raw '!H264*'VO2-mouse '!H$61/1000</f>
        <v>72.117999999999995</v>
      </c>
      <c r="I264" s="305">
        <f>'VO2 Raw '!I264*'VO2-mouse '!I$61/1000</f>
        <v>59.040999999999997</v>
      </c>
      <c r="J264" s="305">
        <f>'VO2 Raw '!J264*'VO2-mouse '!J$61/1000</f>
        <v>78.218400000000003</v>
      </c>
      <c r="K264" s="306">
        <f>'VO2 Raw '!K264*'VO2-mouse '!K$61/1000</f>
        <v>74.702399999999997</v>
      </c>
      <c r="L264" s="107">
        <f t="shared" ref="L264:P264" si="467">AVERAGE(C264:C266)</f>
        <v>68.174566666666678</v>
      </c>
      <c r="M264" s="160">
        <f t="shared" si="467"/>
        <v>85.918499999999995</v>
      </c>
      <c r="N264" s="160">
        <f t="shared" si="467"/>
        <v>71.531999999999996</v>
      </c>
      <c r="O264" s="160">
        <f t="shared" si="467"/>
        <v>67.495999999999995</v>
      </c>
      <c r="P264" s="160">
        <f t="shared" si="467"/>
        <v>59.18119999999999</v>
      </c>
      <c r="Q264" s="160">
        <f t="shared" ref="Q264" si="468">AVERAGE(H264:H266)</f>
        <v>56.923999999999999</v>
      </c>
      <c r="R264" s="160">
        <f t="shared" ref="R264" si="469">AVERAGE(I264:I266)</f>
        <v>55.322666666666663</v>
      </c>
      <c r="S264" s="160">
        <f t="shared" ref="S264" si="470">AVERAGE(J264:J266)</f>
        <v>68.49560000000001</v>
      </c>
      <c r="T264" s="160">
        <f t="shared" ref="T264" si="471">AVERAGE(K264:K266)</f>
        <v>65.285799999999995</v>
      </c>
      <c r="U264" s="232">
        <f t="shared" ref="U264" si="472">AVERAGE(L264:T264)</f>
        <v>66.481148148148137</v>
      </c>
      <c r="V264" s="302"/>
      <c r="W264" s="303"/>
      <c r="X264" s="303"/>
      <c r="Y264" s="303"/>
      <c r="Z264" s="303"/>
      <c r="AA264" s="303"/>
      <c r="AB264" s="303"/>
      <c r="AC264" s="303"/>
      <c r="AD264" s="303"/>
      <c r="AE264" s="303"/>
      <c r="AF264" s="303"/>
      <c r="AG264" s="92"/>
      <c r="AH264" s="92"/>
      <c r="AI264" s="92"/>
      <c r="AJ264" s="92"/>
      <c r="AK264" s="92"/>
      <c r="AL264" s="92"/>
      <c r="AM264" s="92"/>
      <c r="AN264" s="92"/>
      <c r="AO264" s="92"/>
      <c r="AP264" s="92"/>
      <c r="AQ264" s="92"/>
      <c r="AR264" s="231"/>
    </row>
    <row r="265" spans="1:44">
      <c r="A265" s="223">
        <v>43726</v>
      </c>
      <c r="B265" s="224">
        <v>2.5155787037036998</v>
      </c>
      <c r="C265" s="304">
        <f>'VO2 Raw '!C265*'VO2-mouse '!C$61/1000</f>
        <v>60.595600000000005</v>
      </c>
      <c r="D265" s="305">
        <f>'VO2 Raw '!D265*'VO2-mouse '!D$61/1000</f>
        <v>76.463499999999996</v>
      </c>
      <c r="E265" s="305">
        <f>'VO2 Raw '!E265*'VO2-mouse '!E$61/1000</f>
        <v>82.835999999999999</v>
      </c>
      <c r="F265" s="305">
        <f>'VO2 Raw '!F265*'VO2-mouse '!F$61/1000</f>
        <v>59.1096</v>
      </c>
      <c r="G265" s="305">
        <f>'VO2 Raw '!G265*'VO2-mouse '!G$61/1000</f>
        <v>66.393599999999992</v>
      </c>
      <c r="H265" s="305">
        <f>'VO2 Raw '!H265*'VO2-mouse '!H$61/1000</f>
        <v>50.29</v>
      </c>
      <c r="I265" s="305">
        <f>'VO2 Raw '!I265*'VO2-mouse '!I$61/1000</f>
        <v>52.600999999999999</v>
      </c>
      <c r="J265" s="305">
        <f>'VO2 Raw '!J265*'VO2-mouse '!J$61/1000</f>
        <v>55.808</v>
      </c>
      <c r="K265" s="306">
        <f>'VO2 Raw '!K265*'VO2-mouse '!K$61/1000</f>
        <v>64.379599999999996</v>
      </c>
      <c r="L265" s="107"/>
      <c r="M265" s="160"/>
      <c r="N265" s="160"/>
      <c r="O265" s="160"/>
      <c r="P265" s="160"/>
      <c r="Q265" s="160"/>
      <c r="R265" s="160"/>
      <c r="S265" s="160"/>
      <c r="T265" s="160"/>
      <c r="U265" s="232">
        <f t="shared" ref="U265" si="473">STDEV(L264:T264)/SQRT(COUNT(L264:T264))</f>
        <v>3.0773506104293156</v>
      </c>
      <c r="V265" s="302"/>
      <c r="W265" s="303"/>
      <c r="X265" s="303"/>
      <c r="Y265" s="303"/>
      <c r="Z265" s="303"/>
      <c r="AA265" s="303"/>
      <c r="AB265" s="303"/>
      <c r="AC265" s="303"/>
      <c r="AD265" s="303"/>
      <c r="AE265" s="303"/>
      <c r="AF265" s="303"/>
      <c r="AG265" s="92"/>
      <c r="AH265" s="92"/>
      <c r="AI265" s="92"/>
      <c r="AJ265" s="92"/>
      <c r="AK265" s="92"/>
      <c r="AL265" s="92"/>
      <c r="AM265" s="92"/>
      <c r="AN265" s="92"/>
      <c r="AO265" s="92"/>
      <c r="AP265" s="92"/>
      <c r="AQ265" s="92"/>
      <c r="AR265" s="231"/>
    </row>
    <row r="266" spans="1:44">
      <c r="A266" s="223">
        <v>43726</v>
      </c>
      <c r="B266" s="224">
        <v>2.52946759259259</v>
      </c>
      <c r="C266" s="304">
        <f>'VO2 Raw '!C266*'VO2-mouse '!C$61/1000</f>
        <v>64.1999</v>
      </c>
      <c r="D266" s="305">
        <f>'VO2 Raw '!D266*'VO2-mouse '!D$61/1000</f>
        <v>88.754999999999995</v>
      </c>
      <c r="E266" s="305">
        <f>'VO2 Raw '!E266*'VO2-mouse '!E$61/1000</f>
        <v>61.262999999999998</v>
      </c>
      <c r="F266" s="305">
        <f>'VO2 Raw '!F266*'VO2-mouse '!F$61/1000</f>
        <v>59.1096</v>
      </c>
      <c r="G266" s="305">
        <f>'VO2 Raw '!G266*'VO2-mouse '!G$61/1000</f>
        <v>53.796599999999998</v>
      </c>
      <c r="H266" s="305">
        <f>'VO2 Raw '!H266*'VO2-mouse '!H$61/1000</f>
        <v>48.363999999999997</v>
      </c>
      <c r="I266" s="305">
        <f>'VO2 Raw '!I266*'VO2-mouse '!I$61/1000</f>
        <v>54.326000000000001</v>
      </c>
      <c r="J266" s="305">
        <f>'VO2 Raw '!J266*'VO2-mouse '!J$61/1000</f>
        <v>71.460400000000007</v>
      </c>
      <c r="K266" s="306">
        <f>'VO2 Raw '!K266*'VO2-mouse '!K$61/1000</f>
        <v>56.775400000000005</v>
      </c>
      <c r="L266" s="107"/>
      <c r="M266" s="160"/>
      <c r="N266" s="160"/>
      <c r="O266" s="160"/>
      <c r="P266" s="160"/>
      <c r="Q266" s="160"/>
      <c r="R266" s="160"/>
      <c r="S266" s="160"/>
      <c r="T266" s="160"/>
      <c r="U266" s="232"/>
      <c r="V266" s="302"/>
      <c r="W266" s="303"/>
      <c r="X266" s="303"/>
      <c r="Y266" s="303"/>
      <c r="Z266" s="303"/>
      <c r="AA266" s="303"/>
      <c r="AB266" s="303"/>
      <c r="AC266" s="303"/>
      <c r="AD266" s="303"/>
      <c r="AE266" s="303"/>
      <c r="AF266" s="303"/>
      <c r="AG266" s="92"/>
      <c r="AH266" s="92"/>
      <c r="AI266" s="92"/>
      <c r="AJ266" s="92"/>
      <c r="AK266" s="92"/>
      <c r="AL266" s="92"/>
      <c r="AM266" s="92"/>
      <c r="AN266" s="92"/>
      <c r="AO266" s="92"/>
      <c r="AP266" s="92"/>
      <c r="AQ266" s="92"/>
      <c r="AR266" s="231"/>
    </row>
    <row r="267" spans="1:44">
      <c r="A267" s="223">
        <v>43726</v>
      </c>
      <c r="B267" s="224">
        <v>2.5433564814814802</v>
      </c>
      <c r="C267" s="304">
        <f>'VO2 Raw '!C267*'VO2-mouse '!C$61/1000</f>
        <v>63.143000000000001</v>
      </c>
      <c r="D267" s="305">
        <f>'VO2 Raw '!D267*'VO2-mouse '!D$61/1000</f>
        <v>75.274000000000001</v>
      </c>
      <c r="E267" s="305">
        <f>'VO2 Raw '!E267*'VO2-mouse '!E$61/1000</f>
        <v>68.31</v>
      </c>
      <c r="F267" s="305">
        <f>'VO2 Raw '!F267*'VO2-mouse '!F$61/1000</f>
        <v>66.052800000000005</v>
      </c>
      <c r="G267" s="305">
        <f>'VO2 Raw '!G267*'VO2-mouse '!G$61/1000</f>
        <v>63.849499999999999</v>
      </c>
      <c r="H267" s="305">
        <f>'VO2 Raw '!H267*'VO2-mouse '!H$61/1000</f>
        <v>52.686799999999998</v>
      </c>
      <c r="I267" s="305">
        <f>'VO2 Raw '!I267*'VO2-mouse '!I$61/1000</f>
        <v>68.724000000000004</v>
      </c>
      <c r="J267" s="305">
        <f>'VO2 Raw '!J267*'VO2-mouse '!J$61/1000</f>
        <v>57.639200000000002</v>
      </c>
      <c r="K267" s="306">
        <f>'VO2 Raw '!K267*'VO2-mouse '!K$61/1000</f>
        <v>72.633899999999997</v>
      </c>
      <c r="L267" s="107">
        <f t="shared" ref="L267:P267" si="474">AVERAGE(C267:C269)</f>
        <v>71.254933333333341</v>
      </c>
      <c r="M267" s="160">
        <f t="shared" si="474"/>
        <v>77.947833333333335</v>
      </c>
      <c r="N267" s="160">
        <f t="shared" si="474"/>
        <v>62.055000000000007</v>
      </c>
      <c r="O267" s="160">
        <f t="shared" si="474"/>
        <v>73.620799999999988</v>
      </c>
      <c r="P267" s="160">
        <f t="shared" si="474"/>
        <v>69.127066666666664</v>
      </c>
      <c r="Q267" s="160">
        <f t="shared" ref="Q267" si="475">AVERAGE(H267:H269)</f>
        <v>62.616399999999999</v>
      </c>
      <c r="R267" s="160">
        <f t="shared" ref="R267" si="476">AVERAGE(I267:I269)</f>
        <v>68.31</v>
      </c>
      <c r="S267" s="160">
        <f t="shared" ref="S267" si="477">AVERAGE(J267:J269)</f>
        <v>67.456466666666671</v>
      </c>
      <c r="T267" s="160">
        <f t="shared" ref="T267" si="478">AVERAGE(K267:K269)</f>
        <v>56.854199999999999</v>
      </c>
      <c r="U267" s="232">
        <f t="shared" ref="U267" si="479">AVERAGE(L267:T267)</f>
        <v>67.693633333333338</v>
      </c>
      <c r="V267" s="302"/>
      <c r="W267" s="303"/>
      <c r="X267" s="303"/>
      <c r="Y267" s="303"/>
      <c r="Z267" s="303"/>
      <c r="AA267" s="303"/>
      <c r="AB267" s="303"/>
      <c r="AC267" s="303"/>
      <c r="AD267" s="303"/>
      <c r="AE267" s="303"/>
      <c r="AF267" s="303"/>
      <c r="AG267" s="92"/>
      <c r="AH267" s="92"/>
      <c r="AI267" s="92"/>
      <c r="AJ267" s="92"/>
      <c r="AK267" s="92"/>
      <c r="AL267" s="92"/>
      <c r="AM267" s="92"/>
      <c r="AN267" s="92"/>
      <c r="AO267" s="92"/>
      <c r="AP267" s="92"/>
      <c r="AQ267" s="92"/>
      <c r="AR267" s="231"/>
    </row>
    <row r="268" spans="1:44">
      <c r="A268" s="223">
        <v>43726</v>
      </c>
      <c r="B268" s="224">
        <v>2.5572453703703699</v>
      </c>
      <c r="C268" s="304">
        <f>'VO2 Raw '!C268*'VO2-mouse '!C$61/1000</f>
        <v>70.487100000000012</v>
      </c>
      <c r="D268" s="305">
        <f>'VO2 Raw '!D268*'VO2-mouse '!D$61/1000</f>
        <v>90.28</v>
      </c>
      <c r="E268" s="305">
        <f>'VO2 Raw '!E268*'VO2-mouse '!E$61/1000</f>
        <v>62.478000000000002</v>
      </c>
      <c r="F268" s="305">
        <f>'VO2 Raw '!F268*'VO2-mouse '!F$61/1000</f>
        <v>96.650399999999991</v>
      </c>
      <c r="G268" s="305">
        <f>'VO2 Raw '!G268*'VO2-mouse '!G$61/1000</f>
        <v>83.708300000000008</v>
      </c>
      <c r="H268" s="305">
        <f>'VO2 Raw '!H268*'VO2-mouse '!H$61/1000</f>
        <v>60.904399999999995</v>
      </c>
      <c r="I268" s="305">
        <f>'VO2 Raw '!I268*'VO2-mouse '!I$61/1000</f>
        <v>49.749000000000002</v>
      </c>
      <c r="J268" s="305">
        <f>'VO2 Raw '!J268*'VO2-mouse '!J$61/1000</f>
        <v>59.056200000000004</v>
      </c>
      <c r="K268" s="306">
        <f>'VO2 Raw '!K268*'VO2-mouse '!K$61/1000</f>
        <v>49.112099999999998</v>
      </c>
      <c r="L268" s="107"/>
      <c r="M268" s="160"/>
      <c r="N268" s="160"/>
      <c r="O268" s="160"/>
      <c r="P268" s="160"/>
      <c r="Q268" s="160"/>
      <c r="R268" s="160"/>
      <c r="S268" s="160"/>
      <c r="T268" s="160"/>
      <c r="U268" s="232">
        <f t="shared" ref="U268" si="480">STDEV(L267:T267)/SQRT(COUNT(L267:T267))</f>
        <v>2.1425564501113104</v>
      </c>
      <c r="V268" s="302"/>
      <c r="W268" s="303"/>
      <c r="X268" s="303"/>
      <c r="Y268" s="303"/>
      <c r="Z268" s="303"/>
      <c r="AA268" s="303"/>
      <c r="AB268" s="303"/>
      <c r="AC268" s="303"/>
      <c r="AD268" s="303"/>
      <c r="AE268" s="303"/>
      <c r="AF268" s="303"/>
      <c r="AG268" s="92"/>
      <c r="AH268" s="92"/>
      <c r="AI268" s="92"/>
      <c r="AJ268" s="92"/>
      <c r="AK268" s="92"/>
      <c r="AL268" s="92"/>
      <c r="AM268" s="92"/>
      <c r="AN268" s="92"/>
      <c r="AO268" s="92"/>
      <c r="AP268" s="92"/>
      <c r="AQ268" s="92"/>
      <c r="AR268" s="231"/>
    </row>
    <row r="269" spans="1:44">
      <c r="A269" s="223">
        <v>43726</v>
      </c>
      <c r="B269" s="224">
        <v>2.5711342592592499</v>
      </c>
      <c r="C269" s="304">
        <f>'VO2 Raw '!C269*'VO2-mouse '!C$61/1000</f>
        <v>80.134699999999995</v>
      </c>
      <c r="D269" s="305">
        <f>'VO2 Raw '!D269*'VO2-mouse '!D$61/1000</f>
        <v>68.289500000000004</v>
      </c>
      <c r="E269" s="305">
        <f>'VO2 Raw '!E269*'VO2-mouse '!E$61/1000</f>
        <v>55.377000000000002</v>
      </c>
      <c r="F269" s="305">
        <f>'VO2 Raw '!F269*'VO2-mouse '!F$61/1000</f>
        <v>58.159199999999998</v>
      </c>
      <c r="G269" s="305">
        <f>'VO2 Raw '!G269*'VO2-mouse '!G$61/1000</f>
        <v>59.823399999999999</v>
      </c>
      <c r="H269" s="305">
        <f>'VO2 Raw '!H269*'VO2-mouse '!H$61/1000</f>
        <v>74.257999999999996</v>
      </c>
      <c r="I269" s="305">
        <f>'VO2 Raw '!I269*'VO2-mouse '!I$61/1000</f>
        <v>86.456999999999994</v>
      </c>
      <c r="J269" s="305">
        <f>'VO2 Raw '!J269*'VO2-mouse '!J$61/1000</f>
        <v>85.674000000000007</v>
      </c>
      <c r="K269" s="306">
        <f>'VO2 Raw '!K269*'VO2-mouse '!K$61/1000</f>
        <v>48.816600000000001</v>
      </c>
      <c r="L269" s="107"/>
      <c r="M269" s="160"/>
      <c r="N269" s="160"/>
      <c r="O269" s="160"/>
      <c r="P269" s="160"/>
      <c r="Q269" s="160"/>
      <c r="R269" s="160"/>
      <c r="S269" s="160"/>
      <c r="T269" s="160"/>
      <c r="U269" s="232"/>
      <c r="V269" s="302"/>
      <c r="W269" s="303"/>
      <c r="X269" s="303"/>
      <c r="Y269" s="303"/>
      <c r="Z269" s="303"/>
      <c r="AA269" s="303"/>
      <c r="AB269" s="303"/>
      <c r="AC269" s="303"/>
      <c r="AD269" s="303"/>
      <c r="AE269" s="303"/>
      <c r="AF269" s="303"/>
      <c r="AG269" s="92"/>
      <c r="AH269" s="92"/>
      <c r="AI269" s="92"/>
      <c r="AJ269" s="92"/>
      <c r="AK269" s="92"/>
      <c r="AL269" s="92"/>
      <c r="AM269" s="92"/>
      <c r="AN269" s="92"/>
      <c r="AO269" s="92"/>
      <c r="AP269" s="92"/>
      <c r="AQ269" s="92"/>
      <c r="AR269" s="231"/>
    </row>
    <row r="270" spans="1:44">
      <c r="A270" s="223">
        <v>43726</v>
      </c>
      <c r="B270" s="224">
        <v>2.58502314814814</v>
      </c>
      <c r="C270" s="304">
        <f>'VO2 Raw '!C270*'VO2-mouse '!C$61/1000</f>
        <v>56.611899999999999</v>
      </c>
      <c r="D270" s="305">
        <f>'VO2 Raw '!D270*'VO2-mouse '!D$61/1000</f>
        <v>73.870999999999995</v>
      </c>
      <c r="E270" s="305">
        <f>'VO2 Raw '!E270*'VO2-mouse '!E$61/1000</f>
        <v>55.89</v>
      </c>
      <c r="F270" s="305">
        <f>'VO2 Raw '!F270*'VO2-mouse '!F$61/1000</f>
        <v>102.24719999999999</v>
      </c>
      <c r="G270" s="305">
        <f>'VO2 Raw '!G270*'VO2-mouse '!G$61/1000</f>
        <v>57.946199999999997</v>
      </c>
      <c r="H270" s="305">
        <f>'VO2 Raw '!H270*'VO2-mouse '!H$61/1000</f>
        <v>70.941000000000003</v>
      </c>
      <c r="I270" s="305">
        <f>'VO2 Raw '!I270*'VO2-mouse '!I$61/1000</f>
        <v>55.66</v>
      </c>
      <c r="J270" s="305">
        <f>'VO2 Raw '!J270*'VO2-mouse '!J$61/1000</f>
        <v>81.793600000000012</v>
      </c>
      <c r="K270" s="306">
        <f>'VO2 Raw '!K270*'VO2-mouse '!K$61/1000</f>
        <v>73.12639999999999</v>
      </c>
      <c r="L270" s="107">
        <f t="shared" ref="L270:P270" si="481">AVERAGE(C270:C272)</f>
        <v>57.027433333333335</v>
      </c>
      <c r="M270" s="160">
        <f t="shared" si="481"/>
        <v>65.686833333333325</v>
      </c>
      <c r="N270" s="160">
        <f t="shared" si="481"/>
        <v>69.813000000000002</v>
      </c>
      <c r="O270" s="160">
        <f t="shared" si="481"/>
        <v>80.959999999999994</v>
      </c>
      <c r="P270" s="160">
        <f t="shared" si="481"/>
        <v>56.250133333333331</v>
      </c>
      <c r="Q270" s="160">
        <f t="shared" ref="Q270" si="482">AVERAGE(H270:H272)</f>
        <v>57.123733333333327</v>
      </c>
      <c r="R270" s="160">
        <f t="shared" ref="R270" si="483">AVERAGE(I270:I272)</f>
        <v>52.631666666666661</v>
      </c>
      <c r="S270" s="160">
        <f t="shared" ref="S270" si="484">AVERAGE(J270:J272)</f>
        <v>66.831533333333326</v>
      </c>
      <c r="T270" s="160">
        <f t="shared" ref="T270" si="485">AVERAGE(K270:K272)</f>
        <v>63.696666666666658</v>
      </c>
      <c r="U270" s="232">
        <f t="shared" ref="U270" si="486">AVERAGE(L270:T270)</f>
        <v>63.335666666666661</v>
      </c>
      <c r="V270" s="302"/>
      <c r="W270" s="303"/>
      <c r="X270" s="303"/>
      <c r="Y270" s="303"/>
      <c r="Z270" s="303"/>
      <c r="AA270" s="303"/>
      <c r="AB270" s="303"/>
      <c r="AC270" s="303"/>
      <c r="AD270" s="303"/>
      <c r="AE270" s="303"/>
      <c r="AF270" s="303"/>
      <c r="AG270" s="92"/>
      <c r="AH270" s="92"/>
      <c r="AI270" s="92"/>
      <c r="AJ270" s="92"/>
      <c r="AK270" s="92"/>
      <c r="AL270" s="92"/>
      <c r="AM270" s="92"/>
      <c r="AN270" s="92"/>
      <c r="AO270" s="92"/>
      <c r="AP270" s="92"/>
      <c r="AQ270" s="92"/>
      <c r="AR270" s="231"/>
    </row>
    <row r="271" spans="1:44">
      <c r="A271" s="223">
        <v>43726</v>
      </c>
      <c r="B271" s="224">
        <v>2.5989120370370302</v>
      </c>
      <c r="C271" s="304">
        <f>'VO2 Raw '!C271*'VO2-mouse '!C$61/1000</f>
        <v>56.232500000000002</v>
      </c>
      <c r="D271" s="305">
        <f>'VO2 Raw '!D271*'VO2-mouse '!D$61/1000</f>
        <v>62.890999999999998</v>
      </c>
      <c r="E271" s="305">
        <f>'VO2 Raw '!E271*'VO2-mouse '!E$61/1000</f>
        <v>65.367000000000004</v>
      </c>
      <c r="F271" s="305">
        <f>'VO2 Raw '!F271*'VO2-mouse '!F$61/1000</f>
        <v>71.464799999999997</v>
      </c>
      <c r="G271" s="305">
        <f>'VO2 Raw '!G271*'VO2-mouse '!G$61/1000</f>
        <v>53.920099999999998</v>
      </c>
      <c r="H271" s="305">
        <f>'VO2 Raw '!H271*'VO2-mouse '!H$61/1000</f>
        <v>49.155799999999992</v>
      </c>
      <c r="I271" s="305">
        <f>'VO2 Raw '!I271*'VO2-mouse '!I$61/1000</f>
        <v>51.473999999999997</v>
      </c>
      <c r="J271" s="305">
        <f>'VO2 Raw '!J271*'VO2-mouse '!J$61/1000</f>
        <v>53.4754</v>
      </c>
      <c r="K271" s="306">
        <f>'VO2 Raw '!K271*'VO2-mouse '!K$61/1000</f>
        <v>54.529600000000002</v>
      </c>
      <c r="L271" s="107"/>
      <c r="M271" s="160"/>
      <c r="N271" s="160"/>
      <c r="O271" s="160"/>
      <c r="P271" s="160"/>
      <c r="Q271" s="160"/>
      <c r="R271" s="160"/>
      <c r="S271" s="160"/>
      <c r="T271" s="160"/>
      <c r="U271" s="232">
        <f t="shared" ref="U271" si="487">STDEV(L270:T270)/SQRT(COUNT(L270:T270))</f>
        <v>2.9193194701287513</v>
      </c>
      <c r="V271" s="302"/>
      <c r="W271" s="303"/>
      <c r="X271" s="303"/>
      <c r="Y271" s="303"/>
      <c r="Z271" s="303"/>
      <c r="AA271" s="303"/>
      <c r="AB271" s="303"/>
      <c r="AC271" s="303"/>
      <c r="AD271" s="303"/>
      <c r="AE271" s="303"/>
      <c r="AF271" s="303"/>
      <c r="AG271" s="92"/>
      <c r="AH271" s="92"/>
      <c r="AI271" s="92"/>
      <c r="AJ271" s="92"/>
      <c r="AK271" s="92"/>
      <c r="AL271" s="92"/>
      <c r="AM271" s="92"/>
      <c r="AN271" s="92"/>
      <c r="AO271" s="92"/>
      <c r="AP271" s="92"/>
      <c r="AQ271" s="92"/>
      <c r="AR271" s="231"/>
    </row>
    <row r="272" spans="1:44">
      <c r="A272" s="223">
        <v>43726</v>
      </c>
      <c r="B272" s="224">
        <v>2.6128009259259199</v>
      </c>
      <c r="C272" s="304">
        <f>'VO2 Raw '!C272*'VO2-mouse '!C$61/1000</f>
        <v>58.237900000000003</v>
      </c>
      <c r="D272" s="305">
        <f>'VO2 Raw '!D272*'VO2-mouse '!D$61/1000</f>
        <v>60.298499999999997</v>
      </c>
      <c r="E272" s="305">
        <f>'VO2 Raw '!E272*'VO2-mouse '!E$61/1000</f>
        <v>88.182000000000002</v>
      </c>
      <c r="F272" s="305">
        <f>'VO2 Raw '!F272*'VO2-mouse '!F$61/1000</f>
        <v>69.168000000000006</v>
      </c>
      <c r="G272" s="305">
        <f>'VO2 Raw '!G272*'VO2-mouse '!G$61/1000</f>
        <v>56.884099999999997</v>
      </c>
      <c r="H272" s="305">
        <f>'VO2 Raw '!H272*'VO2-mouse '!H$61/1000</f>
        <v>51.274399999999993</v>
      </c>
      <c r="I272" s="305">
        <f>'VO2 Raw '!I272*'VO2-mouse '!I$61/1000</f>
        <v>50.761000000000003</v>
      </c>
      <c r="J272" s="305">
        <f>'VO2 Raw '!J272*'VO2-mouse '!J$61/1000</f>
        <v>65.2256</v>
      </c>
      <c r="K272" s="306">
        <f>'VO2 Raw '!K272*'VO2-mouse '!K$61/1000</f>
        <v>63.433999999999997</v>
      </c>
      <c r="L272" s="107"/>
      <c r="M272" s="160"/>
      <c r="N272" s="160"/>
      <c r="O272" s="160"/>
      <c r="P272" s="160"/>
      <c r="Q272" s="160"/>
      <c r="R272" s="160"/>
      <c r="S272" s="160"/>
      <c r="T272" s="160"/>
      <c r="U272" s="232"/>
      <c r="V272" s="302"/>
      <c r="W272" s="303"/>
      <c r="X272" s="303"/>
      <c r="Y272" s="303"/>
      <c r="Z272" s="303"/>
      <c r="AA272" s="303"/>
      <c r="AB272" s="303"/>
      <c r="AC272" s="303"/>
      <c r="AD272" s="303"/>
      <c r="AE272" s="303"/>
      <c r="AF272" s="303"/>
      <c r="AG272" s="92"/>
      <c r="AH272" s="92"/>
      <c r="AI272" s="92"/>
      <c r="AJ272" s="92"/>
      <c r="AK272" s="92"/>
      <c r="AL272" s="92"/>
      <c r="AM272" s="92"/>
      <c r="AN272" s="92"/>
      <c r="AO272" s="92"/>
      <c r="AP272" s="92"/>
      <c r="AQ272" s="92"/>
      <c r="AR272" s="231"/>
    </row>
    <row r="273" spans="1:44">
      <c r="A273" s="223">
        <v>43726</v>
      </c>
      <c r="B273" s="224">
        <v>2.6266898148148101</v>
      </c>
      <c r="C273" s="304">
        <f>'VO2 Raw '!C273*'VO2-mouse '!C$61/1000</f>
        <v>64.064400000000006</v>
      </c>
      <c r="D273" s="305">
        <f>'VO2 Raw '!D273*'VO2-mouse '!D$61/1000</f>
        <v>60.512</v>
      </c>
      <c r="E273" s="305">
        <f>'VO2 Raw '!E273*'VO2-mouse '!E$61/1000</f>
        <v>54.756</v>
      </c>
      <c r="F273" s="305">
        <f>'VO2 Raw '!F273*'VO2-mouse '!F$61/1000</f>
        <v>81.919200000000004</v>
      </c>
      <c r="G273" s="305">
        <f>'VO2 Raw '!G273*'VO2-mouse '!G$61/1000</f>
        <v>53.154400000000003</v>
      </c>
      <c r="H273" s="305">
        <f>'VO2 Raw '!H273*'VO2-mouse '!H$61/1000</f>
        <v>50.953399999999995</v>
      </c>
      <c r="I273" s="305">
        <f>'VO2 Raw '!I273*'VO2-mouse '!I$61/1000</f>
        <v>58.765000000000001</v>
      </c>
      <c r="J273" s="305">
        <f>'VO2 Raw '!J273*'VO2-mouse '!J$61/1000</f>
        <v>58.511200000000002</v>
      </c>
      <c r="K273" s="306">
        <f>'VO2 Raw '!K273*'VO2-mouse '!K$61/1000</f>
        <v>66.743599999999986</v>
      </c>
      <c r="L273" s="107">
        <f t="shared" ref="L273:P273" si="488">AVERAGE(C273:C275)</f>
        <v>77.569233333333344</v>
      </c>
      <c r="M273" s="160">
        <f t="shared" si="488"/>
        <v>71.56316666666666</v>
      </c>
      <c r="N273" s="160">
        <f t="shared" si="488"/>
        <v>56.961000000000006</v>
      </c>
      <c r="O273" s="160">
        <f t="shared" si="488"/>
        <v>77.703999999999994</v>
      </c>
      <c r="P273" s="160">
        <f t="shared" si="488"/>
        <v>68.896533333333338</v>
      </c>
      <c r="Q273" s="160">
        <f t="shared" ref="Q273" si="489">AVERAGE(H273:H275)</f>
        <v>52.850866666666661</v>
      </c>
      <c r="R273" s="160">
        <f t="shared" ref="R273" si="490">AVERAGE(I273:I275)</f>
        <v>63.963000000000001</v>
      </c>
      <c r="S273" s="160">
        <f t="shared" ref="S273" si="491">AVERAGE(J273:J275)</f>
        <v>65.08753333333334</v>
      </c>
      <c r="T273" s="160">
        <f t="shared" ref="T273" si="492">AVERAGE(K273:K275)</f>
        <v>56.53243333333333</v>
      </c>
      <c r="U273" s="232">
        <f t="shared" ref="U273" si="493">AVERAGE(L273:T273)</f>
        <v>65.680862962962976</v>
      </c>
      <c r="V273" s="302"/>
      <c r="W273" s="303"/>
      <c r="X273" s="303"/>
      <c r="Y273" s="303"/>
      <c r="Z273" s="303"/>
      <c r="AA273" s="303"/>
      <c r="AB273" s="303"/>
      <c r="AC273" s="303"/>
      <c r="AD273" s="303"/>
      <c r="AE273" s="303"/>
      <c r="AF273" s="303"/>
      <c r="AG273" s="92"/>
      <c r="AH273" s="92"/>
      <c r="AI273" s="92"/>
      <c r="AJ273" s="92"/>
      <c r="AK273" s="92"/>
      <c r="AL273" s="92"/>
      <c r="AM273" s="92"/>
      <c r="AN273" s="92"/>
      <c r="AO273" s="92"/>
      <c r="AP273" s="92"/>
      <c r="AQ273" s="92"/>
      <c r="AR273" s="231"/>
    </row>
    <row r="274" spans="1:44">
      <c r="A274" s="223">
        <v>43726</v>
      </c>
      <c r="B274" s="224">
        <v>2.6405787037036998</v>
      </c>
      <c r="C274" s="304">
        <f>'VO2 Raw '!C274*'VO2-mouse '!C$61/1000</f>
        <v>80.243100000000013</v>
      </c>
      <c r="D274" s="305">
        <f>'VO2 Raw '!D274*'VO2-mouse '!D$61/1000</f>
        <v>90.096999999999994</v>
      </c>
      <c r="E274" s="305">
        <f>'VO2 Raw '!E274*'VO2-mouse '!E$61/1000</f>
        <v>58.752000000000002</v>
      </c>
      <c r="F274" s="305">
        <f>'VO2 Raw '!F274*'VO2-mouse '!F$61/1000</f>
        <v>91.52879999999999</v>
      </c>
      <c r="G274" s="305">
        <f>'VO2 Raw '!G274*'VO2-mouse '!G$61/1000</f>
        <v>62.738</v>
      </c>
      <c r="H274" s="305">
        <f>'VO2 Raw '!H274*'VO2-mouse '!H$61/1000</f>
        <v>56.923999999999992</v>
      </c>
      <c r="I274" s="305">
        <f>'VO2 Raw '!I274*'VO2-mouse '!I$61/1000</f>
        <v>81.742000000000004</v>
      </c>
      <c r="J274" s="305">
        <f>'VO2 Raw '!J274*'VO2-mouse '!J$61/1000</f>
        <v>54.805200000000006</v>
      </c>
      <c r="K274" s="306">
        <f>'VO2 Raw '!K274*'VO2-mouse '!K$61/1000</f>
        <v>46.531400000000005</v>
      </c>
      <c r="L274" s="107"/>
      <c r="M274" s="160"/>
      <c r="N274" s="160"/>
      <c r="O274" s="160"/>
      <c r="P274" s="160"/>
      <c r="Q274" s="160"/>
      <c r="R274" s="160"/>
      <c r="S274" s="160"/>
      <c r="T274" s="160"/>
      <c r="U274" s="232">
        <f t="shared" ref="U274" si="494">STDEV(L273:T273)/SQRT(COUNT(L273:T273))</f>
        <v>3.0241456094173151</v>
      </c>
      <c r="V274" s="302"/>
      <c r="W274" s="303"/>
      <c r="X274" s="303"/>
      <c r="Y274" s="303"/>
      <c r="Z274" s="303"/>
      <c r="AA274" s="303"/>
      <c r="AB274" s="303"/>
      <c r="AC274" s="303"/>
      <c r="AD274" s="303"/>
      <c r="AE274" s="303"/>
      <c r="AF274" s="303"/>
      <c r="AG274" s="92"/>
      <c r="AH274" s="92"/>
      <c r="AI274" s="92"/>
      <c r="AJ274" s="92"/>
      <c r="AK274" s="92"/>
      <c r="AL274" s="92"/>
      <c r="AM274" s="92"/>
      <c r="AN274" s="92"/>
      <c r="AO274" s="92"/>
      <c r="AP274" s="92"/>
      <c r="AQ274" s="92"/>
      <c r="AR274" s="231"/>
    </row>
    <row r="275" spans="1:44">
      <c r="A275" s="223">
        <v>43726</v>
      </c>
      <c r="B275" s="235">
        <v>2.65446759259259</v>
      </c>
      <c r="C275" s="304">
        <f>'VO2 Raw '!C275*'VO2-mouse '!C$61/1000</f>
        <v>88.400200000000012</v>
      </c>
      <c r="D275" s="305">
        <f>'VO2 Raw '!D275*'VO2-mouse '!D$61/1000</f>
        <v>64.080500000000001</v>
      </c>
      <c r="E275" s="305">
        <f>'VO2 Raw '!E275*'VO2-mouse '!E$61/1000</f>
        <v>57.375</v>
      </c>
      <c r="F275" s="305">
        <f>'VO2 Raw '!F275*'VO2-mouse '!F$61/1000</f>
        <v>59.664000000000001</v>
      </c>
      <c r="G275" s="305">
        <f>'VO2 Raw '!G275*'VO2-mouse '!G$61/1000</f>
        <v>90.797200000000004</v>
      </c>
      <c r="H275" s="305">
        <f>'VO2 Raw '!H275*'VO2-mouse '!H$61/1000</f>
        <v>50.675199999999997</v>
      </c>
      <c r="I275" s="305">
        <f>'VO2 Raw '!I275*'VO2-mouse '!I$61/1000</f>
        <v>51.381999999999998</v>
      </c>
      <c r="J275" s="305">
        <f>'VO2 Raw '!J275*'VO2-mouse '!J$61/1000</f>
        <v>81.94619999999999</v>
      </c>
      <c r="K275" s="306">
        <f>'VO2 Raw '!K275*'VO2-mouse '!K$61/1000</f>
        <v>56.322299999999998</v>
      </c>
      <c r="L275" s="107"/>
      <c r="M275" s="160"/>
      <c r="N275" s="160"/>
      <c r="O275" s="160"/>
      <c r="P275" s="160"/>
      <c r="Q275" s="160"/>
      <c r="R275" s="160"/>
      <c r="S275" s="160"/>
      <c r="T275" s="160"/>
      <c r="U275" s="232"/>
      <c r="V275" s="302"/>
      <c r="W275" s="303"/>
      <c r="X275" s="303"/>
      <c r="Y275" s="303"/>
      <c r="Z275" s="303"/>
      <c r="AA275" s="303"/>
      <c r="AB275" s="303"/>
      <c r="AC275" s="303"/>
      <c r="AD275" s="303"/>
      <c r="AE275" s="303"/>
      <c r="AF275" s="303"/>
      <c r="AG275" s="92"/>
      <c r="AH275" s="92"/>
      <c r="AI275" s="92"/>
      <c r="AJ275" s="92"/>
      <c r="AK275" s="92"/>
      <c r="AL275" s="92"/>
      <c r="AM275" s="92"/>
      <c r="AN275" s="92"/>
      <c r="AO275" s="92"/>
      <c r="AP275" s="92"/>
      <c r="AQ275" s="92"/>
      <c r="AR275" s="231"/>
    </row>
    <row r="276" spans="1:44">
      <c r="A276" s="223">
        <v>43726</v>
      </c>
      <c r="B276" s="235">
        <v>1.66835648148148</v>
      </c>
      <c r="C276" s="304">
        <f>'VO2 Raw '!C276*'VO2-mouse '!C$61/1000</f>
        <v>84.199700000000007</v>
      </c>
      <c r="D276" s="305">
        <f>'VO2 Raw '!D276*'VO2-mouse '!D$61/1000</f>
        <v>84.210499999999996</v>
      </c>
      <c r="E276" s="305">
        <f>'VO2 Raw '!E276*'VO2-mouse '!E$61/1000</f>
        <v>53.703000000000003</v>
      </c>
      <c r="F276" s="305">
        <f>'VO2 Raw '!F276*'VO2-mouse '!F$61/1000</f>
        <v>67.293599999999998</v>
      </c>
      <c r="G276" s="305">
        <f>'VO2 Raw '!G276*'VO2-mouse '!G$61/1000</f>
        <v>57.155799999999992</v>
      </c>
      <c r="H276" s="86">
        <f>'VO2 Raw '!H276*'VO2-mouse '!H$61/1000</f>
        <v>51.3172</v>
      </c>
      <c r="I276" s="86">
        <f>'VO2 Raw '!I276*'VO2-mouse '!I$61/1000</f>
        <v>48.76</v>
      </c>
      <c r="J276" s="86">
        <f>'VO2 Raw '!J276*'VO2-mouse '!J$61/1000</f>
        <v>88.028400000000005</v>
      </c>
      <c r="K276" s="108">
        <f>'VO2 Raw '!K276*'VO2-mouse '!K$61/1000</f>
        <v>78.445399999999992</v>
      </c>
      <c r="L276" s="107">
        <f t="shared" ref="L276:P276" si="495">AVERAGE(C276:C278)</f>
        <v>72.880933333333346</v>
      </c>
      <c r="M276" s="160">
        <f t="shared" si="495"/>
        <v>81.445166666666665</v>
      </c>
      <c r="N276" s="160">
        <f t="shared" si="495"/>
        <v>64.781999999999996</v>
      </c>
      <c r="O276" s="160">
        <f t="shared" si="495"/>
        <v>75.679999999999993</v>
      </c>
      <c r="P276" s="160">
        <f t="shared" si="495"/>
        <v>68.139066666666665</v>
      </c>
      <c r="Q276" s="160">
        <f t="shared" ref="Q276" si="496">AVERAGE(H276:H278)</f>
        <v>69.500066666666669</v>
      </c>
      <c r="R276" s="160">
        <f t="shared" ref="R276" si="497">AVERAGE(I276:I278)</f>
        <v>61.854666666666674</v>
      </c>
      <c r="S276" s="160">
        <f t="shared" ref="S276" si="498">AVERAGE(J276:J278)</f>
        <v>78.218399999999988</v>
      </c>
      <c r="T276" s="160">
        <f t="shared" ref="T276" si="499">AVERAGE(K276:K278)</f>
        <v>67.643233333333328</v>
      </c>
      <c r="U276" s="232">
        <f t="shared" ref="U276" si="500">AVERAGE(L276:T276)</f>
        <v>71.127059259259269</v>
      </c>
    </row>
    <row r="277" spans="1:44">
      <c r="A277" s="223">
        <v>43726</v>
      </c>
      <c r="B277" s="235">
        <v>1.6822453703703699</v>
      </c>
      <c r="C277" s="304">
        <f>'VO2 Raw '!C277*'VO2-mouse '!C$61/1000</f>
        <v>53.278600000000004</v>
      </c>
      <c r="D277" s="305">
        <f>'VO2 Raw '!D277*'VO2-mouse '!D$61/1000</f>
        <v>58.316000000000003</v>
      </c>
      <c r="E277" s="305">
        <f>'VO2 Raw '!E277*'VO2-mouse '!E$61/1000</f>
        <v>69.876000000000005</v>
      </c>
      <c r="F277" s="305">
        <f>'VO2 Raw '!F277*'VO2-mouse '!F$61/1000</f>
        <v>63.069600000000001</v>
      </c>
      <c r="G277" s="305">
        <f>'VO2 Raw '!G277*'VO2-mouse '!G$61/1000</f>
        <v>71.82759999999999</v>
      </c>
      <c r="H277" s="86">
        <f>'VO2 Raw '!H277*'VO2-mouse '!H$61/1000</f>
        <v>83.053399999999996</v>
      </c>
      <c r="I277" s="86">
        <f>'VO2 Raw '!I277*'VO2-mouse '!I$61/1000</f>
        <v>49.496000000000002</v>
      </c>
      <c r="J277" s="86">
        <f>'VO2 Raw '!J277*'VO2-mouse '!J$61/1000</f>
        <v>64.135599999999997</v>
      </c>
      <c r="K277" s="108">
        <f>'VO2 Raw '!K277*'VO2-mouse '!K$61/1000</f>
        <v>77.578599999999994</v>
      </c>
      <c r="L277" s="107"/>
      <c r="M277" s="160"/>
      <c r="N277" s="160"/>
      <c r="O277" s="160"/>
      <c r="P277" s="160"/>
      <c r="Q277" s="160"/>
      <c r="R277" s="160"/>
      <c r="S277" s="160"/>
      <c r="T277" s="160"/>
      <c r="U277" s="232">
        <f t="shared" ref="U277" si="501">STDEV(L276:T276)/SQRT(COUNT(L276:T276))</f>
        <v>2.142509842888908</v>
      </c>
    </row>
    <row r="278" spans="1:44">
      <c r="A278" s="223">
        <v>43726</v>
      </c>
      <c r="B278" s="235">
        <v>1.6961342592592601</v>
      </c>
      <c r="C278" s="304">
        <f>'VO2 Raw '!C278*'VO2-mouse '!C$61/1000</f>
        <v>81.164500000000004</v>
      </c>
      <c r="D278" s="305">
        <f>'VO2 Raw '!D278*'VO2-mouse '!D$61/1000</f>
        <v>101.809</v>
      </c>
      <c r="E278" s="305">
        <f>'VO2 Raw '!E278*'VO2-mouse '!E$61/1000</f>
        <v>70.766999999999996</v>
      </c>
      <c r="F278" s="305">
        <f>'VO2 Raw '!F278*'VO2-mouse '!F$61/1000</f>
        <v>96.676799999999986</v>
      </c>
      <c r="G278" s="305">
        <f>'VO2 Raw '!G278*'VO2-mouse '!G$61/1000</f>
        <v>75.433800000000005</v>
      </c>
      <c r="H278" s="86">
        <f>'VO2 Raw '!H278*'VO2-mouse '!H$61/1000</f>
        <v>74.129599999999996</v>
      </c>
      <c r="I278" s="86">
        <f>'VO2 Raw '!I278*'VO2-mouse '!I$61/1000</f>
        <v>87.308000000000007</v>
      </c>
      <c r="J278" s="86">
        <f>'VO2 Raw '!J278*'VO2-mouse '!J$61/1000</f>
        <v>82.491199999999992</v>
      </c>
      <c r="K278" s="108">
        <f>'VO2 Raw '!K278*'VO2-mouse '!K$61/1000</f>
        <v>46.905699999999996</v>
      </c>
      <c r="L278" s="107"/>
      <c r="M278" s="160"/>
      <c r="N278" s="160"/>
      <c r="O278" s="160"/>
      <c r="P278" s="160"/>
      <c r="Q278" s="160"/>
      <c r="R278" s="160"/>
      <c r="S278" s="160"/>
      <c r="T278" s="160"/>
      <c r="U278" s="232"/>
    </row>
    <row r="279" spans="1:44">
      <c r="A279" s="223">
        <v>43726</v>
      </c>
      <c r="B279" s="235">
        <v>1.71002314814814</v>
      </c>
      <c r="C279" s="304">
        <f>'VO2 Raw '!C279*'VO2-mouse '!C$61/1000</f>
        <v>81.923299999999998</v>
      </c>
      <c r="D279" s="305">
        <f>'VO2 Raw '!D279*'VO2-mouse '!D$61/1000</f>
        <v>116.05249999999999</v>
      </c>
      <c r="E279" s="305">
        <f>'VO2 Raw '!E279*'VO2-mouse '!E$61/1000</f>
        <v>71.090999999999994</v>
      </c>
      <c r="F279" s="305">
        <f>'VO2 Raw '!F279*'VO2-mouse '!F$61/1000</f>
        <v>58.000799999999998</v>
      </c>
      <c r="G279" s="305">
        <f>'VO2 Raw '!G279*'VO2-mouse '!G$61/1000</f>
        <v>83.609499999999997</v>
      </c>
      <c r="H279" s="86">
        <f>'VO2 Raw '!H279*'VO2-mouse '!H$61/1000</f>
        <v>57.501799999999996</v>
      </c>
      <c r="I279" s="86">
        <f>'VO2 Raw '!I279*'VO2-mouse '!I$61/1000</f>
        <v>83.213999999999999</v>
      </c>
      <c r="J279" s="86">
        <f>'VO2 Raw '!J279*'VO2-mouse '!J$61/1000</f>
        <v>77.193799999999996</v>
      </c>
      <c r="K279" s="108">
        <f>'VO2 Raw '!K279*'VO2-mouse '!K$61/1000</f>
        <v>76.908799999999999</v>
      </c>
      <c r="L279" s="107">
        <f t="shared" ref="L279:P279" si="502">AVERAGE(C279:C281)</f>
        <v>77.939599999999999</v>
      </c>
      <c r="M279" s="160">
        <f t="shared" si="502"/>
        <v>106.59750000000001</v>
      </c>
      <c r="N279" s="160">
        <f t="shared" si="502"/>
        <v>72.072000000000003</v>
      </c>
      <c r="O279" s="160">
        <f t="shared" si="502"/>
        <v>69.590400000000002</v>
      </c>
      <c r="P279" s="160">
        <f t="shared" si="502"/>
        <v>75.886633333333336</v>
      </c>
      <c r="Q279" s="160">
        <f t="shared" ref="Q279" si="503">AVERAGE(H279:H281)</f>
        <v>60.133999999999993</v>
      </c>
      <c r="R279" s="160">
        <f t="shared" ref="R279" si="504">AVERAGE(I279:I281)</f>
        <v>72.856333333333325</v>
      </c>
      <c r="S279" s="160">
        <f t="shared" ref="S279" si="505">AVERAGE(J279:J281)</f>
        <v>66.649866666666668</v>
      </c>
      <c r="T279" s="160">
        <f t="shared" ref="T279" si="506">AVERAGE(K279:K281)</f>
        <v>66.513766666666669</v>
      </c>
      <c r="U279" s="232">
        <f t="shared" ref="U279" si="507">AVERAGE(L279:T279)</f>
        <v>74.248899999999992</v>
      </c>
    </row>
    <row r="280" spans="1:44">
      <c r="A280" s="223">
        <v>43726</v>
      </c>
      <c r="B280" s="235">
        <v>1.72391203703704</v>
      </c>
      <c r="C280" s="304">
        <f>'VO2 Raw '!C280*'VO2-mouse '!C$61/1000</f>
        <v>68.048100000000005</v>
      </c>
      <c r="D280" s="305">
        <f>'VO2 Raw '!D280*'VO2-mouse '!D$61/1000</f>
        <v>111.203</v>
      </c>
      <c r="E280" s="305">
        <f>'VO2 Raw '!E280*'VO2-mouse '!E$61/1000</f>
        <v>68.903999999999996</v>
      </c>
      <c r="F280" s="305">
        <f>'VO2 Raw '!F280*'VO2-mouse '!F$61/1000</f>
        <v>62.5152</v>
      </c>
      <c r="G280" s="305">
        <f>'VO2 Raw '!G280*'VO2-mouse '!G$61/1000</f>
        <v>80.028000000000006</v>
      </c>
      <c r="H280" s="86">
        <f>'VO2 Raw '!H280*'VO2-mouse '!H$61/1000</f>
        <v>48.599399999999996</v>
      </c>
      <c r="I280" s="86">
        <f>'VO2 Raw '!I280*'VO2-mouse '!I$61/1000</f>
        <v>51.128999999999998</v>
      </c>
      <c r="J280" s="86">
        <f>'VO2 Raw '!J280*'VO2-mouse '!J$61/1000</f>
        <v>57.355800000000002</v>
      </c>
      <c r="K280" s="108">
        <f>'VO2 Raw '!K280*'VO2-mouse '!K$61/1000</f>
        <v>59.237900000000003</v>
      </c>
      <c r="L280" s="107"/>
      <c r="M280" s="160"/>
      <c r="N280" s="160"/>
      <c r="O280" s="160"/>
      <c r="P280" s="160"/>
      <c r="Q280" s="160"/>
      <c r="R280" s="160"/>
      <c r="S280" s="160"/>
      <c r="T280" s="160"/>
      <c r="U280" s="232">
        <f t="shared" ref="U280" si="508">STDEV(L279:T279)/SQRT(COUNT(L279:T279))</f>
        <v>4.4220456458989306</v>
      </c>
    </row>
    <row r="281" spans="1:44">
      <c r="A281" s="223">
        <v>43726</v>
      </c>
      <c r="B281" s="235">
        <v>1.7378009259259199</v>
      </c>
      <c r="C281" s="304">
        <f>'VO2 Raw '!C281*'VO2-mouse '!C$61/1000</f>
        <v>83.847400000000007</v>
      </c>
      <c r="D281" s="305">
        <f>'VO2 Raw '!D281*'VO2-mouse '!D$61/1000</f>
        <v>92.537000000000006</v>
      </c>
      <c r="E281" s="305">
        <f>'VO2 Raw '!E281*'VO2-mouse '!E$61/1000</f>
        <v>76.221000000000004</v>
      </c>
      <c r="F281" s="305">
        <f>'VO2 Raw '!F281*'VO2-mouse '!F$61/1000</f>
        <v>88.255200000000002</v>
      </c>
      <c r="G281" s="305">
        <f>'VO2 Raw '!G281*'VO2-mouse '!G$61/1000</f>
        <v>64.022400000000005</v>
      </c>
      <c r="H281" s="86">
        <f>'VO2 Raw '!H281*'VO2-mouse '!H$61/1000</f>
        <v>74.300799999999995</v>
      </c>
      <c r="I281" s="86">
        <f>'VO2 Raw '!I281*'VO2-mouse '!I$61/1000</f>
        <v>84.225999999999999</v>
      </c>
      <c r="J281" s="86">
        <f>'VO2 Raw '!J281*'VO2-mouse '!J$61/1000</f>
        <v>65.400000000000006</v>
      </c>
      <c r="K281" s="108">
        <f>'VO2 Raw '!K281*'VO2-mouse '!K$61/1000</f>
        <v>63.394599999999997</v>
      </c>
      <c r="L281" s="107"/>
      <c r="M281" s="160"/>
      <c r="N281" s="160"/>
      <c r="O281" s="160"/>
      <c r="P281" s="160"/>
      <c r="Q281" s="160"/>
      <c r="R281" s="160"/>
      <c r="S281" s="160"/>
      <c r="T281" s="160"/>
      <c r="U281" s="232"/>
    </row>
    <row r="282" spans="1:44">
      <c r="A282" s="233">
        <v>43726</v>
      </c>
      <c r="B282" s="240">
        <v>1.7516898148148099</v>
      </c>
      <c r="C282" s="304">
        <f>'VO2 Raw '!C282*'VO2-mouse '!C$61/1000</f>
        <v>74.118499999999997</v>
      </c>
      <c r="D282" s="305">
        <f>'VO2 Raw '!D282*'VO2-mouse '!D$61/1000</f>
        <v>98.331999999999994</v>
      </c>
      <c r="E282" s="305">
        <f>'VO2 Raw '!E282*'VO2-mouse '!E$61/1000</f>
        <v>70.334999999999994</v>
      </c>
      <c r="F282" s="305">
        <f>'VO2 Raw '!F282*'VO2-mouse '!F$61/1000</f>
        <v>87.78</v>
      </c>
      <c r="G282" s="305">
        <f>'VO2 Raw '!G282*'VO2-mouse '!G$61/1000</f>
        <v>82.843800000000002</v>
      </c>
      <c r="H282" s="86">
        <f>'VO2 Raw '!H282*'VO2-mouse '!H$61/1000</f>
        <v>63.322600000000001</v>
      </c>
      <c r="I282" s="86">
        <f>'VO2 Raw '!I282*'VO2-mouse '!I$61/1000</f>
        <v>78.614000000000004</v>
      </c>
      <c r="J282" s="86">
        <f>'VO2 Raw '!J282*'VO2-mouse '!J$61/1000</f>
        <v>74.752200000000002</v>
      </c>
      <c r="K282" s="108">
        <f>'VO2 Raw '!K282*'VO2-mouse '!K$61/1000</f>
        <v>62.783899999999996</v>
      </c>
      <c r="L282" s="107">
        <f t="shared" ref="L282:P282" si="509">AVERAGE(C282:C284)</f>
        <v>73.793300000000002</v>
      </c>
      <c r="M282" s="160">
        <f t="shared" si="509"/>
        <v>84.901833333333329</v>
      </c>
      <c r="N282" s="160">
        <f t="shared" si="509"/>
        <v>71.558999999999997</v>
      </c>
      <c r="O282" s="160">
        <f t="shared" si="509"/>
        <v>87.97359999999999</v>
      </c>
      <c r="P282" s="160">
        <f t="shared" si="509"/>
        <v>83.971766666666667</v>
      </c>
      <c r="Q282" s="160">
        <f t="shared" ref="Q282" si="510">AVERAGE(H282:H284)</f>
        <v>59.884333333333331</v>
      </c>
      <c r="R282" s="160">
        <f t="shared" ref="R282" si="511">AVERAGE(I282:I284)</f>
        <v>66.86866666666667</v>
      </c>
      <c r="S282" s="160">
        <f t="shared" ref="S282" si="512">AVERAGE(J282:J284)</f>
        <v>72.804733333333331</v>
      </c>
      <c r="T282" s="160">
        <f t="shared" ref="T282" si="513">AVERAGE(K282:K284)</f>
        <v>62.639433333333329</v>
      </c>
      <c r="U282" s="232">
        <f t="shared" ref="U282" si="514">AVERAGE(L282:T282)</f>
        <v>73.821851851851832</v>
      </c>
    </row>
    <row r="283" spans="1:44">
      <c r="A283" s="233">
        <v>43726</v>
      </c>
      <c r="B283" s="240">
        <v>1.7655787037037001</v>
      </c>
      <c r="C283" s="304">
        <f>'VO2 Raw '!C283*'VO2-mouse '!C$61/1000</f>
        <v>73.088700000000003</v>
      </c>
      <c r="D283" s="305">
        <f>'VO2 Raw '!D283*'VO2-mouse '!D$61/1000</f>
        <v>76.006</v>
      </c>
      <c r="E283" s="305">
        <f>'VO2 Raw '!E283*'VO2-mouse '!E$61/1000</f>
        <v>73.061999999999998</v>
      </c>
      <c r="F283" s="305">
        <f>'VO2 Raw '!F283*'VO2-mouse '!F$61/1000</f>
        <v>83.503199999999993</v>
      </c>
      <c r="G283" s="305">
        <f>'VO2 Raw '!G283*'VO2-mouse '!G$61/1000</f>
        <v>82.621499999999997</v>
      </c>
      <c r="H283" s="86">
        <f>'VO2 Raw '!H283*'VO2-mouse '!H$61/1000</f>
        <v>59.556199999999997</v>
      </c>
      <c r="I283" s="86">
        <f>'VO2 Raw '!I283*'VO2-mouse '!I$61/1000</f>
        <v>64.423000000000002</v>
      </c>
      <c r="J283" s="86">
        <f>'VO2 Raw '!J283*'VO2-mouse '!J$61/1000</f>
        <v>78.785200000000003</v>
      </c>
      <c r="K283" s="108">
        <f>'VO2 Raw '!K283*'VO2-mouse '!K$61/1000</f>
        <v>60.991199999999999</v>
      </c>
      <c r="L283" s="107"/>
      <c r="M283" s="160"/>
      <c r="N283" s="160"/>
      <c r="O283" s="160"/>
      <c r="P283" s="160"/>
      <c r="Q283" s="160"/>
      <c r="R283" s="160"/>
      <c r="S283" s="160"/>
      <c r="T283" s="160"/>
      <c r="U283" s="232">
        <f t="shared" ref="U283" si="515">STDEV(L282:T282)/SQRT(COUNT(L282:T282))</f>
        <v>3.3330463843486644</v>
      </c>
    </row>
    <row r="284" spans="1:44">
      <c r="A284" s="233">
        <v>43726</v>
      </c>
      <c r="B284" s="240">
        <v>1.77946759259259</v>
      </c>
      <c r="C284" s="304">
        <f>'VO2 Raw '!C284*'VO2-mouse '!C$61/1000</f>
        <v>74.172699999999992</v>
      </c>
      <c r="D284" s="305">
        <f>'VO2 Raw '!D284*'VO2-mouse '!D$61/1000</f>
        <v>80.367500000000007</v>
      </c>
      <c r="E284" s="305">
        <f>'VO2 Raw '!E284*'VO2-mouse '!E$61/1000</f>
        <v>71.28</v>
      </c>
      <c r="F284" s="305">
        <f>'VO2 Raw '!F284*'VO2-mouse '!F$61/1000</f>
        <v>92.637599999999992</v>
      </c>
      <c r="G284" s="305">
        <f>'VO2 Raw '!G284*'VO2-mouse '!G$61/1000</f>
        <v>86.45</v>
      </c>
      <c r="H284" s="86">
        <f>'VO2 Raw '!H284*'VO2-mouse '!H$61/1000</f>
        <v>56.7742</v>
      </c>
      <c r="I284" s="86">
        <f>'VO2 Raw '!I284*'VO2-mouse '!I$61/1000</f>
        <v>57.569000000000003</v>
      </c>
      <c r="J284" s="86">
        <f>'VO2 Raw '!J284*'VO2-mouse '!J$61/1000</f>
        <v>64.876800000000003</v>
      </c>
      <c r="K284" s="108">
        <f>'VO2 Raw '!K284*'VO2-mouse '!K$61/1000</f>
        <v>64.143199999999993</v>
      </c>
      <c r="L284" s="107"/>
      <c r="M284" s="160"/>
      <c r="N284" s="160"/>
      <c r="O284" s="160"/>
      <c r="P284" s="160"/>
      <c r="Q284" s="160"/>
      <c r="R284" s="160"/>
      <c r="S284" s="160"/>
      <c r="T284" s="160"/>
      <c r="U284" s="232"/>
    </row>
    <row r="285" spans="1:44">
      <c r="A285" s="233">
        <v>43726</v>
      </c>
      <c r="B285" s="240">
        <v>1.79335648148148</v>
      </c>
      <c r="C285" s="304">
        <f>'VO2 Raw '!C285*'VO2-mouse '!C$61/1000</f>
        <v>93.928600000000003</v>
      </c>
      <c r="D285" s="305">
        <f>'VO2 Raw '!D285*'VO2-mouse '!D$61/1000</f>
        <v>90.554500000000004</v>
      </c>
      <c r="E285" s="305">
        <f>'VO2 Raw '!E285*'VO2-mouse '!E$61/1000</f>
        <v>74.034000000000006</v>
      </c>
      <c r="F285" s="305">
        <f>'VO2 Raw '!F285*'VO2-mouse '!F$61/1000</f>
        <v>85.219200000000001</v>
      </c>
      <c r="G285" s="305">
        <f>'VO2 Raw '!G285*'VO2-mouse '!G$61/1000</f>
        <v>79.484599999999986</v>
      </c>
      <c r="H285" s="86">
        <f>'VO2 Raw '!H285*'VO2-mouse '!H$61/1000</f>
        <v>80.891999999999996</v>
      </c>
      <c r="I285" s="86">
        <f>'VO2 Raw '!I285*'VO2-mouse '!I$61/1000</f>
        <v>84.893000000000001</v>
      </c>
      <c r="J285" s="86">
        <f>'VO2 Raw '!J285*'VO2-mouse '!J$61/1000</f>
        <v>62.740400000000001</v>
      </c>
      <c r="K285" s="108">
        <f>'VO2 Raw '!K285*'VO2-mouse '!K$61/1000</f>
        <v>62.488399999999992</v>
      </c>
      <c r="L285" s="107">
        <f t="shared" ref="L285:P285" si="516">AVERAGE(C285:C287)</f>
        <v>79.403000000000006</v>
      </c>
      <c r="M285" s="160">
        <f t="shared" si="516"/>
        <v>86.284499999999994</v>
      </c>
      <c r="N285" s="160">
        <f t="shared" si="516"/>
        <v>79.605000000000004</v>
      </c>
      <c r="O285" s="160">
        <f t="shared" si="516"/>
        <v>84.119199999999992</v>
      </c>
      <c r="P285" s="160">
        <f t="shared" si="516"/>
        <v>72.609766666666658</v>
      </c>
      <c r="Q285" s="160">
        <f t="shared" ref="Q285" si="517">AVERAGE(H285:H287)</f>
        <v>71.233466666666672</v>
      </c>
      <c r="R285" s="160">
        <f t="shared" ref="R285" si="518">AVERAGE(I285:I287)</f>
        <v>73.531000000000006</v>
      </c>
      <c r="S285" s="160">
        <f t="shared" ref="S285" si="519">AVERAGE(J285:J287)</f>
        <v>73.015466666666669</v>
      </c>
      <c r="T285" s="160">
        <f t="shared" ref="T285" si="520">AVERAGE(K285:K287)</f>
        <v>68.897466666666659</v>
      </c>
      <c r="U285" s="232">
        <f t="shared" ref="U285" si="521">AVERAGE(L285:T285)</f>
        <v>76.522096296296297</v>
      </c>
    </row>
    <row r="286" spans="1:44">
      <c r="A286" s="233">
        <v>43726</v>
      </c>
      <c r="B286" s="240">
        <v>1.8072453703703699</v>
      </c>
      <c r="C286" s="304">
        <f>'VO2 Raw '!C286*'VO2-mouse '!C$61/1000</f>
        <v>76.178100000000001</v>
      </c>
      <c r="D286" s="305">
        <f>'VO2 Raw '!D286*'VO2-mouse '!D$61/1000</f>
        <v>77.866500000000002</v>
      </c>
      <c r="E286" s="305">
        <f>'VO2 Raw '!E286*'VO2-mouse '!E$61/1000</f>
        <v>92.313000000000002</v>
      </c>
      <c r="F286" s="305">
        <f>'VO2 Raw '!F286*'VO2-mouse '!F$61/1000</f>
        <v>77.167199999999994</v>
      </c>
      <c r="G286" s="305">
        <f>'VO2 Raw '!G286*'VO2-mouse '!G$61/1000</f>
        <v>66.541800000000009</v>
      </c>
      <c r="H286" s="86">
        <f>'VO2 Raw '!H286*'VO2-mouse '!H$61/1000</f>
        <v>78.0672</v>
      </c>
      <c r="I286" s="86">
        <f>'VO2 Raw '!I286*'VO2-mouse '!I$61/1000</f>
        <v>65.572999999999993</v>
      </c>
      <c r="J286" s="86">
        <f>'VO2 Raw '!J286*'VO2-mouse '!J$61/1000</f>
        <v>65.072999999999993</v>
      </c>
      <c r="K286" s="108">
        <f>'VO2 Raw '!K286*'VO2-mouse '!K$61/1000</f>
        <v>58.863599999999998</v>
      </c>
      <c r="L286" s="107"/>
      <c r="M286" s="160"/>
      <c r="N286" s="160"/>
      <c r="O286" s="160"/>
      <c r="P286" s="160"/>
      <c r="Q286" s="160"/>
      <c r="R286" s="160"/>
      <c r="S286" s="160"/>
      <c r="T286" s="160"/>
      <c r="U286" s="232">
        <f t="shared" ref="U286" si="522">STDEV(L285:T285)/SQRT(COUNT(L285:T285))</f>
        <v>2.0189326939955392</v>
      </c>
    </row>
    <row r="287" spans="1:44">
      <c r="A287" s="233">
        <v>43726</v>
      </c>
      <c r="B287" s="240">
        <v>1.8211342592592601</v>
      </c>
      <c r="C287" s="304">
        <f>'VO2 Raw '!C287*'VO2-mouse '!C$61/1000</f>
        <v>68.1023</v>
      </c>
      <c r="D287" s="305">
        <f>'VO2 Raw '!D287*'VO2-mouse '!D$61/1000</f>
        <v>90.432500000000005</v>
      </c>
      <c r="E287" s="305">
        <f>'VO2 Raw '!E287*'VO2-mouse '!E$61/1000</f>
        <v>72.468000000000004</v>
      </c>
      <c r="F287" s="305">
        <f>'VO2 Raw '!F287*'VO2-mouse '!F$61/1000</f>
        <v>89.971199999999996</v>
      </c>
      <c r="G287" s="305">
        <f>'VO2 Raw '!G287*'VO2-mouse '!G$61/1000</f>
        <v>71.802899999999994</v>
      </c>
      <c r="H287" s="86">
        <f>'VO2 Raw '!H287*'VO2-mouse '!H$61/1000</f>
        <v>54.741199999999999</v>
      </c>
      <c r="I287" s="86">
        <f>'VO2 Raw '!I287*'VO2-mouse '!I$61/1000</f>
        <v>70.126999999999995</v>
      </c>
      <c r="J287" s="86">
        <f>'VO2 Raw '!J287*'VO2-mouse '!J$61/1000</f>
        <v>91.233000000000004</v>
      </c>
      <c r="K287" s="108">
        <f>'VO2 Raw '!K287*'VO2-mouse '!K$61/1000</f>
        <v>85.340399999999988</v>
      </c>
      <c r="L287" s="107"/>
      <c r="M287" s="160"/>
      <c r="N287" s="160"/>
      <c r="O287" s="160"/>
      <c r="P287" s="160"/>
      <c r="Q287" s="160"/>
      <c r="R287" s="160"/>
      <c r="S287" s="160"/>
      <c r="T287" s="160"/>
      <c r="U287" s="232"/>
    </row>
    <row r="288" spans="1:44">
      <c r="A288" s="233">
        <v>43726</v>
      </c>
      <c r="B288" s="240">
        <v>1.83502314814815</v>
      </c>
      <c r="C288" s="304">
        <f>'VO2 Raw '!C288*'VO2-mouse '!C$61/1000</f>
        <v>83.332499999999996</v>
      </c>
      <c r="D288" s="305">
        <f>'VO2 Raw '!D288*'VO2-mouse '!D$61/1000</f>
        <v>75.578999999999994</v>
      </c>
      <c r="E288" s="305">
        <f>'VO2 Raw '!E288*'VO2-mouse '!E$61/1000</f>
        <v>75.816000000000003</v>
      </c>
      <c r="F288" s="305">
        <f>'VO2 Raw '!F288*'VO2-mouse '!F$61/1000</f>
        <v>86.697599999999994</v>
      </c>
      <c r="G288" s="305">
        <f>'VO2 Raw '!G288*'VO2-mouse '!G$61/1000</f>
        <v>82.992000000000004</v>
      </c>
      <c r="H288" s="86">
        <f>'VO2 Raw '!H288*'VO2-mouse '!H$61/1000</f>
        <v>84.7012</v>
      </c>
      <c r="I288" s="86">
        <f>'VO2 Raw '!I288*'VO2-mouse '!I$61/1000</f>
        <v>75.623999999999995</v>
      </c>
      <c r="J288" s="86">
        <f>'VO2 Raw '!J288*'VO2-mouse '!J$61/1000</f>
        <v>68.212199999999996</v>
      </c>
      <c r="K288" s="108">
        <f>'VO2 Raw '!K288*'VO2-mouse '!K$61/1000</f>
        <v>85.084299999999999</v>
      </c>
      <c r="L288" s="107">
        <f t="shared" ref="L288:P288" si="523">AVERAGE(C288:C290)</f>
        <v>90.51400000000001</v>
      </c>
      <c r="M288" s="160">
        <f t="shared" si="523"/>
        <v>82.136499999999998</v>
      </c>
      <c r="N288" s="160">
        <f t="shared" si="523"/>
        <v>77.930999999999997</v>
      </c>
      <c r="O288" s="160">
        <f t="shared" si="523"/>
        <v>76.128799999999998</v>
      </c>
      <c r="P288" s="160">
        <f t="shared" si="523"/>
        <v>79.4846</v>
      </c>
      <c r="Q288" s="160">
        <f t="shared" ref="Q288" si="524">AVERAGE(H288:H290)</f>
        <v>80.221466666666672</v>
      </c>
      <c r="R288" s="160">
        <f t="shared" ref="R288" si="525">AVERAGE(I288:I290)</f>
        <v>75.708333333333329</v>
      </c>
      <c r="S288" s="160">
        <f t="shared" ref="S288" si="526">AVERAGE(J288:J290)</f>
        <v>69.13506666666666</v>
      </c>
      <c r="T288" s="160">
        <f t="shared" ref="T288" si="527">AVERAGE(K288:K290)</f>
        <v>79.154600000000002</v>
      </c>
      <c r="U288" s="232">
        <f t="shared" ref="U288" si="528">AVERAGE(L288:T288)</f>
        <v>78.934929629629636</v>
      </c>
    </row>
    <row r="289" spans="1:21">
      <c r="A289" s="233">
        <v>43726</v>
      </c>
      <c r="B289" s="240">
        <v>1.84891203703703</v>
      </c>
      <c r="C289" s="304">
        <f>'VO2 Raw '!C289*'VO2-mouse '!C$61/1000</f>
        <v>95.039700000000011</v>
      </c>
      <c r="D289" s="305">
        <f>'VO2 Raw '!D289*'VO2-mouse '!D$61/1000</f>
        <v>75.060500000000005</v>
      </c>
      <c r="E289" s="305">
        <f>'VO2 Raw '!E289*'VO2-mouse '!E$61/1000</f>
        <v>69.552000000000007</v>
      </c>
      <c r="F289" s="305">
        <f>'VO2 Raw '!F289*'VO2-mouse '!F$61/1000</f>
        <v>66</v>
      </c>
      <c r="G289" s="305">
        <f>'VO2 Raw '!G289*'VO2-mouse '!G$61/1000</f>
        <v>95.68780000000001</v>
      </c>
      <c r="H289" s="86">
        <f>'VO2 Raw '!H289*'VO2-mouse '!H$61/1000</f>
        <v>81.897799999999989</v>
      </c>
      <c r="I289" s="86">
        <f>'VO2 Raw '!I289*'VO2-mouse '!I$61/1000</f>
        <v>68.563000000000002</v>
      </c>
      <c r="J289" s="86">
        <f>'VO2 Raw '!J289*'VO2-mouse '!J$61/1000</f>
        <v>75.100999999999999</v>
      </c>
      <c r="K289" s="108">
        <f>'VO2 Raw '!K289*'VO2-mouse '!K$61/1000</f>
        <v>76.455699999999993</v>
      </c>
      <c r="L289" s="107"/>
      <c r="M289" s="160"/>
      <c r="N289" s="160"/>
      <c r="O289" s="160"/>
      <c r="P289" s="160"/>
      <c r="Q289" s="160"/>
      <c r="R289" s="160"/>
      <c r="S289" s="160"/>
      <c r="T289" s="160"/>
      <c r="U289" s="232">
        <f t="shared" ref="U289" si="529">STDEV(L288:T288)/SQRT(COUNT(L288:T288))</f>
        <v>1.9063525730706872</v>
      </c>
    </row>
    <row r="290" spans="1:21">
      <c r="A290" s="233">
        <v>43726</v>
      </c>
      <c r="B290" s="240">
        <v>1.8628009259259199</v>
      </c>
      <c r="C290" s="304">
        <f>'VO2 Raw '!C290*'VO2-mouse '!C$61/1000</f>
        <v>93.169800000000009</v>
      </c>
      <c r="D290" s="305">
        <f>'VO2 Raw '!D290*'VO2-mouse '!D$61/1000</f>
        <v>95.77</v>
      </c>
      <c r="E290" s="305">
        <f>'VO2 Raw '!E290*'VO2-mouse '!E$61/1000</f>
        <v>88.424999999999997</v>
      </c>
      <c r="F290" s="305">
        <f>'VO2 Raw '!F290*'VO2-mouse '!F$61/1000</f>
        <v>75.688800000000001</v>
      </c>
      <c r="G290" s="305">
        <f>'VO2 Raw '!G290*'VO2-mouse '!G$61/1000</f>
        <v>59.774000000000001</v>
      </c>
      <c r="H290" s="86">
        <f>'VO2 Raw '!H290*'VO2-mouse '!H$61/1000</f>
        <v>74.065399999999997</v>
      </c>
      <c r="I290" s="86">
        <f>'VO2 Raw '!I290*'VO2-mouse '!I$61/1000</f>
        <v>82.938000000000002</v>
      </c>
      <c r="J290" s="86">
        <f>'VO2 Raw '!J290*'VO2-mouse '!J$61/1000</f>
        <v>64.091999999999999</v>
      </c>
      <c r="K290" s="108">
        <f>'VO2 Raw '!K290*'VO2-mouse '!K$61/1000</f>
        <v>75.9238</v>
      </c>
      <c r="L290" s="107"/>
      <c r="M290" s="160"/>
      <c r="N290" s="160"/>
      <c r="O290" s="160"/>
      <c r="P290" s="160"/>
      <c r="Q290" s="160"/>
      <c r="R290" s="160"/>
      <c r="S290" s="160"/>
      <c r="T290" s="160"/>
      <c r="U290" s="232"/>
    </row>
    <row r="291" spans="1:21">
      <c r="A291" s="233">
        <v>43726</v>
      </c>
      <c r="B291" s="240">
        <v>1.8766898148148099</v>
      </c>
      <c r="C291" s="304">
        <f>'VO2 Raw '!C291*'VO2-mouse '!C$61/1000</f>
        <v>88.183400000000006</v>
      </c>
      <c r="D291" s="305">
        <f>'VO2 Raw '!D291*'VO2-mouse '!D$61/1000</f>
        <v>71.827500000000001</v>
      </c>
      <c r="E291" s="305">
        <f>'VO2 Raw '!E291*'VO2-mouse '!E$61/1000</f>
        <v>59.697000000000003</v>
      </c>
      <c r="F291" s="305">
        <f>'VO2 Raw '!F291*'VO2-mouse '!F$61/1000</f>
        <v>101.0592</v>
      </c>
      <c r="G291" s="305">
        <f>'VO2 Raw '!G291*'VO2-mouse '!G$61/1000</f>
        <v>69.975099999999998</v>
      </c>
      <c r="H291" s="86">
        <f>'VO2 Raw '!H291*'VO2-mouse '!H$61/1000</f>
        <v>58.250799999999998</v>
      </c>
      <c r="I291" s="86">
        <f>'VO2 Raw '!I291*'VO2-mouse '!I$61/1000</f>
        <v>69.575000000000003</v>
      </c>
      <c r="J291" s="86">
        <f>'VO2 Raw '!J291*'VO2-mouse '!J$61/1000</f>
        <v>62.762200000000007</v>
      </c>
      <c r="K291" s="108">
        <f>'VO2 Raw '!K291*'VO2-mouse '!K$61/1000</f>
        <v>78.701499999999996</v>
      </c>
      <c r="L291" s="107">
        <f t="shared" ref="L291:P291" si="530">AVERAGE(C291:C293)</f>
        <v>71.417533333333338</v>
      </c>
      <c r="M291" s="160">
        <f t="shared" si="530"/>
        <v>70.495666666666679</v>
      </c>
      <c r="N291" s="160">
        <f t="shared" si="530"/>
        <v>62.972999999999992</v>
      </c>
      <c r="O291" s="160">
        <f t="shared" si="530"/>
        <v>89.680799999999991</v>
      </c>
      <c r="P291" s="160">
        <f t="shared" si="530"/>
        <v>68.007333333333335</v>
      </c>
      <c r="Q291" s="160">
        <f t="shared" ref="Q291" si="531">AVERAGE(H291:H293)</f>
        <v>66.140266666666662</v>
      </c>
      <c r="R291" s="160">
        <f t="shared" ref="R291" si="532">AVERAGE(I291:I293)</f>
        <v>69.705333333333328</v>
      </c>
      <c r="S291" s="160">
        <f t="shared" ref="S291" si="533">AVERAGE(J291:J293)</f>
        <v>64.542533333333338</v>
      </c>
      <c r="T291" s="160">
        <f t="shared" ref="T291" si="534">AVERAGE(K291:K293)</f>
        <v>64.379599999999996</v>
      </c>
      <c r="U291" s="232">
        <f t="shared" ref="U291" si="535">AVERAGE(L291:T291)</f>
        <v>69.704674074074077</v>
      </c>
    </row>
    <row r="292" spans="1:21">
      <c r="A292" s="233">
        <v>43726</v>
      </c>
      <c r="B292" s="240">
        <v>1.8905787037037001</v>
      </c>
      <c r="C292" s="304">
        <f>'VO2 Raw '!C292*'VO2-mouse '!C$61/1000</f>
        <v>65.880099999999999</v>
      </c>
      <c r="D292" s="305">
        <f>'VO2 Raw '!D292*'VO2-mouse '!D$61/1000</f>
        <v>63.592500000000001</v>
      </c>
      <c r="E292" s="305">
        <f>'VO2 Raw '!E292*'VO2-mouse '!E$61/1000</f>
        <v>56.213999999999999</v>
      </c>
      <c r="F292" s="305">
        <f>'VO2 Raw '!F292*'VO2-mouse '!F$61/1000</f>
        <v>81.127200000000002</v>
      </c>
      <c r="G292" s="305">
        <f>'VO2 Raw '!G292*'VO2-mouse '!G$61/1000</f>
        <v>71.1113</v>
      </c>
      <c r="H292" s="86">
        <f>'VO2 Raw '!H292*'VO2-mouse '!H$61/1000</f>
        <v>66.019000000000005</v>
      </c>
      <c r="I292" s="86">
        <f>'VO2 Raw '!I292*'VO2-mouse '!I$61/1000</f>
        <v>66.055999999999997</v>
      </c>
      <c r="J292" s="86">
        <f>'VO2 Raw '!J292*'VO2-mouse '!J$61/1000</f>
        <v>70.021600000000007</v>
      </c>
      <c r="K292" s="108">
        <f>'VO2 Raw '!K292*'VO2-mouse '!K$61/1000</f>
        <v>52.914199999999994</v>
      </c>
      <c r="L292" s="107"/>
      <c r="M292" s="160"/>
      <c r="N292" s="160"/>
      <c r="O292" s="160"/>
      <c r="P292" s="160"/>
      <c r="Q292" s="160"/>
      <c r="R292" s="160"/>
      <c r="S292" s="160"/>
      <c r="T292" s="160"/>
      <c r="U292" s="232">
        <f t="shared" ref="U292" si="536">STDEV(L291:T291)/SQRT(COUNT(L291:T291))</f>
        <v>2.6835679920271276</v>
      </c>
    </row>
    <row r="293" spans="1:21">
      <c r="A293" s="233">
        <v>43726</v>
      </c>
      <c r="B293" s="240">
        <v>1.90446759259259</v>
      </c>
      <c r="C293" s="304">
        <f>'VO2 Raw '!C293*'VO2-mouse '!C$61/1000</f>
        <v>60.189100000000003</v>
      </c>
      <c r="D293" s="305">
        <f>'VO2 Raw '!D293*'VO2-mouse '!D$61/1000</f>
        <v>76.066999999999993</v>
      </c>
      <c r="E293" s="305">
        <f>'VO2 Raw '!E293*'VO2-mouse '!E$61/1000</f>
        <v>73.007999999999996</v>
      </c>
      <c r="F293" s="305">
        <f>'VO2 Raw '!F293*'VO2-mouse '!F$61/1000</f>
        <v>86.855999999999995</v>
      </c>
      <c r="G293" s="305">
        <f>'VO2 Raw '!G293*'VO2-mouse '!G$61/1000</f>
        <v>62.935600000000001</v>
      </c>
      <c r="H293" s="86">
        <f>'VO2 Raw '!H293*'VO2-mouse '!H$61/1000</f>
        <v>74.150999999999996</v>
      </c>
      <c r="I293" s="86">
        <f>'VO2 Raw '!I293*'VO2-mouse '!I$61/1000</f>
        <v>73.484999999999999</v>
      </c>
      <c r="J293" s="86">
        <f>'VO2 Raw '!J293*'VO2-mouse '!J$61/1000</f>
        <v>60.843800000000002</v>
      </c>
      <c r="K293" s="108">
        <f>'VO2 Raw '!K293*'VO2-mouse '!K$61/1000</f>
        <v>61.523099999999999</v>
      </c>
      <c r="L293" s="107"/>
      <c r="M293" s="160"/>
      <c r="N293" s="160"/>
      <c r="O293" s="160"/>
      <c r="P293" s="160"/>
      <c r="Q293" s="160"/>
      <c r="R293" s="160"/>
      <c r="S293" s="160"/>
      <c r="T293" s="160"/>
      <c r="U293" s="232"/>
    </row>
    <row r="294" spans="1:21">
      <c r="A294" s="233">
        <v>43726</v>
      </c>
      <c r="B294" s="240">
        <v>1.91835648148148</v>
      </c>
      <c r="C294" s="304">
        <f>'VO2 Raw '!C294*'VO2-mouse '!C$61/1000</f>
        <v>78.752600000000001</v>
      </c>
      <c r="D294" s="305">
        <f>'VO2 Raw '!D294*'VO2-mouse '!D$61/1000</f>
        <v>68.411500000000004</v>
      </c>
      <c r="E294" s="305">
        <f>'VO2 Raw '!E294*'VO2-mouse '!E$61/1000</f>
        <v>61.83</v>
      </c>
      <c r="F294" s="305">
        <f>'VO2 Raw '!F294*'VO2-mouse '!F$61/1000</f>
        <v>92.294399999999996</v>
      </c>
      <c r="G294" s="305">
        <f>'VO2 Raw '!G294*'VO2-mouse '!G$61/1000</f>
        <v>80.793700000000001</v>
      </c>
      <c r="H294" s="86">
        <f>'VO2 Raw '!H294*'VO2-mouse '!H$61/1000</f>
        <v>73.765799999999984</v>
      </c>
      <c r="I294" s="86">
        <f>'VO2 Raw '!I294*'VO2-mouse '!I$61/1000</f>
        <v>80.177999999999997</v>
      </c>
      <c r="J294" s="86">
        <f>'VO2 Raw '!J294*'VO2-mouse '!J$61/1000</f>
        <v>95.418600000000012</v>
      </c>
      <c r="K294" s="108">
        <f>'VO2 Raw '!K294*'VO2-mouse '!K$61/1000</f>
        <v>57.110299999999995</v>
      </c>
      <c r="L294" s="107">
        <f t="shared" ref="L294:P294" si="537">AVERAGE(C294:C296)</f>
        <v>80.026299999999992</v>
      </c>
      <c r="M294" s="160">
        <f t="shared" si="537"/>
        <v>80.845333333333329</v>
      </c>
      <c r="N294" s="160">
        <f t="shared" si="537"/>
        <v>64.971000000000004</v>
      </c>
      <c r="O294" s="160">
        <f t="shared" si="537"/>
        <v>82.983999999999995</v>
      </c>
      <c r="P294" s="160">
        <f t="shared" si="537"/>
        <v>79.566933333333324</v>
      </c>
      <c r="Q294" s="160">
        <f t="shared" ref="Q294" si="538">AVERAGE(H294:H296)</f>
        <v>62.224066666666658</v>
      </c>
      <c r="R294" s="160">
        <f t="shared" ref="R294" si="539">AVERAGE(I294:I296)</f>
        <v>74.06</v>
      </c>
      <c r="S294" s="160">
        <f t="shared" ref="S294" si="540">AVERAGE(J294:J296)</f>
        <v>76.32180000000001</v>
      </c>
      <c r="T294" s="160">
        <f t="shared" ref="T294" si="541">AVERAGE(K294:K296)</f>
        <v>72.686433333333341</v>
      </c>
      <c r="U294" s="232">
        <f t="shared" ref="U294" si="542">AVERAGE(L294:T294)</f>
        <v>74.853985185185181</v>
      </c>
    </row>
    <row r="295" spans="1:21">
      <c r="A295" s="233">
        <v>43726</v>
      </c>
      <c r="B295" s="240">
        <v>1.9322453703703699</v>
      </c>
      <c r="C295" s="304">
        <f>'VO2 Raw '!C295*'VO2-mouse '!C$61/1000</f>
        <v>75.066999999999993</v>
      </c>
      <c r="D295" s="305">
        <f>'VO2 Raw '!D295*'VO2-mouse '!D$61/1000</f>
        <v>92.567499999999995</v>
      </c>
      <c r="E295" s="305">
        <f>'VO2 Raw '!E295*'VO2-mouse '!E$61/1000</f>
        <v>79.164000000000001</v>
      </c>
      <c r="F295" s="305">
        <f>'VO2 Raw '!F295*'VO2-mouse '!F$61/1000</f>
        <v>82.632000000000005</v>
      </c>
      <c r="G295" s="305">
        <f>'VO2 Raw '!G295*'VO2-mouse '!G$61/1000</f>
        <v>70.666699999999992</v>
      </c>
      <c r="H295" s="86">
        <f>'VO2 Raw '!H295*'VO2-mouse '!H$61/1000</f>
        <v>59.748799999999996</v>
      </c>
      <c r="I295" s="86">
        <f>'VO2 Raw '!I295*'VO2-mouse '!I$61/1000</f>
        <v>74.911000000000001</v>
      </c>
      <c r="J295" s="86">
        <f>'VO2 Raw '!J295*'VO2-mouse '!J$61/1000</f>
        <v>72.114400000000003</v>
      </c>
      <c r="K295" s="108">
        <f>'VO2 Raw '!K295*'VO2-mouse '!K$61/1000</f>
        <v>82.897599999999997</v>
      </c>
      <c r="L295" s="107"/>
      <c r="M295" s="160"/>
      <c r="N295" s="160"/>
      <c r="O295" s="160"/>
      <c r="P295" s="160"/>
      <c r="Q295" s="160"/>
      <c r="R295" s="160"/>
      <c r="S295" s="160"/>
      <c r="T295" s="160"/>
      <c r="U295" s="232">
        <f t="shared" ref="U295" si="543">STDEV(L294:T294)/SQRT(COUNT(L294:T294))</f>
        <v>2.4026302892827136</v>
      </c>
    </row>
    <row r="296" spans="1:21">
      <c r="A296" s="233">
        <v>43726</v>
      </c>
      <c r="B296" s="240">
        <v>1.9461342592592601</v>
      </c>
      <c r="C296" s="304">
        <f>'VO2 Raw '!C296*'VO2-mouse '!C$61/1000</f>
        <v>86.259299999999996</v>
      </c>
      <c r="D296" s="305">
        <f>'VO2 Raw '!D296*'VO2-mouse '!D$61/1000</f>
        <v>81.557000000000002</v>
      </c>
      <c r="E296" s="305">
        <f>'VO2 Raw '!E296*'VO2-mouse '!E$61/1000</f>
        <v>53.918999999999997</v>
      </c>
      <c r="F296" s="305">
        <f>'VO2 Raw '!F296*'VO2-mouse '!F$61/1000</f>
        <v>74.025599999999997</v>
      </c>
      <c r="G296" s="305">
        <f>'VO2 Raw '!G296*'VO2-mouse '!G$61/1000</f>
        <v>87.240399999999994</v>
      </c>
      <c r="H296" s="86">
        <f>'VO2 Raw '!H296*'VO2-mouse '!H$61/1000</f>
        <v>53.157599999999995</v>
      </c>
      <c r="I296" s="86">
        <f>'VO2 Raw '!I296*'VO2-mouse '!I$61/1000</f>
        <v>67.090999999999994</v>
      </c>
      <c r="J296" s="86">
        <f>'VO2 Raw '!J296*'VO2-mouse '!J$61/1000</f>
        <v>61.432400000000001</v>
      </c>
      <c r="K296" s="108">
        <f>'VO2 Raw '!K296*'VO2-mouse '!K$61/1000</f>
        <v>78.051400000000001</v>
      </c>
      <c r="L296" s="107"/>
      <c r="M296" s="160"/>
      <c r="N296" s="160"/>
      <c r="O296" s="160"/>
      <c r="P296" s="160"/>
      <c r="Q296" s="160"/>
      <c r="R296" s="160"/>
      <c r="S296" s="160"/>
      <c r="T296" s="160"/>
      <c r="U296" s="232"/>
    </row>
    <row r="297" spans="1:21">
      <c r="A297" s="233">
        <v>43726</v>
      </c>
      <c r="B297" s="240">
        <v>1.96002314814815</v>
      </c>
      <c r="C297" s="304">
        <f>'VO2 Raw '!C297*'VO2-mouse '!C$61/1000</f>
        <v>93.359499999999997</v>
      </c>
      <c r="D297" s="305">
        <f>'VO2 Raw '!D297*'VO2-mouse '!D$61/1000</f>
        <v>57.218000000000004</v>
      </c>
      <c r="E297" s="305">
        <f>'VO2 Raw '!E297*'VO2-mouse '!E$61/1000</f>
        <v>45.819000000000003</v>
      </c>
      <c r="F297" s="305">
        <f>'VO2 Raw '!F297*'VO2-mouse '!F$61/1000</f>
        <v>87.938399999999987</v>
      </c>
      <c r="G297" s="305">
        <f>'VO2 Raw '!G297*'VO2-mouse '!G$61/1000</f>
        <v>65.380899999999997</v>
      </c>
      <c r="H297" s="86">
        <f>'VO2 Raw '!H297*'VO2-mouse '!H$61/1000</f>
        <v>69.635599999999997</v>
      </c>
      <c r="I297" s="86">
        <f>'VO2 Raw '!I297*'VO2-mouse '!I$61/1000</f>
        <v>59.524000000000001</v>
      </c>
      <c r="J297" s="86">
        <f>'VO2 Raw '!J297*'VO2-mouse '!J$61/1000</f>
        <v>78.676199999999994</v>
      </c>
      <c r="K297" s="108">
        <f>'VO2 Raw '!K297*'VO2-mouse '!K$61/1000</f>
        <v>69.324300000000008</v>
      </c>
      <c r="L297" s="107">
        <f t="shared" ref="L297:P297" si="544">AVERAGE(C297:C299)</f>
        <v>84.398433333333344</v>
      </c>
      <c r="M297" s="160">
        <f t="shared" si="544"/>
        <v>57.085833333333341</v>
      </c>
      <c r="N297" s="160">
        <f t="shared" si="544"/>
        <v>72.099000000000004</v>
      </c>
      <c r="O297" s="160">
        <f t="shared" si="544"/>
        <v>90.42</v>
      </c>
      <c r="P297" s="160">
        <f t="shared" si="544"/>
        <v>78.653033333333326</v>
      </c>
      <c r="Q297" s="160">
        <f t="shared" ref="Q297" si="545">AVERAGE(H297:H299)</f>
        <v>70.677066666666661</v>
      </c>
      <c r="R297" s="160">
        <f t="shared" ref="R297" si="546">AVERAGE(I297:I299)</f>
        <v>79.334666666666664</v>
      </c>
      <c r="S297" s="160">
        <f t="shared" ref="S297" si="547">AVERAGE(J297:J299)</f>
        <v>72.25973333333333</v>
      </c>
      <c r="T297" s="160">
        <f t="shared" ref="T297" si="548">AVERAGE(K297:K299)</f>
        <v>71.648900000000012</v>
      </c>
      <c r="U297" s="232">
        <f t="shared" ref="U297" si="549">AVERAGE(L297:T297)</f>
        <v>75.175185185185185</v>
      </c>
    </row>
    <row r="298" spans="1:21">
      <c r="A298" s="233">
        <v>43726</v>
      </c>
      <c r="B298" s="240">
        <v>1.97391203703703</v>
      </c>
      <c r="C298" s="304">
        <f>'VO2 Raw '!C298*'VO2-mouse '!C$61/1000</f>
        <v>91.245700000000014</v>
      </c>
      <c r="D298" s="305">
        <f>'VO2 Raw '!D298*'VO2-mouse '!D$61/1000</f>
        <v>56.394500000000001</v>
      </c>
      <c r="E298" s="305">
        <f>'VO2 Raw '!E298*'VO2-mouse '!E$61/1000</f>
        <v>86.427000000000007</v>
      </c>
      <c r="F298" s="305">
        <f>'VO2 Raw '!F298*'VO2-mouse '!F$61/1000</f>
        <v>99.528000000000006</v>
      </c>
      <c r="G298" s="305">
        <f>'VO2 Raw '!G298*'VO2-mouse '!G$61/1000</f>
        <v>99.516300000000001</v>
      </c>
      <c r="H298" s="86">
        <f>'VO2 Raw '!H298*'VO2-mouse '!H$61/1000</f>
        <v>69.977999999999994</v>
      </c>
      <c r="I298" s="86">
        <f>'VO2 Raw '!I298*'VO2-mouse '!I$61/1000</f>
        <v>85.813000000000002</v>
      </c>
      <c r="J298" s="86">
        <f>'VO2 Raw '!J298*'VO2-mouse '!J$61/1000</f>
        <v>78.218400000000003</v>
      </c>
      <c r="K298" s="108">
        <f>'VO2 Raw '!K298*'VO2-mouse '!K$61/1000</f>
        <v>74.800899999999999</v>
      </c>
      <c r="L298" s="107"/>
      <c r="M298" s="160"/>
      <c r="N298" s="160"/>
      <c r="O298" s="160"/>
      <c r="P298" s="160"/>
      <c r="Q298" s="160"/>
      <c r="R298" s="160"/>
      <c r="S298" s="160"/>
      <c r="T298" s="160"/>
      <c r="U298" s="232">
        <f t="shared" ref="U298" si="550">STDEV(L297:T297)/SQRT(COUNT(L297:T297))</f>
        <v>3.1726360002910607</v>
      </c>
    </row>
    <row r="299" spans="1:21">
      <c r="A299" s="233">
        <v>43726</v>
      </c>
      <c r="B299" s="240">
        <v>1.9878009259259199</v>
      </c>
      <c r="C299" s="304">
        <f>'VO2 Raw '!C299*'VO2-mouse '!C$61/1000</f>
        <v>68.590100000000007</v>
      </c>
      <c r="D299" s="305">
        <f>'VO2 Raw '!D299*'VO2-mouse '!D$61/1000</f>
        <v>57.645000000000003</v>
      </c>
      <c r="E299" s="305">
        <f>'VO2 Raw '!E299*'VO2-mouse '!E$61/1000</f>
        <v>84.051000000000002</v>
      </c>
      <c r="F299" s="305">
        <f>'VO2 Raw '!F299*'VO2-mouse '!F$61/1000</f>
        <v>83.793599999999998</v>
      </c>
      <c r="G299" s="305">
        <f>'VO2 Raw '!G299*'VO2-mouse '!G$61/1000</f>
        <v>71.061899999999994</v>
      </c>
      <c r="H299" s="86">
        <f>'VO2 Raw '!H299*'VO2-mouse '!H$61/1000</f>
        <v>72.417599999999993</v>
      </c>
      <c r="I299" s="86">
        <f>'VO2 Raw '!I299*'VO2-mouse '!I$61/1000</f>
        <v>92.667000000000002</v>
      </c>
      <c r="J299" s="86">
        <f>'VO2 Raw '!J299*'VO2-mouse '!J$61/1000</f>
        <v>59.884599999999999</v>
      </c>
      <c r="K299" s="108">
        <f>'VO2 Raw '!K299*'VO2-mouse '!K$61/1000</f>
        <v>70.8215</v>
      </c>
      <c r="L299" s="107"/>
      <c r="M299" s="160"/>
      <c r="N299" s="160"/>
      <c r="O299" s="160"/>
      <c r="P299" s="160"/>
      <c r="Q299" s="160"/>
      <c r="R299" s="160"/>
      <c r="S299" s="160"/>
      <c r="T299" s="160"/>
      <c r="U299" s="232"/>
    </row>
    <row r="300" spans="1:21">
      <c r="A300" s="233">
        <v>43727</v>
      </c>
      <c r="B300" s="240">
        <v>2.001689814814815</v>
      </c>
      <c r="C300" s="304">
        <f>'VO2 Raw '!C300*'VO2-mouse '!C$61/1000</f>
        <v>79.917900000000003</v>
      </c>
      <c r="D300" s="305">
        <f>'VO2 Raw '!D300*'VO2-mouse '!D$61/1000</f>
        <v>84.79</v>
      </c>
      <c r="E300" s="305">
        <f>'VO2 Raw '!E300*'VO2-mouse '!E$61/1000</f>
        <v>62.720999999999997</v>
      </c>
      <c r="F300" s="305">
        <f>'VO2 Raw '!F300*'VO2-mouse '!F$61/1000</f>
        <v>67.135199999999998</v>
      </c>
      <c r="G300" s="305">
        <f>'VO2 Raw '!G300*'VO2-mouse '!G$61/1000</f>
        <v>74.840999999999994</v>
      </c>
      <c r="H300" s="86">
        <f>'VO2 Raw '!H300*'VO2-mouse '!H$61/1000</f>
        <v>79.265599999999992</v>
      </c>
      <c r="I300" s="86">
        <f>'VO2 Raw '!I300*'VO2-mouse '!I$61/1000</f>
        <v>94.001000000000005</v>
      </c>
      <c r="J300" s="86">
        <f>'VO2 Raw '!J300*'VO2-mouse '!J$61/1000</f>
        <v>59.775599999999997</v>
      </c>
      <c r="K300" s="108">
        <f>'VO2 Raw '!K300*'VO2-mouse '!K$61/1000</f>
        <v>72.968800000000002</v>
      </c>
      <c r="L300" s="107">
        <f t="shared" ref="L300:P300" si="551">AVERAGE(C300:C302)</f>
        <v>71.137500000000003</v>
      </c>
      <c r="M300" s="160">
        <f t="shared" si="551"/>
        <v>65.117499999999993</v>
      </c>
      <c r="N300" s="160">
        <f t="shared" si="551"/>
        <v>57.284999999999997</v>
      </c>
      <c r="O300" s="160">
        <f t="shared" si="551"/>
        <v>77.281599999999997</v>
      </c>
      <c r="P300" s="160">
        <f t="shared" si="551"/>
        <v>62.416899999999991</v>
      </c>
      <c r="Q300" s="160">
        <f t="shared" ref="Q300" si="552">AVERAGE(H300:H302)</f>
        <v>62.459466666666657</v>
      </c>
      <c r="R300" s="160">
        <f t="shared" ref="R300" si="553">AVERAGE(I300:I302)</f>
        <v>74.85733333333333</v>
      </c>
      <c r="S300" s="160">
        <f t="shared" ref="S300" si="554">AVERAGE(J300:J302)</f>
        <v>70.116066666666669</v>
      </c>
      <c r="T300" s="160">
        <f t="shared" ref="T300" si="555">AVERAGE(K300:K302)</f>
        <v>62.580333333333328</v>
      </c>
      <c r="U300" s="232">
        <f t="shared" ref="U300" si="556">AVERAGE(L300:T300)</f>
        <v>67.027966666666657</v>
      </c>
    </row>
    <row r="301" spans="1:21">
      <c r="A301" s="233">
        <v>43727</v>
      </c>
      <c r="B301" s="240">
        <v>2.0155787037036998</v>
      </c>
      <c r="C301" s="304">
        <f>'VO2 Raw '!C301*'VO2-mouse '!C$61/1000</f>
        <v>71.245900000000006</v>
      </c>
      <c r="D301" s="305">
        <f>'VO2 Raw '!D301*'VO2-mouse '!D$61/1000</f>
        <v>54.076500000000003</v>
      </c>
      <c r="E301" s="305">
        <f>'VO2 Raw '!E301*'VO2-mouse '!E$61/1000</f>
        <v>54.728999999999999</v>
      </c>
      <c r="F301" s="305">
        <f>'VO2 Raw '!F301*'VO2-mouse '!F$61/1000</f>
        <v>80.942399999999992</v>
      </c>
      <c r="G301" s="305">
        <f>'VO2 Raw '!G301*'VO2-mouse '!G$61/1000</f>
        <v>55.994900000000001</v>
      </c>
      <c r="H301" s="86">
        <f>'VO2 Raw '!H301*'VO2-mouse '!H$61/1000</f>
        <v>56.923999999999992</v>
      </c>
      <c r="I301" s="86">
        <f>'VO2 Raw '!I301*'VO2-mouse '!I$61/1000</f>
        <v>67.849999999999994</v>
      </c>
      <c r="J301" s="86">
        <f>'VO2 Raw '!J301*'VO2-mouse '!J$61/1000</f>
        <v>61.759399999999999</v>
      </c>
      <c r="K301" s="108">
        <f>'VO2 Raw '!K301*'VO2-mouse '!K$61/1000</f>
        <v>56.223799999999997</v>
      </c>
      <c r="L301" s="107"/>
      <c r="M301" s="160"/>
      <c r="N301" s="160"/>
      <c r="O301" s="160"/>
      <c r="P301" s="160"/>
      <c r="Q301" s="160"/>
      <c r="R301" s="160"/>
      <c r="S301" s="160"/>
      <c r="T301" s="160"/>
      <c r="U301" s="232">
        <f t="shared" ref="U301" si="557">STDEV(L300:T300)/SQRT(COUNT(L300:T300))</f>
        <v>2.2153205732334453</v>
      </c>
    </row>
    <row r="302" spans="1:21">
      <c r="A302" s="233">
        <v>43727</v>
      </c>
      <c r="B302" s="240">
        <v>2.02946759259259</v>
      </c>
      <c r="C302" s="304">
        <f>'VO2 Raw '!C302*'VO2-mouse '!C$61/1000</f>
        <v>62.248700000000007</v>
      </c>
      <c r="D302" s="305">
        <f>'VO2 Raw '!D302*'VO2-mouse '!D$61/1000</f>
        <v>56.485999999999997</v>
      </c>
      <c r="E302" s="305">
        <f>'VO2 Raw '!E302*'VO2-mouse '!E$61/1000</f>
        <v>54.405000000000001</v>
      </c>
      <c r="F302" s="305">
        <f>'VO2 Raw '!F302*'VO2-mouse '!F$61/1000</f>
        <v>83.767200000000003</v>
      </c>
      <c r="G302" s="305">
        <f>'VO2 Raw '!G302*'VO2-mouse '!G$61/1000</f>
        <v>56.414799999999993</v>
      </c>
      <c r="H302" s="86">
        <f>'VO2 Raw '!H302*'VO2-mouse '!H$61/1000</f>
        <v>51.188799999999993</v>
      </c>
      <c r="I302" s="86">
        <f>'VO2 Raw '!I302*'VO2-mouse '!I$61/1000</f>
        <v>62.720999999999997</v>
      </c>
      <c r="J302" s="86">
        <f>'VO2 Raw '!J302*'VO2-mouse '!J$61/1000</f>
        <v>88.813199999999995</v>
      </c>
      <c r="K302" s="108">
        <f>'VO2 Raw '!K302*'VO2-mouse '!K$61/1000</f>
        <v>58.548400000000001</v>
      </c>
      <c r="L302" s="107"/>
      <c r="M302" s="160"/>
      <c r="N302" s="160"/>
      <c r="O302" s="160"/>
      <c r="P302" s="160"/>
      <c r="Q302" s="160"/>
      <c r="R302" s="160"/>
      <c r="S302" s="160"/>
      <c r="T302" s="160"/>
      <c r="U302" s="232"/>
    </row>
    <row r="303" spans="1:21">
      <c r="A303" s="233">
        <v>43727</v>
      </c>
      <c r="B303" s="240">
        <v>2.0433564814814802</v>
      </c>
      <c r="C303" s="304">
        <f>'VO2 Raw '!C303*'VO2-mouse '!C$61/1000</f>
        <v>67.343500000000006</v>
      </c>
      <c r="D303" s="305">
        <f>'VO2 Raw '!D303*'VO2-mouse '!D$61/1000</f>
        <v>59.536000000000001</v>
      </c>
      <c r="E303" s="305">
        <f>'VO2 Raw '!E303*'VO2-mouse '!E$61/1000</f>
        <v>73.143000000000001</v>
      </c>
      <c r="F303" s="305">
        <f>'VO2 Raw '!F303*'VO2-mouse '!F$61/1000</f>
        <v>70.144800000000004</v>
      </c>
      <c r="G303" s="305">
        <f>'VO2 Raw '!G303*'VO2-mouse '!G$61/1000</f>
        <v>59.378799999999998</v>
      </c>
      <c r="H303" s="86">
        <f>'VO2 Raw '!H303*'VO2-mouse '!H$61/1000</f>
        <v>61.054199999999994</v>
      </c>
      <c r="I303" s="86">
        <f>'VO2 Raw '!I303*'VO2-mouse '!I$61/1000</f>
        <v>56.304000000000002</v>
      </c>
      <c r="J303" s="86">
        <f>'VO2 Raw '!J303*'VO2-mouse '!J$61/1000</f>
        <v>93.456600000000009</v>
      </c>
      <c r="K303" s="108">
        <f>'VO2 Raw '!K303*'VO2-mouse '!K$61/1000</f>
        <v>81.361000000000004</v>
      </c>
      <c r="L303" s="107">
        <f t="shared" ref="L303:P303" si="558">AVERAGE(C303:C305)</f>
        <v>81.290966666666677</v>
      </c>
      <c r="M303" s="160">
        <f t="shared" si="558"/>
        <v>73.372833333333332</v>
      </c>
      <c r="N303" s="160">
        <f t="shared" si="558"/>
        <v>86.247</v>
      </c>
      <c r="O303" s="160">
        <f t="shared" si="558"/>
        <v>85.192799999999991</v>
      </c>
      <c r="P303" s="160">
        <f t="shared" si="558"/>
        <v>81.732299999999995</v>
      </c>
      <c r="Q303" s="160">
        <f t="shared" ref="Q303" si="559">AVERAGE(H303:H305)</f>
        <v>66.475533333333331</v>
      </c>
      <c r="R303" s="160">
        <f t="shared" ref="R303" si="560">AVERAGE(I303:I305)</f>
        <v>61.049666666666667</v>
      </c>
      <c r="S303" s="160">
        <f t="shared" ref="S303" si="561">AVERAGE(J303:J305)</f>
        <v>79.86793333333334</v>
      </c>
      <c r="T303" s="160">
        <f t="shared" ref="T303" si="562">AVERAGE(K303:K305)</f>
        <v>63.992166666666662</v>
      </c>
      <c r="U303" s="232">
        <f t="shared" ref="U303" si="563">AVERAGE(L303:T303)</f>
        <v>75.469022222222222</v>
      </c>
    </row>
    <row r="304" spans="1:21">
      <c r="A304" s="233">
        <v>43727</v>
      </c>
      <c r="B304" s="240">
        <v>2.0572453703703699</v>
      </c>
      <c r="C304" s="304">
        <f>'VO2 Raw '!C304*'VO2-mouse '!C$61/1000</f>
        <v>88.2376</v>
      </c>
      <c r="D304" s="305">
        <f>'VO2 Raw '!D304*'VO2-mouse '!D$61/1000</f>
        <v>100.65</v>
      </c>
      <c r="E304" s="305">
        <f>'VO2 Raw '!E304*'VO2-mouse '!E$61/1000</f>
        <v>91.665000000000006</v>
      </c>
      <c r="F304" s="305">
        <f>'VO2 Raw '!F304*'VO2-mouse '!F$61/1000</f>
        <v>97.706399999999988</v>
      </c>
      <c r="G304" s="305">
        <f>'VO2 Raw '!G304*'VO2-mouse '!G$61/1000</f>
        <v>97.293300000000002</v>
      </c>
      <c r="H304" s="86">
        <f>'VO2 Raw '!H304*'VO2-mouse '!H$61/1000</f>
        <v>53.713999999999999</v>
      </c>
      <c r="I304" s="86">
        <f>'VO2 Raw '!I304*'VO2-mouse '!I$61/1000</f>
        <v>59.8</v>
      </c>
      <c r="J304" s="86">
        <f>'VO2 Raw '!J304*'VO2-mouse '!J$61/1000</f>
        <v>68.975200000000001</v>
      </c>
      <c r="K304" s="108">
        <f>'VO2 Raw '!K304*'VO2-mouse '!K$61/1000</f>
        <v>57.504299999999994</v>
      </c>
      <c r="L304" s="107"/>
      <c r="M304" s="160"/>
      <c r="N304" s="160"/>
      <c r="O304" s="160"/>
      <c r="P304" s="160"/>
      <c r="Q304" s="160"/>
      <c r="R304" s="160"/>
      <c r="S304" s="160"/>
      <c r="T304" s="160"/>
      <c r="U304" s="232">
        <f t="shared" ref="U304" si="564">STDEV(L303:T303)/SQRT(COUNT(L303:T303))</f>
        <v>3.1800236769345411</v>
      </c>
    </row>
    <row r="305" spans="1:21">
      <c r="A305" s="233">
        <v>43727</v>
      </c>
      <c r="B305" s="240">
        <v>2.0711342592592601</v>
      </c>
      <c r="C305" s="304">
        <f>'VO2 Raw '!C305*'VO2-mouse '!C$61/1000</f>
        <v>88.291800000000009</v>
      </c>
      <c r="D305" s="305">
        <f>'VO2 Raw '!D305*'VO2-mouse '!D$61/1000</f>
        <v>59.932499999999997</v>
      </c>
      <c r="E305" s="305">
        <f>'VO2 Raw '!E305*'VO2-mouse '!E$61/1000</f>
        <v>93.933000000000007</v>
      </c>
      <c r="F305" s="305">
        <f>'VO2 Raw '!F305*'VO2-mouse '!F$61/1000</f>
        <v>87.727199999999996</v>
      </c>
      <c r="G305" s="305">
        <f>'VO2 Raw '!G305*'VO2-mouse '!G$61/1000</f>
        <v>88.524799999999999</v>
      </c>
      <c r="H305" s="86">
        <f>'VO2 Raw '!H305*'VO2-mouse '!H$61/1000</f>
        <v>84.6584</v>
      </c>
      <c r="I305" s="86">
        <f>'VO2 Raw '!I305*'VO2-mouse '!I$61/1000</f>
        <v>67.045000000000002</v>
      </c>
      <c r="J305" s="86">
        <f>'VO2 Raw '!J305*'VO2-mouse '!J$61/1000</f>
        <v>77.171999999999997</v>
      </c>
      <c r="K305" s="108">
        <f>'VO2 Raw '!K305*'VO2-mouse '!K$61/1000</f>
        <v>53.111199999999997</v>
      </c>
      <c r="L305" s="107"/>
      <c r="M305" s="160"/>
      <c r="N305" s="160"/>
      <c r="O305" s="160"/>
      <c r="P305" s="160"/>
      <c r="Q305" s="160"/>
      <c r="R305" s="160"/>
      <c r="S305" s="160"/>
      <c r="T305" s="160"/>
      <c r="U305" s="232"/>
    </row>
    <row r="306" spans="1:21">
      <c r="A306" s="233">
        <v>43727</v>
      </c>
      <c r="B306" s="240">
        <v>2.0850231481481498</v>
      </c>
      <c r="C306" s="304">
        <f>'VO2 Raw '!C306*'VO2-mouse '!C$61/1000</f>
        <v>66.042699999999996</v>
      </c>
      <c r="D306" s="305">
        <f>'VO2 Raw '!D306*'VO2-mouse '!D$61/1000</f>
        <v>59.963000000000001</v>
      </c>
      <c r="E306" s="305">
        <f>'VO2 Raw '!E306*'VO2-mouse '!E$61/1000</f>
        <v>60.101999999999997</v>
      </c>
      <c r="F306" s="305">
        <f>'VO2 Raw '!F306*'VO2-mouse '!F$61/1000</f>
        <v>63.148799999999994</v>
      </c>
      <c r="G306" s="305">
        <f>'VO2 Raw '!G306*'VO2-mouse '!G$61/1000</f>
        <v>72.099299999999999</v>
      </c>
      <c r="H306" s="86">
        <f>'VO2 Raw '!H306*'VO2-mouse '!H$61/1000</f>
        <v>75.349399999999989</v>
      </c>
      <c r="I306" s="86">
        <f>'VO2 Raw '!I306*'VO2-mouse '!I$61/1000</f>
        <v>66.424000000000007</v>
      </c>
      <c r="J306" s="86">
        <f>'VO2 Raw '!J306*'VO2-mouse '!J$61/1000</f>
        <v>75.580600000000004</v>
      </c>
      <c r="K306" s="108">
        <f>'VO2 Raw '!K306*'VO2-mouse '!K$61/1000</f>
        <v>69.659199999999998</v>
      </c>
      <c r="L306" s="107">
        <f t="shared" ref="L306:P306" si="565">AVERAGE(C306:C308)</f>
        <v>75.500600000000006</v>
      </c>
      <c r="M306" s="160">
        <f t="shared" si="565"/>
        <v>63.053666666666665</v>
      </c>
      <c r="N306" s="160">
        <f t="shared" si="565"/>
        <v>58.265999999999998</v>
      </c>
      <c r="O306" s="160">
        <f t="shared" si="565"/>
        <v>61.758399999999995</v>
      </c>
      <c r="P306" s="160">
        <f t="shared" si="565"/>
        <v>67.636833333333342</v>
      </c>
      <c r="Q306" s="160">
        <f t="shared" ref="Q306" si="566">AVERAGE(H306:H308)</f>
        <v>73.088133333333317</v>
      </c>
      <c r="R306" s="160">
        <f t="shared" ref="R306" si="567">AVERAGE(I306:I308)</f>
        <v>77.341333333333338</v>
      </c>
      <c r="S306" s="160">
        <f t="shared" ref="S306" si="568">AVERAGE(J306:J308)</f>
        <v>64.789600000000007</v>
      </c>
      <c r="T306" s="160">
        <f t="shared" ref="T306" si="569">AVERAGE(K306:K308)</f>
        <v>66.828966666666659</v>
      </c>
      <c r="U306" s="232">
        <f t="shared" ref="U306" si="570">AVERAGE(L306:T306)</f>
        <v>67.584837037037047</v>
      </c>
    </row>
    <row r="307" spans="1:21">
      <c r="A307" s="233">
        <v>43727</v>
      </c>
      <c r="B307" s="240">
        <v>2.0989120370370302</v>
      </c>
      <c r="C307" s="304">
        <f>'VO2 Raw '!C307*'VO2-mouse '!C$61/1000</f>
        <v>60.378800000000005</v>
      </c>
      <c r="D307" s="305">
        <f>'VO2 Raw '!D307*'VO2-mouse '!D$61/1000</f>
        <v>53.68</v>
      </c>
      <c r="E307" s="305">
        <f>'VO2 Raw '!E307*'VO2-mouse '!E$61/1000</f>
        <v>55.944000000000003</v>
      </c>
      <c r="F307" s="305">
        <f>'VO2 Raw '!F307*'VO2-mouse '!F$61/1000</f>
        <v>62.198399999999992</v>
      </c>
      <c r="G307" s="305">
        <f>'VO2 Raw '!G307*'VO2-mouse '!G$61/1000</f>
        <v>57.131099999999996</v>
      </c>
      <c r="H307" s="86">
        <f>'VO2 Raw '!H307*'VO2-mouse '!H$61/1000</f>
        <v>82.882199999999997</v>
      </c>
      <c r="I307" s="86">
        <f>'VO2 Raw '!I307*'VO2-mouse '!I$61/1000</f>
        <v>86.847999999999999</v>
      </c>
      <c r="J307" s="86">
        <f>'VO2 Raw '!J307*'VO2-mouse '!J$61/1000</f>
        <v>57.944400000000002</v>
      </c>
      <c r="K307" s="108">
        <f>'VO2 Raw '!K307*'VO2-mouse '!K$61/1000</f>
        <v>54.765999999999998</v>
      </c>
      <c r="L307" s="107"/>
      <c r="M307" s="160"/>
      <c r="N307" s="160"/>
      <c r="O307" s="160"/>
      <c r="P307" s="160"/>
      <c r="Q307" s="160"/>
      <c r="R307" s="160"/>
      <c r="S307" s="160"/>
      <c r="T307" s="160"/>
      <c r="U307" s="232">
        <f t="shared" ref="U307" si="571">STDEV(L306:T306)/SQRT(COUNT(L306:T306))</f>
        <v>2.1661595057390954</v>
      </c>
    </row>
    <row r="308" spans="1:21">
      <c r="A308" s="233">
        <v>43727</v>
      </c>
      <c r="B308" s="240">
        <v>2.1128009259259199</v>
      </c>
      <c r="C308" s="304">
        <f>'VO2 Raw '!C308*'VO2-mouse '!C$61/1000</f>
        <v>100.08030000000001</v>
      </c>
      <c r="D308" s="305">
        <f>'VO2 Raw '!D308*'VO2-mouse '!D$61/1000</f>
        <v>75.518000000000001</v>
      </c>
      <c r="E308" s="305">
        <f>'VO2 Raw '!E308*'VO2-mouse '!E$61/1000</f>
        <v>58.752000000000002</v>
      </c>
      <c r="F308" s="305">
        <f>'VO2 Raw '!F308*'VO2-mouse '!F$61/1000</f>
        <v>59.927999999999997</v>
      </c>
      <c r="G308" s="305">
        <f>'VO2 Raw '!G308*'VO2-mouse '!G$61/1000</f>
        <v>73.680099999999996</v>
      </c>
      <c r="H308" s="86">
        <f>'VO2 Raw '!H308*'VO2-mouse '!H$61/1000</f>
        <v>61.032799999999995</v>
      </c>
      <c r="I308" s="86">
        <f>'VO2 Raw '!I308*'VO2-mouse '!I$61/1000</f>
        <v>78.751999999999995</v>
      </c>
      <c r="J308" s="86">
        <f>'VO2 Raw '!J308*'VO2-mouse '!J$61/1000</f>
        <v>60.843800000000002</v>
      </c>
      <c r="K308" s="108">
        <f>'VO2 Raw '!K308*'VO2-mouse '!K$61/1000</f>
        <v>76.061700000000002</v>
      </c>
      <c r="L308" s="107"/>
      <c r="M308" s="160"/>
      <c r="N308" s="160"/>
      <c r="O308" s="160"/>
      <c r="P308" s="160"/>
      <c r="Q308" s="160"/>
      <c r="R308" s="160"/>
      <c r="S308" s="160"/>
      <c r="T308" s="160"/>
      <c r="U308" s="232"/>
    </row>
    <row r="309" spans="1:21">
      <c r="A309" s="233">
        <v>43727</v>
      </c>
      <c r="B309" s="240">
        <v>2.1266898148148101</v>
      </c>
      <c r="C309" s="304">
        <f>'VO2 Raw '!C309*'VO2-mouse '!C$61/1000</f>
        <v>97.180600000000013</v>
      </c>
      <c r="D309" s="305">
        <f>'VO2 Raw '!D309*'VO2-mouse '!D$61/1000</f>
        <v>49.104999999999997</v>
      </c>
      <c r="E309" s="305">
        <f>'VO2 Raw '!E309*'VO2-mouse '!E$61/1000</f>
        <v>91.772999999999996</v>
      </c>
      <c r="F309" s="305">
        <f>'VO2 Raw '!F309*'VO2-mouse '!F$61/1000</f>
        <v>73.708799999999997</v>
      </c>
      <c r="G309" s="305">
        <f>'VO2 Raw '!G309*'VO2-mouse '!G$61/1000</f>
        <v>57.649799999999999</v>
      </c>
      <c r="H309" s="86">
        <f>'VO2 Raw '!H309*'VO2-mouse '!H$61/1000</f>
        <v>54.826799999999999</v>
      </c>
      <c r="I309" s="86">
        <f>'VO2 Raw '!I309*'VO2-mouse '!I$61/1000</f>
        <v>62.973999999999997</v>
      </c>
      <c r="J309" s="86">
        <f>'VO2 Raw '!J309*'VO2-mouse '!J$61/1000</f>
        <v>61.454200000000007</v>
      </c>
      <c r="K309" s="108">
        <f>'VO2 Raw '!K309*'VO2-mouse '!K$61/1000</f>
        <v>63.217299999999994</v>
      </c>
      <c r="L309" s="107">
        <f t="shared" ref="L309:P309" si="572">AVERAGE(C309:C311)</f>
        <v>85.139166666666668</v>
      </c>
      <c r="M309" s="160">
        <f t="shared" si="572"/>
        <v>47.213999999999999</v>
      </c>
      <c r="N309" s="160">
        <f t="shared" si="572"/>
        <v>82.097999999999999</v>
      </c>
      <c r="O309" s="160">
        <f t="shared" si="572"/>
        <v>84.383200000000002</v>
      </c>
      <c r="P309" s="160">
        <f t="shared" si="572"/>
        <v>73.6554</v>
      </c>
      <c r="Q309" s="160">
        <f t="shared" ref="Q309" si="573">AVERAGE(H309:H311)</f>
        <v>66.860733333333329</v>
      </c>
      <c r="R309" s="160">
        <f t="shared" ref="R309" si="574">AVERAGE(I309:I311)</f>
        <v>64.798666666666676</v>
      </c>
      <c r="S309" s="160">
        <f t="shared" ref="S309" si="575">AVERAGE(J309:J311)</f>
        <v>75.202733333333342</v>
      </c>
      <c r="T309" s="160">
        <f t="shared" ref="T309" si="576">AVERAGE(K309:K311)</f>
        <v>73.651733333333326</v>
      </c>
      <c r="U309" s="232">
        <f t="shared" ref="U309" si="577">AVERAGE(L309:T309)</f>
        <v>72.555959259259268</v>
      </c>
    </row>
    <row r="310" spans="1:21">
      <c r="A310" s="233">
        <v>43727</v>
      </c>
      <c r="B310" s="240">
        <v>2.1405787037036998</v>
      </c>
      <c r="C310" s="304">
        <f>'VO2 Raw '!C310*'VO2-mouse '!C$61/1000</f>
        <v>90.053300000000007</v>
      </c>
      <c r="D310" s="305">
        <f>'VO2 Raw '!D310*'VO2-mouse '!D$61/1000</f>
        <v>43.035499999999999</v>
      </c>
      <c r="E310" s="305">
        <f>'VO2 Raw '!E310*'VO2-mouse '!E$61/1000</f>
        <v>82.700999999999993</v>
      </c>
      <c r="F310" s="305">
        <f>'VO2 Raw '!F310*'VO2-mouse '!F$61/1000</f>
        <v>93.06</v>
      </c>
      <c r="G310" s="305">
        <f>'VO2 Raw '!G310*'VO2-mouse '!G$61/1000</f>
        <v>86.252399999999994</v>
      </c>
      <c r="H310" s="86">
        <f>'VO2 Raw '!H310*'VO2-mouse '!H$61/1000</f>
        <v>61.482199999999999</v>
      </c>
      <c r="I310" s="86">
        <f>'VO2 Raw '!I310*'VO2-mouse '!I$61/1000</f>
        <v>58.65</v>
      </c>
      <c r="J310" s="86">
        <f>'VO2 Raw '!J310*'VO2-mouse '!J$61/1000</f>
        <v>65.116600000000005</v>
      </c>
      <c r="K310" s="108">
        <f>'VO2 Raw '!K310*'VO2-mouse '!K$61/1000</f>
        <v>73.027899999999988</v>
      </c>
      <c r="L310" s="107"/>
      <c r="M310" s="160"/>
      <c r="N310" s="160"/>
      <c r="O310" s="160"/>
      <c r="P310" s="160"/>
      <c r="Q310" s="160"/>
      <c r="R310" s="160"/>
      <c r="S310" s="160"/>
      <c r="T310" s="160"/>
      <c r="U310" s="232">
        <f t="shared" ref="U310" si="578">STDEV(L309:T309)/SQRT(COUNT(L309:T309))</f>
        <v>3.9677734157532853</v>
      </c>
    </row>
    <row r="311" spans="1:21">
      <c r="A311" s="233">
        <v>43727</v>
      </c>
      <c r="B311" s="240">
        <v>2.15446759259259</v>
      </c>
      <c r="C311" s="304">
        <f>'VO2 Raw '!C311*'VO2-mouse '!C$61/1000</f>
        <v>68.183600000000013</v>
      </c>
      <c r="D311" s="305">
        <f>'VO2 Raw '!D311*'VO2-mouse '!D$61/1000</f>
        <v>49.5015</v>
      </c>
      <c r="E311" s="305">
        <f>'VO2 Raw '!E311*'VO2-mouse '!E$61/1000</f>
        <v>71.819999999999993</v>
      </c>
      <c r="F311" s="305">
        <f>'VO2 Raw '!F311*'VO2-mouse '!F$61/1000</f>
        <v>86.380799999999994</v>
      </c>
      <c r="G311" s="305">
        <f>'VO2 Raw '!G311*'VO2-mouse '!G$61/1000</f>
        <v>77.063999999999993</v>
      </c>
      <c r="H311" s="86">
        <f>'VO2 Raw '!H311*'VO2-mouse '!H$61/1000</f>
        <v>84.273200000000003</v>
      </c>
      <c r="I311" s="86">
        <f>'VO2 Raw '!I311*'VO2-mouse '!I$61/1000</f>
        <v>72.772000000000006</v>
      </c>
      <c r="J311" s="86">
        <f>'VO2 Raw '!J311*'VO2-mouse '!J$61/1000</f>
        <v>99.037400000000005</v>
      </c>
      <c r="K311" s="108">
        <f>'VO2 Raw '!K311*'VO2-mouse '!K$61/1000</f>
        <v>84.71</v>
      </c>
      <c r="L311" s="107"/>
      <c r="M311" s="160"/>
      <c r="N311" s="160"/>
      <c r="O311" s="160"/>
      <c r="P311" s="160"/>
      <c r="Q311" s="160"/>
      <c r="R311" s="160"/>
      <c r="S311" s="160"/>
      <c r="T311" s="160"/>
      <c r="U311" s="232"/>
    </row>
    <row r="312" spans="1:21">
      <c r="A312" s="233">
        <v>43727</v>
      </c>
      <c r="B312" s="240">
        <v>2.1683564814814802</v>
      </c>
      <c r="C312" s="304">
        <f>'VO2 Raw '!C312*'VO2-mouse '!C$61/1000</f>
        <v>70.216100000000012</v>
      </c>
      <c r="D312" s="305">
        <f>'VO2 Raw '!D312*'VO2-mouse '!D$61/1000</f>
        <v>90.828999999999994</v>
      </c>
      <c r="E312" s="305">
        <f>'VO2 Raw '!E312*'VO2-mouse '!E$61/1000</f>
        <v>66.69</v>
      </c>
      <c r="F312" s="305">
        <f>'VO2 Raw '!F312*'VO2-mouse '!F$61/1000</f>
        <v>75.34559999999999</v>
      </c>
      <c r="G312" s="305">
        <f>'VO2 Raw '!G312*'VO2-mouse '!G$61/1000</f>
        <v>54.043599999999998</v>
      </c>
      <c r="H312" s="86">
        <f>'VO2 Raw '!H312*'VO2-mouse '!H$61/1000</f>
        <v>71.048000000000002</v>
      </c>
      <c r="I312" s="86">
        <f>'VO2 Raw '!I312*'VO2-mouse '!I$61/1000</f>
        <v>70.195999999999998</v>
      </c>
      <c r="J312" s="86">
        <f>'VO2 Raw '!J312*'VO2-mouse '!J$61/1000</f>
        <v>73.182600000000008</v>
      </c>
      <c r="K312" s="108">
        <f>'VO2 Raw '!K312*'VO2-mouse '!K$61/1000</f>
        <v>66.842099999999988</v>
      </c>
      <c r="L312" s="107">
        <f t="shared" ref="L312:P312" si="579">AVERAGE(C312:C314)</f>
        <v>73.648766666666674</v>
      </c>
      <c r="M312" s="160">
        <f t="shared" si="579"/>
        <v>69.428166666666669</v>
      </c>
      <c r="N312" s="160">
        <f t="shared" si="579"/>
        <v>71.198999999999998</v>
      </c>
      <c r="O312" s="160">
        <f t="shared" si="579"/>
        <v>71.2624</v>
      </c>
      <c r="P312" s="160">
        <f t="shared" si="579"/>
        <v>63.849499999999999</v>
      </c>
      <c r="Q312" s="160">
        <f t="shared" ref="Q312" si="580">AVERAGE(H312:H314)</f>
        <v>68.387266666666662</v>
      </c>
      <c r="R312" s="160">
        <f t="shared" ref="R312" si="581">AVERAGE(I312:I314)</f>
        <v>69.835666666666654</v>
      </c>
      <c r="S312" s="160">
        <f t="shared" ref="S312" si="582">AVERAGE(J312:J314)</f>
        <v>70.755533333333332</v>
      </c>
      <c r="T312" s="160">
        <f t="shared" ref="T312" si="583">AVERAGE(K312:K314)</f>
        <v>58.60093333333333</v>
      </c>
      <c r="U312" s="232">
        <f t="shared" ref="U312" si="584">AVERAGE(L312:T312)</f>
        <v>68.551914814814808</v>
      </c>
    </row>
    <row r="313" spans="1:21">
      <c r="A313" s="233">
        <v>43727</v>
      </c>
      <c r="B313" s="240">
        <v>2.1822453703703699</v>
      </c>
      <c r="C313" s="304">
        <f>'VO2 Raw '!C313*'VO2-mouse '!C$61/1000</f>
        <v>60.812400000000004</v>
      </c>
      <c r="D313" s="305">
        <f>'VO2 Raw '!D313*'VO2-mouse '!D$61/1000</f>
        <v>62.158999999999999</v>
      </c>
      <c r="E313" s="305">
        <f>'VO2 Raw '!E313*'VO2-mouse '!E$61/1000</f>
        <v>54.405000000000001</v>
      </c>
      <c r="F313" s="305">
        <f>'VO2 Raw '!F313*'VO2-mouse '!F$61/1000</f>
        <v>67.293599999999998</v>
      </c>
      <c r="G313" s="305">
        <f>'VO2 Raw '!G313*'VO2-mouse '!G$61/1000</f>
        <v>75.112700000000004</v>
      </c>
      <c r="H313" s="86">
        <f>'VO2 Raw '!H313*'VO2-mouse '!H$61/1000</f>
        <v>71.711399999999998</v>
      </c>
      <c r="I313" s="86">
        <f>'VO2 Raw '!I313*'VO2-mouse '!I$61/1000</f>
        <v>63.847999999999999</v>
      </c>
      <c r="J313" s="86">
        <f>'VO2 Raw '!J313*'VO2-mouse '!J$61/1000</f>
        <v>56.047800000000002</v>
      </c>
      <c r="K313" s="108">
        <f>'VO2 Raw '!K313*'VO2-mouse '!K$61/1000</f>
        <v>52.658099999999997</v>
      </c>
      <c r="L313" s="107"/>
      <c r="M313" s="160"/>
      <c r="N313" s="160"/>
      <c r="O313" s="160"/>
      <c r="P313" s="160"/>
      <c r="Q313" s="160"/>
      <c r="R313" s="160"/>
      <c r="S313" s="160"/>
      <c r="T313" s="160"/>
      <c r="U313" s="232">
        <f t="shared" ref="U313" si="585">STDEV(L312:T312)/SQRT(COUNT(L312:T312))</f>
        <v>1.531000516930983</v>
      </c>
    </row>
    <row r="314" spans="1:21">
      <c r="A314" s="233">
        <v>43727</v>
      </c>
      <c r="B314" s="240">
        <v>2.1961342592592601</v>
      </c>
      <c r="C314" s="304">
        <f>'VO2 Raw '!C314*'VO2-mouse '!C$61/1000</f>
        <v>89.9178</v>
      </c>
      <c r="D314" s="305">
        <f>'VO2 Raw '!D314*'VO2-mouse '!D$61/1000</f>
        <v>55.296500000000002</v>
      </c>
      <c r="E314" s="305">
        <f>'VO2 Raw '!E314*'VO2-mouse '!E$61/1000</f>
        <v>92.501999999999995</v>
      </c>
      <c r="F314" s="305">
        <f>'VO2 Raw '!F314*'VO2-mouse '!F$61/1000</f>
        <v>71.147999999999996</v>
      </c>
      <c r="G314" s="305">
        <f>'VO2 Raw '!G314*'VO2-mouse '!G$61/1000</f>
        <v>62.392199999999995</v>
      </c>
      <c r="H314" s="86">
        <f>'VO2 Raw '!H314*'VO2-mouse '!H$61/1000</f>
        <v>62.402399999999993</v>
      </c>
      <c r="I314" s="86">
        <f>'VO2 Raw '!I314*'VO2-mouse '!I$61/1000</f>
        <v>75.462999999999994</v>
      </c>
      <c r="J314" s="86">
        <f>'VO2 Raw '!J314*'VO2-mouse '!J$61/1000</f>
        <v>83.036199999999994</v>
      </c>
      <c r="K314" s="108">
        <f>'VO2 Raw '!K314*'VO2-mouse '!K$61/1000</f>
        <v>56.302599999999998</v>
      </c>
      <c r="L314" s="107"/>
      <c r="M314" s="160"/>
      <c r="N314" s="160"/>
      <c r="O314" s="160"/>
      <c r="P314" s="160"/>
      <c r="Q314" s="160"/>
      <c r="R314" s="160"/>
      <c r="S314" s="160"/>
      <c r="T314" s="160"/>
      <c r="U314" s="232"/>
    </row>
    <row r="315" spans="1:21">
      <c r="A315" s="233">
        <v>43727</v>
      </c>
      <c r="B315" s="240">
        <v>2.21002314814814</v>
      </c>
      <c r="C315" s="304">
        <f>'VO2 Raw '!C315*'VO2-mouse '!C$61/1000</f>
        <v>84.714600000000004</v>
      </c>
      <c r="D315" s="305">
        <f>'VO2 Raw '!D315*'VO2-mouse '!D$61/1000</f>
        <v>83.875</v>
      </c>
      <c r="E315" s="305">
        <f>'VO2 Raw '!E315*'VO2-mouse '!E$61/1000</f>
        <v>82.944000000000003</v>
      </c>
      <c r="F315" s="305">
        <f>'VO2 Raw '!F315*'VO2-mouse '!F$61/1000</f>
        <v>105.83759999999999</v>
      </c>
      <c r="G315" s="305">
        <f>'VO2 Raw '!G315*'VO2-mouse '!G$61/1000</f>
        <v>76.915800000000004</v>
      </c>
      <c r="H315" s="86">
        <f>'VO2 Raw '!H315*'VO2-mouse '!H$61/1000</f>
        <v>52.43</v>
      </c>
      <c r="I315" s="86">
        <f>'VO2 Raw '!I315*'VO2-mouse '!I$61/1000</f>
        <v>80.983000000000004</v>
      </c>
      <c r="J315" s="86">
        <f>'VO2 Raw '!J315*'VO2-mouse '!J$61/1000</f>
        <v>60.930999999999997</v>
      </c>
      <c r="K315" s="108">
        <f>'VO2 Raw '!K315*'VO2-mouse '!K$61/1000</f>
        <v>90.3245</v>
      </c>
      <c r="L315" s="107">
        <f t="shared" ref="L315:P315" si="586">AVERAGE(C315:C317)</f>
        <v>91.878033333333335</v>
      </c>
      <c r="M315" s="160">
        <f t="shared" si="586"/>
        <v>81.953500000000005</v>
      </c>
      <c r="N315" s="160">
        <f t="shared" si="586"/>
        <v>77.796000000000006</v>
      </c>
      <c r="O315" s="160">
        <f t="shared" si="586"/>
        <v>81.795999999999992</v>
      </c>
      <c r="P315" s="160">
        <f t="shared" si="586"/>
        <v>72.807366666666667</v>
      </c>
      <c r="Q315" s="160">
        <f t="shared" ref="Q315" si="587">AVERAGE(H315:H317)</f>
        <v>57.102333333333327</v>
      </c>
      <c r="R315" s="160">
        <f t="shared" ref="R315" si="588">AVERAGE(I315:I317)</f>
        <v>69.73599999999999</v>
      </c>
      <c r="S315" s="160">
        <f t="shared" ref="S315" si="589">AVERAGE(J315:J317)</f>
        <v>63.983000000000004</v>
      </c>
      <c r="T315" s="160">
        <f t="shared" ref="T315" si="590">AVERAGE(K315:K317)</f>
        <v>67.722033333333329</v>
      </c>
      <c r="U315" s="232">
        <f t="shared" ref="U315" si="591">AVERAGE(L315:T315)</f>
        <v>73.863807407407407</v>
      </c>
    </row>
    <row r="316" spans="1:21">
      <c r="A316" s="233">
        <v>43727</v>
      </c>
      <c r="B316" s="240">
        <v>2.2239120370370302</v>
      </c>
      <c r="C316" s="304">
        <f>'VO2 Raw '!C316*'VO2-mouse '!C$61/1000</f>
        <v>101.19140000000002</v>
      </c>
      <c r="D316" s="305">
        <f>'VO2 Raw '!D316*'VO2-mouse '!D$61/1000</f>
        <v>98.057500000000005</v>
      </c>
      <c r="E316" s="305">
        <f>'VO2 Raw '!E316*'VO2-mouse '!E$61/1000</f>
        <v>79.245000000000005</v>
      </c>
      <c r="F316" s="305">
        <f>'VO2 Raw '!F316*'VO2-mouse '!F$61/1000</f>
        <v>81.496799999999993</v>
      </c>
      <c r="G316" s="305">
        <f>'VO2 Raw '!G316*'VO2-mouse '!G$61/1000</f>
        <v>85.659599999999998</v>
      </c>
      <c r="H316" s="86">
        <f>'VO2 Raw '!H316*'VO2-mouse '!H$61/1000</f>
        <v>58.400599999999997</v>
      </c>
      <c r="I316" s="86">
        <f>'VO2 Raw '!I316*'VO2-mouse '!I$61/1000</f>
        <v>71.483999999999995</v>
      </c>
      <c r="J316" s="86">
        <f>'VO2 Raw '!J316*'VO2-mouse '!J$61/1000</f>
        <v>76.016600000000011</v>
      </c>
      <c r="K316" s="108">
        <f>'VO2 Raw '!K316*'VO2-mouse '!K$61/1000</f>
        <v>63.118799999999993</v>
      </c>
      <c r="L316" s="107"/>
      <c r="M316" s="160"/>
      <c r="N316" s="160"/>
      <c r="O316" s="160"/>
      <c r="P316" s="160"/>
      <c r="Q316" s="160"/>
      <c r="R316" s="160"/>
      <c r="S316" s="160"/>
      <c r="T316" s="160"/>
      <c r="U316" s="232">
        <f t="shared" ref="U316" si="592">STDEV(L315:T315)/SQRT(COUNT(L315:T315))</f>
        <v>3.5410115037753904</v>
      </c>
    </row>
    <row r="317" spans="1:21">
      <c r="A317" s="233">
        <v>43727</v>
      </c>
      <c r="B317" s="240">
        <v>2.2378009259259199</v>
      </c>
      <c r="C317" s="304">
        <f>'VO2 Raw '!C317*'VO2-mouse '!C$61/1000</f>
        <v>89.728100000000012</v>
      </c>
      <c r="D317" s="305">
        <f>'VO2 Raw '!D317*'VO2-mouse '!D$61/1000</f>
        <v>63.927999999999997</v>
      </c>
      <c r="E317" s="305">
        <f>'VO2 Raw '!E317*'VO2-mouse '!E$61/1000</f>
        <v>71.198999999999998</v>
      </c>
      <c r="F317" s="305">
        <f>'VO2 Raw '!F317*'VO2-mouse '!F$61/1000</f>
        <v>58.053599999999996</v>
      </c>
      <c r="G317" s="305">
        <f>'VO2 Raw '!G317*'VO2-mouse '!G$61/1000</f>
        <v>55.846699999999998</v>
      </c>
      <c r="H317" s="86">
        <f>'VO2 Raw '!H317*'VO2-mouse '!H$61/1000</f>
        <v>60.476399999999991</v>
      </c>
      <c r="I317" s="86">
        <f>'VO2 Raw '!I317*'VO2-mouse '!I$61/1000</f>
        <v>56.741</v>
      </c>
      <c r="J317" s="86">
        <f>'VO2 Raw '!J317*'VO2-mouse '!J$61/1000</f>
        <v>55.001400000000004</v>
      </c>
      <c r="K317" s="108">
        <f>'VO2 Raw '!K317*'VO2-mouse '!K$61/1000</f>
        <v>49.722799999999992</v>
      </c>
      <c r="L317" s="107"/>
      <c r="M317" s="160"/>
      <c r="N317" s="160"/>
      <c r="O317" s="160"/>
      <c r="P317" s="160"/>
      <c r="Q317" s="160"/>
      <c r="R317" s="160"/>
      <c r="S317" s="160"/>
      <c r="T317" s="160"/>
      <c r="U317" s="232"/>
    </row>
    <row r="318" spans="1:21">
      <c r="A318" s="223">
        <v>43727</v>
      </c>
      <c r="B318" s="235">
        <v>2.2516898148148101</v>
      </c>
      <c r="C318" s="304">
        <f>'VO2 Raw '!C318*'VO2-mouse '!C$61/1000</f>
        <v>65.744600000000005</v>
      </c>
      <c r="D318" s="305">
        <f>'VO2 Raw '!D318*'VO2-mouse '!D$61/1000</f>
        <v>53.131</v>
      </c>
      <c r="E318" s="305">
        <f>'VO2 Raw '!E318*'VO2-mouse '!E$61/1000</f>
        <v>53.945999999999998</v>
      </c>
      <c r="F318" s="305">
        <f>'VO2 Raw '!F318*'VO2-mouse '!F$61/1000</f>
        <v>64.257599999999996</v>
      </c>
      <c r="G318" s="305">
        <f>'VO2 Raw '!G318*'VO2-mouse '!G$61/1000</f>
        <v>81.608800000000002</v>
      </c>
      <c r="H318" s="86">
        <f>'VO2 Raw '!H318*'VO2-mouse '!H$61/1000</f>
        <v>41.323399999999992</v>
      </c>
      <c r="I318" s="86">
        <f>'VO2 Raw '!I318*'VO2-mouse '!I$61/1000</f>
        <v>59.984000000000002</v>
      </c>
      <c r="J318" s="86">
        <f>'VO2 Raw '!J318*'VO2-mouse '!J$61/1000</f>
        <v>59.034399999999998</v>
      </c>
      <c r="K318" s="108">
        <f>'VO2 Raw '!K318*'VO2-mouse '!K$61/1000</f>
        <v>80.829099999999997</v>
      </c>
      <c r="L318" s="107">
        <f t="shared" ref="L318:P318" si="593">AVERAGE(C318:C320)</f>
        <v>61.526033333333338</v>
      </c>
      <c r="M318" s="160">
        <f t="shared" si="593"/>
        <v>45.302666666666674</v>
      </c>
      <c r="N318" s="160">
        <f t="shared" si="593"/>
        <v>62.378999999999998</v>
      </c>
      <c r="O318" s="160">
        <f t="shared" si="593"/>
        <v>76.947199999999995</v>
      </c>
      <c r="P318" s="160">
        <f t="shared" si="593"/>
        <v>61.552400000000006</v>
      </c>
      <c r="Q318" s="160">
        <f t="shared" ref="Q318" si="594">AVERAGE(H318:H320)</f>
        <v>44.982799999999997</v>
      </c>
      <c r="R318" s="160">
        <f t="shared" ref="R318" si="595">AVERAGE(I318:I320)</f>
        <v>57.04</v>
      </c>
      <c r="S318" s="160">
        <f t="shared" ref="S318" si="596">AVERAGE(J318:J320)</f>
        <v>59.027133333333332</v>
      </c>
      <c r="T318" s="160">
        <f t="shared" ref="T318" si="597">AVERAGE(K318:K320)</f>
        <v>74.341233333333321</v>
      </c>
      <c r="U318" s="232">
        <f t="shared" ref="U318" si="598">AVERAGE(L318:T318)</f>
        <v>60.344274074074079</v>
      </c>
    </row>
    <row r="319" spans="1:21">
      <c r="A319" s="223">
        <v>43727</v>
      </c>
      <c r="B319" s="235">
        <v>2.2655787037036998</v>
      </c>
      <c r="C319" s="304">
        <f>'VO2 Raw '!C319*'VO2-mouse '!C$61/1000</f>
        <v>58.590200000000003</v>
      </c>
      <c r="D319" s="305">
        <f>'VO2 Raw '!D319*'VO2-mouse '!D$61/1000</f>
        <v>44.133499999999998</v>
      </c>
      <c r="E319" s="305">
        <f>'VO2 Raw '!E319*'VO2-mouse '!E$61/1000</f>
        <v>71.441999999999993</v>
      </c>
      <c r="F319" s="305">
        <f>'VO2 Raw '!F319*'VO2-mouse '!F$61/1000</f>
        <v>87.172799999999995</v>
      </c>
      <c r="G319" s="305">
        <f>'VO2 Raw '!G319*'VO2-mouse '!G$61/1000</f>
        <v>50.684400000000004</v>
      </c>
      <c r="H319" s="86">
        <f>'VO2 Raw '!H319*'VO2-mouse '!H$61/1000</f>
        <v>46.801799999999993</v>
      </c>
      <c r="I319" s="86">
        <f>'VO2 Raw '!I319*'VO2-mouse '!I$61/1000</f>
        <v>50.484999999999999</v>
      </c>
      <c r="J319" s="86">
        <f>'VO2 Raw '!J319*'VO2-mouse '!J$61/1000</f>
        <v>57.922599999999996</v>
      </c>
      <c r="K319" s="108">
        <f>'VO2 Raw '!K319*'VO2-mouse '!K$61/1000</f>
        <v>63.867399999999996</v>
      </c>
      <c r="L319" s="107"/>
      <c r="M319" s="160"/>
      <c r="N319" s="160"/>
      <c r="O319" s="160"/>
      <c r="P319" s="160"/>
      <c r="Q319" s="160"/>
      <c r="R319" s="160"/>
      <c r="S319" s="160"/>
      <c r="T319" s="160"/>
      <c r="U319" s="232">
        <f t="shared" ref="U319" si="599">STDEV(L318:T318)/SQRT(COUNT(L318:T318))</f>
        <v>3.6389982149683102</v>
      </c>
    </row>
    <row r="320" spans="1:21">
      <c r="A320" s="223">
        <v>43727</v>
      </c>
      <c r="B320" s="235">
        <v>2.27946759259259</v>
      </c>
      <c r="C320" s="304">
        <f>'VO2 Raw '!C320*'VO2-mouse '!C$61/1000</f>
        <v>60.243300000000005</v>
      </c>
      <c r="D320" s="305">
        <f>'VO2 Raw '!D320*'VO2-mouse '!D$61/1000</f>
        <v>38.643500000000003</v>
      </c>
      <c r="E320" s="305">
        <f>'VO2 Raw '!E320*'VO2-mouse '!E$61/1000</f>
        <v>61.749000000000002</v>
      </c>
      <c r="F320" s="305">
        <f>'VO2 Raw '!F320*'VO2-mouse '!F$61/1000</f>
        <v>79.411199999999994</v>
      </c>
      <c r="G320" s="305">
        <f>'VO2 Raw '!G320*'VO2-mouse '!G$61/1000</f>
        <v>52.363999999999997</v>
      </c>
      <c r="H320" s="86">
        <f>'VO2 Raw '!H320*'VO2-mouse '!H$61/1000</f>
        <v>46.8232</v>
      </c>
      <c r="I320" s="86">
        <f>'VO2 Raw '!I320*'VO2-mouse '!I$61/1000</f>
        <v>60.651000000000003</v>
      </c>
      <c r="J320" s="86">
        <f>'VO2 Raw '!J320*'VO2-mouse '!J$61/1000</f>
        <v>60.124400000000001</v>
      </c>
      <c r="K320" s="108">
        <f>'VO2 Raw '!K320*'VO2-mouse '!K$61/1000</f>
        <v>78.327199999999991</v>
      </c>
      <c r="L320" s="107"/>
      <c r="M320" s="160"/>
      <c r="N320" s="160"/>
      <c r="O320" s="160"/>
      <c r="P320" s="160"/>
      <c r="Q320" s="160"/>
      <c r="R320" s="160"/>
      <c r="S320" s="160"/>
      <c r="T320" s="160"/>
      <c r="U320" s="232"/>
    </row>
    <row r="321" spans="1:21">
      <c r="A321" s="223">
        <v>43727</v>
      </c>
      <c r="B321" s="235">
        <v>2.2933564814814802</v>
      </c>
      <c r="C321" s="304">
        <f>'VO2 Raw '!C321*'VO2-mouse '!C$61/1000</f>
        <v>60.758200000000002</v>
      </c>
      <c r="D321" s="305">
        <f>'VO2 Raw '!D321*'VO2-mouse '!D$61/1000</f>
        <v>74.206500000000005</v>
      </c>
      <c r="E321" s="305">
        <f>'VO2 Raw '!E321*'VO2-mouse '!E$61/1000</f>
        <v>54.648000000000003</v>
      </c>
      <c r="F321" s="305">
        <f>'VO2 Raw '!F321*'VO2-mouse '!F$61/1000</f>
        <v>61.247999999999998</v>
      </c>
      <c r="G321" s="305">
        <f>'VO2 Raw '!G321*'VO2-mouse '!G$61/1000</f>
        <v>100.05969999999999</v>
      </c>
      <c r="H321" s="86">
        <f>'VO2 Raw '!H321*'VO2-mouse '!H$61/1000</f>
        <v>78.751999999999995</v>
      </c>
      <c r="I321" s="86">
        <f>'VO2 Raw '!I321*'VO2-mouse '!I$61/1000</f>
        <v>45.241</v>
      </c>
      <c r="J321" s="86">
        <f>'VO2 Raw '!J321*'VO2-mouse '!J$61/1000</f>
        <v>61.475999999999999</v>
      </c>
      <c r="K321" s="108">
        <f>'VO2 Raw '!K321*'VO2-mouse '!K$61/1000</f>
        <v>62.705100000000002</v>
      </c>
      <c r="L321" s="107">
        <f t="shared" ref="L321:P321" si="600">AVERAGE(C321:C323)</f>
        <v>82.871800000000007</v>
      </c>
      <c r="M321" s="160">
        <f t="shared" si="600"/>
        <v>55.062666666666665</v>
      </c>
      <c r="N321" s="160">
        <f t="shared" si="600"/>
        <v>55.556999999999995</v>
      </c>
      <c r="O321" s="160">
        <f t="shared" si="600"/>
        <v>61.107199999999999</v>
      </c>
      <c r="P321" s="160">
        <f t="shared" si="600"/>
        <v>81.905199999999994</v>
      </c>
      <c r="Q321" s="160">
        <f t="shared" ref="Q321" si="601">AVERAGE(H321:H323)</f>
        <v>65.177266666666654</v>
      </c>
      <c r="R321" s="160">
        <f t="shared" ref="R321" si="602">AVERAGE(I321:I323)</f>
        <v>55.660000000000004</v>
      </c>
      <c r="S321" s="160">
        <f t="shared" ref="S321" si="603">AVERAGE(J321:J323)</f>
        <v>75.042866666666669</v>
      </c>
      <c r="T321" s="160">
        <f t="shared" ref="T321" si="604">AVERAGE(K321:K323)</f>
        <v>66.100066666666663</v>
      </c>
      <c r="U321" s="232">
        <f t="shared" ref="U321" si="605">AVERAGE(L321:T321)</f>
        <v>66.498229629629634</v>
      </c>
    </row>
    <row r="322" spans="1:21">
      <c r="A322" s="223">
        <v>43727</v>
      </c>
      <c r="B322" s="235">
        <v>2.3072453703703699</v>
      </c>
      <c r="C322" s="304">
        <f>'VO2 Raw '!C322*'VO2-mouse '!C$61/1000</f>
        <v>90.188800000000001</v>
      </c>
      <c r="D322" s="305">
        <f>'VO2 Raw '!D322*'VO2-mouse '!D$61/1000</f>
        <v>45.506</v>
      </c>
      <c r="E322" s="305">
        <f>'VO2 Raw '!E322*'VO2-mouse '!E$61/1000</f>
        <v>63.908999999999999</v>
      </c>
      <c r="F322" s="305">
        <f>'VO2 Raw '!F322*'VO2-mouse '!F$61/1000</f>
        <v>59.215199999999996</v>
      </c>
      <c r="G322" s="305">
        <f>'VO2 Raw '!G322*'VO2-mouse '!G$61/1000</f>
        <v>86.5488</v>
      </c>
      <c r="H322" s="86">
        <f>'VO2 Raw '!H322*'VO2-mouse '!H$61/1000</f>
        <v>68.993599999999986</v>
      </c>
      <c r="I322" s="86">
        <f>'VO2 Raw '!I322*'VO2-mouse '!I$61/1000</f>
        <v>48.231000000000002</v>
      </c>
      <c r="J322" s="86">
        <f>'VO2 Raw '!J322*'VO2-mouse '!J$61/1000</f>
        <v>87.134600000000006</v>
      </c>
      <c r="K322" s="108">
        <f>'VO2 Raw '!K322*'VO2-mouse '!K$61/1000</f>
        <v>63.177899999999994</v>
      </c>
      <c r="L322" s="107"/>
      <c r="M322" s="160"/>
      <c r="N322" s="160"/>
      <c r="O322" s="160"/>
      <c r="P322" s="160"/>
      <c r="Q322" s="160"/>
      <c r="R322" s="160"/>
      <c r="S322" s="160"/>
      <c r="T322" s="160"/>
      <c r="U322" s="232">
        <f t="shared" ref="U322" si="606">STDEV(L321:T321)/SQRT(COUNT(L321:T321))</f>
        <v>3.6844189005801162</v>
      </c>
    </row>
    <row r="323" spans="1:21">
      <c r="A323" s="223">
        <v>43727</v>
      </c>
      <c r="B323" s="235">
        <v>2.3211342592592601</v>
      </c>
      <c r="C323" s="304">
        <f>'VO2 Raw '!C323*'VO2-mouse '!C$61/1000</f>
        <v>97.668400000000005</v>
      </c>
      <c r="D323" s="305">
        <f>'VO2 Raw '!D323*'VO2-mouse '!D$61/1000</f>
        <v>45.475499999999997</v>
      </c>
      <c r="E323" s="305">
        <f>'VO2 Raw '!E323*'VO2-mouse '!E$61/1000</f>
        <v>48.113999999999997</v>
      </c>
      <c r="F323" s="305">
        <f>'VO2 Raw '!F323*'VO2-mouse '!F$61/1000</f>
        <v>62.858399999999996</v>
      </c>
      <c r="G323" s="305">
        <f>'VO2 Raw '!G323*'VO2-mouse '!G$61/1000</f>
        <v>59.107099999999996</v>
      </c>
      <c r="H323" s="86">
        <f>'VO2 Raw '!H323*'VO2-mouse '!H$61/1000</f>
        <v>47.786199999999994</v>
      </c>
      <c r="I323" s="86">
        <f>'VO2 Raw '!I323*'VO2-mouse '!I$61/1000</f>
        <v>73.507999999999996</v>
      </c>
      <c r="J323" s="86">
        <f>'VO2 Raw '!J323*'VO2-mouse '!J$61/1000</f>
        <v>76.518000000000001</v>
      </c>
      <c r="K323" s="108">
        <f>'VO2 Raw '!K323*'VO2-mouse '!K$61/1000</f>
        <v>72.417199999999994</v>
      </c>
      <c r="L323" s="107"/>
      <c r="M323" s="160"/>
      <c r="N323" s="160"/>
      <c r="O323" s="160"/>
      <c r="P323" s="160"/>
      <c r="Q323" s="160"/>
      <c r="R323" s="160"/>
      <c r="S323" s="160"/>
      <c r="T323" s="160"/>
      <c r="U323" s="232"/>
    </row>
    <row r="324" spans="1:21">
      <c r="A324" s="223">
        <v>43727</v>
      </c>
      <c r="B324" s="235">
        <v>2.33502314814814</v>
      </c>
      <c r="C324" s="304">
        <f>'VO2 Raw '!C324*'VO2-mouse '!C$61/1000</f>
        <v>63.630800000000001</v>
      </c>
      <c r="D324" s="305">
        <f>'VO2 Raw '!D324*'VO2-mouse '!D$61/1000</f>
        <v>46.817500000000003</v>
      </c>
      <c r="E324" s="305">
        <f>'VO2 Raw '!E324*'VO2-mouse '!E$61/1000</f>
        <v>71.576999999999998</v>
      </c>
      <c r="F324" s="305">
        <f>'VO2 Raw '!F324*'VO2-mouse '!F$61/1000</f>
        <v>63.808799999999998</v>
      </c>
      <c r="G324" s="305">
        <f>'VO2 Raw '!G324*'VO2-mouse '!G$61/1000</f>
        <v>63.182600000000001</v>
      </c>
      <c r="H324" s="86">
        <f>'VO2 Raw '!H324*'VO2-mouse '!H$61/1000</f>
        <v>50.268599999999999</v>
      </c>
      <c r="I324" s="86">
        <f>'VO2 Raw '!I324*'VO2-mouse '!I$61/1000</f>
        <v>50.83</v>
      </c>
      <c r="J324" s="86">
        <f>'VO2 Raw '!J324*'VO2-mouse '!J$61/1000</f>
        <v>50.924800000000005</v>
      </c>
      <c r="K324" s="108">
        <f>'VO2 Raw '!K324*'VO2-mouse '!K$61/1000</f>
        <v>59.0212</v>
      </c>
      <c r="L324" s="107">
        <f t="shared" ref="L324:P324" si="607">AVERAGE(C324:C326)</f>
        <v>61.390533333333337</v>
      </c>
      <c r="M324" s="160">
        <f t="shared" si="607"/>
        <v>48.240833333333335</v>
      </c>
      <c r="N324" s="160">
        <f t="shared" si="607"/>
        <v>59.94</v>
      </c>
      <c r="O324" s="160">
        <f t="shared" si="607"/>
        <v>67.98</v>
      </c>
      <c r="P324" s="160">
        <f t="shared" si="607"/>
        <v>58.711899999999993</v>
      </c>
      <c r="Q324" s="160">
        <f t="shared" ref="Q324" si="608">AVERAGE(H324:H326)</f>
        <v>58.136666666666663</v>
      </c>
      <c r="R324" s="160">
        <f t="shared" ref="R324" si="609">AVERAGE(I324:I326)</f>
        <v>50.147666666666673</v>
      </c>
      <c r="S324" s="160">
        <f t="shared" ref="S324" si="610">AVERAGE(J324:J326)</f>
        <v>61.003666666666668</v>
      </c>
      <c r="T324" s="160">
        <f t="shared" ref="T324" si="611">AVERAGE(K324:K326)</f>
        <v>65.646966666666671</v>
      </c>
      <c r="U324" s="232">
        <f t="shared" ref="U324" si="612">AVERAGE(L324:T324)</f>
        <v>59.022025925925931</v>
      </c>
    </row>
    <row r="325" spans="1:21">
      <c r="A325" s="223">
        <v>43727</v>
      </c>
      <c r="B325" s="235">
        <v>2.3489120370370302</v>
      </c>
      <c r="C325" s="304">
        <f>'VO2 Raw '!C325*'VO2-mouse '!C$61/1000</f>
        <v>62.086100000000009</v>
      </c>
      <c r="D325" s="305">
        <f>'VO2 Raw '!D325*'VO2-mouse '!D$61/1000</f>
        <v>53.283499999999997</v>
      </c>
      <c r="E325" s="305">
        <f>'VO2 Raw '!E325*'VO2-mouse '!E$61/1000</f>
        <v>49.085999999999999</v>
      </c>
      <c r="F325" s="305">
        <f>'VO2 Raw '!F325*'VO2-mouse '!F$61/1000</f>
        <v>76.691999999999993</v>
      </c>
      <c r="G325" s="305">
        <f>'VO2 Raw '!G325*'VO2-mouse '!G$61/1000</f>
        <v>56.390099999999997</v>
      </c>
      <c r="H325" s="86">
        <f>'VO2 Raw '!H325*'VO2-mouse '!H$61/1000</f>
        <v>52.922199999999997</v>
      </c>
      <c r="I325" s="86">
        <f>'VO2 Raw '!I325*'VO2-mouse '!I$61/1000</f>
        <v>46.896999999999998</v>
      </c>
      <c r="J325" s="86">
        <f>'VO2 Raw '!J325*'VO2-mouse '!J$61/1000</f>
        <v>57.552</v>
      </c>
      <c r="K325" s="108">
        <f>'VO2 Raw '!K325*'VO2-mouse '!K$61/1000</f>
        <v>55.790399999999998</v>
      </c>
      <c r="L325" s="107"/>
      <c r="M325" s="160"/>
      <c r="N325" s="160"/>
      <c r="O325" s="160"/>
      <c r="P325" s="160"/>
      <c r="Q325" s="160"/>
      <c r="R325" s="160"/>
      <c r="S325" s="160"/>
      <c r="T325" s="160"/>
      <c r="U325" s="232">
        <f t="shared" ref="U325" si="613">STDEV(L324:T324)/SQRT(COUNT(L324:T324))</f>
        <v>2.1421139227665522</v>
      </c>
    </row>
    <row r="326" spans="1:21">
      <c r="A326" s="223">
        <v>43727</v>
      </c>
      <c r="B326" s="235">
        <v>2.3628009259259199</v>
      </c>
      <c r="C326" s="304">
        <f>'VO2 Raw '!C326*'VO2-mouse '!C$61/1000</f>
        <v>58.454700000000003</v>
      </c>
      <c r="D326" s="305">
        <f>'VO2 Raw '!D326*'VO2-mouse '!D$61/1000</f>
        <v>44.621499999999997</v>
      </c>
      <c r="E326" s="305">
        <f>'VO2 Raw '!E326*'VO2-mouse '!E$61/1000</f>
        <v>59.156999999999996</v>
      </c>
      <c r="F326" s="305">
        <f>'VO2 Raw '!F326*'VO2-mouse '!F$61/1000</f>
        <v>63.4392</v>
      </c>
      <c r="G326" s="305">
        <f>'VO2 Raw '!G326*'VO2-mouse '!G$61/1000</f>
        <v>56.563000000000002</v>
      </c>
      <c r="H326" s="86">
        <f>'VO2 Raw '!H326*'VO2-mouse '!H$61/1000</f>
        <v>71.219200000000001</v>
      </c>
      <c r="I326" s="86">
        <f>'VO2 Raw '!I326*'VO2-mouse '!I$61/1000</f>
        <v>52.716000000000001</v>
      </c>
      <c r="J326" s="86">
        <f>'VO2 Raw '!J326*'VO2-mouse '!J$61/1000</f>
        <v>74.534199999999998</v>
      </c>
      <c r="K326" s="108">
        <f>'VO2 Raw '!K326*'VO2-mouse '!K$61/1000</f>
        <v>82.129300000000001</v>
      </c>
      <c r="L326" s="107"/>
      <c r="M326" s="160"/>
      <c r="N326" s="160"/>
      <c r="O326" s="160"/>
      <c r="P326" s="160"/>
      <c r="Q326" s="160"/>
      <c r="R326" s="160"/>
      <c r="S326" s="160"/>
      <c r="T326" s="160"/>
      <c r="U326" s="232"/>
    </row>
    <row r="327" spans="1:21">
      <c r="A327" s="223">
        <v>43727</v>
      </c>
      <c r="B327" s="235">
        <v>2.3766898148148101</v>
      </c>
      <c r="C327" s="304">
        <f>'VO2 Raw '!C327*'VO2-mouse '!C$61/1000</f>
        <v>64.606400000000008</v>
      </c>
      <c r="D327" s="305">
        <f>'VO2 Raw '!D327*'VO2-mouse '!D$61/1000</f>
        <v>58.956499999999998</v>
      </c>
      <c r="E327" s="305">
        <f>'VO2 Raw '!E327*'VO2-mouse '!E$61/1000</f>
        <v>49.841999999999999</v>
      </c>
      <c r="F327" s="305">
        <f>'VO2 Raw '!F327*'VO2-mouse '!F$61/1000</f>
        <v>66.976799999999997</v>
      </c>
      <c r="G327" s="305">
        <f>'VO2 Raw '!G327*'VO2-mouse '!G$61/1000</f>
        <v>51.697099999999999</v>
      </c>
      <c r="H327" s="86">
        <f>'VO2 Raw '!H327*'VO2-mouse '!H$61/1000</f>
        <v>51.659599999999998</v>
      </c>
      <c r="I327" s="86">
        <f>'VO2 Raw '!I327*'VO2-mouse '!I$61/1000</f>
        <v>50.738</v>
      </c>
      <c r="J327" s="86">
        <f>'VO2 Raw '!J327*'VO2-mouse '!J$61/1000</f>
        <v>56.353000000000002</v>
      </c>
      <c r="K327" s="108">
        <f>'VO2 Raw '!K327*'VO2-mouse '!K$61/1000</f>
        <v>62.902099999999997</v>
      </c>
      <c r="L327" s="107">
        <f t="shared" ref="L327:P327" si="614">AVERAGE(C327:C329)</f>
        <v>64.678666666666672</v>
      </c>
      <c r="M327" s="160">
        <f t="shared" si="614"/>
        <v>51.423000000000002</v>
      </c>
      <c r="N327" s="160">
        <f t="shared" si="614"/>
        <v>54.791999999999994</v>
      </c>
      <c r="O327" s="160">
        <f t="shared" si="614"/>
        <v>49.693599999999996</v>
      </c>
      <c r="P327" s="160">
        <f t="shared" si="614"/>
        <v>69.975099999999998</v>
      </c>
      <c r="Q327" s="160">
        <f t="shared" ref="Q327" si="615">AVERAGE(H327:H329)</f>
        <v>58.85</v>
      </c>
      <c r="R327" s="160">
        <f t="shared" ref="R327" si="616">AVERAGE(I327:I329)</f>
        <v>60.980666666666671</v>
      </c>
      <c r="S327" s="160">
        <f t="shared" ref="S327" si="617">AVERAGE(J327:J329)</f>
        <v>64.404466666666664</v>
      </c>
      <c r="T327" s="160">
        <f t="shared" ref="T327" si="618">AVERAGE(K327:K329)</f>
        <v>65.101933333333321</v>
      </c>
      <c r="U327" s="232">
        <f t="shared" ref="U327" si="619">AVERAGE(L327:T327)</f>
        <v>59.98882592592593</v>
      </c>
    </row>
    <row r="328" spans="1:21">
      <c r="A328" s="223">
        <v>43727</v>
      </c>
      <c r="B328" s="235">
        <v>2.3905787037036998</v>
      </c>
      <c r="C328" s="304">
        <f>'VO2 Raw '!C328*'VO2-mouse '!C$61/1000</f>
        <v>61.652500000000003</v>
      </c>
      <c r="D328" s="305">
        <f>'VO2 Raw '!D328*'VO2-mouse '!D$61/1000</f>
        <v>45.475499999999997</v>
      </c>
      <c r="E328" s="305">
        <f>'VO2 Raw '!E328*'VO2-mouse '!E$61/1000</f>
        <v>45.656999999999996</v>
      </c>
      <c r="F328" s="305">
        <f>'VO2 Raw '!F328*'VO2-mouse '!F$61/1000</f>
        <v>55.202399999999997</v>
      </c>
      <c r="G328" s="305">
        <f>'VO2 Raw '!G328*'VO2-mouse '!G$61/1000</f>
        <v>84.399899999999988</v>
      </c>
      <c r="H328" s="86">
        <f>'VO2 Raw '!H328*'VO2-mouse '!H$61/1000</f>
        <v>49.0702</v>
      </c>
      <c r="I328" s="86">
        <f>'VO2 Raw '!I328*'VO2-mouse '!I$61/1000</f>
        <v>59.087000000000003</v>
      </c>
      <c r="J328" s="86">
        <f>'VO2 Raw '!J328*'VO2-mouse '!J$61/1000</f>
        <v>63.089200000000005</v>
      </c>
      <c r="K328" s="108">
        <f>'VO2 Raw '!K328*'VO2-mouse '!K$61/1000</f>
        <v>51.889799999999994</v>
      </c>
      <c r="L328" s="107"/>
      <c r="M328" s="160"/>
      <c r="N328" s="160"/>
      <c r="O328" s="160"/>
      <c r="P328" s="160"/>
      <c r="Q328" s="160"/>
      <c r="R328" s="160"/>
      <c r="S328" s="160"/>
      <c r="T328" s="160"/>
      <c r="U328" s="232">
        <f t="shared" ref="U328" si="620">STDEV(L327:T327)/SQRT(COUNT(L327:T327))</f>
        <v>2.2852630211952518</v>
      </c>
    </row>
    <row r="329" spans="1:21">
      <c r="A329" s="223">
        <v>43727</v>
      </c>
      <c r="B329" s="235">
        <v>2.40446759259259</v>
      </c>
      <c r="C329" s="304">
        <f>'VO2 Raw '!C329*'VO2-mouse '!C$61/1000</f>
        <v>67.777100000000004</v>
      </c>
      <c r="D329" s="305">
        <f>'VO2 Raw '!D329*'VO2-mouse '!D$61/1000</f>
        <v>49.837000000000003</v>
      </c>
      <c r="E329" s="305">
        <f>'VO2 Raw '!E329*'VO2-mouse '!E$61/1000</f>
        <v>68.876999999999995</v>
      </c>
      <c r="F329" s="305">
        <f>'VO2 Raw '!F329*'VO2-mouse '!F$61/1000</f>
        <v>26.901599999999998</v>
      </c>
      <c r="G329" s="305">
        <f>'VO2 Raw '!G329*'VO2-mouse '!G$61/1000</f>
        <v>73.828299999999999</v>
      </c>
      <c r="H329" s="86">
        <f>'VO2 Raw '!H329*'VO2-mouse '!H$61/1000</f>
        <v>75.8202</v>
      </c>
      <c r="I329" s="86">
        <f>'VO2 Raw '!I329*'VO2-mouse '!I$61/1000</f>
        <v>73.117000000000004</v>
      </c>
      <c r="J329" s="86">
        <f>'VO2 Raw '!J329*'VO2-mouse '!J$61/1000</f>
        <v>73.771199999999993</v>
      </c>
      <c r="K329" s="108">
        <f>'VO2 Raw '!K329*'VO2-mouse '!K$61/1000</f>
        <v>80.513899999999992</v>
      </c>
      <c r="L329" s="107"/>
      <c r="M329" s="160"/>
      <c r="N329" s="160"/>
      <c r="O329" s="160"/>
      <c r="P329" s="160"/>
      <c r="Q329" s="160"/>
      <c r="R329" s="160"/>
      <c r="S329" s="160"/>
      <c r="T329" s="160"/>
      <c r="U329" s="232"/>
    </row>
    <row r="330" spans="1:21">
      <c r="A330" s="223">
        <v>43727</v>
      </c>
      <c r="B330" s="235">
        <v>2.4183564814814802</v>
      </c>
      <c r="C330" s="304">
        <f>'VO2 Raw '!C330*'VO2-mouse '!C$61/1000</f>
        <v>81.652299999999997</v>
      </c>
      <c r="D330" s="305">
        <f>'VO2 Raw '!D330*'VO2-mouse '!D$61/1000</f>
        <v>107.29900000000001</v>
      </c>
      <c r="E330" s="305">
        <f>'VO2 Raw '!E330*'VO2-mouse '!E$61/1000</f>
        <v>64.394999999999996</v>
      </c>
      <c r="F330" s="305">
        <f>'VO2 Raw '!F330*'VO2-mouse '!F$61/1000</f>
        <v>63.307199999999995</v>
      </c>
      <c r="G330" s="305">
        <f>'VO2 Raw '!G330*'VO2-mouse '!G$61/1000</f>
        <v>75.310299999999998</v>
      </c>
      <c r="H330" s="86">
        <f>'VO2 Raw '!H330*'VO2-mouse '!H$61/1000</f>
        <v>64.264200000000002</v>
      </c>
      <c r="I330" s="86">
        <f>'VO2 Raw '!I330*'VO2-mouse '!I$61/1000</f>
        <v>61.203000000000003</v>
      </c>
      <c r="J330" s="86">
        <f>'VO2 Raw '!J330*'VO2-mouse '!J$61/1000</f>
        <v>82.730999999999995</v>
      </c>
      <c r="K330" s="108">
        <f>'VO2 Raw '!K330*'VO2-mouse '!K$61/1000</f>
        <v>65.857099999999988</v>
      </c>
      <c r="L330" s="107">
        <f t="shared" ref="L330:P330" si="621">AVERAGE(C330:C332)</f>
        <v>87.966600000000014</v>
      </c>
      <c r="M330" s="160">
        <f t="shared" si="621"/>
        <v>99.918000000000006</v>
      </c>
      <c r="N330" s="160">
        <f t="shared" si="621"/>
        <v>67.040999999999997</v>
      </c>
      <c r="O330" s="160">
        <f t="shared" si="621"/>
        <v>57.270399999999995</v>
      </c>
      <c r="P330" s="160">
        <f t="shared" si="621"/>
        <v>65.570266666666654</v>
      </c>
      <c r="Q330" s="160">
        <f t="shared" ref="Q330" si="622">AVERAGE(H330:H332)</f>
        <v>60.019866666666665</v>
      </c>
      <c r="R330" s="160">
        <f t="shared" ref="R330" si="623">AVERAGE(I330:I332)</f>
        <v>63.932333333333332</v>
      </c>
      <c r="S330" s="160">
        <f t="shared" ref="S330" si="624">AVERAGE(J330:J332)</f>
        <v>72.477733333333333</v>
      </c>
      <c r="T330" s="160">
        <f t="shared" ref="T330" si="625">AVERAGE(K330:K332)</f>
        <v>68.91716666666666</v>
      </c>
      <c r="U330" s="232">
        <f t="shared" ref="U330" si="626">AVERAGE(L330:T330)</f>
        <v>71.457040740740752</v>
      </c>
    </row>
    <row r="331" spans="1:21">
      <c r="A331" s="223">
        <v>43727</v>
      </c>
      <c r="B331" s="235">
        <v>2.4322453703703699</v>
      </c>
      <c r="C331" s="304">
        <f>'VO2 Raw '!C331*'VO2-mouse '!C$61/1000</f>
        <v>97.234800000000007</v>
      </c>
      <c r="D331" s="305">
        <f>'VO2 Raw '!D331*'VO2-mouse '!D$61/1000</f>
        <v>100.5585</v>
      </c>
      <c r="E331" s="305">
        <f>'VO2 Raw '!E331*'VO2-mouse '!E$61/1000</f>
        <v>70.442999999999998</v>
      </c>
      <c r="F331" s="305">
        <f>'VO2 Raw '!F331*'VO2-mouse '!F$61/1000</f>
        <v>57.499199999999995</v>
      </c>
      <c r="G331" s="305">
        <f>'VO2 Raw '!G331*'VO2-mouse '!G$61/1000</f>
        <v>64.368200000000002</v>
      </c>
      <c r="H331" s="86">
        <f>'VO2 Raw '!H331*'VO2-mouse '!H$61/1000</f>
        <v>61.032799999999995</v>
      </c>
      <c r="I331" s="86">
        <f>'VO2 Raw '!I331*'VO2-mouse '!I$61/1000</f>
        <v>76.843000000000004</v>
      </c>
      <c r="J331" s="86">
        <f>'VO2 Raw '!J331*'VO2-mouse '!J$61/1000</f>
        <v>72.136200000000002</v>
      </c>
      <c r="K331" s="108">
        <f>'VO2 Raw '!K331*'VO2-mouse '!K$61/1000</f>
        <v>77.204300000000003</v>
      </c>
      <c r="L331" s="107"/>
      <c r="M331" s="160"/>
      <c r="N331" s="160"/>
      <c r="O331" s="160"/>
      <c r="P331" s="160"/>
      <c r="Q331" s="160"/>
      <c r="R331" s="160"/>
      <c r="S331" s="160"/>
      <c r="T331" s="160"/>
      <c r="U331" s="232">
        <f t="shared" ref="U331" si="627">STDEV(L330:T330)/SQRT(COUNT(L330:T330))</f>
        <v>4.6141855475963753</v>
      </c>
    </row>
    <row r="332" spans="1:21">
      <c r="A332" s="223">
        <v>43727</v>
      </c>
      <c r="B332" s="235">
        <v>2.4461342592592592</v>
      </c>
      <c r="C332" s="304">
        <f>'VO2 Raw '!C332*'VO2-mouse '!C$61/1000</f>
        <v>85.012700000000009</v>
      </c>
      <c r="D332" s="305">
        <f>'VO2 Raw '!D332*'VO2-mouse '!D$61/1000</f>
        <v>91.896500000000003</v>
      </c>
      <c r="E332" s="305">
        <f>'VO2 Raw '!E332*'VO2-mouse '!E$61/1000</f>
        <v>66.284999999999997</v>
      </c>
      <c r="F332" s="305">
        <f>'VO2 Raw '!F332*'VO2-mouse '!F$61/1000</f>
        <v>51.004799999999996</v>
      </c>
      <c r="G332" s="305">
        <f>'VO2 Raw '!G332*'VO2-mouse '!G$61/1000</f>
        <v>57.032299999999992</v>
      </c>
      <c r="H332" s="86">
        <f>'VO2 Raw '!H332*'VO2-mouse '!H$61/1000</f>
        <v>54.762599999999999</v>
      </c>
      <c r="I332" s="86">
        <f>'VO2 Raw '!I332*'VO2-mouse '!I$61/1000</f>
        <v>53.750999999999998</v>
      </c>
      <c r="J332" s="86">
        <f>'VO2 Raw '!J332*'VO2-mouse '!J$61/1000</f>
        <v>62.566000000000003</v>
      </c>
      <c r="K332" s="108">
        <f>'VO2 Raw '!K332*'VO2-mouse '!K$61/1000</f>
        <v>63.690100000000001</v>
      </c>
      <c r="L332" s="107"/>
      <c r="M332" s="160"/>
      <c r="N332" s="160"/>
      <c r="O332" s="160"/>
      <c r="P332" s="160"/>
      <c r="Q332" s="160"/>
      <c r="R332" s="160"/>
      <c r="S332" s="160"/>
      <c r="T332" s="160"/>
      <c r="U332" s="232"/>
    </row>
    <row r="333" spans="1:21">
      <c r="A333" s="223">
        <v>43727</v>
      </c>
      <c r="B333" s="235">
        <v>2.46002314814814</v>
      </c>
      <c r="C333" s="304">
        <f>'VO2 Raw '!C333*'VO2-mouse '!C$61/1000</f>
        <v>73.278400000000005</v>
      </c>
      <c r="D333" s="305">
        <f>'VO2 Raw '!D333*'VO2-mouse '!D$61/1000</f>
        <v>86.833500000000001</v>
      </c>
      <c r="E333" s="305">
        <f>'VO2 Raw '!E333*'VO2-mouse '!E$61/1000</f>
        <v>87.453000000000003</v>
      </c>
      <c r="F333" s="305">
        <f>'VO2 Raw '!F333*'VO2-mouse '!F$61/1000</f>
        <v>76.031999999999996</v>
      </c>
      <c r="G333" s="305">
        <f>'VO2 Raw '!G333*'VO2-mouse '!G$61/1000</f>
        <v>66.665300000000002</v>
      </c>
      <c r="H333" s="86">
        <f>'VO2 Raw '!H333*'VO2-mouse '!H$61/1000</f>
        <v>58.379199999999997</v>
      </c>
      <c r="I333" s="86">
        <f>'VO2 Raw '!I333*'VO2-mouse '!I$61/1000</f>
        <v>54.142000000000003</v>
      </c>
      <c r="J333" s="86">
        <f>'VO2 Raw '!J333*'VO2-mouse '!J$61/1000</f>
        <v>60.211599999999997</v>
      </c>
      <c r="K333" s="108">
        <f>'VO2 Raw '!K333*'VO2-mouse '!K$61/1000</f>
        <v>74.150800000000004</v>
      </c>
      <c r="L333" s="107">
        <f t="shared" ref="L333:P333" si="628">AVERAGE(C333:C335)</f>
        <v>74.145600000000002</v>
      </c>
      <c r="M333" s="160">
        <f t="shared" si="628"/>
        <v>79.421999999999983</v>
      </c>
      <c r="N333" s="160">
        <f t="shared" si="628"/>
        <v>70.793999999999997</v>
      </c>
      <c r="O333" s="160">
        <f t="shared" si="628"/>
        <v>68.42</v>
      </c>
      <c r="P333" s="160">
        <f t="shared" si="628"/>
        <v>67.628599999999992</v>
      </c>
      <c r="Q333" s="160">
        <f t="shared" ref="Q333" si="629">AVERAGE(H333:H335)</f>
        <v>64.085866666666661</v>
      </c>
      <c r="R333" s="160">
        <f t="shared" ref="R333" si="630">AVERAGE(I333:I335)</f>
        <v>61.049666666666667</v>
      </c>
      <c r="S333" s="160">
        <f t="shared" ref="S333" si="631">AVERAGE(J333:J335)</f>
        <v>61.519599999999997</v>
      </c>
      <c r="T333" s="160">
        <f t="shared" ref="T333" si="632">AVERAGE(K333:K335)</f>
        <v>62.449000000000005</v>
      </c>
      <c r="U333" s="232">
        <f t="shared" ref="U333" si="633">AVERAGE(L333:T333)</f>
        <v>67.723814814814816</v>
      </c>
    </row>
    <row r="334" spans="1:21">
      <c r="A334" s="223">
        <v>43727</v>
      </c>
      <c r="B334" s="235">
        <v>2.4739120370370302</v>
      </c>
      <c r="C334" s="304">
        <f>'VO2 Raw '!C334*'VO2-mouse '!C$61/1000</f>
        <v>74.416600000000003</v>
      </c>
      <c r="D334" s="305">
        <f>'VO2 Raw '!D334*'VO2-mouse '!D$61/1000</f>
        <v>77.073499999999996</v>
      </c>
      <c r="E334" s="305">
        <f>'VO2 Raw '!E334*'VO2-mouse '!E$61/1000</f>
        <v>64.989000000000004</v>
      </c>
      <c r="F334" s="305">
        <f>'VO2 Raw '!F334*'VO2-mouse '!F$61/1000</f>
        <v>64.944000000000003</v>
      </c>
      <c r="G334" s="305">
        <f>'VO2 Raw '!G334*'VO2-mouse '!G$61/1000</f>
        <v>59.2059</v>
      </c>
      <c r="H334" s="86">
        <f>'VO2 Raw '!H334*'VO2-mouse '!H$61/1000</f>
        <v>83.802399999999992</v>
      </c>
      <c r="I334" s="86">
        <f>'VO2 Raw '!I334*'VO2-mouse '!I$61/1000</f>
        <v>77.855000000000004</v>
      </c>
      <c r="J334" s="86">
        <f>'VO2 Raw '!J334*'VO2-mouse '!J$61/1000</f>
        <v>62.217200000000005</v>
      </c>
      <c r="K334" s="108">
        <f>'VO2 Raw '!K334*'VO2-mouse '!K$61/1000</f>
        <v>58.607500000000002</v>
      </c>
      <c r="L334" s="107"/>
      <c r="M334" s="160"/>
      <c r="N334" s="160"/>
      <c r="O334" s="160"/>
      <c r="P334" s="160"/>
      <c r="Q334" s="160"/>
      <c r="R334" s="160"/>
      <c r="S334" s="160"/>
      <c r="T334" s="160"/>
      <c r="U334" s="232">
        <f t="shared" ref="U334" si="634">STDEV(L333:T333)/SQRT(COUNT(L333:T333))</f>
        <v>2.0820046141710038</v>
      </c>
    </row>
    <row r="335" spans="1:21">
      <c r="A335" s="223">
        <v>43727</v>
      </c>
      <c r="B335" s="235">
        <v>2.4878009259259199</v>
      </c>
      <c r="C335" s="304">
        <f>'VO2 Raw '!C335*'VO2-mouse '!C$61/1000</f>
        <v>74.741799999999998</v>
      </c>
      <c r="D335" s="305">
        <f>'VO2 Raw '!D335*'VO2-mouse '!D$61/1000</f>
        <v>74.358999999999995</v>
      </c>
      <c r="E335" s="305">
        <f>'VO2 Raw '!E335*'VO2-mouse '!E$61/1000</f>
        <v>59.94</v>
      </c>
      <c r="F335" s="305">
        <f>'VO2 Raw '!F335*'VO2-mouse '!F$61/1000</f>
        <v>64.284000000000006</v>
      </c>
      <c r="G335" s="305">
        <f>'VO2 Raw '!G335*'VO2-mouse '!G$61/1000</f>
        <v>77.014599999999987</v>
      </c>
      <c r="H335" s="86">
        <f>'VO2 Raw '!H335*'VO2-mouse '!H$61/1000</f>
        <v>50.076000000000001</v>
      </c>
      <c r="I335" s="86">
        <f>'VO2 Raw '!I335*'VO2-mouse '!I$61/1000</f>
        <v>51.152000000000001</v>
      </c>
      <c r="J335" s="86">
        <f>'VO2 Raw '!J335*'VO2-mouse '!J$61/1000</f>
        <v>62.13</v>
      </c>
      <c r="K335" s="108">
        <f>'VO2 Raw '!K335*'VO2-mouse '!K$61/1000</f>
        <v>54.588699999999996</v>
      </c>
      <c r="L335" s="107"/>
      <c r="M335" s="160"/>
      <c r="N335" s="160"/>
      <c r="O335" s="160"/>
      <c r="P335" s="160"/>
      <c r="Q335" s="160"/>
      <c r="R335" s="160"/>
      <c r="S335" s="160"/>
      <c r="T335" s="160"/>
      <c r="U335" s="232"/>
    </row>
    <row r="336" spans="1:21">
      <c r="A336" s="223">
        <v>43727</v>
      </c>
      <c r="B336" s="235">
        <v>2.5016898148148101</v>
      </c>
      <c r="C336" s="304">
        <f>'VO2 Raw '!C336*'VO2-mouse '!C$61/1000</f>
        <v>67.858400000000003</v>
      </c>
      <c r="D336" s="305">
        <f>'VO2 Raw '!D336*'VO2-mouse '!D$61/1000</f>
        <v>90.676500000000004</v>
      </c>
      <c r="E336" s="305">
        <f>'VO2 Raw '!E336*'VO2-mouse '!E$61/1000</f>
        <v>59.372999999999998</v>
      </c>
      <c r="F336" s="305">
        <f>'VO2 Raw '!F336*'VO2-mouse '!F$61/1000</f>
        <v>53.882399999999997</v>
      </c>
      <c r="G336" s="305">
        <f>'VO2 Raw '!G336*'VO2-mouse '!G$61/1000</f>
        <v>57.254599999999996</v>
      </c>
      <c r="H336" s="86">
        <f>'VO2 Raw '!H336*'VO2-mouse '!H$61/1000</f>
        <v>53.842399999999991</v>
      </c>
      <c r="I336" s="86">
        <f>'VO2 Raw '!I336*'VO2-mouse '!I$61/1000</f>
        <v>53.061</v>
      </c>
      <c r="J336" s="86">
        <f>'VO2 Raw '!J336*'VO2-mouse '!J$61/1000</f>
        <v>55.786200000000001</v>
      </c>
      <c r="K336" s="108">
        <f>'VO2 Raw '!K336*'VO2-mouse '!K$61/1000</f>
        <v>63.197600000000001</v>
      </c>
      <c r="L336" s="107">
        <f t="shared" ref="L336:P336" si="635">AVERAGE(C336:C338)</f>
        <v>72.60090000000001</v>
      </c>
      <c r="M336" s="160">
        <f t="shared" si="635"/>
        <v>73.728666666666683</v>
      </c>
      <c r="N336" s="160">
        <f t="shared" si="635"/>
        <v>62.504999999999995</v>
      </c>
      <c r="O336" s="160">
        <f t="shared" si="635"/>
        <v>73.101599999999991</v>
      </c>
      <c r="P336" s="160">
        <f t="shared" si="635"/>
        <v>59.526999999999994</v>
      </c>
      <c r="Q336" s="160">
        <f t="shared" ref="Q336" si="636">AVERAGE(H336:H338)</f>
        <v>62.844666666666662</v>
      </c>
      <c r="R336" s="160">
        <f t="shared" ref="R336" si="637">AVERAGE(I336:I338)</f>
        <v>68.593666666666664</v>
      </c>
      <c r="S336" s="160">
        <f t="shared" ref="S336" si="638">AVERAGE(J336:J338)</f>
        <v>55.023199999999996</v>
      </c>
      <c r="T336" s="160">
        <f t="shared" ref="T336" si="639">AVERAGE(K336:K338)</f>
        <v>62.797033333333331</v>
      </c>
      <c r="U336" s="232">
        <f t="shared" ref="U336" si="640">AVERAGE(L336:T336)</f>
        <v>65.635748148148139</v>
      </c>
    </row>
    <row r="337" spans="1:21">
      <c r="A337" s="223">
        <v>43727</v>
      </c>
      <c r="B337" s="235">
        <v>2.5155787037036998</v>
      </c>
      <c r="C337" s="304">
        <f>'VO2 Raw '!C337*'VO2-mouse '!C$61/1000</f>
        <v>85.093999999999994</v>
      </c>
      <c r="D337" s="305">
        <f>'VO2 Raw '!D337*'VO2-mouse '!D$61/1000</f>
        <v>64.293999999999997</v>
      </c>
      <c r="E337" s="305">
        <f>'VO2 Raw '!E337*'VO2-mouse '!E$61/1000</f>
        <v>58.698</v>
      </c>
      <c r="F337" s="305">
        <f>'VO2 Raw '!F337*'VO2-mouse '!F$61/1000</f>
        <v>104.33279999999999</v>
      </c>
      <c r="G337" s="305">
        <f>'VO2 Raw '!G337*'VO2-mouse '!G$61/1000</f>
        <v>59.057699999999997</v>
      </c>
      <c r="H337" s="86">
        <f>'VO2 Raw '!H337*'VO2-mouse '!H$61/1000</f>
        <v>56.196399999999997</v>
      </c>
      <c r="I337" s="86">
        <f>'VO2 Raw '!I337*'VO2-mouse '!I$61/1000</f>
        <v>77.302999999999997</v>
      </c>
      <c r="J337" s="86">
        <f>'VO2 Raw '!J337*'VO2-mouse '!J$61/1000</f>
        <v>56.789000000000001</v>
      </c>
      <c r="K337" s="108">
        <f>'VO2 Raw '!K337*'VO2-mouse '!K$61/1000</f>
        <v>54.746299999999998</v>
      </c>
      <c r="L337" s="107"/>
      <c r="M337" s="160"/>
      <c r="N337" s="160"/>
      <c r="O337" s="160"/>
      <c r="P337" s="160"/>
      <c r="Q337" s="160"/>
      <c r="R337" s="160"/>
      <c r="S337" s="160"/>
      <c r="T337" s="160"/>
      <c r="U337" s="232">
        <f t="shared" ref="U337" si="641">STDEV(L336:T336)/SQRT(COUNT(L336:T336))</f>
        <v>2.2176373189358012</v>
      </c>
    </row>
    <row r="338" spans="1:21">
      <c r="A338" s="223">
        <v>43727</v>
      </c>
      <c r="B338" s="235">
        <v>2.52946759259259</v>
      </c>
      <c r="C338" s="304">
        <f>'VO2 Raw '!C338*'VO2-mouse '!C$61/1000</f>
        <v>64.850300000000004</v>
      </c>
      <c r="D338" s="305">
        <f>'VO2 Raw '!D338*'VO2-mouse '!D$61/1000</f>
        <v>66.215500000000006</v>
      </c>
      <c r="E338" s="305">
        <f>'VO2 Raw '!E338*'VO2-mouse '!E$61/1000</f>
        <v>69.444000000000003</v>
      </c>
      <c r="F338" s="305">
        <f>'VO2 Raw '!F338*'VO2-mouse '!F$61/1000</f>
        <v>61.089599999999997</v>
      </c>
      <c r="G338" s="305">
        <f>'VO2 Raw '!G338*'VO2-mouse '!G$61/1000</f>
        <v>62.268699999999995</v>
      </c>
      <c r="H338" s="86">
        <f>'VO2 Raw '!H338*'VO2-mouse '!H$61/1000</f>
        <v>78.495199999999997</v>
      </c>
      <c r="I338" s="86">
        <f>'VO2 Raw '!I338*'VO2-mouse '!I$61/1000</f>
        <v>75.417000000000002</v>
      </c>
      <c r="J338" s="86">
        <f>'VO2 Raw '!J338*'VO2-mouse '!J$61/1000</f>
        <v>52.494399999999999</v>
      </c>
      <c r="K338" s="108">
        <f>'VO2 Raw '!K338*'VO2-mouse '!K$61/1000</f>
        <v>70.447199999999995</v>
      </c>
      <c r="L338" s="107"/>
      <c r="M338" s="160"/>
      <c r="N338" s="160"/>
      <c r="O338" s="160"/>
      <c r="P338" s="160"/>
      <c r="Q338" s="160"/>
      <c r="R338" s="160"/>
      <c r="S338" s="160"/>
      <c r="T338" s="160"/>
      <c r="U338" s="232"/>
    </row>
    <row r="339" spans="1:21">
      <c r="A339" s="223">
        <v>43727</v>
      </c>
      <c r="B339" s="235">
        <v>2.5433564814814802</v>
      </c>
      <c r="C339" s="304">
        <f>'VO2 Raw '!C339*'VO2-mouse '!C$61/1000</f>
        <v>67.424800000000005</v>
      </c>
      <c r="D339" s="305">
        <f>'VO2 Raw '!D339*'VO2-mouse '!D$61/1000</f>
        <v>82.96</v>
      </c>
      <c r="E339" s="305">
        <f>'VO2 Raw '!E339*'VO2-mouse '!E$61/1000</f>
        <v>72.468000000000004</v>
      </c>
      <c r="F339" s="305">
        <f>'VO2 Raw '!F339*'VO2-mouse '!F$61/1000</f>
        <v>77.457599999999985</v>
      </c>
      <c r="G339" s="305">
        <f>'VO2 Raw '!G339*'VO2-mouse '!G$61/1000</f>
        <v>53.055599999999998</v>
      </c>
      <c r="H339" s="86">
        <f>'VO2 Raw '!H339*'VO2-mouse '!H$61/1000</f>
        <v>47.786199999999994</v>
      </c>
      <c r="I339" s="86">
        <f>'VO2 Raw '!I339*'VO2-mouse '!I$61/1000</f>
        <v>54.762999999999998</v>
      </c>
      <c r="J339" s="86">
        <f>'VO2 Raw '!J339*'VO2-mouse '!J$61/1000</f>
        <v>73.72760000000001</v>
      </c>
      <c r="K339" s="108">
        <f>'VO2 Raw '!K339*'VO2-mouse '!K$61/1000</f>
        <v>53.426400000000001</v>
      </c>
      <c r="L339" s="107">
        <f t="shared" ref="L339:P339" si="642">AVERAGE(C339:C341)</f>
        <v>74.723733333333328</v>
      </c>
      <c r="M339" s="160">
        <f t="shared" si="642"/>
        <v>70.058499999999995</v>
      </c>
      <c r="N339" s="160">
        <f t="shared" si="642"/>
        <v>63.792000000000002</v>
      </c>
      <c r="O339" s="160">
        <f t="shared" si="642"/>
        <v>63.958399999999983</v>
      </c>
      <c r="P339" s="160">
        <f t="shared" si="642"/>
        <v>60.457366666666665</v>
      </c>
      <c r="Q339" s="160">
        <f t="shared" ref="Q339" si="643">AVERAGE(H339:H341)</f>
        <v>50.703733333333332</v>
      </c>
      <c r="R339" s="160">
        <f t="shared" ref="R339" si="644">AVERAGE(I339:I341)</f>
        <v>59.914999999999999</v>
      </c>
      <c r="S339" s="160">
        <f t="shared" ref="S339" si="645">AVERAGE(J339:J341)</f>
        <v>61.512333333333338</v>
      </c>
      <c r="T339" s="160">
        <f t="shared" ref="T339" si="646">AVERAGE(K339:K341)</f>
        <v>57.727566666666668</v>
      </c>
      <c r="U339" s="232">
        <f t="shared" ref="U339" si="647">AVERAGE(L339:T339)</f>
        <v>62.538737037037031</v>
      </c>
    </row>
    <row r="340" spans="1:21">
      <c r="A340" s="223">
        <v>43727</v>
      </c>
      <c r="B340" s="235">
        <v>2.5572453703703699</v>
      </c>
      <c r="C340" s="304">
        <f>'VO2 Raw '!C340*'VO2-mouse '!C$61/1000</f>
        <v>66.259500000000003</v>
      </c>
      <c r="D340" s="305">
        <f>'VO2 Raw '!D340*'VO2-mouse '!D$61/1000</f>
        <v>65.757999999999996</v>
      </c>
      <c r="E340" s="305">
        <f>'VO2 Raw '!E340*'VO2-mouse '!E$61/1000</f>
        <v>57.914999999999999</v>
      </c>
      <c r="F340" s="305">
        <f>'VO2 Raw '!F340*'VO2-mouse '!F$61/1000</f>
        <v>58.238399999999992</v>
      </c>
      <c r="G340" s="305">
        <f>'VO2 Raw '!G340*'VO2-mouse '!G$61/1000</f>
        <v>67.134599999999992</v>
      </c>
      <c r="H340" s="86">
        <f>'VO2 Raw '!H340*'VO2-mouse '!H$61/1000</f>
        <v>50.760799999999996</v>
      </c>
      <c r="I340" s="86">
        <f>'VO2 Raw '!I340*'VO2-mouse '!I$61/1000</f>
        <v>66.492999999999995</v>
      </c>
      <c r="J340" s="86">
        <f>'VO2 Raw '!J340*'VO2-mouse '!J$61/1000</f>
        <v>52.581600000000002</v>
      </c>
      <c r="K340" s="108">
        <f>'VO2 Raw '!K340*'VO2-mouse '!K$61/1000</f>
        <v>63.079399999999993</v>
      </c>
      <c r="L340" s="107"/>
      <c r="M340" s="160"/>
      <c r="N340" s="160"/>
      <c r="O340" s="160"/>
      <c r="P340" s="160"/>
      <c r="Q340" s="160"/>
      <c r="R340" s="160"/>
      <c r="S340" s="160"/>
      <c r="T340" s="160"/>
      <c r="U340" s="232">
        <f t="shared" ref="U340" si="648">STDEV(L339:T339)/SQRT(COUNT(L339:T339))</f>
        <v>2.3096757737926308</v>
      </c>
    </row>
    <row r="341" spans="1:21">
      <c r="A341" s="223">
        <v>43727</v>
      </c>
      <c r="B341" s="235">
        <v>2.5711342592592499</v>
      </c>
      <c r="C341" s="304">
        <f>'VO2 Raw '!C341*'VO2-mouse '!C$61/1000</f>
        <v>90.486900000000006</v>
      </c>
      <c r="D341" s="305">
        <f>'VO2 Raw '!D341*'VO2-mouse '!D$61/1000</f>
        <v>61.457500000000003</v>
      </c>
      <c r="E341" s="305">
        <f>'VO2 Raw '!E341*'VO2-mouse '!E$61/1000</f>
        <v>60.993000000000002</v>
      </c>
      <c r="F341" s="305">
        <f>'VO2 Raw '!F341*'VO2-mouse '!F$61/1000</f>
        <v>56.179199999999994</v>
      </c>
      <c r="G341" s="305">
        <f>'VO2 Raw '!G341*'VO2-mouse '!G$61/1000</f>
        <v>61.181899999999999</v>
      </c>
      <c r="H341" s="86">
        <f>'VO2 Raw '!H341*'VO2-mouse '!H$61/1000</f>
        <v>53.5642</v>
      </c>
      <c r="I341" s="86">
        <f>'VO2 Raw '!I341*'VO2-mouse '!I$61/1000</f>
        <v>58.488999999999997</v>
      </c>
      <c r="J341" s="86">
        <f>'VO2 Raw '!J341*'VO2-mouse '!J$61/1000</f>
        <v>58.227800000000002</v>
      </c>
      <c r="K341" s="108">
        <f>'VO2 Raw '!K341*'VO2-mouse '!K$61/1000</f>
        <v>56.676900000000003</v>
      </c>
      <c r="L341" s="107"/>
      <c r="M341" s="160"/>
      <c r="N341" s="160"/>
      <c r="O341" s="160"/>
      <c r="P341" s="160"/>
      <c r="Q341" s="160"/>
      <c r="R341" s="160"/>
      <c r="S341" s="160"/>
      <c r="T341" s="160"/>
      <c r="U341" s="232"/>
    </row>
    <row r="342" spans="1:21">
      <c r="A342" s="223">
        <v>43727</v>
      </c>
      <c r="B342" s="235">
        <v>2.58502314814814</v>
      </c>
      <c r="C342" s="304">
        <f>'VO2 Raw '!C342*'VO2-mouse '!C$61/1000</f>
        <v>61.679600000000008</v>
      </c>
      <c r="D342" s="305">
        <f>'VO2 Raw '!D342*'VO2-mouse '!D$61/1000</f>
        <v>69.052000000000007</v>
      </c>
      <c r="E342" s="305">
        <f>'VO2 Raw '!E342*'VO2-mouse '!E$61/1000</f>
        <v>54.485999999999997</v>
      </c>
      <c r="F342" s="305">
        <f>'VO2 Raw '!F342*'VO2-mouse '!F$61/1000</f>
        <v>53.248799999999996</v>
      </c>
      <c r="G342" s="305">
        <f>'VO2 Raw '!G342*'VO2-mouse '!G$61/1000</f>
        <v>77.483899999999991</v>
      </c>
      <c r="H342" s="86">
        <f>'VO2 Raw '!H342*'VO2-mouse '!H$61/1000</f>
        <v>54.034999999999997</v>
      </c>
      <c r="I342" s="86">
        <f>'VO2 Raw '!I342*'VO2-mouse '!I$61/1000</f>
        <v>46.92</v>
      </c>
      <c r="J342" s="86">
        <f>'VO2 Raw '!J342*'VO2-mouse '!J$61/1000</f>
        <v>54.979599999999998</v>
      </c>
      <c r="K342" s="108">
        <f>'VO2 Raw '!K342*'VO2-mouse '!K$61/1000</f>
        <v>75.352500000000006</v>
      </c>
      <c r="L342" s="107">
        <f t="shared" ref="L342:P342" si="649">AVERAGE(C342:C344)</f>
        <v>62.944266666666671</v>
      </c>
      <c r="M342" s="160">
        <f t="shared" si="649"/>
        <v>60.085000000000008</v>
      </c>
      <c r="N342" s="160">
        <f t="shared" si="649"/>
        <v>60.390000000000008</v>
      </c>
      <c r="O342" s="160">
        <f t="shared" si="649"/>
        <v>66.123199999999997</v>
      </c>
      <c r="P342" s="160">
        <f t="shared" si="649"/>
        <v>66.130133333333333</v>
      </c>
      <c r="Q342" s="160">
        <f t="shared" ref="Q342" si="650">AVERAGE(H342:H344)</f>
        <v>65.170133333333339</v>
      </c>
      <c r="R342" s="160">
        <f t="shared" ref="R342" si="651">AVERAGE(I342:I344)</f>
        <v>49.933</v>
      </c>
      <c r="S342" s="160">
        <f t="shared" ref="S342" si="652">AVERAGE(J342:J344)</f>
        <v>65.886866666666663</v>
      </c>
      <c r="T342" s="160">
        <f t="shared" ref="T342" si="653">AVERAGE(K342:K344)</f>
        <v>63.013733333333334</v>
      </c>
      <c r="U342" s="232">
        <f t="shared" ref="U342" si="654">AVERAGE(L342:T342)</f>
        <v>62.186259259259259</v>
      </c>
    </row>
    <row r="343" spans="1:21">
      <c r="A343" s="223">
        <v>43727</v>
      </c>
      <c r="B343" s="235">
        <v>2.5989120370370302</v>
      </c>
      <c r="C343" s="304">
        <f>'VO2 Raw '!C343*'VO2-mouse '!C$61/1000</f>
        <v>66.638900000000007</v>
      </c>
      <c r="D343" s="305">
        <f>'VO2 Raw '!D343*'VO2-mouse '!D$61/1000</f>
        <v>57.3705</v>
      </c>
      <c r="E343" s="305">
        <f>'VO2 Raw '!E343*'VO2-mouse '!E$61/1000</f>
        <v>58.563000000000002</v>
      </c>
      <c r="F343" s="305">
        <f>'VO2 Raw '!F343*'VO2-mouse '!F$61/1000</f>
        <v>56.047199999999997</v>
      </c>
      <c r="G343" s="305">
        <f>'VO2 Raw '!G343*'VO2-mouse '!G$61/1000</f>
        <v>61.009</v>
      </c>
      <c r="H343" s="86">
        <f>'VO2 Raw '!H343*'VO2-mouse '!H$61/1000</f>
        <v>76.975799999999992</v>
      </c>
      <c r="I343" s="86">
        <f>'VO2 Raw '!I343*'VO2-mouse '!I$61/1000</f>
        <v>52.118000000000002</v>
      </c>
      <c r="J343" s="86">
        <f>'VO2 Raw '!J343*'VO2-mouse '!J$61/1000</f>
        <v>75.972999999999999</v>
      </c>
      <c r="K343" s="108">
        <f>'VO2 Raw '!K343*'VO2-mouse '!K$61/1000</f>
        <v>54.3917</v>
      </c>
      <c r="L343" s="107"/>
      <c r="M343" s="160"/>
      <c r="N343" s="160"/>
      <c r="O343" s="160"/>
      <c r="P343" s="160"/>
      <c r="Q343" s="160"/>
      <c r="R343" s="160"/>
      <c r="S343" s="160"/>
      <c r="T343" s="160"/>
      <c r="U343" s="232">
        <f t="shared" ref="U343" si="655">STDEV(L342:T342)/SQRT(COUNT(L342:T342))</f>
        <v>1.718749277295271</v>
      </c>
    </row>
    <row r="344" spans="1:21">
      <c r="A344" s="223">
        <v>43727</v>
      </c>
      <c r="B344" s="235">
        <v>2.6128009259259199</v>
      </c>
      <c r="C344" s="304">
        <f>'VO2 Raw '!C344*'VO2-mouse '!C$61/1000</f>
        <v>60.514300000000006</v>
      </c>
      <c r="D344" s="305">
        <f>'VO2 Raw '!D344*'VO2-mouse '!D$61/1000</f>
        <v>53.832500000000003</v>
      </c>
      <c r="E344" s="305">
        <f>'VO2 Raw '!E344*'VO2-mouse '!E$61/1000</f>
        <v>68.120999999999995</v>
      </c>
      <c r="F344" s="305">
        <f>'VO2 Raw '!F344*'VO2-mouse '!F$61/1000</f>
        <v>89.073599999999985</v>
      </c>
      <c r="G344" s="305">
        <f>'VO2 Raw '!G344*'VO2-mouse '!G$61/1000</f>
        <v>59.897500000000001</v>
      </c>
      <c r="H344" s="86">
        <f>'VO2 Raw '!H344*'VO2-mouse '!H$61/1000</f>
        <v>64.499600000000001</v>
      </c>
      <c r="I344" s="86">
        <f>'VO2 Raw '!I344*'VO2-mouse '!I$61/1000</f>
        <v>50.761000000000003</v>
      </c>
      <c r="J344" s="86">
        <f>'VO2 Raw '!J344*'VO2-mouse '!J$61/1000</f>
        <v>66.707999999999998</v>
      </c>
      <c r="K344" s="108">
        <f>'VO2 Raw '!K344*'VO2-mouse '!K$61/1000</f>
        <v>59.296999999999997</v>
      </c>
      <c r="L344" s="107"/>
      <c r="M344" s="160"/>
      <c r="N344" s="160"/>
      <c r="O344" s="160"/>
      <c r="P344" s="160"/>
      <c r="Q344" s="160"/>
      <c r="R344" s="160"/>
      <c r="S344" s="160"/>
      <c r="T344" s="160"/>
      <c r="U344" s="232"/>
    </row>
    <row r="345" spans="1:21">
      <c r="A345" s="223">
        <v>43727</v>
      </c>
      <c r="B345" s="235">
        <v>2.6266898148148101</v>
      </c>
      <c r="C345" s="304">
        <f>'VO2 Raw '!C345*'VO2-mouse '!C$61/1000</f>
        <v>100.2971</v>
      </c>
      <c r="D345" s="305">
        <f>'VO2 Raw '!D345*'VO2-mouse '!D$61/1000</f>
        <v>54.198500000000003</v>
      </c>
      <c r="E345" s="305">
        <f>'VO2 Raw '!E345*'VO2-mouse '!E$61/1000</f>
        <v>50.49</v>
      </c>
      <c r="F345" s="305">
        <f>'VO2 Raw '!F345*'VO2-mouse '!F$61/1000</f>
        <v>49.051199999999994</v>
      </c>
      <c r="G345" s="305">
        <f>'VO2 Raw '!G345*'VO2-mouse '!G$61/1000</f>
        <v>59.255299999999998</v>
      </c>
      <c r="H345" s="86">
        <f>'VO2 Raw '!H345*'VO2-mouse '!H$61/1000</f>
        <v>55.832599999999999</v>
      </c>
      <c r="I345" s="86">
        <f>'VO2 Raw '!I345*'VO2-mouse '!I$61/1000</f>
        <v>55.338000000000001</v>
      </c>
      <c r="J345" s="86">
        <f>'VO2 Raw '!J345*'VO2-mouse '!J$61/1000</f>
        <v>50.685000000000002</v>
      </c>
      <c r="K345" s="108">
        <f>'VO2 Raw '!K345*'VO2-mouse '!K$61/1000</f>
        <v>72.299000000000007</v>
      </c>
      <c r="L345" s="107">
        <f t="shared" ref="L345:P345" si="656">AVERAGE(C345:C347)</f>
        <v>84.055166666666665</v>
      </c>
      <c r="M345" s="160">
        <f t="shared" si="656"/>
        <v>58.509166666666665</v>
      </c>
      <c r="N345" s="160">
        <f t="shared" si="656"/>
        <v>52.532999999999994</v>
      </c>
      <c r="O345" s="160">
        <f t="shared" si="656"/>
        <v>57.499199999999995</v>
      </c>
      <c r="P345" s="160">
        <f t="shared" si="656"/>
        <v>66.097200000000001</v>
      </c>
      <c r="Q345" s="160">
        <f t="shared" ref="Q345" si="657">AVERAGE(H345:H347)</f>
        <v>55.754133333333328</v>
      </c>
      <c r="R345" s="160">
        <f t="shared" ref="R345" si="658">AVERAGE(I345:I347)</f>
        <v>60.497666666666667</v>
      </c>
      <c r="S345" s="160">
        <f t="shared" ref="S345" si="659">AVERAGE(J345:J347)</f>
        <v>58.78006666666667</v>
      </c>
      <c r="T345" s="160">
        <f t="shared" ref="T345" si="660">AVERAGE(K345:K347)</f>
        <v>62.790466666666667</v>
      </c>
      <c r="U345" s="232">
        <f t="shared" ref="U345" si="661">AVERAGE(L345:T345)</f>
        <v>61.83511851851852</v>
      </c>
    </row>
    <row r="346" spans="1:21">
      <c r="A346" s="223">
        <v>43727</v>
      </c>
      <c r="B346" s="235">
        <v>2.6405787037036998</v>
      </c>
      <c r="C346" s="304">
        <f>'VO2 Raw '!C346*'VO2-mouse '!C$61/1000</f>
        <v>89.863600000000005</v>
      </c>
      <c r="D346" s="305">
        <f>'VO2 Raw '!D346*'VO2-mouse '!D$61/1000</f>
        <v>74.786000000000001</v>
      </c>
      <c r="E346" s="305">
        <f>'VO2 Raw '!E346*'VO2-mouse '!E$61/1000</f>
        <v>53.000999999999998</v>
      </c>
      <c r="F346" s="305">
        <f>'VO2 Raw '!F346*'VO2-mouse '!F$61/1000</f>
        <v>60.456000000000003</v>
      </c>
      <c r="G346" s="305">
        <f>'VO2 Raw '!G346*'VO2-mouse '!G$61/1000</f>
        <v>57.649799999999999</v>
      </c>
      <c r="H346" s="86">
        <f>'VO2 Raw '!H346*'VO2-mouse '!H$61/1000</f>
        <v>62.680599999999998</v>
      </c>
      <c r="I346" s="86">
        <f>'VO2 Raw '!I346*'VO2-mouse '!I$61/1000</f>
        <v>51.335999999999999</v>
      </c>
      <c r="J346" s="86">
        <f>'VO2 Raw '!J346*'VO2-mouse '!J$61/1000</f>
        <v>66.18480000000001</v>
      </c>
      <c r="K346" s="108">
        <f>'VO2 Raw '!K346*'VO2-mouse '!K$61/1000</f>
        <v>55.829799999999999</v>
      </c>
      <c r="L346" s="107"/>
      <c r="M346" s="160"/>
      <c r="N346" s="160"/>
      <c r="O346" s="160"/>
      <c r="P346" s="160"/>
      <c r="Q346" s="160"/>
      <c r="R346" s="160"/>
      <c r="S346" s="160"/>
      <c r="T346" s="160"/>
      <c r="U346" s="232">
        <f t="shared" ref="U346" si="662">STDEV(L345:T345)/SQRT(COUNT(L345:T345))</f>
        <v>3.0670756577216238</v>
      </c>
    </row>
    <row r="347" spans="1:21">
      <c r="A347" s="223">
        <v>43727</v>
      </c>
      <c r="B347" s="235">
        <v>2.65446759259259</v>
      </c>
      <c r="C347" s="304">
        <f>'VO2 Raw '!C347*'VO2-mouse '!C$61/1000</f>
        <v>62.004800000000003</v>
      </c>
      <c r="D347" s="305">
        <f>'VO2 Raw '!D347*'VO2-mouse '!D$61/1000</f>
        <v>46.542999999999999</v>
      </c>
      <c r="E347" s="305">
        <f>'VO2 Raw '!E347*'VO2-mouse '!E$61/1000</f>
        <v>54.107999999999997</v>
      </c>
      <c r="F347" s="305">
        <f>'VO2 Raw '!F347*'VO2-mouse '!F$61/1000</f>
        <v>62.990399999999994</v>
      </c>
      <c r="G347" s="305">
        <f>'VO2 Raw '!G347*'VO2-mouse '!G$61/1000</f>
        <v>81.386499999999998</v>
      </c>
      <c r="H347" s="86">
        <f>'VO2 Raw '!H347*'VO2-mouse '!H$61/1000</f>
        <v>48.749199999999995</v>
      </c>
      <c r="I347" s="86">
        <f>'VO2 Raw '!I347*'VO2-mouse '!I$61/1000</f>
        <v>74.819000000000003</v>
      </c>
      <c r="J347" s="86">
        <f>'VO2 Raw '!J347*'VO2-mouse '!J$61/1000</f>
        <v>59.470399999999998</v>
      </c>
      <c r="K347" s="108">
        <f>'VO2 Raw '!K347*'VO2-mouse '!K$61/1000</f>
        <v>60.242599999999996</v>
      </c>
      <c r="L347" s="107"/>
      <c r="M347" s="160"/>
      <c r="N347" s="160"/>
      <c r="O347" s="160"/>
      <c r="P347" s="160"/>
      <c r="Q347" s="160"/>
      <c r="R347" s="160"/>
      <c r="S347" s="160"/>
      <c r="T347" s="160"/>
      <c r="U347" s="232"/>
    </row>
    <row r="348" spans="1:21">
      <c r="A348" s="223">
        <v>43727</v>
      </c>
      <c r="B348" s="235">
        <v>1.6822453703703699</v>
      </c>
      <c r="C348" s="304">
        <f>'VO2 Raw '!C348*'VO2-mouse '!C$61/1000</f>
        <v>62.492600000000003</v>
      </c>
      <c r="D348" s="305">
        <f>'VO2 Raw '!D348*'VO2-mouse '!D$61/1000</f>
        <v>76.494</v>
      </c>
      <c r="E348" s="305">
        <f>'VO2 Raw '!E348*'VO2-mouse '!E$61/1000</f>
        <v>79.001999999999995</v>
      </c>
      <c r="F348" s="305">
        <f>'VO2 Raw '!F348*'VO2-mouse '!F$61/1000</f>
        <v>74.712000000000003</v>
      </c>
      <c r="G348" s="305">
        <f>'VO2 Raw '!G348*'VO2-mouse '!G$61/1000</f>
        <v>83.955300000000008</v>
      </c>
      <c r="H348" s="86">
        <f>'VO2 Raw '!H348*'VO2-mouse '!H$61/1000</f>
        <v>53.628399999999992</v>
      </c>
      <c r="I348" s="86">
        <f>'VO2 Raw '!I348*'VO2-mouse '!I$61/1000</f>
        <v>63.226999999999997</v>
      </c>
      <c r="J348" s="86">
        <f>'VO2 Raw '!J348*'VO2-mouse '!J$61/1000</f>
        <v>49.093599999999995</v>
      </c>
      <c r="K348" s="108">
        <f>'VO2 Raw '!K348*'VO2-mouse '!K$61/1000</f>
        <v>71.589799999999997</v>
      </c>
      <c r="L348" s="107">
        <f t="shared" ref="L348:P348" si="663">AVERAGE(C348:C350)</f>
        <v>79.204266666666669</v>
      </c>
      <c r="M348" s="160">
        <f t="shared" si="663"/>
        <v>84.06816666666667</v>
      </c>
      <c r="N348" s="160">
        <f t="shared" si="663"/>
        <v>80.477999999999994</v>
      </c>
      <c r="O348" s="160">
        <f t="shared" si="663"/>
        <v>69.951199999999986</v>
      </c>
      <c r="P348" s="160">
        <f t="shared" si="663"/>
        <v>75.203266666666664</v>
      </c>
      <c r="Q348" s="160">
        <f t="shared" ref="Q348" si="664">AVERAGE(H348:H350)</f>
        <v>69.935199999999995</v>
      </c>
      <c r="R348" s="160">
        <f t="shared" ref="R348" si="665">AVERAGE(I348:I350)</f>
        <v>66.930000000000007</v>
      </c>
      <c r="S348" s="160">
        <f t="shared" ref="S348" si="666">AVERAGE(J348:J350)</f>
        <v>63.067399999999999</v>
      </c>
      <c r="T348" s="160">
        <f t="shared" ref="T348" si="667">AVERAGE(K348:K350)</f>
        <v>75.345933333333321</v>
      </c>
      <c r="U348" s="232">
        <f t="shared" ref="U348" si="668">AVERAGE(L348:T348)</f>
        <v>73.798159259259251</v>
      </c>
    </row>
    <row r="349" spans="1:21">
      <c r="A349" s="223">
        <v>43727</v>
      </c>
      <c r="B349" s="235">
        <v>1.6961342592592601</v>
      </c>
      <c r="C349" s="304">
        <f>'VO2 Raw '!C349*'VO2-mouse '!C$61/1000</f>
        <v>79.050699999999992</v>
      </c>
      <c r="D349" s="305">
        <f>'VO2 Raw '!D349*'VO2-mouse '!D$61/1000</f>
        <v>77.256500000000003</v>
      </c>
      <c r="E349" s="305">
        <f>'VO2 Raw '!E349*'VO2-mouse '!E$61/1000</f>
        <v>71.198999999999998</v>
      </c>
      <c r="F349" s="305">
        <f>'VO2 Raw '!F349*'VO2-mouse '!F$61/1000</f>
        <v>48.100799999999992</v>
      </c>
      <c r="G349" s="305">
        <f>'VO2 Raw '!G349*'VO2-mouse '!G$61/1000</f>
        <v>55.031599999999997</v>
      </c>
      <c r="H349" s="86">
        <f>'VO2 Raw '!H349*'VO2-mouse '!H$61/1000</f>
        <v>69.678399999999996</v>
      </c>
      <c r="I349" s="86">
        <f>'VO2 Raw '!I349*'VO2-mouse '!I$61/1000</f>
        <v>60.536000000000001</v>
      </c>
      <c r="J349" s="86">
        <f>'VO2 Raw '!J349*'VO2-mouse '!J$61/1000</f>
        <v>64.72420000000001</v>
      </c>
      <c r="K349" s="108">
        <f>'VO2 Raw '!K349*'VO2-mouse '!K$61/1000</f>
        <v>75.21459999999999</v>
      </c>
      <c r="L349" s="107"/>
      <c r="M349" s="160"/>
      <c r="N349" s="160"/>
      <c r="O349" s="160"/>
      <c r="P349" s="160"/>
      <c r="Q349" s="160"/>
      <c r="R349" s="160"/>
      <c r="S349" s="160"/>
      <c r="T349" s="160"/>
      <c r="U349" s="232">
        <f t="shared" ref="U349" si="669">STDEV(L348:T348)/SQRT(COUNT(L348:T348))</f>
        <v>2.2844024530280449</v>
      </c>
    </row>
    <row r="350" spans="1:21">
      <c r="A350" s="223">
        <v>43727</v>
      </c>
      <c r="B350" s="235">
        <v>1.71002314814814</v>
      </c>
      <c r="C350" s="304">
        <f>'VO2 Raw '!C350*'VO2-mouse '!C$61/1000</f>
        <v>96.069500000000005</v>
      </c>
      <c r="D350" s="305">
        <f>'VO2 Raw '!D350*'VO2-mouse '!D$61/1000</f>
        <v>98.453999999999994</v>
      </c>
      <c r="E350" s="305">
        <f>'VO2 Raw '!E350*'VO2-mouse '!E$61/1000</f>
        <v>91.233000000000004</v>
      </c>
      <c r="F350" s="305">
        <f>'VO2 Raw '!F350*'VO2-mouse '!F$61/1000</f>
        <v>87.04079999999999</v>
      </c>
      <c r="G350" s="305">
        <f>'VO2 Raw '!G350*'VO2-mouse '!G$61/1000</f>
        <v>86.622899999999987</v>
      </c>
      <c r="H350" s="86">
        <f>'VO2 Raw '!H350*'VO2-mouse '!H$61/1000</f>
        <v>86.498799999999989</v>
      </c>
      <c r="I350" s="86">
        <f>'VO2 Raw '!I350*'VO2-mouse '!I$61/1000</f>
        <v>77.027000000000001</v>
      </c>
      <c r="J350" s="86">
        <f>'VO2 Raw '!J350*'VO2-mouse '!J$61/1000</f>
        <v>75.384400000000014</v>
      </c>
      <c r="K350" s="108">
        <f>'VO2 Raw '!K350*'VO2-mouse '!K$61/1000</f>
        <v>79.233399999999989</v>
      </c>
      <c r="L350" s="107"/>
      <c r="M350" s="160"/>
      <c r="N350" s="160"/>
      <c r="O350" s="160"/>
      <c r="P350" s="160"/>
      <c r="Q350" s="160"/>
      <c r="R350" s="160"/>
      <c r="S350" s="160"/>
      <c r="T350" s="160"/>
      <c r="U350" s="232"/>
    </row>
    <row r="351" spans="1:21">
      <c r="A351" s="223">
        <v>43727</v>
      </c>
      <c r="B351" s="235">
        <v>1.72391203703704</v>
      </c>
      <c r="C351" s="304">
        <f>'VO2 Raw '!C351*'VO2-mouse '!C$61/1000</f>
        <v>88.644100000000009</v>
      </c>
      <c r="D351" s="305">
        <f>'VO2 Raw '!D351*'VO2-mouse '!D$61/1000</f>
        <v>86.742000000000004</v>
      </c>
      <c r="E351" s="305">
        <f>'VO2 Raw '!E351*'VO2-mouse '!E$61/1000</f>
        <v>92.960999999999999</v>
      </c>
      <c r="F351" s="305">
        <f>'VO2 Raw '!F351*'VO2-mouse '!F$61/1000</f>
        <v>55.492799999999995</v>
      </c>
      <c r="G351" s="305">
        <f>'VO2 Raw '!G351*'VO2-mouse '!G$61/1000</f>
        <v>61.478299999999997</v>
      </c>
      <c r="H351" s="86">
        <f>'VO2 Raw '!H351*'VO2-mouse '!H$61/1000</f>
        <v>53.4572</v>
      </c>
      <c r="I351" s="86">
        <f>'VO2 Raw '!I351*'VO2-mouse '!I$61/1000</f>
        <v>64.790999999999997</v>
      </c>
      <c r="J351" s="86">
        <f>'VO2 Raw '!J351*'VO2-mouse '!J$61/1000</f>
        <v>52.668800000000005</v>
      </c>
      <c r="K351" s="108">
        <f>'VO2 Raw '!K351*'VO2-mouse '!K$61/1000</f>
        <v>77.066399999999987</v>
      </c>
      <c r="L351" s="107">
        <f t="shared" ref="L351:P351" si="670">AVERAGE(C351:C353)</f>
        <v>80.107600000000005</v>
      </c>
      <c r="M351" s="160">
        <f t="shared" si="670"/>
        <v>81.811166666666665</v>
      </c>
      <c r="N351" s="160">
        <f t="shared" si="670"/>
        <v>86.165999999999997</v>
      </c>
      <c r="O351" s="160">
        <f t="shared" si="670"/>
        <v>66.580799999999996</v>
      </c>
      <c r="P351" s="160">
        <f t="shared" si="670"/>
        <v>67.570966666666664</v>
      </c>
      <c r="Q351" s="160">
        <f t="shared" ref="Q351" si="671">AVERAGE(H351:H353)</f>
        <v>62.973066666666661</v>
      </c>
      <c r="R351" s="160">
        <f t="shared" ref="R351" si="672">AVERAGE(I351:I353)</f>
        <v>66.400999999999996</v>
      </c>
      <c r="S351" s="160">
        <f t="shared" ref="S351" si="673">AVERAGE(J351:J353)</f>
        <v>68.117733333333334</v>
      </c>
      <c r="T351" s="160">
        <f t="shared" ref="T351" si="674">AVERAGE(K351:K353)</f>
        <v>67.781133333333329</v>
      </c>
      <c r="U351" s="232">
        <f t="shared" ref="U351" si="675">AVERAGE(L351:T351)</f>
        <v>71.945496296296298</v>
      </c>
    </row>
    <row r="352" spans="1:21">
      <c r="A352" s="223">
        <v>43727</v>
      </c>
      <c r="B352" s="235">
        <v>1.7378009259259199</v>
      </c>
      <c r="C352" s="304">
        <f>'VO2 Raw '!C352*'VO2-mouse '!C$61/1000</f>
        <v>86.882600000000011</v>
      </c>
      <c r="D352" s="305">
        <f>'VO2 Raw '!D352*'VO2-mouse '!D$61/1000</f>
        <v>79.452500000000001</v>
      </c>
      <c r="E352" s="305">
        <f>'VO2 Raw '!E352*'VO2-mouse '!E$61/1000</f>
        <v>65.555999999999997</v>
      </c>
      <c r="F352" s="305">
        <f>'VO2 Raw '!F352*'VO2-mouse '!F$61/1000</f>
        <v>56.311199999999999</v>
      </c>
      <c r="G352" s="305">
        <f>'VO2 Raw '!G352*'VO2-mouse '!G$61/1000</f>
        <v>77.088700000000003</v>
      </c>
      <c r="H352" s="86">
        <f>'VO2 Raw '!H352*'VO2-mouse '!H$61/1000</f>
        <v>76.783199999999994</v>
      </c>
      <c r="I352" s="86">
        <f>'VO2 Raw '!I352*'VO2-mouse '!I$61/1000</f>
        <v>77.096000000000004</v>
      </c>
      <c r="J352" s="86">
        <f>'VO2 Raw '!J352*'VO2-mouse '!J$61/1000</f>
        <v>69.433000000000007</v>
      </c>
      <c r="K352" s="108">
        <f>'VO2 Raw '!K352*'VO2-mouse '!K$61/1000</f>
        <v>67.787700000000001</v>
      </c>
      <c r="L352" s="107"/>
      <c r="M352" s="160"/>
      <c r="N352" s="160"/>
      <c r="O352" s="160"/>
      <c r="P352" s="160"/>
      <c r="Q352" s="160"/>
      <c r="R352" s="160"/>
      <c r="S352" s="160"/>
      <c r="T352" s="160"/>
      <c r="U352" s="232">
        <f t="shared" ref="U352" si="676">STDEV(L351:T351)/SQRT(COUNT(L351:T351))</f>
        <v>2.7822108788897473</v>
      </c>
    </row>
    <row r="353" spans="1:21">
      <c r="A353" s="233">
        <v>43727</v>
      </c>
      <c r="B353" s="240">
        <v>1.7516898148148099</v>
      </c>
      <c r="C353" s="304">
        <f>'VO2 Raw '!C353*'VO2-mouse '!C$61/1000</f>
        <v>64.79610000000001</v>
      </c>
      <c r="D353" s="305">
        <f>'VO2 Raw '!D353*'VO2-mouse '!D$61/1000</f>
        <v>79.239000000000004</v>
      </c>
      <c r="E353" s="305">
        <f>'VO2 Raw '!E353*'VO2-mouse '!E$61/1000</f>
        <v>99.980999999999995</v>
      </c>
      <c r="F353" s="305">
        <f>'VO2 Raw '!F353*'VO2-mouse '!F$61/1000</f>
        <v>87.938399999999987</v>
      </c>
      <c r="G353" s="305">
        <f>'VO2 Raw '!G353*'VO2-mouse '!G$61/1000</f>
        <v>64.145899999999997</v>
      </c>
      <c r="H353" s="86">
        <f>'VO2 Raw '!H353*'VO2-mouse '!H$61/1000</f>
        <v>58.678799999999995</v>
      </c>
      <c r="I353" s="86">
        <f>'VO2 Raw '!I353*'VO2-mouse '!I$61/1000</f>
        <v>57.316000000000003</v>
      </c>
      <c r="J353" s="86">
        <f>'VO2 Raw '!J353*'VO2-mouse '!J$61/1000</f>
        <v>82.251400000000004</v>
      </c>
      <c r="K353" s="108">
        <f>'VO2 Raw '!K353*'VO2-mouse '!K$61/1000</f>
        <v>58.489299999999993</v>
      </c>
      <c r="L353" s="107"/>
      <c r="M353" s="160"/>
      <c r="N353" s="160"/>
      <c r="O353" s="160"/>
      <c r="P353" s="160"/>
      <c r="Q353" s="160"/>
      <c r="R353" s="160"/>
      <c r="S353" s="160"/>
      <c r="T353" s="160"/>
      <c r="U353" s="232"/>
    </row>
    <row r="354" spans="1:21">
      <c r="A354" s="233">
        <v>43727</v>
      </c>
      <c r="B354" s="240">
        <v>1.7655787037037001</v>
      </c>
      <c r="C354" s="304">
        <f>'VO2 Raw '!C354*'VO2-mouse '!C$61/1000</f>
        <v>70.649699999999996</v>
      </c>
      <c r="D354" s="305">
        <f>'VO2 Raw '!D354*'VO2-mouse '!D$61/1000</f>
        <v>86.833500000000001</v>
      </c>
      <c r="E354" s="305">
        <f>'VO2 Raw '!E354*'VO2-mouse '!E$61/1000</f>
        <v>69.795000000000002</v>
      </c>
      <c r="F354" s="305">
        <f>'VO2 Raw '!F354*'VO2-mouse '!F$61/1000</f>
        <v>70.250399999999999</v>
      </c>
      <c r="G354" s="305">
        <f>'VO2 Raw '!G354*'VO2-mouse '!G$61/1000</f>
        <v>90.624300000000005</v>
      </c>
      <c r="H354" s="86">
        <f>'VO2 Raw '!H354*'VO2-mouse '!H$61/1000</f>
        <v>63.472399999999993</v>
      </c>
      <c r="I354" s="86">
        <f>'VO2 Raw '!I354*'VO2-mouse '!I$61/1000</f>
        <v>80.891000000000005</v>
      </c>
      <c r="J354" s="86">
        <f>'VO2 Raw '!J354*'VO2-mouse '!J$61/1000</f>
        <v>59.099800000000002</v>
      </c>
      <c r="K354" s="108">
        <f>'VO2 Raw '!K354*'VO2-mouse '!K$61/1000</f>
        <v>77.184599999999989</v>
      </c>
      <c r="L354" s="107">
        <f t="shared" ref="L354:P354" si="677">AVERAGE(C354:C356)</f>
        <v>80.333433333333346</v>
      </c>
      <c r="M354" s="160">
        <f t="shared" si="677"/>
        <v>83.864833333333323</v>
      </c>
      <c r="N354" s="160">
        <f t="shared" si="677"/>
        <v>75.843000000000004</v>
      </c>
      <c r="O354" s="160">
        <f t="shared" si="677"/>
        <v>76.806399999999996</v>
      </c>
      <c r="P354" s="160">
        <f t="shared" si="677"/>
        <v>85.964233333333326</v>
      </c>
      <c r="Q354" s="160">
        <f t="shared" ref="Q354" si="678">AVERAGE(H354:H356)</f>
        <v>70.334666666666649</v>
      </c>
      <c r="R354" s="160">
        <f t="shared" ref="R354" si="679">AVERAGE(I354:I356)</f>
        <v>68.25633333333333</v>
      </c>
      <c r="S354" s="160">
        <f t="shared" ref="S354" si="680">AVERAGE(J354:J356)</f>
        <v>65.327333333333343</v>
      </c>
      <c r="T354" s="160">
        <f t="shared" ref="T354" si="681">AVERAGE(K354:K356)</f>
        <v>64.727633333333316</v>
      </c>
      <c r="U354" s="232">
        <f t="shared" ref="U354" si="682">AVERAGE(L354:T354)</f>
        <v>74.606429629629616</v>
      </c>
    </row>
    <row r="355" spans="1:21">
      <c r="A355" s="233">
        <v>43727</v>
      </c>
      <c r="B355" s="240">
        <v>1.77946759259259</v>
      </c>
      <c r="C355" s="304">
        <f>'VO2 Raw '!C355*'VO2-mouse '!C$61/1000</f>
        <v>75.663200000000003</v>
      </c>
      <c r="D355" s="305">
        <f>'VO2 Raw '!D355*'VO2-mouse '!D$61/1000</f>
        <v>87.656999999999996</v>
      </c>
      <c r="E355" s="305">
        <f>'VO2 Raw '!E355*'VO2-mouse '!E$61/1000</f>
        <v>90.260999999999996</v>
      </c>
      <c r="F355" s="305">
        <f>'VO2 Raw '!F355*'VO2-mouse '!F$61/1000</f>
        <v>84.532799999999995</v>
      </c>
      <c r="G355" s="305">
        <f>'VO2 Raw '!G355*'VO2-mouse '!G$61/1000</f>
        <v>74.12469999999999</v>
      </c>
      <c r="H355" s="86">
        <f>'VO2 Raw '!H355*'VO2-mouse '!H$61/1000</f>
        <v>81.555399999999992</v>
      </c>
      <c r="I355" s="86">
        <f>'VO2 Raw '!I355*'VO2-mouse '!I$61/1000</f>
        <v>60.765999999999998</v>
      </c>
      <c r="J355" s="86">
        <f>'VO2 Raw '!J355*'VO2-mouse '!J$61/1000</f>
        <v>61.105400000000003</v>
      </c>
      <c r="K355" s="108">
        <f>'VO2 Raw '!K355*'VO2-mouse '!K$61/1000</f>
        <v>56.4602</v>
      </c>
      <c r="L355" s="107"/>
      <c r="M355" s="160"/>
      <c r="N355" s="160"/>
      <c r="O355" s="160"/>
      <c r="P355" s="160"/>
      <c r="Q355" s="160"/>
      <c r="R355" s="160"/>
      <c r="S355" s="160"/>
      <c r="T355" s="160"/>
      <c r="U355" s="232">
        <f t="shared" ref="U355" si="683">STDEV(L354:T354)/SQRT(COUNT(L354:T354))</f>
        <v>2.6250640668633549</v>
      </c>
    </row>
    <row r="356" spans="1:21">
      <c r="A356" s="233">
        <v>43727</v>
      </c>
      <c r="B356" s="240">
        <v>1.79335648148148</v>
      </c>
      <c r="C356" s="304">
        <f>'VO2 Raw '!C356*'VO2-mouse '!C$61/1000</f>
        <v>94.687400000000011</v>
      </c>
      <c r="D356" s="305">
        <f>'VO2 Raw '!D356*'VO2-mouse '!D$61/1000</f>
        <v>77.103999999999999</v>
      </c>
      <c r="E356" s="305">
        <f>'VO2 Raw '!E356*'VO2-mouse '!E$61/1000</f>
        <v>67.472999999999999</v>
      </c>
      <c r="F356" s="305">
        <f>'VO2 Raw '!F356*'VO2-mouse '!F$61/1000</f>
        <v>75.635999999999996</v>
      </c>
      <c r="G356" s="305">
        <f>'VO2 Raw '!G356*'VO2-mouse '!G$61/1000</f>
        <v>93.143699999999995</v>
      </c>
      <c r="H356" s="86">
        <f>'VO2 Raw '!H356*'VO2-mouse '!H$61/1000</f>
        <v>65.976199999999992</v>
      </c>
      <c r="I356" s="86">
        <f>'VO2 Raw '!I356*'VO2-mouse '!I$61/1000</f>
        <v>63.112000000000002</v>
      </c>
      <c r="J356" s="86">
        <f>'VO2 Raw '!J356*'VO2-mouse '!J$61/1000</f>
        <v>75.776800000000009</v>
      </c>
      <c r="K356" s="108">
        <f>'VO2 Raw '!K356*'VO2-mouse '!K$61/1000</f>
        <v>60.5381</v>
      </c>
      <c r="L356" s="107"/>
      <c r="M356" s="160"/>
      <c r="N356" s="160"/>
      <c r="O356" s="160"/>
      <c r="P356" s="160"/>
      <c r="Q356" s="160"/>
      <c r="R356" s="160"/>
      <c r="S356" s="160"/>
      <c r="T356" s="160"/>
      <c r="U356" s="232"/>
    </row>
    <row r="357" spans="1:21">
      <c r="A357" s="233">
        <v>43727</v>
      </c>
      <c r="B357" s="240">
        <v>1.8072453703703699</v>
      </c>
      <c r="C357" s="304">
        <f>'VO2 Raw '!C357*'VO2-mouse '!C$61/1000</f>
        <v>75.310900000000004</v>
      </c>
      <c r="D357" s="305">
        <f>'VO2 Raw '!D357*'VO2-mouse '!D$61/1000</f>
        <v>108.76300000000001</v>
      </c>
      <c r="E357" s="305">
        <f>'VO2 Raw '!E357*'VO2-mouse '!E$61/1000</f>
        <v>98.28</v>
      </c>
      <c r="F357" s="305">
        <f>'VO2 Raw '!F357*'VO2-mouse '!F$61/1000</f>
        <v>87.912000000000006</v>
      </c>
      <c r="G357" s="305">
        <f>'VO2 Raw '!G357*'VO2-mouse '!G$61/1000</f>
        <v>88.82119999999999</v>
      </c>
      <c r="H357" s="86">
        <f>'VO2 Raw '!H357*'VO2-mouse '!H$61/1000</f>
        <v>78.0672</v>
      </c>
      <c r="I357" s="86">
        <f>'VO2 Raw '!I357*'VO2-mouse '!I$61/1000</f>
        <v>85.399000000000001</v>
      </c>
      <c r="J357" s="86">
        <f>'VO2 Raw '!J357*'VO2-mouse '!J$61/1000</f>
        <v>59.971800000000002</v>
      </c>
      <c r="K357" s="108">
        <f>'VO2 Raw '!K357*'VO2-mouse '!K$61/1000</f>
        <v>81.026099999999985</v>
      </c>
      <c r="L357" s="107">
        <f t="shared" ref="L357:P357" si="684">AVERAGE(C357:C359)</f>
        <v>88.084033333333323</v>
      </c>
      <c r="M357" s="160">
        <f t="shared" si="684"/>
        <v>91.93716666666667</v>
      </c>
      <c r="N357" s="160">
        <f t="shared" si="684"/>
        <v>79.974000000000004</v>
      </c>
      <c r="O357" s="160">
        <f t="shared" si="684"/>
        <v>78.891999999999996</v>
      </c>
      <c r="P357" s="160">
        <f t="shared" si="684"/>
        <v>74.750433333333334</v>
      </c>
      <c r="Q357" s="160">
        <f t="shared" ref="Q357" si="685">AVERAGE(H357:H359)</f>
        <v>74.443466666666666</v>
      </c>
      <c r="R357" s="160">
        <f t="shared" ref="R357" si="686">AVERAGE(I357:I359)</f>
        <v>72.986666666666665</v>
      </c>
      <c r="S357" s="160">
        <f t="shared" ref="S357" si="687">AVERAGE(J357:J359)</f>
        <v>66.148466666666664</v>
      </c>
      <c r="T357" s="160">
        <f t="shared" ref="T357" si="688">AVERAGE(K357:K359)</f>
        <v>69.731433333333328</v>
      </c>
      <c r="U357" s="232">
        <f t="shared" ref="U357" si="689">AVERAGE(L357:T357)</f>
        <v>77.438629629629631</v>
      </c>
    </row>
    <row r="358" spans="1:21">
      <c r="A358" s="233">
        <v>43727</v>
      </c>
      <c r="B358" s="240">
        <v>1.8211342592592601</v>
      </c>
      <c r="C358" s="304">
        <f>'VO2 Raw '!C358*'VO2-mouse '!C$61/1000</f>
        <v>95.635900000000007</v>
      </c>
      <c r="D358" s="305">
        <f>'VO2 Raw '!D358*'VO2-mouse '!D$61/1000</f>
        <v>70.088999999999999</v>
      </c>
      <c r="E358" s="305">
        <f>'VO2 Raw '!E358*'VO2-mouse '!E$61/1000</f>
        <v>81.405000000000001</v>
      </c>
      <c r="F358" s="305">
        <f>'VO2 Raw '!F358*'VO2-mouse '!F$61/1000</f>
        <v>71.200800000000001</v>
      </c>
      <c r="G358" s="305">
        <f>'VO2 Raw '!G358*'VO2-mouse '!G$61/1000</f>
        <v>70.8643</v>
      </c>
      <c r="H358" s="86">
        <f>'VO2 Raw '!H358*'VO2-mouse '!H$61/1000</f>
        <v>84.957999999999998</v>
      </c>
      <c r="I358" s="86">
        <f>'VO2 Raw '!I358*'VO2-mouse '!I$61/1000</f>
        <v>63.273000000000003</v>
      </c>
      <c r="J358" s="86">
        <f>'VO2 Raw '!J358*'VO2-mouse '!J$61/1000</f>
        <v>60.647599999999997</v>
      </c>
      <c r="K358" s="108">
        <f>'VO2 Raw '!K358*'VO2-mouse '!K$61/1000</f>
        <v>54.805399999999999</v>
      </c>
      <c r="L358" s="107"/>
      <c r="M358" s="160"/>
      <c r="N358" s="160"/>
      <c r="O358" s="160"/>
      <c r="P358" s="160"/>
      <c r="Q358" s="160"/>
      <c r="R358" s="160"/>
      <c r="S358" s="160"/>
      <c r="T358" s="160"/>
      <c r="U358" s="232">
        <f t="shared" ref="U358" si="690">STDEV(L357:T357)/SQRT(COUNT(L357:T357))</f>
        <v>2.7762850222494779</v>
      </c>
    </row>
    <row r="359" spans="1:21">
      <c r="A359" s="233">
        <v>43727</v>
      </c>
      <c r="B359" s="240">
        <v>1.83502314814815</v>
      </c>
      <c r="C359" s="304">
        <f>'VO2 Raw '!C359*'VO2-mouse '!C$61/1000</f>
        <v>93.305300000000003</v>
      </c>
      <c r="D359" s="305">
        <f>'VO2 Raw '!D359*'VO2-mouse '!D$61/1000</f>
        <v>96.959500000000006</v>
      </c>
      <c r="E359" s="305">
        <f>'VO2 Raw '!E359*'VO2-mouse '!E$61/1000</f>
        <v>60.237000000000002</v>
      </c>
      <c r="F359" s="305">
        <f>'VO2 Raw '!F359*'VO2-mouse '!F$61/1000</f>
        <v>77.563199999999995</v>
      </c>
      <c r="G359" s="305">
        <f>'VO2 Raw '!G359*'VO2-mouse '!G$61/1000</f>
        <v>64.565799999999996</v>
      </c>
      <c r="H359" s="86">
        <f>'VO2 Raw '!H359*'VO2-mouse '!H$61/1000</f>
        <v>60.305199999999999</v>
      </c>
      <c r="I359" s="86">
        <f>'VO2 Raw '!I359*'VO2-mouse '!I$61/1000</f>
        <v>70.287999999999997</v>
      </c>
      <c r="J359" s="86">
        <f>'VO2 Raw '!J359*'VO2-mouse '!J$61/1000</f>
        <v>77.825999999999993</v>
      </c>
      <c r="K359" s="108">
        <f>'VO2 Raw '!K359*'VO2-mouse '!K$61/1000</f>
        <v>73.362800000000007</v>
      </c>
      <c r="L359" s="107"/>
      <c r="M359" s="160"/>
      <c r="N359" s="160"/>
      <c r="O359" s="160"/>
      <c r="P359" s="160"/>
      <c r="Q359" s="160"/>
      <c r="R359" s="160"/>
      <c r="S359" s="160"/>
      <c r="T359" s="160"/>
      <c r="U359" s="232"/>
    </row>
    <row r="360" spans="1:21">
      <c r="A360" s="233">
        <v>43727</v>
      </c>
      <c r="B360" s="240">
        <v>1.84891203703703</v>
      </c>
      <c r="C360" s="304">
        <f>'VO2 Raw '!C360*'VO2-mouse '!C$61/1000</f>
        <v>71.516900000000007</v>
      </c>
      <c r="D360" s="305">
        <f>'VO2 Raw '!D360*'VO2-mouse '!D$61/1000</f>
        <v>66.551000000000002</v>
      </c>
      <c r="E360" s="305">
        <f>'VO2 Raw '!E360*'VO2-mouse '!E$61/1000</f>
        <v>77.031000000000006</v>
      </c>
      <c r="F360" s="305">
        <f>'VO2 Raw '!F360*'VO2-mouse '!F$61/1000</f>
        <v>99.871200000000002</v>
      </c>
      <c r="G360" s="305">
        <f>'VO2 Raw '!G360*'VO2-mouse '!G$61/1000</f>
        <v>71.481800000000007</v>
      </c>
      <c r="H360" s="86">
        <f>'VO2 Raw '!H360*'VO2-mouse '!H$61/1000</f>
        <v>58.914199999999994</v>
      </c>
      <c r="I360" s="86">
        <f>'VO2 Raw '!I360*'VO2-mouse '!I$61/1000</f>
        <v>91.793000000000006</v>
      </c>
      <c r="J360" s="86">
        <f>'VO2 Raw '!J360*'VO2-mouse '!J$61/1000</f>
        <v>76.605199999999996</v>
      </c>
      <c r="K360" s="108">
        <f>'VO2 Raw '!K360*'VO2-mouse '!K$61/1000</f>
        <v>64.753899999999987</v>
      </c>
      <c r="L360" s="107">
        <f t="shared" ref="L360:P360" si="691">AVERAGE(C360:C362)</f>
        <v>77.108533333333341</v>
      </c>
      <c r="M360" s="160">
        <f t="shared" si="691"/>
        <v>69.804333333333332</v>
      </c>
      <c r="N360" s="160">
        <f t="shared" si="691"/>
        <v>85.221000000000004</v>
      </c>
      <c r="O360" s="160">
        <f t="shared" si="691"/>
        <v>81.963200000000001</v>
      </c>
      <c r="P360" s="160">
        <f t="shared" si="691"/>
        <v>78.076700000000002</v>
      </c>
      <c r="Q360" s="160">
        <f t="shared" ref="Q360" si="692">AVERAGE(H360:H362)</f>
        <v>71.119333333333316</v>
      </c>
      <c r="R360" s="160">
        <f t="shared" ref="R360" si="693">AVERAGE(I360:I362)</f>
        <v>79.794666666666672</v>
      </c>
      <c r="S360" s="160">
        <f t="shared" ref="S360" si="694">AVERAGE(J360:J362)</f>
        <v>64.099266666666665</v>
      </c>
      <c r="T360" s="160">
        <f t="shared" ref="T360" si="695">AVERAGE(K360:K362)</f>
        <v>68.424666666666653</v>
      </c>
      <c r="U360" s="232">
        <f t="shared" ref="U360" si="696">AVERAGE(L360:T360)</f>
        <v>75.067966666666678</v>
      </c>
    </row>
    <row r="361" spans="1:21">
      <c r="A361" s="233">
        <v>43727</v>
      </c>
      <c r="B361" s="240">
        <v>1.8628009259259199</v>
      </c>
      <c r="C361" s="304">
        <f>'VO2 Raw '!C361*'VO2-mouse '!C$61/1000</f>
        <v>71.489800000000002</v>
      </c>
      <c r="D361" s="305">
        <f>'VO2 Raw '!D361*'VO2-mouse '!D$61/1000</f>
        <v>65.544499999999999</v>
      </c>
      <c r="E361" s="305">
        <f>'VO2 Raw '!E361*'VO2-mouse '!E$61/1000</f>
        <v>89.775000000000006</v>
      </c>
      <c r="F361" s="305">
        <f>'VO2 Raw '!F361*'VO2-mouse '!F$61/1000</f>
        <v>72.916800000000009</v>
      </c>
      <c r="G361" s="305">
        <f>'VO2 Raw '!G361*'VO2-mouse '!G$61/1000</f>
        <v>88.500099999999989</v>
      </c>
      <c r="H361" s="86">
        <f>'VO2 Raw '!H361*'VO2-mouse '!H$61/1000</f>
        <v>87.204999999999998</v>
      </c>
      <c r="I361" s="86">
        <f>'VO2 Raw '!I361*'VO2-mouse '!I$61/1000</f>
        <v>73.531000000000006</v>
      </c>
      <c r="J361" s="86">
        <f>'VO2 Raw '!J361*'VO2-mouse '!J$61/1000</f>
        <v>59.819200000000002</v>
      </c>
      <c r="K361" s="108">
        <f>'VO2 Raw '!K361*'VO2-mouse '!K$61/1000</f>
        <v>66.842099999999988</v>
      </c>
      <c r="L361" s="107"/>
      <c r="M361" s="160"/>
      <c r="N361" s="160"/>
      <c r="O361" s="160"/>
      <c r="P361" s="160"/>
      <c r="Q361" s="160"/>
      <c r="R361" s="160"/>
      <c r="S361" s="160"/>
      <c r="T361" s="160"/>
      <c r="U361" s="232">
        <f t="shared" ref="U361" si="697">STDEV(L360:T360)/SQRT(COUNT(L360:T360))</f>
        <v>2.3390696325913685</v>
      </c>
    </row>
    <row r="362" spans="1:21">
      <c r="A362" s="233">
        <v>43727</v>
      </c>
      <c r="B362" s="240">
        <v>1.8766898148148099</v>
      </c>
      <c r="C362" s="304">
        <f>'VO2 Raw '!C362*'VO2-mouse '!C$61/1000</f>
        <v>88.318900000000014</v>
      </c>
      <c r="D362" s="305">
        <f>'VO2 Raw '!D362*'VO2-mouse '!D$61/1000</f>
        <v>77.317499999999995</v>
      </c>
      <c r="E362" s="305">
        <f>'VO2 Raw '!E362*'VO2-mouse '!E$61/1000</f>
        <v>88.856999999999999</v>
      </c>
      <c r="F362" s="305">
        <f>'VO2 Raw '!F362*'VO2-mouse '!F$61/1000</f>
        <v>73.101599999999991</v>
      </c>
      <c r="G362" s="305">
        <f>'VO2 Raw '!G362*'VO2-mouse '!G$61/1000</f>
        <v>74.248199999999997</v>
      </c>
      <c r="H362" s="86">
        <f>'VO2 Raw '!H362*'VO2-mouse '!H$61/1000</f>
        <v>67.238799999999983</v>
      </c>
      <c r="I362" s="86">
        <f>'VO2 Raw '!I362*'VO2-mouse '!I$61/1000</f>
        <v>74.06</v>
      </c>
      <c r="J362" s="86">
        <f>'VO2 Raw '!J362*'VO2-mouse '!J$61/1000</f>
        <v>55.873400000000004</v>
      </c>
      <c r="K362" s="108">
        <f>'VO2 Raw '!K362*'VO2-mouse '!K$61/1000</f>
        <v>73.677999999999997</v>
      </c>
      <c r="L362" s="107"/>
      <c r="M362" s="160"/>
      <c r="N362" s="160"/>
      <c r="O362" s="160"/>
      <c r="P362" s="160"/>
      <c r="Q362" s="160"/>
      <c r="R362" s="160"/>
      <c r="S362" s="160"/>
      <c r="T362" s="160"/>
      <c r="U362" s="232"/>
    </row>
    <row r="363" spans="1:21">
      <c r="A363" s="233">
        <v>43727</v>
      </c>
      <c r="B363" s="240">
        <v>1.8905787037037001</v>
      </c>
      <c r="C363" s="304">
        <f>'VO2 Raw '!C363*'VO2-mouse '!C$61/1000</f>
        <v>98.67110000000001</v>
      </c>
      <c r="D363" s="305">
        <f>'VO2 Raw '!D363*'VO2-mouse '!D$61/1000</f>
        <v>66.673000000000002</v>
      </c>
      <c r="E363" s="305">
        <f>'VO2 Raw '!E363*'VO2-mouse '!E$61/1000</f>
        <v>62.316000000000003</v>
      </c>
      <c r="F363" s="305">
        <f>'VO2 Raw '!F363*'VO2-mouse '!F$61/1000</f>
        <v>79.2</v>
      </c>
      <c r="G363" s="305">
        <f>'VO2 Raw '!G363*'VO2-mouse '!G$61/1000</f>
        <v>81.43589999999999</v>
      </c>
      <c r="H363" s="86">
        <f>'VO2 Raw '!H363*'VO2-mouse '!H$61/1000</f>
        <v>55.682799999999993</v>
      </c>
      <c r="I363" s="86">
        <f>'VO2 Raw '!I363*'VO2-mouse '!I$61/1000</f>
        <v>78.867000000000004</v>
      </c>
      <c r="J363" s="86">
        <f>'VO2 Raw '!J363*'VO2-mouse '!J$61/1000</f>
        <v>80.878</v>
      </c>
      <c r="K363" s="108">
        <f>'VO2 Raw '!K363*'VO2-mouse '!K$61/1000</f>
        <v>54.825099999999999</v>
      </c>
      <c r="L363" s="107">
        <f t="shared" ref="L363:P363" si="698">AVERAGE(C363:C365)</f>
        <v>93.711799999999997</v>
      </c>
      <c r="M363" s="160">
        <f t="shared" si="698"/>
        <v>68.126833333333337</v>
      </c>
      <c r="N363" s="160">
        <f t="shared" si="698"/>
        <v>68.769000000000005</v>
      </c>
      <c r="O363" s="160">
        <f t="shared" si="698"/>
        <v>88.941599999999994</v>
      </c>
      <c r="P363" s="160">
        <f t="shared" si="698"/>
        <v>76.948733333333323</v>
      </c>
      <c r="Q363" s="160">
        <f t="shared" ref="Q363" si="699">AVERAGE(H363:H365)</f>
        <v>72.467533333333336</v>
      </c>
      <c r="R363" s="160">
        <f t="shared" ref="R363" si="700">AVERAGE(I363:I365)</f>
        <v>75.025999999999996</v>
      </c>
      <c r="S363" s="160">
        <f t="shared" ref="S363" si="701">AVERAGE(J363:J365)</f>
        <v>76.249133333333347</v>
      </c>
      <c r="T363" s="160">
        <f t="shared" ref="T363" si="702">AVERAGE(K363:K365)</f>
        <v>69.751133333333328</v>
      </c>
      <c r="U363" s="232">
        <f t="shared" ref="U363" si="703">AVERAGE(L363:T363)</f>
        <v>76.665751851851851</v>
      </c>
    </row>
    <row r="364" spans="1:21">
      <c r="A364" s="233">
        <v>43727</v>
      </c>
      <c r="B364" s="240">
        <v>1.90446759259259</v>
      </c>
      <c r="C364" s="304">
        <f>'VO2 Raw '!C364*'VO2-mouse '!C$61/1000</f>
        <v>97.858100000000007</v>
      </c>
      <c r="D364" s="305">
        <f>'VO2 Raw '!D364*'VO2-mouse '!D$61/1000</f>
        <v>78.415499999999994</v>
      </c>
      <c r="E364" s="305">
        <f>'VO2 Raw '!E364*'VO2-mouse '!E$61/1000</f>
        <v>82.430999999999997</v>
      </c>
      <c r="F364" s="305">
        <f>'VO2 Raw '!F364*'VO2-mouse '!F$61/1000</f>
        <v>90.921599999999998</v>
      </c>
      <c r="G364" s="305">
        <f>'VO2 Raw '!G364*'VO2-mouse '!G$61/1000</f>
        <v>59.971599999999995</v>
      </c>
      <c r="H364" s="86">
        <f>'VO2 Raw '!H364*'VO2-mouse '!H$61/1000</f>
        <v>72.653000000000006</v>
      </c>
      <c r="I364" s="86">
        <f>'VO2 Raw '!I364*'VO2-mouse '!I$61/1000</f>
        <v>77.808999999999997</v>
      </c>
      <c r="J364" s="86">
        <f>'VO2 Raw '!J364*'VO2-mouse '!J$61/1000</f>
        <v>80.245800000000003</v>
      </c>
      <c r="K364" s="108">
        <f>'VO2 Raw '!K364*'VO2-mouse '!K$61/1000</f>
        <v>69.698599999999985</v>
      </c>
      <c r="L364" s="107"/>
      <c r="M364" s="160"/>
      <c r="N364" s="160"/>
      <c r="O364" s="160"/>
      <c r="P364" s="160"/>
      <c r="Q364" s="160"/>
      <c r="R364" s="160"/>
      <c r="S364" s="160"/>
      <c r="T364" s="160"/>
      <c r="U364" s="232">
        <f t="shared" ref="U364" si="704">STDEV(L363:T363)/SQRT(COUNT(L363:T363))</f>
        <v>2.9928513163577879</v>
      </c>
    </row>
    <row r="365" spans="1:21">
      <c r="A365" s="233">
        <v>43727</v>
      </c>
      <c r="B365" s="240">
        <v>1.91835648148148</v>
      </c>
      <c r="C365" s="304">
        <f>'VO2 Raw '!C365*'VO2-mouse '!C$61/1000</f>
        <v>84.606200000000015</v>
      </c>
      <c r="D365" s="305">
        <f>'VO2 Raw '!D365*'VO2-mouse '!D$61/1000</f>
        <v>59.292000000000002</v>
      </c>
      <c r="E365" s="305">
        <f>'VO2 Raw '!E365*'VO2-mouse '!E$61/1000</f>
        <v>61.56</v>
      </c>
      <c r="F365" s="305">
        <f>'VO2 Raw '!F365*'VO2-mouse '!F$61/1000</f>
        <v>96.703199999999995</v>
      </c>
      <c r="G365" s="305">
        <f>'VO2 Raw '!G365*'VO2-mouse '!G$61/1000</f>
        <v>89.438699999999997</v>
      </c>
      <c r="H365" s="86">
        <f>'VO2 Raw '!H365*'VO2-mouse '!H$61/1000</f>
        <v>89.066799999999986</v>
      </c>
      <c r="I365" s="86">
        <f>'VO2 Raw '!I365*'VO2-mouse '!I$61/1000</f>
        <v>68.402000000000001</v>
      </c>
      <c r="J365" s="86">
        <f>'VO2 Raw '!J365*'VO2-mouse '!J$61/1000</f>
        <v>67.62360000000001</v>
      </c>
      <c r="K365" s="108">
        <f>'VO2 Raw '!K365*'VO2-mouse '!K$61/1000</f>
        <v>84.729699999999994</v>
      </c>
      <c r="L365" s="107"/>
      <c r="M365" s="160"/>
      <c r="N365" s="160"/>
      <c r="O365" s="160"/>
      <c r="P365" s="160"/>
      <c r="Q365" s="160"/>
      <c r="R365" s="160"/>
      <c r="S365" s="160"/>
      <c r="T365" s="160"/>
      <c r="U365" s="232"/>
    </row>
    <row r="366" spans="1:21">
      <c r="A366" s="233">
        <v>43727</v>
      </c>
      <c r="B366" s="240">
        <v>1.9322453703703699</v>
      </c>
      <c r="C366" s="304">
        <f>'VO2 Raw '!C366*'VO2-mouse '!C$61/1000</f>
        <v>61.923499999999997</v>
      </c>
      <c r="D366" s="305">
        <f>'VO2 Raw '!D366*'VO2-mouse '!D$61/1000</f>
        <v>65.239500000000007</v>
      </c>
      <c r="E366" s="305">
        <f>'VO2 Raw '!E366*'VO2-mouse '!E$61/1000</f>
        <v>58.563000000000002</v>
      </c>
      <c r="F366" s="305">
        <f>'VO2 Raw '!F366*'VO2-mouse '!F$61/1000</f>
        <v>91.872</v>
      </c>
      <c r="G366" s="305">
        <f>'VO2 Raw '!G366*'VO2-mouse '!G$61/1000</f>
        <v>73.87769999999999</v>
      </c>
      <c r="H366" s="86">
        <f>'VO2 Raw '!H366*'VO2-mouse '!H$61/1000</f>
        <v>73.081000000000003</v>
      </c>
      <c r="I366" s="86">
        <f>'VO2 Raw '!I366*'VO2-mouse '!I$61/1000</f>
        <v>60.765999999999998</v>
      </c>
      <c r="J366" s="86">
        <f>'VO2 Raw '!J366*'VO2-mouse '!J$61/1000</f>
        <v>62.805800000000005</v>
      </c>
      <c r="K366" s="108">
        <f>'VO2 Raw '!K366*'VO2-mouse '!K$61/1000</f>
        <v>64.202299999999994</v>
      </c>
      <c r="L366" s="107">
        <f t="shared" ref="L366:P366" si="705">AVERAGE(C366:C368)</f>
        <v>67.316400000000002</v>
      </c>
      <c r="M366" s="160">
        <f t="shared" si="705"/>
        <v>75.080833333333331</v>
      </c>
      <c r="N366" s="160">
        <f t="shared" si="705"/>
        <v>74.177999999999997</v>
      </c>
      <c r="O366" s="160">
        <f t="shared" si="705"/>
        <v>89.856800000000007</v>
      </c>
      <c r="P366" s="160">
        <f t="shared" si="705"/>
        <v>68.171999999999997</v>
      </c>
      <c r="Q366" s="160">
        <f t="shared" ref="Q366" si="706">AVERAGE(H366:H368)</f>
        <v>63.643599999999992</v>
      </c>
      <c r="R366" s="160">
        <f t="shared" ref="R366" si="707">AVERAGE(I366:I368)</f>
        <v>79.073999999999998</v>
      </c>
      <c r="S366" s="160">
        <f t="shared" ref="S366" si="708">AVERAGE(J366:J368)</f>
        <v>66.846066666666673</v>
      </c>
      <c r="T366" s="160">
        <f t="shared" ref="T366" si="709">AVERAGE(K366:K368)</f>
        <v>67.492200000000011</v>
      </c>
      <c r="U366" s="232">
        <f t="shared" ref="U366" si="710">AVERAGE(L366:T366)</f>
        <v>72.40665555555556</v>
      </c>
    </row>
    <row r="367" spans="1:21">
      <c r="A367" s="233">
        <v>43727</v>
      </c>
      <c r="B367" s="240">
        <v>1.9461342592592601</v>
      </c>
      <c r="C367" s="304">
        <f>'VO2 Raw '!C367*'VO2-mouse '!C$61/1000</f>
        <v>60.785299999999999</v>
      </c>
      <c r="D367" s="305">
        <f>'VO2 Raw '!D367*'VO2-mouse '!D$61/1000</f>
        <v>84.759500000000003</v>
      </c>
      <c r="E367" s="305">
        <f>'VO2 Raw '!E367*'VO2-mouse '!E$61/1000</f>
        <v>96.686999999999998</v>
      </c>
      <c r="F367" s="305">
        <f>'VO2 Raw '!F367*'VO2-mouse '!F$61/1000</f>
        <v>103.3032</v>
      </c>
      <c r="G367" s="305">
        <f>'VO2 Raw '!G367*'VO2-mouse '!G$61/1000</f>
        <v>69.678699999999992</v>
      </c>
      <c r="H367" s="86">
        <f>'VO2 Raw '!H367*'VO2-mouse '!H$61/1000</f>
        <v>61.011399999999995</v>
      </c>
      <c r="I367" s="86">
        <f>'VO2 Raw '!I367*'VO2-mouse '!I$61/1000</f>
        <v>91.724000000000004</v>
      </c>
      <c r="J367" s="86">
        <f>'VO2 Raw '!J367*'VO2-mouse '!J$61/1000</f>
        <v>74.468800000000002</v>
      </c>
      <c r="K367" s="108">
        <f>'VO2 Raw '!K367*'VO2-mouse '!K$61/1000</f>
        <v>75.667699999999996</v>
      </c>
      <c r="L367" s="107"/>
      <c r="M367" s="160"/>
      <c r="N367" s="160"/>
      <c r="O367" s="160"/>
      <c r="P367" s="160"/>
      <c r="Q367" s="160"/>
      <c r="R367" s="160"/>
      <c r="S367" s="160"/>
      <c r="T367" s="160"/>
      <c r="U367" s="232">
        <f t="shared" ref="U367" si="711">STDEV(L366:T366)/SQRT(COUNT(L366:T366))</f>
        <v>2.7257926603621225</v>
      </c>
    </row>
    <row r="368" spans="1:21">
      <c r="A368" s="233">
        <v>43727</v>
      </c>
      <c r="B368" s="240">
        <v>1.96002314814815</v>
      </c>
      <c r="C368" s="304">
        <f>'VO2 Raw '!C368*'VO2-mouse '!C$61/1000</f>
        <v>79.240400000000008</v>
      </c>
      <c r="D368" s="305">
        <f>'VO2 Raw '!D368*'VO2-mouse '!D$61/1000</f>
        <v>75.243499999999997</v>
      </c>
      <c r="E368" s="305">
        <f>'VO2 Raw '!E368*'VO2-mouse '!E$61/1000</f>
        <v>67.284000000000006</v>
      </c>
      <c r="F368" s="305">
        <f>'VO2 Raw '!F368*'VO2-mouse '!F$61/1000</f>
        <v>74.395200000000003</v>
      </c>
      <c r="G368" s="305">
        <f>'VO2 Raw '!G368*'VO2-mouse '!G$61/1000</f>
        <v>60.959600000000002</v>
      </c>
      <c r="H368" s="86">
        <f>'VO2 Raw '!H368*'VO2-mouse '!H$61/1000</f>
        <v>56.838399999999993</v>
      </c>
      <c r="I368" s="86">
        <f>'VO2 Raw '!I368*'VO2-mouse '!I$61/1000</f>
        <v>84.731999999999999</v>
      </c>
      <c r="J368" s="86">
        <f>'VO2 Raw '!J368*'VO2-mouse '!J$61/1000</f>
        <v>63.263599999999997</v>
      </c>
      <c r="K368" s="108">
        <f>'VO2 Raw '!K368*'VO2-mouse '!K$61/1000</f>
        <v>62.6066</v>
      </c>
      <c r="L368" s="107"/>
      <c r="M368" s="160"/>
      <c r="N368" s="160"/>
      <c r="O368" s="160"/>
      <c r="P368" s="160"/>
      <c r="Q368" s="160"/>
      <c r="R368" s="160"/>
      <c r="S368" s="160"/>
      <c r="T368" s="160"/>
      <c r="U368" s="232"/>
    </row>
    <row r="369" spans="1:21">
      <c r="A369" s="233">
        <v>43727</v>
      </c>
      <c r="B369" s="240">
        <v>1.97391203703703</v>
      </c>
      <c r="C369" s="304">
        <f>'VO2 Raw '!C369*'VO2-mouse '!C$61/1000</f>
        <v>62.0319</v>
      </c>
      <c r="D369" s="305">
        <f>'VO2 Raw '!D369*'VO2-mouse '!D$61/1000</f>
        <v>56.7605</v>
      </c>
      <c r="E369" s="305">
        <f>'VO2 Raw '!E369*'VO2-mouse '!E$61/1000</f>
        <v>73.709999999999994</v>
      </c>
      <c r="F369" s="305">
        <f>'VO2 Raw '!F369*'VO2-mouse '!F$61/1000</f>
        <v>88.598399999999998</v>
      </c>
      <c r="G369" s="305">
        <f>'VO2 Raw '!G369*'VO2-mouse '!G$61/1000</f>
        <v>55.031599999999997</v>
      </c>
      <c r="H369" s="86">
        <f>'VO2 Raw '!H369*'VO2-mouse '!H$61/1000</f>
        <v>55.447399999999995</v>
      </c>
      <c r="I369" s="86">
        <f>'VO2 Raw '!I369*'VO2-mouse '!I$61/1000</f>
        <v>65.435000000000002</v>
      </c>
      <c r="J369" s="86">
        <f>'VO2 Raw '!J369*'VO2-mouse '!J$61/1000</f>
        <v>56.047800000000002</v>
      </c>
      <c r="K369" s="108">
        <f>'VO2 Raw '!K369*'VO2-mouse '!K$61/1000</f>
        <v>83.488599999999991</v>
      </c>
      <c r="L369" s="107">
        <f t="shared" ref="L369:P369" si="712">AVERAGE(C369:C371)</f>
        <v>73.766200000000012</v>
      </c>
      <c r="M369" s="160">
        <f t="shared" si="712"/>
        <v>56.018333333333338</v>
      </c>
      <c r="N369" s="160">
        <f t="shared" si="712"/>
        <v>82.053000000000011</v>
      </c>
      <c r="O369" s="160">
        <f t="shared" si="712"/>
        <v>85.738399999999999</v>
      </c>
      <c r="P369" s="160">
        <f t="shared" si="712"/>
        <v>76.751133333333328</v>
      </c>
      <c r="Q369" s="160">
        <f t="shared" ref="Q369" si="713">AVERAGE(H369:H371)</f>
        <v>73.5732</v>
      </c>
      <c r="R369" s="160">
        <f t="shared" ref="R369" si="714">AVERAGE(I369:I371)</f>
        <v>80.247</v>
      </c>
      <c r="S369" s="160">
        <f t="shared" ref="S369" si="715">AVERAGE(J369:J371)</f>
        <v>66.24293333333334</v>
      </c>
      <c r="T369" s="160">
        <f t="shared" ref="T369" si="716">AVERAGE(K369:K371)</f>
        <v>80.855366666666654</v>
      </c>
      <c r="U369" s="232">
        <f t="shared" ref="U369" si="717">AVERAGE(L369:T369)</f>
        <v>75.027285185185178</v>
      </c>
    </row>
    <row r="370" spans="1:21">
      <c r="A370" s="233">
        <v>43727</v>
      </c>
      <c r="B370" s="240">
        <v>1.9878009259259199</v>
      </c>
      <c r="C370" s="304">
        <f>'VO2 Raw '!C370*'VO2-mouse '!C$61/1000</f>
        <v>61.733800000000002</v>
      </c>
      <c r="D370" s="305">
        <f>'VO2 Raw '!D370*'VO2-mouse '!D$61/1000</f>
        <v>60.939</v>
      </c>
      <c r="E370" s="305">
        <f>'VO2 Raw '!E370*'VO2-mouse '!E$61/1000</f>
        <v>81.513000000000005</v>
      </c>
      <c r="F370" s="305">
        <f>'VO2 Raw '!F370*'VO2-mouse '!F$61/1000</f>
        <v>80.097599999999986</v>
      </c>
      <c r="G370" s="305">
        <f>'VO2 Raw '!G370*'VO2-mouse '!G$61/1000</f>
        <v>84.696300000000008</v>
      </c>
      <c r="H370" s="86">
        <f>'VO2 Raw '!H370*'VO2-mouse '!H$61/1000</f>
        <v>81.212999999999994</v>
      </c>
      <c r="I370" s="86">
        <f>'VO2 Raw '!I370*'VO2-mouse '!I$61/1000</f>
        <v>81.603999999999999</v>
      </c>
      <c r="J370" s="86">
        <f>'VO2 Raw '!J370*'VO2-mouse '!J$61/1000</f>
        <v>56.331200000000003</v>
      </c>
      <c r="K370" s="108">
        <f>'VO2 Raw '!K370*'VO2-mouse '!K$61/1000</f>
        <v>65.541899999999998</v>
      </c>
      <c r="L370" s="107"/>
      <c r="M370" s="160"/>
      <c r="N370" s="160"/>
      <c r="O370" s="160"/>
      <c r="P370" s="160"/>
      <c r="Q370" s="160"/>
      <c r="R370" s="160"/>
      <c r="S370" s="160"/>
      <c r="T370" s="160"/>
      <c r="U370" s="232">
        <f t="shared" ref="U370" si="718">STDEV(L369:T369)/SQRT(COUNT(L369:T369))</f>
        <v>3.0515980460816228</v>
      </c>
    </row>
    <row r="371" spans="1:21">
      <c r="A371" s="233">
        <v>43728</v>
      </c>
      <c r="B371" s="240">
        <v>2.001689814814815</v>
      </c>
      <c r="C371" s="304">
        <f>'VO2 Raw '!C371*'VO2-mouse '!C$61/1000</f>
        <v>97.532900000000012</v>
      </c>
      <c r="D371" s="305">
        <f>'VO2 Raw '!D371*'VO2-mouse '!D$61/1000</f>
        <v>50.355499999999999</v>
      </c>
      <c r="E371" s="305">
        <f>'VO2 Raw '!E371*'VO2-mouse '!E$61/1000</f>
        <v>90.936000000000007</v>
      </c>
      <c r="F371" s="305">
        <f>'VO2 Raw '!F371*'VO2-mouse '!F$61/1000</f>
        <v>88.519199999999998</v>
      </c>
      <c r="G371" s="305">
        <f>'VO2 Raw '!G371*'VO2-mouse '!G$61/1000</f>
        <v>90.525499999999994</v>
      </c>
      <c r="H371" s="86">
        <f>'VO2 Raw '!H371*'VO2-mouse '!H$61/1000</f>
        <v>84.059200000000004</v>
      </c>
      <c r="I371" s="86">
        <f>'VO2 Raw '!I371*'VO2-mouse '!I$61/1000</f>
        <v>93.701999999999998</v>
      </c>
      <c r="J371" s="86">
        <f>'VO2 Raw '!J371*'VO2-mouse '!J$61/1000</f>
        <v>86.349800000000002</v>
      </c>
      <c r="K371" s="108">
        <f>'VO2 Raw '!K371*'VO2-mouse '!K$61/1000</f>
        <v>93.535599999999988</v>
      </c>
      <c r="L371" s="107"/>
      <c r="M371" s="160"/>
      <c r="N371" s="160"/>
      <c r="O371" s="160"/>
      <c r="P371" s="160"/>
      <c r="Q371" s="160"/>
      <c r="R371" s="160"/>
      <c r="S371" s="160"/>
      <c r="T371" s="160"/>
      <c r="U371" s="232"/>
    </row>
    <row r="372" spans="1:21">
      <c r="A372" s="233">
        <v>43728</v>
      </c>
      <c r="B372" s="240">
        <v>2.0155787037036998</v>
      </c>
      <c r="C372" s="304">
        <f>'VO2 Raw '!C372*'VO2-mouse '!C$61/1000</f>
        <v>86.503200000000007</v>
      </c>
      <c r="D372" s="305">
        <f>'VO2 Raw '!D372*'VO2-mouse '!D$61/1000</f>
        <v>62.646999999999998</v>
      </c>
      <c r="E372" s="305">
        <f>'VO2 Raw '!E372*'VO2-mouse '!E$61/1000</f>
        <v>74.168999999999997</v>
      </c>
      <c r="F372" s="305">
        <f>'VO2 Raw '!F372*'VO2-mouse '!F$61/1000</f>
        <v>104.06879999999998</v>
      </c>
      <c r="G372" s="305">
        <f>'VO2 Raw '!G372*'VO2-mouse '!G$61/1000</f>
        <v>59.0824</v>
      </c>
      <c r="H372" s="86">
        <f>'VO2 Raw '!H372*'VO2-mouse '!H$61/1000</f>
        <v>86.520200000000003</v>
      </c>
      <c r="I372" s="86">
        <f>'VO2 Raw '!I372*'VO2-mouse '!I$61/1000</f>
        <v>72.289000000000001</v>
      </c>
      <c r="J372" s="86">
        <f>'VO2 Raw '!J372*'VO2-mouse '!J$61/1000</f>
        <v>67.44919999999999</v>
      </c>
      <c r="K372" s="108">
        <f>'VO2 Raw '!K372*'VO2-mouse '!K$61/1000</f>
        <v>74.111399999999989</v>
      </c>
      <c r="L372" s="107">
        <f t="shared" ref="L372:P372" si="719">AVERAGE(C372:C374)</f>
        <v>73.305500000000009</v>
      </c>
      <c r="M372" s="160">
        <f t="shared" si="719"/>
        <v>58.854833333333339</v>
      </c>
      <c r="N372" s="160">
        <f t="shared" si="719"/>
        <v>73.737000000000009</v>
      </c>
      <c r="O372" s="160">
        <f t="shared" si="719"/>
        <v>93.825599999999994</v>
      </c>
      <c r="P372" s="160">
        <f t="shared" si="719"/>
        <v>66.105433333333323</v>
      </c>
      <c r="Q372" s="160">
        <f t="shared" ref="Q372" si="720">AVERAGE(H372:H374)</f>
        <v>65.926266666666663</v>
      </c>
      <c r="R372" s="160">
        <f t="shared" ref="R372" si="721">AVERAGE(I372:I374)</f>
        <v>71.154333333333341</v>
      </c>
      <c r="S372" s="160">
        <f t="shared" ref="S372" si="722">AVERAGE(J372:J374)</f>
        <v>72.165266666666653</v>
      </c>
      <c r="T372" s="160">
        <f t="shared" ref="T372" si="723">AVERAGE(K372:K374)</f>
        <v>74.912533333333329</v>
      </c>
      <c r="U372" s="232">
        <f t="shared" ref="U372" si="724">AVERAGE(L372:T372)</f>
        <v>72.220751851851844</v>
      </c>
    </row>
    <row r="373" spans="1:21">
      <c r="A373" s="233">
        <v>43728</v>
      </c>
      <c r="B373" s="240">
        <v>2.02946759259259</v>
      </c>
      <c r="C373" s="304">
        <f>'VO2 Raw '!C373*'VO2-mouse '!C$61/1000</f>
        <v>70.107699999999994</v>
      </c>
      <c r="D373" s="305">
        <f>'VO2 Raw '!D373*'VO2-mouse '!D$61/1000</f>
        <v>63.317999999999998</v>
      </c>
      <c r="E373" s="305">
        <f>'VO2 Raw '!E373*'VO2-mouse '!E$61/1000</f>
        <v>79.623000000000005</v>
      </c>
      <c r="F373" s="305">
        <f>'VO2 Raw '!F373*'VO2-mouse '!F$61/1000</f>
        <v>95.092799999999983</v>
      </c>
      <c r="G373" s="305">
        <f>'VO2 Raw '!G373*'VO2-mouse '!G$61/1000</f>
        <v>81.411199999999994</v>
      </c>
      <c r="H373" s="86">
        <f>'VO2 Raw '!H373*'VO2-mouse '!H$61/1000</f>
        <v>58.528999999999989</v>
      </c>
      <c r="I373" s="86">
        <f>'VO2 Raw '!I373*'VO2-mouse '!I$61/1000</f>
        <v>64.515000000000001</v>
      </c>
      <c r="J373" s="86">
        <f>'VO2 Raw '!J373*'VO2-mouse '!J$61/1000</f>
        <v>72.811999999999998</v>
      </c>
      <c r="K373" s="108">
        <f>'VO2 Raw '!K373*'VO2-mouse '!K$61/1000</f>
        <v>87.566500000000005</v>
      </c>
      <c r="L373" s="107"/>
      <c r="M373" s="160"/>
      <c r="N373" s="160"/>
      <c r="O373" s="160"/>
      <c r="P373" s="160"/>
      <c r="Q373" s="160"/>
      <c r="R373" s="160"/>
      <c r="S373" s="160"/>
      <c r="T373" s="160"/>
      <c r="U373" s="232">
        <f t="shared" ref="U373" si="725">STDEV(L372:T372)/SQRT(COUNT(L372:T372))</f>
        <v>3.1935190605258104</v>
      </c>
    </row>
    <row r="374" spans="1:21">
      <c r="A374" s="233">
        <v>43728</v>
      </c>
      <c r="B374" s="240">
        <v>2.0433564814814802</v>
      </c>
      <c r="C374" s="304">
        <f>'VO2 Raw '!C374*'VO2-mouse '!C$61/1000</f>
        <v>63.305600000000005</v>
      </c>
      <c r="D374" s="305">
        <f>'VO2 Raw '!D374*'VO2-mouse '!D$61/1000</f>
        <v>50.599499999999999</v>
      </c>
      <c r="E374" s="305">
        <f>'VO2 Raw '!E374*'VO2-mouse '!E$61/1000</f>
        <v>67.418999999999997</v>
      </c>
      <c r="F374" s="305">
        <f>'VO2 Raw '!F374*'VO2-mouse '!F$61/1000</f>
        <v>82.31519999999999</v>
      </c>
      <c r="G374" s="305">
        <f>'VO2 Raw '!G374*'VO2-mouse '!G$61/1000</f>
        <v>57.822699999999998</v>
      </c>
      <c r="H374" s="86">
        <f>'VO2 Raw '!H374*'VO2-mouse '!H$61/1000</f>
        <v>52.729599999999998</v>
      </c>
      <c r="I374" s="86">
        <f>'VO2 Raw '!I374*'VO2-mouse '!I$61/1000</f>
        <v>76.659000000000006</v>
      </c>
      <c r="J374" s="86">
        <f>'VO2 Raw '!J374*'VO2-mouse '!J$61/1000</f>
        <v>76.2346</v>
      </c>
      <c r="K374" s="108">
        <f>'VO2 Raw '!K374*'VO2-mouse '!K$61/1000</f>
        <v>63.059699999999999</v>
      </c>
      <c r="L374" s="107"/>
      <c r="M374" s="160"/>
      <c r="N374" s="160"/>
      <c r="O374" s="160"/>
      <c r="P374" s="160"/>
      <c r="Q374" s="160"/>
      <c r="R374" s="160"/>
      <c r="S374" s="160"/>
      <c r="T374" s="160"/>
      <c r="U374" s="232"/>
    </row>
    <row r="375" spans="1:21">
      <c r="A375" s="233">
        <v>43728</v>
      </c>
      <c r="B375" s="240">
        <v>2.0572453703703699</v>
      </c>
      <c r="C375" s="304">
        <f>'VO2 Raw '!C375*'VO2-mouse '!C$61/1000</f>
        <v>90.432700000000011</v>
      </c>
      <c r="D375" s="305">
        <f>'VO2 Raw '!D375*'VO2-mouse '!D$61/1000</f>
        <v>56.058999999999997</v>
      </c>
      <c r="E375" s="305">
        <f>'VO2 Raw '!E375*'VO2-mouse '!E$61/1000</f>
        <v>59.076000000000001</v>
      </c>
      <c r="F375" s="305">
        <f>'VO2 Raw '!F375*'VO2-mouse '!F$61/1000</f>
        <v>76.797599999999989</v>
      </c>
      <c r="G375" s="305">
        <f>'VO2 Raw '!G375*'VO2-mouse '!G$61/1000</f>
        <v>87.759099999999989</v>
      </c>
      <c r="H375" s="86">
        <f>'VO2 Raw '!H375*'VO2-mouse '!H$61/1000</f>
        <v>58.293599999999998</v>
      </c>
      <c r="I375" s="86">
        <f>'VO2 Raw '!I375*'VO2-mouse '!I$61/1000</f>
        <v>93.311000000000007</v>
      </c>
      <c r="J375" s="86">
        <f>'VO2 Raw '!J375*'VO2-mouse '!J$61/1000</f>
        <v>57.988</v>
      </c>
      <c r="K375" s="108">
        <f>'VO2 Raw '!K375*'VO2-mouse '!K$61/1000</f>
        <v>62.803599999999996</v>
      </c>
      <c r="L375" s="107">
        <f t="shared" ref="L375:P375" si="726">AVERAGE(C375:C377)</f>
        <v>85.608900000000006</v>
      </c>
      <c r="M375" s="160">
        <f t="shared" si="726"/>
        <v>80.489500000000007</v>
      </c>
      <c r="N375" s="160">
        <f t="shared" si="726"/>
        <v>70.694999999999993</v>
      </c>
      <c r="O375" s="160">
        <f t="shared" si="726"/>
        <v>79.551999999999992</v>
      </c>
      <c r="P375" s="160">
        <f t="shared" si="726"/>
        <v>81.230066666666659</v>
      </c>
      <c r="Q375" s="160">
        <f t="shared" ref="Q375" si="727">AVERAGE(H375:H377)</f>
        <v>66.989133333333328</v>
      </c>
      <c r="R375" s="160">
        <f t="shared" ref="R375" si="728">AVERAGE(I375:I377)</f>
        <v>82.485666666666674</v>
      </c>
      <c r="S375" s="160">
        <f t="shared" ref="S375" si="729">AVERAGE(J375:J377)</f>
        <v>58.896333333333331</v>
      </c>
      <c r="T375" s="160">
        <f t="shared" ref="T375" si="730">AVERAGE(K375:K377)</f>
        <v>67.321466666666666</v>
      </c>
      <c r="U375" s="232">
        <f t="shared" ref="U375" si="731">AVERAGE(L375:T375)</f>
        <v>74.807562962962962</v>
      </c>
    </row>
    <row r="376" spans="1:21">
      <c r="A376" s="233">
        <v>43728</v>
      </c>
      <c r="B376" s="240">
        <v>2.0711342592592601</v>
      </c>
      <c r="C376" s="304">
        <f>'VO2 Raw '!C376*'VO2-mouse '!C$61/1000</f>
        <v>90.676600000000008</v>
      </c>
      <c r="D376" s="305">
        <f>'VO2 Raw '!D376*'VO2-mouse '!D$61/1000</f>
        <v>99.918000000000006</v>
      </c>
      <c r="E376" s="305">
        <f>'VO2 Raw '!E376*'VO2-mouse '!E$61/1000</f>
        <v>68.498999999999995</v>
      </c>
      <c r="F376" s="305">
        <f>'VO2 Raw '!F376*'VO2-mouse '!F$61/1000</f>
        <v>91.475999999999999</v>
      </c>
      <c r="G376" s="305">
        <f>'VO2 Raw '!G376*'VO2-mouse '!G$61/1000</f>
        <v>83.807099999999991</v>
      </c>
      <c r="H376" s="86">
        <f>'VO2 Raw '!H376*'VO2-mouse '!H$61/1000</f>
        <v>60.583399999999997</v>
      </c>
      <c r="I376" s="86">
        <f>'VO2 Raw '!I376*'VO2-mouse '!I$61/1000</f>
        <v>82.409000000000006</v>
      </c>
      <c r="J376" s="86">
        <f>'VO2 Raw '!J376*'VO2-mouse '!J$61/1000</f>
        <v>58.489400000000003</v>
      </c>
      <c r="K376" s="108">
        <f>'VO2 Raw '!K376*'VO2-mouse '!K$61/1000</f>
        <v>82.602099999999993</v>
      </c>
      <c r="L376" s="107"/>
      <c r="M376" s="160"/>
      <c r="N376" s="160"/>
      <c r="O376" s="160"/>
      <c r="P376" s="160"/>
      <c r="Q376" s="160"/>
      <c r="R376" s="160"/>
      <c r="S376" s="160"/>
      <c r="T376" s="160"/>
      <c r="U376" s="232">
        <f t="shared" ref="U376" si="732">STDEV(L375:T375)/SQRT(COUNT(L375:T375))</f>
        <v>3.0251599715962456</v>
      </c>
    </row>
    <row r="377" spans="1:21">
      <c r="A377" s="233">
        <v>43728</v>
      </c>
      <c r="B377" s="240">
        <v>2.0850231481481498</v>
      </c>
      <c r="C377" s="304">
        <f>'VO2 Raw '!C377*'VO2-mouse '!C$61/1000</f>
        <v>75.717400000000012</v>
      </c>
      <c r="D377" s="305">
        <f>'VO2 Raw '!D377*'VO2-mouse '!D$61/1000</f>
        <v>85.491500000000002</v>
      </c>
      <c r="E377" s="305">
        <f>'VO2 Raw '!E377*'VO2-mouse '!E$61/1000</f>
        <v>84.51</v>
      </c>
      <c r="F377" s="305">
        <f>'VO2 Raw '!F377*'VO2-mouse '!F$61/1000</f>
        <v>70.38239999999999</v>
      </c>
      <c r="G377" s="305">
        <f>'VO2 Raw '!G377*'VO2-mouse '!G$61/1000</f>
        <v>72.123999999999995</v>
      </c>
      <c r="H377" s="86">
        <f>'VO2 Raw '!H377*'VO2-mouse '!H$61/1000</f>
        <v>82.090399999999988</v>
      </c>
      <c r="I377" s="86">
        <f>'VO2 Raw '!I377*'VO2-mouse '!I$61/1000</f>
        <v>71.736999999999995</v>
      </c>
      <c r="J377" s="86">
        <f>'VO2 Raw '!J377*'VO2-mouse '!J$61/1000</f>
        <v>60.211599999999997</v>
      </c>
      <c r="K377" s="108">
        <f>'VO2 Raw '!K377*'VO2-mouse '!K$61/1000</f>
        <v>56.558699999999995</v>
      </c>
      <c r="L377" s="107"/>
      <c r="M377" s="160"/>
      <c r="N377" s="160"/>
      <c r="O377" s="160"/>
      <c r="P377" s="160"/>
      <c r="Q377" s="160"/>
      <c r="R377" s="160"/>
      <c r="S377" s="160"/>
      <c r="T377" s="160"/>
      <c r="U377" s="232"/>
    </row>
    <row r="378" spans="1:21">
      <c r="A378" s="233">
        <v>43728</v>
      </c>
      <c r="B378" s="240">
        <v>2.0989120370370302</v>
      </c>
      <c r="C378" s="304">
        <f>'VO2 Raw '!C378*'VO2-mouse '!C$61/1000</f>
        <v>78.996499999999997</v>
      </c>
      <c r="D378" s="305">
        <f>'VO2 Raw '!D378*'VO2-mouse '!D$61/1000</f>
        <v>55.479500000000002</v>
      </c>
      <c r="E378" s="305">
        <f>'VO2 Raw '!E378*'VO2-mouse '!E$61/1000</f>
        <v>69.741</v>
      </c>
      <c r="F378" s="305">
        <f>'VO2 Raw '!F378*'VO2-mouse '!F$61/1000</f>
        <v>90.921599999999998</v>
      </c>
      <c r="G378" s="305">
        <f>'VO2 Raw '!G378*'VO2-mouse '!G$61/1000</f>
        <v>64.7881</v>
      </c>
      <c r="H378" s="86">
        <f>'VO2 Raw '!H378*'VO2-mouse '!H$61/1000</f>
        <v>73.230799999999988</v>
      </c>
      <c r="I378" s="86">
        <f>'VO2 Raw '!I378*'VO2-mouse '!I$61/1000</f>
        <v>75.623999999999995</v>
      </c>
      <c r="J378" s="86">
        <f>'VO2 Raw '!J378*'VO2-mouse '!J$61/1000</f>
        <v>77.433600000000013</v>
      </c>
      <c r="K378" s="108">
        <f>'VO2 Raw '!K378*'VO2-mouse '!K$61/1000</f>
        <v>81.577699999999993</v>
      </c>
      <c r="L378" s="107">
        <f t="shared" ref="L378:P378" si="733">AVERAGE(C378:C380)</f>
        <v>79.231366666666659</v>
      </c>
      <c r="M378" s="160">
        <f t="shared" si="733"/>
        <v>49.125333333333337</v>
      </c>
      <c r="N378" s="160">
        <f t="shared" si="733"/>
        <v>69.147000000000006</v>
      </c>
      <c r="O378" s="160">
        <f t="shared" si="733"/>
        <v>91.291200000000003</v>
      </c>
      <c r="P378" s="160">
        <f t="shared" si="733"/>
        <v>60.547933333333333</v>
      </c>
      <c r="Q378" s="160">
        <f t="shared" ref="Q378" si="734">AVERAGE(H378:H380)</f>
        <v>65.070266666666669</v>
      </c>
      <c r="R378" s="160">
        <f t="shared" ref="R378" si="735">AVERAGE(I378:I380)</f>
        <v>70.885999999999996</v>
      </c>
      <c r="S378" s="160">
        <f t="shared" ref="S378" si="736">AVERAGE(J378:J380)</f>
        <v>74.46153333333335</v>
      </c>
      <c r="T378" s="160">
        <f t="shared" ref="T378" si="737">AVERAGE(K378:K380)</f>
        <v>73.756799999999998</v>
      </c>
      <c r="U378" s="232">
        <f t="shared" ref="U378" si="738">AVERAGE(L378:T378)</f>
        <v>70.390825925925924</v>
      </c>
    </row>
    <row r="379" spans="1:21">
      <c r="A379" s="233">
        <v>43728</v>
      </c>
      <c r="B379" s="240">
        <v>2.1128009259259199</v>
      </c>
      <c r="C379" s="304">
        <f>'VO2 Raw '!C379*'VO2-mouse '!C$61/1000</f>
        <v>69.132100000000008</v>
      </c>
      <c r="D379" s="305">
        <f>'VO2 Raw '!D379*'VO2-mouse '!D$61/1000</f>
        <v>47.305500000000002</v>
      </c>
      <c r="E379" s="305">
        <f>'VO2 Raw '!E379*'VO2-mouse '!E$61/1000</f>
        <v>83.997</v>
      </c>
      <c r="F379" s="305">
        <f>'VO2 Raw '!F379*'VO2-mouse '!F$61/1000</f>
        <v>82.5</v>
      </c>
      <c r="G379" s="305">
        <f>'VO2 Raw '!G379*'VO2-mouse '!G$61/1000</f>
        <v>58.563699999999997</v>
      </c>
      <c r="H379" s="86">
        <f>'VO2 Raw '!H379*'VO2-mouse '!H$61/1000</f>
        <v>69.335999999999999</v>
      </c>
      <c r="I379" s="86">
        <f>'VO2 Raw '!I379*'VO2-mouse '!I$61/1000</f>
        <v>59.593000000000004</v>
      </c>
      <c r="J379" s="86">
        <f>'VO2 Raw '!J379*'VO2-mouse '!J$61/1000</f>
        <v>73.967400000000012</v>
      </c>
      <c r="K379" s="108">
        <f>'VO2 Raw '!K379*'VO2-mouse '!K$61/1000</f>
        <v>82.523300000000006</v>
      </c>
      <c r="L379" s="107"/>
      <c r="M379" s="160"/>
      <c r="N379" s="160"/>
      <c r="O379" s="160"/>
      <c r="P379" s="160"/>
      <c r="Q379" s="160"/>
      <c r="R379" s="160"/>
      <c r="S379" s="160"/>
      <c r="T379" s="160"/>
      <c r="U379" s="232">
        <f t="shared" ref="U379" si="739">STDEV(L378:T378)/SQRT(COUNT(L378:T378))</f>
        <v>3.9477236728778995</v>
      </c>
    </row>
    <row r="380" spans="1:21">
      <c r="A380" s="233">
        <v>43728</v>
      </c>
      <c r="B380" s="240">
        <v>2.1266898148148101</v>
      </c>
      <c r="C380" s="304">
        <f>'VO2 Raw '!C380*'VO2-mouse '!C$61/1000</f>
        <v>89.5655</v>
      </c>
      <c r="D380" s="305">
        <f>'VO2 Raw '!D380*'VO2-mouse '!D$61/1000</f>
        <v>44.591000000000001</v>
      </c>
      <c r="E380" s="305">
        <f>'VO2 Raw '!E380*'VO2-mouse '!E$61/1000</f>
        <v>53.703000000000003</v>
      </c>
      <c r="F380" s="305">
        <f>'VO2 Raw '!F380*'VO2-mouse '!F$61/1000</f>
        <v>100.452</v>
      </c>
      <c r="G380" s="305">
        <f>'VO2 Raw '!G380*'VO2-mouse '!G$61/1000</f>
        <v>58.292000000000002</v>
      </c>
      <c r="H380" s="86">
        <f>'VO2 Raw '!H380*'VO2-mouse '!H$61/1000</f>
        <v>52.643999999999998</v>
      </c>
      <c r="I380" s="86">
        <f>'VO2 Raw '!I380*'VO2-mouse '!I$61/1000</f>
        <v>77.441000000000003</v>
      </c>
      <c r="J380" s="86">
        <f>'VO2 Raw '!J380*'VO2-mouse '!J$61/1000</f>
        <v>71.98360000000001</v>
      </c>
      <c r="K380" s="108">
        <f>'VO2 Raw '!K380*'VO2-mouse '!K$61/1000</f>
        <v>57.169400000000003</v>
      </c>
      <c r="L380" s="107"/>
      <c r="M380" s="160"/>
      <c r="N380" s="160"/>
      <c r="O380" s="160"/>
      <c r="P380" s="160"/>
      <c r="Q380" s="160"/>
      <c r="R380" s="160"/>
      <c r="S380" s="160"/>
      <c r="T380" s="160"/>
      <c r="U380" s="232"/>
    </row>
    <row r="381" spans="1:21">
      <c r="A381" s="233">
        <v>43728</v>
      </c>
      <c r="B381" s="240">
        <v>2.1405787037036998</v>
      </c>
      <c r="C381" s="304">
        <f>'VO2 Raw '!C381*'VO2-mouse '!C$61/1000</f>
        <v>72.465400000000002</v>
      </c>
      <c r="D381" s="305">
        <f>'VO2 Raw '!D381*'VO2-mouse '!D$61/1000</f>
        <v>48.311999999999998</v>
      </c>
      <c r="E381" s="305">
        <f>'VO2 Raw '!E381*'VO2-mouse '!E$61/1000</f>
        <v>78.974999999999994</v>
      </c>
      <c r="F381" s="305">
        <f>'VO2 Raw '!F381*'VO2-mouse '!F$61/1000</f>
        <v>94.670400000000001</v>
      </c>
      <c r="G381" s="305">
        <f>'VO2 Raw '!G381*'VO2-mouse '!G$61/1000</f>
        <v>62.738</v>
      </c>
      <c r="H381" s="86">
        <f>'VO2 Raw '!H381*'VO2-mouse '!H$61/1000</f>
        <v>59.919999999999995</v>
      </c>
      <c r="I381" s="86">
        <f>'VO2 Raw '!I381*'VO2-mouse '!I$61/1000</f>
        <v>80.177999999999997</v>
      </c>
      <c r="J381" s="86">
        <f>'VO2 Raw '!J381*'VO2-mouse '!J$61/1000</f>
        <v>73.596800000000002</v>
      </c>
      <c r="K381" s="108">
        <f>'VO2 Raw '!K381*'VO2-mouse '!K$61/1000</f>
        <v>61.897399999999998</v>
      </c>
      <c r="L381" s="107">
        <f t="shared" ref="L381:P381" si="740">AVERAGE(C381:C383)</f>
        <v>76.21423333333334</v>
      </c>
      <c r="M381" s="160">
        <f t="shared" si="740"/>
        <v>56.68933333333333</v>
      </c>
      <c r="N381" s="160">
        <f t="shared" si="740"/>
        <v>84.932999999999993</v>
      </c>
      <c r="O381" s="160">
        <f t="shared" si="740"/>
        <v>84.189599999999999</v>
      </c>
      <c r="P381" s="160">
        <f t="shared" si="740"/>
        <v>69.752799999999993</v>
      </c>
      <c r="Q381" s="160">
        <f t="shared" ref="Q381" si="741">AVERAGE(H381:H383)</f>
        <v>74.272266666666653</v>
      </c>
      <c r="R381" s="160">
        <f t="shared" ref="R381" si="742">AVERAGE(I381:I383)</f>
        <v>82.493333333333339</v>
      </c>
      <c r="S381" s="160">
        <f t="shared" ref="S381" si="743">AVERAGE(J381:J383)</f>
        <v>62.725866666666661</v>
      </c>
      <c r="T381" s="160">
        <f t="shared" ref="T381" si="744">AVERAGE(K381:K383)</f>
        <v>65.377733333333325</v>
      </c>
      <c r="U381" s="232">
        <f t="shared" ref="U381" si="745">AVERAGE(L381:T381)</f>
        <v>72.960907407407419</v>
      </c>
    </row>
    <row r="382" spans="1:21">
      <c r="A382" s="233">
        <v>43728</v>
      </c>
      <c r="B382" s="240">
        <v>2.15446759259259</v>
      </c>
      <c r="C382" s="304">
        <f>'VO2 Raw '!C382*'VO2-mouse '!C$61/1000</f>
        <v>85.392099999999999</v>
      </c>
      <c r="D382" s="305">
        <f>'VO2 Raw '!D382*'VO2-mouse '!D$61/1000</f>
        <v>70.942999999999998</v>
      </c>
      <c r="E382" s="305">
        <f>'VO2 Raw '!E382*'VO2-mouse '!E$61/1000</f>
        <v>85.239000000000004</v>
      </c>
      <c r="F382" s="305">
        <f>'VO2 Raw '!F382*'VO2-mouse '!F$61/1000</f>
        <v>81.391199999999998</v>
      </c>
      <c r="G382" s="305">
        <f>'VO2 Raw '!G382*'VO2-mouse '!G$61/1000</f>
        <v>64.170599999999993</v>
      </c>
      <c r="H382" s="86">
        <f>'VO2 Raw '!H382*'VO2-mouse '!H$61/1000</f>
        <v>81.170199999999994</v>
      </c>
      <c r="I382" s="86">
        <f>'VO2 Raw '!I382*'VO2-mouse '!I$61/1000</f>
        <v>93.242000000000004</v>
      </c>
      <c r="J382" s="86">
        <f>'VO2 Raw '!J382*'VO2-mouse '!J$61/1000</f>
        <v>57.421200000000006</v>
      </c>
      <c r="K382" s="108">
        <f>'VO2 Raw '!K382*'VO2-mouse '!K$61/1000</f>
        <v>75.805599999999998</v>
      </c>
      <c r="L382" s="107"/>
      <c r="M382" s="160"/>
      <c r="N382" s="160"/>
      <c r="O382" s="160"/>
      <c r="P382" s="160"/>
      <c r="Q382" s="160"/>
      <c r="R382" s="160"/>
      <c r="S382" s="160"/>
      <c r="T382" s="160"/>
      <c r="U382" s="232">
        <f t="shared" ref="U382" si="746">STDEV(L381:T381)/SQRT(COUNT(L381:T381))</f>
        <v>3.3538993456473434</v>
      </c>
    </row>
    <row r="383" spans="1:21">
      <c r="A383" s="233">
        <v>43728</v>
      </c>
      <c r="B383" s="240">
        <v>2.1683564814814802</v>
      </c>
      <c r="C383" s="304">
        <f>'VO2 Raw '!C383*'VO2-mouse '!C$61/1000</f>
        <v>70.785200000000003</v>
      </c>
      <c r="D383" s="305">
        <f>'VO2 Raw '!D383*'VO2-mouse '!D$61/1000</f>
        <v>50.813000000000002</v>
      </c>
      <c r="E383" s="305">
        <f>'VO2 Raw '!E383*'VO2-mouse '!E$61/1000</f>
        <v>90.584999999999994</v>
      </c>
      <c r="F383" s="305">
        <f>'VO2 Raw '!F383*'VO2-mouse '!F$61/1000</f>
        <v>76.507199999999997</v>
      </c>
      <c r="G383" s="305">
        <f>'VO2 Raw '!G383*'VO2-mouse '!G$61/1000</f>
        <v>82.349800000000002</v>
      </c>
      <c r="H383" s="86">
        <f>'VO2 Raw '!H383*'VO2-mouse '!H$61/1000</f>
        <v>81.726599999999991</v>
      </c>
      <c r="I383" s="86">
        <f>'VO2 Raw '!I383*'VO2-mouse '!I$61/1000</f>
        <v>74.06</v>
      </c>
      <c r="J383" s="86">
        <f>'VO2 Raw '!J383*'VO2-mouse '!J$61/1000</f>
        <v>57.159599999999998</v>
      </c>
      <c r="K383" s="108">
        <f>'VO2 Raw '!K383*'VO2-mouse '!K$61/1000</f>
        <v>58.430199999999999</v>
      </c>
      <c r="L383" s="107"/>
      <c r="M383" s="160"/>
      <c r="N383" s="160"/>
      <c r="O383" s="160"/>
      <c r="P383" s="160"/>
      <c r="Q383" s="160"/>
      <c r="R383" s="160"/>
      <c r="S383" s="160"/>
      <c r="T383" s="160"/>
      <c r="U383" s="232"/>
    </row>
    <row r="384" spans="1:21">
      <c r="A384" s="233">
        <v>43728</v>
      </c>
      <c r="B384" s="240">
        <v>2.1822453703703699</v>
      </c>
      <c r="C384" s="304">
        <f>'VO2 Raw '!C384*'VO2-mouse '!C$61/1000</f>
        <v>95.906900000000007</v>
      </c>
      <c r="D384" s="305">
        <f>'VO2 Raw '!D384*'VO2-mouse '!D$61/1000</f>
        <v>90.218999999999994</v>
      </c>
      <c r="E384" s="305">
        <f>'VO2 Raw '!E384*'VO2-mouse '!E$61/1000</f>
        <v>74.061000000000007</v>
      </c>
      <c r="F384" s="305">
        <f>'VO2 Raw '!F384*'VO2-mouse '!F$61/1000</f>
        <v>83.371200000000002</v>
      </c>
      <c r="G384" s="305">
        <f>'VO2 Raw '!G384*'VO2-mouse '!G$61/1000</f>
        <v>70.83959999999999</v>
      </c>
      <c r="H384" s="86">
        <f>'VO2 Raw '!H384*'VO2-mouse '!H$61/1000</f>
        <v>74.407799999999995</v>
      </c>
      <c r="I384" s="86">
        <f>'VO2 Raw '!I384*'VO2-mouse '!I$61/1000</f>
        <v>60.857999999999997</v>
      </c>
      <c r="J384" s="86">
        <f>'VO2 Raw '!J384*'VO2-mouse '!J$61/1000</f>
        <v>76.409000000000006</v>
      </c>
      <c r="K384" s="108">
        <f>'VO2 Raw '!K384*'VO2-mouse '!K$61/1000</f>
        <v>60.695699999999995</v>
      </c>
      <c r="L384" s="107">
        <f t="shared" ref="L384:P384" si="747">AVERAGE(C384:C386)</f>
        <v>81.959433333333337</v>
      </c>
      <c r="M384" s="160">
        <f t="shared" si="747"/>
        <v>78.893333333333331</v>
      </c>
      <c r="N384" s="160">
        <f t="shared" si="747"/>
        <v>71.576999999999998</v>
      </c>
      <c r="O384" s="160">
        <f t="shared" si="747"/>
        <v>76.7624</v>
      </c>
      <c r="P384" s="160">
        <f t="shared" si="747"/>
        <v>62.219299999999997</v>
      </c>
      <c r="Q384" s="160">
        <f t="shared" ref="Q384" si="748">AVERAGE(H384:H386)</f>
        <v>65.241466666666653</v>
      </c>
      <c r="R384" s="160">
        <f t="shared" ref="R384" si="749">AVERAGE(I384:I386)</f>
        <v>56.741000000000007</v>
      </c>
      <c r="S384" s="160">
        <f t="shared" ref="S384" si="750">AVERAGE(J384:J386)</f>
        <v>72.615799999999993</v>
      </c>
      <c r="T384" s="160">
        <f t="shared" ref="T384" si="751">AVERAGE(K384:K386)</f>
        <v>69.567266666666669</v>
      </c>
      <c r="U384" s="232">
        <f t="shared" ref="U384" si="752">AVERAGE(L384:T384)</f>
        <v>70.61966666666666</v>
      </c>
    </row>
    <row r="385" spans="1:21">
      <c r="A385" s="233">
        <v>43728</v>
      </c>
      <c r="B385" s="240">
        <v>2.1961342592592601</v>
      </c>
      <c r="C385" s="304">
        <f>'VO2 Raw '!C385*'VO2-mouse '!C$61/1000</f>
        <v>68.454599999999999</v>
      </c>
      <c r="D385" s="305">
        <f>'VO2 Raw '!D385*'VO2-mouse '!D$61/1000</f>
        <v>73.169499999999999</v>
      </c>
      <c r="E385" s="305">
        <f>'VO2 Raw '!E385*'VO2-mouse '!E$61/1000</f>
        <v>70.929000000000002</v>
      </c>
      <c r="F385" s="305">
        <f>'VO2 Raw '!F385*'VO2-mouse '!F$61/1000</f>
        <v>75.5304</v>
      </c>
      <c r="G385" s="305">
        <f>'VO2 Raw '!G385*'VO2-mouse '!G$61/1000</f>
        <v>56.340699999999998</v>
      </c>
      <c r="H385" s="86">
        <f>'VO2 Raw '!H385*'VO2-mouse '!H$61/1000</f>
        <v>62.102799999999995</v>
      </c>
      <c r="I385" s="86">
        <f>'VO2 Raw '!I385*'VO2-mouse '!I$61/1000</f>
        <v>56.81</v>
      </c>
      <c r="J385" s="86">
        <f>'VO2 Raw '!J385*'VO2-mouse '!J$61/1000</f>
        <v>74.185400000000016</v>
      </c>
      <c r="K385" s="108">
        <f>'VO2 Raw '!K385*'VO2-mouse '!K$61/1000</f>
        <v>87.822599999999994</v>
      </c>
      <c r="L385" s="107"/>
      <c r="M385" s="160"/>
      <c r="N385" s="160"/>
      <c r="O385" s="160"/>
      <c r="P385" s="160"/>
      <c r="Q385" s="160"/>
      <c r="R385" s="160"/>
      <c r="S385" s="160"/>
      <c r="T385" s="160"/>
      <c r="U385" s="232">
        <f t="shared" ref="U385" si="753">STDEV(L384:T384)/SQRT(COUNT(L384:T384))</f>
        <v>2.7205345827419603</v>
      </c>
    </row>
    <row r="386" spans="1:21">
      <c r="A386" s="233">
        <v>43728</v>
      </c>
      <c r="B386" s="240">
        <v>2.21002314814814</v>
      </c>
      <c r="C386" s="304">
        <f>'VO2 Raw '!C386*'VO2-mouse '!C$61/1000</f>
        <v>81.516800000000003</v>
      </c>
      <c r="D386" s="305">
        <f>'VO2 Raw '!D386*'VO2-mouse '!D$61/1000</f>
        <v>73.291499999999999</v>
      </c>
      <c r="E386" s="305">
        <f>'VO2 Raw '!E386*'VO2-mouse '!E$61/1000</f>
        <v>69.741</v>
      </c>
      <c r="F386" s="305">
        <f>'VO2 Raw '!F386*'VO2-mouse '!F$61/1000</f>
        <v>71.385599999999997</v>
      </c>
      <c r="G386" s="305">
        <f>'VO2 Raw '!G386*'VO2-mouse '!G$61/1000</f>
        <v>59.477599999999995</v>
      </c>
      <c r="H386" s="86">
        <f>'VO2 Raw '!H386*'VO2-mouse '!H$61/1000</f>
        <v>59.213799999999999</v>
      </c>
      <c r="I386" s="86">
        <f>'VO2 Raw '!I386*'VO2-mouse '!I$61/1000</f>
        <v>52.555</v>
      </c>
      <c r="J386" s="86">
        <f>'VO2 Raw '!J386*'VO2-mouse '!J$61/1000</f>
        <v>67.253</v>
      </c>
      <c r="K386" s="108">
        <f>'VO2 Raw '!K386*'VO2-mouse '!K$61/1000</f>
        <v>60.183500000000002</v>
      </c>
      <c r="L386" s="107"/>
      <c r="M386" s="160"/>
      <c r="N386" s="160"/>
      <c r="O386" s="160"/>
      <c r="P386" s="160"/>
      <c r="Q386" s="160"/>
      <c r="R386" s="160"/>
      <c r="S386" s="160"/>
      <c r="T386" s="160"/>
      <c r="U386" s="232"/>
    </row>
    <row r="387" spans="1:21">
      <c r="A387" s="233">
        <v>43728</v>
      </c>
      <c r="B387" s="240">
        <v>2.2239120370370302</v>
      </c>
      <c r="C387" s="304">
        <f>'VO2 Raw '!C387*'VO2-mouse '!C$61/1000</f>
        <v>89.159000000000006</v>
      </c>
      <c r="D387" s="305">
        <f>'VO2 Raw '!D387*'VO2-mouse '!D$61/1000</f>
        <v>86.589500000000001</v>
      </c>
      <c r="E387" s="305">
        <f>'VO2 Raw '!E387*'VO2-mouse '!E$61/1000</f>
        <v>51.219000000000001</v>
      </c>
      <c r="F387" s="305">
        <f>'VO2 Raw '!F387*'VO2-mouse '!F$61/1000</f>
        <v>104.57039999999999</v>
      </c>
      <c r="G387" s="305">
        <f>'VO2 Raw '!G387*'VO2-mouse '!G$61/1000</f>
        <v>92.081599999999995</v>
      </c>
      <c r="H387" s="86">
        <f>'VO2 Raw '!H387*'VO2-mouse '!H$61/1000</f>
        <v>52.601199999999999</v>
      </c>
      <c r="I387" s="86">
        <f>'VO2 Raw '!I387*'VO2-mouse '!I$61/1000</f>
        <v>77.394999999999996</v>
      </c>
      <c r="J387" s="86">
        <f>'VO2 Raw '!J387*'VO2-mouse '!J$61/1000</f>
        <v>79.112200000000001</v>
      </c>
      <c r="K387" s="108">
        <f>'VO2 Raw '!K387*'VO2-mouse '!K$61/1000</f>
        <v>55.593400000000003</v>
      </c>
      <c r="L387" s="107">
        <f t="shared" ref="L387:P387" si="754">AVERAGE(C387:C389)</f>
        <v>67.605466666666672</v>
      </c>
      <c r="M387" s="160">
        <f t="shared" si="754"/>
        <v>79.533833333333334</v>
      </c>
      <c r="N387" s="160">
        <f t="shared" si="754"/>
        <v>71.594999999999999</v>
      </c>
      <c r="O387" s="160">
        <f t="shared" si="754"/>
        <v>87.023199999999989</v>
      </c>
      <c r="P387" s="160">
        <f t="shared" si="754"/>
        <v>83.008466666666664</v>
      </c>
      <c r="Q387" s="160">
        <f t="shared" ref="Q387" si="755">AVERAGE(H387:H389)</f>
        <v>71.511666666666656</v>
      </c>
      <c r="R387" s="160">
        <f t="shared" ref="R387" si="756">AVERAGE(I387:I389)</f>
        <v>64.315666666666672</v>
      </c>
      <c r="S387" s="160">
        <f t="shared" ref="S387" si="757">AVERAGE(J387:J389)</f>
        <v>64.825933333333339</v>
      </c>
      <c r="T387" s="160">
        <f t="shared" ref="T387" si="758">AVERAGE(K387:K389)</f>
        <v>61.976200000000006</v>
      </c>
      <c r="U387" s="232">
        <f t="shared" ref="U387" si="759">AVERAGE(L387:T387)</f>
        <v>72.377270370370368</v>
      </c>
    </row>
    <row r="388" spans="1:21">
      <c r="A388" s="233">
        <v>43728</v>
      </c>
      <c r="B388" s="240">
        <v>2.2378009259259199</v>
      </c>
      <c r="C388" s="304">
        <f>'VO2 Raw '!C388*'VO2-mouse '!C$61/1000</f>
        <v>57.316499999999998</v>
      </c>
      <c r="D388" s="305">
        <f>'VO2 Raw '!D388*'VO2-mouse '!D$61/1000</f>
        <v>91.591499999999996</v>
      </c>
      <c r="E388" s="305">
        <f>'VO2 Raw '!E388*'VO2-mouse '!E$61/1000</f>
        <v>80.757000000000005</v>
      </c>
      <c r="F388" s="305">
        <f>'VO2 Raw '!F388*'VO2-mouse '!F$61/1000</f>
        <v>82.922399999999996</v>
      </c>
      <c r="G388" s="305">
        <f>'VO2 Raw '!G388*'VO2-mouse '!G$61/1000</f>
        <v>93.909399999999991</v>
      </c>
      <c r="H388" s="86">
        <f>'VO2 Raw '!H388*'VO2-mouse '!H$61/1000</f>
        <v>76.440799999999982</v>
      </c>
      <c r="I388" s="86">
        <f>'VO2 Raw '!I388*'VO2-mouse '!I$61/1000</f>
        <v>59.984000000000002</v>
      </c>
      <c r="J388" s="86">
        <f>'VO2 Raw '!J388*'VO2-mouse '!J$61/1000</f>
        <v>58.184200000000004</v>
      </c>
      <c r="K388" s="108">
        <f>'VO2 Raw '!K388*'VO2-mouse '!K$61/1000</f>
        <v>56.243499999999997</v>
      </c>
      <c r="L388" s="107"/>
      <c r="M388" s="160"/>
      <c r="N388" s="160"/>
      <c r="O388" s="160"/>
      <c r="P388" s="160"/>
      <c r="Q388" s="160"/>
      <c r="R388" s="160"/>
      <c r="S388" s="160"/>
      <c r="T388" s="160"/>
      <c r="U388" s="232">
        <f t="shared" ref="U388" si="760">STDEV(L387:T387)/SQRT(COUNT(L387:T387))</f>
        <v>2.9652330813204149</v>
      </c>
    </row>
    <row r="389" spans="1:21">
      <c r="A389" s="223">
        <v>43728</v>
      </c>
      <c r="B389" s="235">
        <v>2.2516898148148101</v>
      </c>
      <c r="C389" s="304">
        <f>'VO2 Raw '!C389*'VO2-mouse '!C$61/1000</f>
        <v>56.340900000000005</v>
      </c>
      <c r="D389" s="305">
        <f>'VO2 Raw '!D389*'VO2-mouse '!D$61/1000</f>
        <v>60.420499999999997</v>
      </c>
      <c r="E389" s="305">
        <f>'VO2 Raw '!E389*'VO2-mouse '!E$61/1000</f>
        <v>82.808999999999997</v>
      </c>
      <c r="F389" s="305">
        <f>'VO2 Raw '!F389*'VO2-mouse '!F$61/1000</f>
        <v>73.576800000000006</v>
      </c>
      <c r="G389" s="305">
        <f>'VO2 Raw '!G389*'VO2-mouse '!G$61/1000</f>
        <v>63.034399999999998</v>
      </c>
      <c r="H389" s="86">
        <f>'VO2 Raw '!H389*'VO2-mouse '!H$61/1000</f>
        <v>85.492999999999995</v>
      </c>
      <c r="I389" s="86">
        <f>'VO2 Raw '!I389*'VO2-mouse '!I$61/1000</f>
        <v>55.567999999999998</v>
      </c>
      <c r="J389" s="86">
        <f>'VO2 Raw '!J389*'VO2-mouse '!J$61/1000</f>
        <v>57.181400000000004</v>
      </c>
      <c r="K389" s="108">
        <f>'VO2 Raw '!K389*'VO2-mouse '!K$61/1000</f>
        <v>74.091700000000003</v>
      </c>
      <c r="L389" s="107"/>
      <c r="M389" s="160"/>
      <c r="N389" s="160"/>
      <c r="O389" s="160"/>
      <c r="P389" s="160"/>
      <c r="Q389" s="160"/>
      <c r="R389" s="160"/>
      <c r="S389" s="160"/>
      <c r="T389" s="160"/>
      <c r="U389" s="232"/>
    </row>
    <row r="390" spans="1:21">
      <c r="A390" s="223">
        <v>43728</v>
      </c>
      <c r="B390" s="235">
        <v>2.2655787037036998</v>
      </c>
      <c r="C390" s="304">
        <f>'VO2 Raw '!C390*'VO2-mouse '!C$61/1000</f>
        <v>88.725400000000008</v>
      </c>
      <c r="D390" s="305">
        <f>'VO2 Raw '!D390*'VO2-mouse '!D$61/1000</f>
        <v>45.201000000000001</v>
      </c>
      <c r="E390" s="305">
        <f>'VO2 Raw '!E390*'VO2-mouse '!E$61/1000</f>
        <v>97.361999999999995</v>
      </c>
      <c r="F390" s="305">
        <f>'VO2 Raw '!F390*'VO2-mouse '!F$61/1000</f>
        <v>62.752799999999993</v>
      </c>
      <c r="G390" s="305">
        <f>'VO2 Raw '!G390*'VO2-mouse '!G$61/1000</f>
        <v>63.676600000000001</v>
      </c>
      <c r="H390" s="86">
        <f>'VO2 Raw '!H390*'VO2-mouse '!H$61/1000</f>
        <v>70.876799999999989</v>
      </c>
      <c r="I390" s="86">
        <f>'VO2 Raw '!I390*'VO2-mouse '!I$61/1000</f>
        <v>49.634</v>
      </c>
      <c r="J390" s="86">
        <f>'VO2 Raw '!J390*'VO2-mouse '!J$61/1000</f>
        <v>49.965600000000002</v>
      </c>
      <c r="K390" s="108">
        <f>'VO2 Raw '!K390*'VO2-mouse '!K$61/1000</f>
        <v>60.459299999999999</v>
      </c>
      <c r="L390" s="107">
        <f t="shared" ref="L390:P390" si="761">AVERAGE(C390:C392)</f>
        <v>69.809600000000003</v>
      </c>
      <c r="M390" s="160">
        <f t="shared" si="761"/>
        <v>46.136333333333333</v>
      </c>
      <c r="N390" s="160">
        <f t="shared" si="761"/>
        <v>77.390999999999991</v>
      </c>
      <c r="O390" s="160">
        <f t="shared" si="761"/>
        <v>62.022399999999998</v>
      </c>
      <c r="P390" s="160">
        <f t="shared" si="761"/>
        <v>65.784333333333322</v>
      </c>
      <c r="Q390" s="160">
        <f t="shared" ref="Q390" si="762">AVERAGE(H390:H392)</f>
        <v>58.60746666666666</v>
      </c>
      <c r="R390" s="160">
        <f t="shared" ref="R390" si="763">AVERAGE(I390:I392)</f>
        <v>54.402666666666669</v>
      </c>
      <c r="S390" s="160">
        <f t="shared" ref="S390" si="764">AVERAGE(J390:J392)</f>
        <v>73.495066666666659</v>
      </c>
      <c r="T390" s="160">
        <f t="shared" ref="T390" si="765">AVERAGE(K390:K392)</f>
        <v>60.761366666666675</v>
      </c>
      <c r="U390" s="232">
        <f t="shared" ref="U390" si="766">AVERAGE(L390:T390)</f>
        <v>63.156692592592584</v>
      </c>
    </row>
    <row r="391" spans="1:21">
      <c r="A391" s="223">
        <v>43728</v>
      </c>
      <c r="B391" s="235">
        <v>2.27946759259259</v>
      </c>
      <c r="C391" s="304">
        <f>'VO2 Raw '!C391*'VO2-mouse '!C$61/1000</f>
        <v>61.029200000000003</v>
      </c>
      <c r="D391" s="305">
        <f>'VO2 Raw '!D391*'VO2-mouse '!D$61/1000</f>
        <v>49.654000000000003</v>
      </c>
      <c r="E391" s="305">
        <f>'VO2 Raw '!E391*'VO2-mouse '!E$61/1000</f>
        <v>83.888999999999996</v>
      </c>
      <c r="F391" s="305">
        <f>'VO2 Raw '!F391*'VO2-mouse '!F$61/1000</f>
        <v>60.825600000000001</v>
      </c>
      <c r="G391" s="305">
        <f>'VO2 Raw '!G391*'VO2-mouse '!G$61/1000</f>
        <v>76.816999999999993</v>
      </c>
      <c r="H391" s="86">
        <f>'VO2 Raw '!H391*'VO2-mouse '!H$61/1000</f>
        <v>52.4086</v>
      </c>
      <c r="I391" s="86">
        <f>'VO2 Raw '!I391*'VO2-mouse '!I$61/1000</f>
        <v>42.848999999999997</v>
      </c>
      <c r="J391" s="86">
        <f>'VO2 Raw '!J391*'VO2-mouse '!J$61/1000</f>
        <v>86.371600000000001</v>
      </c>
      <c r="K391" s="108">
        <f>'VO2 Raw '!K391*'VO2-mouse '!K$61/1000</f>
        <v>50.727499999999999</v>
      </c>
      <c r="L391" s="107"/>
      <c r="M391" s="160"/>
      <c r="N391" s="160"/>
      <c r="O391" s="160"/>
      <c r="P391" s="160"/>
      <c r="Q391" s="160"/>
      <c r="R391" s="160"/>
      <c r="S391" s="160"/>
      <c r="T391" s="160"/>
      <c r="U391" s="232">
        <f t="shared" ref="U391" si="767">STDEV(L390:T390)/SQRT(COUNT(L390:T390))</f>
        <v>3.2376011790842796</v>
      </c>
    </row>
    <row r="392" spans="1:21">
      <c r="A392" s="223">
        <v>43728</v>
      </c>
      <c r="B392" s="235">
        <v>2.2933564814814802</v>
      </c>
      <c r="C392" s="304">
        <f>'VO2 Raw '!C392*'VO2-mouse '!C$61/1000</f>
        <v>59.674200000000006</v>
      </c>
      <c r="D392" s="305">
        <f>'VO2 Raw '!D392*'VO2-mouse '!D$61/1000</f>
        <v>43.554000000000002</v>
      </c>
      <c r="E392" s="305">
        <f>'VO2 Raw '!E392*'VO2-mouse '!E$61/1000</f>
        <v>50.921999999999997</v>
      </c>
      <c r="F392" s="305">
        <f>'VO2 Raw '!F392*'VO2-mouse '!F$61/1000</f>
        <v>62.488799999999998</v>
      </c>
      <c r="G392" s="305">
        <f>'VO2 Raw '!G392*'VO2-mouse '!G$61/1000</f>
        <v>56.859400000000001</v>
      </c>
      <c r="H392" s="86">
        <f>'VO2 Raw '!H392*'VO2-mouse '!H$61/1000</f>
        <v>52.536999999999999</v>
      </c>
      <c r="I392" s="86">
        <f>'VO2 Raw '!I392*'VO2-mouse '!I$61/1000</f>
        <v>70.724999999999994</v>
      </c>
      <c r="J392" s="86">
        <f>'VO2 Raw '!J392*'VO2-mouse '!J$61/1000</f>
        <v>84.147999999999996</v>
      </c>
      <c r="K392" s="108">
        <f>'VO2 Raw '!K392*'VO2-mouse '!K$61/1000</f>
        <v>71.097300000000004</v>
      </c>
      <c r="L392" s="107"/>
      <c r="M392" s="160"/>
      <c r="N392" s="160"/>
      <c r="O392" s="160"/>
      <c r="P392" s="160"/>
      <c r="Q392" s="160"/>
      <c r="R392" s="160"/>
      <c r="S392" s="160"/>
      <c r="T392" s="160"/>
      <c r="U392" s="232"/>
    </row>
    <row r="393" spans="1:21">
      <c r="A393" s="223">
        <v>43728</v>
      </c>
      <c r="B393" s="235">
        <v>2.3072453703703699</v>
      </c>
      <c r="C393" s="304">
        <f>'VO2 Raw '!C393*'VO2-mouse '!C$61/1000</f>
        <v>57.451999999999998</v>
      </c>
      <c r="D393" s="305">
        <f>'VO2 Raw '!D393*'VO2-mouse '!D$61/1000</f>
        <v>43.157499999999999</v>
      </c>
      <c r="E393" s="305">
        <f>'VO2 Raw '!E393*'VO2-mouse '!E$61/1000</f>
        <v>51.408000000000001</v>
      </c>
      <c r="F393" s="305">
        <f>'VO2 Raw '!F393*'VO2-mouse '!F$61/1000</f>
        <v>76.137599999999992</v>
      </c>
      <c r="G393" s="305">
        <f>'VO2 Raw '!G393*'VO2-mouse '!G$61/1000</f>
        <v>52.734499999999997</v>
      </c>
      <c r="H393" s="86">
        <f>'VO2 Raw '!H393*'VO2-mouse '!H$61/1000</f>
        <v>74.578999999999994</v>
      </c>
      <c r="I393" s="86">
        <f>'VO2 Raw '!I393*'VO2-mouse '!I$61/1000</f>
        <v>51.704000000000001</v>
      </c>
      <c r="J393" s="86">
        <f>'VO2 Raw '!J393*'VO2-mouse '!J$61/1000</f>
        <v>82.142400000000009</v>
      </c>
      <c r="K393" s="108">
        <f>'VO2 Raw '!K393*'VO2-mouse '!K$61/1000</f>
        <v>71.215500000000006</v>
      </c>
      <c r="L393" s="107">
        <f t="shared" ref="L393:P393" si="768">AVERAGE(C393:C395)</f>
        <v>58.454700000000003</v>
      </c>
      <c r="M393" s="160">
        <f t="shared" si="768"/>
        <v>49.847166666666659</v>
      </c>
      <c r="N393" s="160">
        <f t="shared" si="768"/>
        <v>57.473999999999997</v>
      </c>
      <c r="O393" s="160">
        <f t="shared" si="768"/>
        <v>65.718399999999988</v>
      </c>
      <c r="P393" s="160">
        <f t="shared" si="768"/>
        <v>67.389833333333328</v>
      </c>
      <c r="Q393" s="160">
        <f t="shared" ref="Q393" si="769">AVERAGE(H393:H395)</f>
        <v>57.187933333333326</v>
      </c>
      <c r="R393" s="160">
        <f t="shared" ref="R393" si="770">AVERAGE(I393:I395)</f>
        <v>56.779333333333334</v>
      </c>
      <c r="S393" s="160">
        <f t="shared" ref="S393" si="771">AVERAGE(J393:J395)</f>
        <v>68.561000000000007</v>
      </c>
      <c r="T393" s="160">
        <f t="shared" ref="T393" si="772">AVERAGE(K393:K395)</f>
        <v>66.113200000000006</v>
      </c>
      <c r="U393" s="232">
        <f t="shared" ref="U393" si="773">AVERAGE(L393:T393)</f>
        <v>60.83617407407408</v>
      </c>
    </row>
    <row r="394" spans="1:21">
      <c r="A394" s="223">
        <v>43728</v>
      </c>
      <c r="B394" s="235">
        <v>2.3211342592592601</v>
      </c>
      <c r="C394" s="304">
        <f>'VO2 Raw '!C394*'VO2-mouse '!C$61/1000</f>
        <v>60.9208</v>
      </c>
      <c r="D394" s="305">
        <f>'VO2 Raw '!D394*'VO2-mouse '!D$61/1000</f>
        <v>42.334000000000003</v>
      </c>
      <c r="E394" s="305">
        <f>'VO2 Raw '!E394*'VO2-mouse '!E$61/1000</f>
        <v>53.567999999999998</v>
      </c>
      <c r="F394" s="305">
        <f>'VO2 Raw '!F394*'VO2-mouse '!F$61/1000</f>
        <v>58.924799999999998</v>
      </c>
      <c r="G394" s="305">
        <f>'VO2 Raw '!G394*'VO2-mouse '!G$61/1000</f>
        <v>63.8001</v>
      </c>
      <c r="H394" s="86">
        <f>'VO2 Raw '!H394*'VO2-mouse '!H$61/1000</f>
        <v>46.587799999999994</v>
      </c>
      <c r="I394" s="86">
        <f>'VO2 Raw '!I394*'VO2-mouse '!I$61/1000</f>
        <v>46.781999999999996</v>
      </c>
      <c r="J394" s="86">
        <f>'VO2 Raw '!J394*'VO2-mouse '!J$61/1000</f>
        <v>74.730400000000003</v>
      </c>
      <c r="K394" s="108">
        <f>'VO2 Raw '!K394*'VO2-mouse '!K$61/1000</f>
        <v>70.644199999999998</v>
      </c>
      <c r="L394" s="107"/>
      <c r="M394" s="160"/>
      <c r="N394" s="160"/>
      <c r="O394" s="160"/>
      <c r="P394" s="160"/>
      <c r="Q394" s="160"/>
      <c r="R394" s="160"/>
      <c r="S394" s="160"/>
      <c r="T394" s="160"/>
      <c r="U394" s="232">
        <f t="shared" ref="U394" si="774">STDEV(L393:T393)/SQRT(COUNT(L393:T393))</f>
        <v>2.1141325127153938</v>
      </c>
    </row>
    <row r="395" spans="1:21">
      <c r="A395" s="223">
        <v>43728</v>
      </c>
      <c r="B395" s="235">
        <v>2.33502314814814</v>
      </c>
      <c r="C395" s="304">
        <f>'VO2 Raw '!C395*'VO2-mouse '!C$61/1000</f>
        <v>56.991300000000003</v>
      </c>
      <c r="D395" s="305">
        <f>'VO2 Raw '!D395*'VO2-mouse '!D$61/1000</f>
        <v>64.05</v>
      </c>
      <c r="E395" s="305">
        <f>'VO2 Raw '!E395*'VO2-mouse '!E$61/1000</f>
        <v>67.445999999999998</v>
      </c>
      <c r="F395" s="305">
        <f>'VO2 Raw '!F395*'VO2-mouse '!F$61/1000</f>
        <v>62.092799999999997</v>
      </c>
      <c r="G395" s="305">
        <f>'VO2 Raw '!G395*'VO2-mouse '!G$61/1000</f>
        <v>85.634899999999988</v>
      </c>
      <c r="H395" s="86">
        <f>'VO2 Raw '!H395*'VO2-mouse '!H$61/1000</f>
        <v>50.396999999999998</v>
      </c>
      <c r="I395" s="86">
        <f>'VO2 Raw '!I395*'VO2-mouse '!I$61/1000</f>
        <v>71.852000000000004</v>
      </c>
      <c r="J395" s="86">
        <f>'VO2 Raw '!J395*'VO2-mouse '!J$61/1000</f>
        <v>48.810200000000002</v>
      </c>
      <c r="K395" s="108">
        <f>'VO2 Raw '!K395*'VO2-mouse '!K$61/1000</f>
        <v>56.479900000000001</v>
      </c>
      <c r="L395" s="107"/>
      <c r="M395" s="160"/>
      <c r="N395" s="160"/>
      <c r="O395" s="160"/>
      <c r="P395" s="160"/>
      <c r="Q395" s="160"/>
      <c r="R395" s="160"/>
      <c r="S395" s="160"/>
      <c r="T395" s="160"/>
      <c r="U395" s="232"/>
    </row>
    <row r="396" spans="1:21">
      <c r="A396" s="223">
        <v>43728</v>
      </c>
      <c r="B396" s="235">
        <v>2.3489120370370302</v>
      </c>
      <c r="C396" s="304">
        <f>'VO2 Raw '!C396*'VO2-mouse '!C$61/1000</f>
        <v>58.319200000000002</v>
      </c>
      <c r="D396" s="305">
        <f>'VO2 Raw '!D396*'VO2-mouse '!D$61/1000</f>
        <v>51.880499999999998</v>
      </c>
      <c r="E396" s="305">
        <f>'VO2 Raw '!E396*'VO2-mouse '!E$61/1000</f>
        <v>57.375</v>
      </c>
      <c r="F396" s="305">
        <f>'VO2 Raw '!F396*'VO2-mouse '!F$61/1000</f>
        <v>51.664799999999993</v>
      </c>
      <c r="G396" s="305">
        <f>'VO2 Raw '!G396*'VO2-mouse '!G$61/1000</f>
        <v>77.558000000000007</v>
      </c>
      <c r="H396" s="86">
        <f>'VO2 Raw '!H396*'VO2-mouse '!H$61/1000</f>
        <v>64.114399999999989</v>
      </c>
      <c r="I396" s="86">
        <f>'VO2 Raw '!I396*'VO2-mouse '!I$61/1000</f>
        <v>50.484999999999999</v>
      </c>
      <c r="J396" s="86">
        <f>'VO2 Raw '!J396*'VO2-mouse '!J$61/1000</f>
        <v>58.184200000000004</v>
      </c>
      <c r="K396" s="108">
        <f>'VO2 Raw '!K396*'VO2-mouse '!K$61/1000</f>
        <v>54.608400000000003</v>
      </c>
      <c r="L396" s="107">
        <f t="shared" ref="L396:P396" si="775">AVERAGE(C396:C398)</f>
        <v>69.33986666666668</v>
      </c>
      <c r="M396" s="160">
        <f t="shared" si="775"/>
        <v>49.67433333333333</v>
      </c>
      <c r="N396" s="160">
        <f t="shared" si="775"/>
        <v>69.003</v>
      </c>
      <c r="O396" s="160">
        <f t="shared" si="775"/>
        <v>62.339199999999998</v>
      </c>
      <c r="P396" s="160">
        <f t="shared" si="775"/>
        <v>70.880766666666673</v>
      </c>
      <c r="Q396" s="160">
        <f t="shared" ref="Q396" si="776">AVERAGE(H396:H398)</f>
        <v>65.077399999999997</v>
      </c>
      <c r="R396" s="160">
        <f t="shared" ref="R396" si="777">AVERAGE(I396:I398)</f>
        <v>55.529666666666664</v>
      </c>
      <c r="S396" s="160">
        <f t="shared" ref="S396" si="778">AVERAGE(J396:J398)</f>
        <v>59.027133333333346</v>
      </c>
      <c r="T396" s="160">
        <f t="shared" ref="T396" si="779">AVERAGE(K396:K398)</f>
        <v>64.327066666666667</v>
      </c>
      <c r="U396" s="232">
        <f t="shared" ref="U396" si="780">AVERAGE(L396:T396)</f>
        <v>62.79982592592593</v>
      </c>
    </row>
    <row r="397" spans="1:21">
      <c r="A397" s="223">
        <v>43728</v>
      </c>
      <c r="B397" s="235">
        <v>2.3628009259259199</v>
      </c>
      <c r="C397" s="304">
        <f>'VO2 Raw '!C397*'VO2-mouse '!C$61/1000</f>
        <v>75.825800000000001</v>
      </c>
      <c r="D397" s="305">
        <f>'VO2 Raw '!D397*'VO2-mouse '!D$61/1000</f>
        <v>42.1205</v>
      </c>
      <c r="E397" s="305">
        <f>'VO2 Raw '!E397*'VO2-mouse '!E$61/1000</f>
        <v>50.058</v>
      </c>
      <c r="F397" s="305">
        <f>'VO2 Raw '!F397*'VO2-mouse '!F$61/1000</f>
        <v>81.100799999999992</v>
      </c>
      <c r="G397" s="305">
        <f>'VO2 Raw '!G397*'VO2-mouse '!G$61/1000</f>
        <v>71.778199999999998</v>
      </c>
      <c r="H397" s="86">
        <f>'VO2 Raw '!H397*'VO2-mouse '!H$61/1000</f>
        <v>52.472799999999992</v>
      </c>
      <c r="I397" s="86">
        <f>'VO2 Raw '!I397*'VO2-mouse '!I$61/1000</f>
        <v>53.244999999999997</v>
      </c>
      <c r="J397" s="86">
        <f>'VO2 Raw '!J397*'VO2-mouse '!J$61/1000</f>
        <v>65.356400000000008</v>
      </c>
      <c r="K397" s="108">
        <f>'VO2 Raw '!K397*'VO2-mouse '!K$61/1000</f>
        <v>77.204300000000003</v>
      </c>
      <c r="L397" s="107"/>
      <c r="M397" s="160"/>
      <c r="N397" s="160"/>
      <c r="O397" s="160"/>
      <c r="P397" s="160"/>
      <c r="Q397" s="160"/>
      <c r="R397" s="160"/>
      <c r="S397" s="160"/>
      <c r="T397" s="160"/>
      <c r="U397" s="232">
        <f t="shared" ref="U397" si="781">STDEV(L396:T396)/SQRT(COUNT(L396:T396))</f>
        <v>2.3382450380611886</v>
      </c>
    </row>
    <row r="398" spans="1:21">
      <c r="A398" s="223">
        <v>43728</v>
      </c>
      <c r="B398" s="235">
        <v>2.3766898148148101</v>
      </c>
      <c r="C398" s="304">
        <f>'VO2 Raw '!C398*'VO2-mouse '!C$61/1000</f>
        <v>73.874600000000001</v>
      </c>
      <c r="D398" s="305">
        <f>'VO2 Raw '!D398*'VO2-mouse '!D$61/1000</f>
        <v>55.021999999999998</v>
      </c>
      <c r="E398" s="305">
        <f>'VO2 Raw '!E398*'VO2-mouse '!E$61/1000</f>
        <v>99.575999999999993</v>
      </c>
      <c r="F398" s="305">
        <f>'VO2 Raw '!F398*'VO2-mouse '!F$61/1000</f>
        <v>54.252000000000002</v>
      </c>
      <c r="G398" s="305">
        <f>'VO2 Raw '!G398*'VO2-mouse '!G$61/1000</f>
        <v>63.306100000000001</v>
      </c>
      <c r="H398" s="86">
        <f>'VO2 Raw '!H398*'VO2-mouse '!H$61/1000</f>
        <v>78.644999999999996</v>
      </c>
      <c r="I398" s="86">
        <f>'VO2 Raw '!I398*'VO2-mouse '!I$61/1000</f>
        <v>62.859000000000002</v>
      </c>
      <c r="J398" s="86">
        <f>'VO2 Raw '!J398*'VO2-mouse '!J$61/1000</f>
        <v>53.540800000000004</v>
      </c>
      <c r="K398" s="108">
        <f>'VO2 Raw '!K398*'VO2-mouse '!K$61/1000</f>
        <v>61.168500000000002</v>
      </c>
      <c r="L398" s="107"/>
      <c r="M398" s="160"/>
      <c r="N398" s="160"/>
      <c r="O398" s="160"/>
      <c r="P398" s="160"/>
      <c r="Q398" s="160"/>
      <c r="R398" s="160"/>
      <c r="S398" s="160"/>
      <c r="T398" s="160"/>
      <c r="U398" s="232"/>
    </row>
    <row r="399" spans="1:21">
      <c r="A399" s="223">
        <v>43728</v>
      </c>
      <c r="B399" s="235">
        <v>2.3905787037036998</v>
      </c>
      <c r="C399" s="304">
        <f>'VO2 Raw '!C399*'VO2-mouse '!C$61/1000</f>
        <v>65.744600000000005</v>
      </c>
      <c r="D399" s="305">
        <f>'VO2 Raw '!D399*'VO2-mouse '!D$61/1000</f>
        <v>95.16</v>
      </c>
      <c r="E399" s="305">
        <f>'VO2 Raw '!E399*'VO2-mouse '!E$61/1000</f>
        <v>59.561999999999998</v>
      </c>
      <c r="F399" s="305">
        <f>'VO2 Raw '!F399*'VO2-mouse '!F$61/1000</f>
        <v>70.224000000000004</v>
      </c>
      <c r="G399" s="305">
        <f>'VO2 Raw '!G399*'VO2-mouse '!G$61/1000</f>
        <v>67.233399999999989</v>
      </c>
      <c r="H399" s="86">
        <f>'VO2 Raw '!H399*'VO2-mouse '!H$61/1000</f>
        <v>53.200399999999995</v>
      </c>
      <c r="I399" s="86">
        <f>'VO2 Raw '!I399*'VO2-mouse '!I$61/1000</f>
        <v>62.215000000000003</v>
      </c>
      <c r="J399" s="86">
        <f>'VO2 Raw '!J399*'VO2-mouse '!J$61/1000</f>
        <v>68.953400000000002</v>
      </c>
      <c r="K399" s="108">
        <f>'VO2 Raw '!K399*'VO2-mouse '!K$61/1000</f>
        <v>62.114100000000001</v>
      </c>
      <c r="L399" s="107">
        <f t="shared" ref="L399:P399" si="782">AVERAGE(C399:C401)</f>
        <v>62.781666666666673</v>
      </c>
      <c r="M399" s="160">
        <f t="shared" si="782"/>
        <v>75.467166666666671</v>
      </c>
      <c r="N399" s="160">
        <f t="shared" si="782"/>
        <v>65.195999999999998</v>
      </c>
      <c r="O399" s="160">
        <f t="shared" si="782"/>
        <v>64.996799999999993</v>
      </c>
      <c r="P399" s="160">
        <f t="shared" si="782"/>
        <v>65.924299999999988</v>
      </c>
      <c r="Q399" s="160">
        <f t="shared" ref="Q399" si="783">AVERAGE(H399:H401)</f>
        <v>62.109933333333323</v>
      </c>
      <c r="R399" s="160">
        <f t="shared" ref="R399" si="784">AVERAGE(I399:I401)</f>
        <v>62.744</v>
      </c>
      <c r="S399" s="160">
        <f t="shared" ref="S399" si="785">AVERAGE(J399:J401)</f>
        <v>73.538666666666657</v>
      </c>
      <c r="T399" s="160">
        <f t="shared" ref="T399" si="786">AVERAGE(K399:K401)</f>
        <v>63.309233333333331</v>
      </c>
      <c r="U399" s="232">
        <f t="shared" ref="U399" si="787">AVERAGE(L399:T399)</f>
        <v>66.229751851851859</v>
      </c>
    </row>
    <row r="400" spans="1:21">
      <c r="A400" s="223">
        <v>43728</v>
      </c>
      <c r="B400" s="235">
        <v>2.40446759259259</v>
      </c>
      <c r="C400" s="304">
        <f>'VO2 Raw '!C400*'VO2-mouse '!C$61/1000</f>
        <v>62.384200000000007</v>
      </c>
      <c r="D400" s="305">
        <f>'VO2 Raw '!D400*'VO2-mouse '!D$61/1000</f>
        <v>82.655000000000001</v>
      </c>
      <c r="E400" s="305">
        <f>'VO2 Raw '!E400*'VO2-mouse '!E$61/1000</f>
        <v>51.948</v>
      </c>
      <c r="F400" s="305">
        <f>'VO2 Raw '!F400*'VO2-mouse '!F$61/1000</f>
        <v>59.505600000000001</v>
      </c>
      <c r="G400" s="305">
        <f>'VO2 Raw '!G400*'VO2-mouse '!G$61/1000</f>
        <v>71.901699999999991</v>
      </c>
      <c r="H400" s="86">
        <f>'VO2 Raw '!H400*'VO2-mouse '!H$61/1000</f>
        <v>57.929799999999993</v>
      </c>
      <c r="I400" s="86">
        <f>'VO2 Raw '!I400*'VO2-mouse '!I$61/1000</f>
        <v>76.682000000000002</v>
      </c>
      <c r="J400" s="86">
        <f>'VO2 Raw '!J400*'VO2-mouse '!J$61/1000</f>
        <v>74.032800000000009</v>
      </c>
      <c r="K400" s="108">
        <f>'VO2 Raw '!K400*'VO2-mouse '!K$61/1000</f>
        <v>62.724799999999995</v>
      </c>
      <c r="L400" s="107"/>
      <c r="M400" s="160"/>
      <c r="N400" s="160"/>
      <c r="O400" s="160"/>
      <c r="P400" s="160"/>
      <c r="Q400" s="160"/>
      <c r="R400" s="160"/>
      <c r="S400" s="160"/>
      <c r="T400" s="160"/>
      <c r="U400" s="232">
        <f t="shared" ref="U400" si="788">STDEV(L399:T399)/SQRT(COUNT(L399:T399))</f>
        <v>1.6286253264499011</v>
      </c>
    </row>
    <row r="401" spans="1:21">
      <c r="A401" s="223">
        <v>43728</v>
      </c>
      <c r="B401" s="235">
        <v>2.4183564814814802</v>
      </c>
      <c r="C401" s="304">
        <f>'VO2 Raw '!C401*'VO2-mouse '!C$61/1000</f>
        <v>60.216200000000008</v>
      </c>
      <c r="D401" s="305">
        <f>'VO2 Raw '!D401*'VO2-mouse '!D$61/1000</f>
        <v>48.586500000000001</v>
      </c>
      <c r="E401" s="305">
        <f>'VO2 Raw '!E401*'VO2-mouse '!E$61/1000</f>
        <v>84.078000000000003</v>
      </c>
      <c r="F401" s="305">
        <f>'VO2 Raw '!F401*'VO2-mouse '!F$61/1000</f>
        <v>65.260799999999989</v>
      </c>
      <c r="G401" s="305">
        <f>'VO2 Raw '!G401*'VO2-mouse '!G$61/1000</f>
        <v>58.637799999999999</v>
      </c>
      <c r="H401" s="86">
        <f>'VO2 Raw '!H401*'VO2-mouse '!H$61/1000</f>
        <v>75.19959999999999</v>
      </c>
      <c r="I401" s="86">
        <f>'VO2 Raw '!I401*'VO2-mouse '!I$61/1000</f>
        <v>49.335000000000001</v>
      </c>
      <c r="J401" s="86">
        <f>'VO2 Raw '!J401*'VO2-mouse '!J$61/1000</f>
        <v>77.629800000000003</v>
      </c>
      <c r="K401" s="108">
        <f>'VO2 Raw '!K401*'VO2-mouse '!K$61/1000</f>
        <v>65.088799999999992</v>
      </c>
      <c r="L401" s="107"/>
      <c r="M401" s="160"/>
      <c r="N401" s="160"/>
      <c r="O401" s="160"/>
      <c r="P401" s="160"/>
      <c r="Q401" s="160"/>
      <c r="R401" s="160"/>
      <c r="S401" s="160"/>
      <c r="T401" s="160"/>
      <c r="U401" s="232"/>
    </row>
    <row r="402" spans="1:21">
      <c r="A402" s="223">
        <v>43728</v>
      </c>
      <c r="B402" s="235">
        <v>2.4322453703703699</v>
      </c>
      <c r="C402" s="304">
        <f>'VO2 Raw '!C402*'VO2-mouse '!C$61/1000</f>
        <v>56.530600000000007</v>
      </c>
      <c r="D402" s="305">
        <f>'VO2 Raw '!D402*'VO2-mouse '!D$61/1000</f>
        <v>45.567</v>
      </c>
      <c r="E402" s="305">
        <f>'VO2 Raw '!E402*'VO2-mouse '!E$61/1000</f>
        <v>72.765000000000001</v>
      </c>
      <c r="F402" s="305">
        <f>'VO2 Raw '!F402*'VO2-mouse '!F$61/1000</f>
        <v>88.176000000000002</v>
      </c>
      <c r="G402" s="305">
        <f>'VO2 Raw '!G402*'VO2-mouse '!G$61/1000</f>
        <v>60.119799999999998</v>
      </c>
      <c r="H402" s="86">
        <f>'VO2 Raw '!H402*'VO2-mouse '!H$61/1000</f>
        <v>71.454599999999985</v>
      </c>
      <c r="I402" s="86">
        <f>'VO2 Raw '!I402*'VO2-mouse '!I$61/1000</f>
        <v>58.488999999999997</v>
      </c>
      <c r="J402" s="86">
        <f>'VO2 Raw '!J402*'VO2-mouse '!J$61/1000</f>
        <v>57.8354</v>
      </c>
      <c r="K402" s="108">
        <f>'VO2 Raw '!K402*'VO2-mouse '!K$61/1000</f>
        <v>58.390799999999999</v>
      </c>
      <c r="L402" s="107">
        <f t="shared" ref="L402:P402" si="789">AVERAGE(C402:C404)</f>
        <v>57.524266666666676</v>
      </c>
      <c r="M402" s="160">
        <f t="shared" si="789"/>
        <v>46.97</v>
      </c>
      <c r="N402" s="160">
        <f t="shared" si="789"/>
        <v>64.503</v>
      </c>
      <c r="O402" s="160">
        <f t="shared" si="789"/>
        <v>69.739999999999995</v>
      </c>
      <c r="P402" s="160">
        <f t="shared" si="789"/>
        <v>56.381866666666667</v>
      </c>
      <c r="Q402" s="160">
        <f t="shared" ref="Q402" si="790">AVERAGE(H402:H404)</f>
        <v>67.110399999999984</v>
      </c>
      <c r="R402" s="160">
        <f t="shared" ref="R402" si="791">AVERAGE(I402:I404)</f>
        <v>70.993333333333339</v>
      </c>
      <c r="S402" s="160">
        <f t="shared" ref="S402" si="792">AVERAGE(J402:J404)</f>
        <v>59.957266666666669</v>
      </c>
      <c r="T402" s="160">
        <f t="shared" ref="T402" si="793">AVERAGE(K402:K404)</f>
        <v>55.271633333333334</v>
      </c>
      <c r="U402" s="232">
        <f t="shared" ref="U402" si="794">AVERAGE(L402:T402)</f>
        <v>60.939085185185185</v>
      </c>
    </row>
    <row r="403" spans="1:21">
      <c r="A403" s="223">
        <v>43728</v>
      </c>
      <c r="B403" s="235">
        <v>2.4461342592592592</v>
      </c>
      <c r="C403" s="304">
        <f>'VO2 Raw '!C403*'VO2-mouse '!C$61/1000</f>
        <v>60.351700000000001</v>
      </c>
      <c r="D403" s="305">
        <f>'VO2 Raw '!D403*'VO2-mouse '!D$61/1000</f>
        <v>45.475499999999997</v>
      </c>
      <c r="E403" s="305">
        <f>'VO2 Raw '!E403*'VO2-mouse '!E$61/1000</f>
        <v>46.790999999999997</v>
      </c>
      <c r="F403" s="305">
        <f>'VO2 Raw '!F403*'VO2-mouse '!F$61/1000</f>
        <v>57.208799999999997</v>
      </c>
      <c r="G403" s="305">
        <f>'VO2 Raw '!G403*'VO2-mouse '!G$61/1000</f>
        <v>52.857999999999997</v>
      </c>
      <c r="H403" s="86">
        <f>'VO2 Raw '!H403*'VO2-mouse '!H$61/1000</f>
        <v>69.614199999999997</v>
      </c>
      <c r="I403" s="86">
        <f>'VO2 Raw '!I403*'VO2-mouse '!I$61/1000</f>
        <v>92.322000000000003</v>
      </c>
      <c r="J403" s="86">
        <f>'VO2 Raw '!J403*'VO2-mouse '!J$61/1000</f>
        <v>62.718599999999995</v>
      </c>
      <c r="K403" s="108">
        <f>'VO2 Raw '!K403*'VO2-mouse '!K$61/1000</f>
        <v>51.968599999999995</v>
      </c>
      <c r="L403" s="107"/>
      <c r="M403" s="160"/>
      <c r="N403" s="160"/>
      <c r="O403" s="160"/>
      <c r="P403" s="160"/>
      <c r="Q403" s="160"/>
      <c r="R403" s="160"/>
      <c r="S403" s="160"/>
      <c r="T403" s="160"/>
      <c r="U403" s="232">
        <f t="shared" ref="U403" si="795">STDEV(L402:T402)/SQRT(COUNT(L402:T402))</f>
        <v>2.6086905184089453</v>
      </c>
    </row>
    <row r="404" spans="1:21">
      <c r="A404" s="223">
        <v>43728</v>
      </c>
      <c r="B404" s="235">
        <v>2.46002314814814</v>
      </c>
      <c r="C404" s="304">
        <f>'VO2 Raw '!C404*'VO2-mouse '!C$61/1000</f>
        <v>55.6905</v>
      </c>
      <c r="D404" s="305">
        <f>'VO2 Raw '!D404*'VO2-mouse '!D$61/1000</f>
        <v>49.8675</v>
      </c>
      <c r="E404" s="305">
        <f>'VO2 Raw '!E404*'VO2-mouse '!E$61/1000</f>
        <v>73.953000000000003</v>
      </c>
      <c r="F404" s="305">
        <f>'VO2 Raw '!F404*'VO2-mouse '!F$61/1000</f>
        <v>63.8352</v>
      </c>
      <c r="G404" s="305">
        <f>'VO2 Raw '!G404*'VO2-mouse '!G$61/1000</f>
        <v>56.167799999999993</v>
      </c>
      <c r="H404" s="86">
        <f>'VO2 Raw '!H404*'VO2-mouse '!H$61/1000</f>
        <v>60.262399999999992</v>
      </c>
      <c r="I404" s="86">
        <f>'VO2 Raw '!I404*'VO2-mouse '!I$61/1000</f>
        <v>62.168999999999997</v>
      </c>
      <c r="J404" s="86">
        <f>'VO2 Raw '!J404*'VO2-mouse '!J$61/1000</f>
        <v>59.317800000000005</v>
      </c>
      <c r="K404" s="108">
        <f>'VO2 Raw '!K404*'VO2-mouse '!K$61/1000</f>
        <v>55.455500000000001</v>
      </c>
      <c r="L404" s="107"/>
      <c r="M404" s="160"/>
      <c r="N404" s="160"/>
      <c r="O404" s="160"/>
      <c r="P404" s="160"/>
      <c r="Q404" s="160"/>
      <c r="R404" s="160"/>
      <c r="S404" s="160"/>
      <c r="T404" s="160"/>
      <c r="U404" s="232"/>
    </row>
    <row r="405" spans="1:21">
      <c r="A405" s="223">
        <v>43728</v>
      </c>
      <c r="B405" s="235">
        <v>2.4739120370370302</v>
      </c>
      <c r="C405" s="304">
        <f>'VO2 Raw '!C405*'VO2-mouse '!C$61/1000</f>
        <v>79.565600000000003</v>
      </c>
      <c r="D405" s="305">
        <f>'VO2 Raw '!D405*'VO2-mouse '!D$61/1000</f>
        <v>66.520499999999998</v>
      </c>
      <c r="E405" s="305">
        <f>'VO2 Raw '!E405*'VO2-mouse '!E$61/1000</f>
        <v>48.222000000000001</v>
      </c>
      <c r="F405" s="305">
        <f>'VO2 Raw '!F405*'VO2-mouse '!F$61/1000</f>
        <v>59.1096</v>
      </c>
      <c r="G405" s="305">
        <f>'VO2 Raw '!G405*'VO2-mouse '!G$61/1000</f>
        <v>53.426099999999998</v>
      </c>
      <c r="H405" s="86">
        <f>'VO2 Raw '!H405*'VO2-mouse '!H$61/1000</f>
        <v>57.330599999999997</v>
      </c>
      <c r="I405" s="86">
        <f>'VO2 Raw '!I405*'VO2-mouse '!I$61/1000</f>
        <v>50.899000000000001</v>
      </c>
      <c r="J405" s="86">
        <f>'VO2 Raw '!J405*'VO2-mouse '!J$61/1000</f>
        <v>76.409000000000006</v>
      </c>
      <c r="K405" s="108">
        <f>'VO2 Raw '!K405*'VO2-mouse '!K$61/1000</f>
        <v>57.878599999999999</v>
      </c>
      <c r="L405" s="107">
        <f t="shared" ref="L405:P405" si="796">AVERAGE(C405:C407)</f>
        <v>69.285666666666671</v>
      </c>
      <c r="M405" s="160">
        <f t="shared" si="796"/>
        <v>58.06183333333334</v>
      </c>
      <c r="N405" s="160">
        <f t="shared" si="796"/>
        <v>67.653000000000006</v>
      </c>
      <c r="O405" s="160">
        <f t="shared" si="796"/>
        <v>54.595199999999998</v>
      </c>
      <c r="P405" s="160">
        <f t="shared" si="796"/>
        <v>62.630966666666666</v>
      </c>
      <c r="Q405" s="160">
        <f t="shared" ref="Q405" si="797">AVERAGE(H405:H407)</f>
        <v>52.494199999999999</v>
      </c>
      <c r="R405" s="160">
        <f t="shared" ref="R405" si="798">AVERAGE(I405:I407)</f>
        <v>52.854000000000006</v>
      </c>
      <c r="S405" s="160">
        <f t="shared" ref="S405" si="799">AVERAGE(J405:J407)</f>
        <v>67.282066666666665</v>
      </c>
      <c r="T405" s="160">
        <f t="shared" ref="T405" si="800">AVERAGE(K405:K407)</f>
        <v>61.825166666666668</v>
      </c>
      <c r="U405" s="232">
        <f t="shared" ref="U405" si="801">AVERAGE(L405:T405)</f>
        <v>60.742455555555551</v>
      </c>
    </row>
    <row r="406" spans="1:21">
      <c r="A406" s="223">
        <v>43728</v>
      </c>
      <c r="B406" s="235">
        <v>2.4878009259259199</v>
      </c>
      <c r="C406" s="304">
        <f>'VO2 Raw '!C406*'VO2-mouse '!C$61/1000</f>
        <v>72.736400000000003</v>
      </c>
      <c r="D406" s="305">
        <f>'VO2 Raw '!D406*'VO2-mouse '!D$61/1000</f>
        <v>46.451500000000003</v>
      </c>
      <c r="E406" s="305">
        <f>'VO2 Raw '!E406*'VO2-mouse '!E$61/1000</f>
        <v>52.137</v>
      </c>
      <c r="F406" s="305">
        <f>'VO2 Raw '!F406*'VO2-mouse '!F$61/1000</f>
        <v>52.271999999999998</v>
      </c>
      <c r="G406" s="305">
        <f>'VO2 Raw '!G406*'VO2-mouse '!G$61/1000</f>
        <v>79.608099999999993</v>
      </c>
      <c r="H406" s="86">
        <f>'VO2 Raw '!H406*'VO2-mouse '!H$61/1000</f>
        <v>53.992199999999997</v>
      </c>
      <c r="I406" s="86">
        <f>'VO2 Raw '!I406*'VO2-mouse '!I$61/1000</f>
        <v>51.865000000000002</v>
      </c>
      <c r="J406" s="86">
        <f>'VO2 Raw '!J406*'VO2-mouse '!J$61/1000</f>
        <v>72.158000000000001</v>
      </c>
      <c r="K406" s="108">
        <f>'VO2 Raw '!K406*'VO2-mouse '!K$61/1000</f>
        <v>80.376000000000005</v>
      </c>
      <c r="L406" s="107"/>
      <c r="M406" s="160"/>
      <c r="N406" s="160"/>
      <c r="O406" s="160"/>
      <c r="P406" s="160"/>
      <c r="Q406" s="160"/>
      <c r="R406" s="160"/>
      <c r="S406" s="160"/>
      <c r="T406" s="160"/>
      <c r="U406" s="232">
        <f t="shared" ref="U406" si="802">STDEV(L405:T405)/SQRT(COUNT(L405:T405))</f>
        <v>2.1841705417250581</v>
      </c>
    </row>
    <row r="407" spans="1:21">
      <c r="A407" s="223">
        <v>43728</v>
      </c>
      <c r="B407" s="235">
        <v>2.5016898148148101</v>
      </c>
      <c r="C407" s="304">
        <f>'VO2 Raw '!C407*'VO2-mouse '!C$61/1000</f>
        <v>55.555</v>
      </c>
      <c r="D407" s="305">
        <f>'VO2 Raw '!D407*'VO2-mouse '!D$61/1000</f>
        <v>61.213500000000003</v>
      </c>
      <c r="E407" s="305">
        <f>'VO2 Raw '!E407*'VO2-mouse '!E$61/1000</f>
        <v>102.6</v>
      </c>
      <c r="F407" s="305">
        <f>'VO2 Raw '!F407*'VO2-mouse '!F$61/1000</f>
        <v>52.404000000000003</v>
      </c>
      <c r="G407" s="305">
        <f>'VO2 Raw '!G407*'VO2-mouse '!G$61/1000</f>
        <v>54.858699999999999</v>
      </c>
      <c r="H407" s="86">
        <f>'VO2 Raw '!H407*'VO2-mouse '!H$61/1000</f>
        <v>46.159799999999997</v>
      </c>
      <c r="I407" s="86">
        <f>'VO2 Raw '!I407*'VO2-mouse '!I$61/1000</f>
        <v>55.798000000000002</v>
      </c>
      <c r="J407" s="86">
        <f>'VO2 Raw '!J407*'VO2-mouse '!J$61/1000</f>
        <v>53.279200000000003</v>
      </c>
      <c r="K407" s="108">
        <f>'VO2 Raw '!K407*'VO2-mouse '!K$61/1000</f>
        <v>47.2209</v>
      </c>
      <c r="L407" s="107"/>
      <c r="M407" s="160"/>
      <c r="N407" s="160"/>
      <c r="O407" s="160"/>
      <c r="P407" s="160"/>
      <c r="Q407" s="160"/>
      <c r="R407" s="160"/>
      <c r="S407" s="160"/>
      <c r="T407" s="160"/>
      <c r="U407" s="232"/>
    </row>
    <row r="408" spans="1:21">
      <c r="A408" s="223">
        <v>43728</v>
      </c>
      <c r="B408" s="235">
        <v>2.5155787037036998</v>
      </c>
      <c r="C408" s="304">
        <f>'VO2 Raw '!C408*'VO2-mouse '!C$61/1000</f>
        <v>55.311100000000003</v>
      </c>
      <c r="D408" s="305">
        <f>'VO2 Raw '!D408*'VO2-mouse '!D$61/1000</f>
        <v>44.164000000000001</v>
      </c>
      <c r="E408" s="305">
        <f>'VO2 Raw '!E408*'VO2-mouse '!E$61/1000</f>
        <v>63.045000000000002</v>
      </c>
      <c r="F408" s="305">
        <f>'VO2 Raw '!F408*'VO2-mouse '!F$61/1000</f>
        <v>60.878399999999992</v>
      </c>
      <c r="G408" s="305">
        <f>'VO2 Raw '!G408*'VO2-mouse '!G$61/1000</f>
        <v>59.5764</v>
      </c>
      <c r="H408" s="86">
        <f>'VO2 Raw '!H408*'VO2-mouse '!H$61/1000</f>
        <v>62.4452</v>
      </c>
      <c r="I408" s="86">
        <f>'VO2 Raw '!I408*'VO2-mouse '!I$61/1000</f>
        <v>72.174000000000007</v>
      </c>
      <c r="J408" s="86">
        <f>'VO2 Raw '!J408*'VO2-mouse '!J$61/1000</f>
        <v>61.824800000000003</v>
      </c>
      <c r="K408" s="108">
        <f>'VO2 Raw '!K408*'VO2-mouse '!K$61/1000</f>
        <v>61.404899999999991</v>
      </c>
      <c r="L408" s="107">
        <f t="shared" ref="L408:P408" si="803">AVERAGE(C408:C410)</f>
        <v>59.601933333333335</v>
      </c>
      <c r="M408" s="160">
        <f t="shared" si="803"/>
        <v>59.973166666666664</v>
      </c>
      <c r="N408" s="160">
        <f t="shared" si="803"/>
        <v>57.744</v>
      </c>
      <c r="O408" s="160">
        <f t="shared" si="803"/>
        <v>69.308799999999991</v>
      </c>
      <c r="P408" s="160">
        <f t="shared" si="803"/>
        <v>67.809733333333327</v>
      </c>
      <c r="Q408" s="160">
        <f t="shared" ref="Q408" si="804">AVERAGE(H408:H410)</f>
        <v>71.418933333333328</v>
      </c>
      <c r="R408" s="160">
        <f t="shared" ref="R408" si="805">AVERAGE(I408:I410)</f>
        <v>63.572000000000003</v>
      </c>
      <c r="S408" s="160">
        <f t="shared" ref="S408" si="806">AVERAGE(J408:J410)</f>
        <v>62.464266666666674</v>
      </c>
      <c r="T408" s="160">
        <f t="shared" ref="T408" si="807">AVERAGE(K408:K410)</f>
        <v>54.19469999999999</v>
      </c>
      <c r="U408" s="232">
        <f t="shared" ref="U408" si="808">AVERAGE(L408:T408)</f>
        <v>62.898614814814813</v>
      </c>
    </row>
    <row r="409" spans="1:21">
      <c r="A409" s="223">
        <v>43728</v>
      </c>
      <c r="B409" s="235">
        <v>2.52946759259259</v>
      </c>
      <c r="C409" s="304">
        <f>'VO2 Raw '!C409*'VO2-mouse '!C$61/1000</f>
        <v>59.565800000000003</v>
      </c>
      <c r="D409" s="305">
        <f>'VO2 Raw '!D409*'VO2-mouse '!D$61/1000</f>
        <v>50.416499999999999</v>
      </c>
      <c r="E409" s="305">
        <f>'VO2 Raw '!E409*'VO2-mouse '!E$61/1000</f>
        <v>55.457999999999998</v>
      </c>
      <c r="F409" s="305">
        <f>'VO2 Raw '!F409*'VO2-mouse '!F$61/1000</f>
        <v>53.776799999999994</v>
      </c>
      <c r="G409" s="305">
        <f>'VO2 Raw '!G409*'VO2-mouse '!G$61/1000</f>
        <v>79.583399999999997</v>
      </c>
      <c r="H409" s="86">
        <f>'VO2 Raw '!H409*'VO2-mouse '!H$61/1000</f>
        <v>83.738199999999992</v>
      </c>
      <c r="I409" s="86">
        <f>'VO2 Raw '!I409*'VO2-mouse '!I$61/1000</f>
        <v>48.783000000000001</v>
      </c>
      <c r="J409" s="86">
        <f>'VO2 Raw '!J409*'VO2-mouse '!J$61/1000</f>
        <v>63.895800000000001</v>
      </c>
      <c r="K409" s="108">
        <f>'VO2 Raw '!K409*'VO2-mouse '!K$61/1000</f>
        <v>53.150599999999997</v>
      </c>
      <c r="L409" s="107"/>
      <c r="M409" s="160"/>
      <c r="N409" s="160"/>
      <c r="O409" s="160"/>
      <c r="P409" s="160"/>
      <c r="Q409" s="160"/>
      <c r="R409" s="160"/>
      <c r="S409" s="160"/>
      <c r="T409" s="160"/>
      <c r="U409" s="232">
        <f t="shared" ref="U409" si="809">STDEV(L408:T408)/SQRT(COUNT(L408:T408))</f>
        <v>1.9010305518040251</v>
      </c>
    </row>
    <row r="410" spans="1:21">
      <c r="A410" s="223">
        <v>43728</v>
      </c>
      <c r="B410" s="235">
        <v>2.5433564814814802</v>
      </c>
      <c r="C410" s="304">
        <f>'VO2 Raw '!C410*'VO2-mouse '!C$61/1000</f>
        <v>63.928899999999999</v>
      </c>
      <c r="D410" s="305">
        <f>'VO2 Raw '!D410*'VO2-mouse '!D$61/1000</f>
        <v>85.338999999999999</v>
      </c>
      <c r="E410" s="305">
        <f>'VO2 Raw '!E410*'VO2-mouse '!E$61/1000</f>
        <v>54.728999999999999</v>
      </c>
      <c r="F410" s="305">
        <f>'VO2 Raw '!F410*'VO2-mouse '!F$61/1000</f>
        <v>93.271199999999993</v>
      </c>
      <c r="G410" s="305">
        <f>'VO2 Raw '!G410*'VO2-mouse '!G$61/1000</f>
        <v>64.269400000000005</v>
      </c>
      <c r="H410" s="86">
        <f>'VO2 Raw '!H410*'VO2-mouse '!H$61/1000</f>
        <v>68.073399999999992</v>
      </c>
      <c r="I410" s="86">
        <f>'VO2 Raw '!I410*'VO2-mouse '!I$61/1000</f>
        <v>69.759</v>
      </c>
      <c r="J410" s="86">
        <f>'VO2 Raw '!J410*'VO2-mouse '!J$61/1000</f>
        <v>61.672200000000004</v>
      </c>
      <c r="K410" s="108">
        <f>'VO2 Raw '!K410*'VO2-mouse '!K$61/1000</f>
        <v>48.028599999999997</v>
      </c>
      <c r="L410" s="107"/>
      <c r="M410" s="160"/>
      <c r="N410" s="160"/>
      <c r="O410" s="160"/>
      <c r="P410" s="160"/>
      <c r="Q410" s="160"/>
      <c r="R410" s="160"/>
      <c r="S410" s="160"/>
      <c r="T410" s="160"/>
      <c r="U410" s="232"/>
    </row>
    <row r="411" spans="1:21">
      <c r="A411" s="223">
        <v>43728</v>
      </c>
      <c r="B411" s="235">
        <v>2.5572453703703699</v>
      </c>
      <c r="C411" s="304">
        <f>'VO2 Raw '!C411*'VO2-mouse '!C$61/1000</f>
        <v>53.6038</v>
      </c>
      <c r="D411" s="305">
        <f>'VO2 Raw '!D411*'VO2-mouse '!D$61/1000</f>
        <v>37.484499999999997</v>
      </c>
      <c r="E411" s="305">
        <f>'VO2 Raw '!E411*'VO2-mouse '!E$61/1000</f>
        <v>90.855000000000004</v>
      </c>
      <c r="F411" s="305">
        <f>'VO2 Raw '!F411*'VO2-mouse '!F$61/1000</f>
        <v>76.084800000000001</v>
      </c>
      <c r="G411" s="305">
        <f>'VO2 Raw '!G411*'VO2-mouse '!G$61/1000</f>
        <v>79.163499999999999</v>
      </c>
      <c r="H411" s="86">
        <f>'VO2 Raw '!H411*'VO2-mouse '!H$61/1000</f>
        <v>53.799599999999998</v>
      </c>
      <c r="I411" s="86">
        <f>'VO2 Raw '!I411*'VO2-mouse '!I$61/1000</f>
        <v>49.036000000000001</v>
      </c>
      <c r="J411" s="86">
        <f>'VO2 Raw '!J411*'VO2-mouse '!J$61/1000</f>
        <v>58.642000000000003</v>
      </c>
      <c r="K411" s="108">
        <f>'VO2 Raw '!K411*'VO2-mouse '!K$61/1000</f>
        <v>53.3476</v>
      </c>
      <c r="L411" s="107">
        <f t="shared" ref="L411:P411" si="810">AVERAGE(C411:C413)</f>
        <v>57.885600000000004</v>
      </c>
      <c r="M411" s="160">
        <f t="shared" si="810"/>
        <v>45.333166666666671</v>
      </c>
      <c r="N411" s="160">
        <f t="shared" si="810"/>
        <v>75.456000000000003</v>
      </c>
      <c r="O411" s="160">
        <f t="shared" si="810"/>
        <v>62.471199999999989</v>
      </c>
      <c r="P411" s="160">
        <f t="shared" si="810"/>
        <v>63.19083333333333</v>
      </c>
      <c r="Q411" s="160">
        <f t="shared" ref="Q411" si="811">AVERAGE(H411:H413)</f>
        <v>59.071133333333336</v>
      </c>
      <c r="R411" s="160">
        <f t="shared" ref="R411" si="812">AVERAGE(I411:I413)</f>
        <v>57.116666666666667</v>
      </c>
      <c r="S411" s="160">
        <f t="shared" ref="S411" si="813">AVERAGE(J411:J413)</f>
        <v>64.971266666666665</v>
      </c>
      <c r="T411" s="160">
        <f t="shared" ref="T411" si="814">AVERAGE(K411:K413)</f>
        <v>68.332733333333337</v>
      </c>
      <c r="U411" s="232">
        <f t="shared" ref="U411" si="815">AVERAGE(L411:T411)</f>
        <v>61.536511111111118</v>
      </c>
    </row>
    <row r="412" spans="1:21">
      <c r="A412" s="223">
        <v>43728</v>
      </c>
      <c r="B412" s="235">
        <v>2.5711342592592499</v>
      </c>
      <c r="C412" s="304">
        <f>'VO2 Raw '!C412*'VO2-mouse '!C$61/1000</f>
        <v>59.430300000000003</v>
      </c>
      <c r="D412" s="305">
        <f>'VO2 Raw '!D412*'VO2-mouse '!D$61/1000</f>
        <v>46.238</v>
      </c>
      <c r="E412" s="305">
        <f>'VO2 Raw '!E412*'VO2-mouse '!E$61/1000</f>
        <v>49.734000000000002</v>
      </c>
      <c r="F412" s="305">
        <f>'VO2 Raw '!F412*'VO2-mouse '!F$61/1000</f>
        <v>58.872</v>
      </c>
      <c r="G412" s="305">
        <f>'VO2 Raw '!G412*'VO2-mouse '!G$61/1000</f>
        <v>53.3767</v>
      </c>
      <c r="H412" s="86">
        <f>'VO2 Raw '!H412*'VO2-mouse '!H$61/1000</f>
        <v>71.219200000000001</v>
      </c>
      <c r="I412" s="86">
        <f>'VO2 Raw '!I412*'VO2-mouse '!I$61/1000</f>
        <v>62.122999999999998</v>
      </c>
      <c r="J412" s="86">
        <f>'VO2 Raw '!J412*'VO2-mouse '!J$61/1000</f>
        <v>78.763400000000004</v>
      </c>
      <c r="K412" s="108">
        <f>'VO2 Raw '!K412*'VO2-mouse '!K$61/1000</f>
        <v>79.056099999999986</v>
      </c>
      <c r="L412" s="107"/>
      <c r="M412" s="160"/>
      <c r="N412" s="160"/>
      <c r="O412" s="160"/>
      <c r="P412" s="160"/>
      <c r="Q412" s="160"/>
      <c r="R412" s="160"/>
      <c r="S412" s="160"/>
      <c r="T412" s="160"/>
      <c r="U412" s="232">
        <f t="shared" ref="U412" si="816">STDEV(L411:T411)/SQRT(COUNT(L411:T411))</f>
        <v>2.7809855719712595</v>
      </c>
    </row>
    <row r="413" spans="1:21">
      <c r="A413" s="223">
        <v>43728</v>
      </c>
      <c r="B413" s="235">
        <v>2.58502314814814</v>
      </c>
      <c r="C413" s="304">
        <f>'VO2 Raw '!C413*'VO2-mouse '!C$61/1000</f>
        <v>60.622700000000002</v>
      </c>
      <c r="D413" s="305">
        <f>'VO2 Raw '!D413*'VO2-mouse '!D$61/1000</f>
        <v>52.277000000000001</v>
      </c>
      <c r="E413" s="305">
        <f>'VO2 Raw '!E413*'VO2-mouse '!E$61/1000</f>
        <v>85.778999999999996</v>
      </c>
      <c r="F413" s="305">
        <f>'VO2 Raw '!F413*'VO2-mouse '!F$61/1000</f>
        <v>52.456799999999994</v>
      </c>
      <c r="G413" s="305">
        <f>'VO2 Raw '!G413*'VO2-mouse '!G$61/1000</f>
        <v>57.032299999999992</v>
      </c>
      <c r="H413" s="86">
        <f>'VO2 Raw '!H413*'VO2-mouse '!H$61/1000</f>
        <v>52.194600000000001</v>
      </c>
      <c r="I413" s="86">
        <f>'VO2 Raw '!I413*'VO2-mouse '!I$61/1000</f>
        <v>60.191000000000003</v>
      </c>
      <c r="J413" s="86">
        <f>'VO2 Raw '!J413*'VO2-mouse '!J$61/1000</f>
        <v>57.508400000000002</v>
      </c>
      <c r="K413" s="108">
        <f>'VO2 Raw '!K413*'VO2-mouse '!K$61/1000</f>
        <v>72.594499999999996</v>
      </c>
      <c r="L413" s="107"/>
      <c r="M413" s="160"/>
      <c r="N413" s="160"/>
      <c r="O413" s="160"/>
      <c r="P413" s="160"/>
      <c r="Q413" s="160"/>
      <c r="R413" s="160"/>
      <c r="S413" s="160"/>
      <c r="T413" s="160"/>
      <c r="U413" s="232"/>
    </row>
    <row r="414" spans="1:21">
      <c r="A414" s="223">
        <v>43728</v>
      </c>
      <c r="B414" s="235">
        <v>2.5989120370370302</v>
      </c>
      <c r="C414" s="304">
        <f>'VO2 Raw '!C414*'VO2-mouse '!C$61/1000</f>
        <v>81.327100000000002</v>
      </c>
      <c r="D414" s="305">
        <f>'VO2 Raw '!D414*'VO2-mouse '!D$61/1000</f>
        <v>93.055499999999995</v>
      </c>
      <c r="E414" s="305">
        <f>'VO2 Raw '!E414*'VO2-mouse '!E$61/1000</f>
        <v>91.989000000000004</v>
      </c>
      <c r="F414" s="305">
        <f>'VO2 Raw '!F414*'VO2-mouse '!F$61/1000</f>
        <v>60.667199999999994</v>
      </c>
      <c r="G414" s="305">
        <f>'VO2 Raw '!G414*'VO2-mouse '!G$61/1000</f>
        <v>86.375899999999987</v>
      </c>
      <c r="H414" s="86">
        <f>'VO2 Raw '!H414*'VO2-mouse '!H$61/1000</f>
        <v>53.5</v>
      </c>
      <c r="I414" s="86">
        <f>'VO2 Raw '!I414*'VO2-mouse '!I$61/1000</f>
        <v>72.956000000000003</v>
      </c>
      <c r="J414" s="86">
        <f>'VO2 Raw '!J414*'VO2-mouse '!J$61/1000</f>
        <v>56.353000000000002</v>
      </c>
      <c r="K414" s="108">
        <f>'VO2 Raw '!K414*'VO2-mouse '!K$61/1000</f>
        <v>59.1</v>
      </c>
      <c r="L414" s="107">
        <f t="shared" ref="L414:P414" si="817">AVERAGE(C414:C416)</f>
        <v>70.297399999999996</v>
      </c>
      <c r="M414" s="160">
        <f t="shared" si="817"/>
        <v>69.296000000000006</v>
      </c>
      <c r="N414" s="160">
        <f t="shared" si="817"/>
        <v>77.13900000000001</v>
      </c>
      <c r="O414" s="160">
        <f t="shared" si="817"/>
        <v>58.449599999999997</v>
      </c>
      <c r="P414" s="160">
        <f t="shared" si="817"/>
        <v>70.946633333333338</v>
      </c>
      <c r="Q414" s="160">
        <f t="shared" ref="Q414" si="818">AVERAGE(H414:H416)</f>
        <v>61.824599999999997</v>
      </c>
      <c r="R414" s="160">
        <f t="shared" ref="R414" si="819">AVERAGE(I414:I416)</f>
        <v>64.737333333333325</v>
      </c>
      <c r="S414" s="160">
        <f t="shared" ref="S414" si="820">AVERAGE(J414:J416)</f>
        <v>58.126066666666674</v>
      </c>
      <c r="T414" s="160">
        <f t="shared" ref="T414" si="821">AVERAGE(K414:K416)</f>
        <v>57.970533333333329</v>
      </c>
      <c r="U414" s="232">
        <f t="shared" ref="U414" si="822">AVERAGE(L414:T414)</f>
        <v>65.420796296296302</v>
      </c>
    </row>
    <row r="415" spans="1:21">
      <c r="A415" s="223">
        <v>43728</v>
      </c>
      <c r="B415" s="235">
        <v>2.6128009259259199</v>
      </c>
      <c r="C415" s="304">
        <f>'VO2 Raw '!C415*'VO2-mouse '!C$61/1000</f>
        <v>67.966800000000006</v>
      </c>
      <c r="D415" s="305">
        <f>'VO2 Raw '!D415*'VO2-mouse '!D$61/1000</f>
        <v>71.98</v>
      </c>
      <c r="E415" s="305">
        <f>'VO2 Raw '!E415*'VO2-mouse '!E$61/1000</f>
        <v>83.132999999999996</v>
      </c>
      <c r="F415" s="305">
        <f>'VO2 Raw '!F415*'VO2-mouse '!F$61/1000</f>
        <v>55.176000000000002</v>
      </c>
      <c r="G415" s="305">
        <f>'VO2 Raw '!G415*'VO2-mouse '!G$61/1000</f>
        <v>63.059100000000001</v>
      </c>
      <c r="H415" s="86">
        <f>'VO2 Raw '!H415*'VO2-mouse '!H$61/1000</f>
        <v>75.221000000000004</v>
      </c>
      <c r="I415" s="86">
        <f>'VO2 Raw '!I415*'VO2-mouse '!I$61/1000</f>
        <v>76.198999999999998</v>
      </c>
      <c r="J415" s="86">
        <f>'VO2 Raw '!J415*'VO2-mouse '!J$61/1000</f>
        <v>59.317800000000005</v>
      </c>
      <c r="K415" s="108">
        <f>'VO2 Raw '!K415*'VO2-mouse '!K$61/1000</f>
        <v>59.119699999999995</v>
      </c>
      <c r="L415" s="107"/>
      <c r="M415" s="160"/>
      <c r="N415" s="160"/>
      <c r="O415" s="160"/>
      <c r="P415" s="160"/>
      <c r="Q415" s="160"/>
      <c r="R415" s="160"/>
      <c r="S415" s="160"/>
      <c r="T415" s="160"/>
      <c r="U415" s="232">
        <f t="shared" ref="U415" si="823">STDEV(L414:T414)/SQRT(COUNT(L414:T414))</f>
        <v>2.2893669255961835</v>
      </c>
    </row>
    <row r="416" spans="1:21">
      <c r="A416" s="223">
        <v>43728</v>
      </c>
      <c r="B416" s="235">
        <v>2.6266898148148101</v>
      </c>
      <c r="C416" s="304">
        <f>'VO2 Raw '!C416*'VO2-mouse '!C$61/1000</f>
        <v>61.598300000000002</v>
      </c>
      <c r="D416" s="305">
        <f>'VO2 Raw '!D416*'VO2-mouse '!D$61/1000</f>
        <v>42.852499999999999</v>
      </c>
      <c r="E416" s="305">
        <f>'VO2 Raw '!E416*'VO2-mouse '!E$61/1000</f>
        <v>56.295000000000002</v>
      </c>
      <c r="F416" s="305">
        <f>'VO2 Raw '!F416*'VO2-mouse '!F$61/1000</f>
        <v>59.505600000000001</v>
      </c>
      <c r="G416" s="305">
        <f>'VO2 Raw '!G416*'VO2-mouse '!G$61/1000</f>
        <v>63.404900000000005</v>
      </c>
      <c r="H416" s="86">
        <f>'VO2 Raw '!H416*'VO2-mouse '!H$61/1000</f>
        <v>56.752799999999993</v>
      </c>
      <c r="I416" s="86">
        <f>'VO2 Raw '!I416*'VO2-mouse '!I$61/1000</f>
        <v>45.057000000000002</v>
      </c>
      <c r="J416" s="86">
        <f>'VO2 Raw '!J416*'VO2-mouse '!J$61/1000</f>
        <v>58.7074</v>
      </c>
      <c r="K416" s="108">
        <f>'VO2 Raw '!K416*'VO2-mouse '!K$61/1000</f>
        <v>55.691900000000004</v>
      </c>
      <c r="L416" s="107"/>
      <c r="M416" s="160"/>
      <c r="N416" s="160"/>
      <c r="O416" s="160"/>
      <c r="P416" s="160"/>
      <c r="Q416" s="160"/>
      <c r="R416" s="160"/>
      <c r="S416" s="160"/>
      <c r="T416" s="160"/>
      <c r="U416" s="232"/>
    </row>
    <row r="417" spans="1:21">
      <c r="A417" s="223">
        <v>43728</v>
      </c>
      <c r="B417" s="235">
        <v>2.6405787037036998</v>
      </c>
      <c r="C417" s="304">
        <f>'VO2 Raw '!C417*'VO2-mouse '!C$61/1000</f>
        <v>60.704000000000001</v>
      </c>
      <c r="D417" s="305">
        <f>'VO2 Raw '!D417*'VO2-mouse '!D$61/1000</f>
        <v>48.952500000000001</v>
      </c>
      <c r="E417" s="305">
        <f>'VO2 Raw '!E417*'VO2-mouse '!E$61/1000</f>
        <v>54.972000000000001</v>
      </c>
      <c r="F417" s="305">
        <f>'VO2 Raw '!F417*'VO2-mouse '!F$61/1000</f>
        <v>89.047200000000004</v>
      </c>
      <c r="G417" s="305">
        <f>'VO2 Raw '!G417*'VO2-mouse '!G$61/1000</f>
        <v>60.440899999999999</v>
      </c>
      <c r="H417" s="86">
        <f>'VO2 Raw '!H417*'VO2-mouse '!H$61/1000</f>
        <v>60.1982</v>
      </c>
      <c r="I417" s="86">
        <f>'VO2 Raw '!I417*'VO2-mouse '!I$61/1000</f>
        <v>55.936</v>
      </c>
      <c r="J417" s="86">
        <f>'VO2 Raw '!J417*'VO2-mouse '!J$61/1000</f>
        <v>62.587800000000001</v>
      </c>
      <c r="K417" s="108">
        <f>'VO2 Raw '!K417*'VO2-mouse '!K$61/1000</f>
        <v>77.086099999999988</v>
      </c>
      <c r="L417" s="107">
        <f t="shared" ref="L417:P417" si="824">AVERAGE(C417:C419)</f>
        <v>62.456466666666664</v>
      </c>
      <c r="M417" s="160">
        <f t="shared" si="824"/>
        <v>51.687333333333335</v>
      </c>
      <c r="N417" s="160">
        <f t="shared" si="824"/>
        <v>57.213000000000001</v>
      </c>
      <c r="O417" s="160">
        <f t="shared" si="824"/>
        <v>75.336799999999997</v>
      </c>
      <c r="P417" s="160">
        <f t="shared" si="824"/>
        <v>68.204933333333329</v>
      </c>
      <c r="Q417" s="160">
        <f t="shared" ref="Q417" si="825">AVERAGE(H417:H419)</f>
        <v>68.722533333333331</v>
      </c>
      <c r="R417" s="160">
        <f t="shared" ref="R417" si="826">AVERAGE(I417:I419)</f>
        <v>53.705000000000005</v>
      </c>
      <c r="S417" s="160">
        <f t="shared" ref="S417" si="827">AVERAGE(J417:J419)</f>
        <v>69.985266666666675</v>
      </c>
      <c r="T417" s="160">
        <f t="shared" ref="T417" si="828">AVERAGE(K417:K419)</f>
        <v>68.97626666666666</v>
      </c>
      <c r="U417" s="232">
        <f t="shared" ref="U417" si="829">AVERAGE(L417:T417)</f>
        <v>64.031955555555555</v>
      </c>
    </row>
    <row r="418" spans="1:21">
      <c r="A418" s="223">
        <v>43728</v>
      </c>
      <c r="B418" s="235">
        <v>2.65446759259259</v>
      </c>
      <c r="C418" s="304">
        <f>'VO2 Raw '!C418*'VO2-mouse '!C$61/1000</f>
        <v>75.581900000000005</v>
      </c>
      <c r="D418" s="305">
        <f>'VO2 Raw '!D418*'VO2-mouse '!D$61/1000</f>
        <v>60.085000000000001</v>
      </c>
      <c r="E418" s="305">
        <f>'VO2 Raw '!E418*'VO2-mouse '!E$61/1000</f>
        <v>59.372999999999998</v>
      </c>
      <c r="F418" s="305">
        <f>'VO2 Raw '!F418*'VO2-mouse '!F$61/1000</f>
        <v>72.995999999999995</v>
      </c>
      <c r="G418" s="305">
        <f>'VO2 Raw '!G418*'VO2-mouse '!G$61/1000</f>
        <v>65.084500000000006</v>
      </c>
      <c r="H418" s="160">
        <f>'VO2 Raw '!H418*'VO2-mouse '!H$61/1000</f>
        <v>84.337399999999988</v>
      </c>
      <c r="I418" s="160">
        <f>'VO2 Raw '!I418*'VO2-mouse '!I$61/1000</f>
        <v>51.658000000000001</v>
      </c>
      <c r="J418" s="160">
        <f>'VO2 Raw '!J418*'VO2-mouse '!J$61/1000</f>
        <v>63.154600000000002</v>
      </c>
      <c r="K418" s="160">
        <f>'VO2 Raw '!K418*'VO2-mouse '!K$61/1000</f>
        <v>73.677999999999997</v>
      </c>
      <c r="L418" s="107"/>
      <c r="M418" s="160"/>
      <c r="N418" s="160"/>
      <c r="O418" s="160"/>
      <c r="P418" s="160"/>
      <c r="Q418" s="160"/>
      <c r="R418" s="160"/>
      <c r="S418" s="160"/>
      <c r="T418" s="160"/>
      <c r="U418" s="232">
        <f>STDEV(L417:T417)/SQRT(COUNT(L417:T417))</f>
        <v>2.7262074945713111</v>
      </c>
    </row>
    <row r="419" spans="1:21">
      <c r="A419" s="223">
        <v>43728</v>
      </c>
      <c r="B419" s="224">
        <v>1.66835648148148</v>
      </c>
      <c r="C419" s="307">
        <f>'VO2 Raw '!C419*'VO2-mouse '!C$61/1000</f>
        <v>51.083500000000001</v>
      </c>
      <c r="D419" s="308">
        <f>'VO2 Raw '!D419*'VO2-mouse '!D$61/1000</f>
        <v>46.024500000000003</v>
      </c>
      <c r="E419" s="308">
        <f>'VO2 Raw '!E419*'VO2-mouse '!E$61/1000</f>
        <v>57.293999999999997</v>
      </c>
      <c r="F419" s="308">
        <f>'VO2 Raw '!F419*'VO2-mouse '!F$61/1000</f>
        <v>63.967199999999998</v>
      </c>
      <c r="G419" s="308">
        <f>'VO2 Raw '!G419*'VO2-mouse '!G$61/1000</f>
        <v>79.089399999999998</v>
      </c>
      <c r="H419" s="121">
        <f>'VO2 Raw '!H419*'VO2-mouse '!H$61/1000</f>
        <v>61.631999999999991</v>
      </c>
      <c r="I419" s="121">
        <f>'VO2 Raw '!I419*'VO2-mouse '!I$61/1000</f>
        <v>53.521000000000001</v>
      </c>
      <c r="J419" s="121">
        <f>'VO2 Raw '!J419*'VO2-mouse '!J$61/1000</f>
        <v>84.213400000000007</v>
      </c>
      <c r="K419" s="120">
        <f>'VO2 Raw '!K419*'VO2-mouse '!K$61/1000</f>
        <v>56.164699999999996</v>
      </c>
      <c r="L419" s="119"/>
      <c r="M419" s="121"/>
      <c r="N419" s="121"/>
      <c r="O419" s="121"/>
      <c r="P419" s="121"/>
      <c r="Q419" s="121"/>
      <c r="R419" s="121"/>
      <c r="S419" s="121"/>
      <c r="T419" s="121"/>
      <c r="U419" s="120"/>
    </row>
  </sheetData>
  <sheetProtection algorithmName="SHA-512" hashValue="KB3PkfcPos92PaIESUCeGMVP6No32lLRF/8VaDP5RpaJNd5e1rwa3mWDB+lYwRx8wQ87f2zEOS4Xj4/LUWSgLQ==" saltValue="Wtnae8s0y/bFocavJBgMHA==" spinCount="100000" sheet="1" objects="1" scenarios="1"/>
  <mergeCells count="15">
    <mergeCell ref="O21:W21"/>
    <mergeCell ref="A29:C29"/>
    <mergeCell ref="E30:G30"/>
    <mergeCell ref="H30:J30"/>
    <mergeCell ref="K30:M30"/>
    <mergeCell ref="N30:P30"/>
    <mergeCell ref="Q30:S30"/>
    <mergeCell ref="T30:V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10" width="9.1796875" style="55" customWidth="1"/>
    <col min="11" max="11" width="10.1796875" style="55" bestFit="1" customWidth="1"/>
    <col min="12" max="16384" width="9.1796875" style="55"/>
  </cols>
  <sheetData>
    <row r="1" spans="1:24" ht="20.25" customHeight="1">
      <c r="A1" s="25"/>
      <c r="B1" s="26"/>
      <c r="C1" s="26"/>
      <c r="D1" s="26"/>
      <c r="E1" s="26"/>
      <c r="F1" s="26"/>
      <c r="G1" s="26"/>
      <c r="H1" s="26"/>
      <c r="I1" s="26"/>
      <c r="J1" s="26"/>
      <c r="K1" s="26"/>
      <c r="L1" s="26"/>
      <c r="M1" s="26"/>
      <c r="N1" s="26"/>
      <c r="O1" s="26"/>
      <c r="P1" s="26"/>
      <c r="Q1" s="26"/>
      <c r="R1" s="26"/>
      <c r="S1" s="26"/>
      <c r="T1" s="26"/>
      <c r="U1" s="27"/>
      <c r="V1" s="28"/>
      <c r="W1" s="28"/>
    </row>
    <row r="2" spans="1:24"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c r="X2" s="123"/>
    </row>
    <row r="3" spans="1:24"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c r="X3" s="124"/>
    </row>
    <row r="4" spans="1:24"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c r="X4" s="124"/>
    </row>
    <row r="5" spans="1:24" ht="20.25" customHeight="1">
      <c r="A5" s="17"/>
      <c r="B5" s="18"/>
      <c r="C5" s="18"/>
      <c r="D5" s="18"/>
      <c r="E5" s="18"/>
      <c r="F5" s="19"/>
      <c r="G5" s="18"/>
      <c r="H5" s="18"/>
      <c r="I5" s="18"/>
      <c r="J5" s="18"/>
      <c r="K5" s="18"/>
      <c r="L5" s="18"/>
      <c r="M5" s="18"/>
      <c r="N5" s="18"/>
      <c r="O5" s="18"/>
      <c r="P5" s="18"/>
      <c r="Q5" s="18"/>
      <c r="R5" s="18"/>
      <c r="S5" s="20"/>
      <c r="T5" s="20"/>
      <c r="U5" s="20"/>
      <c r="V5" s="20"/>
      <c r="W5" s="20"/>
      <c r="X5" s="125"/>
    </row>
    <row r="6" spans="1:24"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c r="X6" s="126"/>
    </row>
    <row r="7" spans="1:24" ht="12.75" customHeight="1">
      <c r="A7" s="29"/>
      <c r="B7" s="30"/>
      <c r="C7" s="30"/>
      <c r="D7" s="30"/>
      <c r="E7" s="30"/>
      <c r="F7" s="30"/>
      <c r="G7" s="30"/>
      <c r="H7" s="30"/>
      <c r="I7" s="30"/>
      <c r="J7" s="30"/>
      <c r="K7" s="30"/>
      <c r="L7" s="30"/>
      <c r="M7" s="30"/>
      <c r="N7" s="30"/>
      <c r="O7" s="30"/>
      <c r="P7" s="30"/>
      <c r="Q7" s="30"/>
      <c r="R7" s="30"/>
      <c r="S7" s="30"/>
      <c r="T7" s="30"/>
      <c r="U7" s="31"/>
      <c r="V7" s="24" t="s">
        <v>156</v>
      </c>
      <c r="W7" s="28"/>
    </row>
    <row r="8" spans="1:24"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4">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4">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4">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4">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4">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4">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4" ht="12.75" customHeigh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4">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09"/>
      <c r="B27" s="310"/>
      <c r="C27" s="310"/>
      <c r="D27" s="310"/>
      <c r="E27" s="310"/>
      <c r="F27" s="310"/>
      <c r="G27" s="310"/>
      <c r="H27" s="310"/>
      <c r="I27" s="310"/>
      <c r="J27" s="310"/>
      <c r="K27" s="311"/>
      <c r="L27" s="311"/>
      <c r="M27" s="310"/>
      <c r="N27" s="310"/>
      <c r="O27" s="310"/>
      <c r="P27" s="310"/>
      <c r="Q27" s="310"/>
      <c r="R27" s="310"/>
      <c r="S27" s="310"/>
      <c r="T27" s="310"/>
      <c r="U27" s="310"/>
    </row>
    <row r="28" spans="1:23" s="133" customFormat="1"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s="133" customFormat="1"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s="133" customFormat="1"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s="133" customFormat="1"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s="133" customFormat="1" ht="12.75" customHeight="1">
      <c r="A32" s="136"/>
      <c r="B32" s="134"/>
      <c r="C32" s="260" t="str">
        <f>'VO2 Raw '!C32</f>
        <v>Group 1:</v>
      </c>
      <c r="D32" s="261">
        <f>'Body Composition'!D30</f>
        <v>310</v>
      </c>
      <c r="E32" s="153">
        <f>AVERAGE(C$66:C$101)</f>
        <v>2842.3028743028754</v>
      </c>
      <c r="F32" s="153">
        <f>AVERAGE(C$102:C$137)</f>
        <v>2420.6891891891896</v>
      </c>
      <c r="G32" s="154">
        <f>AVERAGE(C$66:C$137)</f>
        <v>2631.4960317460332</v>
      </c>
      <c r="H32" s="155">
        <f>AVERAGE(C$138:C$173)</f>
        <v>3033.6072501072504</v>
      </c>
      <c r="I32" s="153">
        <f>AVERAGE(C$174:C$209)</f>
        <v>2535.3497425997425</v>
      </c>
      <c r="J32" s="154">
        <f>AVERAGE(C$138:C$209)</f>
        <v>2784.4784963534962</v>
      </c>
      <c r="K32" s="155">
        <f>AVERAGE(C$210:C$245)</f>
        <v>2932.1130416130418</v>
      </c>
      <c r="L32" s="153">
        <f>AVERAGE(C$246:C$281)</f>
        <v>2734.3272200772208</v>
      </c>
      <c r="M32" s="154">
        <f>AVERAGE(C$210:C$281)</f>
        <v>2833.2201308451317</v>
      </c>
      <c r="N32" s="155">
        <f>AVERAGE(C282:C317)</f>
        <v>3082.8429858429863</v>
      </c>
      <c r="O32" s="153">
        <f>AVERAGE(C318:C352)</f>
        <v>2861.3892995035862</v>
      </c>
      <c r="P32" s="154">
        <f>AVERAGE(C282:C352)</f>
        <v>2973.6756756756768</v>
      </c>
      <c r="Q32" s="155">
        <f>AVERAGE(C353:C388)</f>
        <v>3047.1805019305016</v>
      </c>
      <c r="R32" s="153">
        <f>AVERAGE(C389:C419)</f>
        <v>2451.927263669199</v>
      </c>
      <c r="S32" s="154">
        <f>AVERAGE(C353:C419)</f>
        <v>2771.7648245260189</v>
      </c>
      <c r="T32" s="155"/>
      <c r="U32" s="153"/>
      <c r="V32" s="156"/>
      <c r="W32" s="135"/>
    </row>
    <row r="33" spans="1:23" ht="12.75" customHeight="1">
      <c r="A33" s="157"/>
      <c r="B33" s="158"/>
      <c r="C33" s="264">
        <f>'VO2 Raw '!C33</f>
        <v>1</v>
      </c>
      <c r="D33" s="265">
        <f>'Body Composition'!D31</f>
        <v>306</v>
      </c>
      <c r="E33" s="160">
        <f>AVERAGE(D$66:D$101)</f>
        <v>2833.2600732600727</v>
      </c>
      <c r="F33" s="160">
        <f>AVERAGE(D$102:D$137)</f>
        <v>2272.4175824175818</v>
      </c>
      <c r="G33" s="108">
        <f>AVERAGE(D$66:D$137)</f>
        <v>2552.8388278388284</v>
      </c>
      <c r="H33" s="107">
        <f>AVERAGE(D$138:D$173)</f>
        <v>2707.356023606023</v>
      </c>
      <c r="I33" s="160">
        <f>AVERAGE(D$174:D$209)</f>
        <v>2435.6863044363035</v>
      </c>
      <c r="J33" s="108">
        <f>AVERAGE(D$138:D$209)</f>
        <v>2571.5211640211651</v>
      </c>
      <c r="K33" s="107">
        <f>AVERAGE(D$210:D$245)</f>
        <v>2705.8664021164022</v>
      </c>
      <c r="L33" s="160">
        <f>AVERAGE(D$246:D$281)</f>
        <v>3032.9314204314201</v>
      </c>
      <c r="M33" s="108">
        <f>AVERAGE(D$210:D$281)</f>
        <v>2869.3989112739123</v>
      </c>
      <c r="N33" s="107">
        <f>AVERAGE(D282:D317)</f>
        <v>2630.9198209198207</v>
      </c>
      <c r="O33" s="160">
        <f>AVERAGE(D318:D352)</f>
        <v>2452.8001046572467</v>
      </c>
      <c r="P33" s="108">
        <f>AVERAGE(D282:D352)</f>
        <v>2543.1143269875661</v>
      </c>
      <c r="Q33" s="107">
        <f>AVERAGE(D353:D388)</f>
        <v>2608.9479039479038</v>
      </c>
      <c r="R33" s="160">
        <f>AVERAGE(D389:D419)</f>
        <v>2029.7294103745714</v>
      </c>
      <c r="S33" s="108">
        <f>AVERAGE(D353:D419)</f>
        <v>2340.9512875184514</v>
      </c>
      <c r="T33" s="107"/>
      <c r="U33" s="160"/>
      <c r="V33" s="161"/>
      <c r="W33" s="162"/>
    </row>
    <row r="34" spans="1:23" ht="12.75" customHeight="1">
      <c r="A34" s="157"/>
      <c r="B34" s="158"/>
      <c r="C34" s="159"/>
      <c r="D34" s="265">
        <f>'Body Composition'!D32</f>
        <v>307</v>
      </c>
      <c r="E34" s="160">
        <f>AVERAGE(E$66:E$101)</f>
        <v>2808.3070866141734</v>
      </c>
      <c r="F34" s="160">
        <f>AVERAGE(E$102:E$137)</f>
        <v>2395.1870078740158</v>
      </c>
      <c r="G34" s="108">
        <f>AVERAGE(E$66:E$137)</f>
        <v>2601.7470472440955</v>
      </c>
      <c r="H34" s="107">
        <f>AVERAGE(E$138:E$173)</f>
        <v>2671.8011811023625</v>
      </c>
      <c r="I34" s="160">
        <f>AVERAGE(E$174:E$209)</f>
        <v>2411.0137795275587</v>
      </c>
      <c r="J34" s="108">
        <f>AVERAGE(E$138:E$209)</f>
        <v>2541.407480314961</v>
      </c>
      <c r="K34" s="107">
        <f>AVERAGE(E$210:E$245)</f>
        <v>2886.3779527559059</v>
      </c>
      <c r="L34" s="160">
        <f>AVERAGE(E$246:E$281)</f>
        <v>2721.0531496062995</v>
      </c>
      <c r="M34" s="108">
        <f>AVERAGE(E$210:E$281)</f>
        <v>2803.715551181102</v>
      </c>
      <c r="N34" s="107">
        <f>AVERAGE(E282:E317)</f>
        <v>2828.179133858268</v>
      </c>
      <c r="O34" s="160">
        <f>AVERAGE(E318:E352)</f>
        <v>2507.4465691788528</v>
      </c>
      <c r="P34" s="108">
        <f>AVERAGE(E282:E352)</f>
        <v>2670.071531551514</v>
      </c>
      <c r="Q34" s="107">
        <f>AVERAGE(E353:E388)</f>
        <v>2996.870078740159</v>
      </c>
      <c r="R34" s="160">
        <f>AVERAGE(E389:E419)</f>
        <v>2653.1940563881135</v>
      </c>
      <c r="S34" s="108">
        <f>AVERAGE(E353:E419)</f>
        <v>2837.8557997414514</v>
      </c>
      <c r="T34" s="107"/>
      <c r="U34" s="160"/>
      <c r="V34" s="161"/>
      <c r="W34" s="162"/>
    </row>
    <row r="35" spans="1:23" ht="12.75" customHeight="1">
      <c r="A35" s="157"/>
      <c r="B35" s="158"/>
      <c r="C35" s="159"/>
      <c r="D35" s="265">
        <f>'Body Composition'!D33</f>
        <v>797</v>
      </c>
      <c r="E35" s="160">
        <f>AVERAGE(F$66:F$101)</f>
        <v>3172.8686030428767</v>
      </c>
      <c r="F35" s="160">
        <f>AVERAGE(F$102:F$137)</f>
        <v>2757.6680497925304</v>
      </c>
      <c r="G35" s="108">
        <f>AVERAGE(F$66:F$137)</f>
        <v>2965.2683264177035</v>
      </c>
      <c r="H35" s="107">
        <f>AVERAGE(F$138:F$173)</f>
        <v>3255.84785615491</v>
      </c>
      <c r="I35" s="160">
        <f>AVERAGE(F$174:F$209)</f>
        <v>2771.2392807745505</v>
      </c>
      <c r="J35" s="108">
        <f>AVERAGE(F$138:F$209)</f>
        <v>3013.5435684647305</v>
      </c>
      <c r="K35" s="107">
        <f>AVERAGE(F$210:F$245)</f>
        <v>3514.5228215767634</v>
      </c>
      <c r="L35" s="160">
        <f>AVERAGE(F$246:F$281)</f>
        <v>3098.0442600276624</v>
      </c>
      <c r="M35" s="108">
        <f>AVERAGE(F$210:F$281)</f>
        <v>3306.2835408022129</v>
      </c>
      <c r="N35" s="107">
        <f>AVERAGE(F282:F317)</f>
        <v>3364.3872752420471</v>
      </c>
      <c r="O35" s="160">
        <f>AVERAGE(E318:F352)</f>
        <v>2586.2425495568241</v>
      </c>
      <c r="P35" s="108">
        <f>AVERAGE(F282:F352)</f>
        <v>3019.6378937525569</v>
      </c>
      <c r="Q35" s="107">
        <f>AVERAGE(F353:F388)</f>
        <v>3525.6901798063618</v>
      </c>
      <c r="R35" s="160">
        <f>AVERAGE(F389:F419)</f>
        <v>2688.411189934413</v>
      </c>
      <c r="S35" s="108">
        <f>AVERAGE(F353:F419)</f>
        <v>3138.2924382238184</v>
      </c>
      <c r="T35" s="107"/>
      <c r="U35" s="160"/>
      <c r="V35" s="161"/>
      <c r="W35" s="162"/>
    </row>
    <row r="36" spans="1:23" ht="12.75" customHeight="1">
      <c r="A36" s="157"/>
      <c r="B36" s="158"/>
      <c r="C36" s="159"/>
      <c r="D36" s="265">
        <f>'Body Composition'!D34</f>
        <v>798</v>
      </c>
      <c r="E36" s="160">
        <f>AVERAGE(G$66:G$101)</f>
        <v>3178.4544685990336</v>
      </c>
      <c r="F36" s="160">
        <f>AVERAGE(G$102:G$137)</f>
        <v>2646.1814009661844</v>
      </c>
      <c r="G36" s="108">
        <f>AVERAGE(G$66:G$137)</f>
        <v>2912.317934782609</v>
      </c>
      <c r="H36" s="107">
        <f>AVERAGE(G$138:G$173)</f>
        <v>2987.4769323671494</v>
      </c>
      <c r="I36" s="160">
        <f>AVERAGE(G$174:G$209)</f>
        <v>2741.0437198067634</v>
      </c>
      <c r="J36" s="108">
        <f>AVERAGE(G$138:G$209)</f>
        <v>2864.2603260869564</v>
      </c>
      <c r="K36" s="107">
        <f>AVERAGE(G$210:G$245)</f>
        <v>3204.1090579710135</v>
      </c>
      <c r="L36" s="160">
        <f>AVERAGE(G$246:G$281)</f>
        <v>2949.8601449275361</v>
      </c>
      <c r="M36" s="108">
        <f>AVERAGE(G$210:G$281)</f>
        <v>3076.984601449275</v>
      </c>
      <c r="N36" s="107">
        <f>AVERAGE(G282:G317)</f>
        <v>3204.3178743961344</v>
      </c>
      <c r="O36" s="160">
        <f>AVERAGE(G318:G352)</f>
        <v>2902.9096894409936</v>
      </c>
      <c r="P36" s="108">
        <f>AVERAGE(G282:G352)</f>
        <v>3055.7363747703607</v>
      </c>
      <c r="Q36" s="107">
        <f>AVERAGE(G353:G388)</f>
        <v>3202.5280193236713</v>
      </c>
      <c r="R36" s="160">
        <f>AVERAGE(G389:G419)</f>
        <v>2861.8050490883588</v>
      </c>
      <c r="S36" s="108">
        <f>AVERAGE(G353:G419)</f>
        <v>3044.8800778715122</v>
      </c>
      <c r="T36" s="107"/>
      <c r="U36" s="160"/>
      <c r="V36" s="161"/>
      <c r="W36" s="162"/>
    </row>
    <row r="37" spans="1:23" ht="12.75" customHeight="1">
      <c r="A37" s="157"/>
      <c r="B37" s="158"/>
      <c r="C37" s="159"/>
      <c r="D37" s="265">
        <f>'Body Composition'!D35</f>
        <v>308</v>
      </c>
      <c r="E37" s="160">
        <f>AVERAGE(H$66:H$101)</f>
        <v>3040.8298102981034</v>
      </c>
      <c r="F37" s="160">
        <f>AVERAGE(H$102:H$137)</f>
        <v>2818.2176151761519</v>
      </c>
      <c r="G37" s="108">
        <f>AVERAGE(H$66:H$137)</f>
        <v>2929.5237127371265</v>
      </c>
      <c r="H37" s="107">
        <f>AVERAGE(H$138:H$173)</f>
        <v>3283.9720867208671</v>
      </c>
      <c r="I37" s="160">
        <f>AVERAGE(H$174:H$209)</f>
        <v>2977.8186991869911</v>
      </c>
      <c r="J37" s="108">
        <f>AVERAGE(H$138:H$209)</f>
        <v>3130.8953929539293</v>
      </c>
      <c r="K37" s="107">
        <f>AVERAGE(H$210:H$245)</f>
        <v>3281.5943089430889</v>
      </c>
      <c r="L37" s="160">
        <f>AVERAGE(H$246:H$281)</f>
        <v>2849.9406504065037</v>
      </c>
      <c r="M37" s="108">
        <f>AVERAGE(H$210:H$281)</f>
        <v>3065.767479674796</v>
      </c>
      <c r="N37" s="107">
        <f>AVERAGE(H282:H317)</f>
        <v>3271.3582655826567</v>
      </c>
      <c r="O37" s="160">
        <f>AVERAGE(H318:H352)</f>
        <v>2922.9566550522641</v>
      </c>
      <c r="P37" s="108">
        <f>AVERAGE(H282:H352)</f>
        <v>3099.6109927859861</v>
      </c>
      <c r="Q37" s="107">
        <f>AVERAGE(H353:H388)</f>
        <v>3356.3203252032522</v>
      </c>
      <c r="R37" s="160">
        <f>AVERAGE(H389:H419)</f>
        <v>3078.4682926829269</v>
      </c>
      <c r="S37" s="108">
        <f>AVERAGE(H353:H419)</f>
        <v>3227.7619220968331</v>
      </c>
      <c r="T37" s="107"/>
      <c r="U37" s="160"/>
      <c r="V37" s="161"/>
      <c r="W37" s="162"/>
    </row>
    <row r="38" spans="1:23" ht="12.75" customHeight="1">
      <c r="A38" s="157"/>
      <c r="B38" s="158"/>
      <c r="C38" s="159"/>
      <c r="D38" s="265">
        <f>'Body Composition'!D36</f>
        <v>309</v>
      </c>
      <c r="E38" s="160">
        <f>AVERAGE(I$66:I$101)</f>
        <v>3058.7812812812817</v>
      </c>
      <c r="F38" s="160">
        <f>AVERAGE(I$102:I$137)</f>
        <v>2544.2742742742748</v>
      </c>
      <c r="G38" s="108">
        <f>AVERAGE(I$66:I$137)</f>
        <v>2801.5277777777787</v>
      </c>
      <c r="H38" s="107">
        <f>AVERAGE(I$138:I$173)</f>
        <v>3201.0923423423428</v>
      </c>
      <c r="I38" s="160">
        <f>AVERAGE(I$174:I$209)</f>
        <v>2724.4006506506503</v>
      </c>
      <c r="J38" s="108">
        <f>AVERAGE(I$138:I$209)</f>
        <v>2962.7464964964965</v>
      </c>
      <c r="K38" s="107">
        <f>AVERAGE(I$210:I$245)</f>
        <v>3235.9434434434424</v>
      </c>
      <c r="L38" s="160">
        <f>AVERAGE(I$246:I$281)</f>
        <v>2823.2845345345345</v>
      </c>
      <c r="M38" s="108">
        <f>AVERAGE(I$210:I$281)</f>
        <v>3029.6139889889878</v>
      </c>
      <c r="N38" s="107">
        <f>AVERAGE(I282:I317)</f>
        <v>3216.3163163163163</v>
      </c>
      <c r="O38" s="160">
        <f>AVERAGE(H318:I352)</f>
        <v>2816.643063690869</v>
      </c>
      <c r="P38" s="108">
        <f>AVERAGE(I282:I352)</f>
        <v>2966.8861819566041</v>
      </c>
      <c r="Q38" s="107">
        <f>AVERAGE(I353:I388)</f>
        <v>3318.4809809809799</v>
      </c>
      <c r="R38" s="160">
        <f>AVERAGE(I389:I419)</f>
        <v>2663.2810229584429</v>
      </c>
      <c r="S38" s="108">
        <f>AVERAGE(I353:I419)</f>
        <v>3015.3287615974186</v>
      </c>
      <c r="T38" s="107"/>
      <c r="U38" s="160"/>
      <c r="V38" s="161"/>
      <c r="W38" s="162"/>
    </row>
    <row r="39" spans="1:23" ht="12.75" customHeight="1">
      <c r="A39" s="157"/>
      <c r="B39" s="158"/>
      <c r="C39" s="159"/>
      <c r="D39" s="265">
        <f>'Body Composition'!D37</f>
        <v>312</v>
      </c>
      <c r="E39" s="160">
        <f>AVERAGE(J$66:J$101)</f>
        <v>3448.6244019138753</v>
      </c>
      <c r="F39" s="160">
        <f>AVERAGE(J$102:J$137)</f>
        <v>2845.2708665603404</v>
      </c>
      <c r="G39" s="108">
        <f>AVERAGE(J$66:J$137)</f>
        <v>3146.9476342371076</v>
      </c>
      <c r="H39" s="107">
        <f>AVERAGE(J$138:J$173)</f>
        <v>3481.4808612440197</v>
      </c>
      <c r="I39" s="160">
        <f>AVERAGE(J$174:J$209)</f>
        <v>3235.7527910685803</v>
      </c>
      <c r="J39" s="108">
        <f>AVERAGE(J$138:J$209)</f>
        <v>3358.6168261562993</v>
      </c>
      <c r="K39" s="107">
        <f>AVERAGE(J$210:J$245)</f>
        <v>3627.9731525784159</v>
      </c>
      <c r="L39" s="160">
        <f>AVERAGE(J$246:J$281)</f>
        <v>3300.8282828282836</v>
      </c>
      <c r="M39" s="108">
        <f>AVERAGE(J$210:J$281)</f>
        <v>3464.40071770335</v>
      </c>
      <c r="N39" s="107">
        <f>AVERAGE(J282:J317)</f>
        <v>3400.2958532695375</v>
      </c>
      <c r="O39" s="160">
        <f>AVERAGE(I318:J352)</f>
        <v>2869.4079350710936</v>
      </c>
      <c r="P39" s="108">
        <f>AVERAGE(J282:J352)</f>
        <v>3217.0095019880036</v>
      </c>
      <c r="Q39" s="107">
        <f>AVERAGE(J353:J388)</f>
        <v>3265.3931419457749</v>
      </c>
      <c r="R39" s="160">
        <f>AVERAGE(J389:J419)</f>
        <v>3132.2821423059117</v>
      </c>
      <c r="S39" s="108">
        <f>AVERAGE(J353:J419)</f>
        <v>3203.8044704706131</v>
      </c>
      <c r="T39" s="107"/>
      <c r="U39" s="160"/>
      <c r="V39" s="161"/>
      <c r="W39" s="162"/>
    </row>
    <row r="40" spans="1:23" ht="12.75" customHeight="1">
      <c r="A40" s="157"/>
      <c r="B40" s="158"/>
      <c r="C40" s="163"/>
      <c r="D40" s="266" t="str">
        <f>'Body Composition'!D38</f>
        <v>NT</v>
      </c>
      <c r="E40" s="160">
        <f>AVERAGE(K$66:K$101)</f>
        <v>3118.0244066882419</v>
      </c>
      <c r="F40" s="160">
        <f>AVERAGE(K$102:K$137)</f>
        <v>2701.4182847896441</v>
      </c>
      <c r="G40" s="108">
        <f>AVERAGE(K$66:K$137)</f>
        <v>2909.7213457389435</v>
      </c>
      <c r="H40" s="107">
        <f>AVERAGE(K$138:K$173)</f>
        <v>3191.5540722761598</v>
      </c>
      <c r="I40" s="160">
        <f>AVERAGE(K$174:K$209)</f>
        <v>2916.1100323624596</v>
      </c>
      <c r="J40" s="108">
        <f>AVERAGE(K$138:K$209)</f>
        <v>3053.8320523193097</v>
      </c>
      <c r="K40" s="107">
        <f>AVERAGE(K$210:K$245)</f>
        <v>3429.1175836030202</v>
      </c>
      <c r="L40" s="160">
        <f>AVERAGE(K$246:K$281)</f>
        <v>3136.114617044228</v>
      </c>
      <c r="M40" s="108">
        <f>AVERAGE(K$210:K$281)</f>
        <v>3282.6161003236243</v>
      </c>
      <c r="N40" s="107">
        <f>AVERAGE(K282:K317)</f>
        <v>3287.955501618123</v>
      </c>
      <c r="O40" s="160">
        <f>AVERAGE(J318:K352)</f>
        <v>3121.4189270616971</v>
      </c>
      <c r="P40" s="108">
        <f>AVERAGE(K282:K352)</f>
        <v>3251.6718173116374</v>
      </c>
      <c r="Q40" s="107">
        <f>AVERAGE(K353:K388)</f>
        <v>3352.3205231930947</v>
      </c>
      <c r="R40" s="160">
        <f>AVERAGE(K389:K419)</f>
        <v>3033.7259630441586</v>
      </c>
      <c r="S40" s="108">
        <f>AVERAGE(K353:K419)</f>
        <v>3204.9110998406013</v>
      </c>
      <c r="T40" s="107"/>
      <c r="U40" s="160"/>
      <c r="V40" s="161"/>
      <c r="W40" s="162"/>
    </row>
    <row r="41" spans="1:23" ht="12.75" customHeight="1">
      <c r="A41" s="157"/>
      <c r="B41" s="158"/>
      <c r="C41" s="165"/>
      <c r="D41" s="166" t="s">
        <v>25</v>
      </c>
      <c r="E41" s="268">
        <f>AVERAGE(E32:E40)</f>
        <v>3055.7170006667257</v>
      </c>
      <c r="F41" s="267">
        <f>AVERAGE(F32:F40)</f>
        <v>2600.1471412266569</v>
      </c>
      <c r="G41" s="267">
        <f t="shared" ref="G41:S41" si="0">AVERAGE(G32:G40)</f>
        <v>2827.932070946692</v>
      </c>
      <c r="H41" s="268">
        <f t="shared" si="0"/>
        <v>3090.4654006578985</v>
      </c>
      <c r="I41" s="267">
        <f t="shared" si="0"/>
        <v>2749.8238889348445</v>
      </c>
      <c r="J41" s="269">
        <f t="shared" si="0"/>
        <v>2920.1446447963717</v>
      </c>
      <c r="K41" s="267">
        <f t="shared" si="0"/>
        <v>3201.9575294001215</v>
      </c>
      <c r="L41" s="267">
        <f t="shared" si="0"/>
        <v>2960.7093644315205</v>
      </c>
      <c r="M41" s="269">
        <f t="shared" si="0"/>
        <v>3081.3334469158212</v>
      </c>
      <c r="N41" s="267">
        <f t="shared" si="0"/>
        <v>3142.9525585606543</v>
      </c>
      <c r="O41" s="267">
        <f t="shared" si="0"/>
        <v>2782.357199245936</v>
      </c>
      <c r="P41" s="269">
        <f t="shared" si="0"/>
        <v>2977.4904774199895</v>
      </c>
      <c r="Q41" s="267">
        <f t="shared" si="0"/>
        <v>3185.9701838968558</v>
      </c>
      <c r="R41" s="267">
        <f t="shared" si="0"/>
        <v>2732.5360433828992</v>
      </c>
      <c r="S41" s="269">
        <f t="shared" si="0"/>
        <v>2976.1722979874125</v>
      </c>
      <c r="T41" s="267"/>
      <c r="U41" s="267"/>
      <c r="V41" s="270"/>
      <c r="W41" s="162"/>
    </row>
    <row r="42" spans="1:23" ht="12.75" customHeight="1" thickBot="1">
      <c r="A42" s="157"/>
      <c r="B42" s="158"/>
      <c r="C42" s="165"/>
      <c r="D42" s="166" t="s">
        <v>15</v>
      </c>
      <c r="E42" s="272">
        <f>STDEV(E32:E40)/SQRT(COUNT(E32:E40))</f>
        <v>69.073509603171118</v>
      </c>
      <c r="F42" s="271">
        <f>STDEV(F32:F40)/SQRT(COUNT(F32:F40))</f>
        <v>67.656245127877085</v>
      </c>
      <c r="G42" s="271">
        <f t="shared" ref="G42:M42" si="1">STDEV(G32:G40)/SQRT(COUNT(G32:G40))</f>
        <v>65.710197014564912</v>
      </c>
      <c r="H42" s="272">
        <f t="shared" si="1"/>
        <v>89.445709924194375</v>
      </c>
      <c r="I42" s="271">
        <f t="shared" si="1"/>
        <v>89.474976019569752</v>
      </c>
      <c r="J42" s="273">
        <f t="shared" si="1"/>
        <v>87.527207145881121</v>
      </c>
      <c r="K42" s="271">
        <f t="shared" si="1"/>
        <v>102.52389116750459</v>
      </c>
      <c r="L42" s="271">
        <f t="shared" si="1"/>
        <v>65.667698199003382</v>
      </c>
      <c r="M42" s="273">
        <f t="shared" si="1"/>
        <v>76.770044470283764</v>
      </c>
      <c r="N42" s="316">
        <f>STDEV(N32:N40)/SQRT(COUNT(N32:N40))</f>
        <v>85.53700638070957</v>
      </c>
      <c r="O42" s="316">
        <f t="shared" ref="O42:S42" si="2">STDEV(O32:O40)/SQRT(COUNT(O32:O40))</f>
        <v>73.305683997308051</v>
      </c>
      <c r="P42" s="317">
        <f t="shared" si="2"/>
        <v>78.055630788571037</v>
      </c>
      <c r="Q42" s="316">
        <f t="shared" si="2"/>
        <v>90.078568970452736</v>
      </c>
      <c r="R42" s="316">
        <f t="shared" si="2"/>
        <v>116.22587983645731</v>
      </c>
      <c r="S42" s="317">
        <f t="shared" si="2"/>
        <v>96.060723918851366</v>
      </c>
      <c r="T42" s="316"/>
      <c r="U42" s="316"/>
      <c r="V42" s="318"/>
      <c r="W42" s="162"/>
    </row>
    <row r="43" spans="1:23" ht="12.75" customHeight="1">
      <c r="A43" s="157"/>
      <c r="B43" s="158"/>
      <c r="C43" s="275"/>
      <c r="D43" s="276"/>
      <c r="E43" s="279"/>
      <c r="F43" s="277"/>
      <c r="G43" s="278"/>
      <c r="H43" s="279"/>
      <c r="I43" s="277"/>
      <c r="J43" s="278"/>
      <c r="K43" s="279"/>
      <c r="L43" s="277"/>
      <c r="M43" s="278"/>
      <c r="N43" s="279"/>
      <c r="O43" s="277"/>
      <c r="P43" s="278"/>
      <c r="Q43" s="279"/>
      <c r="R43" s="277"/>
      <c r="S43" s="278"/>
      <c r="T43" s="279"/>
      <c r="U43" s="277"/>
      <c r="V43" s="280"/>
      <c r="W43" s="162"/>
    </row>
    <row r="44" spans="1:23" ht="12.75" customHeight="1">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2.75" customHeight="1">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2.75" customHeight="1">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2.75" customHeight="1">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2.75" customHeight="1">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2.75" customHeight="1">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2.75" customHeight="1">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2.75" customHeight="1">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2.75" customHeight="1">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2.75" customHeight="1">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2.75" customHeight="1">
      <c r="A54" s="157"/>
      <c r="B54" s="158"/>
      <c r="C54" s="182"/>
      <c r="D54" s="283"/>
      <c r="E54" s="268"/>
      <c r="F54" s="267"/>
      <c r="G54" s="267"/>
      <c r="H54" s="268"/>
      <c r="I54" s="267"/>
      <c r="J54" s="269"/>
      <c r="K54" s="267"/>
      <c r="L54" s="267"/>
      <c r="M54" s="269"/>
      <c r="N54" s="267"/>
      <c r="O54" s="267"/>
      <c r="P54" s="269"/>
      <c r="Q54" s="267"/>
      <c r="R54" s="267"/>
      <c r="S54" s="269"/>
      <c r="T54" s="267"/>
      <c r="U54" s="267"/>
      <c r="V54" s="270"/>
      <c r="W54" s="162"/>
    </row>
    <row r="55" spans="1:44" ht="12.75" customHeight="1" thickBot="1">
      <c r="A55" s="157"/>
      <c r="B55" s="158"/>
      <c r="C55" s="184"/>
      <c r="D55" s="284"/>
      <c r="E55" s="272"/>
      <c r="F55" s="271"/>
      <c r="G55" s="271"/>
      <c r="H55" s="272"/>
      <c r="I55" s="271"/>
      <c r="J55" s="273"/>
      <c r="K55" s="271"/>
      <c r="L55" s="271"/>
      <c r="M55" s="273"/>
      <c r="N55" s="271"/>
      <c r="O55" s="271"/>
      <c r="P55" s="273"/>
      <c r="Q55" s="271"/>
      <c r="R55" s="271"/>
      <c r="S55" s="273"/>
      <c r="T55" s="271"/>
      <c r="U55" s="271"/>
      <c r="V55" s="274"/>
      <c r="W55" s="162"/>
    </row>
    <row r="56" spans="1:44" ht="12.75" customHeight="1">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ht="12.75" customHeight="1">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8" spans="1:44" ht="12.75" customHeight="1"/>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99">
        <f>'VO2 Raw '!C63*'VO2-BW'!C$61/'VO2-BW'!C$62</f>
        <v>3425.6911196911201</v>
      </c>
      <c r="D63" s="300">
        <f>'VO2 Raw '!D63*'VO2-BW'!D$61/'VO2-BW'!D$62</f>
        <v>3481.2454212454213</v>
      </c>
      <c r="E63" s="300">
        <f>'VO2 Raw '!E63*'VO2-BW'!E$61/'VO2-BW'!E$62</f>
        <v>2528.8582677165355</v>
      </c>
      <c r="F63" s="300">
        <f>'VO2 Raw '!F63*'VO2-BW'!F$61/'VO2-BW'!F$62</f>
        <v>1923.5850622406635</v>
      </c>
      <c r="G63" s="300">
        <f>'VO2 Raw '!G63*'VO2-BW'!G$61/'VO2-BW'!G$62</f>
        <v>3010.1782608695648</v>
      </c>
      <c r="H63" s="300">
        <f>'VO2 Raw '!H63*'VO2-BW'!H$61/'VO2-BW'!H$62</f>
        <v>3524.2146341463413</v>
      </c>
      <c r="I63" s="300">
        <f>'VO2 Raw '!I63*'VO2-BW'!I$61/'VO2-BW'!I$62</f>
        <v>4238.4234234234236</v>
      </c>
      <c r="J63" s="300">
        <f>'VO2 Raw '!J63*'VO2-BW'!J$61/'VO2-BW'!J$62</f>
        <v>2950.8229665071776</v>
      </c>
      <c r="K63" s="301">
        <f>'VO2 Raw '!K63*'VO2-BW'!K$61/'VO2-BW'!K$62</f>
        <v>2316.1844660194174</v>
      </c>
      <c r="L63" s="227">
        <f t="shared" ref="L63:P63" si="4">AVERAGE(C63:C65)</f>
        <v>3078.6576576576576</v>
      </c>
      <c r="M63" s="228">
        <f t="shared" si="4"/>
        <v>3454.8046398046395</v>
      </c>
      <c r="N63" s="228">
        <f t="shared" si="4"/>
        <v>2682.6377952755906</v>
      </c>
      <c r="O63" s="228">
        <f t="shared" si="4"/>
        <v>2099.9502074688794</v>
      </c>
      <c r="P63" s="228">
        <f t="shared" si="4"/>
        <v>2982.2565217391298</v>
      </c>
      <c r="Q63" s="228">
        <f t="shared" ref="Q63" si="5">AVERAGE(H63:H65)</f>
        <v>2999.8276422764229</v>
      </c>
      <c r="R63" s="228">
        <f t="shared" ref="R63" si="6">AVERAGE(I63:I65)</f>
        <v>3706.5915915915916</v>
      </c>
      <c r="S63" s="228">
        <f t="shared" ref="S63" si="7">AVERAGE(J63:J65)</f>
        <v>2361.4928229665074</v>
      </c>
      <c r="T63" s="228">
        <f t="shared" ref="T63" si="8">AVERAGE(K63:K65)</f>
        <v>2922.4854368932042</v>
      </c>
      <c r="U63" s="229">
        <f>AVERAGE(L63:T63)</f>
        <v>2920.967146185958</v>
      </c>
      <c r="V63" s="319"/>
      <c r="W63" s="92"/>
      <c r="X63" s="92"/>
      <c r="Y63" s="92"/>
      <c r="Z63" s="92"/>
      <c r="AA63" s="92"/>
      <c r="AB63" s="92"/>
      <c r="AC63" s="92"/>
      <c r="AD63" s="92"/>
      <c r="AE63" s="92"/>
      <c r="AF63" s="92"/>
      <c r="AG63" s="92"/>
      <c r="AH63" s="92"/>
      <c r="AI63" s="92"/>
      <c r="AJ63" s="92"/>
      <c r="AK63" s="92"/>
      <c r="AL63" s="92"/>
      <c r="AM63" s="92"/>
      <c r="AN63" s="92"/>
      <c r="AO63" s="92"/>
      <c r="AP63" s="92"/>
      <c r="AQ63" s="92"/>
      <c r="AR63" s="231"/>
    </row>
    <row r="64" spans="1:44">
      <c r="A64" s="223">
        <v>43723</v>
      </c>
      <c r="B64" s="224">
        <v>0.72391203703703699</v>
      </c>
      <c r="C64" s="304">
        <f>'VO2 Raw '!C64*'VO2-BW'!C$61/'VO2-BW'!C$62</f>
        <v>3039.5945945945946</v>
      </c>
      <c r="D64" s="305">
        <f>'VO2 Raw '!D64*'VO2-BW'!D$61/'VO2-BW'!D$62</f>
        <v>3422.032967032967</v>
      </c>
      <c r="E64" s="305">
        <f>'VO2 Raw '!E64*'VO2-BW'!E$61/'VO2-BW'!E$62</f>
        <v>3249.5669291338586</v>
      </c>
      <c r="F64" s="305">
        <f>'VO2 Raw '!F64*'VO2-BW'!F$61/'VO2-BW'!F$62</f>
        <v>2044.0829875518668</v>
      </c>
      <c r="G64" s="305">
        <f>'VO2 Raw '!G64*'VO2-BW'!G$61/'VO2-BW'!G$62</f>
        <v>3903.6739130434785</v>
      </c>
      <c r="H64" s="305">
        <f>'VO2 Raw '!H64*'VO2-BW'!H$61/'VO2-BW'!H$62</f>
        <v>2937.5414634146341</v>
      </c>
      <c r="I64" s="305">
        <f>'VO2 Raw '!I64*'VO2-BW'!I$61/'VO2-BW'!I$62</f>
        <v>3516.3063063063064</v>
      </c>
      <c r="J64" s="305">
        <f>'VO2 Raw '!J64*'VO2-BW'!J$61/'VO2-BW'!J$62</f>
        <v>1844.1339712918661</v>
      </c>
      <c r="K64" s="306">
        <f>'VO2 Raw '!K64*'VO2-BW'!K$61/'VO2-BW'!K$62</f>
        <v>2419.4660194174758</v>
      </c>
      <c r="L64" s="107"/>
      <c r="M64" s="160"/>
      <c r="N64" s="160"/>
      <c r="O64" s="160"/>
      <c r="P64" s="160"/>
      <c r="Q64" s="160"/>
      <c r="R64" s="160"/>
      <c r="S64" s="160"/>
      <c r="T64" s="160"/>
      <c r="U64" s="232">
        <f>STDEV(L63:T63)/SQRT(COUNT(L63:T63))</f>
        <v>165.86948593923776</v>
      </c>
      <c r="V64" s="319"/>
      <c r="W64" s="92"/>
      <c r="X64" s="92"/>
      <c r="Y64" s="92"/>
      <c r="Z64" s="92"/>
      <c r="AA64" s="92"/>
      <c r="AB64" s="92"/>
      <c r="AC64" s="92"/>
      <c r="AD64" s="92"/>
      <c r="AE64" s="92"/>
      <c r="AF64" s="92"/>
      <c r="AG64" s="92"/>
      <c r="AH64" s="92"/>
      <c r="AI64" s="92"/>
      <c r="AJ64" s="92"/>
      <c r="AK64" s="92"/>
      <c r="AL64" s="92"/>
      <c r="AM64" s="92"/>
      <c r="AN64" s="92"/>
      <c r="AO64" s="92"/>
      <c r="AP64" s="92"/>
      <c r="AQ64" s="92"/>
      <c r="AR64" s="231"/>
    </row>
    <row r="65" spans="1:44">
      <c r="A65" s="223">
        <v>43723</v>
      </c>
      <c r="B65" s="224">
        <v>0.73780092592592605</v>
      </c>
      <c r="C65" s="304">
        <f>'VO2 Raw '!C65*'VO2-BW'!C$61/'VO2-BW'!C$62</f>
        <v>2770.6872586872591</v>
      </c>
      <c r="D65" s="305">
        <f>'VO2 Raw '!D65*'VO2-BW'!D$61/'VO2-BW'!D$62</f>
        <v>3461.135531135531</v>
      </c>
      <c r="E65" s="305">
        <f>'VO2 Raw '!E65*'VO2-BW'!E$61/'VO2-BW'!E$62</f>
        <v>2269.4881889763783</v>
      </c>
      <c r="F65" s="305">
        <f>'VO2 Raw '!F65*'VO2-BW'!F$61/'VO2-BW'!F$62</f>
        <v>2332.1825726141078</v>
      </c>
      <c r="G65" s="305">
        <f>'VO2 Raw '!G65*'VO2-BW'!G$61/'VO2-BW'!G$62</f>
        <v>2032.9173913043478</v>
      </c>
      <c r="H65" s="305">
        <f>'VO2 Raw '!H65*'VO2-BW'!H$61/'VO2-BW'!H$62</f>
        <v>2537.7268292682925</v>
      </c>
      <c r="I65" s="305">
        <f>'VO2 Raw '!I65*'VO2-BW'!I$61/'VO2-BW'!I$62</f>
        <v>3365.0450450450453</v>
      </c>
      <c r="J65" s="305">
        <f>'VO2 Raw '!J65*'VO2-BW'!J$61/'VO2-BW'!J$62</f>
        <v>2289.5215311004786</v>
      </c>
      <c r="K65" s="306">
        <f>'VO2 Raw '!K65*'VO2-BW'!K$61/'VO2-BW'!K$62</f>
        <v>4031.8058252427181</v>
      </c>
      <c r="L65" s="107"/>
      <c r="M65" s="160"/>
      <c r="N65" s="160"/>
      <c r="O65" s="160"/>
      <c r="P65" s="160"/>
      <c r="Q65" s="160"/>
      <c r="R65" s="160"/>
      <c r="S65" s="160"/>
      <c r="T65" s="160"/>
      <c r="U65" s="232"/>
      <c r="V65" s="319"/>
      <c r="W65" s="92"/>
      <c r="X65" s="92"/>
      <c r="Y65" s="92"/>
      <c r="Z65" s="92"/>
      <c r="AA65" s="92"/>
      <c r="AB65" s="92"/>
      <c r="AC65" s="92"/>
      <c r="AD65" s="92"/>
      <c r="AE65" s="92"/>
      <c r="AF65" s="92"/>
      <c r="AG65" s="92"/>
      <c r="AH65" s="92"/>
      <c r="AI65" s="92"/>
      <c r="AJ65" s="92"/>
      <c r="AK65" s="92"/>
      <c r="AL65" s="92"/>
      <c r="AM65" s="92"/>
      <c r="AN65" s="92"/>
      <c r="AO65" s="92"/>
      <c r="AP65" s="92"/>
      <c r="AQ65" s="92"/>
      <c r="AR65" s="231"/>
    </row>
    <row r="66" spans="1:44">
      <c r="A66" s="233">
        <v>43723</v>
      </c>
      <c r="B66" s="234">
        <v>0.751689814814815</v>
      </c>
      <c r="C66" s="304">
        <f>'VO2 Raw '!C66*'VO2-BW'!C$61/'VO2-BW'!C$62</f>
        <v>2305.0694980694984</v>
      </c>
      <c r="D66" s="305">
        <f>'VO2 Raw '!D66*'VO2-BW'!D$61/'VO2-BW'!D$62</f>
        <v>1844.5238095238094</v>
      </c>
      <c r="E66" s="305">
        <f>'VO2 Raw '!E66*'VO2-BW'!E$61/'VO2-BW'!E$62</f>
        <v>2223.7795275590552</v>
      </c>
      <c r="F66" s="305">
        <f>'VO2 Raw '!F66*'VO2-BW'!F$61/'VO2-BW'!F$62</f>
        <v>3745.2946058091279</v>
      </c>
      <c r="G66" s="305">
        <f>'VO2 Raw '!G66*'VO2-BW'!G$61/'VO2-BW'!G$62</f>
        <v>4853.0130434782614</v>
      </c>
      <c r="H66" s="305">
        <f>'VO2 Raw '!H66*'VO2-BW'!H$61/'VO2-BW'!H$62</f>
        <v>2394.712195121951</v>
      </c>
      <c r="I66" s="305">
        <f>'VO2 Raw '!I66*'VO2-BW'!I$61/'VO2-BW'!I$62</f>
        <v>1952.9279279279281</v>
      </c>
      <c r="J66" s="305">
        <f>'VO2 Raw '!J66*'VO2-BW'!J$61/'VO2-BW'!J$62</f>
        <v>2329.1578947368425</v>
      </c>
      <c r="K66" s="306">
        <f>'VO2 Raw '!K66*'VO2-BW'!K$61/'VO2-BW'!K$62</f>
        <v>2284.6262135922325</v>
      </c>
      <c r="L66" s="107">
        <f t="shared" ref="L66" si="9">AVERAGE(C66:C68)</f>
        <v>2117.7760617760619</v>
      </c>
      <c r="M66" s="160">
        <f t="shared" ref="M66" si="10">AVERAGE(D66:D68)</f>
        <v>1925.7081807081806</v>
      </c>
      <c r="N66" s="160">
        <f t="shared" ref="N66" si="11">AVERAGE(E66:E68)</f>
        <v>2906.5748031496064</v>
      </c>
      <c r="O66" s="160">
        <f t="shared" ref="O66" si="12">AVERAGE(F66:F68)</f>
        <v>3195.7510373443984</v>
      </c>
      <c r="P66" s="160">
        <f t="shared" ref="P66" si="13">AVERAGE(G66:G68)</f>
        <v>4226.2057971014492</v>
      </c>
      <c r="Q66" s="160">
        <f t="shared" ref="Q66" si="14">AVERAGE(H66:H68)</f>
        <v>2866.5560975609756</v>
      </c>
      <c r="R66" s="160">
        <f t="shared" ref="R66" si="15">AVERAGE(I66:I68)</f>
        <v>2412.2372372372374</v>
      </c>
      <c r="S66" s="160">
        <f t="shared" ref="S66" si="16">AVERAGE(J66:J68)</f>
        <v>3611.4290271132377</v>
      </c>
      <c r="T66" s="160">
        <f t="shared" ref="T66" si="17">AVERAGE(K66:K68)</f>
        <v>2340.0922330097087</v>
      </c>
      <c r="U66" s="232">
        <f t="shared" ref="U66" si="18">AVERAGE(L66:T66)</f>
        <v>2844.7033861112063</v>
      </c>
      <c r="V66" s="319"/>
      <c r="W66" s="92"/>
      <c r="X66" s="92"/>
      <c r="Y66" s="92"/>
      <c r="Z66" s="92"/>
      <c r="AA66" s="92"/>
      <c r="AB66" s="92"/>
      <c r="AC66" s="92"/>
      <c r="AD66" s="92"/>
      <c r="AE66" s="92"/>
      <c r="AF66" s="92"/>
      <c r="AG66" s="92"/>
      <c r="AH66" s="92"/>
      <c r="AI66" s="92"/>
      <c r="AJ66" s="92"/>
      <c r="AK66" s="92"/>
      <c r="AL66" s="92"/>
      <c r="AM66" s="92"/>
      <c r="AN66" s="92"/>
      <c r="AO66" s="92"/>
      <c r="AP66" s="92"/>
      <c r="AQ66" s="92"/>
      <c r="AR66" s="231"/>
    </row>
    <row r="67" spans="1:44">
      <c r="A67" s="233">
        <v>43723</v>
      </c>
      <c r="B67" s="234">
        <v>0.76557870370370396</v>
      </c>
      <c r="C67" s="304">
        <f>'VO2 Raw '!C67*'VO2-BW'!C$61/'VO2-BW'!C$62</f>
        <v>2312.3938223938226</v>
      </c>
      <c r="D67" s="305">
        <f>'VO2 Raw '!D67*'VO2-BW'!D$61/'VO2-BW'!D$62</f>
        <v>1840.0549450549449</v>
      </c>
      <c r="E67" s="305">
        <f>'VO2 Raw '!E67*'VO2-BW'!E$61/'VO2-BW'!E$62</f>
        <v>3343.1102362204724</v>
      </c>
      <c r="F67" s="305">
        <f>'VO2 Raw '!F67*'VO2-BW'!F$61/'VO2-BW'!F$62</f>
        <v>2106.5228215767634</v>
      </c>
      <c r="G67" s="305">
        <f>'VO2 Raw '!G67*'VO2-BW'!G$61/'VO2-BW'!G$62</f>
        <v>3815.6130434782604</v>
      </c>
      <c r="H67" s="305">
        <f>'VO2 Raw '!H67*'VO2-BW'!H$61/'VO2-BW'!H$62</f>
        <v>3921.9414634146337</v>
      </c>
      <c r="I67" s="305">
        <f>'VO2 Raw '!I67*'VO2-BW'!I$61/'VO2-BW'!I$62</f>
        <v>1894.9099099099101</v>
      </c>
      <c r="J67" s="305">
        <f>'VO2 Raw '!J67*'VO2-BW'!J$61/'VO2-BW'!J$62</f>
        <v>4201.454545454546</v>
      </c>
      <c r="K67" s="306">
        <f>'VO2 Raw '!K67*'VO2-BW'!K$61/'VO2-BW'!K$62</f>
        <v>2395.5582524271845</v>
      </c>
      <c r="L67" s="107"/>
      <c r="M67" s="160"/>
      <c r="N67" s="160"/>
      <c r="O67" s="160"/>
      <c r="P67" s="160"/>
      <c r="Q67" s="160"/>
      <c r="R67" s="160"/>
      <c r="S67" s="160"/>
      <c r="T67" s="160"/>
      <c r="U67" s="232">
        <f t="shared" ref="U67" si="19">STDEV(L66:T66)/SQRT(COUNT(L66:T66))</f>
        <v>248.28836547554556</v>
      </c>
      <c r="V67" s="319"/>
      <c r="W67" s="92"/>
      <c r="X67" s="92"/>
      <c r="Y67" s="92"/>
      <c r="Z67" s="92"/>
      <c r="AA67" s="92"/>
      <c r="AB67" s="92"/>
      <c r="AC67" s="92"/>
      <c r="AD67" s="92"/>
      <c r="AE67" s="92"/>
      <c r="AF67" s="92"/>
      <c r="AG67" s="92"/>
      <c r="AH67" s="92"/>
      <c r="AI67" s="92"/>
      <c r="AJ67" s="92"/>
      <c r="AK67" s="92"/>
      <c r="AL67" s="92"/>
      <c r="AM67" s="92"/>
      <c r="AN67" s="92"/>
      <c r="AO67" s="92"/>
      <c r="AP67" s="92"/>
      <c r="AQ67" s="92"/>
      <c r="AR67" s="231"/>
    </row>
    <row r="68" spans="1:44">
      <c r="A68" s="233">
        <v>43723</v>
      </c>
      <c r="B68" s="234">
        <v>0.77946759259259202</v>
      </c>
      <c r="C68" s="304">
        <f>'VO2 Raw '!C68*'VO2-BW'!C$61/'VO2-BW'!C$62</f>
        <v>1735.864864864865</v>
      </c>
      <c r="D68" s="305">
        <f>'VO2 Raw '!D68*'VO2-BW'!D$61/'VO2-BW'!D$62</f>
        <v>2092.5457875457873</v>
      </c>
      <c r="E68" s="305">
        <f>'VO2 Raw '!E68*'VO2-BW'!E$61/'VO2-BW'!E$62</f>
        <v>3152.8346456692916</v>
      </c>
      <c r="F68" s="305">
        <f>'VO2 Raw '!F68*'VO2-BW'!F$61/'VO2-BW'!F$62</f>
        <v>3735.4356846473029</v>
      </c>
      <c r="G68" s="305">
        <f>'VO2 Raw '!G68*'VO2-BW'!G$61/'VO2-BW'!G$62</f>
        <v>4009.9913043478264</v>
      </c>
      <c r="H68" s="305">
        <f>'VO2 Raw '!H68*'VO2-BW'!H$61/'VO2-BW'!H$62</f>
        <v>2283.0146341463415</v>
      </c>
      <c r="I68" s="305">
        <f>'VO2 Raw '!I68*'VO2-BW'!I$61/'VO2-BW'!I$62</f>
        <v>3388.8738738738739</v>
      </c>
      <c r="J68" s="305">
        <f>'VO2 Raw '!J68*'VO2-BW'!J$61/'VO2-BW'!J$62</f>
        <v>4303.6746411483255</v>
      </c>
      <c r="K68" s="306">
        <f>'VO2 Raw '!K68*'VO2-BW'!K$61/'VO2-BW'!K$62</f>
        <v>2340.0922330097087</v>
      </c>
      <c r="L68" s="107"/>
      <c r="M68" s="160"/>
      <c r="N68" s="160"/>
      <c r="O68" s="160"/>
      <c r="P68" s="160"/>
      <c r="Q68" s="160"/>
      <c r="R68" s="160"/>
      <c r="S68" s="160"/>
      <c r="T68" s="160"/>
      <c r="U68" s="232"/>
      <c r="V68" s="319"/>
      <c r="W68" s="92"/>
      <c r="X68" s="92"/>
      <c r="Y68" s="92"/>
      <c r="Z68" s="92"/>
      <c r="AA68" s="92"/>
      <c r="AB68" s="92"/>
      <c r="AC68" s="92"/>
      <c r="AD68" s="92"/>
      <c r="AE68" s="92"/>
      <c r="AF68" s="92"/>
      <c r="AG68" s="92"/>
      <c r="AH68" s="92"/>
      <c r="AI68" s="92"/>
      <c r="AJ68" s="92"/>
      <c r="AK68" s="92"/>
      <c r="AL68" s="92"/>
      <c r="AM68" s="92"/>
      <c r="AN68" s="92"/>
      <c r="AO68" s="92"/>
      <c r="AP68" s="92"/>
      <c r="AQ68" s="92"/>
      <c r="AR68" s="231"/>
    </row>
    <row r="69" spans="1:44">
      <c r="A69" s="233">
        <v>43723</v>
      </c>
      <c r="B69" s="234">
        <v>0.79335648148148097</v>
      </c>
      <c r="C69" s="304">
        <f>'VO2 Raw '!C69*'VO2-BW'!C$61/'VO2-BW'!C$62</f>
        <v>2596.9961389961391</v>
      </c>
      <c r="D69" s="305">
        <f>'VO2 Raw '!D69*'VO2-BW'!D$61/'VO2-BW'!D$62</f>
        <v>4010.8058608058609</v>
      </c>
      <c r="E69" s="305">
        <f>'VO2 Raw '!E69*'VO2-BW'!E$61/'VO2-BW'!E$62</f>
        <v>1934.6456692913387</v>
      </c>
      <c r="F69" s="305">
        <f>'VO2 Raw '!F69*'VO2-BW'!F$61/'VO2-BW'!F$62</f>
        <v>3811.0207468879662</v>
      </c>
      <c r="G69" s="305">
        <f>'VO2 Raw '!G69*'VO2-BW'!G$61/'VO2-BW'!G$62</f>
        <v>3822.0565217391304</v>
      </c>
      <c r="H69" s="305">
        <f>'VO2 Raw '!H69*'VO2-BW'!H$61/'VO2-BW'!H$62</f>
        <v>2479.268292682927</v>
      </c>
      <c r="I69" s="305">
        <f>'VO2 Raw '!I69*'VO2-BW'!I$61/'VO2-BW'!I$62</f>
        <v>3430.3153153153153</v>
      </c>
      <c r="J69" s="305">
        <f>'VO2 Raw '!J69*'VO2-BW'!J$61/'VO2-BW'!J$62</f>
        <v>4163.9043062200963</v>
      </c>
      <c r="K69" s="306">
        <f>'VO2 Raw '!K69*'VO2-BW'!K$61/'VO2-BW'!K$62</f>
        <v>4002.1601941747572</v>
      </c>
      <c r="L69" s="107">
        <f t="shared" ref="L69" si="20">AVERAGE(C69:C71)</f>
        <v>3302.9214929214927</v>
      </c>
      <c r="M69" s="160">
        <f t="shared" ref="M69" si="21">AVERAGE(D69:D71)</f>
        <v>3174.3833943833943</v>
      </c>
      <c r="N69" s="160">
        <f t="shared" ref="N69" si="22">AVERAGE(E69:E71)</f>
        <v>2903.0314960629926</v>
      </c>
      <c r="O69" s="160">
        <f t="shared" ref="O69" si="23">AVERAGE(F69:F71)</f>
        <v>3845.3443983402485</v>
      </c>
      <c r="P69" s="160">
        <f t="shared" ref="P69" si="24">AVERAGE(G69:G71)</f>
        <v>3825.9942028985511</v>
      </c>
      <c r="Q69" s="160">
        <f t="shared" ref="Q69" si="25">AVERAGE(H69:H71)</f>
        <v>3406.6016260162601</v>
      </c>
      <c r="R69" s="160">
        <f t="shared" ref="R69" si="26">AVERAGE(I69:I71)</f>
        <v>2788.3183183183187</v>
      </c>
      <c r="S69" s="160">
        <f t="shared" ref="S69" si="27">AVERAGE(J69:J71)</f>
        <v>3965.0271132376402</v>
      </c>
      <c r="T69" s="160">
        <f t="shared" ref="T69" si="28">AVERAGE(K69:K71)</f>
        <v>3311.3851132686082</v>
      </c>
      <c r="U69" s="232">
        <f t="shared" ref="U69" si="29">AVERAGE(L69:T69)</f>
        <v>3391.4452394941673</v>
      </c>
      <c r="V69" s="319"/>
      <c r="W69" s="92"/>
      <c r="X69" s="92"/>
      <c r="Y69" s="92"/>
      <c r="Z69" s="92"/>
      <c r="AA69" s="92"/>
      <c r="AB69" s="92"/>
      <c r="AC69" s="92"/>
      <c r="AD69" s="92"/>
      <c r="AE69" s="92"/>
      <c r="AF69" s="92"/>
      <c r="AG69" s="92"/>
      <c r="AH69" s="92"/>
      <c r="AI69" s="92"/>
      <c r="AJ69" s="92"/>
      <c r="AK69" s="92"/>
      <c r="AL69" s="92"/>
      <c r="AM69" s="92"/>
      <c r="AN69" s="92"/>
      <c r="AO69" s="92"/>
      <c r="AP69" s="92"/>
      <c r="AQ69" s="92"/>
      <c r="AR69" s="231"/>
    </row>
    <row r="70" spans="1:44">
      <c r="A70" s="233">
        <v>43723</v>
      </c>
      <c r="B70" s="234">
        <v>0.80724537037037003</v>
      </c>
      <c r="C70" s="304">
        <f>'VO2 Raw '!C70*'VO2-BW'!C$61/'VO2-BW'!C$62</f>
        <v>3697.7374517374524</v>
      </c>
      <c r="D70" s="305">
        <f>'VO2 Raw '!D70*'VO2-BW'!D$61/'VO2-BW'!D$62</f>
        <v>2081.3736263736264</v>
      </c>
      <c r="E70" s="305">
        <f>'VO2 Raw '!E70*'VO2-BW'!E$61/'VO2-BW'!E$62</f>
        <v>3414.3307086614177</v>
      </c>
      <c r="F70" s="305">
        <f>'VO2 Raw '!F70*'VO2-BW'!F$61/'VO2-BW'!F$62</f>
        <v>3781.4439834024888</v>
      </c>
      <c r="G70" s="305">
        <f>'VO2 Raw '!G70*'VO2-BW'!G$61/'VO2-BW'!G$62</f>
        <v>3311.9478260869569</v>
      </c>
      <c r="H70" s="305">
        <f>'VO2 Raw '!H70*'VO2-BW'!H$61/'VO2-BW'!H$62</f>
        <v>3937.5999999999995</v>
      </c>
      <c r="I70" s="305">
        <f>'VO2 Raw '!I70*'VO2-BW'!I$61/'VO2-BW'!I$62</f>
        <v>2133.198198198198</v>
      </c>
      <c r="J70" s="305">
        <f>'VO2 Raw '!J70*'VO2-BW'!J$61/'VO2-BW'!J$62</f>
        <v>4019.9617224880385</v>
      </c>
      <c r="K70" s="306">
        <f>'VO2 Raw '!K70*'VO2-BW'!K$61/'VO2-BW'!K$62</f>
        <v>2021.6407766990287</v>
      </c>
      <c r="L70" s="107"/>
      <c r="M70" s="160"/>
      <c r="N70" s="160"/>
      <c r="O70" s="160"/>
      <c r="P70" s="160"/>
      <c r="Q70" s="160"/>
      <c r="R70" s="160"/>
      <c r="S70" s="160"/>
      <c r="T70" s="160"/>
      <c r="U70" s="232">
        <f t="shared" ref="U70" si="30">STDEV(L69:T69)/SQRT(COUNT(L69:T69))</f>
        <v>138.83218886470198</v>
      </c>
      <c r="V70" s="319"/>
      <c r="W70" s="92"/>
      <c r="X70" s="92"/>
      <c r="Y70" s="92"/>
      <c r="Z70" s="92"/>
      <c r="AA70" s="92"/>
      <c r="AB70" s="92"/>
      <c r="AC70" s="92"/>
      <c r="AD70" s="92"/>
      <c r="AE70" s="92"/>
      <c r="AF70" s="92"/>
      <c r="AG70" s="92"/>
      <c r="AH70" s="92"/>
      <c r="AI70" s="92"/>
      <c r="AJ70" s="92"/>
      <c r="AK70" s="92"/>
      <c r="AL70" s="92"/>
      <c r="AM70" s="92"/>
      <c r="AN70" s="92"/>
      <c r="AO70" s="92"/>
      <c r="AP70" s="92"/>
      <c r="AQ70" s="92"/>
      <c r="AR70" s="231"/>
    </row>
    <row r="71" spans="1:44">
      <c r="A71" s="233">
        <v>43723</v>
      </c>
      <c r="B71" s="234">
        <v>0.82113425925925898</v>
      </c>
      <c r="C71" s="304">
        <f>'VO2 Raw '!C71*'VO2-BW'!C$61/'VO2-BW'!C$62</f>
        <v>3614.0308880308885</v>
      </c>
      <c r="D71" s="305">
        <f>'VO2 Raw '!D71*'VO2-BW'!D$61/'VO2-BW'!D$62</f>
        <v>3430.9706959706959</v>
      </c>
      <c r="E71" s="305">
        <f>'VO2 Raw '!E71*'VO2-BW'!E$61/'VO2-BW'!E$62</f>
        <v>3360.1181102362207</v>
      </c>
      <c r="F71" s="305">
        <f>'VO2 Raw '!F71*'VO2-BW'!F$61/'VO2-BW'!F$62</f>
        <v>3943.5684647302901</v>
      </c>
      <c r="G71" s="305">
        <f>'VO2 Raw '!G71*'VO2-BW'!G$61/'VO2-BW'!G$62</f>
        <v>4343.978260869565</v>
      </c>
      <c r="H71" s="305">
        <f>'VO2 Raw '!H71*'VO2-BW'!H$61/'VO2-BW'!H$62</f>
        <v>3802.9365853658537</v>
      </c>
      <c r="I71" s="305">
        <f>'VO2 Raw '!I71*'VO2-BW'!I$61/'VO2-BW'!I$62</f>
        <v>2801.4414414414414</v>
      </c>
      <c r="J71" s="305">
        <f>'VO2 Raw '!J71*'VO2-BW'!J$61/'VO2-BW'!J$62</f>
        <v>3711.2153110047852</v>
      </c>
      <c r="K71" s="306">
        <f>'VO2 Raw '!K71*'VO2-BW'!K$61/'VO2-BW'!K$62</f>
        <v>3910.3543689320386</v>
      </c>
      <c r="L71" s="107"/>
      <c r="M71" s="160"/>
      <c r="N71" s="160"/>
      <c r="O71" s="160"/>
      <c r="P71" s="160"/>
      <c r="Q71" s="160"/>
      <c r="R71" s="160"/>
      <c r="S71" s="160"/>
      <c r="T71" s="160"/>
      <c r="U71" s="232"/>
      <c r="V71" s="319"/>
      <c r="W71" s="92"/>
      <c r="X71" s="92"/>
      <c r="Y71" s="92"/>
      <c r="Z71" s="92"/>
      <c r="AA71" s="92"/>
      <c r="AB71" s="92"/>
      <c r="AC71" s="92"/>
      <c r="AD71" s="92"/>
      <c r="AE71" s="92"/>
      <c r="AF71" s="92"/>
      <c r="AG71" s="92"/>
      <c r="AH71" s="92"/>
      <c r="AI71" s="92"/>
      <c r="AJ71" s="92"/>
      <c r="AK71" s="92"/>
      <c r="AL71" s="92"/>
      <c r="AM71" s="92"/>
      <c r="AN71" s="92"/>
      <c r="AO71" s="92"/>
      <c r="AP71" s="92"/>
      <c r="AQ71" s="92"/>
      <c r="AR71" s="231"/>
    </row>
    <row r="72" spans="1:44">
      <c r="A72" s="233">
        <v>43723</v>
      </c>
      <c r="B72" s="234">
        <v>0.83502314814814804</v>
      </c>
      <c r="C72" s="304">
        <f>'VO2 Raw '!C72*'VO2-BW'!C$61/'VO2-BW'!C$62</f>
        <v>3634.9575289575296</v>
      </c>
      <c r="D72" s="305">
        <f>'VO2 Raw '!D72*'VO2-BW'!D$61/'VO2-BW'!D$62</f>
        <v>3302.4908424908426</v>
      </c>
      <c r="E72" s="305">
        <f>'VO2 Raw '!E72*'VO2-BW'!E$61/'VO2-BW'!E$62</f>
        <v>3359.0551181102364</v>
      </c>
      <c r="F72" s="305">
        <f>'VO2 Raw '!F72*'VO2-BW'!F$61/'VO2-BW'!F$62</f>
        <v>3587.5518672199169</v>
      </c>
      <c r="G72" s="305">
        <f>'VO2 Raw '!G72*'VO2-BW'!G$61/'VO2-BW'!G$62</f>
        <v>3364.5695652173908</v>
      </c>
      <c r="H72" s="305">
        <f>'VO2 Raw '!H72*'VO2-BW'!H$61/'VO2-BW'!H$62</f>
        <v>3783.1024390243897</v>
      </c>
      <c r="I72" s="305">
        <f>'VO2 Raw '!I72*'VO2-BW'!I$61/'VO2-BW'!I$62</f>
        <v>3770.1351351351354</v>
      </c>
      <c r="J72" s="305">
        <f>'VO2 Raw '!J72*'VO2-BW'!J$61/'VO2-BW'!J$62</f>
        <v>3507.8181818181824</v>
      </c>
      <c r="K72" s="306">
        <f>'VO2 Raw '!K72*'VO2-BW'!K$61/'VO2-BW'!K$62</f>
        <v>3908.4417475728151</v>
      </c>
      <c r="L72" s="107">
        <f t="shared" ref="L72" si="31">AVERAGE(C72:C74)</f>
        <v>3569.7361647361649</v>
      </c>
      <c r="M72" s="160">
        <f t="shared" ref="M72" si="32">AVERAGE(D72:D74)</f>
        <v>3299.1391941391944</v>
      </c>
      <c r="N72" s="160">
        <f t="shared" ref="N72" si="33">AVERAGE(E72:E74)</f>
        <v>3161.338582677165</v>
      </c>
      <c r="O72" s="160">
        <f t="shared" ref="O72" si="34">AVERAGE(F72:F74)</f>
        <v>3695.6348547717839</v>
      </c>
      <c r="P72" s="160">
        <f t="shared" ref="P72" si="35">AVERAGE(G72:G74)</f>
        <v>3723.2565217391307</v>
      </c>
      <c r="Q72" s="160">
        <f t="shared" ref="Q72" si="36">AVERAGE(H72:H74)</f>
        <v>3322.0455284552845</v>
      </c>
      <c r="R72" s="160">
        <f t="shared" ref="R72" si="37">AVERAGE(I72:I74)</f>
        <v>3740.0900900900901</v>
      </c>
      <c r="S72" s="160">
        <f t="shared" ref="S72" si="38">AVERAGE(J72:J74)</f>
        <v>3743.5502392344501</v>
      </c>
      <c r="T72" s="160">
        <f t="shared" ref="T72" si="39">AVERAGE(K72:K74)</f>
        <v>3633.0242718446593</v>
      </c>
      <c r="U72" s="232">
        <f t="shared" ref="U72" si="40">AVERAGE(L72:T72)</f>
        <v>3543.0906052986579</v>
      </c>
      <c r="V72" s="319"/>
      <c r="W72" s="92"/>
      <c r="X72" s="92"/>
      <c r="Y72" s="92"/>
      <c r="Z72" s="92"/>
      <c r="AA72" s="92"/>
      <c r="AB72" s="92"/>
      <c r="AC72" s="92"/>
      <c r="AD72" s="92"/>
      <c r="AE72" s="92"/>
      <c r="AF72" s="92"/>
      <c r="AG72" s="92"/>
      <c r="AH72" s="92"/>
      <c r="AI72" s="92"/>
      <c r="AJ72" s="92"/>
      <c r="AK72" s="92"/>
      <c r="AL72" s="92"/>
      <c r="AM72" s="92"/>
      <c r="AN72" s="92"/>
      <c r="AO72" s="92"/>
      <c r="AP72" s="92"/>
      <c r="AQ72" s="92"/>
      <c r="AR72" s="231"/>
    </row>
    <row r="73" spans="1:44">
      <c r="A73" s="233">
        <v>43723</v>
      </c>
      <c r="B73" s="234">
        <v>0.84891203703703599</v>
      </c>
      <c r="C73" s="304">
        <f>'VO2 Raw '!C73*'VO2-BW'!C$61/'VO2-BW'!C$62</f>
        <v>3757.3783783783788</v>
      </c>
      <c r="D73" s="305">
        <f>'VO2 Raw '!D73*'VO2-BW'!D$61/'VO2-BW'!D$62</f>
        <v>3445.4945054945056</v>
      </c>
      <c r="E73" s="305">
        <f>'VO2 Raw '!E73*'VO2-BW'!E$61/'VO2-BW'!E$62</f>
        <v>3025.2755905511813</v>
      </c>
      <c r="F73" s="305">
        <f>'VO2 Raw '!F73*'VO2-BW'!F$61/'VO2-BW'!F$62</f>
        <v>3812.116182572614</v>
      </c>
      <c r="G73" s="305">
        <f>'VO2 Raw '!G73*'VO2-BW'!G$61/'VO2-BW'!G$62</f>
        <v>4380.4913043478264</v>
      </c>
      <c r="H73" s="305">
        <f>'VO2 Raw '!H73*'VO2-BW'!H$61/'VO2-BW'!H$62</f>
        <v>3045.0634146341463</v>
      </c>
      <c r="I73" s="305">
        <f>'VO2 Raw '!I73*'VO2-BW'!I$61/'VO2-BW'!I$62</f>
        <v>3890.3153153153153</v>
      </c>
      <c r="J73" s="305">
        <f>'VO2 Raw '!J73*'VO2-BW'!J$61/'VO2-BW'!J$62</f>
        <v>4040.8229665071772</v>
      </c>
      <c r="K73" s="306">
        <f>'VO2 Raw '!K73*'VO2-BW'!K$61/'VO2-BW'!K$62</f>
        <v>3837.6747572815525</v>
      </c>
      <c r="L73" s="107"/>
      <c r="M73" s="160"/>
      <c r="N73" s="160"/>
      <c r="O73" s="160"/>
      <c r="P73" s="160"/>
      <c r="Q73" s="160"/>
      <c r="R73" s="160"/>
      <c r="S73" s="160"/>
      <c r="T73" s="160"/>
      <c r="U73" s="232">
        <f t="shared" ref="U73" si="41">STDEV(L72:T72)/SQRT(COUNT(L72:T72))</f>
        <v>74.314295145596233</v>
      </c>
      <c r="V73" s="319"/>
      <c r="W73" s="92"/>
      <c r="X73" s="92"/>
      <c r="Y73" s="92"/>
      <c r="Z73" s="92"/>
      <c r="AA73" s="92"/>
      <c r="AB73" s="92"/>
      <c r="AC73" s="92"/>
      <c r="AD73" s="92"/>
      <c r="AE73" s="92"/>
      <c r="AF73" s="92"/>
      <c r="AG73" s="92"/>
      <c r="AH73" s="92"/>
      <c r="AI73" s="92"/>
      <c r="AJ73" s="92"/>
      <c r="AK73" s="92"/>
      <c r="AL73" s="92"/>
      <c r="AM73" s="92"/>
      <c r="AN73" s="92"/>
      <c r="AO73" s="92"/>
      <c r="AP73" s="92"/>
      <c r="AQ73" s="92"/>
      <c r="AR73" s="231"/>
    </row>
    <row r="74" spans="1:44">
      <c r="A74" s="233">
        <v>43723</v>
      </c>
      <c r="B74" s="234">
        <v>0.86280092592592506</v>
      </c>
      <c r="C74" s="304">
        <f>'VO2 Raw '!C74*'VO2-BW'!C$61/'VO2-BW'!C$62</f>
        <v>3316.8725868725869</v>
      </c>
      <c r="D74" s="305">
        <f>'VO2 Raw '!D74*'VO2-BW'!D$61/'VO2-BW'!D$62</f>
        <v>3149.4322344322345</v>
      </c>
      <c r="E74" s="305">
        <f>'VO2 Raw '!E74*'VO2-BW'!E$61/'VO2-BW'!E$62</f>
        <v>3099.6850393700788</v>
      </c>
      <c r="F74" s="305">
        <f>'VO2 Raw '!F74*'VO2-BW'!F$61/'VO2-BW'!F$62</f>
        <v>3687.2365145228209</v>
      </c>
      <c r="G74" s="305">
        <f>'VO2 Raw '!G74*'VO2-BW'!G$61/'VO2-BW'!G$62</f>
        <v>3424.7086956521739</v>
      </c>
      <c r="H74" s="305">
        <f>'VO2 Raw '!H74*'VO2-BW'!H$61/'VO2-BW'!H$62</f>
        <v>3137.9707317073166</v>
      </c>
      <c r="I74" s="305">
        <f>'VO2 Raw '!I74*'VO2-BW'!I$61/'VO2-BW'!I$62</f>
        <v>3559.8198198198197</v>
      </c>
      <c r="J74" s="305">
        <f>'VO2 Raw '!J74*'VO2-BW'!J$61/'VO2-BW'!J$62</f>
        <v>3682.0095693779908</v>
      </c>
      <c r="K74" s="306">
        <f>'VO2 Raw '!K74*'VO2-BW'!K$61/'VO2-BW'!K$62</f>
        <v>3152.9563106796113</v>
      </c>
      <c r="L74" s="107"/>
      <c r="M74" s="160"/>
      <c r="N74" s="160"/>
      <c r="O74" s="160"/>
      <c r="P74" s="160"/>
      <c r="Q74" s="160"/>
      <c r="R74" s="160"/>
      <c r="S74" s="160"/>
      <c r="T74" s="160"/>
      <c r="U74" s="232"/>
      <c r="V74" s="319"/>
      <c r="W74" s="92"/>
      <c r="X74" s="92"/>
      <c r="Y74" s="92"/>
      <c r="Z74" s="92"/>
      <c r="AA74" s="92"/>
      <c r="AB74" s="92"/>
      <c r="AC74" s="92"/>
      <c r="AD74" s="92"/>
      <c r="AE74" s="92"/>
      <c r="AF74" s="92"/>
      <c r="AG74" s="92"/>
      <c r="AH74" s="92"/>
      <c r="AI74" s="92"/>
      <c r="AJ74" s="92"/>
      <c r="AK74" s="92"/>
      <c r="AL74" s="92"/>
      <c r="AM74" s="92"/>
      <c r="AN74" s="92"/>
      <c r="AO74" s="92"/>
      <c r="AP74" s="92"/>
      <c r="AQ74" s="92"/>
      <c r="AR74" s="231"/>
    </row>
    <row r="75" spans="1:44">
      <c r="A75" s="233">
        <v>43723</v>
      </c>
      <c r="B75" s="234">
        <v>0.87668981481481401</v>
      </c>
      <c r="C75" s="304">
        <f>'VO2 Raw '!C75*'VO2-BW'!C$61/'VO2-BW'!C$62</f>
        <v>3424.6447876447878</v>
      </c>
      <c r="D75" s="305">
        <f>'VO2 Raw '!D75*'VO2-BW'!D$61/'VO2-BW'!D$62</f>
        <v>3719.2124542124543</v>
      </c>
      <c r="E75" s="305">
        <f>'VO2 Raw '!E75*'VO2-BW'!E$61/'VO2-BW'!E$62</f>
        <v>1830.472440944882</v>
      </c>
      <c r="F75" s="305">
        <f>'VO2 Raw '!F75*'VO2-BW'!F$61/'VO2-BW'!F$62</f>
        <v>3556.8796680497917</v>
      </c>
      <c r="G75" s="305">
        <f>'VO2 Raw '!G75*'VO2-BW'!G$61/'VO2-BW'!G$62</f>
        <v>3248.586956521739</v>
      </c>
      <c r="H75" s="305">
        <f>'VO2 Raw '!H75*'VO2-BW'!H$61/'VO2-BW'!H$62</f>
        <v>3564.9268292682927</v>
      </c>
      <c r="I75" s="305">
        <f>'VO2 Raw '!I75*'VO2-BW'!I$61/'VO2-BW'!I$62</f>
        <v>3643.7387387387389</v>
      </c>
      <c r="J75" s="305">
        <f>'VO2 Raw '!J75*'VO2-BW'!J$61/'VO2-BW'!J$62</f>
        <v>3305.4641148325359</v>
      </c>
      <c r="K75" s="306">
        <f>'VO2 Raw '!K75*'VO2-BW'!K$61/'VO2-BW'!K$62</f>
        <v>3446.5436893203882</v>
      </c>
      <c r="L75" s="107">
        <f t="shared" ref="L75" si="42">AVERAGE(C75:C77)</f>
        <v>3237.0025740025744</v>
      </c>
      <c r="M75" s="160">
        <f t="shared" ref="M75" si="43">AVERAGE(D75:D77)</f>
        <v>2847.4114774114773</v>
      </c>
      <c r="N75" s="160">
        <f t="shared" ref="N75" si="44">AVERAGE(E75:E77)</f>
        <v>2767.677165354331</v>
      </c>
      <c r="O75" s="160">
        <f t="shared" ref="O75" si="45">AVERAGE(F75:F77)</f>
        <v>3143.5352697095427</v>
      </c>
      <c r="P75" s="160">
        <f t="shared" ref="P75" si="46">AVERAGE(G75:G77)</f>
        <v>3589.7333333333331</v>
      </c>
      <c r="Q75" s="160">
        <f t="shared" ref="Q75" si="47">AVERAGE(H75:H77)</f>
        <v>3224.2666666666664</v>
      </c>
      <c r="R75" s="160">
        <f t="shared" ref="R75" si="48">AVERAGE(I75:I77)</f>
        <v>3091.5315315315315</v>
      </c>
      <c r="S75" s="160">
        <f t="shared" ref="S75" si="49">AVERAGE(J75:J77)</f>
        <v>3090.2456140350878</v>
      </c>
      <c r="T75" s="160">
        <f t="shared" ref="T75" si="50">AVERAGE(K75:K77)</f>
        <v>2704.4466019417473</v>
      </c>
      <c r="U75" s="232">
        <f t="shared" ref="U75" si="51">AVERAGE(L75:T75)</f>
        <v>3077.3166926651434</v>
      </c>
      <c r="V75" s="319"/>
      <c r="W75" s="92"/>
      <c r="X75" s="92"/>
      <c r="Y75" s="92"/>
      <c r="Z75" s="92"/>
      <c r="AA75" s="92"/>
      <c r="AB75" s="92"/>
      <c r="AC75" s="92"/>
      <c r="AD75" s="92"/>
      <c r="AE75" s="92"/>
      <c r="AF75" s="92"/>
      <c r="AG75" s="92"/>
      <c r="AH75" s="92"/>
      <c r="AI75" s="92"/>
      <c r="AJ75" s="92"/>
      <c r="AK75" s="92"/>
      <c r="AL75" s="92"/>
      <c r="AM75" s="92"/>
      <c r="AN75" s="92"/>
      <c r="AO75" s="92"/>
      <c r="AP75" s="92"/>
      <c r="AQ75" s="92"/>
      <c r="AR75" s="231"/>
    </row>
    <row r="76" spans="1:44">
      <c r="A76" s="233">
        <v>43723</v>
      </c>
      <c r="B76" s="234">
        <v>0.89057870370370373</v>
      </c>
      <c r="C76" s="304">
        <f>'VO2 Raw '!C76*'VO2-BW'!C$61/'VO2-BW'!C$62</f>
        <v>3314.7799227799233</v>
      </c>
      <c r="D76" s="305">
        <f>'VO2 Raw '!D76*'VO2-BW'!D$61/'VO2-BW'!D$62</f>
        <v>2147.2893772893772</v>
      </c>
      <c r="E76" s="305">
        <f>'VO2 Raw '!E76*'VO2-BW'!E$61/'VO2-BW'!E$62</f>
        <v>2939.1732283464567</v>
      </c>
      <c r="F76" s="305">
        <f>'VO2 Raw '!F76*'VO2-BW'!F$61/'VO2-BW'!F$62</f>
        <v>3388.1825726141074</v>
      </c>
      <c r="G76" s="305">
        <f>'VO2 Raw '!G76*'VO2-BW'!G$61/'VO2-BW'!G$62</f>
        <v>2917.8217391304347</v>
      </c>
      <c r="H76" s="305">
        <f>'VO2 Raw '!H76*'VO2-BW'!H$61/'VO2-BW'!H$62</f>
        <v>2769.4731707317073</v>
      </c>
      <c r="I76" s="305">
        <f>'VO2 Raw '!I76*'VO2-BW'!I$61/'VO2-BW'!I$62</f>
        <v>3230.3603603603606</v>
      </c>
      <c r="J76" s="305">
        <f>'VO2 Raw '!J76*'VO2-BW'!J$61/'VO2-BW'!J$62</f>
        <v>3543.2822966507183</v>
      </c>
      <c r="K76" s="306">
        <f>'VO2 Raw '!K76*'VO2-BW'!K$61/'VO2-BW'!K$62</f>
        <v>2378.3446601941746</v>
      </c>
      <c r="L76" s="107"/>
      <c r="M76" s="160"/>
      <c r="N76" s="160"/>
      <c r="O76" s="160"/>
      <c r="P76" s="160"/>
      <c r="Q76" s="160"/>
      <c r="R76" s="160"/>
      <c r="S76" s="160"/>
      <c r="T76" s="160"/>
      <c r="U76" s="232">
        <f t="shared" ref="U76" si="52">STDEV(L75:T75)/SQRT(COUNT(L75:T75))</f>
        <v>91.453081262939392</v>
      </c>
      <c r="V76" s="319"/>
      <c r="W76" s="92"/>
      <c r="X76" s="92"/>
      <c r="Y76" s="92"/>
      <c r="Z76" s="92"/>
      <c r="AA76" s="92"/>
      <c r="AB76" s="92"/>
      <c r="AC76" s="92"/>
      <c r="AD76" s="92"/>
      <c r="AE76" s="92"/>
      <c r="AF76" s="92"/>
      <c r="AG76" s="92"/>
      <c r="AH76" s="92"/>
      <c r="AI76" s="92"/>
      <c r="AJ76" s="92"/>
      <c r="AK76" s="92"/>
      <c r="AL76" s="92"/>
      <c r="AM76" s="92"/>
      <c r="AN76" s="92"/>
      <c r="AO76" s="92"/>
      <c r="AP76" s="92"/>
      <c r="AQ76" s="92"/>
      <c r="AR76" s="231"/>
    </row>
    <row r="77" spans="1:44">
      <c r="A77" s="233">
        <v>43723</v>
      </c>
      <c r="B77" s="234">
        <v>0.90446759259259202</v>
      </c>
      <c r="C77" s="304">
        <f>'VO2 Raw '!C77*'VO2-BW'!C$61/'VO2-BW'!C$62</f>
        <v>2971.5830115830117</v>
      </c>
      <c r="D77" s="305">
        <f>'VO2 Raw '!D77*'VO2-BW'!D$61/'VO2-BW'!D$62</f>
        <v>2675.7326007326005</v>
      </c>
      <c r="E77" s="305">
        <f>'VO2 Raw '!E77*'VO2-BW'!E$61/'VO2-BW'!E$62</f>
        <v>3533.3858267716537</v>
      </c>
      <c r="F77" s="305">
        <f>'VO2 Raw '!F77*'VO2-BW'!F$61/'VO2-BW'!F$62</f>
        <v>2485.54356846473</v>
      </c>
      <c r="G77" s="305">
        <f>'VO2 Raw '!G77*'VO2-BW'!G$61/'VO2-BW'!G$62</f>
        <v>4602.7913043478256</v>
      </c>
      <c r="H77" s="305">
        <f>'VO2 Raw '!H77*'VO2-BW'!H$61/'VO2-BW'!H$62</f>
        <v>3338.3999999999996</v>
      </c>
      <c r="I77" s="305">
        <f>'VO2 Raw '!I77*'VO2-BW'!I$61/'VO2-BW'!I$62</f>
        <v>2400.4954954954956</v>
      </c>
      <c r="J77" s="305">
        <f>'VO2 Raw '!J77*'VO2-BW'!J$61/'VO2-BW'!J$62</f>
        <v>2421.9904306220096</v>
      </c>
      <c r="K77" s="306">
        <f>'VO2 Raw '!K77*'VO2-BW'!K$61/'VO2-BW'!K$62</f>
        <v>2288.4514563106795</v>
      </c>
      <c r="L77" s="107"/>
      <c r="M77" s="160"/>
      <c r="N77" s="160"/>
      <c r="O77" s="160"/>
      <c r="P77" s="160"/>
      <c r="Q77" s="160"/>
      <c r="R77" s="160"/>
      <c r="S77" s="160"/>
      <c r="T77" s="160"/>
      <c r="U77" s="232"/>
      <c r="V77" s="319"/>
      <c r="W77" s="92"/>
      <c r="X77" s="92"/>
      <c r="Y77" s="92"/>
      <c r="Z77" s="92"/>
      <c r="AA77" s="92"/>
      <c r="AB77" s="92"/>
      <c r="AC77" s="92"/>
      <c r="AD77" s="92"/>
      <c r="AE77" s="92"/>
      <c r="AF77" s="92"/>
      <c r="AG77" s="92"/>
      <c r="AH77" s="92"/>
      <c r="AI77" s="92"/>
      <c r="AJ77" s="92"/>
      <c r="AK77" s="92"/>
      <c r="AL77" s="92"/>
      <c r="AM77" s="92"/>
      <c r="AN77" s="92"/>
      <c r="AO77" s="92"/>
      <c r="AP77" s="92"/>
      <c r="AQ77" s="92"/>
      <c r="AR77" s="231"/>
    </row>
    <row r="78" spans="1:44">
      <c r="A78" s="233">
        <v>43723</v>
      </c>
      <c r="B78" s="234">
        <v>0.91835648148148097</v>
      </c>
      <c r="C78" s="304">
        <f>'VO2 Raw '!C78*'VO2-BW'!C$61/'VO2-BW'!C$62</f>
        <v>3092.9575289575296</v>
      </c>
      <c r="D78" s="305">
        <f>'VO2 Raw '!D78*'VO2-BW'!D$61/'VO2-BW'!D$62</f>
        <v>3752.7289377289376</v>
      </c>
      <c r="E78" s="305">
        <f>'VO2 Raw '!E78*'VO2-BW'!E$61/'VO2-BW'!E$62</f>
        <v>2399.1732283464567</v>
      </c>
      <c r="F78" s="305">
        <f>'VO2 Raw '!F78*'VO2-BW'!F$61/'VO2-BW'!F$62</f>
        <v>2497.5933609958506</v>
      </c>
      <c r="G78" s="305">
        <f>'VO2 Raw '!G78*'VO2-BW'!G$61/'VO2-BW'!G$62</f>
        <v>3359.2</v>
      </c>
      <c r="H78" s="305">
        <f>'VO2 Raw '!H78*'VO2-BW'!H$61/'VO2-BW'!H$62</f>
        <v>3372.8487804878046</v>
      </c>
      <c r="I78" s="305">
        <f>'VO2 Raw '!I78*'VO2-BW'!I$61/'VO2-BW'!I$62</f>
        <v>2063.7837837837837</v>
      </c>
      <c r="J78" s="305">
        <f>'VO2 Raw '!J78*'VO2-BW'!J$61/'VO2-BW'!J$62</f>
        <v>4168.0765550239239</v>
      </c>
      <c r="K78" s="306">
        <f>'VO2 Raw '!K78*'VO2-BW'!K$61/'VO2-BW'!K$62</f>
        <v>3387.2524271844654</v>
      </c>
      <c r="L78" s="107">
        <f t="shared" ref="L78" si="53">AVERAGE(C78:C80)</f>
        <v>2776.6164736164742</v>
      </c>
      <c r="M78" s="160">
        <f t="shared" ref="M78" si="54">AVERAGE(D78:D80)</f>
        <v>3546.7887667887667</v>
      </c>
      <c r="N78" s="160">
        <f t="shared" ref="N78" si="55">AVERAGE(E78:E80)</f>
        <v>3023.8582677165359</v>
      </c>
      <c r="O78" s="160">
        <f t="shared" ref="O78" si="56">AVERAGE(F78:F80)</f>
        <v>2631.9668049792526</v>
      </c>
      <c r="P78" s="160">
        <f t="shared" ref="P78" si="57">AVERAGE(G78:G80)</f>
        <v>2924.6231884057975</v>
      </c>
      <c r="Q78" s="160">
        <f t="shared" ref="Q78" si="58">AVERAGE(H78:H80)</f>
        <v>2835.9349593495931</v>
      </c>
      <c r="R78" s="160">
        <f t="shared" ref="R78" si="59">AVERAGE(I78:I80)</f>
        <v>3117.7777777777778</v>
      </c>
      <c r="S78" s="160">
        <f t="shared" ref="S78" si="60">AVERAGE(J78:J80)</f>
        <v>3784.9250398724089</v>
      </c>
      <c r="T78" s="160">
        <f t="shared" ref="T78" si="61">AVERAGE(K78:K80)</f>
        <v>3790.8155339805821</v>
      </c>
      <c r="U78" s="232">
        <f t="shared" ref="U78" si="62">AVERAGE(L78:T78)</f>
        <v>3159.2563124985763</v>
      </c>
      <c r="V78" s="319"/>
      <c r="W78" s="92"/>
      <c r="X78" s="92"/>
      <c r="Y78" s="92"/>
      <c r="Z78" s="92"/>
      <c r="AA78" s="92"/>
      <c r="AB78" s="92"/>
      <c r="AC78" s="92"/>
      <c r="AD78" s="92"/>
      <c r="AE78" s="92"/>
      <c r="AF78" s="92"/>
      <c r="AG78" s="92"/>
      <c r="AH78" s="92"/>
      <c r="AI78" s="92"/>
      <c r="AJ78" s="92"/>
      <c r="AK78" s="92"/>
      <c r="AL78" s="92"/>
      <c r="AM78" s="92"/>
      <c r="AN78" s="92"/>
      <c r="AO78" s="92"/>
      <c r="AP78" s="92"/>
      <c r="AQ78" s="92"/>
      <c r="AR78" s="231"/>
    </row>
    <row r="79" spans="1:44">
      <c r="A79" s="233">
        <v>43723</v>
      </c>
      <c r="B79" s="234">
        <v>0.93224537037036903</v>
      </c>
      <c r="C79" s="304">
        <f>'VO2 Raw '!C79*'VO2-BW'!C$61/'VO2-BW'!C$62</f>
        <v>2988.3243243243246</v>
      </c>
      <c r="D79" s="305">
        <f>'VO2 Raw '!D79*'VO2-BW'!D$61/'VO2-BW'!D$62</f>
        <v>3355</v>
      </c>
      <c r="E79" s="305">
        <f>'VO2 Raw '!E79*'VO2-BW'!E$61/'VO2-BW'!E$62</f>
        <v>3102.8740157480315</v>
      </c>
      <c r="F79" s="305">
        <f>'VO2 Raw '!F79*'VO2-BW'!F$61/'VO2-BW'!F$62</f>
        <v>2820.7468879668049</v>
      </c>
      <c r="G79" s="305">
        <f>'VO2 Raw '!G79*'VO2-BW'!G$61/'VO2-BW'!G$62</f>
        <v>2187.5608695652177</v>
      </c>
      <c r="H79" s="305">
        <f>'VO2 Raw '!H79*'VO2-BW'!H$61/'VO2-BW'!H$62</f>
        <v>2670.30243902439</v>
      </c>
      <c r="I79" s="305">
        <f>'VO2 Raw '!I79*'VO2-BW'!I$61/'VO2-BW'!I$62</f>
        <v>3715.2252252252251</v>
      </c>
      <c r="J79" s="305">
        <f>'VO2 Raw '!J79*'VO2-BW'!J$61/'VO2-BW'!J$62</f>
        <v>4111.7511961722494</v>
      </c>
      <c r="K79" s="306">
        <f>'VO2 Raw '!K79*'VO2-BW'!K$61/'VO2-BW'!K$62</f>
        <v>4050.9320388349511</v>
      </c>
      <c r="L79" s="107"/>
      <c r="M79" s="160"/>
      <c r="N79" s="160"/>
      <c r="O79" s="160"/>
      <c r="P79" s="160"/>
      <c r="Q79" s="160"/>
      <c r="R79" s="160"/>
      <c r="S79" s="160"/>
      <c r="T79" s="160"/>
      <c r="U79" s="232">
        <f t="shared" ref="U79" si="63">STDEV(L78:T78)/SQRT(COUNT(L78:T78))</f>
        <v>146.46765762245585</v>
      </c>
      <c r="V79" s="319"/>
      <c r="W79" s="92"/>
      <c r="X79" s="92"/>
      <c r="Y79" s="92"/>
      <c r="Z79" s="92"/>
      <c r="AA79" s="92"/>
      <c r="AB79" s="92"/>
      <c r="AC79" s="92"/>
      <c r="AD79" s="92"/>
      <c r="AE79" s="92"/>
      <c r="AF79" s="92"/>
      <c r="AG79" s="92"/>
      <c r="AH79" s="92"/>
      <c r="AI79" s="92"/>
      <c r="AJ79" s="92"/>
      <c r="AK79" s="92"/>
      <c r="AL79" s="92"/>
      <c r="AM79" s="92"/>
      <c r="AN79" s="92"/>
      <c r="AO79" s="92"/>
      <c r="AP79" s="92"/>
      <c r="AQ79" s="92"/>
      <c r="AR79" s="231"/>
    </row>
    <row r="80" spans="1:44">
      <c r="A80" s="233">
        <v>43723</v>
      </c>
      <c r="B80" s="234">
        <v>0.94613425925925798</v>
      </c>
      <c r="C80" s="304">
        <f>'VO2 Raw '!C80*'VO2-BW'!C$61/'VO2-BW'!C$62</f>
        <v>2248.5675675675679</v>
      </c>
      <c r="D80" s="305">
        <f>'VO2 Raw '!D80*'VO2-BW'!D$61/'VO2-BW'!D$62</f>
        <v>3532.6373626373625</v>
      </c>
      <c r="E80" s="305">
        <f>'VO2 Raw '!E80*'VO2-BW'!E$61/'VO2-BW'!E$62</f>
        <v>3569.5275590551182</v>
      </c>
      <c r="F80" s="305">
        <f>'VO2 Raw '!F80*'VO2-BW'!F$61/'VO2-BW'!F$62</f>
        <v>2577.5601659751032</v>
      </c>
      <c r="G80" s="305">
        <f>'VO2 Raw '!G80*'VO2-BW'!G$61/'VO2-BW'!G$62</f>
        <v>3227.108695652174</v>
      </c>
      <c r="H80" s="305">
        <f>'VO2 Raw '!H80*'VO2-BW'!H$61/'VO2-BW'!H$62</f>
        <v>2464.6536585365852</v>
      </c>
      <c r="I80" s="305">
        <f>'VO2 Raw '!I80*'VO2-BW'!I$61/'VO2-BW'!I$62</f>
        <v>3574.3243243243246</v>
      </c>
      <c r="J80" s="305">
        <f>'VO2 Raw '!J80*'VO2-BW'!J$61/'VO2-BW'!J$62</f>
        <v>3074.9473684210529</v>
      </c>
      <c r="K80" s="306">
        <f>'VO2 Raw '!K80*'VO2-BW'!K$61/'VO2-BW'!K$62</f>
        <v>3934.2621359223299</v>
      </c>
      <c r="L80" s="107"/>
      <c r="M80" s="160"/>
      <c r="N80" s="160"/>
      <c r="O80" s="160"/>
      <c r="P80" s="160"/>
      <c r="Q80" s="160"/>
      <c r="R80" s="160"/>
      <c r="S80" s="160"/>
      <c r="T80" s="160"/>
      <c r="U80" s="232"/>
      <c r="V80" s="319"/>
      <c r="W80" s="92"/>
      <c r="X80" s="92"/>
      <c r="Y80" s="92"/>
      <c r="Z80" s="92"/>
      <c r="AA80" s="92"/>
      <c r="AB80" s="92"/>
      <c r="AC80" s="92"/>
      <c r="AD80" s="92"/>
      <c r="AE80" s="92"/>
      <c r="AF80" s="92"/>
      <c r="AG80" s="92"/>
      <c r="AH80" s="92"/>
      <c r="AI80" s="92"/>
      <c r="AJ80" s="92"/>
      <c r="AK80" s="92"/>
      <c r="AL80" s="92"/>
      <c r="AM80" s="92"/>
      <c r="AN80" s="92"/>
      <c r="AO80" s="92"/>
      <c r="AP80" s="92"/>
      <c r="AQ80" s="92"/>
      <c r="AR80" s="231"/>
    </row>
    <row r="81" spans="1:44">
      <c r="A81" s="233">
        <v>43723</v>
      </c>
      <c r="B81" s="234">
        <v>0.96002314814814704</v>
      </c>
      <c r="C81" s="304">
        <f>'VO2 Raw '!C81*'VO2-BW'!C$61/'VO2-BW'!C$62</f>
        <v>2680.7027027027029</v>
      </c>
      <c r="D81" s="305">
        <f>'VO2 Raw '!D81*'VO2-BW'!D$61/'VO2-BW'!D$62</f>
        <v>3553.8644688644686</v>
      </c>
      <c r="E81" s="305">
        <f>'VO2 Raw '!E81*'VO2-BW'!E$61/'VO2-BW'!E$62</f>
        <v>3129.4488188976379</v>
      </c>
      <c r="F81" s="305">
        <f>'VO2 Raw '!F81*'VO2-BW'!F$61/'VO2-BW'!F$62</f>
        <v>3562.3568464730283</v>
      </c>
      <c r="G81" s="305">
        <f>'VO2 Raw '!G81*'VO2-BW'!G$61/'VO2-BW'!G$62</f>
        <v>3666.3391304347829</v>
      </c>
      <c r="H81" s="305">
        <f>'VO2 Raw '!H81*'VO2-BW'!H$61/'VO2-BW'!H$62</f>
        <v>3531.5219512195122</v>
      </c>
      <c r="I81" s="305">
        <f>'VO2 Raw '!I81*'VO2-BW'!I$61/'VO2-BW'!I$62</f>
        <v>3490.4054054054054</v>
      </c>
      <c r="J81" s="305">
        <f>'VO2 Raw '!J81*'VO2-BW'!J$61/'VO2-BW'!J$62</f>
        <v>3719.5598086124405</v>
      </c>
      <c r="K81" s="306">
        <f>'VO2 Raw '!K81*'VO2-BW'!K$61/'VO2-BW'!K$62</f>
        <v>3786.9902912621355</v>
      </c>
      <c r="L81" s="107">
        <f t="shared" ref="L81" si="64">AVERAGE(C81:C83)</f>
        <v>2879.1570141570141</v>
      </c>
      <c r="M81" s="160">
        <f t="shared" ref="M81" si="65">AVERAGE(D81:D83)</f>
        <v>2527.1428571428569</v>
      </c>
      <c r="N81" s="160">
        <f t="shared" ref="N81" si="66">AVERAGE(E81:E83)</f>
        <v>3153.5433070866143</v>
      </c>
      <c r="O81" s="160">
        <f t="shared" ref="O81" si="67">AVERAGE(F81:F83)</f>
        <v>3238.1078838174271</v>
      </c>
      <c r="P81" s="160">
        <f t="shared" ref="P81" si="68">AVERAGE(G81:G83)</f>
        <v>3183.0782608695649</v>
      </c>
      <c r="Q81" s="160">
        <f t="shared" ref="Q81" si="69">AVERAGE(H81:H83)</f>
        <v>3323.0894308943084</v>
      </c>
      <c r="R81" s="160">
        <f t="shared" ref="R81" si="70">AVERAGE(I81:I83)</f>
        <v>3214.1291291291291</v>
      </c>
      <c r="S81" s="160">
        <f t="shared" ref="S81" si="71">AVERAGE(J81:J83)</f>
        <v>3496.6921850079743</v>
      </c>
      <c r="T81" s="160">
        <f t="shared" ref="T81" si="72">AVERAGE(K81:K83)</f>
        <v>3569.9077669902908</v>
      </c>
      <c r="U81" s="232">
        <f t="shared" ref="U81" si="73">AVERAGE(L81:T81)</f>
        <v>3176.094203899464</v>
      </c>
      <c r="V81" s="319"/>
      <c r="W81" s="92"/>
      <c r="X81" s="92"/>
      <c r="Y81" s="92"/>
      <c r="Z81" s="92"/>
      <c r="AA81" s="92"/>
      <c r="AB81" s="92"/>
      <c r="AC81" s="92"/>
      <c r="AD81" s="92"/>
      <c r="AE81" s="92"/>
      <c r="AF81" s="92"/>
      <c r="AG81" s="92"/>
      <c r="AH81" s="92"/>
      <c r="AI81" s="92"/>
      <c r="AJ81" s="92"/>
      <c r="AK81" s="92"/>
      <c r="AL81" s="92"/>
      <c r="AM81" s="92"/>
      <c r="AN81" s="92"/>
      <c r="AO81" s="92"/>
      <c r="AP81" s="92"/>
      <c r="AQ81" s="92"/>
      <c r="AR81" s="231"/>
    </row>
    <row r="82" spans="1:44">
      <c r="A82" s="233">
        <v>43723</v>
      </c>
      <c r="B82" s="234">
        <v>0.97391203703703599</v>
      </c>
      <c r="C82" s="304">
        <f>'VO2 Raw '!C82*'VO2-BW'!C$61/'VO2-BW'!C$62</f>
        <v>2842.8841698841698</v>
      </c>
      <c r="D82" s="305">
        <f>'VO2 Raw '!D82*'VO2-BW'!D$61/'VO2-BW'!D$62</f>
        <v>2184.1575091575091</v>
      </c>
      <c r="E82" s="305">
        <f>'VO2 Raw '!E82*'VO2-BW'!E$61/'VO2-BW'!E$62</f>
        <v>3329.2913385826773</v>
      </c>
      <c r="F82" s="305">
        <f>'VO2 Raw '!F82*'VO2-BW'!F$61/'VO2-BW'!F$62</f>
        <v>3459.3858921161823</v>
      </c>
      <c r="G82" s="305">
        <f>'VO2 Raw '!G82*'VO2-BW'!G$61/'VO2-BW'!G$62</f>
        <v>3020.9173913043473</v>
      </c>
      <c r="H82" s="305">
        <f>'VO2 Raw '!H82*'VO2-BW'!H$61/'VO2-BW'!H$62</f>
        <v>2778.8682926829265</v>
      </c>
      <c r="I82" s="305">
        <f>'VO2 Raw '!I82*'VO2-BW'!I$61/'VO2-BW'!I$62</f>
        <v>2760</v>
      </c>
      <c r="J82" s="305">
        <f>'VO2 Raw '!J82*'VO2-BW'!J$61/'VO2-BW'!J$62</f>
        <v>3635.0717703349283</v>
      </c>
      <c r="K82" s="306">
        <f>'VO2 Raw '!K82*'VO2-BW'!K$61/'VO2-BW'!K$62</f>
        <v>2758.9563106796113</v>
      </c>
      <c r="L82" s="107"/>
      <c r="M82" s="160"/>
      <c r="N82" s="160"/>
      <c r="O82" s="160"/>
      <c r="P82" s="160"/>
      <c r="Q82" s="160"/>
      <c r="R82" s="160"/>
      <c r="S82" s="160"/>
      <c r="T82" s="160"/>
      <c r="U82" s="232">
        <f t="shared" ref="U82" si="74">STDEV(L81:T81)/SQRT(COUNT(L81:T81))</f>
        <v>105.05547488686818</v>
      </c>
      <c r="V82" s="319"/>
      <c r="W82" s="92"/>
      <c r="X82" s="92"/>
      <c r="Y82" s="92"/>
      <c r="Z82" s="92"/>
      <c r="AA82" s="92"/>
      <c r="AB82" s="92"/>
      <c r="AC82" s="92"/>
      <c r="AD82" s="92"/>
      <c r="AE82" s="92"/>
      <c r="AF82" s="92"/>
      <c r="AG82" s="92"/>
      <c r="AH82" s="92"/>
      <c r="AI82" s="92"/>
      <c r="AJ82" s="92"/>
      <c r="AK82" s="92"/>
      <c r="AL82" s="92"/>
      <c r="AM82" s="92"/>
      <c r="AN82" s="92"/>
      <c r="AO82" s="92"/>
      <c r="AP82" s="92"/>
      <c r="AQ82" s="92"/>
      <c r="AR82" s="231"/>
    </row>
    <row r="83" spans="1:44">
      <c r="A83" s="233">
        <v>43723</v>
      </c>
      <c r="B83" s="234">
        <v>0.98780092592592506</v>
      </c>
      <c r="C83" s="304">
        <f>'VO2 Raw '!C83*'VO2-BW'!C$61/'VO2-BW'!C$62</f>
        <v>3113.8841698841702</v>
      </c>
      <c r="D83" s="305">
        <f>'VO2 Raw '!D83*'VO2-BW'!D$61/'VO2-BW'!D$62</f>
        <v>1843.4065934065934</v>
      </c>
      <c r="E83" s="305">
        <f>'VO2 Raw '!E83*'VO2-BW'!E$61/'VO2-BW'!E$62</f>
        <v>3001.8897637795276</v>
      </c>
      <c r="F83" s="305">
        <f>'VO2 Raw '!F83*'VO2-BW'!F$61/'VO2-BW'!F$62</f>
        <v>2692.5809128630704</v>
      </c>
      <c r="G83" s="305">
        <f>'VO2 Raw '!G83*'VO2-BW'!G$61/'VO2-BW'!G$62</f>
        <v>2861.978260869565</v>
      </c>
      <c r="H83" s="305">
        <f>'VO2 Raw '!H83*'VO2-BW'!H$61/'VO2-BW'!H$62</f>
        <v>3658.8780487804879</v>
      </c>
      <c r="I83" s="305">
        <f>'VO2 Raw '!I83*'VO2-BW'!I$61/'VO2-BW'!I$62</f>
        <v>3391.9819819819822</v>
      </c>
      <c r="J83" s="305">
        <f>'VO2 Raw '!J83*'VO2-BW'!J$61/'VO2-BW'!J$62</f>
        <v>3135.4449760765556</v>
      </c>
      <c r="K83" s="306">
        <f>'VO2 Raw '!K83*'VO2-BW'!K$61/'VO2-BW'!K$62</f>
        <v>4163.7766990291257</v>
      </c>
      <c r="L83" s="107"/>
      <c r="M83" s="160"/>
      <c r="N83" s="160"/>
      <c r="O83" s="160"/>
      <c r="P83" s="160"/>
      <c r="Q83" s="160"/>
      <c r="R83" s="160"/>
      <c r="S83" s="160"/>
      <c r="T83" s="160"/>
      <c r="U83" s="232"/>
      <c r="V83" s="319"/>
      <c r="W83" s="92"/>
      <c r="X83" s="92"/>
      <c r="Y83" s="92"/>
      <c r="Z83" s="92"/>
      <c r="AA83" s="92"/>
      <c r="AB83" s="92"/>
      <c r="AC83" s="92"/>
      <c r="AD83" s="92"/>
      <c r="AE83" s="92"/>
      <c r="AF83" s="92"/>
      <c r="AG83" s="92"/>
      <c r="AH83" s="92"/>
      <c r="AI83" s="92"/>
      <c r="AJ83" s="92"/>
      <c r="AK83" s="92"/>
      <c r="AL83" s="92"/>
      <c r="AM83" s="92"/>
      <c r="AN83" s="92"/>
      <c r="AO83" s="92"/>
      <c r="AP83" s="92"/>
      <c r="AQ83" s="92"/>
      <c r="AR83" s="231"/>
    </row>
    <row r="84" spans="1:44">
      <c r="A84" s="233">
        <v>43724</v>
      </c>
      <c r="B84" s="234">
        <v>1.0016898148148148</v>
      </c>
      <c r="C84" s="304">
        <f>'VO2 Raw '!C84*'VO2-BW'!C$61/'VO2-BW'!C$62</f>
        <v>2186.833976833977</v>
      </c>
      <c r="D84" s="305">
        <f>'VO2 Raw '!D84*'VO2-BW'!D$61/'VO2-BW'!D$62</f>
        <v>1409.9267399267399</v>
      </c>
      <c r="E84" s="305">
        <f>'VO2 Raw '!E84*'VO2-BW'!E$61/'VO2-BW'!E$62</f>
        <v>1871.9291338582677</v>
      </c>
      <c r="F84" s="305">
        <f>'VO2 Raw '!F84*'VO2-BW'!F$61/'VO2-BW'!F$62</f>
        <v>3187.7178423236514</v>
      </c>
      <c r="G84" s="305">
        <f>'VO2 Raw '!G84*'VO2-BW'!G$61/'VO2-BW'!G$62</f>
        <v>2093.0565217391304</v>
      </c>
      <c r="H84" s="305">
        <f>'VO2 Raw '!H84*'VO2-BW'!H$61/'VO2-BW'!H$62</f>
        <v>3147.3658536585363</v>
      </c>
      <c r="I84" s="305">
        <f>'VO2 Raw '!I84*'VO2-BW'!I$61/'VO2-BW'!I$62</f>
        <v>3779.4594594594596</v>
      </c>
      <c r="J84" s="305">
        <f>'VO2 Raw '!J84*'VO2-BW'!J$61/'VO2-BW'!J$62</f>
        <v>3472.3540669856461</v>
      </c>
      <c r="K84" s="306">
        <f>'VO2 Raw '!K84*'VO2-BW'!K$61/'VO2-BW'!K$62</f>
        <v>3951.4757281553393</v>
      </c>
      <c r="L84" s="107">
        <f t="shared" ref="L84" si="75">AVERAGE(C84:C86)</f>
        <v>2665.7052767052769</v>
      </c>
      <c r="M84" s="160">
        <f t="shared" ref="M84" si="76">AVERAGE(D84:D86)</f>
        <v>3154.6459096459093</v>
      </c>
      <c r="N84" s="160">
        <f t="shared" ref="N84" si="77">AVERAGE(E84:E86)</f>
        <v>2699.6456692913389</v>
      </c>
      <c r="O84" s="160">
        <f t="shared" ref="O84" si="78">AVERAGE(F84:F86)</f>
        <v>3000.7634854771786</v>
      </c>
      <c r="P84" s="160">
        <f t="shared" ref="P84" si="79">AVERAGE(G84:G86)</f>
        <v>2308.1971014492756</v>
      </c>
      <c r="Q84" s="160">
        <f t="shared" ref="Q84" si="80">AVERAGE(H84:H86)</f>
        <v>2941.0211382113816</v>
      </c>
      <c r="R84" s="160">
        <f t="shared" ref="R84" si="81">AVERAGE(I84:I86)</f>
        <v>3163.3633633633635</v>
      </c>
      <c r="S84" s="160">
        <f t="shared" ref="S84" si="82">AVERAGE(J84:J86)</f>
        <v>3345.1004784688998</v>
      </c>
      <c r="T84" s="160">
        <f t="shared" ref="T84" si="83">AVERAGE(K84:K86)</f>
        <v>3642.2686084142392</v>
      </c>
      <c r="U84" s="232">
        <f t="shared" ref="U84" si="84">AVERAGE(L84:T84)</f>
        <v>2991.1901145585412</v>
      </c>
      <c r="V84" s="319"/>
      <c r="W84" s="92"/>
      <c r="X84" s="92"/>
      <c r="Y84" s="92"/>
      <c r="Z84" s="92"/>
      <c r="AA84" s="92"/>
      <c r="AB84" s="92"/>
      <c r="AC84" s="92"/>
      <c r="AD84" s="92"/>
      <c r="AE84" s="92"/>
      <c r="AF84" s="92"/>
      <c r="AG84" s="92"/>
      <c r="AH84" s="92"/>
      <c r="AI84" s="92"/>
      <c r="AJ84" s="92"/>
      <c r="AK84" s="92"/>
      <c r="AL84" s="92"/>
      <c r="AM84" s="92"/>
      <c r="AN84" s="92"/>
      <c r="AO84" s="92"/>
      <c r="AP84" s="92"/>
      <c r="AQ84" s="92"/>
      <c r="AR84" s="231"/>
    </row>
    <row r="85" spans="1:44">
      <c r="A85" s="233">
        <v>43724</v>
      </c>
      <c r="B85" s="234">
        <v>1.0155787037037001</v>
      </c>
      <c r="C85" s="304">
        <f>'VO2 Raw '!C85*'VO2-BW'!C$61/'VO2-BW'!C$62</f>
        <v>2645.1274131274135</v>
      </c>
      <c r="D85" s="305">
        <f>'VO2 Raw '!D85*'VO2-BW'!D$61/'VO2-BW'!D$62</f>
        <v>4075.6043956043954</v>
      </c>
      <c r="E85" s="305">
        <f>'VO2 Raw '!E85*'VO2-BW'!E$61/'VO2-BW'!E$62</f>
        <v>2606.4566929133862</v>
      </c>
      <c r="F85" s="305">
        <f>'VO2 Raw '!F85*'VO2-BW'!F$61/'VO2-BW'!F$62</f>
        <v>2619.1867219917008</v>
      </c>
      <c r="G85" s="305">
        <f>'VO2 Raw '!G85*'VO2-BW'!G$61/'VO2-BW'!G$62</f>
        <v>2690.1521739130435</v>
      </c>
      <c r="H85" s="305">
        <f>'VO2 Raw '!H85*'VO2-BW'!H$61/'VO2-BW'!H$62</f>
        <v>2201.5902439024389</v>
      </c>
      <c r="I85" s="305">
        <f>'VO2 Raw '!I85*'VO2-BW'!I$61/'VO2-BW'!I$62</f>
        <v>3351.5765765765768</v>
      </c>
      <c r="J85" s="305">
        <f>'VO2 Raw '!J85*'VO2-BW'!J$61/'VO2-BW'!J$62</f>
        <v>3421.2440191387564</v>
      </c>
      <c r="K85" s="306">
        <f>'VO2 Raw '!K85*'VO2-BW'!K$61/'VO2-BW'!K$62</f>
        <v>3743</v>
      </c>
      <c r="L85" s="107"/>
      <c r="M85" s="160"/>
      <c r="N85" s="160"/>
      <c r="O85" s="160"/>
      <c r="P85" s="160"/>
      <c r="Q85" s="160"/>
      <c r="R85" s="160"/>
      <c r="S85" s="160"/>
      <c r="T85" s="160"/>
      <c r="U85" s="232">
        <f t="shared" ref="U85" si="85">STDEV(L84:T84)/SQRT(COUNT(L84:T84))</f>
        <v>132.57826567987726</v>
      </c>
      <c r="V85" s="319"/>
      <c r="W85" s="92"/>
      <c r="X85" s="92"/>
      <c r="Y85" s="92"/>
      <c r="Z85" s="92"/>
      <c r="AA85" s="92"/>
      <c r="AB85" s="92"/>
      <c r="AC85" s="92"/>
      <c r="AD85" s="92"/>
      <c r="AE85" s="92"/>
      <c r="AF85" s="92"/>
      <c r="AG85" s="92"/>
      <c r="AH85" s="92"/>
      <c r="AI85" s="92"/>
      <c r="AJ85" s="92"/>
      <c r="AK85" s="92"/>
      <c r="AL85" s="92"/>
      <c r="AM85" s="92"/>
      <c r="AN85" s="92"/>
      <c r="AO85" s="92"/>
      <c r="AP85" s="92"/>
      <c r="AQ85" s="92"/>
      <c r="AR85" s="231"/>
    </row>
    <row r="86" spans="1:44">
      <c r="A86" s="233">
        <v>43724</v>
      </c>
      <c r="B86" s="234">
        <v>1.02946759259259</v>
      </c>
      <c r="C86" s="304">
        <f>'VO2 Raw '!C86*'VO2-BW'!C$61/'VO2-BW'!C$62</f>
        <v>3165.1544401544402</v>
      </c>
      <c r="D86" s="305">
        <f>'VO2 Raw '!D86*'VO2-BW'!D$61/'VO2-BW'!D$62</f>
        <v>3978.4065934065934</v>
      </c>
      <c r="E86" s="305">
        <f>'VO2 Raw '!E86*'VO2-BW'!E$61/'VO2-BW'!E$62</f>
        <v>3620.5511811023625</v>
      </c>
      <c r="F86" s="305">
        <f>'VO2 Raw '!F86*'VO2-BW'!F$61/'VO2-BW'!F$62</f>
        <v>3195.3858921161827</v>
      </c>
      <c r="G86" s="305">
        <f>'VO2 Raw '!G86*'VO2-BW'!G$61/'VO2-BW'!G$62</f>
        <v>2141.3826086956519</v>
      </c>
      <c r="H86" s="305">
        <f>'VO2 Raw '!H86*'VO2-BW'!H$61/'VO2-BW'!H$62</f>
        <v>3474.1073170731706</v>
      </c>
      <c r="I86" s="305">
        <f>'VO2 Raw '!I86*'VO2-BW'!I$61/'VO2-BW'!I$62</f>
        <v>2359.0540540540542</v>
      </c>
      <c r="J86" s="305">
        <f>'VO2 Raw '!J86*'VO2-BW'!J$61/'VO2-BW'!J$62</f>
        <v>3141.703349282297</v>
      </c>
      <c r="K86" s="306">
        <f>'VO2 Raw '!K86*'VO2-BW'!K$61/'VO2-BW'!K$62</f>
        <v>3232.3300970873784</v>
      </c>
      <c r="L86" s="107"/>
      <c r="M86" s="160"/>
      <c r="N86" s="160"/>
      <c r="O86" s="160"/>
      <c r="P86" s="160"/>
      <c r="Q86" s="160"/>
      <c r="R86" s="160"/>
      <c r="S86" s="160"/>
      <c r="T86" s="160"/>
      <c r="U86" s="232"/>
      <c r="V86" s="319"/>
      <c r="W86" s="92"/>
      <c r="X86" s="92"/>
      <c r="Y86" s="92"/>
      <c r="Z86" s="92"/>
      <c r="AA86" s="92"/>
      <c r="AB86" s="92"/>
      <c r="AC86" s="92"/>
      <c r="AD86" s="92"/>
      <c r="AE86" s="92"/>
      <c r="AF86" s="92"/>
      <c r="AG86" s="92"/>
      <c r="AH86" s="92"/>
      <c r="AI86" s="92"/>
      <c r="AJ86" s="92"/>
      <c r="AK86" s="92"/>
      <c r="AL86" s="92"/>
      <c r="AM86" s="92"/>
      <c r="AN86" s="92"/>
      <c r="AO86" s="92"/>
      <c r="AP86" s="92"/>
      <c r="AQ86" s="92"/>
      <c r="AR86" s="231"/>
    </row>
    <row r="87" spans="1:44">
      <c r="A87" s="233">
        <v>43724</v>
      </c>
      <c r="B87" s="234">
        <v>1.04335648148148</v>
      </c>
      <c r="C87" s="304">
        <f>'VO2 Raw '!C87*'VO2-BW'!C$61/'VO2-BW'!C$62</f>
        <v>3290.7142857142858</v>
      </c>
      <c r="D87" s="305">
        <f>'VO2 Raw '!D87*'VO2-BW'!D$61/'VO2-BW'!D$62</f>
        <v>3855.5128205128203</v>
      </c>
      <c r="E87" s="305">
        <f>'VO2 Raw '!E87*'VO2-BW'!E$61/'VO2-BW'!E$62</f>
        <v>2556.4960629921261</v>
      </c>
      <c r="F87" s="305">
        <f>'VO2 Raw '!F87*'VO2-BW'!F$61/'VO2-BW'!F$62</f>
        <v>3116.5145228215765</v>
      </c>
      <c r="G87" s="305">
        <f>'VO2 Raw '!G87*'VO2-BW'!G$61/'VO2-BW'!G$62</f>
        <v>3733.9956521739127</v>
      </c>
      <c r="H87" s="305">
        <f>'VO2 Raw '!H87*'VO2-BW'!H$61/'VO2-BW'!H$62</f>
        <v>3136.9268292682923</v>
      </c>
      <c r="I87" s="305">
        <f>'VO2 Raw '!I87*'VO2-BW'!I$61/'VO2-BW'!I$62</f>
        <v>3486.2612612612616</v>
      </c>
      <c r="J87" s="305">
        <f>'VO2 Raw '!J87*'VO2-BW'!J$61/'VO2-BW'!J$62</f>
        <v>3682.0095693779908</v>
      </c>
      <c r="K87" s="306">
        <f>'VO2 Raw '!K87*'VO2-BW'!K$61/'VO2-BW'!K$62</f>
        <v>3277.2766990291257</v>
      </c>
      <c r="L87" s="107">
        <f t="shared" ref="L87" si="86">AVERAGE(C87:C89)</f>
        <v>3107.6061776061779</v>
      </c>
      <c r="M87" s="160">
        <f t="shared" ref="M87" si="87">AVERAGE(D87:D89)</f>
        <v>3428.3638583638585</v>
      </c>
      <c r="N87" s="160">
        <f t="shared" ref="N87" si="88">AVERAGE(E87:E89)</f>
        <v>2595.8267716535433</v>
      </c>
      <c r="O87" s="160">
        <f t="shared" ref="O87" si="89">AVERAGE(F87:F89)</f>
        <v>3338.1576763485477</v>
      </c>
      <c r="P87" s="160">
        <f t="shared" ref="P87" si="90">AVERAGE(G87:G89)</f>
        <v>2897.0594202898551</v>
      </c>
      <c r="Q87" s="160">
        <f t="shared" ref="Q87" si="91">AVERAGE(H87:H89)</f>
        <v>3117.7886178861786</v>
      </c>
      <c r="R87" s="160">
        <f t="shared" ref="R87" si="92">AVERAGE(I87:I89)</f>
        <v>3448.6186186186187</v>
      </c>
      <c r="S87" s="160">
        <f t="shared" ref="S87" si="93">AVERAGE(J87:J89)</f>
        <v>2707.4417862838918</v>
      </c>
      <c r="T87" s="160">
        <f t="shared" ref="T87" si="94">AVERAGE(K87:K89)</f>
        <v>2611.684466019417</v>
      </c>
      <c r="U87" s="232">
        <f t="shared" ref="U87" si="95">AVERAGE(L87:T87)</f>
        <v>3028.0608214522326</v>
      </c>
      <c r="V87" s="319"/>
      <c r="W87" s="92"/>
      <c r="X87" s="92"/>
      <c r="Y87" s="92"/>
      <c r="Z87" s="92"/>
      <c r="AA87" s="92"/>
      <c r="AB87" s="92"/>
      <c r="AC87" s="92"/>
      <c r="AD87" s="92"/>
      <c r="AE87" s="92"/>
      <c r="AF87" s="92"/>
      <c r="AG87" s="92"/>
      <c r="AH87" s="92"/>
      <c r="AI87" s="92"/>
      <c r="AJ87" s="92"/>
      <c r="AK87" s="92"/>
      <c r="AL87" s="92"/>
      <c r="AM87" s="92"/>
      <c r="AN87" s="92"/>
      <c r="AO87" s="92"/>
      <c r="AP87" s="92"/>
      <c r="AQ87" s="92"/>
      <c r="AR87" s="231"/>
    </row>
    <row r="88" spans="1:44">
      <c r="A88" s="233">
        <v>43724</v>
      </c>
      <c r="B88" s="234">
        <v>1.0572453703703699</v>
      </c>
      <c r="C88" s="304">
        <f>'VO2 Raw '!C88*'VO2-BW'!C$61/'VO2-BW'!C$62</f>
        <v>2801.030888030888</v>
      </c>
      <c r="D88" s="305">
        <f>'VO2 Raw '!D88*'VO2-BW'!D$61/'VO2-BW'!D$62</f>
        <v>3539.3406593406594</v>
      </c>
      <c r="E88" s="305">
        <f>'VO2 Raw '!E88*'VO2-BW'!E$61/'VO2-BW'!E$62</f>
        <v>2962.5590551181103</v>
      </c>
      <c r="F88" s="305">
        <f>'VO2 Raw '!F88*'VO2-BW'!F$61/'VO2-BW'!F$62</f>
        <v>3170.1908713692942</v>
      </c>
      <c r="G88" s="305">
        <f>'VO2 Raw '!G88*'VO2-BW'!G$61/'VO2-BW'!G$62</f>
        <v>2187.5608695652177</v>
      </c>
      <c r="H88" s="305">
        <f>'VO2 Raw '!H88*'VO2-BW'!H$61/'VO2-BW'!H$62</f>
        <v>3746.5658536585361</v>
      </c>
      <c r="I88" s="305">
        <f>'VO2 Raw '!I88*'VO2-BW'!I$61/'VO2-BW'!I$62</f>
        <v>3438.6036036036039</v>
      </c>
      <c r="J88" s="305">
        <f>'VO2 Raw '!J88*'VO2-BW'!J$61/'VO2-BW'!J$62</f>
        <v>2187.3014354066986</v>
      </c>
      <c r="K88" s="306">
        <f>'VO2 Raw '!K88*'VO2-BW'!K$61/'VO2-BW'!K$62</f>
        <v>2166.0436893203882</v>
      </c>
      <c r="L88" s="107"/>
      <c r="M88" s="160"/>
      <c r="N88" s="160"/>
      <c r="O88" s="160"/>
      <c r="P88" s="160"/>
      <c r="Q88" s="160"/>
      <c r="R88" s="160"/>
      <c r="S88" s="160"/>
      <c r="T88" s="160"/>
      <c r="U88" s="232">
        <f t="shared" ref="U88" si="96">STDEV(L87:T87)/SQRT(COUNT(L87:T87))</f>
        <v>113.517219610366</v>
      </c>
      <c r="V88" s="319"/>
      <c r="W88" s="92"/>
      <c r="X88" s="92"/>
      <c r="Y88" s="92"/>
      <c r="Z88" s="92"/>
      <c r="AA88" s="92"/>
      <c r="AB88" s="92"/>
      <c r="AC88" s="92"/>
      <c r="AD88" s="92"/>
      <c r="AE88" s="92"/>
      <c r="AF88" s="92"/>
      <c r="AG88" s="92"/>
      <c r="AH88" s="92"/>
      <c r="AI88" s="92"/>
      <c r="AJ88" s="92"/>
      <c r="AK88" s="92"/>
      <c r="AL88" s="92"/>
      <c r="AM88" s="92"/>
      <c r="AN88" s="92"/>
      <c r="AO88" s="92"/>
      <c r="AP88" s="92"/>
      <c r="AQ88" s="92"/>
      <c r="AR88" s="231"/>
    </row>
    <row r="89" spans="1:44">
      <c r="A89" s="233">
        <v>43724</v>
      </c>
      <c r="B89" s="234">
        <v>1.0711342592592601</v>
      </c>
      <c r="C89" s="304">
        <f>'VO2 Raw '!C89*'VO2-BW'!C$61/'VO2-BW'!C$62</f>
        <v>3231.0733590733594</v>
      </c>
      <c r="D89" s="305">
        <f>'VO2 Raw '!D89*'VO2-BW'!D$61/'VO2-BW'!D$62</f>
        <v>2890.238095238095</v>
      </c>
      <c r="E89" s="305">
        <f>'VO2 Raw '!E89*'VO2-BW'!E$61/'VO2-BW'!E$62</f>
        <v>2268.4251968503936</v>
      </c>
      <c r="F89" s="305">
        <f>'VO2 Raw '!F89*'VO2-BW'!F$61/'VO2-BW'!F$62</f>
        <v>3727.7676348547716</v>
      </c>
      <c r="G89" s="305">
        <f>'VO2 Raw '!G89*'VO2-BW'!G$61/'VO2-BW'!G$62</f>
        <v>2769.6217391304344</v>
      </c>
      <c r="H89" s="305">
        <f>'VO2 Raw '!H89*'VO2-BW'!H$61/'VO2-BW'!H$62</f>
        <v>2469.873170731707</v>
      </c>
      <c r="I89" s="305">
        <f>'VO2 Raw '!I89*'VO2-BW'!I$61/'VO2-BW'!I$62</f>
        <v>3420.9909909909911</v>
      </c>
      <c r="J89" s="305">
        <f>'VO2 Raw '!J89*'VO2-BW'!J$61/'VO2-BW'!J$62</f>
        <v>2253.014354066986</v>
      </c>
      <c r="K89" s="306">
        <f>'VO2 Raw '!K89*'VO2-BW'!K$61/'VO2-BW'!K$62</f>
        <v>2391.7330097087374</v>
      </c>
      <c r="L89" s="107"/>
      <c r="M89" s="160"/>
      <c r="N89" s="160"/>
      <c r="O89" s="160"/>
      <c r="P89" s="160"/>
      <c r="Q89" s="160"/>
      <c r="R89" s="160"/>
      <c r="S89" s="160"/>
      <c r="T89" s="160"/>
      <c r="U89" s="232"/>
      <c r="V89" s="319"/>
      <c r="W89" s="92"/>
      <c r="X89" s="92"/>
      <c r="Y89" s="92"/>
      <c r="Z89" s="92"/>
      <c r="AA89" s="92"/>
      <c r="AB89" s="92"/>
      <c r="AC89" s="92"/>
      <c r="AD89" s="92"/>
      <c r="AE89" s="92"/>
      <c r="AF89" s="92"/>
      <c r="AG89" s="92"/>
      <c r="AH89" s="92"/>
      <c r="AI89" s="92"/>
      <c r="AJ89" s="92"/>
      <c r="AK89" s="92"/>
      <c r="AL89" s="92"/>
      <c r="AM89" s="92"/>
      <c r="AN89" s="92"/>
      <c r="AO89" s="92"/>
      <c r="AP89" s="92"/>
      <c r="AQ89" s="92"/>
      <c r="AR89" s="231"/>
    </row>
    <row r="90" spans="1:44">
      <c r="A90" s="233">
        <v>43724</v>
      </c>
      <c r="B90" s="234">
        <v>1.08502314814815</v>
      </c>
      <c r="C90" s="304">
        <f>'VO2 Raw '!C90*'VO2-BW'!C$61/'VO2-BW'!C$62</f>
        <v>2249.6138996138998</v>
      </c>
      <c r="D90" s="305">
        <f>'VO2 Raw '!D90*'VO2-BW'!D$61/'VO2-BW'!D$62</f>
        <v>2832.1428571428569</v>
      </c>
      <c r="E90" s="305">
        <f>'VO2 Raw '!E90*'VO2-BW'!E$61/'VO2-BW'!E$62</f>
        <v>2835</v>
      </c>
      <c r="F90" s="305">
        <f>'VO2 Raw '!F90*'VO2-BW'!F$61/'VO2-BW'!F$62</f>
        <v>3481.2946058091284</v>
      </c>
      <c r="G90" s="305">
        <f>'VO2 Raw '!G90*'VO2-BW'!G$61/'VO2-BW'!G$62</f>
        <v>3373.1608695652171</v>
      </c>
      <c r="H90" s="305">
        <f>'VO2 Raw '!H90*'VO2-BW'!H$61/'VO2-BW'!H$62</f>
        <v>3504.3804878048777</v>
      </c>
      <c r="I90" s="305">
        <f>'VO2 Raw '!I90*'VO2-BW'!I$61/'VO2-BW'!I$62</f>
        <v>2770.3603603603606</v>
      </c>
      <c r="J90" s="305">
        <f>'VO2 Raw '!J90*'VO2-BW'!J$61/'VO2-BW'!J$62</f>
        <v>4202.4976076555022</v>
      </c>
      <c r="K90" s="306">
        <f>'VO2 Raw '!K90*'VO2-BW'!K$61/'VO2-BW'!K$62</f>
        <v>1919.3155339805824</v>
      </c>
      <c r="L90" s="107">
        <f t="shared" ref="L90" si="97">AVERAGE(C90:C92)</f>
        <v>2383.5444015444018</v>
      </c>
      <c r="M90" s="160">
        <f t="shared" ref="M90" si="98">AVERAGE(D90:D92)</f>
        <v>2341.3125763125759</v>
      </c>
      <c r="N90" s="160">
        <f t="shared" ref="N90" si="99">AVERAGE(E90:E92)</f>
        <v>2570.6692913385828</v>
      </c>
      <c r="O90" s="160">
        <f t="shared" ref="O90" si="100">AVERAGE(F90:F92)</f>
        <v>3221.6763485477172</v>
      </c>
      <c r="P90" s="160">
        <f t="shared" ref="P90" si="101">AVERAGE(G90:G92)</f>
        <v>3255.746376811594</v>
      </c>
      <c r="Q90" s="160">
        <f t="shared" ref="Q90" si="102">AVERAGE(H90:H92)</f>
        <v>3283.4211382113822</v>
      </c>
      <c r="R90" s="160">
        <f t="shared" ref="R90" si="103">AVERAGE(I90:I92)</f>
        <v>2546.9219219219217</v>
      </c>
      <c r="S90" s="160">
        <f t="shared" ref="S90" si="104">AVERAGE(J90:J92)</f>
        <v>3924</v>
      </c>
      <c r="T90" s="160">
        <f t="shared" ref="T90" si="105">AVERAGE(K90:K92)</f>
        <v>3156.4627831715206</v>
      </c>
      <c r="U90" s="232">
        <f t="shared" ref="U90" si="106">AVERAGE(L90:T90)</f>
        <v>2964.8616486510778</v>
      </c>
      <c r="V90" s="319"/>
      <c r="W90" s="92"/>
      <c r="X90" s="92"/>
      <c r="Y90" s="92"/>
      <c r="Z90" s="92"/>
      <c r="AA90" s="92"/>
      <c r="AB90" s="92"/>
      <c r="AC90" s="92"/>
      <c r="AD90" s="92"/>
      <c r="AE90" s="92"/>
      <c r="AF90" s="92"/>
      <c r="AG90" s="92"/>
      <c r="AH90" s="92"/>
      <c r="AI90" s="92"/>
      <c r="AJ90" s="92"/>
      <c r="AK90" s="92"/>
      <c r="AL90" s="92"/>
      <c r="AM90" s="92"/>
      <c r="AN90" s="92"/>
      <c r="AO90" s="92"/>
      <c r="AP90" s="92"/>
      <c r="AQ90" s="92"/>
      <c r="AR90" s="231"/>
    </row>
    <row r="91" spans="1:44">
      <c r="A91" s="233">
        <v>43724</v>
      </c>
      <c r="B91" s="234">
        <v>1.09891203703704</v>
      </c>
      <c r="C91" s="304">
        <f>'VO2 Raw '!C91*'VO2-BW'!C$61/'VO2-BW'!C$62</f>
        <v>1983.8455598455603</v>
      </c>
      <c r="D91" s="305">
        <f>'VO2 Raw '!D91*'VO2-BW'!D$61/'VO2-BW'!D$62</f>
        <v>2635.5128205128203</v>
      </c>
      <c r="E91" s="305">
        <f>'VO2 Raw '!E91*'VO2-BW'!E$61/'VO2-BW'!E$62</f>
        <v>2958.3070866141734</v>
      </c>
      <c r="F91" s="305">
        <f>'VO2 Raw '!F91*'VO2-BW'!F$61/'VO2-BW'!F$62</f>
        <v>2935.7676348547716</v>
      </c>
      <c r="G91" s="305">
        <f>'VO2 Raw '!G91*'VO2-BW'!G$61/'VO2-BW'!G$62</f>
        <v>2556.9869565217391</v>
      </c>
      <c r="H91" s="305">
        <f>'VO2 Raw '!H91*'VO2-BW'!H$61/'VO2-BW'!H$62</f>
        <v>2577.3951219512196</v>
      </c>
      <c r="I91" s="305">
        <f>'VO2 Raw '!I91*'VO2-BW'!I$61/'VO2-BW'!I$62</f>
        <v>2503.0630630630631</v>
      </c>
      <c r="J91" s="305">
        <f>'VO2 Raw '!J91*'VO2-BW'!J$61/'VO2-BW'!J$62</f>
        <v>3688.2679425837323</v>
      </c>
      <c r="K91" s="306">
        <f>'VO2 Raw '!K91*'VO2-BW'!K$61/'VO2-BW'!K$62</f>
        <v>3692.3155339805821</v>
      </c>
      <c r="L91" s="107"/>
      <c r="M91" s="160"/>
      <c r="N91" s="160"/>
      <c r="O91" s="160"/>
      <c r="P91" s="160"/>
      <c r="Q91" s="160"/>
      <c r="R91" s="160"/>
      <c r="S91" s="160"/>
      <c r="T91" s="160"/>
      <c r="U91" s="232">
        <f t="shared" ref="U91" si="107">STDEV(L90:T90)/SQRT(COUNT(L90:T90))</f>
        <v>177.38492562733529</v>
      </c>
      <c r="V91" s="319"/>
      <c r="W91" s="92"/>
      <c r="X91" s="92"/>
      <c r="Y91" s="92"/>
      <c r="Z91" s="92"/>
      <c r="AA91" s="92"/>
      <c r="AB91" s="92"/>
      <c r="AC91" s="92"/>
      <c r="AD91" s="92"/>
      <c r="AE91" s="92"/>
      <c r="AF91" s="92"/>
      <c r="AG91" s="92"/>
      <c r="AH91" s="92"/>
      <c r="AI91" s="92"/>
      <c r="AJ91" s="92"/>
      <c r="AK91" s="92"/>
      <c r="AL91" s="92"/>
      <c r="AM91" s="92"/>
      <c r="AN91" s="92"/>
      <c r="AO91" s="92"/>
      <c r="AP91" s="92"/>
      <c r="AQ91" s="92"/>
      <c r="AR91" s="231"/>
    </row>
    <row r="92" spans="1:44">
      <c r="A92" s="233">
        <v>43724</v>
      </c>
      <c r="B92" s="234">
        <v>1.1128009259259199</v>
      </c>
      <c r="C92" s="304">
        <f>'VO2 Raw '!C92*'VO2-BW'!C$61/'VO2-BW'!C$62</f>
        <v>2917.1737451737454</v>
      </c>
      <c r="D92" s="305">
        <f>'VO2 Raw '!D92*'VO2-BW'!D$61/'VO2-BW'!D$62</f>
        <v>1556.2820512820513</v>
      </c>
      <c r="E92" s="305">
        <f>'VO2 Raw '!E92*'VO2-BW'!E$61/'VO2-BW'!E$62</f>
        <v>1918.7007874015749</v>
      </c>
      <c r="F92" s="305">
        <f>'VO2 Raw '!F92*'VO2-BW'!F$61/'VO2-BW'!F$62</f>
        <v>3247.9668049792531</v>
      </c>
      <c r="G92" s="305">
        <f>'VO2 Raw '!G92*'VO2-BW'!G$61/'VO2-BW'!G$62</f>
        <v>3837.0913043478258</v>
      </c>
      <c r="H92" s="305">
        <f>'VO2 Raw '!H92*'VO2-BW'!H$61/'VO2-BW'!H$62</f>
        <v>3768.4878048780488</v>
      </c>
      <c r="I92" s="305">
        <f>'VO2 Raw '!I92*'VO2-BW'!I$61/'VO2-BW'!I$62</f>
        <v>2367.3423423423424</v>
      </c>
      <c r="J92" s="305">
        <f>'VO2 Raw '!J92*'VO2-BW'!J$61/'VO2-BW'!J$62</f>
        <v>3881.234449760766</v>
      </c>
      <c r="K92" s="306">
        <f>'VO2 Raw '!K92*'VO2-BW'!K$61/'VO2-BW'!K$62</f>
        <v>3857.7572815533981</v>
      </c>
      <c r="L92" s="107"/>
      <c r="M92" s="160"/>
      <c r="N92" s="160"/>
      <c r="O92" s="160"/>
      <c r="P92" s="160"/>
      <c r="Q92" s="160"/>
      <c r="R92" s="160"/>
      <c r="S92" s="160"/>
      <c r="T92" s="160"/>
      <c r="U92" s="232"/>
      <c r="V92" s="319"/>
      <c r="W92" s="92"/>
      <c r="X92" s="92"/>
      <c r="Y92" s="92"/>
      <c r="Z92" s="92"/>
      <c r="AA92" s="92"/>
      <c r="AB92" s="92"/>
      <c r="AC92" s="92"/>
      <c r="AD92" s="92"/>
      <c r="AE92" s="92"/>
      <c r="AF92" s="92"/>
      <c r="AG92" s="92"/>
      <c r="AH92" s="92"/>
      <c r="AI92" s="92"/>
      <c r="AJ92" s="92"/>
      <c r="AK92" s="92"/>
      <c r="AL92" s="92"/>
      <c r="AM92" s="92"/>
      <c r="AN92" s="92"/>
      <c r="AO92" s="92"/>
      <c r="AP92" s="92"/>
      <c r="AQ92" s="92"/>
      <c r="AR92" s="231"/>
    </row>
    <row r="93" spans="1:44">
      <c r="A93" s="233">
        <v>43724</v>
      </c>
      <c r="B93" s="234">
        <v>1.1266898148148099</v>
      </c>
      <c r="C93" s="304">
        <f>'VO2 Raw '!C93*'VO2-BW'!C$61/'VO2-BW'!C$62</f>
        <v>2407.6100386100388</v>
      </c>
      <c r="D93" s="305">
        <f>'VO2 Raw '!D93*'VO2-BW'!D$61/'VO2-BW'!D$62</f>
        <v>1338.4249084249084</v>
      </c>
      <c r="E93" s="305">
        <f>'VO2 Raw '!E93*'VO2-BW'!E$61/'VO2-BW'!E$62</f>
        <v>1861.2992125984254</v>
      </c>
      <c r="F93" s="305">
        <f>'VO2 Raw '!F93*'VO2-BW'!F$61/'VO2-BW'!F$62</f>
        <v>3499.9170124481325</v>
      </c>
      <c r="G93" s="305">
        <f>'VO2 Raw '!G93*'VO2-BW'!G$61/'VO2-BW'!G$62</f>
        <v>2473.2217391304348</v>
      </c>
      <c r="H93" s="305">
        <f>'VO2 Raw '!H93*'VO2-BW'!H$61/'VO2-BW'!H$62</f>
        <v>2923.9707317073166</v>
      </c>
      <c r="I93" s="305">
        <f>'VO2 Raw '!I93*'VO2-BW'!I$61/'VO2-BW'!I$62</f>
        <v>3445.8558558558561</v>
      </c>
      <c r="J93" s="305">
        <f>'VO2 Raw '!J93*'VO2-BW'!J$61/'VO2-BW'!J$62</f>
        <v>2926.832535885168</v>
      </c>
      <c r="K93" s="306">
        <f>'VO2 Raw '!K93*'VO2-BW'!K$61/'VO2-BW'!K$62</f>
        <v>3357.6067961165045</v>
      </c>
      <c r="L93" s="107">
        <f t="shared" ref="L93" si="108">AVERAGE(C93:C95)</f>
        <v>2610.9472329472333</v>
      </c>
      <c r="M93" s="160">
        <f t="shared" ref="M93" si="109">AVERAGE(D93:D95)</f>
        <v>2233.6874236874232</v>
      </c>
      <c r="N93" s="160">
        <f t="shared" ref="N93" si="110">AVERAGE(E93:E95)</f>
        <v>2373.661417322835</v>
      </c>
      <c r="O93" s="160">
        <f t="shared" ref="O93" si="111">AVERAGE(F93:F95)</f>
        <v>3103.7344398340247</v>
      </c>
      <c r="P93" s="160">
        <f t="shared" ref="P93" si="112">AVERAGE(G93:G95)</f>
        <v>2384.8028985507249</v>
      </c>
      <c r="Q93" s="160">
        <f t="shared" ref="Q93" si="113">AVERAGE(H93:H95)</f>
        <v>2468.8292682926826</v>
      </c>
      <c r="R93" s="160">
        <f t="shared" ref="R93" si="114">AVERAGE(I93:I95)</f>
        <v>3428.5885885885887</v>
      </c>
      <c r="S93" s="160">
        <f t="shared" ref="S93" si="115">AVERAGE(J93:J95)</f>
        <v>3160.1307814992028</v>
      </c>
      <c r="T93" s="160">
        <f t="shared" ref="T93" si="116">AVERAGE(K93:K95)</f>
        <v>3262.9320388349511</v>
      </c>
      <c r="U93" s="232">
        <f t="shared" ref="U93" si="117">AVERAGE(L93:T93)</f>
        <v>2780.8126766175183</v>
      </c>
      <c r="V93" s="319"/>
      <c r="W93" s="92"/>
      <c r="X93" s="92"/>
      <c r="Y93" s="92"/>
      <c r="Z93" s="92"/>
      <c r="AA93" s="92"/>
      <c r="AB93" s="92"/>
      <c r="AC93" s="92"/>
      <c r="AD93" s="92"/>
      <c r="AE93" s="92"/>
      <c r="AF93" s="92"/>
      <c r="AG93" s="92"/>
      <c r="AH93" s="92"/>
      <c r="AI93" s="92"/>
      <c r="AJ93" s="92"/>
      <c r="AK93" s="92"/>
      <c r="AL93" s="92"/>
      <c r="AM93" s="92"/>
      <c r="AN93" s="92"/>
      <c r="AO93" s="92"/>
      <c r="AP93" s="92"/>
      <c r="AQ93" s="92"/>
      <c r="AR93" s="231"/>
    </row>
    <row r="94" spans="1:44">
      <c r="A94" s="233">
        <v>43724</v>
      </c>
      <c r="B94" s="234">
        <v>1.1405787037037001</v>
      </c>
      <c r="C94" s="304">
        <f>'VO2 Raw '!C94*'VO2-BW'!C$61/'VO2-BW'!C$62</f>
        <v>2520.6138996138998</v>
      </c>
      <c r="D94" s="305">
        <f>'VO2 Raw '!D94*'VO2-BW'!D$61/'VO2-BW'!D$62</f>
        <v>1539.5238095238094</v>
      </c>
      <c r="E94" s="305">
        <f>'VO2 Raw '!E94*'VO2-BW'!E$61/'VO2-BW'!E$62</f>
        <v>2002.6771653543308</v>
      </c>
      <c r="F94" s="305">
        <f>'VO2 Raw '!F94*'VO2-BW'!F$61/'VO2-BW'!F$62</f>
        <v>3249.0622406639</v>
      </c>
      <c r="G94" s="305">
        <f>'VO2 Raw '!G94*'VO2-BW'!G$61/'VO2-BW'!G$62</f>
        <v>2264.8826086956519</v>
      </c>
      <c r="H94" s="305">
        <f>'VO2 Raw '!H94*'VO2-BW'!H$61/'VO2-BW'!H$62</f>
        <v>2302.8487804878046</v>
      </c>
      <c r="I94" s="305">
        <f>'VO2 Raw '!I94*'VO2-BW'!I$61/'VO2-BW'!I$62</f>
        <v>3493.5135135135138</v>
      </c>
      <c r="J94" s="305">
        <f>'VO2 Raw '!J94*'VO2-BW'!J$61/'VO2-BW'!J$62</f>
        <v>3697.6555023923447</v>
      </c>
      <c r="K94" s="306">
        <f>'VO2 Raw '!K94*'VO2-BW'!K$61/'VO2-BW'!K$62</f>
        <v>3782.2087378640772</v>
      </c>
      <c r="L94" s="107"/>
      <c r="M94" s="160"/>
      <c r="N94" s="160"/>
      <c r="O94" s="160"/>
      <c r="P94" s="160"/>
      <c r="Q94" s="160"/>
      <c r="R94" s="160"/>
      <c r="S94" s="160"/>
      <c r="T94" s="160"/>
      <c r="U94" s="232">
        <f t="shared" ref="U94" si="118">STDEV(L93:T93)/SQRT(COUNT(L93:T93))</f>
        <v>151.30649780842478</v>
      </c>
      <c r="V94" s="319"/>
      <c r="W94" s="92"/>
      <c r="X94" s="92"/>
      <c r="Y94" s="92"/>
      <c r="Z94" s="92"/>
      <c r="AA94" s="92"/>
      <c r="AB94" s="92"/>
      <c r="AC94" s="92"/>
      <c r="AD94" s="92"/>
      <c r="AE94" s="92"/>
      <c r="AF94" s="92"/>
      <c r="AG94" s="92"/>
      <c r="AH94" s="92"/>
      <c r="AI94" s="92"/>
      <c r="AJ94" s="92"/>
      <c r="AK94" s="92"/>
      <c r="AL94" s="92"/>
      <c r="AM94" s="92"/>
      <c r="AN94" s="92"/>
      <c r="AO94" s="92"/>
      <c r="AP94" s="92"/>
      <c r="AQ94" s="92"/>
      <c r="AR94" s="231"/>
    </row>
    <row r="95" spans="1:44">
      <c r="A95" s="233">
        <v>43724</v>
      </c>
      <c r="B95" s="234">
        <v>1.15446759259259</v>
      </c>
      <c r="C95" s="304">
        <f>'VO2 Raw '!C95*'VO2-BW'!C$61/'VO2-BW'!C$62</f>
        <v>2904.6177606177612</v>
      </c>
      <c r="D95" s="305">
        <f>'VO2 Raw '!D95*'VO2-BW'!D$61/'VO2-BW'!D$62</f>
        <v>3823.1135531135528</v>
      </c>
      <c r="E95" s="305">
        <f>'VO2 Raw '!E95*'VO2-BW'!E$61/'VO2-BW'!E$62</f>
        <v>3257.0078740157483</v>
      </c>
      <c r="F95" s="305">
        <f>'VO2 Raw '!F95*'VO2-BW'!F$61/'VO2-BW'!F$62</f>
        <v>2562.2240663900411</v>
      </c>
      <c r="G95" s="305">
        <f>'VO2 Raw '!G95*'VO2-BW'!G$61/'VO2-BW'!G$62</f>
        <v>2416.304347826087</v>
      </c>
      <c r="H95" s="305">
        <f>'VO2 Raw '!H95*'VO2-BW'!H$61/'VO2-BW'!H$62</f>
        <v>2179.6682926829267</v>
      </c>
      <c r="I95" s="305">
        <f>'VO2 Raw '!I95*'VO2-BW'!I$61/'VO2-BW'!I$62</f>
        <v>3346.3963963963965</v>
      </c>
      <c r="J95" s="305">
        <f>'VO2 Raw '!J95*'VO2-BW'!J$61/'VO2-BW'!J$62</f>
        <v>2855.9043062200958</v>
      </c>
      <c r="K95" s="306">
        <f>'VO2 Raw '!K95*'VO2-BW'!K$61/'VO2-BW'!K$62</f>
        <v>2648.9805825242715</v>
      </c>
      <c r="L95" s="107"/>
      <c r="M95" s="160"/>
      <c r="N95" s="160"/>
      <c r="O95" s="160"/>
      <c r="P95" s="160"/>
      <c r="Q95" s="160"/>
      <c r="R95" s="160"/>
      <c r="S95" s="160"/>
      <c r="T95" s="160"/>
      <c r="U95" s="232"/>
      <c r="V95" s="319"/>
      <c r="W95" s="92"/>
      <c r="X95" s="92"/>
      <c r="Y95" s="92"/>
      <c r="Z95" s="92"/>
      <c r="AA95" s="92"/>
      <c r="AB95" s="92"/>
      <c r="AC95" s="92"/>
      <c r="AD95" s="92"/>
      <c r="AE95" s="92"/>
      <c r="AF95" s="92"/>
      <c r="AG95" s="92"/>
      <c r="AH95" s="92"/>
      <c r="AI95" s="92"/>
      <c r="AJ95" s="92"/>
      <c r="AK95" s="92"/>
      <c r="AL95" s="92"/>
      <c r="AM95" s="92"/>
      <c r="AN95" s="92"/>
      <c r="AO95" s="92"/>
      <c r="AP95" s="92"/>
      <c r="AQ95" s="92"/>
      <c r="AR95" s="231"/>
    </row>
    <row r="96" spans="1:44">
      <c r="A96" s="233">
        <v>43724</v>
      </c>
      <c r="B96" s="234">
        <v>1.16835648148148</v>
      </c>
      <c r="C96" s="304">
        <f>'VO2 Raw '!C96*'VO2-BW'!C$61/'VO2-BW'!C$62</f>
        <v>3517.7683397683404</v>
      </c>
      <c r="D96" s="305">
        <f>'VO2 Raw '!D96*'VO2-BW'!D$61/'VO2-BW'!D$62</f>
        <v>3784.0109890109889</v>
      </c>
      <c r="E96" s="305">
        <f>'VO2 Raw '!E96*'VO2-BW'!E$61/'VO2-BW'!E$62</f>
        <v>2355.5905511811025</v>
      </c>
      <c r="F96" s="305">
        <f>'VO2 Raw '!F96*'VO2-BW'!F$61/'VO2-BW'!F$62</f>
        <v>2279.601659751037</v>
      </c>
      <c r="G96" s="305">
        <f>'VO2 Raw '!G96*'VO2-BW'!G$61/'VO2-BW'!G$62</f>
        <v>2336.8347826086956</v>
      </c>
      <c r="H96" s="305">
        <f>'VO2 Raw '!H96*'VO2-BW'!H$61/'VO2-BW'!H$62</f>
        <v>3658.8780487804879</v>
      </c>
      <c r="I96" s="305">
        <f>'VO2 Raw '!I96*'VO2-BW'!I$61/'VO2-BW'!I$62</f>
        <v>2864.6396396396399</v>
      </c>
      <c r="J96" s="305">
        <f>'VO2 Raw '!J96*'VO2-BW'!J$61/'VO2-BW'!J$62</f>
        <v>2944.5645933014357</v>
      </c>
      <c r="K96" s="306">
        <f>'VO2 Raw '!K96*'VO2-BW'!K$61/'VO2-BW'!K$62</f>
        <v>2763.7378640776697</v>
      </c>
      <c r="L96" s="107">
        <f t="shared" ref="L96" si="119">AVERAGE(C96:C98)</f>
        <v>2636.7567567567571</v>
      </c>
      <c r="M96" s="160">
        <f t="shared" ref="M96" si="120">AVERAGE(D96:D98)</f>
        <v>3098.7851037851033</v>
      </c>
      <c r="N96" s="160">
        <f t="shared" ref="N96" si="121">AVERAGE(E96:E98)</f>
        <v>3023.8582677165359</v>
      </c>
      <c r="O96" s="160">
        <f t="shared" ref="O96" si="122">AVERAGE(F96:F98)</f>
        <v>2554.1908713692942</v>
      </c>
      <c r="P96" s="160">
        <f t="shared" ref="P96" si="123">AVERAGE(G96:G98)</f>
        <v>2634.6666666666665</v>
      </c>
      <c r="Q96" s="160">
        <f t="shared" ref="Q96" si="124">AVERAGE(H96:H98)</f>
        <v>3195.0373983739833</v>
      </c>
      <c r="R96" s="160">
        <f t="shared" ref="R96" si="125">AVERAGE(I96:I98)</f>
        <v>2637.7477477477478</v>
      </c>
      <c r="S96" s="160">
        <f t="shared" ref="S96" si="126">AVERAGE(J96:J98)</f>
        <v>3272.0861244019143</v>
      </c>
      <c r="T96" s="160">
        <f t="shared" ref="T96" si="127">AVERAGE(K96:K98)</f>
        <v>2303.4336569579286</v>
      </c>
      <c r="U96" s="232">
        <f t="shared" ref="U96" si="128">AVERAGE(L96:T96)</f>
        <v>2817.3958437528809</v>
      </c>
      <c r="V96" s="319"/>
      <c r="W96" s="92"/>
      <c r="X96" s="92"/>
      <c r="Y96" s="92"/>
      <c r="Z96" s="92"/>
      <c r="AA96" s="92"/>
      <c r="AB96" s="92"/>
      <c r="AC96" s="92"/>
      <c r="AD96" s="92"/>
      <c r="AE96" s="92"/>
      <c r="AF96" s="92"/>
      <c r="AG96" s="92"/>
      <c r="AH96" s="92"/>
      <c r="AI96" s="92"/>
      <c r="AJ96" s="92"/>
      <c r="AK96" s="92"/>
      <c r="AL96" s="92"/>
      <c r="AM96" s="92"/>
      <c r="AN96" s="92"/>
      <c r="AO96" s="92"/>
      <c r="AP96" s="92"/>
      <c r="AQ96" s="92"/>
      <c r="AR96" s="231"/>
    </row>
    <row r="97" spans="1:44">
      <c r="A97" s="233">
        <v>43724</v>
      </c>
      <c r="B97" s="234">
        <v>1.1822453703703699</v>
      </c>
      <c r="C97" s="304">
        <f>'VO2 Raw '!C97*'VO2-BW'!C$61/'VO2-BW'!C$62</f>
        <v>2398.1930501930506</v>
      </c>
      <c r="D97" s="305">
        <f>'VO2 Raw '!D97*'VO2-BW'!D$61/'VO2-BW'!D$62</f>
        <v>1986.4102564102564</v>
      </c>
      <c r="E97" s="305">
        <f>'VO2 Raw '!E97*'VO2-BW'!E$61/'VO2-BW'!E$62</f>
        <v>3367.5590551181103</v>
      </c>
      <c r="F97" s="305">
        <f>'VO2 Raw '!F97*'VO2-BW'!F$61/'VO2-BW'!F$62</f>
        <v>2837.1784232365144</v>
      </c>
      <c r="G97" s="305">
        <f>'VO2 Raw '!G97*'VO2-BW'!G$61/'VO2-BW'!G$62</f>
        <v>2676.1913043478262</v>
      </c>
      <c r="H97" s="305">
        <f>'VO2 Raw '!H97*'VO2-BW'!H$61/'VO2-BW'!H$62</f>
        <v>3193.2975609756095</v>
      </c>
      <c r="I97" s="305">
        <f>'VO2 Raw '!I97*'VO2-BW'!I$61/'VO2-BW'!I$62</f>
        <v>2585.9459459459458</v>
      </c>
      <c r="J97" s="305">
        <f>'VO2 Raw '!J97*'VO2-BW'!J$61/'VO2-BW'!J$62</f>
        <v>2778.7177033492826</v>
      </c>
      <c r="K97" s="306">
        <f>'VO2 Raw '!K97*'VO2-BW'!K$61/'VO2-BW'!K$62</f>
        <v>2169.8689320388344</v>
      </c>
      <c r="L97" s="107"/>
      <c r="M97" s="160"/>
      <c r="N97" s="160"/>
      <c r="O97" s="160"/>
      <c r="P97" s="160"/>
      <c r="Q97" s="160"/>
      <c r="R97" s="160"/>
      <c r="S97" s="160"/>
      <c r="T97" s="160"/>
      <c r="U97" s="232">
        <f t="shared" ref="U97" si="129">STDEV(L96:T96)/SQRT(COUNT(L96:T96))</f>
        <v>111.98281741422134</v>
      </c>
      <c r="V97" s="319"/>
      <c r="W97" s="92"/>
      <c r="X97" s="92"/>
      <c r="Y97" s="92"/>
      <c r="Z97" s="92"/>
      <c r="AA97" s="92"/>
      <c r="AB97" s="92"/>
      <c r="AC97" s="92"/>
      <c r="AD97" s="92"/>
      <c r="AE97" s="92"/>
      <c r="AF97" s="92"/>
      <c r="AG97" s="92"/>
      <c r="AH97" s="92"/>
      <c r="AI97" s="92"/>
      <c r="AJ97" s="92"/>
      <c r="AK97" s="92"/>
      <c r="AL97" s="92"/>
      <c r="AM97" s="92"/>
      <c r="AN97" s="92"/>
      <c r="AO97" s="92"/>
      <c r="AP97" s="92"/>
      <c r="AQ97" s="92"/>
      <c r="AR97" s="231"/>
    </row>
    <row r="98" spans="1:44">
      <c r="A98" s="233">
        <v>43724</v>
      </c>
      <c r="B98" s="234">
        <v>1.1961342592592601</v>
      </c>
      <c r="C98" s="304">
        <f>'VO2 Raw '!C98*'VO2-BW'!C$61/'VO2-BW'!C$62</f>
        <v>1994.3088803088806</v>
      </c>
      <c r="D98" s="305">
        <f>'VO2 Raw '!D98*'VO2-BW'!D$61/'VO2-BW'!D$62</f>
        <v>3525.934065934066</v>
      </c>
      <c r="E98" s="305">
        <f>'VO2 Raw '!E98*'VO2-BW'!E$61/'VO2-BW'!E$62</f>
        <v>3348.4251968503941</v>
      </c>
      <c r="F98" s="305">
        <f>'VO2 Raw '!F98*'VO2-BW'!F$61/'VO2-BW'!F$62</f>
        <v>2545.7925311203317</v>
      </c>
      <c r="G98" s="305">
        <f>'VO2 Raw '!G98*'VO2-BW'!G$61/'VO2-BW'!G$62</f>
        <v>2890.9739130434782</v>
      </c>
      <c r="H98" s="305">
        <f>'VO2 Raw '!H98*'VO2-BW'!H$61/'VO2-BW'!H$62</f>
        <v>2732.9365853658537</v>
      </c>
      <c r="I98" s="305">
        <f>'VO2 Raw '!I98*'VO2-BW'!I$61/'VO2-BW'!I$62</f>
        <v>2462.6576576576576</v>
      </c>
      <c r="J98" s="305">
        <f>'VO2 Raw '!J98*'VO2-BW'!J$61/'VO2-BW'!J$62</f>
        <v>4092.9760765550241</v>
      </c>
      <c r="K98" s="306">
        <f>'VO2 Raw '!K98*'VO2-BW'!K$61/'VO2-BW'!K$62</f>
        <v>1976.6941747572814</v>
      </c>
      <c r="L98" s="107"/>
      <c r="M98" s="160"/>
      <c r="N98" s="160"/>
      <c r="O98" s="160"/>
      <c r="P98" s="160"/>
      <c r="Q98" s="160"/>
      <c r="R98" s="160"/>
      <c r="S98" s="160"/>
      <c r="T98" s="160"/>
      <c r="U98" s="232"/>
      <c r="V98" s="319"/>
      <c r="W98" s="92"/>
      <c r="X98" s="92"/>
      <c r="Y98" s="92"/>
      <c r="Z98" s="92"/>
      <c r="AA98" s="92"/>
      <c r="AB98" s="92"/>
      <c r="AC98" s="92"/>
      <c r="AD98" s="92"/>
      <c r="AE98" s="92"/>
      <c r="AF98" s="92"/>
      <c r="AG98" s="92"/>
      <c r="AH98" s="92"/>
      <c r="AI98" s="92"/>
      <c r="AJ98" s="92"/>
      <c r="AK98" s="92"/>
      <c r="AL98" s="92"/>
      <c r="AM98" s="92"/>
      <c r="AN98" s="92"/>
      <c r="AO98" s="92"/>
      <c r="AP98" s="92"/>
      <c r="AQ98" s="92"/>
      <c r="AR98" s="231"/>
    </row>
    <row r="99" spans="1:44">
      <c r="A99" s="233">
        <v>43724</v>
      </c>
      <c r="B99" s="234">
        <v>1.21002314814815</v>
      </c>
      <c r="C99" s="304">
        <f>'VO2 Raw '!C99*'VO2-BW'!C$61/'VO2-BW'!C$62</f>
        <v>1923.1583011583014</v>
      </c>
      <c r="D99" s="305">
        <f>'VO2 Raw '!D99*'VO2-BW'!D$61/'VO2-BW'!D$62</f>
        <v>3398.5714285714284</v>
      </c>
      <c r="E99" s="305">
        <f>'VO2 Raw '!E99*'VO2-BW'!E$61/'VO2-BW'!E$62</f>
        <v>2859.4488188976379</v>
      </c>
      <c r="F99" s="305">
        <f>'VO2 Raw '!F99*'VO2-BW'!F$61/'VO2-BW'!F$62</f>
        <v>3670.8049792531115</v>
      </c>
      <c r="G99" s="305">
        <f>'VO2 Raw '!G99*'VO2-BW'!G$61/'VO2-BW'!G$62</f>
        <v>2250.9217391304346</v>
      </c>
      <c r="H99" s="305">
        <f>'VO2 Raw '!H99*'VO2-BW'!H$61/'VO2-BW'!H$62</f>
        <v>2262.1365853658535</v>
      </c>
      <c r="I99" s="305">
        <f>'VO2 Raw '!I99*'VO2-BW'!I$61/'VO2-BW'!I$62</f>
        <v>3252.1171171171172</v>
      </c>
      <c r="J99" s="305">
        <f>'VO2 Raw '!J99*'VO2-BW'!J$61/'VO2-BW'!J$62</f>
        <v>3545.3684210526317</v>
      </c>
      <c r="K99" s="306">
        <f>'VO2 Raw '!K99*'VO2-BW'!K$61/'VO2-BW'!K$62</f>
        <v>4263.233009708737</v>
      </c>
      <c r="L99" s="107">
        <f t="shared" ref="L99" si="130">AVERAGE(C99:C101)</f>
        <v>2819.8648648648655</v>
      </c>
      <c r="M99" s="160">
        <f t="shared" ref="M99" si="131">AVERAGE(D99:D101)</f>
        <v>2421.7521367521367</v>
      </c>
      <c r="N99" s="160">
        <f t="shared" ref="N99" si="132">AVERAGE(E99:E101)</f>
        <v>2520.0000000000005</v>
      </c>
      <c r="O99" s="160">
        <f t="shared" ref="O99" si="133">AVERAGE(F99:F101)</f>
        <v>3105.5601659751032</v>
      </c>
      <c r="P99" s="160">
        <f t="shared" ref="P99" si="134">AVERAGE(G99:G101)</f>
        <v>3188.0898550724637</v>
      </c>
      <c r="Q99" s="160">
        <f t="shared" ref="Q99" si="135">AVERAGE(H99:H101)</f>
        <v>2505.3658536585367</v>
      </c>
      <c r="R99" s="160">
        <f t="shared" ref="R99" si="136">AVERAGE(I99:I101)</f>
        <v>3116.0510510510517</v>
      </c>
      <c r="S99" s="160">
        <f t="shared" ref="S99" si="137">AVERAGE(J99:J101)</f>
        <v>3282.8644338118024</v>
      </c>
      <c r="T99" s="160">
        <f t="shared" ref="T99" si="138">AVERAGE(K99:K101)</f>
        <v>3089.8398058252424</v>
      </c>
      <c r="U99" s="232">
        <f t="shared" ref="U99" si="139">AVERAGE(L99:T99)</f>
        <v>2894.3764630012442</v>
      </c>
      <c r="V99" s="319"/>
      <c r="W99" s="92"/>
      <c r="X99" s="92"/>
      <c r="Y99" s="92"/>
      <c r="Z99" s="92"/>
      <c r="AA99" s="92"/>
      <c r="AB99" s="92"/>
      <c r="AC99" s="92"/>
      <c r="AD99" s="92"/>
      <c r="AE99" s="92"/>
      <c r="AF99" s="92"/>
      <c r="AG99" s="92"/>
      <c r="AH99" s="92"/>
      <c r="AI99" s="92"/>
      <c r="AJ99" s="92"/>
      <c r="AK99" s="92"/>
      <c r="AL99" s="92"/>
      <c r="AM99" s="92"/>
      <c r="AN99" s="92"/>
      <c r="AO99" s="92"/>
      <c r="AP99" s="92"/>
      <c r="AQ99" s="92"/>
      <c r="AR99" s="231"/>
    </row>
    <row r="100" spans="1:44">
      <c r="A100" s="233">
        <v>43724</v>
      </c>
      <c r="B100" s="234">
        <v>1.22391203703704</v>
      </c>
      <c r="C100" s="304">
        <f>'VO2 Raw '!C100*'VO2-BW'!C$61/'VO2-BW'!C$62</f>
        <v>3355.5868725868731</v>
      </c>
      <c r="D100" s="305">
        <f>'VO2 Raw '!D100*'VO2-BW'!D$61/'VO2-BW'!D$62</f>
        <v>2278.003663003663</v>
      </c>
      <c r="E100" s="305">
        <f>'VO2 Raw '!E100*'VO2-BW'!E$61/'VO2-BW'!E$62</f>
        <v>2224.8425196850394</v>
      </c>
      <c r="F100" s="305">
        <f>'VO2 Raw '!F100*'VO2-BW'!F$61/'VO2-BW'!F$62</f>
        <v>3417.7593360995847</v>
      </c>
      <c r="G100" s="305">
        <f>'VO2 Raw '!G100*'VO2-BW'!G$61/'VO2-BW'!G$62</f>
        <v>2996.217391304348</v>
      </c>
      <c r="H100" s="305">
        <f>'VO2 Raw '!H100*'VO2-BW'!H$61/'VO2-BW'!H$62</f>
        <v>3048.1951219512193</v>
      </c>
      <c r="I100" s="305">
        <f>'VO2 Raw '!I100*'VO2-BW'!I$61/'VO2-BW'!I$62</f>
        <v>3492.4774774774778</v>
      </c>
      <c r="J100" s="305">
        <f>'VO2 Raw '!J100*'VO2-BW'!J$61/'VO2-BW'!J$62</f>
        <v>2585.7511961722494</v>
      </c>
      <c r="K100" s="306">
        <f>'VO2 Raw '!K100*'VO2-BW'!K$61/'VO2-BW'!K$62</f>
        <v>2635.5922330097083</v>
      </c>
      <c r="L100" s="107"/>
      <c r="M100" s="160"/>
      <c r="N100" s="160"/>
      <c r="O100" s="160"/>
      <c r="P100" s="160"/>
      <c r="Q100" s="160"/>
      <c r="R100" s="160"/>
      <c r="S100" s="160"/>
      <c r="T100" s="160"/>
      <c r="U100" s="232">
        <f t="shared" ref="U100" si="140">STDEV(L99:T99)/SQRT(COUNT(L99:T99))</f>
        <v>111.15225294943941</v>
      </c>
      <c r="V100" s="319"/>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231"/>
    </row>
    <row r="101" spans="1:44">
      <c r="A101" s="233">
        <v>43724</v>
      </c>
      <c r="B101" s="234">
        <v>1.2378009259259199</v>
      </c>
      <c r="C101" s="304">
        <f>'VO2 Raw '!C101*'VO2-BW'!C$61/'VO2-BW'!C$62</f>
        <v>3180.8494208494212</v>
      </c>
      <c r="D101" s="305">
        <f>'VO2 Raw '!D101*'VO2-BW'!D$61/'VO2-BW'!D$62</f>
        <v>1588.6813186813185</v>
      </c>
      <c r="E101" s="305">
        <f>'VO2 Raw '!E101*'VO2-BW'!E$61/'VO2-BW'!E$62</f>
        <v>2475.7086614173231</v>
      </c>
      <c r="F101" s="305">
        <f>'VO2 Raw '!F101*'VO2-BW'!F$61/'VO2-BW'!F$62</f>
        <v>2228.116182572614</v>
      </c>
      <c r="G101" s="305">
        <f>'VO2 Raw '!G101*'VO2-BW'!G$61/'VO2-BW'!G$62</f>
        <v>4317.130434782609</v>
      </c>
      <c r="H101" s="305">
        <f>'VO2 Raw '!H101*'VO2-BW'!H$61/'VO2-BW'!H$62</f>
        <v>2205.7658536585363</v>
      </c>
      <c r="I101" s="305">
        <f>'VO2 Raw '!I101*'VO2-BW'!I$61/'VO2-BW'!I$62</f>
        <v>2603.5585585585586</v>
      </c>
      <c r="J101" s="305">
        <f>'VO2 Raw '!J101*'VO2-BW'!J$61/'VO2-BW'!J$62</f>
        <v>3717.4736842105262</v>
      </c>
      <c r="K101" s="306">
        <f>'VO2 Raw '!K101*'VO2-BW'!K$61/'VO2-BW'!K$62</f>
        <v>2370.694174757281</v>
      </c>
      <c r="L101" s="107"/>
      <c r="M101" s="160"/>
      <c r="N101" s="160"/>
      <c r="O101" s="160"/>
      <c r="P101" s="160"/>
      <c r="Q101" s="160"/>
      <c r="R101" s="160"/>
      <c r="S101" s="160"/>
      <c r="T101" s="160"/>
      <c r="U101" s="232"/>
      <c r="V101" s="319"/>
      <c r="W101" s="92"/>
      <c r="X101" s="92"/>
      <c r="Y101" s="92"/>
      <c r="Z101" s="92"/>
      <c r="AA101" s="92"/>
      <c r="AB101" s="92"/>
      <c r="AC101" s="92"/>
      <c r="AD101" s="92"/>
      <c r="AE101" s="92"/>
      <c r="AF101" s="92"/>
      <c r="AG101" s="92"/>
      <c r="AH101" s="92"/>
      <c r="AI101" s="92"/>
      <c r="AJ101" s="92"/>
      <c r="AK101" s="92"/>
      <c r="AL101" s="92"/>
      <c r="AM101" s="92"/>
      <c r="AN101" s="92"/>
      <c r="AO101" s="92"/>
      <c r="AP101" s="92"/>
      <c r="AQ101" s="92"/>
      <c r="AR101" s="231"/>
    </row>
    <row r="102" spans="1:44">
      <c r="A102" s="223">
        <v>43724</v>
      </c>
      <c r="B102" s="224">
        <v>1.2516898148148099</v>
      </c>
      <c r="C102" s="304">
        <f>'VO2 Raw '!C102*'VO2-BW'!C$61/'VO2-BW'!C$62</f>
        <v>2174.2779922779923</v>
      </c>
      <c r="D102" s="305">
        <f>'VO2 Raw '!D102*'VO2-BW'!D$61/'VO2-BW'!D$62</f>
        <v>2229.96336996337</v>
      </c>
      <c r="E102" s="305">
        <f>'VO2 Raw '!E102*'VO2-BW'!E$61/'VO2-BW'!E$62</f>
        <v>2798.8582677165355</v>
      </c>
      <c r="F102" s="305">
        <f>'VO2 Raw '!F102*'VO2-BW'!F$61/'VO2-BW'!F$62</f>
        <v>3033.261410788381</v>
      </c>
      <c r="G102" s="305">
        <f>'VO2 Raw '!G102*'VO2-BW'!G$61/'VO2-BW'!G$62</f>
        <v>2873.7913043478261</v>
      </c>
      <c r="H102" s="305">
        <f>'VO2 Raw '!H102*'VO2-BW'!H$61/'VO2-BW'!H$62</f>
        <v>2218.2926829268295</v>
      </c>
      <c r="I102" s="305">
        <f>'VO2 Raw '!I102*'VO2-BW'!I$61/'VO2-BW'!I$62</f>
        <v>3311.1711711711714</v>
      </c>
      <c r="J102" s="305">
        <f>'VO2 Raw '!J102*'VO2-BW'!J$61/'VO2-BW'!J$62</f>
        <v>2714.0478468899523</v>
      </c>
      <c r="K102" s="306">
        <f>'VO2 Raw '!K102*'VO2-BW'!K$61/'VO2-BW'!K$62</f>
        <v>1959.4805825242715</v>
      </c>
      <c r="L102" s="107">
        <f t="shared" ref="L102" si="141">AVERAGE(C102:C104)</f>
        <v>2348.666666666667</v>
      </c>
      <c r="M102" s="160">
        <f t="shared" ref="M102" si="142">AVERAGE(D102:D104)</f>
        <v>2430.6898656898657</v>
      </c>
      <c r="N102" s="160">
        <f t="shared" ref="N102" si="143">AVERAGE(E102:E104)</f>
        <v>2678.3858267716532</v>
      </c>
      <c r="O102" s="160">
        <f t="shared" ref="O102" si="144">AVERAGE(F102:F104)</f>
        <v>2634.1576763485468</v>
      </c>
      <c r="P102" s="160">
        <f t="shared" ref="P102" si="145">AVERAGE(G102:G104)</f>
        <v>2909.9463768115943</v>
      </c>
      <c r="Q102" s="160">
        <f t="shared" ref="Q102" si="146">AVERAGE(H102:H104)</f>
        <v>2143.479674796748</v>
      </c>
      <c r="R102" s="160">
        <f t="shared" ref="R102" si="147">AVERAGE(I102:I104)</f>
        <v>2627.3873873873872</v>
      </c>
      <c r="S102" s="160">
        <f t="shared" ref="S102" si="148">AVERAGE(J102:J104)</f>
        <v>2564.8899521531102</v>
      </c>
      <c r="T102" s="160">
        <f t="shared" ref="T102" si="149">AVERAGE(K102:K104)</f>
        <v>2424.5663430420709</v>
      </c>
      <c r="U102" s="232">
        <f t="shared" ref="U102" si="150">AVERAGE(L102:T102)</f>
        <v>2529.1299744075159</v>
      </c>
      <c r="V102" s="319"/>
      <c r="W102" s="92"/>
      <c r="X102" s="92"/>
      <c r="Y102" s="92"/>
      <c r="Z102" s="92"/>
      <c r="AA102" s="92"/>
      <c r="AB102" s="92"/>
      <c r="AC102" s="92"/>
      <c r="AD102" s="92"/>
      <c r="AE102" s="92"/>
      <c r="AF102" s="92"/>
      <c r="AG102" s="92"/>
      <c r="AH102" s="92"/>
      <c r="AI102" s="92"/>
      <c r="AJ102" s="92"/>
      <c r="AK102" s="92"/>
      <c r="AL102" s="92"/>
      <c r="AM102" s="92"/>
      <c r="AN102" s="92"/>
      <c r="AO102" s="92"/>
      <c r="AP102" s="92"/>
      <c r="AQ102" s="92"/>
      <c r="AR102" s="231"/>
    </row>
    <row r="103" spans="1:44">
      <c r="A103" s="223">
        <v>43724</v>
      </c>
      <c r="B103" s="224">
        <v>1.2655787037037001</v>
      </c>
      <c r="C103" s="304">
        <f>'VO2 Raw '!C103*'VO2-BW'!C$61/'VO2-BW'!C$62</f>
        <v>2803.1235521235526</v>
      </c>
      <c r="D103" s="305">
        <f>'VO2 Raw '!D103*'VO2-BW'!D$61/'VO2-BW'!D$62</f>
        <v>2809.7985347985345</v>
      </c>
      <c r="E103" s="305">
        <f>'VO2 Raw '!E103*'VO2-BW'!E$61/'VO2-BW'!E$62</f>
        <v>3169.8425196850394</v>
      </c>
      <c r="F103" s="305">
        <f>'VO2 Raw '!F103*'VO2-BW'!F$61/'VO2-BW'!F$62</f>
        <v>2908.3817427385889</v>
      </c>
      <c r="G103" s="305">
        <f>'VO2 Raw '!G103*'VO2-BW'!G$61/'VO2-BW'!G$62</f>
        <v>3035.9521739130432</v>
      </c>
      <c r="H103" s="305">
        <f>'VO2 Raw '!H103*'VO2-BW'!H$61/'VO2-BW'!H$62</f>
        <v>2058.5756097560975</v>
      </c>
      <c r="I103" s="305">
        <f>'VO2 Raw '!I103*'VO2-BW'!I$61/'VO2-BW'!I$62</f>
        <v>2298.963963963964</v>
      </c>
      <c r="J103" s="305">
        <f>'VO2 Raw '!J103*'VO2-BW'!J$61/'VO2-BW'!J$62</f>
        <v>2624.3444976076557</v>
      </c>
      <c r="K103" s="306">
        <f>'VO2 Raw '!K103*'VO2-BW'!K$61/'VO2-BW'!K$62</f>
        <v>2735.04854368932</v>
      </c>
      <c r="L103" s="107"/>
      <c r="M103" s="160"/>
      <c r="N103" s="160"/>
      <c r="O103" s="160"/>
      <c r="P103" s="160"/>
      <c r="Q103" s="160"/>
      <c r="R103" s="160"/>
      <c r="S103" s="160"/>
      <c r="T103" s="160"/>
      <c r="U103" s="232">
        <f t="shared" ref="U103" si="151">STDEV(L102:T102)/SQRT(COUNT(L102:T102))</f>
        <v>73.709237532905206</v>
      </c>
      <c r="V103" s="319"/>
      <c r="W103" s="92"/>
      <c r="X103" s="92"/>
      <c r="Y103" s="92"/>
      <c r="Z103" s="92"/>
      <c r="AA103" s="92"/>
      <c r="AB103" s="92"/>
      <c r="AC103" s="92"/>
      <c r="AD103" s="92"/>
      <c r="AE103" s="92"/>
      <c r="AF103" s="92"/>
      <c r="AG103" s="92"/>
      <c r="AH103" s="92"/>
      <c r="AI103" s="92"/>
      <c r="AJ103" s="92"/>
      <c r="AK103" s="92"/>
      <c r="AL103" s="92"/>
      <c r="AM103" s="92"/>
      <c r="AN103" s="92"/>
      <c r="AO103" s="92"/>
      <c r="AP103" s="92"/>
      <c r="AQ103" s="92"/>
      <c r="AR103" s="231"/>
    </row>
    <row r="104" spans="1:44">
      <c r="A104" s="223">
        <v>43724</v>
      </c>
      <c r="B104" s="224">
        <v>1.27946759259259</v>
      </c>
      <c r="C104" s="304">
        <f>'VO2 Raw '!C104*'VO2-BW'!C$61/'VO2-BW'!C$62</f>
        <v>2068.598455598456</v>
      </c>
      <c r="D104" s="305">
        <f>'VO2 Raw '!D104*'VO2-BW'!D$61/'VO2-BW'!D$62</f>
        <v>2252.3076923076924</v>
      </c>
      <c r="E104" s="305">
        <f>'VO2 Raw '!E104*'VO2-BW'!E$61/'VO2-BW'!E$62</f>
        <v>2066.4566929133857</v>
      </c>
      <c r="F104" s="305">
        <f>'VO2 Raw '!F104*'VO2-BW'!F$61/'VO2-BW'!F$62</f>
        <v>1960.829875518672</v>
      </c>
      <c r="G104" s="305">
        <f>'VO2 Raw '!G104*'VO2-BW'!G$61/'VO2-BW'!G$62</f>
        <v>2820.0956521739131</v>
      </c>
      <c r="H104" s="305">
        <f>'VO2 Raw '!H104*'VO2-BW'!H$61/'VO2-BW'!H$62</f>
        <v>2153.570731707317</v>
      </c>
      <c r="I104" s="305">
        <f>'VO2 Raw '!I104*'VO2-BW'!I$61/'VO2-BW'!I$62</f>
        <v>2272.0270270270271</v>
      </c>
      <c r="J104" s="305">
        <f>'VO2 Raw '!J104*'VO2-BW'!J$61/'VO2-BW'!J$62</f>
        <v>2356.2775119617227</v>
      </c>
      <c r="K104" s="306">
        <f>'VO2 Raw '!K104*'VO2-BW'!K$61/'VO2-BW'!K$62</f>
        <v>2579.1699029126212</v>
      </c>
      <c r="L104" s="107"/>
      <c r="M104" s="160"/>
      <c r="N104" s="160"/>
      <c r="O104" s="160"/>
      <c r="P104" s="160"/>
      <c r="Q104" s="160"/>
      <c r="R104" s="160"/>
      <c r="S104" s="160"/>
      <c r="T104" s="160"/>
      <c r="U104" s="232"/>
      <c r="V104" s="319"/>
      <c r="W104" s="92"/>
      <c r="X104" s="92"/>
      <c r="Y104" s="92"/>
      <c r="Z104" s="92"/>
      <c r="AA104" s="92"/>
      <c r="AB104" s="92"/>
      <c r="AC104" s="92"/>
      <c r="AD104" s="92"/>
      <c r="AE104" s="92"/>
      <c r="AF104" s="92"/>
      <c r="AG104" s="92"/>
      <c r="AH104" s="92"/>
      <c r="AI104" s="92"/>
      <c r="AJ104" s="92"/>
      <c r="AK104" s="92"/>
      <c r="AL104" s="92"/>
      <c r="AM104" s="92"/>
      <c r="AN104" s="92"/>
      <c r="AO104" s="92"/>
      <c r="AP104" s="92"/>
      <c r="AQ104" s="92"/>
      <c r="AR104" s="231"/>
    </row>
    <row r="105" spans="1:44">
      <c r="A105" s="223">
        <v>43724</v>
      </c>
      <c r="B105" s="224">
        <v>1.29335648148148</v>
      </c>
      <c r="C105" s="304">
        <f>'VO2 Raw '!C105*'VO2-BW'!C$61/'VO2-BW'!C$62</f>
        <v>1788.1814671814673</v>
      </c>
      <c r="D105" s="305">
        <f>'VO2 Raw '!D105*'VO2-BW'!D$61/'VO2-BW'!D$62</f>
        <v>1555.164835164835</v>
      </c>
      <c r="E105" s="305">
        <f>'VO2 Raw '!E105*'VO2-BW'!E$61/'VO2-BW'!E$62</f>
        <v>1709.2913385826773</v>
      </c>
      <c r="F105" s="305">
        <f>'VO2 Raw '!F105*'VO2-BW'!F$61/'VO2-BW'!F$62</f>
        <v>2884.2821576763481</v>
      </c>
      <c r="G105" s="305">
        <f>'VO2 Raw '!G105*'VO2-BW'!G$61/'VO2-BW'!G$62</f>
        <v>2402.3434782608697</v>
      </c>
      <c r="H105" s="305">
        <f>'VO2 Raw '!H105*'VO2-BW'!H$61/'VO2-BW'!H$62</f>
        <v>3942.8195121951212</v>
      </c>
      <c r="I105" s="305">
        <f>'VO2 Raw '!I105*'VO2-BW'!I$61/'VO2-BW'!I$62</f>
        <v>2145.6306306306305</v>
      </c>
      <c r="J105" s="305">
        <f>'VO2 Raw '!J105*'VO2-BW'!J$61/'VO2-BW'!J$62</f>
        <v>4249.4354066985643</v>
      </c>
      <c r="K105" s="306">
        <f>'VO2 Raw '!K105*'VO2-BW'!K$61/'VO2-BW'!K$62</f>
        <v>2276.9757281553393</v>
      </c>
      <c r="L105" s="107">
        <f t="shared" ref="L105" si="152">AVERAGE(C105:C107)</f>
        <v>2318.3230373230376</v>
      </c>
      <c r="M105" s="160">
        <f t="shared" ref="M105" si="153">AVERAGE(D105:D107)</f>
        <v>1963.3211233211232</v>
      </c>
      <c r="N105" s="160">
        <f t="shared" ref="N105" si="154">AVERAGE(E105:E107)</f>
        <v>2309.5275590551182</v>
      </c>
      <c r="O105" s="160">
        <f t="shared" ref="O105" si="155">AVERAGE(F105:F107)</f>
        <v>2855.435684647302</v>
      </c>
      <c r="P105" s="160">
        <f t="shared" ref="P105" si="156">AVERAGE(G105:G107)</f>
        <v>2392.3202898550721</v>
      </c>
      <c r="Q105" s="160">
        <f t="shared" ref="Q105" si="157">AVERAGE(H105:H107)</f>
        <v>3469.5837398373974</v>
      </c>
      <c r="R105" s="160">
        <f t="shared" ref="R105" si="158">AVERAGE(I105:I107)</f>
        <v>2300.3453453453453</v>
      </c>
      <c r="S105" s="160">
        <f t="shared" ref="S105" si="159">AVERAGE(J105:J107)</f>
        <v>3191.0749601275916</v>
      </c>
      <c r="T105" s="160">
        <f t="shared" ref="T105" si="160">AVERAGE(K105:K107)</f>
        <v>2678.9449838187697</v>
      </c>
      <c r="U105" s="232">
        <f t="shared" ref="U105" si="161">AVERAGE(L105:T105)</f>
        <v>2608.7640803700838</v>
      </c>
      <c r="V105" s="319"/>
      <c r="W105" s="92"/>
      <c r="X105" s="92"/>
      <c r="Y105" s="92"/>
      <c r="Z105" s="92"/>
      <c r="AA105" s="92"/>
      <c r="AB105" s="92"/>
      <c r="AC105" s="92"/>
      <c r="AD105" s="92"/>
      <c r="AE105" s="92"/>
      <c r="AF105" s="92"/>
      <c r="AG105" s="92"/>
      <c r="AH105" s="92"/>
      <c r="AI105" s="92"/>
      <c r="AJ105" s="92"/>
      <c r="AK105" s="92"/>
      <c r="AL105" s="92"/>
      <c r="AM105" s="92"/>
      <c r="AN105" s="92"/>
      <c r="AO105" s="92"/>
      <c r="AP105" s="92"/>
      <c r="AQ105" s="92"/>
      <c r="AR105" s="231"/>
    </row>
    <row r="106" spans="1:44">
      <c r="A106" s="223">
        <v>43724</v>
      </c>
      <c r="B106" s="224">
        <v>1.3072453703703699</v>
      </c>
      <c r="C106" s="304">
        <f>'VO2 Raw '!C106*'VO2-BW'!C$61/'VO2-BW'!C$62</f>
        <v>2487.1312741312745</v>
      </c>
      <c r="D106" s="305">
        <f>'VO2 Raw '!D106*'VO2-BW'!D$61/'VO2-BW'!D$62</f>
        <v>1411.0439560439561</v>
      </c>
      <c r="E106" s="305">
        <f>'VO2 Raw '!E106*'VO2-BW'!E$61/'VO2-BW'!E$62</f>
        <v>1751.8110236220473</v>
      </c>
      <c r="F106" s="305">
        <f>'VO2 Raw '!F106*'VO2-BW'!F$61/'VO2-BW'!F$62</f>
        <v>1972.8796680497921</v>
      </c>
      <c r="G106" s="305">
        <f>'VO2 Raw '!G106*'VO2-BW'!G$61/'VO2-BW'!G$62</f>
        <v>2646.1217391304344</v>
      </c>
      <c r="H106" s="305">
        <f>'VO2 Raw '!H106*'VO2-BW'!H$61/'VO2-BW'!H$62</f>
        <v>2992.8682926829265</v>
      </c>
      <c r="I106" s="305">
        <f>'VO2 Raw '!I106*'VO2-BW'!I$61/'VO2-BW'!I$62</f>
        <v>1930.1351351351352</v>
      </c>
      <c r="J106" s="305">
        <f>'VO2 Raw '!J106*'VO2-BW'!J$61/'VO2-BW'!J$62</f>
        <v>3011.3205741626793</v>
      </c>
      <c r="K106" s="306">
        <f>'VO2 Raw '!K106*'VO2-BW'!K$61/'VO2-BW'!K$62</f>
        <v>3786.0339805825242</v>
      </c>
      <c r="L106" s="107"/>
      <c r="M106" s="160"/>
      <c r="N106" s="160"/>
      <c r="O106" s="160"/>
      <c r="P106" s="160"/>
      <c r="Q106" s="160"/>
      <c r="R106" s="160"/>
      <c r="S106" s="160"/>
      <c r="T106" s="160"/>
      <c r="U106" s="232">
        <f t="shared" ref="U106" si="162">STDEV(L105:T105)/SQRT(COUNT(L105:T105))</f>
        <v>161.51770727319209</v>
      </c>
      <c r="V106" s="319"/>
      <c r="W106" s="92"/>
      <c r="X106" s="92"/>
      <c r="Y106" s="92"/>
      <c r="Z106" s="92"/>
      <c r="AA106" s="92"/>
      <c r="AB106" s="92"/>
      <c r="AC106" s="92"/>
      <c r="AD106" s="92"/>
      <c r="AE106" s="92"/>
      <c r="AF106" s="92"/>
      <c r="AG106" s="92"/>
      <c r="AH106" s="92"/>
      <c r="AI106" s="92"/>
      <c r="AJ106" s="92"/>
      <c r="AK106" s="92"/>
      <c r="AL106" s="92"/>
      <c r="AM106" s="92"/>
      <c r="AN106" s="92"/>
      <c r="AO106" s="92"/>
      <c r="AP106" s="92"/>
      <c r="AQ106" s="92"/>
      <c r="AR106" s="231"/>
    </row>
    <row r="107" spans="1:44">
      <c r="A107" s="223">
        <v>43724</v>
      </c>
      <c r="B107" s="224">
        <v>1.3211342592592601</v>
      </c>
      <c r="C107" s="304">
        <f>'VO2 Raw '!C107*'VO2-BW'!C$61/'VO2-BW'!C$62</f>
        <v>2679.6563706563711</v>
      </c>
      <c r="D107" s="305">
        <f>'VO2 Raw '!D107*'VO2-BW'!D$61/'VO2-BW'!D$62</f>
        <v>2923.7545787545787</v>
      </c>
      <c r="E107" s="305">
        <f>'VO2 Raw '!E107*'VO2-BW'!E$61/'VO2-BW'!E$62</f>
        <v>3467.48031496063</v>
      </c>
      <c r="F107" s="305">
        <f>'VO2 Raw '!F107*'VO2-BW'!F$61/'VO2-BW'!F$62</f>
        <v>3709.145228215767</v>
      </c>
      <c r="G107" s="305">
        <f>'VO2 Raw '!G107*'VO2-BW'!G$61/'VO2-BW'!G$62</f>
        <v>2128.4956521739132</v>
      </c>
      <c r="H107" s="305">
        <f>'VO2 Raw '!H107*'VO2-BW'!H$61/'VO2-BW'!H$62</f>
        <v>3473.0634146341458</v>
      </c>
      <c r="I107" s="305">
        <f>'VO2 Raw '!I107*'VO2-BW'!I$61/'VO2-BW'!I$62</f>
        <v>2825.2702702702704</v>
      </c>
      <c r="J107" s="305">
        <f>'VO2 Raw '!J107*'VO2-BW'!J$61/'VO2-BW'!J$62</f>
        <v>2312.4688995215311</v>
      </c>
      <c r="K107" s="306">
        <f>'VO2 Raw '!K107*'VO2-BW'!K$61/'VO2-BW'!K$62</f>
        <v>1973.8252427184464</v>
      </c>
      <c r="L107" s="107"/>
      <c r="M107" s="160"/>
      <c r="N107" s="160"/>
      <c r="O107" s="160"/>
      <c r="P107" s="160"/>
      <c r="Q107" s="160"/>
      <c r="R107" s="160"/>
      <c r="S107" s="160"/>
      <c r="T107" s="160"/>
      <c r="U107" s="232"/>
      <c r="V107" s="319"/>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231"/>
    </row>
    <row r="108" spans="1:44">
      <c r="A108" s="223">
        <v>43724</v>
      </c>
      <c r="B108" s="224">
        <v>1.33502314814815</v>
      </c>
      <c r="C108" s="304">
        <f>'VO2 Raw '!C108*'VO2-BW'!C$61/'VO2-BW'!C$62</f>
        <v>1827.9420849420851</v>
      </c>
      <c r="D108" s="305">
        <f>'VO2 Raw '!D108*'VO2-BW'!D$61/'VO2-BW'!D$62</f>
        <v>2799.7435897435898</v>
      </c>
      <c r="E108" s="305">
        <f>'VO2 Raw '!E108*'VO2-BW'!E$61/'VO2-BW'!E$62</f>
        <v>2923.2283464566931</v>
      </c>
      <c r="F108" s="305">
        <f>'VO2 Raw '!F108*'VO2-BW'!F$61/'VO2-BW'!F$62</f>
        <v>3163.6182572614107</v>
      </c>
      <c r="G108" s="305">
        <f>'VO2 Raw '!G108*'VO2-BW'!G$61/'VO2-BW'!G$62</f>
        <v>2129.5695652173913</v>
      </c>
      <c r="H108" s="305">
        <f>'VO2 Raw '!H108*'VO2-BW'!H$61/'VO2-BW'!H$62</f>
        <v>2245.434146341463</v>
      </c>
      <c r="I108" s="305">
        <f>'VO2 Raw '!I108*'VO2-BW'!I$61/'VO2-BW'!I$62</f>
        <v>2480.2702702702704</v>
      </c>
      <c r="J108" s="305">
        <f>'VO2 Raw '!J108*'VO2-BW'!J$61/'VO2-BW'!J$62</f>
        <v>2335.416267942584</v>
      </c>
      <c r="K108" s="306">
        <f>'VO2 Raw '!K108*'VO2-BW'!K$61/'VO2-BW'!K$62</f>
        <v>2473.019417475728</v>
      </c>
      <c r="L108" s="107">
        <f t="shared" ref="L108" si="163">AVERAGE(C108:C110)</f>
        <v>1917.9266409266411</v>
      </c>
      <c r="M108" s="160">
        <f t="shared" ref="M108" si="164">AVERAGE(D108:D110)</f>
        <v>2028.864468864469</v>
      </c>
      <c r="N108" s="160">
        <f t="shared" ref="N108" si="165">AVERAGE(E108:E110)</f>
        <v>2212.4409448818897</v>
      </c>
      <c r="O108" s="160">
        <f t="shared" ref="O108" si="166">AVERAGE(F108:F110)</f>
        <v>2433.3278008298753</v>
      </c>
      <c r="P108" s="160">
        <f t="shared" ref="P108" si="167">AVERAGE(G108:G110)</f>
        <v>2534.4347826086955</v>
      </c>
      <c r="Q108" s="160">
        <f t="shared" ref="Q108" si="168">AVERAGE(H108:H110)</f>
        <v>2553.3853658536582</v>
      </c>
      <c r="R108" s="160">
        <f t="shared" ref="R108" si="169">AVERAGE(I108:I110)</f>
        <v>2258.5585585585586</v>
      </c>
      <c r="S108" s="160">
        <f t="shared" ref="S108" si="170">AVERAGE(J108:J110)</f>
        <v>3054.0861244019143</v>
      </c>
      <c r="T108" s="160">
        <f t="shared" ref="T108" si="171">AVERAGE(K108:K110)</f>
        <v>2320.009708737864</v>
      </c>
      <c r="U108" s="232">
        <f t="shared" ref="U108" si="172">AVERAGE(L108:T108)</f>
        <v>2368.1149328515075</v>
      </c>
      <c r="V108" s="319"/>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231"/>
    </row>
    <row r="109" spans="1:44">
      <c r="A109" s="223">
        <v>43724</v>
      </c>
      <c r="B109" s="224">
        <v>1.34891203703704</v>
      </c>
      <c r="C109" s="304">
        <f>'VO2 Raw '!C109*'VO2-BW'!C$61/'VO2-BW'!C$62</f>
        <v>1904.3243243243244</v>
      </c>
      <c r="D109" s="305">
        <f>'VO2 Raw '!D109*'VO2-BW'!D$61/'VO2-BW'!D$62</f>
        <v>1653.4798534798535</v>
      </c>
      <c r="E109" s="305">
        <f>'VO2 Raw '!E109*'VO2-BW'!E$61/'VO2-BW'!E$62</f>
        <v>1812.4015748031497</v>
      </c>
      <c r="F109" s="305">
        <f>'VO2 Raw '!F109*'VO2-BW'!F$61/'VO2-BW'!F$62</f>
        <v>2105.427385892116</v>
      </c>
      <c r="G109" s="305">
        <f>'VO2 Raw '!G109*'VO2-BW'!G$61/'VO2-BW'!G$62</f>
        <v>2307.8391304347824</v>
      </c>
      <c r="H109" s="305">
        <f>'VO2 Raw '!H109*'VO2-BW'!H$61/'VO2-BW'!H$62</f>
        <v>1845.6195121951218</v>
      </c>
      <c r="I109" s="305">
        <f>'VO2 Raw '!I109*'VO2-BW'!I$61/'VO2-BW'!I$62</f>
        <v>2234.72972972973</v>
      </c>
      <c r="J109" s="305">
        <f>'VO2 Raw '!J109*'VO2-BW'!J$61/'VO2-BW'!J$62</f>
        <v>4151.3875598086124</v>
      </c>
      <c r="K109" s="306">
        <f>'VO2 Raw '!K109*'VO2-BW'!K$61/'VO2-BW'!K$62</f>
        <v>2238.7233009708734</v>
      </c>
      <c r="L109" s="107"/>
      <c r="M109" s="160"/>
      <c r="N109" s="160"/>
      <c r="O109" s="160"/>
      <c r="P109" s="160"/>
      <c r="Q109" s="160"/>
      <c r="R109" s="160"/>
      <c r="S109" s="160"/>
      <c r="T109" s="160"/>
      <c r="U109" s="232">
        <f t="shared" ref="U109" si="173">STDEV(L108:T108)/SQRT(COUNT(L108:T108))</f>
        <v>111.37449945780729</v>
      </c>
      <c r="V109" s="319"/>
      <c r="W109" s="92"/>
      <c r="X109" s="92"/>
      <c r="Y109" s="92"/>
      <c r="Z109" s="92"/>
      <c r="AA109" s="92"/>
      <c r="AB109" s="92"/>
      <c r="AC109" s="92"/>
      <c r="AD109" s="92"/>
      <c r="AE109" s="92"/>
      <c r="AF109" s="92"/>
      <c r="AG109" s="92"/>
      <c r="AH109" s="92"/>
      <c r="AI109" s="92"/>
      <c r="AJ109" s="92"/>
      <c r="AK109" s="92"/>
      <c r="AL109" s="92"/>
      <c r="AM109" s="92"/>
      <c r="AN109" s="92"/>
      <c r="AO109" s="92"/>
      <c r="AP109" s="92"/>
      <c r="AQ109" s="92"/>
      <c r="AR109" s="231"/>
    </row>
    <row r="110" spans="1:44">
      <c r="A110" s="223">
        <v>43724</v>
      </c>
      <c r="B110" s="224">
        <v>1.3628009259259199</v>
      </c>
      <c r="C110" s="304">
        <f>'VO2 Raw '!C110*'VO2-BW'!C$61/'VO2-BW'!C$62</f>
        <v>2021.5135135135138</v>
      </c>
      <c r="D110" s="305">
        <f>'VO2 Raw '!D110*'VO2-BW'!D$61/'VO2-BW'!D$62</f>
        <v>1633.3699633699632</v>
      </c>
      <c r="E110" s="305">
        <f>'VO2 Raw '!E110*'VO2-BW'!E$61/'VO2-BW'!E$62</f>
        <v>1901.6929133858268</v>
      </c>
      <c r="F110" s="305">
        <f>'VO2 Raw '!F110*'VO2-BW'!F$61/'VO2-BW'!F$62</f>
        <v>2030.9377593360994</v>
      </c>
      <c r="G110" s="305">
        <f>'VO2 Raw '!G110*'VO2-BW'!G$61/'VO2-BW'!G$62</f>
        <v>3165.8956521739128</v>
      </c>
      <c r="H110" s="305">
        <f>'VO2 Raw '!H110*'VO2-BW'!H$61/'VO2-BW'!H$62</f>
        <v>3569.1024390243897</v>
      </c>
      <c r="I110" s="305">
        <f>'VO2 Raw '!I110*'VO2-BW'!I$61/'VO2-BW'!I$62</f>
        <v>2060.6756756756758</v>
      </c>
      <c r="J110" s="305">
        <f>'VO2 Raw '!J110*'VO2-BW'!J$61/'VO2-BW'!J$62</f>
        <v>2675.4545454545455</v>
      </c>
      <c r="K110" s="306">
        <f>'VO2 Raw '!K110*'VO2-BW'!K$61/'VO2-BW'!K$62</f>
        <v>2248.2864077669901</v>
      </c>
      <c r="L110" s="107"/>
      <c r="M110" s="160"/>
      <c r="N110" s="160"/>
      <c r="O110" s="160"/>
      <c r="P110" s="160"/>
      <c r="Q110" s="160"/>
      <c r="R110" s="160"/>
      <c r="S110" s="160"/>
      <c r="T110" s="160"/>
      <c r="U110" s="232"/>
      <c r="V110" s="319"/>
      <c r="W110" s="92"/>
      <c r="X110" s="92"/>
      <c r="Y110" s="92"/>
      <c r="Z110" s="92"/>
      <c r="AA110" s="92"/>
      <c r="AB110" s="92"/>
      <c r="AC110" s="92"/>
      <c r="AD110" s="92"/>
      <c r="AE110" s="92"/>
      <c r="AF110" s="92"/>
      <c r="AG110" s="92"/>
      <c r="AH110" s="92"/>
      <c r="AI110" s="92"/>
      <c r="AJ110" s="92"/>
      <c r="AK110" s="92"/>
      <c r="AL110" s="92"/>
      <c r="AM110" s="92"/>
      <c r="AN110" s="92"/>
      <c r="AO110" s="92"/>
      <c r="AP110" s="92"/>
      <c r="AQ110" s="92"/>
      <c r="AR110" s="231"/>
    </row>
    <row r="111" spans="1:44">
      <c r="A111" s="223">
        <v>43724</v>
      </c>
      <c r="B111" s="224">
        <v>1.3766898148148099</v>
      </c>
      <c r="C111" s="304">
        <f>'VO2 Raw '!C111*'VO2-BW'!C$61/'VO2-BW'!C$62</f>
        <v>1823.7567567567569</v>
      </c>
      <c r="D111" s="305">
        <f>'VO2 Raw '!D111*'VO2-BW'!D$61/'VO2-BW'!D$62</f>
        <v>1657.948717948718</v>
      </c>
      <c r="E111" s="305">
        <f>'VO2 Raw '!E111*'VO2-BW'!E$61/'VO2-BW'!E$62</f>
        <v>3241.0629921259842</v>
      </c>
      <c r="F111" s="305">
        <f>'VO2 Raw '!F111*'VO2-BW'!F$61/'VO2-BW'!F$62</f>
        <v>3756.2489626556012</v>
      </c>
      <c r="G111" s="305">
        <f>'VO2 Raw '!G111*'VO2-BW'!G$61/'VO2-BW'!G$62</f>
        <v>2345.4260869565214</v>
      </c>
      <c r="H111" s="305">
        <f>'VO2 Raw '!H111*'VO2-BW'!H$61/'VO2-BW'!H$62</f>
        <v>3478.2829268292676</v>
      </c>
      <c r="I111" s="305">
        <f>'VO2 Raw '!I111*'VO2-BW'!I$61/'VO2-BW'!I$62</f>
        <v>1989.1891891891892</v>
      </c>
      <c r="J111" s="305">
        <f>'VO2 Raw '!J111*'VO2-BW'!J$61/'VO2-BW'!J$62</f>
        <v>2271.7894736842109</v>
      </c>
      <c r="K111" s="306">
        <f>'VO2 Raw '!K111*'VO2-BW'!K$61/'VO2-BW'!K$62</f>
        <v>4398.0728155339802</v>
      </c>
      <c r="L111" s="107">
        <f t="shared" ref="L111" si="174">AVERAGE(C111:C113)</f>
        <v>2376.2200772200772</v>
      </c>
      <c r="M111" s="160">
        <f t="shared" ref="M111" si="175">AVERAGE(D111:D113)</f>
        <v>2577.7899877899877</v>
      </c>
      <c r="N111" s="160">
        <f t="shared" ref="N111" si="176">AVERAGE(E111:E113)</f>
        <v>2746.4173228346458</v>
      </c>
      <c r="O111" s="160">
        <f t="shared" ref="O111" si="177">AVERAGE(F111:F113)</f>
        <v>3449.1618257261403</v>
      </c>
      <c r="P111" s="160">
        <f t="shared" ref="P111" si="178">AVERAGE(G111:G113)</f>
        <v>3227.108695652174</v>
      </c>
      <c r="Q111" s="160">
        <f t="shared" ref="Q111" si="179">AVERAGE(H111:H113)</f>
        <v>3281.3333333333326</v>
      </c>
      <c r="R111" s="160">
        <f t="shared" ref="R111" si="180">AVERAGE(I111:I113)</f>
        <v>3174.7597597597596</v>
      </c>
      <c r="S111" s="160">
        <f t="shared" ref="S111" si="181">AVERAGE(J111:J113)</f>
        <v>2606.264752791069</v>
      </c>
      <c r="T111" s="160">
        <f t="shared" ref="T111" si="182">AVERAGE(K111:K113)</f>
        <v>3816.6359223300969</v>
      </c>
      <c r="U111" s="232">
        <f t="shared" ref="U111" si="183">AVERAGE(L111:T111)</f>
        <v>3028.4101863819205</v>
      </c>
      <c r="V111" s="319"/>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231"/>
    </row>
    <row r="112" spans="1:44">
      <c r="A112" s="223">
        <v>43724</v>
      </c>
      <c r="B112" s="224">
        <v>1.3905787037037001</v>
      </c>
      <c r="C112" s="304">
        <f>'VO2 Raw '!C112*'VO2-BW'!C$61/'VO2-BW'!C$62</f>
        <v>2447.3706563706564</v>
      </c>
      <c r="D112" s="305">
        <f>'VO2 Raw '!D112*'VO2-BW'!D$61/'VO2-BW'!D$62</f>
        <v>1860.164835164835</v>
      </c>
      <c r="E112" s="305">
        <f>'VO2 Raw '!E112*'VO2-BW'!E$61/'VO2-BW'!E$62</f>
        <v>3096.4960629921261</v>
      </c>
      <c r="F112" s="305">
        <f>'VO2 Raw '!F112*'VO2-BW'!F$61/'VO2-BW'!F$62</f>
        <v>4344.4979253112024</v>
      </c>
      <c r="G112" s="305">
        <f>'VO2 Raw '!G112*'VO2-BW'!G$61/'VO2-BW'!G$62</f>
        <v>4490.0304347826086</v>
      </c>
      <c r="H112" s="305">
        <f>'VO2 Raw '!H112*'VO2-BW'!H$61/'VO2-BW'!H$62</f>
        <v>3422.9560975609752</v>
      </c>
      <c r="I112" s="305">
        <f>'VO2 Raw '!I112*'VO2-BW'!I$61/'VO2-BW'!I$62</f>
        <v>4347.2072072072069</v>
      </c>
      <c r="J112" s="305">
        <f>'VO2 Raw '!J112*'VO2-BW'!J$61/'VO2-BW'!J$62</f>
        <v>2994.6315789473688</v>
      </c>
      <c r="K112" s="306">
        <f>'VO2 Raw '!K112*'VO2-BW'!K$61/'VO2-BW'!K$62</f>
        <v>3656.9320388349515</v>
      </c>
      <c r="L112" s="107"/>
      <c r="M112" s="160"/>
      <c r="N112" s="160"/>
      <c r="O112" s="160"/>
      <c r="P112" s="160"/>
      <c r="Q112" s="160"/>
      <c r="R112" s="160"/>
      <c r="S112" s="160"/>
      <c r="T112" s="160"/>
      <c r="U112" s="232">
        <f t="shared" ref="U112" si="184">STDEV(L111:T111)/SQRT(COUNT(L111:T111))</f>
        <v>158.523500289064</v>
      </c>
      <c r="V112" s="319"/>
      <c r="W112" s="92"/>
      <c r="X112" s="92"/>
      <c r="Y112" s="92"/>
      <c r="Z112" s="92"/>
      <c r="AA112" s="92"/>
      <c r="AB112" s="92"/>
      <c r="AC112" s="92"/>
      <c r="AD112" s="92"/>
      <c r="AE112" s="92"/>
      <c r="AF112" s="92"/>
      <c r="AG112" s="92"/>
      <c r="AH112" s="92"/>
      <c r="AI112" s="92"/>
      <c r="AJ112" s="92"/>
      <c r="AK112" s="92"/>
      <c r="AL112" s="92"/>
      <c r="AM112" s="92"/>
      <c r="AN112" s="92"/>
      <c r="AO112" s="92"/>
      <c r="AP112" s="92"/>
      <c r="AQ112" s="92"/>
      <c r="AR112" s="231"/>
    </row>
    <row r="113" spans="1:44">
      <c r="A113" s="223">
        <v>43724</v>
      </c>
      <c r="B113" s="224">
        <v>1.40446759259259</v>
      </c>
      <c r="C113" s="304">
        <f>'VO2 Raw '!C113*'VO2-BW'!C$61/'VO2-BW'!C$62</f>
        <v>2857.532818532819</v>
      </c>
      <c r="D113" s="305">
        <f>'VO2 Raw '!D113*'VO2-BW'!D$61/'VO2-BW'!D$62</f>
        <v>4215.2564102564102</v>
      </c>
      <c r="E113" s="305">
        <f>'VO2 Raw '!E113*'VO2-BW'!E$61/'VO2-BW'!E$62</f>
        <v>1901.6929133858268</v>
      </c>
      <c r="F113" s="305">
        <f>'VO2 Raw '!F113*'VO2-BW'!F$61/'VO2-BW'!F$62</f>
        <v>2246.7385892116181</v>
      </c>
      <c r="G113" s="305">
        <f>'VO2 Raw '!G113*'VO2-BW'!G$61/'VO2-BW'!G$62</f>
        <v>2845.8695652173915</v>
      </c>
      <c r="H113" s="305">
        <f>'VO2 Raw '!H113*'VO2-BW'!H$61/'VO2-BW'!H$62</f>
        <v>2942.7609756097559</v>
      </c>
      <c r="I113" s="305">
        <f>'VO2 Raw '!I113*'VO2-BW'!I$61/'VO2-BW'!I$62</f>
        <v>3187.8828828828828</v>
      </c>
      <c r="J113" s="305">
        <f>'VO2 Raw '!J113*'VO2-BW'!J$61/'VO2-BW'!J$62</f>
        <v>2552.3732057416269</v>
      </c>
      <c r="K113" s="306">
        <f>'VO2 Raw '!K113*'VO2-BW'!K$61/'VO2-BW'!K$62</f>
        <v>3394.9029126213591</v>
      </c>
      <c r="L113" s="107"/>
      <c r="M113" s="160"/>
      <c r="N113" s="160"/>
      <c r="O113" s="160"/>
      <c r="P113" s="160"/>
      <c r="Q113" s="160"/>
      <c r="R113" s="160"/>
      <c r="S113" s="160"/>
      <c r="T113" s="160"/>
      <c r="U113" s="232"/>
      <c r="V113" s="319"/>
      <c r="W113" s="92"/>
      <c r="X113" s="92"/>
      <c r="Y113" s="92"/>
      <c r="Z113" s="92"/>
      <c r="AA113" s="92"/>
      <c r="AB113" s="92"/>
      <c r="AC113" s="92"/>
      <c r="AD113" s="92"/>
      <c r="AE113" s="92"/>
      <c r="AF113" s="92"/>
      <c r="AG113" s="92"/>
      <c r="AH113" s="92"/>
      <c r="AI113" s="92"/>
      <c r="AJ113" s="92"/>
      <c r="AK113" s="92"/>
      <c r="AL113" s="92"/>
      <c r="AM113" s="92"/>
      <c r="AN113" s="92"/>
      <c r="AO113" s="92"/>
      <c r="AP113" s="92"/>
      <c r="AQ113" s="92"/>
      <c r="AR113" s="231"/>
    </row>
    <row r="114" spans="1:44">
      <c r="A114" s="223">
        <v>43724</v>
      </c>
      <c r="B114" s="224">
        <v>1.41835648148148</v>
      </c>
      <c r="C114" s="304">
        <f>'VO2 Raw '!C114*'VO2-BW'!C$61/'VO2-BW'!C$62</f>
        <v>2510.1505791505792</v>
      </c>
      <c r="D114" s="305">
        <f>'VO2 Raw '!D114*'VO2-BW'!D$61/'VO2-BW'!D$62</f>
        <v>2888.003663003663</v>
      </c>
      <c r="E114" s="305">
        <f>'VO2 Raw '!E114*'VO2-BW'!E$61/'VO2-BW'!E$62</f>
        <v>1855.9842519685039</v>
      </c>
      <c r="F114" s="305">
        <f>'VO2 Raw '!F114*'VO2-BW'!F$61/'VO2-BW'!F$62</f>
        <v>3580.9792531120324</v>
      </c>
      <c r="G114" s="305">
        <f>'VO2 Raw '!G114*'VO2-BW'!G$61/'VO2-BW'!G$62</f>
        <v>2153.195652173913</v>
      </c>
      <c r="H114" s="305">
        <f>'VO2 Raw '!H114*'VO2-BW'!H$61/'VO2-BW'!H$62</f>
        <v>3342.575609756097</v>
      </c>
      <c r="I114" s="305">
        <f>'VO2 Raw '!I114*'VO2-BW'!I$61/'VO2-BW'!I$62</f>
        <v>2335.2252252252251</v>
      </c>
      <c r="J114" s="305">
        <f>'VO2 Raw '!J114*'VO2-BW'!J$61/'VO2-BW'!J$62</f>
        <v>3984.4976076555026</v>
      </c>
      <c r="K114" s="306">
        <f>'VO2 Raw '!K114*'VO2-BW'!K$61/'VO2-BW'!K$62</f>
        <v>2018.7718446601939</v>
      </c>
      <c r="L114" s="107">
        <f t="shared" ref="L114" si="185">AVERAGE(C114:C116)</f>
        <v>2361.2226512226516</v>
      </c>
      <c r="M114" s="160">
        <f t="shared" ref="M114" si="186">AVERAGE(D114:D116)</f>
        <v>2717.4420024420024</v>
      </c>
      <c r="N114" s="160">
        <f t="shared" ref="N114" si="187">AVERAGE(E114:E116)</f>
        <v>2559.6850393700788</v>
      </c>
      <c r="O114" s="160">
        <f t="shared" ref="O114" si="188">AVERAGE(F114:F116)</f>
        <v>3188.4481327800822</v>
      </c>
      <c r="P114" s="160">
        <f t="shared" ref="P114" si="189">AVERAGE(G114:G116)</f>
        <v>2717</v>
      </c>
      <c r="Q114" s="160">
        <f t="shared" ref="Q114" si="190">AVERAGE(H114:H116)</f>
        <v>2739.8959349593492</v>
      </c>
      <c r="R114" s="160">
        <f t="shared" ref="R114" si="191">AVERAGE(I114:I116)</f>
        <v>2512.3873873873877</v>
      </c>
      <c r="S114" s="160">
        <f t="shared" ref="S114" si="192">AVERAGE(J114:J116)</f>
        <v>2876.7655502392349</v>
      </c>
      <c r="T114" s="160">
        <f t="shared" ref="T114" si="193">AVERAGE(K114:K116)</f>
        <v>2585.2265372168281</v>
      </c>
      <c r="U114" s="232">
        <f t="shared" ref="U114" si="194">AVERAGE(L114:T114)</f>
        <v>2695.3414706241797</v>
      </c>
      <c r="V114" s="319"/>
      <c r="W114" s="92"/>
      <c r="X114" s="92"/>
      <c r="Y114" s="92"/>
      <c r="Z114" s="92"/>
      <c r="AA114" s="92"/>
      <c r="AB114" s="92"/>
      <c r="AC114" s="92"/>
      <c r="AD114" s="92"/>
      <c r="AE114" s="92"/>
      <c r="AF114" s="92"/>
      <c r="AG114" s="92"/>
      <c r="AH114" s="92"/>
      <c r="AI114" s="92"/>
      <c r="AJ114" s="92"/>
      <c r="AK114" s="92"/>
      <c r="AL114" s="92"/>
      <c r="AM114" s="92"/>
      <c r="AN114" s="92"/>
      <c r="AO114" s="92"/>
      <c r="AP114" s="92"/>
      <c r="AQ114" s="92"/>
      <c r="AR114" s="231"/>
    </row>
    <row r="115" spans="1:44">
      <c r="A115" s="223">
        <v>43724</v>
      </c>
      <c r="B115" s="224">
        <v>1.4322453703703699</v>
      </c>
      <c r="C115" s="304">
        <f>'VO2 Raw '!C115*'VO2-BW'!C$61/'VO2-BW'!C$62</f>
        <v>2244.3822393822397</v>
      </c>
      <c r="D115" s="305">
        <f>'VO2 Raw '!D115*'VO2-BW'!D$61/'VO2-BW'!D$62</f>
        <v>2986.3186813186812</v>
      </c>
      <c r="E115" s="305">
        <f>'VO2 Raw '!E115*'VO2-BW'!E$61/'VO2-BW'!E$62</f>
        <v>3127.3228346456694</v>
      </c>
      <c r="F115" s="305">
        <f>'VO2 Raw '!F115*'VO2-BW'!F$61/'VO2-BW'!F$62</f>
        <v>2062.7053941908712</v>
      </c>
      <c r="G115" s="305">
        <f>'VO2 Raw '!G115*'VO2-BW'!G$61/'VO2-BW'!G$62</f>
        <v>2927.4869565217391</v>
      </c>
      <c r="H115" s="305">
        <f>'VO2 Raw '!H115*'VO2-BW'!H$61/'VO2-BW'!H$62</f>
        <v>2668.2146341463413</v>
      </c>
      <c r="I115" s="305">
        <f>'VO2 Raw '!I115*'VO2-BW'!I$61/'VO2-BW'!I$62</f>
        <v>2896.7567567567567</v>
      </c>
      <c r="J115" s="305">
        <f>'VO2 Raw '!J115*'VO2-BW'!J$61/'VO2-BW'!J$62</f>
        <v>2318.727272727273</v>
      </c>
      <c r="K115" s="306">
        <f>'VO2 Raw '!K115*'VO2-BW'!K$61/'VO2-BW'!K$62</f>
        <v>3614.8543689320386</v>
      </c>
      <c r="L115" s="107"/>
      <c r="M115" s="160"/>
      <c r="N115" s="160"/>
      <c r="O115" s="160"/>
      <c r="P115" s="160"/>
      <c r="Q115" s="160"/>
      <c r="R115" s="160"/>
      <c r="S115" s="160"/>
      <c r="T115" s="160"/>
      <c r="U115" s="232">
        <f t="shared" ref="U115" si="195">STDEV(L114:T114)/SQRT(COUNT(L114:T114))</f>
        <v>79.464094841933615</v>
      </c>
      <c r="V115" s="319"/>
      <c r="W115" s="92"/>
      <c r="X115" s="92"/>
      <c r="Y115" s="92"/>
      <c r="Z115" s="92"/>
      <c r="AA115" s="92"/>
      <c r="AB115" s="92"/>
      <c r="AC115" s="92"/>
      <c r="AD115" s="92"/>
      <c r="AE115" s="92"/>
      <c r="AF115" s="92"/>
      <c r="AG115" s="92"/>
      <c r="AH115" s="92"/>
      <c r="AI115" s="92"/>
      <c r="AJ115" s="92"/>
      <c r="AK115" s="92"/>
      <c r="AL115" s="92"/>
      <c r="AM115" s="92"/>
      <c r="AN115" s="92"/>
      <c r="AO115" s="92"/>
      <c r="AP115" s="92"/>
      <c r="AQ115" s="92"/>
      <c r="AR115" s="231"/>
    </row>
    <row r="116" spans="1:44">
      <c r="A116" s="223">
        <v>43724</v>
      </c>
      <c r="B116" s="224">
        <v>1.4461342592592601</v>
      </c>
      <c r="C116" s="304">
        <f>'VO2 Raw '!C116*'VO2-BW'!C$61/'VO2-BW'!C$62</f>
        <v>2329.1351351351354</v>
      </c>
      <c r="D116" s="305">
        <f>'VO2 Raw '!D116*'VO2-BW'!D$61/'VO2-BW'!D$62</f>
        <v>2278.003663003663</v>
      </c>
      <c r="E116" s="305">
        <f>'VO2 Raw '!E116*'VO2-BW'!E$61/'VO2-BW'!E$62</f>
        <v>2695.748031496063</v>
      </c>
      <c r="F116" s="305">
        <f>'VO2 Raw '!F116*'VO2-BW'!F$61/'VO2-BW'!F$62</f>
        <v>3921.659751037344</v>
      </c>
      <c r="G116" s="305">
        <f>'VO2 Raw '!G116*'VO2-BW'!G$61/'VO2-BW'!G$62</f>
        <v>3070.3173913043479</v>
      </c>
      <c r="H116" s="305">
        <f>'VO2 Raw '!H116*'VO2-BW'!H$61/'VO2-BW'!H$62</f>
        <v>2208.8975609756094</v>
      </c>
      <c r="I116" s="305">
        <f>'VO2 Raw '!I116*'VO2-BW'!I$61/'VO2-BW'!I$62</f>
        <v>2305.1801801801803</v>
      </c>
      <c r="J116" s="305">
        <f>'VO2 Raw '!J116*'VO2-BW'!J$61/'VO2-BW'!J$62</f>
        <v>2327.0717703349287</v>
      </c>
      <c r="K116" s="306">
        <f>'VO2 Raw '!K116*'VO2-BW'!K$61/'VO2-BW'!K$62</f>
        <v>2122.0533980582522</v>
      </c>
      <c r="L116" s="107"/>
      <c r="M116" s="160"/>
      <c r="N116" s="160"/>
      <c r="O116" s="160"/>
      <c r="P116" s="160"/>
      <c r="Q116" s="160"/>
      <c r="R116" s="160"/>
      <c r="S116" s="160"/>
      <c r="T116" s="160"/>
      <c r="U116" s="232"/>
      <c r="V116" s="319"/>
      <c r="W116" s="92"/>
      <c r="X116" s="92"/>
      <c r="Y116" s="92"/>
      <c r="Z116" s="92"/>
      <c r="AA116" s="92"/>
      <c r="AB116" s="92"/>
      <c r="AC116" s="92"/>
      <c r="AD116" s="92"/>
      <c r="AE116" s="92"/>
      <c r="AF116" s="92"/>
      <c r="AG116" s="92"/>
      <c r="AH116" s="92"/>
      <c r="AI116" s="92"/>
      <c r="AJ116" s="92"/>
      <c r="AK116" s="92"/>
      <c r="AL116" s="92"/>
      <c r="AM116" s="92"/>
      <c r="AN116" s="92"/>
      <c r="AO116" s="92"/>
      <c r="AP116" s="92"/>
      <c r="AQ116" s="92"/>
      <c r="AR116" s="231"/>
    </row>
    <row r="117" spans="1:44">
      <c r="A117" s="223">
        <v>43724</v>
      </c>
      <c r="B117" s="224">
        <v>1.46002314814815</v>
      </c>
      <c r="C117" s="304">
        <f>'VO2 Raw '!C117*'VO2-BW'!C$61/'VO2-BW'!C$62</f>
        <v>1988.030888030888</v>
      </c>
      <c r="D117" s="305">
        <f>'VO2 Raw '!D117*'VO2-BW'!D$61/'VO2-BW'!D$62</f>
        <v>2112.6556776556777</v>
      </c>
      <c r="E117" s="305">
        <f>'VO2 Raw '!E117*'VO2-BW'!E$61/'VO2-BW'!E$62</f>
        <v>1874.0551181102364</v>
      </c>
      <c r="F117" s="305">
        <f>'VO2 Raw '!F117*'VO2-BW'!F$61/'VO2-BW'!F$62</f>
        <v>3113.228215767635</v>
      </c>
      <c r="G117" s="305">
        <f>'VO2 Raw '!G117*'VO2-BW'!G$61/'VO2-BW'!G$62</f>
        <v>1901.8999999999999</v>
      </c>
      <c r="H117" s="305">
        <f>'VO2 Raw '!H117*'VO2-BW'!H$61/'VO2-BW'!H$62</f>
        <v>3163.024390243902</v>
      </c>
      <c r="I117" s="305">
        <f>'VO2 Raw '!I117*'VO2-BW'!I$61/'VO2-BW'!I$62</f>
        <v>2009.9099099099101</v>
      </c>
      <c r="J117" s="305">
        <f>'VO2 Raw '!J117*'VO2-BW'!J$61/'VO2-BW'!J$62</f>
        <v>2442.8516746411483</v>
      </c>
      <c r="K117" s="306">
        <f>'VO2 Raw '!K117*'VO2-BW'!K$61/'VO2-BW'!K$62</f>
        <v>2123.009708737864</v>
      </c>
      <c r="L117" s="107">
        <f t="shared" ref="L117" si="196">AVERAGE(C117:C119)</f>
        <v>2260.7747747747749</v>
      </c>
      <c r="M117" s="160">
        <f t="shared" ref="M117" si="197">AVERAGE(D117:D119)</f>
        <v>1760.3601953601956</v>
      </c>
      <c r="N117" s="160">
        <f t="shared" ref="N117" si="198">AVERAGE(E117:E119)</f>
        <v>1888.2283464566929</v>
      </c>
      <c r="O117" s="160">
        <f t="shared" ref="O117" si="199">AVERAGE(F117:F119)</f>
        <v>2458.8879668049794</v>
      </c>
      <c r="P117" s="160">
        <f t="shared" ref="P117" si="200">AVERAGE(G117:G119)</f>
        <v>2346.8579710144927</v>
      </c>
      <c r="Q117" s="160">
        <f t="shared" ref="Q117" si="201">AVERAGE(H117:H119)</f>
        <v>2639.333333333333</v>
      </c>
      <c r="R117" s="160">
        <f t="shared" ref="R117" si="202">AVERAGE(I117:I119)</f>
        <v>2298.963963963964</v>
      </c>
      <c r="S117" s="160">
        <f t="shared" ref="S117" si="203">AVERAGE(J117:J119)</f>
        <v>2993.9362041467307</v>
      </c>
      <c r="T117" s="160">
        <f t="shared" ref="T117" si="204">AVERAGE(K117:K119)</f>
        <v>2573.1132686084143</v>
      </c>
      <c r="U117" s="232">
        <f t="shared" ref="U117" si="205">AVERAGE(L117:T117)</f>
        <v>2357.8284471626198</v>
      </c>
      <c r="V117" s="319"/>
      <c r="W117" s="92"/>
      <c r="X117" s="92"/>
      <c r="Y117" s="92"/>
      <c r="Z117" s="92"/>
      <c r="AA117" s="92"/>
      <c r="AB117" s="92"/>
      <c r="AC117" s="92"/>
      <c r="AD117" s="92"/>
      <c r="AE117" s="92"/>
      <c r="AF117" s="92"/>
      <c r="AG117" s="92"/>
      <c r="AH117" s="92"/>
      <c r="AI117" s="92"/>
      <c r="AJ117" s="92"/>
      <c r="AK117" s="92"/>
      <c r="AL117" s="92"/>
      <c r="AM117" s="92"/>
      <c r="AN117" s="92"/>
      <c r="AO117" s="92"/>
      <c r="AP117" s="92"/>
      <c r="AQ117" s="92"/>
      <c r="AR117" s="231"/>
    </row>
    <row r="118" spans="1:44">
      <c r="A118" s="223">
        <v>43724</v>
      </c>
      <c r="B118" s="224">
        <v>1.47391203703703</v>
      </c>
      <c r="C118" s="304">
        <f>'VO2 Raw '!C118*'VO2-BW'!C$61/'VO2-BW'!C$62</f>
        <v>1982.799227799228</v>
      </c>
      <c r="D118" s="305">
        <f>'VO2 Raw '!D118*'VO2-BW'!D$61/'VO2-BW'!D$62</f>
        <v>1684.7619047619048</v>
      </c>
      <c r="E118" s="305">
        <f>'VO2 Raw '!E118*'VO2-BW'!E$61/'VO2-BW'!E$62</f>
        <v>1954.8425196850394</v>
      </c>
      <c r="F118" s="305">
        <f>'VO2 Raw '!F118*'VO2-BW'!F$61/'VO2-BW'!F$62</f>
        <v>2013.4107883817426</v>
      </c>
      <c r="G118" s="305">
        <f>'VO2 Raw '!G118*'VO2-BW'!G$61/'VO2-BW'!G$62</f>
        <v>2330.391304347826</v>
      </c>
      <c r="H118" s="305">
        <f>'VO2 Raw '!H118*'VO2-BW'!H$61/'VO2-BW'!H$62</f>
        <v>2530.419512195122</v>
      </c>
      <c r="I118" s="305">
        <f>'VO2 Raw '!I118*'VO2-BW'!I$61/'VO2-BW'!I$62</f>
        <v>2689.5495495495497</v>
      </c>
      <c r="J118" s="305">
        <f>'VO2 Raw '!J118*'VO2-BW'!J$61/'VO2-BW'!J$62</f>
        <v>2601.3971291866033</v>
      </c>
      <c r="K118" s="306">
        <f>'VO2 Raw '!K118*'VO2-BW'!K$61/'VO2-BW'!K$62</f>
        <v>2389.8203883495144</v>
      </c>
      <c r="L118" s="107"/>
      <c r="M118" s="160"/>
      <c r="N118" s="160"/>
      <c r="O118" s="160"/>
      <c r="P118" s="160"/>
      <c r="Q118" s="160"/>
      <c r="R118" s="160"/>
      <c r="S118" s="160"/>
      <c r="T118" s="160"/>
      <c r="U118" s="232">
        <f t="shared" ref="U118" si="206">STDEV(L117:T117)/SQRT(COUNT(L117:T117))</f>
        <v>125.32934506268658</v>
      </c>
      <c r="V118" s="319"/>
      <c r="W118" s="92"/>
      <c r="X118" s="92"/>
      <c r="Y118" s="92"/>
      <c r="Z118" s="92"/>
      <c r="AA118" s="92"/>
      <c r="AB118" s="92"/>
      <c r="AC118" s="92"/>
      <c r="AD118" s="92"/>
      <c r="AE118" s="92"/>
      <c r="AF118" s="92"/>
      <c r="AG118" s="92"/>
      <c r="AH118" s="92"/>
      <c r="AI118" s="92"/>
      <c r="AJ118" s="92"/>
      <c r="AK118" s="92"/>
      <c r="AL118" s="92"/>
      <c r="AM118" s="92"/>
      <c r="AN118" s="92"/>
      <c r="AO118" s="92"/>
      <c r="AP118" s="92"/>
      <c r="AQ118" s="92"/>
      <c r="AR118" s="231"/>
    </row>
    <row r="119" spans="1:44">
      <c r="A119" s="223">
        <v>43724</v>
      </c>
      <c r="B119" s="224">
        <v>1.4878009259259199</v>
      </c>
      <c r="C119" s="304">
        <f>'VO2 Raw '!C119*'VO2-BW'!C$61/'VO2-BW'!C$62</f>
        <v>2811.4942084942086</v>
      </c>
      <c r="D119" s="305">
        <f>'VO2 Raw '!D119*'VO2-BW'!D$61/'VO2-BW'!D$62</f>
        <v>1483.6630036630036</v>
      </c>
      <c r="E119" s="305">
        <f>'VO2 Raw '!E119*'VO2-BW'!E$61/'VO2-BW'!E$62</f>
        <v>1835.7874015748032</v>
      </c>
      <c r="F119" s="305">
        <f>'VO2 Raw '!F119*'VO2-BW'!F$61/'VO2-BW'!F$62</f>
        <v>2250.0248962655601</v>
      </c>
      <c r="G119" s="305">
        <f>'VO2 Raw '!G119*'VO2-BW'!G$61/'VO2-BW'!G$62</f>
        <v>2808.282608695652</v>
      </c>
      <c r="H119" s="305">
        <f>'VO2 Raw '!H119*'VO2-BW'!H$61/'VO2-BW'!H$62</f>
        <v>2224.5560975609751</v>
      </c>
      <c r="I119" s="305">
        <f>'VO2 Raw '!I119*'VO2-BW'!I$61/'VO2-BW'!I$62</f>
        <v>2197.4324324324325</v>
      </c>
      <c r="J119" s="305">
        <f>'VO2 Raw '!J119*'VO2-BW'!J$61/'VO2-BW'!J$62</f>
        <v>3937.5598086124405</v>
      </c>
      <c r="K119" s="306">
        <f>'VO2 Raw '!K119*'VO2-BW'!K$61/'VO2-BW'!K$62</f>
        <v>3206.5097087378635</v>
      </c>
      <c r="L119" s="107"/>
      <c r="M119" s="160"/>
      <c r="N119" s="160"/>
      <c r="O119" s="160"/>
      <c r="P119" s="160"/>
      <c r="Q119" s="160"/>
      <c r="R119" s="160"/>
      <c r="S119" s="160"/>
      <c r="T119" s="160"/>
      <c r="U119" s="232"/>
      <c r="V119" s="319"/>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231"/>
    </row>
    <row r="120" spans="1:44">
      <c r="A120" s="223">
        <v>43724</v>
      </c>
      <c r="B120" s="224">
        <v>1.5016898148148099</v>
      </c>
      <c r="C120" s="304">
        <f>'VO2 Raw '!C120*'VO2-BW'!C$61/'VO2-BW'!C$62</f>
        <v>2830.3281853281856</v>
      </c>
      <c r="D120" s="305">
        <f>'VO2 Raw '!D120*'VO2-BW'!D$61/'VO2-BW'!D$62</f>
        <v>3007.5457875457873</v>
      </c>
      <c r="E120" s="305">
        <f>'VO2 Raw '!E120*'VO2-BW'!E$61/'VO2-BW'!E$62</f>
        <v>3388.8188976377955</v>
      </c>
      <c r="F120" s="305">
        <f>'VO2 Raw '!F120*'VO2-BW'!F$61/'VO2-BW'!F$62</f>
        <v>2347.5186721991699</v>
      </c>
      <c r="G120" s="305">
        <f>'VO2 Raw '!G120*'VO2-BW'!G$61/'VO2-BW'!G$62</f>
        <v>2143.5304347826086</v>
      </c>
      <c r="H120" s="305">
        <f>'VO2 Raw '!H120*'VO2-BW'!H$61/'VO2-BW'!H$62</f>
        <v>3140.0585365853658</v>
      </c>
      <c r="I120" s="305">
        <f>'VO2 Raw '!I120*'VO2-BW'!I$61/'VO2-BW'!I$62</f>
        <v>2047.2072072072074</v>
      </c>
      <c r="J120" s="305">
        <f>'VO2 Raw '!J120*'VO2-BW'!J$61/'VO2-BW'!J$62</f>
        <v>2158.0956937799047</v>
      </c>
      <c r="K120" s="306">
        <f>'VO2 Raw '!K120*'VO2-BW'!K$61/'VO2-BW'!K$62</f>
        <v>3560.3446601941741</v>
      </c>
      <c r="L120" s="107">
        <f t="shared" ref="L120" si="207">AVERAGE(C120:C122)</f>
        <v>3020.4118404118412</v>
      </c>
      <c r="M120" s="160">
        <f t="shared" ref="M120" si="208">AVERAGE(D120:D122)</f>
        <v>2126.8070818070814</v>
      </c>
      <c r="N120" s="160">
        <f t="shared" ref="N120" si="209">AVERAGE(E120:E122)</f>
        <v>2358.0708661417325</v>
      </c>
      <c r="O120" s="160">
        <f t="shared" ref="O120" si="210">AVERAGE(F120:F122)</f>
        <v>2670.6721991701238</v>
      </c>
      <c r="P120" s="160">
        <f t="shared" ref="P120" si="211">AVERAGE(G120:G122)</f>
        <v>2248.7739130434779</v>
      </c>
      <c r="Q120" s="160">
        <f t="shared" ref="Q120" si="212">AVERAGE(H120:H122)</f>
        <v>2835.9349593495936</v>
      </c>
      <c r="R120" s="160">
        <f t="shared" ref="R120" si="213">AVERAGE(I120:I122)</f>
        <v>2541.0510510510508</v>
      </c>
      <c r="S120" s="160">
        <f t="shared" ref="S120" si="214">AVERAGE(J120:J122)</f>
        <v>2334.0255183413078</v>
      </c>
      <c r="T120" s="160">
        <f t="shared" ref="T120" si="215">AVERAGE(K120:K122)</f>
        <v>2692.3333333333335</v>
      </c>
      <c r="U120" s="232">
        <f t="shared" ref="U120" si="216">AVERAGE(L120:T120)</f>
        <v>2536.4534180721712</v>
      </c>
      <c r="V120" s="319"/>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231"/>
    </row>
    <row r="121" spans="1:44">
      <c r="A121" s="223">
        <v>43724</v>
      </c>
      <c r="B121" s="224">
        <v>1.5155787037037001</v>
      </c>
      <c r="C121" s="304">
        <f>'VO2 Raw '!C121*'VO2-BW'!C$61/'VO2-BW'!C$62</f>
        <v>3169.3397683397689</v>
      </c>
      <c r="D121" s="305">
        <f>'VO2 Raw '!D121*'VO2-BW'!D$61/'VO2-BW'!D$62</f>
        <v>1655.7142857142858</v>
      </c>
      <c r="E121" s="305">
        <f>'VO2 Raw '!E121*'VO2-BW'!E$61/'VO2-BW'!E$62</f>
        <v>1757.1259842519687</v>
      </c>
      <c r="F121" s="305">
        <f>'VO2 Raw '!F121*'VO2-BW'!F$61/'VO2-BW'!F$62</f>
        <v>2462.5394190871366</v>
      </c>
      <c r="G121" s="305">
        <f>'VO2 Raw '!G121*'VO2-BW'!G$61/'VO2-BW'!G$62</f>
        <v>2163.9347826086955</v>
      </c>
      <c r="H121" s="305">
        <f>'VO2 Raw '!H121*'VO2-BW'!H$61/'VO2-BW'!H$62</f>
        <v>3248.6243902439019</v>
      </c>
      <c r="I121" s="305">
        <f>'VO2 Raw '!I121*'VO2-BW'!I$61/'VO2-BW'!I$62</f>
        <v>3389.9099099099099</v>
      </c>
      <c r="J121" s="305">
        <f>'VO2 Raw '!J121*'VO2-BW'!J$61/'VO2-BW'!J$62</f>
        <v>2487.703349282297</v>
      </c>
      <c r="K121" s="306">
        <f>'VO2 Raw '!K121*'VO2-BW'!K$61/'VO2-BW'!K$62</f>
        <v>2210.990291262136</v>
      </c>
      <c r="L121" s="107"/>
      <c r="M121" s="160"/>
      <c r="N121" s="160"/>
      <c r="O121" s="160"/>
      <c r="P121" s="160"/>
      <c r="Q121" s="160"/>
      <c r="R121" s="160"/>
      <c r="S121" s="160"/>
      <c r="T121" s="160"/>
      <c r="U121" s="232">
        <f t="shared" ref="U121" si="217">STDEV(L120:T120)/SQRT(COUNT(L120:T120))</f>
        <v>97.866570403370702</v>
      </c>
      <c r="V121" s="319"/>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231"/>
    </row>
    <row r="122" spans="1:44">
      <c r="A122" s="223">
        <v>43724</v>
      </c>
      <c r="B122" s="224">
        <v>1.52946759259259</v>
      </c>
      <c r="C122" s="304">
        <f>'VO2 Raw '!C122*'VO2-BW'!C$61/'VO2-BW'!C$62</f>
        <v>3061.5675675675679</v>
      </c>
      <c r="D122" s="305">
        <f>'VO2 Raw '!D122*'VO2-BW'!D$61/'VO2-BW'!D$62</f>
        <v>1717.1611721611721</v>
      </c>
      <c r="E122" s="305">
        <f>'VO2 Raw '!E122*'VO2-BW'!E$61/'VO2-BW'!E$62</f>
        <v>1928.2677165354332</v>
      </c>
      <c r="F122" s="305">
        <f>'VO2 Raw '!F122*'VO2-BW'!F$61/'VO2-BW'!F$62</f>
        <v>3201.9585062240662</v>
      </c>
      <c r="G122" s="305">
        <f>'VO2 Raw '!G122*'VO2-BW'!G$61/'VO2-BW'!G$62</f>
        <v>2438.8565217391301</v>
      </c>
      <c r="H122" s="305">
        <f>'VO2 Raw '!H122*'VO2-BW'!H$61/'VO2-BW'!H$62</f>
        <v>2119.1219512195121</v>
      </c>
      <c r="I122" s="305">
        <f>'VO2 Raw '!I122*'VO2-BW'!I$61/'VO2-BW'!I$62</f>
        <v>2186.036036036036</v>
      </c>
      <c r="J122" s="305">
        <f>'VO2 Raw '!J122*'VO2-BW'!J$61/'VO2-BW'!J$62</f>
        <v>2356.2775119617227</v>
      </c>
      <c r="K122" s="306">
        <f>'VO2 Raw '!K122*'VO2-BW'!K$61/'VO2-BW'!K$62</f>
        <v>2305.665048543689</v>
      </c>
      <c r="L122" s="107"/>
      <c r="M122" s="160"/>
      <c r="N122" s="160"/>
      <c r="O122" s="160"/>
      <c r="P122" s="160"/>
      <c r="Q122" s="160"/>
      <c r="R122" s="160"/>
      <c r="S122" s="160"/>
      <c r="T122" s="160"/>
      <c r="U122" s="232"/>
      <c r="V122" s="319"/>
      <c r="W122" s="92"/>
      <c r="X122" s="92"/>
      <c r="Y122" s="92"/>
      <c r="Z122" s="92"/>
      <c r="AA122" s="92"/>
      <c r="AB122" s="92"/>
      <c r="AC122" s="92"/>
      <c r="AD122" s="92"/>
      <c r="AE122" s="92"/>
      <c r="AF122" s="92"/>
      <c r="AG122" s="92"/>
      <c r="AH122" s="92"/>
      <c r="AI122" s="92"/>
      <c r="AJ122" s="92"/>
      <c r="AK122" s="92"/>
      <c r="AL122" s="92"/>
      <c r="AM122" s="92"/>
      <c r="AN122" s="92"/>
      <c r="AO122" s="92"/>
      <c r="AP122" s="92"/>
      <c r="AQ122" s="92"/>
      <c r="AR122" s="231"/>
    </row>
    <row r="123" spans="1:44">
      <c r="A123" s="223">
        <v>43724</v>
      </c>
      <c r="B123" s="224">
        <v>1.54335648148148</v>
      </c>
      <c r="C123" s="304">
        <f>'VO2 Raw '!C123*'VO2-BW'!C$61/'VO2-BW'!C$62</f>
        <v>2531.0772200772208</v>
      </c>
      <c r="D123" s="305">
        <f>'VO2 Raw '!D123*'VO2-BW'!D$61/'VO2-BW'!D$62</f>
        <v>1930.5494505494505</v>
      </c>
      <c r="E123" s="305">
        <f>'VO2 Raw '!E123*'VO2-BW'!E$61/'VO2-BW'!E$62</f>
        <v>2065.3937007874015</v>
      </c>
      <c r="F123" s="305">
        <f>'VO2 Raw '!F123*'VO2-BW'!F$61/'VO2-BW'!F$62</f>
        <v>2172.2489626556012</v>
      </c>
      <c r="G123" s="305">
        <f>'VO2 Raw '!G123*'VO2-BW'!G$61/'VO2-BW'!G$62</f>
        <v>2307.8391304347824</v>
      </c>
      <c r="H123" s="305">
        <f>'VO2 Raw '!H123*'VO2-BW'!H$61/'VO2-BW'!H$62</f>
        <v>2899.9609756097561</v>
      </c>
      <c r="I123" s="305">
        <f>'VO2 Raw '!I123*'VO2-BW'!I$61/'VO2-BW'!I$62</f>
        <v>1845.1801801801803</v>
      </c>
      <c r="J123" s="305">
        <f>'VO2 Raw '!J123*'VO2-BW'!J$61/'VO2-BW'!J$62</f>
        <v>3848.8995215311006</v>
      </c>
      <c r="K123" s="306">
        <f>'VO2 Raw '!K123*'VO2-BW'!K$61/'VO2-BW'!K$62</f>
        <v>2413.7281553398057</v>
      </c>
      <c r="L123" s="107">
        <f t="shared" ref="L123" si="218">AVERAGE(C123:C125)</f>
        <v>2260.7747747747749</v>
      </c>
      <c r="M123" s="160">
        <f t="shared" ref="M123" si="219">AVERAGE(D123:D125)</f>
        <v>2511.8742368742369</v>
      </c>
      <c r="N123" s="160">
        <f t="shared" ref="N123" si="220">AVERAGE(E123:E125)</f>
        <v>2660.3149606299212</v>
      </c>
      <c r="O123" s="160">
        <f t="shared" ref="O123" si="221">AVERAGE(F123:F125)</f>
        <v>2587.7842323651448</v>
      </c>
      <c r="P123" s="160">
        <f t="shared" ref="P123" si="222">AVERAGE(G123:G125)</f>
        <v>2344.710144927536</v>
      </c>
      <c r="Q123" s="160">
        <f t="shared" ref="Q123" si="223">AVERAGE(H123:H125)</f>
        <v>2516.848780487805</v>
      </c>
      <c r="R123" s="160">
        <f t="shared" ref="R123" si="224">AVERAGE(I123:I125)</f>
        <v>2141.1411411411414</v>
      </c>
      <c r="S123" s="160">
        <f t="shared" ref="S123" si="225">AVERAGE(J123:J125)</f>
        <v>2942.8261562998409</v>
      </c>
      <c r="T123" s="160">
        <f t="shared" ref="T123" si="226">AVERAGE(K123:K125)</f>
        <v>2174.9692556634304</v>
      </c>
      <c r="U123" s="232">
        <f t="shared" ref="U123" si="227">AVERAGE(L123:T123)</f>
        <v>2460.1381870182036</v>
      </c>
      <c r="V123" s="319"/>
      <c r="W123" s="92"/>
      <c r="X123" s="92"/>
      <c r="Y123" s="92"/>
      <c r="Z123" s="92"/>
      <c r="AA123" s="92"/>
      <c r="AB123" s="92"/>
      <c r="AC123" s="92"/>
      <c r="AD123" s="92"/>
      <c r="AE123" s="92"/>
      <c r="AF123" s="92"/>
      <c r="AG123" s="92"/>
      <c r="AH123" s="92"/>
      <c r="AI123" s="92"/>
      <c r="AJ123" s="92"/>
      <c r="AK123" s="92"/>
      <c r="AL123" s="92"/>
      <c r="AM123" s="92"/>
      <c r="AN123" s="92"/>
      <c r="AO123" s="92"/>
      <c r="AP123" s="92"/>
      <c r="AQ123" s="92"/>
      <c r="AR123" s="231"/>
    </row>
    <row r="124" spans="1:44">
      <c r="A124" s="223">
        <v>43724</v>
      </c>
      <c r="B124" s="224">
        <v>1.5572453703703699</v>
      </c>
      <c r="C124" s="304">
        <f>'VO2 Raw '!C124*'VO2-BW'!C$61/'VO2-BW'!C$62</f>
        <v>2161.7220077220081</v>
      </c>
      <c r="D124" s="305">
        <f>'VO2 Raw '!D124*'VO2-BW'!D$61/'VO2-BW'!D$62</f>
        <v>2218.7912087912086</v>
      </c>
      <c r="E124" s="305">
        <f>'VO2 Raw '!E124*'VO2-BW'!E$61/'VO2-BW'!E$62</f>
        <v>3102.8740157480315</v>
      </c>
      <c r="F124" s="305">
        <f>'VO2 Raw '!F124*'VO2-BW'!F$61/'VO2-BW'!F$62</f>
        <v>2313.5601659751032</v>
      </c>
      <c r="G124" s="305">
        <f>'VO2 Raw '!G124*'VO2-BW'!G$61/'VO2-BW'!G$62</f>
        <v>2156.4173913043478</v>
      </c>
      <c r="H124" s="305">
        <f>'VO2 Raw '!H124*'VO2-BW'!H$61/'VO2-BW'!H$62</f>
        <v>2297.6292682926828</v>
      </c>
      <c r="I124" s="305">
        <f>'VO2 Raw '!I124*'VO2-BW'!I$61/'VO2-BW'!I$62</f>
        <v>2166.3513513513512</v>
      </c>
      <c r="J124" s="305">
        <f>'VO2 Raw '!J124*'VO2-BW'!J$61/'VO2-BW'!J$62</f>
        <v>2580.5358851674646</v>
      </c>
      <c r="K124" s="306">
        <f>'VO2 Raw '!K124*'VO2-BW'!K$61/'VO2-BW'!K$62</f>
        <v>1873.4126213592231</v>
      </c>
      <c r="L124" s="107"/>
      <c r="M124" s="160"/>
      <c r="N124" s="160"/>
      <c r="O124" s="160"/>
      <c r="P124" s="160"/>
      <c r="Q124" s="160"/>
      <c r="R124" s="160"/>
      <c r="S124" s="160"/>
      <c r="T124" s="160"/>
      <c r="U124" s="232">
        <f t="shared" ref="U124" si="228">STDEV(L123:T123)/SQRT(COUNT(L123:T123))</f>
        <v>85.909713368201082</v>
      </c>
      <c r="V124" s="319"/>
      <c r="W124" s="92"/>
      <c r="X124" s="92"/>
      <c r="Y124" s="92"/>
      <c r="Z124" s="92"/>
      <c r="AA124" s="92"/>
      <c r="AB124" s="92"/>
      <c r="AC124" s="92"/>
      <c r="AD124" s="92"/>
      <c r="AE124" s="92"/>
      <c r="AF124" s="92"/>
      <c r="AG124" s="92"/>
      <c r="AH124" s="92"/>
      <c r="AI124" s="92"/>
      <c r="AJ124" s="92"/>
      <c r="AK124" s="92"/>
      <c r="AL124" s="92"/>
      <c r="AM124" s="92"/>
      <c r="AN124" s="92"/>
      <c r="AO124" s="92"/>
      <c r="AP124" s="92"/>
      <c r="AQ124" s="92"/>
      <c r="AR124" s="231"/>
    </row>
    <row r="125" spans="1:44">
      <c r="A125" s="223">
        <v>43724</v>
      </c>
      <c r="B125" s="224">
        <v>1.5711342592592601</v>
      </c>
      <c r="C125" s="304">
        <f>'VO2 Raw '!C125*'VO2-BW'!C$61/'VO2-BW'!C$62</f>
        <v>2089.5250965250966</v>
      </c>
      <c r="D125" s="305">
        <f>'VO2 Raw '!D125*'VO2-BW'!D$61/'VO2-BW'!D$62</f>
        <v>3386.2820512820513</v>
      </c>
      <c r="E125" s="305">
        <f>'VO2 Raw '!E125*'VO2-BW'!E$61/'VO2-BW'!E$62</f>
        <v>2812.677165354331</v>
      </c>
      <c r="F125" s="305">
        <f>'VO2 Raw '!F125*'VO2-BW'!F$61/'VO2-BW'!F$62</f>
        <v>3277.54356846473</v>
      </c>
      <c r="G125" s="305">
        <f>'VO2 Raw '!G125*'VO2-BW'!G$61/'VO2-BW'!G$62</f>
        <v>2569.8739130434783</v>
      </c>
      <c r="H125" s="305">
        <f>'VO2 Raw '!H125*'VO2-BW'!H$61/'VO2-BW'!H$62</f>
        <v>2352.9560975609756</v>
      </c>
      <c r="I125" s="305">
        <f>'VO2 Raw '!I125*'VO2-BW'!I$61/'VO2-BW'!I$62</f>
        <v>2411.8918918918921</v>
      </c>
      <c r="J125" s="305">
        <f>'VO2 Raw '!J125*'VO2-BW'!J$61/'VO2-BW'!J$62</f>
        <v>2399.0430622009571</v>
      </c>
      <c r="K125" s="306">
        <f>'VO2 Raw '!K125*'VO2-BW'!K$61/'VO2-BW'!K$62</f>
        <v>2237.7669902912621</v>
      </c>
      <c r="L125" s="107"/>
      <c r="M125" s="160"/>
      <c r="N125" s="160"/>
      <c r="O125" s="160"/>
      <c r="P125" s="160"/>
      <c r="Q125" s="160"/>
      <c r="R125" s="160"/>
      <c r="S125" s="160"/>
      <c r="T125" s="160"/>
      <c r="U125" s="232"/>
      <c r="V125" s="319"/>
      <c r="W125" s="92"/>
      <c r="X125" s="92"/>
      <c r="Y125" s="92"/>
      <c r="Z125" s="92"/>
      <c r="AA125" s="92"/>
      <c r="AB125" s="92"/>
      <c r="AC125" s="92"/>
      <c r="AD125" s="92"/>
      <c r="AE125" s="92"/>
      <c r="AF125" s="92"/>
      <c r="AG125" s="92"/>
      <c r="AH125" s="92"/>
      <c r="AI125" s="92"/>
      <c r="AJ125" s="92"/>
      <c r="AK125" s="92"/>
      <c r="AL125" s="92"/>
      <c r="AM125" s="92"/>
      <c r="AN125" s="92"/>
      <c r="AO125" s="92"/>
      <c r="AP125" s="92"/>
      <c r="AQ125" s="92"/>
      <c r="AR125" s="231"/>
    </row>
    <row r="126" spans="1:44">
      <c r="A126" s="223">
        <v>43724</v>
      </c>
      <c r="B126" s="224">
        <v>1.58502314814815</v>
      </c>
      <c r="C126" s="304">
        <f>'VO2 Raw '!C126*'VO2-BW'!C$61/'VO2-BW'!C$62</f>
        <v>1909.5559845559847</v>
      </c>
      <c r="D126" s="305">
        <f>'VO2 Raw '!D126*'VO2-BW'!D$61/'VO2-BW'!D$62</f>
        <v>1817.7106227106226</v>
      </c>
      <c r="E126" s="305">
        <f>'VO2 Raw '!E126*'VO2-BW'!E$61/'VO2-BW'!E$62</f>
        <v>2006.9291338582677</v>
      </c>
      <c r="F126" s="305">
        <f>'VO2 Raw '!F126*'VO2-BW'!F$61/'VO2-BW'!F$62</f>
        <v>2227.0207468879667</v>
      </c>
      <c r="G126" s="305">
        <f>'VO2 Raw '!G126*'VO2-BW'!G$61/'VO2-BW'!G$62</f>
        <v>2046.8782608695651</v>
      </c>
      <c r="H126" s="305">
        <f>'VO2 Raw '!H126*'VO2-BW'!H$61/'VO2-BW'!H$62</f>
        <v>3710.0292682926824</v>
      </c>
      <c r="I126" s="305">
        <f>'VO2 Raw '!I126*'VO2-BW'!I$61/'VO2-BW'!I$62</f>
        <v>2622.2072072072074</v>
      </c>
      <c r="J126" s="305">
        <f>'VO2 Raw '!J126*'VO2-BW'!J$61/'VO2-BW'!J$62</f>
        <v>2681.7129186602874</v>
      </c>
      <c r="K126" s="306">
        <f>'VO2 Raw '!K126*'VO2-BW'!K$61/'VO2-BW'!K$62</f>
        <v>2535.1796116504852</v>
      </c>
      <c r="L126" s="107">
        <f t="shared" ref="L126" si="229">AVERAGE(C126:C128)</f>
        <v>2355.9909909909911</v>
      </c>
      <c r="M126" s="160">
        <f t="shared" ref="M126" si="230">AVERAGE(D126:D128)</f>
        <v>1833.7240537240534</v>
      </c>
      <c r="N126" s="160">
        <f t="shared" ref="N126" si="231">AVERAGE(E126:E128)</f>
        <v>1964.7637795275593</v>
      </c>
      <c r="O126" s="160">
        <f t="shared" ref="O126" si="232">AVERAGE(F126:F128)</f>
        <v>2452.315352697095</v>
      </c>
      <c r="P126" s="160">
        <f t="shared" ref="P126" si="233">AVERAGE(G126:G128)</f>
        <v>2325.0217391304345</v>
      </c>
      <c r="Q126" s="160">
        <f t="shared" ref="Q126" si="234">AVERAGE(H126:H128)</f>
        <v>2945.196747967479</v>
      </c>
      <c r="R126" s="160">
        <f t="shared" ref="R126" si="235">AVERAGE(I126:I128)</f>
        <v>2998.2882882882882</v>
      </c>
      <c r="S126" s="160">
        <f t="shared" ref="S126" si="236">AVERAGE(J126:J128)</f>
        <v>2751.250398724083</v>
      </c>
      <c r="T126" s="160">
        <f t="shared" ref="T126" si="237">AVERAGE(K126:K128)</f>
        <v>2843.1116504854363</v>
      </c>
      <c r="U126" s="232">
        <f t="shared" ref="U126" si="238">AVERAGE(L126:T126)</f>
        <v>2496.629222392824</v>
      </c>
      <c r="V126" s="319"/>
      <c r="W126" s="92"/>
      <c r="X126" s="92"/>
      <c r="Y126" s="92"/>
      <c r="Z126" s="92"/>
      <c r="AA126" s="92"/>
      <c r="AB126" s="92"/>
      <c r="AC126" s="92"/>
      <c r="AD126" s="92"/>
      <c r="AE126" s="92"/>
      <c r="AF126" s="92"/>
      <c r="AG126" s="92"/>
      <c r="AH126" s="92"/>
      <c r="AI126" s="92"/>
      <c r="AJ126" s="92"/>
      <c r="AK126" s="92"/>
      <c r="AL126" s="92"/>
      <c r="AM126" s="92"/>
      <c r="AN126" s="92"/>
      <c r="AO126" s="92"/>
      <c r="AP126" s="92"/>
      <c r="AQ126" s="92"/>
      <c r="AR126" s="231"/>
    </row>
    <row r="127" spans="1:44">
      <c r="A127" s="223">
        <v>43724</v>
      </c>
      <c r="B127" s="224">
        <v>1.59891203703703</v>
      </c>
      <c r="C127" s="304">
        <f>'VO2 Raw '!C127*'VO2-BW'!C$61/'VO2-BW'!C$62</f>
        <v>2833.4671814671819</v>
      </c>
      <c r="D127" s="305">
        <f>'VO2 Raw '!D127*'VO2-BW'!D$61/'VO2-BW'!D$62</f>
        <v>1821.0622710622711</v>
      </c>
      <c r="E127" s="305">
        <f>'VO2 Raw '!E127*'VO2-BW'!E$61/'VO2-BW'!E$62</f>
        <v>2033.5039370078741</v>
      </c>
      <c r="F127" s="305">
        <f>'VO2 Raw '!F127*'VO2-BW'!F$61/'VO2-BW'!F$62</f>
        <v>2950.0082987551864</v>
      </c>
      <c r="G127" s="305">
        <f>'VO2 Raw '!G127*'VO2-BW'!G$61/'VO2-BW'!G$62</f>
        <v>2276.695652173913</v>
      </c>
      <c r="H127" s="305">
        <f>'VO2 Raw '!H127*'VO2-BW'!H$61/'VO2-BW'!H$62</f>
        <v>2364.439024390244</v>
      </c>
      <c r="I127" s="305">
        <f>'VO2 Raw '!I127*'VO2-BW'!I$61/'VO2-BW'!I$62</f>
        <v>4000.1351351351354</v>
      </c>
      <c r="J127" s="305">
        <f>'VO2 Raw '!J127*'VO2-BW'!J$61/'VO2-BW'!J$62</f>
        <v>2880.9377990430621</v>
      </c>
      <c r="K127" s="306">
        <f>'VO2 Raw '!K127*'VO2-BW'!K$61/'VO2-BW'!K$62</f>
        <v>3107.0533980582518</v>
      </c>
      <c r="L127" s="107"/>
      <c r="M127" s="160"/>
      <c r="N127" s="160"/>
      <c r="O127" s="160"/>
      <c r="P127" s="160"/>
      <c r="Q127" s="160"/>
      <c r="R127" s="160"/>
      <c r="S127" s="160"/>
      <c r="T127" s="160"/>
      <c r="U127" s="232">
        <f t="shared" ref="U127" si="239">STDEV(L126:T126)/SQRT(COUNT(L126:T126))</f>
        <v>140.00360765498013</v>
      </c>
      <c r="V127" s="319"/>
      <c r="W127" s="92"/>
      <c r="X127" s="92"/>
      <c r="Y127" s="92"/>
      <c r="Z127" s="92"/>
      <c r="AA127" s="92"/>
      <c r="AB127" s="92"/>
      <c r="AC127" s="92"/>
      <c r="AD127" s="92"/>
      <c r="AE127" s="92"/>
      <c r="AF127" s="92"/>
      <c r="AG127" s="92"/>
      <c r="AH127" s="92"/>
      <c r="AI127" s="92"/>
      <c r="AJ127" s="92"/>
      <c r="AK127" s="92"/>
      <c r="AL127" s="92"/>
      <c r="AM127" s="92"/>
      <c r="AN127" s="92"/>
      <c r="AO127" s="92"/>
      <c r="AP127" s="92"/>
      <c r="AQ127" s="92"/>
      <c r="AR127" s="231"/>
    </row>
    <row r="128" spans="1:44">
      <c r="A128" s="223">
        <v>43724</v>
      </c>
      <c r="B128" s="224">
        <v>1.6128009259259199</v>
      </c>
      <c r="C128" s="304">
        <f>'VO2 Raw '!C128*'VO2-BW'!C$61/'VO2-BW'!C$62</f>
        <v>2324.9498069498072</v>
      </c>
      <c r="D128" s="305">
        <f>'VO2 Raw '!D128*'VO2-BW'!D$61/'VO2-BW'!D$62</f>
        <v>1862.3992673992673</v>
      </c>
      <c r="E128" s="305">
        <f>'VO2 Raw '!E128*'VO2-BW'!E$61/'VO2-BW'!E$62</f>
        <v>1853.8582677165355</v>
      </c>
      <c r="F128" s="305">
        <f>'VO2 Raw '!F128*'VO2-BW'!F$61/'VO2-BW'!F$62</f>
        <v>2179.9170124481325</v>
      </c>
      <c r="G128" s="305">
        <f>'VO2 Raw '!G128*'VO2-BW'!G$61/'VO2-BW'!G$62</f>
        <v>2651.4913043478259</v>
      </c>
      <c r="H128" s="305">
        <f>'VO2 Raw '!H128*'VO2-BW'!H$61/'VO2-BW'!H$62</f>
        <v>2761.1219512195116</v>
      </c>
      <c r="I128" s="305">
        <f>'VO2 Raw '!I128*'VO2-BW'!I$61/'VO2-BW'!I$62</f>
        <v>2372.5225225225226</v>
      </c>
      <c r="J128" s="305">
        <f>'VO2 Raw '!J128*'VO2-BW'!J$61/'VO2-BW'!J$62</f>
        <v>2691.1004784688998</v>
      </c>
      <c r="K128" s="306">
        <f>'VO2 Raw '!K128*'VO2-BW'!K$61/'VO2-BW'!K$62</f>
        <v>2887.1019417475723</v>
      </c>
      <c r="L128" s="107"/>
      <c r="M128" s="160"/>
      <c r="N128" s="160"/>
      <c r="O128" s="160"/>
      <c r="P128" s="160"/>
      <c r="Q128" s="160"/>
      <c r="R128" s="160"/>
      <c r="S128" s="160"/>
      <c r="T128" s="160"/>
      <c r="U128" s="232"/>
      <c r="V128" s="319"/>
      <c r="W128" s="92"/>
      <c r="X128" s="92"/>
      <c r="Y128" s="92"/>
      <c r="Z128" s="92"/>
      <c r="AA128" s="92"/>
      <c r="AB128" s="92"/>
      <c r="AC128" s="92"/>
      <c r="AD128" s="92"/>
      <c r="AE128" s="92"/>
      <c r="AF128" s="92"/>
      <c r="AG128" s="92"/>
      <c r="AH128" s="92"/>
      <c r="AI128" s="92"/>
      <c r="AJ128" s="92"/>
      <c r="AK128" s="92"/>
      <c r="AL128" s="92"/>
      <c r="AM128" s="92"/>
      <c r="AN128" s="92"/>
      <c r="AO128" s="92"/>
      <c r="AP128" s="92"/>
      <c r="AQ128" s="92"/>
      <c r="AR128" s="231"/>
    </row>
    <row r="129" spans="1:44">
      <c r="A129" s="223">
        <v>43724</v>
      </c>
      <c r="B129" s="224">
        <v>1.6266898148148099</v>
      </c>
      <c r="C129" s="304">
        <f>'VO2 Raw '!C129*'VO2-BW'!C$61/'VO2-BW'!C$62</f>
        <v>2367.8494208494212</v>
      </c>
      <c r="D129" s="305">
        <f>'VO2 Raw '!D129*'VO2-BW'!D$61/'VO2-BW'!D$62</f>
        <v>2004.2857142857142</v>
      </c>
      <c r="E129" s="305">
        <f>'VO2 Raw '!E129*'VO2-BW'!E$61/'VO2-BW'!E$62</f>
        <v>2847.7559055118113</v>
      </c>
      <c r="F129" s="305">
        <f>'VO2 Raw '!F129*'VO2-BW'!F$61/'VO2-BW'!F$62</f>
        <v>2301.5103734439831</v>
      </c>
      <c r="G129" s="305">
        <f>'VO2 Raw '!G129*'VO2-BW'!G$61/'VO2-BW'!G$62</f>
        <v>2300.3217391304347</v>
      </c>
      <c r="H129" s="305">
        <f>'VO2 Raw '!H129*'VO2-BW'!H$61/'VO2-BW'!H$62</f>
        <v>2410.3707317073172</v>
      </c>
      <c r="I129" s="305">
        <f>'VO2 Raw '!I129*'VO2-BW'!I$61/'VO2-BW'!I$62</f>
        <v>2521.7117117117118</v>
      </c>
      <c r="J129" s="305">
        <f>'VO2 Raw '!J129*'VO2-BW'!J$61/'VO2-BW'!J$62</f>
        <v>2957.0813397129186</v>
      </c>
      <c r="K129" s="306">
        <f>'VO2 Raw '!K129*'VO2-BW'!K$61/'VO2-BW'!K$62</f>
        <v>2209.0776699029125</v>
      </c>
      <c r="L129" s="107">
        <f t="shared" ref="L129" si="240">AVERAGE(C129:C131)</f>
        <v>2450.5096525096528</v>
      </c>
      <c r="M129" s="160">
        <f t="shared" ref="M129" si="241">AVERAGE(D129:D131)</f>
        <v>1903.7362637362637</v>
      </c>
      <c r="N129" s="160">
        <f t="shared" ref="N129" si="242">AVERAGE(E129:E131)</f>
        <v>2352.0472440944882</v>
      </c>
      <c r="O129" s="160">
        <f t="shared" ref="O129" si="243">AVERAGE(F129:F131)</f>
        <v>2751.3692946058086</v>
      </c>
      <c r="P129" s="160">
        <f t="shared" ref="P129" si="244">AVERAGE(G129:G131)</f>
        <v>2474.2956521739129</v>
      </c>
      <c r="Q129" s="160">
        <f t="shared" ref="Q129" si="245">AVERAGE(H129:H131)</f>
        <v>2434.0325203252032</v>
      </c>
      <c r="R129" s="160">
        <f t="shared" ref="R129" si="246">AVERAGE(I129:I131)</f>
        <v>2262.0120120120118</v>
      </c>
      <c r="S129" s="160">
        <f t="shared" ref="S129" si="247">AVERAGE(J129:J131)</f>
        <v>2734.5614035087724</v>
      </c>
      <c r="T129" s="160">
        <f t="shared" ref="T129" si="248">AVERAGE(K129:K131)</f>
        <v>2232.6666666666665</v>
      </c>
      <c r="U129" s="232">
        <f t="shared" ref="U129" si="249">AVERAGE(L129:T129)</f>
        <v>2399.4700788480868</v>
      </c>
      <c r="V129" s="319"/>
      <c r="W129" s="92"/>
      <c r="X129" s="92"/>
      <c r="Y129" s="92"/>
      <c r="Z129" s="92"/>
      <c r="AA129" s="92"/>
      <c r="AB129" s="92"/>
      <c r="AC129" s="92"/>
      <c r="AD129" s="92"/>
      <c r="AE129" s="92"/>
      <c r="AF129" s="92"/>
      <c r="AG129" s="92"/>
      <c r="AH129" s="92"/>
      <c r="AI129" s="92"/>
      <c r="AJ129" s="92"/>
      <c r="AK129" s="92"/>
      <c r="AL129" s="92"/>
      <c r="AM129" s="92"/>
      <c r="AN129" s="92"/>
      <c r="AO129" s="92"/>
      <c r="AP129" s="92"/>
      <c r="AQ129" s="92"/>
      <c r="AR129" s="231"/>
    </row>
    <row r="130" spans="1:44">
      <c r="A130" s="223">
        <v>43724</v>
      </c>
      <c r="B130" s="224">
        <v>1.6405787037037001</v>
      </c>
      <c r="C130" s="304">
        <f>'VO2 Raw '!C130*'VO2-BW'!C$61/'VO2-BW'!C$62</f>
        <v>2201.4826254826257</v>
      </c>
      <c r="D130" s="305">
        <f>'VO2 Raw '!D130*'VO2-BW'!D$61/'VO2-BW'!D$62</f>
        <v>1976.3553113553114</v>
      </c>
      <c r="E130" s="305">
        <f>'VO2 Raw '!E130*'VO2-BW'!E$61/'VO2-BW'!E$62</f>
        <v>2291.8110236220473</v>
      </c>
      <c r="F130" s="305">
        <f>'VO2 Raw '!F130*'VO2-BW'!F$61/'VO2-BW'!F$62</f>
        <v>3265.4937759336094</v>
      </c>
      <c r="G130" s="305">
        <f>'VO2 Raw '!G130*'VO2-BW'!G$61/'VO2-BW'!G$62</f>
        <v>2769.6217391304344</v>
      </c>
      <c r="H130" s="305">
        <f>'VO2 Raw '!H130*'VO2-BW'!H$61/'VO2-BW'!H$62</f>
        <v>2346.6926829268291</v>
      </c>
      <c r="I130" s="305">
        <f>'VO2 Raw '!I130*'VO2-BW'!I$61/'VO2-BW'!I$62</f>
        <v>2004.7297297297298</v>
      </c>
      <c r="J130" s="305">
        <f>'VO2 Raw '!J130*'VO2-BW'!J$61/'VO2-BW'!J$62</f>
        <v>2309.3397129186606</v>
      </c>
      <c r="K130" s="306">
        <f>'VO2 Raw '!K130*'VO2-BW'!K$61/'VO2-BW'!K$62</f>
        <v>2117.2718446601939</v>
      </c>
      <c r="L130" s="107"/>
      <c r="M130" s="160"/>
      <c r="N130" s="160"/>
      <c r="O130" s="160"/>
      <c r="P130" s="160"/>
      <c r="Q130" s="160"/>
      <c r="R130" s="160"/>
      <c r="S130" s="160"/>
      <c r="T130" s="160"/>
      <c r="U130" s="232">
        <f t="shared" ref="U130" si="250">STDEV(L129:T129)/SQRT(COUNT(L129:T129))</f>
        <v>86.621523493871862</v>
      </c>
      <c r="V130" s="319"/>
      <c r="W130" s="92"/>
      <c r="X130" s="92"/>
      <c r="Y130" s="92"/>
      <c r="Z130" s="92"/>
      <c r="AA130" s="92"/>
      <c r="AB130" s="92"/>
      <c r="AC130" s="92"/>
      <c r="AD130" s="92"/>
      <c r="AE130" s="92"/>
      <c r="AF130" s="92"/>
      <c r="AG130" s="92"/>
      <c r="AH130" s="92"/>
      <c r="AI130" s="92"/>
      <c r="AJ130" s="92"/>
      <c r="AK130" s="92"/>
      <c r="AL130" s="92"/>
      <c r="AM130" s="92"/>
      <c r="AN130" s="92"/>
      <c r="AO130" s="92"/>
      <c r="AP130" s="92"/>
      <c r="AQ130" s="92"/>
      <c r="AR130" s="231"/>
    </row>
    <row r="131" spans="1:44">
      <c r="A131" s="223">
        <v>43724</v>
      </c>
      <c r="B131" s="224">
        <v>1.65446759259259</v>
      </c>
      <c r="C131" s="304">
        <f>'VO2 Raw '!C131*'VO2-BW'!C$61/'VO2-BW'!C$62</f>
        <v>2782.1969111969115</v>
      </c>
      <c r="D131" s="305">
        <f>'VO2 Raw '!D131*'VO2-BW'!D$61/'VO2-BW'!D$62</f>
        <v>1730.5677655677655</v>
      </c>
      <c r="E131" s="305">
        <f>'VO2 Raw '!E131*'VO2-BW'!E$61/'VO2-BW'!E$62</f>
        <v>1916.5748031496064</v>
      </c>
      <c r="F131" s="305">
        <f>'VO2 Raw '!F131*'VO2-BW'!F$61/'VO2-BW'!F$62</f>
        <v>2687.1037344398337</v>
      </c>
      <c r="G131" s="305">
        <f>'VO2 Raw '!G131*'VO2-BW'!G$61/'VO2-BW'!G$62</f>
        <v>2352.9434782608696</v>
      </c>
      <c r="H131" s="305">
        <f>'VO2 Raw '!H131*'VO2-BW'!H$61/'VO2-BW'!H$62</f>
        <v>2545.0341463414634</v>
      </c>
      <c r="I131" s="305">
        <f>'VO2 Raw '!I131*'VO2-BW'!I$61/'VO2-BW'!I$62</f>
        <v>2259.5945945945946</v>
      </c>
      <c r="J131" s="305">
        <f>'VO2 Raw '!J131*'VO2-BW'!J$61/'VO2-BW'!J$62</f>
        <v>2937.2631578947371</v>
      </c>
      <c r="K131" s="306">
        <f>'VO2 Raw '!K131*'VO2-BW'!K$61/'VO2-BW'!K$62</f>
        <v>2371.6504854368932</v>
      </c>
      <c r="L131" s="107"/>
      <c r="M131" s="160"/>
      <c r="N131" s="160"/>
      <c r="O131" s="160"/>
      <c r="P131" s="160"/>
      <c r="Q131" s="160"/>
      <c r="R131" s="160"/>
      <c r="S131" s="160"/>
      <c r="T131" s="160"/>
      <c r="U131" s="232"/>
      <c r="V131" s="319"/>
      <c r="W131" s="92"/>
      <c r="X131" s="92"/>
      <c r="Y131" s="92"/>
      <c r="Z131" s="92"/>
      <c r="AA131" s="92"/>
      <c r="AB131" s="92"/>
      <c r="AC131" s="92"/>
      <c r="AD131" s="92"/>
      <c r="AE131" s="92"/>
      <c r="AF131" s="92"/>
      <c r="AG131" s="92"/>
      <c r="AH131" s="92"/>
      <c r="AI131" s="92"/>
      <c r="AJ131" s="92"/>
      <c r="AK131" s="92"/>
      <c r="AL131" s="92"/>
      <c r="AM131" s="92"/>
      <c r="AN131" s="92"/>
      <c r="AO131" s="92"/>
      <c r="AP131" s="92"/>
      <c r="AQ131" s="92"/>
      <c r="AR131" s="231"/>
    </row>
    <row r="132" spans="1:44">
      <c r="A132" s="223">
        <v>43724</v>
      </c>
      <c r="B132" s="224">
        <v>1.66835648148148</v>
      </c>
      <c r="C132" s="304">
        <f>'VO2 Raw '!C132*'VO2-BW'!C$61/'VO2-BW'!C$62</f>
        <v>2204.6216216216221</v>
      </c>
      <c r="D132" s="305">
        <f>'VO2 Raw '!D132*'VO2-BW'!D$61/'VO2-BW'!D$62</f>
        <v>2187.5091575091574</v>
      </c>
      <c r="E132" s="305">
        <f>'VO2 Raw '!E132*'VO2-BW'!E$61/'VO2-BW'!E$62</f>
        <v>1961.2204724409451</v>
      </c>
      <c r="F132" s="305">
        <f>'VO2 Raw '!F132*'VO2-BW'!F$61/'VO2-BW'!F$62</f>
        <v>2264.2655601659749</v>
      </c>
      <c r="G132" s="305">
        <f>'VO2 Raw '!G132*'VO2-BW'!G$61/'VO2-BW'!G$62</f>
        <v>2597.7956521739129</v>
      </c>
      <c r="H132" s="305">
        <f>'VO2 Raw '!H132*'VO2-BW'!H$61/'VO2-BW'!H$62</f>
        <v>3712.1170731707316</v>
      </c>
      <c r="I132" s="305">
        <f>'VO2 Raw '!I132*'VO2-BW'!I$61/'VO2-BW'!I$62</f>
        <v>2985.8558558558561</v>
      </c>
      <c r="J132" s="305">
        <f>'VO2 Raw '!J132*'VO2-BW'!J$61/'VO2-BW'!J$62</f>
        <v>2403.2153110047852</v>
      </c>
      <c r="K132" s="306">
        <f>'VO2 Raw '!K132*'VO2-BW'!K$61/'VO2-BW'!K$62</f>
        <v>3807.0728155339802</v>
      </c>
      <c r="L132" s="107">
        <f t="shared" ref="L132" si="251">AVERAGE(C132:C134)</f>
        <v>2429.5830115830117</v>
      </c>
      <c r="M132" s="160">
        <f t="shared" ref="M132" si="252">AVERAGE(D132:D134)</f>
        <v>2790.8058608058604</v>
      </c>
      <c r="N132" s="160">
        <f t="shared" ref="N132" si="253">AVERAGE(E132:E134)</f>
        <v>2506.5354330708665</v>
      </c>
      <c r="O132" s="160">
        <f t="shared" ref="O132" si="254">AVERAGE(F132:F134)</f>
        <v>3209.6265560165971</v>
      </c>
      <c r="P132" s="160">
        <f t="shared" ref="P132" si="255">AVERAGE(G132:G134)</f>
        <v>3197.3971014492749</v>
      </c>
      <c r="Q132" s="160">
        <f t="shared" ref="Q132" si="256">AVERAGE(H132:H134)</f>
        <v>3241.6650406504064</v>
      </c>
      <c r="R132" s="160">
        <f t="shared" ref="R132" si="257">AVERAGE(I132:I134)</f>
        <v>3074.2642642642641</v>
      </c>
      <c r="S132" s="160">
        <f t="shared" ref="S132" si="258">AVERAGE(J132:J134)</f>
        <v>2894.8452950558217</v>
      </c>
      <c r="T132" s="160">
        <f t="shared" ref="T132" si="259">AVERAGE(K132:K134)</f>
        <v>3290.9838187702262</v>
      </c>
      <c r="U132" s="232">
        <f t="shared" ref="U132" si="260">AVERAGE(L132:T132)</f>
        <v>2959.5229312962588</v>
      </c>
      <c r="V132" s="319"/>
      <c r="W132" s="92"/>
      <c r="X132" s="92"/>
      <c r="Y132" s="92"/>
      <c r="Z132" s="92"/>
      <c r="AA132" s="92"/>
      <c r="AB132" s="92"/>
      <c r="AC132" s="92"/>
      <c r="AD132" s="92"/>
      <c r="AE132" s="92"/>
      <c r="AF132" s="92"/>
      <c r="AG132" s="92"/>
      <c r="AH132" s="92"/>
      <c r="AI132" s="92"/>
      <c r="AJ132" s="92"/>
      <c r="AK132" s="92"/>
      <c r="AL132" s="92"/>
      <c r="AM132" s="92"/>
      <c r="AN132" s="92"/>
      <c r="AO132" s="92"/>
      <c r="AP132" s="92"/>
      <c r="AQ132" s="92"/>
      <c r="AR132" s="231"/>
    </row>
    <row r="133" spans="1:44">
      <c r="A133" s="223">
        <v>43724</v>
      </c>
      <c r="B133" s="224">
        <v>1.6822453703703699</v>
      </c>
      <c r="C133" s="304">
        <f>'VO2 Raw '!C133*'VO2-BW'!C$61/'VO2-BW'!C$62</f>
        <v>2243.3359073359075</v>
      </c>
      <c r="D133" s="305">
        <f>'VO2 Raw '!D133*'VO2-BW'!D$61/'VO2-BW'!D$62</f>
        <v>3711.3919413919411</v>
      </c>
      <c r="E133" s="305">
        <f>'VO2 Raw '!E133*'VO2-BW'!E$61/'VO2-BW'!E$62</f>
        <v>2141.929133858268</v>
      </c>
      <c r="F133" s="305">
        <f>'VO2 Raw '!F133*'VO2-BW'!F$61/'VO2-BW'!F$62</f>
        <v>2960.9626556016597</v>
      </c>
      <c r="G133" s="305">
        <f>'VO2 Raw '!G133*'VO2-BW'!G$61/'VO2-BW'!G$62</f>
        <v>2628.9391304347823</v>
      </c>
      <c r="H133" s="305">
        <f>'VO2 Raw '!H133*'VO2-BW'!H$61/'VO2-BW'!H$62</f>
        <v>2654.6439024390243</v>
      </c>
      <c r="I133" s="305">
        <f>'VO2 Raw '!I133*'VO2-BW'!I$61/'VO2-BW'!I$62</f>
        <v>3055.2702702702704</v>
      </c>
      <c r="J133" s="305">
        <f>'VO2 Raw '!J133*'VO2-BW'!J$61/'VO2-BW'!J$62</f>
        <v>2499.1770334928233</v>
      </c>
      <c r="K133" s="306">
        <f>'VO2 Raw '!K133*'VO2-BW'!K$61/'VO2-BW'!K$62</f>
        <v>2323.8349514563106</v>
      </c>
      <c r="L133" s="107"/>
      <c r="M133" s="160"/>
      <c r="N133" s="160"/>
      <c r="O133" s="160"/>
      <c r="P133" s="160"/>
      <c r="Q133" s="160"/>
      <c r="R133" s="160"/>
      <c r="S133" s="160"/>
      <c r="T133" s="160"/>
      <c r="U133" s="232">
        <f t="shared" ref="U133" si="261">STDEV(L132:T132)/SQRT(COUNT(L132:T132))</f>
        <v>108.04157158821232</v>
      </c>
      <c r="V133" s="319"/>
      <c r="W133" s="92"/>
      <c r="X133" s="92"/>
      <c r="Y133" s="92"/>
      <c r="Z133" s="92"/>
      <c r="AA133" s="92"/>
      <c r="AB133" s="92"/>
      <c r="AC133" s="92"/>
      <c r="AD133" s="92"/>
      <c r="AE133" s="92"/>
      <c r="AF133" s="92"/>
      <c r="AG133" s="92"/>
      <c r="AH133" s="92"/>
      <c r="AI133" s="92"/>
      <c r="AJ133" s="92"/>
      <c r="AK133" s="92"/>
      <c r="AL133" s="92"/>
      <c r="AM133" s="92"/>
      <c r="AN133" s="92"/>
      <c r="AO133" s="92"/>
      <c r="AP133" s="92"/>
      <c r="AQ133" s="92"/>
      <c r="AR133" s="231"/>
    </row>
    <row r="134" spans="1:44">
      <c r="A134" s="223">
        <v>43724</v>
      </c>
      <c r="B134" s="224">
        <v>1.6961342592592601</v>
      </c>
      <c r="C134" s="304">
        <f>'VO2 Raw '!C134*'VO2-BW'!C$61/'VO2-BW'!C$62</f>
        <v>2840.7915057915061</v>
      </c>
      <c r="D134" s="305">
        <f>'VO2 Raw '!D134*'VO2-BW'!D$61/'VO2-BW'!D$62</f>
        <v>2473.5164835164833</v>
      </c>
      <c r="E134" s="305">
        <f>'VO2 Raw '!E134*'VO2-BW'!E$61/'VO2-BW'!E$62</f>
        <v>3416.4566929133862</v>
      </c>
      <c r="F134" s="305">
        <f>'VO2 Raw '!F134*'VO2-BW'!F$61/'VO2-BW'!F$62</f>
        <v>4403.6514522821572</v>
      </c>
      <c r="G134" s="305">
        <f>'VO2 Raw '!G134*'VO2-BW'!G$61/'VO2-BW'!G$62</f>
        <v>4365.45652173913</v>
      </c>
      <c r="H134" s="305">
        <f>'VO2 Raw '!H134*'VO2-BW'!H$61/'VO2-BW'!H$62</f>
        <v>3358.2341463414627</v>
      </c>
      <c r="I134" s="305">
        <f>'VO2 Raw '!I134*'VO2-BW'!I$61/'VO2-BW'!I$62</f>
        <v>3181.666666666667</v>
      </c>
      <c r="J134" s="305">
        <f>'VO2 Raw '!J134*'VO2-BW'!J$61/'VO2-BW'!J$62</f>
        <v>3782.143540669857</v>
      </c>
      <c r="K134" s="306">
        <f>'VO2 Raw '!K134*'VO2-BW'!K$61/'VO2-BW'!K$62</f>
        <v>3742.0436893203878</v>
      </c>
      <c r="L134" s="107"/>
      <c r="M134" s="160"/>
      <c r="N134" s="160"/>
      <c r="O134" s="160"/>
      <c r="P134" s="160"/>
      <c r="Q134" s="160"/>
      <c r="R134" s="160"/>
      <c r="S134" s="160"/>
      <c r="T134" s="160"/>
      <c r="U134" s="232"/>
      <c r="V134" s="319"/>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231"/>
    </row>
    <row r="135" spans="1:44">
      <c r="A135" s="223">
        <v>43724</v>
      </c>
      <c r="B135" s="224">
        <v>1.71002314814814</v>
      </c>
      <c r="C135" s="304">
        <f>'VO2 Raw '!C135*'VO2-BW'!C$61/'VO2-BW'!C$62</f>
        <v>2916.1274131274131</v>
      </c>
      <c r="D135" s="305">
        <f>'VO2 Raw '!D135*'VO2-BW'!D$61/'VO2-BW'!D$62</f>
        <v>2704.7802197802198</v>
      </c>
      <c r="E135" s="305">
        <f>'VO2 Raw '!E135*'VO2-BW'!E$61/'VO2-BW'!E$62</f>
        <v>2208.8976377952758</v>
      </c>
      <c r="F135" s="305">
        <f>'VO2 Raw '!F135*'VO2-BW'!F$61/'VO2-BW'!F$62</f>
        <v>2235.7842323651448</v>
      </c>
      <c r="G135" s="305">
        <f>'VO2 Raw '!G135*'VO2-BW'!G$61/'VO2-BW'!G$62</f>
        <v>2800.7652173913043</v>
      </c>
      <c r="H135" s="305">
        <f>'VO2 Raw '!H135*'VO2-BW'!H$61/'VO2-BW'!H$62</f>
        <v>2528.3317073170729</v>
      </c>
      <c r="I135" s="305">
        <f>'VO2 Raw '!I135*'VO2-BW'!I$61/'VO2-BW'!I$62</f>
        <v>2277.2072072072074</v>
      </c>
      <c r="J135" s="305">
        <f>'VO2 Raw '!J135*'VO2-BW'!J$61/'VO2-BW'!J$62</f>
        <v>2359.4066985645932</v>
      </c>
      <c r="K135" s="306">
        <f>'VO2 Raw '!K135*'VO2-BW'!K$61/'VO2-BW'!K$62</f>
        <v>3693.2718446601934</v>
      </c>
      <c r="L135" s="107">
        <f t="shared" ref="L135" si="262">AVERAGE(C135:C137)</f>
        <v>2947.866151866152</v>
      </c>
      <c r="M135" s="160">
        <f t="shared" ref="M135" si="263">AVERAGE(D135:D137)</f>
        <v>2623.5958485958486</v>
      </c>
      <c r="N135" s="160">
        <f t="shared" ref="N135" si="264">AVERAGE(E135:E137)</f>
        <v>2505.8267716535433</v>
      </c>
      <c r="O135" s="160">
        <f t="shared" ref="O135" si="265">AVERAGE(F135:F137)</f>
        <v>2400.829875518672</v>
      </c>
      <c r="P135" s="160">
        <f t="shared" ref="P135" si="266">AVERAGE(G135:G137)</f>
        <v>3036.3101449275359</v>
      </c>
      <c r="Q135" s="160">
        <f t="shared" ref="Q135" si="267">AVERAGE(H135:H137)</f>
        <v>3017.9219512195123</v>
      </c>
      <c r="R135" s="160">
        <f t="shared" ref="R135" si="268">AVERAGE(I135:I137)</f>
        <v>2342.1321321321325</v>
      </c>
      <c r="S135" s="160">
        <f t="shared" ref="S135" si="269">AVERAGE(J135:J137)</f>
        <v>3198.7240829346097</v>
      </c>
      <c r="T135" s="160">
        <f t="shared" ref="T135" si="270">AVERAGE(K135:K137)</f>
        <v>2784.4579288025889</v>
      </c>
      <c r="U135" s="232">
        <f t="shared" ref="U135" si="271">AVERAGE(L135:T135)</f>
        <v>2761.962765294511</v>
      </c>
      <c r="V135" s="319"/>
      <c r="W135" s="92"/>
      <c r="X135" s="92"/>
      <c r="Y135" s="92"/>
      <c r="Z135" s="92"/>
      <c r="AA135" s="92"/>
      <c r="AB135" s="92"/>
      <c r="AC135" s="92"/>
      <c r="AD135" s="92"/>
      <c r="AE135" s="92"/>
      <c r="AF135" s="92"/>
      <c r="AG135" s="92"/>
      <c r="AH135" s="92"/>
      <c r="AI135" s="92"/>
      <c r="AJ135" s="92"/>
      <c r="AK135" s="92"/>
      <c r="AL135" s="92"/>
      <c r="AM135" s="92"/>
      <c r="AN135" s="92"/>
      <c r="AO135" s="92"/>
      <c r="AP135" s="92"/>
      <c r="AQ135" s="92"/>
      <c r="AR135" s="231"/>
    </row>
    <row r="136" spans="1:44">
      <c r="A136" s="223">
        <v>43724</v>
      </c>
      <c r="B136" s="224">
        <v>1.72391203703704</v>
      </c>
      <c r="C136" s="304">
        <f>'VO2 Raw '!C136*'VO2-BW'!C$61/'VO2-BW'!C$62</f>
        <v>3624.494208494209</v>
      </c>
      <c r="D136" s="305">
        <f>'VO2 Raw '!D136*'VO2-BW'!D$61/'VO2-BW'!D$62</f>
        <v>1754.0293040293041</v>
      </c>
      <c r="E136" s="305">
        <f>'VO2 Raw '!E136*'VO2-BW'!E$61/'VO2-BW'!E$62</f>
        <v>3201.732283464567</v>
      </c>
      <c r="F136" s="305">
        <f>'VO2 Raw '!F136*'VO2-BW'!F$61/'VO2-BW'!F$62</f>
        <v>2148.1493775933604</v>
      </c>
      <c r="G136" s="305">
        <f>'VO2 Raw '!G136*'VO2-BW'!G$61/'VO2-BW'!G$62</f>
        <v>3794.1347826086953</v>
      </c>
      <c r="H136" s="305">
        <f>'VO2 Raw '!H136*'VO2-BW'!H$61/'VO2-BW'!H$62</f>
        <v>3836.3414634146343</v>
      </c>
      <c r="I136" s="305">
        <f>'VO2 Raw '!I136*'VO2-BW'!I$61/'VO2-BW'!I$62</f>
        <v>2338.3333333333335</v>
      </c>
      <c r="J136" s="305">
        <f>'VO2 Raw '!J136*'VO2-BW'!J$61/'VO2-BW'!J$62</f>
        <v>2920.5741626794261</v>
      </c>
      <c r="K136" s="306">
        <f>'VO2 Raw '!K136*'VO2-BW'!K$61/'VO2-BW'!K$62</f>
        <v>2261.6747572815534</v>
      </c>
      <c r="L136" s="107"/>
      <c r="M136" s="160"/>
      <c r="N136" s="160"/>
      <c r="O136" s="160"/>
      <c r="P136" s="160"/>
      <c r="Q136" s="160"/>
      <c r="R136" s="160"/>
      <c r="S136" s="160"/>
      <c r="T136" s="160"/>
      <c r="U136" s="232">
        <f t="shared" ref="U136" si="272">STDEV(L135:T135)/SQRT(COUNT(L135:T135))</f>
        <v>102.60725521051602</v>
      </c>
      <c r="V136" s="319"/>
      <c r="W136" s="92"/>
      <c r="X136" s="92"/>
      <c r="Y136" s="92"/>
      <c r="Z136" s="92"/>
      <c r="AA136" s="92"/>
      <c r="AB136" s="92"/>
      <c r="AC136" s="92"/>
      <c r="AD136" s="92"/>
      <c r="AE136" s="92"/>
      <c r="AF136" s="92"/>
      <c r="AG136" s="92"/>
      <c r="AH136" s="92"/>
      <c r="AI136" s="92"/>
      <c r="AJ136" s="92"/>
      <c r="AK136" s="92"/>
      <c r="AL136" s="92"/>
      <c r="AM136" s="92"/>
      <c r="AN136" s="92"/>
      <c r="AO136" s="92"/>
      <c r="AP136" s="92"/>
      <c r="AQ136" s="92"/>
      <c r="AR136" s="231"/>
    </row>
    <row r="137" spans="1:44">
      <c r="A137" s="223">
        <v>43724</v>
      </c>
      <c r="B137" s="224">
        <v>1.7378009259259199</v>
      </c>
      <c r="C137" s="304">
        <f>'VO2 Raw '!C137*'VO2-BW'!C$61/'VO2-BW'!C$62</f>
        <v>2302.9768339768343</v>
      </c>
      <c r="D137" s="305">
        <f>'VO2 Raw '!D137*'VO2-BW'!D$61/'VO2-BW'!D$62</f>
        <v>3411.9780219780218</v>
      </c>
      <c r="E137" s="305">
        <f>'VO2 Raw '!E137*'VO2-BW'!E$61/'VO2-BW'!E$62</f>
        <v>2106.8503937007877</v>
      </c>
      <c r="F137" s="305">
        <f>'VO2 Raw '!F137*'VO2-BW'!F$61/'VO2-BW'!F$62</f>
        <v>2818.5560165975103</v>
      </c>
      <c r="G137" s="305">
        <f>'VO2 Raw '!G137*'VO2-BW'!G$61/'VO2-BW'!G$62</f>
        <v>2514.0304347826086</v>
      </c>
      <c r="H137" s="305">
        <f>'VO2 Raw '!H137*'VO2-BW'!H$61/'VO2-BW'!H$62</f>
        <v>2689.0926829268292</v>
      </c>
      <c r="I137" s="305">
        <f>'VO2 Raw '!I137*'VO2-BW'!I$61/'VO2-BW'!I$62</f>
        <v>2410.8558558558561</v>
      </c>
      <c r="J137" s="305">
        <f>'VO2 Raw '!J137*'VO2-BW'!J$61/'VO2-BW'!J$62</f>
        <v>4316.1913875598093</v>
      </c>
      <c r="K137" s="306">
        <f>'VO2 Raw '!K137*'VO2-BW'!K$61/'VO2-BW'!K$62</f>
        <v>2398.4271844660193</v>
      </c>
      <c r="L137" s="107"/>
      <c r="M137" s="160"/>
      <c r="N137" s="160"/>
      <c r="O137" s="160"/>
      <c r="P137" s="160"/>
      <c r="Q137" s="160"/>
      <c r="R137" s="160"/>
      <c r="S137" s="160"/>
      <c r="T137" s="160"/>
      <c r="U137" s="232"/>
      <c r="V137" s="319"/>
      <c r="W137" s="92"/>
      <c r="X137" s="92"/>
      <c r="Y137" s="92"/>
      <c r="Z137" s="92"/>
      <c r="AA137" s="92"/>
      <c r="AB137" s="92"/>
      <c r="AC137" s="92"/>
      <c r="AD137" s="92"/>
      <c r="AE137" s="92"/>
      <c r="AF137" s="92"/>
      <c r="AG137" s="92"/>
      <c r="AH137" s="92"/>
      <c r="AI137" s="92"/>
      <c r="AJ137" s="92"/>
      <c r="AK137" s="92"/>
      <c r="AL137" s="92"/>
      <c r="AM137" s="92"/>
      <c r="AN137" s="92"/>
      <c r="AO137" s="92"/>
      <c r="AP137" s="92"/>
      <c r="AQ137" s="92"/>
      <c r="AR137" s="231"/>
    </row>
    <row r="138" spans="1:44">
      <c r="A138" s="233">
        <v>43724</v>
      </c>
      <c r="B138" s="234">
        <v>1.7516898148148099</v>
      </c>
      <c r="C138" s="304">
        <f>'VO2 Raw '!C138*'VO2-BW'!C$61/'VO2-BW'!C$62</f>
        <v>2465.1583011583016</v>
      </c>
      <c r="D138" s="305">
        <f>'VO2 Raw '!D138*'VO2-BW'!D$61/'VO2-BW'!D$62</f>
        <v>1865.7509157509157</v>
      </c>
      <c r="E138" s="305">
        <f>'VO2 Raw '!E138*'VO2-BW'!E$61/'VO2-BW'!E$62</f>
        <v>2077.0866141732286</v>
      </c>
      <c r="F138" s="305">
        <f>'VO2 Raw '!F138*'VO2-BW'!F$61/'VO2-BW'!F$62</f>
        <v>2710.1078838174271</v>
      </c>
      <c r="G138" s="305">
        <f>'VO2 Raw '!G138*'VO2-BW'!G$61/'VO2-BW'!G$62</f>
        <v>4012.1391304347826</v>
      </c>
      <c r="H138" s="305">
        <f>'VO2 Raw '!H138*'VO2-BW'!H$61/'VO2-BW'!H$62</f>
        <v>3833.2097560975603</v>
      </c>
      <c r="I138" s="305">
        <f>'VO2 Raw '!I138*'VO2-BW'!I$61/'VO2-BW'!I$62</f>
        <v>2479.2342342342345</v>
      </c>
      <c r="J138" s="305">
        <f>'VO2 Raw '!J138*'VO2-BW'!J$61/'VO2-BW'!J$62</f>
        <v>3855.1578947368425</v>
      </c>
      <c r="K138" s="306">
        <f>'VO2 Raw '!K138*'VO2-BW'!K$61/'VO2-BW'!K$62</f>
        <v>3526.8737864077661</v>
      </c>
      <c r="L138" s="107">
        <f t="shared" ref="L138" si="273">AVERAGE(C138:C140)</f>
        <v>3332.2187902187907</v>
      </c>
      <c r="M138" s="160">
        <f t="shared" ref="M138" si="274">AVERAGE(D138:D140)</f>
        <v>2477.6129426129423</v>
      </c>
      <c r="N138" s="160">
        <f t="shared" ref="N138" si="275">AVERAGE(E138:E140)</f>
        <v>2517.1653543307089</v>
      </c>
      <c r="O138" s="160">
        <f t="shared" ref="O138" si="276">AVERAGE(F138:F140)</f>
        <v>3031.800829875518</v>
      </c>
      <c r="P138" s="160">
        <f t="shared" ref="P138" si="277">AVERAGE(G138:G140)</f>
        <v>3616.5811594202896</v>
      </c>
      <c r="Q138" s="160">
        <f t="shared" ref="Q138" si="278">AVERAGE(H138:H140)</f>
        <v>3613.6422764227632</v>
      </c>
      <c r="R138" s="160">
        <f t="shared" ref="R138" si="279">AVERAGE(I138:I140)</f>
        <v>2975.8408408408409</v>
      </c>
      <c r="S138" s="160">
        <f t="shared" ref="S138" si="280">AVERAGE(J138:J140)</f>
        <v>3312.4178628389159</v>
      </c>
      <c r="T138" s="160">
        <f t="shared" ref="T138" si="281">AVERAGE(K138:K140)</f>
        <v>2730.5857605177989</v>
      </c>
      <c r="U138" s="232">
        <f t="shared" ref="U138" si="282">AVERAGE(L138:T138)</f>
        <v>3067.5406463420632</v>
      </c>
      <c r="V138" s="319"/>
      <c r="W138" s="92"/>
      <c r="X138" s="92"/>
      <c r="Y138" s="92"/>
      <c r="Z138" s="92"/>
      <c r="AA138" s="92"/>
      <c r="AB138" s="92"/>
      <c r="AC138" s="92"/>
      <c r="AD138" s="92"/>
      <c r="AE138" s="92"/>
      <c r="AF138" s="92"/>
      <c r="AG138" s="92"/>
      <c r="AH138" s="92"/>
      <c r="AI138" s="92"/>
      <c r="AJ138" s="92"/>
      <c r="AK138" s="92"/>
      <c r="AL138" s="92"/>
      <c r="AM138" s="92"/>
      <c r="AN138" s="92"/>
      <c r="AO138" s="92"/>
      <c r="AP138" s="92"/>
      <c r="AQ138" s="92"/>
      <c r="AR138" s="231"/>
    </row>
    <row r="139" spans="1:44">
      <c r="A139" s="233">
        <v>43724</v>
      </c>
      <c r="B139" s="234">
        <v>1.7655787037037001</v>
      </c>
      <c r="C139" s="304">
        <f>'VO2 Raw '!C139*'VO2-BW'!C$61/'VO2-BW'!C$62</f>
        <v>3695.6447876447883</v>
      </c>
      <c r="D139" s="305">
        <f>'VO2 Raw '!D139*'VO2-BW'!D$61/'VO2-BW'!D$62</f>
        <v>3369.5238095238096</v>
      </c>
      <c r="E139" s="305">
        <f>'VO2 Raw '!E139*'VO2-BW'!E$61/'VO2-BW'!E$62</f>
        <v>2957.2440944881891</v>
      </c>
      <c r="F139" s="305">
        <f>'VO2 Raw '!F139*'VO2-BW'!F$61/'VO2-BW'!F$62</f>
        <v>3165.8091286307053</v>
      </c>
      <c r="G139" s="305">
        <f>'VO2 Raw '!G139*'VO2-BW'!G$61/'VO2-BW'!G$62</f>
        <v>4047.5782608695654</v>
      </c>
      <c r="H139" s="305">
        <f>'VO2 Raw '!H139*'VO2-BW'!H$61/'VO2-BW'!H$62</f>
        <v>3425.0439024390239</v>
      </c>
      <c r="I139" s="305">
        <f>'VO2 Raw '!I139*'VO2-BW'!I$61/'VO2-BW'!I$62</f>
        <v>3663.4234234234236</v>
      </c>
      <c r="J139" s="305">
        <f>'VO2 Raw '!J139*'VO2-BW'!J$61/'VO2-BW'!J$62</f>
        <v>3292.9473684210529</v>
      </c>
      <c r="K139" s="306">
        <f>'VO2 Raw '!K139*'VO2-BW'!K$61/'VO2-BW'!K$62</f>
        <v>2239.6796116504852</v>
      </c>
      <c r="L139" s="107"/>
      <c r="M139" s="160"/>
      <c r="N139" s="160"/>
      <c r="O139" s="160"/>
      <c r="P139" s="160"/>
      <c r="Q139" s="160"/>
      <c r="R139" s="160"/>
      <c r="S139" s="160"/>
      <c r="T139" s="160"/>
      <c r="U139" s="232">
        <f t="shared" ref="U139" si="283">STDEV(L138:T138)/SQRT(COUNT(L138:T138))</f>
        <v>144.52240733407663</v>
      </c>
      <c r="V139" s="319"/>
      <c r="W139" s="92"/>
      <c r="X139" s="92"/>
      <c r="Y139" s="92"/>
      <c r="Z139" s="92"/>
      <c r="AA139" s="92"/>
      <c r="AB139" s="92"/>
      <c r="AC139" s="92"/>
      <c r="AD139" s="92"/>
      <c r="AE139" s="92"/>
      <c r="AF139" s="92"/>
      <c r="AG139" s="92"/>
      <c r="AH139" s="92"/>
      <c r="AI139" s="92"/>
      <c r="AJ139" s="92"/>
      <c r="AK139" s="92"/>
      <c r="AL139" s="92"/>
      <c r="AM139" s="92"/>
      <c r="AN139" s="92"/>
      <c r="AO139" s="92"/>
      <c r="AP139" s="92"/>
      <c r="AQ139" s="92"/>
      <c r="AR139" s="231"/>
    </row>
    <row r="140" spans="1:44">
      <c r="A140" s="233">
        <v>43724</v>
      </c>
      <c r="B140" s="234">
        <v>1.77946759259259</v>
      </c>
      <c r="C140" s="304">
        <f>'VO2 Raw '!C140*'VO2-BW'!C$61/'VO2-BW'!C$62</f>
        <v>3835.8532818532822</v>
      </c>
      <c r="D140" s="305">
        <f>'VO2 Raw '!D140*'VO2-BW'!D$61/'VO2-BW'!D$62</f>
        <v>2197.5641025641025</v>
      </c>
      <c r="E140" s="305">
        <f>'VO2 Raw '!E140*'VO2-BW'!E$61/'VO2-BW'!E$62</f>
        <v>2517.1653543307089</v>
      </c>
      <c r="F140" s="305">
        <f>'VO2 Raw '!F140*'VO2-BW'!F$61/'VO2-BW'!F$62</f>
        <v>3219.4854771784226</v>
      </c>
      <c r="G140" s="305">
        <f>'VO2 Raw '!G140*'VO2-BW'!G$61/'VO2-BW'!G$62</f>
        <v>2790.0260869565218</v>
      </c>
      <c r="H140" s="305">
        <f>'VO2 Raw '!H140*'VO2-BW'!H$61/'VO2-BW'!H$62</f>
        <v>3582.6731707317067</v>
      </c>
      <c r="I140" s="305">
        <f>'VO2 Raw '!I140*'VO2-BW'!I$61/'VO2-BW'!I$62</f>
        <v>2784.864864864865</v>
      </c>
      <c r="J140" s="305">
        <f>'VO2 Raw '!J140*'VO2-BW'!J$61/'VO2-BW'!J$62</f>
        <v>2789.1483253588522</v>
      </c>
      <c r="K140" s="306">
        <f>'VO2 Raw '!K140*'VO2-BW'!K$61/'VO2-BW'!K$62</f>
        <v>2425.2038834951454</v>
      </c>
      <c r="L140" s="107"/>
      <c r="M140" s="160"/>
      <c r="N140" s="160"/>
      <c r="O140" s="160"/>
      <c r="P140" s="160"/>
      <c r="Q140" s="160"/>
      <c r="R140" s="160"/>
      <c r="S140" s="160"/>
      <c r="T140" s="160"/>
      <c r="U140" s="232"/>
      <c r="V140" s="319"/>
      <c r="W140" s="92"/>
      <c r="X140" s="92"/>
      <c r="Y140" s="92"/>
      <c r="Z140" s="92"/>
      <c r="AA140" s="92"/>
      <c r="AB140" s="92"/>
      <c r="AC140" s="92"/>
      <c r="AD140" s="92"/>
      <c r="AE140" s="92"/>
      <c r="AF140" s="92"/>
      <c r="AG140" s="92"/>
      <c r="AH140" s="92"/>
      <c r="AI140" s="92"/>
      <c r="AJ140" s="92"/>
      <c r="AK140" s="92"/>
      <c r="AL140" s="92"/>
      <c r="AM140" s="92"/>
      <c r="AN140" s="92"/>
      <c r="AO140" s="92"/>
      <c r="AP140" s="92"/>
      <c r="AQ140" s="92"/>
      <c r="AR140" s="231"/>
    </row>
    <row r="141" spans="1:44">
      <c r="A141" s="233">
        <v>43724</v>
      </c>
      <c r="B141" s="234">
        <v>1.79335648148148</v>
      </c>
      <c r="C141" s="304">
        <f>'VO2 Raw '!C141*'VO2-BW'!C$61/'VO2-BW'!C$62</f>
        <v>2518.5212355212357</v>
      </c>
      <c r="D141" s="305">
        <f>'VO2 Raw '!D141*'VO2-BW'!D$61/'VO2-BW'!D$62</f>
        <v>1903.7362637362637</v>
      </c>
      <c r="E141" s="305">
        <f>'VO2 Raw '!E141*'VO2-BW'!E$61/'VO2-BW'!E$62</f>
        <v>2651.1023622047246</v>
      </c>
      <c r="F141" s="305">
        <f>'VO2 Raw '!F141*'VO2-BW'!F$61/'VO2-BW'!F$62</f>
        <v>3132.946058091286</v>
      </c>
      <c r="G141" s="305">
        <f>'VO2 Raw '!G141*'VO2-BW'!G$61/'VO2-BW'!G$62</f>
        <v>2278.8434782608697</v>
      </c>
      <c r="H141" s="305">
        <f>'VO2 Raw '!H141*'VO2-BW'!H$61/'VO2-BW'!H$62</f>
        <v>3055.5024390243902</v>
      </c>
      <c r="I141" s="305">
        <f>'VO2 Raw '!I141*'VO2-BW'!I$61/'VO2-BW'!I$62</f>
        <v>2508.2432432432433</v>
      </c>
      <c r="J141" s="305">
        <f>'VO2 Raw '!J141*'VO2-BW'!J$61/'VO2-BW'!J$62</f>
        <v>4035.6076555023924</v>
      </c>
      <c r="K141" s="306">
        <f>'VO2 Raw '!K141*'VO2-BW'!K$61/'VO2-BW'!K$62</f>
        <v>3958.1699029126212</v>
      </c>
      <c r="L141" s="107">
        <f t="shared" ref="L141" si="284">AVERAGE(C141:C143)</f>
        <v>3151.900900900901</v>
      </c>
      <c r="M141" s="160">
        <f t="shared" ref="M141" si="285">AVERAGE(D141:D143)</f>
        <v>3083.5164835164833</v>
      </c>
      <c r="N141" s="160">
        <f t="shared" ref="N141" si="286">AVERAGE(E141:E143)</f>
        <v>2944.1338582677163</v>
      </c>
      <c r="O141" s="160">
        <f t="shared" ref="O141" si="287">AVERAGE(F141:F143)</f>
        <v>3220.946058091286</v>
      </c>
      <c r="P141" s="160">
        <f t="shared" ref="P141" si="288">AVERAGE(G141:G143)</f>
        <v>2543.3840579710145</v>
      </c>
      <c r="Q141" s="160">
        <f t="shared" ref="Q141" si="289">AVERAGE(H141:H143)</f>
        <v>3514.8195121951226</v>
      </c>
      <c r="R141" s="160">
        <f t="shared" ref="R141" si="290">AVERAGE(I141:I143)</f>
        <v>2984.4744744744748</v>
      </c>
      <c r="S141" s="160">
        <f t="shared" ref="S141" si="291">AVERAGE(J141:J143)</f>
        <v>3693.4832535885175</v>
      </c>
      <c r="T141" s="160">
        <f t="shared" ref="T141" si="292">AVERAGE(K141:K143)</f>
        <v>3732.1618122977343</v>
      </c>
      <c r="U141" s="232">
        <f t="shared" ref="U141" si="293">AVERAGE(L141:T141)</f>
        <v>3207.6467123670277</v>
      </c>
      <c r="V141" s="319"/>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231"/>
    </row>
    <row r="142" spans="1:44">
      <c r="A142" s="233">
        <v>43724</v>
      </c>
      <c r="B142" s="234">
        <v>1.8072453703703699</v>
      </c>
      <c r="C142" s="304">
        <f>'VO2 Raw '!C142*'VO2-BW'!C$61/'VO2-BW'!C$62</f>
        <v>3400.5791505791508</v>
      </c>
      <c r="D142" s="305">
        <f>'VO2 Raw '!D142*'VO2-BW'!D$61/'VO2-BW'!D$62</f>
        <v>3737.0879120879122</v>
      </c>
      <c r="E142" s="305">
        <f>'VO2 Raw '!E142*'VO2-BW'!E$61/'VO2-BW'!E$62</f>
        <v>2359.8425196850394</v>
      </c>
      <c r="F142" s="305">
        <f>'VO2 Raw '!F142*'VO2-BW'!F$61/'VO2-BW'!F$62</f>
        <v>3216.199170124481</v>
      </c>
      <c r="G142" s="305">
        <f>'VO2 Raw '!G142*'VO2-BW'!G$61/'VO2-BW'!G$62</f>
        <v>2960.7782608695647</v>
      </c>
      <c r="H142" s="305">
        <f>'VO2 Raw '!H142*'VO2-BW'!H$61/'VO2-BW'!H$62</f>
        <v>4138.0292682926829</v>
      </c>
      <c r="I142" s="305">
        <f>'VO2 Raw '!I142*'VO2-BW'!I$61/'VO2-BW'!I$62</f>
        <v>2578.6936936936936</v>
      </c>
      <c r="J142" s="305">
        <f>'VO2 Raw '!J142*'VO2-BW'!J$61/'VO2-BW'!J$62</f>
        <v>3470.2679425837327</v>
      </c>
      <c r="K142" s="306">
        <f>'VO2 Raw '!K142*'VO2-BW'!K$61/'VO2-BW'!K$62</f>
        <v>3599.5533980582522</v>
      </c>
      <c r="L142" s="107"/>
      <c r="M142" s="160"/>
      <c r="N142" s="160"/>
      <c r="O142" s="160"/>
      <c r="P142" s="160"/>
      <c r="Q142" s="160"/>
      <c r="R142" s="160"/>
      <c r="S142" s="160"/>
      <c r="T142" s="160"/>
      <c r="U142" s="232">
        <f t="shared" ref="U142" si="294">STDEV(L141:T141)/SQRT(COUNT(L141:T141))</f>
        <v>128.27330260844536</v>
      </c>
      <c r="V142" s="319"/>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231"/>
    </row>
    <row r="143" spans="1:44">
      <c r="A143" s="233">
        <v>43724</v>
      </c>
      <c r="B143" s="234">
        <v>1.8211342592592601</v>
      </c>
      <c r="C143" s="304">
        <f>'VO2 Raw '!C143*'VO2-BW'!C$61/'VO2-BW'!C$62</f>
        <v>3536.6023166023169</v>
      </c>
      <c r="D143" s="305">
        <f>'VO2 Raw '!D143*'VO2-BW'!D$61/'VO2-BW'!D$62</f>
        <v>3609.7252747252746</v>
      </c>
      <c r="E143" s="305">
        <f>'VO2 Raw '!E143*'VO2-BW'!E$61/'VO2-BW'!E$62</f>
        <v>3821.4566929133862</v>
      </c>
      <c r="F143" s="305">
        <f>'VO2 Raw '!F143*'VO2-BW'!F$61/'VO2-BW'!F$62</f>
        <v>3313.6929460580909</v>
      </c>
      <c r="G143" s="305">
        <f>'VO2 Raw '!G143*'VO2-BW'!G$61/'VO2-BW'!G$62</f>
        <v>2390.5304347826086</v>
      </c>
      <c r="H143" s="305">
        <f>'VO2 Raw '!H143*'VO2-BW'!H$61/'VO2-BW'!H$62</f>
        <v>3350.9268292682927</v>
      </c>
      <c r="I143" s="305">
        <f>'VO2 Raw '!I143*'VO2-BW'!I$61/'VO2-BW'!I$62</f>
        <v>3866.4864864864867</v>
      </c>
      <c r="J143" s="305">
        <f>'VO2 Raw '!J143*'VO2-BW'!J$61/'VO2-BW'!J$62</f>
        <v>3574.5741626794265</v>
      </c>
      <c r="K143" s="306">
        <f>'VO2 Raw '!K143*'VO2-BW'!K$61/'VO2-BW'!K$62</f>
        <v>3638.7621359223299</v>
      </c>
      <c r="L143" s="107"/>
      <c r="M143" s="160"/>
      <c r="N143" s="160"/>
      <c r="O143" s="160"/>
      <c r="P143" s="160"/>
      <c r="Q143" s="160"/>
      <c r="R143" s="160"/>
      <c r="S143" s="160"/>
      <c r="T143" s="160"/>
      <c r="U143" s="232"/>
      <c r="V143" s="319"/>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231"/>
    </row>
    <row r="144" spans="1:44">
      <c r="A144" s="233">
        <v>43724</v>
      </c>
      <c r="B144" s="234">
        <v>1.83502314814815</v>
      </c>
      <c r="C144" s="304">
        <f>'VO2 Raw '!C144*'VO2-BW'!C$61/'VO2-BW'!C$62</f>
        <v>3888.1698841698844</v>
      </c>
      <c r="D144" s="305">
        <f>'VO2 Raw '!D144*'VO2-BW'!D$61/'VO2-BW'!D$62</f>
        <v>3305.8424908424909</v>
      </c>
      <c r="E144" s="305">
        <f>'VO2 Raw '!E144*'VO2-BW'!E$61/'VO2-BW'!E$62</f>
        <v>2053.7007874015749</v>
      </c>
      <c r="F144" s="305">
        <f>'VO2 Raw '!F144*'VO2-BW'!F$61/'VO2-BW'!F$62</f>
        <v>3048.5975103734436</v>
      </c>
      <c r="G144" s="305">
        <f>'VO2 Raw '!G144*'VO2-BW'!G$61/'VO2-BW'!G$62</f>
        <v>3986.3652173913042</v>
      </c>
      <c r="H144" s="305">
        <f>'VO2 Raw '!H144*'VO2-BW'!H$61/'VO2-BW'!H$62</f>
        <v>4150.5560975609751</v>
      </c>
      <c r="I144" s="305">
        <f>'VO2 Raw '!I144*'VO2-BW'!I$61/'VO2-BW'!I$62</f>
        <v>2978.6036036036039</v>
      </c>
      <c r="J144" s="305">
        <f>'VO2 Raw '!J144*'VO2-BW'!J$61/'VO2-BW'!J$62</f>
        <v>3813.4354066985652</v>
      </c>
      <c r="K144" s="306">
        <f>'VO2 Raw '!K144*'VO2-BW'!K$61/'VO2-BW'!K$62</f>
        <v>2690.1019417475727</v>
      </c>
      <c r="L144" s="107">
        <f t="shared" ref="L144" si="295">AVERAGE(C144:C146)</f>
        <v>3647.164736164736</v>
      </c>
      <c r="M144" s="160">
        <f t="shared" ref="M144" si="296">AVERAGE(D144:D146)</f>
        <v>2748.7240537240541</v>
      </c>
      <c r="N144" s="160">
        <f t="shared" ref="N144" si="297">AVERAGE(E144:E146)</f>
        <v>2588.7401574803152</v>
      </c>
      <c r="O144" s="160">
        <f t="shared" ref="O144" si="298">AVERAGE(F144:F146)</f>
        <v>3605.4439834024888</v>
      </c>
      <c r="P144" s="160">
        <f t="shared" ref="P144" si="299">AVERAGE(G144:G146)</f>
        <v>3651.3043478260865</v>
      </c>
      <c r="Q144" s="160">
        <f t="shared" ref="Q144" si="300">AVERAGE(H144:H146)</f>
        <v>3667.5772357723577</v>
      </c>
      <c r="R144" s="160">
        <f t="shared" ref="R144" si="301">AVERAGE(I144:I146)</f>
        <v>3231.0510510510517</v>
      </c>
      <c r="S144" s="160">
        <f t="shared" ref="S144" si="302">AVERAGE(J144:J146)</f>
        <v>3363.1802232854866</v>
      </c>
      <c r="T144" s="160">
        <f t="shared" ref="T144" si="303">AVERAGE(K144:K146)</f>
        <v>3049.6747572815534</v>
      </c>
      <c r="U144" s="232">
        <f t="shared" ref="U144" si="304">AVERAGE(L144:T144)</f>
        <v>3283.6511717764588</v>
      </c>
      <c r="V144" s="319"/>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231"/>
    </row>
    <row r="145" spans="1:44">
      <c r="A145" s="233">
        <v>43724</v>
      </c>
      <c r="B145" s="234">
        <v>1.84891203703703</v>
      </c>
      <c r="C145" s="304">
        <f>'VO2 Raw '!C145*'VO2-BW'!C$61/'VO2-BW'!C$62</f>
        <v>3547.0656370656375</v>
      </c>
      <c r="D145" s="305">
        <f>'VO2 Raw '!D145*'VO2-BW'!D$61/'VO2-BW'!D$62</f>
        <v>2185.2747252747254</v>
      </c>
      <c r="E145" s="305">
        <f>'VO2 Raw '!E145*'VO2-BW'!E$61/'VO2-BW'!E$62</f>
        <v>3304.8425196850394</v>
      </c>
      <c r="F145" s="305">
        <f>'VO2 Raw '!F145*'VO2-BW'!F$61/'VO2-BW'!F$62</f>
        <v>4026.8215767634852</v>
      </c>
      <c r="G145" s="305">
        <f>'VO2 Raw '!G145*'VO2-BW'!G$61/'VO2-BW'!G$62</f>
        <v>3640.5652173913045</v>
      </c>
      <c r="H145" s="305">
        <f>'VO2 Raw '!H145*'VO2-BW'!H$61/'VO2-BW'!H$62</f>
        <v>3030.4487804878049</v>
      </c>
      <c r="I145" s="305">
        <f>'VO2 Raw '!I145*'VO2-BW'!I$61/'VO2-BW'!I$62</f>
        <v>2736.1711711711714</v>
      </c>
      <c r="J145" s="305">
        <f>'VO2 Raw '!J145*'VO2-BW'!J$61/'VO2-BW'!J$62</f>
        <v>3396.21052631579</v>
      </c>
      <c r="K145" s="306">
        <f>'VO2 Raw '!K145*'VO2-BW'!K$61/'VO2-BW'!K$62</f>
        <v>3401.5970873786405</v>
      </c>
      <c r="L145" s="107"/>
      <c r="M145" s="160"/>
      <c r="N145" s="160"/>
      <c r="O145" s="160"/>
      <c r="P145" s="160"/>
      <c r="Q145" s="160"/>
      <c r="R145" s="160"/>
      <c r="S145" s="160"/>
      <c r="T145" s="160"/>
      <c r="U145" s="232">
        <f t="shared" ref="U145" si="305">STDEV(L144:T144)/SQRT(COUNT(L144:T144))</f>
        <v>136.98873383701468</v>
      </c>
      <c r="V145" s="319"/>
      <c r="W145" s="92"/>
      <c r="X145" s="92"/>
      <c r="Y145" s="92"/>
      <c r="Z145" s="92"/>
      <c r="AA145" s="92"/>
      <c r="AB145" s="92"/>
      <c r="AC145" s="92"/>
      <c r="AD145" s="92"/>
      <c r="AE145" s="92"/>
      <c r="AF145" s="92"/>
      <c r="AG145" s="92"/>
      <c r="AH145" s="92"/>
      <c r="AI145" s="92"/>
      <c r="AJ145" s="92"/>
      <c r="AK145" s="92"/>
      <c r="AL145" s="92"/>
      <c r="AM145" s="92"/>
      <c r="AN145" s="92"/>
      <c r="AO145" s="92"/>
      <c r="AP145" s="92"/>
      <c r="AQ145" s="92"/>
      <c r="AR145" s="231"/>
    </row>
    <row r="146" spans="1:44">
      <c r="A146" s="233">
        <v>43724</v>
      </c>
      <c r="B146" s="234">
        <v>1.8628009259259199</v>
      </c>
      <c r="C146" s="304">
        <f>'VO2 Raw '!C146*'VO2-BW'!C$61/'VO2-BW'!C$62</f>
        <v>3506.2586872586876</v>
      </c>
      <c r="D146" s="305">
        <f>'VO2 Raw '!D146*'VO2-BW'!D$61/'VO2-BW'!D$62</f>
        <v>2755.0549450549452</v>
      </c>
      <c r="E146" s="305">
        <f>'VO2 Raw '!E146*'VO2-BW'!E$61/'VO2-BW'!E$62</f>
        <v>2407.677165354331</v>
      </c>
      <c r="F146" s="305">
        <f>'VO2 Raw '!F146*'VO2-BW'!F$61/'VO2-BW'!F$62</f>
        <v>3740.9128630705391</v>
      </c>
      <c r="G146" s="305">
        <f>'VO2 Raw '!G146*'VO2-BW'!G$61/'VO2-BW'!G$62</f>
        <v>3326.9826086956518</v>
      </c>
      <c r="H146" s="305">
        <f>'VO2 Raw '!H146*'VO2-BW'!H$61/'VO2-BW'!H$62</f>
        <v>3821.7268292682925</v>
      </c>
      <c r="I146" s="305">
        <f>'VO2 Raw '!I146*'VO2-BW'!I$61/'VO2-BW'!I$62</f>
        <v>3978.3783783783783</v>
      </c>
      <c r="J146" s="305">
        <f>'VO2 Raw '!J146*'VO2-BW'!J$61/'VO2-BW'!J$62</f>
        <v>2879.8947368421054</v>
      </c>
      <c r="K146" s="306">
        <f>'VO2 Raw '!K146*'VO2-BW'!K$61/'VO2-BW'!K$62</f>
        <v>3057.3252427184461</v>
      </c>
      <c r="L146" s="107"/>
      <c r="M146" s="160"/>
      <c r="N146" s="160"/>
      <c r="O146" s="160"/>
      <c r="P146" s="160"/>
      <c r="Q146" s="160"/>
      <c r="R146" s="160"/>
      <c r="S146" s="160"/>
      <c r="T146" s="160"/>
      <c r="U146" s="232"/>
      <c r="V146" s="319"/>
      <c r="W146" s="92"/>
      <c r="X146" s="92"/>
      <c r="Y146" s="92"/>
      <c r="Z146" s="92"/>
      <c r="AA146" s="92"/>
      <c r="AB146" s="92"/>
      <c r="AC146" s="92"/>
      <c r="AD146" s="92"/>
      <c r="AE146" s="92"/>
      <c r="AF146" s="92"/>
      <c r="AG146" s="92"/>
      <c r="AH146" s="92"/>
      <c r="AI146" s="92"/>
      <c r="AJ146" s="92"/>
      <c r="AK146" s="92"/>
      <c r="AL146" s="92"/>
      <c r="AM146" s="92"/>
      <c r="AN146" s="92"/>
      <c r="AO146" s="92"/>
      <c r="AP146" s="92"/>
      <c r="AQ146" s="92"/>
      <c r="AR146" s="231"/>
    </row>
    <row r="147" spans="1:44">
      <c r="A147" s="233">
        <v>43724</v>
      </c>
      <c r="B147" s="234">
        <v>1.8766898148148099</v>
      </c>
      <c r="C147" s="304">
        <f>'VO2 Raw '!C147*'VO2-BW'!C$61/'VO2-BW'!C$62</f>
        <v>3422.5521235521242</v>
      </c>
      <c r="D147" s="305">
        <f>'VO2 Raw '!D147*'VO2-BW'!D$61/'VO2-BW'!D$62</f>
        <v>3653.2967032967031</v>
      </c>
      <c r="E147" s="305">
        <f>'VO2 Raw '!E147*'VO2-BW'!E$61/'VO2-BW'!E$62</f>
        <v>1997.3622047244096</v>
      </c>
      <c r="F147" s="305">
        <f>'VO2 Raw '!F147*'VO2-BW'!F$61/'VO2-BW'!F$62</f>
        <v>3082.5560165975098</v>
      </c>
      <c r="G147" s="305">
        <f>'VO2 Raw '!G147*'VO2-BW'!G$61/'VO2-BW'!G$62</f>
        <v>2674.0434782608695</v>
      </c>
      <c r="H147" s="305">
        <f>'VO2 Raw '!H147*'VO2-BW'!H$61/'VO2-BW'!H$62</f>
        <v>2993.9121951219513</v>
      </c>
      <c r="I147" s="305">
        <f>'VO2 Raw '!I147*'VO2-BW'!I$61/'VO2-BW'!I$62</f>
        <v>3250.0450450450453</v>
      </c>
      <c r="J147" s="305">
        <f>'VO2 Raw '!J147*'VO2-BW'!J$61/'VO2-BW'!J$62</f>
        <v>3997.014354066986</v>
      </c>
      <c r="K147" s="306">
        <f>'VO2 Raw '!K147*'VO2-BW'!K$61/'VO2-BW'!K$62</f>
        <v>3223.7233009708734</v>
      </c>
      <c r="L147" s="107">
        <f t="shared" ref="L147" si="306">AVERAGE(C147:C149)</f>
        <v>2993.9047619047619</v>
      </c>
      <c r="M147" s="160">
        <f t="shared" ref="M147" si="307">AVERAGE(D147:D149)</f>
        <v>2895.0793650793653</v>
      </c>
      <c r="N147" s="160">
        <f t="shared" ref="N147" si="308">AVERAGE(E147:E149)</f>
        <v>2498.3858267716537</v>
      </c>
      <c r="O147" s="160">
        <f t="shared" ref="O147" si="309">AVERAGE(F147:F149)</f>
        <v>3282.2904564315345</v>
      </c>
      <c r="P147" s="160">
        <f t="shared" ref="P147" si="310">AVERAGE(G147:G149)</f>
        <v>2992.2797101449273</v>
      </c>
      <c r="Q147" s="160">
        <f t="shared" ref="Q147" si="311">AVERAGE(H147:H149)</f>
        <v>3179.7268292682925</v>
      </c>
      <c r="R147" s="160">
        <f t="shared" ref="R147" si="312">AVERAGE(I147:I149)</f>
        <v>3200.6606606606606</v>
      </c>
      <c r="S147" s="160">
        <f t="shared" ref="S147" si="313">AVERAGE(J147:J149)</f>
        <v>3925.3907496012762</v>
      </c>
      <c r="T147" s="160">
        <f t="shared" ref="T147" si="314">AVERAGE(K147:K149)</f>
        <v>3274.7265372168276</v>
      </c>
      <c r="U147" s="232">
        <f t="shared" ref="U147" si="315">AVERAGE(L147:T147)</f>
        <v>3138.0494330088113</v>
      </c>
      <c r="V147" s="319"/>
      <c r="W147" s="92"/>
      <c r="X147" s="92"/>
      <c r="Y147" s="92"/>
      <c r="Z147" s="92"/>
      <c r="AA147" s="92"/>
      <c r="AB147" s="92"/>
      <c r="AC147" s="92"/>
      <c r="AD147" s="92"/>
      <c r="AE147" s="92"/>
      <c r="AF147" s="92"/>
      <c r="AG147" s="92"/>
      <c r="AH147" s="92"/>
      <c r="AI147" s="92"/>
      <c r="AJ147" s="92"/>
      <c r="AK147" s="92"/>
      <c r="AL147" s="92"/>
      <c r="AM147" s="92"/>
      <c r="AN147" s="92"/>
      <c r="AO147" s="92"/>
      <c r="AP147" s="92"/>
      <c r="AQ147" s="92"/>
      <c r="AR147" s="231"/>
    </row>
    <row r="148" spans="1:44">
      <c r="A148" s="233">
        <v>43724</v>
      </c>
      <c r="B148" s="234">
        <v>1.8905787037037001</v>
      </c>
      <c r="C148" s="304">
        <f>'VO2 Raw '!C148*'VO2-BW'!C$61/'VO2-BW'!C$62</f>
        <v>2337.5057915057919</v>
      </c>
      <c r="D148" s="305">
        <f>'VO2 Raw '!D148*'VO2-BW'!D$61/'VO2-BW'!D$62</f>
        <v>2647.802197802198</v>
      </c>
      <c r="E148" s="305">
        <f>'VO2 Raw '!E148*'VO2-BW'!E$61/'VO2-BW'!E$62</f>
        <v>3263.3858267716537</v>
      </c>
      <c r="F148" s="305">
        <f>'VO2 Raw '!F148*'VO2-BW'!F$61/'VO2-BW'!F$62</f>
        <v>3062.8381742738584</v>
      </c>
      <c r="G148" s="305">
        <f>'VO2 Raw '!G148*'VO2-BW'!G$61/'VO2-BW'!G$62</f>
        <v>3532.1</v>
      </c>
      <c r="H148" s="305">
        <f>'VO2 Raw '!H148*'VO2-BW'!H$61/'VO2-BW'!H$62</f>
        <v>3272.6341463414633</v>
      </c>
      <c r="I148" s="305">
        <f>'VO2 Raw '!I148*'VO2-BW'!I$61/'VO2-BW'!I$62</f>
        <v>2816.9819819819822</v>
      </c>
      <c r="J148" s="305">
        <f>'VO2 Raw '!J148*'VO2-BW'!J$61/'VO2-BW'!J$62</f>
        <v>3583.9617224880385</v>
      </c>
      <c r="K148" s="306">
        <f>'VO2 Raw '!K148*'VO2-BW'!K$61/'VO2-BW'!K$62</f>
        <v>2939.6990291262132</v>
      </c>
      <c r="L148" s="107"/>
      <c r="M148" s="160"/>
      <c r="N148" s="160"/>
      <c r="O148" s="160"/>
      <c r="P148" s="160"/>
      <c r="Q148" s="160"/>
      <c r="R148" s="160"/>
      <c r="S148" s="160"/>
      <c r="T148" s="160"/>
      <c r="U148" s="232">
        <f t="shared" ref="U148" si="316">STDEV(L147:T147)/SQRT(COUNT(L147:T147))</f>
        <v>127.76280676287405</v>
      </c>
      <c r="V148" s="319"/>
      <c r="W148" s="92"/>
      <c r="X148" s="92"/>
      <c r="Y148" s="92"/>
      <c r="Z148" s="92"/>
      <c r="AA148" s="92"/>
      <c r="AB148" s="92"/>
      <c r="AC148" s="92"/>
      <c r="AD148" s="92"/>
      <c r="AE148" s="92"/>
      <c r="AF148" s="92"/>
      <c r="AG148" s="92"/>
      <c r="AH148" s="92"/>
      <c r="AI148" s="92"/>
      <c r="AJ148" s="92"/>
      <c r="AK148" s="92"/>
      <c r="AL148" s="92"/>
      <c r="AM148" s="92"/>
      <c r="AN148" s="92"/>
      <c r="AO148" s="92"/>
      <c r="AP148" s="92"/>
      <c r="AQ148" s="92"/>
      <c r="AR148" s="231"/>
    </row>
    <row r="149" spans="1:44">
      <c r="A149" s="233">
        <v>43724</v>
      </c>
      <c r="B149" s="234">
        <v>1.90446759259259</v>
      </c>
      <c r="C149" s="304">
        <f>'VO2 Raw '!C149*'VO2-BW'!C$61/'VO2-BW'!C$62</f>
        <v>3221.6563706563711</v>
      </c>
      <c r="D149" s="305">
        <f>'VO2 Raw '!D149*'VO2-BW'!D$61/'VO2-BW'!D$62</f>
        <v>2384.1391941391939</v>
      </c>
      <c r="E149" s="305">
        <f>'VO2 Raw '!E149*'VO2-BW'!E$61/'VO2-BW'!E$62</f>
        <v>2234.4094488188975</v>
      </c>
      <c r="F149" s="305">
        <f>'VO2 Raw '!F149*'VO2-BW'!F$61/'VO2-BW'!F$62</f>
        <v>3701.4771784232357</v>
      </c>
      <c r="G149" s="305">
        <f>'VO2 Raw '!G149*'VO2-BW'!G$61/'VO2-BW'!G$62</f>
        <v>2770.695652173913</v>
      </c>
      <c r="H149" s="305">
        <f>'VO2 Raw '!H149*'VO2-BW'!H$61/'VO2-BW'!H$62</f>
        <v>3272.6341463414633</v>
      </c>
      <c r="I149" s="305">
        <f>'VO2 Raw '!I149*'VO2-BW'!I$61/'VO2-BW'!I$62</f>
        <v>3534.9549549549552</v>
      </c>
      <c r="J149" s="305">
        <f>'VO2 Raw '!J149*'VO2-BW'!J$61/'VO2-BW'!J$62</f>
        <v>4195.196172248804</v>
      </c>
      <c r="K149" s="306">
        <f>'VO2 Raw '!K149*'VO2-BW'!K$61/'VO2-BW'!K$62</f>
        <v>3660.7572815533972</v>
      </c>
      <c r="L149" s="107"/>
      <c r="M149" s="160"/>
      <c r="N149" s="160"/>
      <c r="O149" s="160"/>
      <c r="P149" s="160"/>
      <c r="Q149" s="160"/>
      <c r="R149" s="160"/>
      <c r="S149" s="160"/>
      <c r="T149" s="160"/>
      <c r="U149" s="232"/>
      <c r="V149" s="319"/>
      <c r="W149" s="92"/>
      <c r="X149" s="92"/>
      <c r="Y149" s="92"/>
      <c r="Z149" s="92"/>
      <c r="AA149" s="92"/>
      <c r="AB149" s="92"/>
      <c r="AC149" s="92"/>
      <c r="AD149" s="92"/>
      <c r="AE149" s="92"/>
      <c r="AF149" s="92"/>
      <c r="AG149" s="92"/>
      <c r="AH149" s="92"/>
      <c r="AI149" s="92"/>
      <c r="AJ149" s="92"/>
      <c r="AK149" s="92"/>
      <c r="AL149" s="92"/>
      <c r="AM149" s="92"/>
      <c r="AN149" s="92"/>
      <c r="AO149" s="92"/>
      <c r="AP149" s="92"/>
      <c r="AQ149" s="92"/>
      <c r="AR149" s="231"/>
    </row>
    <row r="150" spans="1:44">
      <c r="A150" s="233">
        <v>43724</v>
      </c>
      <c r="B150" s="234">
        <v>1.91835648148148</v>
      </c>
      <c r="C150" s="304">
        <f>'VO2 Raw '!C150*'VO2-BW'!C$61/'VO2-BW'!C$62</f>
        <v>2319.7181467181472</v>
      </c>
      <c r="D150" s="305">
        <f>'VO2 Raw '!D150*'VO2-BW'!D$61/'VO2-BW'!D$62</f>
        <v>1897.032967032967</v>
      </c>
      <c r="E150" s="305">
        <f>'VO2 Raw '!E150*'VO2-BW'!E$61/'VO2-BW'!E$62</f>
        <v>2051.5748031496064</v>
      </c>
      <c r="F150" s="305">
        <f>'VO2 Raw '!F150*'VO2-BW'!F$61/'VO2-BW'!F$62</f>
        <v>3662.0414937759333</v>
      </c>
      <c r="G150" s="305">
        <f>'VO2 Raw '!G150*'VO2-BW'!G$61/'VO2-BW'!G$62</f>
        <v>2580.6130434782608</v>
      </c>
      <c r="H150" s="305">
        <f>'VO2 Raw '!H150*'VO2-BW'!H$61/'VO2-BW'!H$62</f>
        <v>3708.9853658536585</v>
      </c>
      <c r="I150" s="305">
        <f>'VO2 Raw '!I150*'VO2-BW'!I$61/'VO2-BW'!I$62</f>
        <v>3850.9459459459463</v>
      </c>
      <c r="J150" s="305">
        <f>'VO2 Raw '!J150*'VO2-BW'!J$61/'VO2-BW'!J$62</f>
        <v>3797.7894736842109</v>
      </c>
      <c r="K150" s="306">
        <f>'VO2 Raw '!K150*'VO2-BW'!K$61/'VO2-BW'!K$62</f>
        <v>2789.5582524271845</v>
      </c>
      <c r="L150" s="107">
        <f t="shared" ref="L150" si="317">AVERAGE(C150:C152)</f>
        <v>2820.9111969111977</v>
      </c>
      <c r="M150" s="160">
        <f t="shared" ref="M150" si="318">AVERAGE(D150:D152)</f>
        <v>2382.6495726495723</v>
      </c>
      <c r="N150" s="160">
        <f t="shared" ref="N150" si="319">AVERAGE(E150:E152)</f>
        <v>2820.8267716535433</v>
      </c>
      <c r="O150" s="160">
        <f t="shared" ref="O150" si="320">AVERAGE(F150:F152)</f>
        <v>3659.485477178423</v>
      </c>
      <c r="P150" s="160">
        <f t="shared" ref="P150" si="321">AVERAGE(G150:G152)</f>
        <v>2822.2434782608693</v>
      </c>
      <c r="Q150" s="160">
        <f t="shared" ref="Q150" si="322">AVERAGE(H150:H152)</f>
        <v>3386.0715447154471</v>
      </c>
      <c r="R150" s="160">
        <f t="shared" ref="R150" si="323">AVERAGE(I150:I152)</f>
        <v>3250.7357357357359</v>
      </c>
      <c r="S150" s="160">
        <f t="shared" ref="S150" si="324">AVERAGE(J150:J152)</f>
        <v>3824.9090909090914</v>
      </c>
      <c r="T150" s="160">
        <f t="shared" ref="T150" si="325">AVERAGE(K150:K152)</f>
        <v>3476.5080906148869</v>
      </c>
      <c r="U150" s="232">
        <f t="shared" ref="U150" si="326">AVERAGE(L150:T150)</f>
        <v>3160.4823287365298</v>
      </c>
      <c r="V150" s="319"/>
      <c r="W150" s="92"/>
      <c r="X150" s="92"/>
      <c r="Y150" s="92"/>
      <c r="Z150" s="92"/>
      <c r="AA150" s="92"/>
      <c r="AB150" s="92"/>
      <c r="AC150" s="92"/>
      <c r="AD150" s="92"/>
      <c r="AE150" s="92"/>
      <c r="AF150" s="92"/>
      <c r="AG150" s="92"/>
      <c r="AH150" s="92"/>
      <c r="AI150" s="92"/>
      <c r="AJ150" s="92"/>
      <c r="AK150" s="92"/>
      <c r="AL150" s="92"/>
      <c r="AM150" s="92"/>
      <c r="AN150" s="92"/>
      <c r="AO150" s="92"/>
      <c r="AP150" s="92"/>
      <c r="AQ150" s="92"/>
      <c r="AR150" s="231"/>
    </row>
    <row r="151" spans="1:44">
      <c r="A151" s="233">
        <v>43724</v>
      </c>
      <c r="B151" s="234">
        <v>1.9322453703703699</v>
      </c>
      <c r="C151" s="304">
        <f>'VO2 Raw '!C151*'VO2-BW'!C$61/'VO2-BW'!C$62</f>
        <v>2378.3127413127418</v>
      </c>
      <c r="D151" s="305">
        <f>'VO2 Raw '!D151*'VO2-BW'!D$61/'VO2-BW'!D$62</f>
        <v>2206.5018315018315</v>
      </c>
      <c r="E151" s="305">
        <f>'VO2 Raw '!E151*'VO2-BW'!E$61/'VO2-BW'!E$62</f>
        <v>2822.2440944881891</v>
      </c>
      <c r="F151" s="305">
        <f>'VO2 Raw '!F151*'VO2-BW'!F$61/'VO2-BW'!F$62</f>
        <v>3222.771784232365</v>
      </c>
      <c r="G151" s="305">
        <f>'VO2 Raw '!G151*'VO2-BW'!G$61/'VO2-BW'!G$62</f>
        <v>3386.0478260869563</v>
      </c>
      <c r="H151" s="305">
        <f>'VO2 Raw '!H151*'VO2-BW'!H$61/'VO2-BW'!H$62</f>
        <v>2817.4926829268293</v>
      </c>
      <c r="I151" s="305">
        <f>'VO2 Raw '!I151*'VO2-BW'!I$61/'VO2-BW'!I$62</f>
        <v>3060.4504504504507</v>
      </c>
      <c r="J151" s="305">
        <f>'VO2 Raw '!J151*'VO2-BW'!J$61/'VO2-BW'!J$62</f>
        <v>3847.8564593301435</v>
      </c>
      <c r="K151" s="306">
        <f>'VO2 Raw '!K151*'VO2-BW'!K$61/'VO2-BW'!K$62</f>
        <v>4185.7718446601939</v>
      </c>
      <c r="L151" s="107"/>
      <c r="M151" s="160"/>
      <c r="N151" s="160"/>
      <c r="O151" s="160"/>
      <c r="P151" s="160"/>
      <c r="Q151" s="160"/>
      <c r="R151" s="160"/>
      <c r="S151" s="160"/>
      <c r="T151" s="160"/>
      <c r="U151" s="232">
        <f t="shared" ref="U151" si="327">STDEV(L150:T150)/SQRT(COUNT(L150:T150))</f>
        <v>158.09101131842846</v>
      </c>
      <c r="V151" s="319"/>
      <c r="W151" s="92"/>
      <c r="X151" s="92"/>
      <c r="Y151" s="92"/>
      <c r="Z151" s="92"/>
      <c r="AA151" s="92"/>
      <c r="AB151" s="92"/>
      <c r="AC151" s="92"/>
      <c r="AD151" s="92"/>
      <c r="AE151" s="92"/>
      <c r="AF151" s="92"/>
      <c r="AG151" s="92"/>
      <c r="AH151" s="92"/>
      <c r="AI151" s="92"/>
      <c r="AJ151" s="92"/>
      <c r="AK151" s="92"/>
      <c r="AL151" s="92"/>
      <c r="AM151" s="92"/>
      <c r="AN151" s="92"/>
      <c r="AO151" s="92"/>
      <c r="AP151" s="92"/>
      <c r="AQ151" s="92"/>
      <c r="AR151" s="231"/>
    </row>
    <row r="152" spans="1:44">
      <c r="A152" s="233">
        <v>43724</v>
      </c>
      <c r="B152" s="234">
        <v>1.9461342592592601</v>
      </c>
      <c r="C152" s="304">
        <f>'VO2 Raw '!C152*'VO2-BW'!C$61/'VO2-BW'!C$62</f>
        <v>3764.7027027027029</v>
      </c>
      <c r="D152" s="305">
        <f>'VO2 Raw '!D152*'VO2-BW'!D$61/'VO2-BW'!D$62</f>
        <v>3044.4139194139193</v>
      </c>
      <c r="E152" s="305">
        <f>'VO2 Raw '!E152*'VO2-BW'!E$61/'VO2-BW'!E$62</f>
        <v>3588.661417322835</v>
      </c>
      <c r="F152" s="305">
        <f>'VO2 Raw '!F152*'VO2-BW'!F$61/'VO2-BW'!F$62</f>
        <v>4093.6431535269703</v>
      </c>
      <c r="G152" s="305">
        <f>'VO2 Raw '!G152*'VO2-BW'!G$61/'VO2-BW'!G$62</f>
        <v>2500.0695652173913</v>
      </c>
      <c r="H152" s="305">
        <f>'VO2 Raw '!H152*'VO2-BW'!H$61/'VO2-BW'!H$62</f>
        <v>3631.7365853658534</v>
      </c>
      <c r="I152" s="305">
        <f>'VO2 Raw '!I152*'VO2-BW'!I$61/'VO2-BW'!I$62</f>
        <v>2840.8108108108108</v>
      </c>
      <c r="J152" s="305">
        <f>'VO2 Raw '!J152*'VO2-BW'!J$61/'VO2-BW'!J$62</f>
        <v>3829.0813397129191</v>
      </c>
      <c r="K152" s="306">
        <f>'VO2 Raw '!K152*'VO2-BW'!K$61/'VO2-BW'!K$62</f>
        <v>3454.194174757281</v>
      </c>
      <c r="L152" s="107"/>
      <c r="M152" s="160"/>
      <c r="N152" s="160"/>
      <c r="O152" s="160"/>
      <c r="P152" s="160"/>
      <c r="Q152" s="160"/>
      <c r="R152" s="160"/>
      <c r="S152" s="160"/>
      <c r="T152" s="160"/>
      <c r="U152" s="232"/>
      <c r="V152" s="319"/>
      <c r="W152" s="92"/>
      <c r="X152" s="92"/>
      <c r="Y152" s="92"/>
      <c r="Z152" s="92"/>
      <c r="AA152" s="92"/>
      <c r="AB152" s="92"/>
      <c r="AC152" s="92"/>
      <c r="AD152" s="92"/>
      <c r="AE152" s="92"/>
      <c r="AF152" s="92"/>
      <c r="AG152" s="92"/>
      <c r="AH152" s="92"/>
      <c r="AI152" s="92"/>
      <c r="AJ152" s="92"/>
      <c r="AK152" s="92"/>
      <c r="AL152" s="92"/>
      <c r="AM152" s="92"/>
      <c r="AN152" s="92"/>
      <c r="AO152" s="92"/>
      <c r="AP152" s="92"/>
      <c r="AQ152" s="92"/>
      <c r="AR152" s="231"/>
    </row>
    <row r="153" spans="1:44">
      <c r="A153" s="233">
        <v>43724</v>
      </c>
      <c r="B153" s="234">
        <v>1.96002314814815</v>
      </c>
      <c r="C153" s="304">
        <f>'VO2 Raw '!C153*'VO2-BW'!C$61/'VO2-BW'!C$62</f>
        <v>2794.7528957528962</v>
      </c>
      <c r="D153" s="305">
        <f>'VO2 Raw '!D153*'VO2-BW'!D$61/'VO2-BW'!D$62</f>
        <v>2147.2893772893772</v>
      </c>
      <c r="E153" s="305">
        <f>'VO2 Raw '!E153*'VO2-BW'!E$61/'VO2-BW'!E$62</f>
        <v>3224.0551181102364</v>
      </c>
      <c r="F153" s="305">
        <f>'VO2 Raw '!F153*'VO2-BW'!F$61/'VO2-BW'!F$62</f>
        <v>3739.8174273858917</v>
      </c>
      <c r="G153" s="305">
        <f>'VO2 Raw '!G153*'VO2-BW'!G$61/'VO2-BW'!G$62</f>
        <v>2421.6739130434785</v>
      </c>
      <c r="H153" s="305">
        <f>'VO2 Raw '!H153*'VO2-BW'!H$61/'VO2-BW'!H$62</f>
        <v>4033.6390243902433</v>
      </c>
      <c r="I153" s="305">
        <f>'VO2 Raw '!I153*'VO2-BW'!I$61/'VO2-BW'!I$62</f>
        <v>3806.3963963963965</v>
      </c>
      <c r="J153" s="305">
        <f>'VO2 Raw '!J153*'VO2-BW'!J$61/'VO2-BW'!J$62</f>
        <v>4102.3636363636369</v>
      </c>
      <c r="K153" s="306">
        <f>'VO2 Raw '!K153*'VO2-BW'!K$61/'VO2-BW'!K$62</f>
        <v>2867.019417475728</v>
      </c>
      <c r="L153" s="107">
        <f t="shared" ref="L153" si="328">AVERAGE(C153:C155)</f>
        <v>3353.494208494209</v>
      </c>
      <c r="M153" s="160">
        <f t="shared" ref="M153" si="329">AVERAGE(D153:D155)</f>
        <v>2865.6593406593406</v>
      </c>
      <c r="N153" s="160">
        <f t="shared" ref="N153" si="330">AVERAGE(E153:E155)</f>
        <v>2798.1496062992132</v>
      </c>
      <c r="O153" s="160">
        <f t="shared" ref="O153" si="331">AVERAGE(F153:F155)</f>
        <v>3346.1908713692942</v>
      </c>
      <c r="P153" s="160">
        <f t="shared" ref="P153" si="332">AVERAGE(G153:G155)</f>
        <v>2679.413043478261</v>
      </c>
      <c r="Q153" s="160">
        <f t="shared" ref="Q153" si="333">AVERAGE(H153:H155)</f>
        <v>3265.3268292682919</v>
      </c>
      <c r="R153" s="160">
        <f t="shared" ref="R153" si="334">AVERAGE(I153:I155)</f>
        <v>3218.9639639639645</v>
      </c>
      <c r="S153" s="160">
        <f t="shared" ref="S153" si="335">AVERAGE(J153:J155)</f>
        <v>3544.325358851675</v>
      </c>
      <c r="T153" s="160">
        <f t="shared" ref="T153" si="336">AVERAGE(K153:K155)</f>
        <v>3193.7588996763752</v>
      </c>
      <c r="U153" s="232">
        <f t="shared" ref="U153" si="337">AVERAGE(L153:T153)</f>
        <v>3140.5869024511799</v>
      </c>
      <c r="V153" s="319"/>
      <c r="W153" s="92"/>
      <c r="X153" s="92"/>
      <c r="Y153" s="92"/>
      <c r="Z153" s="92"/>
      <c r="AA153" s="92"/>
      <c r="AB153" s="92"/>
      <c r="AC153" s="92"/>
      <c r="AD153" s="92"/>
      <c r="AE153" s="92"/>
      <c r="AF153" s="92"/>
      <c r="AG153" s="92"/>
      <c r="AH153" s="92"/>
      <c r="AI153" s="92"/>
      <c r="AJ153" s="92"/>
      <c r="AK153" s="92"/>
      <c r="AL153" s="92"/>
      <c r="AM153" s="92"/>
      <c r="AN153" s="92"/>
      <c r="AO153" s="92"/>
      <c r="AP153" s="92"/>
      <c r="AQ153" s="92"/>
      <c r="AR153" s="231"/>
    </row>
    <row r="154" spans="1:44">
      <c r="A154" s="233">
        <v>43724</v>
      </c>
      <c r="B154" s="234">
        <v>1.97391203703703</v>
      </c>
      <c r="C154" s="304">
        <f>'VO2 Raw '!C154*'VO2-BW'!C$61/'VO2-BW'!C$62</f>
        <v>3800.2779922779928</v>
      </c>
      <c r="D154" s="305">
        <f>'VO2 Raw '!D154*'VO2-BW'!D$61/'VO2-BW'!D$62</f>
        <v>2882.4175824175823</v>
      </c>
      <c r="E154" s="305">
        <f>'VO2 Raw '!E154*'VO2-BW'!E$61/'VO2-BW'!E$62</f>
        <v>3148.5826771653547</v>
      </c>
      <c r="F154" s="305">
        <f>'VO2 Raw '!F154*'VO2-BW'!F$61/'VO2-BW'!F$62</f>
        <v>3482.3900414937752</v>
      </c>
      <c r="G154" s="305">
        <f>'VO2 Raw '!G154*'VO2-BW'!G$61/'VO2-BW'!G$62</f>
        <v>3089.6478260869562</v>
      </c>
      <c r="H154" s="305">
        <f>'VO2 Raw '!H154*'VO2-BW'!H$61/'VO2-BW'!H$62</f>
        <v>3031.4926829268293</v>
      </c>
      <c r="I154" s="305">
        <f>'VO2 Raw '!I154*'VO2-BW'!I$61/'VO2-BW'!I$62</f>
        <v>3099.8198198198197</v>
      </c>
      <c r="J154" s="305">
        <f>'VO2 Raw '!J154*'VO2-BW'!J$61/'VO2-BW'!J$62</f>
        <v>3522.4210526315796</v>
      </c>
      <c r="K154" s="306">
        <f>'VO2 Raw '!K154*'VO2-BW'!K$61/'VO2-BW'!K$62</f>
        <v>2743.655339805825</v>
      </c>
      <c r="L154" s="107"/>
      <c r="M154" s="160"/>
      <c r="N154" s="160"/>
      <c r="O154" s="160"/>
      <c r="P154" s="160"/>
      <c r="Q154" s="160"/>
      <c r="R154" s="160"/>
      <c r="S154" s="160"/>
      <c r="T154" s="160"/>
      <c r="U154" s="232">
        <f t="shared" ref="U154" si="338">STDEV(L153:T153)/SQRT(COUNT(L153:T153))</f>
        <v>97.230205269741575</v>
      </c>
      <c r="V154" s="319"/>
      <c r="W154" s="92"/>
      <c r="X154" s="92"/>
      <c r="Y154" s="92"/>
      <c r="Z154" s="92"/>
      <c r="AA154" s="92"/>
      <c r="AB154" s="92"/>
      <c r="AC154" s="92"/>
      <c r="AD154" s="92"/>
      <c r="AE154" s="92"/>
      <c r="AF154" s="92"/>
      <c r="AG154" s="92"/>
      <c r="AH154" s="92"/>
      <c r="AI154" s="92"/>
      <c r="AJ154" s="92"/>
      <c r="AK154" s="92"/>
      <c r="AL154" s="92"/>
      <c r="AM154" s="92"/>
      <c r="AN154" s="92"/>
      <c r="AO154" s="92"/>
      <c r="AP154" s="92"/>
      <c r="AQ154" s="92"/>
      <c r="AR154" s="231"/>
    </row>
    <row r="155" spans="1:44">
      <c r="A155" s="233">
        <v>43724</v>
      </c>
      <c r="B155" s="234">
        <v>1.9878009259259199</v>
      </c>
      <c r="C155" s="304">
        <f>'VO2 Raw '!C155*'VO2-BW'!C$61/'VO2-BW'!C$62</f>
        <v>3465.4517374517382</v>
      </c>
      <c r="D155" s="305">
        <f>'VO2 Raw '!D155*'VO2-BW'!D$61/'VO2-BW'!D$62</f>
        <v>3567.271062271062</v>
      </c>
      <c r="E155" s="305">
        <f>'VO2 Raw '!E155*'VO2-BW'!E$61/'VO2-BW'!E$62</f>
        <v>2021.8110236220473</v>
      </c>
      <c r="F155" s="305">
        <f>'VO2 Raw '!F155*'VO2-BW'!F$61/'VO2-BW'!F$62</f>
        <v>2816.3651452282152</v>
      </c>
      <c r="G155" s="305">
        <f>'VO2 Raw '!G155*'VO2-BW'!G$61/'VO2-BW'!G$62</f>
        <v>2526.9173913043478</v>
      </c>
      <c r="H155" s="305">
        <f>'VO2 Raw '!H155*'VO2-BW'!H$61/'VO2-BW'!H$62</f>
        <v>2730.8487804878046</v>
      </c>
      <c r="I155" s="305">
        <f>'VO2 Raw '!I155*'VO2-BW'!I$61/'VO2-BW'!I$62</f>
        <v>2750.6756756756758</v>
      </c>
      <c r="J155" s="305">
        <f>'VO2 Raw '!J155*'VO2-BW'!J$61/'VO2-BW'!J$62</f>
        <v>3008.1913875598088</v>
      </c>
      <c r="K155" s="306">
        <f>'VO2 Raw '!K155*'VO2-BW'!K$61/'VO2-BW'!K$62</f>
        <v>3970.6019417475723</v>
      </c>
      <c r="L155" s="107"/>
      <c r="M155" s="160"/>
      <c r="N155" s="160"/>
      <c r="O155" s="160"/>
      <c r="P155" s="160"/>
      <c r="Q155" s="160"/>
      <c r="R155" s="160"/>
      <c r="S155" s="160"/>
      <c r="T155" s="160"/>
      <c r="U155" s="232"/>
      <c r="V155" s="319"/>
      <c r="W155" s="92"/>
      <c r="X155" s="92"/>
      <c r="Y155" s="92"/>
      <c r="Z155" s="92"/>
      <c r="AA155" s="92"/>
      <c r="AB155" s="92"/>
      <c r="AC155" s="92"/>
      <c r="AD155" s="92"/>
      <c r="AE155" s="92"/>
      <c r="AF155" s="92"/>
      <c r="AG155" s="92"/>
      <c r="AH155" s="92"/>
      <c r="AI155" s="92"/>
      <c r="AJ155" s="92"/>
      <c r="AK155" s="92"/>
      <c r="AL155" s="92"/>
      <c r="AM155" s="92"/>
      <c r="AN155" s="92"/>
      <c r="AO155" s="92"/>
      <c r="AP155" s="92"/>
      <c r="AQ155" s="92"/>
      <c r="AR155" s="231"/>
    </row>
    <row r="156" spans="1:44">
      <c r="A156" s="233">
        <v>43725</v>
      </c>
      <c r="B156" s="234">
        <v>2.001689814814815</v>
      </c>
      <c r="C156" s="304">
        <f>'VO2 Raw '!C156*'VO2-BW'!C$61/'VO2-BW'!C$62</f>
        <v>2942.2857142857142</v>
      </c>
      <c r="D156" s="305">
        <f>'VO2 Raw '!D156*'VO2-BW'!D$61/'VO2-BW'!D$62</f>
        <v>2666.7948717948716</v>
      </c>
      <c r="E156" s="305">
        <f>'VO2 Raw '!E156*'VO2-BW'!E$61/'VO2-BW'!E$62</f>
        <v>1883.6220472440946</v>
      </c>
      <c r="F156" s="305">
        <f>'VO2 Raw '!F156*'VO2-BW'!F$61/'VO2-BW'!F$62</f>
        <v>3889.892116182572</v>
      </c>
      <c r="G156" s="305">
        <f>'VO2 Raw '!G156*'VO2-BW'!G$61/'VO2-BW'!G$62</f>
        <v>3557.8739130434778</v>
      </c>
      <c r="H156" s="305">
        <f>'VO2 Raw '!H156*'VO2-BW'!H$61/'VO2-BW'!H$62</f>
        <v>3710.0292682926824</v>
      </c>
      <c r="I156" s="305">
        <f>'VO2 Raw '!I156*'VO2-BW'!I$61/'VO2-BW'!I$62</f>
        <v>3748.3783783783783</v>
      </c>
      <c r="J156" s="305">
        <f>'VO2 Raw '!J156*'VO2-BW'!J$61/'VO2-BW'!J$62</f>
        <v>3389.9521531100481</v>
      </c>
      <c r="K156" s="306">
        <f>'VO2 Raw '!K156*'VO2-BW'!K$61/'VO2-BW'!K$62</f>
        <v>3912.2669902912617</v>
      </c>
      <c r="L156" s="107">
        <f t="shared" ref="L156" si="339">AVERAGE(C156:C158)</f>
        <v>2571.5353925353925</v>
      </c>
      <c r="M156" s="160">
        <f t="shared" ref="M156" si="340">AVERAGE(D156:D158)</f>
        <v>3157.997557997558</v>
      </c>
      <c r="N156" s="160">
        <f t="shared" ref="N156" si="341">AVERAGE(E156:E158)</f>
        <v>2378.6220472440946</v>
      </c>
      <c r="O156" s="160">
        <f t="shared" ref="O156" si="342">AVERAGE(F156:F158)</f>
        <v>3426.5228215767634</v>
      </c>
      <c r="P156" s="160">
        <f t="shared" ref="P156" si="343">AVERAGE(G156:G158)</f>
        <v>3316.601449275362</v>
      </c>
      <c r="Q156" s="160">
        <f t="shared" ref="Q156" si="344">AVERAGE(H156:H158)</f>
        <v>3362.4097560975606</v>
      </c>
      <c r="R156" s="160">
        <f t="shared" ref="R156" si="345">AVERAGE(I156:I158)</f>
        <v>3208.6036036036035</v>
      </c>
      <c r="S156" s="160">
        <f t="shared" ref="S156" si="346">AVERAGE(J156:J158)</f>
        <v>3434.8038277511969</v>
      </c>
      <c r="T156" s="160">
        <f t="shared" ref="T156" si="347">AVERAGE(K156:K158)</f>
        <v>3256.2378640776697</v>
      </c>
      <c r="U156" s="232">
        <f t="shared" ref="U156" si="348">AVERAGE(L156:T156)</f>
        <v>3123.7038133510218</v>
      </c>
      <c r="V156" s="319"/>
      <c r="W156" s="92"/>
      <c r="X156" s="92"/>
      <c r="Y156" s="92"/>
      <c r="Z156" s="92"/>
      <c r="AA156" s="92"/>
      <c r="AB156" s="92"/>
      <c r="AC156" s="92"/>
      <c r="AD156" s="92"/>
      <c r="AE156" s="92"/>
      <c r="AF156" s="92"/>
      <c r="AG156" s="92"/>
      <c r="AH156" s="92"/>
      <c r="AI156" s="92"/>
      <c r="AJ156" s="92"/>
      <c r="AK156" s="92"/>
      <c r="AL156" s="92"/>
      <c r="AM156" s="92"/>
      <c r="AN156" s="92"/>
      <c r="AO156" s="92"/>
      <c r="AP156" s="92"/>
      <c r="AQ156" s="92"/>
      <c r="AR156" s="231"/>
    </row>
    <row r="157" spans="1:44">
      <c r="A157" s="233">
        <v>43725</v>
      </c>
      <c r="B157" s="234">
        <v>2.0155787037037038</v>
      </c>
      <c r="C157" s="304">
        <f>'VO2 Raw '!C157*'VO2-BW'!C$61/'VO2-BW'!C$62</f>
        <v>2478.7606177606181</v>
      </c>
      <c r="D157" s="305">
        <f>'VO2 Raw '!D157*'VO2-BW'!D$61/'VO2-BW'!D$62</f>
        <v>3767.2527472527472</v>
      </c>
      <c r="E157" s="305">
        <f>'VO2 Raw '!E157*'VO2-BW'!E$61/'VO2-BW'!E$62</f>
        <v>2983.8188976377955</v>
      </c>
      <c r="F157" s="305">
        <f>'VO2 Raw '!F157*'VO2-BW'!F$61/'VO2-BW'!F$62</f>
        <v>3012.4481327800827</v>
      </c>
      <c r="G157" s="305">
        <f>'VO2 Raw '!G157*'VO2-BW'!G$61/'VO2-BW'!G$62</f>
        <v>3411.8217391304347</v>
      </c>
      <c r="H157" s="305">
        <f>'VO2 Raw '!H157*'VO2-BW'!H$61/'VO2-BW'!H$62</f>
        <v>3559.7073170731705</v>
      </c>
      <c r="I157" s="305">
        <f>'VO2 Raw '!I157*'VO2-BW'!I$61/'VO2-BW'!I$62</f>
        <v>3034.5495495495497</v>
      </c>
      <c r="J157" s="305">
        <f>'VO2 Raw '!J157*'VO2-BW'!J$61/'VO2-BW'!J$62</f>
        <v>4039.7799043062209</v>
      </c>
      <c r="K157" s="306">
        <f>'VO2 Raw '!K157*'VO2-BW'!K$61/'VO2-BW'!K$62</f>
        <v>3148.174757281553</v>
      </c>
      <c r="L157" s="107"/>
      <c r="M157" s="160"/>
      <c r="N157" s="160"/>
      <c r="O157" s="160"/>
      <c r="P157" s="160"/>
      <c r="Q157" s="160"/>
      <c r="R157" s="160"/>
      <c r="S157" s="160"/>
      <c r="T157" s="160"/>
      <c r="U157" s="232">
        <f t="shared" ref="U157" si="349">STDEV(L156:T156)/SQRT(COUNT(L156:T156))</f>
        <v>127.40239776165843</v>
      </c>
      <c r="V157" s="319"/>
      <c r="W157" s="92"/>
      <c r="X157" s="92"/>
      <c r="Y157" s="92"/>
      <c r="Z157" s="92"/>
      <c r="AA157" s="92"/>
      <c r="AB157" s="92"/>
      <c r="AC157" s="92"/>
      <c r="AD157" s="92"/>
      <c r="AE157" s="92"/>
      <c r="AF157" s="92"/>
      <c r="AG157" s="92"/>
      <c r="AH157" s="92"/>
      <c r="AI157" s="92"/>
      <c r="AJ157" s="92"/>
      <c r="AK157" s="92"/>
      <c r="AL157" s="92"/>
      <c r="AM157" s="92"/>
      <c r="AN157" s="92"/>
      <c r="AO157" s="92"/>
      <c r="AP157" s="92"/>
      <c r="AQ157" s="92"/>
      <c r="AR157" s="231"/>
    </row>
    <row r="158" spans="1:44">
      <c r="A158" s="233">
        <v>43725</v>
      </c>
      <c r="B158" s="234">
        <v>2.02946759259259</v>
      </c>
      <c r="C158" s="304">
        <f>'VO2 Raw '!C158*'VO2-BW'!C$61/'VO2-BW'!C$62</f>
        <v>2293.5598455598461</v>
      </c>
      <c r="D158" s="305">
        <f>'VO2 Raw '!D158*'VO2-BW'!D$61/'VO2-BW'!D$62</f>
        <v>3039.9450549450548</v>
      </c>
      <c r="E158" s="305">
        <f>'VO2 Raw '!E158*'VO2-BW'!E$61/'VO2-BW'!E$62</f>
        <v>2268.4251968503936</v>
      </c>
      <c r="F158" s="305">
        <f>'VO2 Raw '!F158*'VO2-BW'!F$61/'VO2-BW'!F$62</f>
        <v>3377.2282157676345</v>
      </c>
      <c r="G158" s="305">
        <f>'VO2 Raw '!G158*'VO2-BW'!G$61/'VO2-BW'!G$62</f>
        <v>2980.108695652174</v>
      </c>
      <c r="H158" s="305">
        <f>'VO2 Raw '!H158*'VO2-BW'!H$61/'VO2-BW'!H$62</f>
        <v>2817.4926829268293</v>
      </c>
      <c r="I158" s="305">
        <f>'VO2 Raw '!I158*'VO2-BW'!I$61/'VO2-BW'!I$62</f>
        <v>2842.8828828828828</v>
      </c>
      <c r="J158" s="305">
        <f>'VO2 Raw '!J158*'VO2-BW'!J$61/'VO2-BW'!J$62</f>
        <v>2874.6794258373211</v>
      </c>
      <c r="K158" s="306">
        <f>'VO2 Raw '!K158*'VO2-BW'!K$61/'VO2-BW'!K$62</f>
        <v>2708.2718446601939</v>
      </c>
      <c r="L158" s="107"/>
      <c r="M158" s="160"/>
      <c r="N158" s="160"/>
      <c r="O158" s="160"/>
      <c r="P158" s="160"/>
      <c r="Q158" s="160"/>
      <c r="R158" s="160"/>
      <c r="S158" s="160"/>
      <c r="T158" s="160"/>
      <c r="U158" s="232"/>
      <c r="V158" s="319"/>
      <c r="W158" s="92"/>
      <c r="X158" s="92"/>
      <c r="Y158" s="92"/>
      <c r="Z158" s="92"/>
      <c r="AA158" s="92"/>
      <c r="AB158" s="92"/>
      <c r="AC158" s="92"/>
      <c r="AD158" s="92"/>
      <c r="AE158" s="92"/>
      <c r="AF158" s="92"/>
      <c r="AG158" s="92"/>
      <c r="AH158" s="92"/>
      <c r="AI158" s="92"/>
      <c r="AJ158" s="92"/>
      <c r="AK158" s="92"/>
      <c r="AL158" s="92"/>
      <c r="AM158" s="92"/>
      <c r="AN158" s="92"/>
      <c r="AO158" s="92"/>
      <c r="AP158" s="92"/>
      <c r="AQ158" s="92"/>
      <c r="AR158" s="231"/>
    </row>
    <row r="159" spans="1:44">
      <c r="A159" s="233">
        <v>43725</v>
      </c>
      <c r="B159" s="234">
        <v>2.0433564814814802</v>
      </c>
      <c r="C159" s="304">
        <f>'VO2 Raw '!C159*'VO2-BW'!C$61/'VO2-BW'!C$62</f>
        <v>2202.5289575289576</v>
      </c>
      <c r="D159" s="305">
        <f>'VO2 Raw '!D159*'VO2-BW'!D$61/'VO2-BW'!D$62</f>
        <v>2842.197802197802</v>
      </c>
      <c r="E159" s="305">
        <f>'VO2 Raw '!E159*'VO2-BW'!E$61/'VO2-BW'!E$62</f>
        <v>2099.4094488188975</v>
      </c>
      <c r="F159" s="305">
        <f>'VO2 Raw '!F159*'VO2-BW'!F$61/'VO2-BW'!F$62</f>
        <v>3596.315352697095</v>
      </c>
      <c r="G159" s="305">
        <f>'VO2 Raw '!G159*'VO2-BW'!G$61/'VO2-BW'!G$62</f>
        <v>2017.8826086956519</v>
      </c>
      <c r="H159" s="305">
        <f>'VO2 Raw '!H159*'VO2-BW'!H$61/'VO2-BW'!H$62</f>
        <v>2515.8048780487807</v>
      </c>
      <c r="I159" s="305">
        <f>'VO2 Raw '!I159*'VO2-BW'!I$61/'VO2-BW'!I$62</f>
        <v>3537.0270270270271</v>
      </c>
      <c r="J159" s="305">
        <f>'VO2 Raw '!J159*'VO2-BW'!J$61/'VO2-BW'!J$62</f>
        <v>3358.6602870813399</v>
      </c>
      <c r="K159" s="306">
        <f>'VO2 Raw '!K159*'VO2-BW'!K$61/'VO2-BW'!K$62</f>
        <v>3329.8737864077666</v>
      </c>
      <c r="L159" s="107">
        <f t="shared" ref="L159" si="350">AVERAGE(C159:C161)</f>
        <v>2922.0566280566286</v>
      </c>
      <c r="M159" s="160">
        <f t="shared" ref="M159" si="351">AVERAGE(D159:D161)</f>
        <v>2263.8522588522587</v>
      </c>
      <c r="N159" s="160">
        <f t="shared" ref="N159" si="352">AVERAGE(E159:E161)</f>
        <v>2309.5275590551182</v>
      </c>
      <c r="O159" s="160">
        <f t="shared" ref="O159" si="353">AVERAGE(F159:F161)</f>
        <v>3464.1327800829872</v>
      </c>
      <c r="P159" s="160">
        <f t="shared" ref="P159" si="354">AVERAGE(G159:G161)</f>
        <v>2769.2637681159417</v>
      </c>
      <c r="Q159" s="160">
        <f t="shared" ref="Q159" si="355">AVERAGE(H159:H161)</f>
        <v>2933.7138211382116</v>
      </c>
      <c r="R159" s="160">
        <f t="shared" ref="R159" si="356">AVERAGE(I159:I161)</f>
        <v>3735.2552552552552</v>
      </c>
      <c r="S159" s="160">
        <f t="shared" ref="S159" si="357">AVERAGE(J159:J161)</f>
        <v>3041.2216905901118</v>
      </c>
      <c r="T159" s="160">
        <f t="shared" ref="T159" si="358">AVERAGE(K159:K161)</f>
        <v>3220.5355987055013</v>
      </c>
      <c r="U159" s="232">
        <f t="shared" ref="U159" si="359">AVERAGE(L159:T159)</f>
        <v>2962.1732622057793</v>
      </c>
      <c r="V159" s="319"/>
      <c r="W159" s="92"/>
      <c r="X159" s="92"/>
      <c r="Y159" s="92"/>
      <c r="Z159" s="92"/>
      <c r="AA159" s="92"/>
      <c r="AB159" s="92"/>
      <c r="AC159" s="92"/>
      <c r="AD159" s="92"/>
      <c r="AE159" s="92"/>
      <c r="AF159" s="92"/>
      <c r="AG159" s="92"/>
      <c r="AH159" s="92"/>
      <c r="AI159" s="92"/>
      <c r="AJ159" s="92"/>
      <c r="AK159" s="92"/>
      <c r="AL159" s="92"/>
      <c r="AM159" s="92"/>
      <c r="AN159" s="92"/>
      <c r="AO159" s="92"/>
      <c r="AP159" s="92"/>
      <c r="AQ159" s="92"/>
      <c r="AR159" s="231"/>
    </row>
    <row r="160" spans="1:44">
      <c r="A160" s="233">
        <v>43725</v>
      </c>
      <c r="B160" s="234">
        <v>2.0572453703703699</v>
      </c>
      <c r="C160" s="304">
        <f>'VO2 Raw '!C160*'VO2-BW'!C$61/'VO2-BW'!C$62</f>
        <v>2933.9150579150582</v>
      </c>
      <c r="D160" s="305">
        <f>'VO2 Raw '!D160*'VO2-BW'!D$61/'VO2-BW'!D$62</f>
        <v>1888.0952380952381</v>
      </c>
      <c r="E160" s="305">
        <f>'VO2 Raw '!E160*'VO2-BW'!E$61/'VO2-BW'!E$62</f>
        <v>2824.3700787401576</v>
      </c>
      <c r="F160" s="305">
        <f>'VO2 Raw '!F160*'VO2-BW'!F$61/'VO2-BW'!F$62</f>
        <v>3759.5352697095427</v>
      </c>
      <c r="G160" s="305">
        <f>'VO2 Raw '!G160*'VO2-BW'!G$61/'VO2-BW'!G$62</f>
        <v>3297.9869565217391</v>
      </c>
      <c r="H160" s="305">
        <f>'VO2 Raw '!H160*'VO2-BW'!H$61/'VO2-BW'!H$62</f>
        <v>2562.7804878048782</v>
      </c>
      <c r="I160" s="305">
        <f>'VO2 Raw '!I160*'VO2-BW'!I$61/'VO2-BW'!I$62</f>
        <v>3900.6756756756758</v>
      </c>
      <c r="J160" s="305">
        <f>'VO2 Raw '!J160*'VO2-BW'!J$61/'VO2-BW'!J$62</f>
        <v>3141.703349282297</v>
      </c>
      <c r="K160" s="306">
        <f>'VO2 Raw '!K160*'VO2-BW'!K$61/'VO2-BW'!K$62</f>
        <v>3543.1310679611647</v>
      </c>
      <c r="L160" s="107"/>
      <c r="M160" s="160"/>
      <c r="N160" s="160"/>
      <c r="O160" s="160"/>
      <c r="P160" s="160"/>
      <c r="Q160" s="160"/>
      <c r="R160" s="160"/>
      <c r="S160" s="160"/>
      <c r="T160" s="160"/>
      <c r="U160" s="232">
        <f t="shared" ref="U160" si="360">STDEV(L159:T159)/SQRT(COUNT(L159:T159))</f>
        <v>161.41091760169499</v>
      </c>
      <c r="V160" s="319"/>
      <c r="W160" s="92"/>
      <c r="X160" s="92"/>
      <c r="Y160" s="92"/>
      <c r="Z160" s="92"/>
      <c r="AA160" s="92"/>
      <c r="AB160" s="92"/>
      <c r="AC160" s="92"/>
      <c r="AD160" s="92"/>
      <c r="AE160" s="92"/>
      <c r="AF160" s="92"/>
      <c r="AG160" s="92"/>
      <c r="AH160" s="92"/>
      <c r="AI160" s="92"/>
      <c r="AJ160" s="92"/>
      <c r="AK160" s="92"/>
      <c r="AL160" s="92"/>
      <c r="AM160" s="92"/>
      <c r="AN160" s="92"/>
      <c r="AO160" s="92"/>
      <c r="AP160" s="92"/>
      <c r="AQ160" s="92"/>
      <c r="AR160" s="231"/>
    </row>
    <row r="161" spans="1:44">
      <c r="A161" s="233">
        <v>43725</v>
      </c>
      <c r="B161" s="234">
        <v>2.0711342592592601</v>
      </c>
      <c r="C161" s="304">
        <f>'VO2 Raw '!C161*'VO2-BW'!C$61/'VO2-BW'!C$62</f>
        <v>3629.7258687258691</v>
      </c>
      <c r="D161" s="305">
        <f>'VO2 Raw '!D161*'VO2-BW'!D$61/'VO2-BW'!D$62</f>
        <v>2061.2637362637361</v>
      </c>
      <c r="E161" s="305">
        <f>'VO2 Raw '!E161*'VO2-BW'!E$61/'VO2-BW'!E$62</f>
        <v>2004.8031496062993</v>
      </c>
      <c r="F161" s="305">
        <f>'VO2 Raw '!F161*'VO2-BW'!F$61/'VO2-BW'!F$62</f>
        <v>3036.5477178423234</v>
      </c>
      <c r="G161" s="305">
        <f>'VO2 Raw '!G161*'VO2-BW'!G$61/'VO2-BW'!G$62</f>
        <v>2991.9217391304346</v>
      </c>
      <c r="H161" s="305">
        <f>'VO2 Raw '!H161*'VO2-BW'!H$61/'VO2-BW'!H$62</f>
        <v>3722.5560975609751</v>
      </c>
      <c r="I161" s="305">
        <f>'VO2 Raw '!I161*'VO2-BW'!I$61/'VO2-BW'!I$62</f>
        <v>3768.0630630630631</v>
      </c>
      <c r="J161" s="305">
        <f>'VO2 Raw '!J161*'VO2-BW'!J$61/'VO2-BW'!J$62</f>
        <v>2623.3014354066986</v>
      </c>
      <c r="K161" s="306">
        <f>'VO2 Raw '!K161*'VO2-BW'!K$61/'VO2-BW'!K$62</f>
        <v>2788.6019417475723</v>
      </c>
      <c r="L161" s="107"/>
      <c r="M161" s="160"/>
      <c r="N161" s="160"/>
      <c r="O161" s="160"/>
      <c r="P161" s="160"/>
      <c r="Q161" s="160"/>
      <c r="R161" s="160"/>
      <c r="S161" s="160"/>
      <c r="T161" s="160"/>
      <c r="U161" s="232"/>
      <c r="V161" s="319"/>
      <c r="W161" s="92"/>
      <c r="X161" s="92"/>
      <c r="Y161" s="92"/>
      <c r="Z161" s="92"/>
      <c r="AA161" s="92"/>
      <c r="AB161" s="92"/>
      <c r="AC161" s="92"/>
      <c r="AD161" s="92"/>
      <c r="AE161" s="92"/>
      <c r="AF161" s="92"/>
      <c r="AG161" s="92"/>
      <c r="AH161" s="92"/>
      <c r="AI161" s="92"/>
      <c r="AJ161" s="92"/>
      <c r="AK161" s="92"/>
      <c r="AL161" s="92"/>
      <c r="AM161" s="92"/>
      <c r="AN161" s="92"/>
      <c r="AO161" s="92"/>
      <c r="AP161" s="92"/>
      <c r="AQ161" s="92"/>
      <c r="AR161" s="231"/>
    </row>
    <row r="162" spans="1:44">
      <c r="A162" s="233">
        <v>43725</v>
      </c>
      <c r="B162" s="234">
        <v>2.0850231481481498</v>
      </c>
      <c r="C162" s="304">
        <f>'VO2 Raw '!C162*'VO2-BW'!C$61/'VO2-BW'!C$62</f>
        <v>3483.2393822393828</v>
      </c>
      <c r="D162" s="305">
        <f>'VO2 Raw '!D162*'VO2-BW'!D$61/'VO2-BW'!D$62</f>
        <v>2119.3589743589741</v>
      </c>
      <c r="E162" s="305">
        <f>'VO2 Raw '!E162*'VO2-BW'!E$61/'VO2-BW'!E$62</f>
        <v>3554.6456692913389</v>
      </c>
      <c r="F162" s="305">
        <f>'VO2 Raw '!F162*'VO2-BW'!F$61/'VO2-BW'!F$62</f>
        <v>2544.6970954356843</v>
      </c>
      <c r="G162" s="305">
        <f>'VO2 Raw '!G162*'VO2-BW'!G$61/'VO2-BW'!G$62</f>
        <v>2994.0695652173908</v>
      </c>
      <c r="H162" s="305">
        <f>'VO2 Raw '!H162*'VO2-BW'!H$61/'VO2-BW'!H$62</f>
        <v>4008.5853658536585</v>
      </c>
      <c r="I162" s="305">
        <f>'VO2 Raw '!I162*'VO2-BW'!I$61/'VO2-BW'!I$62</f>
        <v>2843.9189189189192</v>
      </c>
      <c r="J162" s="305">
        <f>'VO2 Raw '!J162*'VO2-BW'!J$61/'VO2-BW'!J$62</f>
        <v>2812.0956937799047</v>
      </c>
      <c r="K162" s="306">
        <f>'VO2 Raw '!K162*'VO2-BW'!K$61/'VO2-BW'!K$62</f>
        <v>2513.1844660194174</v>
      </c>
      <c r="L162" s="107">
        <f t="shared" ref="L162" si="361">AVERAGE(C162:C164)</f>
        <v>3091.9111969111968</v>
      </c>
      <c r="M162" s="160">
        <f t="shared" ref="M162" si="362">AVERAGE(D162:D164)</f>
        <v>2731.965811965812</v>
      </c>
      <c r="N162" s="160">
        <f t="shared" ref="N162" si="363">AVERAGE(E162:E164)</f>
        <v>2993.3858267716537</v>
      </c>
      <c r="O162" s="160">
        <f t="shared" ref="O162" si="364">AVERAGE(F162:F164)</f>
        <v>3077.8091286307049</v>
      </c>
      <c r="P162" s="160">
        <f t="shared" ref="P162" si="365">AVERAGE(G162:G164)</f>
        <v>3089.6478260869567</v>
      </c>
      <c r="Q162" s="160">
        <f t="shared" ref="Q162" si="366">AVERAGE(H162:H164)</f>
        <v>3701.6780487804876</v>
      </c>
      <c r="R162" s="160">
        <f t="shared" ref="R162" si="367">AVERAGE(I162:I164)</f>
        <v>2653.633633633634</v>
      </c>
      <c r="S162" s="160">
        <f t="shared" ref="S162" si="368">AVERAGE(J162:J164)</f>
        <v>3567.6204146730465</v>
      </c>
      <c r="T162" s="160">
        <f t="shared" ref="T162" si="369">AVERAGE(K162:K164)</f>
        <v>3287.7961165048541</v>
      </c>
      <c r="U162" s="232">
        <f t="shared" ref="U162" si="370">AVERAGE(L162:T162)</f>
        <v>3132.8275559953718</v>
      </c>
      <c r="V162" s="319"/>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231"/>
    </row>
    <row r="163" spans="1:44">
      <c r="A163" s="233">
        <v>43725</v>
      </c>
      <c r="B163" s="234">
        <v>2.0989120370370302</v>
      </c>
      <c r="C163" s="304">
        <f>'VO2 Raw '!C163*'VO2-BW'!C$61/'VO2-BW'!C$62</f>
        <v>2344.830115830116</v>
      </c>
      <c r="D163" s="305">
        <f>'VO2 Raw '!D163*'VO2-BW'!D$61/'VO2-BW'!D$62</f>
        <v>2225.4945054945056</v>
      </c>
      <c r="E163" s="305">
        <f>'VO2 Raw '!E163*'VO2-BW'!E$61/'VO2-BW'!E$62</f>
        <v>3220.8661417322837</v>
      </c>
      <c r="F163" s="305">
        <f>'VO2 Raw '!F163*'VO2-BW'!F$61/'VO2-BW'!F$62</f>
        <v>2343.1369294605806</v>
      </c>
      <c r="G163" s="305">
        <f>'VO2 Raw '!G163*'VO2-BW'!G$61/'VO2-BW'!G$62</f>
        <v>3728.6260869565217</v>
      </c>
      <c r="H163" s="305">
        <f>'VO2 Raw '!H163*'VO2-BW'!H$61/'VO2-BW'!H$62</f>
        <v>2963.6390243902438</v>
      </c>
      <c r="I163" s="305">
        <f>'VO2 Raw '!I163*'VO2-BW'!I$61/'VO2-BW'!I$62</f>
        <v>2584.9099099099099</v>
      </c>
      <c r="J163" s="305">
        <f>'VO2 Raw '!J163*'VO2-BW'!J$61/'VO2-BW'!J$62</f>
        <v>3765.4545454545455</v>
      </c>
      <c r="K163" s="306">
        <f>'VO2 Raw '!K163*'VO2-BW'!K$61/'VO2-BW'!K$62</f>
        <v>3133.8300970873784</v>
      </c>
      <c r="L163" s="107"/>
      <c r="M163" s="160"/>
      <c r="N163" s="160"/>
      <c r="O163" s="160"/>
      <c r="P163" s="160"/>
      <c r="Q163" s="160"/>
      <c r="R163" s="160"/>
      <c r="S163" s="160"/>
      <c r="T163" s="160"/>
      <c r="U163" s="232">
        <f t="shared" ref="U163" si="371">STDEV(L162:T162)/SQRT(COUNT(L162:T162))</f>
        <v>115.04694582927932</v>
      </c>
      <c r="V163" s="319"/>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231"/>
    </row>
    <row r="164" spans="1:44">
      <c r="A164" s="233">
        <v>43725</v>
      </c>
      <c r="B164" s="234">
        <v>2.1128009259259199</v>
      </c>
      <c r="C164" s="304">
        <f>'VO2 Raw '!C164*'VO2-BW'!C$61/'VO2-BW'!C$62</f>
        <v>3447.664092664093</v>
      </c>
      <c r="D164" s="305">
        <f>'VO2 Raw '!D164*'VO2-BW'!D$61/'VO2-BW'!D$62</f>
        <v>3851.0439560439559</v>
      </c>
      <c r="E164" s="305">
        <f>'VO2 Raw '!E164*'VO2-BW'!E$61/'VO2-BW'!E$62</f>
        <v>2204.6456692913389</v>
      </c>
      <c r="F164" s="305">
        <f>'VO2 Raw '!F164*'VO2-BW'!F$61/'VO2-BW'!F$62</f>
        <v>4345.5933609958502</v>
      </c>
      <c r="G164" s="305">
        <f>'VO2 Raw '!G164*'VO2-BW'!G$61/'VO2-BW'!G$62</f>
        <v>2546.2478260869566</v>
      </c>
      <c r="H164" s="305">
        <f>'VO2 Raw '!H164*'VO2-BW'!H$61/'VO2-BW'!H$62</f>
        <v>4132.8097560975602</v>
      </c>
      <c r="I164" s="305">
        <f>'VO2 Raw '!I164*'VO2-BW'!I$61/'VO2-BW'!I$62</f>
        <v>2532.0720720720719</v>
      </c>
      <c r="J164" s="305">
        <f>'VO2 Raw '!J164*'VO2-BW'!J$61/'VO2-BW'!J$62</f>
        <v>4125.3110047846894</v>
      </c>
      <c r="K164" s="306">
        <f>'VO2 Raw '!K164*'VO2-BW'!K$61/'VO2-BW'!K$62</f>
        <v>4216.3737864077666</v>
      </c>
      <c r="L164" s="107"/>
      <c r="M164" s="160"/>
      <c r="N164" s="160"/>
      <c r="O164" s="160"/>
      <c r="P164" s="160"/>
      <c r="Q164" s="160"/>
      <c r="R164" s="160"/>
      <c r="S164" s="160"/>
      <c r="T164" s="160"/>
      <c r="U164" s="232"/>
      <c r="V164" s="319"/>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231"/>
    </row>
    <row r="165" spans="1:44">
      <c r="A165" s="233">
        <v>43725</v>
      </c>
      <c r="B165" s="234">
        <v>2.1266898148148101</v>
      </c>
      <c r="C165" s="304">
        <f>'VO2 Raw '!C165*'VO2-BW'!C$61/'VO2-BW'!C$62</f>
        <v>2989.3706563706564</v>
      </c>
      <c r="D165" s="305">
        <f>'VO2 Raw '!D165*'VO2-BW'!D$61/'VO2-BW'!D$62</f>
        <v>3493.5347985347985</v>
      </c>
      <c r="E165" s="305">
        <f>'VO2 Raw '!E165*'VO2-BW'!E$61/'VO2-BW'!E$62</f>
        <v>2436.3779527559054</v>
      </c>
      <c r="F165" s="305">
        <f>'VO2 Raw '!F165*'VO2-BW'!F$61/'VO2-BW'!F$62</f>
        <v>3323.5518672199164</v>
      </c>
      <c r="G165" s="305">
        <f>'VO2 Raw '!G165*'VO2-BW'!G$61/'VO2-BW'!G$62</f>
        <v>3077.8347826086956</v>
      </c>
      <c r="H165" s="305">
        <f>'VO2 Raw '!H165*'VO2-BW'!H$61/'VO2-BW'!H$62</f>
        <v>3190.1658536585364</v>
      </c>
      <c r="I165" s="305">
        <f>'VO2 Raw '!I165*'VO2-BW'!I$61/'VO2-BW'!I$62</f>
        <v>3876.8468468468468</v>
      </c>
      <c r="J165" s="305">
        <f>'VO2 Raw '!J165*'VO2-BW'!J$61/'VO2-BW'!J$62</f>
        <v>3924.0000000000005</v>
      </c>
      <c r="K165" s="306">
        <f>'VO2 Raw '!K165*'VO2-BW'!K$61/'VO2-BW'!K$62</f>
        <v>2410.8592233009704</v>
      </c>
      <c r="L165" s="107">
        <f t="shared" ref="L165" si="372">AVERAGE(C165:C167)</f>
        <v>2942.634491634492</v>
      </c>
      <c r="M165" s="160">
        <f t="shared" ref="M165" si="373">AVERAGE(D165:D167)</f>
        <v>2933.0647130647126</v>
      </c>
      <c r="N165" s="160">
        <f t="shared" ref="N165" si="374">AVERAGE(E165:E167)</f>
        <v>2398.1102362204724</v>
      </c>
      <c r="O165" s="160">
        <f t="shared" ref="O165" si="375">AVERAGE(F165:F167)</f>
        <v>3083.6514522821576</v>
      </c>
      <c r="P165" s="160">
        <f t="shared" ref="P165" si="376">AVERAGE(G165:G167)</f>
        <v>2845.5115942028983</v>
      </c>
      <c r="Q165" s="160">
        <f t="shared" ref="Q165" si="377">AVERAGE(H165:H167)</f>
        <v>2698.1398373983739</v>
      </c>
      <c r="R165" s="160">
        <f t="shared" ref="R165" si="378">AVERAGE(I165:I167)</f>
        <v>3809.8498498498498</v>
      </c>
      <c r="S165" s="160">
        <f t="shared" ref="S165" si="379">AVERAGE(J165:J167)</f>
        <v>3671.9266347687403</v>
      </c>
      <c r="T165" s="160">
        <f t="shared" ref="T165" si="380">AVERAGE(K165:K167)</f>
        <v>3324.773462783171</v>
      </c>
      <c r="U165" s="232">
        <f t="shared" ref="U165" si="381">AVERAGE(L165:T165)</f>
        <v>3078.6291413560962</v>
      </c>
      <c r="V165" s="319"/>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231"/>
    </row>
    <row r="166" spans="1:44">
      <c r="A166" s="233">
        <v>43725</v>
      </c>
      <c r="B166" s="234">
        <v>2.1405787037036998</v>
      </c>
      <c r="C166" s="304">
        <f>'VO2 Raw '!C166*'VO2-BW'!C$61/'VO2-BW'!C$62</f>
        <v>2320.764478764479</v>
      </c>
      <c r="D166" s="305">
        <f>'VO2 Raw '!D166*'VO2-BW'!D$61/'VO2-BW'!D$62</f>
        <v>1984.1758241758241</v>
      </c>
      <c r="E166" s="305">
        <f>'VO2 Raw '!E166*'VO2-BW'!E$61/'VO2-BW'!E$62</f>
        <v>2566.0629921259842</v>
      </c>
      <c r="F166" s="305">
        <f>'VO2 Raw '!F166*'VO2-BW'!F$61/'VO2-BW'!F$62</f>
        <v>2998.2074688796679</v>
      </c>
      <c r="G166" s="305">
        <f>'VO2 Raw '!G166*'VO2-BW'!G$61/'VO2-BW'!G$62</f>
        <v>3136.9</v>
      </c>
      <c r="H166" s="305">
        <f>'VO2 Raw '!H166*'VO2-BW'!H$61/'VO2-BW'!H$62</f>
        <v>2572.1756097560974</v>
      </c>
      <c r="I166" s="305">
        <f>'VO2 Raw '!I166*'VO2-BW'!I$61/'VO2-BW'!I$62</f>
        <v>4107.8828828828828</v>
      </c>
      <c r="J166" s="305">
        <f>'VO2 Raw '!J166*'VO2-BW'!J$61/'VO2-BW'!J$62</f>
        <v>3780.0574162679427</v>
      </c>
      <c r="K166" s="306">
        <f>'VO2 Raw '!K166*'VO2-BW'!K$61/'VO2-BW'!K$62</f>
        <v>3936.174757281553</v>
      </c>
      <c r="L166" s="107"/>
      <c r="M166" s="160"/>
      <c r="N166" s="160"/>
      <c r="O166" s="160"/>
      <c r="P166" s="160"/>
      <c r="Q166" s="160"/>
      <c r="R166" s="160"/>
      <c r="S166" s="160"/>
      <c r="T166" s="160"/>
      <c r="U166" s="232">
        <f t="shared" ref="U166" si="382">STDEV(L165:T165)/SQRT(COUNT(L165:T165))</f>
        <v>151.34596679087807</v>
      </c>
      <c r="V166" s="319"/>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231"/>
    </row>
    <row r="167" spans="1:44">
      <c r="A167" s="233">
        <v>43725</v>
      </c>
      <c r="B167" s="234">
        <v>2.15446759259259</v>
      </c>
      <c r="C167" s="304">
        <f>'VO2 Raw '!C167*'VO2-BW'!C$61/'VO2-BW'!C$62</f>
        <v>3517.7683397683404</v>
      </c>
      <c r="D167" s="305">
        <f>'VO2 Raw '!D167*'VO2-BW'!D$61/'VO2-BW'!D$62</f>
        <v>3321.4835164835163</v>
      </c>
      <c r="E167" s="305">
        <f>'VO2 Raw '!E167*'VO2-BW'!E$61/'VO2-BW'!E$62</f>
        <v>2191.8897637795276</v>
      </c>
      <c r="F167" s="305">
        <f>'VO2 Raw '!F167*'VO2-BW'!F$61/'VO2-BW'!F$62</f>
        <v>2929.1950207468876</v>
      </c>
      <c r="G167" s="305">
        <f>'VO2 Raw '!G167*'VO2-BW'!G$61/'VO2-BW'!G$62</f>
        <v>2321.8000000000002</v>
      </c>
      <c r="H167" s="305">
        <f>'VO2 Raw '!H167*'VO2-BW'!H$61/'VO2-BW'!H$62</f>
        <v>2332.0780487804877</v>
      </c>
      <c r="I167" s="305">
        <f>'VO2 Raw '!I167*'VO2-BW'!I$61/'VO2-BW'!I$62</f>
        <v>3444.8198198198197</v>
      </c>
      <c r="J167" s="305">
        <f>'VO2 Raw '!J167*'VO2-BW'!J$61/'VO2-BW'!J$62</f>
        <v>3311.7224880382778</v>
      </c>
      <c r="K167" s="306">
        <f>'VO2 Raw '!K167*'VO2-BW'!K$61/'VO2-BW'!K$62</f>
        <v>3627.2864077669897</v>
      </c>
      <c r="L167" s="107"/>
      <c r="M167" s="160"/>
      <c r="N167" s="160"/>
      <c r="O167" s="160"/>
      <c r="P167" s="160"/>
      <c r="Q167" s="160"/>
      <c r="R167" s="160"/>
      <c r="S167" s="160"/>
      <c r="T167" s="160"/>
      <c r="U167" s="232"/>
      <c r="V167" s="319"/>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231"/>
    </row>
    <row r="168" spans="1:44">
      <c r="A168" s="233">
        <v>43725</v>
      </c>
      <c r="B168" s="234">
        <v>2.1683564814814802</v>
      </c>
      <c r="C168" s="304">
        <f>'VO2 Raw '!C168*'VO2-BW'!C$61/'VO2-BW'!C$62</f>
        <v>2748.7142857142858</v>
      </c>
      <c r="D168" s="305">
        <f>'VO2 Raw '!D168*'VO2-BW'!D$61/'VO2-BW'!D$62</f>
        <v>2676.8498168498168</v>
      </c>
      <c r="E168" s="305">
        <f>'VO2 Raw '!E168*'VO2-BW'!E$61/'VO2-BW'!E$62</f>
        <v>3383.5039370078744</v>
      </c>
      <c r="F168" s="305">
        <f>'VO2 Raw '!F168*'VO2-BW'!F$61/'VO2-BW'!F$62</f>
        <v>2139.3858921161823</v>
      </c>
      <c r="G168" s="305">
        <f>'VO2 Raw '!G168*'VO2-BW'!G$61/'VO2-BW'!G$62</f>
        <v>2668.6739130434785</v>
      </c>
      <c r="H168" s="305">
        <f>'VO2 Raw '!H168*'VO2-BW'!H$61/'VO2-BW'!H$62</f>
        <v>2696.3999999999996</v>
      </c>
      <c r="I168" s="305">
        <f>'VO2 Raw '!I168*'VO2-BW'!I$61/'VO2-BW'!I$62</f>
        <v>3931.7567567567567</v>
      </c>
      <c r="J168" s="305">
        <f>'VO2 Raw '!J168*'VO2-BW'!J$61/'VO2-BW'!J$62</f>
        <v>3493.2153110047848</v>
      </c>
      <c r="K168" s="306">
        <f>'VO2 Raw '!K168*'VO2-BW'!K$61/'VO2-BW'!K$62</f>
        <v>2402.2524271844659</v>
      </c>
      <c r="L168" s="107">
        <f t="shared" ref="L168" si="383">AVERAGE(C168:C170)</f>
        <v>2857.5328185328185</v>
      </c>
      <c r="M168" s="160">
        <f t="shared" ref="M168" si="384">AVERAGE(D168:D170)</f>
        <v>2569.2246642246641</v>
      </c>
      <c r="N168" s="160">
        <f t="shared" ref="N168" si="385">AVERAGE(E168:E170)</f>
        <v>3137.2440944881891</v>
      </c>
      <c r="O168" s="160">
        <f t="shared" ref="O168" si="386">AVERAGE(F168:F170)</f>
        <v>3109.9419087136926</v>
      </c>
      <c r="P168" s="160">
        <f t="shared" ref="P168" si="387">AVERAGE(G168:G170)</f>
        <v>2567.7260869565221</v>
      </c>
      <c r="Q168" s="160">
        <f t="shared" ref="Q168" si="388">AVERAGE(H168:H170)</f>
        <v>3488.3739837398371</v>
      </c>
      <c r="R168" s="160">
        <f t="shared" ref="R168" si="389">AVERAGE(I168:I170)</f>
        <v>3618.8738738738739</v>
      </c>
      <c r="S168" s="160">
        <f t="shared" ref="S168" si="390">AVERAGE(J168:J170)</f>
        <v>3078.0765550239234</v>
      </c>
      <c r="T168" s="160">
        <f t="shared" ref="T168" si="391">AVERAGE(K168:K170)</f>
        <v>2538.04854368932</v>
      </c>
      <c r="U168" s="232">
        <f t="shared" ref="U168" si="392">AVERAGE(L168:T168)</f>
        <v>2996.1158365825377</v>
      </c>
      <c r="V168" s="319"/>
      <c r="W168" s="92"/>
      <c r="X168" s="92"/>
      <c r="Y168" s="92"/>
      <c r="Z168" s="92"/>
      <c r="AA168" s="92"/>
      <c r="AB168" s="92"/>
      <c r="AC168" s="92"/>
      <c r="AD168" s="92"/>
      <c r="AE168" s="92"/>
      <c r="AF168" s="92"/>
      <c r="AG168" s="92"/>
      <c r="AH168" s="92"/>
      <c r="AI168" s="92"/>
      <c r="AJ168" s="92"/>
      <c r="AK168" s="92"/>
      <c r="AL168" s="92"/>
      <c r="AM168" s="92"/>
      <c r="AN168" s="92"/>
      <c r="AO168" s="92"/>
      <c r="AP168" s="92"/>
      <c r="AQ168" s="92"/>
      <c r="AR168" s="231"/>
    </row>
    <row r="169" spans="1:44">
      <c r="A169" s="233">
        <v>43725</v>
      </c>
      <c r="B169" s="234">
        <v>2.1822453703703699</v>
      </c>
      <c r="C169" s="304">
        <f>'VO2 Raw '!C169*'VO2-BW'!C$61/'VO2-BW'!C$62</f>
        <v>2764.4092664092664</v>
      </c>
      <c r="D169" s="305">
        <f>'VO2 Raw '!D169*'VO2-BW'!D$61/'VO2-BW'!D$62</f>
        <v>2148.4065934065934</v>
      </c>
      <c r="E169" s="305">
        <f>'VO2 Raw '!E169*'VO2-BW'!E$61/'VO2-BW'!E$62</f>
        <v>3323.9763779527561</v>
      </c>
      <c r="F169" s="305">
        <f>'VO2 Raw '!F169*'VO2-BW'!F$61/'VO2-BW'!F$62</f>
        <v>2595.0871369294605</v>
      </c>
      <c r="G169" s="305">
        <f>'VO2 Raw '!G169*'VO2-BW'!G$61/'VO2-BW'!G$62</f>
        <v>2228.3695652173915</v>
      </c>
      <c r="H169" s="305">
        <f>'VO2 Raw '!H169*'VO2-BW'!H$61/'VO2-BW'!H$62</f>
        <v>4085.8341463414631</v>
      </c>
      <c r="I169" s="305">
        <f>'VO2 Raw '!I169*'VO2-BW'!I$61/'VO2-BW'!I$62</f>
        <v>3890.3153153153153</v>
      </c>
      <c r="J169" s="305">
        <f>'VO2 Raw '!J169*'VO2-BW'!J$61/'VO2-BW'!J$62</f>
        <v>2770.3732057416273</v>
      </c>
      <c r="K169" s="306">
        <f>'VO2 Raw '!K169*'VO2-BW'!K$61/'VO2-BW'!K$62</f>
        <v>2715.9223300970871</v>
      </c>
      <c r="L169" s="107"/>
      <c r="M169" s="160"/>
      <c r="N169" s="160"/>
      <c r="O169" s="160"/>
      <c r="P169" s="160"/>
      <c r="Q169" s="160"/>
      <c r="R169" s="160"/>
      <c r="S169" s="160"/>
      <c r="T169" s="160"/>
      <c r="U169" s="232">
        <f t="shared" ref="U169" si="393">STDEV(L168:T168)/SQRT(COUNT(L168:T168))</f>
        <v>132.52471069522562</v>
      </c>
      <c r="V169" s="319"/>
      <c r="W169" s="92"/>
      <c r="X169" s="92"/>
      <c r="Y169" s="92"/>
      <c r="Z169" s="92"/>
      <c r="AA169" s="92"/>
      <c r="AB169" s="92"/>
      <c r="AC169" s="92"/>
      <c r="AD169" s="92"/>
      <c r="AE169" s="92"/>
      <c r="AF169" s="92"/>
      <c r="AG169" s="92"/>
      <c r="AH169" s="92"/>
      <c r="AI169" s="92"/>
      <c r="AJ169" s="92"/>
      <c r="AK169" s="92"/>
      <c r="AL169" s="92"/>
      <c r="AM169" s="92"/>
      <c r="AN169" s="92"/>
      <c r="AO169" s="92"/>
      <c r="AP169" s="92"/>
      <c r="AQ169" s="92"/>
      <c r="AR169" s="231"/>
    </row>
    <row r="170" spans="1:44">
      <c r="A170" s="233">
        <v>43725</v>
      </c>
      <c r="B170" s="234">
        <v>2.1961342592592601</v>
      </c>
      <c r="C170" s="304">
        <f>'VO2 Raw '!C170*'VO2-BW'!C$61/'VO2-BW'!C$62</f>
        <v>3059.4749034749038</v>
      </c>
      <c r="D170" s="305">
        <f>'VO2 Raw '!D170*'VO2-BW'!D$61/'VO2-BW'!D$62</f>
        <v>2882.4175824175823</v>
      </c>
      <c r="E170" s="305">
        <f>'VO2 Raw '!E170*'VO2-BW'!E$61/'VO2-BW'!E$62</f>
        <v>2704.251968503937</v>
      </c>
      <c r="F170" s="305">
        <f>'VO2 Raw '!F170*'VO2-BW'!F$61/'VO2-BW'!F$62</f>
        <v>4595.3526970954354</v>
      </c>
      <c r="G170" s="305">
        <f>'VO2 Raw '!G170*'VO2-BW'!G$61/'VO2-BW'!G$62</f>
        <v>2806.1347826086958</v>
      </c>
      <c r="H170" s="305">
        <f>'VO2 Raw '!H170*'VO2-BW'!H$61/'VO2-BW'!H$62</f>
        <v>3682.8878048780484</v>
      </c>
      <c r="I170" s="305">
        <f>'VO2 Raw '!I170*'VO2-BW'!I$61/'VO2-BW'!I$62</f>
        <v>3034.5495495495497</v>
      </c>
      <c r="J170" s="305">
        <f>'VO2 Raw '!J170*'VO2-BW'!J$61/'VO2-BW'!J$62</f>
        <v>2970.6411483253592</v>
      </c>
      <c r="K170" s="306">
        <f>'VO2 Raw '!K170*'VO2-BW'!K$61/'VO2-BW'!K$62</f>
        <v>2495.9708737864075</v>
      </c>
      <c r="L170" s="107"/>
      <c r="M170" s="160"/>
      <c r="N170" s="160"/>
      <c r="O170" s="160"/>
      <c r="P170" s="160"/>
      <c r="Q170" s="160"/>
      <c r="R170" s="160"/>
      <c r="S170" s="160"/>
      <c r="T170" s="160"/>
      <c r="U170" s="232"/>
      <c r="V170" s="319"/>
      <c r="W170" s="92"/>
      <c r="X170" s="92"/>
      <c r="Y170" s="92"/>
      <c r="Z170" s="92"/>
      <c r="AA170" s="92"/>
      <c r="AB170" s="92"/>
      <c r="AC170" s="92"/>
      <c r="AD170" s="92"/>
      <c r="AE170" s="92"/>
      <c r="AF170" s="92"/>
      <c r="AG170" s="92"/>
      <c r="AH170" s="92"/>
      <c r="AI170" s="92"/>
      <c r="AJ170" s="92"/>
      <c r="AK170" s="92"/>
      <c r="AL170" s="92"/>
      <c r="AM170" s="92"/>
      <c r="AN170" s="92"/>
      <c r="AO170" s="92"/>
      <c r="AP170" s="92"/>
      <c r="AQ170" s="92"/>
      <c r="AR170" s="231"/>
    </row>
    <row r="171" spans="1:44">
      <c r="A171" s="233">
        <v>43725</v>
      </c>
      <c r="B171" s="234">
        <v>2.21002314814814</v>
      </c>
      <c r="C171" s="304">
        <f>'VO2 Raw '!C171*'VO2-BW'!C$61/'VO2-BW'!C$62</f>
        <v>2299.8378378378379</v>
      </c>
      <c r="D171" s="305">
        <f>'VO2 Raw '!D171*'VO2-BW'!D$61/'VO2-BW'!D$62</f>
        <v>1885.8608058608058</v>
      </c>
      <c r="E171" s="305">
        <f>'VO2 Raw '!E171*'VO2-BW'!E$61/'VO2-BW'!E$62</f>
        <v>2082.4015748031497</v>
      </c>
      <c r="F171" s="305">
        <f>'VO2 Raw '!F171*'VO2-BW'!F$61/'VO2-BW'!F$62</f>
        <v>2713.3941908713691</v>
      </c>
      <c r="G171" s="305">
        <f>'VO2 Raw '!G171*'VO2-BW'!G$61/'VO2-BW'!G$62</f>
        <v>2676.1913043478262</v>
      </c>
      <c r="H171" s="305">
        <f>'VO2 Raw '!H171*'VO2-BW'!H$61/'VO2-BW'!H$62</f>
        <v>2547.1219512195121</v>
      </c>
      <c r="I171" s="305">
        <f>'VO2 Raw '!I171*'VO2-BW'!I$61/'VO2-BW'!I$62</f>
        <v>2652.2522522522522</v>
      </c>
      <c r="J171" s="305">
        <f>'VO2 Raw '!J171*'VO2-BW'!J$61/'VO2-BW'!J$62</f>
        <v>3583.9617224880385</v>
      </c>
      <c r="K171" s="306">
        <f>'VO2 Raw '!K171*'VO2-BW'!K$61/'VO2-BW'!K$62</f>
        <v>3339.4368932038828</v>
      </c>
      <c r="L171" s="107">
        <f t="shared" ref="L171" si="394">AVERAGE(C171:C173)</f>
        <v>2718.0218790218792</v>
      </c>
      <c r="M171" s="160">
        <f t="shared" ref="M171" si="395">AVERAGE(D171:D173)</f>
        <v>2378.9255189255186</v>
      </c>
      <c r="N171" s="160">
        <f t="shared" ref="N171" si="396">AVERAGE(E171:E173)</f>
        <v>2677.3228346456694</v>
      </c>
      <c r="O171" s="160">
        <f t="shared" ref="O171" si="397">AVERAGE(F171:F173)</f>
        <v>2761.9585062240658</v>
      </c>
      <c r="P171" s="160">
        <f t="shared" ref="P171" si="398">AVERAGE(G171:G173)</f>
        <v>2955.7666666666664</v>
      </c>
      <c r="Q171" s="160">
        <f t="shared" ref="Q171" si="399">AVERAGE(H171:H173)</f>
        <v>2596.1853658536584</v>
      </c>
      <c r="R171" s="160">
        <f t="shared" ref="R171" si="400">AVERAGE(I171:I173)</f>
        <v>2525.165165165165</v>
      </c>
      <c r="S171" s="160">
        <f t="shared" ref="S171" si="401">AVERAGE(J171:J173)</f>
        <v>3320.4146730462521</v>
      </c>
      <c r="T171" s="160">
        <f t="shared" ref="T171" si="402">AVERAGE(K171:K173)</f>
        <v>3213.8414239482195</v>
      </c>
      <c r="U171" s="232">
        <f t="shared" ref="U171" si="403">AVERAGE(L171:T171)</f>
        <v>2794.1780037218996</v>
      </c>
      <c r="V171" s="319"/>
      <c r="W171" s="92"/>
      <c r="X171" s="92"/>
      <c r="Y171" s="92"/>
      <c r="Z171" s="92"/>
      <c r="AA171" s="92"/>
      <c r="AB171" s="92"/>
      <c r="AC171" s="92"/>
      <c r="AD171" s="92"/>
      <c r="AE171" s="92"/>
      <c r="AF171" s="92"/>
      <c r="AG171" s="92"/>
      <c r="AH171" s="92"/>
      <c r="AI171" s="92"/>
      <c r="AJ171" s="92"/>
      <c r="AK171" s="92"/>
      <c r="AL171" s="92"/>
      <c r="AM171" s="92"/>
      <c r="AN171" s="92"/>
      <c r="AO171" s="92"/>
      <c r="AP171" s="92"/>
      <c r="AQ171" s="92"/>
      <c r="AR171" s="231"/>
    </row>
    <row r="172" spans="1:44">
      <c r="A172" s="233">
        <v>43725</v>
      </c>
      <c r="B172" s="234">
        <v>2.2239120370370302</v>
      </c>
      <c r="C172" s="304">
        <f>'VO2 Raw '!C172*'VO2-BW'!C$61/'VO2-BW'!C$62</f>
        <v>2335.4131274131278</v>
      </c>
      <c r="D172" s="305">
        <f>'VO2 Raw '!D172*'VO2-BW'!D$61/'VO2-BW'!D$62</f>
        <v>2200.9157509157508</v>
      </c>
      <c r="E172" s="305">
        <f>'VO2 Raw '!E172*'VO2-BW'!E$61/'VO2-BW'!E$62</f>
        <v>2946.6141732283468</v>
      </c>
      <c r="F172" s="305">
        <f>'VO2 Raw '!F172*'VO2-BW'!F$61/'VO2-BW'!F$62</f>
        <v>2878.8049792531119</v>
      </c>
      <c r="G172" s="305">
        <f>'VO2 Raw '!G172*'VO2-BW'!G$61/'VO2-BW'!G$62</f>
        <v>3102.5347826086959</v>
      </c>
      <c r="H172" s="305">
        <f>'VO2 Raw '!H172*'VO2-BW'!H$61/'VO2-BW'!H$62</f>
        <v>2785.1317073170731</v>
      </c>
      <c r="I172" s="305">
        <f>'VO2 Raw '!I172*'VO2-BW'!I$61/'VO2-BW'!I$62</f>
        <v>2658.4684684684685</v>
      </c>
      <c r="J172" s="305">
        <f>'VO2 Raw '!J172*'VO2-BW'!J$61/'VO2-BW'!J$62</f>
        <v>3701.8277511961724</v>
      </c>
      <c r="K172" s="306">
        <f>'VO2 Raw '!K172*'VO2-BW'!K$61/'VO2-BW'!K$62</f>
        <v>3138.6116504854363</v>
      </c>
      <c r="L172" s="107"/>
      <c r="M172" s="160"/>
      <c r="N172" s="160"/>
      <c r="O172" s="160"/>
      <c r="P172" s="160"/>
      <c r="Q172" s="160"/>
      <c r="R172" s="160"/>
      <c r="S172" s="160"/>
      <c r="T172" s="160"/>
      <c r="U172" s="232">
        <f t="shared" ref="U172" si="404">STDEV(L171:T171)/SQRT(COUNT(L171:T171))</f>
        <v>104.32653827619657</v>
      </c>
      <c r="V172" s="319"/>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231"/>
    </row>
    <row r="173" spans="1:44">
      <c r="A173" s="233">
        <v>43725</v>
      </c>
      <c r="B173" s="234">
        <v>2.2378009259259199</v>
      </c>
      <c r="C173" s="304">
        <f>'VO2 Raw '!C173*'VO2-BW'!C$61/'VO2-BW'!C$62</f>
        <v>3518.8146718146722</v>
      </c>
      <c r="D173" s="305">
        <f>'VO2 Raw '!D173*'VO2-BW'!D$61/'VO2-BW'!D$62</f>
        <v>3050</v>
      </c>
      <c r="E173" s="305">
        <f>'VO2 Raw '!E173*'VO2-BW'!E$61/'VO2-BW'!E$62</f>
        <v>3002.9527559055118</v>
      </c>
      <c r="F173" s="305">
        <f>'VO2 Raw '!F173*'VO2-BW'!F$61/'VO2-BW'!F$62</f>
        <v>2693.6763485477177</v>
      </c>
      <c r="G173" s="305">
        <f>'VO2 Raw '!G173*'VO2-BW'!G$61/'VO2-BW'!G$62</f>
        <v>3088.5739130434781</v>
      </c>
      <c r="H173" s="305">
        <f>'VO2 Raw '!H173*'VO2-BW'!H$61/'VO2-BW'!H$62</f>
        <v>2456.30243902439</v>
      </c>
      <c r="I173" s="305">
        <f>'VO2 Raw '!I173*'VO2-BW'!I$61/'VO2-BW'!I$62</f>
        <v>2264.7747747747749</v>
      </c>
      <c r="J173" s="305">
        <f>'VO2 Raw '!J173*'VO2-BW'!J$61/'VO2-BW'!J$62</f>
        <v>2675.4545454545455</v>
      </c>
      <c r="K173" s="306">
        <f>'VO2 Raw '!K173*'VO2-BW'!K$61/'VO2-BW'!K$62</f>
        <v>3163.4757281553393</v>
      </c>
      <c r="L173" s="107"/>
      <c r="M173" s="160"/>
      <c r="N173" s="160"/>
      <c r="O173" s="160"/>
      <c r="P173" s="160"/>
      <c r="Q173" s="160"/>
      <c r="R173" s="160"/>
      <c r="S173" s="160"/>
      <c r="T173" s="160"/>
      <c r="U173" s="232"/>
      <c r="V173" s="319"/>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231"/>
    </row>
    <row r="174" spans="1:44">
      <c r="A174" s="223">
        <v>43725</v>
      </c>
      <c r="B174" s="224">
        <v>1.2516898148148099</v>
      </c>
      <c r="C174" s="304">
        <f>'VO2 Raw '!C174*'VO2-BW'!C$61/'VO2-BW'!C$62</f>
        <v>3316.8725868725869</v>
      </c>
      <c r="D174" s="305">
        <f>'VO2 Raw '!D174*'VO2-BW'!D$61/'VO2-BW'!D$62</f>
        <v>1752.9120879120878</v>
      </c>
      <c r="E174" s="305">
        <f>'VO2 Raw '!E174*'VO2-BW'!E$61/'VO2-BW'!E$62</f>
        <v>2791.4173228346458</v>
      </c>
      <c r="F174" s="305">
        <f>'VO2 Raw '!F174*'VO2-BW'!F$61/'VO2-BW'!F$62</f>
        <v>2497.5933609958506</v>
      </c>
      <c r="G174" s="305">
        <f>'VO2 Raw '!G174*'VO2-BW'!G$61/'VO2-BW'!G$62</f>
        <v>2210.1130434782608</v>
      </c>
      <c r="H174" s="305">
        <f>'VO2 Raw '!H174*'VO2-BW'!H$61/'VO2-BW'!H$62</f>
        <v>3673.4926829268288</v>
      </c>
      <c r="I174" s="305">
        <f>'VO2 Raw '!I174*'VO2-BW'!I$61/'VO2-BW'!I$62</f>
        <v>2084.5045045045044</v>
      </c>
      <c r="J174" s="305">
        <f>'VO2 Raw '!J174*'VO2-BW'!J$61/'VO2-BW'!J$62</f>
        <v>4012.6602870813404</v>
      </c>
      <c r="K174" s="306">
        <f>'VO2 Raw '!K174*'VO2-BW'!K$61/'VO2-BW'!K$62</f>
        <v>3810.8980582524268</v>
      </c>
      <c r="L174" s="107">
        <f t="shared" ref="L174" si="405">AVERAGE(C174:C176)</f>
        <v>2491.66537966538</v>
      </c>
      <c r="M174" s="160">
        <f t="shared" ref="M174" si="406">AVERAGE(D174:D176)</f>
        <v>1741.3675213675215</v>
      </c>
      <c r="N174" s="160">
        <f t="shared" ref="N174" si="407">AVERAGE(E174:E176)</f>
        <v>2221.6535433070871</v>
      </c>
      <c r="O174" s="160">
        <f t="shared" ref="O174" si="408">AVERAGE(F174:F176)</f>
        <v>2900.7136929460576</v>
      </c>
      <c r="P174" s="160">
        <f t="shared" ref="P174" si="409">AVERAGE(G174:G176)</f>
        <v>2723.4434782608696</v>
      </c>
      <c r="Q174" s="160">
        <f t="shared" ref="Q174" si="410">AVERAGE(H174:H176)</f>
        <v>3274.3739837398371</v>
      </c>
      <c r="R174" s="160">
        <f t="shared" ref="R174" si="411">AVERAGE(I174:I176)</f>
        <v>2398.0780780780783</v>
      </c>
      <c r="S174" s="160">
        <f t="shared" ref="S174" si="412">AVERAGE(J174:J176)</f>
        <v>3197.681020733653</v>
      </c>
      <c r="T174" s="160">
        <f t="shared" ref="T174" si="413">AVERAGE(K174:K176)</f>
        <v>3070.0760517799354</v>
      </c>
      <c r="U174" s="232">
        <f t="shared" ref="U174" si="414">AVERAGE(L174:T174)</f>
        <v>2668.7836388753799</v>
      </c>
      <c r="V174" s="319"/>
      <c r="W174" s="92"/>
      <c r="X174" s="92"/>
      <c r="Y174" s="92"/>
      <c r="Z174" s="92"/>
      <c r="AA174" s="92"/>
      <c r="AB174" s="92"/>
      <c r="AC174" s="92"/>
      <c r="AD174" s="92"/>
      <c r="AE174" s="92"/>
      <c r="AF174" s="92"/>
      <c r="AG174" s="92"/>
      <c r="AH174" s="92"/>
      <c r="AI174" s="92"/>
      <c r="AJ174" s="92"/>
      <c r="AK174" s="92"/>
      <c r="AL174" s="92"/>
      <c r="AM174" s="92"/>
      <c r="AN174" s="92"/>
      <c r="AO174" s="92"/>
      <c r="AP174" s="92"/>
      <c r="AQ174" s="92"/>
      <c r="AR174" s="231"/>
    </row>
    <row r="175" spans="1:44">
      <c r="A175" s="223">
        <v>43725</v>
      </c>
      <c r="B175" s="224">
        <v>1.2655787037037001</v>
      </c>
      <c r="C175" s="304">
        <f>'VO2 Raw '!C175*'VO2-BW'!C$61/'VO2-BW'!C$62</f>
        <v>2130.3320463320465</v>
      </c>
      <c r="D175" s="305">
        <f>'VO2 Raw '!D175*'VO2-BW'!D$61/'VO2-BW'!D$62</f>
        <v>1843.4065934065934</v>
      </c>
      <c r="E175" s="305">
        <f>'VO2 Raw '!E175*'VO2-BW'!E$61/'VO2-BW'!E$62</f>
        <v>1882.5590551181103</v>
      </c>
      <c r="F175" s="305">
        <f>'VO2 Raw '!F175*'VO2-BW'!F$61/'VO2-BW'!F$62</f>
        <v>3830.7385892116176</v>
      </c>
      <c r="G175" s="305">
        <f>'VO2 Raw '!G175*'VO2-BW'!G$61/'VO2-BW'!G$62</f>
        <v>2457.1130434782608</v>
      </c>
      <c r="H175" s="305">
        <f>'VO2 Raw '!H175*'VO2-BW'!H$61/'VO2-BW'!H$62</f>
        <v>3718.3804878048777</v>
      </c>
      <c r="I175" s="305">
        <f>'VO2 Raw '!I175*'VO2-BW'!I$61/'VO2-BW'!I$62</f>
        <v>2096.9369369369369</v>
      </c>
      <c r="J175" s="305">
        <f>'VO2 Raw '!J175*'VO2-BW'!J$61/'VO2-BW'!J$62</f>
        <v>2723.4354066985647</v>
      </c>
      <c r="K175" s="306">
        <f>'VO2 Raw '!K175*'VO2-BW'!K$61/'VO2-BW'!K$62</f>
        <v>2355.3932038834951</v>
      </c>
      <c r="L175" s="107"/>
      <c r="M175" s="160"/>
      <c r="N175" s="160"/>
      <c r="O175" s="160"/>
      <c r="P175" s="160"/>
      <c r="Q175" s="160"/>
      <c r="R175" s="160"/>
      <c r="S175" s="160"/>
      <c r="T175" s="160"/>
      <c r="U175" s="232">
        <f t="shared" ref="U175" si="415">STDEV(L174:T174)/SQRT(COUNT(L174:T174))</f>
        <v>167.86921623922908</v>
      </c>
      <c r="V175" s="319"/>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231"/>
    </row>
    <row r="176" spans="1:44">
      <c r="A176" s="223">
        <v>43725</v>
      </c>
      <c r="B176" s="224">
        <v>1.27946759259259</v>
      </c>
      <c r="C176" s="304">
        <f>'VO2 Raw '!C176*'VO2-BW'!C$61/'VO2-BW'!C$62</f>
        <v>2027.7915057915061</v>
      </c>
      <c r="D176" s="305">
        <f>'VO2 Raw '!D176*'VO2-BW'!D$61/'VO2-BW'!D$62</f>
        <v>1627.7838827838827</v>
      </c>
      <c r="E176" s="305">
        <f>'VO2 Raw '!E176*'VO2-BW'!E$61/'VO2-BW'!E$62</f>
        <v>1990.9842519685039</v>
      </c>
      <c r="F176" s="305">
        <f>'VO2 Raw '!F176*'VO2-BW'!F$61/'VO2-BW'!F$62</f>
        <v>2373.8091286307049</v>
      </c>
      <c r="G176" s="305">
        <f>'VO2 Raw '!G176*'VO2-BW'!G$61/'VO2-BW'!G$62</f>
        <v>3503.1043478260867</v>
      </c>
      <c r="H176" s="305">
        <f>'VO2 Raw '!H176*'VO2-BW'!H$61/'VO2-BW'!H$62</f>
        <v>2431.2487804878047</v>
      </c>
      <c r="I176" s="305">
        <f>'VO2 Raw '!I176*'VO2-BW'!I$61/'VO2-BW'!I$62</f>
        <v>3012.7927927927931</v>
      </c>
      <c r="J176" s="305">
        <f>'VO2 Raw '!J176*'VO2-BW'!J$61/'VO2-BW'!J$62</f>
        <v>2856.9473684210529</v>
      </c>
      <c r="K176" s="306">
        <f>'VO2 Raw '!K176*'VO2-BW'!K$61/'VO2-BW'!K$62</f>
        <v>3043.9368932038833</v>
      </c>
      <c r="L176" s="107"/>
      <c r="M176" s="160"/>
      <c r="N176" s="160"/>
      <c r="O176" s="160"/>
      <c r="P176" s="160"/>
      <c r="Q176" s="160"/>
      <c r="R176" s="160"/>
      <c r="S176" s="160"/>
      <c r="T176" s="160"/>
      <c r="U176" s="232"/>
      <c r="V176" s="319"/>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231"/>
    </row>
    <row r="177" spans="1:44">
      <c r="A177" s="223">
        <v>43725</v>
      </c>
      <c r="B177" s="224">
        <v>1.29335648148148</v>
      </c>
      <c r="C177" s="304">
        <f>'VO2 Raw '!C177*'VO2-BW'!C$61/'VO2-BW'!C$62</f>
        <v>2060.2277992277996</v>
      </c>
      <c r="D177" s="305">
        <f>'VO2 Raw '!D177*'VO2-BW'!D$61/'VO2-BW'!D$62</f>
        <v>1579.7435897435896</v>
      </c>
      <c r="E177" s="305">
        <f>'VO2 Raw '!E177*'VO2-BW'!E$61/'VO2-BW'!E$62</f>
        <v>1985.6692913385828</v>
      </c>
      <c r="F177" s="305">
        <f>'VO2 Raw '!F177*'VO2-BW'!F$61/'VO2-BW'!F$62</f>
        <v>2094.4730290456428</v>
      </c>
      <c r="G177" s="305">
        <f>'VO2 Raw '!G177*'VO2-BW'!G$61/'VO2-BW'!G$62</f>
        <v>2099.5</v>
      </c>
      <c r="H177" s="305">
        <f>'VO2 Raw '!H177*'VO2-BW'!H$61/'VO2-BW'!H$62</f>
        <v>2603.4926829268293</v>
      </c>
      <c r="I177" s="305">
        <f>'VO2 Raw '!I177*'VO2-BW'!I$61/'VO2-BW'!I$62</f>
        <v>2288.6036036036035</v>
      </c>
      <c r="J177" s="305">
        <f>'VO2 Raw '!J177*'VO2-BW'!J$61/'VO2-BW'!J$62</f>
        <v>2690.0574162679432</v>
      </c>
      <c r="K177" s="306">
        <f>'VO2 Raw '!K177*'VO2-BW'!K$61/'VO2-BW'!K$62</f>
        <v>2596.3834951456311</v>
      </c>
      <c r="L177" s="107">
        <f t="shared" ref="L177" si="416">AVERAGE(C177:C179)</f>
        <v>2177.4169884169883</v>
      </c>
      <c r="M177" s="160">
        <f t="shared" ref="M177" si="417">AVERAGE(D177:D179)</f>
        <v>2759.1514041514042</v>
      </c>
      <c r="N177" s="160">
        <f t="shared" ref="N177" si="418">AVERAGE(E177:E179)</f>
        <v>2237.5984251968507</v>
      </c>
      <c r="O177" s="160">
        <f t="shared" ref="O177" si="419">AVERAGE(F177:F179)</f>
        <v>2299.6846473029041</v>
      </c>
      <c r="P177" s="160">
        <f t="shared" ref="P177" si="420">AVERAGE(G177:G179)</f>
        <v>2619.6318840579711</v>
      </c>
      <c r="Q177" s="160">
        <f t="shared" ref="Q177" si="421">AVERAGE(H177:H179)</f>
        <v>2518.2406504065038</v>
      </c>
      <c r="R177" s="160">
        <f t="shared" ref="R177" si="422">AVERAGE(I177:I179)</f>
        <v>2757.5825825825827</v>
      </c>
      <c r="S177" s="160">
        <f t="shared" ref="S177" si="423">AVERAGE(J177:J179)</f>
        <v>3638.2009569377992</v>
      </c>
      <c r="T177" s="160">
        <f t="shared" ref="T177" si="424">AVERAGE(K177:K179)</f>
        <v>2460.5873786407769</v>
      </c>
      <c r="U177" s="232">
        <f t="shared" ref="U177" si="425">AVERAGE(L177:T177)</f>
        <v>2607.5661019659756</v>
      </c>
      <c r="V177" s="319"/>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231"/>
    </row>
    <row r="178" spans="1:44">
      <c r="A178" s="223">
        <v>43725</v>
      </c>
      <c r="B178" s="224">
        <v>1.3072453703703699</v>
      </c>
      <c r="C178" s="304">
        <f>'VO2 Raw '!C178*'VO2-BW'!C$61/'VO2-BW'!C$62</f>
        <v>2267.4015444015445</v>
      </c>
      <c r="D178" s="305">
        <f>'VO2 Raw '!D178*'VO2-BW'!D$61/'VO2-BW'!D$62</f>
        <v>2896.9413919413919</v>
      </c>
      <c r="E178" s="305">
        <f>'VO2 Raw '!E178*'VO2-BW'!E$61/'VO2-BW'!E$62</f>
        <v>2779.7244094488192</v>
      </c>
      <c r="F178" s="305">
        <f>'VO2 Raw '!F178*'VO2-BW'!F$61/'VO2-BW'!F$62</f>
        <v>2434.0580912863065</v>
      </c>
      <c r="G178" s="305">
        <f>'VO2 Raw '!G178*'VO2-BW'!G$61/'VO2-BW'!G$62</f>
        <v>1791.2869565217391</v>
      </c>
      <c r="H178" s="305">
        <f>'VO2 Raw '!H178*'VO2-BW'!H$61/'VO2-BW'!H$62</f>
        <v>2295.5414634146341</v>
      </c>
      <c r="I178" s="305">
        <f>'VO2 Raw '!I178*'VO2-BW'!I$61/'VO2-BW'!I$62</f>
        <v>2215.0450450450453</v>
      </c>
      <c r="J178" s="305">
        <f>'VO2 Raw '!J178*'VO2-BW'!J$61/'VO2-BW'!J$62</f>
        <v>4562.3540669856457</v>
      </c>
      <c r="K178" s="306">
        <f>'VO2 Raw '!K178*'VO2-BW'!K$61/'VO2-BW'!K$62</f>
        <v>2344.8737864077671</v>
      </c>
      <c r="L178" s="107"/>
      <c r="M178" s="160"/>
      <c r="N178" s="160"/>
      <c r="O178" s="160"/>
      <c r="P178" s="160"/>
      <c r="Q178" s="160"/>
      <c r="R178" s="160"/>
      <c r="S178" s="160"/>
      <c r="T178" s="160"/>
      <c r="U178" s="232">
        <f t="shared" ref="U178" si="426">STDEV(L177:T177)/SQRT(COUNT(L177:T177))</f>
        <v>146.91805865045418</v>
      </c>
      <c r="V178" s="319"/>
      <c r="W178" s="92"/>
      <c r="X178" s="92"/>
      <c r="Y178" s="92"/>
      <c r="Z178" s="92"/>
      <c r="AA178" s="92"/>
      <c r="AB178" s="92"/>
      <c r="AC178" s="92"/>
      <c r="AD178" s="92"/>
      <c r="AE178" s="92"/>
      <c r="AF178" s="92"/>
      <c r="AG178" s="92"/>
      <c r="AH178" s="92"/>
      <c r="AI178" s="92"/>
      <c r="AJ178" s="92"/>
      <c r="AK178" s="92"/>
      <c r="AL178" s="92"/>
      <c r="AM178" s="92"/>
      <c r="AN178" s="92"/>
      <c r="AO178" s="92"/>
      <c r="AP178" s="92"/>
      <c r="AQ178" s="92"/>
      <c r="AR178" s="231"/>
    </row>
    <row r="179" spans="1:44">
      <c r="A179" s="223">
        <v>43725</v>
      </c>
      <c r="B179" s="224">
        <v>1.3211342592592601</v>
      </c>
      <c r="C179" s="304">
        <f>'VO2 Raw '!C179*'VO2-BW'!C$61/'VO2-BW'!C$62</f>
        <v>2204.6216216216221</v>
      </c>
      <c r="D179" s="305">
        <f>'VO2 Raw '!D179*'VO2-BW'!D$61/'VO2-BW'!D$62</f>
        <v>3800.7692307692305</v>
      </c>
      <c r="E179" s="305">
        <f>'VO2 Raw '!E179*'VO2-BW'!E$61/'VO2-BW'!E$62</f>
        <v>1947.4015748031497</v>
      </c>
      <c r="F179" s="305">
        <f>'VO2 Raw '!F179*'VO2-BW'!F$61/'VO2-BW'!F$62</f>
        <v>2370.5228215767634</v>
      </c>
      <c r="G179" s="305">
        <f>'VO2 Raw '!G179*'VO2-BW'!G$61/'VO2-BW'!G$62</f>
        <v>3968.108695652174</v>
      </c>
      <c r="H179" s="305">
        <f>'VO2 Raw '!H179*'VO2-BW'!H$61/'VO2-BW'!H$62</f>
        <v>2655.6878048780486</v>
      </c>
      <c r="I179" s="305">
        <f>'VO2 Raw '!I179*'VO2-BW'!I$61/'VO2-BW'!I$62</f>
        <v>3769.099099099099</v>
      </c>
      <c r="J179" s="305">
        <f>'VO2 Raw '!J179*'VO2-BW'!J$61/'VO2-BW'!J$62</f>
        <v>3662.1913875598088</v>
      </c>
      <c r="K179" s="306">
        <f>'VO2 Raw '!K179*'VO2-BW'!K$61/'VO2-BW'!K$62</f>
        <v>2440.5048543689318</v>
      </c>
      <c r="L179" s="107"/>
      <c r="M179" s="160"/>
      <c r="N179" s="160"/>
      <c r="O179" s="160"/>
      <c r="P179" s="160"/>
      <c r="Q179" s="160"/>
      <c r="R179" s="160"/>
      <c r="S179" s="160"/>
      <c r="T179" s="160"/>
      <c r="U179" s="232"/>
      <c r="V179" s="319"/>
      <c r="W179" s="92"/>
      <c r="X179" s="92"/>
      <c r="Y179" s="92"/>
      <c r="Z179" s="92"/>
      <c r="AA179" s="92"/>
      <c r="AB179" s="92"/>
      <c r="AC179" s="92"/>
      <c r="AD179" s="92"/>
      <c r="AE179" s="92"/>
      <c r="AF179" s="92"/>
      <c r="AG179" s="92"/>
      <c r="AH179" s="92"/>
      <c r="AI179" s="92"/>
      <c r="AJ179" s="92"/>
      <c r="AK179" s="92"/>
      <c r="AL179" s="92"/>
      <c r="AM179" s="92"/>
      <c r="AN179" s="92"/>
      <c r="AO179" s="92"/>
      <c r="AP179" s="92"/>
      <c r="AQ179" s="92"/>
      <c r="AR179" s="231"/>
    </row>
    <row r="180" spans="1:44">
      <c r="A180" s="223">
        <v>43725</v>
      </c>
      <c r="B180" s="224">
        <v>1.33502314814815</v>
      </c>
      <c r="C180" s="304">
        <f>'VO2 Raw '!C180*'VO2-BW'!C$61/'VO2-BW'!C$62</f>
        <v>2177.4169884169887</v>
      </c>
      <c r="D180" s="305">
        <f>'VO2 Raw '!D180*'VO2-BW'!D$61/'VO2-BW'!D$62</f>
        <v>2374.0842490842492</v>
      </c>
      <c r="E180" s="305">
        <f>'VO2 Raw '!E180*'VO2-BW'!E$61/'VO2-BW'!E$62</f>
        <v>3343.1102362204724</v>
      </c>
      <c r="F180" s="305">
        <f>'VO2 Raw '!F180*'VO2-BW'!F$61/'VO2-BW'!F$62</f>
        <v>3838.4066390041489</v>
      </c>
      <c r="G180" s="305">
        <f>'VO2 Raw '!G180*'VO2-BW'!G$61/'VO2-BW'!G$62</f>
        <v>1955.5956521739129</v>
      </c>
      <c r="H180" s="305">
        <f>'VO2 Raw '!H180*'VO2-BW'!H$61/'VO2-BW'!H$62</f>
        <v>3134.8390243902436</v>
      </c>
      <c r="I180" s="305">
        <f>'VO2 Raw '!I180*'VO2-BW'!I$61/'VO2-BW'!I$62</f>
        <v>2464.72972972973</v>
      </c>
      <c r="J180" s="305">
        <f>'VO2 Raw '!J180*'VO2-BW'!J$61/'VO2-BW'!J$62</f>
        <v>2717.1770334928233</v>
      </c>
      <c r="K180" s="306">
        <f>'VO2 Raw '!K180*'VO2-BW'!K$61/'VO2-BW'!K$62</f>
        <v>4335.9126213592235</v>
      </c>
      <c r="L180" s="107">
        <f t="shared" ref="L180" si="427">AVERAGE(C180:C182)</f>
        <v>2850.2084942084948</v>
      </c>
      <c r="M180" s="160">
        <f t="shared" ref="M180" si="428">AVERAGE(D180:D182)</f>
        <v>1920.1221001221002</v>
      </c>
      <c r="N180" s="160">
        <f t="shared" ref="N180" si="429">AVERAGE(E180:E182)</f>
        <v>2483.5039370078744</v>
      </c>
      <c r="O180" s="160">
        <f t="shared" ref="O180" si="430">AVERAGE(F180:F182)</f>
        <v>3012.0829875518666</v>
      </c>
      <c r="P180" s="160">
        <f t="shared" ref="P180" si="431">AVERAGE(G180:G182)</f>
        <v>2470.7159420289854</v>
      </c>
      <c r="Q180" s="160">
        <f t="shared" ref="Q180" si="432">AVERAGE(H180:H182)</f>
        <v>3275.7658536585363</v>
      </c>
      <c r="R180" s="160">
        <f t="shared" ref="R180" si="433">AVERAGE(I180:I182)</f>
        <v>2701.9819819819818</v>
      </c>
      <c r="S180" s="160">
        <f t="shared" ref="S180" si="434">AVERAGE(J180:J182)</f>
        <v>3118.7559808612441</v>
      </c>
      <c r="T180" s="160">
        <f t="shared" ref="T180" si="435">AVERAGE(K180:K182)</f>
        <v>3022.57928802589</v>
      </c>
      <c r="U180" s="232">
        <f t="shared" ref="U180" si="436">AVERAGE(L180:T180)</f>
        <v>2761.7462850496636</v>
      </c>
      <c r="V180" s="319"/>
      <c r="W180" s="92"/>
      <c r="X180" s="92"/>
      <c r="Y180" s="92"/>
      <c r="Z180" s="92"/>
      <c r="AA180" s="92"/>
      <c r="AB180" s="92"/>
      <c r="AC180" s="92"/>
      <c r="AD180" s="92"/>
      <c r="AE180" s="92"/>
      <c r="AF180" s="92"/>
      <c r="AG180" s="92"/>
      <c r="AH180" s="92"/>
      <c r="AI180" s="92"/>
      <c r="AJ180" s="92"/>
      <c r="AK180" s="92"/>
      <c r="AL180" s="92"/>
      <c r="AM180" s="92"/>
      <c r="AN180" s="92"/>
      <c r="AO180" s="92"/>
      <c r="AP180" s="92"/>
      <c r="AQ180" s="92"/>
      <c r="AR180" s="231"/>
    </row>
    <row r="181" spans="1:44">
      <c r="A181" s="223">
        <v>43725</v>
      </c>
      <c r="B181" s="224">
        <v>1.34891203703704</v>
      </c>
      <c r="C181" s="304">
        <f>'VO2 Raw '!C181*'VO2-BW'!C$61/'VO2-BW'!C$62</f>
        <v>2819.864864864865</v>
      </c>
      <c r="D181" s="305">
        <f>'VO2 Raw '!D181*'VO2-BW'!D$61/'VO2-BW'!D$62</f>
        <v>1720.5128205128206</v>
      </c>
      <c r="E181" s="305">
        <f>'VO2 Raw '!E181*'VO2-BW'!E$61/'VO2-BW'!E$62</f>
        <v>2154.6850393700788</v>
      </c>
      <c r="F181" s="305">
        <f>'VO2 Raw '!F181*'VO2-BW'!F$61/'VO2-BW'!F$62</f>
        <v>3108.8464730290452</v>
      </c>
      <c r="G181" s="305">
        <f>'VO2 Raw '!G181*'VO2-BW'!G$61/'VO2-BW'!G$62</f>
        <v>3204.5565217391304</v>
      </c>
      <c r="H181" s="305">
        <f>'VO2 Raw '!H181*'VO2-BW'!H$61/'VO2-BW'!H$62</f>
        <v>3782.0585365853658</v>
      </c>
      <c r="I181" s="305">
        <f>'VO2 Raw '!I181*'VO2-BW'!I$61/'VO2-BW'!I$62</f>
        <v>2095.900900900901</v>
      </c>
      <c r="J181" s="305">
        <f>'VO2 Raw '!J181*'VO2-BW'!J$61/'VO2-BW'!J$62</f>
        <v>2811.0526315789475</v>
      </c>
      <c r="K181" s="306">
        <f>'VO2 Raw '!K181*'VO2-BW'!K$61/'VO2-BW'!K$62</f>
        <v>2801.9902912621355</v>
      </c>
      <c r="L181" s="107"/>
      <c r="M181" s="160"/>
      <c r="N181" s="160"/>
      <c r="O181" s="160"/>
      <c r="P181" s="160"/>
      <c r="Q181" s="160"/>
      <c r="R181" s="160"/>
      <c r="S181" s="160"/>
      <c r="T181" s="160"/>
      <c r="U181" s="232">
        <f t="shared" ref="U181" si="437">STDEV(L180:T180)/SQRT(COUNT(L180:T180))</f>
        <v>139.65336192126026</v>
      </c>
      <c r="V181" s="319"/>
      <c r="W181" s="92"/>
      <c r="X181" s="92"/>
      <c r="Y181" s="92"/>
      <c r="Z181" s="92"/>
      <c r="AA181" s="92"/>
      <c r="AB181" s="92"/>
      <c r="AC181" s="92"/>
      <c r="AD181" s="92"/>
      <c r="AE181" s="92"/>
      <c r="AF181" s="92"/>
      <c r="AG181" s="92"/>
      <c r="AH181" s="92"/>
      <c r="AI181" s="92"/>
      <c r="AJ181" s="92"/>
      <c r="AK181" s="92"/>
      <c r="AL181" s="92"/>
      <c r="AM181" s="92"/>
      <c r="AN181" s="92"/>
      <c r="AO181" s="92"/>
      <c r="AP181" s="92"/>
      <c r="AQ181" s="92"/>
      <c r="AR181" s="231"/>
    </row>
    <row r="182" spans="1:44">
      <c r="A182" s="223">
        <v>43725</v>
      </c>
      <c r="B182" s="224">
        <v>1.3628009259259199</v>
      </c>
      <c r="C182" s="304">
        <f>'VO2 Raw '!C182*'VO2-BW'!C$61/'VO2-BW'!C$62</f>
        <v>3553.3436293436298</v>
      </c>
      <c r="D182" s="305">
        <f>'VO2 Raw '!D182*'VO2-BW'!D$61/'VO2-BW'!D$62</f>
        <v>1665.7692307692307</v>
      </c>
      <c r="E182" s="305">
        <f>'VO2 Raw '!E182*'VO2-BW'!E$61/'VO2-BW'!E$62</f>
        <v>1952.7165354330709</v>
      </c>
      <c r="F182" s="305">
        <f>'VO2 Raw '!F182*'VO2-BW'!F$61/'VO2-BW'!F$62</f>
        <v>2088.9958506224061</v>
      </c>
      <c r="G182" s="305">
        <f>'VO2 Raw '!G182*'VO2-BW'!G$61/'VO2-BW'!G$62</f>
        <v>2251.9956521739132</v>
      </c>
      <c r="H182" s="305">
        <f>'VO2 Raw '!H182*'VO2-BW'!H$61/'VO2-BW'!H$62</f>
        <v>2910.3999999999996</v>
      </c>
      <c r="I182" s="305">
        <f>'VO2 Raw '!I182*'VO2-BW'!I$61/'VO2-BW'!I$62</f>
        <v>3545.3153153153153</v>
      </c>
      <c r="J182" s="305">
        <f>'VO2 Raw '!J182*'VO2-BW'!J$61/'VO2-BW'!J$62</f>
        <v>3828.038277511962</v>
      </c>
      <c r="K182" s="306">
        <f>'VO2 Raw '!K182*'VO2-BW'!K$61/'VO2-BW'!K$62</f>
        <v>1929.8349514563104</v>
      </c>
      <c r="L182" s="107"/>
      <c r="M182" s="160"/>
      <c r="N182" s="160"/>
      <c r="O182" s="160"/>
      <c r="P182" s="160"/>
      <c r="Q182" s="160"/>
      <c r="R182" s="160"/>
      <c r="S182" s="160"/>
      <c r="T182" s="160"/>
      <c r="U182" s="232"/>
      <c r="V182" s="319"/>
      <c r="W182" s="92"/>
      <c r="X182" s="92"/>
      <c r="Y182" s="92"/>
      <c r="Z182" s="92"/>
      <c r="AA182" s="92"/>
      <c r="AB182" s="92"/>
      <c r="AC182" s="92"/>
      <c r="AD182" s="92"/>
      <c r="AE182" s="92"/>
      <c r="AF182" s="92"/>
      <c r="AG182" s="92"/>
      <c r="AH182" s="92"/>
      <c r="AI182" s="92"/>
      <c r="AJ182" s="92"/>
      <c r="AK182" s="92"/>
      <c r="AL182" s="92"/>
      <c r="AM182" s="92"/>
      <c r="AN182" s="92"/>
      <c r="AO182" s="92"/>
      <c r="AP182" s="92"/>
      <c r="AQ182" s="92"/>
      <c r="AR182" s="231"/>
    </row>
    <row r="183" spans="1:44">
      <c r="A183" s="223">
        <v>43725</v>
      </c>
      <c r="B183" s="224">
        <v>1.3766898148148099</v>
      </c>
      <c r="C183" s="304">
        <f>'VO2 Raw '!C183*'VO2-BW'!C$61/'VO2-BW'!C$62</f>
        <v>2354.2471042471043</v>
      </c>
      <c r="D183" s="305">
        <f>'VO2 Raw '!D183*'VO2-BW'!D$61/'VO2-BW'!D$62</f>
        <v>1949.5421245421244</v>
      </c>
      <c r="E183" s="305">
        <f>'VO2 Raw '!E183*'VO2-BW'!E$61/'VO2-BW'!E$62</f>
        <v>2051.5748031496064</v>
      </c>
      <c r="F183" s="305">
        <f>'VO2 Raw '!F183*'VO2-BW'!F$61/'VO2-BW'!F$62</f>
        <v>2414.3402489626556</v>
      </c>
      <c r="G183" s="305">
        <f>'VO2 Raw '!G183*'VO2-BW'!G$61/'VO2-BW'!G$62</f>
        <v>2506.5130434782609</v>
      </c>
      <c r="H183" s="305">
        <f>'VO2 Raw '!H183*'VO2-BW'!H$61/'VO2-BW'!H$62</f>
        <v>2055.4439024390244</v>
      </c>
      <c r="I183" s="305">
        <f>'VO2 Raw '!I183*'VO2-BW'!I$61/'VO2-BW'!I$62</f>
        <v>2340.4054054054054</v>
      </c>
      <c r="J183" s="305">
        <f>'VO2 Raw '!J183*'VO2-BW'!J$61/'VO2-BW'!J$62</f>
        <v>3372.2200956937804</v>
      </c>
      <c r="K183" s="306">
        <f>'VO2 Raw '!K183*'VO2-BW'!K$61/'VO2-BW'!K$62</f>
        <v>3074.538834951456</v>
      </c>
      <c r="L183" s="107">
        <f t="shared" ref="L183" si="438">AVERAGE(C183:C185)</f>
        <v>2569.0939510939511</v>
      </c>
      <c r="M183" s="160">
        <f t="shared" ref="M183" si="439">AVERAGE(D183:D185)</f>
        <v>2581.1416361416359</v>
      </c>
      <c r="N183" s="160">
        <f t="shared" ref="N183" si="440">AVERAGE(E183:E185)</f>
        <v>2379.3307086614172</v>
      </c>
      <c r="O183" s="160">
        <f t="shared" ref="O183" si="441">AVERAGE(F183:F185)</f>
        <v>3385.2614107883819</v>
      </c>
      <c r="P183" s="160">
        <f t="shared" ref="P183" si="442">AVERAGE(G183:G185)</f>
        <v>3300.1347826086953</v>
      </c>
      <c r="Q183" s="160">
        <f t="shared" ref="Q183" si="443">AVERAGE(H183:H185)</f>
        <v>2919.4471544715448</v>
      </c>
      <c r="R183" s="160">
        <f t="shared" ref="R183" si="444">AVERAGE(I183:I185)</f>
        <v>3012.4474474474478</v>
      </c>
      <c r="S183" s="160">
        <f t="shared" ref="S183" si="445">AVERAGE(J183:J185)</f>
        <v>3037.3971291866033</v>
      </c>
      <c r="T183" s="160">
        <f t="shared" ref="T183" si="446">AVERAGE(K183:K185)</f>
        <v>3334.6553398058254</v>
      </c>
      <c r="U183" s="232">
        <f t="shared" ref="U183" si="447">AVERAGE(L183:T183)</f>
        <v>2946.5455066895001</v>
      </c>
      <c r="V183" s="319"/>
      <c r="W183" s="92"/>
      <c r="X183" s="92"/>
      <c r="Y183" s="92"/>
      <c r="Z183" s="92"/>
      <c r="AA183" s="92"/>
      <c r="AB183" s="92"/>
      <c r="AC183" s="92"/>
      <c r="AD183" s="92"/>
      <c r="AE183" s="92"/>
      <c r="AF183" s="92"/>
      <c r="AG183" s="92"/>
      <c r="AH183" s="92"/>
      <c r="AI183" s="92"/>
      <c r="AJ183" s="92"/>
      <c r="AK183" s="92"/>
      <c r="AL183" s="92"/>
      <c r="AM183" s="92"/>
      <c r="AN183" s="92"/>
      <c r="AO183" s="92"/>
      <c r="AP183" s="92"/>
      <c r="AQ183" s="92"/>
      <c r="AR183" s="231"/>
    </row>
    <row r="184" spans="1:44">
      <c r="A184" s="223">
        <v>43725</v>
      </c>
      <c r="B184" s="224">
        <v>1.3905787037037001</v>
      </c>
      <c r="C184" s="304">
        <f>'VO2 Raw '!C184*'VO2-BW'!C$61/'VO2-BW'!C$62</f>
        <v>2897.2934362934366</v>
      </c>
      <c r="D184" s="305">
        <f>'VO2 Raw '!D184*'VO2-BW'!D$61/'VO2-BW'!D$62</f>
        <v>3443.2600732600731</v>
      </c>
      <c r="E184" s="305">
        <f>'VO2 Raw '!E184*'VO2-BW'!E$61/'VO2-BW'!E$62</f>
        <v>2117.48031496063</v>
      </c>
      <c r="F184" s="305">
        <f>'VO2 Raw '!F184*'VO2-BW'!F$61/'VO2-BW'!F$62</f>
        <v>3346.5560165975103</v>
      </c>
      <c r="G184" s="305">
        <f>'VO2 Raw '!G184*'VO2-BW'!G$61/'VO2-BW'!G$62</f>
        <v>3177.7086956521739</v>
      </c>
      <c r="H184" s="305">
        <f>'VO2 Raw '!H184*'VO2-BW'!H$61/'VO2-BW'!H$62</f>
        <v>2907.2682926829266</v>
      </c>
      <c r="I184" s="305">
        <f>'VO2 Raw '!I184*'VO2-BW'!I$61/'VO2-BW'!I$62</f>
        <v>3110.1801801801803</v>
      </c>
      <c r="J184" s="305">
        <f>'VO2 Raw '!J184*'VO2-BW'!J$61/'VO2-BW'!J$62</f>
        <v>2750.5550239234449</v>
      </c>
      <c r="K184" s="306">
        <f>'VO2 Raw '!K184*'VO2-BW'!K$61/'VO2-BW'!K$62</f>
        <v>4019.3737864077661</v>
      </c>
      <c r="L184" s="107"/>
      <c r="M184" s="160"/>
      <c r="N184" s="160"/>
      <c r="O184" s="160"/>
      <c r="P184" s="160"/>
      <c r="Q184" s="160"/>
      <c r="R184" s="160"/>
      <c r="S184" s="160"/>
      <c r="T184" s="160"/>
      <c r="U184" s="232">
        <f t="shared" ref="U184" si="448">STDEV(L183:T183)/SQRT(COUNT(L183:T183))</f>
        <v>122.4279810660686</v>
      </c>
      <c r="V184" s="319"/>
      <c r="W184" s="92"/>
      <c r="X184" s="92"/>
      <c r="Y184" s="92"/>
      <c r="Z184" s="92"/>
      <c r="AA184" s="92"/>
      <c r="AB184" s="92"/>
      <c r="AC184" s="92"/>
      <c r="AD184" s="92"/>
      <c r="AE184" s="92"/>
      <c r="AF184" s="92"/>
      <c r="AG184" s="92"/>
      <c r="AH184" s="92"/>
      <c r="AI184" s="92"/>
      <c r="AJ184" s="92"/>
      <c r="AK184" s="92"/>
      <c r="AL184" s="92"/>
      <c r="AM184" s="92"/>
      <c r="AN184" s="92"/>
      <c r="AO184" s="92"/>
      <c r="AP184" s="92"/>
      <c r="AQ184" s="92"/>
      <c r="AR184" s="231"/>
    </row>
    <row r="185" spans="1:44">
      <c r="A185" s="223">
        <v>43725</v>
      </c>
      <c r="B185" s="224">
        <v>1.40446759259259</v>
      </c>
      <c r="C185" s="304">
        <f>'VO2 Raw '!C185*'VO2-BW'!C$61/'VO2-BW'!C$62</f>
        <v>2455.7413127413129</v>
      </c>
      <c r="D185" s="305">
        <f>'VO2 Raw '!D185*'VO2-BW'!D$61/'VO2-BW'!D$62</f>
        <v>2350.6227106227107</v>
      </c>
      <c r="E185" s="305">
        <f>'VO2 Raw '!E185*'VO2-BW'!E$61/'VO2-BW'!E$62</f>
        <v>2968.9370078740158</v>
      </c>
      <c r="F185" s="305">
        <f>'VO2 Raw '!F185*'VO2-BW'!F$61/'VO2-BW'!F$62</f>
        <v>4394.8879668049785</v>
      </c>
      <c r="G185" s="305">
        <f>'VO2 Raw '!G185*'VO2-BW'!G$61/'VO2-BW'!G$62</f>
        <v>4216.1826086956517</v>
      </c>
      <c r="H185" s="305">
        <f>'VO2 Raw '!H185*'VO2-BW'!H$61/'VO2-BW'!H$62</f>
        <v>3795.6292682926828</v>
      </c>
      <c r="I185" s="305">
        <f>'VO2 Raw '!I185*'VO2-BW'!I$61/'VO2-BW'!I$62</f>
        <v>3586.7567567567567</v>
      </c>
      <c r="J185" s="305">
        <f>'VO2 Raw '!J185*'VO2-BW'!J$61/'VO2-BW'!J$62</f>
        <v>2989.416267942584</v>
      </c>
      <c r="K185" s="306">
        <f>'VO2 Raw '!K185*'VO2-BW'!K$61/'VO2-BW'!K$62</f>
        <v>2910.0533980582522</v>
      </c>
      <c r="L185" s="107"/>
      <c r="M185" s="160"/>
      <c r="N185" s="160"/>
      <c r="O185" s="160"/>
      <c r="P185" s="160"/>
      <c r="Q185" s="160"/>
      <c r="R185" s="160"/>
      <c r="S185" s="160"/>
      <c r="T185" s="160"/>
      <c r="U185" s="232"/>
      <c r="V185" s="319"/>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231"/>
    </row>
    <row r="186" spans="1:44">
      <c r="A186" s="223">
        <v>43725</v>
      </c>
      <c r="B186" s="224">
        <v>1.41835648148148</v>
      </c>
      <c r="C186" s="304">
        <f>'VO2 Raw '!C186*'VO2-BW'!C$61/'VO2-BW'!C$62</f>
        <v>3099.2355212355214</v>
      </c>
      <c r="D186" s="305">
        <f>'VO2 Raw '!D186*'VO2-BW'!D$61/'VO2-BW'!D$62</f>
        <v>3076.8131868131868</v>
      </c>
      <c r="E186" s="305">
        <f>'VO2 Raw '!E186*'VO2-BW'!E$61/'VO2-BW'!E$62</f>
        <v>2839.251968503937</v>
      </c>
      <c r="F186" s="305">
        <f>'VO2 Raw '!F186*'VO2-BW'!F$61/'VO2-BW'!F$62</f>
        <v>2462.5394190871366</v>
      </c>
      <c r="G186" s="305">
        <f>'VO2 Raw '!G186*'VO2-BW'!G$61/'VO2-BW'!G$62</f>
        <v>3735.0695652173908</v>
      </c>
      <c r="H186" s="305">
        <f>'VO2 Raw '!H186*'VO2-BW'!H$61/'VO2-BW'!H$62</f>
        <v>3454.2731707317071</v>
      </c>
      <c r="I186" s="305">
        <f>'VO2 Raw '!I186*'VO2-BW'!I$61/'VO2-BW'!I$62</f>
        <v>3024.1891891891892</v>
      </c>
      <c r="J186" s="305">
        <f>'VO2 Raw '!J186*'VO2-BW'!J$61/'VO2-BW'!J$62</f>
        <v>2992.545454545455</v>
      </c>
      <c r="K186" s="306">
        <f>'VO2 Raw '!K186*'VO2-BW'!K$61/'VO2-BW'!K$62</f>
        <v>2478.7572815533981</v>
      </c>
      <c r="L186" s="107">
        <f t="shared" ref="L186" si="449">AVERAGE(C186:C188)</f>
        <v>2510.1505791505792</v>
      </c>
      <c r="M186" s="160">
        <f t="shared" ref="M186" si="450">AVERAGE(D186:D188)</f>
        <v>2542.7838827838827</v>
      </c>
      <c r="N186" s="160">
        <f t="shared" ref="N186" si="451">AVERAGE(E186:E188)</f>
        <v>2704.251968503937</v>
      </c>
      <c r="O186" s="160">
        <f t="shared" ref="O186" si="452">AVERAGE(F186:F188)</f>
        <v>2275.2199170124477</v>
      </c>
      <c r="P186" s="160">
        <f t="shared" ref="P186" si="453">AVERAGE(G186:G188)</f>
        <v>2840.1420289855068</v>
      </c>
      <c r="Q186" s="160">
        <f t="shared" ref="Q186" si="454">AVERAGE(H186:H188)</f>
        <v>2795.570731707317</v>
      </c>
      <c r="R186" s="160">
        <f t="shared" ref="R186" si="455">AVERAGE(I186:I188)</f>
        <v>3086.0060060060059</v>
      </c>
      <c r="S186" s="160">
        <f t="shared" ref="S186" si="456">AVERAGE(J186:J188)</f>
        <v>2819.3971291866033</v>
      </c>
      <c r="T186" s="160">
        <f t="shared" ref="T186" si="457">AVERAGE(K186:K188)</f>
        <v>2981.4579288025889</v>
      </c>
      <c r="U186" s="232">
        <f t="shared" ref="U186" si="458">AVERAGE(L186:T186)</f>
        <v>2728.3311302376519</v>
      </c>
      <c r="V186" s="319"/>
      <c r="W186" s="92"/>
      <c r="X186" s="92"/>
      <c r="Y186" s="92"/>
      <c r="Z186" s="92"/>
      <c r="AA186" s="92"/>
      <c r="AB186" s="92"/>
      <c r="AC186" s="92"/>
      <c r="AD186" s="92"/>
      <c r="AE186" s="92"/>
      <c r="AF186" s="92"/>
      <c r="AG186" s="92"/>
      <c r="AH186" s="92"/>
      <c r="AI186" s="92"/>
      <c r="AJ186" s="92"/>
      <c r="AK186" s="92"/>
      <c r="AL186" s="92"/>
      <c r="AM186" s="92"/>
      <c r="AN186" s="92"/>
      <c r="AO186" s="92"/>
      <c r="AP186" s="92"/>
      <c r="AQ186" s="92"/>
      <c r="AR186" s="231"/>
    </row>
    <row r="187" spans="1:44">
      <c r="A187" s="223">
        <v>43725</v>
      </c>
      <c r="B187" s="224">
        <v>1.4322453703703699</v>
      </c>
      <c r="C187" s="304">
        <f>'VO2 Raw '!C187*'VO2-BW'!C$61/'VO2-BW'!C$62</f>
        <v>2323.9034749034754</v>
      </c>
      <c r="D187" s="305">
        <f>'VO2 Raw '!D187*'VO2-BW'!D$61/'VO2-BW'!D$62</f>
        <v>2789.6886446886447</v>
      </c>
      <c r="E187" s="305">
        <f>'VO2 Raw '!E187*'VO2-BW'!E$61/'VO2-BW'!E$62</f>
        <v>3226.1811023622049</v>
      </c>
      <c r="F187" s="305">
        <f>'VO2 Raw '!F187*'VO2-BW'!F$61/'VO2-BW'!F$62</f>
        <v>2165.6763485477177</v>
      </c>
      <c r="G187" s="305">
        <f>'VO2 Raw '!G187*'VO2-BW'!G$61/'VO2-BW'!G$62</f>
        <v>2086.6130434782608</v>
      </c>
      <c r="H187" s="305">
        <f>'VO2 Raw '!H187*'VO2-BW'!H$61/'VO2-BW'!H$62</f>
        <v>2568</v>
      </c>
      <c r="I187" s="305">
        <f>'VO2 Raw '!I187*'VO2-BW'!I$61/'VO2-BW'!I$62</f>
        <v>2365.2702702702704</v>
      </c>
      <c r="J187" s="305">
        <f>'VO2 Raw '!J187*'VO2-BW'!J$61/'VO2-BW'!J$62</f>
        <v>2604.5263157894738</v>
      </c>
      <c r="K187" s="306">
        <f>'VO2 Raw '!K187*'VO2-BW'!K$61/'VO2-BW'!K$62</f>
        <v>4221.155339805825</v>
      </c>
      <c r="L187" s="107"/>
      <c r="M187" s="160"/>
      <c r="N187" s="160"/>
      <c r="O187" s="160"/>
      <c r="P187" s="160"/>
      <c r="Q187" s="160"/>
      <c r="R187" s="160"/>
      <c r="S187" s="160"/>
      <c r="T187" s="160"/>
      <c r="U187" s="232">
        <f t="shared" ref="U187" si="459">STDEV(L186:T186)/SQRT(COUNT(L186:T186))</f>
        <v>83.768900159851029</v>
      </c>
      <c r="V187" s="319"/>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231"/>
    </row>
    <row r="188" spans="1:44">
      <c r="A188" s="223">
        <v>43725</v>
      </c>
      <c r="B188" s="224">
        <v>1.4461342592592601</v>
      </c>
      <c r="C188" s="304">
        <f>'VO2 Raw '!C188*'VO2-BW'!C$61/'VO2-BW'!C$62</f>
        <v>2107.3127413127413</v>
      </c>
      <c r="D188" s="305">
        <f>'VO2 Raw '!D188*'VO2-BW'!D$61/'VO2-BW'!D$62</f>
        <v>1761.8498168498168</v>
      </c>
      <c r="E188" s="305">
        <f>'VO2 Raw '!E188*'VO2-BW'!E$61/'VO2-BW'!E$62</f>
        <v>2047.3228346456694</v>
      </c>
      <c r="F188" s="305">
        <f>'VO2 Raw '!F188*'VO2-BW'!F$61/'VO2-BW'!F$62</f>
        <v>2197.4439834024893</v>
      </c>
      <c r="G188" s="305">
        <f>'VO2 Raw '!G188*'VO2-BW'!G$61/'VO2-BW'!G$62</f>
        <v>2698.7434782608693</v>
      </c>
      <c r="H188" s="305">
        <f>'VO2 Raw '!H188*'VO2-BW'!H$61/'VO2-BW'!H$62</f>
        <v>2364.439024390244</v>
      </c>
      <c r="I188" s="305">
        <f>'VO2 Raw '!I188*'VO2-BW'!I$61/'VO2-BW'!I$62</f>
        <v>3868.5585585585586</v>
      </c>
      <c r="J188" s="305">
        <f>'VO2 Raw '!J188*'VO2-BW'!J$61/'VO2-BW'!J$62</f>
        <v>2861.1196172248806</v>
      </c>
      <c r="K188" s="306">
        <f>'VO2 Raw '!K188*'VO2-BW'!K$61/'VO2-BW'!K$62</f>
        <v>2244.4611650485435</v>
      </c>
      <c r="L188" s="107"/>
      <c r="M188" s="160"/>
      <c r="N188" s="160"/>
      <c r="O188" s="160"/>
      <c r="P188" s="160"/>
      <c r="Q188" s="160"/>
      <c r="R188" s="160"/>
      <c r="S188" s="160"/>
      <c r="T188" s="160"/>
      <c r="U188" s="232"/>
      <c r="V188" s="319"/>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231"/>
    </row>
    <row r="189" spans="1:44">
      <c r="A189" s="223">
        <v>43725</v>
      </c>
      <c r="B189" s="224">
        <v>1.46002314814815</v>
      </c>
      <c r="C189" s="304">
        <f>'VO2 Raw '!C189*'VO2-BW'!C$61/'VO2-BW'!C$62</f>
        <v>1980.7065637065639</v>
      </c>
      <c r="D189" s="305">
        <f>'VO2 Raw '!D189*'VO2-BW'!D$61/'VO2-BW'!D$62</f>
        <v>3444.3772893772893</v>
      </c>
      <c r="E189" s="305">
        <f>'VO2 Raw '!E189*'VO2-BW'!E$61/'VO2-BW'!E$62</f>
        <v>1986.732283464567</v>
      </c>
      <c r="F189" s="305">
        <f>'VO2 Raw '!F189*'VO2-BW'!F$61/'VO2-BW'!F$62</f>
        <v>4081.5933609958502</v>
      </c>
      <c r="G189" s="305">
        <f>'VO2 Raw '!G189*'VO2-BW'!G$61/'VO2-BW'!G$62</f>
        <v>2500.0695652173913</v>
      </c>
      <c r="H189" s="305">
        <f>'VO2 Raw '!H189*'VO2-BW'!H$61/'VO2-BW'!H$62</f>
        <v>3271.5902439024385</v>
      </c>
      <c r="I189" s="305">
        <f>'VO2 Raw '!I189*'VO2-BW'!I$61/'VO2-BW'!I$62</f>
        <v>3710.0450450450453</v>
      </c>
      <c r="J189" s="305">
        <f>'VO2 Raw '!J189*'VO2-BW'!J$61/'VO2-BW'!J$62</f>
        <v>4268.21052631579</v>
      </c>
      <c r="K189" s="306">
        <f>'VO2 Raw '!K189*'VO2-BW'!K$61/'VO2-BW'!K$62</f>
        <v>3642.5873786407765</v>
      </c>
      <c r="L189" s="107">
        <f t="shared" ref="L189" si="460">AVERAGE(C189:C191)</f>
        <v>2567.0012870012874</v>
      </c>
      <c r="M189" s="160">
        <f t="shared" ref="M189" si="461">AVERAGE(D189:D191)</f>
        <v>2641.098901098901</v>
      </c>
      <c r="N189" s="160">
        <f t="shared" ref="N189" si="462">AVERAGE(E189:E191)</f>
        <v>2020.748031496063</v>
      </c>
      <c r="O189" s="160">
        <f t="shared" ref="O189" si="463">AVERAGE(F189:F191)</f>
        <v>2750.2738589211617</v>
      </c>
      <c r="P189" s="160">
        <f t="shared" ref="P189" si="464">AVERAGE(G189:G191)</f>
        <v>2427.4014492753622</v>
      </c>
      <c r="Q189" s="160">
        <f t="shared" ref="Q189" si="465">AVERAGE(H189:H191)</f>
        <v>3000.8715447154468</v>
      </c>
      <c r="R189" s="160">
        <f t="shared" ref="R189" si="466">AVERAGE(I189:I191)</f>
        <v>2742.0420420420428</v>
      </c>
      <c r="S189" s="160">
        <f t="shared" ref="S189" si="467">AVERAGE(J189:J191)</f>
        <v>4079.0685805422654</v>
      </c>
      <c r="T189" s="160">
        <f t="shared" ref="T189" si="468">AVERAGE(K189:K191)</f>
        <v>2862.5566343042069</v>
      </c>
      <c r="U189" s="232">
        <f t="shared" ref="U189" si="469">AVERAGE(L189:T189)</f>
        <v>2787.8958143774153</v>
      </c>
      <c r="V189" s="319"/>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231"/>
    </row>
    <row r="190" spans="1:44">
      <c r="A190" s="223">
        <v>43725</v>
      </c>
      <c r="B190" s="224">
        <v>1.47391203703703</v>
      </c>
      <c r="C190" s="304">
        <f>'VO2 Raw '!C190*'VO2-BW'!C$61/'VO2-BW'!C$62</f>
        <v>3305.362934362935</v>
      </c>
      <c r="D190" s="305">
        <f>'VO2 Raw '!D190*'VO2-BW'!D$61/'VO2-BW'!D$62</f>
        <v>2541.6666666666665</v>
      </c>
      <c r="E190" s="305">
        <f>'VO2 Raw '!E190*'VO2-BW'!E$61/'VO2-BW'!E$62</f>
        <v>1922.9527559055118</v>
      </c>
      <c r="F190" s="305">
        <f>'VO2 Raw '!F190*'VO2-BW'!F$61/'VO2-BW'!F$62</f>
        <v>2018.887966804979</v>
      </c>
      <c r="G190" s="305">
        <f>'VO2 Raw '!G190*'VO2-BW'!G$61/'VO2-BW'!G$62</f>
        <v>2329.3173913043474</v>
      </c>
      <c r="H190" s="305">
        <f>'VO2 Raw '!H190*'VO2-BW'!H$61/'VO2-BW'!H$62</f>
        <v>3530.4780487804874</v>
      </c>
      <c r="I190" s="305">
        <f>'VO2 Raw '!I190*'VO2-BW'!I$61/'VO2-BW'!I$62</f>
        <v>2440.900900900901</v>
      </c>
      <c r="J190" s="305">
        <f>'VO2 Raw '!J190*'VO2-BW'!J$61/'VO2-BW'!J$62</f>
        <v>4266.1244019138758</v>
      </c>
      <c r="K190" s="306">
        <f>'VO2 Raw '!K190*'VO2-BW'!K$61/'VO2-BW'!K$62</f>
        <v>2446.2427184466019</v>
      </c>
      <c r="L190" s="107"/>
      <c r="M190" s="160"/>
      <c r="N190" s="160"/>
      <c r="O190" s="160"/>
      <c r="P190" s="160"/>
      <c r="Q190" s="160"/>
      <c r="R190" s="160"/>
      <c r="S190" s="160"/>
      <c r="T190" s="160"/>
      <c r="U190" s="232">
        <f t="shared" ref="U190" si="470">STDEV(L189:T189)/SQRT(COUNT(L189:T189))</f>
        <v>186.7259439297039</v>
      </c>
      <c r="V190" s="319"/>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231"/>
    </row>
    <row r="191" spans="1:44">
      <c r="A191" s="223">
        <v>43725</v>
      </c>
      <c r="B191" s="224">
        <v>1.4878009259259199</v>
      </c>
      <c r="C191" s="304">
        <f>'VO2 Raw '!C191*'VO2-BW'!C$61/'VO2-BW'!C$62</f>
        <v>2414.934362934363</v>
      </c>
      <c r="D191" s="305">
        <f>'VO2 Raw '!D191*'VO2-BW'!D$61/'VO2-BW'!D$62</f>
        <v>1937.2527472527472</v>
      </c>
      <c r="E191" s="305">
        <f>'VO2 Raw '!E191*'VO2-BW'!E$61/'VO2-BW'!E$62</f>
        <v>2152.5590551181103</v>
      </c>
      <c r="F191" s="305">
        <f>'VO2 Raw '!F191*'VO2-BW'!F$61/'VO2-BW'!F$62</f>
        <v>2150.3402489626556</v>
      </c>
      <c r="G191" s="305">
        <f>'VO2 Raw '!G191*'VO2-BW'!G$61/'VO2-BW'!G$62</f>
        <v>2452.8173913043474</v>
      </c>
      <c r="H191" s="305">
        <f>'VO2 Raw '!H191*'VO2-BW'!H$61/'VO2-BW'!H$62</f>
        <v>2200.5463414634146</v>
      </c>
      <c r="I191" s="305">
        <f>'VO2 Raw '!I191*'VO2-BW'!I$61/'VO2-BW'!I$62</f>
        <v>2075.1801801801803</v>
      </c>
      <c r="J191" s="305">
        <f>'VO2 Raw '!J191*'VO2-BW'!J$61/'VO2-BW'!J$62</f>
        <v>3702.8708133971295</v>
      </c>
      <c r="K191" s="306">
        <f>'VO2 Raw '!K191*'VO2-BW'!K$61/'VO2-BW'!K$62</f>
        <v>2498.8398058252424</v>
      </c>
      <c r="L191" s="107"/>
      <c r="M191" s="160"/>
      <c r="N191" s="160"/>
      <c r="O191" s="160"/>
      <c r="P191" s="160"/>
      <c r="Q191" s="160"/>
      <c r="R191" s="160"/>
      <c r="S191" s="160"/>
      <c r="T191" s="160"/>
      <c r="U191" s="232"/>
      <c r="V191" s="319"/>
      <c r="W191" s="92"/>
      <c r="X191" s="92"/>
      <c r="Y191" s="92"/>
      <c r="Z191" s="92"/>
      <c r="AA191" s="92"/>
      <c r="AB191" s="92"/>
      <c r="AC191" s="92"/>
      <c r="AD191" s="92"/>
      <c r="AE191" s="92"/>
      <c r="AF191" s="92"/>
      <c r="AG191" s="92"/>
      <c r="AH191" s="92"/>
      <c r="AI191" s="92"/>
      <c r="AJ191" s="92"/>
      <c r="AK191" s="92"/>
      <c r="AL191" s="92"/>
      <c r="AM191" s="92"/>
      <c r="AN191" s="92"/>
      <c r="AO191" s="92"/>
      <c r="AP191" s="92"/>
      <c r="AQ191" s="92"/>
      <c r="AR191" s="231"/>
    </row>
    <row r="192" spans="1:44">
      <c r="A192" s="223">
        <v>43725</v>
      </c>
      <c r="B192" s="224">
        <v>1.5016898148148099</v>
      </c>
      <c r="C192" s="304">
        <f>'VO2 Raw '!C192*'VO2-BW'!C$61/'VO2-BW'!C$62</f>
        <v>2047.6718146718149</v>
      </c>
      <c r="D192" s="305">
        <f>'VO2 Raw '!D192*'VO2-BW'!D$61/'VO2-BW'!D$62</f>
        <v>1981.9413919413919</v>
      </c>
      <c r="E192" s="305">
        <f>'VO2 Raw '!E192*'VO2-BW'!E$61/'VO2-BW'!E$62</f>
        <v>3306.9685039370079</v>
      </c>
      <c r="F192" s="305">
        <f>'VO2 Raw '!F192*'VO2-BW'!F$61/'VO2-BW'!F$62</f>
        <v>2347.5186721991699</v>
      </c>
      <c r="G192" s="305">
        <f>'VO2 Raw '!G192*'VO2-BW'!G$61/'VO2-BW'!G$62</f>
        <v>2589.2043478260866</v>
      </c>
      <c r="H192" s="305">
        <f>'VO2 Raw '!H192*'VO2-BW'!H$61/'VO2-BW'!H$62</f>
        <v>3956.3902439024391</v>
      </c>
      <c r="I192" s="305">
        <f>'VO2 Raw '!I192*'VO2-BW'!I$61/'VO2-BW'!I$62</f>
        <v>2676.0810810810813</v>
      </c>
      <c r="J192" s="305">
        <f>'VO2 Raw '!J192*'VO2-BW'!J$61/'VO2-BW'!J$62</f>
        <v>2793.3205741626798</v>
      </c>
      <c r="K192" s="306">
        <f>'VO2 Raw '!K192*'VO2-BW'!K$61/'VO2-BW'!K$62</f>
        <v>2521.7912621359224</v>
      </c>
      <c r="L192" s="107">
        <f t="shared" ref="L192" si="471">AVERAGE(C192:C194)</f>
        <v>2083.9446589446593</v>
      </c>
      <c r="M192" s="160">
        <f t="shared" ref="M192" si="472">AVERAGE(D192:D194)</f>
        <v>1889.5848595848595</v>
      </c>
      <c r="N192" s="160">
        <f t="shared" ref="N192" si="473">AVERAGE(E192:E194)</f>
        <v>2531.338582677165</v>
      </c>
      <c r="O192" s="160">
        <f t="shared" ref="O192" si="474">AVERAGE(F192:F194)</f>
        <v>2709.7427385892111</v>
      </c>
      <c r="P192" s="160">
        <f t="shared" ref="P192" si="475">AVERAGE(G192:G194)</f>
        <v>2806.8507246376807</v>
      </c>
      <c r="Q192" s="160">
        <f t="shared" ref="Q192" si="476">AVERAGE(H192:H194)</f>
        <v>3142.494308943089</v>
      </c>
      <c r="R192" s="160">
        <f t="shared" ref="R192" si="477">AVERAGE(I192:I194)</f>
        <v>2313.1231231231232</v>
      </c>
      <c r="S192" s="160">
        <f t="shared" ref="S192" si="478">AVERAGE(J192:J194)</f>
        <v>2754.7272727272734</v>
      </c>
      <c r="T192" s="160">
        <f t="shared" ref="T192" si="479">AVERAGE(K192:K194)</f>
        <v>2690.7394822006468</v>
      </c>
      <c r="U192" s="232">
        <f t="shared" ref="U192" si="480">AVERAGE(L192:T192)</f>
        <v>2546.9495279364119</v>
      </c>
      <c r="V192" s="319"/>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231"/>
    </row>
    <row r="193" spans="1:44">
      <c r="A193" s="223">
        <v>43725</v>
      </c>
      <c r="B193" s="224">
        <v>1.5155787037037001</v>
      </c>
      <c r="C193" s="304">
        <f>'VO2 Raw '!C193*'VO2-BW'!C$61/'VO2-BW'!C$62</f>
        <v>2006.864864864865</v>
      </c>
      <c r="D193" s="305">
        <f>'VO2 Raw '!D193*'VO2-BW'!D$61/'VO2-BW'!D$62</f>
        <v>1741.7399267399267</v>
      </c>
      <c r="E193" s="305">
        <f>'VO2 Raw '!E193*'VO2-BW'!E$61/'VO2-BW'!E$62</f>
        <v>2267.3622047244094</v>
      </c>
      <c r="F193" s="305">
        <f>'VO2 Raw '!F193*'VO2-BW'!F$61/'VO2-BW'!F$62</f>
        <v>3217.2946058091284</v>
      </c>
      <c r="G193" s="305">
        <f>'VO2 Raw '!G193*'VO2-BW'!G$61/'VO2-BW'!G$62</f>
        <v>2410.9347826086955</v>
      </c>
      <c r="H193" s="305">
        <f>'VO2 Raw '!H193*'VO2-BW'!H$61/'VO2-BW'!H$62</f>
        <v>2989.7365853658534</v>
      </c>
      <c r="I193" s="305">
        <f>'VO2 Raw '!I193*'VO2-BW'!I$61/'VO2-BW'!I$62</f>
        <v>2210.900900900901</v>
      </c>
      <c r="J193" s="305">
        <f>'VO2 Raw '!J193*'VO2-BW'!J$61/'VO2-BW'!J$62</f>
        <v>2899.7129186602874</v>
      </c>
      <c r="K193" s="306">
        <f>'VO2 Raw '!K193*'VO2-BW'!K$61/'VO2-BW'!K$62</f>
        <v>3111.8349514563101</v>
      </c>
      <c r="L193" s="107"/>
      <c r="M193" s="160"/>
      <c r="N193" s="160"/>
      <c r="O193" s="160"/>
      <c r="P193" s="160"/>
      <c r="Q193" s="160"/>
      <c r="R193" s="160"/>
      <c r="S193" s="160"/>
      <c r="T193" s="160"/>
      <c r="U193" s="232">
        <f t="shared" ref="U193" si="481">STDEV(L192:T192)/SQRT(COUNT(L192:T192))</f>
        <v>129.84987565508715</v>
      </c>
      <c r="V193" s="319"/>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231"/>
    </row>
    <row r="194" spans="1:44">
      <c r="A194" s="223">
        <v>43725</v>
      </c>
      <c r="B194" s="224">
        <v>1.52946759259259</v>
      </c>
      <c r="C194" s="304">
        <f>'VO2 Raw '!C194*'VO2-BW'!C$61/'VO2-BW'!C$62</f>
        <v>2197.2972972972975</v>
      </c>
      <c r="D194" s="305">
        <f>'VO2 Raw '!D194*'VO2-BW'!D$61/'VO2-BW'!D$62</f>
        <v>1945.0732600732599</v>
      </c>
      <c r="E194" s="305">
        <f>'VO2 Raw '!E194*'VO2-BW'!E$61/'VO2-BW'!E$62</f>
        <v>2019.6850393700788</v>
      </c>
      <c r="F194" s="305">
        <f>'VO2 Raw '!F194*'VO2-BW'!F$61/'VO2-BW'!F$62</f>
        <v>2564.4149377593358</v>
      </c>
      <c r="G194" s="305">
        <f>'VO2 Raw '!G194*'VO2-BW'!G$61/'VO2-BW'!G$62</f>
        <v>3420.413043478261</v>
      </c>
      <c r="H194" s="305">
        <f>'VO2 Raw '!H194*'VO2-BW'!H$61/'VO2-BW'!H$62</f>
        <v>2481.3560975609753</v>
      </c>
      <c r="I194" s="305">
        <f>'VO2 Raw '!I194*'VO2-BW'!I$61/'VO2-BW'!I$62</f>
        <v>2052.3873873873877</v>
      </c>
      <c r="J194" s="305">
        <f>'VO2 Raw '!J194*'VO2-BW'!J$61/'VO2-BW'!J$62</f>
        <v>2571.1483253588517</v>
      </c>
      <c r="K194" s="306">
        <f>'VO2 Raw '!K194*'VO2-BW'!K$61/'VO2-BW'!K$62</f>
        <v>2438.5922330097087</v>
      </c>
      <c r="L194" s="107"/>
      <c r="M194" s="160"/>
      <c r="N194" s="160"/>
      <c r="O194" s="160"/>
      <c r="P194" s="160"/>
      <c r="Q194" s="160"/>
      <c r="R194" s="160"/>
      <c r="S194" s="160"/>
      <c r="T194" s="160"/>
      <c r="U194" s="232"/>
      <c r="V194" s="319"/>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231"/>
    </row>
    <row r="195" spans="1:44">
      <c r="A195" s="223">
        <v>43725</v>
      </c>
      <c r="B195" s="224">
        <v>1.54335648148148</v>
      </c>
      <c r="C195" s="304">
        <f>'VO2 Raw '!C195*'VO2-BW'!C$61/'VO2-BW'!C$62</f>
        <v>1995.3552123552126</v>
      </c>
      <c r="D195" s="305">
        <f>'VO2 Raw '!D195*'VO2-BW'!D$61/'VO2-BW'!D$62</f>
        <v>3237.6923076923076</v>
      </c>
      <c r="E195" s="305">
        <f>'VO2 Raw '!E195*'VO2-BW'!E$61/'VO2-BW'!E$62</f>
        <v>3203.8582677165355</v>
      </c>
      <c r="F195" s="305">
        <f>'VO2 Raw '!F195*'VO2-BW'!F$61/'VO2-BW'!F$62</f>
        <v>2399.0041493775934</v>
      </c>
      <c r="G195" s="305">
        <f>'VO2 Raw '!G195*'VO2-BW'!G$61/'VO2-BW'!G$62</f>
        <v>2432.413043478261</v>
      </c>
      <c r="H195" s="305">
        <f>'VO2 Raw '!H195*'VO2-BW'!H$61/'VO2-BW'!H$62</f>
        <v>2484.4878048780488</v>
      </c>
      <c r="I195" s="305">
        <f>'VO2 Raw '!I195*'VO2-BW'!I$61/'VO2-BW'!I$62</f>
        <v>3272.8378378378379</v>
      </c>
      <c r="J195" s="305">
        <f>'VO2 Raw '!J195*'VO2-BW'!J$61/'VO2-BW'!J$62</f>
        <v>2898.6698564593307</v>
      </c>
      <c r="K195" s="306">
        <f>'VO2 Raw '!K195*'VO2-BW'!K$61/'VO2-BW'!K$62</f>
        <v>2340.0922330097087</v>
      </c>
      <c r="L195" s="107">
        <f t="shared" ref="L195" si="482">AVERAGE(C195:C197)</f>
        <v>2552.0038610038614</v>
      </c>
      <c r="M195" s="160">
        <f t="shared" ref="M195" si="483">AVERAGE(D195:D197)</f>
        <v>2251.935286935287</v>
      </c>
      <c r="N195" s="160">
        <f t="shared" ref="N195" si="484">AVERAGE(E195:E197)</f>
        <v>2387.48031496063</v>
      </c>
      <c r="O195" s="160">
        <f t="shared" ref="O195" si="485">AVERAGE(F195:F197)</f>
        <v>2424.199170124481</v>
      </c>
      <c r="P195" s="160">
        <f t="shared" ref="P195" si="486">AVERAGE(G195:G197)</f>
        <v>2480.3811594202903</v>
      </c>
      <c r="Q195" s="160">
        <f t="shared" ref="Q195" si="487">AVERAGE(H195:H197)</f>
        <v>2444.4715447154472</v>
      </c>
      <c r="R195" s="160">
        <f t="shared" ref="R195" si="488">AVERAGE(I195:I197)</f>
        <v>2822.8528528528527</v>
      </c>
      <c r="S195" s="160">
        <f t="shared" ref="S195" si="489">AVERAGE(J195:J197)</f>
        <v>3704.9569377990433</v>
      </c>
      <c r="T195" s="160">
        <f t="shared" ref="T195" si="490">AVERAGE(K195:K197)</f>
        <v>2620.9288025889964</v>
      </c>
      <c r="U195" s="232">
        <f t="shared" ref="U195" si="491">AVERAGE(L195:T195)</f>
        <v>2632.1344367112097</v>
      </c>
      <c r="V195" s="319"/>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231"/>
    </row>
    <row r="196" spans="1:44">
      <c r="A196" s="223">
        <v>43725</v>
      </c>
      <c r="B196" s="224">
        <v>1.5572453703703699</v>
      </c>
      <c r="C196" s="304">
        <f>'VO2 Raw '!C196*'VO2-BW'!C$61/'VO2-BW'!C$62</f>
        <v>2314.4864864864867</v>
      </c>
      <c r="D196" s="305">
        <f>'VO2 Raw '!D196*'VO2-BW'!D$61/'VO2-BW'!D$62</f>
        <v>1831.117216117216</v>
      </c>
      <c r="E196" s="305">
        <f>'VO2 Raw '!E196*'VO2-BW'!E$61/'VO2-BW'!E$62</f>
        <v>1899.5669291338584</v>
      </c>
      <c r="F196" s="305">
        <f>'VO2 Raw '!F196*'VO2-BW'!F$61/'VO2-BW'!F$62</f>
        <v>2607.1369294605806</v>
      </c>
      <c r="G196" s="305">
        <f>'VO2 Raw '!G196*'VO2-BW'!G$61/'VO2-BW'!G$62</f>
        <v>2409.8608695652174</v>
      </c>
      <c r="H196" s="305">
        <f>'VO2 Raw '!H196*'VO2-BW'!H$61/'VO2-BW'!H$62</f>
        <v>2467.7853658536583</v>
      </c>
      <c r="I196" s="305">
        <f>'VO2 Raw '!I196*'VO2-BW'!I$61/'VO2-BW'!I$62</f>
        <v>3071.8468468468468</v>
      </c>
      <c r="J196" s="305">
        <f>'VO2 Raw '!J196*'VO2-BW'!J$61/'VO2-BW'!J$62</f>
        <v>3716.43062200957</v>
      </c>
      <c r="K196" s="306">
        <f>'VO2 Raw '!K196*'VO2-BW'!K$61/'VO2-BW'!K$62</f>
        <v>3018.1165048543685</v>
      </c>
      <c r="L196" s="107"/>
      <c r="M196" s="160"/>
      <c r="N196" s="160"/>
      <c r="O196" s="160"/>
      <c r="P196" s="160"/>
      <c r="Q196" s="160"/>
      <c r="R196" s="160"/>
      <c r="S196" s="160"/>
      <c r="T196" s="160"/>
      <c r="U196" s="232">
        <f t="shared" ref="U196" si="492">STDEV(L195:T195)/SQRT(COUNT(L195:T195))</f>
        <v>144.32595413037623</v>
      </c>
      <c r="V196" s="319"/>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231"/>
    </row>
    <row r="197" spans="1:44">
      <c r="A197" s="223">
        <v>43725</v>
      </c>
      <c r="B197" s="224">
        <v>1.5711342592592601</v>
      </c>
      <c r="C197" s="304">
        <f>'VO2 Raw '!C197*'VO2-BW'!C$61/'VO2-BW'!C$62</f>
        <v>3346.1698841698844</v>
      </c>
      <c r="D197" s="305">
        <f>'VO2 Raw '!D197*'VO2-BW'!D$61/'VO2-BW'!D$62</f>
        <v>1686.996336996337</v>
      </c>
      <c r="E197" s="305">
        <f>'VO2 Raw '!E197*'VO2-BW'!E$61/'VO2-BW'!E$62</f>
        <v>2059.0157480314961</v>
      </c>
      <c r="F197" s="305">
        <f>'VO2 Raw '!F197*'VO2-BW'!F$61/'VO2-BW'!F$62</f>
        <v>2266.4564315352695</v>
      </c>
      <c r="G197" s="305">
        <f>'VO2 Raw '!G197*'VO2-BW'!G$61/'VO2-BW'!G$62</f>
        <v>2598.8695652173915</v>
      </c>
      <c r="H197" s="305">
        <f>'VO2 Raw '!H197*'VO2-BW'!H$61/'VO2-BW'!H$62</f>
        <v>2381.141463414634</v>
      </c>
      <c r="I197" s="305">
        <f>'VO2 Raw '!I197*'VO2-BW'!I$61/'VO2-BW'!I$62</f>
        <v>2123.8738738738739</v>
      </c>
      <c r="J197" s="305">
        <f>'VO2 Raw '!J197*'VO2-BW'!J$61/'VO2-BW'!J$62</f>
        <v>4499.7703349282301</v>
      </c>
      <c r="K197" s="306">
        <f>'VO2 Raw '!K197*'VO2-BW'!K$61/'VO2-BW'!K$62</f>
        <v>2504.577669902912</v>
      </c>
      <c r="L197" s="107"/>
      <c r="M197" s="160"/>
      <c r="N197" s="160"/>
      <c r="O197" s="160"/>
      <c r="P197" s="160"/>
      <c r="Q197" s="160"/>
      <c r="R197" s="160"/>
      <c r="S197" s="160"/>
      <c r="T197" s="160"/>
      <c r="U197" s="232"/>
      <c r="V197" s="319"/>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231"/>
    </row>
    <row r="198" spans="1:44">
      <c r="A198" s="223">
        <v>43725</v>
      </c>
      <c r="B198" s="224">
        <v>1.58502314814815</v>
      </c>
      <c r="C198" s="304">
        <f>'VO2 Raw '!C198*'VO2-BW'!C$61/'VO2-BW'!C$62</f>
        <v>2396.1003861003865</v>
      </c>
      <c r="D198" s="305">
        <f>'VO2 Raw '!D198*'VO2-BW'!D$61/'VO2-BW'!D$62</f>
        <v>3090.2197802197802</v>
      </c>
      <c r="E198" s="305">
        <f>'VO2 Raw '!E198*'VO2-BW'!E$61/'VO2-BW'!E$62</f>
        <v>2202.5196850393704</v>
      </c>
      <c r="F198" s="305">
        <f>'VO2 Raw '!F198*'VO2-BW'!F$61/'VO2-BW'!F$62</f>
        <v>3296.1659751037337</v>
      </c>
      <c r="G198" s="305">
        <f>'VO2 Raw '!G198*'VO2-BW'!G$61/'VO2-BW'!G$62</f>
        <v>1994.2565217391304</v>
      </c>
      <c r="H198" s="305">
        <f>'VO2 Raw '!H198*'VO2-BW'!H$61/'VO2-BW'!H$62</f>
        <v>2251.6975609756096</v>
      </c>
      <c r="I198" s="305">
        <f>'VO2 Raw '!I198*'VO2-BW'!I$61/'VO2-BW'!I$62</f>
        <v>2230.5855855855857</v>
      </c>
      <c r="J198" s="305">
        <f>'VO2 Raw '!J198*'VO2-BW'!J$61/'VO2-BW'!J$62</f>
        <v>2817.3110047846894</v>
      </c>
      <c r="K198" s="306">
        <f>'VO2 Raw '!K198*'VO2-BW'!K$61/'VO2-BW'!K$62</f>
        <v>2397.4708737864075</v>
      </c>
      <c r="L198" s="107">
        <f t="shared" ref="L198" si="493">AVERAGE(C198:C200)</f>
        <v>2473.528957528958</v>
      </c>
      <c r="M198" s="160">
        <f t="shared" ref="M198" si="494">AVERAGE(D198:D200)</f>
        <v>2246.3492063492063</v>
      </c>
      <c r="N198" s="160">
        <f t="shared" ref="N198" si="495">AVERAGE(E198:E200)</f>
        <v>2006.2204724409451</v>
      </c>
      <c r="O198" s="160">
        <f t="shared" ref="O198" si="496">AVERAGE(F198:F200)</f>
        <v>2524.9792531120324</v>
      </c>
      <c r="P198" s="160">
        <f t="shared" ref="P198" si="497">AVERAGE(G198:G200)</f>
        <v>2579.8971014492754</v>
      </c>
      <c r="Q198" s="160">
        <f t="shared" ref="Q198" si="498">AVERAGE(H198:H200)</f>
        <v>3163.7203252032518</v>
      </c>
      <c r="R198" s="160">
        <f t="shared" ref="R198" si="499">AVERAGE(I198:I200)</f>
        <v>2192.9429429429433</v>
      </c>
      <c r="S198" s="160">
        <f t="shared" ref="S198" si="500">AVERAGE(J198:J200)</f>
        <v>2716.8293460925047</v>
      </c>
      <c r="T198" s="160">
        <f t="shared" ref="T198" si="501">AVERAGE(K198:K200)</f>
        <v>2533.5857605177994</v>
      </c>
      <c r="U198" s="232">
        <f t="shared" ref="U198" si="502">AVERAGE(L198:T198)</f>
        <v>2493.1170406263241</v>
      </c>
      <c r="V198" s="319"/>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231"/>
    </row>
    <row r="199" spans="1:44">
      <c r="A199" s="223">
        <v>43725</v>
      </c>
      <c r="B199" s="224">
        <v>1.59891203703703</v>
      </c>
      <c r="C199" s="304">
        <f>'VO2 Raw '!C199*'VO2-BW'!C$61/'VO2-BW'!C$62</f>
        <v>2146.0270270270275</v>
      </c>
      <c r="D199" s="305">
        <f>'VO2 Raw '!D199*'VO2-BW'!D$61/'VO2-BW'!D$62</f>
        <v>1860.164835164835</v>
      </c>
      <c r="E199" s="305">
        <f>'VO2 Raw '!E199*'VO2-BW'!E$61/'VO2-BW'!E$62</f>
        <v>1854.9212598425197</v>
      </c>
      <c r="F199" s="305">
        <f>'VO2 Raw '!F199*'VO2-BW'!F$61/'VO2-BW'!F$62</f>
        <v>2232.4979253112033</v>
      </c>
      <c r="G199" s="305">
        <f>'VO2 Raw '!G199*'VO2-BW'!G$61/'VO2-BW'!G$62</f>
        <v>2641.8260869565215</v>
      </c>
      <c r="H199" s="305">
        <f>'VO2 Raw '!H199*'VO2-BW'!H$61/'VO2-BW'!H$62</f>
        <v>3793.5414634146337</v>
      </c>
      <c r="I199" s="305">
        <f>'VO2 Raw '!I199*'VO2-BW'!I$61/'VO2-BW'!I$62</f>
        <v>2138.3783783783783</v>
      </c>
      <c r="J199" s="305">
        <f>'VO2 Raw '!J199*'VO2-BW'!J$61/'VO2-BW'!J$62</f>
        <v>2512.7368421052633</v>
      </c>
      <c r="K199" s="306">
        <f>'VO2 Raw '!K199*'VO2-BW'!K$61/'VO2-BW'!K$62</f>
        <v>2647.0679611650485</v>
      </c>
      <c r="L199" s="107"/>
      <c r="M199" s="160"/>
      <c r="N199" s="160"/>
      <c r="O199" s="160"/>
      <c r="P199" s="160"/>
      <c r="Q199" s="160"/>
      <c r="R199" s="160"/>
      <c r="S199" s="160"/>
      <c r="T199" s="160"/>
      <c r="U199" s="232">
        <f t="shared" ref="U199" si="503">STDEV(L198:T198)/SQRT(COUNT(L198:T198))</f>
        <v>111.7033815138285</v>
      </c>
      <c r="V199" s="319"/>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231"/>
    </row>
    <row r="200" spans="1:44">
      <c r="A200" s="223">
        <v>43725</v>
      </c>
      <c r="B200" s="224">
        <v>1.6128009259259199</v>
      </c>
      <c r="C200" s="304">
        <f>'VO2 Raw '!C200*'VO2-BW'!C$61/'VO2-BW'!C$62</f>
        <v>2878.45945945946</v>
      </c>
      <c r="D200" s="305">
        <f>'VO2 Raw '!D200*'VO2-BW'!D$61/'VO2-BW'!D$62</f>
        <v>1788.6630036630036</v>
      </c>
      <c r="E200" s="305">
        <f>'VO2 Raw '!E200*'VO2-BW'!E$61/'VO2-BW'!E$62</f>
        <v>1961.2204724409451</v>
      </c>
      <c r="F200" s="305">
        <f>'VO2 Raw '!F200*'VO2-BW'!F$61/'VO2-BW'!F$62</f>
        <v>2046.2738589211615</v>
      </c>
      <c r="G200" s="305">
        <f>'VO2 Raw '!G200*'VO2-BW'!G$61/'VO2-BW'!G$62</f>
        <v>3103.608695652174</v>
      </c>
      <c r="H200" s="305">
        <f>'VO2 Raw '!H200*'VO2-BW'!H$61/'VO2-BW'!H$62</f>
        <v>3445.9219512195118</v>
      </c>
      <c r="I200" s="305">
        <f>'VO2 Raw '!I200*'VO2-BW'!I$61/'VO2-BW'!I$62</f>
        <v>2209.864864864865</v>
      </c>
      <c r="J200" s="305">
        <f>'VO2 Raw '!J200*'VO2-BW'!J$61/'VO2-BW'!J$62</f>
        <v>2820.4401913875604</v>
      </c>
      <c r="K200" s="306">
        <f>'VO2 Raw '!K200*'VO2-BW'!K$61/'VO2-BW'!K$62</f>
        <v>2556.2184466019417</v>
      </c>
      <c r="L200" s="107"/>
      <c r="M200" s="160"/>
      <c r="N200" s="160"/>
      <c r="O200" s="160"/>
      <c r="P200" s="160"/>
      <c r="Q200" s="160"/>
      <c r="R200" s="160"/>
      <c r="S200" s="160"/>
      <c r="T200" s="160"/>
      <c r="U200" s="232"/>
      <c r="V200" s="319"/>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231"/>
    </row>
    <row r="201" spans="1:44">
      <c r="A201" s="223">
        <v>43725</v>
      </c>
      <c r="B201" s="224">
        <v>1.6266898148148099</v>
      </c>
      <c r="C201" s="304">
        <f>'VO2 Raw '!C201*'VO2-BW'!C$61/'VO2-BW'!C$62</f>
        <v>1971.2895752895754</v>
      </c>
      <c r="D201" s="305">
        <f>'VO2 Raw '!D201*'VO2-BW'!D$61/'VO2-BW'!D$62</f>
        <v>1993.1135531135531</v>
      </c>
      <c r="E201" s="305">
        <f>'VO2 Raw '!E201*'VO2-BW'!E$61/'VO2-BW'!E$62</f>
        <v>3462.1653543307089</v>
      </c>
      <c r="F201" s="305">
        <f>'VO2 Raw '!F201*'VO2-BW'!F$61/'VO2-BW'!F$62</f>
        <v>2604.946058091286</v>
      </c>
      <c r="G201" s="305">
        <f>'VO2 Raw '!G201*'VO2-BW'!G$61/'VO2-BW'!G$62</f>
        <v>2654.7130434782607</v>
      </c>
      <c r="H201" s="305">
        <f>'VO2 Raw '!H201*'VO2-BW'!H$61/'VO2-BW'!H$62</f>
        <v>3626.5170731707312</v>
      </c>
      <c r="I201" s="305">
        <f>'VO2 Raw '!I201*'VO2-BW'!I$61/'VO2-BW'!I$62</f>
        <v>2939.2342342342345</v>
      </c>
      <c r="J201" s="305">
        <f>'VO2 Raw '!J201*'VO2-BW'!J$61/'VO2-BW'!J$62</f>
        <v>2895.5406698564598</v>
      </c>
      <c r="K201" s="306">
        <f>'VO2 Raw '!K201*'VO2-BW'!K$61/'VO2-BW'!K$62</f>
        <v>2482.5825242718442</v>
      </c>
      <c r="L201" s="107">
        <f t="shared" ref="L201" si="504">AVERAGE(C201:C203)</f>
        <v>2404.8198198198202</v>
      </c>
      <c r="M201" s="160">
        <f t="shared" ref="M201" si="505">AVERAGE(D201:D203)</f>
        <v>2912.5824175824177</v>
      </c>
      <c r="N201" s="160">
        <f t="shared" ref="N201" si="506">AVERAGE(E201:E203)</f>
        <v>2531.6929133858266</v>
      </c>
      <c r="O201" s="160">
        <f t="shared" ref="O201" si="507">AVERAGE(F201:F203)</f>
        <v>3162.1576763485477</v>
      </c>
      <c r="P201" s="160">
        <f t="shared" ref="P201" si="508">AVERAGE(G201:G203)</f>
        <v>3161.9579710144922</v>
      </c>
      <c r="Q201" s="160">
        <f t="shared" ref="Q201" si="509">AVERAGE(H201:H203)</f>
        <v>2954.5918699186986</v>
      </c>
      <c r="R201" s="160">
        <f t="shared" ref="R201" si="510">AVERAGE(I201:I203)</f>
        <v>2927.1471471471473</v>
      </c>
      <c r="S201" s="160">
        <f t="shared" ref="S201" si="511">AVERAGE(J201:J203)</f>
        <v>2877.113237639554</v>
      </c>
      <c r="T201" s="160">
        <f t="shared" ref="T201" si="512">AVERAGE(K201:K203)</f>
        <v>3087.2896440129448</v>
      </c>
      <c r="U201" s="232">
        <f t="shared" ref="U201" si="513">AVERAGE(L201:T201)</f>
        <v>2891.03918854105</v>
      </c>
      <c r="V201" s="319"/>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231"/>
    </row>
    <row r="202" spans="1:44">
      <c r="A202" s="223">
        <v>43725</v>
      </c>
      <c r="B202" s="224">
        <v>1.6405787037037001</v>
      </c>
      <c r="C202" s="304">
        <f>'VO2 Raw '!C202*'VO2-BW'!C$61/'VO2-BW'!C$62</f>
        <v>2259.030888030888</v>
      </c>
      <c r="D202" s="305">
        <f>'VO2 Raw '!D202*'VO2-BW'!D$61/'VO2-BW'!D$62</f>
        <v>3709.1575091575091</v>
      </c>
      <c r="E202" s="305">
        <f>'VO2 Raw '!E202*'VO2-BW'!E$61/'VO2-BW'!E$62</f>
        <v>2367.2834645669291</v>
      </c>
      <c r="F202" s="305">
        <f>'VO2 Raw '!F202*'VO2-BW'!F$61/'VO2-BW'!F$62</f>
        <v>3761.7261410788374</v>
      </c>
      <c r="G202" s="305">
        <f>'VO2 Raw '!G202*'VO2-BW'!G$61/'VO2-BW'!G$62</f>
        <v>4070.1304347826085</v>
      </c>
      <c r="H202" s="305">
        <f>'VO2 Raw '!H202*'VO2-BW'!H$61/'VO2-BW'!H$62</f>
        <v>2575.3073170731705</v>
      </c>
      <c r="I202" s="305">
        <f>'VO2 Raw '!I202*'VO2-BW'!I$61/'VO2-BW'!I$62</f>
        <v>3432.3873873873877</v>
      </c>
      <c r="J202" s="305">
        <f>'VO2 Raw '!J202*'VO2-BW'!J$61/'VO2-BW'!J$62</f>
        <v>2880.9377990430621</v>
      </c>
      <c r="K202" s="306">
        <f>'VO2 Raw '!K202*'VO2-BW'!K$61/'VO2-BW'!K$62</f>
        <v>3948.6067961165049</v>
      </c>
      <c r="L202" s="107"/>
      <c r="M202" s="160"/>
      <c r="N202" s="160"/>
      <c r="O202" s="160"/>
      <c r="P202" s="160"/>
      <c r="Q202" s="160"/>
      <c r="R202" s="160"/>
      <c r="S202" s="160"/>
      <c r="T202" s="160"/>
      <c r="U202" s="232">
        <f t="shared" ref="U202" si="514">STDEV(L201:T201)/SQRT(COUNT(L201:T201))</f>
        <v>87.951711277606123</v>
      </c>
      <c r="V202" s="319"/>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231"/>
    </row>
    <row r="203" spans="1:44">
      <c r="A203" s="223">
        <v>43725</v>
      </c>
      <c r="B203" s="224">
        <v>1.65446759259259</v>
      </c>
      <c r="C203" s="304">
        <f>'VO2 Raw '!C203*'VO2-BW'!C$61/'VO2-BW'!C$62</f>
        <v>2984.1389961389964</v>
      </c>
      <c r="D203" s="305">
        <f>'VO2 Raw '!D203*'VO2-BW'!D$61/'VO2-BW'!D$62</f>
        <v>3035.4761904761904</v>
      </c>
      <c r="E203" s="305">
        <f>'VO2 Raw '!E203*'VO2-BW'!E$61/'VO2-BW'!E$62</f>
        <v>1765.6299212598426</v>
      </c>
      <c r="F203" s="305">
        <f>'VO2 Raw '!F203*'VO2-BW'!F$61/'VO2-BW'!F$62</f>
        <v>3119.8008298755185</v>
      </c>
      <c r="G203" s="305">
        <f>'VO2 Raw '!G203*'VO2-BW'!G$61/'VO2-BW'!G$62</f>
        <v>2761.0304347826086</v>
      </c>
      <c r="H203" s="305">
        <f>'VO2 Raw '!H203*'VO2-BW'!H$61/'VO2-BW'!H$62</f>
        <v>2661.9512195121952</v>
      </c>
      <c r="I203" s="305">
        <f>'VO2 Raw '!I203*'VO2-BW'!I$61/'VO2-BW'!I$62</f>
        <v>2409.8198198198197</v>
      </c>
      <c r="J203" s="305">
        <f>'VO2 Raw '!J203*'VO2-BW'!J$61/'VO2-BW'!J$62</f>
        <v>2854.8612440191387</v>
      </c>
      <c r="K203" s="306">
        <f>'VO2 Raw '!K203*'VO2-BW'!K$61/'VO2-BW'!K$62</f>
        <v>2830.6796116504852</v>
      </c>
      <c r="L203" s="107"/>
      <c r="M203" s="160"/>
      <c r="N203" s="160"/>
      <c r="O203" s="160"/>
      <c r="P203" s="160"/>
      <c r="Q203" s="160"/>
      <c r="R203" s="160"/>
      <c r="S203" s="160"/>
      <c r="T203" s="160"/>
      <c r="U203" s="232"/>
      <c r="V203" s="319"/>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231"/>
    </row>
    <row r="204" spans="1:44">
      <c r="A204" s="223">
        <v>43725</v>
      </c>
      <c r="B204" s="224">
        <v>1.66835648148148</v>
      </c>
      <c r="C204" s="304">
        <f>'VO2 Raw '!C204*'VO2-BW'!C$61/'VO2-BW'!C$62</f>
        <v>3126.4401544401549</v>
      </c>
      <c r="D204" s="305">
        <f>'VO2 Raw '!D204*'VO2-BW'!D$61/'VO2-BW'!D$62</f>
        <v>1764.084249084249</v>
      </c>
      <c r="E204" s="305">
        <f>'VO2 Raw '!E204*'VO2-BW'!E$61/'VO2-BW'!E$62</f>
        <v>2454.4488188976379</v>
      </c>
      <c r="F204" s="305">
        <f>'VO2 Raw '!F204*'VO2-BW'!F$61/'VO2-BW'!F$62</f>
        <v>2030.9377593360994</v>
      </c>
      <c r="G204" s="305">
        <f>'VO2 Raw '!G204*'VO2-BW'!G$61/'VO2-BW'!G$62</f>
        <v>2136.0130434782609</v>
      </c>
      <c r="H204" s="305">
        <f>'VO2 Raw '!H204*'VO2-BW'!H$61/'VO2-BW'!H$62</f>
        <v>3031.4926829268293</v>
      </c>
      <c r="I204" s="305">
        <f>'VO2 Raw '!I204*'VO2-BW'!I$61/'VO2-BW'!I$62</f>
        <v>2253.3783783783783</v>
      </c>
      <c r="J204" s="305">
        <f>'VO2 Raw '!J204*'VO2-BW'!J$61/'VO2-BW'!J$62</f>
        <v>2974.8133971291868</v>
      </c>
      <c r="K204" s="306">
        <f>'VO2 Raw '!K204*'VO2-BW'!K$61/'VO2-BW'!K$62</f>
        <v>2185.1699029126212</v>
      </c>
      <c r="L204" s="107">
        <f t="shared" ref="L204" si="515">AVERAGE(C204:C206)</f>
        <v>3216.4247104247111</v>
      </c>
      <c r="M204" s="160">
        <f t="shared" ref="M204" si="516">AVERAGE(D204:D206)</f>
        <v>2744.6275946275946</v>
      </c>
      <c r="N204" s="160">
        <f t="shared" ref="N204" si="517">AVERAGE(E204:E206)</f>
        <v>2794.9606299212596</v>
      </c>
      <c r="O204" s="160">
        <f t="shared" ref="O204" si="518">AVERAGE(F204:F206)</f>
        <v>2894.8713692946053</v>
      </c>
      <c r="P204" s="160">
        <f t="shared" ref="P204" si="519">AVERAGE(G204:G206)</f>
        <v>2214.7666666666664</v>
      </c>
      <c r="Q204" s="160">
        <f t="shared" ref="Q204" si="520">AVERAGE(H204:H206)</f>
        <v>3112.5691056910568</v>
      </c>
      <c r="R204" s="160">
        <f t="shared" ref="R204" si="521">AVERAGE(I204:I206)</f>
        <v>2941.6516516516517</v>
      </c>
      <c r="S204" s="160">
        <f t="shared" ref="S204" si="522">AVERAGE(J204:J206)</f>
        <v>3525.8979266347687</v>
      </c>
      <c r="T204" s="160">
        <f t="shared" ref="T204" si="523">AVERAGE(K204:K206)</f>
        <v>2999.9466019417468</v>
      </c>
      <c r="U204" s="232">
        <f t="shared" ref="U204" si="524">AVERAGE(L204:T204)</f>
        <v>2938.4129174282289</v>
      </c>
      <c r="V204" s="319"/>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231"/>
    </row>
    <row r="205" spans="1:44">
      <c r="A205" s="223">
        <v>43725</v>
      </c>
      <c r="B205" s="224">
        <v>1.6822453703703699</v>
      </c>
      <c r="C205" s="304">
        <f>'VO2 Raw '!C205*'VO2-BW'!C$61/'VO2-BW'!C$62</f>
        <v>3344.0772200772203</v>
      </c>
      <c r="D205" s="305">
        <f>'VO2 Raw '!D205*'VO2-BW'!D$61/'VO2-BW'!D$62</f>
        <v>1822.1794871794871</v>
      </c>
      <c r="E205" s="305">
        <f>'VO2 Raw '!E205*'VO2-BW'!E$61/'VO2-BW'!E$62</f>
        <v>3227.2440944881891</v>
      </c>
      <c r="F205" s="305">
        <f>'VO2 Raw '!F205*'VO2-BW'!F$61/'VO2-BW'!F$62</f>
        <v>2361.7593360995847</v>
      </c>
      <c r="G205" s="305">
        <f>'VO2 Raw '!G205*'VO2-BW'!G$61/'VO2-BW'!G$62</f>
        <v>2477.5173913043477</v>
      </c>
      <c r="H205" s="305">
        <f>'VO2 Raw '!H205*'VO2-BW'!H$61/'VO2-BW'!H$62</f>
        <v>2594.0975609756097</v>
      </c>
      <c r="I205" s="305">
        <f>'VO2 Raw '!I205*'VO2-BW'!I$61/'VO2-BW'!I$62</f>
        <v>2320.7207207207207</v>
      </c>
      <c r="J205" s="305">
        <f>'VO2 Raw '!J205*'VO2-BW'!J$61/'VO2-BW'!J$62</f>
        <v>4619.7224880382773</v>
      </c>
      <c r="K205" s="306">
        <f>'VO2 Raw '!K205*'VO2-BW'!K$61/'VO2-BW'!K$62</f>
        <v>2485.4514563106791</v>
      </c>
      <c r="L205" s="107"/>
      <c r="M205" s="160"/>
      <c r="N205" s="160"/>
      <c r="O205" s="160"/>
      <c r="P205" s="160"/>
      <c r="Q205" s="160"/>
      <c r="R205" s="160"/>
      <c r="S205" s="160"/>
      <c r="T205" s="160"/>
      <c r="U205" s="232">
        <f t="shared" ref="U205" si="525">STDEV(L204:T204)/SQRT(COUNT(L204:T204))</f>
        <v>120.19934411831269</v>
      </c>
      <c r="V205" s="319"/>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231"/>
    </row>
    <row r="206" spans="1:44">
      <c r="A206" s="223">
        <v>43725</v>
      </c>
      <c r="B206" s="224">
        <v>1.6961342592592601</v>
      </c>
      <c r="C206" s="304">
        <f>'VO2 Raw '!C206*'VO2-BW'!C$61/'VO2-BW'!C$62</f>
        <v>3178.7567567567571</v>
      </c>
      <c r="D206" s="305">
        <f>'VO2 Raw '!D206*'VO2-BW'!D$61/'VO2-BW'!D$62</f>
        <v>4647.6190476190477</v>
      </c>
      <c r="E206" s="305">
        <f>'VO2 Raw '!E206*'VO2-BW'!E$61/'VO2-BW'!E$62</f>
        <v>2703.1889763779527</v>
      </c>
      <c r="F206" s="305">
        <f>'VO2 Raw '!F206*'VO2-BW'!F$61/'VO2-BW'!F$62</f>
        <v>4291.9170124481325</v>
      </c>
      <c r="G206" s="305">
        <f>'VO2 Raw '!G206*'VO2-BW'!G$61/'VO2-BW'!G$62</f>
        <v>2030.7695652173911</v>
      </c>
      <c r="H206" s="305">
        <f>'VO2 Raw '!H206*'VO2-BW'!H$61/'VO2-BW'!H$62</f>
        <v>3712.1170731707316</v>
      </c>
      <c r="I206" s="305">
        <f>'VO2 Raw '!I206*'VO2-BW'!I$61/'VO2-BW'!I$62</f>
        <v>4250.8558558558561</v>
      </c>
      <c r="J206" s="305">
        <f>'VO2 Raw '!J206*'VO2-BW'!J$61/'VO2-BW'!J$62</f>
        <v>2983.1578947368421</v>
      </c>
      <c r="K206" s="306">
        <f>'VO2 Raw '!K206*'VO2-BW'!K$61/'VO2-BW'!K$62</f>
        <v>4329.2184466019407</v>
      </c>
      <c r="L206" s="107"/>
      <c r="M206" s="160"/>
      <c r="N206" s="160"/>
      <c r="O206" s="160"/>
      <c r="P206" s="160"/>
      <c r="Q206" s="160"/>
      <c r="R206" s="160"/>
      <c r="S206" s="160"/>
      <c r="T206" s="160"/>
      <c r="U206" s="232"/>
      <c r="V206" s="319"/>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231"/>
    </row>
    <row r="207" spans="1:44">
      <c r="A207" s="223">
        <v>43725</v>
      </c>
      <c r="B207" s="224">
        <v>1.71002314814814</v>
      </c>
      <c r="C207" s="304">
        <f>'VO2 Raw '!C207*'VO2-BW'!C$61/'VO2-BW'!C$62</f>
        <v>2200.4362934362935</v>
      </c>
      <c r="D207" s="305">
        <f>'VO2 Raw '!D207*'VO2-BW'!D$61/'VO2-BW'!D$62</f>
        <v>3146.0805860805858</v>
      </c>
      <c r="E207" s="305">
        <f>'VO2 Raw '!E207*'VO2-BW'!E$61/'VO2-BW'!E$62</f>
        <v>2089.8425196850394</v>
      </c>
      <c r="F207" s="305">
        <f>'VO2 Raw '!F207*'VO2-BW'!F$61/'VO2-BW'!F$62</f>
        <v>3044.2157676348543</v>
      </c>
      <c r="G207" s="305">
        <f>'VO2 Raw '!G207*'VO2-BW'!G$61/'VO2-BW'!G$62</f>
        <v>3383.9</v>
      </c>
      <c r="H207" s="305">
        <f>'VO2 Raw '!H207*'VO2-BW'!H$61/'VO2-BW'!H$62</f>
        <v>2501.1902439024389</v>
      </c>
      <c r="I207" s="305">
        <f>'VO2 Raw '!I207*'VO2-BW'!I$61/'VO2-BW'!I$62</f>
        <v>3173.3783783783783</v>
      </c>
      <c r="J207" s="305">
        <f>'VO2 Raw '!J207*'VO2-BW'!J$61/'VO2-BW'!J$62</f>
        <v>3602.7368421052633</v>
      </c>
      <c r="K207" s="306">
        <f>'VO2 Raw '!K207*'VO2-BW'!K$61/'VO2-BW'!K$62</f>
        <v>3666.4951456310678</v>
      </c>
      <c r="L207" s="107">
        <f t="shared" ref="L207" si="526">AVERAGE(C207:C209)</f>
        <v>2527.9382239382244</v>
      </c>
      <c r="M207" s="160">
        <f t="shared" ref="M207" si="527">AVERAGE(D207:D209)</f>
        <v>2997.4908424908426</v>
      </c>
      <c r="N207" s="160">
        <f t="shared" ref="N207" si="528">AVERAGE(E207:E209)</f>
        <v>2633.3858267716537</v>
      </c>
      <c r="O207" s="160">
        <f t="shared" ref="O207" si="529">AVERAGE(F207:F209)</f>
        <v>2915.6846473029041</v>
      </c>
      <c r="P207" s="160">
        <f t="shared" ref="P207" si="530">AVERAGE(G207:G209)</f>
        <v>3267.2014492753624</v>
      </c>
      <c r="Q207" s="160">
        <f t="shared" ref="Q207" si="531">AVERAGE(H207:H209)</f>
        <v>3131.7073170731705</v>
      </c>
      <c r="R207" s="160">
        <f t="shared" ref="R207" si="532">AVERAGE(I207:I209)</f>
        <v>2796.9519519519522</v>
      </c>
      <c r="S207" s="160">
        <f t="shared" ref="S207" si="533">AVERAGE(J207:J209)</f>
        <v>3359.0079744816589</v>
      </c>
      <c r="T207" s="160">
        <f t="shared" ref="T207" si="534">AVERAGE(K207:K209)</f>
        <v>3328.9174757281548</v>
      </c>
      <c r="U207" s="232">
        <f t="shared" ref="U207" si="535">AVERAGE(L207:T207)</f>
        <v>2995.3650787793249</v>
      </c>
      <c r="V207" s="319"/>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231"/>
    </row>
    <row r="208" spans="1:44">
      <c r="A208" s="223">
        <v>43725</v>
      </c>
      <c r="B208" s="224">
        <v>1.72391203703704</v>
      </c>
      <c r="C208" s="304">
        <f>'VO2 Raw '!C208*'VO2-BW'!C$61/'VO2-BW'!C$62</f>
        <v>2154.3976833976835</v>
      </c>
      <c r="D208" s="305">
        <f>'VO2 Raw '!D208*'VO2-BW'!D$61/'VO2-BW'!D$62</f>
        <v>2577.4175824175823</v>
      </c>
      <c r="E208" s="305">
        <f>'VO2 Raw '!E208*'VO2-BW'!E$61/'VO2-BW'!E$62</f>
        <v>2709.5669291338586</v>
      </c>
      <c r="F208" s="305">
        <f>'VO2 Raw '!F208*'VO2-BW'!F$61/'VO2-BW'!F$62</f>
        <v>2321.2282157676345</v>
      </c>
      <c r="G208" s="305">
        <f>'VO2 Raw '!G208*'VO2-BW'!G$61/'VO2-BW'!G$62</f>
        <v>3750.1043478260867</v>
      </c>
      <c r="H208" s="305">
        <f>'VO2 Raw '!H208*'VO2-BW'!H$61/'VO2-BW'!H$62</f>
        <v>3933.4243902439025</v>
      </c>
      <c r="I208" s="305">
        <f>'VO2 Raw '!I208*'VO2-BW'!I$61/'VO2-BW'!I$62</f>
        <v>2647.0720720720719</v>
      </c>
      <c r="J208" s="305">
        <f>'VO2 Raw '!J208*'VO2-BW'!J$61/'VO2-BW'!J$62</f>
        <v>2987.3301435406702</v>
      </c>
      <c r="K208" s="306">
        <f>'VO2 Raw '!K208*'VO2-BW'!K$61/'VO2-BW'!K$62</f>
        <v>3605.2912621359219</v>
      </c>
      <c r="L208" s="107"/>
      <c r="M208" s="160"/>
      <c r="N208" s="160"/>
      <c r="O208" s="160"/>
      <c r="P208" s="160"/>
      <c r="Q208" s="160"/>
      <c r="R208" s="160"/>
      <c r="S208" s="160"/>
      <c r="T208" s="160"/>
      <c r="U208" s="232">
        <f t="shared" ref="U208" si="536">STDEV(L207:T207)/SQRT(COUNT(L207:T207))</f>
        <v>100.77585674628513</v>
      </c>
      <c r="V208" s="319"/>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231"/>
    </row>
    <row r="209" spans="1:44">
      <c r="A209" s="223">
        <v>43725</v>
      </c>
      <c r="B209" s="224">
        <v>1.7378009259259199</v>
      </c>
      <c r="C209" s="304">
        <f>'VO2 Raw '!C209*'VO2-BW'!C$61/'VO2-BW'!C$62</f>
        <v>3228.9806949806953</v>
      </c>
      <c r="D209" s="305">
        <f>'VO2 Raw '!D209*'VO2-BW'!D$61/'VO2-BW'!D$62</f>
        <v>3268.9743589743589</v>
      </c>
      <c r="E209" s="305">
        <f>'VO2 Raw '!E209*'VO2-BW'!E$61/'VO2-BW'!E$62</f>
        <v>3100.748031496063</v>
      </c>
      <c r="F209" s="305">
        <f>'VO2 Raw '!F209*'VO2-BW'!F$61/'VO2-BW'!F$62</f>
        <v>3381.6099585062234</v>
      </c>
      <c r="G209" s="305">
        <f>'VO2 Raw '!G209*'VO2-BW'!G$61/'VO2-BW'!G$62</f>
        <v>2667.6</v>
      </c>
      <c r="H209" s="305">
        <f>'VO2 Raw '!H209*'VO2-BW'!H$61/'VO2-BW'!H$62</f>
        <v>2960.5073170731703</v>
      </c>
      <c r="I209" s="305">
        <f>'VO2 Raw '!I209*'VO2-BW'!I$61/'VO2-BW'!I$62</f>
        <v>2570.4054054054054</v>
      </c>
      <c r="J209" s="305">
        <f>'VO2 Raw '!J209*'VO2-BW'!J$61/'VO2-BW'!J$62</f>
        <v>3486.9569377990438</v>
      </c>
      <c r="K209" s="306">
        <f>'VO2 Raw '!K209*'VO2-BW'!K$61/'VO2-BW'!K$62</f>
        <v>2714.9660194174753</v>
      </c>
      <c r="L209" s="107"/>
      <c r="M209" s="160"/>
      <c r="N209" s="160"/>
      <c r="O209" s="160"/>
      <c r="P209" s="160"/>
      <c r="Q209" s="160"/>
      <c r="R209" s="160"/>
      <c r="S209" s="160"/>
      <c r="T209" s="160"/>
      <c r="U209" s="232"/>
      <c r="V209" s="319"/>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231"/>
    </row>
    <row r="210" spans="1:44">
      <c r="A210" s="233">
        <v>43725</v>
      </c>
      <c r="B210" s="234">
        <v>1.7516898148148099</v>
      </c>
      <c r="C210" s="304">
        <f>'VO2 Raw '!C210*'VO2-BW'!C$61/'VO2-BW'!C$62</f>
        <v>2125.1003861003865</v>
      </c>
      <c r="D210" s="305">
        <f>'VO2 Raw '!D210*'VO2-BW'!D$61/'VO2-BW'!D$62</f>
        <v>2651.1538461538462</v>
      </c>
      <c r="E210" s="305">
        <f>'VO2 Raw '!E210*'VO2-BW'!E$61/'VO2-BW'!E$62</f>
        <v>2303.5039370078744</v>
      </c>
      <c r="F210" s="305">
        <f>'VO2 Raw '!F210*'VO2-BW'!F$61/'VO2-BW'!F$62</f>
        <v>3754.0580912863065</v>
      </c>
      <c r="G210" s="305">
        <f>'VO2 Raw '!G210*'VO2-BW'!G$61/'VO2-BW'!G$62</f>
        <v>3116.4956521739127</v>
      </c>
      <c r="H210" s="305">
        <f>'VO2 Raw '!H210*'VO2-BW'!H$61/'VO2-BW'!H$62</f>
        <v>2585.7463414634144</v>
      </c>
      <c r="I210" s="305">
        <f>'VO2 Raw '!I210*'VO2-BW'!I$61/'VO2-BW'!I$62</f>
        <v>2287.5675675675675</v>
      </c>
      <c r="J210" s="305">
        <f>'VO2 Raw '!J210*'VO2-BW'!J$61/'VO2-BW'!J$62</f>
        <v>3075.9904306220101</v>
      </c>
      <c r="K210" s="306">
        <f>'VO2 Raw '!K210*'VO2-BW'!K$61/'VO2-BW'!K$62</f>
        <v>3540.2621359223294</v>
      </c>
      <c r="L210" s="107">
        <f t="shared" ref="L210" si="537">AVERAGE(C210:C212)</f>
        <v>2898.3397683397689</v>
      </c>
      <c r="M210" s="160">
        <f t="shared" ref="M210" si="538">AVERAGE(D210:D212)</f>
        <v>2707.3870573870572</v>
      </c>
      <c r="N210" s="160">
        <f t="shared" ref="N210" si="539">AVERAGE(E210:E212)</f>
        <v>2930.6692913385832</v>
      </c>
      <c r="O210" s="160">
        <f t="shared" ref="O210" si="540">AVERAGE(F210:F212)</f>
        <v>3333.4107883817428</v>
      </c>
      <c r="P210" s="160">
        <f t="shared" ref="P210" si="541">AVERAGE(G210:G212)</f>
        <v>3302.998550724637</v>
      </c>
      <c r="Q210" s="160">
        <f t="shared" ref="Q210" si="542">AVERAGE(H210:H212)</f>
        <v>3179.3788617886171</v>
      </c>
      <c r="R210" s="160">
        <f t="shared" ref="R210" si="543">AVERAGE(I210:I212)</f>
        <v>2952.7027027027029</v>
      </c>
      <c r="S210" s="160">
        <f t="shared" ref="S210" si="544">AVERAGE(J210:J212)</f>
        <v>3674.3604465709736</v>
      </c>
      <c r="T210" s="160">
        <f t="shared" ref="T210" si="545">AVERAGE(K210:K212)</f>
        <v>3393.62783171521</v>
      </c>
      <c r="U210" s="232">
        <f t="shared" ref="U210" si="546">AVERAGE(L210:T210)</f>
        <v>3152.5416998832548</v>
      </c>
      <c r="V210" s="319"/>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231"/>
    </row>
    <row r="211" spans="1:44">
      <c r="A211" s="233">
        <v>43725</v>
      </c>
      <c r="B211" s="234">
        <v>1.7655787037037001</v>
      </c>
      <c r="C211" s="304">
        <f>'VO2 Raw '!C211*'VO2-BW'!C$61/'VO2-BW'!C$62</f>
        <v>2838.698841698842</v>
      </c>
      <c r="D211" s="305">
        <f>'VO2 Raw '!D211*'VO2-BW'!D$61/'VO2-BW'!D$62</f>
        <v>1797.6007326007325</v>
      </c>
      <c r="E211" s="305">
        <f>'VO2 Raw '!E211*'VO2-BW'!E$61/'VO2-BW'!E$62</f>
        <v>2907.2834645669291</v>
      </c>
      <c r="F211" s="305">
        <f>'VO2 Raw '!F211*'VO2-BW'!F$61/'VO2-BW'!F$62</f>
        <v>3058.4564315352695</v>
      </c>
      <c r="G211" s="305">
        <f>'VO2 Raw '!G211*'VO2-BW'!G$61/'VO2-BW'!G$62</f>
        <v>2880.2347826086952</v>
      </c>
      <c r="H211" s="305">
        <f>'VO2 Raw '!H211*'VO2-BW'!H$61/'VO2-BW'!H$62</f>
        <v>3767.443902439024</v>
      </c>
      <c r="I211" s="305">
        <f>'VO2 Raw '!I211*'VO2-BW'!I$61/'VO2-BW'!I$62</f>
        <v>3649.9549549549552</v>
      </c>
      <c r="J211" s="305">
        <f>'VO2 Raw '!J211*'VO2-BW'!J$61/'VO2-BW'!J$62</f>
        <v>4137.8277511961724</v>
      </c>
      <c r="K211" s="306">
        <f>'VO2 Raw '!K211*'VO2-BW'!K$61/'VO2-BW'!K$62</f>
        <v>2696.7961165048541</v>
      </c>
      <c r="L211" s="107"/>
      <c r="M211" s="160"/>
      <c r="N211" s="160"/>
      <c r="O211" s="160"/>
      <c r="P211" s="160"/>
      <c r="Q211" s="160"/>
      <c r="R211" s="160"/>
      <c r="S211" s="160"/>
      <c r="T211" s="160"/>
      <c r="U211" s="232">
        <f t="shared" ref="U211" si="547">STDEV(L210:T210)/SQRT(COUNT(L210:T210))</f>
        <v>101.2719605785751</v>
      </c>
      <c r="V211" s="319"/>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231"/>
    </row>
    <row r="212" spans="1:44">
      <c r="A212" s="233">
        <v>43725</v>
      </c>
      <c r="B212" s="234">
        <v>1.77946759259259</v>
      </c>
      <c r="C212" s="304">
        <f>'VO2 Raw '!C212*'VO2-BW'!C$61/'VO2-BW'!C$62</f>
        <v>3731.2200772200777</v>
      </c>
      <c r="D212" s="305">
        <f>'VO2 Raw '!D212*'VO2-BW'!D$61/'VO2-BW'!D$62</f>
        <v>3673.4065934065934</v>
      </c>
      <c r="E212" s="305">
        <f>'VO2 Raw '!E212*'VO2-BW'!E$61/'VO2-BW'!E$62</f>
        <v>3581.2204724409453</v>
      </c>
      <c r="F212" s="305">
        <f>'VO2 Raw '!F212*'VO2-BW'!F$61/'VO2-BW'!F$62</f>
        <v>3187.7178423236514</v>
      </c>
      <c r="G212" s="305">
        <f>'VO2 Raw '!G212*'VO2-BW'!G$61/'VO2-BW'!G$62</f>
        <v>3912.2652173913038</v>
      </c>
      <c r="H212" s="305">
        <f>'VO2 Raw '!H212*'VO2-BW'!H$61/'VO2-BW'!H$62</f>
        <v>3184.9463414634142</v>
      </c>
      <c r="I212" s="305">
        <f>'VO2 Raw '!I212*'VO2-BW'!I$61/'VO2-BW'!I$62</f>
        <v>2920.5855855855857</v>
      </c>
      <c r="J212" s="305">
        <f>'VO2 Raw '!J212*'VO2-BW'!J$61/'VO2-BW'!J$62</f>
        <v>3809.2631578947376</v>
      </c>
      <c r="K212" s="306">
        <f>'VO2 Raw '!K212*'VO2-BW'!K$61/'VO2-BW'!K$62</f>
        <v>3943.8252427184466</v>
      </c>
      <c r="L212" s="107"/>
      <c r="M212" s="160"/>
      <c r="N212" s="160"/>
      <c r="O212" s="160"/>
      <c r="P212" s="160"/>
      <c r="Q212" s="160"/>
      <c r="R212" s="160"/>
      <c r="S212" s="160"/>
      <c r="T212" s="160"/>
      <c r="U212" s="232"/>
      <c r="V212" s="319"/>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231"/>
    </row>
    <row r="213" spans="1:44">
      <c r="A213" s="233">
        <v>43725</v>
      </c>
      <c r="B213" s="234">
        <v>1.79335648148148</v>
      </c>
      <c r="C213" s="304">
        <f>'VO2 Raw '!C213*'VO2-BW'!C$61/'VO2-BW'!C$62</f>
        <v>2767.5482625482628</v>
      </c>
      <c r="D213" s="305">
        <f>'VO2 Raw '!D213*'VO2-BW'!D$61/'VO2-BW'!D$62</f>
        <v>2197.5641025641025</v>
      </c>
      <c r="E213" s="305">
        <f>'VO2 Raw '!E213*'VO2-BW'!E$61/'VO2-BW'!E$62</f>
        <v>2617.0866141732286</v>
      </c>
      <c r="F213" s="305">
        <f>'VO2 Raw '!F213*'VO2-BW'!F$61/'VO2-BW'!F$62</f>
        <v>3681.7593360995847</v>
      </c>
      <c r="G213" s="305">
        <f>'VO2 Raw '!G213*'VO2-BW'!G$61/'VO2-BW'!G$62</f>
        <v>4244.1043478260863</v>
      </c>
      <c r="H213" s="305">
        <f>'VO2 Raw '!H213*'VO2-BW'!H$61/'VO2-BW'!H$62</f>
        <v>3057.5902439024389</v>
      </c>
      <c r="I213" s="305">
        <f>'VO2 Raw '!I213*'VO2-BW'!I$61/'VO2-BW'!I$62</f>
        <v>2872.9279279279281</v>
      </c>
      <c r="J213" s="305">
        <f>'VO2 Raw '!J213*'VO2-BW'!J$61/'VO2-BW'!J$62</f>
        <v>3790.4880382775123</v>
      </c>
      <c r="K213" s="306">
        <f>'VO2 Raw '!K213*'VO2-BW'!K$61/'VO2-BW'!K$62</f>
        <v>3310.7475728155337</v>
      </c>
      <c r="L213" s="107">
        <f t="shared" ref="L213" si="548">AVERAGE(C213:C215)</f>
        <v>3181.198198198199</v>
      </c>
      <c r="M213" s="160">
        <f t="shared" ref="M213" si="549">AVERAGE(D213:D215)</f>
        <v>2912.9548229548222</v>
      </c>
      <c r="N213" s="160">
        <f t="shared" ref="N213" si="550">AVERAGE(E213:E215)</f>
        <v>3173.3858267716537</v>
      </c>
      <c r="O213" s="160">
        <f t="shared" ref="O213" si="551">AVERAGE(F213:F215)</f>
        <v>3472.5311203319502</v>
      </c>
      <c r="P213" s="160">
        <f t="shared" ref="P213" si="552">AVERAGE(G213:G215)</f>
        <v>3607.9898550724633</v>
      </c>
      <c r="Q213" s="160">
        <f t="shared" ref="Q213" si="553">AVERAGE(H213:H215)</f>
        <v>3412.1691056910568</v>
      </c>
      <c r="R213" s="160">
        <f t="shared" ref="R213" si="554">AVERAGE(I213:I215)</f>
        <v>3181.3213213213216</v>
      </c>
      <c r="S213" s="160">
        <f t="shared" ref="S213" si="555">AVERAGE(J213:J215)</f>
        <v>3734.8580542264754</v>
      </c>
      <c r="T213" s="160">
        <f t="shared" ref="T213" si="556">AVERAGE(K213:K215)</f>
        <v>3474.9142394822006</v>
      </c>
      <c r="U213" s="232">
        <f t="shared" ref="U213" si="557">AVERAGE(L213:T213)</f>
        <v>3350.1469493389045</v>
      </c>
      <c r="V213" s="319"/>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231"/>
    </row>
    <row r="214" spans="1:44">
      <c r="A214" s="233">
        <v>43725</v>
      </c>
      <c r="B214" s="234">
        <v>1.8072453703703699</v>
      </c>
      <c r="C214" s="304">
        <f>'VO2 Raw '!C214*'VO2-BW'!C$61/'VO2-BW'!C$62</f>
        <v>3384.8841698841702</v>
      </c>
      <c r="D214" s="305">
        <f>'VO2 Raw '!D214*'VO2-BW'!D$61/'VO2-BW'!D$62</f>
        <v>3842.1062271062269</v>
      </c>
      <c r="E214" s="305">
        <f>'VO2 Raw '!E214*'VO2-BW'!E$61/'VO2-BW'!E$62</f>
        <v>3655.6299212598428</v>
      </c>
      <c r="F214" s="305">
        <f>'VO2 Raw '!F214*'VO2-BW'!F$61/'VO2-BW'!F$62</f>
        <v>3599.601659751037</v>
      </c>
      <c r="G214" s="305">
        <f>'VO2 Raw '!G214*'VO2-BW'!G$61/'VO2-BW'!G$62</f>
        <v>2982.2565217391302</v>
      </c>
      <c r="H214" s="305">
        <f>'VO2 Raw '!H214*'VO2-BW'!H$61/'VO2-BW'!H$62</f>
        <v>3797.7170731707315</v>
      </c>
      <c r="I214" s="305">
        <f>'VO2 Raw '!I214*'VO2-BW'!I$61/'VO2-BW'!I$62</f>
        <v>2689.5495495495497</v>
      </c>
      <c r="J214" s="305">
        <f>'VO2 Raw '!J214*'VO2-BW'!J$61/'VO2-BW'!J$62</f>
        <v>4211.8851674641155</v>
      </c>
      <c r="K214" s="306">
        <f>'VO2 Raw '!K214*'VO2-BW'!K$61/'VO2-BW'!K$62</f>
        <v>3609.1165048543689</v>
      </c>
      <c r="L214" s="107"/>
      <c r="M214" s="160"/>
      <c r="N214" s="160"/>
      <c r="O214" s="160"/>
      <c r="P214" s="160"/>
      <c r="Q214" s="160"/>
      <c r="R214" s="160"/>
      <c r="S214" s="160"/>
      <c r="T214" s="160"/>
      <c r="U214" s="232">
        <f t="shared" ref="U214" si="558">STDEV(L213:T213)/SQRT(COUNT(L213:T213))</f>
        <v>85.65955962330969</v>
      </c>
      <c r="V214" s="319"/>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231"/>
    </row>
    <row r="215" spans="1:44">
      <c r="A215" s="233">
        <v>43725</v>
      </c>
      <c r="B215" s="234">
        <v>1.8211342592592601</v>
      </c>
      <c r="C215" s="304">
        <f>'VO2 Raw '!C215*'VO2-BW'!C$61/'VO2-BW'!C$62</f>
        <v>3391.1621621621625</v>
      </c>
      <c r="D215" s="305">
        <f>'VO2 Raw '!D215*'VO2-BW'!D$61/'VO2-BW'!D$62</f>
        <v>2699.1941391941391</v>
      </c>
      <c r="E215" s="305">
        <f>'VO2 Raw '!E215*'VO2-BW'!E$61/'VO2-BW'!E$62</f>
        <v>3247.4409448818901</v>
      </c>
      <c r="F215" s="305">
        <f>'VO2 Raw '!F215*'VO2-BW'!F$61/'VO2-BW'!F$62</f>
        <v>3136.232365145228</v>
      </c>
      <c r="G215" s="305">
        <f>'VO2 Raw '!G215*'VO2-BW'!G$61/'VO2-BW'!G$62</f>
        <v>3597.608695652174</v>
      </c>
      <c r="H215" s="305">
        <f>'VO2 Raw '!H215*'VO2-BW'!H$61/'VO2-BW'!H$62</f>
        <v>3381.1999999999994</v>
      </c>
      <c r="I215" s="305">
        <f>'VO2 Raw '!I215*'VO2-BW'!I$61/'VO2-BW'!I$62</f>
        <v>3981.4864864864867</v>
      </c>
      <c r="J215" s="305">
        <f>'VO2 Raw '!J215*'VO2-BW'!J$61/'VO2-BW'!J$62</f>
        <v>3202.2009569377992</v>
      </c>
      <c r="K215" s="306">
        <f>'VO2 Raw '!K215*'VO2-BW'!K$61/'VO2-BW'!K$62</f>
        <v>3504.8786407766988</v>
      </c>
      <c r="L215" s="107"/>
      <c r="M215" s="160"/>
      <c r="N215" s="160"/>
      <c r="O215" s="160"/>
      <c r="P215" s="160"/>
      <c r="Q215" s="160"/>
      <c r="R215" s="160"/>
      <c r="S215" s="160"/>
      <c r="T215" s="160"/>
      <c r="U215" s="232"/>
      <c r="V215" s="319"/>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231"/>
    </row>
    <row r="216" spans="1:44">
      <c r="A216" s="233">
        <v>43725</v>
      </c>
      <c r="B216" s="234">
        <v>1.83502314814815</v>
      </c>
      <c r="C216" s="304">
        <f>'VO2 Raw '!C216*'VO2-BW'!C$61/'VO2-BW'!C$62</f>
        <v>2968.4440154440153</v>
      </c>
      <c r="D216" s="305">
        <f>'VO2 Raw '!D216*'VO2-BW'!D$61/'VO2-BW'!D$62</f>
        <v>2436.6483516483518</v>
      </c>
      <c r="E216" s="305">
        <f>'VO2 Raw '!E216*'VO2-BW'!E$61/'VO2-BW'!E$62</f>
        <v>2482.0866141732286</v>
      </c>
      <c r="F216" s="305">
        <f>'VO2 Raw '!F216*'VO2-BW'!F$61/'VO2-BW'!F$62</f>
        <v>3573.3112033195016</v>
      </c>
      <c r="G216" s="305">
        <f>'VO2 Raw '!G216*'VO2-BW'!G$61/'VO2-BW'!G$62</f>
        <v>3309.7999999999997</v>
      </c>
      <c r="H216" s="305">
        <f>'VO2 Raw '!H216*'VO2-BW'!H$61/'VO2-BW'!H$62</f>
        <v>3748.6536585365852</v>
      </c>
      <c r="I216" s="305">
        <f>'VO2 Raw '!I216*'VO2-BW'!I$61/'VO2-BW'!I$62</f>
        <v>4171.0810810810808</v>
      </c>
      <c r="J216" s="305">
        <f>'VO2 Raw '!J216*'VO2-BW'!J$61/'VO2-BW'!J$62</f>
        <v>2907.0143540669856</v>
      </c>
      <c r="K216" s="306">
        <f>'VO2 Raw '!K216*'VO2-BW'!K$61/'VO2-BW'!K$62</f>
        <v>3258.1504854368927</v>
      </c>
      <c r="L216" s="107">
        <f t="shared" ref="L216" si="559">AVERAGE(C216:C218)</f>
        <v>2891.3642213642215</v>
      </c>
      <c r="M216" s="160">
        <f t="shared" ref="M216" si="560">AVERAGE(D216:D218)</f>
        <v>2622.4786324786323</v>
      </c>
      <c r="N216" s="160">
        <f t="shared" ref="N216" si="561">AVERAGE(E216:E218)</f>
        <v>2728.3464566929138</v>
      </c>
      <c r="O216" s="160">
        <f t="shared" ref="O216" si="562">AVERAGE(F216:F218)</f>
        <v>3702.9377593360991</v>
      </c>
      <c r="P216" s="160">
        <f t="shared" ref="P216" si="563">AVERAGE(G216:G218)</f>
        <v>3201.3347826086951</v>
      </c>
      <c r="Q216" s="160">
        <f t="shared" ref="Q216" si="564">AVERAGE(H216:H218)</f>
        <v>3518.9951219512191</v>
      </c>
      <c r="R216" s="160">
        <f t="shared" ref="R216" si="565">AVERAGE(I216:I218)</f>
        <v>3389.9099099099099</v>
      </c>
      <c r="S216" s="160">
        <f t="shared" ref="S216" si="566">AVERAGE(J216:J218)</f>
        <v>3489.0430622009571</v>
      </c>
      <c r="T216" s="160">
        <f t="shared" ref="T216" si="567">AVERAGE(K216:K218)</f>
        <v>3404.7847896440126</v>
      </c>
      <c r="U216" s="232">
        <f t="shared" ref="U216" si="568">AVERAGE(L216:T216)</f>
        <v>3216.577192909629</v>
      </c>
      <c r="V216" s="319"/>
      <c r="W216" s="92"/>
      <c r="X216" s="92"/>
      <c r="Y216" s="92"/>
      <c r="Z216" s="92"/>
      <c r="AA216" s="92"/>
      <c r="AB216" s="92"/>
      <c r="AC216" s="92"/>
      <c r="AD216" s="92"/>
      <c r="AE216" s="92"/>
      <c r="AF216" s="92"/>
      <c r="AG216" s="92"/>
      <c r="AH216" s="92"/>
      <c r="AI216" s="92"/>
      <c r="AJ216" s="92"/>
      <c r="AK216" s="92"/>
      <c r="AL216" s="92"/>
      <c r="AM216" s="92"/>
      <c r="AN216" s="92"/>
      <c r="AO216" s="92"/>
      <c r="AP216" s="92"/>
      <c r="AQ216" s="92"/>
      <c r="AR216" s="231"/>
    </row>
    <row r="217" spans="1:44">
      <c r="A217" s="233">
        <v>43725</v>
      </c>
      <c r="B217" s="234">
        <v>1.84891203703703</v>
      </c>
      <c r="C217" s="304">
        <f>'VO2 Raw '!C217*'VO2-BW'!C$61/'VO2-BW'!C$62</f>
        <v>3106.5598455598461</v>
      </c>
      <c r="D217" s="305">
        <f>'VO2 Raw '!D217*'VO2-BW'!D$61/'VO2-BW'!D$62</f>
        <v>2991.9047619047619</v>
      </c>
      <c r="E217" s="305">
        <f>'VO2 Raw '!E217*'VO2-BW'!E$61/'VO2-BW'!E$62</f>
        <v>2292.8740157480315</v>
      </c>
      <c r="F217" s="305">
        <f>'VO2 Raw '!F217*'VO2-BW'!F$61/'VO2-BW'!F$62</f>
        <v>3616.0331950207465</v>
      </c>
      <c r="G217" s="305">
        <f>'VO2 Raw '!G217*'VO2-BW'!G$61/'VO2-BW'!G$62</f>
        <v>3220.6652173913044</v>
      </c>
      <c r="H217" s="305">
        <f>'VO2 Raw '!H217*'VO2-BW'!H$61/'VO2-BW'!H$62</f>
        <v>3524.2146341463413</v>
      </c>
      <c r="I217" s="305">
        <f>'VO2 Raw '!I217*'VO2-BW'!I$61/'VO2-BW'!I$62</f>
        <v>3127.7927927927931</v>
      </c>
      <c r="J217" s="305">
        <f>'VO2 Raw '!J217*'VO2-BW'!J$61/'VO2-BW'!J$62</f>
        <v>3640.287081339713</v>
      </c>
      <c r="K217" s="306">
        <f>'VO2 Raw '!K217*'VO2-BW'!K$61/'VO2-BW'!K$62</f>
        <v>3644.4999999999995</v>
      </c>
      <c r="L217" s="107"/>
      <c r="M217" s="160"/>
      <c r="N217" s="160"/>
      <c r="O217" s="160"/>
      <c r="P217" s="160"/>
      <c r="Q217" s="160"/>
      <c r="R217" s="160"/>
      <c r="S217" s="160"/>
      <c r="T217" s="160"/>
      <c r="U217" s="232">
        <f t="shared" ref="U217" si="569">STDEV(L216:T216)/SQRT(COUNT(L216:T216))</f>
        <v>127.20419628530169</v>
      </c>
      <c r="V217" s="319"/>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231"/>
    </row>
    <row r="218" spans="1:44">
      <c r="A218" s="233">
        <v>43725</v>
      </c>
      <c r="B218" s="234">
        <v>1.8628009259259199</v>
      </c>
      <c r="C218" s="304">
        <f>'VO2 Raw '!C218*'VO2-BW'!C$61/'VO2-BW'!C$62</f>
        <v>2599.0888030888036</v>
      </c>
      <c r="D218" s="305">
        <f>'VO2 Raw '!D218*'VO2-BW'!D$61/'VO2-BW'!D$62</f>
        <v>2438.8827838827838</v>
      </c>
      <c r="E218" s="305">
        <f>'VO2 Raw '!E218*'VO2-BW'!E$61/'VO2-BW'!E$62</f>
        <v>3410.0787401574803</v>
      </c>
      <c r="F218" s="305">
        <f>'VO2 Raw '!F218*'VO2-BW'!F$61/'VO2-BW'!F$62</f>
        <v>3919.4688796680493</v>
      </c>
      <c r="G218" s="305">
        <f>'VO2 Raw '!G218*'VO2-BW'!G$61/'VO2-BW'!G$62</f>
        <v>3073.5391304347822</v>
      </c>
      <c r="H218" s="305">
        <f>'VO2 Raw '!H218*'VO2-BW'!H$61/'VO2-BW'!H$62</f>
        <v>3284.1170731707316</v>
      </c>
      <c r="I218" s="305">
        <f>'VO2 Raw '!I218*'VO2-BW'!I$61/'VO2-BW'!I$62</f>
        <v>2870.8558558558561</v>
      </c>
      <c r="J218" s="305">
        <f>'VO2 Raw '!J218*'VO2-BW'!J$61/'VO2-BW'!J$62</f>
        <v>3919.8277511961728</v>
      </c>
      <c r="K218" s="306">
        <f>'VO2 Raw '!K218*'VO2-BW'!K$61/'VO2-BW'!K$62</f>
        <v>3311.703883495145</v>
      </c>
      <c r="L218" s="107"/>
      <c r="M218" s="160"/>
      <c r="N218" s="160"/>
      <c r="O218" s="160"/>
      <c r="P218" s="160"/>
      <c r="Q218" s="160"/>
      <c r="R218" s="160"/>
      <c r="S218" s="160"/>
      <c r="T218" s="160"/>
      <c r="U218" s="232"/>
      <c r="V218" s="319"/>
      <c r="W218" s="92"/>
      <c r="X218" s="92"/>
      <c r="Y218" s="92"/>
      <c r="Z218" s="92"/>
      <c r="AA218" s="92"/>
      <c r="AB218" s="92"/>
      <c r="AC218" s="92"/>
      <c r="AD218" s="92"/>
      <c r="AE218" s="92"/>
      <c r="AF218" s="92"/>
      <c r="AG218" s="92"/>
      <c r="AH218" s="92"/>
      <c r="AI218" s="92"/>
      <c r="AJ218" s="92"/>
      <c r="AK218" s="92"/>
      <c r="AL218" s="92"/>
      <c r="AM218" s="92"/>
      <c r="AN218" s="92"/>
      <c r="AO218" s="92"/>
      <c r="AP218" s="92"/>
      <c r="AQ218" s="92"/>
      <c r="AR218" s="231"/>
    </row>
    <row r="219" spans="1:44">
      <c r="A219" s="233">
        <v>43725</v>
      </c>
      <c r="B219" s="234">
        <v>1.8766898148148099</v>
      </c>
      <c r="C219" s="304">
        <f>'VO2 Raw '!C219*'VO2-BW'!C$61/'VO2-BW'!C$62</f>
        <v>3375.4671814671819</v>
      </c>
      <c r="D219" s="305">
        <f>'VO2 Raw '!D219*'VO2-BW'!D$61/'VO2-BW'!D$62</f>
        <v>2488.0402930402929</v>
      </c>
      <c r="E219" s="305">
        <f>'VO2 Raw '!E219*'VO2-BW'!E$61/'VO2-BW'!E$62</f>
        <v>2739.3307086614177</v>
      </c>
      <c r="F219" s="305">
        <f>'VO2 Raw '!F219*'VO2-BW'!F$61/'VO2-BW'!F$62</f>
        <v>3421.0456431535267</v>
      </c>
      <c r="G219" s="305">
        <f>'VO2 Raw '!G219*'VO2-BW'!G$61/'VO2-BW'!G$62</f>
        <v>2677.2652173913043</v>
      </c>
      <c r="H219" s="305">
        <f>'VO2 Raw '!H219*'VO2-BW'!H$61/'VO2-BW'!H$62</f>
        <v>3135.8829268292684</v>
      </c>
      <c r="I219" s="305">
        <f>'VO2 Raw '!I219*'VO2-BW'!I$61/'VO2-BW'!I$62</f>
        <v>3842.6576576576576</v>
      </c>
      <c r="J219" s="305">
        <f>'VO2 Raw '!J219*'VO2-BW'!J$61/'VO2-BW'!J$62</f>
        <v>3405.598086124402</v>
      </c>
      <c r="K219" s="306">
        <f>'VO2 Raw '!K219*'VO2-BW'!K$61/'VO2-BW'!K$62</f>
        <v>3755.4320388349511</v>
      </c>
      <c r="L219" s="107">
        <f t="shared" ref="L219" si="570">AVERAGE(C219:C221)</f>
        <v>3230.7245817245821</v>
      </c>
      <c r="M219" s="160">
        <f t="shared" ref="M219" si="571">AVERAGE(D219:D221)</f>
        <v>2489.90231990232</v>
      </c>
      <c r="N219" s="160">
        <f t="shared" ref="N219" si="572">AVERAGE(E219:E221)</f>
        <v>2784.3307086614172</v>
      </c>
      <c r="O219" s="160">
        <f t="shared" ref="O219" si="573">AVERAGE(F219:F221)</f>
        <v>3712.7966804979255</v>
      </c>
      <c r="P219" s="160">
        <f t="shared" ref="P219" si="574">AVERAGE(G219:G221)</f>
        <v>3084.6362318840579</v>
      </c>
      <c r="Q219" s="160">
        <f t="shared" ref="Q219" si="575">AVERAGE(H219:H221)</f>
        <v>3208.6081300813007</v>
      </c>
      <c r="R219" s="160">
        <f t="shared" ref="R219" si="576">AVERAGE(I219:I221)</f>
        <v>3489.7147147147148</v>
      </c>
      <c r="S219" s="160">
        <f t="shared" ref="S219" si="577">AVERAGE(J219:J221)</f>
        <v>3542.9346092503988</v>
      </c>
      <c r="T219" s="160">
        <f t="shared" ref="T219" si="578">AVERAGE(K219:K221)</f>
        <v>3247.6310679611647</v>
      </c>
      <c r="U219" s="232">
        <f t="shared" ref="U219" si="579">AVERAGE(L219:T219)</f>
        <v>3199.0310049642089</v>
      </c>
      <c r="V219" s="319"/>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231"/>
    </row>
    <row r="220" spans="1:44">
      <c r="A220" s="233">
        <v>43725</v>
      </c>
      <c r="B220" s="234">
        <v>1.8905787037037001</v>
      </c>
      <c r="C220" s="304">
        <f>'VO2 Raw '!C220*'VO2-BW'!C$61/'VO2-BW'!C$62</f>
        <v>3145.2741312741318</v>
      </c>
      <c r="D220" s="305">
        <f>'VO2 Raw '!D220*'VO2-BW'!D$61/'VO2-BW'!D$62</f>
        <v>2360.6776556776558</v>
      </c>
      <c r="E220" s="305">
        <f>'VO2 Raw '!E220*'VO2-BW'!E$61/'VO2-BW'!E$62</f>
        <v>3248.5039370078744</v>
      </c>
      <c r="F220" s="305">
        <f>'VO2 Raw '!F220*'VO2-BW'!F$61/'VO2-BW'!F$62</f>
        <v>3850.4564315352695</v>
      </c>
      <c r="G220" s="305">
        <f>'VO2 Raw '!G220*'VO2-BW'!G$61/'VO2-BW'!G$62</f>
        <v>3256.1043478260867</v>
      </c>
      <c r="H220" s="305">
        <f>'VO2 Raw '!H220*'VO2-BW'!H$61/'VO2-BW'!H$62</f>
        <v>3522.1268292682921</v>
      </c>
      <c r="I220" s="305">
        <f>'VO2 Raw '!I220*'VO2-BW'!I$61/'VO2-BW'!I$62</f>
        <v>2902.9729729729729</v>
      </c>
      <c r="J220" s="305">
        <f>'VO2 Raw '!J220*'VO2-BW'!J$61/'VO2-BW'!J$62</f>
        <v>3139.6172248803828</v>
      </c>
      <c r="K220" s="306">
        <f>'VO2 Raw '!K220*'VO2-BW'!K$61/'VO2-BW'!K$62</f>
        <v>2840.2427184466019</v>
      </c>
      <c r="L220" s="107"/>
      <c r="M220" s="160"/>
      <c r="N220" s="160"/>
      <c r="O220" s="160"/>
      <c r="P220" s="160"/>
      <c r="Q220" s="160"/>
      <c r="R220" s="160"/>
      <c r="S220" s="160"/>
      <c r="T220" s="160"/>
      <c r="U220" s="232">
        <f t="shared" ref="U220" si="580">STDEV(L219:T219)/SQRT(COUNT(L219:T219))</f>
        <v>126.82588894096369</v>
      </c>
      <c r="V220" s="319"/>
      <c r="W220" s="92"/>
      <c r="X220" s="92"/>
      <c r="Y220" s="92"/>
      <c r="Z220" s="92"/>
      <c r="AA220" s="92"/>
      <c r="AB220" s="92"/>
      <c r="AC220" s="92"/>
      <c r="AD220" s="92"/>
      <c r="AE220" s="92"/>
      <c r="AF220" s="92"/>
      <c r="AG220" s="92"/>
      <c r="AH220" s="92"/>
      <c r="AI220" s="92"/>
      <c r="AJ220" s="92"/>
      <c r="AK220" s="92"/>
      <c r="AL220" s="92"/>
      <c r="AM220" s="92"/>
      <c r="AN220" s="92"/>
      <c r="AO220" s="92"/>
      <c r="AP220" s="92"/>
      <c r="AQ220" s="92"/>
      <c r="AR220" s="231"/>
    </row>
    <row r="221" spans="1:44">
      <c r="A221" s="233">
        <v>43725</v>
      </c>
      <c r="B221" s="234">
        <v>1.90446759259259</v>
      </c>
      <c r="C221" s="304">
        <f>'VO2 Raw '!C221*'VO2-BW'!C$61/'VO2-BW'!C$62</f>
        <v>3171.432432432433</v>
      </c>
      <c r="D221" s="305">
        <f>'VO2 Raw '!D221*'VO2-BW'!D$61/'VO2-BW'!D$62</f>
        <v>2620.9890109890107</v>
      </c>
      <c r="E221" s="305">
        <f>'VO2 Raw '!E221*'VO2-BW'!E$61/'VO2-BW'!E$62</f>
        <v>2365.1574803149606</v>
      </c>
      <c r="F221" s="305">
        <f>'VO2 Raw '!F221*'VO2-BW'!F$61/'VO2-BW'!F$62</f>
        <v>3866.887966804979</v>
      </c>
      <c r="G221" s="305">
        <f>'VO2 Raw '!G221*'VO2-BW'!G$61/'VO2-BW'!G$62</f>
        <v>3320.5391304347822</v>
      </c>
      <c r="H221" s="305">
        <f>'VO2 Raw '!H221*'VO2-BW'!H$61/'VO2-BW'!H$62</f>
        <v>2967.8146341463412</v>
      </c>
      <c r="I221" s="305">
        <f>'VO2 Raw '!I221*'VO2-BW'!I$61/'VO2-BW'!I$62</f>
        <v>3723.5135135135138</v>
      </c>
      <c r="J221" s="305">
        <f>'VO2 Raw '!J221*'VO2-BW'!J$61/'VO2-BW'!J$62</f>
        <v>4083.5885167464116</v>
      </c>
      <c r="K221" s="306">
        <f>'VO2 Raw '!K221*'VO2-BW'!K$61/'VO2-BW'!K$62</f>
        <v>3147.2184466019412</v>
      </c>
      <c r="L221" s="107"/>
      <c r="M221" s="160"/>
      <c r="N221" s="160"/>
      <c r="O221" s="160"/>
      <c r="P221" s="160"/>
      <c r="Q221" s="160"/>
      <c r="R221" s="160"/>
      <c r="S221" s="160"/>
      <c r="T221" s="160"/>
      <c r="U221" s="232"/>
      <c r="V221" s="319"/>
      <c r="W221" s="92"/>
      <c r="X221" s="92"/>
      <c r="Y221" s="92"/>
      <c r="Z221" s="92"/>
      <c r="AA221" s="92"/>
      <c r="AB221" s="92"/>
      <c r="AC221" s="92"/>
      <c r="AD221" s="92"/>
      <c r="AE221" s="92"/>
      <c r="AF221" s="92"/>
      <c r="AG221" s="92"/>
      <c r="AH221" s="92"/>
      <c r="AI221" s="92"/>
      <c r="AJ221" s="92"/>
      <c r="AK221" s="92"/>
      <c r="AL221" s="92"/>
      <c r="AM221" s="92"/>
      <c r="AN221" s="92"/>
      <c r="AO221" s="92"/>
      <c r="AP221" s="92"/>
      <c r="AQ221" s="92"/>
      <c r="AR221" s="231"/>
    </row>
    <row r="222" spans="1:44">
      <c r="A222" s="233">
        <v>43725</v>
      </c>
      <c r="B222" s="234">
        <v>1.91835648148148</v>
      </c>
      <c r="C222" s="304">
        <f>'VO2 Raw '!C222*'VO2-BW'!C$61/'VO2-BW'!C$62</f>
        <v>2581.3011583011585</v>
      </c>
      <c r="D222" s="305">
        <f>'VO2 Raw '!D222*'VO2-BW'!D$61/'VO2-BW'!D$62</f>
        <v>2595.2930402930401</v>
      </c>
      <c r="E222" s="305">
        <f>'VO2 Raw '!E222*'VO2-BW'!E$61/'VO2-BW'!E$62</f>
        <v>2644.7244094488192</v>
      </c>
      <c r="F222" s="305">
        <f>'VO2 Raw '!F222*'VO2-BW'!F$61/'VO2-BW'!F$62</f>
        <v>3486.771784232365</v>
      </c>
      <c r="G222" s="305">
        <f>'VO2 Raw '!G222*'VO2-BW'!G$61/'VO2-BW'!G$62</f>
        <v>2819.021739130435</v>
      </c>
      <c r="H222" s="305">
        <f>'VO2 Raw '!H222*'VO2-BW'!H$61/'VO2-BW'!H$62</f>
        <v>3766.3999999999996</v>
      </c>
      <c r="I222" s="305">
        <f>'VO2 Raw '!I222*'VO2-BW'!I$61/'VO2-BW'!I$62</f>
        <v>3211.7117117117118</v>
      </c>
      <c r="J222" s="305">
        <f>'VO2 Raw '!J222*'VO2-BW'!J$61/'VO2-BW'!J$62</f>
        <v>4317.2344497607655</v>
      </c>
      <c r="K222" s="306">
        <f>'VO2 Raw '!K222*'VO2-BW'!K$61/'VO2-BW'!K$62</f>
        <v>3164.4320388349511</v>
      </c>
      <c r="L222" s="107">
        <f t="shared" ref="L222" si="581">AVERAGE(C222:C224)</f>
        <v>2528.2870012870012</v>
      </c>
      <c r="M222" s="160">
        <f t="shared" ref="M222" si="582">AVERAGE(D222:D224)</f>
        <v>2202.4053724053724</v>
      </c>
      <c r="N222" s="160">
        <f t="shared" ref="N222" si="583">AVERAGE(E222:E224)</f>
        <v>2850.590551181102</v>
      </c>
      <c r="O222" s="160">
        <f t="shared" ref="O222" si="584">AVERAGE(F222:F224)</f>
        <v>3930.0580912863065</v>
      </c>
      <c r="P222" s="160">
        <f t="shared" ref="P222" si="585">AVERAGE(G222:G224)</f>
        <v>3108.6202898550728</v>
      </c>
      <c r="Q222" s="160">
        <f t="shared" ref="Q222" si="586">AVERAGE(H222:H224)</f>
        <v>3531.5219512195122</v>
      </c>
      <c r="R222" s="160">
        <f t="shared" ref="R222" si="587">AVERAGE(I222:I224)</f>
        <v>3569.1441441441439</v>
      </c>
      <c r="S222" s="160">
        <f t="shared" ref="S222" si="588">AVERAGE(J222:J224)</f>
        <v>3989.3652312599684</v>
      </c>
      <c r="T222" s="160">
        <f t="shared" ref="T222" si="589">AVERAGE(K222:K224)</f>
        <v>3586.8025889967635</v>
      </c>
      <c r="U222" s="232">
        <f t="shared" ref="U222" si="590">AVERAGE(L222:T222)</f>
        <v>3255.1994690705824</v>
      </c>
      <c r="V222" s="319"/>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231"/>
    </row>
    <row r="223" spans="1:44">
      <c r="A223" s="233">
        <v>43725</v>
      </c>
      <c r="B223" s="234">
        <v>1.9322453703703699</v>
      </c>
      <c r="C223" s="304">
        <f>'VO2 Raw '!C223*'VO2-BW'!C$61/'VO2-BW'!C$62</f>
        <v>2638.8494208494208</v>
      </c>
      <c r="D223" s="305">
        <f>'VO2 Raw '!D223*'VO2-BW'!D$61/'VO2-BW'!D$62</f>
        <v>1902.6190476190475</v>
      </c>
      <c r="E223" s="305">
        <f>'VO2 Raw '!E223*'VO2-BW'!E$61/'VO2-BW'!E$62</f>
        <v>3561.0236220472443</v>
      </c>
      <c r="F223" s="305">
        <f>'VO2 Raw '!F223*'VO2-BW'!F$61/'VO2-BW'!F$62</f>
        <v>4255.7676348547711</v>
      </c>
      <c r="G223" s="305">
        <f>'VO2 Raw '!G223*'VO2-BW'!G$61/'VO2-BW'!G$62</f>
        <v>2597.7956521739129</v>
      </c>
      <c r="H223" s="305">
        <f>'VO2 Raw '!H223*'VO2-BW'!H$61/'VO2-BW'!H$62</f>
        <v>3874.9658536585362</v>
      </c>
      <c r="I223" s="305">
        <f>'VO2 Raw '!I223*'VO2-BW'!I$61/'VO2-BW'!I$62</f>
        <v>4156.5765765765764</v>
      </c>
      <c r="J223" s="305">
        <f>'VO2 Raw '!J223*'VO2-BW'!J$61/'VO2-BW'!J$62</f>
        <v>3370.1339712918666</v>
      </c>
      <c r="K223" s="306">
        <f>'VO2 Raw '!K223*'VO2-BW'!K$61/'VO2-BW'!K$62</f>
        <v>3025.7669902912617</v>
      </c>
      <c r="L223" s="107"/>
      <c r="M223" s="160"/>
      <c r="N223" s="160"/>
      <c r="O223" s="160"/>
      <c r="P223" s="160"/>
      <c r="Q223" s="160"/>
      <c r="R223" s="160"/>
      <c r="S223" s="160"/>
      <c r="T223" s="160"/>
      <c r="U223" s="232">
        <f t="shared" ref="U223" si="591">STDEV(L222:T222)/SQRT(COUNT(L222:T222))</f>
        <v>207.5411775290471</v>
      </c>
      <c r="V223" s="319"/>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231"/>
    </row>
    <row r="224" spans="1:44">
      <c r="A224" s="233">
        <v>43725</v>
      </c>
      <c r="B224" s="234">
        <v>1.9461342592592601</v>
      </c>
      <c r="C224" s="304">
        <f>'VO2 Raw '!C224*'VO2-BW'!C$61/'VO2-BW'!C$62</f>
        <v>2364.7104247104248</v>
      </c>
      <c r="D224" s="305">
        <f>'VO2 Raw '!D224*'VO2-BW'!D$61/'VO2-BW'!D$62</f>
        <v>2109.3040293040294</v>
      </c>
      <c r="E224" s="305">
        <f>'VO2 Raw '!E224*'VO2-BW'!E$61/'VO2-BW'!E$62</f>
        <v>2346.0236220472443</v>
      </c>
      <c r="F224" s="305">
        <f>'VO2 Raw '!F224*'VO2-BW'!F$61/'VO2-BW'!F$62</f>
        <v>4047.6348547717839</v>
      </c>
      <c r="G224" s="305">
        <f>'VO2 Raw '!G224*'VO2-BW'!G$61/'VO2-BW'!G$62</f>
        <v>3909.0434782608695</v>
      </c>
      <c r="H224" s="305">
        <f>'VO2 Raw '!H224*'VO2-BW'!H$61/'VO2-BW'!H$62</f>
        <v>2953.2</v>
      </c>
      <c r="I224" s="305">
        <f>'VO2 Raw '!I224*'VO2-BW'!I$61/'VO2-BW'!I$62</f>
        <v>3339.1441441441443</v>
      </c>
      <c r="J224" s="305">
        <f>'VO2 Raw '!J224*'VO2-BW'!J$61/'VO2-BW'!J$62</f>
        <v>4280.727272727273</v>
      </c>
      <c r="K224" s="306">
        <f>'VO2 Raw '!K224*'VO2-BW'!K$61/'VO2-BW'!K$62</f>
        <v>4570.2087378640772</v>
      </c>
      <c r="L224" s="107"/>
      <c r="M224" s="160"/>
      <c r="N224" s="160"/>
      <c r="O224" s="160"/>
      <c r="P224" s="160"/>
      <c r="Q224" s="160"/>
      <c r="R224" s="160"/>
      <c r="S224" s="160"/>
      <c r="T224" s="160"/>
      <c r="U224" s="232"/>
      <c r="V224" s="319"/>
      <c r="W224" s="92"/>
      <c r="X224" s="92"/>
      <c r="Y224" s="92"/>
      <c r="Z224" s="92"/>
      <c r="AA224" s="92"/>
      <c r="AB224" s="92"/>
      <c r="AC224" s="92"/>
      <c r="AD224" s="92"/>
      <c r="AE224" s="92"/>
      <c r="AF224" s="92"/>
      <c r="AG224" s="92"/>
      <c r="AH224" s="92"/>
      <c r="AI224" s="92"/>
      <c r="AJ224" s="92"/>
      <c r="AK224" s="92"/>
      <c r="AL224" s="92"/>
      <c r="AM224" s="92"/>
      <c r="AN224" s="92"/>
      <c r="AO224" s="92"/>
      <c r="AP224" s="92"/>
      <c r="AQ224" s="92"/>
      <c r="AR224" s="231"/>
    </row>
    <row r="225" spans="1:44">
      <c r="A225" s="233">
        <v>43725</v>
      </c>
      <c r="B225" s="234">
        <v>1.96002314814815</v>
      </c>
      <c r="C225" s="304">
        <f>'VO2 Raw '!C225*'VO2-BW'!C$61/'VO2-BW'!C$62</f>
        <v>3539.7413127413129</v>
      </c>
      <c r="D225" s="305">
        <f>'VO2 Raw '!D225*'VO2-BW'!D$61/'VO2-BW'!D$62</f>
        <v>3605.2564102564102</v>
      </c>
      <c r="E225" s="305">
        <f>'VO2 Raw '!E225*'VO2-BW'!E$61/'VO2-BW'!E$62</f>
        <v>2572.4409448818901</v>
      </c>
      <c r="F225" s="305">
        <f>'VO2 Raw '!F225*'VO2-BW'!F$61/'VO2-BW'!F$62</f>
        <v>3062.8381742738584</v>
      </c>
      <c r="G225" s="305">
        <f>'VO2 Raw '!G225*'VO2-BW'!G$61/'VO2-BW'!G$62</f>
        <v>3156.2304347826089</v>
      </c>
      <c r="H225" s="305">
        <f>'VO2 Raw '!H225*'VO2-BW'!H$61/'VO2-BW'!H$62</f>
        <v>2737.1121951219511</v>
      </c>
      <c r="I225" s="305">
        <f>'VO2 Raw '!I225*'VO2-BW'!I$61/'VO2-BW'!I$62</f>
        <v>4438.3783783783783</v>
      </c>
      <c r="J225" s="305">
        <f>'VO2 Raw '!J225*'VO2-BW'!J$61/'VO2-BW'!J$62</f>
        <v>3453.5789473684213</v>
      </c>
      <c r="K225" s="306">
        <f>'VO2 Raw '!K225*'VO2-BW'!K$61/'VO2-BW'!K$62</f>
        <v>3229.4611650485431</v>
      </c>
      <c r="L225" s="107">
        <f t="shared" ref="L225" si="592">AVERAGE(C225:C227)</f>
        <v>3294.5508365508372</v>
      </c>
      <c r="M225" s="160">
        <f t="shared" ref="M225" si="593">AVERAGE(D225:D227)</f>
        <v>3256.6849816849813</v>
      </c>
      <c r="N225" s="160">
        <f t="shared" ref="N225" si="594">AVERAGE(E225:E227)</f>
        <v>2717.3622047244094</v>
      </c>
      <c r="O225" s="160">
        <f t="shared" ref="O225" si="595">AVERAGE(F225:F227)</f>
        <v>3372.1161825726135</v>
      </c>
      <c r="P225" s="160">
        <f t="shared" ref="P225" si="596">AVERAGE(G225:G227)</f>
        <v>3533.5318840579712</v>
      </c>
      <c r="Q225" s="160">
        <f t="shared" ref="Q225" si="597">AVERAGE(H225:H227)</f>
        <v>3228.4422764227638</v>
      </c>
      <c r="R225" s="160">
        <f t="shared" ref="R225" si="598">AVERAGE(I225:I227)</f>
        <v>3498.003003003003</v>
      </c>
      <c r="S225" s="160">
        <f t="shared" ref="S225" si="599">AVERAGE(J225:J227)</f>
        <v>3738.6826156299844</v>
      </c>
      <c r="T225" s="160">
        <f t="shared" ref="T225" si="600">AVERAGE(K225:K227)</f>
        <v>3630.4741100323622</v>
      </c>
      <c r="U225" s="232">
        <f t="shared" ref="U225" si="601">AVERAGE(L225:T225)</f>
        <v>3363.3164549643252</v>
      </c>
      <c r="V225" s="319"/>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231"/>
    </row>
    <row r="226" spans="1:44">
      <c r="A226" s="233">
        <v>43725</v>
      </c>
      <c r="B226" s="234">
        <v>1.97391203703703</v>
      </c>
      <c r="C226" s="304">
        <f>'VO2 Raw '!C226*'VO2-BW'!C$61/'VO2-BW'!C$62</f>
        <v>2669.1930501930506</v>
      </c>
      <c r="D226" s="305">
        <f>'VO2 Raw '!D226*'VO2-BW'!D$61/'VO2-BW'!D$62</f>
        <v>2623.2234432234432</v>
      </c>
      <c r="E226" s="305">
        <f>'VO2 Raw '!E226*'VO2-BW'!E$61/'VO2-BW'!E$62</f>
        <v>2013.3070866141734</v>
      </c>
      <c r="F226" s="305">
        <f>'VO2 Raw '!F226*'VO2-BW'!F$61/'VO2-BW'!F$62</f>
        <v>3911.800829875518</v>
      </c>
      <c r="G226" s="305">
        <f>'VO2 Raw '!G226*'VO2-BW'!G$61/'VO2-BW'!G$62</f>
        <v>4289.2086956521744</v>
      </c>
      <c r="H226" s="305">
        <f>'VO2 Raw '!H226*'VO2-BW'!H$61/'VO2-BW'!H$62</f>
        <v>2889.5219512195122</v>
      </c>
      <c r="I226" s="305">
        <f>'VO2 Raw '!I226*'VO2-BW'!I$61/'VO2-BW'!I$62</f>
        <v>3177.5225225225226</v>
      </c>
      <c r="J226" s="305">
        <f>'VO2 Raw '!J226*'VO2-BW'!J$61/'VO2-BW'!J$62</f>
        <v>4308.8899521531102</v>
      </c>
      <c r="K226" s="306">
        <f>'VO2 Raw '!K226*'VO2-BW'!K$61/'VO2-BW'!K$62</f>
        <v>3223.7233009708734</v>
      </c>
      <c r="L226" s="107"/>
      <c r="M226" s="160"/>
      <c r="N226" s="160"/>
      <c r="O226" s="160"/>
      <c r="P226" s="160"/>
      <c r="Q226" s="160"/>
      <c r="R226" s="160"/>
      <c r="S226" s="160"/>
      <c r="T226" s="160"/>
      <c r="U226" s="232">
        <f t="shared" ref="U226" si="602">STDEV(L225:T225)/SQRT(COUNT(L225:T225))</f>
        <v>99.373808851995008</v>
      </c>
      <c r="V226" s="319"/>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231"/>
    </row>
    <row r="227" spans="1:44">
      <c r="A227" s="233">
        <v>43725</v>
      </c>
      <c r="B227" s="234">
        <v>1.9878009259259199</v>
      </c>
      <c r="C227" s="304">
        <f>'VO2 Raw '!C227*'VO2-BW'!C$61/'VO2-BW'!C$62</f>
        <v>3674.7181467181472</v>
      </c>
      <c r="D227" s="305">
        <f>'VO2 Raw '!D227*'VO2-BW'!D$61/'VO2-BW'!D$62</f>
        <v>3541.5750915750914</v>
      </c>
      <c r="E227" s="305">
        <f>'VO2 Raw '!E227*'VO2-BW'!E$61/'VO2-BW'!E$62</f>
        <v>3566.3385826771655</v>
      </c>
      <c r="F227" s="305">
        <f>'VO2 Raw '!F227*'VO2-BW'!F$61/'VO2-BW'!F$62</f>
        <v>3141.7095435684646</v>
      </c>
      <c r="G227" s="305">
        <f>'VO2 Raw '!G227*'VO2-BW'!G$61/'VO2-BW'!G$62</f>
        <v>3155.1565217391299</v>
      </c>
      <c r="H227" s="305">
        <f>'VO2 Raw '!H227*'VO2-BW'!H$61/'VO2-BW'!H$62</f>
        <v>4058.6926829268291</v>
      </c>
      <c r="I227" s="305">
        <f>'VO2 Raw '!I227*'VO2-BW'!I$61/'VO2-BW'!I$62</f>
        <v>2878.1081081081084</v>
      </c>
      <c r="J227" s="305">
        <f>'VO2 Raw '!J227*'VO2-BW'!J$61/'VO2-BW'!J$62</f>
        <v>3453.5789473684213</v>
      </c>
      <c r="K227" s="306">
        <f>'VO2 Raw '!K227*'VO2-BW'!K$61/'VO2-BW'!K$62</f>
        <v>4438.2378640776697</v>
      </c>
      <c r="L227" s="107"/>
      <c r="M227" s="160"/>
      <c r="N227" s="160"/>
      <c r="O227" s="160"/>
      <c r="P227" s="160"/>
      <c r="Q227" s="160"/>
      <c r="R227" s="160"/>
      <c r="S227" s="160"/>
      <c r="T227" s="160"/>
      <c r="U227" s="232"/>
      <c r="V227" s="319"/>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231"/>
    </row>
    <row r="228" spans="1:44">
      <c r="A228" s="233">
        <v>43726</v>
      </c>
      <c r="B228" s="234">
        <v>2.001689814814815</v>
      </c>
      <c r="C228" s="304">
        <f>'VO2 Raw '!C228*'VO2-BW'!C$61/'VO2-BW'!C$62</f>
        <v>3661.1158301158307</v>
      </c>
      <c r="D228" s="305">
        <f>'VO2 Raw '!D228*'VO2-BW'!D$61/'VO2-BW'!D$62</f>
        <v>2232.197802197802</v>
      </c>
      <c r="E228" s="305">
        <f>'VO2 Raw '!E228*'VO2-BW'!E$61/'VO2-BW'!E$62</f>
        <v>3705.5905511811025</v>
      </c>
      <c r="F228" s="305">
        <f>'VO2 Raw '!F228*'VO2-BW'!F$61/'VO2-BW'!F$62</f>
        <v>3055.1701244813271</v>
      </c>
      <c r="G228" s="305">
        <f>'VO2 Raw '!G228*'VO2-BW'!G$61/'VO2-BW'!G$62</f>
        <v>2360.4608695652173</v>
      </c>
      <c r="H228" s="305">
        <f>'VO2 Raw '!H228*'VO2-BW'!H$61/'VO2-BW'!H$62</f>
        <v>4031.5512195121946</v>
      </c>
      <c r="I228" s="305">
        <f>'VO2 Raw '!I228*'VO2-BW'!I$61/'VO2-BW'!I$62</f>
        <v>2737.2072072072074</v>
      </c>
      <c r="J228" s="305">
        <f>'VO2 Raw '!J228*'VO2-BW'!J$61/'VO2-BW'!J$62</f>
        <v>3440.0191387559817</v>
      </c>
      <c r="K228" s="306">
        <f>'VO2 Raw '!K228*'VO2-BW'!K$61/'VO2-BW'!K$62</f>
        <v>3327.9611650485435</v>
      </c>
      <c r="L228" s="107">
        <f t="shared" ref="L228" si="603">AVERAGE(C228:C230)</f>
        <v>3303.6190476190482</v>
      </c>
      <c r="M228" s="160">
        <f t="shared" ref="M228" si="604">AVERAGE(D228:D230)</f>
        <v>2352.8571428571427</v>
      </c>
      <c r="N228" s="160">
        <f t="shared" ref="N228" si="605">AVERAGE(E228:E230)</f>
        <v>2860.8661417322837</v>
      </c>
      <c r="O228" s="160">
        <f t="shared" ref="O228" si="606">AVERAGE(F228:F230)</f>
        <v>3273.1618257261403</v>
      </c>
      <c r="P228" s="160">
        <f t="shared" ref="P228" si="607">AVERAGE(G228:G230)</f>
        <v>3023.4231884057972</v>
      </c>
      <c r="Q228" s="160">
        <f t="shared" ref="Q228" si="608">AVERAGE(H228:H230)</f>
        <v>3310.2146341463413</v>
      </c>
      <c r="R228" s="160">
        <f t="shared" ref="R228" si="609">AVERAGE(I228:I230)</f>
        <v>3105.3453453453453</v>
      </c>
      <c r="S228" s="160">
        <f t="shared" ref="S228" si="610">AVERAGE(J228:J230)</f>
        <v>3508.165869218501</v>
      </c>
      <c r="T228" s="160">
        <f t="shared" ref="T228" si="611">AVERAGE(K228:K230)</f>
        <v>3798.7847896440126</v>
      </c>
      <c r="U228" s="232">
        <f t="shared" ref="U228" si="612">AVERAGE(L228:T228)</f>
        <v>3170.7153316327344</v>
      </c>
      <c r="V228" s="319"/>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231"/>
    </row>
    <row r="229" spans="1:44">
      <c r="A229" s="233">
        <v>43726</v>
      </c>
      <c r="B229" s="234">
        <v>2.0155787037036998</v>
      </c>
      <c r="C229" s="304">
        <f>'VO2 Raw '!C229*'VO2-BW'!C$61/'VO2-BW'!C$62</f>
        <v>3551.2509652509657</v>
      </c>
      <c r="D229" s="305">
        <f>'VO2 Raw '!D229*'VO2-BW'!D$61/'VO2-BW'!D$62</f>
        <v>2861.1904761904761</v>
      </c>
      <c r="E229" s="305">
        <f>'VO2 Raw '!E229*'VO2-BW'!E$61/'VO2-BW'!E$62</f>
        <v>2736.1417322834645</v>
      </c>
      <c r="F229" s="305">
        <f>'VO2 Raw '!F229*'VO2-BW'!F$61/'VO2-BW'!F$62</f>
        <v>3279.7344398340242</v>
      </c>
      <c r="G229" s="305">
        <f>'VO2 Raw '!G229*'VO2-BW'!G$61/'VO2-BW'!G$62</f>
        <v>3904.7478260869566</v>
      </c>
      <c r="H229" s="305">
        <f>'VO2 Raw '!H229*'VO2-BW'!H$61/'VO2-BW'!H$62</f>
        <v>2930.2341463414632</v>
      </c>
      <c r="I229" s="305">
        <f>'VO2 Raw '!I229*'VO2-BW'!I$61/'VO2-BW'!I$62</f>
        <v>2683.3333333333335</v>
      </c>
      <c r="J229" s="305">
        <f>'VO2 Raw '!J229*'VO2-BW'!J$61/'VO2-BW'!J$62</f>
        <v>2687.9712918660289</v>
      </c>
      <c r="K229" s="306">
        <f>'VO2 Raw '!K229*'VO2-BW'!K$61/'VO2-BW'!K$62</f>
        <v>3869.2330097087374</v>
      </c>
      <c r="L229" s="107"/>
      <c r="M229" s="160"/>
      <c r="N229" s="160"/>
      <c r="O229" s="160"/>
      <c r="P229" s="160"/>
      <c r="Q229" s="160"/>
      <c r="R229" s="160"/>
      <c r="S229" s="160"/>
      <c r="T229" s="160"/>
      <c r="U229" s="232">
        <f t="shared" ref="U229" si="613">STDEV(L228:T228)/SQRT(COUNT(L228:T228))</f>
        <v>136.7697575953205</v>
      </c>
      <c r="V229" s="319"/>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231"/>
    </row>
    <row r="230" spans="1:44">
      <c r="A230" s="233">
        <v>43726</v>
      </c>
      <c r="B230" s="234">
        <v>2.02946759259259</v>
      </c>
      <c r="C230" s="304">
        <f>'VO2 Raw '!C230*'VO2-BW'!C$61/'VO2-BW'!C$62</f>
        <v>2698.4903474903481</v>
      </c>
      <c r="D230" s="305">
        <f>'VO2 Raw '!D230*'VO2-BW'!D$61/'VO2-BW'!D$62</f>
        <v>1965.18315018315</v>
      </c>
      <c r="E230" s="305">
        <f>'VO2 Raw '!E230*'VO2-BW'!E$61/'VO2-BW'!E$62</f>
        <v>2140.8661417322837</v>
      </c>
      <c r="F230" s="305">
        <f>'VO2 Raw '!F230*'VO2-BW'!F$61/'VO2-BW'!F$62</f>
        <v>3484.5809128630699</v>
      </c>
      <c r="G230" s="305">
        <f>'VO2 Raw '!G230*'VO2-BW'!G$61/'VO2-BW'!G$62</f>
        <v>2805.0608695652177</v>
      </c>
      <c r="H230" s="305">
        <f>'VO2 Raw '!H230*'VO2-BW'!H$61/'VO2-BW'!H$62</f>
        <v>2968.858536585366</v>
      </c>
      <c r="I230" s="305">
        <f>'VO2 Raw '!I230*'VO2-BW'!I$61/'VO2-BW'!I$62</f>
        <v>3895.4954954954956</v>
      </c>
      <c r="J230" s="305">
        <f>'VO2 Raw '!J230*'VO2-BW'!J$61/'VO2-BW'!J$62</f>
        <v>4396.5071770334935</v>
      </c>
      <c r="K230" s="306">
        <f>'VO2 Raw '!K230*'VO2-BW'!K$61/'VO2-BW'!K$62</f>
        <v>4199.1601941747567</v>
      </c>
      <c r="L230" s="107"/>
      <c r="M230" s="160"/>
      <c r="N230" s="160"/>
      <c r="O230" s="160"/>
      <c r="P230" s="160"/>
      <c r="Q230" s="160"/>
      <c r="R230" s="160"/>
      <c r="S230" s="160"/>
      <c r="T230" s="160"/>
      <c r="U230" s="232"/>
      <c r="V230" s="319"/>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231"/>
    </row>
    <row r="231" spans="1:44">
      <c r="A231" s="233">
        <v>43726</v>
      </c>
      <c r="B231" s="234">
        <v>2.0433564814814802</v>
      </c>
      <c r="C231" s="304">
        <f>'VO2 Raw '!C231*'VO2-BW'!C$61/'VO2-BW'!C$62</f>
        <v>2396.1003861003865</v>
      </c>
      <c r="D231" s="305">
        <f>'VO2 Raw '!D231*'VO2-BW'!D$61/'VO2-BW'!D$62</f>
        <v>2890.238095238095</v>
      </c>
      <c r="E231" s="305">
        <f>'VO2 Raw '!E231*'VO2-BW'!E$61/'VO2-BW'!E$62</f>
        <v>3340.9842519685039</v>
      </c>
      <c r="F231" s="305">
        <f>'VO2 Raw '!F231*'VO2-BW'!F$61/'VO2-BW'!F$62</f>
        <v>4305.0622406639004</v>
      </c>
      <c r="G231" s="305">
        <f>'VO2 Raw '!G231*'VO2-BW'!G$61/'VO2-BW'!G$62</f>
        <v>2342.2043478260866</v>
      </c>
      <c r="H231" s="305">
        <f>'VO2 Raw '!H231*'VO2-BW'!H$61/'VO2-BW'!H$62</f>
        <v>3014.7902439024388</v>
      </c>
      <c r="I231" s="305">
        <f>'VO2 Raw '!I231*'VO2-BW'!I$61/'VO2-BW'!I$62</f>
        <v>3571.2162162162163</v>
      </c>
      <c r="J231" s="305">
        <f>'VO2 Raw '!J231*'VO2-BW'!J$61/'VO2-BW'!J$62</f>
        <v>3447.3205741626798</v>
      </c>
      <c r="K231" s="306">
        <f>'VO2 Raw '!K231*'VO2-BW'!K$61/'VO2-BW'!K$62</f>
        <v>2812.5097087378635</v>
      </c>
      <c r="L231" s="107">
        <f t="shared" ref="L231" si="614">AVERAGE(C231:C233)</f>
        <v>2719.0682110682114</v>
      </c>
      <c r="M231" s="160">
        <f t="shared" ref="M231" si="615">AVERAGE(D231:D233)</f>
        <v>3138.2600732600731</v>
      </c>
      <c r="N231" s="160">
        <f t="shared" ref="N231" si="616">AVERAGE(E231:E233)</f>
        <v>3346.6535433070862</v>
      </c>
      <c r="O231" s="160">
        <f t="shared" ref="O231" si="617">AVERAGE(F231:F233)</f>
        <v>3757.3443983402485</v>
      </c>
      <c r="P231" s="160">
        <f t="shared" ref="P231" si="618">AVERAGE(G231:G233)</f>
        <v>3377.8144927536232</v>
      </c>
      <c r="Q231" s="160">
        <f t="shared" ref="Q231" si="619">AVERAGE(H231:H233)</f>
        <v>3266.0227642276418</v>
      </c>
      <c r="R231" s="160">
        <f t="shared" ref="R231" si="620">AVERAGE(I231:I233)</f>
        <v>3868.5585585585591</v>
      </c>
      <c r="S231" s="160">
        <f t="shared" ref="S231" si="621">AVERAGE(J231:J233)</f>
        <v>3728.2519936204153</v>
      </c>
      <c r="T231" s="160">
        <f t="shared" ref="T231" si="622">AVERAGE(K231:K233)</f>
        <v>2963.9255663430417</v>
      </c>
      <c r="U231" s="232">
        <f t="shared" ref="U231" si="623">AVERAGE(L231:T231)</f>
        <v>3351.766622386544</v>
      </c>
      <c r="V231" s="319"/>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231"/>
    </row>
    <row r="232" spans="1:44">
      <c r="A232" s="233">
        <v>43726</v>
      </c>
      <c r="B232" s="234">
        <v>2.0572453703703699</v>
      </c>
      <c r="C232" s="304">
        <f>'VO2 Raw '!C232*'VO2-BW'!C$61/'VO2-BW'!C$62</f>
        <v>2230.7799227799233</v>
      </c>
      <c r="D232" s="305">
        <f>'VO2 Raw '!D232*'VO2-BW'!D$61/'VO2-BW'!D$62</f>
        <v>3809.7069597069594</v>
      </c>
      <c r="E232" s="305">
        <f>'VO2 Raw '!E232*'VO2-BW'!E$61/'VO2-BW'!E$62</f>
        <v>3018.8976377952758</v>
      </c>
      <c r="F232" s="305">
        <f>'VO2 Raw '!F232*'VO2-BW'!F$61/'VO2-BW'!F$62</f>
        <v>4167.0373443983399</v>
      </c>
      <c r="G232" s="305">
        <f>'VO2 Raw '!G232*'VO2-BW'!G$61/'VO2-BW'!G$62</f>
        <v>3155.1565217391299</v>
      </c>
      <c r="H232" s="305">
        <f>'VO2 Raw '!H232*'VO2-BW'!H$61/'VO2-BW'!H$62</f>
        <v>3644.2634146341461</v>
      </c>
      <c r="I232" s="305">
        <f>'VO2 Raw '!I232*'VO2-BW'!I$61/'VO2-BW'!I$62</f>
        <v>3699.6846846846847</v>
      </c>
      <c r="J232" s="305">
        <f>'VO2 Raw '!J232*'VO2-BW'!J$61/'VO2-BW'!J$62</f>
        <v>3924.0000000000005</v>
      </c>
      <c r="K232" s="306">
        <f>'VO2 Raw '!K232*'VO2-BW'!K$61/'VO2-BW'!K$62</f>
        <v>2798.165048543689</v>
      </c>
      <c r="L232" s="107"/>
      <c r="M232" s="160"/>
      <c r="N232" s="160"/>
      <c r="O232" s="160"/>
      <c r="P232" s="160"/>
      <c r="Q232" s="160"/>
      <c r="R232" s="160"/>
      <c r="S232" s="160"/>
      <c r="T232" s="160"/>
      <c r="U232" s="232">
        <f t="shared" ref="U232" si="624">STDEV(L231:T231)/SQRT(COUNT(L231:T231))</f>
        <v>127.89308293404694</v>
      </c>
      <c r="V232" s="319"/>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231"/>
    </row>
    <row r="233" spans="1:44">
      <c r="A233" s="233">
        <v>43726</v>
      </c>
      <c r="B233" s="234">
        <v>2.0711342592592601</v>
      </c>
      <c r="C233" s="304">
        <f>'VO2 Raw '!C233*'VO2-BW'!C$61/'VO2-BW'!C$62</f>
        <v>3530.3243243243251</v>
      </c>
      <c r="D233" s="305">
        <f>'VO2 Raw '!D233*'VO2-BW'!D$61/'VO2-BW'!D$62</f>
        <v>2714.835164835165</v>
      </c>
      <c r="E233" s="305">
        <f>'VO2 Raw '!E233*'VO2-BW'!E$61/'VO2-BW'!E$62</f>
        <v>3680.0787401574803</v>
      </c>
      <c r="F233" s="305">
        <f>'VO2 Raw '!F233*'VO2-BW'!F$61/'VO2-BW'!F$62</f>
        <v>2799.9336099585057</v>
      </c>
      <c r="G233" s="305">
        <f>'VO2 Raw '!G233*'VO2-BW'!G$61/'VO2-BW'!G$62</f>
        <v>4636.0826086956522</v>
      </c>
      <c r="H233" s="305">
        <f>'VO2 Raw '!H233*'VO2-BW'!H$61/'VO2-BW'!H$62</f>
        <v>3139.0146341463415</v>
      </c>
      <c r="I233" s="305">
        <f>'VO2 Raw '!I233*'VO2-BW'!I$61/'VO2-BW'!I$62</f>
        <v>4334.7747747747753</v>
      </c>
      <c r="J233" s="305">
        <f>'VO2 Raw '!J233*'VO2-BW'!J$61/'VO2-BW'!J$62</f>
        <v>3813.4354066985652</v>
      </c>
      <c r="K233" s="306">
        <f>'VO2 Raw '!K233*'VO2-BW'!K$61/'VO2-BW'!K$62</f>
        <v>3281.1019417475723</v>
      </c>
      <c r="L233" s="107"/>
      <c r="M233" s="160"/>
      <c r="N233" s="160"/>
      <c r="O233" s="160"/>
      <c r="P233" s="160"/>
      <c r="Q233" s="160"/>
      <c r="R233" s="160"/>
      <c r="S233" s="160"/>
      <c r="T233" s="160"/>
      <c r="U233" s="232"/>
      <c r="V233" s="319"/>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231"/>
    </row>
    <row r="234" spans="1:44">
      <c r="A234" s="233">
        <v>43726</v>
      </c>
      <c r="B234" s="234">
        <v>2.0850231481481498</v>
      </c>
      <c r="C234" s="304">
        <f>'VO2 Raw '!C234*'VO2-BW'!C$61/'VO2-BW'!C$62</f>
        <v>2603.2741312741314</v>
      </c>
      <c r="D234" s="305">
        <f>'VO2 Raw '!D234*'VO2-BW'!D$61/'VO2-BW'!D$62</f>
        <v>2160.6959706959706</v>
      </c>
      <c r="E234" s="305">
        <f>'VO2 Raw '!E234*'VO2-BW'!E$61/'VO2-BW'!E$62</f>
        <v>2715.944881889764</v>
      </c>
      <c r="F234" s="305">
        <f>'VO2 Raw '!F234*'VO2-BW'!F$61/'VO2-BW'!F$62</f>
        <v>3010.257261410788</v>
      </c>
      <c r="G234" s="305">
        <f>'VO2 Raw '!G234*'VO2-BW'!G$61/'VO2-BW'!G$62</f>
        <v>2701.9652173913041</v>
      </c>
      <c r="H234" s="305">
        <f>'VO2 Raw '!H234*'VO2-BW'!H$61/'VO2-BW'!H$62</f>
        <v>2786.1756097560974</v>
      </c>
      <c r="I234" s="305">
        <f>'VO2 Raw '!I234*'VO2-BW'!I$61/'VO2-BW'!I$62</f>
        <v>3395.0900900900901</v>
      </c>
      <c r="J234" s="305">
        <f>'VO2 Raw '!J234*'VO2-BW'!J$61/'VO2-BW'!J$62</f>
        <v>2937.2631578947371</v>
      </c>
      <c r="K234" s="306">
        <f>'VO2 Raw '!K234*'VO2-BW'!K$61/'VO2-BW'!K$62</f>
        <v>4396.1601941747567</v>
      </c>
      <c r="L234" s="107">
        <f t="shared" ref="L234" si="625">AVERAGE(C234:C236)</f>
        <v>2416.6782496782503</v>
      </c>
      <c r="M234" s="160">
        <f t="shared" ref="M234" si="626">AVERAGE(D234:D236)</f>
        <v>2846.2942612942611</v>
      </c>
      <c r="N234" s="160">
        <f t="shared" ref="N234" si="627">AVERAGE(E234:E236)</f>
        <v>2817.2834645669295</v>
      </c>
      <c r="O234" s="160">
        <f t="shared" ref="O234" si="628">AVERAGE(F234:F236)</f>
        <v>3419.5850622406633</v>
      </c>
      <c r="P234" s="160">
        <f t="shared" ref="P234" si="629">AVERAGE(G234:G236)</f>
        <v>3271.4971014492753</v>
      </c>
      <c r="Q234" s="160">
        <f t="shared" ref="Q234" si="630">AVERAGE(H234:H236)</f>
        <v>3552.0520325203252</v>
      </c>
      <c r="R234" s="160">
        <f t="shared" ref="R234" si="631">AVERAGE(I234:I236)</f>
        <v>3046.9819819819822</v>
      </c>
      <c r="S234" s="160">
        <f t="shared" ref="S234" si="632">AVERAGE(J234:J236)</f>
        <v>3492.8676236044662</v>
      </c>
      <c r="T234" s="160">
        <f t="shared" ref="T234" si="633">AVERAGE(K234:K236)</f>
        <v>3253.6877022653716</v>
      </c>
      <c r="U234" s="232">
        <f t="shared" ref="U234" si="634">AVERAGE(L234:T234)</f>
        <v>3124.1030532890586</v>
      </c>
      <c r="V234" s="319"/>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231"/>
    </row>
    <row r="235" spans="1:44">
      <c r="A235" s="233">
        <v>43726</v>
      </c>
      <c r="B235" s="234">
        <v>2.0989120370370302</v>
      </c>
      <c r="C235" s="304">
        <f>'VO2 Raw '!C235*'VO2-BW'!C$61/'VO2-BW'!C$62</f>
        <v>2298.7915057915061</v>
      </c>
      <c r="D235" s="305">
        <f>'VO2 Raw '!D235*'VO2-BW'!D$61/'VO2-BW'!D$62</f>
        <v>2587.4725274725274</v>
      </c>
      <c r="E235" s="305">
        <f>'VO2 Raw '!E235*'VO2-BW'!E$61/'VO2-BW'!E$62</f>
        <v>2271.6141732283468</v>
      </c>
      <c r="F235" s="305">
        <f>'VO2 Raw '!F235*'VO2-BW'!F$61/'VO2-BW'!F$62</f>
        <v>3017.9253112033193</v>
      </c>
      <c r="G235" s="305">
        <f>'VO2 Raw '!G235*'VO2-BW'!G$61/'VO2-BW'!G$62</f>
        <v>3641.6391304347826</v>
      </c>
      <c r="H235" s="305">
        <f>'VO2 Raw '!H235*'VO2-BW'!H$61/'VO2-BW'!H$62</f>
        <v>4039.9024390243903</v>
      </c>
      <c r="I235" s="305">
        <f>'VO2 Raw '!I235*'VO2-BW'!I$61/'VO2-BW'!I$62</f>
        <v>3167.1621621621621</v>
      </c>
      <c r="J235" s="305">
        <f>'VO2 Raw '!J235*'VO2-BW'!J$61/'VO2-BW'!J$62</f>
        <v>4400.6794258373211</v>
      </c>
      <c r="K235" s="306">
        <f>'VO2 Raw '!K235*'VO2-BW'!K$61/'VO2-BW'!K$62</f>
        <v>2954.0436893203878</v>
      </c>
      <c r="L235" s="107"/>
      <c r="M235" s="160"/>
      <c r="N235" s="160"/>
      <c r="O235" s="160"/>
      <c r="P235" s="160"/>
      <c r="Q235" s="160"/>
      <c r="R235" s="160"/>
      <c r="S235" s="160"/>
      <c r="T235" s="160"/>
      <c r="U235" s="232">
        <f t="shared" ref="U235" si="635">STDEV(L234:T234)/SQRT(COUNT(L234:T234))</f>
        <v>124.87037383150334</v>
      </c>
      <c r="V235" s="319"/>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231"/>
    </row>
    <row r="236" spans="1:44">
      <c r="A236" s="233">
        <v>43726</v>
      </c>
      <c r="B236" s="234">
        <v>2.1128009259259199</v>
      </c>
      <c r="C236" s="304">
        <f>'VO2 Raw '!C236*'VO2-BW'!C$61/'VO2-BW'!C$62</f>
        <v>2347.969111969112</v>
      </c>
      <c r="D236" s="305">
        <f>'VO2 Raw '!D236*'VO2-BW'!D$61/'VO2-BW'!D$62</f>
        <v>3790.7142857142858</v>
      </c>
      <c r="E236" s="305">
        <f>'VO2 Raw '!E236*'VO2-BW'!E$61/'VO2-BW'!E$62</f>
        <v>3464.2913385826773</v>
      </c>
      <c r="F236" s="305">
        <f>'VO2 Raw '!F236*'VO2-BW'!F$61/'VO2-BW'!F$62</f>
        <v>4230.5726141078831</v>
      </c>
      <c r="G236" s="305">
        <f>'VO2 Raw '!G236*'VO2-BW'!G$61/'VO2-BW'!G$62</f>
        <v>3470.8869565217387</v>
      </c>
      <c r="H236" s="305">
        <f>'VO2 Raw '!H236*'VO2-BW'!H$61/'VO2-BW'!H$62</f>
        <v>3830.0780487804873</v>
      </c>
      <c r="I236" s="305">
        <f>'VO2 Raw '!I236*'VO2-BW'!I$61/'VO2-BW'!I$62</f>
        <v>2578.6936936936936</v>
      </c>
      <c r="J236" s="305">
        <f>'VO2 Raw '!J236*'VO2-BW'!J$61/'VO2-BW'!J$62</f>
        <v>3140.6602870813399</v>
      </c>
      <c r="K236" s="306">
        <f>'VO2 Raw '!K236*'VO2-BW'!K$61/'VO2-BW'!K$62</f>
        <v>2410.8592233009704</v>
      </c>
      <c r="L236" s="107"/>
      <c r="M236" s="160"/>
      <c r="N236" s="160"/>
      <c r="O236" s="160"/>
      <c r="P236" s="160"/>
      <c r="Q236" s="160"/>
      <c r="R236" s="160"/>
      <c r="S236" s="160"/>
      <c r="T236" s="160"/>
      <c r="U236" s="232"/>
      <c r="V236" s="319"/>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231"/>
    </row>
    <row r="237" spans="1:44">
      <c r="A237" s="233">
        <v>43726</v>
      </c>
      <c r="B237" s="234">
        <v>2.1266898148148101</v>
      </c>
      <c r="C237" s="304">
        <f>'VO2 Raw '!C237*'VO2-BW'!C$61/'VO2-BW'!C$62</f>
        <v>3544.9729729729734</v>
      </c>
      <c r="D237" s="305">
        <f>'VO2 Raw '!D237*'VO2-BW'!D$61/'VO2-BW'!D$62</f>
        <v>2850.0183150183148</v>
      </c>
      <c r="E237" s="305">
        <f>'VO2 Raw '!E237*'VO2-BW'!E$61/'VO2-BW'!E$62</f>
        <v>2304.5669291338586</v>
      </c>
      <c r="F237" s="305">
        <f>'VO2 Raw '!F237*'VO2-BW'!F$61/'VO2-BW'!F$62</f>
        <v>3992.8630705394189</v>
      </c>
      <c r="G237" s="305">
        <f>'VO2 Raw '!G237*'VO2-BW'!G$61/'VO2-BW'!G$62</f>
        <v>2166.0826086956522</v>
      </c>
      <c r="H237" s="305">
        <f>'VO2 Raw '!H237*'VO2-BW'!H$61/'VO2-BW'!H$62</f>
        <v>3822.7707317073164</v>
      </c>
      <c r="I237" s="305">
        <f>'VO2 Raw '!I237*'VO2-BW'!I$61/'VO2-BW'!I$62</f>
        <v>2506.1711711711714</v>
      </c>
      <c r="J237" s="305">
        <f>'VO2 Raw '!J237*'VO2-BW'!J$61/'VO2-BW'!J$62</f>
        <v>4105.4928229665074</v>
      </c>
      <c r="K237" s="306">
        <f>'VO2 Raw '!K237*'VO2-BW'!K$61/'VO2-BW'!K$62</f>
        <v>4406.6796116504847</v>
      </c>
      <c r="L237" s="107">
        <f t="shared" ref="L237" si="636">AVERAGE(C237:C239)</f>
        <v>2981.3487773487777</v>
      </c>
      <c r="M237" s="160">
        <f t="shared" ref="M237" si="637">AVERAGE(D237:D239)</f>
        <v>2696.5873015873017</v>
      </c>
      <c r="N237" s="160">
        <f t="shared" ref="N237" si="638">AVERAGE(E237:E239)</f>
        <v>2735.7874015748034</v>
      </c>
      <c r="O237" s="160">
        <f t="shared" ref="O237" si="639">AVERAGE(F237:F239)</f>
        <v>3293.2448132780082</v>
      </c>
      <c r="P237" s="160">
        <f t="shared" ref="P237" si="640">AVERAGE(G237:G239)</f>
        <v>2599.9434782608696</v>
      </c>
      <c r="Q237" s="160">
        <f t="shared" ref="Q237" si="641">AVERAGE(H237:H239)</f>
        <v>3074.6406504065035</v>
      </c>
      <c r="R237" s="160">
        <f t="shared" ref="R237" si="642">AVERAGE(I237:I239)</f>
        <v>2880.8708708708709</v>
      </c>
      <c r="S237" s="160">
        <f t="shared" ref="S237" si="643">AVERAGE(J237:J239)</f>
        <v>3459.8373205741627</v>
      </c>
      <c r="T237" s="160">
        <f t="shared" ref="T237" si="644">AVERAGE(K237:K239)</f>
        <v>4115.3236245954686</v>
      </c>
      <c r="U237" s="232">
        <f t="shared" ref="U237" si="645">AVERAGE(L237:T237)</f>
        <v>3093.0649153885297</v>
      </c>
      <c r="V237" s="319"/>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231"/>
    </row>
    <row r="238" spans="1:44">
      <c r="A238" s="233">
        <v>43726</v>
      </c>
      <c r="B238" s="234">
        <v>2.1405787037036998</v>
      </c>
      <c r="C238" s="304">
        <f>'VO2 Raw '!C238*'VO2-BW'!C$61/'VO2-BW'!C$62</f>
        <v>2787.428571428572</v>
      </c>
      <c r="D238" s="305">
        <f>'VO2 Raw '!D238*'VO2-BW'!D$61/'VO2-BW'!D$62</f>
        <v>2171.868131868132</v>
      </c>
      <c r="E238" s="305">
        <f>'VO2 Raw '!E238*'VO2-BW'!E$61/'VO2-BW'!E$62</f>
        <v>3193.2283464566931</v>
      </c>
      <c r="F238" s="305">
        <f>'VO2 Raw '!F238*'VO2-BW'!F$61/'VO2-BW'!F$62</f>
        <v>2943.4356846473029</v>
      </c>
      <c r="G238" s="305">
        <f>'VO2 Raw '!G238*'VO2-BW'!G$61/'VO2-BW'!G$62</f>
        <v>3464.4434782608696</v>
      </c>
      <c r="H238" s="305">
        <f>'VO2 Raw '!H238*'VO2-BW'!H$61/'VO2-BW'!H$62</f>
        <v>2744.419512195122</v>
      </c>
      <c r="I238" s="305">
        <f>'VO2 Raw '!I238*'VO2-BW'!I$61/'VO2-BW'!I$62</f>
        <v>2645</v>
      </c>
      <c r="J238" s="305">
        <f>'VO2 Raw '!J238*'VO2-BW'!J$61/'VO2-BW'!J$62</f>
        <v>2992.545454545455</v>
      </c>
      <c r="K238" s="306">
        <f>'VO2 Raw '!K238*'VO2-BW'!K$61/'VO2-BW'!K$62</f>
        <v>3691.3592233009708</v>
      </c>
      <c r="L238" s="107"/>
      <c r="M238" s="160"/>
      <c r="N238" s="160"/>
      <c r="O238" s="160"/>
      <c r="P238" s="160"/>
      <c r="Q238" s="160"/>
      <c r="R238" s="160"/>
      <c r="S238" s="160"/>
      <c r="T238" s="160"/>
      <c r="U238" s="232">
        <f t="shared" ref="U238" si="646">STDEV(L237:T237)/SQRT(COUNT(L237:T237))</f>
        <v>158.35366495420394</v>
      </c>
      <c r="V238" s="319"/>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231"/>
    </row>
    <row r="239" spans="1:44">
      <c r="A239" s="233">
        <v>43726</v>
      </c>
      <c r="B239" s="234">
        <v>2.15446759259259</v>
      </c>
      <c r="C239" s="304">
        <f>'VO2 Raw '!C239*'VO2-BW'!C$61/'VO2-BW'!C$62</f>
        <v>2611.6447876447878</v>
      </c>
      <c r="D239" s="305">
        <f>'VO2 Raw '!D239*'VO2-BW'!D$61/'VO2-BW'!D$62</f>
        <v>3067.8754578754579</v>
      </c>
      <c r="E239" s="305">
        <f>'VO2 Raw '!E239*'VO2-BW'!E$61/'VO2-BW'!E$62</f>
        <v>2709.5669291338586</v>
      </c>
      <c r="F239" s="305">
        <f>'VO2 Raw '!F239*'VO2-BW'!F$61/'VO2-BW'!F$62</f>
        <v>2943.4356846473029</v>
      </c>
      <c r="G239" s="305">
        <f>'VO2 Raw '!G239*'VO2-BW'!G$61/'VO2-BW'!G$62</f>
        <v>2169.304347826087</v>
      </c>
      <c r="H239" s="305">
        <f>'VO2 Raw '!H239*'VO2-BW'!H$61/'VO2-BW'!H$62</f>
        <v>2656.731707317073</v>
      </c>
      <c r="I239" s="305">
        <f>'VO2 Raw '!I239*'VO2-BW'!I$61/'VO2-BW'!I$62</f>
        <v>3491.4414414414414</v>
      </c>
      <c r="J239" s="305">
        <f>'VO2 Raw '!J239*'VO2-BW'!J$61/'VO2-BW'!J$62</f>
        <v>3281.4736842105267</v>
      </c>
      <c r="K239" s="306">
        <f>'VO2 Raw '!K239*'VO2-BW'!K$61/'VO2-BW'!K$62</f>
        <v>4247.9320388349506</v>
      </c>
      <c r="L239" s="107"/>
      <c r="M239" s="160"/>
      <c r="N239" s="160"/>
      <c r="O239" s="160"/>
      <c r="P239" s="160"/>
      <c r="Q239" s="160"/>
      <c r="R239" s="160"/>
      <c r="S239" s="160"/>
      <c r="T239" s="160"/>
      <c r="U239" s="232"/>
      <c r="V239" s="319"/>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231"/>
    </row>
    <row r="240" spans="1:44">
      <c r="A240" s="233">
        <v>43726</v>
      </c>
      <c r="B240" s="234">
        <v>2.1683564814814802</v>
      </c>
      <c r="C240" s="304">
        <f>'VO2 Raw '!C240*'VO2-BW'!C$61/'VO2-BW'!C$62</f>
        <v>2661.8687258687264</v>
      </c>
      <c r="D240" s="305">
        <f>'VO2 Raw '!D240*'VO2-BW'!D$61/'VO2-BW'!D$62</f>
        <v>2490.2747252747254</v>
      </c>
      <c r="E240" s="305">
        <f>'VO2 Raw '!E240*'VO2-BW'!E$61/'VO2-BW'!E$62</f>
        <v>2169.5669291338586</v>
      </c>
      <c r="F240" s="305">
        <f>'VO2 Raw '!F240*'VO2-BW'!F$61/'VO2-BW'!F$62</f>
        <v>4301.775933609958</v>
      </c>
      <c r="G240" s="305">
        <f>'VO2 Raw '!G240*'VO2-BW'!G$61/'VO2-BW'!G$62</f>
        <v>2068.3565217391301</v>
      </c>
      <c r="H240" s="305">
        <f>'VO2 Raw '!H240*'VO2-BW'!H$61/'VO2-BW'!H$62</f>
        <v>2535.6390243902438</v>
      </c>
      <c r="I240" s="305">
        <f>'VO2 Raw '!I240*'VO2-BW'!I$61/'VO2-BW'!I$62</f>
        <v>3596.0810810810813</v>
      </c>
      <c r="J240" s="305">
        <f>'VO2 Raw '!J240*'VO2-BW'!J$61/'VO2-BW'!J$62</f>
        <v>3115.6267942583731</v>
      </c>
      <c r="K240" s="306">
        <f>'VO2 Raw '!K240*'VO2-BW'!K$61/'VO2-BW'!K$62</f>
        <v>3403.509708737864</v>
      </c>
      <c r="L240" s="107">
        <f t="shared" ref="L240" si="647">AVERAGE(C240:C242)</f>
        <v>3192.7078507078513</v>
      </c>
      <c r="M240" s="160">
        <f t="shared" ref="M240" si="648">AVERAGE(D240:D242)</f>
        <v>3151.2942612942611</v>
      </c>
      <c r="N240" s="160">
        <f t="shared" ref="N240" si="649">AVERAGE(E240:E242)</f>
        <v>3107.8346456692911</v>
      </c>
      <c r="O240" s="160">
        <f t="shared" ref="O240" si="650">AVERAGE(F240:F242)</f>
        <v>3610.9211618257254</v>
      </c>
      <c r="P240" s="160">
        <f t="shared" ref="P240" si="651">AVERAGE(G240:G242)</f>
        <v>3491.2913043478256</v>
      </c>
      <c r="Q240" s="160">
        <f t="shared" ref="Q240" si="652">AVERAGE(H240:H242)</f>
        <v>3669.3170731707319</v>
      </c>
      <c r="R240" s="160">
        <f t="shared" ref="R240" si="653">AVERAGE(I240:I242)</f>
        <v>3523.5585585585591</v>
      </c>
      <c r="S240" s="160">
        <f t="shared" ref="S240" si="654">AVERAGE(J240:J242)</f>
        <v>3810.3062200956942</v>
      </c>
      <c r="T240" s="160">
        <f t="shared" ref="T240" si="655">AVERAGE(K240:K242)</f>
        <v>3425.1860841423945</v>
      </c>
      <c r="U240" s="232">
        <f t="shared" ref="U240" si="656">AVERAGE(L240:T240)</f>
        <v>3442.4907955347035</v>
      </c>
      <c r="V240" s="319"/>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231"/>
    </row>
    <row r="241" spans="1:44">
      <c r="A241" s="233">
        <v>43726</v>
      </c>
      <c r="B241" s="234">
        <v>2.1822453703703699</v>
      </c>
      <c r="C241" s="304">
        <f>'VO2 Raw '!C241*'VO2-BW'!C$61/'VO2-BW'!C$62</f>
        <v>3521.9536679536682</v>
      </c>
      <c r="D241" s="305">
        <f>'VO2 Raw '!D241*'VO2-BW'!D$61/'VO2-BW'!D$62</f>
        <v>3551.6300366300366</v>
      </c>
      <c r="E241" s="305">
        <f>'VO2 Raw '!E241*'VO2-BW'!E$61/'VO2-BW'!E$62</f>
        <v>3669.4488188976379</v>
      </c>
      <c r="F241" s="305">
        <f>'VO2 Raw '!F241*'VO2-BW'!F$61/'VO2-BW'!F$62</f>
        <v>3672.9958506224061</v>
      </c>
      <c r="G241" s="305">
        <f>'VO2 Raw '!G241*'VO2-BW'!G$61/'VO2-BW'!G$62</f>
        <v>3769.4347826086955</v>
      </c>
      <c r="H241" s="305">
        <f>'VO2 Raw '!H241*'VO2-BW'!H$61/'VO2-BW'!H$62</f>
        <v>4264.3414634146338</v>
      </c>
      <c r="I241" s="305">
        <f>'VO2 Raw '!I241*'VO2-BW'!I$61/'VO2-BW'!I$62</f>
        <v>4137.9279279279281</v>
      </c>
      <c r="J241" s="305">
        <f>'VO2 Raw '!J241*'VO2-BW'!J$61/'VO2-BW'!J$62</f>
        <v>3413.9425837320582</v>
      </c>
      <c r="K241" s="306">
        <f>'VO2 Raw '!K241*'VO2-BW'!K$61/'VO2-BW'!K$62</f>
        <v>3949.5631067961162</v>
      </c>
      <c r="L241" s="107"/>
      <c r="M241" s="160"/>
      <c r="N241" s="160"/>
      <c r="O241" s="160"/>
      <c r="P241" s="160"/>
      <c r="Q241" s="160"/>
      <c r="R241" s="160"/>
      <c r="S241" s="160"/>
      <c r="T241" s="160"/>
      <c r="U241" s="232">
        <f t="shared" ref="U241" si="657">STDEV(L240:T240)/SQRT(COUNT(L240:T240))</f>
        <v>81.950335542782142</v>
      </c>
      <c r="V241" s="319"/>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231"/>
    </row>
    <row r="242" spans="1:44">
      <c r="A242" s="233">
        <v>43726</v>
      </c>
      <c r="B242" s="234">
        <v>2.1961342592592601</v>
      </c>
      <c r="C242" s="304">
        <f>'VO2 Raw '!C242*'VO2-BW'!C$61/'VO2-BW'!C$62</f>
        <v>3394.3011583011589</v>
      </c>
      <c r="D242" s="305">
        <f>'VO2 Raw '!D242*'VO2-BW'!D$61/'VO2-BW'!D$62</f>
        <v>3411.9780219780218</v>
      </c>
      <c r="E242" s="305">
        <f>'VO2 Raw '!E242*'VO2-BW'!E$61/'VO2-BW'!E$62</f>
        <v>3484.4881889763783</v>
      </c>
      <c r="F242" s="305">
        <f>'VO2 Raw '!F242*'VO2-BW'!F$61/'VO2-BW'!F$62</f>
        <v>2857.9917012448127</v>
      </c>
      <c r="G242" s="305">
        <f>'VO2 Raw '!G242*'VO2-BW'!G$61/'VO2-BW'!G$62</f>
        <v>4636.0826086956522</v>
      </c>
      <c r="H242" s="305">
        <f>'VO2 Raw '!H242*'VO2-BW'!H$61/'VO2-BW'!H$62</f>
        <v>4207.9707317073171</v>
      </c>
      <c r="I242" s="305">
        <f>'VO2 Raw '!I242*'VO2-BW'!I$61/'VO2-BW'!I$62</f>
        <v>2836.666666666667</v>
      </c>
      <c r="J242" s="305">
        <f>'VO2 Raw '!J242*'VO2-BW'!J$61/'VO2-BW'!J$62</f>
        <v>4901.3492822966509</v>
      </c>
      <c r="K242" s="306">
        <f>'VO2 Raw '!K242*'VO2-BW'!K$61/'VO2-BW'!K$62</f>
        <v>2922.4854368932033</v>
      </c>
      <c r="L242" s="107"/>
      <c r="M242" s="160"/>
      <c r="N242" s="160"/>
      <c r="O242" s="160"/>
      <c r="P242" s="160"/>
      <c r="Q242" s="160"/>
      <c r="R242" s="160"/>
      <c r="S242" s="160"/>
      <c r="T242" s="160"/>
      <c r="U242" s="232"/>
      <c r="V242" s="319"/>
      <c r="W242" s="92"/>
      <c r="X242" s="92"/>
      <c r="Y242" s="92"/>
      <c r="Z242" s="92"/>
      <c r="AA242" s="92"/>
      <c r="AB242" s="92"/>
      <c r="AC242" s="92"/>
      <c r="AD242" s="92"/>
      <c r="AE242" s="92"/>
      <c r="AF242" s="92"/>
      <c r="AG242" s="92"/>
      <c r="AH242" s="92"/>
      <c r="AI242" s="92"/>
      <c r="AJ242" s="92"/>
      <c r="AK242" s="92"/>
      <c r="AL242" s="92"/>
      <c r="AM242" s="92"/>
      <c r="AN242" s="92"/>
      <c r="AO242" s="92"/>
      <c r="AP242" s="92"/>
      <c r="AQ242" s="92"/>
      <c r="AR242" s="231"/>
    </row>
    <row r="243" spans="1:44">
      <c r="A243" s="233">
        <v>43726</v>
      </c>
      <c r="B243" s="234">
        <v>2.21002314814814</v>
      </c>
      <c r="C243" s="304">
        <f>'VO2 Raw '!C243*'VO2-BW'!C$61/'VO2-BW'!C$62</f>
        <v>3193.4054054054054</v>
      </c>
      <c r="D243" s="305">
        <f>'VO2 Raw '!D243*'VO2-BW'!D$61/'VO2-BW'!D$62</f>
        <v>2179.6886446886447</v>
      </c>
      <c r="E243" s="305">
        <f>'VO2 Raw '!E243*'VO2-BW'!E$61/'VO2-BW'!E$62</f>
        <v>2469.3307086614172</v>
      </c>
      <c r="F243" s="305">
        <f>'VO2 Raw '!F243*'VO2-BW'!F$61/'VO2-BW'!F$62</f>
        <v>4041.0622406639</v>
      </c>
      <c r="G243" s="305">
        <f>'VO2 Raw '!G243*'VO2-BW'!G$61/'VO2-BW'!G$62</f>
        <v>2653.6391304347826</v>
      </c>
      <c r="H243" s="305">
        <f>'VO2 Raw '!H243*'VO2-BW'!H$61/'VO2-BW'!H$62</f>
        <v>2753.8146341463412</v>
      </c>
      <c r="I243" s="305">
        <f>'VO2 Raw '!I243*'VO2-BW'!I$61/'VO2-BW'!I$62</f>
        <v>2570.4054054054054</v>
      </c>
      <c r="J243" s="305">
        <f>'VO2 Raw '!J243*'VO2-BW'!J$61/'VO2-BW'!J$62</f>
        <v>3267.9138755980866</v>
      </c>
      <c r="K243" s="306">
        <f>'VO2 Raw '!K243*'VO2-BW'!K$61/'VO2-BW'!K$62</f>
        <v>2717.8349514563106</v>
      </c>
      <c r="L243" s="107">
        <f t="shared" ref="L243" si="658">AVERAGE(C243:C245)</f>
        <v>2547.4697554697555</v>
      </c>
      <c r="M243" s="160">
        <f t="shared" ref="M243" si="659">AVERAGE(D243:D245)</f>
        <v>2093.2905982905982</v>
      </c>
      <c r="N243" s="160">
        <f t="shared" ref="N243" si="660">AVERAGE(E243:E245)</f>
        <v>2583.4251968503941</v>
      </c>
      <c r="O243" s="160">
        <f t="shared" ref="O243" si="661">AVERAGE(F243:F245)</f>
        <v>3296.1659751037346</v>
      </c>
      <c r="P243" s="160">
        <f t="shared" ref="P243" si="662">AVERAGE(G243:G245)</f>
        <v>2846.2275362318837</v>
      </c>
      <c r="Q243" s="160">
        <f t="shared" ref="Q243" si="663">AVERAGE(H243:H245)</f>
        <v>2427.7691056910567</v>
      </c>
      <c r="R243" s="160">
        <f t="shared" ref="R243" si="664">AVERAGE(I243:I245)</f>
        <v>2325.2102102102103</v>
      </c>
      <c r="S243" s="160">
        <f t="shared" ref="S243" si="665">AVERAGE(J243:J245)</f>
        <v>3367.0047846889956</v>
      </c>
      <c r="T243" s="160">
        <f t="shared" ref="T243" si="666">AVERAGE(K243:K245)</f>
        <v>2854.2686084142392</v>
      </c>
      <c r="U243" s="232">
        <f t="shared" ref="U243" si="667">AVERAGE(L243:T243)</f>
        <v>2704.5368634389856</v>
      </c>
      <c r="V243" s="319"/>
      <c r="W243" s="92"/>
      <c r="X243" s="92"/>
      <c r="Y243" s="92"/>
      <c r="Z243" s="92"/>
      <c r="AA243" s="92"/>
      <c r="AB243" s="92"/>
      <c r="AC243" s="92"/>
      <c r="AD243" s="92"/>
      <c r="AE243" s="92"/>
      <c r="AF243" s="92"/>
      <c r="AG243" s="92"/>
      <c r="AH243" s="92"/>
      <c r="AI243" s="92"/>
      <c r="AJ243" s="92"/>
      <c r="AK243" s="92"/>
      <c r="AL243" s="92"/>
      <c r="AM243" s="92"/>
      <c r="AN243" s="92"/>
      <c r="AO243" s="92"/>
      <c r="AP243" s="92"/>
      <c r="AQ243" s="92"/>
      <c r="AR243" s="231"/>
    </row>
    <row r="244" spans="1:44">
      <c r="A244" s="233">
        <v>43726</v>
      </c>
      <c r="B244" s="234">
        <v>2.2239120370370302</v>
      </c>
      <c r="C244" s="304">
        <f>'VO2 Raw '!C244*'VO2-BW'!C$61/'VO2-BW'!C$62</f>
        <v>2380.4054054054054</v>
      </c>
      <c r="D244" s="305">
        <f>'VO2 Raw '!D244*'VO2-BW'!D$61/'VO2-BW'!D$62</f>
        <v>2034.4505494505495</v>
      </c>
      <c r="E244" s="305">
        <f>'VO2 Raw '!E244*'VO2-BW'!E$61/'VO2-BW'!E$62</f>
        <v>2305.6299212598428</v>
      </c>
      <c r="F244" s="305">
        <f>'VO2 Raw '!F244*'VO2-BW'!F$61/'VO2-BW'!F$62</f>
        <v>2953.2946058091284</v>
      </c>
      <c r="G244" s="305">
        <f>'VO2 Raw '!G244*'VO2-BW'!G$61/'VO2-BW'!G$62</f>
        <v>3841.3869565217387</v>
      </c>
      <c r="H244" s="305">
        <f>'VO2 Raw '!H244*'VO2-BW'!H$61/'VO2-BW'!H$62</f>
        <v>2348.7804878048782</v>
      </c>
      <c r="I244" s="305">
        <f>'VO2 Raw '!I244*'VO2-BW'!I$61/'VO2-BW'!I$62</f>
        <v>2227.4774774774774</v>
      </c>
      <c r="J244" s="305">
        <f>'VO2 Raw '!J244*'VO2-BW'!J$61/'VO2-BW'!J$62</f>
        <v>3915.6555023923447</v>
      </c>
      <c r="K244" s="306">
        <f>'VO2 Raw '!K244*'VO2-BW'!K$61/'VO2-BW'!K$62</f>
        <v>2545.6990291262136</v>
      </c>
      <c r="L244" s="107"/>
      <c r="M244" s="160"/>
      <c r="N244" s="160"/>
      <c r="O244" s="160"/>
      <c r="P244" s="160"/>
      <c r="Q244" s="160"/>
      <c r="R244" s="160"/>
      <c r="S244" s="160"/>
      <c r="T244" s="160"/>
      <c r="U244" s="232">
        <f t="shared" ref="U244" si="668">STDEV(L243:T243)/SQRT(COUNT(L243:T243))</f>
        <v>142.63559850047844</v>
      </c>
      <c r="V244" s="319"/>
      <c r="W244" s="92"/>
      <c r="X244" s="92"/>
      <c r="Y244" s="92"/>
      <c r="Z244" s="92"/>
      <c r="AA244" s="92"/>
      <c r="AB244" s="92"/>
      <c r="AC244" s="92"/>
      <c r="AD244" s="92"/>
      <c r="AE244" s="92"/>
      <c r="AF244" s="92"/>
      <c r="AG244" s="92"/>
      <c r="AH244" s="92"/>
      <c r="AI244" s="92"/>
      <c r="AJ244" s="92"/>
      <c r="AK244" s="92"/>
      <c r="AL244" s="92"/>
      <c r="AM244" s="92"/>
      <c r="AN244" s="92"/>
      <c r="AO244" s="92"/>
      <c r="AP244" s="92"/>
      <c r="AQ244" s="92"/>
      <c r="AR244" s="231"/>
    </row>
    <row r="245" spans="1:44">
      <c r="A245" s="233">
        <v>43726</v>
      </c>
      <c r="B245" s="234">
        <v>2.2378009259259199</v>
      </c>
      <c r="C245" s="304">
        <f>'VO2 Raw '!C245*'VO2-BW'!C$61/'VO2-BW'!C$62</f>
        <v>2068.598455598456</v>
      </c>
      <c r="D245" s="305">
        <f>'VO2 Raw '!D245*'VO2-BW'!D$61/'VO2-BW'!D$62</f>
        <v>2065.7326007326005</v>
      </c>
      <c r="E245" s="305">
        <f>'VO2 Raw '!E245*'VO2-BW'!E$61/'VO2-BW'!E$62</f>
        <v>2975.3149606299216</v>
      </c>
      <c r="F245" s="305">
        <f>'VO2 Raw '!F245*'VO2-BW'!F$61/'VO2-BW'!F$62</f>
        <v>2894.1410788381741</v>
      </c>
      <c r="G245" s="305">
        <f>'VO2 Raw '!G245*'VO2-BW'!G$61/'VO2-BW'!G$62</f>
        <v>2043.6565217391303</v>
      </c>
      <c r="H245" s="305">
        <f>'VO2 Raw '!H245*'VO2-BW'!H$61/'VO2-BW'!H$62</f>
        <v>2180.712195121951</v>
      </c>
      <c r="I245" s="305">
        <f>'VO2 Raw '!I245*'VO2-BW'!I$61/'VO2-BW'!I$62</f>
        <v>2177.7477477477478</v>
      </c>
      <c r="J245" s="305">
        <f>'VO2 Raw '!J245*'VO2-BW'!J$61/'VO2-BW'!J$62</f>
        <v>2917.4449760765551</v>
      </c>
      <c r="K245" s="306">
        <f>'VO2 Raw '!K245*'VO2-BW'!K$61/'VO2-BW'!K$62</f>
        <v>3299.2718446601939</v>
      </c>
      <c r="L245" s="107"/>
      <c r="M245" s="160"/>
      <c r="N245" s="160"/>
      <c r="O245" s="160"/>
      <c r="P245" s="160"/>
      <c r="Q245" s="160"/>
      <c r="R245" s="160"/>
      <c r="S245" s="160"/>
      <c r="T245" s="160"/>
      <c r="U245" s="232"/>
      <c r="V245" s="319"/>
      <c r="W245" s="92"/>
      <c r="X245" s="92"/>
      <c r="Y245" s="92"/>
      <c r="Z245" s="92"/>
      <c r="AA245" s="92"/>
      <c r="AB245" s="92"/>
      <c r="AC245" s="92"/>
      <c r="AD245" s="92"/>
      <c r="AE245" s="92"/>
      <c r="AF245" s="92"/>
      <c r="AG245" s="92"/>
      <c r="AH245" s="92"/>
      <c r="AI245" s="92"/>
      <c r="AJ245" s="92"/>
      <c r="AK245" s="92"/>
      <c r="AL245" s="92"/>
      <c r="AM245" s="92"/>
      <c r="AN245" s="92"/>
      <c r="AO245" s="92"/>
      <c r="AP245" s="92"/>
      <c r="AQ245" s="92"/>
      <c r="AR245" s="231"/>
    </row>
    <row r="246" spans="1:44">
      <c r="A246" s="223">
        <v>43726</v>
      </c>
      <c r="B246" s="224">
        <v>2.2516898148148101</v>
      </c>
      <c r="C246" s="304">
        <f>'VO2 Raw '!C246*'VO2-BW'!C$61/'VO2-BW'!C$62</f>
        <v>2759.1776061776063</v>
      </c>
      <c r="D246" s="305">
        <f>'VO2 Raw '!D246*'VO2-BW'!D$61/'VO2-BW'!D$62</f>
        <v>1756.2637362637363</v>
      </c>
      <c r="E246" s="305">
        <f>'VO2 Raw '!E246*'VO2-BW'!E$61/'VO2-BW'!E$62</f>
        <v>3468.5433070866143</v>
      </c>
      <c r="F246" s="305">
        <f>'VO2 Raw '!F246*'VO2-BW'!F$61/'VO2-BW'!F$62</f>
        <v>2728.7302904564312</v>
      </c>
      <c r="G246" s="305">
        <f>'VO2 Raw '!G246*'VO2-BW'!G$61/'VO2-BW'!G$62</f>
        <v>3654.5260869565213</v>
      </c>
      <c r="H246" s="305">
        <f>'VO2 Raw '!H246*'VO2-BW'!H$61/'VO2-BW'!H$62</f>
        <v>4122.3707317073167</v>
      </c>
      <c r="I246" s="305">
        <f>'VO2 Raw '!I246*'VO2-BW'!I$61/'VO2-BW'!I$62</f>
        <v>2001.6216216216217</v>
      </c>
      <c r="J246" s="305">
        <f>'VO2 Raw '!J246*'VO2-BW'!J$61/'VO2-BW'!J$62</f>
        <v>2552.3732057416269</v>
      </c>
      <c r="K246" s="306">
        <f>'VO2 Raw '!K246*'VO2-BW'!K$61/'VO2-BW'!K$62</f>
        <v>3624.4174757281553</v>
      </c>
      <c r="L246" s="107">
        <f t="shared" ref="L246" si="669">AVERAGE(C246:C248)</f>
        <v>2363.6640926640925</v>
      </c>
      <c r="M246" s="160">
        <f t="shared" ref="M246" si="670">AVERAGE(D246:D248)</f>
        <v>2802.3504273504273</v>
      </c>
      <c r="N246" s="160">
        <f t="shared" ref="N246" si="671">AVERAGE(E246:E248)</f>
        <v>2812.3228346456694</v>
      </c>
      <c r="O246" s="160">
        <f t="shared" ref="O246" si="672">AVERAGE(F246:F248)</f>
        <v>3093.1452282157675</v>
      </c>
      <c r="P246" s="160">
        <f t="shared" ref="P246" si="673">AVERAGE(G246:G248)</f>
        <v>3021.9913043478264</v>
      </c>
      <c r="Q246" s="160">
        <f t="shared" ref="Q246" si="674">AVERAGE(H246:H248)</f>
        <v>3420.5203252032516</v>
      </c>
      <c r="R246" s="160">
        <f t="shared" ref="R246" si="675">AVERAGE(I246:I248)</f>
        <v>2566.6066066066069</v>
      </c>
      <c r="S246" s="160">
        <f t="shared" ref="S246" si="676">AVERAGE(J246:J248)</f>
        <v>2755.4226475279115</v>
      </c>
      <c r="T246" s="160">
        <f t="shared" ref="T246" si="677">AVERAGE(K246:K248)</f>
        <v>2911.0097087378635</v>
      </c>
      <c r="U246" s="232">
        <f t="shared" ref="U246" si="678">AVERAGE(L246:T246)</f>
        <v>2860.7814639221574</v>
      </c>
      <c r="V246" s="319"/>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231"/>
    </row>
    <row r="247" spans="1:44">
      <c r="A247" s="223">
        <v>43726</v>
      </c>
      <c r="B247" s="224">
        <v>2.2655787037036998</v>
      </c>
      <c r="C247" s="304">
        <f>'VO2 Raw '!C247*'VO2-BW'!C$61/'VO2-BW'!C$62</f>
        <v>2029.88416988417</v>
      </c>
      <c r="D247" s="305">
        <f>'VO2 Raw '!D247*'VO2-BW'!D$61/'VO2-BW'!D$62</f>
        <v>4023.0952380952381</v>
      </c>
      <c r="E247" s="305">
        <f>'VO2 Raw '!E247*'VO2-BW'!E$61/'VO2-BW'!E$62</f>
        <v>2186.5748031496064</v>
      </c>
      <c r="F247" s="305">
        <f>'VO2 Raw '!F247*'VO2-BW'!F$61/'VO2-BW'!F$62</f>
        <v>4135.2697095435678</v>
      </c>
      <c r="G247" s="305">
        <f>'VO2 Raw '!G247*'VO2-BW'!G$61/'VO2-BW'!G$62</f>
        <v>3156.2304347826089</v>
      </c>
      <c r="H247" s="305">
        <f>'VO2 Raw '!H247*'VO2-BW'!H$61/'VO2-BW'!H$62</f>
        <v>3435.4829268292679</v>
      </c>
      <c r="I247" s="305">
        <f>'VO2 Raw '!I247*'VO2-BW'!I$61/'VO2-BW'!I$62</f>
        <v>1845.1801801801803</v>
      </c>
      <c r="J247" s="305">
        <f>'VO2 Raw '!J247*'VO2-BW'!J$61/'VO2-BW'!J$62</f>
        <v>2844.4306220095696</v>
      </c>
      <c r="K247" s="306">
        <f>'VO2 Raw '!K247*'VO2-BW'!K$61/'VO2-BW'!K$62</f>
        <v>2251.155339805825</v>
      </c>
      <c r="L247" s="107"/>
      <c r="M247" s="160"/>
      <c r="N247" s="160"/>
      <c r="O247" s="160"/>
      <c r="P247" s="160"/>
      <c r="Q247" s="160"/>
      <c r="R247" s="160"/>
      <c r="S247" s="160"/>
      <c r="T247" s="160"/>
      <c r="U247" s="232">
        <f t="shared" ref="U247" si="679">STDEV(L246:T246)/SQRT(COUNT(L246:T246))</f>
        <v>101.81269795517328</v>
      </c>
      <c r="V247" s="319"/>
      <c r="W247" s="92"/>
      <c r="X247" s="92"/>
      <c r="Y247" s="92"/>
      <c r="Z247" s="92"/>
      <c r="AA247" s="92"/>
      <c r="AB247" s="92"/>
      <c r="AC247" s="92"/>
      <c r="AD247" s="92"/>
      <c r="AE247" s="92"/>
      <c r="AF247" s="92"/>
      <c r="AG247" s="92"/>
      <c r="AH247" s="92"/>
      <c r="AI247" s="92"/>
      <c r="AJ247" s="92"/>
      <c r="AK247" s="92"/>
      <c r="AL247" s="92"/>
      <c r="AM247" s="92"/>
      <c r="AN247" s="92"/>
      <c r="AO247" s="92"/>
      <c r="AP247" s="92"/>
      <c r="AQ247" s="92"/>
      <c r="AR247" s="231"/>
    </row>
    <row r="248" spans="1:44">
      <c r="A248" s="223">
        <v>43726</v>
      </c>
      <c r="B248" s="224">
        <v>2.27946759259259</v>
      </c>
      <c r="C248" s="304">
        <f>'VO2 Raw '!C248*'VO2-BW'!C$61/'VO2-BW'!C$62</f>
        <v>2301.930501930502</v>
      </c>
      <c r="D248" s="305">
        <f>'VO2 Raw '!D248*'VO2-BW'!D$61/'VO2-BW'!D$62</f>
        <v>2627.6923076923076</v>
      </c>
      <c r="E248" s="305">
        <f>'VO2 Raw '!E248*'VO2-BW'!E$61/'VO2-BW'!E$62</f>
        <v>2781.8503937007877</v>
      </c>
      <c r="F248" s="305">
        <f>'VO2 Raw '!F248*'VO2-BW'!F$61/'VO2-BW'!F$62</f>
        <v>2415.4356846473029</v>
      </c>
      <c r="G248" s="305">
        <f>'VO2 Raw '!G248*'VO2-BW'!G$61/'VO2-BW'!G$62</f>
        <v>2255.217391304348</v>
      </c>
      <c r="H248" s="305">
        <f>'VO2 Raw '!H248*'VO2-BW'!H$61/'VO2-BW'!H$62</f>
        <v>2703.7073170731705</v>
      </c>
      <c r="I248" s="305">
        <f>'VO2 Raw '!I248*'VO2-BW'!I$61/'VO2-BW'!I$62</f>
        <v>3853.0180180180182</v>
      </c>
      <c r="J248" s="305">
        <f>'VO2 Raw '!J248*'VO2-BW'!J$61/'VO2-BW'!J$62</f>
        <v>2869.4641148325363</v>
      </c>
      <c r="K248" s="306">
        <f>'VO2 Raw '!K248*'VO2-BW'!K$61/'VO2-BW'!K$62</f>
        <v>2857.4563106796113</v>
      </c>
      <c r="L248" s="107"/>
      <c r="M248" s="160"/>
      <c r="N248" s="160"/>
      <c r="O248" s="160"/>
      <c r="P248" s="160"/>
      <c r="Q248" s="160"/>
      <c r="R248" s="160"/>
      <c r="S248" s="160"/>
      <c r="T248" s="160"/>
      <c r="U248" s="232"/>
      <c r="V248" s="319"/>
      <c r="W248" s="92"/>
      <c r="X248" s="92"/>
      <c r="Y248" s="92"/>
      <c r="Z248" s="92"/>
      <c r="AA248" s="92"/>
      <c r="AB248" s="92"/>
      <c r="AC248" s="92"/>
      <c r="AD248" s="92"/>
      <c r="AE248" s="92"/>
      <c r="AF248" s="92"/>
      <c r="AG248" s="92"/>
      <c r="AH248" s="92"/>
      <c r="AI248" s="92"/>
      <c r="AJ248" s="92"/>
      <c r="AK248" s="92"/>
      <c r="AL248" s="92"/>
      <c r="AM248" s="92"/>
      <c r="AN248" s="92"/>
      <c r="AO248" s="92"/>
      <c r="AP248" s="92"/>
      <c r="AQ248" s="92"/>
      <c r="AR248" s="231"/>
    </row>
    <row r="249" spans="1:44">
      <c r="A249" s="223">
        <v>43726</v>
      </c>
      <c r="B249" s="224">
        <v>2.2933564814814802</v>
      </c>
      <c r="C249" s="304">
        <f>'VO2 Raw '!C249*'VO2-BW'!C$61/'VO2-BW'!C$62</f>
        <v>2226.594594594595</v>
      </c>
      <c r="D249" s="305">
        <f>'VO2 Raw '!D249*'VO2-BW'!D$61/'VO2-BW'!D$62</f>
        <v>1960.7142857142856</v>
      </c>
      <c r="E249" s="305">
        <f>'VO2 Raw '!E249*'VO2-BW'!E$61/'VO2-BW'!E$62</f>
        <v>3277.2047244094492</v>
      </c>
      <c r="F249" s="305">
        <f>'VO2 Raw '!F249*'VO2-BW'!F$61/'VO2-BW'!F$62</f>
        <v>2659.717842323651</v>
      </c>
      <c r="G249" s="305">
        <f>'VO2 Raw '!G249*'VO2-BW'!G$61/'VO2-BW'!G$62</f>
        <v>2947.891304347826</v>
      </c>
      <c r="H249" s="305">
        <f>'VO2 Raw '!H249*'VO2-BW'!H$61/'VO2-BW'!H$62</f>
        <v>2136.8682926829265</v>
      </c>
      <c r="I249" s="305">
        <f>'VO2 Raw '!I249*'VO2-BW'!I$61/'VO2-BW'!I$62</f>
        <v>3630.2702702702704</v>
      </c>
      <c r="J249" s="305">
        <f>'VO2 Raw '!J249*'VO2-BW'!J$61/'VO2-BW'!J$62</f>
        <v>2972.727272727273</v>
      </c>
      <c r="K249" s="306">
        <f>'VO2 Raw '!K249*'VO2-BW'!K$61/'VO2-BW'!K$62</f>
        <v>3492.4466019417468</v>
      </c>
      <c r="L249" s="107">
        <f t="shared" ref="L249" si="680">AVERAGE(C249:C251)</f>
        <v>2280.6550836550837</v>
      </c>
      <c r="M249" s="160">
        <f t="shared" ref="M249" si="681">AVERAGE(D249:D251)</f>
        <v>2040.0366300366302</v>
      </c>
      <c r="N249" s="160">
        <f t="shared" ref="N249" si="682">AVERAGE(E249:E251)</f>
        <v>3197.4803149606305</v>
      </c>
      <c r="O249" s="160">
        <f t="shared" ref="O249" si="683">AVERAGE(F249:F251)</f>
        <v>3229.7095435684641</v>
      </c>
      <c r="P249" s="160">
        <f t="shared" ref="P249" si="684">AVERAGE(G249:G251)</f>
        <v>2962.9260869565219</v>
      </c>
      <c r="Q249" s="160">
        <f t="shared" ref="Q249" si="685">AVERAGE(H249:H251)</f>
        <v>2362.3512195121948</v>
      </c>
      <c r="R249" s="160">
        <f t="shared" ref="R249" si="686">AVERAGE(I249:I251)</f>
        <v>2834.2492492492493</v>
      </c>
      <c r="S249" s="160">
        <f t="shared" ref="S249" si="687">AVERAGE(J249:J251)</f>
        <v>3734.5103668261568</v>
      </c>
      <c r="T249" s="160">
        <f t="shared" ref="T249" si="688">AVERAGE(K249:K251)</f>
        <v>3438.2556634304201</v>
      </c>
      <c r="U249" s="232">
        <f t="shared" ref="U249" si="689">AVERAGE(L249:T249)</f>
        <v>2897.7971286883726</v>
      </c>
      <c r="V249" s="319"/>
      <c r="W249" s="92"/>
      <c r="X249" s="92"/>
      <c r="Y249" s="92"/>
      <c r="Z249" s="92"/>
      <c r="AA249" s="92"/>
      <c r="AB249" s="92"/>
      <c r="AC249" s="92"/>
      <c r="AD249" s="92"/>
      <c r="AE249" s="92"/>
      <c r="AF249" s="92"/>
      <c r="AG249" s="92"/>
      <c r="AH249" s="92"/>
      <c r="AI249" s="92"/>
      <c r="AJ249" s="92"/>
      <c r="AK249" s="92"/>
      <c r="AL249" s="92"/>
      <c r="AM249" s="92"/>
      <c r="AN249" s="92"/>
      <c r="AO249" s="92"/>
      <c r="AP249" s="92"/>
      <c r="AQ249" s="92"/>
      <c r="AR249" s="231"/>
    </row>
    <row r="250" spans="1:44">
      <c r="A250" s="223">
        <v>43726</v>
      </c>
      <c r="B250" s="224">
        <v>2.3072453703703699</v>
      </c>
      <c r="C250" s="304">
        <f>'VO2 Raw '!C250*'VO2-BW'!C$61/'VO2-BW'!C$62</f>
        <v>2264.2625482625485</v>
      </c>
      <c r="D250" s="305">
        <f>'VO2 Raw '!D250*'VO2-BW'!D$61/'VO2-BW'!D$62</f>
        <v>2023.2783882783883</v>
      </c>
      <c r="E250" s="305">
        <f>'VO2 Raw '!E250*'VO2-BW'!E$61/'VO2-BW'!E$62</f>
        <v>2994.4488188976379</v>
      </c>
      <c r="F250" s="305">
        <f>'VO2 Raw '!F250*'VO2-BW'!F$61/'VO2-BW'!F$62</f>
        <v>2854.7053941908712</v>
      </c>
      <c r="G250" s="305">
        <f>'VO2 Raw '!G250*'VO2-BW'!G$61/'VO2-BW'!G$62</f>
        <v>2325.021739130435</v>
      </c>
      <c r="H250" s="305">
        <f>'VO2 Raw '!H250*'VO2-BW'!H$61/'VO2-BW'!H$62</f>
        <v>2809.141463414634</v>
      </c>
      <c r="I250" s="305">
        <f>'VO2 Raw '!I250*'VO2-BW'!I$61/'VO2-BW'!I$62</f>
        <v>2638.7837837837837</v>
      </c>
      <c r="J250" s="305">
        <f>'VO2 Raw '!J250*'VO2-BW'!J$61/'VO2-BW'!J$62</f>
        <v>4670.832535885168</v>
      </c>
      <c r="K250" s="306">
        <f>'VO2 Raw '!K250*'VO2-BW'!K$61/'VO2-BW'!K$62</f>
        <v>3066.8883495145628</v>
      </c>
      <c r="L250" s="107"/>
      <c r="M250" s="160"/>
      <c r="N250" s="160"/>
      <c r="O250" s="160"/>
      <c r="P250" s="160"/>
      <c r="Q250" s="160"/>
      <c r="R250" s="160"/>
      <c r="S250" s="160"/>
      <c r="T250" s="160"/>
      <c r="U250" s="232">
        <f t="shared" ref="U250" si="690">STDEV(L249:T249)/SQRT(COUNT(L249:T249))</f>
        <v>190.16659898374829</v>
      </c>
      <c r="V250" s="319"/>
      <c r="W250" s="92"/>
      <c r="X250" s="92"/>
      <c r="Y250" s="92"/>
      <c r="Z250" s="92"/>
      <c r="AA250" s="92"/>
      <c r="AB250" s="92"/>
      <c r="AC250" s="92"/>
      <c r="AD250" s="92"/>
      <c r="AE250" s="92"/>
      <c r="AF250" s="92"/>
      <c r="AG250" s="92"/>
      <c r="AH250" s="92"/>
      <c r="AI250" s="92"/>
      <c r="AJ250" s="92"/>
      <c r="AK250" s="92"/>
      <c r="AL250" s="92"/>
      <c r="AM250" s="92"/>
      <c r="AN250" s="92"/>
      <c r="AO250" s="92"/>
      <c r="AP250" s="92"/>
      <c r="AQ250" s="92"/>
      <c r="AR250" s="231"/>
    </row>
    <row r="251" spans="1:44">
      <c r="A251" s="223">
        <v>43726</v>
      </c>
      <c r="B251" s="224">
        <v>2.3211342592592601</v>
      </c>
      <c r="C251" s="304">
        <f>'VO2 Raw '!C251*'VO2-BW'!C$61/'VO2-BW'!C$62</f>
        <v>2351.1081081081084</v>
      </c>
      <c r="D251" s="305">
        <f>'VO2 Raw '!D251*'VO2-BW'!D$61/'VO2-BW'!D$62</f>
        <v>2136.1172161172162</v>
      </c>
      <c r="E251" s="305">
        <f>'VO2 Raw '!E251*'VO2-BW'!E$61/'VO2-BW'!E$62</f>
        <v>3320.7874015748034</v>
      </c>
      <c r="F251" s="305">
        <f>'VO2 Raw '!F251*'VO2-BW'!F$61/'VO2-BW'!F$62</f>
        <v>4174.7053941908707</v>
      </c>
      <c r="G251" s="305">
        <f>'VO2 Raw '!G251*'VO2-BW'!G$61/'VO2-BW'!G$62</f>
        <v>3615.8652173913042</v>
      </c>
      <c r="H251" s="305">
        <f>'VO2 Raw '!H251*'VO2-BW'!H$61/'VO2-BW'!H$62</f>
        <v>2141.0439024390239</v>
      </c>
      <c r="I251" s="305">
        <f>'VO2 Raw '!I251*'VO2-BW'!I$61/'VO2-BW'!I$62</f>
        <v>2233.6936936936936</v>
      </c>
      <c r="J251" s="305">
        <f>'VO2 Raw '!J251*'VO2-BW'!J$61/'VO2-BW'!J$62</f>
        <v>3559.9712918660293</v>
      </c>
      <c r="K251" s="306">
        <f>'VO2 Raw '!K251*'VO2-BW'!K$61/'VO2-BW'!K$62</f>
        <v>3755.4320388349511</v>
      </c>
      <c r="L251" s="107"/>
      <c r="M251" s="160"/>
      <c r="N251" s="160"/>
      <c r="O251" s="160"/>
      <c r="P251" s="160"/>
      <c r="Q251" s="160"/>
      <c r="R251" s="160"/>
      <c r="S251" s="160"/>
      <c r="T251" s="160"/>
      <c r="U251" s="232"/>
      <c r="V251" s="319"/>
      <c r="W251" s="92"/>
      <c r="X251" s="92"/>
      <c r="Y251" s="92"/>
      <c r="Z251" s="92"/>
      <c r="AA251" s="92"/>
      <c r="AB251" s="92"/>
      <c r="AC251" s="92"/>
      <c r="AD251" s="92"/>
      <c r="AE251" s="92"/>
      <c r="AF251" s="92"/>
      <c r="AG251" s="92"/>
      <c r="AH251" s="92"/>
      <c r="AI251" s="92"/>
      <c r="AJ251" s="92"/>
      <c r="AK251" s="92"/>
      <c r="AL251" s="92"/>
      <c r="AM251" s="92"/>
      <c r="AN251" s="92"/>
      <c r="AO251" s="92"/>
      <c r="AP251" s="92"/>
      <c r="AQ251" s="92"/>
      <c r="AR251" s="231"/>
    </row>
    <row r="252" spans="1:44">
      <c r="A252" s="223">
        <v>43726</v>
      </c>
      <c r="B252" s="224">
        <v>2.33502314814814</v>
      </c>
      <c r="C252" s="304">
        <f>'VO2 Raw '!C252*'VO2-BW'!C$61/'VO2-BW'!C$62</f>
        <v>3610.8918918918921</v>
      </c>
      <c r="D252" s="305">
        <f>'VO2 Raw '!D252*'VO2-BW'!D$61/'VO2-BW'!D$62</f>
        <v>2473.5164835164833</v>
      </c>
      <c r="E252" s="305">
        <f>'VO2 Raw '!E252*'VO2-BW'!E$61/'VO2-BW'!E$62</f>
        <v>2175.944881889764</v>
      </c>
      <c r="F252" s="305">
        <f>'VO2 Raw '!F252*'VO2-BW'!F$61/'VO2-BW'!F$62</f>
        <v>2923.717842323651</v>
      </c>
      <c r="G252" s="305">
        <f>'VO2 Raw '!G252*'VO2-BW'!G$61/'VO2-BW'!G$62</f>
        <v>3808.0956521739131</v>
      </c>
      <c r="H252" s="305">
        <f>'VO2 Raw '!H252*'VO2-BW'!H$61/'VO2-BW'!H$62</f>
        <v>2507.453658536585</v>
      </c>
      <c r="I252" s="305">
        <f>'VO2 Raw '!I252*'VO2-BW'!I$61/'VO2-BW'!I$62</f>
        <v>2654.3243243243246</v>
      </c>
      <c r="J252" s="305">
        <f>'VO2 Raw '!J252*'VO2-BW'!J$61/'VO2-BW'!J$62</f>
        <v>3034.2679425837323</v>
      </c>
      <c r="K252" s="306">
        <f>'VO2 Raw '!K252*'VO2-BW'!K$61/'VO2-BW'!K$62</f>
        <v>2919.6165048543685</v>
      </c>
      <c r="L252" s="107">
        <f t="shared" ref="L252" si="691">AVERAGE(C252:C254)</f>
        <v>3072.3796653796658</v>
      </c>
      <c r="M252" s="160">
        <f t="shared" ref="M252" si="692">AVERAGE(D252:D254)</f>
        <v>3013.8766788766789</v>
      </c>
      <c r="N252" s="160">
        <f t="shared" ref="N252" si="693">AVERAGE(E252:E254)</f>
        <v>2217.4015748031493</v>
      </c>
      <c r="O252" s="160">
        <f t="shared" ref="O252" si="694">AVERAGE(F252:F254)</f>
        <v>3012.8132780082983</v>
      </c>
      <c r="P252" s="160">
        <f t="shared" ref="P252" si="695">AVERAGE(G252:G254)</f>
        <v>2908.5144927536235</v>
      </c>
      <c r="Q252" s="160">
        <f t="shared" ref="Q252" si="696">AVERAGE(H252:H254)</f>
        <v>2652.2081300813006</v>
      </c>
      <c r="R252" s="160">
        <f t="shared" ref="R252" si="697">AVERAGE(I252:I254)</f>
        <v>2296.2012012012015</v>
      </c>
      <c r="S252" s="160">
        <f t="shared" ref="S252" si="698">AVERAGE(J252:J254)</f>
        <v>3113.1929824561407</v>
      </c>
      <c r="T252" s="160">
        <f t="shared" ref="T252" si="699">AVERAGE(K252:K254)</f>
        <v>3138.9304207119735</v>
      </c>
      <c r="U252" s="232">
        <f t="shared" ref="U252" si="700">AVERAGE(L252:T252)</f>
        <v>2825.0576026968924</v>
      </c>
      <c r="V252" s="319"/>
      <c r="W252" s="92"/>
      <c r="X252" s="92"/>
      <c r="Y252" s="92"/>
      <c r="Z252" s="92"/>
      <c r="AA252" s="92"/>
      <c r="AB252" s="92"/>
      <c r="AC252" s="92"/>
      <c r="AD252" s="92"/>
      <c r="AE252" s="92"/>
      <c r="AF252" s="92"/>
      <c r="AG252" s="92"/>
      <c r="AH252" s="92"/>
      <c r="AI252" s="92"/>
      <c r="AJ252" s="92"/>
      <c r="AK252" s="92"/>
      <c r="AL252" s="92"/>
      <c r="AM252" s="92"/>
      <c r="AN252" s="92"/>
      <c r="AO252" s="92"/>
      <c r="AP252" s="92"/>
      <c r="AQ252" s="92"/>
      <c r="AR252" s="231"/>
    </row>
    <row r="253" spans="1:44">
      <c r="A253" s="223">
        <v>43726</v>
      </c>
      <c r="B253" s="224">
        <v>2.3489120370370302</v>
      </c>
      <c r="C253" s="304">
        <f>'VO2 Raw '!C253*'VO2-BW'!C$61/'VO2-BW'!C$62</f>
        <v>2405.5173745173747</v>
      </c>
      <c r="D253" s="305">
        <f>'VO2 Raw '!D253*'VO2-BW'!D$61/'VO2-BW'!D$62</f>
        <v>3560.5677655677655</v>
      </c>
      <c r="E253" s="305">
        <f>'VO2 Raw '!E253*'VO2-BW'!E$61/'VO2-BW'!E$62</f>
        <v>2147.2440944881891</v>
      </c>
      <c r="F253" s="305">
        <f>'VO2 Raw '!F253*'VO2-BW'!F$61/'VO2-BW'!F$62</f>
        <v>2570.9875518672197</v>
      </c>
      <c r="G253" s="305">
        <f>'VO2 Raw '!G253*'VO2-BW'!G$61/'VO2-BW'!G$62</f>
        <v>2343.2782608695652</v>
      </c>
      <c r="H253" s="305">
        <f>'VO2 Raw '!H253*'VO2-BW'!H$61/'VO2-BW'!H$62</f>
        <v>3313.3463414634143</v>
      </c>
      <c r="I253" s="305">
        <f>'VO2 Raw '!I253*'VO2-BW'!I$61/'VO2-BW'!I$62</f>
        <v>2267.8828828828828</v>
      </c>
      <c r="J253" s="305">
        <f>'VO2 Raw '!J253*'VO2-BW'!J$61/'VO2-BW'!J$62</f>
        <v>3389.9521531100481</v>
      </c>
      <c r="K253" s="306">
        <f>'VO2 Raw '!K253*'VO2-BW'!K$61/'VO2-BW'!K$62</f>
        <v>2653.7621359223299</v>
      </c>
      <c r="L253" s="107"/>
      <c r="M253" s="160"/>
      <c r="N253" s="160"/>
      <c r="O253" s="160"/>
      <c r="P253" s="160"/>
      <c r="Q253" s="160"/>
      <c r="R253" s="160"/>
      <c r="S253" s="160"/>
      <c r="T253" s="160"/>
      <c r="U253" s="232">
        <f t="shared" ref="U253" si="701">STDEV(L252:T252)/SQRT(COUNT(L252:T252))</f>
        <v>117.81506913546723</v>
      </c>
      <c r="V253" s="319"/>
      <c r="W253" s="92"/>
      <c r="X253" s="92"/>
      <c r="Y253" s="92"/>
      <c r="Z253" s="92"/>
      <c r="AA253" s="92"/>
      <c r="AB253" s="92"/>
      <c r="AC253" s="92"/>
      <c r="AD253" s="92"/>
      <c r="AE253" s="92"/>
      <c r="AF253" s="92"/>
      <c r="AG253" s="92"/>
      <c r="AH253" s="92"/>
      <c r="AI253" s="92"/>
      <c r="AJ253" s="92"/>
      <c r="AK253" s="92"/>
      <c r="AL253" s="92"/>
      <c r="AM253" s="92"/>
      <c r="AN253" s="92"/>
      <c r="AO253" s="92"/>
      <c r="AP253" s="92"/>
      <c r="AQ253" s="92"/>
      <c r="AR253" s="231"/>
    </row>
    <row r="254" spans="1:44">
      <c r="A254" s="223">
        <v>43726</v>
      </c>
      <c r="B254" s="224">
        <v>2.3628009259259199</v>
      </c>
      <c r="C254" s="304">
        <f>'VO2 Raw '!C254*'VO2-BW'!C$61/'VO2-BW'!C$62</f>
        <v>3200.72972972973</v>
      </c>
      <c r="D254" s="305">
        <f>'VO2 Raw '!D254*'VO2-BW'!D$61/'VO2-BW'!D$62</f>
        <v>3007.5457875457873</v>
      </c>
      <c r="E254" s="305">
        <f>'VO2 Raw '!E254*'VO2-BW'!E$61/'VO2-BW'!E$62</f>
        <v>2329.0157480314961</v>
      </c>
      <c r="F254" s="305">
        <f>'VO2 Raw '!F254*'VO2-BW'!F$61/'VO2-BW'!F$62</f>
        <v>3543.7344398340247</v>
      </c>
      <c r="G254" s="305">
        <f>'VO2 Raw '!G254*'VO2-BW'!G$61/'VO2-BW'!G$62</f>
        <v>2574.1695652173912</v>
      </c>
      <c r="H254" s="305">
        <f>'VO2 Raw '!H254*'VO2-BW'!H$61/'VO2-BW'!H$62</f>
        <v>2135.8243902439021</v>
      </c>
      <c r="I254" s="305">
        <f>'VO2 Raw '!I254*'VO2-BW'!I$61/'VO2-BW'!I$62</f>
        <v>1966.3963963963965</v>
      </c>
      <c r="J254" s="305">
        <f>'VO2 Raw '!J254*'VO2-BW'!J$61/'VO2-BW'!J$62</f>
        <v>2915.3588516746413</v>
      </c>
      <c r="K254" s="306">
        <f>'VO2 Raw '!K254*'VO2-BW'!K$61/'VO2-BW'!K$62</f>
        <v>3843.4126213592231</v>
      </c>
      <c r="L254" s="107"/>
      <c r="M254" s="160"/>
      <c r="N254" s="160"/>
      <c r="O254" s="160"/>
      <c r="P254" s="160"/>
      <c r="Q254" s="160"/>
      <c r="R254" s="160"/>
      <c r="S254" s="160"/>
      <c r="T254" s="160"/>
      <c r="U254" s="232"/>
      <c r="V254" s="319"/>
      <c r="W254" s="92"/>
      <c r="X254" s="92"/>
      <c r="Y254" s="92"/>
      <c r="Z254" s="92"/>
      <c r="AA254" s="92"/>
      <c r="AB254" s="92"/>
      <c r="AC254" s="92"/>
      <c r="AD254" s="92"/>
      <c r="AE254" s="92"/>
      <c r="AF254" s="92"/>
      <c r="AG254" s="92"/>
      <c r="AH254" s="92"/>
      <c r="AI254" s="92"/>
      <c r="AJ254" s="92"/>
      <c r="AK254" s="92"/>
      <c r="AL254" s="92"/>
      <c r="AM254" s="92"/>
      <c r="AN254" s="92"/>
      <c r="AO254" s="92"/>
      <c r="AP254" s="92"/>
      <c r="AQ254" s="92"/>
      <c r="AR254" s="231"/>
    </row>
    <row r="255" spans="1:44">
      <c r="A255" s="223">
        <v>43726</v>
      </c>
      <c r="B255" s="224">
        <v>2.3766898148148101</v>
      </c>
      <c r="C255" s="304">
        <f>'VO2 Raw '!C255*'VO2-BW'!C$61/'VO2-BW'!C$62</f>
        <v>2308.2084942084944</v>
      </c>
      <c r="D255" s="305">
        <f>'VO2 Raw '!D255*'VO2-BW'!D$61/'VO2-BW'!D$62</f>
        <v>1854.5787545787546</v>
      </c>
      <c r="E255" s="305">
        <f>'VO2 Raw '!E255*'VO2-BW'!E$61/'VO2-BW'!E$62</f>
        <v>3478.1102362204724</v>
      </c>
      <c r="F255" s="305">
        <f>'VO2 Raw '!F255*'VO2-BW'!F$61/'VO2-BW'!F$62</f>
        <v>2547.9834024896263</v>
      </c>
      <c r="G255" s="305">
        <f>'VO2 Raw '!G255*'VO2-BW'!G$61/'VO2-BW'!G$62</f>
        <v>2990.8478260869565</v>
      </c>
      <c r="H255" s="305">
        <f>'VO2 Raw '!H255*'VO2-BW'!H$61/'VO2-BW'!H$62</f>
        <v>2332.0780487804877</v>
      </c>
      <c r="I255" s="305">
        <f>'VO2 Raw '!I255*'VO2-BW'!I$61/'VO2-BW'!I$62</f>
        <v>2541.3963963963965</v>
      </c>
      <c r="J255" s="305">
        <f>'VO2 Raw '!J255*'VO2-BW'!J$61/'VO2-BW'!J$62</f>
        <v>4289.0717703349292</v>
      </c>
      <c r="K255" s="306">
        <f>'VO2 Raw '!K255*'VO2-BW'!K$61/'VO2-BW'!K$62</f>
        <v>2470.1504854368932</v>
      </c>
      <c r="L255" s="107">
        <f t="shared" ref="L255" si="702">AVERAGE(C255:C257)</f>
        <v>2871.1351351351354</v>
      </c>
      <c r="M255" s="160">
        <f t="shared" ref="M255" si="703">AVERAGE(D255:D257)</f>
        <v>2786.7094017094018</v>
      </c>
      <c r="N255" s="160">
        <f t="shared" ref="N255" si="704">AVERAGE(E255:E257)</f>
        <v>3081.9685039370083</v>
      </c>
      <c r="O255" s="160">
        <f t="shared" ref="O255" si="705">AVERAGE(F255:F257)</f>
        <v>3268.4149377593362</v>
      </c>
      <c r="P255" s="160">
        <f t="shared" ref="P255" si="706">AVERAGE(G255:G257)</f>
        <v>3015.1898550724636</v>
      </c>
      <c r="Q255" s="160">
        <f t="shared" ref="Q255" si="707">AVERAGE(H255:H257)</f>
        <v>2956.6796747967478</v>
      </c>
      <c r="R255" s="160">
        <f t="shared" ref="R255" si="708">AVERAGE(I255:I257)</f>
        <v>3193.7537537537537</v>
      </c>
      <c r="S255" s="160">
        <f t="shared" ref="S255" si="709">AVERAGE(J255:J257)</f>
        <v>3711.2153110047852</v>
      </c>
      <c r="T255" s="160">
        <f t="shared" ref="T255" si="710">AVERAGE(K255:K257)</f>
        <v>3203.0032362459547</v>
      </c>
      <c r="U255" s="232">
        <f t="shared" ref="U255" si="711">AVERAGE(L255:T255)</f>
        <v>3120.8966454905094</v>
      </c>
      <c r="V255" s="319"/>
      <c r="W255" s="92"/>
      <c r="X255" s="92"/>
      <c r="Y255" s="92"/>
      <c r="Z255" s="92"/>
      <c r="AA255" s="92"/>
      <c r="AB255" s="92"/>
      <c r="AC255" s="92"/>
      <c r="AD255" s="92"/>
      <c r="AE255" s="92"/>
      <c r="AF255" s="92"/>
      <c r="AG255" s="92"/>
      <c r="AH255" s="92"/>
      <c r="AI255" s="92"/>
      <c r="AJ255" s="92"/>
      <c r="AK255" s="92"/>
      <c r="AL255" s="92"/>
      <c r="AM255" s="92"/>
      <c r="AN255" s="92"/>
      <c r="AO255" s="92"/>
      <c r="AP255" s="92"/>
      <c r="AQ255" s="92"/>
      <c r="AR255" s="231"/>
    </row>
    <row r="256" spans="1:44">
      <c r="A256" s="223">
        <v>43726</v>
      </c>
      <c r="B256" s="224">
        <v>2.3905787037036998</v>
      </c>
      <c r="C256" s="304">
        <f>'VO2 Raw '!C256*'VO2-BW'!C$61/'VO2-BW'!C$62</f>
        <v>2473.5289575289576</v>
      </c>
      <c r="D256" s="305">
        <f>'VO2 Raw '!D256*'VO2-BW'!D$61/'VO2-BW'!D$62</f>
        <v>1783.0769230769231</v>
      </c>
      <c r="E256" s="305">
        <f>'VO2 Raw '!E256*'VO2-BW'!E$61/'VO2-BW'!E$62</f>
        <v>3045.4724409448822</v>
      </c>
      <c r="F256" s="305">
        <f>'VO2 Raw '!F256*'VO2-BW'!F$61/'VO2-BW'!F$62</f>
        <v>2549.0788381742736</v>
      </c>
      <c r="G256" s="305">
        <f>'VO2 Raw '!G256*'VO2-BW'!G$61/'VO2-BW'!G$62</f>
        <v>2430.2652173913043</v>
      </c>
      <c r="H256" s="305">
        <f>'VO2 Raw '!H256*'VO2-BW'!H$61/'VO2-BW'!H$62</f>
        <v>2775.7365853658534</v>
      </c>
      <c r="I256" s="305">
        <f>'VO2 Raw '!I256*'VO2-BW'!I$61/'VO2-BW'!I$62</f>
        <v>2439.864864864865</v>
      </c>
      <c r="J256" s="305">
        <f>'VO2 Raw '!J256*'VO2-BW'!J$61/'VO2-BW'!J$62</f>
        <v>3341.9712918660289</v>
      </c>
      <c r="K256" s="306">
        <f>'VO2 Raw '!K256*'VO2-BW'!K$61/'VO2-BW'!K$62</f>
        <v>3122.3543689320386</v>
      </c>
      <c r="L256" s="107"/>
      <c r="M256" s="160"/>
      <c r="N256" s="160"/>
      <c r="O256" s="160"/>
      <c r="P256" s="160"/>
      <c r="Q256" s="160"/>
      <c r="R256" s="160"/>
      <c r="S256" s="160"/>
      <c r="T256" s="160"/>
      <c r="U256" s="232">
        <f t="shared" ref="U256" si="712">STDEV(L255:T255)/SQRT(COUNT(L255:T255))</f>
        <v>90.982743254526284</v>
      </c>
      <c r="V256" s="319"/>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231"/>
    </row>
    <row r="257" spans="1:44">
      <c r="A257" s="223">
        <v>43726</v>
      </c>
      <c r="B257" s="224">
        <v>2.40446759259259</v>
      </c>
      <c r="C257" s="304">
        <f>'VO2 Raw '!C257*'VO2-BW'!C$61/'VO2-BW'!C$62</f>
        <v>3831.6679536679544</v>
      </c>
      <c r="D257" s="305">
        <f>'VO2 Raw '!D257*'VO2-BW'!D$61/'VO2-BW'!D$62</f>
        <v>4722.472527472527</v>
      </c>
      <c r="E257" s="305">
        <f>'VO2 Raw '!E257*'VO2-BW'!E$61/'VO2-BW'!E$62</f>
        <v>2722.3228346456694</v>
      </c>
      <c r="F257" s="305">
        <f>'VO2 Raw '!F257*'VO2-BW'!F$61/'VO2-BW'!F$62</f>
        <v>4708.1825726141078</v>
      </c>
      <c r="G257" s="305">
        <f>'VO2 Raw '!G257*'VO2-BW'!G$61/'VO2-BW'!G$62</f>
        <v>3624.4565217391305</v>
      </c>
      <c r="H257" s="305">
        <f>'VO2 Raw '!H257*'VO2-BW'!H$61/'VO2-BW'!H$62</f>
        <v>3762.2243902439022</v>
      </c>
      <c r="I257" s="305">
        <f>'VO2 Raw '!I257*'VO2-BW'!I$61/'VO2-BW'!I$62</f>
        <v>4600</v>
      </c>
      <c r="J257" s="305">
        <f>'VO2 Raw '!J257*'VO2-BW'!J$61/'VO2-BW'!J$62</f>
        <v>3502.6028708133977</v>
      </c>
      <c r="K257" s="306">
        <f>'VO2 Raw '!K257*'VO2-BW'!K$61/'VO2-BW'!K$62</f>
        <v>4016.5048543689318</v>
      </c>
      <c r="L257" s="107"/>
      <c r="M257" s="160"/>
      <c r="N257" s="160"/>
      <c r="O257" s="160"/>
      <c r="P257" s="160"/>
      <c r="Q257" s="160"/>
      <c r="R257" s="160"/>
      <c r="S257" s="160"/>
      <c r="T257" s="160"/>
      <c r="U257" s="232"/>
      <c r="V257" s="319"/>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231"/>
    </row>
    <row r="258" spans="1:44">
      <c r="A258" s="223">
        <v>43726</v>
      </c>
      <c r="B258" s="224">
        <v>2.4183564814814802</v>
      </c>
      <c r="C258" s="304">
        <f>'VO2 Raw '!C258*'VO2-BW'!C$61/'VO2-BW'!C$62</f>
        <v>3379.6525096525097</v>
      </c>
      <c r="D258" s="305">
        <f>'VO2 Raw '!D258*'VO2-BW'!D$61/'VO2-BW'!D$62</f>
        <v>4305.7509157509157</v>
      </c>
      <c r="E258" s="305">
        <f>'VO2 Raw '!E258*'VO2-BW'!E$61/'VO2-BW'!E$62</f>
        <v>2874.3307086614177</v>
      </c>
      <c r="F258" s="305">
        <f>'VO2 Raw '!F258*'VO2-BW'!F$61/'VO2-BW'!F$62</f>
        <v>2781.3112033195016</v>
      </c>
      <c r="G258" s="305">
        <f>'VO2 Raw '!G258*'VO2-BW'!G$61/'VO2-BW'!G$62</f>
        <v>2907.0826086956517</v>
      </c>
      <c r="H258" s="305">
        <f>'VO2 Raw '!H258*'VO2-BW'!H$61/'VO2-BW'!H$62</f>
        <v>2237.0829268292682</v>
      </c>
      <c r="I258" s="305">
        <f>'VO2 Raw '!I258*'VO2-BW'!I$61/'VO2-BW'!I$62</f>
        <v>3539.099099099099</v>
      </c>
      <c r="J258" s="305">
        <f>'VO2 Raw '!J258*'VO2-BW'!J$61/'VO2-BW'!J$62</f>
        <v>2853.818181818182</v>
      </c>
      <c r="K258" s="306">
        <f>'VO2 Raw '!K258*'VO2-BW'!K$61/'VO2-BW'!K$62</f>
        <v>3820.4611650485435</v>
      </c>
      <c r="L258" s="107">
        <f t="shared" ref="L258" si="713">AVERAGE(C258:C260)</f>
        <v>3184.6859716859722</v>
      </c>
      <c r="M258" s="160">
        <f t="shared" ref="M258" si="714">AVERAGE(D258:D260)</f>
        <v>4061.8253968253971</v>
      </c>
      <c r="N258" s="160">
        <f t="shared" ref="N258" si="715">AVERAGE(E258:E260)</f>
        <v>3030.2362204724413</v>
      </c>
      <c r="O258" s="160">
        <f t="shared" ref="O258" si="716">AVERAGE(F258:F260)</f>
        <v>3299.08713692946</v>
      </c>
      <c r="P258" s="160">
        <f t="shared" ref="P258" si="717">AVERAGE(G258:G260)</f>
        <v>3299.4188405797099</v>
      </c>
      <c r="Q258" s="160">
        <f t="shared" ref="Q258" si="718">AVERAGE(H258:H260)</f>
        <v>2707.8829268292684</v>
      </c>
      <c r="R258" s="160">
        <f t="shared" ref="R258" si="719">AVERAGE(I258:I260)</f>
        <v>3307.3723723723724</v>
      </c>
      <c r="S258" s="160">
        <f t="shared" ref="S258" si="720">AVERAGE(J258:J260)</f>
        <v>3389.9521531100486</v>
      </c>
      <c r="T258" s="160">
        <f t="shared" ref="T258" si="721">AVERAGE(K258:K260)</f>
        <v>3699.6472491909385</v>
      </c>
      <c r="U258" s="232">
        <f t="shared" ref="U258" si="722">AVERAGE(L258:T258)</f>
        <v>3331.1231408884</v>
      </c>
      <c r="V258" s="319"/>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231"/>
    </row>
    <row r="259" spans="1:44">
      <c r="A259" s="223">
        <v>43726</v>
      </c>
      <c r="B259" s="224">
        <v>2.4322453703703699</v>
      </c>
      <c r="C259" s="304">
        <f>'VO2 Raw '!C259*'VO2-BW'!C$61/'VO2-BW'!C$62</f>
        <v>2751.8532818532822</v>
      </c>
      <c r="D259" s="305">
        <f>'VO2 Raw '!D259*'VO2-BW'!D$61/'VO2-BW'!D$62</f>
        <v>3940.4212454212452</v>
      </c>
      <c r="E259" s="305">
        <f>'VO2 Raw '!E259*'VO2-BW'!E$61/'VO2-BW'!E$62</f>
        <v>3436.6535433070867</v>
      </c>
      <c r="F259" s="305">
        <f>'VO2 Raw '!F259*'VO2-BW'!F$61/'VO2-BW'!F$62</f>
        <v>3069.4107883817428</v>
      </c>
      <c r="G259" s="305">
        <f>'VO2 Raw '!G259*'VO2-BW'!G$61/'VO2-BW'!G$62</f>
        <v>3787.6913043478257</v>
      </c>
      <c r="H259" s="305">
        <f>'VO2 Raw '!H259*'VO2-BW'!H$61/'VO2-BW'!H$62</f>
        <v>3570.1463414634145</v>
      </c>
      <c r="I259" s="305">
        <f>'VO2 Raw '!I259*'VO2-BW'!I$61/'VO2-BW'!I$62</f>
        <v>2783.828828828829</v>
      </c>
      <c r="J259" s="305">
        <f>'VO2 Raw '!J259*'VO2-BW'!J$61/'VO2-BW'!J$62</f>
        <v>3372.2200956937804</v>
      </c>
      <c r="K259" s="306">
        <f>'VO2 Raw '!K259*'VO2-BW'!K$61/'VO2-BW'!K$62</f>
        <v>3452.2815533980579</v>
      </c>
      <c r="L259" s="107"/>
      <c r="M259" s="160"/>
      <c r="N259" s="160"/>
      <c r="O259" s="160"/>
      <c r="P259" s="160"/>
      <c r="Q259" s="160"/>
      <c r="R259" s="160"/>
      <c r="S259" s="160"/>
      <c r="T259" s="160"/>
      <c r="U259" s="232">
        <f t="shared" ref="U259" si="723">STDEV(L258:T258)/SQRT(COUNT(L258:T258))</f>
        <v>127.812654397914</v>
      </c>
      <c r="V259" s="319"/>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231"/>
    </row>
    <row r="260" spans="1:44">
      <c r="A260" s="223">
        <v>43726</v>
      </c>
      <c r="B260" s="224">
        <v>2.4461342592592592</v>
      </c>
      <c r="C260" s="304">
        <f>'VO2 Raw '!C260*'VO2-BW'!C$61/'VO2-BW'!C$62</f>
        <v>3422.5521235521242</v>
      </c>
      <c r="D260" s="305">
        <f>'VO2 Raw '!D260*'VO2-BW'!D$61/'VO2-BW'!D$62</f>
        <v>3939.3040293040294</v>
      </c>
      <c r="E260" s="305">
        <f>'VO2 Raw '!E260*'VO2-BW'!E$61/'VO2-BW'!E$62</f>
        <v>2779.7244094488192</v>
      </c>
      <c r="F260" s="305">
        <f>'VO2 Raw '!F260*'VO2-BW'!F$61/'VO2-BW'!F$62</f>
        <v>4046.5394190871361</v>
      </c>
      <c r="G260" s="305">
        <f>'VO2 Raw '!G260*'VO2-BW'!G$61/'VO2-BW'!G$62</f>
        <v>3203.4826086956518</v>
      </c>
      <c r="H260" s="305">
        <f>'VO2 Raw '!H260*'VO2-BW'!H$61/'VO2-BW'!H$62</f>
        <v>2316.419512195122</v>
      </c>
      <c r="I260" s="305">
        <f>'VO2 Raw '!I260*'VO2-BW'!I$61/'VO2-BW'!I$62</f>
        <v>3599.1891891891892</v>
      </c>
      <c r="J260" s="305">
        <f>'VO2 Raw '!J260*'VO2-BW'!J$61/'VO2-BW'!J$62</f>
        <v>3943.8181818181824</v>
      </c>
      <c r="K260" s="306">
        <f>'VO2 Raw '!K260*'VO2-BW'!K$61/'VO2-BW'!K$62</f>
        <v>3826.1990291262132</v>
      </c>
      <c r="L260" s="107"/>
      <c r="M260" s="160"/>
      <c r="N260" s="160"/>
      <c r="O260" s="160"/>
      <c r="P260" s="160"/>
      <c r="Q260" s="160"/>
      <c r="R260" s="160"/>
      <c r="S260" s="160"/>
      <c r="T260" s="160"/>
      <c r="U260" s="232"/>
      <c r="V260" s="319"/>
      <c r="W260" s="92"/>
      <c r="X260" s="92"/>
      <c r="Y260" s="92"/>
      <c r="Z260" s="92"/>
      <c r="AA260" s="92"/>
      <c r="AB260" s="92"/>
      <c r="AC260" s="92"/>
      <c r="AD260" s="92"/>
      <c r="AE260" s="92"/>
      <c r="AF260" s="92"/>
      <c r="AG260" s="92"/>
      <c r="AH260" s="92"/>
      <c r="AI260" s="92"/>
      <c r="AJ260" s="92"/>
      <c r="AK260" s="92"/>
      <c r="AL260" s="92"/>
      <c r="AM260" s="92"/>
      <c r="AN260" s="92"/>
      <c r="AO260" s="92"/>
      <c r="AP260" s="92"/>
      <c r="AQ260" s="92"/>
      <c r="AR260" s="231"/>
    </row>
    <row r="261" spans="1:44">
      <c r="A261" s="223">
        <v>43726</v>
      </c>
      <c r="B261" s="224">
        <v>2.46002314814814</v>
      </c>
      <c r="C261" s="304">
        <f>'VO2 Raw '!C261*'VO2-BW'!C$61/'VO2-BW'!C$62</f>
        <v>2457.833976833977</v>
      </c>
      <c r="D261" s="305">
        <f>'VO2 Raw '!D261*'VO2-BW'!D$61/'VO2-BW'!D$62</f>
        <v>3819.7619047619046</v>
      </c>
      <c r="E261" s="305">
        <f>'VO2 Raw '!E261*'VO2-BW'!E$61/'VO2-BW'!E$62</f>
        <v>2783.9763779527561</v>
      </c>
      <c r="F261" s="305">
        <f>'VO2 Raw '!F261*'VO2-BW'!F$61/'VO2-BW'!F$62</f>
        <v>2730.9211618257259</v>
      </c>
      <c r="G261" s="305">
        <f>'VO2 Raw '!G261*'VO2-BW'!G$61/'VO2-BW'!G$62</f>
        <v>2456.0391304347827</v>
      </c>
      <c r="H261" s="305">
        <f>'VO2 Raw '!H261*'VO2-BW'!H$61/'VO2-BW'!H$62</f>
        <v>2714.1463414634145</v>
      </c>
      <c r="I261" s="305">
        <f>'VO2 Raw '!I261*'VO2-BW'!I$61/'VO2-BW'!I$62</f>
        <v>2146.6666666666665</v>
      </c>
      <c r="J261" s="305">
        <f>'VO2 Raw '!J261*'VO2-BW'!J$61/'VO2-BW'!J$62</f>
        <v>3634.0287081339716</v>
      </c>
      <c r="K261" s="306">
        <f>'VO2 Raw '!K261*'VO2-BW'!K$61/'VO2-BW'!K$62</f>
        <v>3110.8786407766988</v>
      </c>
      <c r="L261" s="107">
        <f t="shared" ref="L261" si="724">AVERAGE(C261:C263)</f>
        <v>2636.0592020592026</v>
      </c>
      <c r="M261" s="160">
        <f t="shared" ref="M261" si="725">AVERAGE(D261:D263)</f>
        <v>3772.4664224664225</v>
      </c>
      <c r="N261" s="160">
        <f t="shared" ref="N261" si="726">AVERAGE(E261:E263)</f>
        <v>2674.8425196850394</v>
      </c>
      <c r="O261" s="160">
        <f t="shared" ref="O261" si="727">AVERAGE(F261:F263)</f>
        <v>2806.5062240663901</v>
      </c>
      <c r="P261" s="160">
        <f t="shared" ref="P261" si="728">AVERAGE(G261:G263)</f>
        <v>2908.5144927536226</v>
      </c>
      <c r="Q261" s="160">
        <f t="shared" ref="Q261" si="729">AVERAGE(H261:H263)</f>
        <v>2580.1788617886177</v>
      </c>
      <c r="R261" s="160">
        <f t="shared" ref="R261" si="730">AVERAGE(I261:I263)</f>
        <v>2792.1171171171172</v>
      </c>
      <c r="S261" s="160">
        <f t="shared" ref="S261" si="731">AVERAGE(J261:J263)</f>
        <v>3157.3492822966509</v>
      </c>
      <c r="T261" s="160">
        <f t="shared" ref="T261" si="732">AVERAGE(K261:K263)</f>
        <v>2964.5631067961162</v>
      </c>
      <c r="U261" s="232">
        <f t="shared" ref="U261" si="733">AVERAGE(L261:T261)</f>
        <v>2921.399692114353</v>
      </c>
      <c r="V261" s="319"/>
      <c r="W261" s="92"/>
      <c r="X261" s="92"/>
      <c r="Y261" s="92"/>
      <c r="Z261" s="92"/>
      <c r="AA261" s="92"/>
      <c r="AB261" s="92"/>
      <c r="AC261" s="92"/>
      <c r="AD261" s="92"/>
      <c r="AE261" s="92"/>
      <c r="AF261" s="92"/>
      <c r="AG261" s="92"/>
      <c r="AH261" s="92"/>
      <c r="AI261" s="92"/>
      <c r="AJ261" s="92"/>
      <c r="AK261" s="92"/>
      <c r="AL261" s="92"/>
      <c r="AM261" s="92"/>
      <c r="AN261" s="92"/>
      <c r="AO261" s="92"/>
      <c r="AP261" s="92"/>
      <c r="AQ261" s="92"/>
      <c r="AR261" s="231"/>
    </row>
    <row r="262" spans="1:44">
      <c r="A262" s="223">
        <v>43726</v>
      </c>
      <c r="B262" s="224">
        <v>2.4739120370370302</v>
      </c>
      <c r="C262" s="304">
        <f>'VO2 Raw '!C262*'VO2-BW'!C$61/'VO2-BW'!C$62</f>
        <v>2663.9613899613905</v>
      </c>
      <c r="D262" s="305">
        <f>'VO2 Raw '!D262*'VO2-BW'!D$61/'VO2-BW'!D$62</f>
        <v>3750.4945054945056</v>
      </c>
      <c r="E262" s="305">
        <f>'VO2 Raw '!E262*'VO2-BW'!E$61/'VO2-BW'!E$62</f>
        <v>2769.0944881889764</v>
      </c>
      <c r="F262" s="305">
        <f>'VO2 Raw '!F262*'VO2-BW'!F$61/'VO2-BW'!F$62</f>
        <v>2660.8132780082983</v>
      </c>
      <c r="G262" s="305">
        <f>'VO2 Raw '!G262*'VO2-BW'!G$61/'VO2-BW'!G$62</f>
        <v>3691.0391304347822</v>
      </c>
      <c r="H262" s="305">
        <f>'VO2 Raw '!H262*'VO2-BW'!H$61/'VO2-BW'!H$62</f>
        <v>2636.8975609756094</v>
      </c>
      <c r="I262" s="305">
        <f>'VO2 Raw '!I262*'VO2-BW'!I$61/'VO2-BW'!I$62</f>
        <v>2413.963963963964</v>
      </c>
      <c r="J262" s="305">
        <f>'VO2 Raw '!J262*'VO2-BW'!J$61/'VO2-BW'!J$62</f>
        <v>2797.4928229665074</v>
      </c>
      <c r="K262" s="306">
        <f>'VO2 Raw '!K262*'VO2-BW'!K$61/'VO2-BW'!K$62</f>
        <v>3043.9368932038833</v>
      </c>
      <c r="L262" s="107"/>
      <c r="M262" s="160"/>
      <c r="N262" s="160"/>
      <c r="O262" s="160"/>
      <c r="P262" s="160"/>
      <c r="Q262" s="160"/>
      <c r="R262" s="160"/>
      <c r="S262" s="160"/>
      <c r="T262" s="160"/>
      <c r="U262" s="232">
        <f t="shared" ref="U262" si="734">STDEV(L261:T261)/SQRT(COUNT(L261:T261))</f>
        <v>121.93871867870807</v>
      </c>
      <c r="V262" s="319"/>
      <c r="W262" s="92"/>
      <c r="X262" s="92"/>
      <c r="Y262" s="92"/>
      <c r="Z262" s="92"/>
      <c r="AA262" s="92"/>
      <c r="AB262" s="92"/>
      <c r="AC262" s="92"/>
      <c r="AD262" s="92"/>
      <c r="AE262" s="92"/>
      <c r="AF262" s="92"/>
      <c r="AG262" s="92"/>
      <c r="AH262" s="92"/>
      <c r="AI262" s="92"/>
      <c r="AJ262" s="92"/>
      <c r="AK262" s="92"/>
      <c r="AL262" s="92"/>
      <c r="AM262" s="92"/>
      <c r="AN262" s="92"/>
      <c r="AO262" s="92"/>
      <c r="AP262" s="92"/>
      <c r="AQ262" s="92"/>
      <c r="AR262" s="231"/>
    </row>
    <row r="263" spans="1:44">
      <c r="A263" s="223">
        <v>43726</v>
      </c>
      <c r="B263" s="224">
        <v>2.4878009259259199</v>
      </c>
      <c r="C263" s="304">
        <f>'VO2 Raw '!C263*'VO2-BW'!C$61/'VO2-BW'!C$62</f>
        <v>2786.3822393822397</v>
      </c>
      <c r="D263" s="305">
        <f>'VO2 Raw '!D263*'VO2-BW'!D$61/'VO2-BW'!D$62</f>
        <v>3747.1428571428569</v>
      </c>
      <c r="E263" s="305">
        <f>'VO2 Raw '!E263*'VO2-BW'!E$61/'VO2-BW'!E$62</f>
        <v>2471.4566929133862</v>
      </c>
      <c r="F263" s="305">
        <f>'VO2 Raw '!F263*'VO2-BW'!F$61/'VO2-BW'!F$62</f>
        <v>3027.7842323651448</v>
      </c>
      <c r="G263" s="305">
        <f>'VO2 Raw '!G263*'VO2-BW'!G$61/'VO2-BW'!G$62</f>
        <v>2578.4652173913041</v>
      </c>
      <c r="H263" s="305">
        <f>'VO2 Raw '!H263*'VO2-BW'!H$61/'VO2-BW'!H$62</f>
        <v>2389.4926829268293</v>
      </c>
      <c r="I263" s="305">
        <f>'VO2 Raw '!I263*'VO2-BW'!I$61/'VO2-BW'!I$62</f>
        <v>3815.7207207207207</v>
      </c>
      <c r="J263" s="305">
        <f>'VO2 Raw '!J263*'VO2-BW'!J$61/'VO2-BW'!J$62</f>
        <v>3040.5263157894738</v>
      </c>
      <c r="K263" s="306">
        <f>'VO2 Raw '!K263*'VO2-BW'!K$61/'VO2-BW'!K$62</f>
        <v>2738.8737864077666</v>
      </c>
      <c r="L263" s="107"/>
      <c r="M263" s="160"/>
      <c r="N263" s="160"/>
      <c r="O263" s="160"/>
      <c r="P263" s="160"/>
      <c r="Q263" s="160"/>
      <c r="R263" s="160"/>
      <c r="S263" s="160"/>
      <c r="T263" s="160"/>
      <c r="U263" s="232"/>
      <c r="V263" s="319"/>
      <c r="W263" s="92"/>
      <c r="X263" s="92"/>
      <c r="Y263" s="92"/>
      <c r="Z263" s="92"/>
      <c r="AA263" s="92"/>
      <c r="AB263" s="92"/>
      <c r="AC263" s="92"/>
      <c r="AD263" s="92"/>
      <c r="AE263" s="92"/>
      <c r="AF263" s="92"/>
      <c r="AG263" s="92"/>
      <c r="AH263" s="92"/>
      <c r="AI263" s="92"/>
      <c r="AJ263" s="92"/>
      <c r="AK263" s="92"/>
      <c r="AL263" s="92"/>
      <c r="AM263" s="92"/>
      <c r="AN263" s="92"/>
      <c r="AO263" s="92"/>
      <c r="AP263" s="92"/>
      <c r="AQ263" s="92"/>
      <c r="AR263" s="231"/>
    </row>
    <row r="264" spans="1:44">
      <c r="A264" s="223">
        <v>43726</v>
      </c>
      <c r="B264" s="224">
        <v>2.5016898148148101</v>
      </c>
      <c r="C264" s="304">
        <f>'VO2 Raw '!C264*'VO2-BW'!C$61/'VO2-BW'!C$62</f>
        <v>3078.3088803088804</v>
      </c>
      <c r="D264" s="305">
        <f>'VO2 Raw '!D264*'VO2-BW'!D$61/'VO2-BW'!D$62</f>
        <v>3389.6336996336995</v>
      </c>
      <c r="E264" s="305">
        <f>'VO2 Raw '!E264*'VO2-BW'!E$61/'VO2-BW'!E$62</f>
        <v>2775.4724409448822</v>
      </c>
      <c r="F264" s="305">
        <f>'VO2 Raw '!F264*'VO2-BW'!F$61/'VO2-BW'!F$62</f>
        <v>3496.63070539419</v>
      </c>
      <c r="G264" s="305">
        <f>'VO2 Raw '!G264*'VO2-BW'!G$61/'VO2-BW'!G$62</f>
        <v>2493.6260869565217</v>
      </c>
      <c r="H264" s="305">
        <f>'VO2 Raw '!H264*'VO2-BW'!H$61/'VO2-BW'!H$62</f>
        <v>3517.9512195121952</v>
      </c>
      <c r="I264" s="305">
        <f>'VO2 Raw '!I264*'VO2-BW'!I$61/'VO2-BW'!I$62</f>
        <v>2659.5045045045044</v>
      </c>
      <c r="J264" s="305">
        <f>'VO2 Raw '!J264*'VO2-BW'!J$61/'VO2-BW'!J$62</f>
        <v>3742.5071770334935</v>
      </c>
      <c r="K264" s="306">
        <f>'VO2 Raw '!K264*'VO2-BW'!K$61/'VO2-BW'!K$62</f>
        <v>3626.3300970873779</v>
      </c>
      <c r="L264" s="107">
        <f t="shared" ref="L264" si="735">AVERAGE(C264:C266)</f>
        <v>2632.2226512226516</v>
      </c>
      <c r="M264" s="160">
        <f t="shared" ref="M264" si="736">AVERAGE(D264:D266)</f>
        <v>3147.1978021978025</v>
      </c>
      <c r="N264" s="160">
        <f t="shared" ref="N264" si="737">AVERAGE(E264:E266)</f>
        <v>2816.2204724409453</v>
      </c>
      <c r="O264" s="160">
        <f t="shared" ref="O264" si="738">AVERAGE(F264:F266)</f>
        <v>2800.6639004149379</v>
      </c>
      <c r="P264" s="160">
        <f t="shared" ref="P264" si="739">AVERAGE(G264:G266)</f>
        <v>2573.0956521739131</v>
      </c>
      <c r="Q264" s="160">
        <f t="shared" ref="Q264" si="740">AVERAGE(H264:H266)</f>
        <v>2776.7804878048778</v>
      </c>
      <c r="R264" s="160">
        <f t="shared" ref="R264" si="741">AVERAGE(I264:I266)</f>
        <v>2492.0120120120118</v>
      </c>
      <c r="S264" s="160">
        <f t="shared" ref="S264" si="742">AVERAGE(J264:J266)</f>
        <v>3277.3014354066995</v>
      </c>
      <c r="T264" s="160">
        <f t="shared" ref="T264" si="743">AVERAGE(K264:K266)</f>
        <v>3169.213592233009</v>
      </c>
      <c r="U264" s="232">
        <f t="shared" ref="U264" si="744">AVERAGE(L264:T264)</f>
        <v>2853.856445100761</v>
      </c>
      <c r="V264" s="319"/>
      <c r="W264" s="92"/>
      <c r="X264" s="92"/>
      <c r="Y264" s="92"/>
      <c r="Z264" s="92"/>
      <c r="AA264" s="92"/>
      <c r="AB264" s="92"/>
      <c r="AC264" s="92"/>
      <c r="AD264" s="92"/>
      <c r="AE264" s="92"/>
      <c r="AF264" s="92"/>
      <c r="AG264" s="92"/>
      <c r="AH264" s="92"/>
      <c r="AI264" s="92"/>
      <c r="AJ264" s="92"/>
      <c r="AK264" s="92"/>
      <c r="AL264" s="92"/>
      <c r="AM264" s="92"/>
      <c r="AN264" s="92"/>
      <c r="AO264" s="92"/>
      <c r="AP264" s="92"/>
      <c r="AQ264" s="92"/>
      <c r="AR264" s="231"/>
    </row>
    <row r="265" spans="1:44">
      <c r="A265" s="223">
        <v>43726</v>
      </c>
      <c r="B265" s="224">
        <v>2.5155787037036998</v>
      </c>
      <c r="C265" s="304">
        <f>'VO2 Raw '!C265*'VO2-BW'!C$61/'VO2-BW'!C$62</f>
        <v>2339.598455598456</v>
      </c>
      <c r="D265" s="305">
        <f>'VO2 Raw '!D265*'VO2-BW'!D$61/'VO2-BW'!D$62</f>
        <v>2800.8608058608056</v>
      </c>
      <c r="E265" s="305">
        <f>'VO2 Raw '!E265*'VO2-BW'!E$61/'VO2-BW'!E$62</f>
        <v>3261.2598425196852</v>
      </c>
      <c r="F265" s="305">
        <f>'VO2 Raw '!F265*'VO2-BW'!F$61/'VO2-BW'!F$62</f>
        <v>2452.6804979253111</v>
      </c>
      <c r="G265" s="305">
        <f>'VO2 Raw '!G265*'VO2-BW'!G$61/'VO2-BW'!G$62</f>
        <v>2886.6782608695648</v>
      </c>
      <c r="H265" s="305">
        <f>'VO2 Raw '!H265*'VO2-BW'!H$61/'VO2-BW'!H$62</f>
        <v>2453.1707317073169</v>
      </c>
      <c r="I265" s="305">
        <f>'VO2 Raw '!I265*'VO2-BW'!I$61/'VO2-BW'!I$62</f>
        <v>2369.4144144144143</v>
      </c>
      <c r="J265" s="305">
        <f>'VO2 Raw '!J265*'VO2-BW'!J$61/'VO2-BW'!J$62</f>
        <v>2670.2392344497612</v>
      </c>
      <c r="K265" s="306">
        <f>'VO2 Raw '!K265*'VO2-BW'!K$61/'VO2-BW'!K$62</f>
        <v>3125.2233009708734</v>
      </c>
      <c r="L265" s="107"/>
      <c r="M265" s="160"/>
      <c r="N265" s="160"/>
      <c r="O265" s="160"/>
      <c r="P265" s="160"/>
      <c r="Q265" s="160"/>
      <c r="R265" s="160"/>
      <c r="S265" s="160"/>
      <c r="T265" s="160"/>
      <c r="U265" s="232">
        <f t="shared" ref="U265" si="745">STDEV(L264:T264)/SQRT(COUNT(L264:T264))</f>
        <v>93.828383045740907</v>
      </c>
      <c r="V265" s="319"/>
      <c r="W265" s="92"/>
      <c r="X265" s="92"/>
      <c r="Y265" s="92"/>
      <c r="Z265" s="92"/>
      <c r="AA265" s="92"/>
      <c r="AB265" s="92"/>
      <c r="AC265" s="92"/>
      <c r="AD265" s="92"/>
      <c r="AE265" s="92"/>
      <c r="AF265" s="92"/>
      <c r="AG265" s="92"/>
      <c r="AH265" s="92"/>
      <c r="AI265" s="92"/>
      <c r="AJ265" s="92"/>
      <c r="AK265" s="92"/>
      <c r="AL265" s="92"/>
      <c r="AM265" s="92"/>
      <c r="AN265" s="92"/>
      <c r="AO265" s="92"/>
      <c r="AP265" s="92"/>
      <c r="AQ265" s="92"/>
      <c r="AR265" s="231"/>
    </row>
    <row r="266" spans="1:44">
      <c r="A266" s="223">
        <v>43726</v>
      </c>
      <c r="B266" s="224">
        <v>2.52946759259259</v>
      </c>
      <c r="C266" s="304">
        <f>'VO2 Raw '!C266*'VO2-BW'!C$61/'VO2-BW'!C$62</f>
        <v>2478.7606177606181</v>
      </c>
      <c r="D266" s="305">
        <f>'VO2 Raw '!D266*'VO2-BW'!D$61/'VO2-BW'!D$62</f>
        <v>3251.098901098901</v>
      </c>
      <c r="E266" s="305">
        <f>'VO2 Raw '!E266*'VO2-BW'!E$61/'VO2-BW'!E$62</f>
        <v>2411.929133858268</v>
      </c>
      <c r="F266" s="305">
        <f>'VO2 Raw '!F266*'VO2-BW'!F$61/'VO2-BW'!F$62</f>
        <v>2452.6804979253111</v>
      </c>
      <c r="G266" s="305">
        <f>'VO2 Raw '!G266*'VO2-BW'!G$61/'VO2-BW'!G$62</f>
        <v>2338.9826086956523</v>
      </c>
      <c r="H266" s="305">
        <f>'VO2 Raw '!H266*'VO2-BW'!H$61/'VO2-BW'!H$62</f>
        <v>2359.2195121951218</v>
      </c>
      <c r="I266" s="305">
        <f>'VO2 Raw '!I266*'VO2-BW'!I$61/'VO2-BW'!I$62</f>
        <v>2447.1171171171172</v>
      </c>
      <c r="J266" s="305">
        <f>'VO2 Raw '!J266*'VO2-BW'!J$61/'VO2-BW'!J$62</f>
        <v>3419.1578947368425</v>
      </c>
      <c r="K266" s="306">
        <f>'VO2 Raw '!K266*'VO2-BW'!K$61/'VO2-BW'!K$62</f>
        <v>2756.0873786407765</v>
      </c>
      <c r="L266" s="107"/>
      <c r="M266" s="160"/>
      <c r="N266" s="160"/>
      <c r="O266" s="160"/>
      <c r="P266" s="160"/>
      <c r="Q266" s="160"/>
      <c r="R266" s="160"/>
      <c r="S266" s="160"/>
      <c r="T266" s="160"/>
      <c r="U266" s="232"/>
      <c r="V266" s="319"/>
      <c r="W266" s="92"/>
      <c r="X266" s="92"/>
      <c r="Y266" s="92"/>
      <c r="Z266" s="92"/>
      <c r="AA266" s="92"/>
      <c r="AB266" s="92"/>
      <c r="AC266" s="92"/>
      <c r="AD266" s="92"/>
      <c r="AE266" s="92"/>
      <c r="AF266" s="92"/>
      <c r="AG266" s="92"/>
      <c r="AH266" s="92"/>
      <c r="AI266" s="92"/>
      <c r="AJ266" s="92"/>
      <c r="AK266" s="92"/>
      <c r="AL266" s="92"/>
      <c r="AM266" s="92"/>
      <c r="AN266" s="92"/>
      <c r="AO266" s="92"/>
      <c r="AP266" s="92"/>
      <c r="AQ266" s="92"/>
      <c r="AR266" s="231"/>
    </row>
    <row r="267" spans="1:44">
      <c r="A267" s="223">
        <v>43726</v>
      </c>
      <c r="B267" s="224">
        <v>2.5433564814814802</v>
      </c>
      <c r="C267" s="304">
        <f>'VO2 Raw '!C267*'VO2-BW'!C$61/'VO2-BW'!C$62</f>
        <v>2437.9536679536682</v>
      </c>
      <c r="D267" s="305">
        <f>'VO2 Raw '!D267*'VO2-BW'!D$61/'VO2-BW'!D$62</f>
        <v>2757.2893772893772</v>
      </c>
      <c r="E267" s="305">
        <f>'VO2 Raw '!E267*'VO2-BW'!E$61/'VO2-BW'!E$62</f>
        <v>2689.3700787401576</v>
      </c>
      <c r="F267" s="305">
        <f>'VO2 Raw '!F267*'VO2-BW'!F$61/'VO2-BW'!F$62</f>
        <v>2740.7800829875519</v>
      </c>
      <c r="G267" s="305">
        <f>'VO2 Raw '!G267*'VO2-BW'!G$61/'VO2-BW'!G$62</f>
        <v>2776.0652173913045</v>
      </c>
      <c r="H267" s="305">
        <f>'VO2 Raw '!H267*'VO2-BW'!H$61/'VO2-BW'!H$62</f>
        <v>2570.0878048780487</v>
      </c>
      <c r="I267" s="305">
        <f>'VO2 Raw '!I267*'VO2-BW'!I$61/'VO2-BW'!I$62</f>
        <v>3095.6756756756758</v>
      </c>
      <c r="J267" s="305">
        <f>'VO2 Raw '!J267*'VO2-BW'!J$61/'VO2-BW'!J$62</f>
        <v>2757.8564593301439</v>
      </c>
      <c r="K267" s="306">
        <f>'VO2 Raw '!K267*'VO2-BW'!K$61/'VO2-BW'!K$62</f>
        <v>3525.9174757281548</v>
      </c>
      <c r="L267" s="107">
        <f t="shared" ref="L267" si="746">AVERAGE(C267:C269)</f>
        <v>2751.1557271557272</v>
      </c>
      <c r="M267" s="160">
        <f t="shared" ref="M267" si="747">AVERAGE(D267:D269)</f>
        <v>2855.2319902319905</v>
      </c>
      <c r="N267" s="160">
        <f t="shared" ref="N267" si="748">AVERAGE(E267:E269)</f>
        <v>2443.1102362204724</v>
      </c>
      <c r="O267" s="160">
        <f t="shared" ref="O267" si="749">AVERAGE(F267:F269)</f>
        <v>3054.8049792531115</v>
      </c>
      <c r="P267" s="160">
        <f t="shared" ref="P267" si="750">AVERAGE(G267:G269)</f>
        <v>3005.5246376811592</v>
      </c>
      <c r="Q267" s="160">
        <f t="shared" ref="Q267" si="751">AVERAGE(H267:H269)</f>
        <v>3054.4585365853654</v>
      </c>
      <c r="R267" s="160">
        <f t="shared" ref="R267" si="752">AVERAGE(I267:I269)</f>
        <v>3077.0270270270271</v>
      </c>
      <c r="S267" s="160">
        <f t="shared" ref="S267" si="753">AVERAGE(J267:J269)</f>
        <v>3227.582137161085</v>
      </c>
      <c r="T267" s="160">
        <f t="shared" ref="T267" si="754">AVERAGE(K267:K269)</f>
        <v>2759.9126213592231</v>
      </c>
      <c r="U267" s="232">
        <f t="shared" ref="U267" si="755">AVERAGE(L267:T267)</f>
        <v>2914.3119880750178</v>
      </c>
      <c r="V267" s="319"/>
      <c r="W267" s="92"/>
      <c r="X267" s="92"/>
      <c r="Y267" s="92"/>
      <c r="Z267" s="92"/>
      <c r="AA267" s="92"/>
      <c r="AB267" s="92"/>
      <c r="AC267" s="92"/>
      <c r="AD267" s="92"/>
      <c r="AE267" s="92"/>
      <c r="AF267" s="92"/>
      <c r="AG267" s="92"/>
      <c r="AH267" s="92"/>
      <c r="AI267" s="92"/>
      <c r="AJ267" s="92"/>
      <c r="AK267" s="92"/>
      <c r="AL267" s="92"/>
      <c r="AM267" s="92"/>
      <c r="AN267" s="92"/>
      <c r="AO267" s="92"/>
      <c r="AP267" s="92"/>
      <c r="AQ267" s="92"/>
      <c r="AR267" s="231"/>
    </row>
    <row r="268" spans="1:44">
      <c r="A268" s="223">
        <v>43726</v>
      </c>
      <c r="B268" s="224">
        <v>2.5572453703703699</v>
      </c>
      <c r="C268" s="304">
        <f>'VO2 Raw '!C268*'VO2-BW'!C$61/'VO2-BW'!C$62</f>
        <v>2721.5096525096528</v>
      </c>
      <c r="D268" s="305">
        <f>'VO2 Raw '!D268*'VO2-BW'!D$61/'VO2-BW'!D$62</f>
        <v>3306.9597069597071</v>
      </c>
      <c r="E268" s="305">
        <f>'VO2 Raw '!E268*'VO2-BW'!E$61/'VO2-BW'!E$62</f>
        <v>2459.7637795275591</v>
      </c>
      <c r="F268" s="305">
        <f>'VO2 Raw '!F268*'VO2-BW'!F$61/'VO2-BW'!F$62</f>
        <v>4010.3900414937752</v>
      </c>
      <c r="G268" s="305">
        <f>'VO2 Raw '!G268*'VO2-BW'!G$61/'VO2-BW'!G$62</f>
        <v>3639.4913043478264</v>
      </c>
      <c r="H268" s="305">
        <f>'VO2 Raw '!H268*'VO2-BW'!H$61/'VO2-BW'!H$62</f>
        <v>2970.9463414634142</v>
      </c>
      <c r="I268" s="305">
        <f>'VO2 Raw '!I268*'VO2-BW'!I$61/'VO2-BW'!I$62</f>
        <v>2240.9459459459458</v>
      </c>
      <c r="J268" s="305">
        <f>'VO2 Raw '!J268*'VO2-BW'!J$61/'VO2-BW'!J$62</f>
        <v>2825.6555023923447</v>
      </c>
      <c r="K268" s="306">
        <f>'VO2 Raw '!K268*'VO2-BW'!K$61/'VO2-BW'!K$62</f>
        <v>2384.0825242718442</v>
      </c>
      <c r="L268" s="107"/>
      <c r="M268" s="160"/>
      <c r="N268" s="160"/>
      <c r="O268" s="160"/>
      <c r="P268" s="160"/>
      <c r="Q268" s="160"/>
      <c r="R268" s="160"/>
      <c r="S268" s="160"/>
      <c r="T268" s="160"/>
      <c r="U268" s="232">
        <f t="shared" ref="U268" si="756">STDEV(L267:T267)/SQRT(COUNT(L267:T267))</f>
        <v>78.906952966293659</v>
      </c>
      <c r="V268" s="319"/>
      <c r="W268" s="92"/>
      <c r="X268" s="92"/>
      <c r="Y268" s="92"/>
      <c r="Z268" s="92"/>
      <c r="AA268" s="92"/>
      <c r="AB268" s="92"/>
      <c r="AC268" s="92"/>
      <c r="AD268" s="92"/>
      <c r="AE268" s="92"/>
      <c r="AF268" s="92"/>
      <c r="AG268" s="92"/>
      <c r="AH268" s="92"/>
      <c r="AI268" s="92"/>
      <c r="AJ268" s="92"/>
      <c r="AK268" s="92"/>
      <c r="AL268" s="92"/>
      <c r="AM268" s="92"/>
      <c r="AN268" s="92"/>
      <c r="AO268" s="92"/>
      <c r="AP268" s="92"/>
      <c r="AQ268" s="92"/>
      <c r="AR268" s="231"/>
    </row>
    <row r="269" spans="1:44">
      <c r="A269" s="223">
        <v>43726</v>
      </c>
      <c r="B269" s="224">
        <v>2.5711342592592499</v>
      </c>
      <c r="C269" s="304">
        <f>'VO2 Raw '!C269*'VO2-BW'!C$61/'VO2-BW'!C$62</f>
        <v>3094.0038610038609</v>
      </c>
      <c r="D269" s="305">
        <f>'VO2 Raw '!D269*'VO2-BW'!D$61/'VO2-BW'!D$62</f>
        <v>2501.4468864468863</v>
      </c>
      <c r="E269" s="305">
        <f>'VO2 Raw '!E269*'VO2-BW'!E$61/'VO2-BW'!E$62</f>
        <v>2180.196850393701</v>
      </c>
      <c r="F269" s="305">
        <f>'VO2 Raw '!F269*'VO2-BW'!F$61/'VO2-BW'!F$62</f>
        <v>2413.2448132780082</v>
      </c>
      <c r="G269" s="305">
        <f>'VO2 Raw '!G269*'VO2-BW'!G$61/'VO2-BW'!G$62</f>
        <v>2601.0173913043477</v>
      </c>
      <c r="H269" s="305">
        <f>'VO2 Raw '!H269*'VO2-BW'!H$61/'VO2-BW'!H$62</f>
        <v>3622.3414634146343</v>
      </c>
      <c r="I269" s="305">
        <f>'VO2 Raw '!I269*'VO2-BW'!I$61/'VO2-BW'!I$62</f>
        <v>3894.4594594594596</v>
      </c>
      <c r="J269" s="305">
        <f>'VO2 Raw '!J269*'VO2-BW'!J$61/'VO2-BW'!J$62</f>
        <v>4099.2344497607655</v>
      </c>
      <c r="K269" s="306">
        <f>'VO2 Raw '!K269*'VO2-BW'!K$61/'VO2-BW'!K$62</f>
        <v>2369.7378640776697</v>
      </c>
      <c r="L269" s="107"/>
      <c r="M269" s="160"/>
      <c r="N269" s="160"/>
      <c r="O269" s="160"/>
      <c r="P269" s="160"/>
      <c r="Q269" s="160"/>
      <c r="R269" s="160"/>
      <c r="S269" s="160"/>
      <c r="T269" s="160"/>
      <c r="U269" s="232"/>
      <c r="V269" s="319"/>
      <c r="W269" s="92"/>
      <c r="X269" s="92"/>
      <c r="Y269" s="92"/>
      <c r="Z269" s="92"/>
      <c r="AA269" s="92"/>
      <c r="AB269" s="92"/>
      <c r="AC269" s="92"/>
      <c r="AD269" s="92"/>
      <c r="AE269" s="92"/>
      <c r="AF269" s="92"/>
      <c r="AG269" s="92"/>
      <c r="AH269" s="92"/>
      <c r="AI269" s="92"/>
      <c r="AJ269" s="92"/>
      <c r="AK269" s="92"/>
      <c r="AL269" s="92"/>
      <c r="AM269" s="92"/>
      <c r="AN269" s="92"/>
      <c r="AO269" s="92"/>
      <c r="AP269" s="92"/>
      <c r="AQ269" s="92"/>
      <c r="AR269" s="231"/>
    </row>
    <row r="270" spans="1:44">
      <c r="A270" s="223">
        <v>43726</v>
      </c>
      <c r="B270" s="224">
        <v>2.58502314814814</v>
      </c>
      <c r="C270" s="304">
        <f>'VO2 Raw '!C270*'VO2-BW'!C$61/'VO2-BW'!C$62</f>
        <v>2185.7876447876451</v>
      </c>
      <c r="D270" s="305">
        <f>'VO2 Raw '!D270*'VO2-BW'!D$61/'VO2-BW'!D$62</f>
        <v>2705.897435897436</v>
      </c>
      <c r="E270" s="305">
        <f>'VO2 Raw '!E270*'VO2-BW'!E$61/'VO2-BW'!E$62</f>
        <v>2200.3937007874015</v>
      </c>
      <c r="F270" s="305">
        <f>'VO2 Raw '!F270*'VO2-BW'!F$61/'VO2-BW'!F$62</f>
        <v>4242.6224066390041</v>
      </c>
      <c r="G270" s="305">
        <f>'VO2 Raw '!G270*'VO2-BW'!G$61/'VO2-BW'!G$62</f>
        <v>2519.4</v>
      </c>
      <c r="H270" s="305">
        <f>'VO2 Raw '!H270*'VO2-BW'!H$61/'VO2-BW'!H$62</f>
        <v>3460.5365853658536</v>
      </c>
      <c r="I270" s="305">
        <f>'VO2 Raw '!I270*'VO2-BW'!I$61/'VO2-BW'!I$62</f>
        <v>2507.2072072072074</v>
      </c>
      <c r="J270" s="305">
        <f>'VO2 Raw '!J270*'VO2-BW'!J$61/'VO2-BW'!J$62</f>
        <v>3913.5693779904313</v>
      </c>
      <c r="K270" s="306">
        <f>'VO2 Raw '!K270*'VO2-BW'!K$61/'VO2-BW'!K$62</f>
        <v>3549.8252427184461</v>
      </c>
      <c r="L270" s="107">
        <f t="shared" ref="L270" si="757">AVERAGE(C270:C272)</f>
        <v>2201.8314028314035</v>
      </c>
      <c r="M270" s="160">
        <f t="shared" ref="M270" si="758">AVERAGE(D270:D272)</f>
        <v>2406.1111111111113</v>
      </c>
      <c r="N270" s="160">
        <f t="shared" ref="N270" si="759">AVERAGE(E270:E272)</f>
        <v>2748.5433070866143</v>
      </c>
      <c r="O270" s="160">
        <f t="shared" ref="O270" si="760">AVERAGE(F270:F272)</f>
        <v>3359.3360995850621</v>
      </c>
      <c r="P270" s="160">
        <f t="shared" ref="P270" si="761">AVERAGE(G270:G272)</f>
        <v>2445.6579710144929</v>
      </c>
      <c r="Q270" s="160">
        <f t="shared" ref="Q270" si="762">AVERAGE(H270:H272)</f>
        <v>2786.5235772357723</v>
      </c>
      <c r="R270" s="160">
        <f t="shared" ref="R270" si="763">AVERAGE(I270:I272)</f>
        <v>2370.7957957957956</v>
      </c>
      <c r="S270" s="160">
        <f t="shared" ref="S270" si="764">AVERAGE(J270:J272)</f>
        <v>3197.681020733653</v>
      </c>
      <c r="T270" s="160">
        <f t="shared" ref="T270" si="765">AVERAGE(K270:K272)</f>
        <v>3092.0711974110031</v>
      </c>
      <c r="U270" s="232">
        <f t="shared" ref="U270" si="766">AVERAGE(L270:T270)</f>
        <v>2734.283498089434</v>
      </c>
      <c r="V270" s="319"/>
      <c r="W270" s="92"/>
      <c r="X270" s="92"/>
      <c r="Y270" s="92"/>
      <c r="Z270" s="92"/>
      <c r="AA270" s="92"/>
      <c r="AB270" s="92"/>
      <c r="AC270" s="92"/>
      <c r="AD270" s="92"/>
      <c r="AE270" s="92"/>
      <c r="AF270" s="92"/>
      <c r="AG270" s="92"/>
      <c r="AH270" s="92"/>
      <c r="AI270" s="92"/>
      <c r="AJ270" s="92"/>
      <c r="AK270" s="92"/>
      <c r="AL270" s="92"/>
      <c r="AM270" s="92"/>
      <c r="AN270" s="92"/>
      <c r="AO270" s="92"/>
      <c r="AP270" s="92"/>
      <c r="AQ270" s="92"/>
      <c r="AR270" s="231"/>
    </row>
    <row r="271" spans="1:44">
      <c r="A271" s="223">
        <v>43726</v>
      </c>
      <c r="B271" s="224">
        <v>2.5989120370370302</v>
      </c>
      <c r="C271" s="304">
        <f>'VO2 Raw '!C271*'VO2-BW'!C$61/'VO2-BW'!C$62</f>
        <v>2171.1389961389964</v>
      </c>
      <c r="D271" s="305">
        <f>'VO2 Raw '!D271*'VO2-BW'!D$61/'VO2-BW'!D$62</f>
        <v>2303.6996336996335</v>
      </c>
      <c r="E271" s="305">
        <f>'VO2 Raw '!E271*'VO2-BW'!E$61/'VO2-BW'!E$62</f>
        <v>2573.5039370078744</v>
      </c>
      <c r="F271" s="305">
        <f>'VO2 Raw '!F271*'VO2-BW'!F$61/'VO2-BW'!F$62</f>
        <v>2965.344398340249</v>
      </c>
      <c r="G271" s="305">
        <f>'VO2 Raw '!G271*'VO2-BW'!G$61/'VO2-BW'!G$62</f>
        <v>2344.3521739130433</v>
      </c>
      <c r="H271" s="305">
        <f>'VO2 Raw '!H271*'VO2-BW'!H$61/'VO2-BW'!H$62</f>
        <v>2397.8439024390241</v>
      </c>
      <c r="I271" s="305">
        <f>'VO2 Raw '!I271*'VO2-BW'!I$61/'VO2-BW'!I$62</f>
        <v>2318.6486486486488</v>
      </c>
      <c r="J271" s="305">
        <f>'VO2 Raw '!J271*'VO2-BW'!J$61/'VO2-BW'!J$62</f>
        <v>2558.6315789473688</v>
      </c>
      <c r="K271" s="306">
        <f>'VO2 Raw '!K271*'VO2-BW'!K$61/'VO2-BW'!K$62</f>
        <v>2647.0679611650485</v>
      </c>
      <c r="L271" s="107"/>
      <c r="M271" s="160"/>
      <c r="N271" s="160"/>
      <c r="O271" s="160"/>
      <c r="P271" s="160"/>
      <c r="Q271" s="160"/>
      <c r="R271" s="160"/>
      <c r="S271" s="160"/>
      <c r="T271" s="160"/>
      <c r="U271" s="232">
        <f t="shared" ref="U271" si="767">STDEV(L270:T270)/SQRT(COUNT(L270:T270))</f>
        <v>136.57531389690064</v>
      </c>
      <c r="V271" s="319"/>
      <c r="W271" s="92"/>
      <c r="X271" s="92"/>
      <c r="Y271" s="92"/>
      <c r="Z271" s="92"/>
      <c r="AA271" s="92"/>
      <c r="AB271" s="92"/>
      <c r="AC271" s="92"/>
      <c r="AD271" s="92"/>
      <c r="AE271" s="92"/>
      <c r="AF271" s="92"/>
      <c r="AG271" s="92"/>
      <c r="AH271" s="92"/>
      <c r="AI271" s="92"/>
      <c r="AJ271" s="92"/>
      <c r="AK271" s="92"/>
      <c r="AL271" s="92"/>
      <c r="AM271" s="92"/>
      <c r="AN271" s="92"/>
      <c r="AO271" s="92"/>
      <c r="AP271" s="92"/>
      <c r="AQ271" s="92"/>
      <c r="AR271" s="231"/>
    </row>
    <row r="272" spans="1:44">
      <c r="A272" s="223">
        <v>43726</v>
      </c>
      <c r="B272" s="224">
        <v>2.6128009259259199</v>
      </c>
      <c r="C272" s="304">
        <f>'VO2 Raw '!C272*'VO2-BW'!C$61/'VO2-BW'!C$62</f>
        <v>2248.5675675675679</v>
      </c>
      <c r="D272" s="305">
        <f>'VO2 Raw '!D272*'VO2-BW'!D$61/'VO2-BW'!D$62</f>
        <v>2208.7362637362635</v>
      </c>
      <c r="E272" s="305">
        <f>'VO2 Raw '!E272*'VO2-BW'!E$61/'VO2-BW'!E$62</f>
        <v>3471.732283464567</v>
      </c>
      <c r="F272" s="305">
        <f>'VO2 Raw '!F272*'VO2-BW'!F$61/'VO2-BW'!F$62</f>
        <v>2870.0414937759333</v>
      </c>
      <c r="G272" s="305">
        <f>'VO2 Raw '!G272*'VO2-BW'!G$61/'VO2-BW'!G$62</f>
        <v>2473.2217391304348</v>
      </c>
      <c r="H272" s="305">
        <f>'VO2 Raw '!H272*'VO2-BW'!H$61/'VO2-BW'!H$62</f>
        <v>2501.1902439024389</v>
      </c>
      <c r="I272" s="305">
        <f>'VO2 Raw '!I272*'VO2-BW'!I$61/'VO2-BW'!I$62</f>
        <v>2286.5315315315315</v>
      </c>
      <c r="J272" s="305">
        <f>'VO2 Raw '!J272*'VO2-BW'!J$61/'VO2-BW'!J$62</f>
        <v>3120.8421052631579</v>
      </c>
      <c r="K272" s="306">
        <f>'VO2 Raw '!K272*'VO2-BW'!K$61/'VO2-BW'!K$62</f>
        <v>3079.3203883495144</v>
      </c>
      <c r="L272" s="107"/>
      <c r="M272" s="160"/>
      <c r="N272" s="160"/>
      <c r="O272" s="160"/>
      <c r="P272" s="160"/>
      <c r="Q272" s="160"/>
      <c r="R272" s="160"/>
      <c r="S272" s="160"/>
      <c r="T272" s="160"/>
      <c r="U272" s="232"/>
      <c r="V272" s="319"/>
      <c r="W272" s="92"/>
      <c r="X272" s="92"/>
      <c r="Y272" s="92"/>
      <c r="Z272" s="92"/>
      <c r="AA272" s="92"/>
      <c r="AB272" s="92"/>
      <c r="AC272" s="92"/>
      <c r="AD272" s="92"/>
      <c r="AE272" s="92"/>
      <c r="AF272" s="92"/>
      <c r="AG272" s="92"/>
      <c r="AH272" s="92"/>
      <c r="AI272" s="92"/>
      <c r="AJ272" s="92"/>
      <c r="AK272" s="92"/>
      <c r="AL272" s="92"/>
      <c r="AM272" s="92"/>
      <c r="AN272" s="92"/>
      <c r="AO272" s="92"/>
      <c r="AP272" s="92"/>
      <c r="AQ272" s="92"/>
      <c r="AR272" s="231"/>
    </row>
    <row r="273" spans="1:44">
      <c r="A273" s="223">
        <v>43726</v>
      </c>
      <c r="B273" s="224">
        <v>2.6266898148148101</v>
      </c>
      <c r="C273" s="304">
        <f>'VO2 Raw '!C273*'VO2-BW'!C$61/'VO2-BW'!C$62</f>
        <v>2473.5289575289576</v>
      </c>
      <c r="D273" s="305">
        <f>'VO2 Raw '!D273*'VO2-BW'!D$61/'VO2-BW'!D$62</f>
        <v>2216.5567765567766</v>
      </c>
      <c r="E273" s="305">
        <f>'VO2 Raw '!E273*'VO2-BW'!E$61/'VO2-BW'!E$62</f>
        <v>2155.748031496063</v>
      </c>
      <c r="F273" s="305">
        <f>'VO2 Raw '!F273*'VO2-BW'!F$61/'VO2-BW'!F$62</f>
        <v>3399.1369294605806</v>
      </c>
      <c r="G273" s="305">
        <f>'VO2 Raw '!G273*'VO2-BW'!G$61/'VO2-BW'!G$62</f>
        <v>2311.0608695652177</v>
      </c>
      <c r="H273" s="305">
        <f>'VO2 Raw '!H273*'VO2-BW'!H$61/'VO2-BW'!H$62</f>
        <v>2485.5317073170727</v>
      </c>
      <c r="I273" s="305">
        <f>'VO2 Raw '!I273*'VO2-BW'!I$61/'VO2-BW'!I$62</f>
        <v>2647.0720720720719</v>
      </c>
      <c r="J273" s="305">
        <f>'VO2 Raw '!J273*'VO2-BW'!J$61/'VO2-BW'!J$62</f>
        <v>2799.5789473684213</v>
      </c>
      <c r="K273" s="306">
        <f>'VO2 Raw '!K273*'VO2-BW'!K$61/'VO2-BW'!K$62</f>
        <v>3239.9805825242711</v>
      </c>
      <c r="L273" s="107">
        <f t="shared" ref="L273" si="768">AVERAGE(C273:C275)</f>
        <v>2994.9510939510947</v>
      </c>
      <c r="M273" s="160">
        <f t="shared" ref="M273" si="769">AVERAGE(D273:D275)</f>
        <v>2621.3614163614166</v>
      </c>
      <c r="N273" s="160">
        <f t="shared" ref="N273" si="770">AVERAGE(E273:E275)</f>
        <v>2242.5590551181103</v>
      </c>
      <c r="O273" s="160">
        <f t="shared" ref="O273" si="771">AVERAGE(F273:F275)</f>
        <v>3224.232365145228</v>
      </c>
      <c r="P273" s="160">
        <f t="shared" ref="P273" si="772">AVERAGE(G273:G275)</f>
        <v>2995.5014492753621</v>
      </c>
      <c r="Q273" s="160">
        <f t="shared" ref="Q273" si="773">AVERAGE(H273:H275)</f>
        <v>2578.091056910569</v>
      </c>
      <c r="R273" s="160">
        <f t="shared" ref="R273" si="774">AVERAGE(I273:I275)</f>
        <v>2881.2162162162163</v>
      </c>
      <c r="S273" s="160">
        <f t="shared" ref="S273" si="775">AVERAGE(J273:J275)</f>
        <v>3114.2360446570979</v>
      </c>
      <c r="T273" s="160">
        <f t="shared" ref="T273" si="776">AVERAGE(K273:K275)</f>
        <v>2744.292880258899</v>
      </c>
      <c r="U273" s="232">
        <f t="shared" ref="U273" si="777">AVERAGE(L273:T273)</f>
        <v>2821.8268419882211</v>
      </c>
      <c r="V273" s="319"/>
      <c r="W273" s="92"/>
      <c r="X273" s="92"/>
      <c r="Y273" s="92"/>
      <c r="Z273" s="92"/>
      <c r="AA273" s="92"/>
      <c r="AB273" s="92"/>
      <c r="AC273" s="92"/>
      <c r="AD273" s="92"/>
      <c r="AE273" s="92"/>
      <c r="AF273" s="92"/>
      <c r="AG273" s="92"/>
      <c r="AH273" s="92"/>
      <c r="AI273" s="92"/>
      <c r="AJ273" s="92"/>
      <c r="AK273" s="92"/>
      <c r="AL273" s="92"/>
      <c r="AM273" s="92"/>
      <c r="AN273" s="92"/>
      <c r="AO273" s="92"/>
      <c r="AP273" s="92"/>
      <c r="AQ273" s="92"/>
      <c r="AR273" s="231"/>
    </row>
    <row r="274" spans="1:44">
      <c r="A274" s="223">
        <v>43726</v>
      </c>
      <c r="B274" s="224">
        <v>2.6405787037036998</v>
      </c>
      <c r="C274" s="304">
        <f>'VO2 Raw '!C274*'VO2-BW'!C$61/'VO2-BW'!C$62</f>
        <v>3098.1891891891896</v>
      </c>
      <c r="D274" s="305">
        <f>'VO2 Raw '!D274*'VO2-BW'!D$61/'VO2-BW'!D$62</f>
        <v>3300.2564102564102</v>
      </c>
      <c r="E274" s="305">
        <f>'VO2 Raw '!E274*'VO2-BW'!E$61/'VO2-BW'!E$62</f>
        <v>2313.0708661417325</v>
      </c>
      <c r="F274" s="305">
        <f>'VO2 Raw '!F274*'VO2-BW'!F$61/'VO2-BW'!F$62</f>
        <v>3797.8755186721983</v>
      </c>
      <c r="G274" s="305">
        <f>'VO2 Raw '!G274*'VO2-BW'!G$61/'VO2-BW'!G$62</f>
        <v>2727.7391304347825</v>
      </c>
      <c r="H274" s="305">
        <f>'VO2 Raw '!H274*'VO2-BW'!H$61/'VO2-BW'!H$62</f>
        <v>2776.7804878048778</v>
      </c>
      <c r="I274" s="305">
        <f>'VO2 Raw '!I274*'VO2-BW'!I$61/'VO2-BW'!I$62</f>
        <v>3682.0720720720724</v>
      </c>
      <c r="J274" s="305">
        <f>'VO2 Raw '!J274*'VO2-BW'!J$61/'VO2-BW'!J$62</f>
        <v>2622.2583732057419</v>
      </c>
      <c r="K274" s="306">
        <f>'VO2 Raw '!K274*'VO2-BW'!K$61/'VO2-BW'!K$62</f>
        <v>2258.8058252427186</v>
      </c>
      <c r="L274" s="107"/>
      <c r="M274" s="160"/>
      <c r="N274" s="160"/>
      <c r="O274" s="160"/>
      <c r="P274" s="160"/>
      <c r="Q274" s="160"/>
      <c r="R274" s="160"/>
      <c r="S274" s="160"/>
      <c r="T274" s="160"/>
      <c r="U274" s="232">
        <f t="shared" ref="U274" si="778">STDEV(L273:T273)/SQRT(COUNT(L273:T273))</f>
        <v>102.21515464422913</v>
      </c>
      <c r="V274" s="319"/>
      <c r="W274" s="92"/>
      <c r="X274" s="92"/>
      <c r="Y274" s="92"/>
      <c r="Z274" s="92"/>
      <c r="AA274" s="92"/>
      <c r="AB274" s="92"/>
      <c r="AC274" s="92"/>
      <c r="AD274" s="92"/>
      <c r="AE274" s="92"/>
      <c r="AF274" s="92"/>
      <c r="AG274" s="92"/>
      <c r="AH274" s="92"/>
      <c r="AI274" s="92"/>
      <c r="AJ274" s="92"/>
      <c r="AK274" s="92"/>
      <c r="AL274" s="92"/>
      <c r="AM274" s="92"/>
      <c r="AN274" s="92"/>
      <c r="AO274" s="92"/>
      <c r="AP274" s="92"/>
      <c r="AQ274" s="92"/>
      <c r="AR274" s="231"/>
    </row>
    <row r="275" spans="1:44">
      <c r="A275" s="223">
        <v>43726</v>
      </c>
      <c r="B275" s="235">
        <v>2.65446759259259</v>
      </c>
      <c r="C275" s="304">
        <f>'VO2 Raw '!C275*'VO2-BW'!C$61/'VO2-BW'!C$62</f>
        <v>3413.1351351351359</v>
      </c>
      <c r="D275" s="305">
        <f>'VO2 Raw '!D275*'VO2-BW'!D$61/'VO2-BW'!D$62</f>
        <v>2347.2710622710624</v>
      </c>
      <c r="E275" s="305">
        <f>'VO2 Raw '!E275*'VO2-BW'!E$61/'VO2-BW'!E$62</f>
        <v>2258.8582677165355</v>
      </c>
      <c r="F275" s="305">
        <f>'VO2 Raw '!F275*'VO2-BW'!F$61/'VO2-BW'!F$62</f>
        <v>2475.6846473029045</v>
      </c>
      <c r="G275" s="305">
        <f>'VO2 Raw '!G275*'VO2-BW'!G$61/'VO2-BW'!G$62</f>
        <v>3947.7043478260866</v>
      </c>
      <c r="H275" s="305">
        <f>'VO2 Raw '!H275*'VO2-BW'!H$61/'VO2-BW'!H$62</f>
        <v>2471.9609756097561</v>
      </c>
      <c r="I275" s="305">
        <f>'VO2 Raw '!I275*'VO2-BW'!I$61/'VO2-BW'!I$62</f>
        <v>2314.5045045045044</v>
      </c>
      <c r="J275" s="305">
        <f>'VO2 Raw '!J275*'VO2-BW'!J$61/'VO2-BW'!J$62</f>
        <v>3920.8708133971295</v>
      </c>
      <c r="K275" s="306">
        <f>'VO2 Raw '!K275*'VO2-BW'!K$61/'VO2-BW'!K$62</f>
        <v>2734.0922330097083</v>
      </c>
      <c r="L275" s="107"/>
      <c r="M275" s="160"/>
      <c r="N275" s="160"/>
      <c r="O275" s="160"/>
      <c r="P275" s="160"/>
      <c r="Q275" s="160"/>
      <c r="R275" s="160"/>
      <c r="S275" s="160"/>
      <c r="T275" s="160"/>
      <c r="U275" s="232"/>
      <c r="V275" s="319"/>
      <c r="W275" s="92"/>
      <c r="X275" s="92"/>
      <c r="Y275" s="92"/>
      <c r="Z275" s="92"/>
      <c r="AA275" s="92"/>
      <c r="AB275" s="92"/>
      <c r="AC275" s="92"/>
      <c r="AD275" s="92"/>
      <c r="AE275" s="92"/>
      <c r="AF275" s="92"/>
      <c r="AG275" s="92"/>
      <c r="AH275" s="92"/>
      <c r="AI275" s="92"/>
      <c r="AJ275" s="92"/>
      <c r="AK275" s="92"/>
      <c r="AL275" s="92"/>
      <c r="AM275" s="92"/>
      <c r="AN275" s="92"/>
      <c r="AO275" s="92"/>
      <c r="AP275" s="92"/>
      <c r="AQ275" s="92"/>
      <c r="AR275" s="231"/>
    </row>
    <row r="276" spans="1:44">
      <c r="A276" s="223">
        <v>43726</v>
      </c>
      <c r="B276" s="235">
        <v>1.66835648148148</v>
      </c>
      <c r="C276" s="304">
        <f>'VO2 Raw '!C276*'VO2-BW'!C$61/'VO2-BW'!C$62</f>
        <v>3250.9536679536686</v>
      </c>
      <c r="D276" s="305">
        <f>'VO2 Raw '!D276*'VO2-BW'!D$61/'VO2-BW'!D$62</f>
        <v>3084.6336996336995</v>
      </c>
      <c r="E276" s="305">
        <f>'VO2 Raw '!E276*'VO2-BW'!E$61/'VO2-BW'!E$62</f>
        <v>2114.2913385826773</v>
      </c>
      <c r="F276" s="305">
        <f>'VO2 Raw '!F276*'VO2-BW'!F$61/'VO2-BW'!F$62</f>
        <v>2792.2655601659744</v>
      </c>
      <c r="G276" s="305">
        <f>'VO2 Raw '!G276*'VO2-BW'!G$61/'VO2-BW'!G$62</f>
        <v>2485.0347826086954</v>
      </c>
      <c r="H276" s="86">
        <f>'VO2 Raw '!H276*'VO2-BW'!H$61/'VO2-BW'!H$62</f>
        <v>2503.2780487804876</v>
      </c>
      <c r="I276" s="86">
        <f>'VO2 Raw '!I276*'VO2-BW'!I$61/'VO2-BW'!I$62</f>
        <v>2196.3963963963965</v>
      </c>
      <c r="J276" s="86">
        <f>'VO2 Raw '!J276*'VO2-BW'!J$61/'VO2-BW'!J$62</f>
        <v>4211.8851674641155</v>
      </c>
      <c r="K276" s="108">
        <f>'VO2 Raw '!K276*'VO2-BW'!K$61/'VO2-BW'!K$62</f>
        <v>3808.0291262135916</v>
      </c>
      <c r="L276" s="107">
        <f t="shared" ref="L276" si="779">AVERAGE(C276:C278)</f>
        <v>2813.9356499356504</v>
      </c>
      <c r="M276" s="160">
        <f t="shared" ref="M276" si="780">AVERAGE(D276:D278)</f>
        <v>2983.3394383394384</v>
      </c>
      <c r="N276" s="160">
        <f t="shared" ref="N276" si="781">AVERAGE(E276:E278)</f>
        <v>2550.4724409448822</v>
      </c>
      <c r="O276" s="160">
        <f t="shared" ref="O276" si="782">AVERAGE(F276:F278)</f>
        <v>3140.2489626556012</v>
      </c>
      <c r="P276" s="160">
        <f t="shared" ref="P276" si="783">AVERAGE(G276:G278)</f>
        <v>2962.5681159420287</v>
      </c>
      <c r="Q276" s="160">
        <f t="shared" ref="Q276" si="784">AVERAGE(H276:H278)</f>
        <v>3390.2471544715445</v>
      </c>
      <c r="R276" s="160">
        <f t="shared" ref="R276" si="785">AVERAGE(I276:I278)</f>
        <v>2786.2462462462463</v>
      </c>
      <c r="S276" s="160">
        <f t="shared" ref="S276" si="786">AVERAGE(J276:J278)</f>
        <v>3742.507177033493</v>
      </c>
      <c r="T276" s="160">
        <f t="shared" ref="T276" si="787">AVERAGE(K276:K278)</f>
        <v>3283.6521035598703</v>
      </c>
      <c r="U276" s="232">
        <f t="shared" ref="U276" si="788">AVERAGE(L276:T276)</f>
        <v>3072.5796987920839</v>
      </c>
    </row>
    <row r="277" spans="1:44">
      <c r="A277" s="223">
        <v>43726</v>
      </c>
      <c r="B277" s="235">
        <v>1.6822453703703699</v>
      </c>
      <c r="C277" s="304">
        <f>'VO2 Raw '!C277*'VO2-BW'!C$61/'VO2-BW'!C$62</f>
        <v>2057.0888030888036</v>
      </c>
      <c r="D277" s="305">
        <f>'VO2 Raw '!D277*'VO2-BW'!D$61/'VO2-BW'!D$62</f>
        <v>2136.1172161172162</v>
      </c>
      <c r="E277" s="305">
        <f>'VO2 Raw '!E277*'VO2-BW'!E$61/'VO2-BW'!E$62</f>
        <v>2751.0236220472443</v>
      </c>
      <c r="F277" s="305">
        <f>'VO2 Raw '!F277*'VO2-BW'!F$61/'VO2-BW'!F$62</f>
        <v>2616.9958506224066</v>
      </c>
      <c r="G277" s="305">
        <f>'VO2 Raw '!G277*'VO2-BW'!G$61/'VO2-BW'!G$62</f>
        <v>3122.9391304347823</v>
      </c>
      <c r="H277" s="86">
        <f>'VO2 Raw '!H277*'VO2-BW'!H$61/'VO2-BW'!H$62</f>
        <v>4051.3853658536582</v>
      </c>
      <c r="I277" s="86">
        <f>'VO2 Raw '!I277*'VO2-BW'!I$61/'VO2-BW'!I$62</f>
        <v>2229.5495495495497</v>
      </c>
      <c r="J277" s="86">
        <f>'VO2 Raw '!J277*'VO2-BW'!J$61/'VO2-BW'!J$62</f>
        <v>3068.688995215311</v>
      </c>
      <c r="K277" s="108">
        <f>'VO2 Raw '!K277*'VO2-BW'!K$61/'VO2-BW'!K$62</f>
        <v>3765.9514563106791</v>
      </c>
      <c r="L277" s="107"/>
      <c r="M277" s="160"/>
      <c r="N277" s="160"/>
      <c r="O277" s="160"/>
      <c r="P277" s="160"/>
      <c r="Q277" s="160"/>
      <c r="R277" s="160"/>
      <c r="S277" s="160"/>
      <c r="T277" s="160"/>
      <c r="U277" s="232">
        <f t="shared" ref="U277" si="789">STDEV(L276:T276)/SQRT(COUNT(L276:T276))</f>
        <v>120.20769520490659</v>
      </c>
    </row>
    <row r="278" spans="1:44">
      <c r="A278" s="223">
        <v>43726</v>
      </c>
      <c r="B278" s="235">
        <v>1.6961342592592601</v>
      </c>
      <c r="C278" s="304">
        <f>'VO2 Raw '!C278*'VO2-BW'!C$61/'VO2-BW'!C$62</f>
        <v>3133.764478764479</v>
      </c>
      <c r="D278" s="305">
        <f>'VO2 Raw '!D278*'VO2-BW'!D$61/'VO2-BW'!D$62</f>
        <v>3729.267399267399</v>
      </c>
      <c r="E278" s="305">
        <f>'VO2 Raw '!E278*'VO2-BW'!E$61/'VO2-BW'!E$62</f>
        <v>2786.1023622047246</v>
      </c>
      <c r="F278" s="305">
        <f>'VO2 Raw '!F278*'VO2-BW'!F$61/'VO2-BW'!F$62</f>
        <v>4011.4854771784226</v>
      </c>
      <c r="G278" s="305">
        <f>'VO2 Raw '!G278*'VO2-BW'!G$61/'VO2-BW'!G$62</f>
        <v>3279.7304347826089</v>
      </c>
      <c r="H278" s="86">
        <f>'VO2 Raw '!H278*'VO2-BW'!H$61/'VO2-BW'!H$62</f>
        <v>3616.0780487804873</v>
      </c>
      <c r="I278" s="86">
        <f>'VO2 Raw '!I278*'VO2-BW'!I$61/'VO2-BW'!I$62</f>
        <v>3932.7927927927931</v>
      </c>
      <c r="J278" s="86">
        <f>'VO2 Raw '!J278*'VO2-BW'!J$61/'VO2-BW'!J$62</f>
        <v>3946.9473684210529</v>
      </c>
      <c r="K278" s="108">
        <f>'VO2 Raw '!K278*'VO2-BW'!K$61/'VO2-BW'!K$62</f>
        <v>2276.9757281553393</v>
      </c>
      <c r="L278" s="107"/>
      <c r="M278" s="160"/>
      <c r="N278" s="160"/>
      <c r="O278" s="160"/>
      <c r="P278" s="160"/>
      <c r="Q278" s="160"/>
      <c r="R278" s="160"/>
      <c r="S278" s="160"/>
      <c r="T278" s="160"/>
      <c r="U278" s="232"/>
    </row>
    <row r="279" spans="1:44">
      <c r="A279" s="223">
        <v>43726</v>
      </c>
      <c r="B279" s="235">
        <v>1.71002314814814</v>
      </c>
      <c r="C279" s="304">
        <f>'VO2 Raw '!C279*'VO2-BW'!C$61/'VO2-BW'!C$62</f>
        <v>3163.0617760617765</v>
      </c>
      <c r="D279" s="305">
        <f>'VO2 Raw '!D279*'VO2-BW'!D$61/'VO2-BW'!D$62</f>
        <v>4251.0073260073259</v>
      </c>
      <c r="E279" s="305">
        <f>'VO2 Raw '!E279*'VO2-BW'!E$61/'VO2-BW'!E$62</f>
        <v>2798.8582677165355</v>
      </c>
      <c r="F279" s="305">
        <f>'VO2 Raw '!F279*'VO2-BW'!F$61/'VO2-BW'!F$62</f>
        <v>2406.6721991701243</v>
      </c>
      <c r="G279" s="305">
        <f>'VO2 Raw '!G279*'VO2-BW'!G$61/'VO2-BW'!G$62</f>
        <v>3635.195652173913</v>
      </c>
      <c r="H279" s="86">
        <f>'VO2 Raw '!H279*'VO2-BW'!H$61/'VO2-BW'!H$62</f>
        <v>2804.9658536585362</v>
      </c>
      <c r="I279" s="86">
        <f>'VO2 Raw '!I279*'VO2-BW'!I$61/'VO2-BW'!I$62</f>
        <v>3748.3783783783783</v>
      </c>
      <c r="J279" s="86">
        <f>'VO2 Raw '!J279*'VO2-BW'!J$61/'VO2-BW'!J$62</f>
        <v>3693.4832535885171</v>
      </c>
      <c r="K279" s="108">
        <f>'VO2 Raw '!K279*'VO2-BW'!K$61/'VO2-BW'!K$62</f>
        <v>3733.4368932038833</v>
      </c>
      <c r="L279" s="107">
        <f t="shared" ref="L279" si="790">AVERAGE(C279:C281)</f>
        <v>3009.2509652509657</v>
      </c>
      <c r="M279" s="160">
        <f t="shared" ref="M279" si="791">AVERAGE(D279:D281)</f>
        <v>3904.6703296703295</v>
      </c>
      <c r="N279" s="160">
        <f t="shared" ref="N279" si="792">AVERAGE(E279:E281)</f>
        <v>2837.48031496063</v>
      </c>
      <c r="O279" s="160">
        <f t="shared" ref="O279" si="793">AVERAGE(F279:F281)</f>
        <v>2887.5684647302901</v>
      </c>
      <c r="P279" s="160">
        <f t="shared" ref="P279" si="794">AVERAGE(G279:G281)</f>
        <v>3299.4188405797104</v>
      </c>
      <c r="Q279" s="160">
        <f t="shared" ref="Q279" si="795">AVERAGE(H279:H281)</f>
        <v>2933.3658536585367</v>
      </c>
      <c r="R279" s="160">
        <f t="shared" ref="R279" si="796">AVERAGE(I279:I281)</f>
        <v>3281.8168168168172</v>
      </c>
      <c r="S279" s="160">
        <f t="shared" ref="S279" si="797">AVERAGE(J279:J281)</f>
        <v>3188.9888357256782</v>
      </c>
      <c r="T279" s="160">
        <f t="shared" ref="T279" si="798">AVERAGE(K279:K281)</f>
        <v>3228.823624595469</v>
      </c>
      <c r="U279" s="232">
        <f t="shared" ref="U279" si="799">AVERAGE(L279:T279)</f>
        <v>3174.5982273320469</v>
      </c>
    </row>
    <row r="280" spans="1:44">
      <c r="A280" s="223">
        <v>43726</v>
      </c>
      <c r="B280" s="235">
        <v>1.72391203703704</v>
      </c>
      <c r="C280" s="304">
        <f>'VO2 Raw '!C280*'VO2-BW'!C$61/'VO2-BW'!C$62</f>
        <v>2627.3397683397689</v>
      </c>
      <c r="D280" s="305">
        <f>'VO2 Raw '!D280*'VO2-BW'!D$61/'VO2-BW'!D$62</f>
        <v>4073.3699633699634</v>
      </c>
      <c r="E280" s="305">
        <f>'VO2 Raw '!E280*'VO2-BW'!E$61/'VO2-BW'!E$62</f>
        <v>2712.7559055118113</v>
      </c>
      <c r="F280" s="305">
        <f>'VO2 Raw '!F280*'VO2-BW'!F$61/'VO2-BW'!F$62</f>
        <v>2593.9917012448132</v>
      </c>
      <c r="G280" s="305">
        <f>'VO2 Raw '!G280*'VO2-BW'!G$61/'VO2-BW'!G$62</f>
        <v>3479.478260869565</v>
      </c>
      <c r="H280" s="86">
        <f>'VO2 Raw '!H280*'VO2-BW'!H$61/'VO2-BW'!H$62</f>
        <v>2370.7024390243901</v>
      </c>
      <c r="I280" s="86">
        <f>'VO2 Raw '!I280*'VO2-BW'!I$61/'VO2-BW'!I$62</f>
        <v>2303.1081081081084</v>
      </c>
      <c r="J280" s="86">
        <f>'VO2 Raw '!J280*'VO2-BW'!J$61/'VO2-BW'!J$62</f>
        <v>2744.2966507177039</v>
      </c>
      <c r="K280" s="108">
        <f>'VO2 Raw '!K280*'VO2-BW'!K$61/'VO2-BW'!K$62</f>
        <v>2875.6262135922329</v>
      </c>
      <c r="L280" s="107"/>
      <c r="M280" s="160"/>
      <c r="N280" s="160"/>
      <c r="O280" s="160"/>
      <c r="P280" s="160"/>
      <c r="Q280" s="160"/>
      <c r="R280" s="160"/>
      <c r="S280" s="160"/>
      <c r="T280" s="160"/>
      <c r="U280" s="232">
        <f t="shared" ref="U280" si="800">STDEV(L279:T279)/SQRT(COUNT(L279:T279))</f>
        <v>108.32026305771915</v>
      </c>
    </row>
    <row r="281" spans="1:44">
      <c r="A281" s="223">
        <v>43726</v>
      </c>
      <c r="B281" s="235">
        <v>1.7378009259259199</v>
      </c>
      <c r="C281" s="304">
        <f>'VO2 Raw '!C281*'VO2-BW'!C$61/'VO2-BW'!C$62</f>
        <v>3237.3513513513517</v>
      </c>
      <c r="D281" s="305">
        <f>'VO2 Raw '!D281*'VO2-BW'!D$61/'VO2-BW'!D$62</f>
        <v>3389.6336996336995</v>
      </c>
      <c r="E281" s="305">
        <f>'VO2 Raw '!E281*'VO2-BW'!E$61/'VO2-BW'!E$62</f>
        <v>3000.8267716535433</v>
      </c>
      <c r="F281" s="305">
        <f>'VO2 Raw '!F281*'VO2-BW'!F$61/'VO2-BW'!F$62</f>
        <v>3662.0414937759333</v>
      </c>
      <c r="G281" s="305">
        <f>'VO2 Raw '!G281*'VO2-BW'!G$61/'VO2-BW'!G$62</f>
        <v>2783.5826086956522</v>
      </c>
      <c r="H281" s="86">
        <f>'VO2 Raw '!H281*'VO2-BW'!H$61/'VO2-BW'!H$62</f>
        <v>3624.4292682926825</v>
      </c>
      <c r="I281" s="86">
        <f>'VO2 Raw '!I281*'VO2-BW'!I$61/'VO2-BW'!I$62</f>
        <v>3793.963963963964</v>
      </c>
      <c r="J281" s="86">
        <f>'VO2 Raw '!J281*'VO2-BW'!J$61/'VO2-BW'!J$62</f>
        <v>3129.1866028708137</v>
      </c>
      <c r="K281" s="108">
        <f>'VO2 Raw '!K281*'VO2-BW'!K$61/'VO2-BW'!K$62</f>
        <v>3077.4077669902908</v>
      </c>
      <c r="L281" s="107"/>
      <c r="M281" s="160"/>
      <c r="N281" s="160"/>
      <c r="O281" s="160"/>
      <c r="P281" s="160"/>
      <c r="Q281" s="160"/>
      <c r="R281" s="160"/>
      <c r="S281" s="160"/>
      <c r="T281" s="160"/>
      <c r="U281" s="232"/>
    </row>
    <row r="282" spans="1:44">
      <c r="A282" s="233">
        <v>43726</v>
      </c>
      <c r="B282" s="240">
        <v>1.7516898148148099</v>
      </c>
      <c r="C282" s="304">
        <f>'VO2 Raw '!C282*'VO2-BW'!C$61/'VO2-BW'!C$62</f>
        <v>2861.7181467181467</v>
      </c>
      <c r="D282" s="305">
        <f>'VO2 Raw '!D282*'VO2-BW'!D$61/'VO2-BW'!D$62</f>
        <v>3601.9047619047619</v>
      </c>
      <c r="E282" s="305">
        <f>'VO2 Raw '!E282*'VO2-BW'!E$61/'VO2-BW'!E$62</f>
        <v>2769.0944881889764</v>
      </c>
      <c r="F282" s="305">
        <f>'VO2 Raw '!F282*'VO2-BW'!F$61/'VO2-BW'!F$62</f>
        <v>3642.3236514522819</v>
      </c>
      <c r="G282" s="305">
        <f>'VO2 Raw '!G282*'VO2-BW'!G$61/'VO2-BW'!G$62</f>
        <v>3601.9043478260869</v>
      </c>
      <c r="H282" s="86">
        <f>'VO2 Raw '!H282*'VO2-BW'!H$61/'VO2-BW'!H$62</f>
        <v>3088.9073170731708</v>
      </c>
      <c r="I282" s="86">
        <f>'VO2 Raw '!I282*'VO2-BW'!I$61/'VO2-BW'!I$62</f>
        <v>3541.1711711711714</v>
      </c>
      <c r="J282" s="86">
        <f>'VO2 Raw '!J282*'VO2-BW'!J$61/'VO2-BW'!J$62</f>
        <v>3576.6602870813399</v>
      </c>
      <c r="K282" s="108">
        <f>'VO2 Raw '!K282*'VO2-BW'!K$61/'VO2-BW'!K$62</f>
        <v>3047.7621359223294</v>
      </c>
      <c r="L282" s="107">
        <f t="shared" ref="L282" si="801">AVERAGE(C282:C284)</f>
        <v>2849.1621621621621</v>
      </c>
      <c r="M282" s="160">
        <f t="shared" ref="M282" si="802">AVERAGE(D282:D284)</f>
        <v>3109.9572649572651</v>
      </c>
      <c r="N282" s="160">
        <f t="shared" ref="N282" si="803">AVERAGE(E282:E284)</f>
        <v>2817.2834645669295</v>
      </c>
      <c r="O282" s="160">
        <f t="shared" ref="O282" si="804">AVERAGE(F282:F284)</f>
        <v>3650.3568464730283</v>
      </c>
      <c r="P282" s="160">
        <f t="shared" ref="P282" si="805">AVERAGE(G282:G284)</f>
        <v>3650.9463768115943</v>
      </c>
      <c r="Q282" s="160">
        <f t="shared" ref="Q282" si="806">AVERAGE(H282:H284)</f>
        <v>2921.186991869919</v>
      </c>
      <c r="R282" s="160">
        <f t="shared" ref="R282" si="807">AVERAGE(I282:I284)</f>
        <v>3012.1021021021024</v>
      </c>
      <c r="S282" s="160">
        <f t="shared" ref="S282" si="808">AVERAGE(J282:J284)</f>
        <v>3483.4800637958538</v>
      </c>
      <c r="T282" s="160">
        <f t="shared" ref="T282" si="809">AVERAGE(K282:K284)</f>
        <v>3040.7491909385112</v>
      </c>
      <c r="U282" s="232">
        <f t="shared" ref="U282" si="810">AVERAGE(L282:T282)</f>
        <v>3170.5804959641519</v>
      </c>
    </row>
    <row r="283" spans="1:44">
      <c r="A283" s="233">
        <v>43726</v>
      </c>
      <c r="B283" s="240">
        <v>1.7655787037037001</v>
      </c>
      <c r="C283" s="304">
        <f>'VO2 Raw '!C283*'VO2-BW'!C$61/'VO2-BW'!C$62</f>
        <v>2821.9575289575291</v>
      </c>
      <c r="D283" s="305">
        <f>'VO2 Raw '!D283*'VO2-BW'!D$61/'VO2-BW'!D$62</f>
        <v>2784.102564102564</v>
      </c>
      <c r="E283" s="305">
        <f>'VO2 Raw '!E283*'VO2-BW'!E$61/'VO2-BW'!E$62</f>
        <v>2876.4566929133862</v>
      </c>
      <c r="F283" s="305">
        <f>'VO2 Raw '!F283*'VO2-BW'!F$61/'VO2-BW'!F$62</f>
        <v>3464.8630705394189</v>
      </c>
      <c r="G283" s="305">
        <f>'VO2 Raw '!G283*'VO2-BW'!G$61/'VO2-BW'!G$62</f>
        <v>3592.2391304347825</v>
      </c>
      <c r="H283" s="86">
        <f>'VO2 Raw '!H283*'VO2-BW'!H$61/'VO2-BW'!H$62</f>
        <v>2905.1804878048779</v>
      </c>
      <c r="I283" s="86">
        <f>'VO2 Raw '!I283*'VO2-BW'!I$61/'VO2-BW'!I$62</f>
        <v>2901.9369369369369</v>
      </c>
      <c r="J283" s="86">
        <f>'VO2 Raw '!J283*'VO2-BW'!J$61/'VO2-BW'!J$62</f>
        <v>3769.6267942583731</v>
      </c>
      <c r="K283" s="108">
        <f>'VO2 Raw '!K283*'VO2-BW'!K$61/'VO2-BW'!K$62</f>
        <v>2960.7378640776697</v>
      </c>
      <c r="L283" s="107"/>
      <c r="M283" s="160"/>
      <c r="N283" s="160"/>
      <c r="O283" s="160"/>
      <c r="P283" s="160"/>
      <c r="Q283" s="160"/>
      <c r="R283" s="160"/>
      <c r="S283" s="160"/>
      <c r="T283" s="160"/>
      <c r="U283" s="232">
        <f t="shared" ref="U283" si="811">STDEV(L282:T282)/SQRT(COUNT(L282:T282))</f>
        <v>111.48089449824208</v>
      </c>
    </row>
    <row r="284" spans="1:44">
      <c r="A284" s="233">
        <v>43726</v>
      </c>
      <c r="B284" s="240">
        <v>1.77946759259259</v>
      </c>
      <c r="C284" s="304">
        <f>'VO2 Raw '!C284*'VO2-BW'!C$61/'VO2-BW'!C$62</f>
        <v>2863.8108108108108</v>
      </c>
      <c r="D284" s="305">
        <f>'VO2 Raw '!D284*'VO2-BW'!D$61/'VO2-BW'!D$62</f>
        <v>2943.8644688644686</v>
      </c>
      <c r="E284" s="305">
        <f>'VO2 Raw '!E284*'VO2-BW'!E$61/'VO2-BW'!E$62</f>
        <v>2806.2992125984251</v>
      </c>
      <c r="F284" s="305">
        <f>'VO2 Raw '!F284*'VO2-BW'!F$61/'VO2-BW'!F$62</f>
        <v>3843.8838174273851</v>
      </c>
      <c r="G284" s="305">
        <f>'VO2 Raw '!G284*'VO2-BW'!G$61/'VO2-BW'!G$62</f>
        <v>3758.695652173913</v>
      </c>
      <c r="H284" s="86">
        <f>'VO2 Raw '!H284*'VO2-BW'!H$61/'VO2-BW'!H$62</f>
        <v>2769.4731707317073</v>
      </c>
      <c r="I284" s="86">
        <f>'VO2 Raw '!I284*'VO2-BW'!I$61/'VO2-BW'!I$62</f>
        <v>2593.1981981981985</v>
      </c>
      <c r="J284" s="86">
        <f>'VO2 Raw '!J284*'VO2-BW'!J$61/'VO2-BW'!J$62</f>
        <v>3104.1531100478473</v>
      </c>
      <c r="K284" s="108">
        <f>'VO2 Raw '!K284*'VO2-BW'!K$61/'VO2-BW'!K$62</f>
        <v>3113.7475728155337</v>
      </c>
      <c r="L284" s="107"/>
      <c r="M284" s="160"/>
      <c r="N284" s="160"/>
      <c r="O284" s="160"/>
      <c r="P284" s="160"/>
      <c r="Q284" s="160"/>
      <c r="R284" s="160"/>
      <c r="S284" s="160"/>
      <c r="T284" s="160"/>
      <c r="U284" s="232"/>
    </row>
    <row r="285" spans="1:44">
      <c r="A285" s="233">
        <v>43726</v>
      </c>
      <c r="B285" s="240">
        <v>1.79335648148148</v>
      </c>
      <c r="C285" s="304">
        <f>'VO2 Raw '!C285*'VO2-BW'!C$61/'VO2-BW'!C$62</f>
        <v>3626.5868725868731</v>
      </c>
      <c r="D285" s="305">
        <f>'VO2 Raw '!D285*'VO2-BW'!D$61/'VO2-BW'!D$62</f>
        <v>3317.0146520146518</v>
      </c>
      <c r="E285" s="305">
        <f>'VO2 Raw '!E285*'VO2-BW'!E$61/'VO2-BW'!E$62</f>
        <v>2914.7244094488192</v>
      </c>
      <c r="F285" s="305">
        <f>'VO2 Raw '!F285*'VO2-BW'!F$61/'VO2-BW'!F$62</f>
        <v>3536.0663900414934</v>
      </c>
      <c r="G285" s="305">
        <f>'VO2 Raw '!G285*'VO2-BW'!G$61/'VO2-BW'!G$62</f>
        <v>3455.8521739130433</v>
      </c>
      <c r="H285" s="86">
        <f>'VO2 Raw '!H285*'VO2-BW'!H$61/'VO2-BW'!H$62</f>
        <v>3945.9512195121952</v>
      </c>
      <c r="I285" s="86">
        <f>'VO2 Raw '!I285*'VO2-BW'!I$61/'VO2-BW'!I$62</f>
        <v>3824.0090090090093</v>
      </c>
      <c r="J285" s="86">
        <f>'VO2 Raw '!J285*'VO2-BW'!J$61/'VO2-BW'!J$62</f>
        <v>3001.9330143540674</v>
      </c>
      <c r="K285" s="108">
        <f>'VO2 Raw '!K285*'VO2-BW'!K$61/'VO2-BW'!K$62</f>
        <v>3033.4174757281548</v>
      </c>
      <c r="L285" s="107">
        <f t="shared" ref="L285" si="812">AVERAGE(C285:C287)</f>
        <v>3065.7528957528957</v>
      </c>
      <c r="M285" s="160">
        <f t="shared" ref="M285" si="813">AVERAGE(D285:D287)</f>
        <v>3160.6043956043954</v>
      </c>
      <c r="N285" s="160">
        <f t="shared" ref="N285" si="814">AVERAGE(E285:E287)</f>
        <v>3134.0551181102364</v>
      </c>
      <c r="O285" s="160">
        <f t="shared" ref="O285" si="815">AVERAGE(F285:F287)</f>
        <v>3490.4232365145222</v>
      </c>
      <c r="P285" s="160">
        <f t="shared" ref="P285" si="816">AVERAGE(G285:G287)</f>
        <v>3156.9463768115943</v>
      </c>
      <c r="Q285" s="160">
        <f t="shared" ref="Q285" si="817">AVERAGE(H285:H287)</f>
        <v>3474.80325203252</v>
      </c>
      <c r="R285" s="160">
        <f t="shared" ref="R285" si="818">AVERAGE(I285:I287)</f>
        <v>3312.2072072072074</v>
      </c>
      <c r="S285" s="160">
        <f t="shared" ref="S285" si="819">AVERAGE(J285:J287)</f>
        <v>3493.5629984051034</v>
      </c>
      <c r="T285" s="160">
        <f t="shared" ref="T285" si="820">AVERAGE(K285:K287)</f>
        <v>3344.5372168284789</v>
      </c>
      <c r="U285" s="232">
        <f t="shared" ref="U285" si="821">AVERAGE(L285:T285)</f>
        <v>3292.5436330296616</v>
      </c>
    </row>
    <row r="286" spans="1:44">
      <c r="A286" s="233">
        <v>43726</v>
      </c>
      <c r="B286" s="240">
        <v>1.8072453703703699</v>
      </c>
      <c r="C286" s="304">
        <f>'VO2 Raw '!C286*'VO2-BW'!C$61/'VO2-BW'!C$62</f>
        <v>2941.2393822393828</v>
      </c>
      <c r="D286" s="305">
        <f>'VO2 Raw '!D286*'VO2-BW'!D$61/'VO2-BW'!D$62</f>
        <v>2852.2527472527472</v>
      </c>
      <c r="E286" s="305">
        <f>'VO2 Raw '!E286*'VO2-BW'!E$61/'VO2-BW'!E$62</f>
        <v>3634.3700787401576</v>
      </c>
      <c r="F286" s="305">
        <f>'VO2 Raw '!F286*'VO2-BW'!F$61/'VO2-BW'!F$62</f>
        <v>3201.9585062240662</v>
      </c>
      <c r="G286" s="305">
        <f>'VO2 Raw '!G286*'VO2-BW'!G$61/'VO2-BW'!G$62</f>
        <v>2893.1217391304349</v>
      </c>
      <c r="H286" s="86">
        <f>'VO2 Raw '!H286*'VO2-BW'!H$61/'VO2-BW'!H$62</f>
        <v>3808.1560975609755</v>
      </c>
      <c r="I286" s="86">
        <f>'VO2 Raw '!I286*'VO2-BW'!I$61/'VO2-BW'!I$62</f>
        <v>2953.7387387387389</v>
      </c>
      <c r="J286" s="86">
        <f>'VO2 Raw '!J286*'VO2-BW'!J$61/'VO2-BW'!J$62</f>
        <v>3113.5406698564593</v>
      </c>
      <c r="K286" s="108">
        <f>'VO2 Raw '!K286*'VO2-BW'!K$61/'VO2-BW'!K$62</f>
        <v>2857.4563106796113</v>
      </c>
      <c r="L286" s="107"/>
      <c r="M286" s="160"/>
      <c r="N286" s="160"/>
      <c r="O286" s="160"/>
      <c r="P286" s="160"/>
      <c r="Q286" s="160"/>
      <c r="R286" s="160"/>
      <c r="S286" s="160"/>
      <c r="T286" s="160"/>
      <c r="U286" s="232">
        <f t="shared" ref="U286" si="822">STDEV(L285:T285)/SQRT(COUNT(L285:T285))</f>
        <v>56.30039797793907</v>
      </c>
    </row>
    <row r="287" spans="1:44">
      <c r="A287" s="233">
        <v>43726</v>
      </c>
      <c r="B287" s="240">
        <v>1.8211342592592601</v>
      </c>
      <c r="C287" s="304">
        <f>'VO2 Raw '!C287*'VO2-BW'!C$61/'VO2-BW'!C$62</f>
        <v>2629.4324324324325</v>
      </c>
      <c r="D287" s="305">
        <f>'VO2 Raw '!D287*'VO2-BW'!D$61/'VO2-BW'!D$62</f>
        <v>3312.5457875457873</v>
      </c>
      <c r="E287" s="305">
        <f>'VO2 Raw '!E287*'VO2-BW'!E$61/'VO2-BW'!E$62</f>
        <v>2853.0708661417325</v>
      </c>
      <c r="F287" s="305">
        <f>'VO2 Raw '!F287*'VO2-BW'!F$61/'VO2-BW'!F$62</f>
        <v>3733.2448132780078</v>
      </c>
      <c r="G287" s="305">
        <f>'VO2 Raw '!G287*'VO2-BW'!G$61/'VO2-BW'!G$62</f>
        <v>3121.8652173913042</v>
      </c>
      <c r="H287" s="86">
        <f>'VO2 Raw '!H287*'VO2-BW'!H$61/'VO2-BW'!H$62</f>
        <v>2670.30243902439</v>
      </c>
      <c r="I287" s="86">
        <f>'VO2 Raw '!I287*'VO2-BW'!I$61/'VO2-BW'!I$62</f>
        <v>3158.8738738738739</v>
      </c>
      <c r="J287" s="86">
        <f>'VO2 Raw '!J287*'VO2-BW'!J$61/'VO2-BW'!J$62</f>
        <v>4365.2153110047848</v>
      </c>
      <c r="K287" s="108">
        <f>'VO2 Raw '!K287*'VO2-BW'!K$61/'VO2-BW'!K$62</f>
        <v>4142.7378640776697</v>
      </c>
      <c r="L287" s="107"/>
      <c r="M287" s="160"/>
      <c r="N287" s="160"/>
      <c r="O287" s="160"/>
      <c r="P287" s="160"/>
      <c r="Q287" s="160"/>
      <c r="R287" s="160"/>
      <c r="S287" s="160"/>
      <c r="T287" s="160"/>
      <c r="U287" s="232"/>
    </row>
    <row r="288" spans="1:44">
      <c r="A288" s="233">
        <v>43726</v>
      </c>
      <c r="B288" s="240">
        <v>1.83502314814815</v>
      </c>
      <c r="C288" s="304">
        <f>'VO2 Raw '!C288*'VO2-BW'!C$61/'VO2-BW'!C$62</f>
        <v>3217.4710424710424</v>
      </c>
      <c r="D288" s="305">
        <f>'VO2 Raw '!D288*'VO2-BW'!D$61/'VO2-BW'!D$62</f>
        <v>2768.4615384615386</v>
      </c>
      <c r="E288" s="305">
        <f>'VO2 Raw '!E288*'VO2-BW'!E$61/'VO2-BW'!E$62</f>
        <v>2984.8818897637798</v>
      </c>
      <c r="F288" s="305">
        <f>'VO2 Raw '!F288*'VO2-BW'!F$61/'VO2-BW'!F$62</f>
        <v>3597.4107883817423</v>
      </c>
      <c r="G288" s="305">
        <f>'VO2 Raw '!G288*'VO2-BW'!G$61/'VO2-BW'!G$62</f>
        <v>3608.3478260869565</v>
      </c>
      <c r="H288" s="86">
        <f>'VO2 Raw '!H288*'VO2-BW'!H$61/'VO2-BW'!H$62</f>
        <v>4131.7658536585368</v>
      </c>
      <c r="I288" s="86">
        <f>'VO2 Raw '!I288*'VO2-BW'!I$61/'VO2-BW'!I$62</f>
        <v>3406.4864864864867</v>
      </c>
      <c r="J288" s="86">
        <f>'VO2 Raw '!J288*'VO2-BW'!J$61/'VO2-BW'!J$62</f>
        <v>3263.7416267942585</v>
      </c>
      <c r="K288" s="108">
        <f>'VO2 Raw '!K288*'VO2-BW'!K$61/'VO2-BW'!K$62</f>
        <v>4130.3058252427181</v>
      </c>
      <c r="L288" s="107">
        <f t="shared" ref="L288" si="823">AVERAGE(C288:C290)</f>
        <v>3494.7490347490348</v>
      </c>
      <c r="M288" s="160">
        <f t="shared" ref="M288" si="824">AVERAGE(D288:D290)</f>
        <v>3008.6630036630036</v>
      </c>
      <c r="N288" s="160">
        <f t="shared" ref="N288" si="825">AVERAGE(E288:E290)</f>
        <v>3068.1496062992132</v>
      </c>
      <c r="O288" s="160">
        <f t="shared" ref="O288" si="826">AVERAGE(F288:F290)</f>
        <v>3158.8713692946058</v>
      </c>
      <c r="P288" s="160">
        <f t="shared" ref="P288" si="827">AVERAGE(G288:G290)</f>
        <v>3455.8521739130433</v>
      </c>
      <c r="Q288" s="160">
        <f t="shared" ref="Q288" si="828">AVERAGE(H288:H290)</f>
        <v>3913.2422764227636</v>
      </c>
      <c r="R288" s="160">
        <f t="shared" ref="R288" si="829">AVERAGE(I288:I290)</f>
        <v>3410.2852852852852</v>
      </c>
      <c r="S288" s="160">
        <f t="shared" ref="S288" si="830">AVERAGE(J288:J290)</f>
        <v>3307.8979266347692</v>
      </c>
      <c r="T288" s="160">
        <f t="shared" ref="T288" si="831">AVERAGE(K288:K290)</f>
        <v>3842.4563106796109</v>
      </c>
      <c r="U288" s="232">
        <f t="shared" ref="U288" si="832">AVERAGE(L288:T288)</f>
        <v>3406.6852207712591</v>
      </c>
    </row>
    <row r="289" spans="1:21">
      <c r="A289" s="233">
        <v>43726</v>
      </c>
      <c r="B289" s="240">
        <v>1.84891203703703</v>
      </c>
      <c r="C289" s="304">
        <f>'VO2 Raw '!C289*'VO2-BW'!C$61/'VO2-BW'!C$62</f>
        <v>3669.4864864864871</v>
      </c>
      <c r="D289" s="305">
        <f>'VO2 Raw '!D289*'VO2-BW'!D$61/'VO2-BW'!D$62</f>
        <v>2749.4688644688645</v>
      </c>
      <c r="E289" s="305">
        <f>'VO2 Raw '!E289*'VO2-BW'!E$61/'VO2-BW'!E$62</f>
        <v>2738.267716535433</v>
      </c>
      <c r="F289" s="305">
        <f>'VO2 Raw '!F289*'VO2-BW'!F$61/'VO2-BW'!F$62</f>
        <v>2738.5892116182572</v>
      </c>
      <c r="G289" s="305">
        <f>'VO2 Raw '!G289*'VO2-BW'!G$61/'VO2-BW'!G$62</f>
        <v>4160.3391304347824</v>
      </c>
      <c r="H289" s="86">
        <f>'VO2 Raw '!H289*'VO2-BW'!H$61/'VO2-BW'!H$62</f>
        <v>3995.014634146341</v>
      </c>
      <c r="I289" s="86">
        <f>'VO2 Raw '!I289*'VO2-BW'!I$61/'VO2-BW'!I$62</f>
        <v>3088.4234234234236</v>
      </c>
      <c r="J289" s="86">
        <f>'VO2 Raw '!J289*'VO2-BW'!J$61/'VO2-BW'!J$62</f>
        <v>3593.3492822966509</v>
      </c>
      <c r="K289" s="108">
        <f>'VO2 Raw '!K289*'VO2-BW'!K$61/'VO2-BW'!K$62</f>
        <v>3711.4417475728151</v>
      </c>
      <c r="L289" s="107"/>
      <c r="M289" s="160"/>
      <c r="N289" s="160"/>
      <c r="O289" s="160"/>
      <c r="P289" s="160"/>
      <c r="Q289" s="160"/>
      <c r="R289" s="160"/>
      <c r="S289" s="160"/>
      <c r="T289" s="160"/>
      <c r="U289" s="232">
        <f t="shared" ref="U289" si="833">STDEV(L288:T288)/SQRT(COUNT(L288:T288))</f>
        <v>105.46726457324574</v>
      </c>
    </row>
    <row r="290" spans="1:21">
      <c r="A290" s="233">
        <v>43726</v>
      </c>
      <c r="B290" s="240">
        <v>1.8628009259259199</v>
      </c>
      <c r="C290" s="304">
        <f>'VO2 Raw '!C290*'VO2-BW'!C$61/'VO2-BW'!C$62</f>
        <v>3597.2895752895756</v>
      </c>
      <c r="D290" s="305">
        <f>'VO2 Raw '!D290*'VO2-BW'!D$61/'VO2-BW'!D$62</f>
        <v>3508.0586080586081</v>
      </c>
      <c r="E290" s="305">
        <f>'VO2 Raw '!E290*'VO2-BW'!E$61/'VO2-BW'!E$62</f>
        <v>3481.2992125984256</v>
      </c>
      <c r="F290" s="305">
        <f>'VO2 Raw '!F290*'VO2-BW'!F$61/'VO2-BW'!F$62</f>
        <v>3140.6141078838173</v>
      </c>
      <c r="G290" s="305">
        <f>'VO2 Raw '!G290*'VO2-BW'!G$61/'VO2-BW'!G$62</f>
        <v>2598.8695652173915</v>
      </c>
      <c r="H290" s="86">
        <f>'VO2 Raw '!H290*'VO2-BW'!H$61/'VO2-BW'!H$62</f>
        <v>3612.9463414634142</v>
      </c>
      <c r="I290" s="86">
        <f>'VO2 Raw '!I290*'VO2-BW'!I$61/'VO2-BW'!I$62</f>
        <v>3735.9459459459463</v>
      </c>
      <c r="J290" s="86">
        <f>'VO2 Raw '!J290*'VO2-BW'!J$61/'VO2-BW'!J$62</f>
        <v>3066.6028708133972</v>
      </c>
      <c r="K290" s="108">
        <f>'VO2 Raw '!K290*'VO2-BW'!K$61/'VO2-BW'!K$62</f>
        <v>3685.6213592233007</v>
      </c>
      <c r="L290" s="107"/>
      <c r="M290" s="160"/>
      <c r="N290" s="160"/>
      <c r="O290" s="160"/>
      <c r="P290" s="160"/>
      <c r="Q290" s="160"/>
      <c r="R290" s="160"/>
      <c r="S290" s="160"/>
      <c r="T290" s="160"/>
      <c r="U290" s="232"/>
    </row>
    <row r="291" spans="1:21">
      <c r="A291" s="233">
        <v>43726</v>
      </c>
      <c r="B291" s="240">
        <v>1.8766898148148099</v>
      </c>
      <c r="C291" s="304">
        <f>'VO2 Raw '!C291*'VO2-BW'!C$61/'VO2-BW'!C$62</f>
        <v>3404.7644787644795</v>
      </c>
      <c r="D291" s="305">
        <f>'VO2 Raw '!D291*'VO2-BW'!D$61/'VO2-BW'!D$62</f>
        <v>2631.0439560439559</v>
      </c>
      <c r="E291" s="305">
        <f>'VO2 Raw '!E291*'VO2-BW'!E$61/'VO2-BW'!E$62</f>
        <v>2350.2755905511813</v>
      </c>
      <c r="F291" s="305">
        <f>'VO2 Raw '!F291*'VO2-BW'!F$61/'VO2-BW'!F$62</f>
        <v>4193.3278008298748</v>
      </c>
      <c r="G291" s="305">
        <f>'VO2 Raw '!G291*'VO2-BW'!G$61/'VO2-BW'!G$62</f>
        <v>3042.3956521739128</v>
      </c>
      <c r="H291" s="86">
        <f>'VO2 Raw '!H291*'VO2-BW'!H$61/'VO2-BW'!H$62</f>
        <v>2841.5024390243902</v>
      </c>
      <c r="I291" s="86">
        <f>'VO2 Raw '!I291*'VO2-BW'!I$61/'VO2-BW'!I$62</f>
        <v>3134.0090090090093</v>
      </c>
      <c r="J291" s="86">
        <f>'VO2 Raw '!J291*'VO2-BW'!J$61/'VO2-BW'!J$62</f>
        <v>3002.9760765550245</v>
      </c>
      <c r="K291" s="108">
        <f>'VO2 Raw '!K291*'VO2-BW'!K$61/'VO2-BW'!K$62</f>
        <v>3820.4611650485435</v>
      </c>
      <c r="L291" s="107">
        <f t="shared" ref="L291" si="834">AVERAGE(C291:C293)</f>
        <v>2757.4337194337204</v>
      </c>
      <c r="M291" s="160">
        <f t="shared" ref="M291" si="835">AVERAGE(D291:D293)</f>
        <v>2582.2588522588521</v>
      </c>
      <c r="N291" s="160">
        <f t="shared" ref="N291" si="836">AVERAGE(E291:E293)</f>
        <v>2479.2519685039374</v>
      </c>
      <c r="O291" s="160">
        <f t="shared" ref="O291" si="837">AVERAGE(F291:F293)</f>
        <v>3721.1950207468876</v>
      </c>
      <c r="P291" s="160">
        <f t="shared" ref="P291" si="838">AVERAGE(G291:G293)</f>
        <v>2956.8405797101454</v>
      </c>
      <c r="Q291" s="160">
        <f t="shared" ref="Q291" si="839">AVERAGE(H291:H293)</f>
        <v>3226.3544715447156</v>
      </c>
      <c r="R291" s="160">
        <f t="shared" ref="R291" si="840">AVERAGE(I291:I293)</f>
        <v>3139.8798798798798</v>
      </c>
      <c r="S291" s="160">
        <f t="shared" ref="S291" si="841">AVERAGE(J291:J293)</f>
        <v>3088.159489633174</v>
      </c>
      <c r="T291" s="160">
        <f t="shared" ref="T291" si="842">AVERAGE(K291:K293)</f>
        <v>3125.2233009708739</v>
      </c>
      <c r="U291" s="232">
        <f t="shared" ref="U291" si="843">AVERAGE(L291:T291)</f>
        <v>3008.5108091869092</v>
      </c>
    </row>
    <row r="292" spans="1:21">
      <c r="A292" s="233">
        <v>43726</v>
      </c>
      <c r="B292" s="240">
        <v>1.8905787037037001</v>
      </c>
      <c r="C292" s="304">
        <f>'VO2 Raw '!C292*'VO2-BW'!C$61/'VO2-BW'!C$62</f>
        <v>2543.633204633205</v>
      </c>
      <c r="D292" s="305">
        <f>'VO2 Raw '!D292*'VO2-BW'!D$61/'VO2-BW'!D$62</f>
        <v>2329.3956043956046</v>
      </c>
      <c r="E292" s="305">
        <f>'VO2 Raw '!E292*'VO2-BW'!E$61/'VO2-BW'!E$62</f>
        <v>2213.1496062992128</v>
      </c>
      <c r="F292" s="305">
        <f>'VO2 Raw '!F292*'VO2-BW'!F$61/'VO2-BW'!F$62</f>
        <v>3366.2738589211617</v>
      </c>
      <c r="G292" s="305">
        <f>'VO2 Raw '!G292*'VO2-BW'!G$61/'VO2-BW'!G$62</f>
        <v>3091.7956521739134</v>
      </c>
      <c r="H292" s="86">
        <f>'VO2 Raw '!H292*'VO2-BW'!H$61/'VO2-BW'!H$62</f>
        <v>3220.439024390244</v>
      </c>
      <c r="I292" s="86">
        <f>'VO2 Raw '!I292*'VO2-BW'!I$61/'VO2-BW'!I$62</f>
        <v>2975.4954954954956</v>
      </c>
      <c r="J292" s="86">
        <f>'VO2 Raw '!J292*'VO2-BW'!J$61/'VO2-BW'!J$62</f>
        <v>3350.3157894736846</v>
      </c>
      <c r="K292" s="108">
        <f>'VO2 Raw '!K292*'VO2-BW'!K$61/'VO2-BW'!K$62</f>
        <v>2568.6504854368927</v>
      </c>
      <c r="L292" s="107"/>
      <c r="M292" s="160"/>
      <c r="N292" s="160"/>
      <c r="O292" s="160"/>
      <c r="P292" s="160"/>
      <c r="Q292" s="160"/>
      <c r="R292" s="160"/>
      <c r="S292" s="160"/>
      <c r="T292" s="160"/>
      <c r="U292" s="232">
        <f t="shared" ref="U292" si="844">STDEV(L291:T291)/SQRT(COUNT(L291:T291))</f>
        <v>124.72822490015476</v>
      </c>
    </row>
    <row r="293" spans="1:21">
      <c r="A293" s="233">
        <v>43726</v>
      </c>
      <c r="B293" s="240">
        <v>1.90446759259259</v>
      </c>
      <c r="C293" s="304">
        <f>'VO2 Raw '!C293*'VO2-BW'!C$61/'VO2-BW'!C$62</f>
        <v>2323.9034749034754</v>
      </c>
      <c r="D293" s="305">
        <f>'VO2 Raw '!D293*'VO2-BW'!D$61/'VO2-BW'!D$62</f>
        <v>2786.3369963369964</v>
      </c>
      <c r="E293" s="305">
        <f>'VO2 Raw '!E293*'VO2-BW'!E$61/'VO2-BW'!E$62</f>
        <v>2874.3307086614177</v>
      </c>
      <c r="F293" s="305">
        <f>'VO2 Raw '!F293*'VO2-BW'!F$61/'VO2-BW'!F$62</f>
        <v>3603.9834024896263</v>
      </c>
      <c r="G293" s="305">
        <f>'VO2 Raw '!G293*'VO2-BW'!G$61/'VO2-BW'!G$62</f>
        <v>2736.3304347826088</v>
      </c>
      <c r="H293" s="86">
        <f>'VO2 Raw '!H293*'VO2-BW'!H$61/'VO2-BW'!H$62</f>
        <v>3617.1219512195121</v>
      </c>
      <c r="I293" s="86">
        <f>'VO2 Raw '!I293*'VO2-BW'!I$61/'VO2-BW'!I$62</f>
        <v>3310.1351351351354</v>
      </c>
      <c r="J293" s="86">
        <f>'VO2 Raw '!J293*'VO2-BW'!J$61/'VO2-BW'!J$62</f>
        <v>2911.1866028708137</v>
      </c>
      <c r="K293" s="108">
        <f>'VO2 Raw '!K293*'VO2-BW'!K$61/'VO2-BW'!K$62</f>
        <v>2986.558252427184</v>
      </c>
      <c r="L293" s="107"/>
      <c r="M293" s="160"/>
      <c r="N293" s="160"/>
      <c r="O293" s="160"/>
      <c r="P293" s="160"/>
      <c r="Q293" s="160"/>
      <c r="R293" s="160"/>
      <c r="S293" s="160"/>
      <c r="T293" s="160"/>
      <c r="U293" s="232"/>
    </row>
    <row r="294" spans="1:21">
      <c r="A294" s="233">
        <v>43726</v>
      </c>
      <c r="B294" s="240">
        <v>1.91835648148148</v>
      </c>
      <c r="C294" s="304">
        <f>'VO2 Raw '!C294*'VO2-BW'!C$61/'VO2-BW'!C$62</f>
        <v>3040.6409266409269</v>
      </c>
      <c r="D294" s="305">
        <f>'VO2 Raw '!D294*'VO2-BW'!D$61/'VO2-BW'!D$62</f>
        <v>2505.9157509157508</v>
      </c>
      <c r="E294" s="305">
        <f>'VO2 Raw '!E294*'VO2-BW'!E$61/'VO2-BW'!E$62</f>
        <v>2434.251968503937</v>
      </c>
      <c r="F294" s="305">
        <f>'VO2 Raw '!F294*'VO2-BW'!F$61/'VO2-BW'!F$62</f>
        <v>3829.6431535269703</v>
      </c>
      <c r="G294" s="305">
        <f>'VO2 Raw '!G294*'VO2-BW'!G$61/'VO2-BW'!G$62</f>
        <v>3512.7695652173911</v>
      </c>
      <c r="H294" s="86">
        <f>'VO2 Raw '!H294*'VO2-BW'!H$61/'VO2-BW'!H$62</f>
        <v>3598.3317073170724</v>
      </c>
      <c r="I294" s="86">
        <f>'VO2 Raw '!I294*'VO2-BW'!I$61/'VO2-BW'!I$62</f>
        <v>3611.6216216216217</v>
      </c>
      <c r="J294" s="86">
        <f>'VO2 Raw '!J294*'VO2-BW'!J$61/'VO2-BW'!J$62</f>
        <v>4565.4832535885171</v>
      </c>
      <c r="K294" s="108">
        <f>'VO2 Raw '!K294*'VO2-BW'!K$61/'VO2-BW'!K$62</f>
        <v>2772.3446601941741</v>
      </c>
      <c r="L294" s="107">
        <f t="shared" ref="L294" si="845">AVERAGE(C294:C296)</f>
        <v>3089.8185328185332</v>
      </c>
      <c r="M294" s="160">
        <f t="shared" ref="M294" si="846">AVERAGE(D294:D296)</f>
        <v>2961.367521367521</v>
      </c>
      <c r="N294" s="160">
        <f t="shared" ref="N294" si="847">AVERAGE(E294:E296)</f>
        <v>2557.9133858267719</v>
      </c>
      <c r="O294" s="160">
        <f t="shared" ref="O294" si="848">AVERAGE(F294:F296)</f>
        <v>3443.3195020746884</v>
      </c>
      <c r="P294" s="160">
        <f t="shared" ref="P294" si="849">AVERAGE(G294:G296)</f>
        <v>3459.4318840579708</v>
      </c>
      <c r="Q294" s="160">
        <f t="shared" ref="Q294" si="850">AVERAGE(H294:H296)</f>
        <v>3035.3203252032522</v>
      </c>
      <c r="R294" s="160">
        <f t="shared" ref="R294" si="851">AVERAGE(I294:I296)</f>
        <v>3336.036036036036</v>
      </c>
      <c r="S294" s="160">
        <f t="shared" ref="S294" si="852">AVERAGE(J294:J296)</f>
        <v>3651.7607655502397</v>
      </c>
      <c r="T294" s="160">
        <f t="shared" ref="T294" si="853">AVERAGE(K294:K296)</f>
        <v>3528.4676375404524</v>
      </c>
      <c r="U294" s="232">
        <f t="shared" ref="U294" si="854">AVERAGE(L294:T294)</f>
        <v>3229.2706211639402</v>
      </c>
    </row>
    <row r="295" spans="1:21">
      <c r="A295" s="233">
        <v>43726</v>
      </c>
      <c r="B295" s="240">
        <v>1.9322453703703699</v>
      </c>
      <c r="C295" s="304">
        <f>'VO2 Raw '!C295*'VO2-BW'!C$61/'VO2-BW'!C$62</f>
        <v>2898.3397683397684</v>
      </c>
      <c r="D295" s="305">
        <f>'VO2 Raw '!D295*'VO2-BW'!D$61/'VO2-BW'!D$62</f>
        <v>3390.7509157509157</v>
      </c>
      <c r="E295" s="305">
        <f>'VO2 Raw '!E295*'VO2-BW'!E$61/'VO2-BW'!E$62</f>
        <v>3116.6929133858271</v>
      </c>
      <c r="F295" s="305">
        <f>'VO2 Raw '!F295*'VO2-BW'!F$61/'VO2-BW'!F$62</f>
        <v>3428.713692946058</v>
      </c>
      <c r="G295" s="305">
        <f>'VO2 Raw '!G295*'VO2-BW'!G$61/'VO2-BW'!G$62</f>
        <v>3072.4652173913041</v>
      </c>
      <c r="H295" s="86">
        <f>'VO2 Raw '!H295*'VO2-BW'!H$61/'VO2-BW'!H$62</f>
        <v>2914.5756097560975</v>
      </c>
      <c r="I295" s="86">
        <f>'VO2 Raw '!I295*'VO2-BW'!I$61/'VO2-BW'!I$62</f>
        <v>3374.3693693693695</v>
      </c>
      <c r="J295" s="86">
        <f>'VO2 Raw '!J295*'VO2-BW'!J$61/'VO2-BW'!J$62</f>
        <v>3450.4497607655508</v>
      </c>
      <c r="K295" s="108">
        <f>'VO2 Raw '!K295*'VO2-BW'!K$61/'VO2-BW'!K$62</f>
        <v>4024.1553398058245</v>
      </c>
      <c r="L295" s="107"/>
      <c r="M295" s="160"/>
      <c r="N295" s="160"/>
      <c r="O295" s="160"/>
      <c r="P295" s="160"/>
      <c r="Q295" s="160"/>
      <c r="R295" s="160"/>
      <c r="S295" s="160"/>
      <c r="T295" s="160"/>
      <c r="U295" s="232">
        <f t="shared" ref="U295" si="855">STDEV(L294:T294)/SQRT(COUNT(L294:T294))</f>
        <v>115.33543901307155</v>
      </c>
    </row>
    <row r="296" spans="1:21">
      <c r="A296" s="233">
        <v>43726</v>
      </c>
      <c r="B296" s="240">
        <v>1.9461342592592601</v>
      </c>
      <c r="C296" s="304">
        <f>'VO2 Raw '!C296*'VO2-BW'!C$61/'VO2-BW'!C$62</f>
        <v>3330.4749034749038</v>
      </c>
      <c r="D296" s="305">
        <f>'VO2 Raw '!D296*'VO2-BW'!D$61/'VO2-BW'!D$62</f>
        <v>2987.4358974358975</v>
      </c>
      <c r="E296" s="305">
        <f>'VO2 Raw '!E296*'VO2-BW'!E$61/'VO2-BW'!E$62</f>
        <v>2122.7952755905512</v>
      </c>
      <c r="F296" s="305">
        <f>'VO2 Raw '!F296*'VO2-BW'!F$61/'VO2-BW'!F$62</f>
        <v>3071.601659751037</v>
      </c>
      <c r="G296" s="305">
        <f>'VO2 Raw '!G296*'VO2-BW'!G$61/'VO2-BW'!G$62</f>
        <v>3793.0608695652172</v>
      </c>
      <c r="H296" s="86">
        <f>'VO2 Raw '!H296*'VO2-BW'!H$61/'VO2-BW'!H$62</f>
        <v>2593.0536585365853</v>
      </c>
      <c r="I296" s="86">
        <f>'VO2 Raw '!I296*'VO2-BW'!I$61/'VO2-BW'!I$62</f>
        <v>3022.1171171171172</v>
      </c>
      <c r="J296" s="86">
        <f>'VO2 Raw '!J296*'VO2-BW'!J$61/'VO2-BW'!J$62</f>
        <v>2939.3492822966509</v>
      </c>
      <c r="K296" s="108">
        <f>'VO2 Raw '!K296*'VO2-BW'!K$61/'VO2-BW'!K$62</f>
        <v>3788.9029126213586</v>
      </c>
      <c r="L296" s="107"/>
      <c r="M296" s="160"/>
      <c r="N296" s="160"/>
      <c r="O296" s="160"/>
      <c r="P296" s="160"/>
      <c r="Q296" s="160"/>
      <c r="R296" s="160"/>
      <c r="S296" s="160"/>
      <c r="T296" s="160"/>
      <c r="U296" s="232"/>
    </row>
    <row r="297" spans="1:21">
      <c r="A297" s="233">
        <v>43726</v>
      </c>
      <c r="B297" s="240">
        <v>1.96002314814815</v>
      </c>
      <c r="C297" s="304">
        <f>'VO2 Raw '!C297*'VO2-BW'!C$61/'VO2-BW'!C$62</f>
        <v>3604.6138996138998</v>
      </c>
      <c r="D297" s="305">
        <f>'VO2 Raw '!D297*'VO2-BW'!D$61/'VO2-BW'!D$62</f>
        <v>2095.897435897436</v>
      </c>
      <c r="E297" s="305">
        <f>'VO2 Raw '!E297*'VO2-BW'!E$61/'VO2-BW'!E$62</f>
        <v>1803.8976377952756</v>
      </c>
      <c r="F297" s="305">
        <f>'VO2 Raw '!F297*'VO2-BW'!F$61/'VO2-BW'!F$62</f>
        <v>3648.8962655601654</v>
      </c>
      <c r="G297" s="305">
        <f>'VO2 Raw '!G297*'VO2-BW'!G$61/'VO2-BW'!G$62</f>
        <v>2842.6478260869567</v>
      </c>
      <c r="H297" s="86">
        <f>'VO2 Raw '!H297*'VO2-BW'!H$61/'VO2-BW'!H$62</f>
        <v>3396.8585365853655</v>
      </c>
      <c r="I297" s="86">
        <f>'VO2 Raw '!I297*'VO2-BW'!I$61/'VO2-BW'!I$62</f>
        <v>2681.2612612612616</v>
      </c>
      <c r="J297" s="86">
        <f>'VO2 Raw '!J297*'VO2-BW'!J$61/'VO2-BW'!J$62</f>
        <v>3764.4114832535888</v>
      </c>
      <c r="K297" s="108">
        <f>'VO2 Raw '!K297*'VO2-BW'!K$61/'VO2-BW'!K$62</f>
        <v>3365.2572815533981</v>
      </c>
      <c r="L297" s="107">
        <f t="shared" ref="L297" si="856">AVERAGE(C297:C299)</f>
        <v>3258.6267696267696</v>
      </c>
      <c r="M297" s="160">
        <f t="shared" ref="M297" si="857">AVERAGE(D297:D299)</f>
        <v>2091.0561660561657</v>
      </c>
      <c r="N297" s="160">
        <f t="shared" ref="N297" si="858">AVERAGE(E297:E299)</f>
        <v>2838.5433070866143</v>
      </c>
      <c r="O297" s="160">
        <f t="shared" ref="O297" si="859">AVERAGE(F297:F299)</f>
        <v>3751.8672199170119</v>
      </c>
      <c r="P297" s="160">
        <f t="shared" ref="P297" si="860">AVERAGE(G297:G299)</f>
        <v>3419.6971014492751</v>
      </c>
      <c r="Q297" s="160">
        <f t="shared" ref="Q297" si="861">AVERAGE(H297:H299)</f>
        <v>3447.661788617886</v>
      </c>
      <c r="R297" s="160">
        <f t="shared" ref="R297" si="862">AVERAGE(I297:I299)</f>
        <v>3573.633633633634</v>
      </c>
      <c r="S297" s="160">
        <f t="shared" ref="S297" si="863">AVERAGE(J297:J299)</f>
        <v>3457.4035087719299</v>
      </c>
      <c r="T297" s="160">
        <f t="shared" ref="T297" si="864">AVERAGE(K297:K299)</f>
        <v>3478.1019417475727</v>
      </c>
      <c r="U297" s="232">
        <f t="shared" ref="U297" si="865">AVERAGE(L297:T297)</f>
        <v>3257.3990485452068</v>
      </c>
    </row>
    <row r="298" spans="1:21">
      <c r="A298" s="233">
        <v>43726</v>
      </c>
      <c r="B298" s="240">
        <v>1.97391203703703</v>
      </c>
      <c r="C298" s="304">
        <f>'VO2 Raw '!C298*'VO2-BW'!C$61/'VO2-BW'!C$62</f>
        <v>3523.0000000000005</v>
      </c>
      <c r="D298" s="305">
        <f>'VO2 Raw '!D298*'VO2-BW'!D$61/'VO2-BW'!D$62</f>
        <v>2065.7326007326005</v>
      </c>
      <c r="E298" s="305">
        <f>'VO2 Raw '!E298*'VO2-BW'!E$61/'VO2-BW'!E$62</f>
        <v>3402.6377952755906</v>
      </c>
      <c r="F298" s="305">
        <f>'VO2 Raw '!F298*'VO2-BW'!F$61/'VO2-BW'!F$62</f>
        <v>4129.7925311203317</v>
      </c>
      <c r="G298" s="305">
        <f>'VO2 Raw '!G298*'VO2-BW'!G$61/'VO2-BW'!G$62</f>
        <v>4326.7956521739134</v>
      </c>
      <c r="H298" s="86">
        <f>'VO2 Raw '!H298*'VO2-BW'!H$61/'VO2-BW'!H$62</f>
        <v>3413.560975609756</v>
      </c>
      <c r="I298" s="86">
        <f>'VO2 Raw '!I298*'VO2-BW'!I$61/'VO2-BW'!I$62</f>
        <v>3865.4504504504507</v>
      </c>
      <c r="J298" s="86">
        <f>'VO2 Raw '!J298*'VO2-BW'!J$61/'VO2-BW'!J$62</f>
        <v>3742.5071770334935</v>
      </c>
      <c r="K298" s="108">
        <f>'VO2 Raw '!K298*'VO2-BW'!K$61/'VO2-BW'!K$62</f>
        <v>3631.1116504854363</v>
      </c>
      <c r="L298" s="107"/>
      <c r="M298" s="160"/>
      <c r="N298" s="160"/>
      <c r="O298" s="160"/>
      <c r="P298" s="160"/>
      <c r="Q298" s="160"/>
      <c r="R298" s="160"/>
      <c r="S298" s="160"/>
      <c r="T298" s="160"/>
      <c r="U298" s="232">
        <f t="shared" ref="U298" si="866">STDEV(L297:T297)/SQRT(COUNT(L297:T297))</f>
        <v>167.97621209338502</v>
      </c>
    </row>
    <row r="299" spans="1:21">
      <c r="A299" s="233">
        <v>43726</v>
      </c>
      <c r="B299" s="240">
        <v>1.9878009259259199</v>
      </c>
      <c r="C299" s="304">
        <f>'VO2 Raw '!C299*'VO2-BW'!C$61/'VO2-BW'!C$62</f>
        <v>2648.2664092664095</v>
      </c>
      <c r="D299" s="305">
        <f>'VO2 Raw '!D299*'VO2-BW'!D$61/'VO2-BW'!D$62</f>
        <v>2111.5384615384614</v>
      </c>
      <c r="E299" s="305">
        <f>'VO2 Raw '!E299*'VO2-BW'!E$61/'VO2-BW'!E$62</f>
        <v>3309.0944881889764</v>
      </c>
      <c r="F299" s="305">
        <f>'VO2 Raw '!F299*'VO2-BW'!F$61/'VO2-BW'!F$62</f>
        <v>3476.9128630705391</v>
      </c>
      <c r="G299" s="305">
        <f>'VO2 Raw '!G299*'VO2-BW'!G$61/'VO2-BW'!G$62</f>
        <v>3089.6478260869562</v>
      </c>
      <c r="H299" s="86">
        <f>'VO2 Raw '!H299*'VO2-BW'!H$61/'VO2-BW'!H$62</f>
        <v>3532.5658536585361</v>
      </c>
      <c r="I299" s="86">
        <f>'VO2 Raw '!I299*'VO2-BW'!I$61/'VO2-BW'!I$62</f>
        <v>4174.1891891891892</v>
      </c>
      <c r="J299" s="86">
        <f>'VO2 Raw '!J299*'VO2-BW'!J$61/'VO2-BW'!J$62</f>
        <v>2865.2918660287082</v>
      </c>
      <c r="K299" s="108">
        <f>'VO2 Raw '!K299*'VO2-BW'!K$61/'VO2-BW'!K$62</f>
        <v>3437.9368932038833</v>
      </c>
      <c r="L299" s="107"/>
      <c r="M299" s="160"/>
      <c r="N299" s="160"/>
      <c r="O299" s="160"/>
      <c r="P299" s="160"/>
      <c r="Q299" s="160"/>
      <c r="R299" s="160"/>
      <c r="S299" s="160"/>
      <c r="T299" s="160"/>
      <c r="U299" s="232"/>
    </row>
    <row r="300" spans="1:21">
      <c r="A300" s="233">
        <v>43727</v>
      </c>
      <c r="B300" s="240">
        <v>2.001689814814815</v>
      </c>
      <c r="C300" s="304">
        <f>'VO2 Raw '!C300*'VO2-BW'!C$61/'VO2-BW'!C$62</f>
        <v>3085.633204633205</v>
      </c>
      <c r="D300" s="305">
        <f>'VO2 Raw '!D300*'VO2-BW'!D$61/'VO2-BW'!D$62</f>
        <v>3105.8608058608056</v>
      </c>
      <c r="E300" s="305">
        <f>'VO2 Raw '!E300*'VO2-BW'!E$61/'VO2-BW'!E$62</f>
        <v>2469.3307086614172</v>
      </c>
      <c r="F300" s="305">
        <f>'VO2 Raw '!F300*'VO2-BW'!F$61/'VO2-BW'!F$62</f>
        <v>2785.6929460580909</v>
      </c>
      <c r="G300" s="305">
        <f>'VO2 Raw '!G300*'VO2-BW'!G$61/'VO2-BW'!G$62</f>
        <v>3253.9565217391305</v>
      </c>
      <c r="H300" s="86">
        <f>'VO2 Raw '!H300*'VO2-BW'!H$61/'VO2-BW'!H$62</f>
        <v>3866.6146341463409</v>
      </c>
      <c r="I300" s="86">
        <f>'VO2 Raw '!I300*'VO2-BW'!I$61/'VO2-BW'!I$62</f>
        <v>4234.2792792792798</v>
      </c>
      <c r="J300" s="86">
        <f>'VO2 Raw '!J300*'VO2-BW'!J$61/'VO2-BW'!J$62</f>
        <v>2860.0765550239234</v>
      </c>
      <c r="K300" s="108">
        <f>'VO2 Raw '!K300*'VO2-BW'!K$61/'VO2-BW'!K$62</f>
        <v>3542.1747572815534</v>
      </c>
      <c r="L300" s="107">
        <f t="shared" ref="L300" si="867">AVERAGE(C300:C302)</f>
        <v>2746.6216216216221</v>
      </c>
      <c r="M300" s="160">
        <f t="shared" ref="M300" si="868">AVERAGE(D300:D302)</f>
        <v>2385.2564102564102</v>
      </c>
      <c r="N300" s="160">
        <f t="shared" ref="N300" si="869">AVERAGE(E300:E302)</f>
        <v>2255.3149606299212</v>
      </c>
      <c r="O300" s="160">
        <f t="shared" ref="O300" si="870">AVERAGE(F300:F302)</f>
        <v>3206.7053941908707</v>
      </c>
      <c r="P300" s="160">
        <f t="shared" ref="P300" si="871">AVERAGE(G300:G302)</f>
        <v>2713.7782608695652</v>
      </c>
      <c r="Q300" s="160">
        <f t="shared" ref="Q300" si="872">AVERAGE(H300:H302)</f>
        <v>3046.80325203252</v>
      </c>
      <c r="R300" s="160">
        <f t="shared" ref="R300" si="873">AVERAGE(I300:I302)</f>
        <v>3371.9519519519522</v>
      </c>
      <c r="S300" s="160">
        <f t="shared" ref="S300" si="874">AVERAGE(J300:J302)</f>
        <v>3354.8357256778313</v>
      </c>
      <c r="T300" s="160">
        <f t="shared" ref="T300" si="875">AVERAGE(K300:K302)</f>
        <v>3037.8802588996755</v>
      </c>
      <c r="U300" s="232">
        <f t="shared" ref="U300" si="876">AVERAGE(L300:T300)</f>
        <v>2902.1275373478188</v>
      </c>
    </row>
    <row r="301" spans="1:21">
      <c r="A301" s="233">
        <v>43727</v>
      </c>
      <c r="B301" s="240">
        <v>2.0155787037036998</v>
      </c>
      <c r="C301" s="304">
        <f>'VO2 Raw '!C301*'VO2-BW'!C$61/'VO2-BW'!C$62</f>
        <v>2750.8069498069503</v>
      </c>
      <c r="D301" s="305">
        <f>'VO2 Raw '!D301*'VO2-BW'!D$61/'VO2-BW'!D$62</f>
        <v>1980.8241758241759</v>
      </c>
      <c r="E301" s="305">
        <f>'VO2 Raw '!E301*'VO2-BW'!E$61/'VO2-BW'!E$62</f>
        <v>2154.6850393700788</v>
      </c>
      <c r="F301" s="305">
        <f>'VO2 Raw '!F301*'VO2-BW'!F$61/'VO2-BW'!F$62</f>
        <v>3358.6058091286304</v>
      </c>
      <c r="G301" s="305">
        <f>'VO2 Raw '!G301*'VO2-BW'!G$61/'VO2-BW'!G$62</f>
        <v>2434.5608695652177</v>
      </c>
      <c r="H301" s="86">
        <f>'VO2 Raw '!H301*'VO2-BW'!H$61/'VO2-BW'!H$62</f>
        <v>2776.7804878048778</v>
      </c>
      <c r="I301" s="86">
        <f>'VO2 Raw '!I301*'VO2-BW'!I$61/'VO2-BW'!I$62</f>
        <v>3056.3063063063064</v>
      </c>
      <c r="J301" s="86">
        <f>'VO2 Raw '!J301*'VO2-BW'!J$61/'VO2-BW'!J$62</f>
        <v>2954.9952153110053</v>
      </c>
      <c r="K301" s="108">
        <f>'VO2 Raw '!K301*'VO2-BW'!K$61/'VO2-BW'!K$62</f>
        <v>2729.3106796116499</v>
      </c>
      <c r="L301" s="107"/>
      <c r="M301" s="160"/>
      <c r="N301" s="160"/>
      <c r="O301" s="160"/>
      <c r="P301" s="160"/>
      <c r="Q301" s="160"/>
      <c r="R301" s="160"/>
      <c r="S301" s="160"/>
      <c r="T301" s="160"/>
      <c r="U301" s="232">
        <f t="shared" ref="U301" si="877">STDEV(L300:T300)/SQRT(COUNT(L300:T300))</f>
        <v>134.5252470234293</v>
      </c>
    </row>
    <row r="302" spans="1:21">
      <c r="A302" s="233">
        <v>43727</v>
      </c>
      <c r="B302" s="240">
        <v>2.02946759259259</v>
      </c>
      <c r="C302" s="304">
        <f>'VO2 Raw '!C302*'VO2-BW'!C$61/'VO2-BW'!C$62</f>
        <v>2403.4247104247106</v>
      </c>
      <c r="D302" s="305">
        <f>'VO2 Raw '!D302*'VO2-BW'!D$61/'VO2-BW'!D$62</f>
        <v>2069.0842490842492</v>
      </c>
      <c r="E302" s="305">
        <f>'VO2 Raw '!E302*'VO2-BW'!E$61/'VO2-BW'!E$62</f>
        <v>2141.929133858268</v>
      </c>
      <c r="F302" s="305">
        <f>'VO2 Raw '!F302*'VO2-BW'!F$61/'VO2-BW'!F$62</f>
        <v>3475.8174273858917</v>
      </c>
      <c r="G302" s="305">
        <f>'VO2 Raw '!G302*'VO2-BW'!G$61/'VO2-BW'!G$62</f>
        <v>2452.8173913043474</v>
      </c>
      <c r="H302" s="86">
        <f>'VO2 Raw '!H302*'VO2-BW'!H$61/'VO2-BW'!H$62</f>
        <v>2497.0146341463415</v>
      </c>
      <c r="I302" s="86">
        <f>'VO2 Raw '!I302*'VO2-BW'!I$61/'VO2-BW'!I$62</f>
        <v>2825.2702702702704</v>
      </c>
      <c r="J302" s="86">
        <f>'VO2 Raw '!J302*'VO2-BW'!J$61/'VO2-BW'!J$62</f>
        <v>4249.4354066985643</v>
      </c>
      <c r="K302" s="108">
        <f>'VO2 Raw '!K302*'VO2-BW'!K$61/'VO2-BW'!K$62</f>
        <v>2842.155339805825</v>
      </c>
      <c r="L302" s="107"/>
      <c r="M302" s="160"/>
      <c r="N302" s="160"/>
      <c r="O302" s="160"/>
      <c r="P302" s="160"/>
      <c r="Q302" s="160"/>
      <c r="R302" s="160"/>
      <c r="S302" s="160"/>
      <c r="T302" s="160"/>
      <c r="U302" s="232"/>
    </row>
    <row r="303" spans="1:21">
      <c r="A303" s="233">
        <v>43727</v>
      </c>
      <c r="B303" s="240">
        <v>2.0433564814814802</v>
      </c>
      <c r="C303" s="304">
        <f>'VO2 Raw '!C303*'VO2-BW'!C$61/'VO2-BW'!C$62</f>
        <v>2600.1351351351354</v>
      </c>
      <c r="D303" s="305">
        <f>'VO2 Raw '!D303*'VO2-BW'!D$61/'VO2-BW'!D$62</f>
        <v>2180.8058608058609</v>
      </c>
      <c r="E303" s="305">
        <f>'VO2 Raw '!E303*'VO2-BW'!E$61/'VO2-BW'!E$62</f>
        <v>2879.6456692913389</v>
      </c>
      <c r="F303" s="305">
        <f>'VO2 Raw '!F303*'VO2-BW'!F$61/'VO2-BW'!F$62</f>
        <v>2910.572614107884</v>
      </c>
      <c r="G303" s="305">
        <f>'VO2 Raw '!G303*'VO2-BW'!G$61/'VO2-BW'!G$62</f>
        <v>2581.6869565217389</v>
      </c>
      <c r="H303" s="86">
        <f>'VO2 Raw '!H303*'VO2-BW'!H$61/'VO2-BW'!H$62</f>
        <v>2978.2536585365851</v>
      </c>
      <c r="I303" s="86">
        <f>'VO2 Raw '!I303*'VO2-BW'!I$61/'VO2-BW'!I$62</f>
        <v>2536.2162162162163</v>
      </c>
      <c r="J303" s="86">
        <f>'VO2 Raw '!J303*'VO2-BW'!J$61/'VO2-BW'!J$62</f>
        <v>4471.6076555023928</v>
      </c>
      <c r="K303" s="108">
        <f>'VO2 Raw '!K303*'VO2-BW'!K$61/'VO2-BW'!K$62</f>
        <v>3949.5631067961162</v>
      </c>
      <c r="L303" s="107">
        <f t="shared" ref="L303" si="878">AVERAGE(C303:C305)</f>
        <v>3138.6473616473618</v>
      </c>
      <c r="M303" s="160">
        <f t="shared" ref="M303" si="879">AVERAGE(D303:D305)</f>
        <v>2687.6495726495727</v>
      </c>
      <c r="N303" s="160">
        <f t="shared" ref="N303" si="880">AVERAGE(E303:E305)</f>
        <v>3395.5511811023621</v>
      </c>
      <c r="O303" s="160">
        <f t="shared" ref="O303" si="881">AVERAGE(F303:F305)</f>
        <v>3534.9709543568461</v>
      </c>
      <c r="P303" s="160">
        <f t="shared" ref="P303" si="882">AVERAGE(G303:G305)</f>
        <v>3553.5782608695649</v>
      </c>
      <c r="Q303" s="160">
        <f t="shared" ref="Q303" si="883">AVERAGE(H303:H305)</f>
        <v>3242.7089430894302</v>
      </c>
      <c r="R303" s="160">
        <f t="shared" ref="R303" si="884">AVERAGE(I303:I305)</f>
        <v>2749.9849849849852</v>
      </c>
      <c r="S303" s="160">
        <f t="shared" ref="S303" si="885">AVERAGE(J303:J305)</f>
        <v>3821.4322169059014</v>
      </c>
      <c r="T303" s="160">
        <f t="shared" ref="T303" si="886">AVERAGE(K303:K305)</f>
        <v>3106.4158576051777</v>
      </c>
      <c r="U303" s="232">
        <f t="shared" ref="U303" si="887">AVERAGE(L303:T303)</f>
        <v>3247.8821481345781</v>
      </c>
    </row>
    <row r="304" spans="1:21">
      <c r="A304" s="233">
        <v>43727</v>
      </c>
      <c r="B304" s="240">
        <v>2.0572453703703699</v>
      </c>
      <c r="C304" s="304">
        <f>'VO2 Raw '!C304*'VO2-BW'!C$61/'VO2-BW'!C$62</f>
        <v>3406.8571428571431</v>
      </c>
      <c r="D304" s="305">
        <f>'VO2 Raw '!D304*'VO2-BW'!D$61/'VO2-BW'!D$62</f>
        <v>3686.8131868131868</v>
      </c>
      <c r="E304" s="305">
        <f>'VO2 Raw '!E304*'VO2-BW'!E$61/'VO2-BW'!E$62</f>
        <v>3608.8582677165355</v>
      </c>
      <c r="F304" s="305">
        <f>'VO2 Raw '!F304*'VO2-BW'!F$61/'VO2-BW'!F$62</f>
        <v>4054.2074688796674</v>
      </c>
      <c r="G304" s="305">
        <f>'VO2 Raw '!G304*'VO2-BW'!G$61/'VO2-BW'!G$62</f>
        <v>4230.1434782608694</v>
      </c>
      <c r="H304" s="86">
        <f>'VO2 Raw '!H304*'VO2-BW'!H$61/'VO2-BW'!H$62</f>
        <v>2620.1951219512193</v>
      </c>
      <c r="I304" s="86">
        <f>'VO2 Raw '!I304*'VO2-BW'!I$61/'VO2-BW'!I$62</f>
        <v>2693.6936936936936</v>
      </c>
      <c r="J304" s="86">
        <f>'VO2 Raw '!J304*'VO2-BW'!J$61/'VO2-BW'!J$62</f>
        <v>3300.2488038277511</v>
      </c>
      <c r="K304" s="108">
        <f>'VO2 Raw '!K304*'VO2-BW'!K$61/'VO2-BW'!K$62</f>
        <v>2791.4708737864075</v>
      </c>
      <c r="L304" s="107"/>
      <c r="M304" s="160"/>
      <c r="N304" s="160"/>
      <c r="O304" s="160"/>
      <c r="P304" s="160"/>
      <c r="Q304" s="160"/>
      <c r="R304" s="160"/>
      <c r="S304" s="160"/>
      <c r="T304" s="160"/>
      <c r="U304" s="232">
        <f t="shared" ref="U304" si="888">STDEV(L303:T303)/SQRT(COUNT(L303:T303))</f>
        <v>124.74249901614553</v>
      </c>
    </row>
    <row r="305" spans="1:21">
      <c r="A305" s="233">
        <v>43727</v>
      </c>
      <c r="B305" s="240">
        <v>2.0711342592592601</v>
      </c>
      <c r="C305" s="304">
        <f>'VO2 Raw '!C305*'VO2-BW'!C$61/'VO2-BW'!C$62</f>
        <v>3408.9498069498072</v>
      </c>
      <c r="D305" s="305">
        <f>'VO2 Raw '!D305*'VO2-BW'!D$61/'VO2-BW'!D$62</f>
        <v>2195.3296703296701</v>
      </c>
      <c r="E305" s="305">
        <f>'VO2 Raw '!E305*'VO2-BW'!E$61/'VO2-BW'!E$62</f>
        <v>3698.1496062992128</v>
      </c>
      <c r="F305" s="305">
        <f>'VO2 Raw '!F305*'VO2-BW'!F$61/'VO2-BW'!F$62</f>
        <v>3640.1327800829872</v>
      </c>
      <c r="G305" s="305">
        <f>'VO2 Raw '!G305*'VO2-BW'!G$61/'VO2-BW'!G$62</f>
        <v>3848.9043478260869</v>
      </c>
      <c r="H305" s="86">
        <f>'VO2 Raw '!H305*'VO2-BW'!H$61/'VO2-BW'!H$62</f>
        <v>4129.6780487804872</v>
      </c>
      <c r="I305" s="86">
        <f>'VO2 Raw '!I305*'VO2-BW'!I$61/'VO2-BW'!I$62</f>
        <v>3020.0450450450453</v>
      </c>
      <c r="J305" s="86">
        <f>'VO2 Raw '!J305*'VO2-BW'!J$61/'VO2-BW'!J$62</f>
        <v>3692.4401913875599</v>
      </c>
      <c r="K305" s="108">
        <f>'VO2 Raw '!K305*'VO2-BW'!K$61/'VO2-BW'!K$62</f>
        <v>2578.2135922330094</v>
      </c>
      <c r="L305" s="107"/>
      <c r="M305" s="160"/>
      <c r="N305" s="160"/>
      <c r="O305" s="160"/>
      <c r="P305" s="160"/>
      <c r="Q305" s="160"/>
      <c r="R305" s="160"/>
      <c r="S305" s="160"/>
      <c r="T305" s="160"/>
      <c r="U305" s="232"/>
    </row>
    <row r="306" spans="1:21">
      <c r="A306" s="233">
        <v>43727</v>
      </c>
      <c r="B306" s="240">
        <v>2.0850231481481498</v>
      </c>
      <c r="C306" s="304">
        <f>'VO2 Raw '!C306*'VO2-BW'!C$61/'VO2-BW'!C$62</f>
        <v>2549.9111969111968</v>
      </c>
      <c r="D306" s="305">
        <f>'VO2 Raw '!D306*'VO2-BW'!D$61/'VO2-BW'!D$62</f>
        <v>2196.4468864468863</v>
      </c>
      <c r="E306" s="305">
        <f>'VO2 Raw '!E306*'VO2-BW'!E$61/'VO2-BW'!E$62</f>
        <v>2366.2204724409448</v>
      </c>
      <c r="F306" s="305">
        <f>'VO2 Raw '!F306*'VO2-BW'!F$61/'VO2-BW'!F$62</f>
        <v>2620.2821576763481</v>
      </c>
      <c r="G306" s="305">
        <f>'VO2 Raw '!G306*'VO2-BW'!G$61/'VO2-BW'!G$62</f>
        <v>3134.7521739130434</v>
      </c>
      <c r="H306" s="86">
        <f>'VO2 Raw '!H306*'VO2-BW'!H$61/'VO2-BW'!H$62</f>
        <v>3675.580487804878</v>
      </c>
      <c r="I306" s="86">
        <f>'VO2 Raw '!I306*'VO2-BW'!I$61/'VO2-BW'!I$62</f>
        <v>2992.0720720720724</v>
      </c>
      <c r="J306" s="86">
        <f>'VO2 Raw '!J306*'VO2-BW'!J$61/'VO2-BW'!J$62</f>
        <v>3616.2966507177039</v>
      </c>
      <c r="K306" s="108">
        <f>'VO2 Raw '!K306*'VO2-BW'!K$61/'VO2-BW'!K$62</f>
        <v>3381.5145631067958</v>
      </c>
      <c r="L306" s="107">
        <f t="shared" ref="L306" si="889">AVERAGE(C306:C308)</f>
        <v>2915.0810810810813</v>
      </c>
      <c r="M306" s="160">
        <f t="shared" ref="M306" si="890">AVERAGE(D306:D308)</f>
        <v>2309.6581196581196</v>
      </c>
      <c r="N306" s="160">
        <f t="shared" ref="N306" si="891">AVERAGE(E306:E308)</f>
        <v>2293.9370078740158</v>
      </c>
      <c r="O306" s="160">
        <f t="shared" ref="O306" si="892">AVERAGE(F306:F308)</f>
        <v>2562.5892116182567</v>
      </c>
      <c r="P306" s="160">
        <f t="shared" ref="P306" si="893">AVERAGE(G306:G308)</f>
        <v>2940.7318840579705</v>
      </c>
      <c r="Q306" s="160">
        <f t="shared" ref="Q306" si="894">AVERAGE(H306:H308)</f>
        <v>3565.2747967479677</v>
      </c>
      <c r="R306" s="160">
        <f t="shared" ref="R306" si="895">AVERAGE(I306:I308)</f>
        <v>3483.8438438438443</v>
      </c>
      <c r="S306" s="160">
        <f t="shared" ref="S306" si="896">AVERAGE(J306:J308)</f>
        <v>3099.9808612440197</v>
      </c>
      <c r="T306" s="160">
        <f t="shared" ref="T306" si="897">AVERAGE(K306:K308)</f>
        <v>3244.1245954692554</v>
      </c>
      <c r="U306" s="232">
        <f t="shared" ref="U306" si="898">AVERAGE(L306:T306)</f>
        <v>2935.0246001771702</v>
      </c>
    </row>
    <row r="307" spans="1:21">
      <c r="A307" s="233">
        <v>43727</v>
      </c>
      <c r="B307" s="240">
        <v>2.0989120370370302</v>
      </c>
      <c r="C307" s="304">
        <f>'VO2 Raw '!C307*'VO2-BW'!C$61/'VO2-BW'!C$62</f>
        <v>2331.2277992277996</v>
      </c>
      <c r="D307" s="305">
        <f>'VO2 Raw '!D307*'VO2-BW'!D$61/'VO2-BW'!D$62</f>
        <v>1966.3003663003662</v>
      </c>
      <c r="E307" s="305">
        <f>'VO2 Raw '!E307*'VO2-BW'!E$61/'VO2-BW'!E$62</f>
        <v>2202.5196850393704</v>
      </c>
      <c r="F307" s="305">
        <f>'VO2 Raw '!F307*'VO2-BW'!F$61/'VO2-BW'!F$62</f>
        <v>2580.8464730290452</v>
      </c>
      <c r="G307" s="305">
        <f>'VO2 Raw '!G307*'VO2-BW'!G$61/'VO2-BW'!G$62</f>
        <v>2483.9608695652173</v>
      </c>
      <c r="H307" s="86">
        <f>'VO2 Raw '!H307*'VO2-BW'!H$61/'VO2-BW'!H$62</f>
        <v>4043.0341463414634</v>
      </c>
      <c r="I307" s="86">
        <f>'VO2 Raw '!I307*'VO2-BW'!I$61/'VO2-BW'!I$62</f>
        <v>3912.0720720720724</v>
      </c>
      <c r="J307" s="86">
        <f>'VO2 Raw '!J307*'VO2-BW'!J$61/'VO2-BW'!J$62</f>
        <v>2772.4593301435411</v>
      </c>
      <c r="K307" s="108">
        <f>'VO2 Raw '!K307*'VO2-BW'!K$61/'VO2-BW'!K$62</f>
        <v>2658.5436893203882</v>
      </c>
      <c r="L307" s="107"/>
      <c r="M307" s="160"/>
      <c r="N307" s="160"/>
      <c r="O307" s="160"/>
      <c r="P307" s="160"/>
      <c r="Q307" s="160"/>
      <c r="R307" s="160"/>
      <c r="S307" s="160"/>
      <c r="T307" s="160"/>
      <c r="U307" s="232">
        <f t="shared" ref="U307" si="899">STDEV(L306:T306)/SQRT(COUNT(L306:T306))</f>
        <v>156.45314435723836</v>
      </c>
    </row>
    <row r="308" spans="1:21">
      <c r="A308" s="233">
        <v>43727</v>
      </c>
      <c r="B308" s="240">
        <v>2.1128009259259199</v>
      </c>
      <c r="C308" s="304">
        <f>'VO2 Raw '!C308*'VO2-BW'!C$61/'VO2-BW'!C$62</f>
        <v>3864.1042471042474</v>
      </c>
      <c r="D308" s="305">
        <f>'VO2 Raw '!D308*'VO2-BW'!D$61/'VO2-BW'!D$62</f>
        <v>2766.2271062271061</v>
      </c>
      <c r="E308" s="305">
        <f>'VO2 Raw '!E308*'VO2-BW'!E$61/'VO2-BW'!E$62</f>
        <v>2313.0708661417325</v>
      </c>
      <c r="F308" s="305">
        <f>'VO2 Raw '!F308*'VO2-BW'!F$61/'VO2-BW'!F$62</f>
        <v>2486.6390041493773</v>
      </c>
      <c r="G308" s="305">
        <f>'VO2 Raw '!G308*'VO2-BW'!G$61/'VO2-BW'!G$62</f>
        <v>3203.4826086956518</v>
      </c>
      <c r="H308" s="86">
        <f>'VO2 Raw '!H308*'VO2-BW'!H$61/'VO2-BW'!H$62</f>
        <v>2977.2097560975608</v>
      </c>
      <c r="I308" s="86">
        <f>'VO2 Raw '!I308*'VO2-BW'!I$61/'VO2-BW'!I$62</f>
        <v>3547.3873873873877</v>
      </c>
      <c r="J308" s="86">
        <f>'VO2 Raw '!J308*'VO2-BW'!J$61/'VO2-BW'!J$62</f>
        <v>2911.1866028708137</v>
      </c>
      <c r="K308" s="108">
        <f>'VO2 Raw '!K308*'VO2-BW'!K$61/'VO2-BW'!K$62</f>
        <v>3692.3155339805821</v>
      </c>
      <c r="L308" s="107"/>
      <c r="M308" s="160"/>
      <c r="N308" s="160"/>
      <c r="O308" s="160"/>
      <c r="P308" s="160"/>
      <c r="Q308" s="160"/>
      <c r="R308" s="160"/>
      <c r="S308" s="160"/>
      <c r="T308" s="160"/>
      <c r="U308" s="232"/>
    </row>
    <row r="309" spans="1:21">
      <c r="A309" s="233">
        <v>43727</v>
      </c>
      <c r="B309" s="240">
        <v>2.1266898148148101</v>
      </c>
      <c r="C309" s="304">
        <f>'VO2 Raw '!C309*'VO2-BW'!C$61/'VO2-BW'!C$62</f>
        <v>3752.1467181467187</v>
      </c>
      <c r="D309" s="305">
        <f>'VO2 Raw '!D309*'VO2-BW'!D$61/'VO2-BW'!D$62</f>
        <v>1798.7179487179487</v>
      </c>
      <c r="E309" s="305">
        <f>'VO2 Raw '!E309*'VO2-BW'!E$61/'VO2-BW'!E$62</f>
        <v>3613.1102362204724</v>
      </c>
      <c r="F309" s="305">
        <f>'VO2 Raw '!F309*'VO2-BW'!F$61/'VO2-BW'!F$62</f>
        <v>3058.4564315352695</v>
      </c>
      <c r="G309" s="305">
        <f>'VO2 Raw '!G309*'VO2-BW'!G$61/'VO2-BW'!G$62</f>
        <v>2506.5130434782609</v>
      </c>
      <c r="H309" s="86">
        <f>'VO2 Raw '!H309*'VO2-BW'!H$61/'VO2-BW'!H$62</f>
        <v>2674.4780487804874</v>
      </c>
      <c r="I309" s="86">
        <f>'VO2 Raw '!I309*'VO2-BW'!I$61/'VO2-BW'!I$62</f>
        <v>2836.666666666667</v>
      </c>
      <c r="J309" s="86">
        <f>'VO2 Raw '!J309*'VO2-BW'!J$61/'VO2-BW'!J$62</f>
        <v>2940.3923444976081</v>
      </c>
      <c r="K309" s="108">
        <f>'VO2 Raw '!K309*'VO2-BW'!K$61/'VO2-BW'!K$62</f>
        <v>3068.8009708737859</v>
      </c>
      <c r="L309" s="107">
        <f t="shared" ref="L309" si="900">AVERAGE(C309:C311)</f>
        <v>3287.2265122265126</v>
      </c>
      <c r="M309" s="160">
        <f t="shared" ref="M309" si="901">AVERAGE(D309:D311)</f>
        <v>1729.4505494505495</v>
      </c>
      <c r="N309" s="160">
        <f t="shared" ref="N309" si="902">AVERAGE(E309:E311)</f>
        <v>3232.2047244094488</v>
      </c>
      <c r="O309" s="160">
        <f t="shared" ref="O309" si="903">AVERAGE(F309:F311)</f>
        <v>3501.3775933609954</v>
      </c>
      <c r="P309" s="160">
        <f t="shared" ref="P309" si="904">AVERAGE(G309:G311)</f>
        <v>3202.4086956521737</v>
      </c>
      <c r="Q309" s="160">
        <f t="shared" ref="Q309" si="905">AVERAGE(H309:H311)</f>
        <v>3261.4991869918699</v>
      </c>
      <c r="R309" s="160">
        <f t="shared" ref="R309" si="906">AVERAGE(I309:I311)</f>
        <v>2918.8588588588591</v>
      </c>
      <c r="S309" s="160">
        <f t="shared" ref="S309" si="907">AVERAGE(J309:J311)</f>
        <v>3598.2169059011162</v>
      </c>
      <c r="T309" s="160">
        <f t="shared" ref="T309" si="908">AVERAGE(K309:K311)</f>
        <v>3575.3268608414237</v>
      </c>
      <c r="U309" s="232">
        <f t="shared" ref="U309" si="909">AVERAGE(L309:T309)</f>
        <v>3145.1744319658837</v>
      </c>
    </row>
    <row r="310" spans="1:21">
      <c r="A310" s="233">
        <v>43727</v>
      </c>
      <c r="B310" s="240">
        <v>2.1405787037036998</v>
      </c>
      <c r="C310" s="304">
        <f>'VO2 Raw '!C310*'VO2-BW'!C$61/'VO2-BW'!C$62</f>
        <v>3476.9613899613901</v>
      </c>
      <c r="D310" s="305">
        <f>'VO2 Raw '!D310*'VO2-BW'!D$61/'VO2-BW'!D$62</f>
        <v>1576.3919413919414</v>
      </c>
      <c r="E310" s="305">
        <f>'VO2 Raw '!E310*'VO2-BW'!E$61/'VO2-BW'!E$62</f>
        <v>3255.944881889764</v>
      </c>
      <c r="F310" s="305">
        <f>'VO2 Raw '!F310*'VO2-BW'!F$61/'VO2-BW'!F$62</f>
        <v>3861.4107883817423</v>
      </c>
      <c r="G310" s="305">
        <f>'VO2 Raw '!G310*'VO2-BW'!G$61/'VO2-BW'!G$62</f>
        <v>3750.1043478260867</v>
      </c>
      <c r="H310" s="86">
        <f>'VO2 Raw '!H310*'VO2-BW'!H$61/'VO2-BW'!H$62</f>
        <v>2999.1317073170731</v>
      </c>
      <c r="I310" s="86">
        <f>'VO2 Raw '!I310*'VO2-BW'!I$61/'VO2-BW'!I$62</f>
        <v>2641.8918918918921</v>
      </c>
      <c r="J310" s="86">
        <f>'VO2 Raw '!J310*'VO2-BW'!J$61/'VO2-BW'!J$62</f>
        <v>3115.6267942583731</v>
      </c>
      <c r="K310" s="108">
        <f>'VO2 Raw '!K310*'VO2-BW'!K$61/'VO2-BW'!K$62</f>
        <v>3545.0436893203878</v>
      </c>
      <c r="L310" s="107"/>
      <c r="M310" s="160"/>
      <c r="N310" s="160"/>
      <c r="O310" s="160"/>
      <c r="P310" s="160"/>
      <c r="Q310" s="160"/>
      <c r="R310" s="160"/>
      <c r="S310" s="160"/>
      <c r="T310" s="160"/>
      <c r="U310" s="232">
        <f t="shared" ref="U310" si="910">STDEV(L309:T309)/SQRT(COUNT(L309:T309))</f>
        <v>190.65721175859821</v>
      </c>
    </row>
    <row r="311" spans="1:21">
      <c r="A311" s="233">
        <v>43727</v>
      </c>
      <c r="B311" s="240">
        <v>2.15446759259259</v>
      </c>
      <c r="C311" s="304">
        <f>'VO2 Raw '!C311*'VO2-BW'!C$61/'VO2-BW'!C$62</f>
        <v>2632.5714285714289</v>
      </c>
      <c r="D311" s="305">
        <f>'VO2 Raw '!D311*'VO2-BW'!D$61/'VO2-BW'!D$62</f>
        <v>1813.2417582417581</v>
      </c>
      <c r="E311" s="305">
        <f>'VO2 Raw '!E311*'VO2-BW'!E$61/'VO2-BW'!E$62</f>
        <v>2827.5590551181103</v>
      </c>
      <c r="F311" s="305">
        <f>'VO2 Raw '!F311*'VO2-BW'!F$61/'VO2-BW'!F$62</f>
        <v>3584.2655601659744</v>
      </c>
      <c r="G311" s="305">
        <f>'VO2 Raw '!G311*'VO2-BW'!G$61/'VO2-BW'!G$62</f>
        <v>3350.608695652174</v>
      </c>
      <c r="H311" s="86">
        <f>'VO2 Raw '!H311*'VO2-BW'!H$61/'VO2-BW'!H$62</f>
        <v>4110.8878048780489</v>
      </c>
      <c r="I311" s="86">
        <f>'VO2 Raw '!I311*'VO2-BW'!I$61/'VO2-BW'!I$62</f>
        <v>3278.0180180180182</v>
      </c>
      <c r="J311" s="86">
        <f>'VO2 Raw '!J311*'VO2-BW'!J$61/'VO2-BW'!J$62</f>
        <v>4738.6315789473692</v>
      </c>
      <c r="K311" s="108">
        <f>'VO2 Raw '!K311*'VO2-BW'!K$61/'VO2-BW'!K$62</f>
        <v>4112.1359223300969</v>
      </c>
      <c r="L311" s="107"/>
      <c r="M311" s="160"/>
      <c r="N311" s="160"/>
      <c r="O311" s="160"/>
      <c r="P311" s="160"/>
      <c r="Q311" s="160"/>
      <c r="R311" s="160"/>
      <c r="S311" s="160"/>
      <c r="T311" s="160"/>
      <c r="U311" s="232"/>
    </row>
    <row r="312" spans="1:21">
      <c r="A312" s="233">
        <v>43727</v>
      </c>
      <c r="B312" s="240">
        <v>2.1683564814814802</v>
      </c>
      <c r="C312" s="304">
        <f>'VO2 Raw '!C312*'VO2-BW'!C$61/'VO2-BW'!C$62</f>
        <v>2711.0463320463323</v>
      </c>
      <c r="D312" s="305">
        <f>'VO2 Raw '!D312*'VO2-BW'!D$61/'VO2-BW'!D$62</f>
        <v>3327.069597069597</v>
      </c>
      <c r="E312" s="305">
        <f>'VO2 Raw '!E312*'VO2-BW'!E$61/'VO2-BW'!E$62</f>
        <v>2625.5905511811025</v>
      </c>
      <c r="F312" s="305">
        <f>'VO2 Raw '!F312*'VO2-BW'!F$61/'VO2-BW'!F$62</f>
        <v>3126.373443983402</v>
      </c>
      <c r="G312" s="305">
        <f>'VO2 Raw '!G312*'VO2-BW'!G$61/'VO2-BW'!G$62</f>
        <v>2349.7217391304348</v>
      </c>
      <c r="H312" s="86">
        <f>'VO2 Raw '!H312*'VO2-BW'!H$61/'VO2-BW'!H$62</f>
        <v>3465.7560975609758</v>
      </c>
      <c r="I312" s="86">
        <f>'VO2 Raw '!I312*'VO2-BW'!I$61/'VO2-BW'!I$62</f>
        <v>3161.9819819819822</v>
      </c>
      <c r="J312" s="86">
        <f>'VO2 Raw '!J312*'VO2-BW'!J$61/'VO2-BW'!J$62</f>
        <v>3501.5598086124405</v>
      </c>
      <c r="K312" s="108">
        <f>'VO2 Raw '!K312*'VO2-BW'!K$61/'VO2-BW'!K$62</f>
        <v>3244.7621359223294</v>
      </c>
      <c r="L312" s="107">
        <f t="shared" ref="L312" si="911">AVERAGE(C312:C314)</f>
        <v>2843.5817245817248</v>
      </c>
      <c r="M312" s="160">
        <f t="shared" ref="M312" si="912">AVERAGE(D312:D314)</f>
        <v>2543.1562881562882</v>
      </c>
      <c r="N312" s="160">
        <f t="shared" ref="N312" si="913">AVERAGE(E312:E314)</f>
        <v>2803.1102362204729</v>
      </c>
      <c r="O312" s="160">
        <f t="shared" ref="O312" si="914">AVERAGE(F312:F314)</f>
        <v>2956.9460580912855</v>
      </c>
      <c r="P312" s="160">
        <f t="shared" ref="P312" si="915">AVERAGE(G312:G314)</f>
        <v>2776.065217391304</v>
      </c>
      <c r="Q312" s="160">
        <f t="shared" ref="Q312" si="916">AVERAGE(H312:H314)</f>
        <v>3335.9642276422765</v>
      </c>
      <c r="R312" s="160">
        <f t="shared" ref="R312" si="917">AVERAGE(I312:I314)</f>
        <v>3145.7507507507507</v>
      </c>
      <c r="S312" s="160">
        <f t="shared" ref="S312" si="918">AVERAGE(J312:J314)</f>
        <v>3385.4322169059014</v>
      </c>
      <c r="T312" s="160">
        <f t="shared" ref="T312" si="919">AVERAGE(K312:K314)</f>
        <v>2844.7055016181225</v>
      </c>
      <c r="U312" s="232">
        <f t="shared" ref="U312" si="920">AVERAGE(L312:T312)</f>
        <v>2959.4124690397916</v>
      </c>
    </row>
    <row r="313" spans="1:21">
      <c r="A313" s="233">
        <v>43727</v>
      </c>
      <c r="B313" s="240">
        <v>2.1822453703703699</v>
      </c>
      <c r="C313" s="304">
        <f>'VO2 Raw '!C313*'VO2-BW'!C$61/'VO2-BW'!C$62</f>
        <v>2347.969111969112</v>
      </c>
      <c r="D313" s="305">
        <f>'VO2 Raw '!D313*'VO2-BW'!D$61/'VO2-BW'!D$62</f>
        <v>2276.8864468864467</v>
      </c>
      <c r="E313" s="305">
        <f>'VO2 Raw '!E313*'VO2-BW'!E$61/'VO2-BW'!E$62</f>
        <v>2141.929133858268</v>
      </c>
      <c r="F313" s="305">
        <f>'VO2 Raw '!F313*'VO2-BW'!F$61/'VO2-BW'!F$62</f>
        <v>2792.2655601659744</v>
      </c>
      <c r="G313" s="305">
        <f>'VO2 Raw '!G313*'VO2-BW'!G$61/'VO2-BW'!G$62</f>
        <v>3265.7695652173911</v>
      </c>
      <c r="H313" s="86">
        <f>'VO2 Raw '!H313*'VO2-BW'!H$61/'VO2-BW'!H$62</f>
        <v>3498.1170731707316</v>
      </c>
      <c r="I313" s="86">
        <f>'VO2 Raw '!I313*'VO2-BW'!I$61/'VO2-BW'!I$62</f>
        <v>2876.036036036036</v>
      </c>
      <c r="J313" s="86">
        <f>'VO2 Raw '!J313*'VO2-BW'!J$61/'VO2-BW'!J$62</f>
        <v>2681.7129186602874</v>
      </c>
      <c r="K313" s="108">
        <f>'VO2 Raw '!K313*'VO2-BW'!K$61/'VO2-BW'!K$62</f>
        <v>2556.2184466019417</v>
      </c>
      <c r="L313" s="107"/>
      <c r="M313" s="160"/>
      <c r="N313" s="160"/>
      <c r="O313" s="160"/>
      <c r="P313" s="160"/>
      <c r="Q313" s="160"/>
      <c r="R313" s="160"/>
      <c r="S313" s="160"/>
      <c r="T313" s="160"/>
      <c r="U313" s="232">
        <f t="shared" ref="U313" si="921">STDEV(L312:T312)/SQRT(COUNT(L312:T312))</f>
        <v>92.488914607850248</v>
      </c>
    </row>
    <row r="314" spans="1:21">
      <c r="A314" s="233">
        <v>43727</v>
      </c>
      <c r="B314" s="240">
        <v>2.1961342592592601</v>
      </c>
      <c r="C314" s="304">
        <f>'VO2 Raw '!C314*'VO2-BW'!C$61/'VO2-BW'!C$62</f>
        <v>3471.72972972973</v>
      </c>
      <c r="D314" s="305">
        <f>'VO2 Raw '!D314*'VO2-BW'!D$61/'VO2-BW'!D$62</f>
        <v>2025.5128205128206</v>
      </c>
      <c r="E314" s="305">
        <f>'VO2 Raw '!E314*'VO2-BW'!E$61/'VO2-BW'!E$62</f>
        <v>3641.8110236220473</v>
      </c>
      <c r="F314" s="305">
        <f>'VO2 Raw '!F314*'VO2-BW'!F$61/'VO2-BW'!F$62</f>
        <v>2952.199170124481</v>
      </c>
      <c r="G314" s="305">
        <f>'VO2 Raw '!G314*'VO2-BW'!G$61/'VO2-BW'!G$62</f>
        <v>2712.7043478260866</v>
      </c>
      <c r="H314" s="86">
        <f>'VO2 Raw '!H314*'VO2-BW'!H$61/'VO2-BW'!H$62</f>
        <v>3044.0195121951215</v>
      </c>
      <c r="I314" s="86">
        <f>'VO2 Raw '!I314*'VO2-BW'!I$61/'VO2-BW'!I$62</f>
        <v>3399.2342342342345</v>
      </c>
      <c r="J314" s="86">
        <f>'VO2 Raw '!J314*'VO2-BW'!J$61/'VO2-BW'!J$62</f>
        <v>3973.0239234449764</v>
      </c>
      <c r="K314" s="108">
        <f>'VO2 Raw '!K314*'VO2-BW'!K$61/'VO2-BW'!K$62</f>
        <v>2733.1359223300969</v>
      </c>
      <c r="L314" s="107"/>
      <c r="M314" s="160"/>
      <c r="N314" s="160"/>
      <c r="O314" s="160"/>
      <c r="P314" s="160"/>
      <c r="Q314" s="160"/>
      <c r="R314" s="160"/>
      <c r="S314" s="160"/>
      <c r="T314" s="160"/>
      <c r="U314" s="232"/>
    </row>
    <row r="315" spans="1:21">
      <c r="A315" s="233">
        <v>43727</v>
      </c>
      <c r="B315" s="240">
        <v>2.21002314814814</v>
      </c>
      <c r="C315" s="304">
        <f>'VO2 Raw '!C315*'VO2-BW'!C$61/'VO2-BW'!C$62</f>
        <v>3270.8339768339774</v>
      </c>
      <c r="D315" s="305">
        <f>'VO2 Raw '!D315*'VO2-BW'!D$61/'VO2-BW'!D$62</f>
        <v>3072.3443223443223</v>
      </c>
      <c r="E315" s="305">
        <f>'VO2 Raw '!E315*'VO2-BW'!E$61/'VO2-BW'!E$62</f>
        <v>3265.5118110236222</v>
      </c>
      <c r="F315" s="305">
        <f>'VO2 Raw '!F315*'VO2-BW'!F$61/'VO2-BW'!F$62</f>
        <v>4391.601659751037</v>
      </c>
      <c r="G315" s="305">
        <f>'VO2 Raw '!G315*'VO2-BW'!G$61/'VO2-BW'!G$62</f>
        <v>3344.1652173913044</v>
      </c>
      <c r="H315" s="86">
        <f>'VO2 Raw '!H315*'VO2-BW'!H$61/'VO2-BW'!H$62</f>
        <v>2557.560975609756</v>
      </c>
      <c r="I315" s="86">
        <f>'VO2 Raw '!I315*'VO2-BW'!I$61/'VO2-BW'!I$62</f>
        <v>3647.8828828828832</v>
      </c>
      <c r="J315" s="86">
        <f>'VO2 Raw '!J315*'VO2-BW'!J$61/'VO2-BW'!J$62</f>
        <v>2915.3588516746413</v>
      </c>
      <c r="K315" s="108">
        <f>'VO2 Raw '!K315*'VO2-BW'!K$61/'VO2-BW'!K$62</f>
        <v>4384.6844660194174</v>
      </c>
      <c r="L315" s="107">
        <f t="shared" ref="L315" si="922">AVERAGE(C315:C317)</f>
        <v>3547.4144144144143</v>
      </c>
      <c r="M315" s="160">
        <f t="shared" ref="M315" si="923">AVERAGE(D315:D317)</f>
        <v>3001.9597069597071</v>
      </c>
      <c r="N315" s="160">
        <f t="shared" ref="N315" si="924">AVERAGE(E315:E317)</f>
        <v>3062.8346456692911</v>
      </c>
      <c r="O315" s="160">
        <f t="shared" ref="O315" si="925">AVERAGE(F315:F317)</f>
        <v>3394.0248962655601</v>
      </c>
      <c r="P315" s="160">
        <f t="shared" ref="P315" si="926">AVERAGE(G315:G317)</f>
        <v>3165.5376811594201</v>
      </c>
      <c r="Q315" s="160">
        <f t="shared" ref="Q315" si="927">AVERAGE(H315:H317)</f>
        <v>2785.479674796748</v>
      </c>
      <c r="R315" s="160">
        <f t="shared" ref="R315" si="928">AVERAGE(I315:I317)</f>
        <v>3141.2612612612611</v>
      </c>
      <c r="S315" s="160">
        <f t="shared" ref="S315" si="929">AVERAGE(J315:J317)</f>
        <v>3061.3875598086124</v>
      </c>
      <c r="T315" s="160">
        <f t="shared" ref="T315" si="930">AVERAGE(K315:K317)</f>
        <v>3287.4773462783173</v>
      </c>
      <c r="U315" s="232">
        <f t="shared" ref="U315" si="931">AVERAGE(L315:T315)</f>
        <v>3160.8196874014811</v>
      </c>
    </row>
    <row r="316" spans="1:21">
      <c r="A316" s="233">
        <v>43727</v>
      </c>
      <c r="B316" s="240">
        <v>2.2239120370370302</v>
      </c>
      <c r="C316" s="304">
        <f>'VO2 Raw '!C316*'VO2-BW'!C$61/'VO2-BW'!C$62</f>
        <v>3907.0038610038614</v>
      </c>
      <c r="D316" s="305">
        <f>'VO2 Raw '!D316*'VO2-BW'!D$61/'VO2-BW'!D$62</f>
        <v>3591.8498168498168</v>
      </c>
      <c r="E316" s="305">
        <f>'VO2 Raw '!E316*'VO2-BW'!E$61/'VO2-BW'!E$62</f>
        <v>3119.8818897637798</v>
      </c>
      <c r="F316" s="305">
        <f>'VO2 Raw '!F316*'VO2-BW'!F$61/'VO2-BW'!F$62</f>
        <v>3381.6099585062234</v>
      </c>
      <c r="G316" s="305">
        <f>'VO2 Raw '!G316*'VO2-BW'!G$61/'VO2-BW'!G$62</f>
        <v>3724.3304347826083</v>
      </c>
      <c r="H316" s="86">
        <f>'VO2 Raw '!H316*'VO2-BW'!H$61/'VO2-BW'!H$62</f>
        <v>2848.8097560975607</v>
      </c>
      <c r="I316" s="86">
        <f>'VO2 Raw '!I316*'VO2-BW'!I$61/'VO2-BW'!I$62</f>
        <v>3220</v>
      </c>
      <c r="J316" s="86">
        <f>'VO2 Raw '!J316*'VO2-BW'!J$61/'VO2-BW'!J$62</f>
        <v>3637.1578947368425</v>
      </c>
      <c r="K316" s="108">
        <f>'VO2 Raw '!K316*'VO2-BW'!K$61/'VO2-BW'!K$62</f>
        <v>3064.0194174757276</v>
      </c>
      <c r="L316" s="107"/>
      <c r="M316" s="160"/>
      <c r="N316" s="160"/>
      <c r="O316" s="160"/>
      <c r="P316" s="160"/>
      <c r="Q316" s="160"/>
      <c r="R316" s="160"/>
      <c r="S316" s="160"/>
      <c r="T316" s="160"/>
      <c r="U316" s="232">
        <f t="shared" ref="U316" si="932">STDEV(L315:T315)/SQRT(COUNT(L315:T315))</f>
        <v>75.082504739681752</v>
      </c>
    </row>
    <row r="317" spans="1:21">
      <c r="A317" s="233">
        <v>43727</v>
      </c>
      <c r="B317" s="240">
        <v>2.2378009259259199</v>
      </c>
      <c r="C317" s="304">
        <f>'VO2 Raw '!C317*'VO2-BW'!C$61/'VO2-BW'!C$62</f>
        <v>3464.4054054054059</v>
      </c>
      <c r="D317" s="305">
        <f>'VO2 Raw '!D317*'VO2-BW'!D$61/'VO2-BW'!D$62</f>
        <v>2341.6849816849817</v>
      </c>
      <c r="E317" s="305">
        <f>'VO2 Raw '!E317*'VO2-BW'!E$61/'VO2-BW'!E$62</f>
        <v>2803.1102362204724</v>
      </c>
      <c r="F317" s="305">
        <f>'VO2 Raw '!F317*'VO2-BW'!F$61/'VO2-BW'!F$62</f>
        <v>2408.8630705394189</v>
      </c>
      <c r="G317" s="305">
        <f>'VO2 Raw '!G317*'VO2-BW'!G$61/'VO2-BW'!G$62</f>
        <v>2428.1173913043476</v>
      </c>
      <c r="H317" s="86">
        <f>'VO2 Raw '!H317*'VO2-BW'!H$61/'VO2-BW'!H$62</f>
        <v>2950.0682926829268</v>
      </c>
      <c r="I317" s="86">
        <f>'VO2 Raw '!I317*'VO2-BW'!I$61/'VO2-BW'!I$62</f>
        <v>2555.900900900901</v>
      </c>
      <c r="J317" s="86">
        <f>'VO2 Raw '!J317*'VO2-BW'!J$61/'VO2-BW'!J$62</f>
        <v>2631.6459330143543</v>
      </c>
      <c r="K317" s="108">
        <f>'VO2 Raw '!K317*'VO2-BW'!K$61/'VO2-BW'!K$62</f>
        <v>2413.7281553398057</v>
      </c>
      <c r="L317" s="107"/>
      <c r="M317" s="160"/>
      <c r="N317" s="160"/>
      <c r="O317" s="160"/>
      <c r="P317" s="160"/>
      <c r="Q317" s="160"/>
      <c r="R317" s="160"/>
      <c r="S317" s="160"/>
      <c r="T317" s="160"/>
      <c r="U317" s="232"/>
    </row>
    <row r="318" spans="1:21">
      <c r="A318" s="223">
        <v>43727</v>
      </c>
      <c r="B318" s="235">
        <v>2.2516898148148101</v>
      </c>
      <c r="C318" s="304">
        <f>'VO2 Raw '!C318*'VO2-BW'!C$61/'VO2-BW'!C$62</f>
        <v>2538.4015444015449</v>
      </c>
      <c r="D318" s="305">
        <f>'VO2 Raw '!D318*'VO2-BW'!D$61/'VO2-BW'!D$62</f>
        <v>1946.1904761904761</v>
      </c>
      <c r="E318" s="305">
        <f>'VO2 Raw '!E318*'VO2-BW'!E$61/'VO2-BW'!E$62</f>
        <v>2123.8582677165355</v>
      </c>
      <c r="F318" s="305">
        <f>'VO2 Raw '!F318*'VO2-BW'!F$61/'VO2-BW'!F$62</f>
        <v>2666.2904564315349</v>
      </c>
      <c r="G318" s="305">
        <f>'VO2 Raw '!G318*'VO2-BW'!G$61/'VO2-BW'!G$62</f>
        <v>3548.2086956521739</v>
      </c>
      <c r="H318" s="86">
        <f>'VO2 Raw '!H318*'VO2-BW'!H$61/'VO2-BW'!H$62</f>
        <v>2015.7756097560973</v>
      </c>
      <c r="I318" s="86">
        <f>'VO2 Raw '!I318*'VO2-BW'!I$61/'VO2-BW'!I$62</f>
        <v>2701.9819819819822</v>
      </c>
      <c r="J318" s="86">
        <f>'VO2 Raw '!J318*'VO2-BW'!J$61/'VO2-BW'!J$62</f>
        <v>2824.612440191388</v>
      </c>
      <c r="K318" s="108">
        <f>'VO2 Raw '!K318*'VO2-BW'!K$61/'VO2-BW'!K$62</f>
        <v>3923.7427184466014</v>
      </c>
      <c r="L318" s="107">
        <f t="shared" ref="L318" si="933">AVERAGE(C318:C320)</f>
        <v>2375.5225225225226</v>
      </c>
      <c r="M318" s="160">
        <f t="shared" ref="M318" si="934">AVERAGE(D318:D320)</f>
        <v>1659.4383394383394</v>
      </c>
      <c r="N318" s="160">
        <f t="shared" ref="N318" si="935">AVERAGE(E318:E320)</f>
        <v>2455.8661417322837</v>
      </c>
      <c r="O318" s="160">
        <f t="shared" ref="O318" si="936">AVERAGE(F318:F320)</f>
        <v>3192.8298755186715</v>
      </c>
      <c r="P318" s="160">
        <f t="shared" ref="P318" si="937">AVERAGE(G318:G320)</f>
        <v>2676.1913043478262</v>
      </c>
      <c r="Q318" s="160">
        <f t="shared" ref="Q318" si="938">AVERAGE(H318:H320)</f>
        <v>2194.282926829268</v>
      </c>
      <c r="R318" s="160">
        <f t="shared" ref="R318" si="939">AVERAGE(I318:I320)</f>
        <v>2569.3693693693695</v>
      </c>
      <c r="S318" s="160">
        <f t="shared" ref="S318" si="940">AVERAGE(J318:J320)</f>
        <v>2824.264752791069</v>
      </c>
      <c r="T318" s="160">
        <f t="shared" ref="T318" si="941">AVERAGE(K318:K320)</f>
        <v>3608.7977346278312</v>
      </c>
      <c r="U318" s="232">
        <f t="shared" ref="U318" si="942">AVERAGE(L318:T318)</f>
        <v>2617.3958852419091</v>
      </c>
    </row>
    <row r="319" spans="1:21">
      <c r="A319" s="223">
        <v>43727</v>
      </c>
      <c r="B319" s="235">
        <v>2.2655787037036998</v>
      </c>
      <c r="C319" s="304">
        <f>'VO2 Raw '!C319*'VO2-BW'!C$61/'VO2-BW'!C$62</f>
        <v>2262.1698841698844</v>
      </c>
      <c r="D319" s="305">
        <f>'VO2 Raw '!D319*'VO2-BW'!D$61/'VO2-BW'!D$62</f>
        <v>1616.6117216117216</v>
      </c>
      <c r="E319" s="305">
        <f>'VO2 Raw '!E319*'VO2-BW'!E$61/'VO2-BW'!E$62</f>
        <v>2812.677165354331</v>
      </c>
      <c r="F319" s="305">
        <f>'VO2 Raw '!F319*'VO2-BW'!F$61/'VO2-BW'!F$62</f>
        <v>3617.1286307053933</v>
      </c>
      <c r="G319" s="305">
        <f>'VO2 Raw '!G319*'VO2-BW'!G$61/'VO2-BW'!G$62</f>
        <v>2203.6695652173912</v>
      </c>
      <c r="H319" s="86">
        <f>'VO2 Raw '!H319*'VO2-BW'!H$61/'VO2-BW'!H$62</f>
        <v>2283.0146341463415</v>
      </c>
      <c r="I319" s="86">
        <f>'VO2 Raw '!I319*'VO2-BW'!I$61/'VO2-BW'!I$62</f>
        <v>2274.099099099099</v>
      </c>
      <c r="J319" s="86">
        <f>'VO2 Raw '!J319*'VO2-BW'!J$61/'VO2-BW'!J$62</f>
        <v>2771.416267942584</v>
      </c>
      <c r="K319" s="108">
        <f>'VO2 Raw '!K319*'VO2-BW'!K$61/'VO2-BW'!K$62</f>
        <v>3100.3592233009704</v>
      </c>
      <c r="L319" s="107"/>
      <c r="M319" s="160"/>
      <c r="N319" s="160"/>
      <c r="O319" s="160"/>
      <c r="P319" s="160"/>
      <c r="Q319" s="160"/>
      <c r="R319" s="160"/>
      <c r="S319" s="160"/>
      <c r="T319" s="160"/>
      <c r="U319" s="232">
        <f t="shared" ref="U319" si="943">STDEV(L318:T318)/SQRT(COUNT(L318:T318))</f>
        <v>187.96652689588049</v>
      </c>
    </row>
    <row r="320" spans="1:21">
      <c r="A320" s="223">
        <v>43727</v>
      </c>
      <c r="B320" s="235">
        <v>2.27946759259259</v>
      </c>
      <c r="C320" s="304">
        <f>'VO2 Raw '!C320*'VO2-BW'!C$61/'VO2-BW'!C$62</f>
        <v>2325.9961389961391</v>
      </c>
      <c r="D320" s="305">
        <f>'VO2 Raw '!D320*'VO2-BW'!D$61/'VO2-BW'!D$62</f>
        <v>1415.5128205128206</v>
      </c>
      <c r="E320" s="305">
        <f>'VO2 Raw '!E320*'VO2-BW'!E$61/'VO2-BW'!E$62</f>
        <v>2431.0629921259842</v>
      </c>
      <c r="F320" s="305">
        <f>'VO2 Raw '!F320*'VO2-BW'!F$61/'VO2-BW'!F$62</f>
        <v>3295.0705394190868</v>
      </c>
      <c r="G320" s="305">
        <f>'VO2 Raw '!G320*'VO2-BW'!G$61/'VO2-BW'!G$62</f>
        <v>2276.695652173913</v>
      </c>
      <c r="H320" s="86">
        <f>'VO2 Raw '!H320*'VO2-BW'!H$61/'VO2-BW'!H$62</f>
        <v>2284.0585365853658</v>
      </c>
      <c r="I320" s="86">
        <f>'VO2 Raw '!I320*'VO2-BW'!I$61/'VO2-BW'!I$62</f>
        <v>2732.0270270270271</v>
      </c>
      <c r="J320" s="86">
        <f>'VO2 Raw '!J320*'VO2-BW'!J$61/'VO2-BW'!J$62</f>
        <v>2876.7655502392349</v>
      </c>
      <c r="K320" s="108">
        <f>'VO2 Raw '!K320*'VO2-BW'!K$61/'VO2-BW'!K$62</f>
        <v>3802.2912621359219</v>
      </c>
      <c r="L320" s="107"/>
      <c r="M320" s="160"/>
      <c r="N320" s="160"/>
      <c r="O320" s="160"/>
      <c r="P320" s="160"/>
      <c r="Q320" s="160"/>
      <c r="R320" s="160"/>
      <c r="S320" s="160"/>
      <c r="T320" s="160"/>
      <c r="U320" s="232"/>
    </row>
    <row r="321" spans="1:21">
      <c r="A321" s="223">
        <v>43727</v>
      </c>
      <c r="B321" s="235">
        <v>2.2933564814814802</v>
      </c>
      <c r="C321" s="304">
        <f>'VO2 Raw '!C321*'VO2-BW'!C$61/'VO2-BW'!C$62</f>
        <v>2345.8764478764483</v>
      </c>
      <c r="D321" s="305">
        <f>'VO2 Raw '!D321*'VO2-BW'!D$61/'VO2-BW'!D$62</f>
        <v>2718.1868131868132</v>
      </c>
      <c r="E321" s="305">
        <f>'VO2 Raw '!E321*'VO2-BW'!E$61/'VO2-BW'!E$62</f>
        <v>2151.4960629921261</v>
      </c>
      <c r="F321" s="305">
        <f>'VO2 Raw '!F321*'VO2-BW'!F$61/'VO2-BW'!F$62</f>
        <v>2541.4107883817428</v>
      </c>
      <c r="G321" s="305">
        <f>'VO2 Raw '!G321*'VO2-BW'!G$61/'VO2-BW'!G$62</f>
        <v>4350.4217391304346</v>
      </c>
      <c r="H321" s="86">
        <f>'VO2 Raw '!H321*'VO2-BW'!H$61/'VO2-BW'!H$62</f>
        <v>3841.560975609756</v>
      </c>
      <c r="I321" s="86">
        <f>'VO2 Raw '!I321*'VO2-BW'!I$61/'VO2-BW'!I$62</f>
        <v>2037.882882882883</v>
      </c>
      <c r="J321" s="86">
        <f>'VO2 Raw '!J321*'VO2-BW'!J$61/'VO2-BW'!J$62</f>
        <v>2941.4354066985647</v>
      </c>
      <c r="K321" s="108">
        <f>'VO2 Raw '!K321*'VO2-BW'!K$61/'VO2-BW'!K$62</f>
        <v>3043.9368932038833</v>
      </c>
      <c r="L321" s="107">
        <f t="shared" ref="L321" si="944">AVERAGE(C321:C323)</f>
        <v>3199.6833976833982</v>
      </c>
      <c r="M321" s="160">
        <f t="shared" ref="M321" si="945">AVERAGE(D321:D323)</f>
        <v>2016.9474969474968</v>
      </c>
      <c r="N321" s="160">
        <f t="shared" ref="N321" si="946">AVERAGE(E321:E323)</f>
        <v>2187.2834645669295</v>
      </c>
      <c r="O321" s="160">
        <f t="shared" ref="O321" si="947">AVERAGE(F321:F323)</f>
        <v>2535.5684647302901</v>
      </c>
      <c r="P321" s="160">
        <f t="shared" ref="P321" si="948">AVERAGE(G321:G323)</f>
        <v>3561.0956521739131</v>
      </c>
      <c r="Q321" s="160">
        <f t="shared" ref="Q321" si="949">AVERAGE(H321:H323)</f>
        <v>3179.378861788618</v>
      </c>
      <c r="R321" s="160">
        <f t="shared" ref="R321" si="950">AVERAGE(I321:I323)</f>
        <v>2507.2072072072074</v>
      </c>
      <c r="S321" s="160">
        <f t="shared" ref="S321" si="951">AVERAGE(J321:J323)</f>
        <v>3590.567783094099</v>
      </c>
      <c r="T321" s="160">
        <f t="shared" ref="T321" si="952">AVERAGE(K321:K323)</f>
        <v>3208.7411003236243</v>
      </c>
      <c r="U321" s="232">
        <f t="shared" ref="U321" si="953">AVERAGE(L321:T321)</f>
        <v>2887.3859365017306</v>
      </c>
    </row>
    <row r="322" spans="1:21">
      <c r="A322" s="223">
        <v>43727</v>
      </c>
      <c r="B322" s="235">
        <v>2.3072453703703699</v>
      </c>
      <c r="C322" s="304">
        <f>'VO2 Raw '!C322*'VO2-BW'!C$61/'VO2-BW'!C$62</f>
        <v>3482.1930501930506</v>
      </c>
      <c r="D322" s="305">
        <f>'VO2 Raw '!D322*'VO2-BW'!D$61/'VO2-BW'!D$62</f>
        <v>1666.8864468864469</v>
      </c>
      <c r="E322" s="305">
        <f>'VO2 Raw '!E322*'VO2-BW'!E$61/'VO2-BW'!E$62</f>
        <v>2516.1023622047246</v>
      </c>
      <c r="F322" s="305">
        <f>'VO2 Raw '!F322*'VO2-BW'!F$61/'VO2-BW'!F$62</f>
        <v>2457.0622406639</v>
      </c>
      <c r="G322" s="305">
        <f>'VO2 Raw '!G322*'VO2-BW'!G$61/'VO2-BW'!G$62</f>
        <v>3762.9913043478264</v>
      </c>
      <c r="H322" s="86">
        <f>'VO2 Raw '!H322*'VO2-BW'!H$61/'VO2-BW'!H$62</f>
        <v>3365.5414634146337</v>
      </c>
      <c r="I322" s="86">
        <f>'VO2 Raw '!I322*'VO2-BW'!I$61/'VO2-BW'!I$62</f>
        <v>2172.5675675675675</v>
      </c>
      <c r="J322" s="86">
        <f>'VO2 Raw '!J322*'VO2-BW'!J$61/'VO2-BW'!J$62</f>
        <v>4169.119617224881</v>
      </c>
      <c r="K322" s="108">
        <f>'VO2 Raw '!K322*'VO2-BW'!K$61/'VO2-BW'!K$62</f>
        <v>3066.8883495145628</v>
      </c>
      <c r="L322" s="107"/>
      <c r="M322" s="160"/>
      <c r="N322" s="160"/>
      <c r="O322" s="160"/>
      <c r="P322" s="160"/>
      <c r="Q322" s="160"/>
      <c r="R322" s="160"/>
      <c r="S322" s="160"/>
      <c r="T322" s="160"/>
      <c r="U322" s="232">
        <f t="shared" ref="U322" si="954">STDEV(L321:T321)/SQRT(COUNT(L321:T321))</f>
        <v>195.45268510547672</v>
      </c>
    </row>
    <row r="323" spans="1:21">
      <c r="A323" s="223">
        <v>43727</v>
      </c>
      <c r="B323" s="235">
        <v>2.3211342592592601</v>
      </c>
      <c r="C323" s="304">
        <f>'VO2 Raw '!C323*'VO2-BW'!C$61/'VO2-BW'!C$62</f>
        <v>3770.9806949806957</v>
      </c>
      <c r="D323" s="305">
        <f>'VO2 Raw '!D323*'VO2-BW'!D$61/'VO2-BW'!D$62</f>
        <v>1665.7692307692307</v>
      </c>
      <c r="E323" s="305">
        <f>'VO2 Raw '!E323*'VO2-BW'!E$61/'VO2-BW'!E$62</f>
        <v>1894.2519685039372</v>
      </c>
      <c r="F323" s="305">
        <f>'VO2 Raw '!F323*'VO2-BW'!F$61/'VO2-BW'!F$62</f>
        <v>2608.232365145228</v>
      </c>
      <c r="G323" s="305">
        <f>'VO2 Raw '!G323*'VO2-BW'!G$61/'VO2-BW'!G$62</f>
        <v>2569.8739130434783</v>
      </c>
      <c r="H323" s="86">
        <f>'VO2 Raw '!H323*'VO2-BW'!H$61/'VO2-BW'!H$62</f>
        <v>2331.0341463414634</v>
      </c>
      <c r="I323" s="86">
        <f>'VO2 Raw '!I323*'VO2-BW'!I$61/'VO2-BW'!I$62</f>
        <v>3311.1711711711714</v>
      </c>
      <c r="J323" s="86">
        <f>'VO2 Raw '!J323*'VO2-BW'!J$61/'VO2-BW'!J$62</f>
        <v>3661.1483253588517</v>
      </c>
      <c r="K323" s="108">
        <f>'VO2 Raw '!K323*'VO2-BW'!K$61/'VO2-BW'!K$62</f>
        <v>3515.3980582524268</v>
      </c>
      <c r="L323" s="107"/>
      <c r="M323" s="160"/>
      <c r="N323" s="160"/>
      <c r="O323" s="160"/>
      <c r="P323" s="160"/>
      <c r="Q323" s="160"/>
      <c r="R323" s="160"/>
      <c r="S323" s="160"/>
      <c r="T323" s="160"/>
      <c r="U323" s="232"/>
    </row>
    <row r="324" spans="1:21">
      <c r="A324" s="223">
        <v>43727</v>
      </c>
      <c r="B324" s="235">
        <v>2.33502314814814</v>
      </c>
      <c r="C324" s="304">
        <f>'VO2 Raw '!C324*'VO2-BW'!C$61/'VO2-BW'!C$62</f>
        <v>2456.7876447876451</v>
      </c>
      <c r="D324" s="305">
        <f>'VO2 Raw '!D324*'VO2-BW'!D$61/'VO2-BW'!D$62</f>
        <v>1714.9267399267399</v>
      </c>
      <c r="E324" s="305">
        <f>'VO2 Raw '!E324*'VO2-BW'!E$61/'VO2-BW'!E$62</f>
        <v>2817.9921259842522</v>
      </c>
      <c r="F324" s="305">
        <f>'VO2 Raw '!F324*'VO2-BW'!F$61/'VO2-BW'!F$62</f>
        <v>2647.6680497925308</v>
      </c>
      <c r="G324" s="305">
        <f>'VO2 Raw '!G324*'VO2-BW'!G$61/'VO2-BW'!G$62</f>
        <v>2747.0695652173913</v>
      </c>
      <c r="H324" s="86">
        <f>'VO2 Raw '!H324*'VO2-BW'!H$61/'VO2-BW'!H$62</f>
        <v>2452.1268292682926</v>
      </c>
      <c r="I324" s="86">
        <f>'VO2 Raw '!I324*'VO2-BW'!I$61/'VO2-BW'!I$62</f>
        <v>2289.6396396396399</v>
      </c>
      <c r="J324" s="86">
        <f>'VO2 Raw '!J324*'VO2-BW'!J$61/'VO2-BW'!J$62</f>
        <v>2436.5933014354068</v>
      </c>
      <c r="K324" s="108">
        <f>'VO2 Raw '!K324*'VO2-BW'!K$61/'VO2-BW'!K$62</f>
        <v>2865.1067961165045</v>
      </c>
      <c r="L324" s="107">
        <f t="shared" ref="L324" si="955">AVERAGE(C324:C326)</f>
        <v>2370.2908622908631</v>
      </c>
      <c r="M324" s="160">
        <f t="shared" ref="M324" si="956">AVERAGE(D324:D326)</f>
        <v>1767.063492063492</v>
      </c>
      <c r="N324" s="160">
        <f t="shared" ref="N324" si="957">AVERAGE(E324:E326)</f>
        <v>2359.8425196850399</v>
      </c>
      <c r="O324" s="160">
        <f t="shared" ref="O324" si="958">AVERAGE(F324:F326)</f>
        <v>2820.7468879668049</v>
      </c>
      <c r="P324" s="160">
        <f t="shared" ref="P324" si="959">AVERAGE(G324:G326)</f>
        <v>2552.6913043478257</v>
      </c>
      <c r="Q324" s="160">
        <f t="shared" ref="Q324" si="960">AVERAGE(H324:H326)</f>
        <v>2835.9349593495936</v>
      </c>
      <c r="R324" s="160">
        <f t="shared" ref="R324" si="961">AVERAGE(I324:I326)</f>
        <v>2258.9039039039039</v>
      </c>
      <c r="S324" s="160">
        <f t="shared" ref="S324" si="962">AVERAGE(J324:J326)</f>
        <v>2918.8357256778309</v>
      </c>
      <c r="T324" s="160">
        <f t="shared" ref="T324" si="963">AVERAGE(K324:K326)</f>
        <v>3186.7459546925566</v>
      </c>
      <c r="U324" s="232">
        <f t="shared" ref="U324" si="964">AVERAGE(L324:T324)</f>
        <v>2563.4506233308789</v>
      </c>
    </row>
    <row r="325" spans="1:21">
      <c r="A325" s="223">
        <v>43727</v>
      </c>
      <c r="B325" s="235">
        <v>2.3489120370370302</v>
      </c>
      <c r="C325" s="304">
        <f>'VO2 Raw '!C325*'VO2-BW'!C$61/'VO2-BW'!C$62</f>
        <v>2397.1467181467183</v>
      </c>
      <c r="D325" s="305">
        <f>'VO2 Raw '!D325*'VO2-BW'!D$61/'VO2-BW'!D$62</f>
        <v>1951.7765567765566</v>
      </c>
      <c r="E325" s="305">
        <f>'VO2 Raw '!E325*'VO2-BW'!E$61/'VO2-BW'!E$62</f>
        <v>1932.5196850393702</v>
      </c>
      <c r="F325" s="305">
        <f>'VO2 Raw '!F325*'VO2-BW'!F$61/'VO2-BW'!F$62</f>
        <v>3182.2406639004148</v>
      </c>
      <c r="G325" s="305">
        <f>'VO2 Raw '!G325*'VO2-BW'!G$61/'VO2-BW'!G$62</f>
        <v>2451.7434782608693</v>
      </c>
      <c r="H325" s="86">
        <f>'VO2 Raw '!H325*'VO2-BW'!H$61/'VO2-BW'!H$62</f>
        <v>2581.570731707317</v>
      </c>
      <c r="I325" s="86">
        <f>'VO2 Raw '!I325*'VO2-BW'!I$61/'VO2-BW'!I$62</f>
        <v>2112.4774774774774</v>
      </c>
      <c r="J325" s="86">
        <f>'VO2 Raw '!J325*'VO2-BW'!J$61/'VO2-BW'!J$62</f>
        <v>2753.6842105263158</v>
      </c>
      <c r="K325" s="108">
        <f>'VO2 Raw '!K325*'VO2-BW'!K$61/'VO2-BW'!K$62</f>
        <v>2708.2718446601939</v>
      </c>
      <c r="L325" s="107"/>
      <c r="M325" s="160"/>
      <c r="N325" s="160"/>
      <c r="O325" s="160"/>
      <c r="P325" s="160"/>
      <c r="Q325" s="160"/>
      <c r="R325" s="160"/>
      <c r="S325" s="160"/>
      <c r="T325" s="160"/>
      <c r="U325" s="232">
        <f t="shared" ref="U325" si="965">STDEV(L324:T324)/SQRT(COUNT(L324:T324))</f>
        <v>142.45411568782794</v>
      </c>
    </row>
    <row r="326" spans="1:21">
      <c r="A326" s="223">
        <v>43727</v>
      </c>
      <c r="B326" s="235">
        <v>2.3628009259259199</v>
      </c>
      <c r="C326" s="304">
        <f>'VO2 Raw '!C326*'VO2-BW'!C$61/'VO2-BW'!C$62</f>
        <v>2256.9382239382244</v>
      </c>
      <c r="D326" s="305">
        <f>'VO2 Raw '!D326*'VO2-BW'!D$61/'VO2-BW'!D$62</f>
        <v>1634.4871794871794</v>
      </c>
      <c r="E326" s="305">
        <f>'VO2 Raw '!E326*'VO2-BW'!E$61/'VO2-BW'!E$62</f>
        <v>2329.0157480314961</v>
      </c>
      <c r="F326" s="305">
        <f>'VO2 Raw '!F326*'VO2-BW'!F$61/'VO2-BW'!F$62</f>
        <v>2632.3319502074687</v>
      </c>
      <c r="G326" s="305">
        <f>'VO2 Raw '!G326*'VO2-BW'!G$61/'VO2-BW'!G$62</f>
        <v>2459.2608695652175</v>
      </c>
      <c r="H326" s="86">
        <f>'VO2 Raw '!H326*'VO2-BW'!H$61/'VO2-BW'!H$62</f>
        <v>3474.1073170731706</v>
      </c>
      <c r="I326" s="86">
        <f>'VO2 Raw '!I326*'VO2-BW'!I$61/'VO2-BW'!I$62</f>
        <v>2374.5945945945946</v>
      </c>
      <c r="J326" s="86">
        <f>'VO2 Raw '!J326*'VO2-BW'!J$61/'VO2-BW'!J$62</f>
        <v>3566.2296650717703</v>
      </c>
      <c r="K326" s="108">
        <f>'VO2 Raw '!K326*'VO2-BW'!K$61/'VO2-BW'!K$62</f>
        <v>3986.8592233009708</v>
      </c>
      <c r="L326" s="107"/>
      <c r="M326" s="160"/>
      <c r="N326" s="160"/>
      <c r="O326" s="160"/>
      <c r="P326" s="160"/>
      <c r="Q326" s="160"/>
      <c r="R326" s="160"/>
      <c r="S326" s="160"/>
      <c r="T326" s="160"/>
      <c r="U326" s="232"/>
    </row>
    <row r="327" spans="1:21">
      <c r="A327" s="223">
        <v>43727</v>
      </c>
      <c r="B327" s="235">
        <v>2.3766898148148101</v>
      </c>
      <c r="C327" s="304">
        <f>'VO2 Raw '!C327*'VO2-BW'!C$61/'VO2-BW'!C$62</f>
        <v>2494.4555984555986</v>
      </c>
      <c r="D327" s="305">
        <f>'VO2 Raw '!D327*'VO2-BW'!D$61/'VO2-BW'!D$62</f>
        <v>2159.5787545787543</v>
      </c>
      <c r="E327" s="305">
        <f>'VO2 Raw '!E327*'VO2-BW'!E$61/'VO2-BW'!E$62</f>
        <v>1962.2834645669293</v>
      </c>
      <c r="F327" s="305">
        <f>'VO2 Raw '!F327*'VO2-BW'!F$61/'VO2-BW'!F$62</f>
        <v>2779.1203319502074</v>
      </c>
      <c r="G327" s="305">
        <f>'VO2 Raw '!G327*'VO2-BW'!G$61/'VO2-BW'!G$62</f>
        <v>2247.6999999999998</v>
      </c>
      <c r="H327" s="86">
        <f>'VO2 Raw '!H327*'VO2-BW'!H$61/'VO2-BW'!H$62</f>
        <v>2519.9804878048781</v>
      </c>
      <c r="I327" s="86">
        <f>'VO2 Raw '!I327*'VO2-BW'!I$61/'VO2-BW'!I$62</f>
        <v>2285.4954954954956</v>
      </c>
      <c r="J327" s="86">
        <f>'VO2 Raw '!J327*'VO2-BW'!J$61/'VO2-BW'!J$62</f>
        <v>2696.3157894736846</v>
      </c>
      <c r="K327" s="108">
        <f>'VO2 Raw '!K327*'VO2-BW'!K$61/'VO2-BW'!K$62</f>
        <v>3053.4999999999995</v>
      </c>
      <c r="L327" s="107">
        <f t="shared" ref="L327" si="966">AVERAGE(C327:C329)</f>
        <v>2497.2458172458173</v>
      </c>
      <c r="M327" s="160">
        <f t="shared" ref="M327" si="967">AVERAGE(D327:D329)</f>
        <v>1883.6263736263736</v>
      </c>
      <c r="N327" s="160">
        <f t="shared" ref="N327" si="968">AVERAGE(E327:E329)</f>
        <v>2157.1653543307089</v>
      </c>
      <c r="O327" s="160">
        <f t="shared" ref="O327" si="969">AVERAGE(F327:F329)</f>
        <v>2061.9751037344395</v>
      </c>
      <c r="P327" s="160">
        <f t="shared" ref="P327" si="970">AVERAGE(G327:G329)</f>
        <v>3042.3956521739128</v>
      </c>
      <c r="Q327" s="160">
        <f t="shared" ref="Q327" si="971">AVERAGE(H327:H329)</f>
        <v>2870.731707317073</v>
      </c>
      <c r="R327" s="160">
        <f t="shared" ref="R327" si="972">AVERAGE(I327:I329)</f>
        <v>2746.8768768768773</v>
      </c>
      <c r="S327" s="160">
        <f t="shared" ref="S327" si="973">AVERAGE(J327:J329)</f>
        <v>3081.5534290271135</v>
      </c>
      <c r="T327" s="160">
        <f t="shared" ref="T327" si="974">AVERAGE(K327:K329)</f>
        <v>3160.2880258899672</v>
      </c>
      <c r="U327" s="232">
        <f t="shared" ref="U327" si="975">AVERAGE(L327:T327)</f>
        <v>2611.3175933580314</v>
      </c>
    </row>
    <row r="328" spans="1:21">
      <c r="A328" s="223">
        <v>43727</v>
      </c>
      <c r="B328" s="235">
        <v>2.3905787037036998</v>
      </c>
      <c r="C328" s="304">
        <f>'VO2 Raw '!C328*'VO2-BW'!C$61/'VO2-BW'!C$62</f>
        <v>2380.4054054054054</v>
      </c>
      <c r="D328" s="305">
        <f>'VO2 Raw '!D328*'VO2-BW'!D$61/'VO2-BW'!D$62</f>
        <v>1665.7692307692307</v>
      </c>
      <c r="E328" s="305">
        <f>'VO2 Raw '!E328*'VO2-BW'!E$61/'VO2-BW'!E$62</f>
        <v>1797.5196850393702</v>
      </c>
      <c r="F328" s="305">
        <f>'VO2 Raw '!F328*'VO2-BW'!F$61/'VO2-BW'!F$62</f>
        <v>2290.5560165975098</v>
      </c>
      <c r="G328" s="305">
        <f>'VO2 Raw '!G328*'VO2-BW'!G$61/'VO2-BW'!G$62</f>
        <v>3669.5608695652172</v>
      </c>
      <c r="H328" s="86">
        <f>'VO2 Raw '!H328*'VO2-BW'!H$61/'VO2-BW'!H$62</f>
        <v>2393.6682926829267</v>
      </c>
      <c r="I328" s="86">
        <f>'VO2 Raw '!I328*'VO2-BW'!I$61/'VO2-BW'!I$62</f>
        <v>2661.5765765765768</v>
      </c>
      <c r="J328" s="86">
        <f>'VO2 Raw '!J328*'VO2-BW'!J$61/'VO2-BW'!J$62</f>
        <v>3018.6220095693784</v>
      </c>
      <c r="K328" s="108">
        <f>'VO2 Raw '!K328*'VO2-BW'!K$61/'VO2-BW'!K$62</f>
        <v>2518.9223300970871</v>
      </c>
      <c r="L328" s="107"/>
      <c r="M328" s="160"/>
      <c r="N328" s="160"/>
      <c r="O328" s="160"/>
      <c r="P328" s="160"/>
      <c r="Q328" s="160"/>
      <c r="R328" s="160"/>
      <c r="S328" s="160"/>
      <c r="T328" s="160"/>
      <c r="U328" s="232">
        <f t="shared" ref="U328" si="976">STDEV(L327:T327)/SQRT(COUNT(L327:T327))</f>
        <v>160.05940217197448</v>
      </c>
    </row>
    <row r="329" spans="1:21">
      <c r="A329" s="223">
        <v>43727</v>
      </c>
      <c r="B329" s="235">
        <v>2.40446759259259</v>
      </c>
      <c r="C329" s="304">
        <f>'VO2 Raw '!C329*'VO2-BW'!C$61/'VO2-BW'!C$62</f>
        <v>2616.8764478764483</v>
      </c>
      <c r="D329" s="305">
        <f>'VO2 Raw '!D329*'VO2-BW'!D$61/'VO2-BW'!D$62</f>
        <v>1825.5311355311355</v>
      </c>
      <c r="E329" s="305">
        <f>'VO2 Raw '!E329*'VO2-BW'!E$61/'VO2-BW'!E$62</f>
        <v>2711.6929133858271</v>
      </c>
      <c r="F329" s="305">
        <f>'VO2 Raw '!F329*'VO2-BW'!F$61/'VO2-BW'!F$62</f>
        <v>1116.2489626556016</v>
      </c>
      <c r="G329" s="305">
        <f>'VO2 Raw '!G329*'VO2-BW'!G$61/'VO2-BW'!G$62</f>
        <v>3209.9260869565219</v>
      </c>
      <c r="H329" s="86">
        <f>'VO2 Raw '!H329*'VO2-BW'!H$61/'VO2-BW'!H$62</f>
        <v>3698.5463414634146</v>
      </c>
      <c r="I329" s="86">
        <f>'VO2 Raw '!I329*'VO2-BW'!I$61/'VO2-BW'!I$62</f>
        <v>3293.5585585585586</v>
      </c>
      <c r="J329" s="86">
        <f>'VO2 Raw '!J329*'VO2-BW'!J$61/'VO2-BW'!J$62</f>
        <v>3529.7224880382778</v>
      </c>
      <c r="K329" s="108">
        <f>'VO2 Raw '!K329*'VO2-BW'!K$61/'VO2-BW'!K$62</f>
        <v>3908.4417475728151</v>
      </c>
      <c r="L329" s="107"/>
      <c r="M329" s="160"/>
      <c r="N329" s="160"/>
      <c r="O329" s="160"/>
      <c r="P329" s="160"/>
      <c r="Q329" s="160"/>
      <c r="R329" s="160"/>
      <c r="S329" s="160"/>
      <c r="T329" s="160"/>
      <c r="U329" s="232"/>
    </row>
    <row r="330" spans="1:21">
      <c r="A330" s="223">
        <v>43727</v>
      </c>
      <c r="B330" s="235">
        <v>2.4183564814814802</v>
      </c>
      <c r="C330" s="304">
        <f>'VO2 Raw '!C330*'VO2-BW'!C$61/'VO2-BW'!C$62</f>
        <v>3152.598455598456</v>
      </c>
      <c r="D330" s="305">
        <f>'VO2 Raw '!D330*'VO2-BW'!D$61/'VO2-BW'!D$62</f>
        <v>3930.3663003663</v>
      </c>
      <c r="E330" s="305">
        <f>'VO2 Raw '!E330*'VO2-BW'!E$61/'VO2-BW'!E$62</f>
        <v>2535.2362204724409</v>
      </c>
      <c r="F330" s="305">
        <f>'VO2 Raw '!F330*'VO2-BW'!F$61/'VO2-BW'!F$62</f>
        <v>2626.8547717842321</v>
      </c>
      <c r="G330" s="305">
        <f>'VO2 Raw '!G330*'VO2-BW'!G$61/'VO2-BW'!G$62</f>
        <v>3274.3608695652174</v>
      </c>
      <c r="H330" s="86">
        <f>'VO2 Raw '!H330*'VO2-BW'!H$61/'VO2-BW'!H$62</f>
        <v>3134.8390243902436</v>
      </c>
      <c r="I330" s="86">
        <f>'VO2 Raw '!I330*'VO2-BW'!I$61/'VO2-BW'!I$62</f>
        <v>2756.8918918918921</v>
      </c>
      <c r="J330" s="86">
        <f>'VO2 Raw '!J330*'VO2-BW'!J$61/'VO2-BW'!J$62</f>
        <v>3958.4210526315792</v>
      </c>
      <c r="K330" s="108">
        <f>'VO2 Raw '!K330*'VO2-BW'!K$61/'VO2-BW'!K$62</f>
        <v>3196.9466019417468</v>
      </c>
      <c r="L330" s="107">
        <f t="shared" ref="L330" si="977">AVERAGE(C330:C332)</f>
        <v>3396.3938223938226</v>
      </c>
      <c r="M330" s="160">
        <f t="shared" ref="M330" si="978">AVERAGE(D330:D332)</f>
        <v>3660</v>
      </c>
      <c r="N330" s="160">
        <f t="shared" ref="N330" si="979">AVERAGE(E330:E332)</f>
        <v>2639.409448818898</v>
      </c>
      <c r="O330" s="160">
        <f t="shared" ref="O330" si="980">AVERAGE(F330:F332)</f>
        <v>2376.3651452282156</v>
      </c>
      <c r="P330" s="160">
        <f t="shared" ref="P330" si="981">AVERAGE(G330:G332)</f>
        <v>2850.8811594202894</v>
      </c>
      <c r="Q330" s="160">
        <f t="shared" ref="Q330" si="982">AVERAGE(H330:H332)</f>
        <v>2927.79837398374</v>
      </c>
      <c r="R330" s="160">
        <f t="shared" ref="R330" si="983">AVERAGE(I330:I332)</f>
        <v>2879.834834834835</v>
      </c>
      <c r="S330" s="160">
        <f t="shared" ref="S330" si="984">AVERAGE(J330:J332)</f>
        <v>3467.8341307814994</v>
      </c>
      <c r="T330" s="160">
        <f t="shared" ref="T330" si="985">AVERAGE(K330:K332)</f>
        <v>3345.4935275080902</v>
      </c>
      <c r="U330" s="232">
        <f t="shared" ref="U330" si="986">AVERAGE(L330:T330)</f>
        <v>3060.4456047743765</v>
      </c>
    </row>
    <row r="331" spans="1:21">
      <c r="A331" s="223">
        <v>43727</v>
      </c>
      <c r="B331" s="235">
        <v>2.4322453703703699</v>
      </c>
      <c r="C331" s="304">
        <f>'VO2 Raw '!C331*'VO2-BW'!C$61/'VO2-BW'!C$62</f>
        <v>3754.2393822393824</v>
      </c>
      <c r="D331" s="305">
        <f>'VO2 Raw '!D331*'VO2-BW'!D$61/'VO2-BW'!D$62</f>
        <v>3683.4615384615386</v>
      </c>
      <c r="E331" s="305">
        <f>'VO2 Raw '!E331*'VO2-BW'!E$61/'VO2-BW'!E$62</f>
        <v>2773.3464566929138</v>
      </c>
      <c r="F331" s="305">
        <f>'VO2 Raw '!F331*'VO2-BW'!F$61/'VO2-BW'!F$62</f>
        <v>2385.8589211618255</v>
      </c>
      <c r="G331" s="305">
        <f>'VO2 Raw '!G331*'VO2-BW'!G$61/'VO2-BW'!G$62</f>
        <v>2798.6173913043476</v>
      </c>
      <c r="H331" s="86">
        <f>'VO2 Raw '!H331*'VO2-BW'!H$61/'VO2-BW'!H$62</f>
        <v>2977.2097560975608</v>
      </c>
      <c r="I331" s="86">
        <f>'VO2 Raw '!I331*'VO2-BW'!I$61/'VO2-BW'!I$62</f>
        <v>3461.3963963963965</v>
      </c>
      <c r="J331" s="86">
        <f>'VO2 Raw '!J331*'VO2-BW'!J$61/'VO2-BW'!J$62</f>
        <v>3451.4928229665074</v>
      </c>
      <c r="K331" s="108">
        <f>'VO2 Raw '!K331*'VO2-BW'!K$61/'VO2-BW'!K$62</f>
        <v>3747.7815533980583</v>
      </c>
      <c r="L331" s="107"/>
      <c r="M331" s="160"/>
      <c r="N331" s="160"/>
      <c r="O331" s="160"/>
      <c r="P331" s="160"/>
      <c r="Q331" s="160"/>
      <c r="R331" s="160"/>
      <c r="S331" s="160"/>
      <c r="T331" s="160"/>
      <c r="U331" s="232">
        <f t="shared" ref="U331" si="987">STDEV(L330:T330)/SQRT(COUNT(L330:T330))</f>
        <v>142.34712665888418</v>
      </c>
    </row>
    <row r="332" spans="1:21">
      <c r="A332" s="223">
        <v>43727</v>
      </c>
      <c r="B332" s="235">
        <v>2.4461342592592592</v>
      </c>
      <c r="C332" s="304">
        <f>'VO2 Raw '!C332*'VO2-BW'!C$61/'VO2-BW'!C$62</f>
        <v>3282.3436293436298</v>
      </c>
      <c r="D332" s="305">
        <f>'VO2 Raw '!D332*'VO2-BW'!D$61/'VO2-BW'!D$62</f>
        <v>3366.1721611721609</v>
      </c>
      <c r="E332" s="305">
        <f>'VO2 Raw '!E332*'VO2-BW'!E$61/'VO2-BW'!E$62</f>
        <v>2609.6456692913389</v>
      </c>
      <c r="F332" s="305">
        <f>'VO2 Raw '!F332*'VO2-BW'!F$61/'VO2-BW'!F$62</f>
        <v>2116.3817427385889</v>
      </c>
      <c r="G332" s="305">
        <f>'VO2 Raw '!G332*'VO2-BW'!G$61/'VO2-BW'!G$62</f>
        <v>2479.6652173913039</v>
      </c>
      <c r="H332" s="86">
        <f>'VO2 Raw '!H332*'VO2-BW'!H$61/'VO2-BW'!H$62</f>
        <v>2671.3463414634148</v>
      </c>
      <c r="I332" s="86">
        <f>'VO2 Raw '!I332*'VO2-BW'!I$61/'VO2-BW'!I$62</f>
        <v>2421.2162162162163</v>
      </c>
      <c r="J332" s="86">
        <f>'VO2 Raw '!J332*'VO2-BW'!J$61/'VO2-BW'!J$62</f>
        <v>2993.5885167464116</v>
      </c>
      <c r="K332" s="108">
        <f>'VO2 Raw '!K332*'VO2-BW'!K$61/'VO2-BW'!K$62</f>
        <v>3091.7524271844659</v>
      </c>
      <c r="L332" s="107"/>
      <c r="M332" s="160"/>
      <c r="N332" s="160"/>
      <c r="O332" s="160"/>
      <c r="P332" s="160"/>
      <c r="Q332" s="160"/>
      <c r="R332" s="160"/>
      <c r="S332" s="160"/>
      <c r="T332" s="160"/>
      <c r="U332" s="232"/>
    </row>
    <row r="333" spans="1:21">
      <c r="A333" s="223">
        <v>43727</v>
      </c>
      <c r="B333" s="235">
        <v>2.46002314814814</v>
      </c>
      <c r="C333" s="304">
        <f>'VO2 Raw '!C333*'VO2-BW'!C$61/'VO2-BW'!C$62</f>
        <v>2829.2818532818537</v>
      </c>
      <c r="D333" s="305">
        <f>'VO2 Raw '!D333*'VO2-BW'!D$61/'VO2-BW'!D$62</f>
        <v>3180.7142857142858</v>
      </c>
      <c r="E333" s="305">
        <f>'VO2 Raw '!E333*'VO2-BW'!E$61/'VO2-BW'!E$62</f>
        <v>3443.0314960629921</v>
      </c>
      <c r="F333" s="305">
        <f>'VO2 Raw '!F333*'VO2-BW'!F$61/'VO2-BW'!F$62</f>
        <v>3154.8547717842321</v>
      </c>
      <c r="G333" s="305">
        <f>'VO2 Raw '!G333*'VO2-BW'!G$61/'VO2-BW'!G$62</f>
        <v>2898.4913043478264</v>
      </c>
      <c r="H333" s="86">
        <f>'VO2 Raw '!H333*'VO2-BW'!H$61/'VO2-BW'!H$62</f>
        <v>2847.7658536585363</v>
      </c>
      <c r="I333" s="86">
        <f>'VO2 Raw '!I333*'VO2-BW'!I$61/'VO2-BW'!I$62</f>
        <v>2438.828828828829</v>
      </c>
      <c r="J333" s="86">
        <f>'VO2 Raw '!J333*'VO2-BW'!J$61/'VO2-BW'!J$62</f>
        <v>2880.9377990430621</v>
      </c>
      <c r="K333" s="108">
        <f>'VO2 Raw '!K333*'VO2-BW'!K$61/'VO2-BW'!K$62</f>
        <v>3599.5533980582522</v>
      </c>
      <c r="L333" s="107">
        <f t="shared" ref="L333" si="988">AVERAGE(C333:C335)</f>
        <v>2862.764478764479</v>
      </c>
      <c r="M333" s="160">
        <f t="shared" ref="M333" si="989">AVERAGE(D333:D335)</f>
        <v>2909.2307692307691</v>
      </c>
      <c r="N333" s="160">
        <f t="shared" ref="N333" si="990">AVERAGE(E333:E335)</f>
        <v>2787.1653543307089</v>
      </c>
      <c r="O333" s="160">
        <f t="shared" ref="O333" si="991">AVERAGE(F333:F335)</f>
        <v>2839.0041493775934</v>
      </c>
      <c r="P333" s="160">
        <f t="shared" ref="P333" si="992">AVERAGE(G333:G335)</f>
        <v>2940.3739130434783</v>
      </c>
      <c r="Q333" s="160">
        <f t="shared" ref="Q333" si="993">AVERAGE(H333:H335)</f>
        <v>3126.1398373983739</v>
      </c>
      <c r="R333" s="160">
        <f t="shared" ref="R333" si="994">AVERAGE(I333:I335)</f>
        <v>2749.9849849849852</v>
      </c>
      <c r="S333" s="160">
        <f t="shared" ref="S333" si="995">AVERAGE(J333:J335)</f>
        <v>2943.5215311004781</v>
      </c>
      <c r="T333" s="160">
        <f t="shared" ref="T333" si="996">AVERAGE(K333:K335)</f>
        <v>3031.5048543689318</v>
      </c>
      <c r="U333" s="232">
        <f t="shared" ref="U333" si="997">AVERAGE(L333:T333)</f>
        <v>2909.9655413999781</v>
      </c>
    </row>
    <row r="334" spans="1:21">
      <c r="A334" s="223">
        <v>43727</v>
      </c>
      <c r="B334" s="235">
        <v>2.4739120370370302</v>
      </c>
      <c r="C334" s="304">
        <f>'VO2 Raw '!C334*'VO2-BW'!C$61/'VO2-BW'!C$62</f>
        <v>2873.2277992277996</v>
      </c>
      <c r="D334" s="305">
        <f>'VO2 Raw '!D334*'VO2-BW'!D$61/'VO2-BW'!D$62</f>
        <v>2823.2051282051279</v>
      </c>
      <c r="E334" s="305">
        <f>'VO2 Raw '!E334*'VO2-BW'!E$61/'VO2-BW'!E$62</f>
        <v>2558.6220472440946</v>
      </c>
      <c r="F334" s="305">
        <f>'VO2 Raw '!F334*'VO2-BW'!F$61/'VO2-BW'!F$62</f>
        <v>2694.771784232365</v>
      </c>
      <c r="G334" s="305">
        <f>'VO2 Raw '!G334*'VO2-BW'!G$61/'VO2-BW'!G$62</f>
        <v>2574.1695652173912</v>
      </c>
      <c r="H334" s="86">
        <f>'VO2 Raw '!H334*'VO2-BW'!H$61/'VO2-BW'!H$62</f>
        <v>4087.9219512195118</v>
      </c>
      <c r="I334" s="86">
        <f>'VO2 Raw '!I334*'VO2-BW'!I$61/'VO2-BW'!I$62</f>
        <v>3506.9819819819822</v>
      </c>
      <c r="J334" s="86">
        <f>'VO2 Raw '!J334*'VO2-BW'!J$61/'VO2-BW'!J$62</f>
        <v>2976.8995215311011</v>
      </c>
      <c r="K334" s="108">
        <f>'VO2 Raw '!K334*'VO2-BW'!K$61/'VO2-BW'!K$62</f>
        <v>2845.0242718446598</v>
      </c>
      <c r="L334" s="107"/>
      <c r="M334" s="160"/>
      <c r="N334" s="160"/>
      <c r="O334" s="160"/>
      <c r="P334" s="160"/>
      <c r="Q334" s="160"/>
      <c r="R334" s="160"/>
      <c r="S334" s="160"/>
      <c r="T334" s="160"/>
      <c r="U334" s="232">
        <f t="shared" ref="U334" si="998">STDEV(L333:T333)/SQRT(COUNT(L333:T333))</f>
        <v>39.350890872145861</v>
      </c>
    </row>
    <row r="335" spans="1:21">
      <c r="A335" s="223">
        <v>43727</v>
      </c>
      <c r="B335" s="235">
        <v>2.4878009259259199</v>
      </c>
      <c r="C335" s="304">
        <f>'VO2 Raw '!C335*'VO2-BW'!C$61/'VO2-BW'!C$62</f>
        <v>2885.7837837837842</v>
      </c>
      <c r="D335" s="305">
        <f>'VO2 Raw '!D335*'VO2-BW'!D$61/'VO2-BW'!D$62</f>
        <v>2723.7728937728939</v>
      </c>
      <c r="E335" s="305">
        <f>'VO2 Raw '!E335*'VO2-BW'!E$61/'VO2-BW'!E$62</f>
        <v>2359.8425196850394</v>
      </c>
      <c r="F335" s="305">
        <f>'VO2 Raw '!F335*'VO2-BW'!F$61/'VO2-BW'!F$62</f>
        <v>2667.3858921161823</v>
      </c>
      <c r="G335" s="305">
        <f>'VO2 Raw '!G335*'VO2-BW'!G$61/'VO2-BW'!G$62</f>
        <v>3348.4608695652169</v>
      </c>
      <c r="H335" s="86">
        <f>'VO2 Raw '!H335*'VO2-BW'!H$61/'VO2-BW'!H$62</f>
        <v>2442.731707317073</v>
      </c>
      <c r="I335" s="86">
        <f>'VO2 Raw '!I335*'VO2-BW'!I$61/'VO2-BW'!I$62</f>
        <v>2304.1441441441443</v>
      </c>
      <c r="J335" s="86">
        <f>'VO2 Raw '!J335*'VO2-BW'!J$61/'VO2-BW'!J$62</f>
        <v>2972.727272727273</v>
      </c>
      <c r="K335" s="108">
        <f>'VO2 Raw '!K335*'VO2-BW'!K$61/'VO2-BW'!K$62</f>
        <v>2649.9368932038833</v>
      </c>
      <c r="L335" s="107"/>
      <c r="M335" s="160"/>
      <c r="N335" s="160"/>
      <c r="O335" s="160"/>
      <c r="P335" s="160"/>
      <c r="Q335" s="160"/>
      <c r="R335" s="160"/>
      <c r="S335" s="160"/>
      <c r="T335" s="160"/>
      <c r="U335" s="232"/>
    </row>
    <row r="336" spans="1:21">
      <c r="A336" s="223">
        <v>43727</v>
      </c>
      <c r="B336" s="235">
        <v>2.5016898148148101</v>
      </c>
      <c r="C336" s="304">
        <f>'VO2 Raw '!C336*'VO2-BW'!C$61/'VO2-BW'!C$62</f>
        <v>2620.0154440154447</v>
      </c>
      <c r="D336" s="305">
        <f>'VO2 Raw '!D336*'VO2-BW'!D$61/'VO2-BW'!D$62</f>
        <v>3321.4835164835163</v>
      </c>
      <c r="E336" s="305">
        <f>'VO2 Raw '!E336*'VO2-BW'!E$61/'VO2-BW'!E$62</f>
        <v>2337.5196850393704</v>
      </c>
      <c r="F336" s="305">
        <f>'VO2 Raw '!F336*'VO2-BW'!F$61/'VO2-BW'!F$62</f>
        <v>2235.7842323651448</v>
      </c>
      <c r="G336" s="305">
        <f>'VO2 Raw '!G336*'VO2-BW'!G$61/'VO2-BW'!G$62</f>
        <v>2489.3304347826088</v>
      </c>
      <c r="H336" s="86">
        <f>'VO2 Raw '!H336*'VO2-BW'!H$61/'VO2-BW'!H$62</f>
        <v>2626.4585365853654</v>
      </c>
      <c r="I336" s="86">
        <f>'VO2 Raw '!I336*'VO2-BW'!I$61/'VO2-BW'!I$62</f>
        <v>2390.135135135135</v>
      </c>
      <c r="J336" s="86">
        <f>'VO2 Raw '!J336*'VO2-BW'!J$61/'VO2-BW'!J$62</f>
        <v>2669.196172248804</v>
      </c>
      <c r="K336" s="108">
        <f>'VO2 Raw '!K336*'VO2-BW'!K$61/'VO2-BW'!K$62</f>
        <v>3067.8446601941746</v>
      </c>
      <c r="L336" s="107">
        <f t="shared" ref="L336" si="999">AVERAGE(C336:C338)</f>
        <v>2803.1235521235526</v>
      </c>
      <c r="M336" s="160">
        <f t="shared" ref="M336" si="1000">AVERAGE(D336:D338)</f>
        <v>2700.6837606837603</v>
      </c>
      <c r="N336" s="160">
        <f t="shared" ref="N336" si="1001">AVERAGE(E336:E338)</f>
        <v>2460.8267716535433</v>
      </c>
      <c r="O336" s="160">
        <f t="shared" ref="O336" si="1002">AVERAGE(F336:F338)</f>
        <v>3033.2614107883815</v>
      </c>
      <c r="P336" s="160">
        <f t="shared" ref="P336" si="1003">AVERAGE(G336:G338)</f>
        <v>2588.1304347826085</v>
      </c>
      <c r="Q336" s="160">
        <f t="shared" ref="Q336" si="1004">AVERAGE(H336:H338)</f>
        <v>3065.5934959349593</v>
      </c>
      <c r="R336" s="160">
        <f t="shared" ref="R336" si="1005">AVERAGE(I336:I338)</f>
        <v>3089.8048048048045</v>
      </c>
      <c r="S336" s="160">
        <f t="shared" ref="S336" si="1006">AVERAGE(J336:J338)</f>
        <v>2632.688995215311</v>
      </c>
      <c r="T336" s="160">
        <f t="shared" ref="T336" si="1007">AVERAGE(K336:K338)</f>
        <v>3048.3996763754044</v>
      </c>
      <c r="U336" s="232">
        <f t="shared" ref="U336" si="1008">AVERAGE(L336:T336)</f>
        <v>2824.7236558180357</v>
      </c>
    </row>
    <row r="337" spans="1:21">
      <c r="A337" s="223">
        <v>43727</v>
      </c>
      <c r="B337" s="235">
        <v>2.5155787037036998</v>
      </c>
      <c r="C337" s="304">
        <f>'VO2 Raw '!C337*'VO2-BW'!C$61/'VO2-BW'!C$62</f>
        <v>3285.4826254826257</v>
      </c>
      <c r="D337" s="305">
        <f>'VO2 Raw '!D337*'VO2-BW'!D$61/'VO2-BW'!D$62</f>
        <v>2355.0915750915751</v>
      </c>
      <c r="E337" s="305">
        <f>'VO2 Raw '!E337*'VO2-BW'!E$61/'VO2-BW'!E$62</f>
        <v>2310.944881889764</v>
      </c>
      <c r="F337" s="305">
        <f>'VO2 Raw '!F337*'VO2-BW'!F$61/'VO2-BW'!F$62</f>
        <v>4329.1618257261407</v>
      </c>
      <c r="G337" s="305">
        <f>'VO2 Raw '!G337*'VO2-BW'!G$61/'VO2-BW'!G$62</f>
        <v>2567.7260869565216</v>
      </c>
      <c r="H337" s="86">
        <f>'VO2 Raw '!H337*'VO2-BW'!H$61/'VO2-BW'!H$62</f>
        <v>2741.2878048780485</v>
      </c>
      <c r="I337" s="86">
        <f>'VO2 Raw '!I337*'VO2-BW'!I$61/'VO2-BW'!I$62</f>
        <v>3482.1171171171172</v>
      </c>
      <c r="J337" s="86">
        <f>'VO2 Raw '!J337*'VO2-BW'!J$61/'VO2-BW'!J$62</f>
        <v>2717.1770334928233</v>
      </c>
      <c r="K337" s="108">
        <f>'VO2 Raw '!K337*'VO2-BW'!K$61/'VO2-BW'!K$62</f>
        <v>2657.5873786407765</v>
      </c>
      <c r="L337" s="107"/>
      <c r="M337" s="160"/>
      <c r="N337" s="160"/>
      <c r="O337" s="160"/>
      <c r="P337" s="160"/>
      <c r="Q337" s="160"/>
      <c r="R337" s="160"/>
      <c r="S337" s="160"/>
      <c r="T337" s="160"/>
      <c r="U337" s="232">
        <f t="shared" ref="U337" si="1009">STDEV(L336:T336)/SQRT(COUNT(L336:T336))</f>
        <v>80.184883440330225</v>
      </c>
    </row>
    <row r="338" spans="1:21">
      <c r="A338" s="223">
        <v>43727</v>
      </c>
      <c r="B338" s="235">
        <v>2.52946759259259</v>
      </c>
      <c r="C338" s="304">
        <f>'VO2 Raw '!C338*'VO2-BW'!C$61/'VO2-BW'!C$62</f>
        <v>2503.8725868725869</v>
      </c>
      <c r="D338" s="305">
        <f>'VO2 Raw '!D338*'VO2-BW'!D$61/'VO2-BW'!D$62</f>
        <v>2425.4761904761904</v>
      </c>
      <c r="E338" s="305">
        <f>'VO2 Raw '!E338*'VO2-BW'!E$61/'VO2-BW'!E$62</f>
        <v>2734.0157480314961</v>
      </c>
      <c r="F338" s="305">
        <f>'VO2 Raw '!F338*'VO2-BW'!F$61/'VO2-BW'!F$62</f>
        <v>2534.8381742738588</v>
      </c>
      <c r="G338" s="305">
        <f>'VO2 Raw '!G338*'VO2-BW'!G$61/'VO2-BW'!G$62</f>
        <v>2707.3347826086956</v>
      </c>
      <c r="H338" s="86">
        <f>'VO2 Raw '!H338*'VO2-BW'!H$61/'VO2-BW'!H$62</f>
        <v>3829.0341463414634</v>
      </c>
      <c r="I338" s="86">
        <f>'VO2 Raw '!I338*'VO2-BW'!I$61/'VO2-BW'!I$62</f>
        <v>3397.1621621621621</v>
      </c>
      <c r="J338" s="86">
        <f>'VO2 Raw '!J338*'VO2-BW'!J$61/'VO2-BW'!J$62</f>
        <v>2511.6937799043067</v>
      </c>
      <c r="K338" s="108">
        <f>'VO2 Raw '!K338*'VO2-BW'!K$61/'VO2-BW'!K$62</f>
        <v>3419.7669902912617</v>
      </c>
      <c r="L338" s="107"/>
      <c r="M338" s="160"/>
      <c r="N338" s="160"/>
      <c r="O338" s="160"/>
      <c r="P338" s="160"/>
      <c r="Q338" s="160"/>
      <c r="R338" s="160"/>
      <c r="S338" s="160"/>
      <c r="T338" s="160"/>
      <c r="U338" s="232"/>
    </row>
    <row r="339" spans="1:21">
      <c r="A339" s="223">
        <v>43727</v>
      </c>
      <c r="B339" s="235">
        <v>2.5433564814814802</v>
      </c>
      <c r="C339" s="304">
        <f>'VO2 Raw '!C339*'VO2-BW'!C$61/'VO2-BW'!C$62</f>
        <v>2603.2741312741314</v>
      </c>
      <c r="D339" s="305">
        <f>'VO2 Raw '!D339*'VO2-BW'!D$61/'VO2-BW'!D$62</f>
        <v>3038.8278388278386</v>
      </c>
      <c r="E339" s="305">
        <f>'VO2 Raw '!E339*'VO2-BW'!E$61/'VO2-BW'!E$62</f>
        <v>2853.0708661417325</v>
      </c>
      <c r="F339" s="305">
        <f>'VO2 Raw '!F339*'VO2-BW'!F$61/'VO2-BW'!F$62</f>
        <v>3214.0082987551864</v>
      </c>
      <c r="G339" s="305">
        <f>'VO2 Raw '!G339*'VO2-BW'!G$61/'VO2-BW'!G$62</f>
        <v>2306.7652173913043</v>
      </c>
      <c r="H339" s="86">
        <f>'VO2 Raw '!H339*'VO2-BW'!H$61/'VO2-BW'!H$62</f>
        <v>2331.0341463414634</v>
      </c>
      <c r="I339" s="86">
        <f>'VO2 Raw '!I339*'VO2-BW'!I$61/'VO2-BW'!I$62</f>
        <v>2466.801801801802</v>
      </c>
      <c r="J339" s="86">
        <f>'VO2 Raw '!J339*'VO2-BW'!J$61/'VO2-BW'!J$62</f>
        <v>3527.636363636364</v>
      </c>
      <c r="K339" s="108">
        <f>'VO2 Raw '!K339*'VO2-BW'!K$61/'VO2-BW'!K$62</f>
        <v>2593.5145631067962</v>
      </c>
      <c r="L339" s="107">
        <f t="shared" ref="L339" si="1010">AVERAGE(C339:C341)</f>
        <v>2885.0862290862292</v>
      </c>
      <c r="M339" s="160">
        <f t="shared" ref="M339" si="1011">AVERAGE(D339:D341)</f>
        <v>2566.2454212454209</v>
      </c>
      <c r="N339" s="160">
        <f t="shared" ref="N339" si="1012">AVERAGE(E339:E341)</f>
        <v>2511.4960629921261</v>
      </c>
      <c r="O339" s="160">
        <f t="shared" ref="O339" si="1013">AVERAGE(F339:F341)</f>
        <v>2653.8755186721987</v>
      </c>
      <c r="P339" s="160">
        <f t="shared" ref="P339" si="1014">AVERAGE(G339:G341)</f>
        <v>2628.5811594202901</v>
      </c>
      <c r="Q339" s="160">
        <f t="shared" ref="Q339" si="1015">AVERAGE(H339:H341)</f>
        <v>2473.3528455284554</v>
      </c>
      <c r="R339" s="160">
        <f t="shared" ref="R339" si="1016">AVERAGE(I339:I341)</f>
        <v>2698.8738738738739</v>
      </c>
      <c r="S339" s="160">
        <f t="shared" ref="S339" si="1017">AVERAGE(J339:J341)</f>
        <v>2943.17384370016</v>
      </c>
      <c r="T339" s="160">
        <f t="shared" ref="T339" si="1018">AVERAGE(K339:K341)</f>
        <v>2802.3090614886728</v>
      </c>
      <c r="U339" s="232">
        <f t="shared" ref="U339" si="1019">AVERAGE(L339:T339)</f>
        <v>2684.7771128897139</v>
      </c>
    </row>
    <row r="340" spans="1:21">
      <c r="A340" s="223">
        <v>43727</v>
      </c>
      <c r="B340" s="235">
        <v>2.5572453703703699</v>
      </c>
      <c r="C340" s="304">
        <f>'VO2 Raw '!C340*'VO2-BW'!C$61/'VO2-BW'!C$62</f>
        <v>2558.2818532818533</v>
      </c>
      <c r="D340" s="305">
        <f>'VO2 Raw '!D340*'VO2-BW'!D$61/'VO2-BW'!D$62</f>
        <v>2408.7179487179487</v>
      </c>
      <c r="E340" s="305">
        <f>'VO2 Raw '!E340*'VO2-BW'!E$61/'VO2-BW'!E$62</f>
        <v>2280.1181102362207</v>
      </c>
      <c r="F340" s="305">
        <f>'VO2 Raw '!F340*'VO2-BW'!F$61/'VO2-BW'!F$62</f>
        <v>2416.5311203319498</v>
      </c>
      <c r="G340" s="305">
        <f>'VO2 Raw '!G340*'VO2-BW'!G$61/'VO2-BW'!G$62</f>
        <v>2918.8956521739128</v>
      </c>
      <c r="H340" s="86">
        <f>'VO2 Raw '!H340*'VO2-BW'!H$61/'VO2-BW'!H$62</f>
        <v>2476.1365853658535</v>
      </c>
      <c r="I340" s="86">
        <f>'VO2 Raw '!I340*'VO2-BW'!I$61/'VO2-BW'!I$62</f>
        <v>2995.1801801801803</v>
      </c>
      <c r="J340" s="86">
        <f>'VO2 Raw '!J340*'VO2-BW'!J$61/'VO2-BW'!J$62</f>
        <v>2515.8660287081339</v>
      </c>
      <c r="K340" s="108">
        <f>'VO2 Raw '!K340*'VO2-BW'!K$61/'VO2-BW'!K$62</f>
        <v>3062.1067961165045</v>
      </c>
      <c r="L340" s="107"/>
      <c r="M340" s="160"/>
      <c r="N340" s="160"/>
      <c r="O340" s="160"/>
      <c r="P340" s="160"/>
      <c r="Q340" s="160"/>
      <c r="R340" s="160"/>
      <c r="S340" s="160"/>
      <c r="T340" s="160"/>
      <c r="U340" s="232">
        <f t="shared" ref="U340" si="1020">STDEV(L339:T339)/SQRT(COUNT(L339:T339))</f>
        <v>54.491881257555576</v>
      </c>
    </row>
    <row r="341" spans="1:21">
      <c r="A341" s="223">
        <v>43727</v>
      </c>
      <c r="B341" s="235">
        <v>2.5711342592592499</v>
      </c>
      <c r="C341" s="304">
        <f>'VO2 Raw '!C341*'VO2-BW'!C$61/'VO2-BW'!C$62</f>
        <v>3493.7027027027034</v>
      </c>
      <c r="D341" s="305">
        <f>'VO2 Raw '!D341*'VO2-BW'!D$61/'VO2-BW'!D$62</f>
        <v>2251.1904761904761</v>
      </c>
      <c r="E341" s="305">
        <f>'VO2 Raw '!E341*'VO2-BW'!E$61/'VO2-BW'!E$62</f>
        <v>2401.2992125984251</v>
      </c>
      <c r="F341" s="305">
        <f>'VO2 Raw '!F341*'VO2-BW'!F$61/'VO2-BW'!F$62</f>
        <v>2331.0871369294605</v>
      </c>
      <c r="G341" s="305">
        <f>'VO2 Raw '!G341*'VO2-BW'!G$61/'VO2-BW'!G$62</f>
        <v>2660.0826086956522</v>
      </c>
      <c r="H341" s="86">
        <f>'VO2 Raw '!H341*'VO2-BW'!H$61/'VO2-BW'!H$62</f>
        <v>2612.8878048780484</v>
      </c>
      <c r="I341" s="86">
        <f>'VO2 Raw '!I341*'VO2-BW'!I$61/'VO2-BW'!I$62</f>
        <v>2634.6396396396399</v>
      </c>
      <c r="J341" s="86">
        <f>'VO2 Raw '!J341*'VO2-BW'!J$61/'VO2-BW'!J$62</f>
        <v>2786.0191387559812</v>
      </c>
      <c r="K341" s="108">
        <f>'VO2 Raw '!K341*'VO2-BW'!K$61/'VO2-BW'!K$62</f>
        <v>2751.3058252427181</v>
      </c>
      <c r="L341" s="107"/>
      <c r="M341" s="160"/>
      <c r="N341" s="160"/>
      <c r="O341" s="160"/>
      <c r="P341" s="160"/>
      <c r="Q341" s="160"/>
      <c r="R341" s="160"/>
      <c r="S341" s="160"/>
      <c r="T341" s="160"/>
      <c r="U341" s="232"/>
    </row>
    <row r="342" spans="1:21">
      <c r="A342" s="223">
        <v>43727</v>
      </c>
      <c r="B342" s="235">
        <v>2.58502314814814</v>
      </c>
      <c r="C342" s="304">
        <f>'VO2 Raw '!C342*'VO2-BW'!C$61/'VO2-BW'!C$62</f>
        <v>2381.4517374517377</v>
      </c>
      <c r="D342" s="305">
        <f>'VO2 Raw '!D342*'VO2-BW'!D$61/'VO2-BW'!D$62</f>
        <v>2529.3772893772893</v>
      </c>
      <c r="E342" s="305">
        <f>'VO2 Raw '!E342*'VO2-BW'!E$61/'VO2-BW'!E$62</f>
        <v>2145.1181102362207</v>
      </c>
      <c r="F342" s="305">
        <f>'VO2 Raw '!F342*'VO2-BW'!F$61/'VO2-BW'!F$62</f>
        <v>2209.4937759336099</v>
      </c>
      <c r="G342" s="305">
        <f>'VO2 Raw '!G342*'VO2-BW'!G$61/'VO2-BW'!G$62</f>
        <v>3368.8652173913042</v>
      </c>
      <c r="H342" s="86">
        <f>'VO2 Raw '!H342*'VO2-BW'!H$61/'VO2-BW'!H$62</f>
        <v>2635.8536585365855</v>
      </c>
      <c r="I342" s="86">
        <f>'VO2 Raw '!I342*'VO2-BW'!I$61/'VO2-BW'!I$62</f>
        <v>2113.5135135135138</v>
      </c>
      <c r="J342" s="86">
        <f>'VO2 Raw '!J342*'VO2-BW'!J$61/'VO2-BW'!J$62</f>
        <v>2630.6028708133972</v>
      </c>
      <c r="K342" s="108">
        <f>'VO2 Raw '!K342*'VO2-BW'!K$61/'VO2-BW'!K$62</f>
        <v>3657.8883495145628</v>
      </c>
      <c r="L342" s="107">
        <f t="shared" ref="L342" si="1021">AVERAGE(C342:C344)</f>
        <v>2430.2805662805663</v>
      </c>
      <c r="M342" s="160">
        <f t="shared" ref="M342" si="1022">AVERAGE(D342:D344)</f>
        <v>2200.9157509157508</v>
      </c>
      <c r="N342" s="160">
        <f t="shared" ref="N342" si="1023">AVERAGE(E342:E344)</f>
        <v>2377.5590551181103</v>
      </c>
      <c r="O342" s="160">
        <f t="shared" ref="O342" si="1024">AVERAGE(F342:F344)</f>
        <v>2743.7012448132778</v>
      </c>
      <c r="P342" s="160">
        <f t="shared" ref="P342" si="1025">AVERAGE(G342:G344)</f>
        <v>2875.2231884057969</v>
      </c>
      <c r="Q342" s="160">
        <f t="shared" ref="Q342" si="1026">AVERAGE(H342:H344)</f>
        <v>3179.0308943089426</v>
      </c>
      <c r="R342" s="160">
        <f t="shared" ref="R342" si="1027">AVERAGE(I342:I344)</f>
        <v>2249.2342342342345</v>
      </c>
      <c r="S342" s="160">
        <f t="shared" ref="S342" si="1028">AVERAGE(J342:J344)</f>
        <v>3152.4816586921847</v>
      </c>
      <c r="T342" s="160">
        <f t="shared" ref="T342" si="1029">AVERAGE(K342:K344)</f>
        <v>3058.9190938511324</v>
      </c>
      <c r="U342" s="232">
        <f t="shared" ref="U342" si="1030">AVERAGE(L342:T342)</f>
        <v>2696.3717429577773</v>
      </c>
    </row>
    <row r="343" spans="1:21">
      <c r="A343" s="223">
        <v>43727</v>
      </c>
      <c r="B343" s="235">
        <v>2.5989120370370302</v>
      </c>
      <c r="C343" s="304">
        <f>'VO2 Raw '!C343*'VO2-BW'!C$61/'VO2-BW'!C$62</f>
        <v>2572.9305019305025</v>
      </c>
      <c r="D343" s="305">
        <f>'VO2 Raw '!D343*'VO2-BW'!D$61/'VO2-BW'!D$62</f>
        <v>2101.4835164835163</v>
      </c>
      <c r="E343" s="305">
        <f>'VO2 Raw '!E343*'VO2-BW'!E$61/'VO2-BW'!E$62</f>
        <v>2305.6299212598428</v>
      </c>
      <c r="F343" s="305">
        <f>'VO2 Raw '!F343*'VO2-BW'!F$61/'VO2-BW'!F$62</f>
        <v>2325.6099585062238</v>
      </c>
      <c r="G343" s="305">
        <f>'VO2 Raw '!G343*'VO2-BW'!G$61/'VO2-BW'!G$62</f>
        <v>2652.5652173913045</v>
      </c>
      <c r="H343" s="86">
        <f>'VO2 Raw '!H343*'VO2-BW'!H$61/'VO2-BW'!H$62</f>
        <v>3754.9170731707313</v>
      </c>
      <c r="I343" s="86">
        <f>'VO2 Raw '!I343*'VO2-BW'!I$61/'VO2-BW'!I$62</f>
        <v>2347.6576576576576</v>
      </c>
      <c r="J343" s="86">
        <f>'VO2 Raw '!J343*'VO2-BW'!J$61/'VO2-BW'!J$62</f>
        <v>3635.0717703349283</v>
      </c>
      <c r="K343" s="108">
        <f>'VO2 Raw '!K343*'VO2-BW'!K$61/'VO2-BW'!K$62</f>
        <v>2640.3737864077666</v>
      </c>
      <c r="L343" s="107"/>
      <c r="M343" s="160"/>
      <c r="N343" s="160"/>
      <c r="O343" s="160"/>
      <c r="P343" s="160"/>
      <c r="Q343" s="160"/>
      <c r="R343" s="160"/>
      <c r="S343" s="160"/>
      <c r="T343" s="160"/>
      <c r="U343" s="232">
        <f t="shared" ref="U343" si="1031">STDEV(L342:T342)/SQRT(COUNT(L342:T342))</f>
        <v>130.41170121163236</v>
      </c>
    </row>
    <row r="344" spans="1:21">
      <c r="A344" s="223">
        <v>43727</v>
      </c>
      <c r="B344" s="235">
        <v>2.6128009259259199</v>
      </c>
      <c r="C344" s="304">
        <f>'VO2 Raw '!C344*'VO2-BW'!C$61/'VO2-BW'!C$62</f>
        <v>2336.4594594594596</v>
      </c>
      <c r="D344" s="305">
        <f>'VO2 Raw '!D344*'VO2-BW'!D$61/'VO2-BW'!D$62</f>
        <v>1971.8864468864469</v>
      </c>
      <c r="E344" s="305">
        <f>'VO2 Raw '!E344*'VO2-BW'!E$61/'VO2-BW'!E$62</f>
        <v>2681.929133858268</v>
      </c>
      <c r="F344" s="305">
        <f>'VO2 Raw '!F344*'VO2-BW'!F$61/'VO2-BW'!F$62</f>
        <v>3695.9999999999995</v>
      </c>
      <c r="G344" s="305">
        <f>'VO2 Raw '!G344*'VO2-BW'!G$61/'VO2-BW'!G$62</f>
        <v>2604.2391304347825</v>
      </c>
      <c r="H344" s="86">
        <f>'VO2 Raw '!H344*'VO2-BW'!H$61/'VO2-BW'!H$62</f>
        <v>3146.3219512195119</v>
      </c>
      <c r="I344" s="86">
        <f>'VO2 Raw '!I344*'VO2-BW'!I$61/'VO2-BW'!I$62</f>
        <v>2286.5315315315315</v>
      </c>
      <c r="J344" s="86">
        <f>'VO2 Raw '!J344*'VO2-BW'!J$61/'VO2-BW'!J$62</f>
        <v>3191.7703349282297</v>
      </c>
      <c r="K344" s="108">
        <f>'VO2 Raw '!K344*'VO2-BW'!K$61/'VO2-BW'!K$62</f>
        <v>2878.4951456310678</v>
      </c>
      <c r="L344" s="107"/>
      <c r="M344" s="160"/>
      <c r="N344" s="160"/>
      <c r="O344" s="160"/>
      <c r="P344" s="160"/>
      <c r="Q344" s="160"/>
      <c r="R344" s="160"/>
      <c r="S344" s="160"/>
      <c r="T344" s="160"/>
      <c r="U344" s="232"/>
    </row>
    <row r="345" spans="1:21">
      <c r="A345" s="223">
        <v>43727</v>
      </c>
      <c r="B345" s="235">
        <v>2.6266898148148101</v>
      </c>
      <c r="C345" s="304">
        <f>'VO2 Raw '!C345*'VO2-BW'!C$61/'VO2-BW'!C$62</f>
        <v>3872.4749034749038</v>
      </c>
      <c r="D345" s="305">
        <f>'VO2 Raw '!D345*'VO2-BW'!D$61/'VO2-BW'!D$62</f>
        <v>1985.2930402930403</v>
      </c>
      <c r="E345" s="305">
        <f>'VO2 Raw '!E345*'VO2-BW'!E$61/'VO2-BW'!E$62</f>
        <v>1987.7952755905512</v>
      </c>
      <c r="F345" s="305">
        <f>'VO2 Raw '!F345*'VO2-BW'!F$61/'VO2-BW'!F$62</f>
        <v>2035.3195020746884</v>
      </c>
      <c r="G345" s="305">
        <f>'VO2 Raw '!G345*'VO2-BW'!G$61/'VO2-BW'!G$62</f>
        <v>2576.3173913043474</v>
      </c>
      <c r="H345" s="86">
        <f>'VO2 Raw '!H345*'VO2-BW'!H$61/'VO2-BW'!H$62</f>
        <v>2723.5414634146341</v>
      </c>
      <c r="I345" s="86">
        <f>'VO2 Raw '!I345*'VO2-BW'!I$61/'VO2-BW'!I$62</f>
        <v>2492.7027027027029</v>
      </c>
      <c r="J345" s="86">
        <f>'VO2 Raw '!J345*'VO2-BW'!J$61/'VO2-BW'!J$62</f>
        <v>2425.1196172248806</v>
      </c>
      <c r="K345" s="108">
        <f>'VO2 Raw '!K345*'VO2-BW'!K$61/'VO2-BW'!K$62</f>
        <v>3509.6601941747572</v>
      </c>
      <c r="L345" s="107">
        <f t="shared" ref="L345" si="1032">AVERAGE(C345:C347)</f>
        <v>3245.3732303732304</v>
      </c>
      <c r="M345" s="160">
        <f t="shared" ref="M345" si="1033">AVERAGE(D345:D347)</f>
        <v>2143.1929181929181</v>
      </c>
      <c r="N345" s="160">
        <f t="shared" ref="N345" si="1034">AVERAGE(E345:E347)</f>
        <v>2068.2283464566931</v>
      </c>
      <c r="O345" s="160">
        <f t="shared" ref="O345" si="1035">AVERAGE(F345:F347)</f>
        <v>2385.8589211618255</v>
      </c>
      <c r="P345" s="160">
        <f t="shared" ref="P345" si="1036">AVERAGE(G345:G347)</f>
        <v>2873.7913043478261</v>
      </c>
      <c r="Q345" s="160">
        <f t="shared" ref="Q345" si="1037">AVERAGE(H345:H347)</f>
        <v>2719.7138211382112</v>
      </c>
      <c r="R345" s="160">
        <f t="shared" ref="R345" si="1038">AVERAGE(I345:I347)</f>
        <v>2725.1201201201202</v>
      </c>
      <c r="S345" s="160">
        <f t="shared" ref="S345" si="1039">AVERAGE(J345:J347)</f>
        <v>2812.4433811802232</v>
      </c>
      <c r="T345" s="160">
        <f t="shared" ref="T345" si="1040">AVERAGE(K345:K347)</f>
        <v>3048.0809061488671</v>
      </c>
      <c r="U345" s="232">
        <f t="shared" ref="U345" si="1041">AVERAGE(L345:T345)</f>
        <v>2669.0892165688792</v>
      </c>
    </row>
    <row r="346" spans="1:21">
      <c r="A346" s="223">
        <v>43727</v>
      </c>
      <c r="B346" s="235">
        <v>2.6405787037036998</v>
      </c>
      <c r="C346" s="304">
        <f>'VO2 Raw '!C346*'VO2-BW'!C$61/'VO2-BW'!C$62</f>
        <v>3469.6370656370659</v>
      </c>
      <c r="D346" s="305">
        <f>'VO2 Raw '!D346*'VO2-BW'!D$61/'VO2-BW'!D$62</f>
        <v>2739.4139194139193</v>
      </c>
      <c r="E346" s="305">
        <f>'VO2 Raw '!E346*'VO2-BW'!E$61/'VO2-BW'!E$62</f>
        <v>2086.6535433070867</v>
      </c>
      <c r="F346" s="305">
        <f>'VO2 Raw '!F346*'VO2-BW'!F$61/'VO2-BW'!F$62</f>
        <v>2508.5477178423234</v>
      </c>
      <c r="G346" s="305">
        <f>'VO2 Raw '!G346*'VO2-BW'!G$61/'VO2-BW'!G$62</f>
        <v>2506.5130434782609</v>
      </c>
      <c r="H346" s="86">
        <f>'VO2 Raw '!H346*'VO2-BW'!H$61/'VO2-BW'!H$62</f>
        <v>3057.5902439024389</v>
      </c>
      <c r="I346" s="86">
        <f>'VO2 Raw '!I346*'VO2-BW'!I$61/'VO2-BW'!I$62</f>
        <v>2312.4324324324325</v>
      </c>
      <c r="J346" s="86">
        <f>'VO2 Raw '!J346*'VO2-BW'!J$61/'VO2-BW'!J$62</f>
        <v>3166.7368421052633</v>
      </c>
      <c r="K346" s="108">
        <f>'VO2 Raw '!K346*'VO2-BW'!K$61/'VO2-BW'!K$62</f>
        <v>2710.184466019417</v>
      </c>
      <c r="L346" s="107"/>
      <c r="M346" s="160"/>
      <c r="N346" s="160"/>
      <c r="O346" s="160"/>
      <c r="P346" s="160"/>
      <c r="Q346" s="160"/>
      <c r="R346" s="160"/>
      <c r="S346" s="160"/>
      <c r="T346" s="160"/>
      <c r="U346" s="232">
        <f t="shared" ref="U346" si="1042">STDEV(L345:T345)/SQRT(COUNT(L345:T345))</f>
        <v>132.3774979537732</v>
      </c>
    </row>
    <row r="347" spans="1:21">
      <c r="A347" s="223">
        <v>43727</v>
      </c>
      <c r="B347" s="235">
        <v>2.65446759259259</v>
      </c>
      <c r="C347" s="304">
        <f>'VO2 Raw '!C347*'VO2-BW'!C$61/'VO2-BW'!C$62</f>
        <v>2394.0077220077224</v>
      </c>
      <c r="D347" s="305">
        <f>'VO2 Raw '!D347*'VO2-BW'!D$61/'VO2-BW'!D$62</f>
        <v>1704.8717948717949</v>
      </c>
      <c r="E347" s="305">
        <f>'VO2 Raw '!E347*'VO2-BW'!E$61/'VO2-BW'!E$62</f>
        <v>2130.2362204724409</v>
      </c>
      <c r="F347" s="305">
        <f>'VO2 Raw '!F347*'VO2-BW'!F$61/'VO2-BW'!F$62</f>
        <v>2613.7095435684641</v>
      </c>
      <c r="G347" s="305">
        <f>'VO2 Raw '!G347*'VO2-BW'!G$61/'VO2-BW'!G$62</f>
        <v>3538.5434782608695</v>
      </c>
      <c r="H347" s="86">
        <f>'VO2 Raw '!H347*'VO2-BW'!H$61/'VO2-BW'!H$62</f>
        <v>2378.009756097561</v>
      </c>
      <c r="I347" s="86">
        <f>'VO2 Raw '!I347*'VO2-BW'!I$61/'VO2-BW'!I$62</f>
        <v>3370.2252252252251</v>
      </c>
      <c r="J347" s="86">
        <f>'VO2 Raw '!J347*'VO2-BW'!J$61/'VO2-BW'!J$62</f>
        <v>2845.4736842105267</v>
      </c>
      <c r="K347" s="108">
        <f>'VO2 Raw '!K347*'VO2-BW'!K$61/'VO2-BW'!K$62</f>
        <v>2924.3980582524268</v>
      </c>
      <c r="L347" s="107"/>
      <c r="M347" s="160"/>
      <c r="N347" s="160"/>
      <c r="O347" s="160"/>
      <c r="P347" s="160"/>
      <c r="Q347" s="160"/>
      <c r="R347" s="160"/>
      <c r="S347" s="160"/>
      <c r="T347" s="160"/>
      <c r="U347" s="232"/>
    </row>
    <row r="348" spans="1:21">
      <c r="A348" s="223">
        <v>43727</v>
      </c>
      <c r="B348" s="235">
        <v>1.6822453703703699</v>
      </c>
      <c r="C348" s="304">
        <f>'VO2 Raw '!C348*'VO2-BW'!C$61/'VO2-BW'!C$62</f>
        <v>2412.8416988416993</v>
      </c>
      <c r="D348" s="305">
        <f>'VO2 Raw '!D348*'VO2-BW'!D$61/'VO2-BW'!D$62</f>
        <v>2801.9780219780218</v>
      </c>
      <c r="E348" s="305">
        <f>'VO2 Raw '!E348*'VO2-BW'!E$61/'VO2-BW'!E$62</f>
        <v>3110.3149606299216</v>
      </c>
      <c r="F348" s="305">
        <f>'VO2 Raw '!F348*'VO2-BW'!F$61/'VO2-BW'!F$62</f>
        <v>3100.0829875518671</v>
      </c>
      <c r="G348" s="305">
        <f>'VO2 Raw '!G348*'VO2-BW'!G$61/'VO2-BW'!G$62</f>
        <v>3650.2304347826089</v>
      </c>
      <c r="H348" s="86">
        <f>'VO2 Raw '!H348*'VO2-BW'!H$61/'VO2-BW'!H$62</f>
        <v>2616.0195121951215</v>
      </c>
      <c r="I348" s="86">
        <f>'VO2 Raw '!I348*'VO2-BW'!I$61/'VO2-BW'!I$62</f>
        <v>2848.0630630630631</v>
      </c>
      <c r="J348" s="86">
        <f>'VO2 Raw '!J348*'VO2-BW'!J$61/'VO2-BW'!J$62</f>
        <v>2348.9760765550241</v>
      </c>
      <c r="K348" s="108">
        <f>'VO2 Raw '!K348*'VO2-BW'!K$61/'VO2-BW'!K$62</f>
        <v>3475.2330097087379</v>
      </c>
      <c r="L348" s="107">
        <f t="shared" ref="L348" si="1043">AVERAGE(C348:C350)</f>
        <v>3058.0797940797943</v>
      </c>
      <c r="M348" s="160">
        <f t="shared" ref="M348" si="1044">AVERAGE(D348:D350)</f>
        <v>3079.4200244200242</v>
      </c>
      <c r="N348" s="160">
        <f t="shared" ref="N348" si="1045">AVERAGE(E348:E350)</f>
        <v>3168.4251968503941</v>
      </c>
      <c r="O348" s="160">
        <f t="shared" ref="O348" si="1046">AVERAGE(F348:F350)</f>
        <v>2902.5394190871361</v>
      </c>
      <c r="P348" s="160">
        <f t="shared" ref="P348" si="1047">AVERAGE(G348:G350)</f>
        <v>3269.7072463768113</v>
      </c>
      <c r="Q348" s="160">
        <f t="shared" ref="Q348" si="1048">AVERAGE(H348:H350)</f>
        <v>3411.4731707317064</v>
      </c>
      <c r="R348" s="160">
        <f t="shared" ref="R348" si="1049">AVERAGE(I348:I350)</f>
        <v>3014.8648648648646</v>
      </c>
      <c r="S348" s="160">
        <f t="shared" ref="S348" si="1050">AVERAGE(J348:J350)</f>
        <v>3017.5789473684217</v>
      </c>
      <c r="T348" s="160">
        <f t="shared" ref="T348" si="1051">AVERAGE(K348:K350)</f>
        <v>3657.5695792880256</v>
      </c>
      <c r="U348" s="232">
        <f t="shared" ref="U348" si="1052">AVERAGE(L348:T348)</f>
        <v>3175.5175825630195</v>
      </c>
    </row>
    <row r="349" spans="1:21">
      <c r="A349" s="223">
        <v>43727</v>
      </c>
      <c r="B349" s="235">
        <v>1.6961342592592601</v>
      </c>
      <c r="C349" s="304">
        <f>'VO2 Raw '!C349*'VO2-BW'!C$61/'VO2-BW'!C$62</f>
        <v>3052.1505791505792</v>
      </c>
      <c r="D349" s="305">
        <f>'VO2 Raw '!D349*'VO2-BW'!D$61/'VO2-BW'!D$62</f>
        <v>2829.9084249084249</v>
      </c>
      <c r="E349" s="305">
        <f>'VO2 Raw '!E349*'VO2-BW'!E$61/'VO2-BW'!E$62</f>
        <v>2803.1102362204724</v>
      </c>
      <c r="F349" s="305">
        <f>'VO2 Raw '!F349*'VO2-BW'!F$61/'VO2-BW'!F$62</f>
        <v>1995.8838174273856</v>
      </c>
      <c r="G349" s="305">
        <f>'VO2 Raw '!G349*'VO2-BW'!G$61/'VO2-BW'!G$62</f>
        <v>2392.6782608695653</v>
      </c>
      <c r="H349" s="86">
        <f>'VO2 Raw '!H349*'VO2-BW'!H$61/'VO2-BW'!H$62</f>
        <v>3398.9463414634142</v>
      </c>
      <c r="I349" s="86">
        <f>'VO2 Raw '!I349*'VO2-BW'!I$61/'VO2-BW'!I$62</f>
        <v>2726.8468468468468</v>
      </c>
      <c r="J349" s="86">
        <f>'VO2 Raw '!J349*'VO2-BW'!J$61/'VO2-BW'!J$62</f>
        <v>3096.8516746411487</v>
      </c>
      <c r="K349" s="108">
        <f>'VO2 Raw '!K349*'VO2-BW'!K$61/'VO2-BW'!K$62</f>
        <v>3651.194174757281</v>
      </c>
      <c r="L349" s="107"/>
      <c r="M349" s="160"/>
      <c r="N349" s="160"/>
      <c r="O349" s="160"/>
      <c r="P349" s="160"/>
      <c r="Q349" s="160"/>
      <c r="R349" s="160"/>
      <c r="S349" s="160"/>
      <c r="T349" s="160"/>
      <c r="U349" s="232">
        <f t="shared" ref="U349" si="1053">STDEV(L348:T348)/SQRT(COUNT(L348:T348))</f>
        <v>78.640225306413157</v>
      </c>
    </row>
    <row r="350" spans="1:21">
      <c r="A350" s="223">
        <v>43727</v>
      </c>
      <c r="B350" s="235">
        <v>1.71002314814814</v>
      </c>
      <c r="C350" s="304">
        <f>'VO2 Raw '!C350*'VO2-BW'!C$61/'VO2-BW'!C$62</f>
        <v>3709.2471042471043</v>
      </c>
      <c r="D350" s="305">
        <f>'VO2 Raw '!D350*'VO2-BW'!D$61/'VO2-BW'!D$62</f>
        <v>3606.3736263736264</v>
      </c>
      <c r="E350" s="305">
        <f>'VO2 Raw '!E350*'VO2-BW'!E$61/'VO2-BW'!E$62</f>
        <v>3591.8503937007877</v>
      </c>
      <c r="F350" s="305">
        <f>'VO2 Raw '!F350*'VO2-BW'!F$61/'VO2-BW'!F$62</f>
        <v>3611.6514522821572</v>
      </c>
      <c r="G350" s="305">
        <f>'VO2 Raw '!G350*'VO2-BW'!G$61/'VO2-BW'!G$62</f>
        <v>3766.2130434782607</v>
      </c>
      <c r="H350" s="86">
        <f>'VO2 Raw '!H350*'VO2-BW'!H$61/'VO2-BW'!H$62</f>
        <v>4219.453658536585</v>
      </c>
      <c r="I350" s="86">
        <f>'VO2 Raw '!I350*'VO2-BW'!I$61/'VO2-BW'!I$62</f>
        <v>3469.6846846846847</v>
      </c>
      <c r="J350" s="86">
        <f>'VO2 Raw '!J350*'VO2-BW'!J$61/'VO2-BW'!J$62</f>
        <v>3606.9090909090914</v>
      </c>
      <c r="K350" s="108">
        <f>'VO2 Raw '!K350*'VO2-BW'!K$61/'VO2-BW'!K$62</f>
        <v>3846.2815533980579</v>
      </c>
      <c r="L350" s="107"/>
      <c r="M350" s="160"/>
      <c r="N350" s="160"/>
      <c r="O350" s="160"/>
      <c r="P350" s="160"/>
      <c r="Q350" s="160"/>
      <c r="R350" s="160"/>
      <c r="S350" s="160"/>
      <c r="T350" s="160"/>
      <c r="U350" s="232"/>
    </row>
    <row r="351" spans="1:21">
      <c r="A351" s="223">
        <v>43727</v>
      </c>
      <c r="B351" s="235">
        <v>1.72391203703704</v>
      </c>
      <c r="C351" s="304">
        <f>'VO2 Raw '!C351*'VO2-BW'!C$61/'VO2-BW'!C$62</f>
        <v>3422.5521235521242</v>
      </c>
      <c r="D351" s="305">
        <f>'VO2 Raw '!D351*'VO2-BW'!D$61/'VO2-BW'!D$62</f>
        <v>3177.3626373626371</v>
      </c>
      <c r="E351" s="305">
        <f>'VO2 Raw '!E351*'VO2-BW'!E$61/'VO2-BW'!E$62</f>
        <v>3659.8818897637798</v>
      </c>
      <c r="F351" s="305">
        <f>'VO2 Raw '!F351*'VO2-BW'!F$61/'VO2-BW'!F$62</f>
        <v>2302.6058091286304</v>
      </c>
      <c r="G351" s="305">
        <f>'VO2 Raw '!G351*'VO2-BW'!G$61/'VO2-BW'!G$62</f>
        <v>2672.9695652173909</v>
      </c>
      <c r="H351" s="86">
        <f>'VO2 Raw '!H351*'VO2-BW'!H$61/'VO2-BW'!H$62</f>
        <v>2607.6682926829267</v>
      </c>
      <c r="I351" s="86">
        <f>'VO2 Raw '!I351*'VO2-BW'!I$61/'VO2-BW'!I$62</f>
        <v>2918.5135135135138</v>
      </c>
      <c r="J351" s="86">
        <f>'VO2 Raw '!J351*'VO2-BW'!J$61/'VO2-BW'!J$62</f>
        <v>2520.038277511962</v>
      </c>
      <c r="K351" s="108">
        <f>'VO2 Raw '!K351*'VO2-BW'!K$61/'VO2-BW'!K$62</f>
        <v>3741.087378640776</v>
      </c>
      <c r="L351" s="107">
        <f t="shared" ref="L351" si="1054">AVERAGE(C351:C353)</f>
        <v>3092.9575289575296</v>
      </c>
      <c r="M351" s="160">
        <f t="shared" ref="M351" si="1055">AVERAGE(D351:D353)</f>
        <v>2996.7460317460318</v>
      </c>
      <c r="N351" s="160">
        <f t="shared" ref="N351" si="1056">AVERAGE(E351:E353)</f>
        <v>3392.3622047244098</v>
      </c>
      <c r="O351" s="160">
        <f t="shared" ref="O351" si="1057">AVERAGE(F351:F353)</f>
        <v>2762.688796680497</v>
      </c>
      <c r="P351" s="160">
        <f t="shared" ref="P351" si="1058">AVERAGE(G351:G353)</f>
        <v>2937.8681159420289</v>
      </c>
      <c r="Q351" s="160">
        <f t="shared" ref="Q351" si="1059">AVERAGE(H351:H353)</f>
        <v>3071.8569105691058</v>
      </c>
      <c r="R351" s="160">
        <f t="shared" ref="R351" si="1060">AVERAGE(I351:I353)</f>
        <v>2991.0360360360369</v>
      </c>
      <c r="S351" s="160">
        <f t="shared" ref="S351" si="1061">AVERAGE(J351:J353)</f>
        <v>3259.2216905901118</v>
      </c>
      <c r="T351" s="160">
        <f t="shared" ref="T351" si="1062">AVERAGE(K351:K353)</f>
        <v>3290.3462783171512</v>
      </c>
      <c r="U351" s="232">
        <f t="shared" ref="U351" si="1063">AVERAGE(L351:T351)</f>
        <v>3088.342621506989</v>
      </c>
    </row>
    <row r="352" spans="1:21">
      <c r="A352" s="223">
        <v>43727</v>
      </c>
      <c r="B352" s="235">
        <v>1.7378009259259199</v>
      </c>
      <c r="C352" s="304">
        <f>'VO2 Raw '!C352*'VO2-BW'!C$61/'VO2-BW'!C$62</f>
        <v>3354.5405405405409</v>
      </c>
      <c r="D352" s="305">
        <f>'VO2 Raw '!D352*'VO2-BW'!D$61/'VO2-BW'!D$62</f>
        <v>2910.3479853479853</v>
      </c>
      <c r="E352" s="305">
        <f>'VO2 Raw '!E352*'VO2-BW'!E$61/'VO2-BW'!E$62</f>
        <v>2580.944881889764</v>
      </c>
      <c r="F352" s="305">
        <f>'VO2 Raw '!F352*'VO2-BW'!F$61/'VO2-BW'!F$62</f>
        <v>2336.5643153526967</v>
      </c>
      <c r="G352" s="305">
        <f>'VO2 Raw '!G352*'VO2-BW'!G$61/'VO2-BW'!G$62</f>
        <v>3351.6826086956521</v>
      </c>
      <c r="H352" s="86">
        <f>'VO2 Raw '!H352*'VO2-BW'!H$61/'VO2-BW'!H$62</f>
        <v>3745.5219512195122</v>
      </c>
      <c r="I352" s="86">
        <f>'VO2 Raw '!I352*'VO2-BW'!I$61/'VO2-BW'!I$62</f>
        <v>3472.7927927927931</v>
      </c>
      <c r="J352" s="86">
        <f>'VO2 Raw '!J352*'VO2-BW'!J$61/'VO2-BW'!J$62</f>
        <v>3322.1531100478469</v>
      </c>
      <c r="K352" s="108">
        <f>'VO2 Raw '!K352*'VO2-BW'!K$61/'VO2-BW'!K$62</f>
        <v>3290.665048543689</v>
      </c>
      <c r="L352" s="107"/>
      <c r="M352" s="160"/>
      <c r="N352" s="160"/>
      <c r="O352" s="160"/>
      <c r="P352" s="160"/>
      <c r="Q352" s="160"/>
      <c r="R352" s="160"/>
      <c r="S352" s="160"/>
      <c r="T352" s="160"/>
      <c r="U352" s="232">
        <f t="shared" ref="U352" si="1064">STDEV(L351:T351)/SQRT(COUNT(L351:T351))</f>
        <v>65.54023508841162</v>
      </c>
    </row>
    <row r="353" spans="1:21">
      <c r="A353" s="233">
        <v>43727</v>
      </c>
      <c r="B353" s="240">
        <v>1.7516898148148099</v>
      </c>
      <c r="C353" s="304">
        <f>'VO2 Raw '!C353*'VO2-BW'!C$61/'VO2-BW'!C$62</f>
        <v>2501.7799227799233</v>
      </c>
      <c r="D353" s="305">
        <f>'VO2 Raw '!D353*'VO2-BW'!D$61/'VO2-BW'!D$62</f>
        <v>2902.5274725274726</v>
      </c>
      <c r="E353" s="305">
        <f>'VO2 Raw '!E353*'VO2-BW'!E$61/'VO2-BW'!E$62</f>
        <v>3936.2598425196852</v>
      </c>
      <c r="F353" s="305">
        <f>'VO2 Raw '!F353*'VO2-BW'!F$61/'VO2-BW'!F$62</f>
        <v>3648.8962655601654</v>
      </c>
      <c r="G353" s="305">
        <f>'VO2 Raw '!G353*'VO2-BW'!G$61/'VO2-BW'!G$62</f>
        <v>2788.9521739130437</v>
      </c>
      <c r="H353" s="86">
        <f>'VO2 Raw '!H353*'VO2-BW'!H$61/'VO2-BW'!H$62</f>
        <v>2862.3804878048777</v>
      </c>
      <c r="I353" s="86">
        <f>'VO2 Raw '!I353*'VO2-BW'!I$61/'VO2-BW'!I$62</f>
        <v>2581.801801801802</v>
      </c>
      <c r="J353" s="86">
        <f>'VO2 Raw '!J353*'VO2-BW'!J$61/'VO2-BW'!J$62</f>
        <v>3935.4736842105272</v>
      </c>
      <c r="K353" s="108">
        <f>'VO2 Raw '!K353*'VO2-BW'!K$61/'VO2-BW'!K$62</f>
        <v>2839.2864077669897</v>
      </c>
      <c r="L353" s="107"/>
      <c r="M353" s="160"/>
      <c r="N353" s="160"/>
      <c r="O353" s="160"/>
      <c r="P353" s="160"/>
      <c r="Q353" s="160"/>
      <c r="R353" s="160"/>
      <c r="S353" s="160"/>
      <c r="T353" s="160"/>
      <c r="U353" s="232"/>
    </row>
    <row r="354" spans="1:21">
      <c r="A354" s="233">
        <v>43727</v>
      </c>
      <c r="B354" s="240">
        <v>1.7655787037037001</v>
      </c>
      <c r="C354" s="304">
        <f>'VO2 Raw '!C354*'VO2-BW'!C$61/'VO2-BW'!C$62</f>
        <v>2727.7876447876447</v>
      </c>
      <c r="D354" s="305">
        <f>'VO2 Raw '!D354*'VO2-BW'!D$61/'VO2-BW'!D$62</f>
        <v>3180.7142857142858</v>
      </c>
      <c r="E354" s="305">
        <f>'VO2 Raw '!E354*'VO2-BW'!E$61/'VO2-BW'!E$62</f>
        <v>2747.8346456692916</v>
      </c>
      <c r="F354" s="305">
        <f>'VO2 Raw '!F354*'VO2-BW'!F$61/'VO2-BW'!F$62</f>
        <v>2914.9543568464728</v>
      </c>
      <c r="G354" s="305">
        <f>'VO2 Raw '!G354*'VO2-BW'!G$61/'VO2-BW'!G$62</f>
        <v>3940.1869565217394</v>
      </c>
      <c r="H354" s="86">
        <f>'VO2 Raw '!H354*'VO2-BW'!H$61/'VO2-BW'!H$62</f>
        <v>3096.2146341463413</v>
      </c>
      <c r="I354" s="86">
        <f>'VO2 Raw '!I354*'VO2-BW'!I$61/'VO2-BW'!I$62</f>
        <v>3643.7387387387389</v>
      </c>
      <c r="J354" s="86">
        <f>'VO2 Raw '!J354*'VO2-BW'!J$61/'VO2-BW'!J$62</f>
        <v>2827.7416267942585</v>
      </c>
      <c r="K354" s="108">
        <f>'VO2 Raw '!K354*'VO2-BW'!K$61/'VO2-BW'!K$62</f>
        <v>3746.8252427184461</v>
      </c>
      <c r="L354" s="107">
        <f t="shared" ref="L354" si="1065">AVERAGE(C354:C356)</f>
        <v>3101.6769626769624</v>
      </c>
      <c r="M354" s="160">
        <f t="shared" ref="M354" si="1066">AVERAGE(D354:D356)</f>
        <v>3071.9719169719174</v>
      </c>
      <c r="N354" s="160">
        <f t="shared" ref="N354" si="1067">AVERAGE(E354:E356)</f>
        <v>2985.944881889764</v>
      </c>
      <c r="O354" s="160">
        <f t="shared" ref="O354" si="1068">AVERAGE(F354:F356)</f>
        <v>3186.9875518672197</v>
      </c>
      <c r="P354" s="160">
        <f t="shared" ref="P354" si="1069">AVERAGE(G354:G356)</f>
        <v>3737.5753623188407</v>
      </c>
      <c r="Q354" s="160">
        <f t="shared" ref="Q354" si="1070">AVERAGE(H354:H356)</f>
        <v>3430.9593495934955</v>
      </c>
      <c r="R354" s="160">
        <f t="shared" ref="R354" si="1071">AVERAGE(I354:I356)</f>
        <v>3074.6096096096098</v>
      </c>
      <c r="S354" s="160">
        <f t="shared" ref="S354" si="1072">AVERAGE(J354:J356)</f>
        <v>3125.7097288676237</v>
      </c>
      <c r="T354" s="160">
        <f t="shared" ref="T354" si="1073">AVERAGE(K354:K356)</f>
        <v>3142.118122977346</v>
      </c>
      <c r="U354" s="232">
        <f t="shared" ref="U354" si="1074">AVERAGE(L354:T354)</f>
        <v>3206.3948318636421</v>
      </c>
    </row>
    <row r="355" spans="1:21">
      <c r="A355" s="233">
        <v>43727</v>
      </c>
      <c r="B355" s="240">
        <v>1.77946759259259</v>
      </c>
      <c r="C355" s="304">
        <f>'VO2 Raw '!C355*'VO2-BW'!C$61/'VO2-BW'!C$62</f>
        <v>2921.3590733590736</v>
      </c>
      <c r="D355" s="305">
        <f>'VO2 Raw '!D355*'VO2-BW'!D$61/'VO2-BW'!D$62</f>
        <v>3210.8791208791208</v>
      </c>
      <c r="E355" s="305">
        <f>'VO2 Raw '!E355*'VO2-BW'!E$61/'VO2-BW'!E$62</f>
        <v>3553.5826771653547</v>
      </c>
      <c r="F355" s="305">
        <f>'VO2 Raw '!F355*'VO2-BW'!F$61/'VO2-BW'!F$62</f>
        <v>3507.5850622406633</v>
      </c>
      <c r="G355" s="305">
        <f>'VO2 Raw '!G355*'VO2-BW'!G$61/'VO2-BW'!G$62</f>
        <v>3222.8130434782606</v>
      </c>
      <c r="H355" s="86">
        <f>'VO2 Raw '!H355*'VO2-BW'!H$61/'VO2-BW'!H$62</f>
        <v>3978.3121951219509</v>
      </c>
      <c r="I355" s="86">
        <f>'VO2 Raw '!I355*'VO2-BW'!I$61/'VO2-BW'!I$62</f>
        <v>2737.2072072072074</v>
      </c>
      <c r="J355" s="86">
        <f>'VO2 Raw '!J355*'VO2-BW'!J$61/'VO2-BW'!J$62</f>
        <v>2923.703349282297</v>
      </c>
      <c r="K355" s="108">
        <f>'VO2 Raw '!K355*'VO2-BW'!K$61/'VO2-BW'!K$62</f>
        <v>2740.7864077669901</v>
      </c>
      <c r="L355" s="107"/>
      <c r="M355" s="160"/>
      <c r="N355" s="160"/>
      <c r="O355" s="160"/>
      <c r="P355" s="160"/>
      <c r="Q355" s="160"/>
      <c r="R355" s="160"/>
      <c r="S355" s="160"/>
      <c r="T355" s="160"/>
      <c r="U355" s="232">
        <f t="shared" ref="U355" si="1075">STDEV(L354:T354)/SQRT(COUNT(L354:T354))</f>
        <v>78.049225888441313</v>
      </c>
    </row>
    <row r="356" spans="1:21">
      <c r="A356" s="233">
        <v>43727</v>
      </c>
      <c r="B356" s="240">
        <v>1.79335648148148</v>
      </c>
      <c r="C356" s="304">
        <f>'VO2 Raw '!C356*'VO2-BW'!C$61/'VO2-BW'!C$62</f>
        <v>3655.8841698841702</v>
      </c>
      <c r="D356" s="305">
        <f>'VO2 Raw '!D356*'VO2-BW'!D$61/'VO2-BW'!D$62</f>
        <v>2824.3223443223442</v>
      </c>
      <c r="E356" s="305">
        <f>'VO2 Raw '!E356*'VO2-BW'!E$61/'VO2-BW'!E$62</f>
        <v>2656.4173228346458</v>
      </c>
      <c r="F356" s="305">
        <f>'VO2 Raw '!F356*'VO2-BW'!F$61/'VO2-BW'!F$62</f>
        <v>3138.4232365145226</v>
      </c>
      <c r="G356" s="305">
        <f>'VO2 Raw '!G356*'VO2-BW'!G$61/'VO2-BW'!G$62</f>
        <v>4049.7260869565216</v>
      </c>
      <c r="H356" s="86">
        <f>'VO2 Raw '!H356*'VO2-BW'!H$61/'VO2-BW'!H$62</f>
        <v>3218.3512195121948</v>
      </c>
      <c r="I356" s="86">
        <f>'VO2 Raw '!I356*'VO2-BW'!I$61/'VO2-BW'!I$62</f>
        <v>2842.8828828828828</v>
      </c>
      <c r="J356" s="86">
        <f>'VO2 Raw '!J356*'VO2-BW'!J$61/'VO2-BW'!J$62</f>
        <v>3625.6842105263163</v>
      </c>
      <c r="K356" s="108">
        <f>'VO2 Raw '!K356*'VO2-BW'!K$61/'VO2-BW'!K$62</f>
        <v>2938.7427184466019</v>
      </c>
      <c r="L356" s="107"/>
      <c r="M356" s="160"/>
      <c r="N356" s="160"/>
      <c r="O356" s="160"/>
      <c r="P356" s="160"/>
      <c r="Q356" s="160"/>
      <c r="R356" s="160"/>
      <c r="S356" s="160"/>
      <c r="T356" s="160"/>
      <c r="U356" s="232"/>
    </row>
    <row r="357" spans="1:21">
      <c r="A357" s="233">
        <v>43727</v>
      </c>
      <c r="B357" s="240">
        <v>1.8072453703703699</v>
      </c>
      <c r="C357" s="304">
        <f>'VO2 Raw '!C357*'VO2-BW'!C$61/'VO2-BW'!C$62</f>
        <v>2907.7567567567571</v>
      </c>
      <c r="D357" s="305">
        <f>'VO2 Raw '!D357*'VO2-BW'!D$61/'VO2-BW'!D$62</f>
        <v>3983.9926739926741</v>
      </c>
      <c r="E357" s="305">
        <f>'VO2 Raw '!E357*'VO2-BW'!E$61/'VO2-BW'!E$62</f>
        <v>3869.2913385826773</v>
      </c>
      <c r="F357" s="305">
        <f>'VO2 Raw '!F357*'VO2-BW'!F$61/'VO2-BW'!F$62</f>
        <v>3647.8008298755185</v>
      </c>
      <c r="G357" s="305">
        <f>'VO2 Raw '!G357*'VO2-BW'!G$61/'VO2-BW'!G$62</f>
        <v>3861.7913043478261</v>
      </c>
      <c r="H357" s="86">
        <f>'VO2 Raw '!H357*'VO2-BW'!H$61/'VO2-BW'!H$62</f>
        <v>3808.1560975609755</v>
      </c>
      <c r="I357" s="86">
        <f>'VO2 Raw '!I357*'VO2-BW'!I$61/'VO2-BW'!I$62</f>
        <v>3846.801801801802</v>
      </c>
      <c r="J357" s="86">
        <f>'VO2 Raw '!J357*'VO2-BW'!J$61/'VO2-BW'!J$62</f>
        <v>2869.4641148325363</v>
      </c>
      <c r="K357" s="108">
        <f>'VO2 Raw '!K357*'VO2-BW'!K$61/'VO2-BW'!K$62</f>
        <v>3933.3058252427177</v>
      </c>
      <c r="L357" s="107">
        <f t="shared" ref="L357" si="1076">AVERAGE(C357:C359)</f>
        <v>3400.9279279279285</v>
      </c>
      <c r="M357" s="160">
        <f t="shared" ref="M357" si="1077">AVERAGE(D357:D359)</f>
        <v>3367.6617826617826</v>
      </c>
      <c r="N357" s="160">
        <f t="shared" ref="N357" si="1078">AVERAGE(E357:E359)</f>
        <v>3148.5826771653542</v>
      </c>
      <c r="O357" s="160">
        <f t="shared" ref="O357" si="1079">AVERAGE(F357:F359)</f>
        <v>3273.5269709543568</v>
      </c>
      <c r="P357" s="160">
        <f t="shared" ref="P357" si="1080">AVERAGE(G357:G359)</f>
        <v>3250.0188405797103</v>
      </c>
      <c r="Q357" s="160">
        <f t="shared" ref="Q357" si="1081">AVERAGE(H357:H359)</f>
        <v>3631.388617886179</v>
      </c>
      <c r="R357" s="160">
        <f t="shared" ref="R357" si="1082">AVERAGE(I357:I359)</f>
        <v>3287.6876876876881</v>
      </c>
      <c r="S357" s="160">
        <f t="shared" ref="S357" si="1083">AVERAGE(J357:J359)</f>
        <v>3164.9984051036686</v>
      </c>
      <c r="T357" s="160">
        <f t="shared" ref="T357" si="1084">AVERAGE(K357:K359)</f>
        <v>3385.0210355987051</v>
      </c>
      <c r="U357" s="232">
        <f t="shared" ref="U357" si="1085">AVERAGE(L357:T357)</f>
        <v>3323.3126606183746</v>
      </c>
    </row>
    <row r="358" spans="1:21">
      <c r="A358" s="233">
        <v>43727</v>
      </c>
      <c r="B358" s="240">
        <v>1.8211342592592601</v>
      </c>
      <c r="C358" s="304">
        <f>'VO2 Raw '!C358*'VO2-BW'!C$61/'VO2-BW'!C$62</f>
        <v>3692.5057915057919</v>
      </c>
      <c r="D358" s="305">
        <f>'VO2 Raw '!D358*'VO2-BW'!D$61/'VO2-BW'!D$62</f>
        <v>2567.3626373626371</v>
      </c>
      <c r="E358" s="305">
        <f>'VO2 Raw '!E358*'VO2-BW'!E$61/'VO2-BW'!E$62</f>
        <v>3204.9212598425197</v>
      </c>
      <c r="F358" s="305">
        <f>'VO2 Raw '!F358*'VO2-BW'!F$61/'VO2-BW'!F$62</f>
        <v>2954.3900414937757</v>
      </c>
      <c r="G358" s="305">
        <f>'VO2 Raw '!G358*'VO2-BW'!G$61/'VO2-BW'!G$62</f>
        <v>3081.0565217391304</v>
      </c>
      <c r="H358" s="86">
        <f>'VO2 Raw '!H358*'VO2-BW'!H$61/'VO2-BW'!H$62</f>
        <v>4144.292682926829</v>
      </c>
      <c r="I358" s="86">
        <f>'VO2 Raw '!I358*'VO2-BW'!I$61/'VO2-BW'!I$62</f>
        <v>2850.1351351351354</v>
      </c>
      <c r="J358" s="86">
        <f>'VO2 Raw '!J358*'VO2-BW'!J$61/'VO2-BW'!J$62</f>
        <v>2901.7990430622012</v>
      </c>
      <c r="K358" s="108">
        <f>'VO2 Raw '!K358*'VO2-BW'!K$61/'VO2-BW'!K$62</f>
        <v>2660.4563106796118</v>
      </c>
      <c r="L358" s="107"/>
      <c r="M358" s="160"/>
      <c r="N358" s="160"/>
      <c r="O358" s="160"/>
      <c r="P358" s="160"/>
      <c r="Q358" s="160"/>
      <c r="R358" s="160"/>
      <c r="S358" s="160"/>
      <c r="T358" s="160"/>
      <c r="U358" s="232">
        <f t="shared" ref="U358" si="1086">STDEV(L357:T357)/SQRT(COUNT(L357:T357))</f>
        <v>48.794267878128466</v>
      </c>
    </row>
    <row r="359" spans="1:21">
      <c r="A359" s="233">
        <v>43727</v>
      </c>
      <c r="B359" s="240">
        <v>1.83502314814815</v>
      </c>
      <c r="C359" s="304">
        <f>'VO2 Raw '!C359*'VO2-BW'!C$61/'VO2-BW'!C$62</f>
        <v>3602.5212355212357</v>
      </c>
      <c r="D359" s="305">
        <f>'VO2 Raw '!D359*'VO2-BW'!D$61/'VO2-BW'!D$62</f>
        <v>3551.6300366300366</v>
      </c>
      <c r="E359" s="305">
        <f>'VO2 Raw '!E359*'VO2-BW'!E$61/'VO2-BW'!E$62</f>
        <v>2371.5354330708665</v>
      </c>
      <c r="F359" s="305">
        <f>'VO2 Raw '!F359*'VO2-BW'!F$61/'VO2-BW'!F$62</f>
        <v>3218.3900414937757</v>
      </c>
      <c r="G359" s="305">
        <f>'VO2 Raw '!G359*'VO2-BW'!G$61/'VO2-BW'!G$62</f>
        <v>2807.2086956521739</v>
      </c>
      <c r="H359" s="86">
        <f>'VO2 Raw '!H359*'VO2-BW'!H$61/'VO2-BW'!H$62</f>
        <v>2941.7170731707315</v>
      </c>
      <c r="I359" s="86">
        <f>'VO2 Raw '!I359*'VO2-BW'!I$61/'VO2-BW'!I$62</f>
        <v>3166.1261261261261</v>
      </c>
      <c r="J359" s="86">
        <f>'VO2 Raw '!J359*'VO2-BW'!J$61/'VO2-BW'!J$62</f>
        <v>3723.7320574162682</v>
      </c>
      <c r="K359" s="108">
        <f>'VO2 Raw '!K359*'VO2-BW'!K$61/'VO2-BW'!K$62</f>
        <v>3561.3009708737864</v>
      </c>
      <c r="L359" s="107"/>
      <c r="M359" s="160"/>
      <c r="N359" s="160"/>
      <c r="O359" s="160"/>
      <c r="P359" s="160"/>
      <c r="Q359" s="160"/>
      <c r="R359" s="160"/>
      <c r="S359" s="160"/>
      <c r="T359" s="160"/>
      <c r="U359" s="232"/>
    </row>
    <row r="360" spans="1:21">
      <c r="A360" s="233">
        <v>43727</v>
      </c>
      <c r="B360" s="240">
        <v>1.84891203703703</v>
      </c>
      <c r="C360" s="304">
        <f>'VO2 Raw '!C360*'VO2-BW'!C$61/'VO2-BW'!C$62</f>
        <v>2761.2702702702709</v>
      </c>
      <c r="D360" s="305">
        <f>'VO2 Raw '!D360*'VO2-BW'!D$61/'VO2-BW'!D$62</f>
        <v>2437.7655677655675</v>
      </c>
      <c r="E360" s="305">
        <f>'VO2 Raw '!E360*'VO2-BW'!E$61/'VO2-BW'!E$62</f>
        <v>3032.7165354330709</v>
      </c>
      <c r="F360" s="305">
        <f>'VO2 Raw '!F360*'VO2-BW'!F$61/'VO2-BW'!F$62</f>
        <v>4144.0331950207465</v>
      </c>
      <c r="G360" s="305">
        <f>'VO2 Raw '!G360*'VO2-BW'!G$61/'VO2-BW'!G$62</f>
        <v>3107.9043478260869</v>
      </c>
      <c r="H360" s="86">
        <f>'VO2 Raw '!H360*'VO2-BW'!H$61/'VO2-BW'!H$62</f>
        <v>2873.863414634146</v>
      </c>
      <c r="I360" s="86">
        <f>'VO2 Raw '!I360*'VO2-BW'!I$61/'VO2-BW'!I$62</f>
        <v>4134.8198198198197</v>
      </c>
      <c r="J360" s="86">
        <f>'VO2 Raw '!J360*'VO2-BW'!J$61/'VO2-BW'!J$62</f>
        <v>3665.3205741626793</v>
      </c>
      <c r="K360" s="108">
        <f>'VO2 Raw '!K360*'VO2-BW'!K$61/'VO2-BW'!K$62</f>
        <v>3143.3932038834946</v>
      </c>
      <c r="L360" s="107">
        <f t="shared" ref="L360" si="1087">AVERAGE(C360:C362)</f>
        <v>2977.16344916345</v>
      </c>
      <c r="M360" s="160">
        <f t="shared" ref="M360" si="1088">AVERAGE(D360:D362)</f>
        <v>2556.9352869352865</v>
      </c>
      <c r="N360" s="160">
        <f t="shared" ref="N360" si="1089">AVERAGE(E360:E362)</f>
        <v>3355.157480314961</v>
      </c>
      <c r="O360" s="160">
        <f t="shared" ref="O360" si="1090">AVERAGE(F360:F362)</f>
        <v>3400.9626556016592</v>
      </c>
      <c r="P360" s="160">
        <f t="shared" ref="P360" si="1091">AVERAGE(G360:G362)</f>
        <v>3394.6391304347821</v>
      </c>
      <c r="Q360" s="160">
        <f t="shared" ref="Q360" si="1092">AVERAGE(H360:H362)</f>
        <v>3469.2357723577238</v>
      </c>
      <c r="R360" s="160">
        <f t="shared" ref="R360" si="1093">AVERAGE(I360:I362)</f>
        <v>3594.3543543543542</v>
      </c>
      <c r="S360" s="160">
        <f t="shared" ref="S360" si="1094">AVERAGE(J360:J362)</f>
        <v>3066.9505582137158</v>
      </c>
      <c r="T360" s="160">
        <f t="shared" ref="T360" si="1095">AVERAGE(K360:K362)</f>
        <v>3321.5857605177989</v>
      </c>
      <c r="U360" s="232">
        <f t="shared" ref="U360" si="1096">AVERAGE(L360:T360)</f>
        <v>3237.4427164326366</v>
      </c>
    </row>
    <row r="361" spans="1:21">
      <c r="A361" s="233">
        <v>43727</v>
      </c>
      <c r="B361" s="240">
        <v>1.8628009259259199</v>
      </c>
      <c r="C361" s="304">
        <f>'VO2 Raw '!C361*'VO2-BW'!C$61/'VO2-BW'!C$62</f>
        <v>2760.2239382239386</v>
      </c>
      <c r="D361" s="305">
        <f>'VO2 Raw '!D361*'VO2-BW'!D$61/'VO2-BW'!D$62</f>
        <v>2400.897435897436</v>
      </c>
      <c r="E361" s="305">
        <f>'VO2 Raw '!E361*'VO2-BW'!E$61/'VO2-BW'!E$62</f>
        <v>3534.4488188976379</v>
      </c>
      <c r="F361" s="305">
        <f>'VO2 Raw '!F361*'VO2-BW'!F$61/'VO2-BW'!F$62</f>
        <v>3025.5933609958506</v>
      </c>
      <c r="G361" s="305">
        <f>'VO2 Raw '!G361*'VO2-BW'!G$61/'VO2-BW'!G$62</f>
        <v>3847.8304347826083</v>
      </c>
      <c r="H361" s="86">
        <f>'VO2 Raw '!H361*'VO2-BW'!H$61/'VO2-BW'!H$62</f>
        <v>4253.9024390243903</v>
      </c>
      <c r="I361" s="86">
        <f>'VO2 Raw '!I361*'VO2-BW'!I$61/'VO2-BW'!I$62</f>
        <v>3312.2072072072074</v>
      </c>
      <c r="J361" s="86">
        <f>'VO2 Raw '!J361*'VO2-BW'!J$61/'VO2-BW'!J$62</f>
        <v>2862.1626794258377</v>
      </c>
      <c r="K361" s="108">
        <f>'VO2 Raw '!K361*'VO2-BW'!K$61/'VO2-BW'!K$62</f>
        <v>3244.7621359223294</v>
      </c>
      <c r="L361" s="107"/>
      <c r="M361" s="160"/>
      <c r="N361" s="160"/>
      <c r="O361" s="160"/>
      <c r="P361" s="160"/>
      <c r="Q361" s="160"/>
      <c r="R361" s="160"/>
      <c r="S361" s="160"/>
      <c r="T361" s="160"/>
      <c r="U361" s="232">
        <f t="shared" ref="U361" si="1097">STDEV(L360:T360)/SQRT(COUNT(L360:T360))</f>
        <v>106.28861868289192</v>
      </c>
    </row>
    <row r="362" spans="1:21">
      <c r="A362" s="233">
        <v>43727</v>
      </c>
      <c r="B362" s="240">
        <v>1.8766898148148099</v>
      </c>
      <c r="C362" s="304">
        <f>'VO2 Raw '!C362*'VO2-BW'!C$61/'VO2-BW'!C$62</f>
        <v>3409.9961389961395</v>
      </c>
      <c r="D362" s="305">
        <f>'VO2 Raw '!D362*'VO2-BW'!D$61/'VO2-BW'!D$62</f>
        <v>2832.1428571428569</v>
      </c>
      <c r="E362" s="305">
        <f>'VO2 Raw '!E362*'VO2-BW'!E$61/'VO2-BW'!E$62</f>
        <v>3498.3070866141734</v>
      </c>
      <c r="F362" s="305">
        <f>'VO2 Raw '!F362*'VO2-BW'!F$61/'VO2-BW'!F$62</f>
        <v>3033.261410788381</v>
      </c>
      <c r="G362" s="305">
        <f>'VO2 Raw '!G362*'VO2-BW'!G$61/'VO2-BW'!G$62</f>
        <v>3228.1826086956521</v>
      </c>
      <c r="H362" s="86">
        <f>'VO2 Raw '!H362*'VO2-BW'!H$61/'VO2-BW'!H$62</f>
        <v>3279.9414634146337</v>
      </c>
      <c r="I362" s="86">
        <f>'VO2 Raw '!I362*'VO2-BW'!I$61/'VO2-BW'!I$62</f>
        <v>3336.036036036036</v>
      </c>
      <c r="J362" s="86">
        <f>'VO2 Raw '!J362*'VO2-BW'!J$61/'VO2-BW'!J$62</f>
        <v>2673.3684210526317</v>
      </c>
      <c r="K362" s="108">
        <f>'VO2 Raw '!K362*'VO2-BW'!K$61/'VO2-BW'!K$62</f>
        <v>3576.6019417475727</v>
      </c>
      <c r="L362" s="107"/>
      <c r="M362" s="160"/>
      <c r="N362" s="160"/>
      <c r="O362" s="160"/>
      <c r="P362" s="160"/>
      <c r="Q362" s="160"/>
      <c r="R362" s="160"/>
      <c r="S362" s="160"/>
      <c r="T362" s="160"/>
      <c r="U362" s="232"/>
    </row>
    <row r="363" spans="1:21">
      <c r="A363" s="233">
        <v>43727</v>
      </c>
      <c r="B363" s="240">
        <v>1.8905787037037001</v>
      </c>
      <c r="C363" s="304">
        <f>'VO2 Raw '!C363*'VO2-BW'!C$61/'VO2-BW'!C$62</f>
        <v>3809.694980694981</v>
      </c>
      <c r="D363" s="305">
        <f>'VO2 Raw '!D363*'VO2-BW'!D$61/'VO2-BW'!D$62</f>
        <v>2442.234432234432</v>
      </c>
      <c r="E363" s="305">
        <f>'VO2 Raw '!E363*'VO2-BW'!E$61/'VO2-BW'!E$62</f>
        <v>2453.3858267716537</v>
      </c>
      <c r="F363" s="305">
        <f>'VO2 Raw '!F363*'VO2-BW'!F$61/'VO2-BW'!F$62</f>
        <v>3286.3070539419086</v>
      </c>
      <c r="G363" s="305">
        <f>'VO2 Raw '!G363*'VO2-BW'!G$61/'VO2-BW'!G$62</f>
        <v>3540.6913043478257</v>
      </c>
      <c r="H363" s="86">
        <f>'VO2 Raw '!H363*'VO2-BW'!H$61/'VO2-BW'!H$62</f>
        <v>2716.2341463414632</v>
      </c>
      <c r="I363" s="86">
        <f>'VO2 Raw '!I363*'VO2-BW'!I$61/'VO2-BW'!I$62</f>
        <v>3552.5675675675675</v>
      </c>
      <c r="J363" s="86">
        <f>'VO2 Raw '!J363*'VO2-BW'!J$61/'VO2-BW'!J$62</f>
        <v>3869.7607655502393</v>
      </c>
      <c r="K363" s="108">
        <f>'VO2 Raw '!K363*'VO2-BW'!K$61/'VO2-BW'!K$62</f>
        <v>2661.4126213592231</v>
      </c>
      <c r="L363" s="107">
        <f t="shared" ref="L363" si="1098">AVERAGE(C363:C365)</f>
        <v>3618.2162162162167</v>
      </c>
      <c r="M363" s="160">
        <f t="shared" ref="M363" si="1099">AVERAGE(D363:D365)</f>
        <v>2495.4884004884002</v>
      </c>
      <c r="N363" s="160">
        <f t="shared" ref="N363" si="1100">AVERAGE(E363:E365)</f>
        <v>2707.4409448818901</v>
      </c>
      <c r="O363" s="160">
        <f t="shared" ref="O363" si="1101">AVERAGE(F363:F365)</f>
        <v>3690.5228215767634</v>
      </c>
      <c r="P363" s="160">
        <f t="shared" ref="P363" si="1102">AVERAGE(G363:G365)</f>
        <v>3345.5971014492752</v>
      </c>
      <c r="Q363" s="160">
        <f t="shared" ref="Q363" si="1103">AVERAGE(H363:H365)</f>
        <v>3535.0016260162597</v>
      </c>
      <c r="R363" s="160">
        <f t="shared" ref="R363" si="1104">AVERAGE(I363:I365)</f>
        <v>3379.5495495495502</v>
      </c>
      <c r="S363" s="160">
        <f t="shared" ref="S363" si="1105">AVERAGE(J363:J365)</f>
        <v>3648.2838915470497</v>
      </c>
      <c r="T363" s="160">
        <f t="shared" ref="T363" si="1106">AVERAGE(K363:K365)</f>
        <v>3385.9773462783173</v>
      </c>
      <c r="U363" s="232">
        <f t="shared" ref="U363" si="1107">AVERAGE(L363:T363)</f>
        <v>3311.7864331115247</v>
      </c>
    </row>
    <row r="364" spans="1:21">
      <c r="A364" s="233">
        <v>43727</v>
      </c>
      <c r="B364" s="240">
        <v>1.90446759259259</v>
      </c>
      <c r="C364" s="304">
        <f>'VO2 Raw '!C364*'VO2-BW'!C$61/'VO2-BW'!C$62</f>
        <v>3778.3050193050199</v>
      </c>
      <c r="D364" s="305">
        <f>'VO2 Raw '!D364*'VO2-BW'!D$61/'VO2-BW'!D$62</f>
        <v>2872.3626373626371</v>
      </c>
      <c r="E364" s="305">
        <f>'VO2 Raw '!E364*'VO2-BW'!E$61/'VO2-BW'!E$62</f>
        <v>3245.3149606299216</v>
      </c>
      <c r="F364" s="305">
        <f>'VO2 Raw '!F364*'VO2-BW'!F$61/'VO2-BW'!F$62</f>
        <v>3772.6804979253106</v>
      </c>
      <c r="G364" s="305">
        <f>'VO2 Raw '!G364*'VO2-BW'!G$61/'VO2-BW'!G$62</f>
        <v>2607.4608695652173</v>
      </c>
      <c r="H364" s="86">
        <f>'VO2 Raw '!H364*'VO2-BW'!H$61/'VO2-BW'!H$62</f>
        <v>3544.0487804878048</v>
      </c>
      <c r="I364" s="86">
        <f>'VO2 Raw '!I364*'VO2-BW'!I$61/'VO2-BW'!I$62</f>
        <v>3504.9099099099099</v>
      </c>
      <c r="J364" s="86">
        <f>'VO2 Raw '!J364*'VO2-BW'!J$61/'VO2-BW'!J$62</f>
        <v>3839.5119617224886</v>
      </c>
      <c r="K364" s="108">
        <f>'VO2 Raw '!K364*'VO2-BW'!K$61/'VO2-BW'!K$62</f>
        <v>3383.4271844660188</v>
      </c>
      <c r="L364" s="107"/>
      <c r="M364" s="160"/>
      <c r="N364" s="160"/>
      <c r="O364" s="160"/>
      <c r="P364" s="160"/>
      <c r="Q364" s="160"/>
      <c r="R364" s="160"/>
      <c r="S364" s="160"/>
      <c r="T364" s="160"/>
      <c r="U364" s="232">
        <f t="shared" ref="U364" si="1108">STDEV(L363:T363)/SQRT(COUNT(L363:T363))</f>
        <v>141.57895646783874</v>
      </c>
    </row>
    <row r="365" spans="1:21">
      <c r="A365" s="233">
        <v>43727</v>
      </c>
      <c r="B365" s="240">
        <v>1.91835648148148</v>
      </c>
      <c r="C365" s="304">
        <f>'VO2 Raw '!C365*'VO2-BW'!C$61/'VO2-BW'!C$62</f>
        <v>3266.6486486486492</v>
      </c>
      <c r="D365" s="305">
        <f>'VO2 Raw '!D365*'VO2-BW'!D$61/'VO2-BW'!D$62</f>
        <v>2171.868131868132</v>
      </c>
      <c r="E365" s="305">
        <f>'VO2 Raw '!E365*'VO2-BW'!E$61/'VO2-BW'!E$62</f>
        <v>2423.6220472440946</v>
      </c>
      <c r="F365" s="305">
        <f>'VO2 Raw '!F365*'VO2-BW'!F$61/'VO2-BW'!F$62</f>
        <v>4012.5809128630704</v>
      </c>
      <c r="G365" s="305">
        <f>'VO2 Raw '!G365*'VO2-BW'!G$61/'VO2-BW'!G$62</f>
        <v>3888.6391304347826</v>
      </c>
      <c r="H365" s="86">
        <f>'VO2 Raw '!H365*'VO2-BW'!H$61/'VO2-BW'!H$62</f>
        <v>4344.7219512195115</v>
      </c>
      <c r="I365" s="86">
        <f>'VO2 Raw '!I365*'VO2-BW'!I$61/'VO2-BW'!I$62</f>
        <v>3081.1711711711714</v>
      </c>
      <c r="J365" s="86">
        <f>'VO2 Raw '!J365*'VO2-BW'!J$61/'VO2-BW'!J$62</f>
        <v>3235.5789473684217</v>
      </c>
      <c r="K365" s="108">
        <f>'VO2 Raw '!K365*'VO2-BW'!K$61/'VO2-BW'!K$62</f>
        <v>4113.0922330097083</v>
      </c>
      <c r="L365" s="107"/>
      <c r="M365" s="160"/>
      <c r="N365" s="160"/>
      <c r="O365" s="160"/>
      <c r="P365" s="160"/>
      <c r="Q365" s="160"/>
      <c r="R365" s="160"/>
      <c r="S365" s="160"/>
      <c r="T365" s="160"/>
      <c r="U365" s="232"/>
    </row>
    <row r="366" spans="1:21">
      <c r="A366" s="233">
        <v>43727</v>
      </c>
      <c r="B366" s="240">
        <v>1.9322453703703699</v>
      </c>
      <c r="C366" s="304">
        <f>'VO2 Raw '!C366*'VO2-BW'!C$61/'VO2-BW'!C$62</f>
        <v>2390.868725868726</v>
      </c>
      <c r="D366" s="305">
        <f>'VO2 Raw '!D366*'VO2-BW'!D$61/'VO2-BW'!D$62</f>
        <v>2389.7252747252746</v>
      </c>
      <c r="E366" s="305">
        <f>'VO2 Raw '!E366*'VO2-BW'!E$61/'VO2-BW'!E$62</f>
        <v>2305.6299212598428</v>
      </c>
      <c r="F366" s="305">
        <f>'VO2 Raw '!F366*'VO2-BW'!F$61/'VO2-BW'!F$62</f>
        <v>3812.116182572614</v>
      </c>
      <c r="G366" s="305">
        <f>'VO2 Raw '!G366*'VO2-BW'!G$61/'VO2-BW'!G$62</f>
        <v>3212.0739130434781</v>
      </c>
      <c r="H366" s="86">
        <f>'VO2 Raw '!H366*'VO2-BW'!H$61/'VO2-BW'!H$62</f>
        <v>3564.9268292682927</v>
      </c>
      <c r="I366" s="86">
        <f>'VO2 Raw '!I366*'VO2-BW'!I$61/'VO2-BW'!I$62</f>
        <v>2737.2072072072074</v>
      </c>
      <c r="J366" s="86">
        <f>'VO2 Raw '!J366*'VO2-BW'!J$61/'VO2-BW'!J$62</f>
        <v>3005.0622009569383</v>
      </c>
      <c r="K366" s="108">
        <f>'VO2 Raw '!K366*'VO2-BW'!K$61/'VO2-BW'!K$62</f>
        <v>3116.6165048543685</v>
      </c>
      <c r="L366" s="107">
        <f t="shared" ref="L366" si="1109">AVERAGE(C366:C368)</f>
        <v>2599.0888030888032</v>
      </c>
      <c r="M366" s="160">
        <f t="shared" ref="M366" si="1110">AVERAGE(D366:D368)</f>
        <v>2750.2136752136753</v>
      </c>
      <c r="N366" s="160">
        <f t="shared" ref="N366" si="1111">AVERAGE(E366:E368)</f>
        <v>2920.3937007874015</v>
      </c>
      <c r="O366" s="160">
        <f t="shared" ref="O366" si="1112">AVERAGE(F366:F368)</f>
        <v>3728.4979253112033</v>
      </c>
      <c r="P366" s="160">
        <f t="shared" ref="P366" si="1113">AVERAGE(G366:G368)</f>
        <v>2964</v>
      </c>
      <c r="Q366" s="160">
        <f t="shared" ref="Q366" si="1114">AVERAGE(H366:H368)</f>
        <v>3104.5658536585365</v>
      </c>
      <c r="R366" s="160">
        <f t="shared" ref="R366" si="1115">AVERAGE(I366:I368)</f>
        <v>3561.8918918918921</v>
      </c>
      <c r="S366" s="160">
        <f t="shared" ref="S366" si="1116">AVERAGE(J366:J368)</f>
        <v>3198.3763955342906</v>
      </c>
      <c r="T366" s="160">
        <f t="shared" ref="T366" si="1117">AVERAGE(K366:K368)</f>
        <v>3276.3203883495139</v>
      </c>
      <c r="U366" s="232">
        <f t="shared" ref="U366" si="1118">AVERAGE(L366:T366)</f>
        <v>3122.594292648369</v>
      </c>
    </row>
    <row r="367" spans="1:21">
      <c r="A367" s="233">
        <v>43727</v>
      </c>
      <c r="B367" s="240">
        <v>1.9461342592592601</v>
      </c>
      <c r="C367" s="304">
        <f>'VO2 Raw '!C367*'VO2-BW'!C$61/'VO2-BW'!C$62</f>
        <v>2346.9227799227801</v>
      </c>
      <c r="D367" s="305">
        <f>'VO2 Raw '!D367*'VO2-BW'!D$61/'VO2-BW'!D$62</f>
        <v>3104.7435897435898</v>
      </c>
      <c r="E367" s="305">
        <f>'VO2 Raw '!E367*'VO2-BW'!E$61/'VO2-BW'!E$62</f>
        <v>3806.5748031496064</v>
      </c>
      <c r="F367" s="305">
        <f>'VO2 Raw '!F367*'VO2-BW'!F$61/'VO2-BW'!F$62</f>
        <v>4286.4398340248963</v>
      </c>
      <c r="G367" s="305">
        <f>'VO2 Raw '!G367*'VO2-BW'!G$61/'VO2-BW'!G$62</f>
        <v>3029.5086956521736</v>
      </c>
      <c r="H367" s="86">
        <f>'VO2 Raw '!H367*'VO2-BW'!H$61/'VO2-BW'!H$62</f>
        <v>2976.1658536585364</v>
      </c>
      <c r="I367" s="86">
        <f>'VO2 Raw '!I367*'VO2-BW'!I$61/'VO2-BW'!I$62</f>
        <v>4131.7117117117123</v>
      </c>
      <c r="J367" s="86">
        <f>'VO2 Raw '!J367*'VO2-BW'!J$61/'VO2-BW'!J$62</f>
        <v>3563.1004784688998</v>
      </c>
      <c r="K367" s="108">
        <f>'VO2 Raw '!K367*'VO2-BW'!K$61/'VO2-BW'!K$62</f>
        <v>3673.1893203883492</v>
      </c>
      <c r="L367" s="107"/>
      <c r="M367" s="160"/>
      <c r="N367" s="160"/>
      <c r="O367" s="160"/>
      <c r="P367" s="160"/>
      <c r="Q367" s="160"/>
      <c r="R367" s="160"/>
      <c r="S367" s="160"/>
      <c r="T367" s="160"/>
      <c r="U367" s="232">
        <f t="shared" ref="U367" si="1119">STDEV(L366:T366)/SQRT(COUNT(L366:T366))</f>
        <v>121.82431611947835</v>
      </c>
    </row>
    <row r="368" spans="1:21">
      <c r="A368" s="233">
        <v>43727</v>
      </c>
      <c r="B368" s="240">
        <v>1.96002314814815</v>
      </c>
      <c r="C368" s="304">
        <f>'VO2 Raw '!C368*'VO2-BW'!C$61/'VO2-BW'!C$62</f>
        <v>3059.4749034749038</v>
      </c>
      <c r="D368" s="305">
        <f>'VO2 Raw '!D368*'VO2-BW'!D$61/'VO2-BW'!D$62</f>
        <v>2756.1721611721609</v>
      </c>
      <c r="E368" s="305">
        <f>'VO2 Raw '!E368*'VO2-BW'!E$61/'VO2-BW'!E$62</f>
        <v>2648.9763779527561</v>
      </c>
      <c r="F368" s="305">
        <f>'VO2 Raw '!F368*'VO2-BW'!F$61/'VO2-BW'!F$62</f>
        <v>3086.9377593360991</v>
      </c>
      <c r="G368" s="305">
        <f>'VO2 Raw '!G368*'VO2-BW'!G$61/'VO2-BW'!G$62</f>
        <v>2650.4173913043478</v>
      </c>
      <c r="H368" s="86">
        <f>'VO2 Raw '!H368*'VO2-BW'!H$61/'VO2-BW'!H$62</f>
        <v>2772.6048780487804</v>
      </c>
      <c r="I368" s="86">
        <f>'VO2 Raw '!I368*'VO2-BW'!I$61/'VO2-BW'!I$62</f>
        <v>3816.7567567567567</v>
      </c>
      <c r="J368" s="86">
        <f>'VO2 Raw '!J368*'VO2-BW'!J$61/'VO2-BW'!J$62</f>
        <v>3026.9665071770337</v>
      </c>
      <c r="K368" s="108">
        <f>'VO2 Raw '!K368*'VO2-BW'!K$61/'VO2-BW'!K$62</f>
        <v>3039.155339805825</v>
      </c>
      <c r="L368" s="107"/>
      <c r="M368" s="160"/>
      <c r="N368" s="160"/>
      <c r="O368" s="160"/>
      <c r="P368" s="160"/>
      <c r="Q368" s="160"/>
      <c r="R368" s="160"/>
      <c r="S368" s="160"/>
      <c r="T368" s="160"/>
      <c r="U368" s="232"/>
    </row>
    <row r="369" spans="1:21">
      <c r="A369" s="233">
        <v>43727</v>
      </c>
      <c r="B369" s="240">
        <v>1.97391203703703</v>
      </c>
      <c r="C369" s="304">
        <f>'VO2 Raw '!C369*'VO2-BW'!C$61/'VO2-BW'!C$62</f>
        <v>2395.0540540540542</v>
      </c>
      <c r="D369" s="305">
        <f>'VO2 Raw '!D369*'VO2-BW'!D$61/'VO2-BW'!D$62</f>
        <v>2079.1391941391939</v>
      </c>
      <c r="E369" s="305">
        <f>'VO2 Raw '!E369*'VO2-BW'!E$61/'VO2-BW'!E$62</f>
        <v>2901.9685039370079</v>
      </c>
      <c r="F369" s="305">
        <f>'VO2 Raw '!F369*'VO2-BW'!F$61/'VO2-BW'!F$62</f>
        <v>3676.2821576763481</v>
      </c>
      <c r="G369" s="305">
        <f>'VO2 Raw '!G369*'VO2-BW'!G$61/'VO2-BW'!G$62</f>
        <v>2392.6782608695653</v>
      </c>
      <c r="H369" s="86">
        <f>'VO2 Raw '!H369*'VO2-BW'!H$61/'VO2-BW'!H$62</f>
        <v>2704.7512195121949</v>
      </c>
      <c r="I369" s="86">
        <f>'VO2 Raw '!I369*'VO2-BW'!I$61/'VO2-BW'!I$62</f>
        <v>2947.5225225225226</v>
      </c>
      <c r="J369" s="86">
        <f>'VO2 Raw '!J369*'VO2-BW'!J$61/'VO2-BW'!J$62</f>
        <v>2681.7129186602874</v>
      </c>
      <c r="K369" s="108">
        <f>'VO2 Raw '!K369*'VO2-BW'!K$61/'VO2-BW'!K$62</f>
        <v>4052.8446601941741</v>
      </c>
      <c r="L369" s="107">
        <f t="shared" ref="L369" si="1120">AVERAGE(C369:C371)</f>
        <v>2848.1158301158302</v>
      </c>
      <c r="M369" s="160">
        <f t="shared" ref="M369" si="1121">AVERAGE(D369:D371)</f>
        <v>2051.9536019536017</v>
      </c>
      <c r="N369" s="160">
        <f t="shared" ref="N369" si="1122">AVERAGE(E369:E371)</f>
        <v>3230.4330708661419</v>
      </c>
      <c r="O369" s="160">
        <f t="shared" ref="O369" si="1123">AVERAGE(F369:F371)</f>
        <v>3557.6099585062238</v>
      </c>
      <c r="P369" s="160">
        <f t="shared" ref="P369" si="1124">AVERAGE(G369:G371)</f>
        <v>3337.0057971014489</v>
      </c>
      <c r="Q369" s="160">
        <f t="shared" ref="Q369" si="1125">AVERAGE(H369:H371)</f>
        <v>3588.9365853658533</v>
      </c>
      <c r="R369" s="160">
        <f t="shared" ref="R369" si="1126">AVERAGE(I369:I371)</f>
        <v>3614.72972972973</v>
      </c>
      <c r="S369" s="160">
        <f t="shared" ref="S369" si="1127">AVERAGE(J369:J371)</f>
        <v>3169.5183413078157</v>
      </c>
      <c r="T369" s="160">
        <f t="shared" ref="T369" si="1128">AVERAGE(K369:K371)</f>
        <v>3925.0177993527504</v>
      </c>
      <c r="U369" s="232">
        <f t="shared" ref="U369" si="1129">AVERAGE(L369:T369)</f>
        <v>3258.146746033266</v>
      </c>
    </row>
    <row r="370" spans="1:21">
      <c r="A370" s="233">
        <v>43727</v>
      </c>
      <c r="B370" s="240">
        <v>1.9878009259259199</v>
      </c>
      <c r="C370" s="304">
        <f>'VO2 Raw '!C370*'VO2-BW'!C$61/'VO2-BW'!C$62</f>
        <v>2383.5444015444018</v>
      </c>
      <c r="D370" s="305">
        <f>'VO2 Raw '!D370*'VO2-BW'!D$61/'VO2-BW'!D$62</f>
        <v>2232.197802197802</v>
      </c>
      <c r="E370" s="305">
        <f>'VO2 Raw '!E370*'VO2-BW'!E$61/'VO2-BW'!E$62</f>
        <v>3209.1732283464567</v>
      </c>
      <c r="F370" s="305">
        <f>'VO2 Raw '!F370*'VO2-BW'!F$61/'VO2-BW'!F$62</f>
        <v>3323.5518672199164</v>
      </c>
      <c r="G370" s="305">
        <f>'VO2 Raw '!G370*'VO2-BW'!G$61/'VO2-BW'!G$62</f>
        <v>3682.4478260869569</v>
      </c>
      <c r="H370" s="86">
        <f>'VO2 Raw '!H370*'VO2-BW'!H$61/'VO2-BW'!H$62</f>
        <v>3961.6097560975609</v>
      </c>
      <c r="I370" s="86">
        <f>'VO2 Raw '!I370*'VO2-BW'!I$61/'VO2-BW'!I$62</f>
        <v>3675.8558558558561</v>
      </c>
      <c r="J370" s="86">
        <f>'VO2 Raw '!J370*'VO2-BW'!J$61/'VO2-BW'!J$62</f>
        <v>2695.2727272727275</v>
      </c>
      <c r="K370" s="108">
        <f>'VO2 Raw '!K370*'VO2-BW'!K$61/'VO2-BW'!K$62</f>
        <v>3181.6456310679605</v>
      </c>
      <c r="L370" s="107"/>
      <c r="M370" s="160"/>
      <c r="N370" s="160"/>
      <c r="O370" s="160"/>
      <c r="P370" s="160"/>
      <c r="Q370" s="160"/>
      <c r="R370" s="160"/>
      <c r="S370" s="160"/>
      <c r="T370" s="160"/>
      <c r="U370" s="232">
        <f t="shared" ref="U370" si="1130">STDEV(L369:T369)/SQRT(COUNT(L369:T369))</f>
        <v>182.91002661187633</v>
      </c>
    </row>
    <row r="371" spans="1:21">
      <c r="A371" s="233">
        <v>43728</v>
      </c>
      <c r="B371" s="240">
        <v>2.001689814814815</v>
      </c>
      <c r="C371" s="304">
        <f>'VO2 Raw '!C371*'VO2-BW'!C$61/'VO2-BW'!C$62</f>
        <v>3765.7490347490352</v>
      </c>
      <c r="D371" s="305">
        <f>'VO2 Raw '!D371*'VO2-BW'!D$61/'VO2-BW'!D$62</f>
        <v>1844.5238095238094</v>
      </c>
      <c r="E371" s="305">
        <f>'VO2 Raw '!E371*'VO2-BW'!E$61/'VO2-BW'!E$62</f>
        <v>3580.157480314961</v>
      </c>
      <c r="F371" s="305">
        <f>'VO2 Raw '!F371*'VO2-BW'!F$61/'VO2-BW'!F$62</f>
        <v>3672.9958506224061</v>
      </c>
      <c r="G371" s="305">
        <f>'VO2 Raw '!G371*'VO2-BW'!G$61/'VO2-BW'!G$62</f>
        <v>3935.891304347826</v>
      </c>
      <c r="H371" s="86">
        <f>'VO2 Raw '!H371*'VO2-BW'!H$61/'VO2-BW'!H$62</f>
        <v>4100.4487804878045</v>
      </c>
      <c r="I371" s="86">
        <f>'VO2 Raw '!I371*'VO2-BW'!I$61/'VO2-BW'!I$62</f>
        <v>4220.8108108108108</v>
      </c>
      <c r="J371" s="86">
        <f>'VO2 Raw '!J371*'VO2-BW'!J$61/'VO2-BW'!J$62</f>
        <v>4131.5693779904313</v>
      </c>
      <c r="K371" s="108">
        <f>'VO2 Raw '!K371*'VO2-BW'!K$61/'VO2-BW'!K$62</f>
        <v>4540.5631067961158</v>
      </c>
      <c r="L371" s="107"/>
      <c r="M371" s="160"/>
      <c r="N371" s="160"/>
      <c r="O371" s="160"/>
      <c r="P371" s="160"/>
      <c r="Q371" s="160"/>
      <c r="R371" s="160"/>
      <c r="S371" s="160"/>
      <c r="T371" s="160"/>
      <c r="U371" s="232"/>
    </row>
    <row r="372" spans="1:21">
      <c r="A372" s="233">
        <v>43728</v>
      </c>
      <c r="B372" s="240">
        <v>2.0155787037036998</v>
      </c>
      <c r="C372" s="304">
        <f>'VO2 Raw '!C372*'VO2-BW'!C$61/'VO2-BW'!C$62</f>
        <v>3339.8918918918926</v>
      </c>
      <c r="D372" s="305">
        <f>'VO2 Raw '!D372*'VO2-BW'!D$61/'VO2-BW'!D$62</f>
        <v>2294.7619047619046</v>
      </c>
      <c r="E372" s="305">
        <f>'VO2 Raw '!E372*'VO2-BW'!E$61/'VO2-BW'!E$62</f>
        <v>2920.0393700787404</v>
      </c>
      <c r="F372" s="305">
        <f>'VO2 Raw '!F372*'VO2-BW'!F$61/'VO2-BW'!F$62</f>
        <v>4318.2074688796674</v>
      </c>
      <c r="G372" s="305">
        <f>'VO2 Raw '!G372*'VO2-BW'!G$61/'VO2-BW'!G$62</f>
        <v>2568.8000000000002</v>
      </c>
      <c r="H372" s="86">
        <f>'VO2 Raw '!H372*'VO2-BW'!H$61/'VO2-BW'!H$62</f>
        <v>4220.4975609756093</v>
      </c>
      <c r="I372" s="86">
        <f>'VO2 Raw '!I372*'VO2-BW'!I$61/'VO2-BW'!I$62</f>
        <v>3256.2612612612616</v>
      </c>
      <c r="J372" s="86">
        <f>'VO2 Raw '!J372*'VO2-BW'!J$61/'VO2-BW'!J$62</f>
        <v>3227.2344497607655</v>
      </c>
      <c r="K372" s="108">
        <f>'VO2 Raw '!K372*'VO2-BW'!K$61/'VO2-BW'!K$62</f>
        <v>3597.6407766990287</v>
      </c>
      <c r="L372" s="107">
        <f t="shared" ref="L372" si="1131">AVERAGE(C372:C374)</f>
        <v>2830.3281853281856</v>
      </c>
      <c r="M372" s="160">
        <f t="shared" ref="M372" si="1132">AVERAGE(D372:D374)</f>
        <v>2155.8547008547007</v>
      </c>
      <c r="N372" s="160">
        <f t="shared" ref="N372" si="1133">AVERAGE(E372:E374)</f>
        <v>2903.0314960629926</v>
      </c>
      <c r="O372" s="160">
        <f t="shared" ref="O372" si="1134">AVERAGE(F372:F374)</f>
        <v>3893.1784232365139</v>
      </c>
      <c r="P372" s="160">
        <f t="shared" ref="P372" si="1135">AVERAGE(G372:G374)</f>
        <v>2874.1492753623188</v>
      </c>
      <c r="Q372" s="160">
        <f t="shared" ref="Q372" si="1136">AVERAGE(H372:H374)</f>
        <v>3215.9154471544712</v>
      </c>
      <c r="R372" s="160">
        <f t="shared" ref="R372" si="1137">AVERAGE(I372:I374)</f>
        <v>3205.1501501501502</v>
      </c>
      <c r="S372" s="160">
        <f t="shared" ref="S372" si="1138">AVERAGE(J372:J374)</f>
        <v>3452.8835725677832</v>
      </c>
      <c r="T372" s="160">
        <f t="shared" ref="T372" si="1139">AVERAGE(K372:K374)</f>
        <v>3636.5307443365691</v>
      </c>
      <c r="U372" s="232">
        <f t="shared" ref="U372" si="1140">AVERAGE(L372:T372)</f>
        <v>3129.6691105615205</v>
      </c>
    </row>
    <row r="373" spans="1:21">
      <c r="A373" s="233">
        <v>43728</v>
      </c>
      <c r="B373" s="240">
        <v>2.02946759259259</v>
      </c>
      <c r="C373" s="304">
        <f>'VO2 Raw '!C373*'VO2-BW'!C$61/'VO2-BW'!C$62</f>
        <v>2706.8610038610041</v>
      </c>
      <c r="D373" s="305">
        <f>'VO2 Raw '!D373*'VO2-BW'!D$61/'VO2-BW'!D$62</f>
        <v>2319.3406593406594</v>
      </c>
      <c r="E373" s="305">
        <f>'VO2 Raw '!E373*'VO2-BW'!E$61/'VO2-BW'!E$62</f>
        <v>3134.7637795275591</v>
      </c>
      <c r="F373" s="305">
        <f>'VO2 Raw '!F373*'VO2-BW'!F$61/'VO2-BW'!F$62</f>
        <v>3945.7593360995843</v>
      </c>
      <c r="G373" s="305">
        <f>'VO2 Raw '!G373*'VO2-BW'!G$61/'VO2-BW'!G$62</f>
        <v>3539.6173913043476</v>
      </c>
      <c r="H373" s="86">
        <f>'VO2 Raw '!H373*'VO2-BW'!H$61/'VO2-BW'!H$62</f>
        <v>2855.0731707317068</v>
      </c>
      <c r="I373" s="86">
        <f>'VO2 Raw '!I373*'VO2-BW'!I$61/'VO2-BW'!I$62</f>
        <v>2906.0810810810813</v>
      </c>
      <c r="J373" s="86">
        <f>'VO2 Raw '!J373*'VO2-BW'!J$61/'VO2-BW'!J$62</f>
        <v>3483.8277511961724</v>
      </c>
      <c r="K373" s="108">
        <f>'VO2 Raw '!K373*'VO2-BW'!K$61/'VO2-BW'!K$62</f>
        <v>4250.8009708737864</v>
      </c>
      <c r="L373" s="107"/>
      <c r="M373" s="160"/>
      <c r="N373" s="160"/>
      <c r="O373" s="160"/>
      <c r="P373" s="160"/>
      <c r="Q373" s="160"/>
      <c r="R373" s="160"/>
      <c r="S373" s="160"/>
      <c r="T373" s="160"/>
      <c r="U373" s="232">
        <f t="shared" ref="U373" si="1141">STDEV(L372:T372)/SQRT(COUNT(L372:T372))</f>
        <v>171.27110905000086</v>
      </c>
    </row>
    <row r="374" spans="1:21">
      <c r="A374" s="233">
        <v>43728</v>
      </c>
      <c r="B374" s="240">
        <v>2.0433564814814802</v>
      </c>
      <c r="C374" s="304">
        <f>'VO2 Raw '!C374*'VO2-BW'!C$61/'VO2-BW'!C$62</f>
        <v>2444.2316602316605</v>
      </c>
      <c r="D374" s="305">
        <f>'VO2 Raw '!D374*'VO2-BW'!D$61/'VO2-BW'!D$62</f>
        <v>1853.4615384615383</v>
      </c>
      <c r="E374" s="305">
        <f>'VO2 Raw '!E374*'VO2-BW'!E$61/'VO2-BW'!E$62</f>
        <v>2654.2913385826773</v>
      </c>
      <c r="F374" s="305">
        <f>'VO2 Raw '!F374*'VO2-BW'!F$61/'VO2-BW'!F$62</f>
        <v>3415.5684647302901</v>
      </c>
      <c r="G374" s="305">
        <f>'VO2 Raw '!G374*'VO2-BW'!G$61/'VO2-BW'!G$62</f>
        <v>2514.0304347826086</v>
      </c>
      <c r="H374" s="86">
        <f>'VO2 Raw '!H374*'VO2-BW'!H$61/'VO2-BW'!H$62</f>
        <v>2572.1756097560974</v>
      </c>
      <c r="I374" s="86">
        <f>'VO2 Raw '!I374*'VO2-BW'!I$61/'VO2-BW'!I$62</f>
        <v>3453.1081081081084</v>
      </c>
      <c r="J374" s="86">
        <f>'VO2 Raw '!J374*'VO2-BW'!J$61/'VO2-BW'!J$62</f>
        <v>3647.5885167464121</v>
      </c>
      <c r="K374" s="108">
        <f>'VO2 Raw '!K374*'VO2-BW'!K$61/'VO2-BW'!K$62</f>
        <v>3061.1504854368927</v>
      </c>
      <c r="L374" s="107"/>
      <c r="M374" s="160"/>
      <c r="N374" s="160"/>
      <c r="O374" s="160"/>
      <c r="P374" s="160"/>
      <c r="Q374" s="160"/>
      <c r="R374" s="160"/>
      <c r="S374" s="160"/>
      <c r="T374" s="160"/>
      <c r="U374" s="232"/>
    </row>
    <row r="375" spans="1:21">
      <c r="A375" s="233">
        <v>43728</v>
      </c>
      <c r="B375" s="240">
        <v>2.0572453703703699</v>
      </c>
      <c r="C375" s="304">
        <f>'VO2 Raw '!C375*'VO2-BW'!C$61/'VO2-BW'!C$62</f>
        <v>3491.6100386100393</v>
      </c>
      <c r="D375" s="305">
        <f>'VO2 Raw '!D375*'VO2-BW'!D$61/'VO2-BW'!D$62</f>
        <v>2053.4432234432234</v>
      </c>
      <c r="E375" s="305">
        <f>'VO2 Raw '!E375*'VO2-BW'!E$61/'VO2-BW'!E$62</f>
        <v>2325.8267716535433</v>
      </c>
      <c r="F375" s="305">
        <f>'VO2 Raw '!F375*'VO2-BW'!F$61/'VO2-BW'!F$62</f>
        <v>3186.6224066390037</v>
      </c>
      <c r="G375" s="305">
        <f>'VO2 Raw '!G375*'VO2-BW'!G$61/'VO2-BW'!G$62</f>
        <v>3815.6130434782604</v>
      </c>
      <c r="H375" s="86">
        <f>'VO2 Raw '!H375*'VO2-BW'!H$61/'VO2-BW'!H$62</f>
        <v>2843.5902439024389</v>
      </c>
      <c r="I375" s="86">
        <f>'VO2 Raw '!I375*'VO2-BW'!I$61/'VO2-BW'!I$62</f>
        <v>4203.198198198198</v>
      </c>
      <c r="J375" s="86">
        <f>'VO2 Raw '!J375*'VO2-BW'!J$61/'VO2-BW'!J$62</f>
        <v>2774.545454545455</v>
      </c>
      <c r="K375" s="108">
        <f>'VO2 Raw '!K375*'VO2-BW'!K$61/'VO2-BW'!K$62</f>
        <v>3048.7184466019417</v>
      </c>
      <c r="L375" s="107">
        <f t="shared" ref="L375" si="1142">AVERAGE(C375:C377)</f>
        <v>3305.362934362935</v>
      </c>
      <c r="M375" s="160">
        <f t="shared" ref="M375" si="1143">AVERAGE(D375:D377)</f>
        <v>2948.3333333333335</v>
      </c>
      <c r="N375" s="160">
        <f t="shared" ref="N375" si="1144">AVERAGE(E375:E377)</f>
        <v>2783.267716535433</v>
      </c>
      <c r="O375" s="160">
        <f t="shared" ref="O375" si="1145">AVERAGE(F375:F377)</f>
        <v>3300.9128630705386</v>
      </c>
      <c r="P375" s="160">
        <f t="shared" ref="P375" si="1146">AVERAGE(G375:G377)</f>
        <v>3531.7420289855072</v>
      </c>
      <c r="Q375" s="160">
        <f t="shared" ref="Q375" si="1147">AVERAGE(H375:H377)</f>
        <v>3267.762601626016</v>
      </c>
      <c r="R375" s="160">
        <f t="shared" ref="R375" si="1148">AVERAGE(I375:I377)</f>
        <v>3715.5705705705709</v>
      </c>
      <c r="S375" s="160">
        <f t="shared" ref="S375" si="1149">AVERAGE(J375:J377)</f>
        <v>2818.0063795853275</v>
      </c>
      <c r="T375" s="160">
        <f t="shared" ref="T375" si="1150">AVERAGE(K375:K377)</f>
        <v>3268.0323624595462</v>
      </c>
      <c r="U375" s="232">
        <f t="shared" ref="U375" si="1151">AVERAGE(L375:T375)</f>
        <v>3215.4434211699117</v>
      </c>
    </row>
    <row r="376" spans="1:21">
      <c r="A376" s="233">
        <v>43728</v>
      </c>
      <c r="B376" s="240">
        <v>2.0711342592592601</v>
      </c>
      <c r="C376" s="304">
        <f>'VO2 Raw '!C376*'VO2-BW'!C$61/'VO2-BW'!C$62</f>
        <v>3501.0270270270275</v>
      </c>
      <c r="D376" s="305">
        <f>'VO2 Raw '!D376*'VO2-BW'!D$61/'VO2-BW'!D$62</f>
        <v>3660</v>
      </c>
      <c r="E376" s="305">
        <f>'VO2 Raw '!E376*'VO2-BW'!E$61/'VO2-BW'!E$62</f>
        <v>2696.8110236220473</v>
      </c>
      <c r="F376" s="305">
        <f>'VO2 Raw '!F376*'VO2-BW'!F$61/'VO2-BW'!F$62</f>
        <v>3795.6846473029045</v>
      </c>
      <c r="G376" s="305">
        <f>'VO2 Raw '!G376*'VO2-BW'!G$61/'VO2-BW'!G$62</f>
        <v>3643.7869565217388</v>
      </c>
      <c r="H376" s="86">
        <f>'VO2 Raw '!H376*'VO2-BW'!H$61/'VO2-BW'!H$62</f>
        <v>2955.2878048780485</v>
      </c>
      <c r="I376" s="86">
        <f>'VO2 Raw '!I376*'VO2-BW'!I$61/'VO2-BW'!I$62</f>
        <v>3712.1171171171172</v>
      </c>
      <c r="J376" s="86">
        <f>'VO2 Raw '!J376*'VO2-BW'!J$61/'VO2-BW'!J$62</f>
        <v>2798.5358851674646</v>
      </c>
      <c r="K376" s="108">
        <f>'VO2 Raw '!K376*'VO2-BW'!K$61/'VO2-BW'!K$62</f>
        <v>4009.8106796116499</v>
      </c>
      <c r="L376" s="107"/>
      <c r="M376" s="160"/>
      <c r="N376" s="160"/>
      <c r="O376" s="160"/>
      <c r="P376" s="160"/>
      <c r="Q376" s="160"/>
      <c r="R376" s="160"/>
      <c r="S376" s="160"/>
      <c r="T376" s="160"/>
      <c r="U376" s="232">
        <f t="shared" ref="U376" si="1152">STDEV(L375:T375)/SQRT(COUNT(L375:T375))</f>
        <v>104.55894492122285</v>
      </c>
    </row>
    <row r="377" spans="1:21">
      <c r="A377" s="233">
        <v>43728</v>
      </c>
      <c r="B377" s="240">
        <v>2.0850231481481498</v>
      </c>
      <c r="C377" s="304">
        <f>'VO2 Raw '!C377*'VO2-BW'!C$61/'VO2-BW'!C$62</f>
        <v>2923.4517374517382</v>
      </c>
      <c r="D377" s="305">
        <f>'VO2 Raw '!D377*'VO2-BW'!D$61/'VO2-BW'!D$62</f>
        <v>3131.5567765567766</v>
      </c>
      <c r="E377" s="305">
        <f>'VO2 Raw '!E377*'VO2-BW'!E$61/'VO2-BW'!E$62</f>
        <v>3327.1653543307089</v>
      </c>
      <c r="F377" s="305">
        <f>'VO2 Raw '!F377*'VO2-BW'!F$61/'VO2-BW'!F$62</f>
        <v>2920.431535269709</v>
      </c>
      <c r="G377" s="305">
        <f>'VO2 Raw '!G377*'VO2-BW'!G$61/'VO2-BW'!G$62</f>
        <v>3135.8260869565215</v>
      </c>
      <c r="H377" s="86">
        <f>'VO2 Raw '!H377*'VO2-BW'!H$61/'VO2-BW'!H$62</f>
        <v>4004.4097560975606</v>
      </c>
      <c r="I377" s="86">
        <f>'VO2 Raw '!I377*'VO2-BW'!I$61/'VO2-BW'!I$62</f>
        <v>3231.3963963963965</v>
      </c>
      <c r="J377" s="86">
        <f>'VO2 Raw '!J377*'VO2-BW'!J$61/'VO2-BW'!J$62</f>
        <v>2880.9377990430621</v>
      </c>
      <c r="K377" s="108">
        <f>'VO2 Raw '!K377*'VO2-BW'!K$61/'VO2-BW'!K$62</f>
        <v>2745.567961165048</v>
      </c>
      <c r="L377" s="107"/>
      <c r="M377" s="160"/>
      <c r="N377" s="160"/>
      <c r="O377" s="160"/>
      <c r="P377" s="160"/>
      <c r="Q377" s="160"/>
      <c r="R377" s="160"/>
      <c r="S377" s="160"/>
      <c r="T377" s="160"/>
      <c r="U377" s="232"/>
    </row>
    <row r="378" spans="1:21">
      <c r="A378" s="233">
        <v>43728</v>
      </c>
      <c r="B378" s="240">
        <v>2.0989120370370302</v>
      </c>
      <c r="C378" s="304">
        <f>'VO2 Raw '!C378*'VO2-BW'!C$61/'VO2-BW'!C$62</f>
        <v>3050.0579150579151</v>
      </c>
      <c r="D378" s="305">
        <f>'VO2 Raw '!D378*'VO2-BW'!D$61/'VO2-BW'!D$62</f>
        <v>2032.2161172161173</v>
      </c>
      <c r="E378" s="305">
        <f>'VO2 Raw '!E378*'VO2-BW'!E$61/'VO2-BW'!E$62</f>
        <v>2745.7086614173231</v>
      </c>
      <c r="F378" s="305">
        <f>'VO2 Raw '!F378*'VO2-BW'!F$61/'VO2-BW'!F$62</f>
        <v>3772.6804979253106</v>
      </c>
      <c r="G378" s="305">
        <f>'VO2 Raw '!G378*'VO2-BW'!G$61/'VO2-BW'!G$62</f>
        <v>2816.8739130434783</v>
      </c>
      <c r="H378" s="86">
        <f>'VO2 Raw '!H378*'VO2-BW'!H$61/'VO2-BW'!H$62</f>
        <v>3572.2341463414627</v>
      </c>
      <c r="I378" s="86">
        <f>'VO2 Raw '!I378*'VO2-BW'!I$61/'VO2-BW'!I$62</f>
        <v>3406.4864864864867</v>
      </c>
      <c r="J378" s="86">
        <f>'VO2 Raw '!J378*'VO2-BW'!J$61/'VO2-BW'!J$62</f>
        <v>3704.9569377990438</v>
      </c>
      <c r="K378" s="108">
        <f>'VO2 Raw '!K378*'VO2-BW'!K$61/'VO2-BW'!K$62</f>
        <v>3960.0825242718442</v>
      </c>
      <c r="L378" s="107">
        <f t="shared" ref="L378" si="1153">AVERAGE(C378:C380)</f>
        <v>3059.1261261261261</v>
      </c>
      <c r="M378" s="160">
        <f t="shared" ref="M378" si="1154">AVERAGE(D378:D380)</f>
        <v>1799.4627594627593</v>
      </c>
      <c r="N378" s="160">
        <f t="shared" ref="N378" si="1155">AVERAGE(E378:E380)</f>
        <v>2722.3228346456694</v>
      </c>
      <c r="O378" s="160">
        <f t="shared" ref="O378" si="1156">AVERAGE(F378:F380)</f>
        <v>3788.0165975103732</v>
      </c>
      <c r="P378" s="160">
        <f t="shared" ref="P378" si="1157">AVERAGE(G378:G380)</f>
        <v>2632.5188405797103</v>
      </c>
      <c r="Q378" s="160">
        <f t="shared" ref="Q378" si="1158">AVERAGE(H378:H380)</f>
        <v>3174.1593495934958</v>
      </c>
      <c r="R378" s="160">
        <f t="shared" ref="R378" si="1159">AVERAGE(I378:I380)</f>
        <v>3193.0630630630635</v>
      </c>
      <c r="S378" s="160">
        <f t="shared" ref="S378" si="1160">AVERAGE(J378:J380)</f>
        <v>3562.7527910685808</v>
      </c>
      <c r="T378" s="160">
        <f t="shared" ref="T378" si="1161">AVERAGE(K378:K380)</f>
        <v>3580.4271844660193</v>
      </c>
      <c r="U378" s="232">
        <f t="shared" ref="U378" si="1162">AVERAGE(L378:T378)</f>
        <v>3056.8721718350885</v>
      </c>
    </row>
    <row r="379" spans="1:21">
      <c r="A379" s="233">
        <v>43728</v>
      </c>
      <c r="B379" s="240">
        <v>2.1128009259259199</v>
      </c>
      <c r="C379" s="304">
        <f>'VO2 Raw '!C379*'VO2-BW'!C$61/'VO2-BW'!C$62</f>
        <v>2669.1930501930506</v>
      </c>
      <c r="D379" s="305">
        <f>'VO2 Raw '!D379*'VO2-BW'!D$61/'VO2-BW'!D$62</f>
        <v>1732.8021978021977</v>
      </c>
      <c r="E379" s="305">
        <f>'VO2 Raw '!E379*'VO2-BW'!E$61/'VO2-BW'!E$62</f>
        <v>3306.9685039370079</v>
      </c>
      <c r="F379" s="305">
        <f>'VO2 Raw '!F379*'VO2-BW'!F$61/'VO2-BW'!F$62</f>
        <v>3423.2365145228214</v>
      </c>
      <c r="G379" s="305">
        <f>'VO2 Raw '!G379*'VO2-BW'!G$61/'VO2-BW'!G$62</f>
        <v>2546.2478260869566</v>
      </c>
      <c r="H379" s="86">
        <f>'VO2 Raw '!H379*'VO2-BW'!H$61/'VO2-BW'!H$62</f>
        <v>3382.2439024390242</v>
      </c>
      <c r="I379" s="86">
        <f>'VO2 Raw '!I379*'VO2-BW'!I$61/'VO2-BW'!I$62</f>
        <v>2684.3693693693695</v>
      </c>
      <c r="J379" s="86">
        <f>'VO2 Raw '!J379*'VO2-BW'!J$61/'VO2-BW'!J$62</f>
        <v>3539.1100478468907</v>
      </c>
      <c r="K379" s="108">
        <f>'VO2 Raw '!K379*'VO2-BW'!K$61/'VO2-BW'!K$62</f>
        <v>4005.9854368932038</v>
      </c>
      <c r="L379" s="107"/>
      <c r="M379" s="160"/>
      <c r="N379" s="160"/>
      <c r="O379" s="160"/>
      <c r="P379" s="160"/>
      <c r="Q379" s="160"/>
      <c r="R379" s="160"/>
      <c r="S379" s="160"/>
      <c r="T379" s="160"/>
      <c r="U379" s="232">
        <f t="shared" ref="U379" si="1163">STDEV(L378:T378)/SQRT(COUNT(L378:T378))</f>
        <v>203.1004124837491</v>
      </c>
    </row>
    <row r="380" spans="1:21">
      <c r="A380" s="233">
        <v>43728</v>
      </c>
      <c r="B380" s="240">
        <v>2.1266898148148101</v>
      </c>
      <c r="C380" s="304">
        <f>'VO2 Raw '!C380*'VO2-BW'!C$61/'VO2-BW'!C$62</f>
        <v>3458.1274131274131</v>
      </c>
      <c r="D380" s="305">
        <f>'VO2 Raw '!D380*'VO2-BW'!D$61/'VO2-BW'!D$62</f>
        <v>1633.3699633699632</v>
      </c>
      <c r="E380" s="305">
        <f>'VO2 Raw '!E380*'VO2-BW'!E$61/'VO2-BW'!E$62</f>
        <v>2114.2913385826773</v>
      </c>
      <c r="F380" s="305">
        <f>'VO2 Raw '!F380*'VO2-BW'!F$61/'VO2-BW'!F$62</f>
        <v>4168.1327800829877</v>
      </c>
      <c r="G380" s="305">
        <f>'VO2 Raw '!G380*'VO2-BW'!G$61/'VO2-BW'!G$62</f>
        <v>2534.4347826086955</v>
      </c>
      <c r="H380" s="86">
        <f>'VO2 Raw '!H380*'VO2-BW'!H$61/'VO2-BW'!H$62</f>
        <v>2568</v>
      </c>
      <c r="I380" s="86">
        <f>'VO2 Raw '!I380*'VO2-BW'!I$61/'VO2-BW'!I$62</f>
        <v>3488.3333333333335</v>
      </c>
      <c r="J380" s="86">
        <f>'VO2 Raw '!J380*'VO2-BW'!J$61/'VO2-BW'!J$62</f>
        <v>3444.1913875598093</v>
      </c>
      <c r="K380" s="108">
        <f>'VO2 Raw '!K380*'VO2-BW'!K$61/'VO2-BW'!K$62</f>
        <v>2775.2135922330094</v>
      </c>
      <c r="L380" s="107"/>
      <c r="M380" s="160"/>
      <c r="N380" s="160"/>
      <c r="O380" s="160"/>
      <c r="P380" s="160"/>
      <c r="Q380" s="160"/>
      <c r="R380" s="160"/>
      <c r="S380" s="160"/>
      <c r="T380" s="160"/>
      <c r="U380" s="232"/>
    </row>
    <row r="381" spans="1:21">
      <c r="A381" s="233">
        <v>43728</v>
      </c>
      <c r="B381" s="240">
        <v>2.1405787037036998</v>
      </c>
      <c r="C381" s="304">
        <f>'VO2 Raw '!C381*'VO2-BW'!C$61/'VO2-BW'!C$62</f>
        <v>2797.8918918918926</v>
      </c>
      <c r="D381" s="305">
        <f>'VO2 Raw '!D381*'VO2-BW'!D$61/'VO2-BW'!D$62</f>
        <v>1769.6703296703297</v>
      </c>
      <c r="E381" s="305">
        <f>'VO2 Raw '!E381*'VO2-BW'!E$61/'VO2-BW'!E$62</f>
        <v>3109.2519685039374</v>
      </c>
      <c r="F381" s="305">
        <f>'VO2 Raw '!F381*'VO2-BW'!F$61/'VO2-BW'!F$62</f>
        <v>3928.232365145228</v>
      </c>
      <c r="G381" s="305">
        <f>'VO2 Raw '!G381*'VO2-BW'!G$61/'VO2-BW'!G$62</f>
        <v>2727.7391304347825</v>
      </c>
      <c r="H381" s="86">
        <f>'VO2 Raw '!H381*'VO2-BW'!H$61/'VO2-BW'!H$62</f>
        <v>2922.9268292682923</v>
      </c>
      <c r="I381" s="86">
        <f>'VO2 Raw '!I381*'VO2-BW'!I$61/'VO2-BW'!I$62</f>
        <v>3611.6216216216217</v>
      </c>
      <c r="J381" s="86">
        <f>'VO2 Raw '!J381*'VO2-BW'!J$61/'VO2-BW'!J$62</f>
        <v>3521.3779904306225</v>
      </c>
      <c r="K381" s="108">
        <f>'VO2 Raw '!K381*'VO2-BW'!K$61/'VO2-BW'!K$62</f>
        <v>3004.7281553398052</v>
      </c>
      <c r="L381" s="107">
        <f t="shared" ref="L381" si="1164">AVERAGE(C381:C383)</f>
        <v>2942.634491634492</v>
      </c>
      <c r="M381" s="160">
        <f t="shared" ref="M381" si="1165">AVERAGE(D381:D383)</f>
        <v>2076.5323565323565</v>
      </c>
      <c r="N381" s="160">
        <f t="shared" ref="N381" si="1166">AVERAGE(E381:E383)</f>
        <v>3343.8188976377955</v>
      </c>
      <c r="O381" s="160">
        <f t="shared" ref="O381" si="1167">AVERAGE(F381:F383)</f>
        <v>3493.3443983402485</v>
      </c>
      <c r="P381" s="160">
        <f t="shared" ref="P381" si="1168">AVERAGE(G381:G383)</f>
        <v>3032.7304347826089</v>
      </c>
      <c r="Q381" s="160">
        <f t="shared" ref="Q381" si="1169">AVERAGE(H381:H383)</f>
        <v>3623.0373983739833</v>
      </c>
      <c r="R381" s="160">
        <f t="shared" ref="R381" si="1170">AVERAGE(I381:I383)</f>
        <v>3715.9159159159158</v>
      </c>
      <c r="S381" s="160">
        <f t="shared" ref="S381" si="1171">AVERAGE(J381:J383)</f>
        <v>3001.2376395534288</v>
      </c>
      <c r="T381" s="160">
        <f t="shared" ref="T381" si="1172">AVERAGE(K381:K383)</f>
        <v>3173.6763754045301</v>
      </c>
      <c r="U381" s="232">
        <f t="shared" ref="U381" si="1173">AVERAGE(L381:T381)</f>
        <v>3155.8808786861514</v>
      </c>
    </row>
    <row r="382" spans="1:21">
      <c r="A382" s="233">
        <v>43728</v>
      </c>
      <c r="B382" s="240">
        <v>2.15446759259259</v>
      </c>
      <c r="C382" s="304">
        <f>'VO2 Raw '!C382*'VO2-BW'!C$61/'VO2-BW'!C$62</f>
        <v>3296.9922779922786</v>
      </c>
      <c r="D382" s="305">
        <f>'VO2 Raw '!D382*'VO2-BW'!D$61/'VO2-BW'!D$62</f>
        <v>2598.6446886446884</v>
      </c>
      <c r="E382" s="305">
        <f>'VO2 Raw '!E382*'VO2-BW'!E$61/'VO2-BW'!E$62</f>
        <v>3355.8661417322837</v>
      </c>
      <c r="F382" s="305">
        <f>'VO2 Raw '!F382*'VO2-BW'!F$61/'VO2-BW'!F$62</f>
        <v>3377.2282157676345</v>
      </c>
      <c r="G382" s="305">
        <f>'VO2 Raw '!G382*'VO2-BW'!G$61/'VO2-BW'!G$62</f>
        <v>2790.0260869565218</v>
      </c>
      <c r="H382" s="86">
        <f>'VO2 Raw '!H382*'VO2-BW'!H$61/'VO2-BW'!H$62</f>
        <v>3959.5219512195122</v>
      </c>
      <c r="I382" s="86">
        <f>'VO2 Raw '!I382*'VO2-BW'!I$61/'VO2-BW'!I$62</f>
        <v>4200.0900900900906</v>
      </c>
      <c r="J382" s="86">
        <f>'VO2 Raw '!J382*'VO2-BW'!J$61/'VO2-BW'!J$62</f>
        <v>2747.4258373205744</v>
      </c>
      <c r="K382" s="108">
        <f>'VO2 Raw '!K382*'VO2-BW'!K$61/'VO2-BW'!K$62</f>
        <v>3679.8834951456306</v>
      </c>
      <c r="L382" s="107"/>
      <c r="M382" s="160"/>
      <c r="N382" s="160"/>
      <c r="O382" s="160"/>
      <c r="P382" s="160"/>
      <c r="Q382" s="160"/>
      <c r="R382" s="160"/>
      <c r="S382" s="160"/>
      <c r="T382" s="160"/>
      <c r="U382" s="232">
        <f t="shared" ref="U382" si="1174">STDEV(L381:T381)/SQRT(COUNT(L381:T381))</f>
        <v>163.76394256543037</v>
      </c>
    </row>
    <row r="383" spans="1:21">
      <c r="A383" s="233">
        <v>43728</v>
      </c>
      <c r="B383" s="240">
        <v>2.1683564814814802</v>
      </c>
      <c r="C383" s="304">
        <f>'VO2 Raw '!C383*'VO2-BW'!C$61/'VO2-BW'!C$62</f>
        <v>2733.0193050193052</v>
      </c>
      <c r="D383" s="305">
        <f>'VO2 Raw '!D383*'VO2-BW'!D$61/'VO2-BW'!D$62</f>
        <v>1861.2820512820513</v>
      </c>
      <c r="E383" s="305">
        <f>'VO2 Raw '!E383*'VO2-BW'!E$61/'VO2-BW'!E$62</f>
        <v>3566.3385826771655</v>
      </c>
      <c r="F383" s="305">
        <f>'VO2 Raw '!F383*'VO2-BW'!F$61/'VO2-BW'!F$62</f>
        <v>3174.5726141078835</v>
      </c>
      <c r="G383" s="305">
        <f>'VO2 Raw '!G383*'VO2-BW'!G$61/'VO2-BW'!G$62</f>
        <v>3580.4260869565219</v>
      </c>
      <c r="H383" s="86">
        <f>'VO2 Raw '!H383*'VO2-BW'!H$61/'VO2-BW'!H$62</f>
        <v>3986.6634146341457</v>
      </c>
      <c r="I383" s="86">
        <f>'VO2 Raw '!I383*'VO2-BW'!I$61/'VO2-BW'!I$62</f>
        <v>3336.036036036036</v>
      </c>
      <c r="J383" s="86">
        <f>'VO2 Raw '!J383*'VO2-BW'!J$61/'VO2-BW'!J$62</f>
        <v>2734.909090909091</v>
      </c>
      <c r="K383" s="108">
        <f>'VO2 Raw '!K383*'VO2-BW'!K$61/'VO2-BW'!K$62</f>
        <v>2836.4174757281548</v>
      </c>
      <c r="L383" s="107"/>
      <c r="M383" s="160"/>
      <c r="N383" s="160"/>
      <c r="O383" s="160"/>
      <c r="P383" s="160"/>
      <c r="Q383" s="160"/>
      <c r="R383" s="160"/>
      <c r="S383" s="160"/>
      <c r="T383" s="160"/>
      <c r="U383" s="232"/>
    </row>
    <row r="384" spans="1:21">
      <c r="A384" s="233">
        <v>43728</v>
      </c>
      <c r="B384" s="240">
        <v>2.1822453703703699</v>
      </c>
      <c r="C384" s="304">
        <f>'VO2 Raw '!C384*'VO2-BW'!C$61/'VO2-BW'!C$62</f>
        <v>3702.9691119691124</v>
      </c>
      <c r="D384" s="305">
        <f>'VO2 Raw '!D384*'VO2-BW'!D$61/'VO2-BW'!D$62</f>
        <v>3304.7252747252746</v>
      </c>
      <c r="E384" s="305">
        <f>'VO2 Raw '!E384*'VO2-BW'!E$61/'VO2-BW'!E$62</f>
        <v>2915.7874015748034</v>
      </c>
      <c r="F384" s="305">
        <f>'VO2 Raw '!F384*'VO2-BW'!F$61/'VO2-BW'!F$62</f>
        <v>3459.3858921161823</v>
      </c>
      <c r="G384" s="305">
        <f>'VO2 Raw '!G384*'VO2-BW'!G$61/'VO2-BW'!G$62</f>
        <v>3079.9826086956518</v>
      </c>
      <c r="H384" s="86">
        <f>'VO2 Raw '!H384*'VO2-BW'!H$61/'VO2-BW'!H$62</f>
        <v>3629.6487804878043</v>
      </c>
      <c r="I384" s="86">
        <f>'VO2 Raw '!I384*'VO2-BW'!I$61/'VO2-BW'!I$62</f>
        <v>2741.3513513513512</v>
      </c>
      <c r="J384" s="86">
        <f>'VO2 Raw '!J384*'VO2-BW'!J$61/'VO2-BW'!J$62</f>
        <v>3655.9330143540674</v>
      </c>
      <c r="K384" s="108">
        <f>'VO2 Raw '!K384*'VO2-BW'!K$61/'VO2-BW'!K$62</f>
        <v>2946.3932038834946</v>
      </c>
      <c r="L384" s="107">
        <f t="shared" ref="L384" si="1175">AVERAGE(C384:C386)</f>
        <v>3164.4568854568861</v>
      </c>
      <c r="M384" s="160">
        <f t="shared" ref="M384" si="1176">AVERAGE(D384:D386)</f>
        <v>2889.8656898656895</v>
      </c>
      <c r="N384" s="160">
        <f t="shared" ref="N384" si="1177">AVERAGE(E384:E386)</f>
        <v>2817.9921259842522</v>
      </c>
      <c r="O384" s="160">
        <f t="shared" ref="O384" si="1178">AVERAGE(F384:F386)</f>
        <v>3185.1618257261403</v>
      </c>
      <c r="P384" s="160">
        <f t="shared" ref="P384" si="1179">AVERAGE(G384:G386)</f>
        <v>2705.1869565217389</v>
      </c>
      <c r="Q384" s="160">
        <f t="shared" ref="Q384" si="1180">AVERAGE(H384:H386)</f>
        <v>3182.5105691056906</v>
      </c>
      <c r="R384" s="160">
        <f t="shared" ref="R384" si="1181">AVERAGE(I384:I386)</f>
        <v>2555.900900900901</v>
      </c>
      <c r="S384" s="160">
        <f t="shared" ref="S384" si="1182">AVERAGE(J384:J386)</f>
        <v>3474.4401913875604</v>
      </c>
      <c r="T384" s="160">
        <f t="shared" ref="T384" si="1183">AVERAGE(K384:K386)</f>
        <v>3377.0517799352747</v>
      </c>
      <c r="U384" s="232">
        <f t="shared" ref="U384" si="1184">AVERAGE(L384:T384)</f>
        <v>3039.1741027649036</v>
      </c>
    </row>
    <row r="385" spans="1:21">
      <c r="A385" s="233">
        <v>43728</v>
      </c>
      <c r="B385" s="240">
        <v>2.1961342592592601</v>
      </c>
      <c r="C385" s="304">
        <f>'VO2 Raw '!C385*'VO2-BW'!C$61/'VO2-BW'!C$62</f>
        <v>2643.0347490347494</v>
      </c>
      <c r="D385" s="305">
        <f>'VO2 Raw '!D385*'VO2-BW'!D$61/'VO2-BW'!D$62</f>
        <v>2680.201465201465</v>
      </c>
      <c r="E385" s="305">
        <f>'VO2 Raw '!E385*'VO2-BW'!E$61/'VO2-BW'!E$62</f>
        <v>2792.48031496063</v>
      </c>
      <c r="F385" s="305">
        <f>'VO2 Raw '!F385*'VO2-BW'!F$61/'VO2-BW'!F$62</f>
        <v>3134.0414937759333</v>
      </c>
      <c r="G385" s="305">
        <f>'VO2 Raw '!G385*'VO2-BW'!G$61/'VO2-BW'!G$62</f>
        <v>2449.5956521739131</v>
      </c>
      <c r="H385" s="86">
        <f>'VO2 Raw '!H385*'VO2-BW'!H$61/'VO2-BW'!H$62</f>
        <v>3029.4048780487801</v>
      </c>
      <c r="I385" s="86">
        <f>'VO2 Raw '!I385*'VO2-BW'!I$61/'VO2-BW'!I$62</f>
        <v>2559.0090090090089</v>
      </c>
      <c r="J385" s="86">
        <f>'VO2 Raw '!J385*'VO2-BW'!J$61/'VO2-BW'!J$62</f>
        <v>3549.5406698564598</v>
      </c>
      <c r="K385" s="108">
        <f>'VO2 Raw '!K385*'VO2-BW'!K$61/'VO2-BW'!K$62</f>
        <v>4263.233009708737</v>
      </c>
      <c r="L385" s="107"/>
      <c r="M385" s="160"/>
      <c r="N385" s="160"/>
      <c r="O385" s="160"/>
      <c r="P385" s="160"/>
      <c r="Q385" s="160"/>
      <c r="R385" s="160"/>
      <c r="S385" s="160"/>
      <c r="T385" s="160"/>
      <c r="U385" s="232">
        <f t="shared" ref="U385" si="1185">STDEV(L384:T384)/SQRT(COUNT(L384:T384))</f>
        <v>103.91545018153552</v>
      </c>
    </row>
    <row r="386" spans="1:21">
      <c r="A386" s="233">
        <v>43728</v>
      </c>
      <c r="B386" s="240">
        <v>2.21002314814814</v>
      </c>
      <c r="C386" s="304">
        <f>'VO2 Raw '!C386*'VO2-BW'!C$61/'VO2-BW'!C$62</f>
        <v>3147.3667953667955</v>
      </c>
      <c r="D386" s="305">
        <f>'VO2 Raw '!D386*'VO2-BW'!D$61/'VO2-BW'!D$62</f>
        <v>2684.6703296703295</v>
      </c>
      <c r="E386" s="305">
        <f>'VO2 Raw '!E386*'VO2-BW'!E$61/'VO2-BW'!E$62</f>
        <v>2745.7086614173231</v>
      </c>
      <c r="F386" s="305">
        <f>'VO2 Raw '!F386*'VO2-BW'!F$61/'VO2-BW'!F$62</f>
        <v>2962.0580912863065</v>
      </c>
      <c r="G386" s="305">
        <f>'VO2 Raw '!G386*'VO2-BW'!G$61/'VO2-BW'!G$62</f>
        <v>2585.9826086956523</v>
      </c>
      <c r="H386" s="86">
        <f>'VO2 Raw '!H386*'VO2-BW'!H$61/'VO2-BW'!H$62</f>
        <v>2888.4780487804874</v>
      </c>
      <c r="I386" s="86">
        <f>'VO2 Raw '!I386*'VO2-BW'!I$61/'VO2-BW'!I$62</f>
        <v>2367.3423423423424</v>
      </c>
      <c r="J386" s="86">
        <f>'VO2 Raw '!J386*'VO2-BW'!J$61/'VO2-BW'!J$62</f>
        <v>3217.8468899521531</v>
      </c>
      <c r="K386" s="108">
        <f>'VO2 Raw '!K386*'VO2-BW'!K$61/'VO2-BW'!K$62</f>
        <v>2921.529126213592</v>
      </c>
      <c r="L386" s="107"/>
      <c r="M386" s="160"/>
      <c r="N386" s="160"/>
      <c r="O386" s="160"/>
      <c r="P386" s="160"/>
      <c r="Q386" s="160"/>
      <c r="R386" s="160"/>
      <c r="S386" s="160"/>
      <c r="T386" s="160"/>
      <c r="U386" s="232"/>
    </row>
    <row r="387" spans="1:21">
      <c r="A387" s="233">
        <v>43728</v>
      </c>
      <c r="B387" s="240">
        <v>2.2239120370370302</v>
      </c>
      <c r="C387" s="304">
        <f>'VO2 Raw '!C387*'VO2-BW'!C$61/'VO2-BW'!C$62</f>
        <v>3442.4324324324325</v>
      </c>
      <c r="D387" s="305">
        <f>'VO2 Raw '!D387*'VO2-BW'!D$61/'VO2-BW'!D$62</f>
        <v>3171.7765567765568</v>
      </c>
      <c r="E387" s="305">
        <f>'VO2 Raw '!E387*'VO2-BW'!E$61/'VO2-BW'!E$62</f>
        <v>2016.4960629921261</v>
      </c>
      <c r="F387" s="305">
        <f>'VO2 Raw '!F387*'VO2-BW'!F$61/'VO2-BW'!F$62</f>
        <v>4339.0207468879662</v>
      </c>
      <c r="G387" s="305">
        <f>'VO2 Raw '!G387*'VO2-BW'!G$61/'VO2-BW'!G$62</f>
        <v>4003.5478260869563</v>
      </c>
      <c r="H387" s="86">
        <f>'VO2 Raw '!H387*'VO2-BW'!H$61/'VO2-BW'!H$62</f>
        <v>2565.9121951219513</v>
      </c>
      <c r="I387" s="86">
        <f>'VO2 Raw '!I387*'VO2-BW'!I$61/'VO2-BW'!I$62</f>
        <v>3486.2612612612616</v>
      </c>
      <c r="J387" s="86">
        <f>'VO2 Raw '!J387*'VO2-BW'!J$61/'VO2-BW'!J$62</f>
        <v>3785.2727272727275</v>
      </c>
      <c r="K387" s="108">
        <f>'VO2 Raw '!K387*'VO2-BW'!K$61/'VO2-BW'!K$62</f>
        <v>2698.7087378640776</v>
      </c>
      <c r="L387" s="107">
        <f t="shared" ref="L387" si="1186">AVERAGE(C387:C389)</f>
        <v>2610.2496782496783</v>
      </c>
      <c r="M387" s="160">
        <f t="shared" ref="M387" si="1187">AVERAGE(D387:D389)</f>
        <v>2913.3272283272286</v>
      </c>
      <c r="N387" s="160">
        <f t="shared" ref="N387" si="1188">AVERAGE(E387:E389)</f>
        <v>2818.7007874015749</v>
      </c>
      <c r="O387" s="160">
        <f t="shared" ref="O387" si="1189">AVERAGE(F387:F389)</f>
        <v>3610.9211618257254</v>
      </c>
      <c r="P387" s="160">
        <f t="shared" ref="P387" si="1190">AVERAGE(G387:G389)</f>
        <v>3609.0637681159419</v>
      </c>
      <c r="Q387" s="160">
        <f t="shared" ref="Q387" si="1191">AVERAGE(H387:H389)</f>
        <v>3488.3739837398371</v>
      </c>
      <c r="R387" s="160">
        <f t="shared" ref="R387" si="1192">AVERAGE(I387:I389)</f>
        <v>2897.102102102102</v>
      </c>
      <c r="S387" s="160">
        <f t="shared" ref="S387" si="1193">AVERAGE(J387:J389)</f>
        <v>3101.7192982456145</v>
      </c>
      <c r="T387" s="160">
        <f t="shared" ref="T387" si="1194">AVERAGE(K387:K389)</f>
        <v>3008.5533980582518</v>
      </c>
      <c r="U387" s="232">
        <f t="shared" ref="U387" si="1195">AVERAGE(L387:T387)</f>
        <v>3117.556822896217</v>
      </c>
    </row>
    <row r="388" spans="1:21">
      <c r="A388" s="233">
        <v>43728</v>
      </c>
      <c r="B388" s="240">
        <v>2.2378009259259199</v>
      </c>
      <c r="C388" s="304">
        <f>'VO2 Raw '!C388*'VO2-BW'!C$61/'VO2-BW'!C$62</f>
        <v>2212.9922779922781</v>
      </c>
      <c r="D388" s="305">
        <f>'VO2 Raw '!D388*'VO2-BW'!D$61/'VO2-BW'!D$62</f>
        <v>3355</v>
      </c>
      <c r="E388" s="305">
        <f>'VO2 Raw '!E388*'VO2-BW'!E$61/'VO2-BW'!E$62</f>
        <v>3179.409448818898</v>
      </c>
      <c r="F388" s="305">
        <f>'VO2 Raw '!F388*'VO2-BW'!F$61/'VO2-BW'!F$62</f>
        <v>3440.7634854771782</v>
      </c>
      <c r="G388" s="305">
        <f>'VO2 Raw '!G388*'VO2-BW'!G$61/'VO2-BW'!G$62</f>
        <v>4083.0173913043477</v>
      </c>
      <c r="H388" s="86">
        <f>'VO2 Raw '!H388*'VO2-BW'!H$61/'VO2-BW'!H$62</f>
        <v>3728.8195121951212</v>
      </c>
      <c r="I388" s="86">
        <f>'VO2 Raw '!I388*'VO2-BW'!I$61/'VO2-BW'!I$62</f>
        <v>2701.9819819819822</v>
      </c>
      <c r="J388" s="86">
        <f>'VO2 Raw '!J388*'VO2-BW'!J$61/'VO2-BW'!J$62</f>
        <v>2783.9330143540674</v>
      </c>
      <c r="K388" s="108">
        <f>'VO2 Raw '!K388*'VO2-BW'!K$61/'VO2-BW'!K$62</f>
        <v>2730.2669902912621</v>
      </c>
      <c r="L388" s="107"/>
      <c r="M388" s="160"/>
      <c r="N388" s="160"/>
      <c r="O388" s="160"/>
      <c r="P388" s="160"/>
      <c r="Q388" s="160"/>
      <c r="R388" s="160"/>
      <c r="S388" s="160"/>
      <c r="T388" s="160"/>
      <c r="U388" s="232">
        <f t="shared" ref="U388" si="1196">STDEV(L387:T387)/SQRT(COUNT(L387:T387))</f>
        <v>121.99788641699344</v>
      </c>
    </row>
    <row r="389" spans="1:21">
      <c r="A389" s="223">
        <v>43728</v>
      </c>
      <c r="B389" s="235">
        <v>2.2516898148148101</v>
      </c>
      <c r="C389" s="304">
        <f>'VO2 Raw '!C389*'VO2-BW'!C$61/'VO2-BW'!C$62</f>
        <v>2175.3243243243246</v>
      </c>
      <c r="D389" s="305">
        <f>'VO2 Raw '!D389*'VO2-BW'!D$61/'VO2-BW'!D$62</f>
        <v>2213.2051282051279</v>
      </c>
      <c r="E389" s="305">
        <f>'VO2 Raw '!E389*'VO2-BW'!E$61/'VO2-BW'!E$62</f>
        <v>3260.196850393701</v>
      </c>
      <c r="F389" s="305">
        <f>'VO2 Raw '!F389*'VO2-BW'!F$61/'VO2-BW'!F$62</f>
        <v>3052.9792531120333</v>
      </c>
      <c r="G389" s="305">
        <f>'VO2 Raw '!G389*'VO2-BW'!G$61/'VO2-BW'!G$62</f>
        <v>2740.6260869565217</v>
      </c>
      <c r="H389" s="86">
        <f>'VO2 Raw '!H389*'VO2-BW'!H$61/'VO2-BW'!H$62</f>
        <v>4170.3902439024387</v>
      </c>
      <c r="I389" s="86">
        <f>'VO2 Raw '!I389*'VO2-BW'!I$61/'VO2-BW'!I$62</f>
        <v>2503.0630630630631</v>
      </c>
      <c r="J389" s="86">
        <f>'VO2 Raw '!J389*'VO2-BW'!J$61/'VO2-BW'!J$62</f>
        <v>2735.9521531100481</v>
      </c>
      <c r="K389" s="108">
        <f>'VO2 Raw '!K389*'VO2-BW'!K$61/'VO2-BW'!K$62</f>
        <v>3596.684466019417</v>
      </c>
      <c r="L389" s="107"/>
      <c r="M389" s="160"/>
      <c r="N389" s="160"/>
      <c r="O389" s="160"/>
      <c r="P389" s="160"/>
      <c r="Q389" s="160"/>
      <c r="R389" s="160"/>
      <c r="S389" s="160"/>
      <c r="T389" s="160"/>
      <c r="U389" s="232"/>
    </row>
    <row r="390" spans="1:21">
      <c r="A390" s="223">
        <v>43728</v>
      </c>
      <c r="B390" s="235">
        <v>2.2655787037036998</v>
      </c>
      <c r="C390" s="304">
        <f>'VO2 Raw '!C390*'VO2-BW'!C$61/'VO2-BW'!C$62</f>
        <v>3425.6911196911201</v>
      </c>
      <c r="D390" s="305">
        <f>'VO2 Raw '!D390*'VO2-BW'!D$61/'VO2-BW'!D$62</f>
        <v>1655.7142857142858</v>
      </c>
      <c r="E390" s="305">
        <f>'VO2 Raw '!E390*'VO2-BW'!E$61/'VO2-BW'!E$62</f>
        <v>3833.1496062992128</v>
      </c>
      <c r="F390" s="305">
        <f>'VO2 Raw '!F390*'VO2-BW'!F$61/'VO2-BW'!F$62</f>
        <v>2603.8506224066386</v>
      </c>
      <c r="G390" s="305">
        <f>'VO2 Raw '!G390*'VO2-BW'!G$61/'VO2-BW'!G$62</f>
        <v>2768.5478260869563</v>
      </c>
      <c r="H390" s="86">
        <f>'VO2 Raw '!H390*'VO2-BW'!H$61/'VO2-BW'!H$62</f>
        <v>3457.4048780487801</v>
      </c>
      <c r="I390" s="86">
        <f>'VO2 Raw '!I390*'VO2-BW'!I$61/'VO2-BW'!I$62</f>
        <v>2235.765765765766</v>
      </c>
      <c r="J390" s="86">
        <f>'VO2 Raw '!J390*'VO2-BW'!J$61/'VO2-BW'!J$62</f>
        <v>2390.6985645933014</v>
      </c>
      <c r="K390" s="108">
        <f>'VO2 Raw '!K390*'VO2-BW'!K$61/'VO2-BW'!K$62</f>
        <v>2934.9174757281548</v>
      </c>
      <c r="L390" s="107">
        <f t="shared" ref="L390" si="1197">AVERAGE(C390:C392)</f>
        <v>2695.3513513513517</v>
      </c>
      <c r="M390" s="160">
        <f t="shared" ref="M390" si="1198">AVERAGE(D390:D392)</f>
        <v>1689.9755799755801</v>
      </c>
      <c r="N390" s="160">
        <f t="shared" ref="N390" si="1199">AVERAGE(E390:E392)</f>
        <v>3046.8897637795276</v>
      </c>
      <c r="O390" s="160">
        <f t="shared" ref="O390" si="1200">AVERAGE(F390:F392)</f>
        <v>2573.5435684647305</v>
      </c>
      <c r="P390" s="160">
        <f t="shared" ref="P390" si="1201">AVERAGE(G390:G392)</f>
        <v>2860.1884057971015</v>
      </c>
      <c r="Q390" s="160">
        <f t="shared" ref="Q390" si="1202">AVERAGE(H390:H392)</f>
        <v>2858.9008130081297</v>
      </c>
      <c r="R390" s="160">
        <f t="shared" ref="R390" si="1203">AVERAGE(I390:I392)</f>
        <v>2450.5705705705709</v>
      </c>
      <c r="S390" s="160">
        <f t="shared" ref="S390" si="1204">AVERAGE(J390:J392)</f>
        <v>3516.5103668261563</v>
      </c>
      <c r="T390" s="160">
        <f t="shared" ref="T390" si="1205">AVERAGE(K390:K392)</f>
        <v>2949.5809061488671</v>
      </c>
      <c r="U390" s="232">
        <f t="shared" ref="U390" si="1206">AVERAGE(L390:T390)</f>
        <v>2737.945702880224</v>
      </c>
    </row>
    <row r="391" spans="1:21">
      <c r="A391" s="223">
        <v>43728</v>
      </c>
      <c r="B391" s="235">
        <v>2.27946759259259</v>
      </c>
      <c r="C391" s="304">
        <f>'VO2 Raw '!C391*'VO2-BW'!C$61/'VO2-BW'!C$62</f>
        <v>2356.3397683397689</v>
      </c>
      <c r="D391" s="305">
        <f>'VO2 Raw '!D391*'VO2-BW'!D$61/'VO2-BW'!D$62</f>
        <v>1818.8278388278388</v>
      </c>
      <c r="E391" s="305">
        <f>'VO2 Raw '!E391*'VO2-BW'!E$61/'VO2-BW'!E$62</f>
        <v>3302.7165354330709</v>
      </c>
      <c r="F391" s="305">
        <f>'VO2 Raw '!F391*'VO2-BW'!F$61/'VO2-BW'!F$62</f>
        <v>2523.8838174273856</v>
      </c>
      <c r="G391" s="305">
        <f>'VO2 Raw '!G391*'VO2-BW'!G$61/'VO2-BW'!G$62</f>
        <v>3339.8695652173915</v>
      </c>
      <c r="H391" s="86">
        <f>'VO2 Raw '!H391*'VO2-BW'!H$61/'VO2-BW'!H$62</f>
        <v>2556.5170731707317</v>
      </c>
      <c r="I391" s="86">
        <f>'VO2 Raw '!I391*'VO2-BW'!I$61/'VO2-BW'!I$62</f>
        <v>1930.1351351351352</v>
      </c>
      <c r="J391" s="86">
        <f>'VO2 Raw '!J391*'VO2-BW'!J$61/'VO2-BW'!J$62</f>
        <v>4132.6124401913885</v>
      </c>
      <c r="K391" s="108">
        <f>'VO2 Raw '!K391*'VO2-BW'!K$61/'VO2-BW'!K$62</f>
        <v>2462.5</v>
      </c>
      <c r="L391" s="107"/>
      <c r="M391" s="160"/>
      <c r="N391" s="160"/>
      <c r="O391" s="160"/>
      <c r="P391" s="160"/>
      <c r="Q391" s="160"/>
      <c r="R391" s="160"/>
      <c r="S391" s="160"/>
      <c r="T391" s="160"/>
      <c r="U391" s="232">
        <f t="shared" ref="U391" si="1207">STDEV(L390:T390)/SQRT(COUNT(L390:T390))</f>
        <v>166.06727346706552</v>
      </c>
    </row>
    <row r="392" spans="1:21">
      <c r="A392" s="223">
        <v>43728</v>
      </c>
      <c r="B392" s="235">
        <v>2.2933564814814802</v>
      </c>
      <c r="C392" s="304">
        <f>'VO2 Raw '!C392*'VO2-BW'!C$61/'VO2-BW'!C$62</f>
        <v>2304.0231660231661</v>
      </c>
      <c r="D392" s="305">
        <f>'VO2 Raw '!D392*'VO2-BW'!D$61/'VO2-BW'!D$62</f>
        <v>1595.3846153846152</v>
      </c>
      <c r="E392" s="305">
        <f>'VO2 Raw '!E392*'VO2-BW'!E$61/'VO2-BW'!E$62</f>
        <v>2004.8031496062993</v>
      </c>
      <c r="F392" s="305">
        <f>'VO2 Raw '!F392*'VO2-BW'!F$61/'VO2-BW'!F$62</f>
        <v>2592.8962655601658</v>
      </c>
      <c r="G392" s="305">
        <f>'VO2 Raw '!G392*'VO2-BW'!G$61/'VO2-BW'!G$62</f>
        <v>2472.1478260869567</v>
      </c>
      <c r="H392" s="86">
        <f>'VO2 Raw '!H392*'VO2-BW'!H$61/'VO2-BW'!H$62</f>
        <v>2562.7804878048782</v>
      </c>
      <c r="I392" s="86">
        <f>'VO2 Raw '!I392*'VO2-BW'!I$61/'VO2-BW'!I$62</f>
        <v>3185.8108108108108</v>
      </c>
      <c r="J392" s="86">
        <f>'VO2 Raw '!J392*'VO2-BW'!J$61/'VO2-BW'!J$62</f>
        <v>4026.22009569378</v>
      </c>
      <c r="K392" s="108">
        <f>'VO2 Raw '!K392*'VO2-BW'!K$61/'VO2-BW'!K$62</f>
        <v>3451.3252427184466</v>
      </c>
      <c r="L392" s="107"/>
      <c r="M392" s="160"/>
      <c r="N392" s="160"/>
      <c r="O392" s="160"/>
      <c r="P392" s="160"/>
      <c r="Q392" s="160"/>
      <c r="R392" s="160"/>
      <c r="S392" s="160"/>
      <c r="T392" s="160"/>
      <c r="U392" s="232"/>
    </row>
    <row r="393" spans="1:21">
      <c r="A393" s="223">
        <v>43728</v>
      </c>
      <c r="B393" s="235">
        <v>2.3072453703703699</v>
      </c>
      <c r="C393" s="304">
        <f>'VO2 Raw '!C393*'VO2-BW'!C$61/'VO2-BW'!C$62</f>
        <v>2218.2239382239381</v>
      </c>
      <c r="D393" s="305">
        <f>'VO2 Raw '!D393*'VO2-BW'!D$61/'VO2-BW'!D$62</f>
        <v>1580.8608058608058</v>
      </c>
      <c r="E393" s="305">
        <f>'VO2 Raw '!E393*'VO2-BW'!E$61/'VO2-BW'!E$62</f>
        <v>2023.9370078740158</v>
      </c>
      <c r="F393" s="305">
        <f>'VO2 Raw '!F393*'VO2-BW'!F$61/'VO2-BW'!F$62</f>
        <v>3159.2365145228209</v>
      </c>
      <c r="G393" s="305">
        <f>'VO2 Raw '!G393*'VO2-BW'!G$61/'VO2-BW'!G$62</f>
        <v>2292.804347826087</v>
      </c>
      <c r="H393" s="86">
        <f>'VO2 Raw '!H393*'VO2-BW'!H$61/'VO2-BW'!H$62</f>
        <v>3638</v>
      </c>
      <c r="I393" s="86">
        <f>'VO2 Raw '!I393*'VO2-BW'!I$61/'VO2-BW'!I$62</f>
        <v>2329.0090090090089</v>
      </c>
      <c r="J393" s="86">
        <f>'VO2 Raw '!J393*'VO2-BW'!J$61/'VO2-BW'!J$62</f>
        <v>3930.2583732057424</v>
      </c>
      <c r="K393" s="108">
        <f>'VO2 Raw '!K393*'VO2-BW'!K$61/'VO2-BW'!K$62</f>
        <v>3457.0631067961162</v>
      </c>
      <c r="L393" s="107">
        <f t="shared" ref="L393" si="1208">AVERAGE(C393:C395)</f>
        <v>2256.9382239382239</v>
      </c>
      <c r="M393" s="160">
        <f t="shared" ref="M393" si="1209">AVERAGE(D393:D395)</f>
        <v>1825.9035409035412</v>
      </c>
      <c r="N393" s="160">
        <f t="shared" ref="N393" si="1210">AVERAGE(E393:E395)</f>
        <v>2262.7559055118113</v>
      </c>
      <c r="O393" s="160">
        <f t="shared" ref="O393" si="1211">AVERAGE(F393:F395)</f>
        <v>2726.9045643153522</v>
      </c>
      <c r="P393" s="160">
        <f t="shared" ref="P393" si="1212">AVERAGE(G393:G395)</f>
        <v>2929.992753623188</v>
      </c>
      <c r="Q393" s="160">
        <f t="shared" ref="Q393" si="1213">AVERAGE(H393:H395)</f>
        <v>2789.6552845528454</v>
      </c>
      <c r="R393" s="160">
        <f t="shared" ref="R393" si="1214">AVERAGE(I393:I395)</f>
        <v>2557.6276276276276</v>
      </c>
      <c r="S393" s="160">
        <f t="shared" ref="S393" si="1215">AVERAGE(J393:J395)</f>
        <v>3280.43062200957</v>
      </c>
      <c r="T393" s="160">
        <f t="shared" ref="T393" si="1216">AVERAGE(K393:K395)</f>
        <v>3209.3786407766988</v>
      </c>
      <c r="U393" s="232">
        <f t="shared" ref="U393" si="1217">AVERAGE(L393:T393)</f>
        <v>2648.8430181398735</v>
      </c>
    </row>
    <row r="394" spans="1:21">
      <c r="A394" s="223">
        <v>43728</v>
      </c>
      <c r="B394" s="235">
        <v>2.3211342592592601</v>
      </c>
      <c r="C394" s="304">
        <f>'VO2 Raw '!C394*'VO2-BW'!C$61/'VO2-BW'!C$62</f>
        <v>2352.1544401544402</v>
      </c>
      <c r="D394" s="305">
        <f>'VO2 Raw '!D394*'VO2-BW'!D$61/'VO2-BW'!D$62</f>
        <v>1550.6959706959706</v>
      </c>
      <c r="E394" s="305">
        <f>'VO2 Raw '!E394*'VO2-BW'!E$61/'VO2-BW'!E$62</f>
        <v>2108.9763779527561</v>
      </c>
      <c r="F394" s="305">
        <f>'VO2 Raw '!F394*'VO2-BW'!F$61/'VO2-BW'!F$62</f>
        <v>2445.0124481327798</v>
      </c>
      <c r="G394" s="305">
        <f>'VO2 Raw '!G394*'VO2-BW'!G$61/'VO2-BW'!G$62</f>
        <v>2773.9173913043478</v>
      </c>
      <c r="H394" s="86">
        <f>'VO2 Raw '!H394*'VO2-BW'!H$61/'VO2-BW'!H$62</f>
        <v>2272.5756097560975</v>
      </c>
      <c r="I394" s="86">
        <f>'VO2 Raw '!I394*'VO2-BW'!I$61/'VO2-BW'!I$62</f>
        <v>2107.2972972972975</v>
      </c>
      <c r="J394" s="86">
        <f>'VO2 Raw '!J394*'VO2-BW'!J$61/'VO2-BW'!J$62</f>
        <v>3575.6172248803832</v>
      </c>
      <c r="K394" s="108">
        <f>'VO2 Raw '!K394*'VO2-BW'!K$61/'VO2-BW'!K$62</f>
        <v>3429.3300970873784</v>
      </c>
      <c r="L394" s="107"/>
      <c r="M394" s="160"/>
      <c r="N394" s="160"/>
      <c r="O394" s="160"/>
      <c r="P394" s="160"/>
      <c r="Q394" s="160"/>
      <c r="R394" s="160"/>
      <c r="S394" s="160"/>
      <c r="T394" s="160"/>
      <c r="U394" s="232">
        <f t="shared" ref="U394" si="1218">STDEV(L393:T393)/SQRT(COUNT(L393:T393))</f>
        <v>158.38912243658748</v>
      </c>
    </row>
    <row r="395" spans="1:21">
      <c r="A395" s="223">
        <v>43728</v>
      </c>
      <c r="B395" s="235">
        <v>2.33502314814814</v>
      </c>
      <c r="C395" s="304">
        <f>'VO2 Raw '!C395*'VO2-BW'!C$61/'VO2-BW'!C$62</f>
        <v>2200.4362934362935</v>
      </c>
      <c r="D395" s="305">
        <f>'VO2 Raw '!D395*'VO2-BW'!D$61/'VO2-BW'!D$62</f>
        <v>2346.1538461538462</v>
      </c>
      <c r="E395" s="305">
        <f>'VO2 Raw '!E395*'VO2-BW'!E$61/'VO2-BW'!E$62</f>
        <v>2655.3543307086616</v>
      </c>
      <c r="F395" s="305">
        <f>'VO2 Raw '!F395*'VO2-BW'!F$61/'VO2-BW'!F$62</f>
        <v>2576.4647302904559</v>
      </c>
      <c r="G395" s="305">
        <f>'VO2 Raw '!G395*'VO2-BW'!G$61/'VO2-BW'!G$62</f>
        <v>3723.2565217391302</v>
      </c>
      <c r="H395" s="86">
        <f>'VO2 Raw '!H395*'VO2-BW'!H$61/'VO2-BW'!H$62</f>
        <v>2458.3902439024391</v>
      </c>
      <c r="I395" s="86">
        <f>'VO2 Raw '!I395*'VO2-BW'!I$61/'VO2-BW'!I$62</f>
        <v>3236.5765765765768</v>
      </c>
      <c r="J395" s="86">
        <f>'VO2 Raw '!J395*'VO2-BW'!J$61/'VO2-BW'!J$62</f>
        <v>2335.416267942584</v>
      </c>
      <c r="K395" s="108">
        <f>'VO2 Raw '!K395*'VO2-BW'!K$61/'VO2-BW'!K$62</f>
        <v>2741.7427184466019</v>
      </c>
      <c r="L395" s="107"/>
      <c r="M395" s="160"/>
      <c r="N395" s="160"/>
      <c r="O395" s="160"/>
      <c r="P395" s="160"/>
      <c r="Q395" s="160"/>
      <c r="R395" s="160"/>
      <c r="S395" s="160"/>
      <c r="T395" s="160"/>
      <c r="U395" s="232"/>
    </row>
    <row r="396" spans="1:21">
      <c r="A396" s="223">
        <v>43728</v>
      </c>
      <c r="B396" s="235">
        <v>2.3489120370370302</v>
      </c>
      <c r="C396" s="304">
        <f>'VO2 Raw '!C396*'VO2-BW'!C$61/'VO2-BW'!C$62</f>
        <v>2251.7065637065639</v>
      </c>
      <c r="D396" s="305">
        <f>'VO2 Raw '!D396*'VO2-BW'!D$61/'VO2-BW'!D$62</f>
        <v>1900.3846153846152</v>
      </c>
      <c r="E396" s="305">
        <f>'VO2 Raw '!E396*'VO2-BW'!E$61/'VO2-BW'!E$62</f>
        <v>2258.8582677165355</v>
      </c>
      <c r="F396" s="305">
        <f>'VO2 Raw '!F396*'VO2-BW'!F$61/'VO2-BW'!F$62</f>
        <v>2143.7676348547716</v>
      </c>
      <c r="G396" s="305">
        <f>'VO2 Raw '!G396*'VO2-BW'!G$61/'VO2-BW'!G$62</f>
        <v>3372.086956521739</v>
      </c>
      <c r="H396" s="86">
        <f>'VO2 Raw '!H396*'VO2-BW'!H$61/'VO2-BW'!H$62</f>
        <v>3127.5317073170727</v>
      </c>
      <c r="I396" s="86">
        <f>'VO2 Raw '!I396*'VO2-BW'!I$61/'VO2-BW'!I$62</f>
        <v>2274.099099099099</v>
      </c>
      <c r="J396" s="86">
        <f>'VO2 Raw '!J396*'VO2-BW'!J$61/'VO2-BW'!J$62</f>
        <v>2783.9330143540674</v>
      </c>
      <c r="K396" s="108">
        <f>'VO2 Raw '!K396*'VO2-BW'!K$61/'VO2-BW'!K$62</f>
        <v>2650.8932038834951</v>
      </c>
      <c r="L396" s="107">
        <f t="shared" ref="L396" si="1219">AVERAGE(C396:C398)</f>
        <v>2677.2149292149293</v>
      </c>
      <c r="M396" s="160">
        <f t="shared" ref="M396" si="1220">AVERAGE(D396:D398)</f>
        <v>1819.5726495726494</v>
      </c>
      <c r="N396" s="160">
        <f t="shared" ref="N396" si="1221">AVERAGE(E396:E398)</f>
        <v>2716.6535433070871</v>
      </c>
      <c r="O396" s="160">
        <f t="shared" ref="O396" si="1222">AVERAGE(F396:F398)</f>
        <v>2586.6887966804975</v>
      </c>
      <c r="P396" s="160">
        <f t="shared" ref="P396" si="1223">AVERAGE(G396:G398)</f>
        <v>3081.7724637681163</v>
      </c>
      <c r="Q396" s="160">
        <f t="shared" ref="Q396" si="1224">AVERAGE(H396:H398)</f>
        <v>3174.5073170731703</v>
      </c>
      <c r="R396" s="160">
        <f t="shared" ref="R396" si="1225">AVERAGE(I396:I398)</f>
        <v>2501.3363363363364</v>
      </c>
      <c r="S396" s="160">
        <f t="shared" ref="S396" si="1226">AVERAGE(J396:J398)</f>
        <v>2824.264752791069</v>
      </c>
      <c r="T396" s="160">
        <f t="shared" ref="T396" si="1227">AVERAGE(K396:K398)</f>
        <v>3122.6731391585759</v>
      </c>
      <c r="U396" s="232">
        <f t="shared" ref="U396" si="1228">AVERAGE(L396:T396)</f>
        <v>2722.7426586558258</v>
      </c>
    </row>
    <row r="397" spans="1:21">
      <c r="A397" s="223">
        <v>43728</v>
      </c>
      <c r="B397" s="235">
        <v>2.3628009259259199</v>
      </c>
      <c r="C397" s="304">
        <f>'VO2 Raw '!C397*'VO2-BW'!C$61/'VO2-BW'!C$62</f>
        <v>2927.6370656370659</v>
      </c>
      <c r="D397" s="305">
        <f>'VO2 Raw '!D397*'VO2-BW'!D$61/'VO2-BW'!D$62</f>
        <v>1542.8754578754579</v>
      </c>
      <c r="E397" s="305">
        <f>'VO2 Raw '!E397*'VO2-BW'!E$61/'VO2-BW'!E$62</f>
        <v>1970.7874015748032</v>
      </c>
      <c r="F397" s="305">
        <f>'VO2 Raw '!F397*'VO2-BW'!F$61/'VO2-BW'!F$62</f>
        <v>3365.1784232365139</v>
      </c>
      <c r="G397" s="305">
        <f>'VO2 Raw '!G397*'VO2-BW'!G$61/'VO2-BW'!G$62</f>
        <v>3120.7913043478261</v>
      </c>
      <c r="H397" s="86">
        <f>'VO2 Raw '!H397*'VO2-BW'!H$61/'VO2-BW'!H$62</f>
        <v>2559.6487804878047</v>
      </c>
      <c r="I397" s="86">
        <f>'VO2 Raw '!I397*'VO2-BW'!I$61/'VO2-BW'!I$62</f>
        <v>2398.4234234234236</v>
      </c>
      <c r="J397" s="86">
        <f>'VO2 Raw '!J397*'VO2-BW'!J$61/'VO2-BW'!J$62</f>
        <v>3127.1004784688998</v>
      </c>
      <c r="K397" s="108">
        <f>'VO2 Raw '!K397*'VO2-BW'!K$61/'VO2-BW'!K$62</f>
        <v>3747.7815533980583</v>
      </c>
      <c r="L397" s="107"/>
      <c r="M397" s="160"/>
      <c r="N397" s="160"/>
      <c r="O397" s="160"/>
      <c r="P397" s="160"/>
      <c r="Q397" s="160"/>
      <c r="R397" s="160"/>
      <c r="S397" s="160"/>
      <c r="T397" s="160"/>
      <c r="U397" s="232">
        <f t="shared" ref="U397" si="1229">STDEV(L396:T396)/SQRT(COUNT(L396:T396))</f>
        <v>138.87455180891769</v>
      </c>
    </row>
    <row r="398" spans="1:21">
      <c r="A398" s="223">
        <v>43728</v>
      </c>
      <c r="B398" s="235">
        <v>2.3766898148148101</v>
      </c>
      <c r="C398" s="304">
        <f>'VO2 Raw '!C398*'VO2-BW'!C$61/'VO2-BW'!C$62</f>
        <v>2852.3011583011585</v>
      </c>
      <c r="D398" s="305">
        <f>'VO2 Raw '!D398*'VO2-BW'!D$61/'VO2-BW'!D$62</f>
        <v>2015.4578754578754</v>
      </c>
      <c r="E398" s="305">
        <f>'VO2 Raw '!E398*'VO2-BW'!E$61/'VO2-BW'!E$62</f>
        <v>3920.3149606299216</v>
      </c>
      <c r="F398" s="305">
        <f>'VO2 Raw '!F398*'VO2-BW'!F$61/'VO2-BW'!F$62</f>
        <v>2251.1203319502074</v>
      </c>
      <c r="G398" s="305">
        <f>'VO2 Raw '!G398*'VO2-BW'!G$61/'VO2-BW'!G$62</f>
        <v>2752.4391304347823</v>
      </c>
      <c r="H398" s="86">
        <f>'VO2 Raw '!H398*'VO2-BW'!H$61/'VO2-BW'!H$62</f>
        <v>3836.3414634146343</v>
      </c>
      <c r="I398" s="86">
        <f>'VO2 Raw '!I398*'VO2-BW'!I$61/'VO2-BW'!I$62</f>
        <v>2831.4864864864867</v>
      </c>
      <c r="J398" s="86">
        <f>'VO2 Raw '!J398*'VO2-BW'!J$61/'VO2-BW'!J$62</f>
        <v>2561.7607655502397</v>
      </c>
      <c r="K398" s="108">
        <f>'VO2 Raw '!K398*'VO2-BW'!K$61/'VO2-BW'!K$62</f>
        <v>2969.3446601941746</v>
      </c>
      <c r="L398" s="107"/>
      <c r="M398" s="160"/>
      <c r="N398" s="160"/>
      <c r="O398" s="160"/>
      <c r="P398" s="160"/>
      <c r="Q398" s="160"/>
      <c r="R398" s="160"/>
      <c r="S398" s="160"/>
      <c r="T398" s="160"/>
      <c r="U398" s="232"/>
    </row>
    <row r="399" spans="1:21">
      <c r="A399" s="223">
        <v>43728</v>
      </c>
      <c r="B399" s="235">
        <v>2.3905787037036998</v>
      </c>
      <c r="C399" s="304">
        <f>'VO2 Raw '!C399*'VO2-BW'!C$61/'VO2-BW'!C$62</f>
        <v>2538.4015444015449</v>
      </c>
      <c r="D399" s="305">
        <f>'VO2 Raw '!D399*'VO2-BW'!D$61/'VO2-BW'!D$62</f>
        <v>3485.7142857142858</v>
      </c>
      <c r="E399" s="305">
        <f>'VO2 Raw '!E399*'VO2-BW'!E$61/'VO2-BW'!E$62</f>
        <v>2344.9606299212601</v>
      </c>
      <c r="F399" s="305">
        <f>'VO2 Raw '!F399*'VO2-BW'!F$61/'VO2-BW'!F$62</f>
        <v>2913.8589211618255</v>
      </c>
      <c r="G399" s="305">
        <f>'VO2 Raw '!G399*'VO2-BW'!G$61/'VO2-BW'!G$62</f>
        <v>2923.1913043478257</v>
      </c>
      <c r="H399" s="86">
        <f>'VO2 Raw '!H399*'VO2-BW'!H$61/'VO2-BW'!H$62</f>
        <v>2595.141463414634</v>
      </c>
      <c r="I399" s="86">
        <f>'VO2 Raw '!I399*'VO2-BW'!I$61/'VO2-BW'!I$62</f>
        <v>2802.4774774774774</v>
      </c>
      <c r="J399" s="86">
        <f>'VO2 Raw '!J399*'VO2-BW'!J$61/'VO2-BW'!J$62</f>
        <v>3299.2057416267949</v>
      </c>
      <c r="K399" s="108">
        <f>'VO2 Raw '!K399*'VO2-BW'!K$61/'VO2-BW'!K$62</f>
        <v>3015.2475728155337</v>
      </c>
      <c r="L399" s="107">
        <f t="shared" ref="L399" si="1230">AVERAGE(C399:C401)</f>
        <v>2424.0025740025744</v>
      </c>
      <c r="M399" s="160">
        <f t="shared" ref="M399" si="1231">AVERAGE(D399:D401)</f>
        <v>2764.3650793650795</v>
      </c>
      <c r="N399" s="160">
        <f t="shared" ref="N399" si="1232">AVERAGE(E399:E401)</f>
        <v>2566.7716535433074</v>
      </c>
      <c r="O399" s="160">
        <f t="shared" ref="O399" si="1233">AVERAGE(F399:F401)</f>
        <v>2696.9626556016597</v>
      </c>
      <c r="P399" s="160">
        <f t="shared" ref="P399" si="1234">AVERAGE(G399:G401)</f>
        <v>2866.2739130434779</v>
      </c>
      <c r="Q399" s="160">
        <f t="shared" ref="Q399" si="1235">AVERAGE(H399:H401)</f>
        <v>3029.7528455284551</v>
      </c>
      <c r="R399" s="160">
        <f t="shared" ref="R399" si="1236">AVERAGE(I399:I401)</f>
        <v>2826.3063063063069</v>
      </c>
      <c r="S399" s="160">
        <f t="shared" ref="S399" si="1237">AVERAGE(J399:J401)</f>
        <v>3518.5964912280706</v>
      </c>
      <c r="T399" s="160">
        <f t="shared" ref="T399" si="1238">AVERAGE(K399:K401)</f>
        <v>3073.263754045307</v>
      </c>
      <c r="U399" s="232">
        <f t="shared" ref="U399" si="1239">AVERAGE(L399:T399)</f>
        <v>2862.9216969626932</v>
      </c>
    </row>
    <row r="400" spans="1:21">
      <c r="A400" s="223">
        <v>43728</v>
      </c>
      <c r="B400" s="235">
        <v>2.40446759259259</v>
      </c>
      <c r="C400" s="304">
        <f>'VO2 Raw '!C400*'VO2-BW'!C$61/'VO2-BW'!C$62</f>
        <v>2408.6563706563711</v>
      </c>
      <c r="D400" s="305">
        <f>'VO2 Raw '!D400*'VO2-BW'!D$61/'VO2-BW'!D$62</f>
        <v>3027.6556776556777</v>
      </c>
      <c r="E400" s="305">
        <f>'VO2 Raw '!E400*'VO2-BW'!E$61/'VO2-BW'!E$62</f>
        <v>2045.196850393701</v>
      </c>
      <c r="F400" s="305">
        <f>'VO2 Raw '!F400*'VO2-BW'!F$61/'VO2-BW'!F$62</f>
        <v>2469.1120331950206</v>
      </c>
      <c r="G400" s="305">
        <f>'VO2 Raw '!G400*'VO2-BW'!G$61/'VO2-BW'!G$62</f>
        <v>3126.1608695652171</v>
      </c>
      <c r="H400" s="86">
        <f>'VO2 Raw '!H400*'VO2-BW'!H$61/'VO2-BW'!H$62</f>
        <v>2825.8439024390241</v>
      </c>
      <c r="I400" s="86">
        <f>'VO2 Raw '!I400*'VO2-BW'!I$61/'VO2-BW'!I$62</f>
        <v>3454.1441441441443</v>
      </c>
      <c r="J400" s="86">
        <f>'VO2 Raw '!J400*'VO2-BW'!J$61/'VO2-BW'!J$62</f>
        <v>3542.2392344497612</v>
      </c>
      <c r="K400" s="108">
        <f>'VO2 Raw '!K400*'VO2-BW'!K$61/'VO2-BW'!K$62</f>
        <v>3044.8932038834946</v>
      </c>
      <c r="L400" s="107"/>
      <c r="M400" s="160"/>
      <c r="N400" s="160"/>
      <c r="O400" s="160"/>
      <c r="P400" s="160"/>
      <c r="Q400" s="160"/>
      <c r="R400" s="160"/>
      <c r="S400" s="160"/>
      <c r="T400" s="160"/>
      <c r="U400" s="232">
        <f t="shared" ref="U400" si="1240">STDEV(L399:T399)/SQRT(COUNT(L399:T399))</f>
        <v>106.78043595057188</v>
      </c>
    </row>
    <row r="401" spans="1:21">
      <c r="A401" s="223">
        <v>43728</v>
      </c>
      <c r="B401" s="235">
        <v>2.4183564814814802</v>
      </c>
      <c r="C401" s="304">
        <f>'VO2 Raw '!C401*'VO2-BW'!C$61/'VO2-BW'!C$62</f>
        <v>2324.9498069498072</v>
      </c>
      <c r="D401" s="305">
        <f>'VO2 Raw '!D401*'VO2-BW'!D$61/'VO2-BW'!D$62</f>
        <v>1779.7252747252746</v>
      </c>
      <c r="E401" s="305">
        <f>'VO2 Raw '!E401*'VO2-BW'!E$61/'VO2-BW'!E$62</f>
        <v>3310.1574803149606</v>
      </c>
      <c r="F401" s="305">
        <f>'VO2 Raw '!F401*'VO2-BW'!F$61/'VO2-BW'!F$62</f>
        <v>2707.9170124481325</v>
      </c>
      <c r="G401" s="305">
        <f>'VO2 Raw '!G401*'VO2-BW'!G$61/'VO2-BW'!G$62</f>
        <v>2549.4695652173909</v>
      </c>
      <c r="H401" s="86">
        <f>'VO2 Raw '!H401*'VO2-BW'!H$61/'VO2-BW'!H$62</f>
        <v>3668.2731707317071</v>
      </c>
      <c r="I401" s="86">
        <f>'VO2 Raw '!I401*'VO2-BW'!I$61/'VO2-BW'!I$62</f>
        <v>2222.2972972972975</v>
      </c>
      <c r="J401" s="86">
        <f>'VO2 Raw '!J401*'VO2-BW'!J$61/'VO2-BW'!J$62</f>
        <v>3714.3444976076557</v>
      </c>
      <c r="K401" s="108">
        <f>'VO2 Raw '!K401*'VO2-BW'!K$61/'VO2-BW'!K$62</f>
        <v>3159.6504854368927</v>
      </c>
      <c r="L401" s="107"/>
      <c r="M401" s="160"/>
      <c r="N401" s="160"/>
      <c r="O401" s="160"/>
      <c r="P401" s="160"/>
      <c r="Q401" s="160"/>
      <c r="R401" s="160"/>
      <c r="S401" s="160"/>
      <c r="T401" s="160"/>
      <c r="U401" s="232"/>
    </row>
    <row r="402" spans="1:21">
      <c r="A402" s="223">
        <v>43728</v>
      </c>
      <c r="B402" s="235">
        <v>2.4322453703703699</v>
      </c>
      <c r="C402" s="304">
        <f>'VO2 Raw '!C402*'VO2-BW'!C$61/'VO2-BW'!C$62</f>
        <v>2182.6486486486492</v>
      </c>
      <c r="D402" s="305">
        <f>'VO2 Raw '!D402*'VO2-BW'!D$61/'VO2-BW'!D$62</f>
        <v>1669.1208791208792</v>
      </c>
      <c r="E402" s="305">
        <f>'VO2 Raw '!E402*'VO2-BW'!E$61/'VO2-BW'!E$62</f>
        <v>2864.7637795275591</v>
      </c>
      <c r="F402" s="305">
        <f>'VO2 Raw '!F402*'VO2-BW'!F$61/'VO2-BW'!F$62</f>
        <v>3658.7551867219913</v>
      </c>
      <c r="G402" s="305">
        <f>'VO2 Raw '!G402*'VO2-BW'!G$61/'VO2-BW'!G$62</f>
        <v>2613.9043478260869</v>
      </c>
      <c r="H402" s="86">
        <f>'VO2 Raw '!H402*'VO2-BW'!H$61/'VO2-BW'!H$62</f>
        <v>3485.5902439024385</v>
      </c>
      <c r="I402" s="86">
        <f>'VO2 Raw '!I402*'VO2-BW'!I$61/'VO2-BW'!I$62</f>
        <v>2634.6396396396399</v>
      </c>
      <c r="J402" s="86">
        <f>'VO2 Raw '!J402*'VO2-BW'!J$61/'VO2-BW'!J$62</f>
        <v>2767.2440191387564</v>
      </c>
      <c r="K402" s="108">
        <f>'VO2 Raw '!K402*'VO2-BW'!K$61/'VO2-BW'!K$62</f>
        <v>2834.5048543689318</v>
      </c>
      <c r="L402" s="107">
        <f t="shared" ref="L402" si="1241">AVERAGE(C402:C404)</f>
        <v>2221.0141570141573</v>
      </c>
      <c r="M402" s="160">
        <f t="shared" ref="M402" si="1242">AVERAGE(D402:D404)</f>
        <v>1720.5128205128203</v>
      </c>
      <c r="N402" s="160">
        <f t="shared" ref="N402" si="1243">AVERAGE(E402:E404)</f>
        <v>2539.4881889763783</v>
      </c>
      <c r="O402" s="160">
        <f t="shared" ref="O402" si="1244">AVERAGE(F402:F404)</f>
        <v>2893.7759336099584</v>
      </c>
      <c r="P402" s="160">
        <f t="shared" ref="P402" si="1245">AVERAGE(G402:G404)</f>
        <v>2451.3855072463771</v>
      </c>
      <c r="Q402" s="160">
        <f t="shared" ref="Q402" si="1246">AVERAGE(H402:H404)</f>
        <v>3273.6780487804876</v>
      </c>
      <c r="R402" s="160">
        <f t="shared" ref="R402" si="1247">AVERAGE(I402:I404)</f>
        <v>3197.897897897898</v>
      </c>
      <c r="S402" s="160">
        <f t="shared" ref="S402" si="1248">AVERAGE(J402:J404)</f>
        <v>2868.7687400318987</v>
      </c>
      <c r="T402" s="160">
        <f t="shared" ref="T402" si="1249">AVERAGE(K402:K404)</f>
        <v>2683.0889967637536</v>
      </c>
      <c r="U402" s="232">
        <f t="shared" ref="U402" si="1250">AVERAGE(L402:T402)</f>
        <v>2649.9566989815253</v>
      </c>
    </row>
    <row r="403" spans="1:21">
      <c r="A403" s="223">
        <v>43728</v>
      </c>
      <c r="B403" s="235">
        <v>2.4461342592592592</v>
      </c>
      <c r="C403" s="304">
        <f>'VO2 Raw '!C403*'VO2-BW'!C$61/'VO2-BW'!C$62</f>
        <v>2330.1814671814673</v>
      </c>
      <c r="D403" s="305">
        <f>'VO2 Raw '!D403*'VO2-BW'!D$61/'VO2-BW'!D$62</f>
        <v>1665.7692307692307</v>
      </c>
      <c r="E403" s="305">
        <f>'VO2 Raw '!E403*'VO2-BW'!E$61/'VO2-BW'!E$62</f>
        <v>1842.1653543307089</v>
      </c>
      <c r="F403" s="305">
        <f>'VO2 Raw '!F403*'VO2-BW'!F$61/'VO2-BW'!F$62</f>
        <v>2373.8091286307049</v>
      </c>
      <c r="G403" s="305">
        <f>'VO2 Raw '!G403*'VO2-BW'!G$61/'VO2-BW'!G$62</f>
        <v>2298.1739130434785</v>
      </c>
      <c r="H403" s="86">
        <f>'VO2 Raw '!H403*'VO2-BW'!H$61/'VO2-BW'!H$62</f>
        <v>3395.8146341463412</v>
      </c>
      <c r="I403" s="86">
        <f>'VO2 Raw '!I403*'VO2-BW'!I$61/'VO2-BW'!I$62</f>
        <v>4158.6486486486492</v>
      </c>
      <c r="J403" s="86">
        <f>'VO2 Raw '!J403*'VO2-BW'!J$61/'VO2-BW'!J$62</f>
        <v>3000.8899521531102</v>
      </c>
      <c r="K403" s="108">
        <f>'VO2 Raw '!K403*'VO2-BW'!K$61/'VO2-BW'!K$62</f>
        <v>2522.7475728155337</v>
      </c>
      <c r="L403" s="107"/>
      <c r="M403" s="160"/>
      <c r="N403" s="160"/>
      <c r="O403" s="160"/>
      <c r="P403" s="160"/>
      <c r="Q403" s="160"/>
      <c r="R403" s="160"/>
      <c r="S403" s="160"/>
      <c r="T403" s="160"/>
      <c r="U403" s="232">
        <f t="shared" ref="U403" si="1251">STDEV(L402:T402)/SQRT(COUNT(L402:T402))</f>
        <v>162.3261289780109</v>
      </c>
    </row>
    <row r="404" spans="1:21">
      <c r="A404" s="223">
        <v>43728</v>
      </c>
      <c r="B404" s="235">
        <v>2.46002314814814</v>
      </c>
      <c r="C404" s="304">
        <f>'VO2 Raw '!C404*'VO2-BW'!C$61/'VO2-BW'!C$62</f>
        <v>2150.2123552123553</v>
      </c>
      <c r="D404" s="305">
        <f>'VO2 Raw '!D404*'VO2-BW'!D$61/'VO2-BW'!D$62</f>
        <v>1826.6483516483515</v>
      </c>
      <c r="E404" s="305">
        <f>'VO2 Raw '!E404*'VO2-BW'!E$61/'VO2-BW'!E$62</f>
        <v>2911.5354330708665</v>
      </c>
      <c r="F404" s="305">
        <f>'VO2 Raw '!F404*'VO2-BW'!F$61/'VO2-BW'!F$62</f>
        <v>2648.7634854771782</v>
      </c>
      <c r="G404" s="305">
        <f>'VO2 Raw '!G404*'VO2-BW'!G$61/'VO2-BW'!G$62</f>
        <v>2442.0782608695649</v>
      </c>
      <c r="H404" s="86">
        <f>'VO2 Raw '!H404*'VO2-BW'!H$61/'VO2-BW'!H$62</f>
        <v>2939.6292682926828</v>
      </c>
      <c r="I404" s="86">
        <f>'VO2 Raw '!I404*'VO2-BW'!I$61/'VO2-BW'!I$62</f>
        <v>2800.4054054054054</v>
      </c>
      <c r="J404" s="86">
        <f>'VO2 Raw '!J404*'VO2-BW'!J$61/'VO2-BW'!J$62</f>
        <v>2838.1722488038281</v>
      </c>
      <c r="K404" s="108">
        <f>'VO2 Raw '!K404*'VO2-BW'!K$61/'VO2-BW'!K$62</f>
        <v>2692.0145631067958</v>
      </c>
      <c r="L404" s="107"/>
      <c r="M404" s="160"/>
      <c r="N404" s="160"/>
      <c r="O404" s="160"/>
      <c r="P404" s="160"/>
      <c r="Q404" s="160"/>
      <c r="R404" s="160"/>
      <c r="S404" s="160"/>
      <c r="T404" s="160"/>
      <c r="U404" s="232"/>
    </row>
    <row r="405" spans="1:21">
      <c r="A405" s="223">
        <v>43728</v>
      </c>
      <c r="B405" s="235">
        <v>2.4739120370370302</v>
      </c>
      <c r="C405" s="304">
        <f>'VO2 Raw '!C405*'VO2-BW'!C$61/'VO2-BW'!C$62</f>
        <v>3072.0308880308885</v>
      </c>
      <c r="D405" s="305">
        <f>'VO2 Raw '!D405*'VO2-BW'!D$61/'VO2-BW'!D$62</f>
        <v>2436.6483516483518</v>
      </c>
      <c r="E405" s="305">
        <f>'VO2 Raw '!E405*'VO2-BW'!E$61/'VO2-BW'!E$62</f>
        <v>1898.5039370078741</v>
      </c>
      <c r="F405" s="305">
        <f>'VO2 Raw '!F405*'VO2-BW'!F$61/'VO2-BW'!F$62</f>
        <v>2452.6804979253111</v>
      </c>
      <c r="G405" s="305">
        <f>'VO2 Raw '!G405*'VO2-BW'!G$61/'VO2-BW'!G$62</f>
        <v>2322.8739130434783</v>
      </c>
      <c r="H405" s="86">
        <f>'VO2 Raw '!H405*'VO2-BW'!H$61/'VO2-BW'!H$62</f>
        <v>2796.6146341463414</v>
      </c>
      <c r="I405" s="86">
        <f>'VO2 Raw '!I405*'VO2-BW'!I$61/'VO2-BW'!I$62</f>
        <v>2292.7477477477478</v>
      </c>
      <c r="J405" s="86">
        <f>'VO2 Raw '!J405*'VO2-BW'!J$61/'VO2-BW'!J$62</f>
        <v>3655.9330143540674</v>
      </c>
      <c r="K405" s="108">
        <f>'VO2 Raw '!K405*'VO2-BW'!K$61/'VO2-BW'!K$62</f>
        <v>2809.6407766990287</v>
      </c>
      <c r="L405" s="107">
        <f t="shared" ref="L405" si="1252">AVERAGE(C405:C407)</f>
        <v>2675.1222651222656</v>
      </c>
      <c r="M405" s="160">
        <f t="shared" ref="M405" si="1253">AVERAGE(D405:D407)</f>
        <v>2126.8070818070819</v>
      </c>
      <c r="N405" s="160">
        <f t="shared" ref="N405" si="1254">AVERAGE(E405:E407)</f>
        <v>2663.5039370078744</v>
      </c>
      <c r="O405" s="160">
        <f t="shared" ref="O405" si="1255">AVERAGE(F405:F407)</f>
        <v>2265.3609958506227</v>
      </c>
      <c r="P405" s="160">
        <f t="shared" ref="P405" si="1256">AVERAGE(G405:G407)</f>
        <v>2723.0855072463764</v>
      </c>
      <c r="Q405" s="160">
        <f t="shared" ref="Q405" si="1257">AVERAGE(H405:H407)</f>
        <v>2560.6926829268291</v>
      </c>
      <c r="R405" s="160">
        <f t="shared" ref="R405" si="1258">AVERAGE(I405:I407)</f>
        <v>2380.8108108108108</v>
      </c>
      <c r="S405" s="160">
        <f t="shared" ref="S405" si="1259">AVERAGE(J405:J407)</f>
        <v>3219.2376395534288</v>
      </c>
      <c r="T405" s="160">
        <f t="shared" ref="T405" si="1260">AVERAGE(K405:K407)</f>
        <v>3001.2216828478959</v>
      </c>
      <c r="U405" s="232">
        <f t="shared" ref="U405" si="1261">AVERAGE(L405:T405)</f>
        <v>2623.9825114636874</v>
      </c>
    </row>
    <row r="406" spans="1:21">
      <c r="A406" s="223">
        <v>43728</v>
      </c>
      <c r="B406" s="235">
        <v>2.4878009259259199</v>
      </c>
      <c r="C406" s="304">
        <f>'VO2 Raw '!C406*'VO2-BW'!C$61/'VO2-BW'!C$62</f>
        <v>2808.3552123552126</v>
      </c>
      <c r="D406" s="305">
        <f>'VO2 Raw '!D406*'VO2-BW'!D$61/'VO2-BW'!D$62</f>
        <v>1701.5201465201465</v>
      </c>
      <c r="E406" s="305">
        <f>'VO2 Raw '!E406*'VO2-BW'!E$61/'VO2-BW'!E$62</f>
        <v>2052.6377952755906</v>
      </c>
      <c r="F406" s="305">
        <f>'VO2 Raw '!F406*'VO2-BW'!F$61/'VO2-BW'!F$62</f>
        <v>2168.9626556016597</v>
      </c>
      <c r="G406" s="305">
        <f>'VO2 Raw '!G406*'VO2-BW'!G$61/'VO2-BW'!G$62</f>
        <v>3461.2217391304343</v>
      </c>
      <c r="H406" s="86">
        <f>'VO2 Raw '!H406*'VO2-BW'!H$61/'VO2-BW'!H$62</f>
        <v>2633.7658536585363</v>
      </c>
      <c r="I406" s="86">
        <f>'VO2 Raw '!I406*'VO2-BW'!I$61/'VO2-BW'!I$62</f>
        <v>2336.2612612612616</v>
      </c>
      <c r="J406" s="86">
        <f>'VO2 Raw '!J406*'VO2-BW'!J$61/'VO2-BW'!J$62</f>
        <v>3452.5358851674641</v>
      </c>
      <c r="K406" s="108">
        <f>'VO2 Raw '!K406*'VO2-BW'!K$61/'VO2-BW'!K$62</f>
        <v>3901.7475728155337</v>
      </c>
      <c r="L406" s="107"/>
      <c r="M406" s="160"/>
      <c r="N406" s="160"/>
      <c r="O406" s="160"/>
      <c r="P406" s="160"/>
      <c r="Q406" s="160"/>
      <c r="R406" s="160"/>
      <c r="S406" s="160"/>
      <c r="T406" s="160"/>
      <c r="U406" s="232">
        <f t="shared" ref="U406" si="1262">STDEV(L405:T405)/SQRT(COUNT(L405:T405))</f>
        <v>114.84092614639572</v>
      </c>
    </row>
    <row r="407" spans="1:21">
      <c r="A407" s="223">
        <v>43728</v>
      </c>
      <c r="B407" s="235">
        <v>2.5016898148148101</v>
      </c>
      <c r="C407" s="304">
        <f>'VO2 Raw '!C407*'VO2-BW'!C$61/'VO2-BW'!C$62</f>
        <v>2144.9806949806953</v>
      </c>
      <c r="D407" s="305">
        <f>'VO2 Raw '!D407*'VO2-BW'!D$61/'VO2-BW'!D$62</f>
        <v>2242.2527472527472</v>
      </c>
      <c r="E407" s="305">
        <f>'VO2 Raw '!E407*'VO2-BW'!E$61/'VO2-BW'!E$62</f>
        <v>4039.3700787401576</v>
      </c>
      <c r="F407" s="305">
        <f>'VO2 Raw '!F407*'VO2-BW'!F$61/'VO2-BW'!F$62</f>
        <v>2174.4398340248963</v>
      </c>
      <c r="G407" s="305">
        <f>'VO2 Raw '!G407*'VO2-BW'!G$61/'VO2-BW'!G$62</f>
        <v>2385.1608695652171</v>
      </c>
      <c r="H407" s="86">
        <f>'VO2 Raw '!H407*'VO2-BW'!H$61/'VO2-BW'!H$62</f>
        <v>2251.6975609756096</v>
      </c>
      <c r="I407" s="86">
        <f>'VO2 Raw '!I407*'VO2-BW'!I$61/'VO2-BW'!I$62</f>
        <v>2513.4234234234236</v>
      </c>
      <c r="J407" s="86">
        <f>'VO2 Raw '!J407*'VO2-BW'!J$61/'VO2-BW'!J$62</f>
        <v>2549.2440191387564</v>
      </c>
      <c r="K407" s="108">
        <f>'VO2 Raw '!K407*'VO2-BW'!K$61/'VO2-BW'!K$62</f>
        <v>2292.2766990291261</v>
      </c>
      <c r="L407" s="107"/>
      <c r="M407" s="160"/>
      <c r="N407" s="160"/>
      <c r="O407" s="160"/>
      <c r="P407" s="160"/>
      <c r="Q407" s="160"/>
      <c r="R407" s="160"/>
      <c r="S407" s="160"/>
      <c r="T407" s="160"/>
      <c r="U407" s="232"/>
    </row>
    <row r="408" spans="1:21">
      <c r="A408" s="223">
        <v>43728</v>
      </c>
      <c r="B408" s="235">
        <v>2.5155787037036998</v>
      </c>
      <c r="C408" s="304">
        <f>'VO2 Raw '!C408*'VO2-BW'!C$61/'VO2-BW'!C$62</f>
        <v>2135.563706563707</v>
      </c>
      <c r="D408" s="305">
        <f>'VO2 Raw '!D408*'VO2-BW'!D$61/'VO2-BW'!D$62</f>
        <v>1617.7289377289376</v>
      </c>
      <c r="E408" s="305">
        <f>'VO2 Raw '!E408*'VO2-BW'!E$61/'VO2-BW'!E$62</f>
        <v>2482.0866141732286</v>
      </c>
      <c r="F408" s="305">
        <f>'VO2 Raw '!F408*'VO2-BW'!F$61/'VO2-BW'!F$62</f>
        <v>2526.0746887966802</v>
      </c>
      <c r="G408" s="305">
        <f>'VO2 Raw '!G408*'VO2-BW'!G$61/'VO2-BW'!G$62</f>
        <v>2590.2782608695652</v>
      </c>
      <c r="H408" s="86">
        <f>'VO2 Raw '!H408*'VO2-BW'!H$61/'VO2-BW'!H$62</f>
        <v>3046.1073170731706</v>
      </c>
      <c r="I408" s="86">
        <f>'VO2 Raw '!I408*'VO2-BW'!I$61/'VO2-BW'!I$62</f>
        <v>3251.0810810810813</v>
      </c>
      <c r="J408" s="86">
        <f>'VO2 Raw '!J408*'VO2-BW'!J$61/'VO2-BW'!J$62</f>
        <v>2958.1244019138758</v>
      </c>
      <c r="K408" s="108">
        <f>'VO2 Raw '!K408*'VO2-BW'!K$61/'VO2-BW'!K$62</f>
        <v>2980.8203883495139</v>
      </c>
      <c r="L408" s="107">
        <f t="shared" ref="L408" si="1263">AVERAGE(C408:C410)</f>
        <v>2301.2329472329475</v>
      </c>
      <c r="M408" s="160">
        <f t="shared" ref="M408" si="1264">AVERAGE(D408:D410)</f>
        <v>2196.8192918192917</v>
      </c>
      <c r="N408" s="160">
        <f t="shared" ref="N408" si="1265">AVERAGE(E408:E410)</f>
        <v>2273.3858267716537</v>
      </c>
      <c r="O408" s="160">
        <f t="shared" ref="O408" si="1266">AVERAGE(F408:F410)</f>
        <v>2875.8838174273856</v>
      </c>
      <c r="P408" s="160">
        <f t="shared" ref="P408" si="1267">AVERAGE(G408:G410)</f>
        <v>2948.2492753623187</v>
      </c>
      <c r="Q408" s="160">
        <f t="shared" ref="Q408" si="1268">AVERAGE(H408:H410)</f>
        <v>3483.8504065040647</v>
      </c>
      <c r="R408" s="160">
        <f t="shared" ref="R408" si="1269">AVERAGE(I408:I410)</f>
        <v>2863.6036036036035</v>
      </c>
      <c r="S408" s="160">
        <f t="shared" ref="S408" si="1270">AVERAGE(J408:J410)</f>
        <v>2988.7208931419464</v>
      </c>
      <c r="T408" s="160">
        <f t="shared" ref="T408" si="1271">AVERAGE(K408:K410)</f>
        <v>2630.8106796116504</v>
      </c>
      <c r="U408" s="232">
        <f t="shared" ref="U408" si="1272">AVERAGE(L408:T408)</f>
        <v>2729.1729712749848</v>
      </c>
    </row>
    <row r="409" spans="1:21">
      <c r="A409" s="223">
        <v>43728</v>
      </c>
      <c r="B409" s="235">
        <v>2.52946759259259</v>
      </c>
      <c r="C409" s="304">
        <f>'VO2 Raw '!C409*'VO2-BW'!C$61/'VO2-BW'!C$62</f>
        <v>2299.8378378378379</v>
      </c>
      <c r="D409" s="305">
        <f>'VO2 Raw '!D409*'VO2-BW'!D$61/'VO2-BW'!D$62</f>
        <v>1846.7582417582416</v>
      </c>
      <c r="E409" s="305">
        <f>'VO2 Raw '!E409*'VO2-BW'!E$61/'VO2-BW'!E$62</f>
        <v>2183.3858267716537</v>
      </c>
      <c r="F409" s="305">
        <f>'VO2 Raw '!F409*'VO2-BW'!F$61/'VO2-BW'!F$62</f>
        <v>2231.4024896265555</v>
      </c>
      <c r="G409" s="305">
        <f>'VO2 Raw '!G409*'VO2-BW'!G$61/'VO2-BW'!G$62</f>
        <v>3460.1478260869562</v>
      </c>
      <c r="H409" s="86">
        <f>'VO2 Raw '!H409*'VO2-BW'!H$61/'VO2-BW'!H$62</f>
        <v>4084.7902439024388</v>
      </c>
      <c r="I409" s="86">
        <f>'VO2 Raw '!I409*'VO2-BW'!I$61/'VO2-BW'!I$62</f>
        <v>2197.4324324324325</v>
      </c>
      <c r="J409" s="86">
        <f>'VO2 Raw '!J409*'VO2-BW'!J$61/'VO2-BW'!J$62</f>
        <v>3057.2153110047852</v>
      </c>
      <c r="K409" s="108">
        <f>'VO2 Raw '!K409*'VO2-BW'!K$61/'VO2-BW'!K$62</f>
        <v>2580.1262135922329</v>
      </c>
      <c r="L409" s="107"/>
      <c r="M409" s="160"/>
      <c r="N409" s="160"/>
      <c r="O409" s="160"/>
      <c r="P409" s="160"/>
      <c r="Q409" s="160"/>
      <c r="R409" s="160"/>
      <c r="S409" s="160"/>
      <c r="T409" s="160"/>
      <c r="U409" s="232">
        <f t="shared" ref="U409" si="1273">STDEV(L408:T408)/SQRT(COUNT(L408:T408))</f>
        <v>139.86319779479894</v>
      </c>
    </row>
    <row r="410" spans="1:21">
      <c r="A410" s="223">
        <v>43728</v>
      </c>
      <c r="B410" s="235">
        <v>2.5433564814814802</v>
      </c>
      <c r="C410" s="304">
        <f>'VO2 Raw '!C410*'VO2-BW'!C$61/'VO2-BW'!C$62</f>
        <v>2468.2972972972975</v>
      </c>
      <c r="D410" s="305">
        <f>'VO2 Raw '!D410*'VO2-BW'!D$61/'VO2-BW'!D$62</f>
        <v>3125.9706959706959</v>
      </c>
      <c r="E410" s="305">
        <f>'VO2 Raw '!E410*'VO2-BW'!E$61/'VO2-BW'!E$62</f>
        <v>2154.6850393700788</v>
      </c>
      <c r="F410" s="305">
        <f>'VO2 Raw '!F410*'VO2-BW'!F$61/'VO2-BW'!F$62</f>
        <v>3870.174273858921</v>
      </c>
      <c r="G410" s="305">
        <f>'VO2 Raw '!G410*'VO2-BW'!G$61/'VO2-BW'!G$62</f>
        <v>2794.3217391304347</v>
      </c>
      <c r="H410" s="86">
        <f>'VO2 Raw '!H410*'VO2-BW'!H$61/'VO2-BW'!H$62</f>
        <v>3320.6536585365852</v>
      </c>
      <c r="I410" s="86">
        <f>'VO2 Raw '!I410*'VO2-BW'!I$61/'VO2-BW'!I$62</f>
        <v>3142.2972972972975</v>
      </c>
      <c r="J410" s="86">
        <f>'VO2 Raw '!J410*'VO2-BW'!J$61/'VO2-BW'!J$62</f>
        <v>2950.8229665071776</v>
      </c>
      <c r="K410" s="108">
        <f>'VO2 Raw '!K410*'VO2-BW'!K$61/'VO2-BW'!K$62</f>
        <v>2331.4854368932038</v>
      </c>
      <c r="L410" s="107"/>
      <c r="M410" s="160"/>
      <c r="N410" s="160"/>
      <c r="O410" s="160"/>
      <c r="P410" s="160"/>
      <c r="Q410" s="160"/>
      <c r="R410" s="160"/>
      <c r="S410" s="160"/>
      <c r="T410" s="160"/>
      <c r="U410" s="232"/>
    </row>
    <row r="411" spans="1:21">
      <c r="A411" s="223">
        <v>43728</v>
      </c>
      <c r="B411" s="235">
        <v>2.5572453703703699</v>
      </c>
      <c r="C411" s="304">
        <f>'VO2 Raw '!C411*'VO2-BW'!C$61/'VO2-BW'!C$62</f>
        <v>2069.6447876447878</v>
      </c>
      <c r="D411" s="305">
        <f>'VO2 Raw '!D411*'VO2-BW'!D$61/'VO2-BW'!D$62</f>
        <v>1373.0586080586081</v>
      </c>
      <c r="E411" s="305">
        <f>'VO2 Raw '!E411*'VO2-BW'!E$61/'VO2-BW'!E$62</f>
        <v>3576.9685039370079</v>
      </c>
      <c r="F411" s="305">
        <f>'VO2 Raw '!F411*'VO2-BW'!F$61/'VO2-BW'!F$62</f>
        <v>3157.0456431535267</v>
      </c>
      <c r="G411" s="305">
        <f>'VO2 Raw '!G411*'VO2-BW'!G$61/'VO2-BW'!G$62</f>
        <v>3441.891304347826</v>
      </c>
      <c r="H411" s="86">
        <f>'VO2 Raw '!H411*'VO2-BW'!H$61/'VO2-BW'!H$62</f>
        <v>2624.3707317073172</v>
      </c>
      <c r="I411" s="86">
        <f>'VO2 Raw '!I411*'VO2-BW'!I$61/'VO2-BW'!I$62</f>
        <v>2208.828828828829</v>
      </c>
      <c r="J411" s="86">
        <f>'VO2 Raw '!J411*'VO2-BW'!J$61/'VO2-BW'!J$62</f>
        <v>2805.8373205741627</v>
      </c>
      <c r="K411" s="108">
        <f>'VO2 Raw '!K411*'VO2-BW'!K$61/'VO2-BW'!K$62</f>
        <v>2589.6893203883492</v>
      </c>
      <c r="L411" s="107">
        <f t="shared" ref="L411" si="1274">AVERAGE(C411:C413)</f>
        <v>2234.965250965251</v>
      </c>
      <c r="M411" s="160">
        <f t="shared" ref="M411" si="1275">AVERAGE(D411:D413)</f>
        <v>1660.5555555555554</v>
      </c>
      <c r="N411" s="160">
        <f t="shared" ref="N411" si="1276">AVERAGE(E411:E413)</f>
        <v>2970.7086614173227</v>
      </c>
      <c r="O411" s="160">
        <f t="shared" ref="O411" si="1277">AVERAGE(F411:F413)</f>
        <v>2592.1659751037346</v>
      </c>
      <c r="P411" s="160">
        <f t="shared" ref="P411" si="1278">AVERAGE(G411:G413)</f>
        <v>2747.427536231884</v>
      </c>
      <c r="Q411" s="160">
        <f t="shared" ref="Q411" si="1279">AVERAGE(H411:H413)</f>
        <v>2881.5186991869919</v>
      </c>
      <c r="R411" s="160">
        <f t="shared" ref="R411" si="1280">AVERAGE(I411:I413)</f>
        <v>2572.8228228228231</v>
      </c>
      <c r="S411" s="160">
        <f t="shared" ref="S411" si="1281">AVERAGE(J411:J413)</f>
        <v>3108.673046251994</v>
      </c>
      <c r="T411" s="160">
        <f t="shared" ref="T411" si="1282">AVERAGE(K411:K413)</f>
        <v>3317.1229773462778</v>
      </c>
      <c r="U411" s="232">
        <f t="shared" ref="U411" si="1283">AVERAGE(L411:T411)</f>
        <v>2676.2178360979815</v>
      </c>
    </row>
    <row r="412" spans="1:21">
      <c r="A412" s="223">
        <v>43728</v>
      </c>
      <c r="B412" s="235">
        <v>2.5711342592592499</v>
      </c>
      <c r="C412" s="304">
        <f>'VO2 Raw '!C412*'VO2-BW'!C$61/'VO2-BW'!C$62</f>
        <v>2294.6061776061779</v>
      </c>
      <c r="D412" s="305">
        <f>'VO2 Raw '!D412*'VO2-BW'!D$61/'VO2-BW'!D$62</f>
        <v>1693.6996336996338</v>
      </c>
      <c r="E412" s="305">
        <f>'VO2 Raw '!E412*'VO2-BW'!E$61/'VO2-BW'!E$62</f>
        <v>1958.0314960629923</v>
      </c>
      <c r="F412" s="305">
        <f>'VO2 Raw '!F412*'VO2-BW'!F$61/'VO2-BW'!F$62</f>
        <v>2442.8215767634852</v>
      </c>
      <c r="G412" s="305">
        <f>'VO2 Raw '!G412*'VO2-BW'!G$61/'VO2-BW'!G$62</f>
        <v>2320.7260869565216</v>
      </c>
      <c r="H412" s="86">
        <f>'VO2 Raw '!H412*'VO2-BW'!H$61/'VO2-BW'!H$62</f>
        <v>3474.1073170731706</v>
      </c>
      <c r="I412" s="86">
        <f>'VO2 Raw '!I412*'VO2-BW'!I$61/'VO2-BW'!I$62</f>
        <v>2798.3333333333335</v>
      </c>
      <c r="J412" s="86">
        <f>'VO2 Raw '!J412*'VO2-BW'!J$61/'VO2-BW'!J$62</f>
        <v>3768.5837320574169</v>
      </c>
      <c r="K412" s="108">
        <f>'VO2 Raw '!K412*'VO2-BW'!K$61/'VO2-BW'!K$62</f>
        <v>3837.6747572815525</v>
      </c>
      <c r="L412" s="107"/>
      <c r="M412" s="160"/>
      <c r="N412" s="160"/>
      <c r="O412" s="160"/>
      <c r="P412" s="160"/>
      <c r="Q412" s="160"/>
      <c r="R412" s="160"/>
      <c r="S412" s="160"/>
      <c r="T412" s="160"/>
      <c r="U412" s="232">
        <f t="shared" ref="U412" si="1284">STDEV(L411:T411)/SQRT(COUNT(L411:T411))</f>
        <v>165.65316749801843</v>
      </c>
    </row>
    <row r="413" spans="1:21">
      <c r="A413" s="223">
        <v>43728</v>
      </c>
      <c r="B413" s="235">
        <v>2.58502314814814</v>
      </c>
      <c r="C413" s="304">
        <f>'VO2 Raw '!C413*'VO2-BW'!C$61/'VO2-BW'!C$62</f>
        <v>2340.6447876447878</v>
      </c>
      <c r="D413" s="305">
        <f>'VO2 Raw '!D413*'VO2-BW'!D$61/'VO2-BW'!D$62</f>
        <v>1914.9084249084249</v>
      </c>
      <c r="E413" s="305">
        <f>'VO2 Raw '!E413*'VO2-BW'!E$61/'VO2-BW'!E$62</f>
        <v>3377.1259842519685</v>
      </c>
      <c r="F413" s="305">
        <f>'VO2 Raw '!F413*'VO2-BW'!F$61/'VO2-BW'!F$62</f>
        <v>2176.6307053941905</v>
      </c>
      <c r="G413" s="305">
        <f>'VO2 Raw '!G413*'VO2-BW'!G$61/'VO2-BW'!G$62</f>
        <v>2479.6652173913039</v>
      </c>
      <c r="H413" s="86">
        <f>'VO2 Raw '!H413*'VO2-BW'!H$61/'VO2-BW'!H$62</f>
        <v>2546.0780487804877</v>
      </c>
      <c r="I413" s="86">
        <f>'VO2 Raw '!I413*'VO2-BW'!I$61/'VO2-BW'!I$62</f>
        <v>2711.3063063063064</v>
      </c>
      <c r="J413" s="86">
        <f>'VO2 Raw '!J413*'VO2-BW'!J$61/'VO2-BW'!J$62</f>
        <v>2751.598086124402</v>
      </c>
      <c r="K413" s="108">
        <f>'VO2 Raw '!K413*'VO2-BW'!K$61/'VO2-BW'!K$62</f>
        <v>3524.0048543689318</v>
      </c>
      <c r="L413" s="107"/>
      <c r="M413" s="160"/>
      <c r="N413" s="160"/>
      <c r="O413" s="160"/>
      <c r="P413" s="160"/>
      <c r="Q413" s="160"/>
      <c r="R413" s="160"/>
      <c r="S413" s="160"/>
      <c r="T413" s="160"/>
      <c r="U413" s="232"/>
    </row>
    <row r="414" spans="1:21">
      <c r="A414" s="223">
        <v>43728</v>
      </c>
      <c r="B414" s="235">
        <v>2.5989120370370302</v>
      </c>
      <c r="C414" s="304">
        <f>'VO2 Raw '!C414*'VO2-BW'!C$61/'VO2-BW'!C$62</f>
        <v>3140.0424710424713</v>
      </c>
      <c r="D414" s="305">
        <f>'VO2 Raw '!D414*'VO2-BW'!D$61/'VO2-BW'!D$62</f>
        <v>3408.6263736263736</v>
      </c>
      <c r="E414" s="305">
        <f>'VO2 Raw '!E414*'VO2-BW'!E$61/'VO2-BW'!E$62</f>
        <v>3621.6141732283468</v>
      </c>
      <c r="F414" s="305">
        <f>'VO2 Raw '!F414*'VO2-BW'!F$61/'VO2-BW'!F$62</f>
        <v>2517.3112033195016</v>
      </c>
      <c r="G414" s="305">
        <f>'VO2 Raw '!G414*'VO2-BW'!G$61/'VO2-BW'!G$62</f>
        <v>3755.4739130434782</v>
      </c>
      <c r="H414" s="86">
        <f>'VO2 Raw '!H414*'VO2-BW'!H$61/'VO2-BW'!H$62</f>
        <v>2609.7560975609758</v>
      </c>
      <c r="I414" s="86">
        <f>'VO2 Raw '!I414*'VO2-BW'!I$61/'VO2-BW'!I$62</f>
        <v>3286.3063063063064</v>
      </c>
      <c r="J414" s="86">
        <f>'VO2 Raw '!J414*'VO2-BW'!J$61/'VO2-BW'!J$62</f>
        <v>2696.3157894736846</v>
      </c>
      <c r="K414" s="108">
        <f>'VO2 Raw '!K414*'VO2-BW'!K$61/'VO2-BW'!K$62</f>
        <v>2868.9320388349511</v>
      </c>
      <c r="L414" s="107">
        <f t="shared" ref="L414" si="1285">AVERAGE(C414:C416)</f>
        <v>2714.1853281853287</v>
      </c>
      <c r="M414" s="160">
        <f t="shared" ref="M414" si="1286">AVERAGE(D414:D416)</f>
        <v>2538.3150183150183</v>
      </c>
      <c r="N414" s="160">
        <f t="shared" ref="N414" si="1287">AVERAGE(E414:E416)</f>
        <v>3036.9685039370074</v>
      </c>
      <c r="O414" s="160">
        <f t="shared" ref="O414" si="1288">AVERAGE(F414:F416)</f>
        <v>2425.2946058091284</v>
      </c>
      <c r="P414" s="160">
        <f t="shared" ref="P414" si="1289">AVERAGE(G414:G416)</f>
        <v>3084.6362318840579</v>
      </c>
      <c r="Q414" s="160">
        <f t="shared" ref="Q414" si="1290">AVERAGE(H414:H416)</f>
        <v>3015.8341463414636</v>
      </c>
      <c r="R414" s="160">
        <f t="shared" ref="R414" si="1291">AVERAGE(I414:I416)</f>
        <v>2916.0960960960965</v>
      </c>
      <c r="S414" s="160">
        <f t="shared" ref="S414" si="1292">AVERAGE(J414:J416)</f>
        <v>2781.1515151515155</v>
      </c>
      <c r="T414" s="160">
        <f t="shared" ref="T414" si="1293">AVERAGE(K414:K416)</f>
        <v>2814.1035598705498</v>
      </c>
      <c r="U414" s="232">
        <f t="shared" ref="U414" si="1294">AVERAGE(L414:T414)</f>
        <v>2814.0650006211295</v>
      </c>
    </row>
    <row r="415" spans="1:21">
      <c r="A415" s="223">
        <v>43728</v>
      </c>
      <c r="B415" s="235">
        <v>2.6128009259259199</v>
      </c>
      <c r="C415" s="304">
        <f>'VO2 Raw '!C415*'VO2-BW'!C$61/'VO2-BW'!C$62</f>
        <v>2624.2007722007725</v>
      </c>
      <c r="D415" s="305">
        <f>'VO2 Raw '!D415*'VO2-BW'!D$61/'VO2-BW'!D$62</f>
        <v>2636.6300366300366</v>
      </c>
      <c r="E415" s="305">
        <f>'VO2 Raw '!E415*'VO2-BW'!E$61/'VO2-BW'!E$62</f>
        <v>3272.9527559055118</v>
      </c>
      <c r="F415" s="305">
        <f>'VO2 Raw '!F415*'VO2-BW'!F$61/'VO2-BW'!F$62</f>
        <v>2289.460580912863</v>
      </c>
      <c r="G415" s="305">
        <f>'VO2 Raw '!G415*'VO2-BW'!G$61/'VO2-BW'!G$62</f>
        <v>2741.7</v>
      </c>
      <c r="H415" s="86">
        <f>'VO2 Raw '!H415*'VO2-BW'!H$61/'VO2-BW'!H$62</f>
        <v>3669.3170731707319</v>
      </c>
      <c r="I415" s="86">
        <f>'VO2 Raw '!I415*'VO2-BW'!I$61/'VO2-BW'!I$62</f>
        <v>3432.3873873873877</v>
      </c>
      <c r="J415" s="86">
        <f>'VO2 Raw '!J415*'VO2-BW'!J$61/'VO2-BW'!J$62</f>
        <v>2838.1722488038281</v>
      </c>
      <c r="K415" s="108">
        <f>'VO2 Raw '!K415*'VO2-BW'!K$61/'VO2-BW'!K$62</f>
        <v>2869.8883495145628</v>
      </c>
      <c r="L415" s="107"/>
      <c r="M415" s="160"/>
      <c r="N415" s="160"/>
      <c r="O415" s="160"/>
      <c r="P415" s="160"/>
      <c r="Q415" s="160"/>
      <c r="R415" s="160"/>
      <c r="S415" s="160"/>
      <c r="T415" s="160"/>
      <c r="U415" s="232">
        <f t="shared" ref="U415" si="1295">STDEV(L414:T414)/SQRT(COUNT(L414:T414))</f>
        <v>75.668834053826728</v>
      </c>
    </row>
    <row r="416" spans="1:21">
      <c r="A416" s="223">
        <v>43728</v>
      </c>
      <c r="B416" s="235">
        <v>2.6266898148148101</v>
      </c>
      <c r="C416" s="304">
        <f>'VO2 Raw '!C416*'VO2-BW'!C$61/'VO2-BW'!C$62</f>
        <v>2378.3127413127418</v>
      </c>
      <c r="D416" s="305">
        <f>'VO2 Raw '!D416*'VO2-BW'!D$61/'VO2-BW'!D$62</f>
        <v>1569.6886446886447</v>
      </c>
      <c r="E416" s="305">
        <f>'VO2 Raw '!E416*'VO2-BW'!E$61/'VO2-BW'!E$62</f>
        <v>2216.3385826771655</v>
      </c>
      <c r="F416" s="305">
        <f>'VO2 Raw '!F416*'VO2-BW'!F$61/'VO2-BW'!F$62</f>
        <v>2469.1120331950206</v>
      </c>
      <c r="G416" s="305">
        <f>'VO2 Raw '!G416*'VO2-BW'!G$61/'VO2-BW'!G$62</f>
        <v>2756.7347826086957</v>
      </c>
      <c r="H416" s="86">
        <f>'VO2 Raw '!H416*'VO2-BW'!H$61/'VO2-BW'!H$62</f>
        <v>2768.4292682926825</v>
      </c>
      <c r="I416" s="86">
        <f>'VO2 Raw '!I416*'VO2-BW'!I$61/'VO2-BW'!I$62</f>
        <v>2029.5945945945946</v>
      </c>
      <c r="J416" s="86">
        <f>'VO2 Raw '!J416*'VO2-BW'!J$61/'VO2-BW'!J$62</f>
        <v>2808.9665071770337</v>
      </c>
      <c r="K416" s="108">
        <f>'VO2 Raw '!K416*'VO2-BW'!K$61/'VO2-BW'!K$62</f>
        <v>2703.490291262136</v>
      </c>
      <c r="L416" s="107"/>
      <c r="M416" s="160"/>
      <c r="N416" s="160"/>
      <c r="O416" s="160"/>
      <c r="P416" s="160"/>
      <c r="Q416" s="160"/>
      <c r="R416" s="160"/>
      <c r="S416" s="160"/>
      <c r="T416" s="160"/>
      <c r="U416" s="232"/>
    </row>
    <row r="417" spans="1:21">
      <c r="A417" s="223">
        <v>43728</v>
      </c>
      <c r="B417" s="235">
        <v>2.6405787037036998</v>
      </c>
      <c r="C417" s="304">
        <f>'VO2 Raw '!C417*'VO2-BW'!C$61/'VO2-BW'!C$62</f>
        <v>2343.7837837837837</v>
      </c>
      <c r="D417" s="305">
        <f>'VO2 Raw '!D417*'VO2-BW'!D$61/'VO2-BW'!D$62</f>
        <v>1793.131868131868</v>
      </c>
      <c r="E417" s="305">
        <f>'VO2 Raw '!E417*'VO2-BW'!E$61/'VO2-BW'!E$62</f>
        <v>2164.251968503937</v>
      </c>
      <c r="F417" s="305">
        <f>'VO2 Raw '!F417*'VO2-BW'!F$61/'VO2-BW'!F$62</f>
        <v>3694.9045643153522</v>
      </c>
      <c r="G417" s="305">
        <f>'VO2 Raw '!G417*'VO2-BW'!G$61/'VO2-BW'!G$62</f>
        <v>2627.8652173913042</v>
      </c>
      <c r="H417" s="86">
        <f>'VO2 Raw '!H417*'VO2-BW'!H$61/'VO2-BW'!H$62</f>
        <v>2936.4975609756098</v>
      </c>
      <c r="I417" s="86">
        <f>'VO2 Raw '!I417*'VO2-BW'!I$61/'VO2-BW'!I$62</f>
        <v>2519.6396396396399</v>
      </c>
      <c r="J417" s="86">
        <f>'VO2 Raw '!J417*'VO2-BW'!J$61/'VO2-BW'!J$62</f>
        <v>2994.6315789473688</v>
      </c>
      <c r="K417" s="108">
        <f>'VO2 Raw '!K417*'VO2-BW'!K$61/'VO2-BW'!K$62</f>
        <v>3742.0436893203878</v>
      </c>
      <c r="L417" s="107">
        <f t="shared" ref="L417" si="1296">AVERAGE(C417:C419)</f>
        <v>2411.4465894465898</v>
      </c>
      <c r="M417" s="160">
        <f t="shared" ref="M417" si="1297">AVERAGE(D417:D419)</f>
        <v>1893.3089133089131</v>
      </c>
      <c r="N417" s="160">
        <f t="shared" ref="N417" si="1298">AVERAGE(E417:E419)</f>
        <v>2252.48031496063</v>
      </c>
      <c r="O417" s="160">
        <f t="shared" ref="O417" si="1299">AVERAGE(F417:F419)</f>
        <v>3126.0082987551864</v>
      </c>
      <c r="P417" s="160">
        <f t="shared" ref="P417" si="1300">AVERAGE(G417:G419)</f>
        <v>2965.4318840579708</v>
      </c>
      <c r="Q417" s="160">
        <f t="shared" ref="Q417" si="1301">AVERAGE(H417:H419)</f>
        <v>3352.3186991869916</v>
      </c>
      <c r="R417" s="160">
        <f t="shared" ref="R417" si="1302">AVERAGE(I417:I419)</f>
        <v>2419.1441441441443</v>
      </c>
      <c r="S417" s="160">
        <f t="shared" ref="S417" si="1303">AVERAGE(J417:J419)</f>
        <v>3348.5773524720898</v>
      </c>
      <c r="T417" s="160">
        <f t="shared" ref="T417" si="1304">AVERAGE(K417:K419)</f>
        <v>3348.362459546925</v>
      </c>
      <c r="U417" s="232">
        <f t="shared" ref="U417" si="1305">AVERAGE(L417:T417)</f>
        <v>2790.786517319938</v>
      </c>
    </row>
    <row r="418" spans="1:21">
      <c r="A418" s="223">
        <v>43728</v>
      </c>
      <c r="B418" s="235">
        <v>2.65446759259259</v>
      </c>
      <c r="C418" s="304">
        <f>'VO2 Raw '!C418*'VO2-BW'!C$61/'VO2-BW'!C$62</f>
        <v>2918.2200772200777</v>
      </c>
      <c r="D418" s="305">
        <f>'VO2 Raw '!D418*'VO2-BW'!D$61/'VO2-BW'!D$62</f>
        <v>2200.9157509157508</v>
      </c>
      <c r="E418" s="305">
        <f>'VO2 Raw '!E418*'VO2-BW'!E$61/'VO2-BW'!E$62</f>
        <v>2337.5196850393704</v>
      </c>
      <c r="F418" s="305">
        <f>'VO2 Raw '!F418*'VO2-BW'!F$61/'VO2-BW'!F$62</f>
        <v>3028.8796680497921</v>
      </c>
      <c r="G418" s="305">
        <f>'VO2 Raw '!G418*'VO2-BW'!G$61/'VO2-BW'!G$62</f>
        <v>2829.7608695652175</v>
      </c>
      <c r="H418" s="160">
        <f>'VO2 Raw '!H418*'VO2-BW'!H$61/'VO2-BW'!H$62</f>
        <v>4114.0195121951219</v>
      </c>
      <c r="I418" s="160">
        <f>'VO2 Raw '!I418*'VO2-BW'!I$61/'VO2-BW'!I$62</f>
        <v>2326.9369369369369</v>
      </c>
      <c r="J418" s="160">
        <f>'VO2 Raw '!J418*'VO2-BW'!J$61/'VO2-BW'!J$62</f>
        <v>3021.7511961722489</v>
      </c>
      <c r="K418" s="108">
        <f>'VO2 Raw '!K418*'VO2-BW'!K$61/'VO2-BW'!K$62</f>
        <v>3576.6019417475727</v>
      </c>
      <c r="L418" s="107"/>
      <c r="M418" s="160"/>
      <c r="N418" s="160"/>
      <c r="O418" s="160"/>
      <c r="P418" s="160"/>
      <c r="Q418" s="160"/>
      <c r="R418" s="160"/>
      <c r="S418" s="160"/>
      <c r="T418" s="160"/>
      <c r="U418" s="232">
        <f>STDEV(L417:T417)/SQRT(COUNT(L417:T417))</f>
        <v>184.74723862365258</v>
      </c>
    </row>
    <row r="419" spans="1:21">
      <c r="A419" s="223">
        <v>43728</v>
      </c>
      <c r="B419" s="224">
        <v>1.66835648148148</v>
      </c>
      <c r="C419" s="307">
        <f>'VO2 Raw '!C419*'VO2-BW'!C$61/'VO2-BW'!C$62</f>
        <v>1972.3359073359075</v>
      </c>
      <c r="D419" s="308">
        <f>'VO2 Raw '!D419*'VO2-BW'!D$61/'VO2-BW'!D$62</f>
        <v>1685.8791208791208</v>
      </c>
      <c r="E419" s="308">
        <f>'VO2 Raw '!E419*'VO2-BW'!E$61/'VO2-BW'!E$62</f>
        <v>2255.6692913385828</v>
      </c>
      <c r="F419" s="308">
        <f>'VO2 Raw '!F419*'VO2-BW'!F$61/'VO2-BW'!F$62</f>
        <v>2654.2406639004148</v>
      </c>
      <c r="G419" s="308">
        <f>'VO2 Raw '!G419*'VO2-BW'!G$61/'VO2-BW'!G$62</f>
        <v>3438.6695652173912</v>
      </c>
      <c r="H419" s="121">
        <f>'VO2 Raw '!H419*'VO2-BW'!H$61/'VO2-BW'!H$62</f>
        <v>3006.4390243902435</v>
      </c>
      <c r="I419" s="121">
        <f>'VO2 Raw '!I419*'VO2-BW'!I$61/'VO2-BW'!I$62</f>
        <v>2410.8558558558561</v>
      </c>
      <c r="J419" s="121">
        <f>'VO2 Raw '!J419*'VO2-BW'!J$61/'VO2-BW'!J$62</f>
        <v>4029.3492822966514</v>
      </c>
      <c r="K419" s="120">
        <f>'VO2 Raw '!K419*'VO2-BW'!K$61/'VO2-BW'!K$62</f>
        <v>2726.4417475728151</v>
      </c>
      <c r="L419" s="121"/>
      <c r="M419" s="121"/>
      <c r="N419" s="121"/>
      <c r="O419" s="121"/>
      <c r="P419" s="121"/>
      <c r="Q419" s="121"/>
      <c r="R419" s="121"/>
      <c r="S419" s="121"/>
      <c r="T419" s="121"/>
      <c r="U419" s="120"/>
    </row>
  </sheetData>
  <sheetProtection algorithmName="SHA-512" hashValue="bYinNt0kYmAaCUmrj4u83sccfF4R6iL4l4O6I9AsirbfjeXAFPLOG5Tq3JQ7d/LObdWetiwZp1gQdlVdTa9/1Q==" saltValue="Mfsx3Kwu/o1N3YBg0NJMKQ==" spinCount="100000" sheet="1" objects="1" scenarios="1"/>
  <mergeCells count="14">
    <mergeCell ref="A2:V2"/>
    <mergeCell ref="A3:V3"/>
    <mergeCell ref="A4:V4"/>
    <mergeCell ref="A6:V6"/>
    <mergeCell ref="E30:G30"/>
    <mergeCell ref="H30:J30"/>
    <mergeCell ref="K30:M30"/>
    <mergeCell ref="A8:G8"/>
    <mergeCell ref="H8:N8"/>
    <mergeCell ref="O8:W8"/>
    <mergeCell ref="O21:W21"/>
    <mergeCell ref="N30:P30"/>
    <mergeCell ref="Q30:S30"/>
    <mergeCell ref="T30:V30"/>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2" width="9.1796875" style="55" customWidth="1"/>
    <col min="3" max="7" width="9.1796875" style="55"/>
    <col min="8" max="11" width="9.453125" style="55" bestFit="1" customWidth="1"/>
    <col min="12"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53">
        <f>AVERAGE(C$66:C$101)</f>
        <v>4230.7841634738188</v>
      </c>
      <c r="F32" s="153">
        <f>AVERAGE(C$102:C$137)</f>
        <v>3603.2097701149437</v>
      </c>
      <c r="G32" s="154">
        <f>AVERAGE(C$66:C$137)</f>
        <v>3916.9969667943806</v>
      </c>
      <c r="H32" s="155">
        <f>AVERAGE(C$138:C$173)</f>
        <v>4515.541826309066</v>
      </c>
      <c r="I32" s="153">
        <f>AVERAGE(C$174:C$209)</f>
        <v>3773.8826628352504</v>
      </c>
      <c r="J32" s="154">
        <f>AVERAGE(C$138:C$209)</f>
        <v>4144.712244572157</v>
      </c>
      <c r="K32" s="155">
        <f>AVERAGE(C$210:C$245)</f>
        <v>4364.4671136653897</v>
      </c>
      <c r="L32" s="153">
        <f>AVERAGE(C$246:C$281)</f>
        <v>4070.0617816091963</v>
      </c>
      <c r="M32" s="154">
        <f>AVERAGE(C$210:C$281)</f>
        <v>4217.2644476372916</v>
      </c>
      <c r="N32" s="155">
        <f>AVERAGE(C282:C317)</f>
        <v>4588.8295019157122</v>
      </c>
      <c r="O32" s="153">
        <f>AVERAGE(C318:C352)</f>
        <v>4259.1944170771767</v>
      </c>
      <c r="P32" s="154">
        <f>AVERAGE(C282:C352)</f>
        <v>4426.3333333333348</v>
      </c>
      <c r="Q32" s="155">
        <f>AVERAGE(C353:C388)</f>
        <v>4535.745689655173</v>
      </c>
      <c r="R32" s="153">
        <f>AVERAGE(C389:C419)</f>
        <v>3649.7078235076015</v>
      </c>
      <c r="S32" s="154">
        <f>AVERAGE(C353:C419)</f>
        <v>4125.7878709898769</v>
      </c>
      <c r="T32" s="155"/>
      <c r="U32" s="153"/>
      <c r="V32" s="156"/>
      <c r="W32" s="135"/>
    </row>
    <row r="33" spans="1:23" ht="12.75" customHeight="1">
      <c r="A33" s="157"/>
      <c r="B33" s="158"/>
      <c r="C33" s="264">
        <f>'VO2 Raw '!C33</f>
        <v>1</v>
      </c>
      <c r="D33" s="265">
        <f>'Body Composition'!D31</f>
        <v>306</v>
      </c>
      <c r="E33" s="160">
        <f>AVERAGE(D$66:D$101)</f>
        <v>4273.3701657458569</v>
      </c>
      <c r="F33" s="160">
        <f>AVERAGE(D$102:D$137)</f>
        <v>3427.4585635359113</v>
      </c>
      <c r="G33" s="108">
        <f>AVERAGE(D$66:D$137)</f>
        <v>3850.4143646408847</v>
      </c>
      <c r="H33" s="107">
        <f>AVERAGE(D$138:D$173)</f>
        <v>4083.4706875383677</v>
      </c>
      <c r="I33" s="160">
        <f>AVERAGE(D$174:D$209)</f>
        <v>3673.7147022713316</v>
      </c>
      <c r="J33" s="108">
        <f>AVERAGE(D$138:D$209)</f>
        <v>3878.5926949048494</v>
      </c>
      <c r="K33" s="107">
        <f>AVERAGE(D$210:D$245)</f>
        <v>4081.2239103744619</v>
      </c>
      <c r="L33" s="160">
        <f>AVERAGE(D$246:D$281)</f>
        <v>4574.5319214241863</v>
      </c>
      <c r="M33" s="108">
        <f>AVERAGE(D$210:D$281)</f>
        <v>4327.8779158993229</v>
      </c>
      <c r="N33" s="107">
        <f>AVERAGE(D282:D317)</f>
        <v>3968.1829343155309</v>
      </c>
      <c r="O33" s="160">
        <f>AVERAGE(D318:D352)</f>
        <v>3699.527229676401</v>
      </c>
      <c r="P33" s="108">
        <f>AVERAGE(D282:D352)</f>
        <v>3835.7470235779329</v>
      </c>
      <c r="Q33" s="107">
        <f>AVERAGE(D353:D388)</f>
        <v>3935.0429711479428</v>
      </c>
      <c r="R33" s="160">
        <f>AVERAGE(D389:D419)</f>
        <v>3061.4150775262879</v>
      </c>
      <c r="S33" s="108">
        <f>AVERAGE(D353:D419)</f>
        <v>3530.8270800692667</v>
      </c>
      <c r="T33" s="107"/>
      <c r="U33" s="160"/>
      <c r="V33" s="161"/>
      <c r="W33" s="162"/>
    </row>
    <row r="34" spans="1:23" ht="12.75" customHeight="1">
      <c r="A34" s="157"/>
      <c r="B34" s="158"/>
      <c r="C34" s="159"/>
      <c r="D34" s="265">
        <f>'Body Composition'!D32</f>
        <v>307</v>
      </c>
      <c r="E34" s="160">
        <f>AVERAGE(E$66:E$101)</f>
        <v>4245.8928571428569</v>
      </c>
      <c r="F34" s="160">
        <f>AVERAGE(E$102:E$137)</f>
        <v>3621.2946428571427</v>
      </c>
      <c r="G34" s="108">
        <f>AVERAGE(E$66:E$137)</f>
        <v>3933.5937499999991</v>
      </c>
      <c r="H34" s="107">
        <f>AVERAGE(E$138:E$173)</f>
        <v>4039.5089285714284</v>
      </c>
      <c r="I34" s="160">
        <f>AVERAGE(E$174:E$209)</f>
        <v>3645.2232142857142</v>
      </c>
      <c r="J34" s="108">
        <f>AVERAGE(E$138:E$209)</f>
        <v>3842.3660714285716</v>
      </c>
      <c r="K34" s="107">
        <f>AVERAGE(E$210:E$245)</f>
        <v>4363.9285714285716</v>
      </c>
      <c r="L34" s="160">
        <f>AVERAGE(E$246:E$281)</f>
        <v>4113.9732142857138</v>
      </c>
      <c r="M34" s="108">
        <f>AVERAGE(E$210:E$281)</f>
        <v>4238.9508928571431</v>
      </c>
      <c r="N34" s="107">
        <f>AVERAGE(E282:E317)</f>
        <v>4275.9375</v>
      </c>
      <c r="O34" s="160">
        <f>AVERAGE(E318:E352)</f>
        <v>3791.0204081632664</v>
      </c>
      <c r="P34" s="108">
        <f>AVERAGE(E282:E352)</f>
        <v>4036.8938631790734</v>
      </c>
      <c r="Q34" s="107">
        <f>AVERAGE(E353:E388)</f>
        <v>4530.9821428571449</v>
      </c>
      <c r="R34" s="160">
        <f>AVERAGE(E389:E419)</f>
        <v>4011.3767281105979</v>
      </c>
      <c r="S34" s="108">
        <f>AVERAGE(E353:E419)</f>
        <v>4290.5676972281472</v>
      </c>
      <c r="T34" s="107"/>
      <c r="U34" s="160"/>
      <c r="V34" s="161"/>
      <c r="W34" s="162"/>
    </row>
    <row r="35" spans="1:23" ht="13">
      <c r="A35" s="157"/>
      <c r="B35" s="158"/>
      <c r="C35" s="159"/>
      <c r="D35" s="265">
        <f>'Body Composition'!D33</f>
        <v>797</v>
      </c>
      <c r="E35" s="160">
        <f>AVERAGE(F$66:F$101)</f>
        <v>4901.6752136752129</v>
      </c>
      <c r="F35" s="160">
        <f>AVERAGE(F$102:F$137)</f>
        <v>4260.2435897435898</v>
      </c>
      <c r="G35" s="108">
        <f>AVERAGE(F$66:F$137)</f>
        <v>4580.9594017094014</v>
      </c>
      <c r="H35" s="107">
        <f>AVERAGE(F$138:F$173)</f>
        <v>5029.8675213675224</v>
      </c>
      <c r="I35" s="160">
        <f>AVERAGE(F$174:F$209)</f>
        <v>4281.2094017094005</v>
      </c>
      <c r="J35" s="108">
        <f>AVERAGE(F$138:F$209)</f>
        <v>4655.5384615384628</v>
      </c>
      <c r="K35" s="107">
        <f>AVERAGE(F$210:F$245)</f>
        <v>5429.4871794871806</v>
      </c>
      <c r="L35" s="160">
        <f>AVERAGE(F$246:F$281)</f>
        <v>4786.0811965811972</v>
      </c>
      <c r="M35" s="108">
        <f>AVERAGE(F$210:F$281)</f>
        <v>5107.7841880341866</v>
      </c>
      <c r="N35" s="107">
        <f>AVERAGE(F282:F317)</f>
        <v>5197.5470085470088</v>
      </c>
      <c r="O35" s="160">
        <f>AVERAGE(E318:F352)</f>
        <v>3954.0816326530608</v>
      </c>
      <c r="P35" s="108">
        <f>AVERAGE(F282:F352)</f>
        <v>4664.9534127843972</v>
      </c>
      <c r="Q35" s="107">
        <f>AVERAGE(F353:F388)</f>
        <v>5446.7393162393164</v>
      </c>
      <c r="R35" s="160">
        <f>AVERAGE(F389:F419)</f>
        <v>4153.250620347394</v>
      </c>
      <c r="S35" s="108">
        <f>AVERAGE(F353:F419)</f>
        <v>4848.2594718714117</v>
      </c>
      <c r="T35" s="107"/>
      <c r="U35" s="160"/>
      <c r="V35" s="161"/>
      <c r="W35" s="162"/>
    </row>
    <row r="36" spans="1:23" ht="13">
      <c r="A36" s="157"/>
      <c r="B36" s="158"/>
      <c r="C36" s="159"/>
      <c r="D36" s="265">
        <f>'Body Composition'!D34</f>
        <v>798</v>
      </c>
      <c r="E36" s="160">
        <f>AVERAGE(G$66:G$101)</f>
        <v>5007.1542998477944</v>
      </c>
      <c r="F36" s="160">
        <f>AVERAGE(G$102:G$137)</f>
        <v>4168.6419330289191</v>
      </c>
      <c r="G36" s="108">
        <f>AVERAGE(G$66:G$137)</f>
        <v>4587.8981164383558</v>
      </c>
      <c r="H36" s="107">
        <f>AVERAGE(G$138:G$173)</f>
        <v>4706.299277016743</v>
      </c>
      <c r="I36" s="160">
        <f>AVERAGE(G$174:G$209)</f>
        <v>4318.0825722983245</v>
      </c>
      <c r="J36" s="108">
        <f>AVERAGE(G$138:G$209)</f>
        <v>4512.1909246575342</v>
      </c>
      <c r="K36" s="107">
        <f>AVERAGE(G$210:G$245)</f>
        <v>5047.5690639269405</v>
      </c>
      <c r="L36" s="160">
        <f>AVERAGE(G$246:G$281)</f>
        <v>4647.0399543379008</v>
      </c>
      <c r="M36" s="108">
        <f>AVERAGE(G$210:G$281)</f>
        <v>4847.3045091324175</v>
      </c>
      <c r="N36" s="107">
        <f>AVERAGE(G282:G317)</f>
        <v>5047.8980213089817</v>
      </c>
      <c r="O36" s="160">
        <f>AVERAGE(G318:G352)</f>
        <v>4573.076908023485</v>
      </c>
      <c r="P36" s="108">
        <f>AVERAGE(G282:G352)</f>
        <v>4813.8312753231712</v>
      </c>
      <c r="Q36" s="107">
        <f>AVERAGE(G353:G388)</f>
        <v>5045.0783866057845</v>
      </c>
      <c r="R36" s="160">
        <f>AVERAGE(G389:G419)</f>
        <v>4508.3230225364568</v>
      </c>
      <c r="S36" s="108">
        <f>AVERAGE(G353:G419)</f>
        <v>4796.7288897975886</v>
      </c>
      <c r="T36" s="107"/>
      <c r="U36" s="160"/>
      <c r="V36" s="161"/>
      <c r="W36" s="162"/>
    </row>
    <row r="37" spans="1:23" ht="13">
      <c r="A37" s="157"/>
      <c r="B37" s="158"/>
      <c r="C37" s="159"/>
      <c r="D37" s="265">
        <f>'Body Composition'!D35</f>
        <v>308</v>
      </c>
      <c r="E37" s="160">
        <f>AVERAGE(H$66:H$101)</f>
        <v>4947.3818342151681</v>
      </c>
      <c r="F37" s="160">
        <f>AVERAGE(H$102:H$137)</f>
        <v>4585.1953262786592</v>
      </c>
      <c r="G37" s="108">
        <f>AVERAGE(H$66:H$137)</f>
        <v>4766.2885802469136</v>
      </c>
      <c r="H37" s="107">
        <f>AVERAGE(H$138:H$173)</f>
        <v>5342.970458553792</v>
      </c>
      <c r="I37" s="160">
        <f>AVERAGE(H$174:H$209)</f>
        <v>4844.8637566137559</v>
      </c>
      <c r="J37" s="108">
        <f>AVERAGE(H$138:H$209)</f>
        <v>5093.9171075837749</v>
      </c>
      <c r="K37" s="107">
        <f>AVERAGE(H$210:H$245)</f>
        <v>5339.1018518518504</v>
      </c>
      <c r="L37" s="160">
        <f>AVERAGE(H$246:H$281)</f>
        <v>4636.8082010581993</v>
      </c>
      <c r="M37" s="108">
        <f>AVERAGE(H$210:H$281)</f>
        <v>4987.9550264550253</v>
      </c>
      <c r="N37" s="107">
        <f>AVERAGE(H282:H317)</f>
        <v>5322.4479717813047</v>
      </c>
      <c r="O37" s="160">
        <f>AVERAGE(H318:H352)</f>
        <v>4755.6040816326522</v>
      </c>
      <c r="P37" s="108">
        <f>AVERAGE(H282:H352)</f>
        <v>5043.0178850883076</v>
      </c>
      <c r="Q37" s="107">
        <f>AVERAGE(H353:H388)</f>
        <v>5460.6798941798943</v>
      </c>
      <c r="R37" s="160">
        <f>AVERAGE(H389:H419)</f>
        <v>5008.6190476190468</v>
      </c>
      <c r="S37" s="108">
        <f>AVERAGE(H353:H419)</f>
        <v>5251.5174129353227</v>
      </c>
      <c r="T37" s="107"/>
      <c r="U37" s="160"/>
      <c r="V37" s="161"/>
      <c r="W37" s="162"/>
    </row>
    <row r="38" spans="1:23" ht="13">
      <c r="A38" s="157"/>
      <c r="B38" s="158"/>
      <c r="C38" s="159"/>
      <c r="D38" s="265">
        <f>'Body Composition'!D36</f>
        <v>309</v>
      </c>
      <c r="E38" s="160">
        <f>AVERAGE(I$66:I$101)</f>
        <v>4920.6481481481496</v>
      </c>
      <c r="F38" s="160">
        <f>AVERAGE(I$102:I$137)</f>
        <v>4092.9629629629635</v>
      </c>
      <c r="G38" s="108">
        <f>AVERAGE(I$66:I$137)</f>
        <v>4506.8055555555557</v>
      </c>
      <c r="H38" s="107">
        <f>AVERAGE(I$138:I$173)</f>
        <v>5149.583333333333</v>
      </c>
      <c r="I38" s="160">
        <f>AVERAGE(I$174:I$209)</f>
        <v>4382.7314814814827</v>
      </c>
      <c r="J38" s="108">
        <f>AVERAGE(I$138:I$209)</f>
        <v>4766.1574074074078</v>
      </c>
      <c r="K38" s="107">
        <f>AVERAGE(I$210:I$245)</f>
        <v>5205.6481481481487</v>
      </c>
      <c r="L38" s="160">
        <f>AVERAGE(I$246:I$281)</f>
        <v>4541.8055555555547</v>
      </c>
      <c r="M38" s="108">
        <f>AVERAGE(I$210:I$281)</f>
        <v>4873.7268518518513</v>
      </c>
      <c r="N38" s="107">
        <f>AVERAGE(I282:I317)</f>
        <v>5174.0740740740739</v>
      </c>
      <c r="O38" s="160">
        <f>AVERAGE(H318:I352)</f>
        <v>4557.8496598639467</v>
      </c>
      <c r="P38" s="108">
        <f>AVERAGE(I282:I352)</f>
        <v>4772.8169014084515</v>
      </c>
      <c r="Q38" s="107">
        <f>AVERAGE(I353:I388)</f>
        <v>5338.4259259259252</v>
      </c>
      <c r="R38" s="160">
        <f>AVERAGE(I389:I419)</f>
        <v>4284.4086021505373</v>
      </c>
      <c r="S38" s="108">
        <f>AVERAGE(I353:I419)</f>
        <v>4850.746268656716</v>
      </c>
      <c r="T38" s="107"/>
      <c r="U38" s="160"/>
      <c r="V38" s="161"/>
      <c r="W38" s="162"/>
    </row>
    <row r="39" spans="1:23" ht="13">
      <c r="A39" s="157"/>
      <c r="B39" s="158"/>
      <c r="C39" s="159"/>
      <c r="D39" s="265">
        <f>'Body Composition'!D37</f>
        <v>312</v>
      </c>
      <c r="E39" s="160">
        <f>AVERAGE(J$66:J$101)</f>
        <v>5502.0038167938947</v>
      </c>
      <c r="F39" s="160">
        <f>AVERAGE(J$102:J$137)</f>
        <v>4539.4016115351997</v>
      </c>
      <c r="G39" s="108">
        <f>AVERAGE(J$66:J$137)</f>
        <v>5020.7027141645476</v>
      </c>
      <c r="H39" s="107">
        <f>AVERAGE(J$138:J$173)</f>
        <v>5554.4236641221378</v>
      </c>
      <c r="I39" s="160">
        <f>AVERAGE(J$174:J$209)</f>
        <v>5162.3842239185751</v>
      </c>
      <c r="J39" s="108">
        <f>AVERAGE(J$138:J$209)</f>
        <v>5358.4039440203569</v>
      </c>
      <c r="K39" s="107">
        <f>AVERAGE(J$210:J$245)</f>
        <v>5788.1403731976261</v>
      </c>
      <c r="L39" s="160">
        <f>AVERAGE(J$246:J$281)</f>
        <v>5266.2069550466513</v>
      </c>
      <c r="M39" s="108">
        <f>AVERAGE(J$210:J$281)</f>
        <v>5527.1736641221369</v>
      </c>
      <c r="N39" s="107">
        <f>AVERAGE(J282:J317)</f>
        <v>5424.8994910941492</v>
      </c>
      <c r="O39" s="160">
        <f>AVERAGE(I318:J352)</f>
        <v>4595.901272264633</v>
      </c>
      <c r="P39" s="108">
        <f>AVERAGE(J282:J352)</f>
        <v>5132.4808085152126</v>
      </c>
      <c r="Q39" s="107">
        <f>AVERAGE(J353:J388)</f>
        <v>5209.673027989822</v>
      </c>
      <c r="R39" s="160">
        <f>AVERAGE(J389:J419)</f>
        <v>4997.3050972666824</v>
      </c>
      <c r="S39" s="108">
        <f>AVERAGE(J353:J419)</f>
        <v>5111.4132391477751</v>
      </c>
      <c r="T39" s="107"/>
      <c r="U39" s="160"/>
      <c r="V39" s="161"/>
      <c r="W39" s="162"/>
    </row>
    <row r="40" spans="1:23" ht="13">
      <c r="A40" s="157"/>
      <c r="B40" s="158"/>
      <c r="C40" s="163"/>
      <c r="D40" s="266" t="str">
        <f>'Body Composition'!D38</f>
        <v>NT</v>
      </c>
      <c r="E40" s="160">
        <f>AVERAGE(K$66:K$101)</f>
        <v>5057.5828958880129</v>
      </c>
      <c r="F40" s="160">
        <f>AVERAGE(K$102:K$137)</f>
        <v>4381.8280839895024</v>
      </c>
      <c r="G40" s="108">
        <f>AVERAGE(K$66:K$137)</f>
        <v>4719.7054899387567</v>
      </c>
      <c r="H40" s="107">
        <f>AVERAGE(K$138:K$173)</f>
        <v>5176.8514873140857</v>
      </c>
      <c r="I40" s="160">
        <f>AVERAGE(K$174:K$209)</f>
        <v>4730.0682414698167</v>
      </c>
      <c r="J40" s="108">
        <f>AVERAGE(K$138:K$209)</f>
        <v>4953.4598643919526</v>
      </c>
      <c r="K40" s="107">
        <f>AVERAGE(K$210:K$245)</f>
        <v>5562.1907261592305</v>
      </c>
      <c r="L40" s="160">
        <f>AVERAGE(K$246:K$281)</f>
        <v>5086.9260717410334</v>
      </c>
      <c r="M40" s="108">
        <f>AVERAGE(K$210:K$281)</f>
        <v>5324.558398950132</v>
      </c>
      <c r="N40" s="107">
        <f>AVERAGE(K282:K317)</f>
        <v>5333.2191601049863</v>
      </c>
      <c r="O40" s="160">
        <f>AVERAGE(J318:K352)</f>
        <v>5022.7686138469335</v>
      </c>
      <c r="P40" s="108">
        <f>AVERAGE(K282:K352)</f>
        <v>5274.3653099700559</v>
      </c>
      <c r="Q40" s="107">
        <f>AVERAGE(K353:K388)</f>
        <v>5437.6222659667546</v>
      </c>
      <c r="R40" s="160">
        <f>AVERAGE(K389:K419)</f>
        <v>4920.8468376936753</v>
      </c>
      <c r="S40" s="108">
        <f>AVERAGE(K353:K419)</f>
        <v>5198.5172170642863</v>
      </c>
      <c r="T40" s="107"/>
      <c r="U40" s="160"/>
      <c r="V40" s="161"/>
      <c r="W40" s="162"/>
    </row>
    <row r="41" spans="1:23" ht="13">
      <c r="A41" s="157"/>
      <c r="B41" s="158"/>
      <c r="C41" s="165"/>
      <c r="D41" s="166" t="s">
        <v>25</v>
      </c>
      <c r="E41" s="268">
        <f>AVERAGE(E32:E40)</f>
        <v>4787.388154992308</v>
      </c>
      <c r="F41" s="267">
        <f>AVERAGE(F32:F40)</f>
        <v>4075.5818315607589</v>
      </c>
      <c r="G41" s="267">
        <f t="shared" ref="G41:S41" si="0">AVERAGE(G32:G40)</f>
        <v>4431.4849932765328</v>
      </c>
      <c r="H41" s="268">
        <f t="shared" si="0"/>
        <v>4844.2796871251649</v>
      </c>
      <c r="I41" s="267">
        <f t="shared" si="0"/>
        <v>4312.4622507648492</v>
      </c>
      <c r="J41" s="269">
        <f t="shared" si="0"/>
        <v>4578.3709689450079</v>
      </c>
      <c r="K41" s="267">
        <f t="shared" si="0"/>
        <v>5020.1952153599323</v>
      </c>
      <c r="L41" s="267">
        <f t="shared" si="0"/>
        <v>4635.9372057377377</v>
      </c>
      <c r="M41" s="269">
        <f t="shared" si="0"/>
        <v>4828.0662105488336</v>
      </c>
      <c r="N41" s="267">
        <f t="shared" si="0"/>
        <v>4925.8928514601939</v>
      </c>
      <c r="O41" s="267">
        <f t="shared" si="0"/>
        <v>4356.5582470223953</v>
      </c>
      <c r="P41" s="269">
        <f t="shared" si="0"/>
        <v>4666.7155347977714</v>
      </c>
      <c r="Q41" s="267">
        <f t="shared" si="0"/>
        <v>4993.3321800630838</v>
      </c>
      <c r="R41" s="267">
        <f t="shared" si="0"/>
        <v>4288.3614285286976</v>
      </c>
      <c r="S41" s="269">
        <f t="shared" si="0"/>
        <v>4667.1516830844876</v>
      </c>
      <c r="T41" s="267"/>
      <c r="U41" s="267"/>
      <c r="V41" s="270"/>
      <c r="W41" s="162"/>
    </row>
    <row r="42" spans="1:23" ht="13.5" thickBot="1">
      <c r="A42" s="157"/>
      <c r="B42" s="158"/>
      <c r="C42" s="165"/>
      <c r="D42" s="166" t="s">
        <v>15</v>
      </c>
      <c r="E42" s="272">
        <f>STDEV(E32:E40)/SQRT(COUNT(E32:E40))</f>
        <v>146.98995098448606</v>
      </c>
      <c r="F42" s="271">
        <f>STDEV(F32:F40)/SQRT(COUNT(F32:F40))</f>
        <v>142.4614814110609</v>
      </c>
      <c r="G42" s="271">
        <f t="shared" ref="G42:M42" si="1">STDEV(G32:G40)/SQRT(COUNT(G32:G40))</f>
        <v>141.66958649522988</v>
      </c>
      <c r="H42" s="272">
        <f t="shared" si="1"/>
        <v>180.46420077599888</v>
      </c>
      <c r="I42" s="271">
        <f t="shared" si="1"/>
        <v>179.87008875886002</v>
      </c>
      <c r="J42" s="273">
        <f t="shared" si="1"/>
        <v>177.95060334475212</v>
      </c>
      <c r="K42" s="271">
        <f t="shared" si="1"/>
        <v>201.73534418097745</v>
      </c>
      <c r="L42" s="271">
        <f t="shared" si="1"/>
        <v>130.62833952729639</v>
      </c>
      <c r="M42" s="273">
        <f t="shared" si="1"/>
        <v>158.63310624946305</v>
      </c>
      <c r="N42" s="316">
        <f>STDEV(N32:N40)/SQRT(COUNT(N32:N40))</f>
        <v>173.83402921127421</v>
      </c>
      <c r="O42" s="316">
        <f t="shared" ref="O42:S42" si="2">STDEV(O32:O40)/SQRT(COUNT(O32:O40))</f>
        <v>152.33130120789957</v>
      </c>
      <c r="P42" s="317">
        <f t="shared" si="2"/>
        <v>162.68793627779246</v>
      </c>
      <c r="Q42" s="316">
        <f t="shared" si="2"/>
        <v>180.01100761401634</v>
      </c>
      <c r="R42" s="316">
        <f t="shared" si="2"/>
        <v>219.78714178534963</v>
      </c>
      <c r="S42" s="317">
        <f t="shared" si="2"/>
        <v>191.14501844507984</v>
      </c>
      <c r="T42" s="316"/>
      <c r="U42" s="316"/>
      <c r="V42" s="318"/>
      <c r="W42" s="162"/>
    </row>
    <row r="43" spans="1:23" ht="13">
      <c r="A43" s="157"/>
      <c r="B43" s="158"/>
      <c r="C43" s="275"/>
      <c r="D43" s="276"/>
      <c r="E43" s="279"/>
      <c r="F43" s="277"/>
      <c r="G43" s="278"/>
      <c r="H43" s="279"/>
      <c r="I43" s="277"/>
      <c r="J43" s="278"/>
      <c r="K43" s="279"/>
      <c r="L43" s="277"/>
      <c r="M43" s="278"/>
      <c r="N43" s="279"/>
      <c r="O43" s="277"/>
      <c r="P43" s="278"/>
      <c r="Q43" s="279"/>
      <c r="R43" s="277"/>
      <c r="S43" s="278"/>
      <c r="T43" s="279"/>
      <c r="U43" s="277"/>
      <c r="V43" s="280"/>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268"/>
      <c r="F54" s="267"/>
      <c r="G54" s="267"/>
      <c r="H54" s="268"/>
      <c r="I54" s="267"/>
      <c r="J54" s="269"/>
      <c r="K54" s="267"/>
      <c r="L54" s="267"/>
      <c r="M54" s="269"/>
      <c r="N54" s="267"/>
      <c r="O54" s="267"/>
      <c r="P54" s="269"/>
      <c r="Q54" s="267"/>
      <c r="R54" s="267"/>
      <c r="S54" s="269"/>
      <c r="T54" s="267"/>
      <c r="U54" s="267"/>
      <c r="V54" s="270"/>
      <c r="W54" s="162"/>
    </row>
    <row r="55" spans="1:44" ht="13.5" thickBot="1">
      <c r="A55" s="157"/>
      <c r="B55" s="158"/>
      <c r="C55" s="184"/>
      <c r="D55" s="284"/>
      <c r="E55" s="272"/>
      <c r="F55" s="271"/>
      <c r="G55" s="271"/>
      <c r="H55" s="272"/>
      <c r="I55" s="271"/>
      <c r="J55" s="273"/>
      <c r="K55" s="271"/>
      <c r="L55" s="271"/>
      <c r="M55" s="273"/>
      <c r="N55" s="271"/>
      <c r="O55" s="271"/>
      <c r="P55" s="273"/>
      <c r="Q55" s="271"/>
      <c r="R55" s="271"/>
      <c r="S55" s="273"/>
      <c r="T55" s="271"/>
      <c r="U55" s="271"/>
      <c r="V55" s="274"/>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199" t="str">
        <f>'VO2 Raw '!C59</f>
        <v>Group 1:</v>
      </c>
      <c r="D59" s="200">
        <f>'VO2 Raw '!D59</f>
        <v>1</v>
      </c>
      <c r="E59" s="200"/>
      <c r="F59" s="200"/>
      <c r="G59" s="200"/>
      <c r="H59" s="200"/>
      <c r="I59" s="200"/>
      <c r="J59" s="200"/>
      <c r="K59" s="200"/>
      <c r="L59" s="65"/>
      <c r="M59" s="65"/>
      <c r="N59" s="65"/>
      <c r="O59" s="65"/>
      <c r="P59" s="65"/>
      <c r="Q59" s="65"/>
      <c r="R59" s="65"/>
      <c r="S59" s="65"/>
      <c r="T59" s="65"/>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04">
        <f>'VO2 Raw '!C60</f>
        <v>310</v>
      </c>
      <c r="D60" s="205">
        <f>'VO2 Raw '!D60</f>
        <v>306</v>
      </c>
      <c r="E60" s="205">
        <f>'VO2 Raw '!E60</f>
        <v>307</v>
      </c>
      <c r="F60" s="205">
        <f>'VO2 Raw '!F60</f>
        <v>797</v>
      </c>
      <c r="G60" s="205">
        <f>'VO2 Raw '!G60</f>
        <v>798</v>
      </c>
      <c r="H60" s="205">
        <f>'VO2 Raw '!H60</f>
        <v>308</v>
      </c>
      <c r="I60" s="205">
        <f>'VO2 Raw '!I60</f>
        <v>309</v>
      </c>
      <c r="J60" s="205">
        <f>'VO2 Raw '!J60</f>
        <v>312</v>
      </c>
      <c r="K60" s="206" t="str">
        <f>'VO2 Raw '!K60</f>
        <v>NT</v>
      </c>
      <c r="L60" s="289" t="s">
        <v>18</v>
      </c>
      <c r="M60" s="289"/>
      <c r="N60" s="289"/>
      <c r="O60" s="289"/>
      <c r="P60" s="289"/>
      <c r="Q60" s="289"/>
      <c r="R60" s="289"/>
      <c r="S60" s="289"/>
      <c r="T60" s="289"/>
      <c r="U60" s="290"/>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17</v>
      </c>
      <c r="C61" s="211">
        <f>'VO2 Raw '!C62</f>
        <v>25.9</v>
      </c>
      <c r="D61" s="212">
        <f>'VO2 Raw '!D62</f>
        <v>27.3</v>
      </c>
      <c r="E61" s="212">
        <f>'VO2 Raw '!E62</f>
        <v>25.4</v>
      </c>
      <c r="F61" s="212">
        <f>'VO2 Raw '!F62</f>
        <v>24.1</v>
      </c>
      <c r="G61" s="212">
        <f>'VO2 Raw '!G62</f>
        <v>23</v>
      </c>
      <c r="H61" s="212">
        <f>'VO2 Raw '!H62</f>
        <v>20.5</v>
      </c>
      <c r="I61" s="212">
        <f>'VO2 Raw '!I62</f>
        <v>22.2</v>
      </c>
      <c r="J61" s="212">
        <f>'VO2 Raw '!J62</f>
        <v>20.9</v>
      </c>
      <c r="K61" s="213">
        <f>'VO2 Raw '!K62</f>
        <v>20.6</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133</v>
      </c>
      <c r="C62" s="219">
        <f>'Body Composition'!G62</f>
        <v>17.399999999999999</v>
      </c>
      <c r="D62" s="220">
        <f>'Body Composition'!G63</f>
        <v>18.100000000000001</v>
      </c>
      <c r="E62" s="220">
        <f>'Body Composition'!G64</f>
        <v>16.8</v>
      </c>
      <c r="F62" s="220">
        <f>'Body Composition'!G65</f>
        <v>15.6</v>
      </c>
      <c r="G62" s="220">
        <f>'Body Composition'!G66</f>
        <v>14.6</v>
      </c>
      <c r="H62" s="220">
        <f>'Body Composition'!G67</f>
        <v>12.6</v>
      </c>
      <c r="I62" s="220">
        <f>'Body Composition'!G68</f>
        <v>13.8</v>
      </c>
      <c r="J62" s="220">
        <f>'Body Composition'!G69</f>
        <v>13.1</v>
      </c>
      <c r="K62" s="221">
        <f>'Body Composition'!G70</f>
        <v>12.7</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88" t="str">
        <f>'VO2 Raw '!U62</f>
        <v>Average</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04">
        <f>'VO2-BW'!C63*'VO2-LBM'!C$61/'VO2-LBM'!C$62</f>
        <v>5099.1609195402307</v>
      </c>
      <c r="D63" s="305">
        <f>'VO2-BW'!D63*'VO2-LBM'!D$61/'VO2-LBM'!D$62</f>
        <v>5250.7182320441989</v>
      </c>
      <c r="E63" s="305">
        <f>'VO2-BW'!E63*'VO2-LBM'!E$61/'VO2-LBM'!E$62</f>
        <v>3823.3928571428569</v>
      </c>
      <c r="F63" s="305">
        <f>'VO2-BW'!F63*'VO2-LBM'!F$61/'VO2-LBM'!F$62</f>
        <v>2971.6923076923072</v>
      </c>
      <c r="G63" s="305">
        <f>'VO2-BW'!G63*'VO2-LBM'!G$61/'VO2-LBM'!G$62</f>
        <v>4742.0616438356155</v>
      </c>
      <c r="H63" s="305">
        <f>'VO2-BW'!H63*'VO2-LBM'!H$61/'VO2-LBM'!H$62</f>
        <v>5733.8412698412694</v>
      </c>
      <c r="I63" s="305">
        <f>'VO2-BW'!I63*'VO2-LBM'!I$61/'VO2-LBM'!I$62</f>
        <v>6818.333333333333</v>
      </c>
      <c r="J63" s="305">
        <f>'VO2-BW'!J63*'VO2-LBM'!J$61/'VO2-LBM'!J$62</f>
        <v>4707.8015267175579</v>
      </c>
      <c r="K63" s="306">
        <f>'VO2-BW'!K63*'VO2-LBM'!K$61/'VO2-LBM'!K$62</f>
        <v>3756.9606299212601</v>
      </c>
      <c r="L63" s="228">
        <f>AVERAGE(C63:C65)</f>
        <v>4582.5996168582378</v>
      </c>
      <c r="M63" s="228">
        <f>AVERAGE(D63:D65)</f>
        <v>5210.8379373848984</v>
      </c>
      <c r="N63" s="228">
        <f>AVERAGE(E63:E65)</f>
        <v>4055.8928571428569</v>
      </c>
      <c r="O63" s="228">
        <f>AVERAGE(F63:F65)</f>
        <v>3244.1538461538462</v>
      </c>
      <c r="P63" s="228">
        <f>AVERAGE(G63:G65)</f>
        <v>4698.0753424657532</v>
      </c>
      <c r="Q63" s="228">
        <f t="shared" ref="Q63:T63" si="4">AVERAGE(H63:H65)</f>
        <v>4880.6719576719579</v>
      </c>
      <c r="R63" s="228">
        <f t="shared" si="4"/>
        <v>5962.7777777777774</v>
      </c>
      <c r="S63" s="228">
        <f t="shared" si="4"/>
        <v>3767.5725190839694</v>
      </c>
      <c r="T63" s="228">
        <f t="shared" si="4"/>
        <v>4740.4094488188975</v>
      </c>
      <c r="U63" s="229">
        <f>AVERAGE(L63:T63)</f>
        <v>4571.4434781509108</v>
      </c>
      <c r="V63" s="92"/>
      <c r="W63" s="92"/>
      <c r="X63" s="92"/>
      <c r="Y63" s="92"/>
      <c r="Z63" s="92"/>
      <c r="AA63" s="92"/>
      <c r="AB63" s="92"/>
      <c r="AC63" s="92"/>
      <c r="AD63" s="92"/>
      <c r="AE63" s="92"/>
      <c r="AF63" s="92"/>
      <c r="AG63" s="92"/>
      <c r="AH63" s="92"/>
      <c r="AI63" s="92"/>
      <c r="AJ63" s="92"/>
      <c r="AK63" s="92"/>
      <c r="AL63" s="92"/>
      <c r="AM63" s="92"/>
      <c r="AN63" s="92"/>
      <c r="AO63" s="92"/>
      <c r="AP63" s="92"/>
      <c r="AQ63" s="92"/>
      <c r="AR63" s="231"/>
    </row>
    <row r="64" spans="1:44">
      <c r="A64" s="223">
        <v>43723</v>
      </c>
      <c r="B64" s="224">
        <v>0.72391203703703699</v>
      </c>
      <c r="C64" s="304">
        <f>'VO2-BW'!C64*'VO2-LBM'!C$61/'VO2-LBM'!C$62</f>
        <v>4524.454022988506</v>
      </c>
      <c r="D64" s="305">
        <f>'VO2-BW'!D64*'VO2-LBM'!D$61/'VO2-LBM'!D$62</f>
        <v>5161.4088397790047</v>
      </c>
      <c r="E64" s="305">
        <f>'VO2-BW'!E64*'VO2-LBM'!E$61/'VO2-LBM'!E$62</f>
        <v>4913.0357142857138</v>
      </c>
      <c r="F64" s="305">
        <f>'VO2-BW'!F64*'VO2-LBM'!F$61/'VO2-LBM'!F$62</f>
        <v>3157.8461538461534</v>
      </c>
      <c r="G64" s="305">
        <f>'VO2-BW'!G64*'VO2-LBM'!G$61/'VO2-LBM'!G$62</f>
        <v>6149.6232876712329</v>
      </c>
      <c r="H64" s="305">
        <f>'VO2-BW'!H64*'VO2-LBM'!H$61/'VO2-LBM'!H$62</f>
        <v>4779.333333333333</v>
      </c>
      <c r="I64" s="305">
        <f>'VO2-BW'!I64*'VO2-LBM'!I$61/'VO2-LBM'!I$62</f>
        <v>5656.6666666666661</v>
      </c>
      <c r="J64" s="305">
        <f>'VO2-BW'!J64*'VO2-LBM'!J$61/'VO2-LBM'!J$62</f>
        <v>2942.1679389312981</v>
      </c>
      <c r="K64" s="306">
        <f>'VO2-BW'!K64*'VO2-LBM'!K$61/'VO2-LBM'!K$62</f>
        <v>3924.4881889763788</v>
      </c>
      <c r="L64" s="160"/>
      <c r="M64" s="160"/>
      <c r="N64" s="160"/>
      <c r="O64" s="160"/>
      <c r="P64" s="160"/>
      <c r="Q64" s="160"/>
      <c r="R64" s="160"/>
      <c r="S64" s="160"/>
      <c r="T64" s="160"/>
      <c r="U64" s="232">
        <f>STDEV(L63:T63)/SQRT(COUNT(L63:T63))</f>
        <v>267.67172517424689</v>
      </c>
      <c r="V64" s="92"/>
      <c r="W64" s="92"/>
      <c r="X64" s="92"/>
      <c r="Y64" s="92"/>
      <c r="Z64" s="92"/>
      <c r="AA64" s="92"/>
      <c r="AB64" s="92"/>
      <c r="AC64" s="92"/>
      <c r="AD64" s="92"/>
      <c r="AE64" s="92"/>
      <c r="AF64" s="92"/>
      <c r="AG64" s="92"/>
      <c r="AH64" s="92"/>
      <c r="AI64" s="92"/>
      <c r="AJ64" s="92"/>
      <c r="AK64" s="92"/>
      <c r="AL64" s="92"/>
      <c r="AM64" s="92"/>
      <c r="AN64" s="92"/>
      <c r="AO64" s="92"/>
      <c r="AP64" s="92"/>
      <c r="AQ64" s="92"/>
      <c r="AR64" s="231"/>
    </row>
    <row r="65" spans="1:44">
      <c r="A65" s="223">
        <v>43723</v>
      </c>
      <c r="B65" s="224">
        <v>0.73780092592592605</v>
      </c>
      <c r="C65" s="304">
        <f>'VO2-BW'!C65*'VO2-LBM'!C$61/'VO2-LBM'!C$62</f>
        <v>4124.1839080459777</v>
      </c>
      <c r="D65" s="305">
        <f>'VO2-BW'!D65*'VO2-LBM'!D$61/'VO2-LBM'!D$62</f>
        <v>5220.3867403314916</v>
      </c>
      <c r="E65" s="305">
        <f>'VO2-BW'!E65*'VO2-LBM'!E$61/'VO2-LBM'!E$62</f>
        <v>3431.2500000000005</v>
      </c>
      <c r="F65" s="305">
        <f>'VO2-BW'!F65*'VO2-LBM'!F$61/'VO2-LBM'!F$62</f>
        <v>3602.9230769230771</v>
      </c>
      <c r="G65" s="305">
        <f>'VO2-BW'!G65*'VO2-LBM'!G$61/'VO2-LBM'!G$62</f>
        <v>3202.5410958904108</v>
      </c>
      <c r="H65" s="305">
        <f>'VO2-BW'!H65*'VO2-LBM'!H$61/'VO2-LBM'!H$62</f>
        <v>4128.8412698412694</v>
      </c>
      <c r="I65" s="305">
        <f>'VO2-BW'!I65*'VO2-LBM'!I$61/'VO2-LBM'!I$62</f>
        <v>5413.333333333333</v>
      </c>
      <c r="J65" s="305">
        <f>'VO2-BW'!J65*'VO2-LBM'!J$61/'VO2-LBM'!J$62</f>
        <v>3652.7480916030536</v>
      </c>
      <c r="K65" s="306">
        <f>'VO2-BW'!K65*'VO2-LBM'!K$61/'VO2-LBM'!K$62</f>
        <v>6539.7795275590552</v>
      </c>
      <c r="L65" s="160"/>
      <c r="M65" s="160"/>
      <c r="N65" s="160"/>
      <c r="O65" s="160"/>
      <c r="P65" s="160"/>
      <c r="Q65" s="160"/>
      <c r="R65" s="160"/>
      <c r="S65" s="160"/>
      <c r="T65" s="160"/>
      <c r="U65" s="232"/>
      <c r="V65" s="92"/>
      <c r="W65" s="92"/>
      <c r="X65" s="92"/>
      <c r="Y65" s="92"/>
      <c r="Z65" s="92"/>
      <c r="AA65" s="92"/>
      <c r="AB65" s="92"/>
      <c r="AC65" s="92"/>
      <c r="AD65" s="92"/>
      <c r="AE65" s="92"/>
      <c r="AF65" s="92"/>
      <c r="AG65" s="92"/>
      <c r="AH65" s="92"/>
      <c r="AI65" s="92"/>
      <c r="AJ65" s="92"/>
      <c r="AK65" s="92"/>
      <c r="AL65" s="92"/>
      <c r="AM65" s="92"/>
      <c r="AN65" s="92"/>
      <c r="AO65" s="92"/>
      <c r="AP65" s="92"/>
      <c r="AQ65" s="92"/>
      <c r="AR65" s="231"/>
    </row>
    <row r="66" spans="1:44">
      <c r="A66" s="233">
        <v>43723</v>
      </c>
      <c r="B66" s="234">
        <v>0.751689814814815</v>
      </c>
      <c r="C66" s="304">
        <f>'VO2-BW'!C66*'VO2-LBM'!C$61/'VO2-LBM'!C$62</f>
        <v>3431.1091954022995</v>
      </c>
      <c r="D66" s="305">
        <f>'VO2-BW'!D66*'VO2-LBM'!D$61/'VO2-LBM'!D$62</f>
        <v>2782.0718232044196</v>
      </c>
      <c r="E66" s="305">
        <f>'VO2-BW'!E66*'VO2-LBM'!E$61/'VO2-LBM'!E$62</f>
        <v>3362.1428571428569</v>
      </c>
      <c r="F66" s="305">
        <f>'VO2-BW'!F66*'VO2-LBM'!F$61/'VO2-LBM'!F$62</f>
        <v>5786</v>
      </c>
      <c r="G66" s="305">
        <f>'VO2-BW'!G66*'VO2-LBM'!G$61/'VO2-LBM'!G$62</f>
        <v>7645.1575342465767</v>
      </c>
      <c r="H66" s="305">
        <f>'VO2-BW'!H66*'VO2-LBM'!H$61/'VO2-LBM'!H$62</f>
        <v>3896.1587301587301</v>
      </c>
      <c r="I66" s="305">
        <f>'VO2-BW'!I66*'VO2-LBM'!I$61/'VO2-LBM'!I$62</f>
        <v>3141.6666666666665</v>
      </c>
      <c r="J66" s="305">
        <f>'VO2-BW'!J66*'VO2-LBM'!J$61/'VO2-LBM'!J$62</f>
        <v>3715.9847328244282</v>
      </c>
      <c r="K66" s="306">
        <f>'VO2-BW'!K66*'VO2-LBM'!K$61/'VO2-LBM'!K$62</f>
        <v>3705.7716535433069</v>
      </c>
      <c r="L66" s="160">
        <f>AVERAGE(C66:C68)</f>
        <v>3152.32183908046</v>
      </c>
      <c r="M66" s="160">
        <f>AVERAGE(D66:D68)</f>
        <v>2904.5211786372001</v>
      </c>
      <c r="N66" s="160">
        <f>AVERAGE(E66:E68)</f>
        <v>4394.4642857142853</v>
      </c>
      <c r="O66" s="160">
        <f>AVERAGE(F66:F68)</f>
        <v>4937.0256410256407</v>
      </c>
      <c r="P66" s="160">
        <f>AVERAGE(G66:G68)</f>
        <v>6657.721461187215</v>
      </c>
      <c r="Q66" s="160">
        <f t="shared" ref="Q66:T66" si="5">AVERAGE(H66:H68)</f>
        <v>4663.8412698412694</v>
      </c>
      <c r="R66" s="160">
        <f t="shared" si="5"/>
        <v>3880.5555555555552</v>
      </c>
      <c r="S66" s="160">
        <f t="shared" si="5"/>
        <v>5761.7455470737923</v>
      </c>
      <c r="T66" s="160">
        <f t="shared" si="5"/>
        <v>3795.7401574803152</v>
      </c>
      <c r="U66" s="232">
        <f>AVERAGE(L66:T66)</f>
        <v>4460.8818817328593</v>
      </c>
      <c r="V66" s="92"/>
      <c r="W66" s="92"/>
      <c r="X66" s="92"/>
      <c r="Y66" s="92"/>
      <c r="Z66" s="92"/>
      <c r="AA66" s="92"/>
      <c r="AB66" s="92"/>
      <c r="AC66" s="92"/>
      <c r="AD66" s="92"/>
      <c r="AE66" s="92"/>
      <c r="AF66" s="92"/>
      <c r="AG66" s="92"/>
      <c r="AH66" s="92"/>
      <c r="AI66" s="92"/>
      <c r="AJ66" s="92"/>
      <c r="AK66" s="92"/>
      <c r="AL66" s="92"/>
      <c r="AM66" s="92"/>
      <c r="AN66" s="92"/>
      <c r="AO66" s="92"/>
      <c r="AP66" s="92"/>
      <c r="AQ66" s="92"/>
      <c r="AR66" s="231"/>
    </row>
    <row r="67" spans="1:44">
      <c r="A67" s="233">
        <v>43723</v>
      </c>
      <c r="B67" s="234">
        <v>0.76557870370370396</v>
      </c>
      <c r="C67" s="304">
        <f>'VO2-BW'!C67*'VO2-LBM'!C$61/'VO2-LBM'!C$62</f>
        <v>3442.0114942528739</v>
      </c>
      <c r="D67" s="305">
        <f>'VO2-BW'!D67*'VO2-LBM'!D$61/'VO2-LBM'!D$62</f>
        <v>2775.3314917127068</v>
      </c>
      <c r="E67" s="305">
        <f>'VO2-BW'!E67*'VO2-LBM'!E$61/'VO2-LBM'!E$62</f>
        <v>5054.4642857142853</v>
      </c>
      <c r="F67" s="305">
        <f>'VO2-BW'!F67*'VO2-LBM'!F$61/'VO2-LBM'!F$62</f>
        <v>3254.3076923076924</v>
      </c>
      <c r="G67" s="305">
        <f>'VO2-BW'!G67*'VO2-LBM'!G$61/'VO2-LBM'!G$62</f>
        <v>6010.8972602739723</v>
      </c>
      <c r="H67" s="305">
        <f>'VO2-BW'!H67*'VO2-LBM'!H$61/'VO2-LBM'!H$62</f>
        <v>6380.936507936507</v>
      </c>
      <c r="I67" s="305">
        <f>'VO2-BW'!I67*'VO2-LBM'!I$61/'VO2-LBM'!I$62</f>
        <v>3048.333333333333</v>
      </c>
      <c r="J67" s="305">
        <f>'VO2-BW'!J67*'VO2-LBM'!J$61/'VO2-LBM'!J$62</f>
        <v>6703.0839694656497</v>
      </c>
      <c r="K67" s="306">
        <f>'VO2-BW'!K67*'VO2-LBM'!K$61/'VO2-LBM'!K$62</f>
        <v>3885.7086614173231</v>
      </c>
      <c r="L67" s="160"/>
      <c r="M67" s="160"/>
      <c r="N67" s="160"/>
      <c r="O67" s="160"/>
      <c r="P67" s="160"/>
      <c r="Q67" s="160"/>
      <c r="R67" s="160"/>
      <c r="S67" s="160"/>
      <c r="T67" s="160"/>
      <c r="U67" s="232">
        <f>STDEV(L66:T66)/SQRT(COUNT(L66:T66))</f>
        <v>403.18949372162609</v>
      </c>
      <c r="V67" s="92"/>
      <c r="W67" s="92"/>
      <c r="X67" s="92"/>
      <c r="Y67" s="92"/>
      <c r="Z67" s="92"/>
      <c r="AA67" s="92"/>
      <c r="AB67" s="92"/>
      <c r="AC67" s="92"/>
      <c r="AD67" s="92"/>
      <c r="AE67" s="92"/>
      <c r="AF67" s="92"/>
      <c r="AG67" s="92"/>
      <c r="AH67" s="92"/>
      <c r="AI67" s="92"/>
      <c r="AJ67" s="92"/>
      <c r="AK67" s="92"/>
      <c r="AL67" s="92"/>
      <c r="AM67" s="92"/>
      <c r="AN67" s="92"/>
      <c r="AO67" s="92"/>
      <c r="AP67" s="92"/>
      <c r="AQ67" s="92"/>
      <c r="AR67" s="231"/>
    </row>
    <row r="68" spans="1:44">
      <c r="A68" s="233">
        <v>43723</v>
      </c>
      <c r="B68" s="234">
        <v>0.77946759259259202</v>
      </c>
      <c r="C68" s="304">
        <f>'VO2-BW'!C68*'VO2-LBM'!C$61/'VO2-LBM'!C$62</f>
        <v>2583.844827586207</v>
      </c>
      <c r="D68" s="305">
        <f>'VO2-BW'!D68*'VO2-LBM'!D$61/'VO2-LBM'!D$62</f>
        <v>3156.1602209944745</v>
      </c>
      <c r="E68" s="305">
        <f>'VO2-BW'!E68*'VO2-LBM'!E$61/'VO2-LBM'!E$62</f>
        <v>4766.7857142857138</v>
      </c>
      <c r="F68" s="305">
        <f>'VO2-BW'!F68*'VO2-LBM'!F$61/'VO2-LBM'!F$62</f>
        <v>5770.7692307692305</v>
      </c>
      <c r="G68" s="305">
        <f>'VO2-BW'!G68*'VO2-LBM'!G$61/'VO2-LBM'!G$62</f>
        <v>6317.1095890410961</v>
      </c>
      <c r="H68" s="305">
        <f>'VO2-BW'!H68*'VO2-LBM'!H$61/'VO2-LBM'!H$62</f>
        <v>3714.4285714285716</v>
      </c>
      <c r="I68" s="305">
        <f>'VO2-BW'!I68*'VO2-LBM'!I$61/'VO2-LBM'!I$62</f>
        <v>5451.6666666666661</v>
      </c>
      <c r="J68" s="305">
        <f>'VO2-BW'!J68*'VO2-LBM'!J$61/'VO2-LBM'!J$62</f>
        <v>6866.1679389312985</v>
      </c>
      <c r="K68" s="306">
        <f>'VO2-BW'!K68*'VO2-LBM'!K$61/'VO2-LBM'!K$62</f>
        <v>3795.7401574803152</v>
      </c>
      <c r="L68" s="160"/>
      <c r="M68" s="160"/>
      <c r="N68" s="160"/>
      <c r="O68" s="160"/>
      <c r="P68" s="160"/>
      <c r="Q68" s="160"/>
      <c r="R68" s="160"/>
      <c r="S68" s="160"/>
      <c r="T68" s="160"/>
      <c r="U68" s="232"/>
      <c r="V68" s="92"/>
      <c r="W68" s="92"/>
      <c r="X68" s="92"/>
      <c r="Y68" s="92"/>
      <c r="Z68" s="92"/>
      <c r="AA68" s="92"/>
      <c r="AB68" s="92"/>
      <c r="AC68" s="92"/>
      <c r="AD68" s="92"/>
      <c r="AE68" s="92"/>
      <c r="AF68" s="92"/>
      <c r="AG68" s="92"/>
      <c r="AH68" s="92"/>
      <c r="AI68" s="92"/>
      <c r="AJ68" s="92"/>
      <c r="AK68" s="92"/>
      <c r="AL68" s="92"/>
      <c r="AM68" s="92"/>
      <c r="AN68" s="92"/>
      <c r="AO68" s="92"/>
      <c r="AP68" s="92"/>
      <c r="AQ68" s="92"/>
      <c r="AR68" s="231"/>
    </row>
    <row r="69" spans="1:44">
      <c r="A69" s="233">
        <v>43723</v>
      </c>
      <c r="B69" s="234">
        <v>0.79335648148148097</v>
      </c>
      <c r="C69" s="304">
        <f>'VO2-BW'!C69*'VO2-LBM'!C$61/'VO2-LBM'!C$62</f>
        <v>3865.6436781609195</v>
      </c>
      <c r="D69" s="305">
        <f>'VO2-BW'!D69*'VO2-LBM'!D$61/'VO2-LBM'!D$62</f>
        <v>6049.4475138121543</v>
      </c>
      <c r="E69" s="305">
        <f>'VO2-BW'!E69*'VO2-LBM'!E$61/'VO2-LBM'!E$62</f>
        <v>2925</v>
      </c>
      <c r="F69" s="305">
        <f>'VO2-BW'!F69*'VO2-LBM'!F$61/'VO2-LBM'!F$62</f>
        <v>5887.538461538461</v>
      </c>
      <c r="G69" s="305">
        <f>'VO2-BW'!G69*'VO2-LBM'!G$61/'VO2-LBM'!G$62</f>
        <v>6021.0479452054797</v>
      </c>
      <c r="H69" s="305">
        <f>'VO2-BW'!H69*'VO2-LBM'!H$61/'VO2-LBM'!H$62</f>
        <v>4033.7301587301595</v>
      </c>
      <c r="I69" s="305">
        <f>'VO2-BW'!I69*'VO2-LBM'!I$61/'VO2-LBM'!I$62</f>
        <v>5518.333333333333</v>
      </c>
      <c r="J69" s="305">
        <f>'VO2-BW'!J69*'VO2-LBM'!J$61/'VO2-LBM'!J$62</f>
        <v>6643.1755725190842</v>
      </c>
      <c r="K69" s="306">
        <f>'VO2-BW'!K69*'VO2-LBM'!K$61/'VO2-LBM'!K$62</f>
        <v>6491.6929133858275</v>
      </c>
      <c r="L69" s="160">
        <f t="shared" ref="L69:P69" si="6">AVERAGE(C69:C71)</f>
        <v>4916.4176245210738</v>
      </c>
      <c r="M69" s="160">
        <f t="shared" si="6"/>
        <v>4787.8821362799254</v>
      </c>
      <c r="N69" s="160">
        <f t="shared" si="6"/>
        <v>4389.1071428571422</v>
      </c>
      <c r="O69" s="160">
        <f t="shared" si="6"/>
        <v>5940.5641025641016</v>
      </c>
      <c r="P69" s="160">
        <f t="shared" si="6"/>
        <v>6027.2511415525114</v>
      </c>
      <c r="Q69" s="160">
        <f t="shared" ref="Q69" si="7">AVERAGE(H69:H71)</f>
        <v>5542.4867724867727</v>
      </c>
      <c r="R69" s="160">
        <f t="shared" ref="R69" si="8">AVERAGE(I69:I71)</f>
        <v>4485.5555555555557</v>
      </c>
      <c r="S69" s="160">
        <f t="shared" ref="S69" si="9">AVERAGE(J69:J71)</f>
        <v>6325.8829516539445</v>
      </c>
      <c r="T69" s="160">
        <f t="shared" ref="T69" si="10">AVERAGE(K69:K71)</f>
        <v>5371.2230971128611</v>
      </c>
      <c r="U69" s="232">
        <f t="shared" ref="U69" si="11">AVERAGE(L69:T69)</f>
        <v>5309.5967249537662</v>
      </c>
      <c r="V69" s="92"/>
      <c r="W69" s="92"/>
      <c r="X69" s="92"/>
      <c r="Y69" s="92"/>
      <c r="Z69" s="92"/>
      <c r="AA69" s="92"/>
      <c r="AB69" s="92"/>
      <c r="AC69" s="92"/>
      <c r="AD69" s="92"/>
      <c r="AE69" s="92"/>
      <c r="AF69" s="92"/>
      <c r="AG69" s="92"/>
      <c r="AH69" s="92"/>
      <c r="AI69" s="92"/>
      <c r="AJ69" s="92"/>
      <c r="AK69" s="92"/>
      <c r="AL69" s="92"/>
      <c r="AM69" s="92"/>
      <c r="AN69" s="92"/>
      <c r="AO69" s="92"/>
      <c r="AP69" s="92"/>
      <c r="AQ69" s="92"/>
      <c r="AR69" s="231"/>
    </row>
    <row r="70" spans="1:44">
      <c r="A70" s="233">
        <v>43723</v>
      </c>
      <c r="B70" s="234">
        <v>0.80724537037037003</v>
      </c>
      <c r="C70" s="304">
        <f>'VO2-BW'!C70*'VO2-LBM'!C$61/'VO2-LBM'!C$62</f>
        <v>5504.1034482758632</v>
      </c>
      <c r="D70" s="305">
        <f>'VO2-BW'!D70*'VO2-LBM'!D$61/'VO2-LBM'!D$62</f>
        <v>3139.3093922651933</v>
      </c>
      <c r="E70" s="305">
        <f>'VO2-BW'!E70*'VO2-LBM'!E$61/'VO2-LBM'!E$62</f>
        <v>5162.1428571428569</v>
      </c>
      <c r="F70" s="305">
        <f>'VO2-BW'!F70*'VO2-LBM'!F$61/'VO2-LBM'!F$62</f>
        <v>5841.8461538461534</v>
      </c>
      <c r="G70" s="305">
        <f>'VO2-BW'!G70*'VO2-LBM'!G$61/'VO2-LBM'!G$62</f>
        <v>5217.4520547945212</v>
      </c>
      <c r="H70" s="305">
        <f>'VO2-BW'!H70*'VO2-LBM'!H$61/'VO2-LBM'!H$62</f>
        <v>6406.4126984126979</v>
      </c>
      <c r="I70" s="305">
        <f>'VO2-BW'!I70*'VO2-LBM'!I$61/'VO2-LBM'!I$62</f>
        <v>3431.6666666666661</v>
      </c>
      <c r="J70" s="305">
        <f>'VO2-BW'!J70*'VO2-LBM'!J$61/'VO2-LBM'!J$62</f>
        <v>6413.5267175572517</v>
      </c>
      <c r="K70" s="306">
        <f>'VO2-BW'!K70*'VO2-LBM'!K$61/'VO2-LBM'!K$62</f>
        <v>3279.1968503937005</v>
      </c>
      <c r="L70" s="160"/>
      <c r="M70" s="160"/>
      <c r="N70" s="160"/>
      <c r="O70" s="160"/>
      <c r="P70" s="160"/>
      <c r="Q70" s="160"/>
      <c r="R70" s="160"/>
      <c r="S70" s="160"/>
      <c r="T70" s="160"/>
      <c r="U70" s="232">
        <f t="shared" ref="U70" si="12">STDEV(L69:T69)/SQRT(COUNT(L69:T69))</f>
        <v>234.43613820368572</v>
      </c>
      <c r="V70" s="92"/>
      <c r="W70" s="92"/>
      <c r="X70" s="92"/>
      <c r="Y70" s="92"/>
      <c r="Z70" s="92"/>
      <c r="AA70" s="92"/>
      <c r="AB70" s="92"/>
      <c r="AC70" s="92"/>
      <c r="AD70" s="92"/>
      <c r="AE70" s="92"/>
      <c r="AF70" s="92"/>
      <c r="AG70" s="92"/>
      <c r="AH70" s="92"/>
      <c r="AI70" s="92"/>
      <c r="AJ70" s="92"/>
      <c r="AK70" s="92"/>
      <c r="AL70" s="92"/>
      <c r="AM70" s="92"/>
      <c r="AN70" s="92"/>
      <c r="AO70" s="92"/>
      <c r="AP70" s="92"/>
      <c r="AQ70" s="92"/>
      <c r="AR70" s="231"/>
    </row>
    <row r="71" spans="1:44">
      <c r="A71" s="233">
        <v>43723</v>
      </c>
      <c r="B71" s="234">
        <v>0.82113425925925898</v>
      </c>
      <c r="C71" s="304">
        <f>'VO2-BW'!C71*'VO2-LBM'!C$61/'VO2-LBM'!C$62</f>
        <v>5379.5057471264381</v>
      </c>
      <c r="D71" s="305">
        <f>'VO2-BW'!D71*'VO2-LBM'!D$61/'VO2-LBM'!D$62</f>
        <v>5174.8895027624303</v>
      </c>
      <c r="E71" s="305">
        <f>'VO2-BW'!E71*'VO2-LBM'!E$61/'VO2-LBM'!E$62</f>
        <v>5080.1785714285716</v>
      </c>
      <c r="F71" s="305">
        <f>'VO2-BW'!F71*'VO2-LBM'!F$61/'VO2-LBM'!F$62</f>
        <v>6092.3076923076924</v>
      </c>
      <c r="G71" s="305">
        <f>'VO2-BW'!G71*'VO2-LBM'!G$61/'VO2-LBM'!G$62</f>
        <v>6843.2534246575342</v>
      </c>
      <c r="H71" s="305">
        <f>'VO2-BW'!H71*'VO2-LBM'!H$61/'VO2-LBM'!H$62</f>
        <v>6187.3174603174602</v>
      </c>
      <c r="I71" s="305">
        <f>'VO2-BW'!I71*'VO2-LBM'!I$61/'VO2-LBM'!I$62</f>
        <v>4506.6666666666661</v>
      </c>
      <c r="J71" s="305">
        <f>'VO2-BW'!J71*'VO2-LBM'!J$61/'VO2-LBM'!J$62</f>
        <v>5920.9465648854966</v>
      </c>
      <c r="K71" s="306">
        <f>'VO2-BW'!K71*'VO2-LBM'!K$61/'VO2-LBM'!K$62</f>
        <v>6342.7795275590561</v>
      </c>
      <c r="L71" s="160"/>
      <c r="M71" s="160"/>
      <c r="N71" s="160"/>
      <c r="O71" s="160"/>
      <c r="P71" s="160"/>
      <c r="Q71" s="160"/>
      <c r="R71" s="160"/>
      <c r="S71" s="160"/>
      <c r="T71" s="160"/>
      <c r="U71" s="232"/>
      <c r="V71" s="92"/>
      <c r="W71" s="92"/>
      <c r="X71" s="92"/>
      <c r="Y71" s="92"/>
      <c r="Z71" s="92"/>
      <c r="AA71" s="92"/>
      <c r="AB71" s="92"/>
      <c r="AC71" s="92"/>
      <c r="AD71" s="92"/>
      <c r="AE71" s="92"/>
      <c r="AF71" s="92"/>
      <c r="AG71" s="92"/>
      <c r="AH71" s="92"/>
      <c r="AI71" s="92"/>
      <c r="AJ71" s="92"/>
      <c r="AK71" s="92"/>
      <c r="AL71" s="92"/>
      <c r="AM71" s="92"/>
      <c r="AN71" s="92"/>
      <c r="AO71" s="92"/>
      <c r="AP71" s="92"/>
      <c r="AQ71" s="92"/>
      <c r="AR71" s="231"/>
    </row>
    <row r="72" spans="1:44">
      <c r="A72" s="233">
        <v>43723</v>
      </c>
      <c r="B72" s="234">
        <v>0.83502314814814804</v>
      </c>
      <c r="C72" s="304">
        <f>'VO2-BW'!C72*'VO2-LBM'!C$61/'VO2-LBM'!C$62</f>
        <v>5410.6551724137944</v>
      </c>
      <c r="D72" s="305">
        <f>'VO2-BW'!D72*'VO2-LBM'!D$61/'VO2-LBM'!D$62</f>
        <v>4981.1049723756905</v>
      </c>
      <c r="E72" s="305">
        <f>'VO2-BW'!E72*'VO2-LBM'!E$61/'VO2-LBM'!E$62</f>
        <v>5078.5714285714284</v>
      </c>
      <c r="F72" s="305">
        <f>'VO2-BW'!F72*'VO2-LBM'!F$61/'VO2-LBM'!F$62</f>
        <v>5542.3076923076924</v>
      </c>
      <c r="G72" s="305">
        <f>'VO2-BW'!G72*'VO2-LBM'!G$61/'VO2-LBM'!G$62</f>
        <v>5300.3493150684926</v>
      </c>
      <c r="H72" s="305">
        <f>'VO2-BW'!H72*'VO2-LBM'!H$61/'VO2-LBM'!H$62</f>
        <v>6155.0476190476184</v>
      </c>
      <c r="I72" s="305">
        <f>'VO2-BW'!I72*'VO2-LBM'!I$61/'VO2-LBM'!I$62</f>
        <v>6065</v>
      </c>
      <c r="J72" s="305">
        <f>'VO2-BW'!J72*'VO2-LBM'!J$61/'VO2-LBM'!J$62</f>
        <v>5596.4427480916038</v>
      </c>
      <c r="K72" s="306">
        <f>'VO2-BW'!K72*'VO2-LBM'!K$61/'VO2-LBM'!K$62</f>
        <v>6339.677165354331</v>
      </c>
      <c r="L72" s="160">
        <f t="shared" ref="L72:P72" si="13">AVERAGE(C72:C74)</f>
        <v>5313.5727969348673</v>
      </c>
      <c r="M72" s="160">
        <f t="shared" si="13"/>
        <v>4976.0497237569061</v>
      </c>
      <c r="N72" s="160">
        <f t="shared" si="13"/>
        <v>4779.6428571428578</v>
      </c>
      <c r="O72" s="160">
        <f t="shared" si="13"/>
        <v>5709.2820512820508</v>
      </c>
      <c r="P72" s="160">
        <f t="shared" si="13"/>
        <v>5865.4041095890416</v>
      </c>
      <c r="Q72" s="160">
        <f t="shared" ref="Q72" si="14">AVERAGE(H72:H74)</f>
        <v>5404.9153439153442</v>
      </c>
      <c r="R72" s="160">
        <f t="shared" ref="R72" si="15">AVERAGE(I72:I74)</f>
        <v>6016.666666666667</v>
      </c>
      <c r="S72" s="160">
        <f t="shared" ref="S72" si="16">AVERAGE(J72:J74)</f>
        <v>5972.5343511450383</v>
      </c>
      <c r="T72" s="160">
        <f t="shared" ref="T72" si="17">AVERAGE(K72:K74)</f>
        <v>5892.9370078740149</v>
      </c>
      <c r="U72" s="232">
        <f t="shared" ref="U72" si="18">AVERAGE(L72:T72)</f>
        <v>5547.8894342563108</v>
      </c>
      <c r="V72" s="92"/>
      <c r="W72" s="92"/>
      <c r="X72" s="92"/>
      <c r="Y72" s="92"/>
      <c r="Z72" s="92"/>
      <c r="AA72" s="92"/>
      <c r="AB72" s="92"/>
      <c r="AC72" s="92"/>
      <c r="AD72" s="92"/>
      <c r="AE72" s="92"/>
      <c r="AF72" s="92"/>
      <c r="AG72" s="92"/>
      <c r="AH72" s="92"/>
      <c r="AI72" s="92"/>
      <c r="AJ72" s="92"/>
      <c r="AK72" s="92"/>
      <c r="AL72" s="92"/>
      <c r="AM72" s="92"/>
      <c r="AN72" s="92"/>
      <c r="AO72" s="92"/>
      <c r="AP72" s="92"/>
      <c r="AQ72" s="92"/>
      <c r="AR72" s="231"/>
    </row>
    <row r="73" spans="1:44">
      <c r="A73" s="233">
        <v>43723</v>
      </c>
      <c r="B73" s="234">
        <v>0.84891203703703599</v>
      </c>
      <c r="C73" s="304">
        <f>'VO2-BW'!C73*'VO2-LBM'!C$61/'VO2-LBM'!C$62</f>
        <v>5592.8793103448288</v>
      </c>
      <c r="D73" s="305">
        <f>'VO2-BW'!D73*'VO2-LBM'!D$61/'VO2-LBM'!D$62</f>
        <v>5196.7955801104972</v>
      </c>
      <c r="E73" s="305">
        <f>'VO2-BW'!E73*'VO2-LBM'!E$61/'VO2-LBM'!E$62</f>
        <v>4573.9285714285716</v>
      </c>
      <c r="F73" s="305">
        <f>'VO2-BW'!F73*'VO2-LBM'!F$61/'VO2-LBM'!F$62</f>
        <v>5889.2307692307695</v>
      </c>
      <c r="G73" s="305">
        <f>'VO2-BW'!G73*'VO2-LBM'!G$61/'VO2-LBM'!G$62</f>
        <v>6900.7739726027403</v>
      </c>
      <c r="H73" s="305">
        <f>'VO2-BW'!H73*'VO2-LBM'!H$61/'VO2-LBM'!H$62</f>
        <v>4954.269841269841</v>
      </c>
      <c r="I73" s="305">
        <f>'VO2-BW'!I73*'VO2-LBM'!I$61/'VO2-LBM'!I$62</f>
        <v>6258.333333333333</v>
      </c>
      <c r="J73" s="305">
        <f>'VO2-BW'!J73*'VO2-LBM'!J$61/'VO2-LBM'!J$62</f>
        <v>6446.8091603053435</v>
      </c>
      <c r="K73" s="306">
        <f>'VO2-BW'!K73*'VO2-LBM'!K$61/'VO2-LBM'!K$62</f>
        <v>6224.8897637795271</v>
      </c>
      <c r="L73" s="160"/>
      <c r="M73" s="160"/>
      <c r="N73" s="160"/>
      <c r="O73" s="160"/>
      <c r="P73" s="160"/>
      <c r="Q73" s="160"/>
      <c r="R73" s="160"/>
      <c r="S73" s="160"/>
      <c r="T73" s="160"/>
      <c r="U73" s="232">
        <f t="shared" ref="U73" si="19">STDEV(L72:T72)/SQRT(COUNT(L72:T72))</f>
        <v>150.85615424931544</v>
      </c>
      <c r="V73" s="92"/>
      <c r="W73" s="92"/>
      <c r="X73" s="92"/>
      <c r="Y73" s="92"/>
      <c r="Z73" s="92"/>
      <c r="AA73" s="92"/>
      <c r="AB73" s="92"/>
      <c r="AC73" s="92"/>
      <c r="AD73" s="92"/>
      <c r="AE73" s="92"/>
      <c r="AF73" s="92"/>
      <c r="AG73" s="92"/>
      <c r="AH73" s="92"/>
      <c r="AI73" s="92"/>
      <c r="AJ73" s="92"/>
      <c r="AK73" s="92"/>
      <c r="AL73" s="92"/>
      <c r="AM73" s="92"/>
      <c r="AN73" s="92"/>
      <c r="AO73" s="92"/>
      <c r="AP73" s="92"/>
      <c r="AQ73" s="92"/>
      <c r="AR73" s="231"/>
    </row>
    <row r="74" spans="1:44">
      <c r="A74" s="233">
        <v>43723</v>
      </c>
      <c r="B74" s="234">
        <v>0.86280092592592506</v>
      </c>
      <c r="C74" s="304">
        <f>'VO2-BW'!C74*'VO2-LBM'!C$61/'VO2-LBM'!C$62</f>
        <v>4937.1839080459777</v>
      </c>
      <c r="D74" s="305">
        <f>'VO2-BW'!D74*'VO2-LBM'!D$61/'VO2-LBM'!D$62</f>
        <v>4750.2486187845298</v>
      </c>
      <c r="E74" s="305">
        <f>'VO2-BW'!E74*'VO2-LBM'!E$61/'VO2-LBM'!E$62</f>
        <v>4686.4285714285716</v>
      </c>
      <c r="F74" s="305">
        <f>'VO2-BW'!F74*'VO2-LBM'!F$61/'VO2-LBM'!F$62</f>
        <v>5696.3076923076924</v>
      </c>
      <c r="G74" s="305">
        <f>'VO2-BW'!G74*'VO2-LBM'!G$61/'VO2-LBM'!G$62</f>
        <v>5395.0890410958909</v>
      </c>
      <c r="H74" s="305">
        <f>'VO2-BW'!H74*'VO2-LBM'!H$61/'VO2-LBM'!H$62</f>
        <v>5105.4285714285716</v>
      </c>
      <c r="I74" s="305">
        <f>'VO2-BW'!I74*'VO2-LBM'!I$61/'VO2-LBM'!I$62</f>
        <v>5726.6666666666661</v>
      </c>
      <c r="J74" s="305">
        <f>'VO2-BW'!J74*'VO2-LBM'!J$61/'VO2-LBM'!J$62</f>
        <v>5874.3511450381684</v>
      </c>
      <c r="K74" s="306">
        <f>'VO2-BW'!K74*'VO2-LBM'!K$61/'VO2-LBM'!K$62</f>
        <v>5114.2440944881891</v>
      </c>
      <c r="L74" s="160"/>
      <c r="M74" s="160"/>
      <c r="N74" s="160"/>
      <c r="O74" s="160"/>
      <c r="P74" s="160"/>
      <c r="Q74" s="160"/>
      <c r="R74" s="160"/>
      <c r="S74" s="160"/>
      <c r="T74" s="160"/>
      <c r="U74" s="232"/>
      <c r="V74" s="92"/>
      <c r="W74" s="92"/>
      <c r="X74" s="92"/>
      <c r="Y74" s="92"/>
      <c r="Z74" s="92"/>
      <c r="AA74" s="92"/>
      <c r="AB74" s="92"/>
      <c r="AC74" s="92"/>
      <c r="AD74" s="92"/>
      <c r="AE74" s="92"/>
      <c r="AF74" s="92"/>
      <c r="AG74" s="92"/>
      <c r="AH74" s="92"/>
      <c r="AI74" s="92"/>
      <c r="AJ74" s="92"/>
      <c r="AK74" s="92"/>
      <c r="AL74" s="92"/>
      <c r="AM74" s="92"/>
      <c r="AN74" s="92"/>
      <c r="AO74" s="92"/>
      <c r="AP74" s="92"/>
      <c r="AQ74" s="92"/>
      <c r="AR74" s="231"/>
    </row>
    <row r="75" spans="1:44">
      <c r="A75" s="233">
        <v>43723</v>
      </c>
      <c r="B75" s="234">
        <v>0.87668981481481401</v>
      </c>
      <c r="C75" s="304">
        <f>'VO2-BW'!C75*'VO2-LBM'!C$61/'VO2-LBM'!C$62</f>
        <v>5097.6034482758623</v>
      </c>
      <c r="D75" s="305">
        <f>'VO2-BW'!D75*'VO2-LBM'!D$61/'VO2-LBM'!D$62</f>
        <v>5609.6408839779006</v>
      </c>
      <c r="E75" s="305">
        <f>'VO2-BW'!E75*'VO2-LBM'!E$61/'VO2-LBM'!E$62</f>
        <v>2767.5</v>
      </c>
      <c r="F75" s="305">
        <f>'VO2-BW'!F75*'VO2-LBM'!F$61/'VO2-LBM'!F$62</f>
        <v>5494.9230769230762</v>
      </c>
      <c r="G75" s="305">
        <f>'VO2-BW'!G75*'VO2-LBM'!G$61/'VO2-LBM'!G$62</f>
        <v>5117.6369863013697</v>
      </c>
      <c r="H75" s="305">
        <f>'VO2-BW'!H75*'VO2-LBM'!H$61/'VO2-LBM'!H$62</f>
        <v>5800.0793650793648</v>
      </c>
      <c r="I75" s="305">
        <f>'VO2-BW'!I75*'VO2-LBM'!I$61/'VO2-LBM'!I$62</f>
        <v>5861.6666666666661</v>
      </c>
      <c r="J75" s="305">
        <f>'VO2-BW'!J75*'VO2-LBM'!J$61/'VO2-LBM'!J$62</f>
        <v>5273.6030534351148</v>
      </c>
      <c r="K75" s="306">
        <f>'VO2-BW'!K75*'VO2-LBM'!K$61/'VO2-LBM'!K$62</f>
        <v>5590.4566929133862</v>
      </c>
      <c r="L75" s="160">
        <f t="shared" ref="L75:P75" si="20">AVERAGE(C75:C77)</f>
        <v>4818.2969348659017</v>
      </c>
      <c r="M75" s="160">
        <f t="shared" si="20"/>
        <v>4294.7145488029464</v>
      </c>
      <c r="N75" s="160">
        <f t="shared" si="20"/>
        <v>4184.4642857142853</v>
      </c>
      <c r="O75" s="160">
        <f t="shared" si="20"/>
        <v>4856.3589743589746</v>
      </c>
      <c r="P75" s="160">
        <f t="shared" si="20"/>
        <v>5655.0593607305927</v>
      </c>
      <c r="Q75" s="160">
        <f t="shared" ref="Q75" si="21">AVERAGE(H75:H77)</f>
        <v>5245.8306878306876</v>
      </c>
      <c r="R75" s="160">
        <f t="shared" ref="R75" si="22">AVERAGE(I75:I77)</f>
        <v>4973.333333333333</v>
      </c>
      <c r="S75" s="160">
        <f t="shared" ref="S75" si="23">AVERAGE(J75:J77)</f>
        <v>4930.2391857506364</v>
      </c>
      <c r="T75" s="160">
        <f t="shared" ref="T75" si="24">AVERAGE(K75:K77)</f>
        <v>4386.7401574803152</v>
      </c>
      <c r="U75" s="232">
        <f t="shared" ref="U75" si="25">AVERAGE(L75:T75)</f>
        <v>4816.1152743186303</v>
      </c>
      <c r="V75" s="92"/>
      <c r="W75" s="92"/>
      <c r="X75" s="92"/>
      <c r="Y75" s="92"/>
      <c r="Z75" s="92"/>
      <c r="AA75" s="92"/>
      <c r="AB75" s="92"/>
      <c r="AC75" s="92"/>
      <c r="AD75" s="92"/>
      <c r="AE75" s="92"/>
      <c r="AF75" s="92"/>
      <c r="AG75" s="92"/>
      <c r="AH75" s="92"/>
      <c r="AI75" s="92"/>
      <c r="AJ75" s="92"/>
      <c r="AK75" s="92"/>
      <c r="AL75" s="92"/>
      <c r="AM75" s="92"/>
      <c r="AN75" s="92"/>
      <c r="AO75" s="92"/>
      <c r="AP75" s="92"/>
      <c r="AQ75" s="92"/>
      <c r="AR75" s="231"/>
    </row>
    <row r="76" spans="1:44">
      <c r="A76" s="233">
        <v>43723</v>
      </c>
      <c r="B76" s="234">
        <v>0.89057870370370373</v>
      </c>
      <c r="C76" s="304">
        <f>'VO2-BW'!C76*'VO2-LBM'!C$61/'VO2-LBM'!C$62</f>
        <v>4934.0689655172418</v>
      </c>
      <c r="D76" s="305">
        <f>'VO2-BW'!D76*'VO2-LBM'!D$61/'VO2-LBM'!D$62</f>
        <v>3238.7292817679554</v>
      </c>
      <c r="E76" s="305">
        <f>'VO2-BW'!E76*'VO2-LBM'!E$61/'VO2-LBM'!E$62</f>
        <v>4443.75</v>
      </c>
      <c r="F76" s="305">
        <f>'VO2-BW'!F76*'VO2-LBM'!F$61/'VO2-LBM'!F$62</f>
        <v>5234.3076923076924</v>
      </c>
      <c r="G76" s="305">
        <f>'VO2-BW'!G76*'VO2-LBM'!G$61/'VO2-LBM'!G$62</f>
        <v>4596.5684931506848</v>
      </c>
      <c r="H76" s="305">
        <f>'VO2-BW'!H76*'VO2-LBM'!H$61/'VO2-LBM'!H$62</f>
        <v>4505.8888888888887</v>
      </c>
      <c r="I76" s="305">
        <f>'VO2-BW'!I76*'VO2-LBM'!I$61/'VO2-LBM'!I$62</f>
        <v>5196.6666666666661</v>
      </c>
      <c r="J76" s="305">
        <f>'VO2-BW'!J76*'VO2-LBM'!J$61/'VO2-LBM'!J$62</f>
        <v>5653.0229007633598</v>
      </c>
      <c r="K76" s="306">
        <f>'VO2-BW'!K76*'VO2-LBM'!K$61/'VO2-LBM'!K$62</f>
        <v>3857.7874015748034</v>
      </c>
      <c r="L76" s="160"/>
      <c r="M76" s="160"/>
      <c r="N76" s="160"/>
      <c r="O76" s="160"/>
      <c r="P76" s="160"/>
      <c r="Q76" s="160"/>
      <c r="R76" s="160"/>
      <c r="S76" s="160"/>
      <c r="T76" s="160"/>
      <c r="U76" s="232">
        <f t="shared" ref="U76" si="26">STDEV(L75:T75)/SQRT(COUNT(L75:T75))</f>
        <v>157.3678147219056</v>
      </c>
      <c r="V76" s="92"/>
      <c r="W76" s="92"/>
      <c r="X76" s="92"/>
      <c r="Y76" s="92"/>
      <c r="Z76" s="92"/>
      <c r="AA76" s="92"/>
      <c r="AB76" s="92"/>
      <c r="AC76" s="92"/>
      <c r="AD76" s="92"/>
      <c r="AE76" s="92"/>
      <c r="AF76" s="92"/>
      <c r="AG76" s="92"/>
      <c r="AH76" s="92"/>
      <c r="AI76" s="92"/>
      <c r="AJ76" s="92"/>
      <c r="AK76" s="92"/>
      <c r="AL76" s="92"/>
      <c r="AM76" s="92"/>
      <c r="AN76" s="92"/>
      <c r="AO76" s="92"/>
      <c r="AP76" s="92"/>
      <c r="AQ76" s="92"/>
      <c r="AR76" s="231"/>
    </row>
    <row r="77" spans="1:44">
      <c r="A77" s="233">
        <v>43723</v>
      </c>
      <c r="B77" s="234">
        <v>0.90446759259259202</v>
      </c>
      <c r="C77" s="304">
        <f>'VO2-BW'!C77*'VO2-LBM'!C$61/'VO2-LBM'!C$62</f>
        <v>4423.2183908045981</v>
      </c>
      <c r="D77" s="305">
        <f>'VO2-BW'!D77*'VO2-LBM'!D$61/'VO2-LBM'!D$62</f>
        <v>4035.7734806629833</v>
      </c>
      <c r="E77" s="305">
        <f>'VO2-BW'!E77*'VO2-LBM'!E$61/'VO2-LBM'!E$62</f>
        <v>5342.1428571428569</v>
      </c>
      <c r="F77" s="305">
        <f>'VO2-BW'!F77*'VO2-LBM'!F$61/'VO2-LBM'!F$62</f>
        <v>3839.8461538461538</v>
      </c>
      <c r="G77" s="305">
        <f>'VO2-BW'!G77*'VO2-LBM'!G$61/'VO2-LBM'!G$62</f>
        <v>7250.9726027397246</v>
      </c>
      <c r="H77" s="305">
        <f>'VO2-BW'!H77*'VO2-LBM'!H$61/'VO2-LBM'!H$62</f>
        <v>5431.5238095238092</v>
      </c>
      <c r="I77" s="305">
        <f>'VO2-BW'!I77*'VO2-LBM'!I$61/'VO2-LBM'!I$62</f>
        <v>3861.6666666666665</v>
      </c>
      <c r="J77" s="305">
        <f>'VO2-BW'!J77*'VO2-LBM'!J$61/'VO2-LBM'!J$62</f>
        <v>3864.0916030534349</v>
      </c>
      <c r="K77" s="306">
        <f>'VO2-BW'!K77*'VO2-LBM'!K$61/'VO2-LBM'!K$62</f>
        <v>3711.9763779527561</v>
      </c>
      <c r="L77" s="160"/>
      <c r="M77" s="160"/>
      <c r="N77" s="160"/>
      <c r="O77" s="160"/>
      <c r="P77" s="160"/>
      <c r="Q77" s="160"/>
      <c r="R77" s="160"/>
      <c r="S77" s="160"/>
      <c r="T77" s="160"/>
      <c r="U77" s="232"/>
      <c r="V77" s="92"/>
      <c r="W77" s="92"/>
      <c r="X77" s="92"/>
      <c r="Y77" s="92"/>
      <c r="Z77" s="92"/>
      <c r="AA77" s="92"/>
      <c r="AB77" s="92"/>
      <c r="AC77" s="92"/>
      <c r="AD77" s="92"/>
      <c r="AE77" s="92"/>
      <c r="AF77" s="92"/>
      <c r="AG77" s="92"/>
      <c r="AH77" s="92"/>
      <c r="AI77" s="92"/>
      <c r="AJ77" s="92"/>
      <c r="AK77" s="92"/>
      <c r="AL77" s="92"/>
      <c r="AM77" s="92"/>
      <c r="AN77" s="92"/>
      <c r="AO77" s="92"/>
      <c r="AP77" s="92"/>
      <c r="AQ77" s="92"/>
      <c r="AR77" s="231"/>
    </row>
    <row r="78" spans="1:44">
      <c r="A78" s="233">
        <v>43723</v>
      </c>
      <c r="B78" s="234">
        <v>0.91835648148148097</v>
      </c>
      <c r="C78" s="304">
        <f>'VO2-BW'!C78*'VO2-LBM'!C$61/'VO2-LBM'!C$62</f>
        <v>4603.8850574712651</v>
      </c>
      <c r="D78" s="305">
        <f>'VO2-BW'!D78*'VO2-LBM'!D$61/'VO2-LBM'!D$62</f>
        <v>5660.1933701657454</v>
      </c>
      <c r="E78" s="305">
        <f>'VO2-BW'!E78*'VO2-LBM'!E$61/'VO2-LBM'!E$62</f>
        <v>3627.321428571428</v>
      </c>
      <c r="F78" s="305">
        <f>'VO2-BW'!F78*'VO2-LBM'!F$61/'VO2-LBM'!F$62</f>
        <v>3858.4615384615386</v>
      </c>
      <c r="G78" s="305">
        <f>'VO2-BW'!G78*'VO2-LBM'!G$61/'VO2-LBM'!G$62</f>
        <v>5291.8904109589039</v>
      </c>
      <c r="H78" s="305">
        <f>'VO2-BW'!H78*'VO2-LBM'!H$61/'VO2-LBM'!H$62</f>
        <v>5487.5714285714284</v>
      </c>
      <c r="I78" s="305">
        <f>'VO2-BW'!I78*'VO2-LBM'!I$61/'VO2-LBM'!I$62</f>
        <v>3320</v>
      </c>
      <c r="J78" s="305">
        <f>'VO2-BW'!J78*'VO2-LBM'!J$61/'VO2-LBM'!J$62</f>
        <v>6649.8320610687024</v>
      </c>
      <c r="K78" s="306">
        <f>'VO2-BW'!K78*'VO2-LBM'!K$61/'VO2-LBM'!K$62</f>
        <v>5494.2834645669291</v>
      </c>
      <c r="L78" s="160">
        <f t="shared" ref="L78:P78" si="27">AVERAGE(C78:C80)</f>
        <v>4133.0095785440617</v>
      </c>
      <c r="M78" s="160">
        <f t="shared" si="27"/>
        <v>5349.5764272559854</v>
      </c>
      <c r="N78" s="160">
        <f t="shared" si="27"/>
        <v>4571.7857142857138</v>
      </c>
      <c r="O78" s="160">
        <f t="shared" si="27"/>
        <v>4066.0512820512818</v>
      </c>
      <c r="P78" s="160">
        <f t="shared" si="27"/>
        <v>4607.2831050228315</v>
      </c>
      <c r="Q78" s="160">
        <f t="shared" ref="Q78" si="28">AVERAGE(H78:H80)</f>
        <v>4614.0211640211637</v>
      </c>
      <c r="R78" s="160">
        <f t="shared" ref="R78" si="29">AVERAGE(I78:I80)</f>
        <v>5015.5555555555557</v>
      </c>
      <c r="S78" s="160">
        <f t="shared" ref="S78" si="30">AVERAGE(J78:J80)</f>
        <v>6038.5445292620861</v>
      </c>
      <c r="T78" s="160">
        <f t="shared" ref="T78" si="31">AVERAGE(K78:K80)</f>
        <v>6148.8818897637802</v>
      </c>
      <c r="U78" s="232">
        <f t="shared" ref="U78" si="32">AVERAGE(L78:T78)</f>
        <v>4949.4121384180507</v>
      </c>
      <c r="V78" s="92"/>
      <c r="W78" s="92"/>
      <c r="X78" s="92"/>
      <c r="Y78" s="92"/>
      <c r="Z78" s="92"/>
      <c r="AA78" s="92"/>
      <c r="AB78" s="92"/>
      <c r="AC78" s="92"/>
      <c r="AD78" s="92"/>
      <c r="AE78" s="92"/>
      <c r="AF78" s="92"/>
      <c r="AG78" s="92"/>
      <c r="AH78" s="92"/>
      <c r="AI78" s="92"/>
      <c r="AJ78" s="92"/>
      <c r="AK78" s="92"/>
      <c r="AL78" s="92"/>
      <c r="AM78" s="92"/>
      <c r="AN78" s="92"/>
      <c r="AO78" s="92"/>
      <c r="AP78" s="92"/>
      <c r="AQ78" s="92"/>
      <c r="AR78" s="231"/>
    </row>
    <row r="79" spans="1:44">
      <c r="A79" s="233">
        <v>43723</v>
      </c>
      <c r="B79" s="234">
        <v>0.93224537037036903</v>
      </c>
      <c r="C79" s="304">
        <f>'VO2-BW'!C79*'VO2-LBM'!C$61/'VO2-LBM'!C$62</f>
        <v>4448.1379310344837</v>
      </c>
      <c r="D79" s="305">
        <f>'VO2-BW'!D79*'VO2-LBM'!D$61/'VO2-LBM'!D$62</f>
        <v>5060.3038674033141</v>
      </c>
      <c r="E79" s="305">
        <f>'VO2-BW'!E79*'VO2-LBM'!E$61/'VO2-LBM'!E$62</f>
        <v>4691.25</v>
      </c>
      <c r="F79" s="305">
        <f>'VO2-BW'!F79*'VO2-LBM'!F$61/'VO2-LBM'!F$62</f>
        <v>4357.6923076923076</v>
      </c>
      <c r="G79" s="305">
        <f>'VO2-BW'!G79*'VO2-LBM'!G$61/'VO2-LBM'!G$62</f>
        <v>3446.1575342465762</v>
      </c>
      <c r="H79" s="305">
        <f>'VO2-BW'!H79*'VO2-LBM'!H$61/'VO2-LBM'!H$62</f>
        <v>4344.5396825396829</v>
      </c>
      <c r="I79" s="305">
        <f>'VO2-BW'!I79*'VO2-LBM'!I$61/'VO2-LBM'!I$62</f>
        <v>5976.6666666666661</v>
      </c>
      <c r="J79" s="305">
        <f>'VO2-BW'!J79*'VO2-LBM'!J$61/'VO2-LBM'!J$62</f>
        <v>6559.9694656488555</v>
      </c>
      <c r="K79" s="306">
        <f>'VO2-BW'!K79*'VO2-LBM'!K$61/'VO2-LBM'!K$62</f>
        <v>6570.8031496062995</v>
      </c>
      <c r="L79" s="160"/>
      <c r="M79" s="160"/>
      <c r="N79" s="160"/>
      <c r="O79" s="160"/>
      <c r="P79" s="160"/>
      <c r="Q79" s="160"/>
      <c r="R79" s="160"/>
      <c r="S79" s="160"/>
      <c r="T79" s="160"/>
      <c r="U79" s="232">
        <f t="shared" ref="U79" si="33">STDEV(L78:T78)/SQRT(COUNT(L78:T78))</f>
        <v>252.99385419090262</v>
      </c>
      <c r="V79" s="92"/>
      <c r="W79" s="92"/>
      <c r="X79" s="92"/>
      <c r="Y79" s="92"/>
      <c r="Z79" s="92"/>
      <c r="AA79" s="92"/>
      <c r="AB79" s="92"/>
      <c r="AC79" s="92"/>
      <c r="AD79" s="92"/>
      <c r="AE79" s="92"/>
      <c r="AF79" s="92"/>
      <c r="AG79" s="92"/>
      <c r="AH79" s="92"/>
      <c r="AI79" s="92"/>
      <c r="AJ79" s="92"/>
      <c r="AK79" s="92"/>
      <c r="AL79" s="92"/>
      <c r="AM79" s="92"/>
      <c r="AN79" s="92"/>
      <c r="AO79" s="92"/>
      <c r="AP79" s="92"/>
      <c r="AQ79" s="92"/>
      <c r="AR79" s="231"/>
    </row>
    <row r="80" spans="1:44">
      <c r="A80" s="233">
        <v>43723</v>
      </c>
      <c r="B80" s="234">
        <v>0.94613425925925798</v>
      </c>
      <c r="C80" s="304">
        <f>'VO2-BW'!C80*'VO2-LBM'!C$61/'VO2-LBM'!C$62</f>
        <v>3347.0057471264377</v>
      </c>
      <c r="D80" s="305">
        <f>'VO2-BW'!D80*'VO2-LBM'!D$61/'VO2-LBM'!D$62</f>
        <v>5328.232044198895</v>
      </c>
      <c r="E80" s="305">
        <f>'VO2-BW'!E80*'VO2-LBM'!E$61/'VO2-LBM'!E$62</f>
        <v>5396.7857142857138</v>
      </c>
      <c r="F80" s="305">
        <f>'VO2-BW'!F80*'VO2-LBM'!F$61/'VO2-LBM'!F$62</f>
        <v>3981.9999999999995</v>
      </c>
      <c r="G80" s="305">
        <f>'VO2-BW'!G80*'VO2-LBM'!G$61/'VO2-LBM'!G$62</f>
        <v>5083.8013698630139</v>
      </c>
      <c r="H80" s="305">
        <f>'VO2-BW'!H80*'VO2-LBM'!H$61/'VO2-LBM'!H$62</f>
        <v>4009.9523809523807</v>
      </c>
      <c r="I80" s="305">
        <f>'VO2-BW'!I80*'VO2-LBM'!I$61/'VO2-LBM'!I$62</f>
        <v>5750</v>
      </c>
      <c r="J80" s="305">
        <f>'VO2-BW'!J80*'VO2-LBM'!J$61/'VO2-LBM'!J$62</f>
        <v>4905.8320610687024</v>
      </c>
      <c r="K80" s="306">
        <f>'VO2-BW'!K80*'VO2-LBM'!K$61/'VO2-LBM'!K$62</f>
        <v>6381.5590551181112</v>
      </c>
      <c r="L80" s="160"/>
      <c r="M80" s="160"/>
      <c r="N80" s="160"/>
      <c r="O80" s="160"/>
      <c r="P80" s="160"/>
      <c r="Q80" s="160"/>
      <c r="R80" s="160"/>
      <c r="S80" s="160"/>
      <c r="T80" s="160"/>
      <c r="U80" s="232"/>
      <c r="V80" s="92"/>
      <c r="W80" s="92"/>
      <c r="X80" s="92"/>
      <c r="Y80" s="92"/>
      <c r="Z80" s="92"/>
      <c r="AA80" s="92"/>
      <c r="AB80" s="92"/>
      <c r="AC80" s="92"/>
      <c r="AD80" s="92"/>
      <c r="AE80" s="92"/>
      <c r="AF80" s="92"/>
      <c r="AG80" s="92"/>
      <c r="AH80" s="92"/>
      <c r="AI80" s="92"/>
      <c r="AJ80" s="92"/>
      <c r="AK80" s="92"/>
      <c r="AL80" s="92"/>
      <c r="AM80" s="92"/>
      <c r="AN80" s="92"/>
      <c r="AO80" s="92"/>
      <c r="AP80" s="92"/>
      <c r="AQ80" s="92"/>
      <c r="AR80" s="231"/>
    </row>
    <row r="81" spans="1:44">
      <c r="A81" s="233">
        <v>43723</v>
      </c>
      <c r="B81" s="234">
        <v>0.96002314814814704</v>
      </c>
      <c r="C81" s="304">
        <f>'VO2-BW'!C81*'VO2-LBM'!C$61/'VO2-LBM'!C$62</f>
        <v>3990.2413793103451</v>
      </c>
      <c r="D81" s="305">
        <f>'VO2-BW'!D81*'VO2-LBM'!D$61/'VO2-LBM'!D$62</f>
        <v>5360.2486187845298</v>
      </c>
      <c r="E81" s="305">
        <f>'VO2-BW'!E81*'VO2-LBM'!E$61/'VO2-LBM'!E$62</f>
        <v>4731.4285714285716</v>
      </c>
      <c r="F81" s="305">
        <f>'VO2-BW'!F81*'VO2-LBM'!F$61/'VO2-LBM'!F$62</f>
        <v>5503.3846153846143</v>
      </c>
      <c r="G81" s="305">
        <f>'VO2-BW'!G81*'VO2-LBM'!G$61/'VO2-LBM'!G$62</f>
        <v>5775.7397260273974</v>
      </c>
      <c r="H81" s="305">
        <f>'VO2-BW'!H81*'VO2-LBM'!H$61/'VO2-LBM'!H$62</f>
        <v>5745.730158730159</v>
      </c>
      <c r="I81" s="305">
        <f>'VO2-BW'!I81*'VO2-LBM'!I$61/'VO2-LBM'!I$62</f>
        <v>5615</v>
      </c>
      <c r="J81" s="305">
        <f>'VO2-BW'!J81*'VO2-LBM'!J$61/'VO2-LBM'!J$62</f>
        <v>5934.259541984733</v>
      </c>
      <c r="K81" s="306">
        <f>'VO2-BW'!K81*'VO2-LBM'!K$61/'VO2-LBM'!K$62</f>
        <v>6142.677165354331</v>
      </c>
      <c r="L81" s="160">
        <f t="shared" ref="L81:P81" si="34">AVERAGE(C81:C83)</f>
        <v>4285.6417624521073</v>
      </c>
      <c r="M81" s="160">
        <f t="shared" si="34"/>
        <v>3811.6574585635353</v>
      </c>
      <c r="N81" s="160">
        <f t="shared" si="34"/>
        <v>4767.8571428571422</v>
      </c>
      <c r="O81" s="160">
        <f t="shared" si="34"/>
        <v>5002.4615384615381</v>
      </c>
      <c r="P81" s="160">
        <f t="shared" si="34"/>
        <v>5014.4383561643835</v>
      </c>
      <c r="Q81" s="160">
        <f t="shared" ref="Q81" si="35">AVERAGE(H81:H83)</f>
        <v>5406.6137566137577</v>
      </c>
      <c r="R81" s="160">
        <f t="shared" ref="R81" si="36">AVERAGE(I81:I83)</f>
        <v>5170.5555555555557</v>
      </c>
      <c r="S81" s="160">
        <f t="shared" ref="S81" si="37">AVERAGE(J81:J83)</f>
        <v>5578.692111959288</v>
      </c>
      <c r="T81" s="160">
        <f t="shared" ref="T81" si="38">AVERAGE(K81:K83)</f>
        <v>5790.5590551181112</v>
      </c>
      <c r="U81" s="232">
        <f t="shared" ref="U81" si="39">AVERAGE(L81:T81)</f>
        <v>4980.9418597494914</v>
      </c>
      <c r="V81" s="92"/>
      <c r="W81" s="92"/>
      <c r="X81" s="92"/>
      <c r="Y81" s="92"/>
      <c r="Z81" s="92"/>
      <c r="AA81" s="92"/>
      <c r="AB81" s="92"/>
      <c r="AC81" s="92"/>
      <c r="AD81" s="92"/>
      <c r="AE81" s="92"/>
      <c r="AF81" s="92"/>
      <c r="AG81" s="92"/>
      <c r="AH81" s="92"/>
      <c r="AI81" s="92"/>
      <c r="AJ81" s="92"/>
      <c r="AK81" s="92"/>
      <c r="AL81" s="92"/>
      <c r="AM81" s="92"/>
      <c r="AN81" s="92"/>
      <c r="AO81" s="92"/>
      <c r="AP81" s="92"/>
      <c r="AQ81" s="92"/>
      <c r="AR81" s="231"/>
    </row>
    <row r="82" spans="1:44">
      <c r="A82" s="233">
        <v>43723</v>
      </c>
      <c r="B82" s="234">
        <v>0.97391203703703599</v>
      </c>
      <c r="C82" s="304">
        <f>'VO2-BW'!C82*'VO2-LBM'!C$61/'VO2-LBM'!C$62</f>
        <v>4231.6494252873563</v>
      </c>
      <c r="D82" s="305">
        <f>'VO2-BW'!D82*'VO2-LBM'!D$61/'VO2-LBM'!D$62</f>
        <v>3294.3370165745855</v>
      </c>
      <c r="E82" s="305">
        <f>'VO2-BW'!E82*'VO2-LBM'!E$61/'VO2-LBM'!E$62</f>
        <v>5033.5714285714284</v>
      </c>
      <c r="F82" s="305">
        <f>'VO2-BW'!F82*'VO2-LBM'!F$61/'VO2-LBM'!F$62</f>
        <v>5344.3076923076924</v>
      </c>
      <c r="G82" s="305">
        <f>'VO2-BW'!G82*'VO2-LBM'!G$61/'VO2-LBM'!G$62</f>
        <v>4758.9794520547939</v>
      </c>
      <c r="H82" s="305">
        <f>'VO2-BW'!H82*'VO2-LBM'!H$61/'VO2-LBM'!H$62</f>
        <v>4521.1746031746034</v>
      </c>
      <c r="I82" s="305">
        <f>'VO2-BW'!I82*'VO2-LBM'!I$61/'VO2-LBM'!I$62</f>
        <v>4440</v>
      </c>
      <c r="J82" s="305">
        <f>'VO2-BW'!J82*'VO2-LBM'!J$61/'VO2-LBM'!J$62</f>
        <v>5799.4656488549617</v>
      </c>
      <c r="K82" s="306">
        <f>'VO2-BW'!K82*'VO2-LBM'!K$61/'VO2-LBM'!K$62</f>
        <v>4475.1574803149606</v>
      </c>
      <c r="L82" s="160"/>
      <c r="M82" s="160"/>
      <c r="N82" s="160"/>
      <c r="O82" s="160"/>
      <c r="P82" s="160"/>
      <c r="Q82" s="160"/>
      <c r="R82" s="160"/>
      <c r="S82" s="160"/>
      <c r="T82" s="160"/>
      <c r="U82" s="232">
        <f t="shared" ref="U82" si="40">STDEV(L81:T81)/SQRT(COUNT(L81:T81))</f>
        <v>208.41977303583531</v>
      </c>
      <c r="V82" s="92"/>
      <c r="W82" s="92"/>
      <c r="X82" s="92"/>
      <c r="Y82" s="92"/>
      <c r="Z82" s="92"/>
      <c r="AA82" s="92"/>
      <c r="AB82" s="92"/>
      <c r="AC82" s="92"/>
      <c r="AD82" s="92"/>
      <c r="AE82" s="92"/>
      <c r="AF82" s="92"/>
      <c r="AG82" s="92"/>
      <c r="AH82" s="92"/>
      <c r="AI82" s="92"/>
      <c r="AJ82" s="92"/>
      <c r="AK82" s="92"/>
      <c r="AL82" s="92"/>
      <c r="AM82" s="92"/>
      <c r="AN82" s="92"/>
      <c r="AO82" s="92"/>
      <c r="AP82" s="92"/>
      <c r="AQ82" s="92"/>
      <c r="AR82" s="231"/>
    </row>
    <row r="83" spans="1:44">
      <c r="A83" s="233">
        <v>43723</v>
      </c>
      <c r="B83" s="234">
        <v>0.98780092592592506</v>
      </c>
      <c r="C83" s="304">
        <f>'VO2-BW'!C83*'VO2-LBM'!C$61/'VO2-LBM'!C$62</f>
        <v>4635.0344827586214</v>
      </c>
      <c r="D83" s="305">
        <f>'VO2-BW'!D83*'VO2-LBM'!D$61/'VO2-LBM'!D$62</f>
        <v>2780.3867403314916</v>
      </c>
      <c r="E83" s="305">
        <f>'VO2-BW'!E83*'VO2-LBM'!E$61/'VO2-LBM'!E$62</f>
        <v>4538.5714285714284</v>
      </c>
      <c r="F83" s="305">
        <f>'VO2-BW'!F83*'VO2-LBM'!F$61/'VO2-LBM'!F$62</f>
        <v>4159.6923076923076</v>
      </c>
      <c r="G83" s="305">
        <f>'VO2-BW'!G83*'VO2-LBM'!G$61/'VO2-LBM'!G$62</f>
        <v>4508.5958904109593</v>
      </c>
      <c r="H83" s="305">
        <f>'VO2-BW'!H83*'VO2-LBM'!H$61/'VO2-LBM'!H$62</f>
        <v>5952.936507936508</v>
      </c>
      <c r="I83" s="305">
        <f>'VO2-BW'!I83*'VO2-LBM'!I$61/'VO2-LBM'!I$62</f>
        <v>5456.6666666666661</v>
      </c>
      <c r="J83" s="305">
        <f>'VO2-BW'!J83*'VO2-LBM'!J$61/'VO2-LBM'!J$62</f>
        <v>5002.3511450381693</v>
      </c>
      <c r="K83" s="306">
        <f>'VO2-BW'!K83*'VO2-LBM'!K$61/'VO2-LBM'!K$62</f>
        <v>6753.8425196850385</v>
      </c>
      <c r="L83" s="160"/>
      <c r="M83" s="160"/>
      <c r="N83" s="160"/>
      <c r="O83" s="160"/>
      <c r="P83" s="160"/>
      <c r="Q83" s="160"/>
      <c r="R83" s="160"/>
      <c r="S83" s="160"/>
      <c r="T83" s="160"/>
      <c r="U83" s="232"/>
      <c r="V83" s="92"/>
      <c r="W83" s="92"/>
      <c r="X83" s="92"/>
      <c r="Y83" s="92"/>
      <c r="Z83" s="92"/>
      <c r="AA83" s="92"/>
      <c r="AB83" s="92"/>
      <c r="AC83" s="92"/>
      <c r="AD83" s="92"/>
      <c r="AE83" s="92"/>
      <c r="AF83" s="92"/>
      <c r="AG83" s="92"/>
      <c r="AH83" s="92"/>
      <c r="AI83" s="92"/>
      <c r="AJ83" s="92"/>
      <c r="AK83" s="92"/>
      <c r="AL83" s="92"/>
      <c r="AM83" s="92"/>
      <c r="AN83" s="92"/>
      <c r="AO83" s="92"/>
      <c r="AP83" s="92"/>
      <c r="AQ83" s="92"/>
      <c r="AR83" s="231"/>
    </row>
    <row r="84" spans="1:44">
      <c r="A84" s="233">
        <v>43724</v>
      </c>
      <c r="B84" s="234">
        <v>1.0016898148148148</v>
      </c>
      <c r="C84" s="304">
        <f>'VO2-BW'!C84*'VO2-LBM'!C$61/'VO2-LBM'!C$62</f>
        <v>3255.1149425287358</v>
      </c>
      <c r="D84" s="305">
        <f>'VO2-BW'!D84*'VO2-LBM'!D$61/'VO2-LBM'!D$62</f>
        <v>2126.5745856353587</v>
      </c>
      <c r="E84" s="305">
        <f>'VO2-BW'!E84*'VO2-LBM'!E$61/'VO2-LBM'!E$62</f>
        <v>2830.1785714285711</v>
      </c>
      <c r="F84" s="305">
        <f>'VO2-BW'!F84*'VO2-LBM'!F$61/'VO2-LBM'!F$62</f>
        <v>4924.6153846153848</v>
      </c>
      <c r="G84" s="305">
        <f>'VO2-BW'!G84*'VO2-LBM'!G$61/'VO2-LBM'!G$62</f>
        <v>3297.2808219178087</v>
      </c>
      <c r="H84" s="305">
        <f>'VO2-BW'!H84*'VO2-LBM'!H$61/'VO2-LBM'!H$62</f>
        <v>5120.7142857142853</v>
      </c>
      <c r="I84" s="305">
        <f>'VO2-BW'!I84*'VO2-LBM'!I$61/'VO2-LBM'!I$62</f>
        <v>6080</v>
      </c>
      <c r="J84" s="305">
        <f>'VO2-BW'!J84*'VO2-LBM'!J$61/'VO2-LBM'!J$62</f>
        <v>5539.8625954198469</v>
      </c>
      <c r="K84" s="306">
        <f>'VO2-BW'!K84*'VO2-LBM'!K$61/'VO2-LBM'!K$62</f>
        <v>6409.4803149606296</v>
      </c>
      <c r="L84" s="160">
        <f t="shared" ref="L84:P84" si="41">AVERAGE(C84:C86)</f>
        <v>3967.9176245210729</v>
      </c>
      <c r="M84" s="160">
        <f t="shared" si="41"/>
        <v>4758.1123388581946</v>
      </c>
      <c r="N84" s="160">
        <f t="shared" si="41"/>
        <v>4081.6071428571427</v>
      </c>
      <c r="O84" s="160">
        <f t="shared" si="41"/>
        <v>4635.7948717948721</v>
      </c>
      <c r="P84" s="160">
        <f t="shared" si="41"/>
        <v>3636.2009132420094</v>
      </c>
      <c r="Q84" s="160">
        <f t="shared" ref="Q84" si="42">AVERAGE(H84:H86)</f>
        <v>4784.9947089947091</v>
      </c>
      <c r="R84" s="160">
        <f t="shared" ref="R84" si="43">AVERAGE(I84:I86)</f>
        <v>5088.8888888888887</v>
      </c>
      <c r="S84" s="160">
        <f t="shared" ref="S84" si="44">AVERAGE(J84:J86)</f>
        <v>5336.839694656489</v>
      </c>
      <c r="T84" s="160">
        <f t="shared" ref="T84" si="45">AVERAGE(K84:K86)</f>
        <v>5907.9317585301833</v>
      </c>
      <c r="U84" s="232">
        <f t="shared" ref="U84" si="46">AVERAGE(L84:T84)</f>
        <v>4688.6986602603965</v>
      </c>
      <c r="V84" s="92"/>
      <c r="W84" s="92"/>
      <c r="X84" s="92"/>
      <c r="Y84" s="92"/>
      <c r="Z84" s="92"/>
      <c r="AA84" s="92"/>
      <c r="AB84" s="92"/>
      <c r="AC84" s="92"/>
      <c r="AD84" s="92"/>
      <c r="AE84" s="92"/>
      <c r="AF84" s="92"/>
      <c r="AG84" s="92"/>
      <c r="AH84" s="92"/>
      <c r="AI84" s="92"/>
      <c r="AJ84" s="92"/>
      <c r="AK84" s="92"/>
      <c r="AL84" s="92"/>
      <c r="AM84" s="92"/>
      <c r="AN84" s="92"/>
      <c r="AO84" s="92"/>
      <c r="AP84" s="92"/>
      <c r="AQ84" s="92"/>
      <c r="AR84" s="231"/>
    </row>
    <row r="85" spans="1:44">
      <c r="A85" s="233">
        <v>43724</v>
      </c>
      <c r="B85" s="234">
        <v>1.0155787037037001</v>
      </c>
      <c r="C85" s="304">
        <f>'VO2-BW'!C85*'VO2-LBM'!C$61/'VO2-LBM'!C$62</f>
        <v>3937.2873563218395</v>
      </c>
      <c r="D85" s="305">
        <f>'VO2-BW'!D85*'VO2-LBM'!D$61/'VO2-LBM'!D$62</f>
        <v>6147.1823204419888</v>
      </c>
      <c r="E85" s="305">
        <f>'VO2-BW'!E85*'VO2-LBM'!E$61/'VO2-LBM'!E$62</f>
        <v>3940.7142857142853</v>
      </c>
      <c r="F85" s="305">
        <f>'VO2-BW'!F85*'VO2-LBM'!F$61/'VO2-LBM'!F$62</f>
        <v>4046.3076923076919</v>
      </c>
      <c r="G85" s="305">
        <f>'VO2-BW'!G85*'VO2-LBM'!G$61/'VO2-LBM'!G$62</f>
        <v>4237.91095890411</v>
      </c>
      <c r="H85" s="305">
        <f>'VO2-BW'!H85*'VO2-LBM'!H$61/'VO2-LBM'!H$62</f>
        <v>3581.9523809523807</v>
      </c>
      <c r="I85" s="305">
        <f>'VO2-BW'!I85*'VO2-LBM'!I$61/'VO2-LBM'!I$62</f>
        <v>5391.6666666666661</v>
      </c>
      <c r="J85" s="305">
        <f>'VO2-BW'!J85*'VO2-LBM'!J$61/'VO2-LBM'!J$62</f>
        <v>5458.320610687023</v>
      </c>
      <c r="K85" s="306">
        <f>'VO2-BW'!K85*'VO2-LBM'!K$61/'VO2-LBM'!K$62</f>
        <v>6071.3228346456699</v>
      </c>
      <c r="L85" s="160"/>
      <c r="M85" s="160"/>
      <c r="N85" s="160"/>
      <c r="O85" s="160"/>
      <c r="P85" s="160"/>
      <c r="Q85" s="160"/>
      <c r="R85" s="160"/>
      <c r="S85" s="160"/>
      <c r="T85" s="160"/>
      <c r="U85" s="232">
        <f t="shared" ref="U85" si="47">STDEV(L84:T84)/SQRT(COUNT(L84:T84))</f>
        <v>238.03289004620243</v>
      </c>
      <c r="V85" s="92"/>
      <c r="W85" s="92"/>
      <c r="X85" s="92"/>
      <c r="Y85" s="92"/>
      <c r="Z85" s="92"/>
      <c r="AA85" s="92"/>
      <c r="AB85" s="92"/>
      <c r="AC85" s="92"/>
      <c r="AD85" s="92"/>
      <c r="AE85" s="92"/>
      <c r="AF85" s="92"/>
      <c r="AG85" s="92"/>
      <c r="AH85" s="92"/>
      <c r="AI85" s="92"/>
      <c r="AJ85" s="92"/>
      <c r="AK85" s="92"/>
      <c r="AL85" s="92"/>
      <c r="AM85" s="92"/>
      <c r="AN85" s="92"/>
      <c r="AO85" s="92"/>
      <c r="AP85" s="92"/>
      <c r="AQ85" s="92"/>
      <c r="AR85" s="231"/>
    </row>
    <row r="86" spans="1:44">
      <c r="A86" s="233">
        <v>43724</v>
      </c>
      <c r="B86" s="234">
        <v>1.02946759259259</v>
      </c>
      <c r="C86" s="304">
        <f>'VO2-BW'!C86*'VO2-LBM'!C$61/'VO2-LBM'!C$62</f>
        <v>4711.3505747126437</v>
      </c>
      <c r="D86" s="305">
        <f>'VO2-BW'!D86*'VO2-LBM'!D$61/'VO2-LBM'!D$62</f>
        <v>6000.580110497237</v>
      </c>
      <c r="E86" s="305">
        <f>'VO2-BW'!E86*'VO2-LBM'!E$61/'VO2-LBM'!E$62</f>
        <v>5473.9285714285716</v>
      </c>
      <c r="F86" s="305">
        <f>'VO2-BW'!F86*'VO2-LBM'!F$61/'VO2-LBM'!F$62</f>
        <v>4936.461538461539</v>
      </c>
      <c r="G86" s="305">
        <f>'VO2-BW'!G86*'VO2-LBM'!G$61/'VO2-LBM'!G$62</f>
        <v>3373.4109589041095</v>
      </c>
      <c r="H86" s="305">
        <f>'VO2-BW'!H86*'VO2-LBM'!H$61/'VO2-LBM'!H$62</f>
        <v>5652.3174603174602</v>
      </c>
      <c r="I86" s="305">
        <f>'VO2-BW'!I86*'VO2-LBM'!I$61/'VO2-LBM'!I$62</f>
        <v>3795</v>
      </c>
      <c r="J86" s="305">
        <f>'VO2-BW'!J86*'VO2-LBM'!J$61/'VO2-LBM'!J$62</f>
        <v>5012.3358778625961</v>
      </c>
      <c r="K86" s="306">
        <f>'VO2-BW'!K86*'VO2-LBM'!K$61/'VO2-LBM'!K$62</f>
        <v>5242.9921259842522</v>
      </c>
      <c r="L86" s="160"/>
      <c r="M86" s="160"/>
      <c r="N86" s="160"/>
      <c r="O86" s="160"/>
      <c r="P86" s="160"/>
      <c r="Q86" s="160"/>
      <c r="R86" s="160"/>
      <c r="S86" s="160"/>
      <c r="T86" s="160"/>
      <c r="U86" s="232"/>
      <c r="V86" s="92"/>
      <c r="W86" s="92"/>
      <c r="X86" s="92"/>
      <c r="Y86" s="92"/>
      <c r="Z86" s="92"/>
      <c r="AA86" s="92"/>
      <c r="AB86" s="92"/>
      <c r="AC86" s="92"/>
      <c r="AD86" s="92"/>
      <c r="AE86" s="92"/>
      <c r="AF86" s="92"/>
      <c r="AG86" s="92"/>
      <c r="AH86" s="92"/>
      <c r="AI86" s="92"/>
      <c r="AJ86" s="92"/>
      <c r="AK86" s="92"/>
      <c r="AL86" s="92"/>
      <c r="AM86" s="92"/>
      <c r="AN86" s="92"/>
      <c r="AO86" s="92"/>
      <c r="AP86" s="92"/>
      <c r="AQ86" s="92"/>
      <c r="AR86" s="231"/>
    </row>
    <row r="87" spans="1:44">
      <c r="A87" s="233">
        <v>43724</v>
      </c>
      <c r="B87" s="234">
        <v>1.04335648148148</v>
      </c>
      <c r="C87" s="304">
        <f>'VO2-BW'!C87*'VO2-LBM'!C$61/'VO2-LBM'!C$62</f>
        <v>4898.2471264367823</v>
      </c>
      <c r="D87" s="305">
        <f>'VO2-BW'!D87*'VO2-LBM'!D$61/'VO2-LBM'!D$62</f>
        <v>5815.2209944751376</v>
      </c>
      <c r="E87" s="305">
        <f>'VO2-BW'!E87*'VO2-LBM'!E$61/'VO2-LBM'!E$62</f>
        <v>3865.1785714285711</v>
      </c>
      <c r="F87" s="305">
        <f>'VO2-BW'!F87*'VO2-LBM'!F$61/'VO2-LBM'!F$62</f>
        <v>4814.6153846153848</v>
      </c>
      <c r="G87" s="305">
        <f>'VO2-BW'!G87*'VO2-LBM'!G$61/'VO2-LBM'!G$62</f>
        <v>5882.321917808219</v>
      </c>
      <c r="H87" s="305">
        <f>'VO2-BW'!H87*'VO2-LBM'!H$61/'VO2-LBM'!H$62</f>
        <v>5103.7301587301581</v>
      </c>
      <c r="I87" s="305">
        <f>'VO2-BW'!I87*'VO2-LBM'!I$61/'VO2-LBM'!I$62</f>
        <v>5608.333333333333</v>
      </c>
      <c r="J87" s="305">
        <f>'VO2-BW'!J87*'VO2-LBM'!J$61/'VO2-LBM'!J$62</f>
        <v>5874.3511450381684</v>
      </c>
      <c r="K87" s="306">
        <f>'VO2-BW'!K87*'VO2-LBM'!K$61/'VO2-LBM'!K$62</f>
        <v>5315.8976377952758</v>
      </c>
      <c r="L87" s="160">
        <f t="shared" ref="L87:P87" si="48">AVERAGE(C87:C89)</f>
        <v>4625.6896551724139</v>
      </c>
      <c r="M87" s="160">
        <f t="shared" si="48"/>
        <v>5170.9576427255988</v>
      </c>
      <c r="N87" s="160">
        <f t="shared" si="48"/>
        <v>3924.6428571428569</v>
      </c>
      <c r="O87" s="160">
        <f t="shared" si="48"/>
        <v>5157.0256410256407</v>
      </c>
      <c r="P87" s="160">
        <f t="shared" si="48"/>
        <v>4563.8607305936066</v>
      </c>
      <c r="Q87" s="160">
        <f t="shared" ref="Q87" si="49">AVERAGE(H87:H89)</f>
        <v>5072.5925925925922</v>
      </c>
      <c r="R87" s="160">
        <f t="shared" ref="R87" si="50">AVERAGE(I87:I89)</f>
        <v>5547.7777777777774</v>
      </c>
      <c r="S87" s="160">
        <f t="shared" ref="S87" si="51">AVERAGE(J87:J89)</f>
        <v>4319.506361323155</v>
      </c>
      <c r="T87" s="160">
        <f t="shared" ref="T87" si="52">AVERAGE(K87:K89)</f>
        <v>4236.2755905511813</v>
      </c>
      <c r="U87" s="232">
        <f t="shared" ref="U87" si="53">AVERAGE(L87:T87)</f>
        <v>4735.3698721005358</v>
      </c>
      <c r="V87" s="92"/>
      <c r="W87" s="92"/>
      <c r="X87" s="92"/>
      <c r="Y87" s="92"/>
      <c r="Z87" s="92"/>
      <c r="AA87" s="92"/>
      <c r="AB87" s="92"/>
      <c r="AC87" s="92"/>
      <c r="AD87" s="92"/>
      <c r="AE87" s="92"/>
      <c r="AF87" s="92"/>
      <c r="AG87" s="92"/>
      <c r="AH87" s="92"/>
      <c r="AI87" s="92"/>
      <c r="AJ87" s="92"/>
      <c r="AK87" s="92"/>
      <c r="AL87" s="92"/>
      <c r="AM87" s="92"/>
      <c r="AN87" s="92"/>
      <c r="AO87" s="92"/>
      <c r="AP87" s="92"/>
      <c r="AQ87" s="92"/>
      <c r="AR87" s="231"/>
    </row>
    <row r="88" spans="1:44">
      <c r="A88" s="233">
        <v>43724</v>
      </c>
      <c r="B88" s="234">
        <v>1.0572453703703699</v>
      </c>
      <c r="C88" s="304">
        <f>'VO2-BW'!C88*'VO2-LBM'!C$61/'VO2-LBM'!C$62</f>
        <v>4169.3505747126437</v>
      </c>
      <c r="D88" s="305">
        <f>'VO2-BW'!D88*'VO2-LBM'!D$61/'VO2-LBM'!D$62</f>
        <v>5338.3425414364638</v>
      </c>
      <c r="E88" s="305">
        <f>'VO2-BW'!E88*'VO2-LBM'!E$61/'VO2-LBM'!E$62</f>
        <v>4479.1071428571431</v>
      </c>
      <c r="F88" s="305">
        <f>'VO2-BW'!F88*'VO2-LBM'!F$61/'VO2-LBM'!F$62</f>
        <v>4897.538461538461</v>
      </c>
      <c r="G88" s="305">
        <f>'VO2-BW'!G88*'VO2-LBM'!G$61/'VO2-LBM'!G$62</f>
        <v>3446.1575342465762</v>
      </c>
      <c r="H88" s="305">
        <f>'VO2-BW'!H88*'VO2-LBM'!H$61/'VO2-LBM'!H$62</f>
        <v>6095.603174603174</v>
      </c>
      <c r="I88" s="305">
        <f>'VO2-BW'!I88*'VO2-LBM'!I$61/'VO2-LBM'!I$62</f>
        <v>5531.6666666666661</v>
      </c>
      <c r="J88" s="305">
        <f>'VO2-BW'!J88*'VO2-LBM'!J$61/'VO2-LBM'!J$62</f>
        <v>3489.6641221374048</v>
      </c>
      <c r="K88" s="306">
        <f>'VO2-BW'!K88*'VO2-LBM'!K$61/'VO2-LBM'!K$62</f>
        <v>3513.4251968503941</v>
      </c>
      <c r="L88" s="160"/>
      <c r="M88" s="160"/>
      <c r="N88" s="160"/>
      <c r="O88" s="160"/>
      <c r="P88" s="160"/>
      <c r="Q88" s="160"/>
      <c r="R88" s="160"/>
      <c r="S88" s="160"/>
      <c r="T88" s="160"/>
      <c r="U88" s="232">
        <f t="shared" ref="U88" si="54">STDEV(L87:T87)/SQRT(COUNT(L87:T87))</f>
        <v>177.24814102098017</v>
      </c>
      <c r="V88" s="92"/>
      <c r="W88" s="92"/>
      <c r="X88" s="92"/>
      <c r="Y88" s="92"/>
      <c r="Z88" s="92"/>
      <c r="AA88" s="92"/>
      <c r="AB88" s="92"/>
      <c r="AC88" s="92"/>
      <c r="AD88" s="92"/>
      <c r="AE88" s="92"/>
      <c r="AF88" s="92"/>
      <c r="AG88" s="92"/>
      <c r="AH88" s="92"/>
      <c r="AI88" s="92"/>
      <c r="AJ88" s="92"/>
      <c r="AK88" s="92"/>
      <c r="AL88" s="92"/>
      <c r="AM88" s="92"/>
      <c r="AN88" s="92"/>
      <c r="AO88" s="92"/>
      <c r="AP88" s="92"/>
      <c r="AQ88" s="92"/>
      <c r="AR88" s="231"/>
    </row>
    <row r="89" spans="1:44">
      <c r="A89" s="233">
        <v>43724</v>
      </c>
      <c r="B89" s="234">
        <v>1.0711342592592601</v>
      </c>
      <c r="C89" s="304">
        <f>'VO2-BW'!C89*'VO2-LBM'!C$61/'VO2-LBM'!C$62</f>
        <v>4809.4712643678167</v>
      </c>
      <c r="D89" s="305">
        <f>'VO2-BW'!D89*'VO2-LBM'!D$61/'VO2-LBM'!D$62</f>
        <v>4359.3093922651933</v>
      </c>
      <c r="E89" s="305">
        <f>'VO2-BW'!E89*'VO2-LBM'!E$61/'VO2-LBM'!E$62</f>
        <v>3429.6428571428564</v>
      </c>
      <c r="F89" s="305">
        <f>'VO2-BW'!F89*'VO2-LBM'!F$61/'VO2-LBM'!F$62</f>
        <v>5758.9230769230771</v>
      </c>
      <c r="G89" s="305">
        <f>'VO2-BW'!G89*'VO2-LBM'!G$61/'VO2-LBM'!G$62</f>
        <v>4363.1027397260268</v>
      </c>
      <c r="H89" s="305">
        <f>'VO2-BW'!H89*'VO2-LBM'!H$61/'VO2-LBM'!H$62</f>
        <v>4018.4444444444439</v>
      </c>
      <c r="I89" s="305">
        <f>'VO2-BW'!I89*'VO2-LBM'!I$61/'VO2-LBM'!I$62</f>
        <v>5503.333333333333</v>
      </c>
      <c r="J89" s="305">
        <f>'VO2-BW'!J89*'VO2-LBM'!J$61/'VO2-LBM'!J$62</f>
        <v>3594.5038167938937</v>
      </c>
      <c r="K89" s="306">
        <f>'VO2-BW'!K89*'VO2-LBM'!K$61/'VO2-LBM'!K$62</f>
        <v>3879.5039370078739</v>
      </c>
      <c r="L89" s="160"/>
      <c r="M89" s="160"/>
      <c r="N89" s="160"/>
      <c r="O89" s="160"/>
      <c r="P89" s="160"/>
      <c r="Q89" s="160"/>
      <c r="R89" s="160"/>
      <c r="S89" s="160"/>
      <c r="T89" s="160"/>
      <c r="U89" s="232"/>
      <c r="V89" s="92"/>
      <c r="W89" s="92"/>
      <c r="X89" s="92"/>
      <c r="Y89" s="92"/>
      <c r="Z89" s="92"/>
      <c r="AA89" s="92"/>
      <c r="AB89" s="92"/>
      <c r="AC89" s="92"/>
      <c r="AD89" s="92"/>
      <c r="AE89" s="92"/>
      <c r="AF89" s="92"/>
      <c r="AG89" s="92"/>
      <c r="AH89" s="92"/>
      <c r="AI89" s="92"/>
      <c r="AJ89" s="92"/>
      <c r="AK89" s="92"/>
      <c r="AL89" s="92"/>
      <c r="AM89" s="92"/>
      <c r="AN89" s="92"/>
      <c r="AO89" s="92"/>
      <c r="AP89" s="92"/>
      <c r="AQ89" s="92"/>
      <c r="AR89" s="231"/>
    </row>
    <row r="90" spans="1:44">
      <c r="A90" s="233">
        <v>43724</v>
      </c>
      <c r="B90" s="234">
        <v>1.08502314814815</v>
      </c>
      <c r="C90" s="304">
        <f>'VO2-BW'!C90*'VO2-LBM'!C$61/'VO2-LBM'!C$62</f>
        <v>3348.5632183908046</v>
      </c>
      <c r="D90" s="305">
        <f>'VO2-BW'!D90*'VO2-LBM'!D$61/'VO2-LBM'!D$62</f>
        <v>4271.6850828729275</v>
      </c>
      <c r="E90" s="305">
        <f>'VO2-BW'!E90*'VO2-LBM'!E$61/'VO2-LBM'!E$62</f>
        <v>4286.25</v>
      </c>
      <c r="F90" s="305">
        <f>'VO2-BW'!F90*'VO2-LBM'!F$61/'VO2-LBM'!F$62</f>
        <v>5378.1538461538457</v>
      </c>
      <c r="G90" s="305">
        <f>'VO2-BW'!G90*'VO2-LBM'!G$61/'VO2-LBM'!G$62</f>
        <v>5313.8835616438355</v>
      </c>
      <c r="H90" s="305">
        <f>'VO2-BW'!H90*'VO2-LBM'!H$61/'VO2-LBM'!H$62</f>
        <v>5701.5714285714275</v>
      </c>
      <c r="I90" s="305">
        <f>'VO2-BW'!I90*'VO2-LBM'!I$61/'VO2-LBM'!I$62</f>
        <v>4456.6666666666661</v>
      </c>
      <c r="J90" s="305">
        <f>'VO2-BW'!J90*'VO2-LBM'!J$61/'VO2-LBM'!J$62</f>
        <v>6704.7480916030527</v>
      </c>
      <c r="K90" s="306">
        <f>'VO2-BW'!K90*'VO2-LBM'!K$61/'VO2-LBM'!K$62</f>
        <v>3113.2204724409453</v>
      </c>
      <c r="L90" s="160">
        <f t="shared" ref="L90:P90" si="55">AVERAGE(C90:C92)</f>
        <v>3547.9195402298851</v>
      </c>
      <c r="M90" s="160">
        <f t="shared" si="55"/>
        <v>3531.3720073664822</v>
      </c>
      <c r="N90" s="160">
        <f t="shared" si="55"/>
        <v>3886.6071428571431</v>
      </c>
      <c r="O90" s="160">
        <f t="shared" si="55"/>
        <v>4977.0769230769229</v>
      </c>
      <c r="P90" s="160">
        <f t="shared" si="55"/>
        <v>5128.9155251141556</v>
      </c>
      <c r="Q90" s="160">
        <f t="shared" ref="Q90" si="56">AVERAGE(H90:H92)</f>
        <v>5342.0740740740739</v>
      </c>
      <c r="R90" s="160">
        <f t="shared" ref="R90" si="57">AVERAGE(I90:I92)</f>
        <v>4097.2222222222217</v>
      </c>
      <c r="S90" s="160">
        <f t="shared" ref="S90" si="58">AVERAGE(J90:J92)</f>
        <v>6260.4274809160306</v>
      </c>
      <c r="T90" s="160">
        <f t="shared" ref="T90" si="59">AVERAGE(K90:K92)</f>
        <v>5119.9317585301842</v>
      </c>
      <c r="U90" s="232">
        <f t="shared" ref="U90" si="60">AVERAGE(L90:T90)</f>
        <v>4654.6162971541225</v>
      </c>
      <c r="V90" s="92"/>
      <c r="W90" s="92"/>
      <c r="X90" s="92"/>
      <c r="Y90" s="92"/>
      <c r="Z90" s="92"/>
      <c r="AA90" s="92"/>
      <c r="AB90" s="92"/>
      <c r="AC90" s="92"/>
      <c r="AD90" s="92"/>
      <c r="AE90" s="92"/>
      <c r="AF90" s="92"/>
      <c r="AG90" s="92"/>
      <c r="AH90" s="92"/>
      <c r="AI90" s="92"/>
      <c r="AJ90" s="92"/>
      <c r="AK90" s="92"/>
      <c r="AL90" s="92"/>
      <c r="AM90" s="92"/>
      <c r="AN90" s="92"/>
      <c r="AO90" s="92"/>
      <c r="AP90" s="92"/>
      <c r="AQ90" s="92"/>
      <c r="AR90" s="231"/>
    </row>
    <row r="91" spans="1:44">
      <c r="A91" s="233">
        <v>43724</v>
      </c>
      <c r="B91" s="234">
        <v>1.09891203703704</v>
      </c>
      <c r="C91" s="304">
        <f>'VO2-BW'!C91*'VO2-LBM'!C$61/'VO2-LBM'!C$62</f>
        <v>2952.96551724138</v>
      </c>
      <c r="D91" s="305">
        <f>'VO2-BW'!D91*'VO2-LBM'!D$61/'VO2-LBM'!D$62</f>
        <v>3975.1104972375688</v>
      </c>
      <c r="E91" s="305">
        <f>'VO2-BW'!E91*'VO2-LBM'!E$61/'VO2-LBM'!E$62</f>
        <v>4472.6785714285716</v>
      </c>
      <c r="F91" s="305">
        <f>'VO2-BW'!F91*'VO2-LBM'!F$61/'VO2-LBM'!F$62</f>
        <v>4535.3846153846152</v>
      </c>
      <c r="G91" s="305">
        <f>'VO2-BW'!G91*'VO2-LBM'!G$61/'VO2-LBM'!G$62</f>
        <v>4028.1301369863013</v>
      </c>
      <c r="H91" s="305">
        <f>'VO2-BW'!H91*'VO2-LBM'!H$61/'VO2-LBM'!H$62</f>
        <v>4193.3809523809523</v>
      </c>
      <c r="I91" s="305">
        <f>'VO2-BW'!I91*'VO2-LBM'!I$61/'VO2-LBM'!I$62</f>
        <v>4026.6666666666665</v>
      </c>
      <c r="J91" s="305">
        <f>'VO2-BW'!J91*'VO2-LBM'!J$61/'VO2-LBM'!J$62</f>
        <v>5884.3358778625961</v>
      </c>
      <c r="K91" s="306">
        <f>'VO2-BW'!K91*'VO2-LBM'!K$61/'VO2-LBM'!K$62</f>
        <v>5989.1102362204729</v>
      </c>
      <c r="L91" s="160"/>
      <c r="M91" s="160"/>
      <c r="N91" s="160"/>
      <c r="O91" s="160"/>
      <c r="P91" s="160"/>
      <c r="Q91" s="160"/>
      <c r="R91" s="160"/>
      <c r="S91" s="160"/>
      <c r="T91" s="160"/>
      <c r="U91" s="232">
        <f t="shared" ref="U91" si="61">STDEV(L90:T90)/SQRT(COUNT(L90:T90))</f>
        <v>311.44083856400573</v>
      </c>
      <c r="V91" s="92"/>
      <c r="W91" s="92"/>
      <c r="X91" s="92"/>
      <c r="Y91" s="92"/>
      <c r="Z91" s="92"/>
      <c r="AA91" s="92"/>
      <c r="AB91" s="92"/>
      <c r="AC91" s="92"/>
      <c r="AD91" s="92"/>
      <c r="AE91" s="92"/>
      <c r="AF91" s="92"/>
      <c r="AG91" s="92"/>
      <c r="AH91" s="92"/>
      <c r="AI91" s="92"/>
      <c r="AJ91" s="92"/>
      <c r="AK91" s="92"/>
      <c r="AL91" s="92"/>
      <c r="AM91" s="92"/>
      <c r="AN91" s="92"/>
      <c r="AO91" s="92"/>
      <c r="AP91" s="92"/>
      <c r="AQ91" s="92"/>
      <c r="AR91" s="231"/>
    </row>
    <row r="92" spans="1:44">
      <c r="A92" s="233">
        <v>43724</v>
      </c>
      <c r="B92" s="234">
        <v>1.1128009259259199</v>
      </c>
      <c r="C92" s="304">
        <f>'VO2-BW'!C92*'VO2-LBM'!C$61/'VO2-LBM'!C$62</f>
        <v>4342.2298850574716</v>
      </c>
      <c r="D92" s="305">
        <f>'VO2-BW'!D92*'VO2-LBM'!D$61/'VO2-LBM'!D$62</f>
        <v>2347.3204419889503</v>
      </c>
      <c r="E92" s="305">
        <f>'VO2-BW'!E92*'VO2-LBM'!E$61/'VO2-LBM'!E$62</f>
        <v>2900.8928571428569</v>
      </c>
      <c r="F92" s="305">
        <f>'VO2-BW'!F92*'VO2-LBM'!F$61/'VO2-LBM'!F$62</f>
        <v>5017.6923076923076</v>
      </c>
      <c r="G92" s="305">
        <f>'VO2-BW'!G92*'VO2-LBM'!G$61/'VO2-LBM'!G$62</f>
        <v>6044.7328767123281</v>
      </c>
      <c r="H92" s="305">
        <f>'VO2-BW'!H92*'VO2-LBM'!H$61/'VO2-LBM'!H$62</f>
        <v>6131.2698412698419</v>
      </c>
      <c r="I92" s="305">
        <f>'VO2-BW'!I92*'VO2-LBM'!I$61/'VO2-LBM'!I$62</f>
        <v>3808.333333333333</v>
      </c>
      <c r="J92" s="305">
        <f>'VO2-BW'!J92*'VO2-LBM'!J$61/'VO2-LBM'!J$62</f>
        <v>6192.198473282443</v>
      </c>
      <c r="K92" s="306">
        <f>'VO2-BW'!K92*'VO2-LBM'!K$61/'VO2-LBM'!K$62</f>
        <v>6257.4645669291349</v>
      </c>
      <c r="L92" s="160"/>
      <c r="M92" s="160"/>
      <c r="N92" s="160"/>
      <c r="O92" s="160"/>
      <c r="P92" s="160"/>
      <c r="Q92" s="160"/>
      <c r="R92" s="160"/>
      <c r="S92" s="160"/>
      <c r="T92" s="160"/>
      <c r="U92" s="232"/>
      <c r="V92" s="92"/>
      <c r="W92" s="92"/>
      <c r="X92" s="92"/>
      <c r="Y92" s="92"/>
      <c r="Z92" s="92"/>
      <c r="AA92" s="92"/>
      <c r="AB92" s="92"/>
      <c r="AC92" s="92"/>
      <c r="AD92" s="92"/>
      <c r="AE92" s="92"/>
      <c r="AF92" s="92"/>
      <c r="AG92" s="92"/>
      <c r="AH92" s="92"/>
      <c r="AI92" s="92"/>
      <c r="AJ92" s="92"/>
      <c r="AK92" s="92"/>
      <c r="AL92" s="92"/>
      <c r="AM92" s="92"/>
      <c r="AN92" s="92"/>
      <c r="AO92" s="92"/>
      <c r="AP92" s="92"/>
      <c r="AQ92" s="92"/>
      <c r="AR92" s="231"/>
    </row>
    <row r="93" spans="1:44">
      <c r="A93" s="233">
        <v>43724</v>
      </c>
      <c r="B93" s="234">
        <v>1.1266898148148099</v>
      </c>
      <c r="C93" s="304">
        <f>'VO2-BW'!C93*'VO2-LBM'!C$61/'VO2-LBM'!C$62</f>
        <v>3583.7413793103456</v>
      </c>
      <c r="D93" s="305">
        <f>'VO2-BW'!D93*'VO2-LBM'!D$61/'VO2-LBM'!D$62</f>
        <v>2018.7292817679556</v>
      </c>
      <c r="E93" s="305">
        <f>'VO2-BW'!E93*'VO2-LBM'!E$61/'VO2-LBM'!E$62</f>
        <v>2814.1071428571427</v>
      </c>
      <c r="F93" s="305">
        <f>'VO2-BW'!F93*'VO2-LBM'!F$61/'VO2-LBM'!F$62</f>
        <v>5406.9230769230771</v>
      </c>
      <c r="G93" s="305">
        <f>'VO2-BW'!G93*'VO2-LBM'!G$61/'VO2-LBM'!G$62</f>
        <v>3896.1712328767121</v>
      </c>
      <c r="H93" s="305">
        <f>'VO2-BW'!H93*'VO2-LBM'!H$61/'VO2-LBM'!H$62</f>
        <v>4757.2539682539682</v>
      </c>
      <c r="I93" s="305">
        <f>'VO2-BW'!I93*'VO2-LBM'!I$61/'VO2-LBM'!I$62</f>
        <v>5543.333333333333</v>
      </c>
      <c r="J93" s="305">
        <f>'VO2-BW'!J93*'VO2-LBM'!J$61/'VO2-LBM'!J$62</f>
        <v>4669.5267175572526</v>
      </c>
      <c r="K93" s="306">
        <f>'VO2-BW'!K93*'VO2-LBM'!K$61/'VO2-LBM'!K$62</f>
        <v>5446.1968503937005</v>
      </c>
      <c r="L93" s="160">
        <f t="shared" ref="L93:P93" si="62">AVERAGE(C93:C95)</f>
        <v>3886.4099616858243</v>
      </c>
      <c r="M93" s="160">
        <f t="shared" si="62"/>
        <v>3369.0423572744016</v>
      </c>
      <c r="N93" s="160">
        <f t="shared" si="62"/>
        <v>3588.75</v>
      </c>
      <c r="O93" s="160">
        <f t="shared" si="62"/>
        <v>4794.871794871794</v>
      </c>
      <c r="P93" s="160">
        <f t="shared" si="62"/>
        <v>3756.8812785388127</v>
      </c>
      <c r="Q93" s="160">
        <f t="shared" ref="Q93" si="63">AVERAGE(H93:H95)</f>
        <v>4016.7460317460318</v>
      </c>
      <c r="R93" s="160">
        <f t="shared" ref="R93" si="64">AVERAGE(I93:I95)</f>
        <v>5515.5555555555547</v>
      </c>
      <c r="S93" s="160">
        <f t="shared" ref="S93" si="65">AVERAGE(J93:J95)</f>
        <v>5041.7353689567435</v>
      </c>
      <c r="T93" s="160">
        <f t="shared" ref="T93" si="66">AVERAGE(K93:K95)</f>
        <v>5292.6299212598424</v>
      </c>
      <c r="U93" s="232">
        <f t="shared" ref="U93" si="67">AVERAGE(L93:T93)</f>
        <v>4362.5135855432227</v>
      </c>
      <c r="V93" s="92"/>
      <c r="W93" s="92"/>
      <c r="X93" s="92"/>
      <c r="Y93" s="92"/>
      <c r="Z93" s="92"/>
      <c r="AA93" s="92"/>
      <c r="AB93" s="92"/>
      <c r="AC93" s="92"/>
      <c r="AD93" s="92"/>
      <c r="AE93" s="92"/>
      <c r="AF93" s="92"/>
      <c r="AG93" s="92"/>
      <c r="AH93" s="92"/>
      <c r="AI93" s="92"/>
      <c r="AJ93" s="92"/>
      <c r="AK93" s="92"/>
      <c r="AL93" s="92"/>
      <c r="AM93" s="92"/>
      <c r="AN93" s="92"/>
      <c r="AO93" s="92"/>
      <c r="AP93" s="92"/>
      <c r="AQ93" s="92"/>
      <c r="AR93" s="231"/>
    </row>
    <row r="94" spans="1:44">
      <c r="A94" s="233">
        <v>43724</v>
      </c>
      <c r="B94" s="234">
        <v>1.1405787037037001</v>
      </c>
      <c r="C94" s="304">
        <f>'VO2-BW'!C94*'VO2-LBM'!C$61/'VO2-LBM'!C$62</f>
        <v>3751.9482758620693</v>
      </c>
      <c r="D94" s="305">
        <f>'VO2-BW'!D94*'VO2-LBM'!D$61/'VO2-LBM'!D$62</f>
        <v>2322.0441988950274</v>
      </c>
      <c r="E94" s="305">
        <f>'VO2-BW'!E94*'VO2-LBM'!E$61/'VO2-LBM'!E$62</f>
        <v>3027.8571428571427</v>
      </c>
      <c r="F94" s="305">
        <f>'VO2-BW'!F94*'VO2-LBM'!F$61/'VO2-LBM'!F$62</f>
        <v>5019.3846153846152</v>
      </c>
      <c r="G94" s="305">
        <f>'VO2-BW'!G94*'VO2-LBM'!G$61/'VO2-LBM'!G$62</f>
        <v>3567.9657534246571</v>
      </c>
      <c r="H94" s="305">
        <f>'VO2-BW'!H94*'VO2-LBM'!H$61/'VO2-LBM'!H$62</f>
        <v>3746.6984126984125</v>
      </c>
      <c r="I94" s="305">
        <f>'VO2-BW'!I94*'VO2-LBM'!I$61/'VO2-LBM'!I$62</f>
        <v>5620</v>
      </c>
      <c r="J94" s="305">
        <f>'VO2-BW'!J94*'VO2-LBM'!J$61/'VO2-LBM'!J$62</f>
        <v>5899.3129770992364</v>
      </c>
      <c r="K94" s="306">
        <f>'VO2-BW'!K94*'VO2-LBM'!K$61/'VO2-LBM'!K$62</f>
        <v>6134.9212598425202</v>
      </c>
      <c r="L94" s="160"/>
      <c r="M94" s="160"/>
      <c r="N94" s="160"/>
      <c r="O94" s="160"/>
      <c r="P94" s="160"/>
      <c r="Q94" s="160"/>
      <c r="R94" s="160"/>
      <c r="S94" s="160"/>
      <c r="T94" s="160"/>
      <c r="U94" s="232">
        <f t="shared" ref="U94" si="68">STDEV(L93:T93)/SQRT(COUNT(L93:T93))</f>
        <v>267.22892692412216</v>
      </c>
      <c r="V94" s="92"/>
      <c r="W94" s="92"/>
      <c r="X94" s="92"/>
      <c r="Y94" s="92"/>
      <c r="Z94" s="92"/>
      <c r="AA94" s="92"/>
      <c r="AB94" s="92"/>
      <c r="AC94" s="92"/>
      <c r="AD94" s="92"/>
      <c r="AE94" s="92"/>
      <c r="AF94" s="92"/>
      <c r="AG94" s="92"/>
      <c r="AH94" s="92"/>
      <c r="AI94" s="92"/>
      <c r="AJ94" s="92"/>
      <c r="AK94" s="92"/>
      <c r="AL94" s="92"/>
      <c r="AM94" s="92"/>
      <c r="AN94" s="92"/>
      <c r="AO94" s="92"/>
      <c r="AP94" s="92"/>
      <c r="AQ94" s="92"/>
      <c r="AR94" s="231"/>
    </row>
    <row r="95" spans="1:44">
      <c r="A95" s="233">
        <v>43724</v>
      </c>
      <c r="B95" s="234">
        <v>1.15446759259259</v>
      </c>
      <c r="C95" s="304">
        <f>'VO2-BW'!C95*'VO2-LBM'!C$61/'VO2-LBM'!C$62</f>
        <v>4323.5402298850586</v>
      </c>
      <c r="D95" s="305">
        <f>'VO2-BW'!D95*'VO2-LBM'!D$61/'VO2-LBM'!D$62</f>
        <v>5766.3535911602203</v>
      </c>
      <c r="E95" s="305">
        <f>'VO2-BW'!E95*'VO2-LBM'!E$61/'VO2-LBM'!E$62</f>
        <v>4924.2857142857138</v>
      </c>
      <c r="F95" s="305">
        <f>'VO2-BW'!F95*'VO2-LBM'!F$61/'VO2-LBM'!F$62</f>
        <v>3958.3076923076919</v>
      </c>
      <c r="G95" s="305">
        <f>'VO2-BW'!G95*'VO2-LBM'!G$61/'VO2-LBM'!G$62</f>
        <v>3806.5068493150684</v>
      </c>
      <c r="H95" s="305">
        <f>'VO2-BW'!H95*'VO2-LBM'!H$61/'VO2-LBM'!H$62</f>
        <v>3546.2857142857142</v>
      </c>
      <c r="I95" s="305">
        <f>'VO2-BW'!I95*'VO2-LBM'!I$61/'VO2-LBM'!I$62</f>
        <v>5383.333333333333</v>
      </c>
      <c r="J95" s="305">
        <f>'VO2-BW'!J95*'VO2-LBM'!J$61/'VO2-LBM'!J$62</f>
        <v>4556.3664122137407</v>
      </c>
      <c r="K95" s="306">
        <f>'VO2-BW'!K95*'VO2-LBM'!K$61/'VO2-LBM'!K$62</f>
        <v>4296.7716535433074</v>
      </c>
      <c r="L95" s="160"/>
      <c r="M95" s="160"/>
      <c r="N95" s="160"/>
      <c r="O95" s="160"/>
      <c r="P95" s="160"/>
      <c r="Q95" s="160"/>
      <c r="R95" s="160"/>
      <c r="S95" s="160"/>
      <c r="T95" s="160"/>
      <c r="U95" s="232"/>
      <c r="V95" s="92"/>
      <c r="W95" s="92"/>
      <c r="X95" s="92"/>
      <c r="Y95" s="92"/>
      <c r="Z95" s="92"/>
      <c r="AA95" s="92"/>
      <c r="AB95" s="92"/>
      <c r="AC95" s="92"/>
      <c r="AD95" s="92"/>
      <c r="AE95" s="92"/>
      <c r="AF95" s="92"/>
      <c r="AG95" s="92"/>
      <c r="AH95" s="92"/>
      <c r="AI95" s="92"/>
      <c r="AJ95" s="92"/>
      <c r="AK95" s="92"/>
      <c r="AL95" s="92"/>
      <c r="AM95" s="92"/>
      <c r="AN95" s="92"/>
      <c r="AO95" s="92"/>
      <c r="AP95" s="92"/>
      <c r="AQ95" s="92"/>
      <c r="AR95" s="231"/>
    </row>
    <row r="96" spans="1:44">
      <c r="A96" s="233">
        <v>43724</v>
      </c>
      <c r="B96" s="234">
        <v>1.16835648148148</v>
      </c>
      <c r="C96" s="304">
        <f>'VO2-BW'!C96*'VO2-LBM'!C$61/'VO2-LBM'!C$62</f>
        <v>5236.218390804599</v>
      </c>
      <c r="D96" s="305">
        <f>'VO2-BW'!D96*'VO2-LBM'!D$61/'VO2-LBM'!D$62</f>
        <v>5707.3756906077342</v>
      </c>
      <c r="E96" s="305">
        <f>'VO2-BW'!E96*'VO2-LBM'!E$61/'VO2-LBM'!E$62</f>
        <v>3561.4285714285711</v>
      </c>
      <c r="F96" s="305">
        <f>'VO2-BW'!F96*'VO2-LBM'!F$61/'VO2-LBM'!F$62</f>
        <v>3521.6923076923076</v>
      </c>
      <c r="G96" s="305">
        <f>'VO2-BW'!G96*'VO2-LBM'!G$61/'VO2-LBM'!G$62</f>
        <v>3681.3150684931506</v>
      </c>
      <c r="H96" s="305">
        <f>'VO2-BW'!H96*'VO2-LBM'!H$61/'VO2-LBM'!H$62</f>
        <v>5952.936507936508</v>
      </c>
      <c r="I96" s="305">
        <f>'VO2-BW'!I96*'VO2-LBM'!I$61/'VO2-LBM'!I$62</f>
        <v>4608.333333333333</v>
      </c>
      <c r="J96" s="305">
        <f>'VO2-BW'!J96*'VO2-LBM'!J$61/'VO2-LBM'!J$62</f>
        <v>4697.8167938931301</v>
      </c>
      <c r="K96" s="306">
        <f>'VO2-BW'!K96*'VO2-LBM'!K$61/'VO2-LBM'!K$62</f>
        <v>4482.9133858267724</v>
      </c>
      <c r="L96" s="160">
        <f t="shared" ref="L96:P96" si="69">AVERAGE(C96:C98)</f>
        <v>3924.8275862068972</v>
      </c>
      <c r="M96" s="160">
        <f t="shared" si="69"/>
        <v>4673.8581952117866</v>
      </c>
      <c r="N96" s="160">
        <f t="shared" si="69"/>
        <v>4571.7857142857147</v>
      </c>
      <c r="O96" s="160">
        <f t="shared" si="69"/>
        <v>3945.897435897436</v>
      </c>
      <c r="P96" s="160">
        <f t="shared" si="69"/>
        <v>4150.5022831050228</v>
      </c>
      <c r="Q96" s="160">
        <f t="shared" ref="Q96" si="70">AVERAGE(H96:H98)</f>
        <v>5198.2751322751328</v>
      </c>
      <c r="R96" s="160">
        <f t="shared" ref="R96" si="71">AVERAGE(I96:I98)</f>
        <v>4243.333333333333</v>
      </c>
      <c r="S96" s="160">
        <f t="shared" ref="S96" si="72">AVERAGE(J96:J98)</f>
        <v>5220.3511450381675</v>
      </c>
      <c r="T96" s="160">
        <f t="shared" ref="T96" si="73">AVERAGE(K96:K98)</f>
        <v>3736.2782152230975</v>
      </c>
      <c r="U96" s="232">
        <f t="shared" ref="U96" si="74">AVERAGE(L96:T96)</f>
        <v>4407.2343378418427</v>
      </c>
      <c r="V96" s="92"/>
      <c r="W96" s="92"/>
      <c r="X96" s="92"/>
      <c r="Y96" s="92"/>
      <c r="Z96" s="92"/>
      <c r="AA96" s="92"/>
      <c r="AB96" s="92"/>
      <c r="AC96" s="92"/>
      <c r="AD96" s="92"/>
      <c r="AE96" s="92"/>
      <c r="AF96" s="92"/>
      <c r="AG96" s="92"/>
      <c r="AH96" s="92"/>
      <c r="AI96" s="92"/>
      <c r="AJ96" s="92"/>
      <c r="AK96" s="92"/>
      <c r="AL96" s="92"/>
      <c r="AM96" s="92"/>
      <c r="AN96" s="92"/>
      <c r="AO96" s="92"/>
      <c r="AP96" s="92"/>
      <c r="AQ96" s="92"/>
      <c r="AR96" s="231"/>
    </row>
    <row r="97" spans="1:44">
      <c r="A97" s="233">
        <v>43724</v>
      </c>
      <c r="B97" s="234">
        <v>1.1822453703703699</v>
      </c>
      <c r="C97" s="304">
        <f>'VO2-BW'!C97*'VO2-LBM'!C$61/'VO2-LBM'!C$62</f>
        <v>3569.7241379310349</v>
      </c>
      <c r="D97" s="305">
        <f>'VO2-BW'!D97*'VO2-LBM'!D$61/'VO2-LBM'!D$62</f>
        <v>2996.0773480662983</v>
      </c>
      <c r="E97" s="305">
        <f>'VO2-BW'!E97*'VO2-LBM'!E$61/'VO2-LBM'!E$62</f>
        <v>5091.4285714285716</v>
      </c>
      <c r="F97" s="305">
        <f>'VO2-BW'!F97*'VO2-LBM'!F$61/'VO2-LBM'!F$62</f>
        <v>4383.0769230769229</v>
      </c>
      <c r="G97" s="305">
        <f>'VO2-BW'!G97*'VO2-LBM'!G$61/'VO2-LBM'!G$62</f>
        <v>4215.9178082191784</v>
      </c>
      <c r="H97" s="305">
        <f>'VO2-BW'!H97*'VO2-LBM'!H$61/'VO2-LBM'!H$62</f>
        <v>5195.4444444444443</v>
      </c>
      <c r="I97" s="305">
        <f>'VO2-BW'!I97*'VO2-LBM'!I$61/'VO2-LBM'!I$62</f>
        <v>4159.9999999999991</v>
      </c>
      <c r="J97" s="305">
        <f>'VO2-BW'!J97*'VO2-LBM'!J$61/'VO2-LBM'!J$62</f>
        <v>4433.2213740458019</v>
      </c>
      <c r="K97" s="306">
        <f>'VO2-BW'!K97*'VO2-LBM'!K$61/'VO2-LBM'!K$62</f>
        <v>3519.6299212598419</v>
      </c>
      <c r="L97" s="160"/>
      <c r="M97" s="160"/>
      <c r="N97" s="160"/>
      <c r="O97" s="160"/>
      <c r="P97" s="160"/>
      <c r="Q97" s="160"/>
      <c r="R97" s="160"/>
      <c r="S97" s="160"/>
      <c r="T97" s="160"/>
      <c r="U97" s="232">
        <f t="shared" ref="U97" si="75">STDEV(L96:T96)/SQRT(COUNT(L96:T96))</f>
        <v>181.56629238600894</v>
      </c>
      <c r="V97" s="92"/>
      <c r="W97" s="92"/>
      <c r="X97" s="92"/>
      <c r="Y97" s="92"/>
      <c r="Z97" s="92"/>
      <c r="AA97" s="92"/>
      <c r="AB97" s="92"/>
      <c r="AC97" s="92"/>
      <c r="AD97" s="92"/>
      <c r="AE97" s="92"/>
      <c r="AF97" s="92"/>
      <c r="AG97" s="92"/>
      <c r="AH97" s="92"/>
      <c r="AI97" s="92"/>
      <c r="AJ97" s="92"/>
      <c r="AK97" s="92"/>
      <c r="AL97" s="92"/>
      <c r="AM97" s="92"/>
      <c r="AN97" s="92"/>
      <c r="AO97" s="92"/>
      <c r="AP97" s="92"/>
      <c r="AQ97" s="92"/>
      <c r="AR97" s="231"/>
    </row>
    <row r="98" spans="1:44">
      <c r="A98" s="233">
        <v>43724</v>
      </c>
      <c r="B98" s="234">
        <v>1.1961342592592601</v>
      </c>
      <c r="C98" s="304">
        <f>'VO2-BW'!C98*'VO2-LBM'!C$61/'VO2-LBM'!C$62</f>
        <v>2968.5402298850581</v>
      </c>
      <c r="D98" s="305">
        <f>'VO2-BW'!D98*'VO2-LBM'!D$61/'VO2-LBM'!D$62</f>
        <v>5318.1215469613253</v>
      </c>
      <c r="E98" s="305">
        <f>'VO2-BW'!E98*'VO2-LBM'!E$61/'VO2-LBM'!E$62</f>
        <v>5062.5</v>
      </c>
      <c r="F98" s="305">
        <f>'VO2-BW'!F98*'VO2-LBM'!F$61/'VO2-LBM'!F$62</f>
        <v>3932.9230769230771</v>
      </c>
      <c r="G98" s="305">
        <f>'VO2-BW'!G98*'VO2-LBM'!G$61/'VO2-LBM'!G$62</f>
        <v>4554.2739726027394</v>
      </c>
      <c r="H98" s="305">
        <f>'VO2-BW'!H98*'VO2-LBM'!H$61/'VO2-LBM'!H$62</f>
        <v>4446.4444444444453</v>
      </c>
      <c r="I98" s="305">
        <f>'VO2-BW'!I98*'VO2-LBM'!I$61/'VO2-LBM'!I$62</f>
        <v>3961.6666666666665</v>
      </c>
      <c r="J98" s="305">
        <f>'VO2-BW'!J98*'VO2-LBM'!J$61/'VO2-LBM'!J$62</f>
        <v>6530.0152671755723</v>
      </c>
      <c r="K98" s="306">
        <f>'VO2-BW'!K98*'VO2-LBM'!K$61/'VO2-LBM'!K$62</f>
        <v>3206.2913385826773</v>
      </c>
      <c r="L98" s="160"/>
      <c r="M98" s="160"/>
      <c r="N98" s="160"/>
      <c r="O98" s="160"/>
      <c r="P98" s="160"/>
      <c r="Q98" s="160"/>
      <c r="R98" s="160"/>
      <c r="S98" s="160"/>
      <c r="T98" s="160"/>
      <c r="U98" s="232"/>
      <c r="V98" s="92"/>
      <c r="W98" s="92"/>
      <c r="X98" s="92"/>
      <c r="Y98" s="92"/>
      <c r="Z98" s="92"/>
      <c r="AA98" s="92"/>
      <c r="AB98" s="92"/>
      <c r="AC98" s="92"/>
      <c r="AD98" s="92"/>
      <c r="AE98" s="92"/>
      <c r="AF98" s="92"/>
      <c r="AG98" s="92"/>
      <c r="AH98" s="92"/>
      <c r="AI98" s="92"/>
      <c r="AJ98" s="92"/>
      <c r="AK98" s="92"/>
      <c r="AL98" s="92"/>
      <c r="AM98" s="92"/>
      <c r="AN98" s="92"/>
      <c r="AO98" s="92"/>
      <c r="AP98" s="92"/>
      <c r="AQ98" s="92"/>
      <c r="AR98" s="231"/>
    </row>
    <row r="99" spans="1:44">
      <c r="A99" s="233">
        <v>43724</v>
      </c>
      <c r="B99" s="234">
        <v>1.21002314814815</v>
      </c>
      <c r="C99" s="304">
        <f>'VO2-BW'!C99*'VO2-LBM'!C$61/'VO2-LBM'!C$62</f>
        <v>2862.6321839080465</v>
      </c>
      <c r="D99" s="305">
        <f>'VO2-BW'!D99*'VO2-LBM'!D$61/'VO2-LBM'!D$62</f>
        <v>5126.022099447513</v>
      </c>
      <c r="E99" s="305">
        <f>'VO2-BW'!E99*'VO2-LBM'!E$61/'VO2-LBM'!E$62</f>
        <v>4323.2142857142853</v>
      </c>
      <c r="F99" s="305">
        <f>'VO2-BW'!F99*'VO2-LBM'!F$61/'VO2-LBM'!F$62</f>
        <v>5670.9230769230771</v>
      </c>
      <c r="G99" s="305">
        <f>'VO2-BW'!G99*'VO2-LBM'!G$61/'VO2-LBM'!G$62</f>
        <v>3545.972602739726</v>
      </c>
      <c r="H99" s="305">
        <f>'VO2-BW'!H99*'VO2-LBM'!H$61/'VO2-LBM'!H$62</f>
        <v>3680.4603174603171</v>
      </c>
      <c r="I99" s="305">
        <f>'VO2-BW'!I99*'VO2-LBM'!I$61/'VO2-LBM'!I$62</f>
        <v>5231.6666666666661</v>
      </c>
      <c r="J99" s="305">
        <f>'VO2-BW'!J99*'VO2-LBM'!J$61/'VO2-LBM'!J$62</f>
        <v>5656.3511450381675</v>
      </c>
      <c r="K99" s="306">
        <f>'VO2-BW'!K99*'VO2-LBM'!K$61/'VO2-LBM'!K$62</f>
        <v>6915.1653543307084</v>
      </c>
      <c r="L99" s="160">
        <f t="shared" ref="L99:P99" si="76">AVERAGE(C99:C101)</f>
        <v>4197.3850574712642</v>
      </c>
      <c r="M99" s="160">
        <f t="shared" si="76"/>
        <v>3652.6979742173112</v>
      </c>
      <c r="N99" s="160">
        <f t="shared" si="76"/>
        <v>3810</v>
      </c>
      <c r="O99" s="160">
        <f t="shared" si="76"/>
        <v>4797.6923076923076</v>
      </c>
      <c r="P99" s="160">
        <f t="shared" si="76"/>
        <v>5022.333333333333</v>
      </c>
      <c r="Q99" s="160">
        <f t="shared" ref="Q99" si="77">AVERAGE(H99:H101)</f>
        <v>4076.1904761904757</v>
      </c>
      <c r="R99" s="160">
        <f t="shared" ref="R99" si="78">AVERAGE(I99:I101)</f>
        <v>5012.7777777777774</v>
      </c>
      <c r="S99" s="160">
        <f t="shared" ref="S99" si="79">AVERAGE(J99:J101)</f>
        <v>5237.5470737913483</v>
      </c>
      <c r="T99" s="160">
        <f t="shared" ref="T99" si="80">AVERAGE(K99:K101)</f>
        <v>5011.8661417322837</v>
      </c>
      <c r="U99" s="232">
        <f t="shared" ref="U99" si="81">AVERAGE(L99:T99)</f>
        <v>4535.3877935784549</v>
      </c>
      <c r="V99" s="92"/>
      <c r="W99" s="92"/>
      <c r="X99" s="92"/>
      <c r="Y99" s="92"/>
      <c r="Z99" s="92"/>
      <c r="AA99" s="92"/>
      <c r="AB99" s="92"/>
      <c r="AC99" s="92"/>
      <c r="AD99" s="92"/>
      <c r="AE99" s="92"/>
      <c r="AF99" s="92"/>
      <c r="AG99" s="92"/>
      <c r="AH99" s="92"/>
      <c r="AI99" s="92"/>
      <c r="AJ99" s="92"/>
      <c r="AK99" s="92"/>
      <c r="AL99" s="92"/>
      <c r="AM99" s="92"/>
      <c r="AN99" s="92"/>
      <c r="AO99" s="92"/>
      <c r="AP99" s="92"/>
      <c r="AQ99" s="92"/>
      <c r="AR99" s="231"/>
    </row>
    <row r="100" spans="1:44">
      <c r="A100" s="233">
        <v>43724</v>
      </c>
      <c r="B100" s="234">
        <v>1.22391203703704</v>
      </c>
      <c r="C100" s="304">
        <f>'VO2-BW'!C100*'VO2-LBM'!C$61/'VO2-LBM'!C$62</f>
        <v>4994.810344827587</v>
      </c>
      <c r="D100" s="305">
        <f>'VO2-BW'!D100*'VO2-LBM'!D$61/'VO2-LBM'!D$62</f>
        <v>3435.8839779005521</v>
      </c>
      <c r="E100" s="305">
        <f>'VO2-BW'!E100*'VO2-LBM'!E$61/'VO2-LBM'!E$62</f>
        <v>3363.75</v>
      </c>
      <c r="F100" s="305">
        <f>'VO2-BW'!F100*'VO2-LBM'!F$61/'VO2-LBM'!F$62</f>
        <v>5280</v>
      </c>
      <c r="G100" s="305">
        <f>'VO2-BW'!G100*'VO2-LBM'!G$61/'VO2-LBM'!G$62</f>
        <v>4720.0684931506848</v>
      </c>
      <c r="H100" s="305">
        <f>'VO2-BW'!H100*'VO2-LBM'!H$61/'VO2-LBM'!H$62</f>
        <v>4959.3650793650795</v>
      </c>
      <c r="I100" s="305">
        <f>'VO2-BW'!I100*'VO2-LBM'!I$61/'VO2-LBM'!I$62</f>
        <v>5618.333333333333</v>
      </c>
      <c r="J100" s="305">
        <f>'VO2-BW'!J100*'VO2-LBM'!J$61/'VO2-LBM'!J$62</f>
        <v>4125.358778625955</v>
      </c>
      <c r="K100" s="306">
        <f>'VO2-BW'!K100*'VO2-LBM'!K$61/'VO2-LBM'!K$62</f>
        <v>4275.0551181102364</v>
      </c>
      <c r="L100" s="160"/>
      <c r="M100" s="160"/>
      <c r="N100" s="160"/>
      <c r="O100" s="160"/>
      <c r="P100" s="160"/>
      <c r="Q100" s="160"/>
      <c r="R100" s="160"/>
      <c r="S100" s="160"/>
      <c r="T100" s="160"/>
      <c r="U100" s="232">
        <f t="shared" ref="U100" si="82">STDEV(L99:T99)/SQRT(COUNT(L99:T99))</f>
        <v>200.14983550742579</v>
      </c>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231"/>
    </row>
    <row r="101" spans="1:44">
      <c r="A101" s="233">
        <v>43724</v>
      </c>
      <c r="B101" s="234">
        <v>1.2378009259259199</v>
      </c>
      <c r="C101" s="304">
        <f>'VO2-BW'!C101*'VO2-LBM'!C$61/'VO2-LBM'!C$62</f>
        <v>4734.7126436781609</v>
      </c>
      <c r="D101" s="305">
        <f>'VO2-BW'!D101*'VO2-LBM'!D$61/'VO2-LBM'!D$62</f>
        <v>2396.1878453038671</v>
      </c>
      <c r="E101" s="305">
        <f>'VO2-BW'!E101*'VO2-LBM'!E$61/'VO2-LBM'!E$62</f>
        <v>3743.0357142857147</v>
      </c>
      <c r="F101" s="305">
        <f>'VO2-BW'!F101*'VO2-LBM'!F$61/'VO2-LBM'!F$62</f>
        <v>3442.1538461538462</v>
      </c>
      <c r="G101" s="305">
        <f>'VO2-BW'!G101*'VO2-LBM'!G$61/'VO2-LBM'!G$62</f>
        <v>6800.9589041095896</v>
      </c>
      <c r="H101" s="305">
        <f>'VO2-BW'!H101*'VO2-LBM'!H$61/'VO2-LBM'!H$62</f>
        <v>3588.7460317460318</v>
      </c>
      <c r="I101" s="305">
        <f>'VO2-BW'!I101*'VO2-LBM'!I$61/'VO2-LBM'!I$62</f>
        <v>4188.333333333333</v>
      </c>
      <c r="J101" s="305">
        <f>'VO2-BW'!J101*'VO2-LBM'!J$61/'VO2-LBM'!J$62</f>
        <v>5930.9312977099235</v>
      </c>
      <c r="K101" s="306">
        <f>'VO2-BW'!K101*'VO2-LBM'!K$61/'VO2-LBM'!K$62</f>
        <v>3845.377952755905</v>
      </c>
      <c r="L101" s="160"/>
      <c r="M101" s="160"/>
      <c r="N101" s="160"/>
      <c r="O101" s="160"/>
      <c r="P101" s="160"/>
      <c r="Q101" s="160"/>
      <c r="R101" s="160"/>
      <c r="S101" s="160"/>
      <c r="T101" s="160"/>
      <c r="U101" s="232"/>
      <c r="V101" s="92"/>
      <c r="W101" s="92"/>
      <c r="X101" s="92"/>
      <c r="Y101" s="92"/>
      <c r="Z101" s="92"/>
      <c r="AA101" s="92"/>
      <c r="AB101" s="92"/>
      <c r="AC101" s="92"/>
      <c r="AD101" s="92"/>
      <c r="AE101" s="92"/>
      <c r="AF101" s="92"/>
      <c r="AG101" s="92"/>
      <c r="AH101" s="92"/>
      <c r="AI101" s="92"/>
      <c r="AJ101" s="92"/>
      <c r="AK101" s="92"/>
      <c r="AL101" s="92"/>
      <c r="AM101" s="92"/>
      <c r="AN101" s="92"/>
      <c r="AO101" s="92"/>
      <c r="AP101" s="92"/>
      <c r="AQ101" s="92"/>
      <c r="AR101" s="231"/>
    </row>
    <row r="102" spans="1:44">
      <c r="A102" s="223">
        <v>43724</v>
      </c>
      <c r="B102" s="224">
        <v>1.2516898148148099</v>
      </c>
      <c r="C102" s="304">
        <f>'VO2-BW'!C102*'VO2-LBM'!C$61/'VO2-LBM'!C$62</f>
        <v>3236.4252873563219</v>
      </c>
      <c r="D102" s="305">
        <f>'VO2-BW'!D102*'VO2-LBM'!D$61/'VO2-LBM'!D$62</f>
        <v>3363.4254143646408</v>
      </c>
      <c r="E102" s="305">
        <f>'VO2-BW'!E102*'VO2-LBM'!E$61/'VO2-LBM'!E$62</f>
        <v>4231.6071428571431</v>
      </c>
      <c r="F102" s="305">
        <f>'VO2-BW'!F102*'VO2-LBM'!F$61/'VO2-LBM'!F$62</f>
        <v>4686</v>
      </c>
      <c r="G102" s="305">
        <f>'VO2-BW'!G102*'VO2-LBM'!G$61/'VO2-LBM'!G$62</f>
        <v>4527.2054794520545</v>
      </c>
      <c r="H102" s="305">
        <f>'VO2-BW'!H102*'VO2-LBM'!H$61/'VO2-LBM'!H$62</f>
        <v>3609.126984126985</v>
      </c>
      <c r="I102" s="305">
        <f>'VO2-BW'!I102*'VO2-LBM'!I$61/'VO2-LBM'!I$62</f>
        <v>5326.6666666666661</v>
      </c>
      <c r="J102" s="305">
        <f>'VO2-BW'!J102*'VO2-LBM'!J$61/'VO2-LBM'!J$62</f>
        <v>4330.0458015267177</v>
      </c>
      <c r="K102" s="306">
        <f>'VO2-BW'!K102*'VO2-LBM'!K$61/'VO2-LBM'!K$62</f>
        <v>3178.3700787401572</v>
      </c>
      <c r="L102" s="160">
        <f t="shared" ref="L102:P102" si="83">AVERAGE(C102:C104)</f>
        <v>3496.003831417625</v>
      </c>
      <c r="M102" s="160">
        <f t="shared" si="83"/>
        <v>3666.1786372007368</v>
      </c>
      <c r="N102" s="160">
        <f t="shared" si="83"/>
        <v>4049.4642857142858</v>
      </c>
      <c r="O102" s="160">
        <f t="shared" si="83"/>
        <v>4069.435897435897</v>
      </c>
      <c r="P102" s="160">
        <f t="shared" si="83"/>
        <v>4584.1621004566205</v>
      </c>
      <c r="Q102" s="160">
        <f t="shared" ref="Q102" si="84">AVERAGE(H102:H104)</f>
        <v>3487.4074074074074</v>
      </c>
      <c r="R102" s="160">
        <f t="shared" ref="R102" si="85">AVERAGE(I102:I104)</f>
        <v>4226.666666666667</v>
      </c>
      <c r="S102" s="160">
        <f t="shared" ref="S102" si="86">AVERAGE(J102:J104)</f>
        <v>4092.0763358778627</v>
      </c>
      <c r="T102" s="160">
        <f t="shared" ref="T102" si="87">AVERAGE(K102:K104)</f>
        <v>3932.7611548556433</v>
      </c>
      <c r="U102" s="232">
        <f t="shared" ref="U102" si="88">AVERAGE(L102:T102)</f>
        <v>3956.0173685591944</v>
      </c>
      <c r="V102" s="92"/>
      <c r="W102" s="92"/>
      <c r="X102" s="92"/>
      <c r="Y102" s="92"/>
      <c r="Z102" s="92"/>
      <c r="AA102" s="92"/>
      <c r="AB102" s="92"/>
      <c r="AC102" s="92"/>
      <c r="AD102" s="92"/>
      <c r="AE102" s="92"/>
      <c r="AF102" s="92"/>
      <c r="AG102" s="92"/>
      <c r="AH102" s="92"/>
      <c r="AI102" s="92"/>
      <c r="AJ102" s="92"/>
      <c r="AK102" s="92"/>
      <c r="AL102" s="92"/>
      <c r="AM102" s="92"/>
      <c r="AN102" s="92"/>
      <c r="AO102" s="92"/>
      <c r="AP102" s="92"/>
      <c r="AQ102" s="92"/>
      <c r="AR102" s="231"/>
    </row>
    <row r="103" spans="1:44">
      <c r="A103" s="223">
        <v>43724</v>
      </c>
      <c r="B103" s="224">
        <v>1.2655787037037001</v>
      </c>
      <c r="C103" s="304">
        <f>'VO2-BW'!C103*'VO2-LBM'!C$61/'VO2-LBM'!C$62</f>
        <v>4172.4655172413804</v>
      </c>
      <c r="D103" s="305">
        <f>'VO2-BW'!D103*'VO2-LBM'!D$61/'VO2-LBM'!D$62</f>
        <v>4237.9834254143643</v>
      </c>
      <c r="E103" s="305">
        <f>'VO2-BW'!E103*'VO2-LBM'!E$61/'VO2-LBM'!E$62</f>
        <v>4792.5</v>
      </c>
      <c r="F103" s="305">
        <f>'VO2-BW'!F103*'VO2-LBM'!F$61/'VO2-LBM'!F$62</f>
        <v>4493.0769230769229</v>
      </c>
      <c r="G103" s="305">
        <f>'VO2-BW'!G103*'VO2-LBM'!G$61/'VO2-LBM'!G$62</f>
        <v>4782.6643835616433</v>
      </c>
      <c r="H103" s="305">
        <f>'VO2-BW'!H103*'VO2-LBM'!H$61/'VO2-LBM'!H$62</f>
        <v>3349.269841269841</v>
      </c>
      <c r="I103" s="305">
        <f>'VO2-BW'!I103*'VO2-LBM'!I$61/'VO2-LBM'!I$62</f>
        <v>3698.333333333333</v>
      </c>
      <c r="J103" s="305">
        <f>'VO2-BW'!J103*'VO2-LBM'!J$61/'VO2-LBM'!J$62</f>
        <v>4186.9312977099244</v>
      </c>
      <c r="K103" s="306">
        <f>'VO2-BW'!K103*'VO2-LBM'!K$61/'VO2-LBM'!K$62</f>
        <v>4436.3779527559054</v>
      </c>
      <c r="L103" s="160"/>
      <c r="M103" s="160"/>
      <c r="N103" s="160"/>
      <c r="O103" s="160"/>
      <c r="P103" s="160"/>
      <c r="Q103" s="160"/>
      <c r="R103" s="160"/>
      <c r="S103" s="160"/>
      <c r="T103" s="160"/>
      <c r="U103" s="232">
        <f t="shared" ref="U103" si="89">STDEV(L102:T102)/SQRT(COUNT(L102:T102))</f>
        <v>119.23832752669755</v>
      </c>
      <c r="V103" s="92"/>
      <c r="W103" s="92"/>
      <c r="X103" s="92"/>
      <c r="Y103" s="92"/>
      <c r="Z103" s="92"/>
      <c r="AA103" s="92"/>
      <c r="AB103" s="92"/>
      <c r="AC103" s="92"/>
      <c r="AD103" s="92"/>
      <c r="AE103" s="92"/>
      <c r="AF103" s="92"/>
      <c r="AG103" s="92"/>
      <c r="AH103" s="92"/>
      <c r="AI103" s="92"/>
      <c r="AJ103" s="92"/>
      <c r="AK103" s="92"/>
      <c r="AL103" s="92"/>
      <c r="AM103" s="92"/>
      <c r="AN103" s="92"/>
      <c r="AO103" s="92"/>
      <c r="AP103" s="92"/>
      <c r="AQ103" s="92"/>
      <c r="AR103" s="231"/>
    </row>
    <row r="104" spans="1:44">
      <c r="A104" s="223">
        <v>43724</v>
      </c>
      <c r="B104" s="224">
        <v>1.27946759259259</v>
      </c>
      <c r="C104" s="304">
        <f>'VO2-BW'!C104*'VO2-LBM'!C$61/'VO2-LBM'!C$62</f>
        <v>3079.120689655173</v>
      </c>
      <c r="D104" s="305">
        <f>'VO2-BW'!D104*'VO2-LBM'!D$61/'VO2-LBM'!D$62</f>
        <v>3397.127071823204</v>
      </c>
      <c r="E104" s="305">
        <f>'VO2-BW'!E104*'VO2-LBM'!E$61/'VO2-LBM'!E$62</f>
        <v>3124.2857142857138</v>
      </c>
      <c r="F104" s="305">
        <f>'VO2-BW'!F104*'VO2-LBM'!F$61/'VO2-LBM'!F$62</f>
        <v>3029.2307692307695</v>
      </c>
      <c r="G104" s="305">
        <f>'VO2-BW'!G104*'VO2-LBM'!G$61/'VO2-LBM'!G$62</f>
        <v>4442.6164383561645</v>
      </c>
      <c r="H104" s="305">
        <f>'VO2-BW'!H104*'VO2-LBM'!H$61/'VO2-LBM'!H$62</f>
        <v>3503.8253968253966</v>
      </c>
      <c r="I104" s="305">
        <f>'VO2-BW'!I104*'VO2-LBM'!I$61/'VO2-LBM'!I$62</f>
        <v>3655</v>
      </c>
      <c r="J104" s="305">
        <f>'VO2-BW'!J104*'VO2-LBM'!J$61/'VO2-LBM'!J$62</f>
        <v>3759.2519083969464</v>
      </c>
      <c r="K104" s="306">
        <f>'VO2-BW'!K104*'VO2-LBM'!K$61/'VO2-LBM'!K$62</f>
        <v>4183.5354330708669</v>
      </c>
      <c r="L104" s="160"/>
      <c r="M104" s="160"/>
      <c r="N104" s="160"/>
      <c r="O104" s="160"/>
      <c r="P104" s="160"/>
      <c r="Q104" s="160"/>
      <c r="R104" s="160"/>
      <c r="S104" s="160"/>
      <c r="T104" s="160"/>
      <c r="U104" s="232"/>
      <c r="V104" s="92"/>
      <c r="W104" s="92"/>
      <c r="X104" s="92"/>
      <c r="Y104" s="92"/>
      <c r="Z104" s="92"/>
      <c r="AA104" s="92"/>
      <c r="AB104" s="92"/>
      <c r="AC104" s="92"/>
      <c r="AD104" s="92"/>
      <c r="AE104" s="92"/>
      <c r="AF104" s="92"/>
      <c r="AG104" s="92"/>
      <c r="AH104" s="92"/>
      <c r="AI104" s="92"/>
      <c r="AJ104" s="92"/>
      <c r="AK104" s="92"/>
      <c r="AL104" s="92"/>
      <c r="AM104" s="92"/>
      <c r="AN104" s="92"/>
      <c r="AO104" s="92"/>
      <c r="AP104" s="92"/>
      <c r="AQ104" s="92"/>
      <c r="AR104" s="231"/>
    </row>
    <row r="105" spans="1:44">
      <c r="A105" s="223">
        <v>43724</v>
      </c>
      <c r="B105" s="224">
        <v>1.29335648148148</v>
      </c>
      <c r="C105" s="304">
        <f>'VO2-BW'!C105*'VO2-LBM'!C$61/'VO2-LBM'!C$62</f>
        <v>2661.7183908045981</v>
      </c>
      <c r="D105" s="305">
        <f>'VO2-BW'!D105*'VO2-LBM'!D$61/'VO2-LBM'!D$62</f>
        <v>2345.6353591160218</v>
      </c>
      <c r="E105" s="305">
        <f>'VO2-BW'!E105*'VO2-LBM'!E$61/'VO2-LBM'!E$62</f>
        <v>2584.2857142857142</v>
      </c>
      <c r="F105" s="305">
        <f>'VO2-BW'!F105*'VO2-LBM'!F$61/'VO2-LBM'!F$62</f>
        <v>4455.8461538461534</v>
      </c>
      <c r="G105" s="305">
        <f>'VO2-BW'!G105*'VO2-LBM'!G$61/'VO2-LBM'!G$62</f>
        <v>3784.5136986301372</v>
      </c>
      <c r="H105" s="305">
        <f>'VO2-BW'!H105*'VO2-LBM'!H$61/'VO2-LBM'!H$62</f>
        <v>6414.9047619047615</v>
      </c>
      <c r="I105" s="305">
        <f>'VO2-BW'!I105*'VO2-LBM'!I$61/'VO2-LBM'!I$62</f>
        <v>3451.6666666666665</v>
      </c>
      <c r="J105" s="305">
        <f>'VO2-BW'!J105*'VO2-LBM'!J$61/'VO2-LBM'!J$62</f>
        <v>6779.6335877862584</v>
      </c>
      <c r="K105" s="306">
        <f>'VO2-BW'!K105*'VO2-LBM'!K$61/'VO2-LBM'!K$62</f>
        <v>3693.3622047244089</v>
      </c>
      <c r="L105" s="160">
        <f t="shared" ref="L105:P105" si="90">AVERAGE(C105:C107)</f>
        <v>3450.837164750958</v>
      </c>
      <c r="M105" s="160">
        <f t="shared" si="90"/>
        <v>2961.2523020257818</v>
      </c>
      <c r="N105" s="160">
        <f t="shared" si="90"/>
        <v>3491.7857142857142</v>
      </c>
      <c r="O105" s="160">
        <f t="shared" si="90"/>
        <v>4411.2820512820508</v>
      </c>
      <c r="P105" s="160">
        <f t="shared" si="90"/>
        <v>3768.7237442922374</v>
      </c>
      <c r="Q105" s="160">
        <f t="shared" ref="Q105" si="91">AVERAGE(H105:H107)</f>
        <v>5644.9576719576717</v>
      </c>
      <c r="R105" s="160">
        <f t="shared" ref="R105" si="92">AVERAGE(I105:I107)</f>
        <v>3700.5555555555552</v>
      </c>
      <c r="S105" s="160">
        <f t="shared" ref="S105" si="93">AVERAGE(J105:J107)</f>
        <v>5091.1043256997445</v>
      </c>
      <c r="T105" s="160">
        <f t="shared" ref="T105" si="94">AVERAGE(K105:K107)</f>
        <v>4345.3753280839892</v>
      </c>
      <c r="U105" s="232">
        <f t="shared" ref="U105" si="95">AVERAGE(L105:T105)</f>
        <v>4096.2082064370779</v>
      </c>
      <c r="V105" s="92"/>
      <c r="W105" s="92"/>
      <c r="X105" s="92"/>
      <c r="Y105" s="92"/>
      <c r="Z105" s="92"/>
      <c r="AA105" s="92"/>
      <c r="AB105" s="92"/>
      <c r="AC105" s="92"/>
      <c r="AD105" s="92"/>
      <c r="AE105" s="92"/>
      <c r="AF105" s="92"/>
      <c r="AG105" s="92"/>
      <c r="AH105" s="92"/>
      <c r="AI105" s="92"/>
      <c r="AJ105" s="92"/>
      <c r="AK105" s="92"/>
      <c r="AL105" s="92"/>
      <c r="AM105" s="92"/>
      <c r="AN105" s="92"/>
      <c r="AO105" s="92"/>
      <c r="AP105" s="92"/>
      <c r="AQ105" s="92"/>
      <c r="AR105" s="231"/>
    </row>
    <row r="106" spans="1:44">
      <c r="A106" s="223">
        <v>43724</v>
      </c>
      <c r="B106" s="224">
        <v>1.3072453703703699</v>
      </c>
      <c r="C106" s="304">
        <f>'VO2-BW'!C106*'VO2-LBM'!C$61/'VO2-LBM'!C$62</f>
        <v>3702.1091954022995</v>
      </c>
      <c r="D106" s="305">
        <f>'VO2-BW'!D106*'VO2-LBM'!D$61/'VO2-LBM'!D$62</f>
        <v>2128.2596685082872</v>
      </c>
      <c r="E106" s="305">
        <f>'VO2-BW'!E106*'VO2-LBM'!E$61/'VO2-LBM'!E$62</f>
        <v>2648.5714285714284</v>
      </c>
      <c r="F106" s="305">
        <f>'VO2-BW'!F106*'VO2-LBM'!F$61/'VO2-LBM'!F$62</f>
        <v>3047.8461538461534</v>
      </c>
      <c r="G106" s="305">
        <f>'VO2-BW'!G106*'VO2-LBM'!G$61/'VO2-LBM'!G$62</f>
        <v>4168.5479452054788</v>
      </c>
      <c r="H106" s="305">
        <f>'VO2-BW'!H106*'VO2-LBM'!H$61/'VO2-LBM'!H$62</f>
        <v>4869.3492063492058</v>
      </c>
      <c r="I106" s="305">
        <f>'VO2-BW'!I106*'VO2-LBM'!I$61/'VO2-LBM'!I$62</f>
        <v>3105</v>
      </c>
      <c r="J106" s="305">
        <f>'VO2-BW'!J106*'VO2-LBM'!J$61/'VO2-LBM'!J$62</f>
        <v>4804.3206106870221</v>
      </c>
      <c r="K106" s="306">
        <f>'VO2-BW'!K106*'VO2-LBM'!K$61/'VO2-LBM'!K$62</f>
        <v>6141.1259842519694</v>
      </c>
      <c r="L106" s="160"/>
      <c r="M106" s="160"/>
      <c r="N106" s="160"/>
      <c r="O106" s="160"/>
      <c r="P106" s="160"/>
      <c r="Q106" s="160"/>
      <c r="R106" s="160"/>
      <c r="S106" s="160"/>
      <c r="T106" s="160"/>
      <c r="U106" s="232">
        <f t="shared" ref="U106" si="96">STDEV(L105:T105)/SQRT(COUNT(L105:T105))</f>
        <v>285.85984585031815</v>
      </c>
      <c r="V106" s="92"/>
      <c r="W106" s="92"/>
      <c r="X106" s="92"/>
      <c r="Y106" s="92"/>
      <c r="Z106" s="92"/>
      <c r="AA106" s="92"/>
      <c r="AB106" s="92"/>
      <c r="AC106" s="92"/>
      <c r="AD106" s="92"/>
      <c r="AE106" s="92"/>
      <c r="AF106" s="92"/>
      <c r="AG106" s="92"/>
      <c r="AH106" s="92"/>
      <c r="AI106" s="92"/>
      <c r="AJ106" s="92"/>
      <c r="AK106" s="92"/>
      <c r="AL106" s="92"/>
      <c r="AM106" s="92"/>
      <c r="AN106" s="92"/>
      <c r="AO106" s="92"/>
      <c r="AP106" s="92"/>
      <c r="AQ106" s="92"/>
      <c r="AR106" s="231"/>
    </row>
    <row r="107" spans="1:44">
      <c r="A107" s="223">
        <v>43724</v>
      </c>
      <c r="B107" s="224">
        <v>1.3211342592592601</v>
      </c>
      <c r="C107" s="304">
        <f>'VO2-BW'!C107*'VO2-LBM'!C$61/'VO2-LBM'!C$62</f>
        <v>3988.6839080459777</v>
      </c>
      <c r="D107" s="305">
        <f>'VO2-BW'!D107*'VO2-LBM'!D$61/'VO2-LBM'!D$62</f>
        <v>4409.8618784530381</v>
      </c>
      <c r="E107" s="305">
        <f>'VO2-BW'!E107*'VO2-LBM'!E$61/'VO2-LBM'!E$62</f>
        <v>5242.5</v>
      </c>
      <c r="F107" s="305">
        <f>'VO2-BW'!F107*'VO2-LBM'!F$61/'VO2-LBM'!F$62</f>
        <v>5730.1538461538457</v>
      </c>
      <c r="G107" s="305">
        <f>'VO2-BW'!G107*'VO2-LBM'!G$61/'VO2-LBM'!G$62</f>
        <v>3353.1095890410961</v>
      </c>
      <c r="H107" s="305">
        <f>'VO2-BW'!H107*'VO2-LBM'!H$61/'VO2-LBM'!H$62</f>
        <v>5650.6190476190468</v>
      </c>
      <c r="I107" s="305">
        <f>'VO2-BW'!I107*'VO2-LBM'!I$61/'VO2-LBM'!I$62</f>
        <v>4545</v>
      </c>
      <c r="J107" s="305">
        <f>'VO2-BW'!J107*'VO2-LBM'!J$61/'VO2-LBM'!J$62</f>
        <v>3689.3587786259541</v>
      </c>
      <c r="K107" s="306">
        <f>'VO2-BW'!K107*'VO2-LBM'!K$61/'VO2-LBM'!K$62</f>
        <v>3201.6377952755902</v>
      </c>
      <c r="L107" s="160"/>
      <c r="M107" s="160"/>
      <c r="N107" s="160"/>
      <c r="O107" s="160"/>
      <c r="P107" s="160"/>
      <c r="Q107" s="160"/>
      <c r="R107" s="160"/>
      <c r="S107" s="160"/>
      <c r="T107" s="160"/>
      <c r="U107" s="232"/>
      <c r="V107" s="92"/>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231"/>
    </row>
    <row r="108" spans="1:44">
      <c r="A108" s="223">
        <v>43724</v>
      </c>
      <c r="B108" s="224">
        <v>1.33502314814815</v>
      </c>
      <c r="C108" s="304">
        <f>'VO2-BW'!C108*'VO2-LBM'!C$61/'VO2-LBM'!C$62</f>
        <v>2720.9022988505753</v>
      </c>
      <c r="D108" s="305">
        <f>'VO2-BW'!D108*'VO2-LBM'!D$61/'VO2-LBM'!D$62</f>
        <v>4222.8176795580112</v>
      </c>
      <c r="E108" s="305">
        <f>'VO2-BW'!E108*'VO2-LBM'!E$61/'VO2-LBM'!E$62</f>
        <v>4419.6428571428569</v>
      </c>
      <c r="F108" s="305">
        <f>'VO2-BW'!F108*'VO2-LBM'!F$61/'VO2-LBM'!F$62</f>
        <v>4887.3846153846152</v>
      </c>
      <c r="G108" s="305">
        <f>'VO2-BW'!G108*'VO2-LBM'!G$61/'VO2-LBM'!G$62</f>
        <v>3354.8013698630139</v>
      </c>
      <c r="H108" s="305">
        <f>'VO2-BW'!H108*'VO2-LBM'!H$61/'VO2-LBM'!H$62</f>
        <v>3653.2857142857138</v>
      </c>
      <c r="I108" s="305">
        <f>'VO2-BW'!I108*'VO2-LBM'!I$61/'VO2-LBM'!I$62</f>
        <v>3990</v>
      </c>
      <c r="J108" s="305">
        <f>'VO2-BW'!J108*'VO2-LBM'!J$61/'VO2-LBM'!J$62</f>
        <v>3725.9694656488555</v>
      </c>
      <c r="K108" s="306">
        <f>'VO2-BW'!K108*'VO2-LBM'!K$61/'VO2-LBM'!K$62</f>
        <v>4011.3543307086616</v>
      </c>
      <c r="L108" s="160">
        <f t="shared" ref="L108:P108" si="97">AVERAGE(C108:C110)</f>
        <v>2854.8448275862079</v>
      </c>
      <c r="M108" s="160">
        <f t="shared" si="97"/>
        <v>3060.1104972375688</v>
      </c>
      <c r="N108" s="160">
        <f t="shared" si="97"/>
        <v>3344.9999999999995</v>
      </c>
      <c r="O108" s="160">
        <f t="shared" si="97"/>
        <v>3759.1794871794868</v>
      </c>
      <c r="P108" s="160">
        <f t="shared" si="97"/>
        <v>3992.6027397260273</v>
      </c>
      <c r="Q108" s="160">
        <f t="shared" ref="Q108" si="98">AVERAGE(H108:H110)</f>
        <v>4154.3174603174593</v>
      </c>
      <c r="R108" s="160">
        <f t="shared" ref="R108" si="99">AVERAGE(I108:I110)</f>
        <v>3633.3333333333335</v>
      </c>
      <c r="S108" s="160">
        <f t="shared" ref="S108" si="100">AVERAGE(J108:J110)</f>
        <v>4872.5496183206114</v>
      </c>
      <c r="T108" s="160">
        <f t="shared" ref="T108" si="101">AVERAGE(K108:K110)</f>
        <v>3763.1653543307089</v>
      </c>
      <c r="U108" s="232">
        <f t="shared" ref="U108" si="102">AVERAGE(L108:T108)</f>
        <v>3715.0114797812671</v>
      </c>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231"/>
    </row>
    <row r="109" spans="1:44">
      <c r="A109" s="223">
        <v>43724</v>
      </c>
      <c r="B109" s="224">
        <v>1.34891203703704</v>
      </c>
      <c r="C109" s="304">
        <f>'VO2-BW'!C109*'VO2-LBM'!C$61/'VO2-LBM'!C$62</f>
        <v>2834.5977011494256</v>
      </c>
      <c r="D109" s="305">
        <f>'VO2-BW'!D109*'VO2-LBM'!D$61/'VO2-LBM'!D$62</f>
        <v>2493.9226519337017</v>
      </c>
      <c r="E109" s="305">
        <f>'VO2-BW'!E109*'VO2-LBM'!E$61/'VO2-LBM'!E$62</f>
        <v>2740.1785714285711</v>
      </c>
      <c r="F109" s="305">
        <f>'VO2-BW'!F109*'VO2-LBM'!F$61/'VO2-LBM'!F$62</f>
        <v>3252.6153846153848</v>
      </c>
      <c r="G109" s="305">
        <f>'VO2-BW'!G109*'VO2-LBM'!G$61/'VO2-LBM'!G$62</f>
        <v>3635.6369863013697</v>
      </c>
      <c r="H109" s="305">
        <f>'VO2-BW'!H109*'VO2-LBM'!H$61/'VO2-LBM'!H$62</f>
        <v>3002.7936507936506</v>
      </c>
      <c r="I109" s="305">
        <f>'VO2-BW'!I109*'VO2-LBM'!I$61/'VO2-LBM'!I$62</f>
        <v>3595.0000000000005</v>
      </c>
      <c r="J109" s="305">
        <f>'VO2-BW'!J109*'VO2-LBM'!J$61/'VO2-LBM'!J$62</f>
        <v>6623.2061068702296</v>
      </c>
      <c r="K109" s="306">
        <f>'VO2-BW'!K109*'VO2-LBM'!K$61/'VO2-LBM'!K$62</f>
        <v>3631.3149606299212</v>
      </c>
      <c r="L109" s="160"/>
      <c r="M109" s="160"/>
      <c r="N109" s="160"/>
      <c r="O109" s="160"/>
      <c r="P109" s="160"/>
      <c r="Q109" s="160"/>
      <c r="R109" s="160"/>
      <c r="S109" s="160"/>
      <c r="T109" s="160"/>
      <c r="U109" s="232">
        <f t="shared" ref="U109" si="103">STDEV(L108:T108)/SQRT(COUNT(L108:T108))</f>
        <v>201.61061838492068</v>
      </c>
      <c r="V109" s="92"/>
      <c r="W109" s="92"/>
      <c r="X109" s="92"/>
      <c r="Y109" s="92"/>
      <c r="Z109" s="92"/>
      <c r="AA109" s="92"/>
      <c r="AB109" s="92"/>
      <c r="AC109" s="92"/>
      <c r="AD109" s="92"/>
      <c r="AE109" s="92"/>
      <c r="AF109" s="92"/>
      <c r="AG109" s="92"/>
      <c r="AH109" s="92"/>
      <c r="AI109" s="92"/>
      <c r="AJ109" s="92"/>
      <c r="AK109" s="92"/>
      <c r="AL109" s="92"/>
      <c r="AM109" s="92"/>
      <c r="AN109" s="92"/>
      <c r="AO109" s="92"/>
      <c r="AP109" s="92"/>
      <c r="AQ109" s="92"/>
      <c r="AR109" s="231"/>
    </row>
    <row r="110" spans="1:44">
      <c r="A110" s="223">
        <v>43724</v>
      </c>
      <c r="B110" s="224">
        <v>1.3628009259259199</v>
      </c>
      <c r="C110" s="304">
        <f>'VO2-BW'!C110*'VO2-LBM'!C$61/'VO2-LBM'!C$62</f>
        <v>3009.0344827586214</v>
      </c>
      <c r="D110" s="305">
        <f>'VO2-BW'!D110*'VO2-LBM'!D$61/'VO2-LBM'!D$62</f>
        <v>2463.5911602209944</v>
      </c>
      <c r="E110" s="305">
        <f>'VO2-BW'!E110*'VO2-LBM'!E$61/'VO2-LBM'!E$62</f>
        <v>2875.1785714285711</v>
      </c>
      <c r="F110" s="305">
        <f>'VO2-BW'!F110*'VO2-LBM'!F$61/'VO2-LBM'!F$62</f>
        <v>3137.5384615384614</v>
      </c>
      <c r="G110" s="305">
        <f>'VO2-BW'!G110*'VO2-LBM'!G$61/'VO2-LBM'!G$62</f>
        <v>4987.3698630136978</v>
      </c>
      <c r="H110" s="305">
        <f>'VO2-BW'!H110*'VO2-LBM'!H$61/'VO2-LBM'!H$62</f>
        <v>5806.873015873015</v>
      </c>
      <c r="I110" s="305">
        <f>'VO2-BW'!I110*'VO2-LBM'!I$61/'VO2-LBM'!I$62</f>
        <v>3315</v>
      </c>
      <c r="J110" s="305">
        <f>'VO2-BW'!J110*'VO2-LBM'!J$61/'VO2-LBM'!J$62</f>
        <v>4268.4732824427483</v>
      </c>
      <c r="K110" s="306">
        <f>'VO2-BW'!K110*'VO2-LBM'!K$61/'VO2-LBM'!K$62</f>
        <v>3646.8267716535433</v>
      </c>
      <c r="L110" s="160"/>
      <c r="M110" s="160"/>
      <c r="N110" s="160"/>
      <c r="O110" s="160"/>
      <c r="P110" s="160"/>
      <c r="Q110" s="160"/>
      <c r="R110" s="160"/>
      <c r="S110" s="160"/>
      <c r="T110" s="160"/>
      <c r="U110" s="232"/>
      <c r="V110" s="92"/>
      <c r="W110" s="92"/>
      <c r="X110" s="92"/>
      <c r="Y110" s="92"/>
      <c r="Z110" s="92"/>
      <c r="AA110" s="92"/>
      <c r="AB110" s="92"/>
      <c r="AC110" s="92"/>
      <c r="AD110" s="92"/>
      <c r="AE110" s="92"/>
      <c r="AF110" s="92"/>
      <c r="AG110" s="92"/>
      <c r="AH110" s="92"/>
      <c r="AI110" s="92"/>
      <c r="AJ110" s="92"/>
      <c r="AK110" s="92"/>
      <c r="AL110" s="92"/>
      <c r="AM110" s="92"/>
      <c r="AN110" s="92"/>
      <c r="AO110" s="92"/>
      <c r="AP110" s="92"/>
      <c r="AQ110" s="92"/>
      <c r="AR110" s="231"/>
    </row>
    <row r="111" spans="1:44">
      <c r="A111" s="223">
        <v>43724</v>
      </c>
      <c r="B111" s="224">
        <v>1.3766898148148099</v>
      </c>
      <c r="C111" s="304">
        <f>'VO2-BW'!C111*'VO2-LBM'!C$61/'VO2-LBM'!C$62</f>
        <v>2714.6724137931037</v>
      </c>
      <c r="D111" s="305">
        <f>'VO2-BW'!D111*'VO2-LBM'!D$61/'VO2-LBM'!D$62</f>
        <v>2500.662983425414</v>
      </c>
      <c r="E111" s="305">
        <f>'VO2-BW'!E111*'VO2-LBM'!E$61/'VO2-LBM'!E$62</f>
        <v>4900.1785714285716</v>
      </c>
      <c r="F111" s="305">
        <f>'VO2-BW'!F111*'VO2-LBM'!F$61/'VO2-LBM'!F$62</f>
        <v>5802.9230769230762</v>
      </c>
      <c r="G111" s="305">
        <f>'VO2-BW'!G111*'VO2-LBM'!G$61/'VO2-LBM'!G$62</f>
        <v>3694.8493150684931</v>
      </c>
      <c r="H111" s="305">
        <f>'VO2-BW'!H111*'VO2-LBM'!H$61/'VO2-LBM'!H$62</f>
        <v>5659.1111111111104</v>
      </c>
      <c r="I111" s="305">
        <f>'VO2-BW'!I111*'VO2-LBM'!I$61/'VO2-LBM'!I$62</f>
        <v>3200</v>
      </c>
      <c r="J111" s="305">
        <f>'VO2-BW'!J111*'VO2-LBM'!J$61/'VO2-LBM'!J$62</f>
        <v>3624.4580152671756</v>
      </c>
      <c r="K111" s="306">
        <f>'VO2-BW'!K111*'VO2-LBM'!K$61/'VO2-LBM'!K$62</f>
        <v>7133.8818897637802</v>
      </c>
      <c r="L111" s="160">
        <f t="shared" ref="L111:P111" si="104">AVERAGE(C111:C113)</f>
        <v>3537.0172413793102</v>
      </c>
      <c r="M111" s="160">
        <f t="shared" si="104"/>
        <v>3888.0478821362794</v>
      </c>
      <c r="N111" s="160">
        <f t="shared" si="104"/>
        <v>4152.3214285714284</v>
      </c>
      <c r="O111" s="160">
        <f t="shared" si="104"/>
        <v>5328.5128205128203</v>
      </c>
      <c r="P111" s="160">
        <f t="shared" si="104"/>
        <v>5083.8013698630139</v>
      </c>
      <c r="Q111" s="160">
        <f t="shared" ref="Q111" si="105">AVERAGE(H111:H113)</f>
        <v>5338.6772486772488</v>
      </c>
      <c r="R111" s="160">
        <f t="shared" ref="R111" si="106">AVERAGE(I111:I113)</f>
        <v>5107.2222222222217</v>
      </c>
      <c r="S111" s="160">
        <f t="shared" ref="S111" si="107">AVERAGE(J111:J113)</f>
        <v>4158.0865139949119</v>
      </c>
      <c r="T111" s="160">
        <f t="shared" ref="T111" si="108">AVERAGE(K111:K113)</f>
        <v>6190.7637795275596</v>
      </c>
      <c r="U111" s="232">
        <f t="shared" ref="U111" si="109">AVERAGE(L111:T111)</f>
        <v>4753.8278340983106</v>
      </c>
      <c r="V111" s="92"/>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231"/>
    </row>
    <row r="112" spans="1:44">
      <c r="A112" s="223">
        <v>43724</v>
      </c>
      <c r="B112" s="224">
        <v>1.3905787037037001</v>
      </c>
      <c r="C112" s="304">
        <f>'VO2-BW'!C112*'VO2-LBM'!C$61/'VO2-LBM'!C$62</f>
        <v>3642.9252873563223</v>
      </c>
      <c r="D112" s="305">
        <f>'VO2-BW'!D112*'VO2-LBM'!D$61/'VO2-LBM'!D$62</f>
        <v>2805.662983425414</v>
      </c>
      <c r="E112" s="305">
        <f>'VO2-BW'!E112*'VO2-LBM'!E$61/'VO2-LBM'!E$62</f>
        <v>4681.6071428571422</v>
      </c>
      <c r="F112" s="305">
        <f>'VO2-BW'!F112*'VO2-LBM'!F$61/'VO2-LBM'!F$62</f>
        <v>6711.6923076923067</v>
      </c>
      <c r="G112" s="305">
        <f>'VO2-BW'!G112*'VO2-LBM'!G$61/'VO2-LBM'!G$62</f>
        <v>7073.3356164383558</v>
      </c>
      <c r="H112" s="305">
        <f>'VO2-BW'!H112*'VO2-LBM'!H$61/'VO2-LBM'!H$62</f>
        <v>5569.0952380952376</v>
      </c>
      <c r="I112" s="305">
        <f>'VO2-BW'!I112*'VO2-LBM'!I$61/'VO2-LBM'!I$62</f>
        <v>6993.3333333333321</v>
      </c>
      <c r="J112" s="305">
        <f>'VO2-BW'!J112*'VO2-LBM'!J$61/'VO2-LBM'!J$62</f>
        <v>4777.6946564885502</v>
      </c>
      <c r="K112" s="306">
        <f>'VO2-BW'!K112*'VO2-LBM'!K$61/'VO2-LBM'!K$62</f>
        <v>5931.7165354330718</v>
      </c>
      <c r="L112" s="160"/>
      <c r="M112" s="160"/>
      <c r="N112" s="160"/>
      <c r="O112" s="160"/>
      <c r="P112" s="160"/>
      <c r="Q112" s="160"/>
      <c r="R112" s="160"/>
      <c r="S112" s="160"/>
      <c r="T112" s="160"/>
      <c r="U112" s="232">
        <f t="shared" ref="U112" si="110">STDEV(L111:T111)/SQRT(COUNT(L111:T111))</f>
        <v>286.69058356173485</v>
      </c>
      <c r="V112" s="92"/>
      <c r="W112" s="92"/>
      <c r="X112" s="92"/>
      <c r="Y112" s="92"/>
      <c r="Z112" s="92"/>
      <c r="AA112" s="92"/>
      <c r="AB112" s="92"/>
      <c r="AC112" s="92"/>
      <c r="AD112" s="92"/>
      <c r="AE112" s="92"/>
      <c r="AF112" s="92"/>
      <c r="AG112" s="92"/>
      <c r="AH112" s="92"/>
      <c r="AI112" s="92"/>
      <c r="AJ112" s="92"/>
      <c r="AK112" s="92"/>
      <c r="AL112" s="92"/>
      <c r="AM112" s="92"/>
      <c r="AN112" s="92"/>
      <c r="AO112" s="92"/>
      <c r="AP112" s="92"/>
      <c r="AQ112" s="92"/>
      <c r="AR112" s="231"/>
    </row>
    <row r="113" spans="1:44">
      <c r="A113" s="223">
        <v>43724</v>
      </c>
      <c r="B113" s="224">
        <v>1.40446759259259</v>
      </c>
      <c r="C113" s="304">
        <f>'VO2-BW'!C113*'VO2-LBM'!C$61/'VO2-LBM'!C$62</f>
        <v>4253.454022988506</v>
      </c>
      <c r="D113" s="305">
        <f>'VO2-BW'!D113*'VO2-LBM'!D$61/'VO2-LBM'!D$62</f>
        <v>6357.8176795580102</v>
      </c>
      <c r="E113" s="305">
        <f>'VO2-BW'!E113*'VO2-LBM'!E$61/'VO2-LBM'!E$62</f>
        <v>2875.1785714285711</v>
      </c>
      <c r="F113" s="305">
        <f>'VO2-BW'!F113*'VO2-LBM'!F$61/'VO2-LBM'!F$62</f>
        <v>3470.9230769230771</v>
      </c>
      <c r="G113" s="305">
        <f>'VO2-BW'!G113*'VO2-LBM'!G$61/'VO2-LBM'!G$62</f>
        <v>4483.2191780821922</v>
      </c>
      <c r="H113" s="305">
        <f>'VO2-BW'!H113*'VO2-LBM'!H$61/'VO2-LBM'!H$62</f>
        <v>4787.8253968253966</v>
      </c>
      <c r="I113" s="305">
        <f>'VO2-BW'!I113*'VO2-LBM'!I$61/'VO2-LBM'!I$62</f>
        <v>5128.333333333333</v>
      </c>
      <c r="J113" s="305">
        <f>'VO2-BW'!J113*'VO2-LBM'!J$61/'VO2-LBM'!J$62</f>
        <v>4072.1068702290077</v>
      </c>
      <c r="K113" s="306">
        <f>'VO2-BW'!K113*'VO2-LBM'!K$61/'VO2-LBM'!K$62</f>
        <v>5506.6929133858275</v>
      </c>
      <c r="L113" s="160"/>
      <c r="M113" s="160"/>
      <c r="N113" s="160"/>
      <c r="O113" s="160"/>
      <c r="P113" s="160"/>
      <c r="Q113" s="160"/>
      <c r="R113" s="160"/>
      <c r="S113" s="160"/>
      <c r="T113" s="160"/>
      <c r="U113" s="232"/>
      <c r="V113" s="92"/>
      <c r="W113" s="92"/>
      <c r="X113" s="92"/>
      <c r="Y113" s="92"/>
      <c r="Z113" s="92"/>
      <c r="AA113" s="92"/>
      <c r="AB113" s="92"/>
      <c r="AC113" s="92"/>
      <c r="AD113" s="92"/>
      <c r="AE113" s="92"/>
      <c r="AF113" s="92"/>
      <c r="AG113" s="92"/>
      <c r="AH113" s="92"/>
      <c r="AI113" s="92"/>
      <c r="AJ113" s="92"/>
      <c r="AK113" s="92"/>
      <c r="AL113" s="92"/>
      <c r="AM113" s="92"/>
      <c r="AN113" s="92"/>
      <c r="AO113" s="92"/>
      <c r="AP113" s="92"/>
      <c r="AQ113" s="92"/>
      <c r="AR113" s="231"/>
    </row>
    <row r="114" spans="1:44">
      <c r="A114" s="223">
        <v>43724</v>
      </c>
      <c r="B114" s="224">
        <v>1.41835648148148</v>
      </c>
      <c r="C114" s="304">
        <f>'VO2-BW'!C114*'VO2-LBM'!C$61/'VO2-LBM'!C$62</f>
        <v>3736.3735632183912</v>
      </c>
      <c r="D114" s="305">
        <f>'VO2-BW'!D114*'VO2-LBM'!D$61/'VO2-LBM'!D$62</f>
        <v>4355.9392265193364</v>
      </c>
      <c r="E114" s="305">
        <f>'VO2-BW'!E114*'VO2-LBM'!E$61/'VO2-LBM'!E$62</f>
        <v>2806.0714285714284</v>
      </c>
      <c r="F114" s="305">
        <f>'VO2-BW'!F114*'VO2-LBM'!F$61/'VO2-LBM'!F$62</f>
        <v>5532.1538461538457</v>
      </c>
      <c r="G114" s="305">
        <f>'VO2-BW'!G114*'VO2-LBM'!G$61/'VO2-LBM'!G$62</f>
        <v>3392.0205479452056</v>
      </c>
      <c r="H114" s="305">
        <f>'VO2-BW'!H114*'VO2-LBM'!H$61/'VO2-LBM'!H$62</f>
        <v>5438.3174603174593</v>
      </c>
      <c r="I114" s="305">
        <f>'VO2-BW'!I114*'VO2-LBM'!I$61/'VO2-LBM'!I$62</f>
        <v>3756.6666666666661</v>
      </c>
      <c r="J114" s="305">
        <f>'VO2-BW'!J114*'VO2-LBM'!J$61/'VO2-LBM'!J$62</f>
        <v>6356.9465648854966</v>
      </c>
      <c r="K114" s="306">
        <f>'VO2-BW'!K114*'VO2-LBM'!K$61/'VO2-LBM'!K$62</f>
        <v>3274.5433070866143</v>
      </c>
      <c r="L114" s="160">
        <f t="shared" ref="L114:P114" si="111">AVERAGE(C114:C116)</f>
        <v>3514.6934865900389</v>
      </c>
      <c r="M114" s="160">
        <f t="shared" si="111"/>
        <v>4098.6832412523017</v>
      </c>
      <c r="N114" s="160">
        <f t="shared" si="111"/>
        <v>3870</v>
      </c>
      <c r="O114" s="160">
        <f t="shared" si="111"/>
        <v>4925.7435897435898</v>
      </c>
      <c r="P114" s="160">
        <f t="shared" si="111"/>
        <v>4280.2054794520554</v>
      </c>
      <c r="Q114" s="160">
        <f t="shared" ref="Q114" si="112">AVERAGE(H114:H116)</f>
        <v>4457.7671957671955</v>
      </c>
      <c r="R114" s="160">
        <f t="shared" ref="R114" si="113">AVERAGE(I114:I116)</f>
        <v>4041.6666666666656</v>
      </c>
      <c r="S114" s="160">
        <f t="shared" ref="S114" si="114">AVERAGE(J114:J116)</f>
        <v>4589.6488549618325</v>
      </c>
      <c r="T114" s="160">
        <f t="shared" ref="T114" si="115">AVERAGE(K114:K116)</f>
        <v>4193.3595800524936</v>
      </c>
      <c r="U114" s="232">
        <f t="shared" ref="U114" si="116">AVERAGE(L114:T114)</f>
        <v>4219.0853438317972</v>
      </c>
      <c r="V114" s="92"/>
      <c r="W114" s="92"/>
      <c r="X114" s="92"/>
      <c r="Y114" s="92"/>
      <c r="Z114" s="92"/>
      <c r="AA114" s="92"/>
      <c r="AB114" s="92"/>
      <c r="AC114" s="92"/>
      <c r="AD114" s="92"/>
      <c r="AE114" s="92"/>
      <c r="AF114" s="92"/>
      <c r="AG114" s="92"/>
      <c r="AH114" s="92"/>
      <c r="AI114" s="92"/>
      <c r="AJ114" s="92"/>
      <c r="AK114" s="92"/>
      <c r="AL114" s="92"/>
      <c r="AM114" s="92"/>
      <c r="AN114" s="92"/>
      <c r="AO114" s="92"/>
      <c r="AP114" s="92"/>
      <c r="AQ114" s="92"/>
      <c r="AR114" s="231"/>
    </row>
    <row r="115" spans="1:44">
      <c r="A115" s="223">
        <v>43724</v>
      </c>
      <c r="B115" s="224">
        <v>1.4322453703703699</v>
      </c>
      <c r="C115" s="304">
        <f>'VO2-BW'!C115*'VO2-LBM'!C$61/'VO2-LBM'!C$62</f>
        <v>3340.775862068966</v>
      </c>
      <c r="D115" s="305">
        <f>'VO2-BW'!D115*'VO2-LBM'!D$61/'VO2-LBM'!D$62</f>
        <v>4504.2265193370158</v>
      </c>
      <c r="E115" s="305">
        <f>'VO2-BW'!E115*'VO2-LBM'!E$61/'VO2-LBM'!E$62</f>
        <v>4728.2142857142853</v>
      </c>
      <c r="F115" s="305">
        <f>'VO2-BW'!F115*'VO2-LBM'!F$61/'VO2-LBM'!F$62</f>
        <v>3186.6153846153843</v>
      </c>
      <c r="G115" s="305">
        <f>'VO2-BW'!G115*'VO2-LBM'!G$61/'VO2-LBM'!G$62</f>
        <v>4611.7945205479455</v>
      </c>
      <c r="H115" s="305">
        <f>'VO2-BW'!H115*'VO2-LBM'!H$61/'VO2-LBM'!H$62</f>
        <v>4341.1428571428569</v>
      </c>
      <c r="I115" s="305">
        <f>'VO2-BW'!I115*'VO2-LBM'!I$61/'VO2-LBM'!I$62</f>
        <v>4659.9999999999991</v>
      </c>
      <c r="J115" s="305">
        <f>'VO2-BW'!J115*'VO2-LBM'!J$61/'VO2-LBM'!J$62</f>
        <v>3699.3435114503818</v>
      </c>
      <c r="K115" s="306">
        <f>'VO2-BW'!K115*'VO2-LBM'!K$61/'VO2-LBM'!K$62</f>
        <v>5863.464566929134</v>
      </c>
      <c r="L115" s="160"/>
      <c r="M115" s="160"/>
      <c r="N115" s="160"/>
      <c r="O115" s="160"/>
      <c r="P115" s="160"/>
      <c r="Q115" s="160"/>
      <c r="R115" s="160"/>
      <c r="S115" s="160"/>
      <c r="T115" s="160"/>
      <c r="U115" s="232">
        <f t="shared" ref="U115" si="117">STDEV(L114:T114)/SQRT(COUNT(L114:T114))</f>
        <v>137.5405103848689</v>
      </c>
      <c r="V115" s="92"/>
      <c r="W115" s="92"/>
      <c r="X115" s="92"/>
      <c r="Y115" s="92"/>
      <c r="Z115" s="92"/>
      <c r="AA115" s="92"/>
      <c r="AB115" s="92"/>
      <c r="AC115" s="92"/>
      <c r="AD115" s="92"/>
      <c r="AE115" s="92"/>
      <c r="AF115" s="92"/>
      <c r="AG115" s="92"/>
      <c r="AH115" s="92"/>
      <c r="AI115" s="92"/>
      <c r="AJ115" s="92"/>
      <c r="AK115" s="92"/>
      <c r="AL115" s="92"/>
      <c r="AM115" s="92"/>
      <c r="AN115" s="92"/>
      <c r="AO115" s="92"/>
      <c r="AP115" s="92"/>
      <c r="AQ115" s="92"/>
      <c r="AR115" s="231"/>
    </row>
    <row r="116" spans="1:44">
      <c r="A116" s="223">
        <v>43724</v>
      </c>
      <c r="B116" s="224">
        <v>1.4461342592592601</v>
      </c>
      <c r="C116" s="304">
        <f>'VO2-BW'!C116*'VO2-LBM'!C$61/'VO2-LBM'!C$62</f>
        <v>3466.9310344827591</v>
      </c>
      <c r="D116" s="305">
        <f>'VO2-BW'!D116*'VO2-LBM'!D$61/'VO2-LBM'!D$62</f>
        <v>3435.8839779005521</v>
      </c>
      <c r="E116" s="305">
        <f>'VO2-BW'!E116*'VO2-LBM'!E$61/'VO2-LBM'!E$62</f>
        <v>4075.7142857142853</v>
      </c>
      <c r="F116" s="305">
        <f>'VO2-BW'!F116*'VO2-LBM'!F$61/'VO2-LBM'!F$62</f>
        <v>6058.461538461539</v>
      </c>
      <c r="G116" s="305">
        <f>'VO2-BW'!G116*'VO2-LBM'!G$61/'VO2-LBM'!G$62</f>
        <v>4836.8013698630139</v>
      </c>
      <c r="H116" s="305">
        <f>'VO2-BW'!H116*'VO2-LBM'!H$61/'VO2-LBM'!H$62</f>
        <v>3593.8412698412694</v>
      </c>
      <c r="I116" s="305">
        <f>'VO2-BW'!I116*'VO2-LBM'!I$61/'VO2-LBM'!I$62</f>
        <v>3708.333333333333</v>
      </c>
      <c r="J116" s="305">
        <f>'VO2-BW'!J116*'VO2-LBM'!J$61/'VO2-LBM'!J$62</f>
        <v>3712.6564885496191</v>
      </c>
      <c r="K116" s="306">
        <f>'VO2-BW'!K116*'VO2-LBM'!K$61/'VO2-LBM'!K$62</f>
        <v>3442.070866141732</v>
      </c>
      <c r="L116" s="160"/>
      <c r="M116" s="160"/>
      <c r="N116" s="160"/>
      <c r="O116" s="160"/>
      <c r="P116" s="160"/>
      <c r="Q116" s="160"/>
      <c r="R116" s="160"/>
      <c r="S116" s="160"/>
      <c r="T116" s="160"/>
      <c r="U116" s="232"/>
      <c r="V116" s="92"/>
      <c r="W116" s="92"/>
      <c r="X116" s="92"/>
      <c r="Y116" s="92"/>
      <c r="Z116" s="92"/>
      <c r="AA116" s="92"/>
      <c r="AB116" s="92"/>
      <c r="AC116" s="92"/>
      <c r="AD116" s="92"/>
      <c r="AE116" s="92"/>
      <c r="AF116" s="92"/>
      <c r="AG116" s="92"/>
      <c r="AH116" s="92"/>
      <c r="AI116" s="92"/>
      <c r="AJ116" s="92"/>
      <c r="AK116" s="92"/>
      <c r="AL116" s="92"/>
      <c r="AM116" s="92"/>
      <c r="AN116" s="92"/>
      <c r="AO116" s="92"/>
      <c r="AP116" s="92"/>
      <c r="AQ116" s="92"/>
      <c r="AR116" s="231"/>
    </row>
    <row r="117" spans="1:44">
      <c r="A117" s="223">
        <v>43724</v>
      </c>
      <c r="B117" s="224">
        <v>1.46002314814815</v>
      </c>
      <c r="C117" s="304">
        <f>'VO2-BW'!C117*'VO2-LBM'!C$61/'VO2-LBM'!C$62</f>
        <v>2959.1954022988507</v>
      </c>
      <c r="D117" s="305">
        <f>'VO2-BW'!D117*'VO2-LBM'!D$61/'VO2-LBM'!D$62</f>
        <v>3186.4917127071822</v>
      </c>
      <c r="E117" s="305">
        <f>'VO2-BW'!E117*'VO2-LBM'!E$61/'VO2-LBM'!E$62</f>
        <v>2833.3928571428569</v>
      </c>
      <c r="F117" s="305">
        <f>'VO2-BW'!F117*'VO2-LBM'!F$61/'VO2-LBM'!F$62</f>
        <v>4809.5384615384619</v>
      </c>
      <c r="G117" s="305">
        <f>'VO2-BW'!G117*'VO2-LBM'!G$61/'VO2-LBM'!G$62</f>
        <v>2996.1438356164381</v>
      </c>
      <c r="H117" s="305">
        <f>'VO2-BW'!H117*'VO2-LBM'!H$61/'VO2-LBM'!H$62</f>
        <v>5146.1904761904761</v>
      </c>
      <c r="I117" s="305">
        <f>'VO2-BW'!I117*'VO2-LBM'!I$61/'VO2-LBM'!I$62</f>
        <v>3233.333333333333</v>
      </c>
      <c r="J117" s="305">
        <f>'VO2-BW'!J117*'VO2-LBM'!J$61/'VO2-LBM'!J$62</f>
        <v>3897.3740458015268</v>
      </c>
      <c r="K117" s="306">
        <f>'VO2-BW'!K117*'VO2-LBM'!K$61/'VO2-LBM'!K$62</f>
        <v>3443.6220472440946</v>
      </c>
      <c r="L117" s="160">
        <f t="shared" ref="L117:P117" si="118">AVERAGE(C117:C119)</f>
        <v>3365.1762452107282</v>
      </c>
      <c r="M117" s="160">
        <f t="shared" si="118"/>
        <v>2655.1289134438302</v>
      </c>
      <c r="N117" s="160">
        <f t="shared" si="118"/>
        <v>2854.821428571428</v>
      </c>
      <c r="O117" s="160">
        <f t="shared" si="118"/>
        <v>3798.6666666666665</v>
      </c>
      <c r="P117" s="160">
        <f t="shared" si="118"/>
        <v>3697.1050228310501</v>
      </c>
      <c r="Q117" s="160">
        <f t="shared" ref="Q117" si="119">AVERAGE(H117:H119)</f>
        <v>4294.1534391534387</v>
      </c>
      <c r="R117" s="160">
        <f t="shared" ref="R117" si="120">AVERAGE(I117:I119)</f>
        <v>3698.3333333333335</v>
      </c>
      <c r="S117" s="160">
        <f t="shared" ref="S117" si="121">AVERAGE(J117:J119)</f>
        <v>4776.5852417302804</v>
      </c>
      <c r="T117" s="160">
        <f t="shared" ref="T117" si="122">AVERAGE(K117:K119)</f>
        <v>4173.7112860892385</v>
      </c>
      <c r="U117" s="232">
        <f t="shared" ref="U117" si="123">AVERAGE(L117:T117)</f>
        <v>3701.5201752255548</v>
      </c>
      <c r="V117" s="92"/>
      <c r="W117" s="92"/>
      <c r="X117" s="92"/>
      <c r="Y117" s="92"/>
      <c r="Z117" s="92"/>
      <c r="AA117" s="92"/>
      <c r="AB117" s="92"/>
      <c r="AC117" s="92"/>
      <c r="AD117" s="92"/>
      <c r="AE117" s="92"/>
      <c r="AF117" s="92"/>
      <c r="AG117" s="92"/>
      <c r="AH117" s="92"/>
      <c r="AI117" s="92"/>
      <c r="AJ117" s="92"/>
      <c r="AK117" s="92"/>
      <c r="AL117" s="92"/>
      <c r="AM117" s="92"/>
      <c r="AN117" s="92"/>
      <c r="AO117" s="92"/>
      <c r="AP117" s="92"/>
      <c r="AQ117" s="92"/>
      <c r="AR117" s="231"/>
    </row>
    <row r="118" spans="1:44">
      <c r="A118" s="223">
        <v>43724</v>
      </c>
      <c r="B118" s="224">
        <v>1.47391203703703</v>
      </c>
      <c r="C118" s="304">
        <f>'VO2-BW'!C118*'VO2-LBM'!C$61/'VO2-LBM'!C$62</f>
        <v>2951.4080459770116</v>
      </c>
      <c r="D118" s="305">
        <f>'VO2-BW'!D118*'VO2-LBM'!D$61/'VO2-LBM'!D$62</f>
        <v>2541.1049723756905</v>
      </c>
      <c r="E118" s="305">
        <f>'VO2-BW'!E118*'VO2-LBM'!E$61/'VO2-LBM'!E$62</f>
        <v>2955.5357142857142</v>
      </c>
      <c r="F118" s="305">
        <f>'VO2-BW'!F118*'VO2-LBM'!F$61/'VO2-LBM'!F$62</f>
        <v>3110.4615384615386</v>
      </c>
      <c r="G118" s="305">
        <f>'VO2-BW'!G118*'VO2-LBM'!G$61/'VO2-LBM'!G$62</f>
        <v>3671.1643835616437</v>
      </c>
      <c r="H118" s="305">
        <f>'VO2-BW'!H118*'VO2-LBM'!H$61/'VO2-LBM'!H$62</f>
        <v>4116.9523809523807</v>
      </c>
      <c r="I118" s="305">
        <f>'VO2-BW'!I118*'VO2-LBM'!I$61/'VO2-LBM'!I$62</f>
        <v>4326.6666666666661</v>
      </c>
      <c r="J118" s="305">
        <f>'VO2-BW'!J118*'VO2-LBM'!J$61/'VO2-LBM'!J$62</f>
        <v>4150.320610687023</v>
      </c>
      <c r="K118" s="306">
        <f>'VO2-BW'!K118*'VO2-LBM'!K$61/'VO2-LBM'!K$62</f>
        <v>3876.4015748031493</v>
      </c>
      <c r="L118" s="160"/>
      <c r="M118" s="160"/>
      <c r="N118" s="160"/>
      <c r="O118" s="160"/>
      <c r="P118" s="160"/>
      <c r="Q118" s="160"/>
      <c r="R118" s="160"/>
      <c r="S118" s="160"/>
      <c r="T118" s="160"/>
      <c r="U118" s="232">
        <f t="shared" ref="U118" si="124">STDEV(L117:T117)/SQRT(COUNT(L117:T117))</f>
        <v>225.59708731063927</v>
      </c>
      <c r="V118" s="92"/>
      <c r="W118" s="92"/>
      <c r="X118" s="92"/>
      <c r="Y118" s="92"/>
      <c r="Z118" s="92"/>
      <c r="AA118" s="92"/>
      <c r="AB118" s="92"/>
      <c r="AC118" s="92"/>
      <c r="AD118" s="92"/>
      <c r="AE118" s="92"/>
      <c r="AF118" s="92"/>
      <c r="AG118" s="92"/>
      <c r="AH118" s="92"/>
      <c r="AI118" s="92"/>
      <c r="AJ118" s="92"/>
      <c r="AK118" s="92"/>
      <c r="AL118" s="92"/>
      <c r="AM118" s="92"/>
      <c r="AN118" s="92"/>
      <c r="AO118" s="92"/>
      <c r="AP118" s="92"/>
      <c r="AQ118" s="92"/>
      <c r="AR118" s="231"/>
    </row>
    <row r="119" spans="1:44">
      <c r="A119" s="223">
        <v>43724</v>
      </c>
      <c r="B119" s="224">
        <v>1.4878009259259199</v>
      </c>
      <c r="C119" s="304">
        <f>'VO2-BW'!C119*'VO2-LBM'!C$61/'VO2-LBM'!C$62</f>
        <v>4184.9252873563219</v>
      </c>
      <c r="D119" s="305">
        <f>'VO2-BW'!D119*'VO2-LBM'!D$61/'VO2-LBM'!D$62</f>
        <v>2237.7900552486185</v>
      </c>
      <c r="E119" s="305">
        <f>'VO2-BW'!E119*'VO2-LBM'!E$61/'VO2-LBM'!E$62</f>
        <v>2775.5357142857142</v>
      </c>
      <c r="F119" s="305">
        <f>'VO2-BW'!F119*'VO2-LBM'!F$61/'VO2-LBM'!F$62</f>
        <v>3476</v>
      </c>
      <c r="G119" s="305">
        <f>'VO2-BW'!G119*'VO2-LBM'!G$61/'VO2-LBM'!G$62</f>
        <v>4424.0068493150684</v>
      </c>
      <c r="H119" s="305">
        <f>'VO2-BW'!H119*'VO2-LBM'!H$61/'VO2-LBM'!H$62</f>
        <v>3619.3174603174593</v>
      </c>
      <c r="I119" s="305">
        <f>'VO2-BW'!I119*'VO2-LBM'!I$61/'VO2-LBM'!I$62</f>
        <v>3535</v>
      </c>
      <c r="J119" s="305">
        <f>'VO2-BW'!J119*'VO2-LBM'!J$61/'VO2-LBM'!J$62</f>
        <v>6282.06106870229</v>
      </c>
      <c r="K119" s="306">
        <f>'VO2-BW'!K119*'VO2-LBM'!K$61/'VO2-LBM'!K$62</f>
        <v>5201.110236220472</v>
      </c>
      <c r="L119" s="160"/>
      <c r="M119" s="160"/>
      <c r="N119" s="160"/>
      <c r="O119" s="160"/>
      <c r="P119" s="160"/>
      <c r="Q119" s="160"/>
      <c r="R119" s="160"/>
      <c r="S119" s="160"/>
      <c r="T119" s="160"/>
      <c r="U119" s="23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231"/>
    </row>
    <row r="120" spans="1:44">
      <c r="A120" s="223">
        <v>43724</v>
      </c>
      <c r="B120" s="224">
        <v>1.5016898148148099</v>
      </c>
      <c r="C120" s="304">
        <f>'VO2-BW'!C120*'VO2-LBM'!C$61/'VO2-LBM'!C$62</f>
        <v>4212.9597701149432</v>
      </c>
      <c r="D120" s="305">
        <f>'VO2-BW'!D120*'VO2-LBM'!D$61/'VO2-LBM'!D$62</f>
        <v>4536.2430939226515</v>
      </c>
      <c r="E120" s="305">
        <f>'VO2-BW'!E120*'VO2-LBM'!E$61/'VO2-LBM'!E$62</f>
        <v>5123.5714285714284</v>
      </c>
      <c r="F120" s="305">
        <f>'VO2-BW'!F120*'VO2-LBM'!F$61/'VO2-LBM'!F$62</f>
        <v>3626.6153846153843</v>
      </c>
      <c r="G120" s="305">
        <f>'VO2-BW'!G120*'VO2-LBM'!G$61/'VO2-LBM'!G$62</f>
        <v>3376.794520547945</v>
      </c>
      <c r="H120" s="305">
        <f>'VO2-BW'!H120*'VO2-LBM'!H$61/'VO2-LBM'!H$62</f>
        <v>5108.8253968253966</v>
      </c>
      <c r="I120" s="305">
        <f>'VO2-BW'!I120*'VO2-LBM'!I$61/'VO2-LBM'!I$62</f>
        <v>3293.333333333333</v>
      </c>
      <c r="J120" s="305">
        <f>'VO2-BW'!J120*'VO2-LBM'!J$61/'VO2-LBM'!J$62</f>
        <v>3443.0687022900765</v>
      </c>
      <c r="K120" s="306">
        <f>'VO2-BW'!K120*'VO2-LBM'!K$61/'VO2-LBM'!K$62</f>
        <v>5775.0472440944877</v>
      </c>
      <c r="L120" s="160">
        <f t="shared" ref="L120:P120" si="125">AVERAGE(C120:C122)</f>
        <v>4495.900383141764</v>
      </c>
      <c r="M120" s="160">
        <f t="shared" si="125"/>
        <v>3207.8360957642722</v>
      </c>
      <c r="N120" s="160">
        <f t="shared" si="125"/>
        <v>3565.1785714285711</v>
      </c>
      <c r="O120" s="160">
        <f t="shared" si="125"/>
        <v>4125.8461538461534</v>
      </c>
      <c r="P120" s="160">
        <f t="shared" si="125"/>
        <v>3542.5890410958905</v>
      </c>
      <c r="Q120" s="160">
        <f t="shared" ref="Q120" si="126">AVERAGE(H120:H122)</f>
        <v>4614.0211640211637</v>
      </c>
      <c r="R120" s="160">
        <f t="shared" ref="R120" si="127">AVERAGE(I120:I122)</f>
        <v>4087.7777777777774</v>
      </c>
      <c r="S120" s="160">
        <f t="shared" ref="S120" si="128">AVERAGE(J120:J122)</f>
        <v>3723.7506361323158</v>
      </c>
      <c r="T120" s="160">
        <f t="shared" ref="T120" si="129">AVERAGE(K120:K122)</f>
        <v>4367.0918635170601</v>
      </c>
      <c r="U120" s="232">
        <f t="shared" ref="U120" si="130">AVERAGE(L120:T120)</f>
        <v>3969.9990763027736</v>
      </c>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231"/>
    </row>
    <row r="121" spans="1:44">
      <c r="A121" s="223">
        <v>43724</v>
      </c>
      <c r="B121" s="224">
        <v>1.5155787037037001</v>
      </c>
      <c r="C121" s="304">
        <f>'VO2-BW'!C121*'VO2-LBM'!C$61/'VO2-LBM'!C$62</f>
        <v>4717.5804597701162</v>
      </c>
      <c r="D121" s="305">
        <f>'VO2-BW'!D121*'VO2-LBM'!D$61/'VO2-LBM'!D$62</f>
        <v>2497.2928176795576</v>
      </c>
      <c r="E121" s="305">
        <f>'VO2-BW'!E121*'VO2-LBM'!E$61/'VO2-LBM'!E$62</f>
        <v>2656.6071428571427</v>
      </c>
      <c r="F121" s="305">
        <f>'VO2-BW'!F121*'VO2-LBM'!F$61/'VO2-LBM'!F$62</f>
        <v>3804.3076923076924</v>
      </c>
      <c r="G121" s="305">
        <f>'VO2-BW'!G121*'VO2-LBM'!G$61/'VO2-LBM'!G$62</f>
        <v>3408.9383561643835</v>
      </c>
      <c r="H121" s="305">
        <f>'VO2-BW'!H121*'VO2-LBM'!H$61/'VO2-LBM'!H$62</f>
        <v>5285.4603174603171</v>
      </c>
      <c r="I121" s="305">
        <f>'VO2-BW'!I121*'VO2-LBM'!I$61/'VO2-LBM'!I$62</f>
        <v>5453.333333333333</v>
      </c>
      <c r="J121" s="305">
        <f>'VO2-BW'!J121*'VO2-LBM'!J$61/'VO2-LBM'!J$62</f>
        <v>3968.9312977099244</v>
      </c>
      <c r="K121" s="306">
        <f>'VO2-BW'!K121*'VO2-LBM'!K$61/'VO2-LBM'!K$62</f>
        <v>3586.3307086614177</v>
      </c>
      <c r="L121" s="160"/>
      <c r="M121" s="160"/>
      <c r="N121" s="160"/>
      <c r="O121" s="160"/>
      <c r="P121" s="160"/>
      <c r="Q121" s="160"/>
      <c r="R121" s="160"/>
      <c r="S121" s="160"/>
      <c r="T121" s="160"/>
      <c r="U121" s="232">
        <f t="shared" ref="U121" si="131">STDEV(L120:T120)/SQRT(COUNT(L120:T120))</f>
        <v>161.38588728716766</v>
      </c>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231"/>
    </row>
    <row r="122" spans="1:44">
      <c r="A122" s="223">
        <v>43724</v>
      </c>
      <c r="B122" s="224">
        <v>1.52946759259259</v>
      </c>
      <c r="C122" s="304">
        <f>'VO2-BW'!C122*'VO2-LBM'!C$61/'VO2-LBM'!C$62</f>
        <v>4557.1609195402307</v>
      </c>
      <c r="D122" s="305">
        <f>'VO2-BW'!D122*'VO2-LBM'!D$61/'VO2-LBM'!D$62</f>
        <v>2589.9723756906074</v>
      </c>
      <c r="E122" s="305">
        <f>'VO2-BW'!E122*'VO2-LBM'!E$61/'VO2-LBM'!E$62</f>
        <v>2915.3571428571427</v>
      </c>
      <c r="F122" s="305">
        <f>'VO2-BW'!F122*'VO2-LBM'!F$61/'VO2-LBM'!F$62</f>
        <v>4946.6153846153848</v>
      </c>
      <c r="G122" s="305">
        <f>'VO2-BW'!G122*'VO2-LBM'!G$61/'VO2-LBM'!G$62</f>
        <v>3842.034246575342</v>
      </c>
      <c r="H122" s="305">
        <f>'VO2-BW'!H122*'VO2-LBM'!H$61/'VO2-LBM'!H$62</f>
        <v>3447.7777777777778</v>
      </c>
      <c r="I122" s="305">
        <f>'VO2-BW'!I122*'VO2-LBM'!I$61/'VO2-LBM'!I$62</f>
        <v>3516.6666666666665</v>
      </c>
      <c r="J122" s="305">
        <f>'VO2-BW'!J122*'VO2-LBM'!J$61/'VO2-LBM'!J$62</f>
        <v>3759.2519083969464</v>
      </c>
      <c r="K122" s="306">
        <f>'VO2-BW'!K122*'VO2-LBM'!K$61/'VO2-LBM'!K$62</f>
        <v>3739.8976377952754</v>
      </c>
      <c r="L122" s="160"/>
      <c r="M122" s="160"/>
      <c r="N122" s="160"/>
      <c r="O122" s="160"/>
      <c r="P122" s="160"/>
      <c r="Q122" s="160"/>
      <c r="R122" s="160"/>
      <c r="S122" s="160"/>
      <c r="T122" s="160"/>
      <c r="U122" s="232"/>
      <c r="V122" s="92"/>
      <c r="W122" s="92"/>
      <c r="X122" s="92"/>
      <c r="Y122" s="92"/>
      <c r="Z122" s="92"/>
      <c r="AA122" s="92"/>
      <c r="AB122" s="92"/>
      <c r="AC122" s="92"/>
      <c r="AD122" s="92"/>
      <c r="AE122" s="92"/>
      <c r="AF122" s="92"/>
      <c r="AG122" s="92"/>
      <c r="AH122" s="92"/>
      <c r="AI122" s="92"/>
      <c r="AJ122" s="92"/>
      <c r="AK122" s="92"/>
      <c r="AL122" s="92"/>
      <c r="AM122" s="92"/>
      <c r="AN122" s="92"/>
      <c r="AO122" s="92"/>
      <c r="AP122" s="92"/>
      <c r="AQ122" s="92"/>
      <c r="AR122" s="231"/>
    </row>
    <row r="123" spans="1:44">
      <c r="A123" s="223">
        <v>43724</v>
      </c>
      <c r="B123" s="224">
        <v>1.54335648148148</v>
      </c>
      <c r="C123" s="304">
        <f>'VO2-BW'!C123*'VO2-LBM'!C$61/'VO2-LBM'!C$62</f>
        <v>3767.5229885057479</v>
      </c>
      <c r="D123" s="305">
        <f>'VO2-BW'!D123*'VO2-LBM'!D$61/'VO2-LBM'!D$62</f>
        <v>2911.8232044198894</v>
      </c>
      <c r="E123" s="305">
        <f>'VO2-BW'!E123*'VO2-LBM'!E$61/'VO2-LBM'!E$62</f>
        <v>3122.6785714285706</v>
      </c>
      <c r="F123" s="305">
        <f>'VO2-BW'!F123*'VO2-LBM'!F$61/'VO2-LBM'!F$62</f>
        <v>3355.8461538461534</v>
      </c>
      <c r="G123" s="305">
        <f>'VO2-BW'!G123*'VO2-LBM'!G$61/'VO2-LBM'!G$62</f>
        <v>3635.6369863013697</v>
      </c>
      <c r="H123" s="305">
        <f>'VO2-BW'!H123*'VO2-LBM'!H$61/'VO2-LBM'!H$62</f>
        <v>4718.1904761904761</v>
      </c>
      <c r="I123" s="305">
        <f>'VO2-BW'!I123*'VO2-LBM'!I$61/'VO2-LBM'!I$62</f>
        <v>2968.333333333333</v>
      </c>
      <c r="J123" s="305">
        <f>'VO2-BW'!J123*'VO2-LBM'!J$61/'VO2-LBM'!J$62</f>
        <v>6140.6106870229005</v>
      </c>
      <c r="K123" s="306">
        <f>'VO2-BW'!K123*'VO2-LBM'!K$61/'VO2-LBM'!K$62</f>
        <v>3915.1811023622054</v>
      </c>
      <c r="L123" s="160">
        <f t="shared" ref="L123:P123" si="132">AVERAGE(C123:C125)</f>
        <v>3365.1762452107287</v>
      </c>
      <c r="M123" s="160">
        <f t="shared" si="132"/>
        <v>3788.6279926335174</v>
      </c>
      <c r="N123" s="160">
        <f t="shared" si="132"/>
        <v>4022.1428571428569</v>
      </c>
      <c r="O123" s="160">
        <f t="shared" si="132"/>
        <v>3997.7948717948711</v>
      </c>
      <c r="P123" s="160">
        <f t="shared" si="132"/>
        <v>3693.721461187215</v>
      </c>
      <c r="Q123" s="160">
        <f t="shared" ref="Q123" si="133">AVERAGE(H123:H125)</f>
        <v>4094.8730158730159</v>
      </c>
      <c r="R123" s="160">
        <f t="shared" ref="R123" si="134">AVERAGE(I123:I125)</f>
        <v>3444.4444444444439</v>
      </c>
      <c r="S123" s="160">
        <f t="shared" ref="S123" si="135">AVERAGE(J123:J125)</f>
        <v>4695.0432569974555</v>
      </c>
      <c r="T123" s="160">
        <f t="shared" ref="T123" si="136">AVERAGE(K123:K125)</f>
        <v>3527.9028871391074</v>
      </c>
      <c r="U123" s="232">
        <f t="shared" ref="U123" si="137">AVERAGE(L123:T123)</f>
        <v>3847.7474480470241</v>
      </c>
      <c r="V123" s="92"/>
      <c r="W123" s="92"/>
      <c r="X123" s="92"/>
      <c r="Y123" s="92"/>
      <c r="Z123" s="92"/>
      <c r="AA123" s="92"/>
      <c r="AB123" s="92"/>
      <c r="AC123" s="92"/>
      <c r="AD123" s="92"/>
      <c r="AE123" s="92"/>
      <c r="AF123" s="92"/>
      <c r="AG123" s="92"/>
      <c r="AH123" s="92"/>
      <c r="AI123" s="92"/>
      <c r="AJ123" s="92"/>
      <c r="AK123" s="92"/>
      <c r="AL123" s="92"/>
      <c r="AM123" s="92"/>
      <c r="AN123" s="92"/>
      <c r="AO123" s="92"/>
      <c r="AP123" s="92"/>
      <c r="AQ123" s="92"/>
      <c r="AR123" s="231"/>
    </row>
    <row r="124" spans="1:44">
      <c r="A124" s="223">
        <v>43724</v>
      </c>
      <c r="B124" s="224">
        <v>1.5572453703703699</v>
      </c>
      <c r="C124" s="304">
        <f>'VO2-BW'!C124*'VO2-LBM'!C$61/'VO2-LBM'!C$62</f>
        <v>3217.7356321839088</v>
      </c>
      <c r="D124" s="305">
        <f>'VO2-BW'!D124*'VO2-LBM'!D$61/'VO2-LBM'!D$62</f>
        <v>3346.5745856353587</v>
      </c>
      <c r="E124" s="305">
        <f>'VO2-BW'!E124*'VO2-LBM'!E$61/'VO2-LBM'!E$62</f>
        <v>4691.25</v>
      </c>
      <c r="F124" s="305">
        <f>'VO2-BW'!F124*'VO2-LBM'!F$61/'VO2-LBM'!F$62</f>
        <v>3574.1538461538453</v>
      </c>
      <c r="G124" s="305">
        <f>'VO2-BW'!G124*'VO2-LBM'!G$61/'VO2-LBM'!G$62</f>
        <v>3397.0958904109589</v>
      </c>
      <c r="H124" s="305">
        <f>'VO2-BW'!H124*'VO2-LBM'!H$61/'VO2-LBM'!H$62</f>
        <v>3738.2063492063489</v>
      </c>
      <c r="I124" s="305">
        <f>'VO2-BW'!I124*'VO2-LBM'!I$61/'VO2-LBM'!I$62</f>
        <v>3484.9999999999991</v>
      </c>
      <c r="J124" s="305">
        <f>'VO2-BW'!J124*'VO2-LBM'!J$61/'VO2-LBM'!J$62</f>
        <v>4117.038167938932</v>
      </c>
      <c r="K124" s="306">
        <f>'VO2-BW'!K124*'VO2-LBM'!K$61/'VO2-LBM'!K$62</f>
        <v>3038.7637795275587</v>
      </c>
      <c r="L124" s="160"/>
      <c r="M124" s="160"/>
      <c r="N124" s="160"/>
      <c r="O124" s="160"/>
      <c r="P124" s="160"/>
      <c r="Q124" s="160"/>
      <c r="R124" s="160"/>
      <c r="S124" s="160"/>
      <c r="T124" s="160"/>
      <c r="U124" s="232">
        <f t="shared" ref="U124" si="138">STDEV(L123:T123)/SQRT(COUNT(L123:T123))</f>
        <v>137.28301862120247</v>
      </c>
      <c r="V124" s="92"/>
      <c r="W124" s="92"/>
      <c r="X124" s="92"/>
      <c r="Y124" s="92"/>
      <c r="Z124" s="92"/>
      <c r="AA124" s="92"/>
      <c r="AB124" s="92"/>
      <c r="AC124" s="92"/>
      <c r="AD124" s="92"/>
      <c r="AE124" s="92"/>
      <c r="AF124" s="92"/>
      <c r="AG124" s="92"/>
      <c r="AH124" s="92"/>
      <c r="AI124" s="92"/>
      <c r="AJ124" s="92"/>
      <c r="AK124" s="92"/>
      <c r="AL124" s="92"/>
      <c r="AM124" s="92"/>
      <c r="AN124" s="92"/>
      <c r="AO124" s="92"/>
      <c r="AP124" s="92"/>
      <c r="AQ124" s="92"/>
      <c r="AR124" s="231"/>
    </row>
    <row r="125" spans="1:44">
      <c r="A125" s="223">
        <v>43724</v>
      </c>
      <c r="B125" s="224">
        <v>1.5711342592592601</v>
      </c>
      <c r="C125" s="304">
        <f>'VO2-BW'!C125*'VO2-LBM'!C$61/'VO2-LBM'!C$62</f>
        <v>3110.2701149425288</v>
      </c>
      <c r="D125" s="305">
        <f>'VO2-BW'!D125*'VO2-LBM'!D$61/'VO2-LBM'!D$62</f>
        <v>5107.4861878453039</v>
      </c>
      <c r="E125" s="305">
        <f>'VO2-BW'!E125*'VO2-LBM'!E$61/'VO2-LBM'!E$62</f>
        <v>4252.5</v>
      </c>
      <c r="F125" s="305">
        <f>'VO2-BW'!F125*'VO2-LBM'!F$61/'VO2-LBM'!F$62</f>
        <v>5063.3846153846152</v>
      </c>
      <c r="G125" s="305">
        <f>'VO2-BW'!G125*'VO2-LBM'!G$61/'VO2-LBM'!G$62</f>
        <v>4048.4315068493152</v>
      </c>
      <c r="H125" s="305">
        <f>'VO2-BW'!H125*'VO2-LBM'!H$61/'VO2-LBM'!H$62</f>
        <v>3828.2222222222222</v>
      </c>
      <c r="I125" s="305">
        <f>'VO2-BW'!I125*'VO2-LBM'!I$61/'VO2-LBM'!I$62</f>
        <v>3880</v>
      </c>
      <c r="J125" s="305">
        <f>'VO2-BW'!J125*'VO2-LBM'!J$61/'VO2-LBM'!J$62</f>
        <v>3827.4809160305344</v>
      </c>
      <c r="K125" s="306">
        <f>'VO2-BW'!K125*'VO2-LBM'!K$61/'VO2-LBM'!K$62</f>
        <v>3629.7637795275591</v>
      </c>
      <c r="L125" s="160"/>
      <c r="M125" s="160"/>
      <c r="N125" s="160"/>
      <c r="O125" s="160"/>
      <c r="P125" s="160"/>
      <c r="Q125" s="160"/>
      <c r="R125" s="160"/>
      <c r="S125" s="160"/>
      <c r="T125" s="160"/>
      <c r="U125" s="232"/>
      <c r="V125" s="92"/>
      <c r="W125" s="92"/>
      <c r="X125" s="92"/>
      <c r="Y125" s="92"/>
      <c r="Z125" s="92"/>
      <c r="AA125" s="92"/>
      <c r="AB125" s="92"/>
      <c r="AC125" s="92"/>
      <c r="AD125" s="92"/>
      <c r="AE125" s="92"/>
      <c r="AF125" s="92"/>
      <c r="AG125" s="92"/>
      <c r="AH125" s="92"/>
      <c r="AI125" s="92"/>
      <c r="AJ125" s="92"/>
      <c r="AK125" s="92"/>
      <c r="AL125" s="92"/>
      <c r="AM125" s="92"/>
      <c r="AN125" s="92"/>
      <c r="AO125" s="92"/>
      <c r="AP125" s="92"/>
      <c r="AQ125" s="92"/>
      <c r="AR125" s="231"/>
    </row>
    <row r="126" spans="1:44">
      <c r="A126" s="223">
        <v>43724</v>
      </c>
      <c r="B126" s="224">
        <v>1.58502314814815</v>
      </c>
      <c r="C126" s="304">
        <f>'VO2-BW'!C126*'VO2-LBM'!C$61/'VO2-LBM'!C$62</f>
        <v>2842.3850574712646</v>
      </c>
      <c r="D126" s="305">
        <f>'VO2-BW'!D126*'VO2-LBM'!D$61/'VO2-LBM'!D$62</f>
        <v>2741.6298342541436</v>
      </c>
      <c r="E126" s="305">
        <f>'VO2-BW'!E126*'VO2-LBM'!E$61/'VO2-LBM'!E$62</f>
        <v>3034.2857142857142</v>
      </c>
      <c r="F126" s="305">
        <f>'VO2-BW'!F126*'VO2-LBM'!F$61/'VO2-LBM'!F$62</f>
        <v>3440.4615384615386</v>
      </c>
      <c r="G126" s="305">
        <f>'VO2-BW'!G126*'VO2-LBM'!G$61/'VO2-LBM'!G$62</f>
        <v>3224.5342465753424</v>
      </c>
      <c r="H126" s="305">
        <f>'VO2-BW'!H126*'VO2-LBM'!H$61/'VO2-LBM'!H$62</f>
        <v>6036.1587301587297</v>
      </c>
      <c r="I126" s="305">
        <f>'VO2-BW'!I126*'VO2-LBM'!I$61/'VO2-LBM'!I$62</f>
        <v>4218.333333333333</v>
      </c>
      <c r="J126" s="305">
        <f>'VO2-BW'!J126*'VO2-LBM'!J$61/'VO2-LBM'!J$62</f>
        <v>4278.4580152671761</v>
      </c>
      <c r="K126" s="306">
        <f>'VO2-BW'!K126*'VO2-LBM'!K$61/'VO2-LBM'!K$62</f>
        <v>4112.1811023622049</v>
      </c>
      <c r="L126" s="160">
        <f t="shared" ref="L126:P126" si="139">AVERAGE(C126:C128)</f>
        <v>3506.9061302681998</v>
      </c>
      <c r="M126" s="160">
        <f t="shared" si="139"/>
        <v>2765.782688766114</v>
      </c>
      <c r="N126" s="160">
        <f t="shared" si="139"/>
        <v>2970.5357142857142</v>
      </c>
      <c r="O126" s="160">
        <f t="shared" si="139"/>
        <v>3788.5128205128203</v>
      </c>
      <c r="P126" s="160">
        <f t="shared" si="139"/>
        <v>3662.705479452055</v>
      </c>
      <c r="Q126" s="160">
        <f t="shared" ref="Q126" si="140">AVERAGE(H126:H128)</f>
        <v>4791.7883597883592</v>
      </c>
      <c r="R126" s="160">
        <f t="shared" ref="R126" si="141">AVERAGE(I126:I128)</f>
        <v>4823.333333333333</v>
      </c>
      <c r="S126" s="160">
        <f t="shared" ref="S126" si="142">AVERAGE(J126:J128)</f>
        <v>4389.3994910941474</v>
      </c>
      <c r="T126" s="160">
        <f t="shared" ref="T126" si="143">AVERAGE(K126:K128)</f>
        <v>4611.6614173228345</v>
      </c>
      <c r="U126" s="232">
        <f t="shared" ref="U126" si="144">AVERAGE(L126:T126)</f>
        <v>3923.4028260915084</v>
      </c>
      <c r="V126" s="92"/>
      <c r="W126" s="92"/>
      <c r="X126" s="92"/>
      <c r="Y126" s="92"/>
      <c r="Z126" s="92"/>
      <c r="AA126" s="92"/>
      <c r="AB126" s="92"/>
      <c r="AC126" s="92"/>
      <c r="AD126" s="92"/>
      <c r="AE126" s="92"/>
      <c r="AF126" s="92"/>
      <c r="AG126" s="92"/>
      <c r="AH126" s="92"/>
      <c r="AI126" s="92"/>
      <c r="AJ126" s="92"/>
      <c r="AK126" s="92"/>
      <c r="AL126" s="92"/>
      <c r="AM126" s="92"/>
      <c r="AN126" s="92"/>
      <c r="AO126" s="92"/>
      <c r="AP126" s="92"/>
      <c r="AQ126" s="92"/>
      <c r="AR126" s="231"/>
    </row>
    <row r="127" spans="1:44">
      <c r="A127" s="223">
        <v>43724</v>
      </c>
      <c r="B127" s="224">
        <v>1.59891203703703</v>
      </c>
      <c r="C127" s="304">
        <f>'VO2-BW'!C127*'VO2-LBM'!C$61/'VO2-LBM'!C$62</f>
        <v>4217.6321839080465</v>
      </c>
      <c r="D127" s="305">
        <f>'VO2-BW'!D127*'VO2-LBM'!D$61/'VO2-LBM'!D$62</f>
        <v>2746.685082872928</v>
      </c>
      <c r="E127" s="305">
        <f>'VO2-BW'!E127*'VO2-LBM'!E$61/'VO2-LBM'!E$62</f>
        <v>3074.4642857142858</v>
      </c>
      <c r="F127" s="305">
        <f>'VO2-BW'!F127*'VO2-LBM'!F$61/'VO2-LBM'!F$62</f>
        <v>4557.3846153846152</v>
      </c>
      <c r="G127" s="305">
        <f>'VO2-BW'!G127*'VO2-LBM'!G$61/'VO2-LBM'!G$62</f>
        <v>3586.5753424657537</v>
      </c>
      <c r="H127" s="305">
        <f>'VO2-BW'!H127*'VO2-LBM'!H$61/'VO2-LBM'!H$62</f>
        <v>3846.9047619047619</v>
      </c>
      <c r="I127" s="305">
        <f>'VO2-BW'!I127*'VO2-LBM'!I$61/'VO2-LBM'!I$62</f>
        <v>6435</v>
      </c>
      <c r="J127" s="305">
        <f>'VO2-BW'!J127*'VO2-LBM'!J$61/'VO2-LBM'!J$62</f>
        <v>4596.3053435114498</v>
      </c>
      <c r="K127" s="306">
        <f>'VO2-BW'!K127*'VO2-LBM'!K$61/'VO2-LBM'!K$62</f>
        <v>5039.7874015748021</v>
      </c>
      <c r="L127" s="160"/>
      <c r="M127" s="160"/>
      <c r="N127" s="160"/>
      <c r="O127" s="160"/>
      <c r="P127" s="160"/>
      <c r="Q127" s="160"/>
      <c r="R127" s="160"/>
      <c r="S127" s="160"/>
      <c r="T127" s="160"/>
      <c r="U127" s="232">
        <f t="shared" ref="U127" si="145">STDEV(L126:T126)/SQRT(COUNT(L126:T126))</f>
        <v>257.18803016901796</v>
      </c>
      <c r="V127" s="92"/>
      <c r="W127" s="92"/>
      <c r="X127" s="92"/>
      <c r="Y127" s="92"/>
      <c r="Z127" s="92"/>
      <c r="AA127" s="92"/>
      <c r="AB127" s="92"/>
      <c r="AC127" s="92"/>
      <c r="AD127" s="92"/>
      <c r="AE127" s="92"/>
      <c r="AF127" s="92"/>
      <c r="AG127" s="92"/>
      <c r="AH127" s="92"/>
      <c r="AI127" s="92"/>
      <c r="AJ127" s="92"/>
      <c r="AK127" s="92"/>
      <c r="AL127" s="92"/>
      <c r="AM127" s="92"/>
      <c r="AN127" s="92"/>
      <c r="AO127" s="92"/>
      <c r="AP127" s="92"/>
      <c r="AQ127" s="92"/>
      <c r="AR127" s="231"/>
    </row>
    <row r="128" spans="1:44">
      <c r="A128" s="223">
        <v>43724</v>
      </c>
      <c r="B128" s="224">
        <v>1.6128009259259199</v>
      </c>
      <c r="C128" s="304">
        <f>'VO2-BW'!C128*'VO2-LBM'!C$61/'VO2-LBM'!C$62</f>
        <v>3460.7011494252879</v>
      </c>
      <c r="D128" s="305">
        <f>'VO2-BW'!D128*'VO2-LBM'!D$61/'VO2-LBM'!D$62</f>
        <v>2809.0331491712705</v>
      </c>
      <c r="E128" s="305">
        <f>'VO2-BW'!E128*'VO2-LBM'!E$61/'VO2-LBM'!E$62</f>
        <v>2802.8571428571427</v>
      </c>
      <c r="F128" s="305">
        <f>'VO2-BW'!F128*'VO2-LBM'!F$61/'VO2-LBM'!F$62</f>
        <v>3367.6923076923072</v>
      </c>
      <c r="G128" s="305">
        <f>'VO2-BW'!G128*'VO2-LBM'!G$61/'VO2-LBM'!G$62</f>
        <v>4177.0068493150684</v>
      </c>
      <c r="H128" s="305">
        <f>'VO2-BW'!H128*'VO2-LBM'!H$61/'VO2-LBM'!H$62</f>
        <v>4492.3015873015866</v>
      </c>
      <c r="I128" s="305">
        <f>'VO2-BW'!I128*'VO2-LBM'!I$61/'VO2-LBM'!I$62</f>
        <v>3816.6666666666665</v>
      </c>
      <c r="J128" s="305">
        <f>'VO2-BW'!J128*'VO2-LBM'!J$61/'VO2-LBM'!J$62</f>
        <v>4293.4351145038172</v>
      </c>
      <c r="K128" s="306">
        <f>'VO2-BW'!K128*'VO2-LBM'!K$61/'VO2-LBM'!K$62</f>
        <v>4683.0157480314956</v>
      </c>
      <c r="L128" s="160"/>
      <c r="M128" s="160"/>
      <c r="N128" s="160"/>
      <c r="O128" s="160"/>
      <c r="P128" s="160"/>
      <c r="Q128" s="160"/>
      <c r="R128" s="160"/>
      <c r="S128" s="160"/>
      <c r="T128" s="160"/>
      <c r="U128" s="232"/>
      <c r="V128" s="92"/>
      <c r="W128" s="92"/>
      <c r="X128" s="92"/>
      <c r="Y128" s="92"/>
      <c r="Z128" s="92"/>
      <c r="AA128" s="92"/>
      <c r="AB128" s="92"/>
      <c r="AC128" s="92"/>
      <c r="AD128" s="92"/>
      <c r="AE128" s="92"/>
      <c r="AF128" s="92"/>
      <c r="AG128" s="92"/>
      <c r="AH128" s="92"/>
      <c r="AI128" s="92"/>
      <c r="AJ128" s="92"/>
      <c r="AK128" s="92"/>
      <c r="AL128" s="92"/>
      <c r="AM128" s="92"/>
      <c r="AN128" s="92"/>
      <c r="AO128" s="92"/>
      <c r="AP128" s="92"/>
      <c r="AQ128" s="92"/>
      <c r="AR128" s="231"/>
    </row>
    <row r="129" spans="1:44">
      <c r="A129" s="223">
        <v>43724</v>
      </c>
      <c r="B129" s="224">
        <v>1.6266898148148099</v>
      </c>
      <c r="C129" s="304">
        <f>'VO2-BW'!C129*'VO2-LBM'!C$61/'VO2-LBM'!C$62</f>
        <v>3524.5574712643684</v>
      </c>
      <c r="D129" s="305">
        <f>'VO2-BW'!D129*'VO2-LBM'!D$61/'VO2-LBM'!D$62</f>
        <v>3023.0386740331487</v>
      </c>
      <c r="E129" s="305">
        <f>'VO2-BW'!E129*'VO2-LBM'!E$61/'VO2-LBM'!E$62</f>
        <v>4305.5357142857138</v>
      </c>
      <c r="F129" s="305">
        <f>'VO2-BW'!F129*'VO2-LBM'!F$61/'VO2-LBM'!F$62</f>
        <v>3555.5384615384614</v>
      </c>
      <c r="G129" s="305">
        <f>'VO2-BW'!G129*'VO2-LBM'!G$61/'VO2-LBM'!G$62</f>
        <v>3623.7945205479455</v>
      </c>
      <c r="H129" s="305">
        <f>'VO2-BW'!H129*'VO2-LBM'!H$61/'VO2-LBM'!H$62</f>
        <v>3921.6349206349214</v>
      </c>
      <c r="I129" s="305">
        <f>'VO2-BW'!I129*'VO2-LBM'!I$61/'VO2-LBM'!I$62</f>
        <v>4056.6666666666665</v>
      </c>
      <c r="J129" s="305">
        <f>'VO2-BW'!J129*'VO2-LBM'!J$61/'VO2-LBM'!J$62</f>
        <v>4717.7862595419847</v>
      </c>
      <c r="K129" s="306">
        <f>'VO2-BW'!K129*'VO2-LBM'!K$61/'VO2-LBM'!K$62</f>
        <v>3583.2283464566931</v>
      </c>
      <c r="L129" s="160">
        <f t="shared" ref="L129:P129" si="146">AVERAGE(C129:C131)</f>
        <v>3647.5977011494265</v>
      </c>
      <c r="M129" s="160">
        <f t="shared" si="146"/>
        <v>2871.3812154696129</v>
      </c>
      <c r="N129" s="160">
        <f t="shared" si="146"/>
        <v>3556.071428571428</v>
      </c>
      <c r="O129" s="160">
        <f t="shared" si="146"/>
        <v>4250.5128205128203</v>
      </c>
      <c r="P129" s="160">
        <f t="shared" si="146"/>
        <v>3897.8630136986299</v>
      </c>
      <c r="Q129" s="160">
        <f t="shared" ref="Q129" si="147">AVERAGE(H129:H131)</f>
        <v>3960.1322751322755</v>
      </c>
      <c r="R129" s="160">
        <f t="shared" ref="R129" si="148">AVERAGE(I129:I131)</f>
        <v>3638.8888888888887</v>
      </c>
      <c r="S129" s="160">
        <f t="shared" ref="S129" si="149">AVERAGE(J129:J131)</f>
        <v>4362.7735368956746</v>
      </c>
      <c r="T129" s="160">
        <f t="shared" ref="T129" si="150">AVERAGE(K129:K131)</f>
        <v>3621.4908136482941</v>
      </c>
      <c r="U129" s="232">
        <f t="shared" ref="U129" si="151">AVERAGE(L129:T129)</f>
        <v>3756.3012993296725</v>
      </c>
      <c r="V129" s="92"/>
      <c r="W129" s="92"/>
      <c r="X129" s="92"/>
      <c r="Y129" s="92"/>
      <c r="Z129" s="92"/>
      <c r="AA129" s="92"/>
      <c r="AB129" s="92"/>
      <c r="AC129" s="92"/>
      <c r="AD129" s="92"/>
      <c r="AE129" s="92"/>
      <c r="AF129" s="92"/>
      <c r="AG129" s="92"/>
      <c r="AH129" s="92"/>
      <c r="AI129" s="92"/>
      <c r="AJ129" s="92"/>
      <c r="AK129" s="92"/>
      <c r="AL129" s="92"/>
      <c r="AM129" s="92"/>
      <c r="AN129" s="92"/>
      <c r="AO129" s="92"/>
      <c r="AP129" s="92"/>
      <c r="AQ129" s="92"/>
      <c r="AR129" s="231"/>
    </row>
    <row r="130" spans="1:44">
      <c r="A130" s="223">
        <v>43724</v>
      </c>
      <c r="B130" s="224">
        <v>1.6405787037037001</v>
      </c>
      <c r="C130" s="304">
        <f>'VO2-BW'!C130*'VO2-LBM'!C$61/'VO2-LBM'!C$62</f>
        <v>3276.9195402298856</v>
      </c>
      <c r="D130" s="305">
        <f>'VO2-BW'!D130*'VO2-LBM'!D$61/'VO2-LBM'!D$62</f>
        <v>2980.9116022099447</v>
      </c>
      <c r="E130" s="305">
        <f>'VO2-BW'!E130*'VO2-LBM'!E$61/'VO2-LBM'!E$62</f>
        <v>3465</v>
      </c>
      <c r="F130" s="305">
        <f>'VO2-BW'!F130*'VO2-LBM'!F$61/'VO2-LBM'!F$62</f>
        <v>5044.7692307692305</v>
      </c>
      <c r="G130" s="305">
        <f>'VO2-BW'!G130*'VO2-LBM'!G$61/'VO2-LBM'!G$62</f>
        <v>4363.1027397260268</v>
      </c>
      <c r="H130" s="305">
        <f>'VO2-BW'!H130*'VO2-LBM'!H$61/'VO2-LBM'!H$62</f>
        <v>3818.031746031746</v>
      </c>
      <c r="I130" s="305">
        <f>'VO2-BW'!I130*'VO2-LBM'!I$61/'VO2-LBM'!I$62</f>
        <v>3225</v>
      </c>
      <c r="J130" s="305">
        <f>'VO2-BW'!J130*'VO2-LBM'!J$61/'VO2-LBM'!J$62</f>
        <v>3684.3664122137411</v>
      </c>
      <c r="K130" s="306">
        <f>'VO2-BW'!K130*'VO2-LBM'!K$61/'VO2-LBM'!K$62</f>
        <v>3434.3149606299212</v>
      </c>
      <c r="L130" s="160"/>
      <c r="M130" s="160"/>
      <c r="N130" s="160"/>
      <c r="O130" s="160"/>
      <c r="P130" s="160"/>
      <c r="Q130" s="160"/>
      <c r="R130" s="160"/>
      <c r="S130" s="160"/>
      <c r="T130" s="160"/>
      <c r="U130" s="232">
        <f t="shared" ref="U130" si="152">STDEV(L129:T129)/SQRT(COUNT(L129:T129))</f>
        <v>146.27751202173911</v>
      </c>
      <c r="V130" s="92"/>
      <c r="W130" s="92"/>
      <c r="X130" s="92"/>
      <c r="Y130" s="92"/>
      <c r="Z130" s="92"/>
      <c r="AA130" s="92"/>
      <c r="AB130" s="92"/>
      <c r="AC130" s="92"/>
      <c r="AD130" s="92"/>
      <c r="AE130" s="92"/>
      <c r="AF130" s="92"/>
      <c r="AG130" s="92"/>
      <c r="AH130" s="92"/>
      <c r="AI130" s="92"/>
      <c r="AJ130" s="92"/>
      <c r="AK130" s="92"/>
      <c r="AL130" s="92"/>
      <c r="AM130" s="92"/>
      <c r="AN130" s="92"/>
      <c r="AO130" s="92"/>
      <c r="AP130" s="92"/>
      <c r="AQ130" s="92"/>
      <c r="AR130" s="231"/>
    </row>
    <row r="131" spans="1:44">
      <c r="A131" s="223">
        <v>43724</v>
      </c>
      <c r="B131" s="224">
        <v>1.65446759259259</v>
      </c>
      <c r="C131" s="304">
        <f>'VO2-BW'!C131*'VO2-LBM'!C$61/'VO2-LBM'!C$62</f>
        <v>4141.3160919540242</v>
      </c>
      <c r="D131" s="305">
        <f>'VO2-BW'!D131*'VO2-LBM'!D$61/'VO2-LBM'!D$62</f>
        <v>2610.1933701657458</v>
      </c>
      <c r="E131" s="305">
        <f>'VO2-BW'!E131*'VO2-LBM'!E$61/'VO2-LBM'!E$62</f>
        <v>2897.6785714285711</v>
      </c>
      <c r="F131" s="305">
        <f>'VO2-BW'!F131*'VO2-LBM'!F$61/'VO2-LBM'!F$62</f>
        <v>4151.2307692307695</v>
      </c>
      <c r="G131" s="305">
        <f>'VO2-BW'!G131*'VO2-LBM'!G$61/'VO2-LBM'!G$62</f>
        <v>3706.6917808219177</v>
      </c>
      <c r="H131" s="305">
        <f>'VO2-BW'!H131*'VO2-LBM'!H$61/'VO2-LBM'!H$62</f>
        <v>4140.730158730159</v>
      </c>
      <c r="I131" s="305">
        <f>'VO2-BW'!I131*'VO2-LBM'!I$61/'VO2-LBM'!I$62</f>
        <v>3635</v>
      </c>
      <c r="J131" s="305">
        <f>'VO2-BW'!J131*'VO2-LBM'!J$61/'VO2-LBM'!J$62</f>
        <v>4686.1679389312976</v>
      </c>
      <c r="K131" s="306">
        <f>'VO2-BW'!K131*'VO2-LBM'!K$61/'VO2-LBM'!K$62</f>
        <v>3846.929133858268</v>
      </c>
      <c r="L131" s="160"/>
      <c r="M131" s="160"/>
      <c r="N131" s="160"/>
      <c r="O131" s="160"/>
      <c r="P131" s="160"/>
      <c r="Q131" s="160"/>
      <c r="R131" s="160"/>
      <c r="S131" s="160"/>
      <c r="T131" s="160"/>
      <c r="U131" s="232"/>
      <c r="V131" s="92"/>
      <c r="W131" s="92"/>
      <c r="X131" s="92"/>
      <c r="Y131" s="92"/>
      <c r="Z131" s="92"/>
      <c r="AA131" s="92"/>
      <c r="AB131" s="92"/>
      <c r="AC131" s="92"/>
      <c r="AD131" s="92"/>
      <c r="AE131" s="92"/>
      <c r="AF131" s="92"/>
      <c r="AG131" s="92"/>
      <c r="AH131" s="92"/>
      <c r="AI131" s="92"/>
      <c r="AJ131" s="92"/>
      <c r="AK131" s="92"/>
      <c r="AL131" s="92"/>
      <c r="AM131" s="92"/>
      <c r="AN131" s="92"/>
      <c r="AO131" s="92"/>
      <c r="AP131" s="92"/>
      <c r="AQ131" s="92"/>
      <c r="AR131" s="231"/>
    </row>
    <row r="132" spans="1:44">
      <c r="A132" s="223">
        <v>43724</v>
      </c>
      <c r="B132" s="224">
        <v>1.66835648148148</v>
      </c>
      <c r="C132" s="304">
        <f>'VO2-BW'!C132*'VO2-LBM'!C$61/'VO2-LBM'!C$62</f>
        <v>3281.5919540229893</v>
      </c>
      <c r="D132" s="305">
        <f>'VO2-BW'!D132*'VO2-LBM'!D$61/'VO2-LBM'!D$62</f>
        <v>3299.3922651933699</v>
      </c>
      <c r="E132" s="305">
        <f>'VO2-BW'!E132*'VO2-LBM'!E$61/'VO2-LBM'!E$62</f>
        <v>2965.1785714285711</v>
      </c>
      <c r="F132" s="305">
        <f>'VO2-BW'!F132*'VO2-LBM'!F$61/'VO2-LBM'!F$62</f>
        <v>3498</v>
      </c>
      <c r="G132" s="305">
        <f>'VO2-BW'!G132*'VO2-LBM'!G$61/'VO2-LBM'!G$62</f>
        <v>4092.4178082191779</v>
      </c>
      <c r="H132" s="305">
        <f>'VO2-BW'!H132*'VO2-LBM'!H$61/'VO2-LBM'!H$62</f>
        <v>6039.5555555555557</v>
      </c>
      <c r="I132" s="305">
        <f>'VO2-BW'!I132*'VO2-LBM'!I$61/'VO2-LBM'!I$62</f>
        <v>4803.333333333333</v>
      </c>
      <c r="J132" s="305">
        <f>'VO2-BW'!J132*'VO2-LBM'!J$61/'VO2-LBM'!J$62</f>
        <v>3834.1374045801531</v>
      </c>
      <c r="K132" s="306">
        <f>'VO2-BW'!K132*'VO2-LBM'!K$61/'VO2-LBM'!K$62</f>
        <v>6175.251968503937</v>
      </c>
      <c r="L132" s="160">
        <f t="shared" ref="L132:P132" si="153">AVERAGE(C132:C134)</f>
        <v>3616.4482758620693</v>
      </c>
      <c r="M132" s="160">
        <f t="shared" si="153"/>
        <v>4209.3370165745855</v>
      </c>
      <c r="N132" s="160">
        <f t="shared" si="153"/>
        <v>3789.6428571428564</v>
      </c>
      <c r="O132" s="160">
        <f t="shared" si="153"/>
        <v>4958.4615384615381</v>
      </c>
      <c r="P132" s="160">
        <f t="shared" si="153"/>
        <v>5036.9954337899544</v>
      </c>
      <c r="Q132" s="160">
        <f t="shared" ref="Q132" si="154">AVERAGE(H132:H134)</f>
        <v>5274.137566137566</v>
      </c>
      <c r="R132" s="160">
        <f t="shared" ref="R132" si="155">AVERAGE(I132:I134)</f>
        <v>4945.5555555555547</v>
      </c>
      <c r="S132" s="160">
        <f t="shared" ref="S132" si="156">AVERAGE(J132:J134)</f>
        <v>4618.493638676845</v>
      </c>
      <c r="T132" s="160">
        <f t="shared" ref="T132" si="157">AVERAGE(K132:K134)</f>
        <v>5338.1312335958</v>
      </c>
      <c r="U132" s="232">
        <f t="shared" ref="U132" si="158">AVERAGE(L132:T132)</f>
        <v>4643.022568421864</v>
      </c>
      <c r="V132" s="92"/>
      <c r="W132" s="92"/>
      <c r="X132" s="92"/>
      <c r="Y132" s="92"/>
      <c r="Z132" s="92"/>
      <c r="AA132" s="92"/>
      <c r="AB132" s="92"/>
      <c r="AC132" s="92"/>
      <c r="AD132" s="92"/>
      <c r="AE132" s="92"/>
      <c r="AF132" s="92"/>
      <c r="AG132" s="92"/>
      <c r="AH132" s="92"/>
      <c r="AI132" s="92"/>
      <c r="AJ132" s="92"/>
      <c r="AK132" s="92"/>
      <c r="AL132" s="92"/>
      <c r="AM132" s="92"/>
      <c r="AN132" s="92"/>
      <c r="AO132" s="92"/>
      <c r="AP132" s="92"/>
      <c r="AQ132" s="92"/>
      <c r="AR132" s="231"/>
    </row>
    <row r="133" spans="1:44">
      <c r="A133" s="223">
        <v>43724</v>
      </c>
      <c r="B133" s="224">
        <v>1.6822453703703699</v>
      </c>
      <c r="C133" s="304">
        <f>'VO2-BW'!C133*'VO2-LBM'!C$61/'VO2-LBM'!C$62</f>
        <v>3339.2183908045981</v>
      </c>
      <c r="D133" s="305">
        <f>'VO2-BW'!D133*'VO2-LBM'!D$61/'VO2-LBM'!D$62</f>
        <v>5597.8453038674024</v>
      </c>
      <c r="E133" s="305">
        <f>'VO2-BW'!E133*'VO2-LBM'!E$61/'VO2-LBM'!E$62</f>
        <v>3238.3928571428569</v>
      </c>
      <c r="F133" s="305">
        <f>'VO2-BW'!F133*'VO2-LBM'!F$61/'VO2-LBM'!F$62</f>
        <v>4574.3076923076924</v>
      </c>
      <c r="G133" s="305">
        <f>'VO2-BW'!G133*'VO2-LBM'!G$61/'VO2-LBM'!G$62</f>
        <v>4141.4794520547939</v>
      </c>
      <c r="H133" s="305">
        <f>'VO2-BW'!H133*'VO2-LBM'!H$61/'VO2-LBM'!H$62</f>
        <v>4319.063492063492</v>
      </c>
      <c r="I133" s="305">
        <f>'VO2-BW'!I133*'VO2-LBM'!I$61/'VO2-LBM'!I$62</f>
        <v>4915</v>
      </c>
      <c r="J133" s="305">
        <f>'VO2-BW'!J133*'VO2-LBM'!J$61/'VO2-LBM'!J$62</f>
        <v>3987.2366412213742</v>
      </c>
      <c r="K133" s="306">
        <f>'VO2-BW'!K133*'VO2-LBM'!K$61/'VO2-LBM'!K$62</f>
        <v>3769.3700787401576</v>
      </c>
      <c r="L133" s="160"/>
      <c r="M133" s="160"/>
      <c r="N133" s="160"/>
      <c r="O133" s="160"/>
      <c r="P133" s="160"/>
      <c r="Q133" s="160"/>
      <c r="R133" s="160"/>
      <c r="S133" s="160"/>
      <c r="T133" s="160"/>
      <c r="U133" s="232">
        <f t="shared" ref="U133" si="159">STDEV(L132:T132)/SQRT(COUNT(L132:T132))</f>
        <v>210.76979620859183</v>
      </c>
      <c r="V133" s="92"/>
      <c r="W133" s="92"/>
      <c r="X133" s="92"/>
      <c r="Y133" s="92"/>
      <c r="Z133" s="92"/>
      <c r="AA133" s="92"/>
      <c r="AB133" s="92"/>
      <c r="AC133" s="92"/>
      <c r="AD133" s="92"/>
      <c r="AE133" s="92"/>
      <c r="AF133" s="92"/>
      <c r="AG133" s="92"/>
      <c r="AH133" s="92"/>
      <c r="AI133" s="92"/>
      <c r="AJ133" s="92"/>
      <c r="AK133" s="92"/>
      <c r="AL133" s="92"/>
      <c r="AM133" s="92"/>
      <c r="AN133" s="92"/>
      <c r="AO133" s="92"/>
      <c r="AP133" s="92"/>
      <c r="AQ133" s="92"/>
      <c r="AR133" s="231"/>
    </row>
    <row r="134" spans="1:44">
      <c r="A134" s="223">
        <v>43724</v>
      </c>
      <c r="B134" s="224">
        <v>1.6961342592592601</v>
      </c>
      <c r="C134" s="304">
        <f>'VO2-BW'!C134*'VO2-LBM'!C$61/'VO2-LBM'!C$62</f>
        <v>4228.5344827586214</v>
      </c>
      <c r="D134" s="305">
        <f>'VO2-BW'!D134*'VO2-LBM'!D$61/'VO2-LBM'!D$62</f>
        <v>3730.7734806629833</v>
      </c>
      <c r="E134" s="305">
        <f>'VO2-BW'!E134*'VO2-LBM'!E$61/'VO2-LBM'!E$62</f>
        <v>5165.3571428571422</v>
      </c>
      <c r="F134" s="305">
        <f>'VO2-BW'!F134*'VO2-LBM'!F$61/'VO2-LBM'!F$62</f>
        <v>6803.0769230769229</v>
      </c>
      <c r="G134" s="305">
        <f>'VO2-BW'!G134*'VO2-LBM'!G$61/'VO2-LBM'!G$62</f>
        <v>6877.08904109589</v>
      </c>
      <c r="H134" s="305">
        <f>'VO2-BW'!H134*'VO2-LBM'!H$61/'VO2-LBM'!H$62</f>
        <v>5463.7936507936502</v>
      </c>
      <c r="I134" s="305">
        <f>'VO2-BW'!I134*'VO2-LBM'!I$61/'VO2-LBM'!I$62</f>
        <v>5118.333333333333</v>
      </c>
      <c r="J134" s="305">
        <f>'VO2-BW'!J134*'VO2-LBM'!J$61/'VO2-LBM'!J$62</f>
        <v>6034.1068702290077</v>
      </c>
      <c r="K134" s="306">
        <f>'VO2-BW'!K134*'VO2-LBM'!K$61/'VO2-LBM'!K$62</f>
        <v>6069.7716535433065</v>
      </c>
      <c r="L134" s="160"/>
      <c r="M134" s="160"/>
      <c r="N134" s="160"/>
      <c r="O134" s="160"/>
      <c r="P134" s="160"/>
      <c r="Q134" s="160"/>
      <c r="R134" s="160"/>
      <c r="S134" s="160"/>
      <c r="T134" s="160"/>
      <c r="U134" s="232"/>
      <c r="V134" s="92"/>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231"/>
    </row>
    <row r="135" spans="1:44">
      <c r="A135" s="223">
        <v>43724</v>
      </c>
      <c r="B135" s="224">
        <v>1.71002314814814</v>
      </c>
      <c r="C135" s="304">
        <f>'VO2-BW'!C135*'VO2-LBM'!C$61/'VO2-LBM'!C$62</f>
        <v>4340.6724137931033</v>
      </c>
      <c r="D135" s="305">
        <f>'VO2-BW'!D135*'VO2-LBM'!D$61/'VO2-LBM'!D$62</f>
        <v>4079.5856353591157</v>
      </c>
      <c r="E135" s="305">
        <f>'VO2-BW'!E135*'VO2-LBM'!E$61/'VO2-LBM'!E$62</f>
        <v>3339.6428571428569</v>
      </c>
      <c r="F135" s="305">
        <f>'VO2-BW'!F135*'VO2-LBM'!F$61/'VO2-LBM'!F$62</f>
        <v>3453.9999999999995</v>
      </c>
      <c r="G135" s="305">
        <f>'VO2-BW'!G135*'VO2-LBM'!G$61/'VO2-LBM'!G$62</f>
        <v>4412.1643835616442</v>
      </c>
      <c r="H135" s="305">
        <f>'VO2-BW'!H135*'VO2-LBM'!H$61/'VO2-LBM'!H$62</f>
        <v>4113.5555555555557</v>
      </c>
      <c r="I135" s="305">
        <f>'VO2-BW'!I135*'VO2-LBM'!I$61/'VO2-LBM'!I$62</f>
        <v>3663.333333333333</v>
      </c>
      <c r="J135" s="305">
        <f>'VO2-BW'!J135*'VO2-LBM'!J$61/'VO2-LBM'!J$62</f>
        <v>3764.2442748091598</v>
      </c>
      <c r="K135" s="306">
        <f>'VO2-BW'!K135*'VO2-LBM'!K$61/'VO2-LBM'!K$62</f>
        <v>5990.6614173228345</v>
      </c>
      <c r="L135" s="160">
        <f t="shared" ref="L135:P135" si="160">AVERAGE(C135:C137)</f>
        <v>4387.9157088122602</v>
      </c>
      <c r="M135" s="160">
        <f t="shared" si="160"/>
        <v>3957.1362799263347</v>
      </c>
      <c r="N135" s="160">
        <f t="shared" si="160"/>
        <v>3788.5714285714289</v>
      </c>
      <c r="O135" s="160">
        <f t="shared" si="160"/>
        <v>3708.974358974358</v>
      </c>
      <c r="P135" s="160">
        <f t="shared" si="160"/>
        <v>4783.2283105022834</v>
      </c>
      <c r="Q135" s="160">
        <f t="shared" ref="Q135" si="161">AVERAGE(H135:H137)</f>
        <v>4910.1111111111113</v>
      </c>
      <c r="R135" s="160">
        <f t="shared" ref="R135" si="162">AVERAGE(I135:I137)</f>
        <v>3767.7777777777778</v>
      </c>
      <c r="S135" s="160">
        <f t="shared" ref="S135" si="163">AVERAGE(J135:J137)</f>
        <v>5103.3078880407129</v>
      </c>
      <c r="T135" s="160">
        <f t="shared" ref="T135" si="164">AVERAGE(K135:K137)</f>
        <v>4516.5223097112857</v>
      </c>
      <c r="U135" s="232">
        <f t="shared" ref="U135" si="165">AVERAGE(L135:T135)</f>
        <v>4324.8383526030611</v>
      </c>
      <c r="V135" s="92"/>
      <c r="W135" s="92"/>
      <c r="X135" s="92"/>
      <c r="Y135" s="92"/>
      <c r="Z135" s="92"/>
      <c r="AA135" s="92"/>
      <c r="AB135" s="92"/>
      <c r="AC135" s="92"/>
      <c r="AD135" s="92"/>
      <c r="AE135" s="92"/>
      <c r="AF135" s="92"/>
      <c r="AG135" s="92"/>
      <c r="AH135" s="92"/>
      <c r="AI135" s="92"/>
      <c r="AJ135" s="92"/>
      <c r="AK135" s="92"/>
      <c r="AL135" s="92"/>
      <c r="AM135" s="92"/>
      <c r="AN135" s="92"/>
      <c r="AO135" s="92"/>
      <c r="AP135" s="92"/>
      <c r="AQ135" s="92"/>
      <c r="AR135" s="231"/>
    </row>
    <row r="136" spans="1:44">
      <c r="A136" s="223">
        <v>43724</v>
      </c>
      <c r="B136" s="224">
        <v>1.72391203703704</v>
      </c>
      <c r="C136" s="304">
        <f>'VO2-BW'!C136*'VO2-LBM'!C$61/'VO2-LBM'!C$62</f>
        <v>5395.0804597701162</v>
      </c>
      <c r="D136" s="305">
        <f>'VO2-BW'!D136*'VO2-LBM'!D$61/'VO2-LBM'!D$62</f>
        <v>2645.5801104972375</v>
      </c>
      <c r="E136" s="305">
        <f>'VO2-BW'!E136*'VO2-LBM'!E$61/'VO2-LBM'!E$62</f>
        <v>4840.7142857142853</v>
      </c>
      <c r="F136" s="305">
        <f>'VO2-BW'!F136*'VO2-LBM'!F$61/'VO2-LBM'!F$62</f>
        <v>3318.6153846153838</v>
      </c>
      <c r="G136" s="305">
        <f>'VO2-BW'!G136*'VO2-LBM'!G$61/'VO2-LBM'!G$62</f>
        <v>5977.0616438356155</v>
      </c>
      <c r="H136" s="305">
        <f>'VO2-BW'!H136*'VO2-LBM'!H$61/'VO2-LBM'!H$62</f>
        <v>6241.666666666667</v>
      </c>
      <c r="I136" s="305">
        <f>'VO2-BW'!I136*'VO2-LBM'!I$61/'VO2-LBM'!I$62</f>
        <v>3761.6666666666665</v>
      </c>
      <c r="J136" s="305">
        <f>'VO2-BW'!J136*'VO2-LBM'!J$61/'VO2-LBM'!J$62</f>
        <v>4659.5419847328249</v>
      </c>
      <c r="K136" s="306">
        <f>'VO2-BW'!K136*'VO2-LBM'!K$61/'VO2-LBM'!K$62</f>
        <v>3668.5433070866143</v>
      </c>
      <c r="L136" s="160"/>
      <c r="M136" s="160"/>
      <c r="N136" s="160"/>
      <c r="O136" s="160"/>
      <c r="P136" s="160"/>
      <c r="Q136" s="160"/>
      <c r="R136" s="160"/>
      <c r="S136" s="160"/>
      <c r="T136" s="160"/>
      <c r="U136" s="232">
        <f t="shared" ref="U136" si="166">STDEV(L135:T135)/SQRT(COUNT(L135:T135))</f>
        <v>179.18774434049536</v>
      </c>
      <c r="V136" s="92"/>
      <c r="W136" s="92"/>
      <c r="X136" s="92"/>
      <c r="Y136" s="92"/>
      <c r="Z136" s="92"/>
      <c r="AA136" s="92"/>
      <c r="AB136" s="92"/>
      <c r="AC136" s="92"/>
      <c r="AD136" s="92"/>
      <c r="AE136" s="92"/>
      <c r="AF136" s="92"/>
      <c r="AG136" s="92"/>
      <c r="AH136" s="92"/>
      <c r="AI136" s="92"/>
      <c r="AJ136" s="92"/>
      <c r="AK136" s="92"/>
      <c r="AL136" s="92"/>
      <c r="AM136" s="92"/>
      <c r="AN136" s="92"/>
      <c r="AO136" s="92"/>
      <c r="AP136" s="92"/>
      <c r="AQ136" s="92"/>
      <c r="AR136" s="231"/>
    </row>
    <row r="137" spans="1:44">
      <c r="A137" s="223">
        <v>43724</v>
      </c>
      <c r="B137" s="224">
        <v>1.7378009259259199</v>
      </c>
      <c r="C137" s="304">
        <f>'VO2-BW'!C137*'VO2-LBM'!C$61/'VO2-LBM'!C$62</f>
        <v>3427.9942528735637</v>
      </c>
      <c r="D137" s="305">
        <f>'VO2-BW'!D137*'VO2-LBM'!D$61/'VO2-LBM'!D$62</f>
        <v>5146.2430939226515</v>
      </c>
      <c r="E137" s="305">
        <f>'VO2-BW'!E137*'VO2-LBM'!E$61/'VO2-LBM'!E$62</f>
        <v>3185.3571428571431</v>
      </c>
      <c r="F137" s="305">
        <f>'VO2-BW'!F137*'VO2-LBM'!F$61/'VO2-LBM'!F$62</f>
        <v>4354.3076923076924</v>
      </c>
      <c r="G137" s="305">
        <f>'VO2-BW'!G137*'VO2-LBM'!G$61/'VO2-LBM'!G$62</f>
        <v>3960.4589041095887</v>
      </c>
      <c r="H137" s="305">
        <f>'VO2-BW'!H137*'VO2-LBM'!H$61/'VO2-LBM'!H$62</f>
        <v>4375.1111111111113</v>
      </c>
      <c r="I137" s="305">
        <f>'VO2-BW'!I137*'VO2-LBM'!I$61/'VO2-LBM'!I$62</f>
        <v>3878.3333333333335</v>
      </c>
      <c r="J137" s="305">
        <f>'VO2-BW'!J137*'VO2-LBM'!J$61/'VO2-LBM'!J$62</f>
        <v>6886.1374045801531</v>
      </c>
      <c r="K137" s="306">
        <f>'VO2-BW'!K137*'VO2-LBM'!K$61/'VO2-LBM'!K$62</f>
        <v>3890.3622047244094</v>
      </c>
      <c r="L137" s="160"/>
      <c r="M137" s="160"/>
      <c r="N137" s="160"/>
      <c r="O137" s="160"/>
      <c r="P137" s="160"/>
      <c r="Q137" s="160"/>
      <c r="R137" s="160"/>
      <c r="S137" s="160"/>
      <c r="T137" s="160"/>
      <c r="U137" s="232"/>
      <c r="V137" s="92"/>
      <c r="W137" s="92"/>
      <c r="X137" s="92"/>
      <c r="Y137" s="92"/>
      <c r="Z137" s="92"/>
      <c r="AA137" s="92"/>
      <c r="AB137" s="92"/>
      <c r="AC137" s="92"/>
      <c r="AD137" s="92"/>
      <c r="AE137" s="92"/>
      <c r="AF137" s="92"/>
      <c r="AG137" s="92"/>
      <c r="AH137" s="92"/>
      <c r="AI137" s="92"/>
      <c r="AJ137" s="92"/>
      <c r="AK137" s="92"/>
      <c r="AL137" s="92"/>
      <c r="AM137" s="92"/>
      <c r="AN137" s="92"/>
      <c r="AO137" s="92"/>
      <c r="AP137" s="92"/>
      <c r="AQ137" s="92"/>
      <c r="AR137" s="231"/>
    </row>
    <row r="138" spans="1:44">
      <c r="A138" s="233">
        <v>43724</v>
      </c>
      <c r="B138" s="234">
        <v>1.7516898148148099</v>
      </c>
      <c r="C138" s="304">
        <f>'VO2-BW'!C138*'VO2-LBM'!C$61/'VO2-LBM'!C$62</f>
        <v>3669.4022988505753</v>
      </c>
      <c r="D138" s="305">
        <f>'VO2-BW'!D138*'VO2-LBM'!D$61/'VO2-LBM'!D$62</f>
        <v>2814.0883977900548</v>
      </c>
      <c r="E138" s="305">
        <f>'VO2-BW'!E138*'VO2-LBM'!E$61/'VO2-LBM'!E$62</f>
        <v>3140.3571428571427</v>
      </c>
      <c r="F138" s="305">
        <f>'VO2-BW'!F138*'VO2-LBM'!F$61/'VO2-LBM'!F$62</f>
        <v>4186.7692307692305</v>
      </c>
      <c r="G138" s="305">
        <f>'VO2-BW'!G138*'VO2-LBM'!G$61/'VO2-LBM'!G$62</f>
        <v>6320.4931506849316</v>
      </c>
      <c r="H138" s="305">
        <f>'VO2-BW'!H138*'VO2-LBM'!H$61/'VO2-LBM'!H$62</f>
        <v>6236.5714285714275</v>
      </c>
      <c r="I138" s="305">
        <f>'VO2-BW'!I138*'VO2-LBM'!I$61/'VO2-LBM'!I$62</f>
        <v>3988.333333333333</v>
      </c>
      <c r="J138" s="305">
        <f>'VO2-BW'!J138*'VO2-LBM'!J$61/'VO2-LBM'!J$62</f>
        <v>6150.5954198473282</v>
      </c>
      <c r="K138" s="306">
        <f>'VO2-BW'!K138*'VO2-LBM'!K$61/'VO2-LBM'!K$62</f>
        <v>5720.7559055118109</v>
      </c>
      <c r="L138" s="160">
        <f t="shared" ref="L138:P138" si="167">AVERAGE(C138:C140)</f>
        <v>4960.0268199233724</v>
      </c>
      <c r="M138" s="160">
        <f t="shared" si="167"/>
        <v>3736.9521178637201</v>
      </c>
      <c r="N138" s="160">
        <f t="shared" si="167"/>
        <v>3805.7142857142858</v>
      </c>
      <c r="O138" s="160">
        <f t="shared" si="167"/>
        <v>4683.7435897435898</v>
      </c>
      <c r="P138" s="160">
        <f t="shared" si="167"/>
        <v>5697.3538812785382</v>
      </c>
      <c r="Q138" s="160">
        <f t="shared" ref="Q138" si="168">AVERAGE(H138:H140)</f>
        <v>5879.338624338624</v>
      </c>
      <c r="R138" s="160">
        <f t="shared" ref="R138" si="169">AVERAGE(I138:I140)</f>
        <v>4787.2222222222217</v>
      </c>
      <c r="S138" s="160">
        <f t="shared" ref="S138" si="170">AVERAGE(J138:J140)</f>
        <v>5284.6972010178115</v>
      </c>
      <c r="T138" s="160">
        <f t="shared" ref="T138" si="171">AVERAGE(K138:K140)</f>
        <v>4429.1391076115488</v>
      </c>
      <c r="U138" s="232">
        <f t="shared" ref="U138" si="172">AVERAGE(L138:T138)</f>
        <v>4807.1319833015232</v>
      </c>
      <c r="V138" s="92"/>
      <c r="W138" s="92"/>
      <c r="X138" s="92"/>
      <c r="Y138" s="92"/>
      <c r="Z138" s="92"/>
      <c r="AA138" s="92"/>
      <c r="AB138" s="92"/>
      <c r="AC138" s="92"/>
      <c r="AD138" s="92"/>
      <c r="AE138" s="92"/>
      <c r="AF138" s="92"/>
      <c r="AG138" s="92"/>
      <c r="AH138" s="92"/>
      <c r="AI138" s="92"/>
      <c r="AJ138" s="92"/>
      <c r="AK138" s="92"/>
      <c r="AL138" s="92"/>
      <c r="AM138" s="92"/>
      <c r="AN138" s="92"/>
      <c r="AO138" s="92"/>
      <c r="AP138" s="92"/>
      <c r="AQ138" s="92"/>
      <c r="AR138" s="231"/>
    </row>
    <row r="139" spans="1:44">
      <c r="A139" s="233">
        <v>43724</v>
      </c>
      <c r="B139" s="234">
        <v>1.7655787037037001</v>
      </c>
      <c r="C139" s="304">
        <f>'VO2-BW'!C139*'VO2-LBM'!C$61/'VO2-LBM'!C$62</f>
        <v>5500.9885057471274</v>
      </c>
      <c r="D139" s="305">
        <f>'VO2-BW'!D139*'VO2-LBM'!D$61/'VO2-LBM'!D$62</f>
        <v>5082.209944751381</v>
      </c>
      <c r="E139" s="305">
        <f>'VO2-BW'!E139*'VO2-LBM'!E$61/'VO2-LBM'!E$62</f>
        <v>4471.0714285714284</v>
      </c>
      <c r="F139" s="305">
        <f>'VO2-BW'!F139*'VO2-LBM'!F$61/'VO2-LBM'!F$62</f>
        <v>4890.7692307692305</v>
      </c>
      <c r="G139" s="305">
        <f>'VO2-BW'!G139*'VO2-LBM'!G$61/'VO2-LBM'!G$62</f>
        <v>6376.32191780822</v>
      </c>
      <c r="H139" s="305">
        <f>'VO2-BW'!H139*'VO2-LBM'!H$61/'VO2-LBM'!H$62</f>
        <v>5572.4920634920636</v>
      </c>
      <c r="I139" s="305">
        <f>'VO2-BW'!I139*'VO2-LBM'!I$61/'VO2-LBM'!I$62</f>
        <v>5893.333333333333</v>
      </c>
      <c r="J139" s="305">
        <f>'VO2-BW'!J139*'VO2-LBM'!J$61/'VO2-LBM'!J$62</f>
        <v>5253.6335877862603</v>
      </c>
      <c r="K139" s="306">
        <f>'VO2-BW'!K139*'VO2-LBM'!K$61/'VO2-LBM'!K$62</f>
        <v>3632.8661417322837</v>
      </c>
      <c r="L139" s="160"/>
      <c r="M139" s="160"/>
      <c r="N139" s="160"/>
      <c r="O139" s="160"/>
      <c r="P139" s="160"/>
      <c r="Q139" s="160"/>
      <c r="R139" s="160"/>
      <c r="S139" s="160"/>
      <c r="T139" s="160"/>
      <c r="U139" s="232">
        <f t="shared" ref="U139" si="173">STDEV(L138:T138)/SQRT(COUNT(L138:T138))</f>
        <v>250.00526479769607</v>
      </c>
      <c r="V139" s="92"/>
      <c r="W139" s="92"/>
      <c r="X139" s="92"/>
      <c r="Y139" s="92"/>
      <c r="Z139" s="92"/>
      <c r="AA139" s="92"/>
      <c r="AB139" s="92"/>
      <c r="AC139" s="92"/>
      <c r="AD139" s="92"/>
      <c r="AE139" s="92"/>
      <c r="AF139" s="92"/>
      <c r="AG139" s="92"/>
      <c r="AH139" s="92"/>
      <c r="AI139" s="92"/>
      <c r="AJ139" s="92"/>
      <c r="AK139" s="92"/>
      <c r="AL139" s="92"/>
      <c r="AM139" s="92"/>
      <c r="AN139" s="92"/>
      <c r="AO139" s="92"/>
      <c r="AP139" s="92"/>
      <c r="AQ139" s="92"/>
      <c r="AR139" s="231"/>
    </row>
    <row r="140" spans="1:44">
      <c r="A140" s="233">
        <v>43724</v>
      </c>
      <c r="B140" s="234">
        <v>1.77946759259259</v>
      </c>
      <c r="C140" s="304">
        <f>'VO2-BW'!C140*'VO2-LBM'!C$61/'VO2-LBM'!C$62</f>
        <v>5709.6896551724149</v>
      </c>
      <c r="D140" s="305">
        <f>'VO2-BW'!D140*'VO2-LBM'!D$61/'VO2-LBM'!D$62</f>
        <v>3314.5580110497235</v>
      </c>
      <c r="E140" s="305">
        <f>'VO2-BW'!E140*'VO2-LBM'!E$61/'VO2-LBM'!E$62</f>
        <v>3805.7142857142858</v>
      </c>
      <c r="F140" s="305">
        <f>'VO2-BW'!F140*'VO2-LBM'!F$61/'VO2-LBM'!F$62</f>
        <v>4973.6923076923076</v>
      </c>
      <c r="G140" s="305">
        <f>'VO2-BW'!G140*'VO2-LBM'!G$61/'VO2-LBM'!G$62</f>
        <v>4395.2465753424658</v>
      </c>
      <c r="H140" s="305">
        <f>'VO2-BW'!H140*'VO2-LBM'!H$61/'VO2-LBM'!H$62</f>
        <v>5828.9523809523798</v>
      </c>
      <c r="I140" s="305">
        <f>'VO2-BW'!I140*'VO2-LBM'!I$61/'VO2-LBM'!I$62</f>
        <v>4480</v>
      </c>
      <c r="J140" s="305">
        <f>'VO2-BW'!J140*'VO2-LBM'!J$61/'VO2-LBM'!J$62</f>
        <v>4449.8625954198478</v>
      </c>
      <c r="K140" s="306">
        <f>'VO2-BW'!K140*'VO2-LBM'!K$61/'VO2-LBM'!K$62</f>
        <v>3933.7952755905512</v>
      </c>
      <c r="L140" s="160"/>
      <c r="M140" s="160"/>
      <c r="N140" s="160"/>
      <c r="O140" s="160"/>
      <c r="P140" s="160"/>
      <c r="Q140" s="160"/>
      <c r="R140" s="160"/>
      <c r="S140" s="160"/>
      <c r="T140" s="160"/>
      <c r="U140" s="232"/>
      <c r="V140" s="92"/>
      <c r="W140" s="92"/>
      <c r="X140" s="92"/>
      <c r="Y140" s="92"/>
      <c r="Z140" s="92"/>
      <c r="AA140" s="92"/>
      <c r="AB140" s="92"/>
      <c r="AC140" s="92"/>
      <c r="AD140" s="92"/>
      <c r="AE140" s="92"/>
      <c r="AF140" s="92"/>
      <c r="AG140" s="92"/>
      <c r="AH140" s="92"/>
      <c r="AI140" s="92"/>
      <c r="AJ140" s="92"/>
      <c r="AK140" s="92"/>
      <c r="AL140" s="92"/>
      <c r="AM140" s="92"/>
      <c r="AN140" s="92"/>
      <c r="AO140" s="92"/>
      <c r="AP140" s="92"/>
      <c r="AQ140" s="92"/>
      <c r="AR140" s="231"/>
    </row>
    <row r="141" spans="1:44">
      <c r="A141" s="233">
        <v>43724</v>
      </c>
      <c r="B141" s="234">
        <v>1.79335648148148</v>
      </c>
      <c r="C141" s="304">
        <f>'VO2-BW'!C141*'VO2-LBM'!C$61/'VO2-LBM'!C$62</f>
        <v>3748.8333333333335</v>
      </c>
      <c r="D141" s="305">
        <f>'VO2-BW'!D141*'VO2-LBM'!D$61/'VO2-LBM'!D$62</f>
        <v>2871.3812154696129</v>
      </c>
      <c r="E141" s="305">
        <f>'VO2-BW'!E141*'VO2-LBM'!E$61/'VO2-LBM'!E$62</f>
        <v>4008.2142857142853</v>
      </c>
      <c r="F141" s="305">
        <f>'VO2-BW'!F141*'VO2-LBM'!F$61/'VO2-LBM'!F$62</f>
        <v>4840</v>
      </c>
      <c r="G141" s="305">
        <f>'VO2-BW'!G141*'VO2-LBM'!G$61/'VO2-LBM'!G$62</f>
        <v>3589.9589041095892</v>
      </c>
      <c r="H141" s="305">
        <f>'VO2-BW'!H141*'VO2-LBM'!H$61/'VO2-LBM'!H$62</f>
        <v>4971.2539682539682</v>
      </c>
      <c r="I141" s="305">
        <f>'VO2-BW'!I141*'VO2-LBM'!I$61/'VO2-LBM'!I$62</f>
        <v>4035</v>
      </c>
      <c r="J141" s="305">
        <f>'VO2-BW'!J141*'VO2-LBM'!J$61/'VO2-LBM'!J$62</f>
        <v>6438.4885496183206</v>
      </c>
      <c r="K141" s="306">
        <f>'VO2-BW'!K141*'VO2-LBM'!K$61/'VO2-LBM'!K$62</f>
        <v>6420.3385826771655</v>
      </c>
      <c r="L141" s="160">
        <f t="shared" ref="L141:P141" si="174">AVERAGE(C141:C143)</f>
        <v>4691.6226053639848</v>
      </c>
      <c r="M141" s="160">
        <f t="shared" si="174"/>
        <v>4650.8287292817677</v>
      </c>
      <c r="N141" s="160">
        <f t="shared" si="174"/>
        <v>4451.25</v>
      </c>
      <c r="O141" s="160">
        <f t="shared" si="174"/>
        <v>4975.9487179487178</v>
      </c>
      <c r="P141" s="160">
        <f t="shared" si="174"/>
        <v>4006.7009132420094</v>
      </c>
      <c r="Q141" s="160">
        <f t="shared" ref="Q141" si="175">AVERAGE(H141:H143)</f>
        <v>5718.5555555555557</v>
      </c>
      <c r="R141" s="160">
        <f t="shared" ref="R141" si="176">AVERAGE(I141:I143)</f>
        <v>4801.1111111111104</v>
      </c>
      <c r="S141" s="160">
        <f t="shared" ref="S141" si="177">AVERAGE(J141:J143)</f>
        <v>5892.6564885496191</v>
      </c>
      <c r="T141" s="160">
        <f t="shared" ref="T141" si="178">AVERAGE(K141:K143)</f>
        <v>6053.7427821522315</v>
      </c>
      <c r="U141" s="232">
        <f t="shared" ref="U141" si="179">AVERAGE(L141:T141)</f>
        <v>5026.935211467222</v>
      </c>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231"/>
    </row>
    <row r="142" spans="1:44">
      <c r="A142" s="233">
        <v>43724</v>
      </c>
      <c r="B142" s="234">
        <v>1.8072453703703699</v>
      </c>
      <c r="C142" s="304">
        <f>'VO2-BW'!C142*'VO2-LBM'!C$61/'VO2-LBM'!C$62</f>
        <v>5061.7816091954028</v>
      </c>
      <c r="D142" s="305">
        <f>'VO2-BW'!D142*'VO2-LBM'!D$61/'VO2-LBM'!D$62</f>
        <v>5636.6022099447509</v>
      </c>
      <c r="E142" s="305">
        <f>'VO2-BW'!E142*'VO2-LBM'!E$61/'VO2-LBM'!E$62</f>
        <v>3567.8571428571427</v>
      </c>
      <c r="F142" s="305">
        <f>'VO2-BW'!F142*'VO2-LBM'!F$61/'VO2-LBM'!F$62</f>
        <v>4968.6153846153848</v>
      </c>
      <c r="G142" s="305">
        <f>'VO2-BW'!G142*'VO2-LBM'!G$61/'VO2-LBM'!G$62</f>
        <v>4664.2397260273974</v>
      </c>
      <c r="H142" s="305">
        <f>'VO2-BW'!H142*'VO2-LBM'!H$61/'VO2-LBM'!H$62</f>
        <v>6732.5079365079373</v>
      </c>
      <c r="I142" s="305">
        <f>'VO2-BW'!I142*'VO2-LBM'!I$61/'VO2-LBM'!I$62</f>
        <v>4148.333333333333</v>
      </c>
      <c r="J142" s="305">
        <f>'VO2-BW'!J142*'VO2-LBM'!J$61/'VO2-LBM'!J$62</f>
        <v>5536.5343511450392</v>
      </c>
      <c r="K142" s="306">
        <f>'VO2-BW'!K142*'VO2-LBM'!K$61/'VO2-LBM'!K$62</f>
        <v>5838.6456692913389</v>
      </c>
      <c r="L142" s="160"/>
      <c r="M142" s="160"/>
      <c r="N142" s="160"/>
      <c r="O142" s="160"/>
      <c r="P142" s="160"/>
      <c r="Q142" s="160"/>
      <c r="R142" s="160"/>
      <c r="S142" s="160"/>
      <c r="T142" s="160"/>
      <c r="U142" s="232">
        <f t="shared" ref="U142" si="180">STDEV(L141:T141)/SQRT(COUNT(L141:T141))</f>
        <v>234.57775540200453</v>
      </c>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231"/>
    </row>
    <row r="143" spans="1:44">
      <c r="A143" s="233">
        <v>43724</v>
      </c>
      <c r="B143" s="234">
        <v>1.8211342592592601</v>
      </c>
      <c r="C143" s="304">
        <f>'VO2-BW'!C143*'VO2-LBM'!C$61/'VO2-LBM'!C$62</f>
        <v>5264.2528735632186</v>
      </c>
      <c r="D143" s="305">
        <f>'VO2-BW'!D143*'VO2-LBM'!D$61/'VO2-LBM'!D$62</f>
        <v>5444.5027624309387</v>
      </c>
      <c r="E143" s="305">
        <f>'VO2-BW'!E143*'VO2-LBM'!E$61/'VO2-LBM'!E$62</f>
        <v>5777.6785714285716</v>
      </c>
      <c r="F143" s="305">
        <f>'VO2-BW'!F143*'VO2-LBM'!F$61/'VO2-LBM'!F$62</f>
        <v>5119.2307692307695</v>
      </c>
      <c r="G143" s="305">
        <f>'VO2-BW'!G143*'VO2-LBM'!G$61/'VO2-LBM'!G$62</f>
        <v>3765.9041095890411</v>
      </c>
      <c r="H143" s="305">
        <f>'VO2-BW'!H143*'VO2-LBM'!H$61/'VO2-LBM'!H$62</f>
        <v>5451.9047619047624</v>
      </c>
      <c r="I143" s="305">
        <f>'VO2-BW'!I143*'VO2-LBM'!I$61/'VO2-LBM'!I$62</f>
        <v>6220</v>
      </c>
      <c r="J143" s="305">
        <f>'VO2-BW'!J143*'VO2-LBM'!J$61/'VO2-LBM'!J$62</f>
        <v>5702.9465648854966</v>
      </c>
      <c r="K143" s="306">
        <f>'VO2-BW'!K143*'VO2-LBM'!K$61/'VO2-LBM'!K$62</f>
        <v>5902.2440944881891</v>
      </c>
      <c r="L143" s="160"/>
      <c r="M143" s="160"/>
      <c r="N143" s="160"/>
      <c r="O143" s="160"/>
      <c r="P143" s="160"/>
      <c r="Q143" s="160"/>
      <c r="R143" s="160"/>
      <c r="S143" s="160"/>
      <c r="T143" s="160"/>
      <c r="U143" s="23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231"/>
    </row>
    <row r="144" spans="1:44">
      <c r="A144" s="233">
        <v>43724</v>
      </c>
      <c r="B144" s="234">
        <v>1.83502314814815</v>
      </c>
      <c r="C144" s="304">
        <f>'VO2-BW'!C144*'VO2-LBM'!C$61/'VO2-LBM'!C$62</f>
        <v>5787.5632183908056</v>
      </c>
      <c r="D144" s="305">
        <f>'VO2-BW'!D144*'VO2-LBM'!D$61/'VO2-LBM'!D$62</f>
        <v>4986.1602209944749</v>
      </c>
      <c r="E144" s="305">
        <f>'VO2-BW'!E144*'VO2-LBM'!E$61/'VO2-LBM'!E$62</f>
        <v>3105</v>
      </c>
      <c r="F144" s="305">
        <f>'VO2-BW'!F144*'VO2-LBM'!F$61/'VO2-LBM'!F$62</f>
        <v>4709.6923076923076</v>
      </c>
      <c r="G144" s="305">
        <f>'VO2-BW'!G144*'VO2-LBM'!G$61/'VO2-LBM'!G$62</f>
        <v>6279.8904109589039</v>
      </c>
      <c r="H144" s="305">
        <f>'VO2-BW'!H144*'VO2-LBM'!H$61/'VO2-LBM'!H$62</f>
        <v>6752.8888888888887</v>
      </c>
      <c r="I144" s="305">
        <f>'VO2-BW'!I144*'VO2-LBM'!I$61/'VO2-LBM'!I$62</f>
        <v>4791.6666666666661</v>
      </c>
      <c r="J144" s="305">
        <f>'VO2-BW'!J144*'VO2-LBM'!J$61/'VO2-LBM'!J$62</f>
        <v>6084.0305343511454</v>
      </c>
      <c r="K144" s="306">
        <f>'VO2-BW'!K144*'VO2-LBM'!K$61/'VO2-LBM'!K$62</f>
        <v>4363.4724409448818</v>
      </c>
      <c r="L144" s="160">
        <f t="shared" ref="L144:P144" si="181">AVERAGE(C144:C146)</f>
        <v>5428.8256704980849</v>
      </c>
      <c r="M144" s="160">
        <f t="shared" si="181"/>
        <v>4145.8655616942915</v>
      </c>
      <c r="N144" s="160">
        <f t="shared" si="181"/>
        <v>3913.9285714285711</v>
      </c>
      <c r="O144" s="160">
        <f t="shared" si="181"/>
        <v>5569.9487179487187</v>
      </c>
      <c r="P144" s="160">
        <f t="shared" si="181"/>
        <v>5752.0547945205471</v>
      </c>
      <c r="Q144" s="160">
        <f t="shared" ref="Q144" si="182">AVERAGE(H144:H146)</f>
        <v>5967.0899470899467</v>
      </c>
      <c r="R144" s="160">
        <f t="shared" ref="R144" si="183">AVERAGE(I144:I146)</f>
        <v>5197.7777777777774</v>
      </c>
      <c r="S144" s="160">
        <f t="shared" ref="S144" si="184">AVERAGE(J144:J146)</f>
        <v>5365.6844783715014</v>
      </c>
      <c r="T144" s="160">
        <f t="shared" ref="T144" si="185">AVERAGE(K144:K146)</f>
        <v>4946.7165354330709</v>
      </c>
      <c r="U144" s="232">
        <f t="shared" ref="U144" si="186">AVERAGE(L144:T144)</f>
        <v>5143.099117195834</v>
      </c>
      <c r="V144" s="92"/>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231"/>
    </row>
    <row r="145" spans="1:44">
      <c r="A145" s="233">
        <v>43724</v>
      </c>
      <c r="B145" s="234">
        <v>1.84891203703703</v>
      </c>
      <c r="C145" s="304">
        <f>'VO2-BW'!C145*'VO2-LBM'!C$61/'VO2-LBM'!C$62</f>
        <v>5279.8275862068967</v>
      </c>
      <c r="D145" s="305">
        <f>'VO2-BW'!D145*'VO2-LBM'!D$61/'VO2-LBM'!D$62</f>
        <v>3296.0220994475139</v>
      </c>
      <c r="E145" s="305">
        <f>'VO2-BW'!E145*'VO2-LBM'!E$61/'VO2-LBM'!E$62</f>
        <v>4996.6071428571422</v>
      </c>
      <c r="F145" s="305">
        <f>'VO2-BW'!F145*'VO2-LBM'!F$61/'VO2-LBM'!F$62</f>
        <v>6220.9230769230771</v>
      </c>
      <c r="G145" s="305">
        <f>'VO2-BW'!G145*'VO2-LBM'!G$61/'VO2-LBM'!G$62</f>
        <v>5735.1369863013697</v>
      </c>
      <c r="H145" s="305">
        <f>'VO2-BW'!H145*'VO2-LBM'!H$61/'VO2-LBM'!H$62</f>
        <v>4930.4920634920636</v>
      </c>
      <c r="I145" s="305">
        <f>'VO2-BW'!I145*'VO2-LBM'!I$61/'VO2-LBM'!I$62</f>
        <v>4401.6666666666661</v>
      </c>
      <c r="J145" s="305">
        <f>'VO2-BW'!J145*'VO2-LBM'!J$61/'VO2-LBM'!J$62</f>
        <v>5418.3816793893129</v>
      </c>
      <c r="K145" s="306">
        <f>'VO2-BW'!K145*'VO2-LBM'!K$61/'VO2-LBM'!K$62</f>
        <v>5517.5511811023616</v>
      </c>
      <c r="L145" s="160"/>
      <c r="M145" s="160"/>
      <c r="N145" s="160"/>
      <c r="O145" s="160"/>
      <c r="P145" s="160"/>
      <c r="Q145" s="160"/>
      <c r="R145" s="160"/>
      <c r="S145" s="160"/>
      <c r="T145" s="160"/>
      <c r="U145" s="232">
        <f t="shared" ref="U145" si="187">STDEV(L144:T144)/SQRT(COUNT(L144:T144))</f>
        <v>233.03740942452393</v>
      </c>
      <c r="V145" s="92"/>
      <c r="W145" s="92"/>
      <c r="X145" s="92"/>
      <c r="Y145" s="92"/>
      <c r="Z145" s="92"/>
      <c r="AA145" s="92"/>
      <c r="AB145" s="92"/>
      <c r="AC145" s="92"/>
      <c r="AD145" s="92"/>
      <c r="AE145" s="92"/>
      <c r="AF145" s="92"/>
      <c r="AG145" s="92"/>
      <c r="AH145" s="92"/>
      <c r="AI145" s="92"/>
      <c r="AJ145" s="92"/>
      <c r="AK145" s="92"/>
      <c r="AL145" s="92"/>
      <c r="AM145" s="92"/>
      <c r="AN145" s="92"/>
      <c r="AO145" s="92"/>
      <c r="AP145" s="92"/>
      <c r="AQ145" s="92"/>
      <c r="AR145" s="231"/>
    </row>
    <row r="146" spans="1:44">
      <c r="A146" s="233">
        <v>43724</v>
      </c>
      <c r="B146" s="234">
        <v>1.8628009259259199</v>
      </c>
      <c r="C146" s="304">
        <f>'VO2-BW'!C146*'VO2-LBM'!C$61/'VO2-LBM'!C$62</f>
        <v>5219.0862068965525</v>
      </c>
      <c r="D146" s="305">
        <f>'VO2-BW'!D146*'VO2-LBM'!D$61/'VO2-LBM'!D$62</f>
        <v>4155.4143646408838</v>
      </c>
      <c r="E146" s="305">
        <f>'VO2-BW'!E146*'VO2-LBM'!E$61/'VO2-LBM'!E$62</f>
        <v>3640.1785714285716</v>
      </c>
      <c r="F146" s="305">
        <f>'VO2-BW'!F146*'VO2-LBM'!F$61/'VO2-LBM'!F$62</f>
        <v>5779.2307692307695</v>
      </c>
      <c r="G146" s="305">
        <f>'VO2-BW'!G146*'VO2-LBM'!G$61/'VO2-LBM'!G$62</f>
        <v>5241.1369863013697</v>
      </c>
      <c r="H146" s="305">
        <f>'VO2-BW'!H146*'VO2-LBM'!H$61/'VO2-LBM'!H$62</f>
        <v>6217.8888888888887</v>
      </c>
      <c r="I146" s="305">
        <f>'VO2-BW'!I146*'VO2-LBM'!I$61/'VO2-LBM'!I$62</f>
        <v>6400</v>
      </c>
      <c r="J146" s="305">
        <f>'VO2-BW'!J146*'VO2-LBM'!J$61/'VO2-LBM'!J$62</f>
        <v>4594.6412213740459</v>
      </c>
      <c r="K146" s="306">
        <f>'VO2-BW'!K146*'VO2-LBM'!K$61/'VO2-LBM'!K$62</f>
        <v>4959.1259842519685</v>
      </c>
      <c r="L146" s="160"/>
      <c r="M146" s="160"/>
      <c r="N146" s="160"/>
      <c r="O146" s="160"/>
      <c r="P146" s="160"/>
      <c r="Q146" s="160"/>
      <c r="R146" s="160"/>
      <c r="S146" s="160"/>
      <c r="T146" s="160"/>
      <c r="U146" s="232"/>
      <c r="V146" s="92"/>
      <c r="W146" s="92"/>
      <c r="X146" s="92"/>
      <c r="Y146" s="92"/>
      <c r="Z146" s="92"/>
      <c r="AA146" s="92"/>
      <c r="AB146" s="92"/>
      <c r="AC146" s="92"/>
      <c r="AD146" s="92"/>
      <c r="AE146" s="92"/>
      <c r="AF146" s="92"/>
      <c r="AG146" s="92"/>
      <c r="AH146" s="92"/>
      <c r="AI146" s="92"/>
      <c r="AJ146" s="92"/>
      <c r="AK146" s="92"/>
      <c r="AL146" s="92"/>
      <c r="AM146" s="92"/>
      <c r="AN146" s="92"/>
      <c r="AO146" s="92"/>
      <c r="AP146" s="92"/>
      <c r="AQ146" s="92"/>
      <c r="AR146" s="231"/>
    </row>
    <row r="147" spans="1:44">
      <c r="A147" s="233">
        <v>43724</v>
      </c>
      <c r="B147" s="234">
        <v>1.8766898148148099</v>
      </c>
      <c r="C147" s="304">
        <f>'VO2-BW'!C147*'VO2-LBM'!C$61/'VO2-LBM'!C$62</f>
        <v>5094.4885057471274</v>
      </c>
      <c r="D147" s="305">
        <f>'VO2-BW'!D147*'VO2-LBM'!D$61/'VO2-LBM'!D$62</f>
        <v>5510.2209944751376</v>
      </c>
      <c r="E147" s="305">
        <f>'VO2-BW'!E147*'VO2-LBM'!E$61/'VO2-LBM'!E$62</f>
        <v>3019.8214285714284</v>
      </c>
      <c r="F147" s="305">
        <f>'VO2-BW'!F147*'VO2-LBM'!F$61/'VO2-LBM'!F$62</f>
        <v>4762.1538461538457</v>
      </c>
      <c r="G147" s="305">
        <f>'VO2-BW'!G147*'VO2-LBM'!G$61/'VO2-LBM'!G$62</f>
        <v>4212.5342465753429</v>
      </c>
      <c r="H147" s="305">
        <f>'VO2-BW'!H147*'VO2-LBM'!H$61/'VO2-LBM'!H$62</f>
        <v>4871.0476190476193</v>
      </c>
      <c r="I147" s="305">
        <f>'VO2-BW'!I147*'VO2-LBM'!I$61/'VO2-LBM'!I$62</f>
        <v>5228.333333333333</v>
      </c>
      <c r="J147" s="305">
        <f>'VO2-BW'!J147*'VO2-LBM'!J$61/'VO2-LBM'!J$62</f>
        <v>6376.9160305343521</v>
      </c>
      <c r="K147" s="306">
        <f>'VO2-BW'!K147*'VO2-LBM'!K$61/'VO2-LBM'!K$62</f>
        <v>5229.0314960629921</v>
      </c>
      <c r="L147" s="160">
        <f t="shared" ref="L147:P147" si="188">AVERAGE(C147:C149)</f>
        <v>4456.4444444444453</v>
      </c>
      <c r="M147" s="160">
        <f t="shared" si="188"/>
        <v>4366.6114180478817</v>
      </c>
      <c r="N147" s="160">
        <f t="shared" si="188"/>
        <v>3777.3214285714289</v>
      </c>
      <c r="O147" s="160">
        <f t="shared" si="188"/>
        <v>5070.7179487179483</v>
      </c>
      <c r="P147" s="160">
        <f t="shared" si="188"/>
        <v>4713.865296803654</v>
      </c>
      <c r="Q147" s="160">
        <f t="shared" ref="Q147" si="189">AVERAGE(H147:H149)</f>
        <v>5173.3650793650804</v>
      </c>
      <c r="R147" s="160">
        <f t="shared" ref="R147" si="190">AVERAGE(I147:I149)</f>
        <v>5148.8888888888887</v>
      </c>
      <c r="S147" s="160">
        <f t="shared" ref="S147" si="191">AVERAGE(J147:J149)</f>
        <v>6262.6463104325703</v>
      </c>
      <c r="T147" s="160">
        <f t="shared" ref="T147" si="192">AVERAGE(K147:K149)</f>
        <v>5311.7611548556424</v>
      </c>
      <c r="U147" s="232">
        <f t="shared" ref="U147" si="193">AVERAGE(L147:T147)</f>
        <v>4920.1802189030604</v>
      </c>
      <c r="V147" s="92"/>
      <c r="W147" s="92"/>
      <c r="X147" s="92"/>
      <c r="Y147" s="92"/>
      <c r="Z147" s="92"/>
      <c r="AA147" s="92"/>
      <c r="AB147" s="92"/>
      <c r="AC147" s="92"/>
      <c r="AD147" s="92"/>
      <c r="AE147" s="92"/>
      <c r="AF147" s="92"/>
      <c r="AG147" s="92"/>
      <c r="AH147" s="92"/>
      <c r="AI147" s="92"/>
      <c r="AJ147" s="92"/>
      <c r="AK147" s="92"/>
      <c r="AL147" s="92"/>
      <c r="AM147" s="92"/>
      <c r="AN147" s="92"/>
      <c r="AO147" s="92"/>
      <c r="AP147" s="92"/>
      <c r="AQ147" s="92"/>
      <c r="AR147" s="231"/>
    </row>
    <row r="148" spans="1:44">
      <c r="A148" s="233">
        <v>43724</v>
      </c>
      <c r="B148" s="234">
        <v>1.8905787037037001</v>
      </c>
      <c r="C148" s="304">
        <f>'VO2-BW'!C148*'VO2-LBM'!C$61/'VO2-LBM'!C$62</f>
        <v>3479.3908045977018</v>
      </c>
      <c r="D148" s="305">
        <f>'VO2-BW'!D148*'VO2-LBM'!D$61/'VO2-LBM'!D$62</f>
        <v>3993.6464088397788</v>
      </c>
      <c r="E148" s="305">
        <f>'VO2-BW'!E148*'VO2-LBM'!E$61/'VO2-LBM'!E$62</f>
        <v>4933.9285714285716</v>
      </c>
      <c r="F148" s="305">
        <f>'VO2-BW'!F148*'VO2-LBM'!F$61/'VO2-LBM'!F$62</f>
        <v>4731.6923076923076</v>
      </c>
      <c r="G148" s="305">
        <f>'VO2-BW'!G148*'VO2-LBM'!G$61/'VO2-LBM'!G$62</f>
        <v>5564.2671232876719</v>
      </c>
      <c r="H148" s="305">
        <f>'VO2-BW'!H148*'VO2-LBM'!H$61/'VO2-LBM'!H$62</f>
        <v>5324.5238095238101</v>
      </c>
      <c r="I148" s="305">
        <f>'VO2-BW'!I148*'VO2-LBM'!I$61/'VO2-LBM'!I$62</f>
        <v>4531.666666666667</v>
      </c>
      <c r="J148" s="305">
        <f>'VO2-BW'!J148*'VO2-LBM'!J$61/'VO2-LBM'!J$62</f>
        <v>5717.9236641221378</v>
      </c>
      <c r="K148" s="306">
        <f>'VO2-BW'!K148*'VO2-LBM'!K$61/'VO2-LBM'!K$62</f>
        <v>4768.3307086614168</v>
      </c>
      <c r="L148" s="160"/>
      <c r="M148" s="160"/>
      <c r="N148" s="160"/>
      <c r="O148" s="160"/>
      <c r="P148" s="160"/>
      <c r="Q148" s="160"/>
      <c r="R148" s="160"/>
      <c r="S148" s="160"/>
      <c r="T148" s="160"/>
      <c r="U148" s="232">
        <f t="shared" ref="U148" si="194">STDEV(L147:T147)/SQRT(COUNT(L147:T147))</f>
        <v>234.66299775812763</v>
      </c>
      <c r="V148" s="92"/>
      <c r="W148" s="92"/>
      <c r="X148" s="92"/>
      <c r="Y148" s="92"/>
      <c r="Z148" s="92"/>
      <c r="AA148" s="92"/>
      <c r="AB148" s="92"/>
      <c r="AC148" s="92"/>
      <c r="AD148" s="92"/>
      <c r="AE148" s="92"/>
      <c r="AF148" s="92"/>
      <c r="AG148" s="92"/>
      <c r="AH148" s="92"/>
      <c r="AI148" s="92"/>
      <c r="AJ148" s="92"/>
      <c r="AK148" s="92"/>
      <c r="AL148" s="92"/>
      <c r="AM148" s="92"/>
      <c r="AN148" s="92"/>
      <c r="AO148" s="92"/>
      <c r="AP148" s="92"/>
      <c r="AQ148" s="92"/>
      <c r="AR148" s="231"/>
    </row>
    <row r="149" spans="1:44">
      <c r="A149" s="233">
        <v>43724</v>
      </c>
      <c r="B149" s="234">
        <v>1.90446759259259</v>
      </c>
      <c r="C149" s="304">
        <f>'VO2-BW'!C149*'VO2-LBM'!C$61/'VO2-LBM'!C$62</f>
        <v>4795.4540229885069</v>
      </c>
      <c r="D149" s="305">
        <f>'VO2-BW'!D149*'VO2-LBM'!D$61/'VO2-LBM'!D$62</f>
        <v>3595.9668508287286</v>
      </c>
      <c r="E149" s="305">
        <f>'VO2-BW'!E149*'VO2-LBM'!E$61/'VO2-LBM'!E$62</f>
        <v>3378.2142857142853</v>
      </c>
      <c r="F149" s="305">
        <f>'VO2-BW'!F149*'VO2-LBM'!F$61/'VO2-LBM'!F$62</f>
        <v>5718.3076923076915</v>
      </c>
      <c r="G149" s="305">
        <f>'VO2-BW'!G149*'VO2-LBM'!G$61/'VO2-LBM'!G$62</f>
        <v>4364.7945205479455</v>
      </c>
      <c r="H149" s="305">
        <f>'VO2-BW'!H149*'VO2-LBM'!H$61/'VO2-LBM'!H$62</f>
        <v>5324.5238095238101</v>
      </c>
      <c r="I149" s="305">
        <f>'VO2-BW'!I149*'VO2-LBM'!I$61/'VO2-LBM'!I$62</f>
        <v>5686.6666666666661</v>
      </c>
      <c r="J149" s="305">
        <f>'VO2-BW'!J149*'VO2-LBM'!J$61/'VO2-LBM'!J$62</f>
        <v>6693.0992366412211</v>
      </c>
      <c r="K149" s="306">
        <f>'VO2-BW'!K149*'VO2-LBM'!K$61/'VO2-LBM'!K$62</f>
        <v>5937.9212598425192</v>
      </c>
      <c r="L149" s="160"/>
      <c r="M149" s="160"/>
      <c r="N149" s="160"/>
      <c r="O149" s="160"/>
      <c r="P149" s="160"/>
      <c r="Q149" s="160"/>
      <c r="R149" s="160"/>
      <c r="S149" s="160"/>
      <c r="T149" s="160"/>
      <c r="U149" s="232"/>
      <c r="V149" s="92"/>
      <c r="W149" s="92"/>
      <c r="X149" s="92"/>
      <c r="Y149" s="92"/>
      <c r="Z149" s="92"/>
      <c r="AA149" s="92"/>
      <c r="AB149" s="92"/>
      <c r="AC149" s="92"/>
      <c r="AD149" s="92"/>
      <c r="AE149" s="92"/>
      <c r="AF149" s="92"/>
      <c r="AG149" s="92"/>
      <c r="AH149" s="92"/>
      <c r="AI149" s="92"/>
      <c r="AJ149" s="92"/>
      <c r="AK149" s="92"/>
      <c r="AL149" s="92"/>
      <c r="AM149" s="92"/>
      <c r="AN149" s="92"/>
      <c r="AO149" s="92"/>
      <c r="AP149" s="92"/>
      <c r="AQ149" s="92"/>
      <c r="AR149" s="231"/>
    </row>
    <row r="150" spans="1:44">
      <c r="A150" s="233">
        <v>43724</v>
      </c>
      <c r="B150" s="234">
        <v>1.91835648148148</v>
      </c>
      <c r="C150" s="304">
        <f>'VO2-BW'!C150*'VO2-LBM'!C$61/'VO2-LBM'!C$62</f>
        <v>3452.9137931034493</v>
      </c>
      <c r="D150" s="305">
        <f>'VO2-BW'!D150*'VO2-LBM'!D$61/'VO2-LBM'!D$62</f>
        <v>2861.2707182320441</v>
      </c>
      <c r="E150" s="305">
        <f>'VO2-BW'!E150*'VO2-LBM'!E$61/'VO2-LBM'!E$62</f>
        <v>3101.7857142857142</v>
      </c>
      <c r="F150" s="305">
        <f>'VO2-BW'!F150*'VO2-LBM'!F$61/'VO2-LBM'!F$62</f>
        <v>5657.3846153846152</v>
      </c>
      <c r="G150" s="305">
        <f>'VO2-BW'!G150*'VO2-LBM'!G$61/'VO2-LBM'!G$62</f>
        <v>4065.3493150684931</v>
      </c>
      <c r="H150" s="305">
        <f>'VO2-BW'!H150*'VO2-LBM'!H$61/'VO2-LBM'!H$62</f>
        <v>6034.4603174603171</v>
      </c>
      <c r="I150" s="305">
        <f>'VO2-BW'!I150*'VO2-LBM'!I$61/'VO2-LBM'!I$62</f>
        <v>6195</v>
      </c>
      <c r="J150" s="305">
        <f>'VO2-BW'!J150*'VO2-LBM'!J$61/'VO2-LBM'!J$62</f>
        <v>6059.0687022900765</v>
      </c>
      <c r="K150" s="306">
        <f>'VO2-BW'!K150*'VO2-LBM'!K$61/'VO2-LBM'!K$62</f>
        <v>4524.7952755905517</v>
      </c>
      <c r="L150" s="160">
        <f t="shared" ref="L150:P150" si="195">AVERAGE(C150:C152)</f>
        <v>4198.9425287356325</v>
      </c>
      <c r="M150" s="160">
        <f t="shared" si="195"/>
        <v>3593.7200736648251</v>
      </c>
      <c r="N150" s="160">
        <f t="shared" si="195"/>
        <v>4264.8214285714284</v>
      </c>
      <c r="O150" s="160">
        <f t="shared" si="195"/>
        <v>5653.4358974358984</v>
      </c>
      <c r="P150" s="160">
        <f t="shared" si="195"/>
        <v>4446</v>
      </c>
      <c r="Q150" s="160">
        <f t="shared" ref="Q150" si="196">AVERAGE(H150:H152)</f>
        <v>5509.0846560846558</v>
      </c>
      <c r="R150" s="160">
        <f t="shared" ref="R150" si="197">AVERAGE(I150:I152)</f>
        <v>5229.4444444444443</v>
      </c>
      <c r="S150" s="160">
        <f t="shared" ref="S150" si="198">AVERAGE(J150:J152)</f>
        <v>6102.3358778625952</v>
      </c>
      <c r="T150" s="160">
        <f t="shared" ref="T150" si="199">AVERAGE(K150:K152)</f>
        <v>5639.0603674540689</v>
      </c>
      <c r="U150" s="232">
        <f t="shared" ref="U150" si="200">AVERAGE(L150:T150)</f>
        <v>4959.6494749170615</v>
      </c>
      <c r="V150" s="92"/>
      <c r="W150" s="92"/>
      <c r="X150" s="92"/>
      <c r="Y150" s="92"/>
      <c r="Z150" s="92"/>
      <c r="AA150" s="92"/>
      <c r="AB150" s="92"/>
      <c r="AC150" s="92"/>
      <c r="AD150" s="92"/>
      <c r="AE150" s="92"/>
      <c r="AF150" s="92"/>
      <c r="AG150" s="92"/>
      <c r="AH150" s="92"/>
      <c r="AI150" s="92"/>
      <c r="AJ150" s="92"/>
      <c r="AK150" s="92"/>
      <c r="AL150" s="92"/>
      <c r="AM150" s="92"/>
      <c r="AN150" s="92"/>
      <c r="AO150" s="92"/>
      <c r="AP150" s="92"/>
      <c r="AQ150" s="92"/>
      <c r="AR150" s="231"/>
    </row>
    <row r="151" spans="1:44">
      <c r="A151" s="233">
        <v>43724</v>
      </c>
      <c r="B151" s="234">
        <v>1.9322453703703699</v>
      </c>
      <c r="C151" s="304">
        <f>'VO2-BW'!C151*'VO2-LBM'!C$61/'VO2-LBM'!C$62</f>
        <v>3540.132183908047</v>
      </c>
      <c r="D151" s="305">
        <f>'VO2-BW'!D151*'VO2-LBM'!D$61/'VO2-LBM'!D$62</f>
        <v>3328.0386740331487</v>
      </c>
      <c r="E151" s="305">
        <f>'VO2-BW'!E151*'VO2-LBM'!E$61/'VO2-LBM'!E$62</f>
        <v>4266.9642857142853</v>
      </c>
      <c r="F151" s="305">
        <f>'VO2-BW'!F151*'VO2-LBM'!F$61/'VO2-LBM'!F$62</f>
        <v>4978.7692307692314</v>
      </c>
      <c r="G151" s="305">
        <f>'VO2-BW'!G151*'VO2-LBM'!G$61/'VO2-LBM'!G$62</f>
        <v>5334.1849315068484</v>
      </c>
      <c r="H151" s="305">
        <f>'VO2-BW'!H151*'VO2-LBM'!H$61/'VO2-LBM'!H$62</f>
        <v>4584.0158730158728</v>
      </c>
      <c r="I151" s="305">
        <f>'VO2-BW'!I151*'VO2-LBM'!I$61/'VO2-LBM'!I$62</f>
        <v>4923.333333333333</v>
      </c>
      <c r="J151" s="305">
        <f>'VO2-BW'!J151*'VO2-LBM'!J$61/'VO2-LBM'!J$62</f>
        <v>6138.9465648854957</v>
      </c>
      <c r="K151" s="306">
        <f>'VO2-BW'!K151*'VO2-LBM'!K$61/'VO2-LBM'!K$62</f>
        <v>6789.5196850393704</v>
      </c>
      <c r="L151" s="160"/>
      <c r="M151" s="160"/>
      <c r="N151" s="160"/>
      <c r="O151" s="160"/>
      <c r="P151" s="160"/>
      <c r="Q151" s="160"/>
      <c r="R151" s="160"/>
      <c r="S151" s="160"/>
      <c r="T151" s="160"/>
      <c r="U151" s="232">
        <f t="shared" ref="U151" si="201">STDEV(L150:T150)/SQRT(COUNT(L150:T150))</f>
        <v>284.17520281846538</v>
      </c>
      <c r="V151" s="92"/>
      <c r="W151" s="92"/>
      <c r="X151" s="92"/>
      <c r="Y151" s="92"/>
      <c r="Z151" s="92"/>
      <c r="AA151" s="92"/>
      <c r="AB151" s="92"/>
      <c r="AC151" s="92"/>
      <c r="AD151" s="92"/>
      <c r="AE151" s="92"/>
      <c r="AF151" s="92"/>
      <c r="AG151" s="92"/>
      <c r="AH151" s="92"/>
      <c r="AI151" s="92"/>
      <c r="AJ151" s="92"/>
      <c r="AK151" s="92"/>
      <c r="AL151" s="92"/>
      <c r="AM151" s="92"/>
      <c r="AN151" s="92"/>
      <c r="AO151" s="92"/>
      <c r="AP151" s="92"/>
      <c r="AQ151" s="92"/>
      <c r="AR151" s="231"/>
    </row>
    <row r="152" spans="1:44">
      <c r="A152" s="233">
        <v>43724</v>
      </c>
      <c r="B152" s="234">
        <v>1.9461342592592601</v>
      </c>
      <c r="C152" s="304">
        <f>'VO2-BW'!C152*'VO2-LBM'!C$61/'VO2-LBM'!C$62</f>
        <v>5603.7816091954028</v>
      </c>
      <c r="D152" s="305">
        <f>'VO2-BW'!D152*'VO2-LBM'!D$61/'VO2-LBM'!D$62</f>
        <v>4591.8508287292816</v>
      </c>
      <c r="E152" s="305">
        <f>'VO2-BW'!E152*'VO2-LBM'!E$61/'VO2-LBM'!E$62</f>
        <v>5425.7142857142853</v>
      </c>
      <c r="F152" s="305">
        <f>'VO2-BW'!F152*'VO2-LBM'!F$61/'VO2-LBM'!F$62</f>
        <v>6324.1538461538457</v>
      </c>
      <c r="G152" s="305">
        <f>'VO2-BW'!G152*'VO2-LBM'!G$61/'VO2-LBM'!G$62</f>
        <v>3938.4657534246576</v>
      </c>
      <c r="H152" s="305">
        <f>'VO2-BW'!H152*'VO2-LBM'!H$61/'VO2-LBM'!H$62</f>
        <v>5908.7777777777774</v>
      </c>
      <c r="I152" s="305">
        <f>'VO2-BW'!I152*'VO2-LBM'!I$61/'VO2-LBM'!I$62</f>
        <v>4570</v>
      </c>
      <c r="J152" s="305">
        <f>'VO2-BW'!J152*'VO2-LBM'!J$61/'VO2-LBM'!J$62</f>
        <v>6108.9923664122143</v>
      </c>
      <c r="K152" s="306">
        <f>'VO2-BW'!K152*'VO2-LBM'!K$61/'VO2-LBM'!K$62</f>
        <v>5602.8661417322837</v>
      </c>
      <c r="L152" s="160"/>
      <c r="M152" s="160"/>
      <c r="N152" s="160"/>
      <c r="O152" s="160"/>
      <c r="P152" s="160"/>
      <c r="Q152" s="160"/>
      <c r="R152" s="160"/>
      <c r="S152" s="160"/>
      <c r="T152" s="160"/>
      <c r="U152" s="232"/>
      <c r="V152" s="92"/>
      <c r="W152" s="92"/>
      <c r="X152" s="92"/>
      <c r="Y152" s="92"/>
      <c r="Z152" s="92"/>
      <c r="AA152" s="92"/>
      <c r="AB152" s="92"/>
      <c r="AC152" s="92"/>
      <c r="AD152" s="92"/>
      <c r="AE152" s="92"/>
      <c r="AF152" s="92"/>
      <c r="AG152" s="92"/>
      <c r="AH152" s="92"/>
      <c r="AI152" s="92"/>
      <c r="AJ152" s="92"/>
      <c r="AK152" s="92"/>
      <c r="AL152" s="92"/>
      <c r="AM152" s="92"/>
      <c r="AN152" s="92"/>
      <c r="AO152" s="92"/>
      <c r="AP152" s="92"/>
      <c r="AQ152" s="92"/>
      <c r="AR152" s="231"/>
    </row>
    <row r="153" spans="1:44">
      <c r="A153" s="233">
        <v>43724</v>
      </c>
      <c r="B153" s="234">
        <v>1.96002314814815</v>
      </c>
      <c r="C153" s="304">
        <f>'VO2-BW'!C153*'VO2-LBM'!C$61/'VO2-LBM'!C$62</f>
        <v>4160.0057471264372</v>
      </c>
      <c r="D153" s="305">
        <f>'VO2-BW'!D153*'VO2-LBM'!D$61/'VO2-LBM'!D$62</f>
        <v>3238.7292817679554</v>
      </c>
      <c r="E153" s="305">
        <f>'VO2-BW'!E153*'VO2-LBM'!E$61/'VO2-LBM'!E$62</f>
        <v>4874.4642857142853</v>
      </c>
      <c r="F153" s="305">
        <f>'VO2-BW'!F153*'VO2-LBM'!F$61/'VO2-LBM'!F$62</f>
        <v>5777.538461538461</v>
      </c>
      <c r="G153" s="305">
        <f>'VO2-BW'!G153*'VO2-LBM'!G$61/'VO2-LBM'!G$62</f>
        <v>3814.965753424658</v>
      </c>
      <c r="H153" s="305">
        <f>'VO2-BW'!H153*'VO2-LBM'!H$61/'VO2-LBM'!H$62</f>
        <v>6562.6666666666661</v>
      </c>
      <c r="I153" s="305">
        <f>'VO2-BW'!I153*'VO2-LBM'!I$61/'VO2-LBM'!I$62</f>
        <v>6123.333333333333</v>
      </c>
      <c r="J153" s="305">
        <f>'VO2-BW'!J153*'VO2-LBM'!J$61/'VO2-LBM'!J$62</f>
        <v>6544.9923664122143</v>
      </c>
      <c r="K153" s="306">
        <f>'VO2-BW'!K153*'VO2-LBM'!K$61/'VO2-LBM'!K$62</f>
        <v>4650.4409448818897</v>
      </c>
      <c r="L153" s="160">
        <f t="shared" ref="L153:P153" si="202">AVERAGE(C153:C155)</f>
        <v>4991.6954022988511</v>
      </c>
      <c r="M153" s="160">
        <f t="shared" si="202"/>
        <v>4322.2375690607732</v>
      </c>
      <c r="N153" s="160">
        <f t="shared" si="202"/>
        <v>4230.5357142857138</v>
      </c>
      <c r="O153" s="160">
        <f t="shared" si="202"/>
        <v>5169.4358974358965</v>
      </c>
      <c r="P153" s="160">
        <f t="shared" si="202"/>
        <v>4220.9931506849316</v>
      </c>
      <c r="Q153" s="160">
        <f t="shared" ref="Q153" si="203">AVERAGE(H153:H155)</f>
        <v>5312.6349206349196</v>
      </c>
      <c r="R153" s="160">
        <f t="shared" ref="R153" si="204">AVERAGE(I153:I155)</f>
        <v>5178.333333333333</v>
      </c>
      <c r="S153" s="160">
        <f t="shared" ref="S153" si="205">AVERAGE(J153:J155)</f>
        <v>5654.6870229007645</v>
      </c>
      <c r="T153" s="160">
        <f t="shared" ref="T153" si="206">AVERAGE(K153:K155)</f>
        <v>5180.4278215223094</v>
      </c>
      <c r="U153" s="232">
        <f t="shared" ref="U153" si="207">AVERAGE(L153:T153)</f>
        <v>4917.8867591286098</v>
      </c>
      <c r="V153" s="92"/>
      <c r="W153" s="92"/>
      <c r="X153" s="92"/>
      <c r="Y153" s="92"/>
      <c r="Z153" s="92"/>
      <c r="AA153" s="92"/>
      <c r="AB153" s="92"/>
      <c r="AC153" s="92"/>
      <c r="AD153" s="92"/>
      <c r="AE153" s="92"/>
      <c r="AF153" s="92"/>
      <c r="AG153" s="92"/>
      <c r="AH153" s="92"/>
      <c r="AI153" s="92"/>
      <c r="AJ153" s="92"/>
      <c r="AK153" s="92"/>
      <c r="AL153" s="92"/>
      <c r="AM153" s="92"/>
      <c r="AN153" s="92"/>
      <c r="AO153" s="92"/>
      <c r="AP153" s="92"/>
      <c r="AQ153" s="92"/>
      <c r="AR153" s="231"/>
    </row>
    <row r="154" spans="1:44">
      <c r="A154" s="233">
        <v>43724</v>
      </c>
      <c r="B154" s="234">
        <v>1.97391203703703</v>
      </c>
      <c r="C154" s="304">
        <f>'VO2-BW'!C154*'VO2-LBM'!C$61/'VO2-LBM'!C$62</f>
        <v>5656.7356321839088</v>
      </c>
      <c r="D154" s="305">
        <f>'VO2-BW'!D154*'VO2-LBM'!D$61/'VO2-LBM'!D$62</f>
        <v>4347.5138121546961</v>
      </c>
      <c r="E154" s="305">
        <f>'VO2-BW'!E154*'VO2-LBM'!E$61/'VO2-LBM'!E$62</f>
        <v>4760.3571428571422</v>
      </c>
      <c r="F154" s="305">
        <f>'VO2-BW'!F154*'VO2-LBM'!F$61/'VO2-LBM'!F$62</f>
        <v>5379.8461538461534</v>
      </c>
      <c r="G154" s="305">
        <f>'VO2-BW'!G154*'VO2-LBM'!G$61/'VO2-LBM'!G$62</f>
        <v>4867.2534246575342</v>
      </c>
      <c r="H154" s="305">
        <f>'VO2-BW'!H154*'VO2-LBM'!H$61/'VO2-LBM'!H$62</f>
        <v>4932.1904761904761</v>
      </c>
      <c r="I154" s="305">
        <f>'VO2-BW'!I154*'VO2-LBM'!I$61/'VO2-LBM'!I$62</f>
        <v>4986.6666666666661</v>
      </c>
      <c r="J154" s="305">
        <f>'VO2-BW'!J154*'VO2-LBM'!J$61/'VO2-LBM'!J$62</f>
        <v>5619.7404580152679</v>
      </c>
      <c r="K154" s="306">
        <f>'VO2-BW'!K154*'VO2-LBM'!K$61/'VO2-LBM'!K$62</f>
        <v>4450.3385826771655</v>
      </c>
      <c r="L154" s="160"/>
      <c r="M154" s="160"/>
      <c r="N154" s="160"/>
      <c r="O154" s="160"/>
      <c r="P154" s="160"/>
      <c r="Q154" s="160"/>
      <c r="R154" s="160"/>
      <c r="S154" s="160"/>
      <c r="T154" s="160"/>
      <c r="U154" s="232">
        <f t="shared" ref="U154" si="208">STDEV(L153:T153)/SQRT(COUNT(L153:T153))</f>
        <v>175.47933440847035</v>
      </c>
      <c r="V154" s="92"/>
      <c r="W154" s="92"/>
      <c r="X154" s="92"/>
      <c r="Y154" s="92"/>
      <c r="Z154" s="92"/>
      <c r="AA154" s="92"/>
      <c r="AB154" s="92"/>
      <c r="AC154" s="92"/>
      <c r="AD154" s="92"/>
      <c r="AE154" s="92"/>
      <c r="AF154" s="92"/>
      <c r="AG154" s="92"/>
      <c r="AH154" s="92"/>
      <c r="AI154" s="92"/>
      <c r="AJ154" s="92"/>
      <c r="AK154" s="92"/>
      <c r="AL154" s="92"/>
      <c r="AM154" s="92"/>
      <c r="AN154" s="92"/>
      <c r="AO154" s="92"/>
      <c r="AP154" s="92"/>
      <c r="AQ154" s="92"/>
      <c r="AR154" s="231"/>
    </row>
    <row r="155" spans="1:44">
      <c r="A155" s="233">
        <v>43724</v>
      </c>
      <c r="B155" s="234">
        <v>1.9878009259259199</v>
      </c>
      <c r="C155" s="304">
        <f>'VO2-BW'!C155*'VO2-LBM'!C$61/'VO2-LBM'!C$62</f>
        <v>5158.3448275862083</v>
      </c>
      <c r="D155" s="305">
        <f>'VO2-BW'!D155*'VO2-LBM'!D$61/'VO2-LBM'!D$62</f>
        <v>5380.4696132596682</v>
      </c>
      <c r="E155" s="305">
        <f>'VO2-BW'!E155*'VO2-LBM'!E$61/'VO2-LBM'!E$62</f>
        <v>3056.7857142857142</v>
      </c>
      <c r="F155" s="305">
        <f>'VO2-BW'!F155*'VO2-LBM'!F$61/'VO2-LBM'!F$62</f>
        <v>4350.9230769230762</v>
      </c>
      <c r="G155" s="305">
        <f>'VO2-BW'!G155*'VO2-LBM'!G$61/'VO2-LBM'!G$62</f>
        <v>3980.7602739726026</v>
      </c>
      <c r="H155" s="305">
        <f>'VO2-BW'!H155*'VO2-LBM'!H$61/'VO2-LBM'!H$62</f>
        <v>4443.0476190476184</v>
      </c>
      <c r="I155" s="305">
        <f>'VO2-BW'!I155*'VO2-LBM'!I$61/'VO2-LBM'!I$62</f>
        <v>4425</v>
      </c>
      <c r="J155" s="305">
        <f>'VO2-BW'!J155*'VO2-LBM'!J$61/'VO2-LBM'!J$62</f>
        <v>4799.3282442748086</v>
      </c>
      <c r="K155" s="306">
        <f>'VO2-BW'!K155*'VO2-LBM'!K$61/'VO2-LBM'!K$62</f>
        <v>6440.5039370078739</v>
      </c>
      <c r="L155" s="160"/>
      <c r="M155" s="160"/>
      <c r="N155" s="160"/>
      <c r="O155" s="160"/>
      <c r="P155" s="160"/>
      <c r="Q155" s="160"/>
      <c r="R155" s="160"/>
      <c r="S155" s="160"/>
      <c r="T155" s="160"/>
      <c r="U155" s="232"/>
      <c r="V155" s="92"/>
      <c r="W155" s="92"/>
      <c r="X155" s="92"/>
      <c r="Y155" s="92"/>
      <c r="Z155" s="92"/>
      <c r="AA155" s="92"/>
      <c r="AB155" s="92"/>
      <c r="AC155" s="92"/>
      <c r="AD155" s="92"/>
      <c r="AE155" s="92"/>
      <c r="AF155" s="92"/>
      <c r="AG155" s="92"/>
      <c r="AH155" s="92"/>
      <c r="AI155" s="92"/>
      <c r="AJ155" s="92"/>
      <c r="AK155" s="92"/>
      <c r="AL155" s="92"/>
      <c r="AM155" s="92"/>
      <c r="AN155" s="92"/>
      <c r="AO155" s="92"/>
      <c r="AP155" s="92"/>
      <c r="AQ155" s="92"/>
      <c r="AR155" s="231"/>
    </row>
    <row r="156" spans="1:44">
      <c r="A156" s="233">
        <v>43725</v>
      </c>
      <c r="B156" s="234">
        <v>2.001689814814815</v>
      </c>
      <c r="C156" s="304">
        <f>'VO2-BW'!C156*'VO2-LBM'!C$61/'VO2-LBM'!C$62</f>
        <v>4379.6091954022986</v>
      </c>
      <c r="D156" s="305">
        <f>'VO2-BW'!D156*'VO2-LBM'!D$61/'VO2-LBM'!D$62</f>
        <v>4022.2928176795576</v>
      </c>
      <c r="E156" s="305">
        <f>'VO2-BW'!E156*'VO2-LBM'!E$61/'VO2-LBM'!E$62</f>
        <v>2847.8571428571427</v>
      </c>
      <c r="F156" s="305">
        <f>'VO2-BW'!F156*'VO2-LBM'!F$61/'VO2-LBM'!F$62</f>
        <v>6009.3846153846152</v>
      </c>
      <c r="G156" s="305">
        <f>'VO2-BW'!G156*'VO2-LBM'!G$61/'VO2-LBM'!G$62</f>
        <v>5604.8698630136978</v>
      </c>
      <c r="H156" s="305">
        <f>'VO2-BW'!H156*'VO2-LBM'!H$61/'VO2-LBM'!H$62</f>
        <v>6036.1587301587297</v>
      </c>
      <c r="I156" s="305">
        <f>'VO2-BW'!I156*'VO2-LBM'!I$61/'VO2-LBM'!I$62</f>
        <v>6030</v>
      </c>
      <c r="J156" s="305">
        <f>'VO2-BW'!J156*'VO2-LBM'!J$61/'VO2-LBM'!J$62</f>
        <v>5408.3969465648861</v>
      </c>
      <c r="K156" s="306">
        <f>'VO2-BW'!K156*'VO2-LBM'!K$61/'VO2-LBM'!K$62</f>
        <v>6345.8818897637793</v>
      </c>
      <c r="L156" s="160">
        <f t="shared" ref="L156:P156" si="209">AVERAGE(C156:C158)</f>
        <v>3827.7452107279701</v>
      </c>
      <c r="M156" s="160">
        <f t="shared" si="209"/>
        <v>4763.167587476979</v>
      </c>
      <c r="N156" s="160">
        <f t="shared" si="209"/>
        <v>3596.25</v>
      </c>
      <c r="O156" s="160">
        <f t="shared" si="209"/>
        <v>5293.5384615384619</v>
      </c>
      <c r="P156" s="160">
        <f t="shared" si="209"/>
        <v>5224.7831050228306</v>
      </c>
      <c r="Q156" s="160">
        <f t="shared" ref="Q156" si="210">AVERAGE(H156:H158)</f>
        <v>5470.5873015873012</v>
      </c>
      <c r="R156" s="160">
        <f t="shared" ref="R156" si="211">AVERAGE(I156:I158)</f>
        <v>5161.6666666666661</v>
      </c>
      <c r="S156" s="160">
        <f t="shared" ref="S156" si="212">AVERAGE(J156:J158)</f>
        <v>5479.9541984732832</v>
      </c>
      <c r="T156" s="160">
        <f t="shared" ref="T156" si="213">AVERAGE(K156:K158)</f>
        <v>5281.7716535433074</v>
      </c>
      <c r="U156" s="232">
        <f t="shared" ref="U156" si="214">AVERAGE(L156:T156)</f>
        <v>4899.9404650040888</v>
      </c>
      <c r="V156" s="92"/>
      <c r="W156" s="92"/>
      <c r="X156" s="92"/>
      <c r="Y156" s="92"/>
      <c r="Z156" s="92"/>
      <c r="AA156" s="92"/>
      <c r="AB156" s="92"/>
      <c r="AC156" s="92"/>
      <c r="AD156" s="92"/>
      <c r="AE156" s="92"/>
      <c r="AF156" s="92"/>
      <c r="AG156" s="92"/>
      <c r="AH156" s="92"/>
      <c r="AI156" s="92"/>
      <c r="AJ156" s="92"/>
      <c r="AK156" s="92"/>
      <c r="AL156" s="92"/>
      <c r="AM156" s="92"/>
      <c r="AN156" s="92"/>
      <c r="AO156" s="92"/>
      <c r="AP156" s="92"/>
      <c r="AQ156" s="92"/>
      <c r="AR156" s="231"/>
    </row>
    <row r="157" spans="1:44">
      <c r="A157" s="233">
        <v>43725</v>
      </c>
      <c r="B157" s="234">
        <v>2.0155787037037038</v>
      </c>
      <c r="C157" s="304">
        <f>'VO2-BW'!C157*'VO2-LBM'!C$61/'VO2-LBM'!C$62</f>
        <v>3689.6494252873567</v>
      </c>
      <c r="D157" s="305">
        <f>'VO2-BW'!D157*'VO2-LBM'!D$61/'VO2-LBM'!D$62</f>
        <v>5682.0994475138114</v>
      </c>
      <c r="E157" s="305">
        <f>'VO2-BW'!E157*'VO2-LBM'!E$61/'VO2-LBM'!E$62</f>
        <v>4511.25</v>
      </c>
      <c r="F157" s="305">
        <f>'VO2-BW'!F157*'VO2-LBM'!F$61/'VO2-LBM'!F$62</f>
        <v>4653.8461538461543</v>
      </c>
      <c r="G157" s="305">
        <f>'VO2-BW'!G157*'VO2-LBM'!G$61/'VO2-LBM'!G$62</f>
        <v>5374.7876712328762</v>
      </c>
      <c r="H157" s="305">
        <f>'VO2-BW'!H157*'VO2-LBM'!H$61/'VO2-LBM'!H$62</f>
        <v>5791.5873015873021</v>
      </c>
      <c r="I157" s="305">
        <f>'VO2-BW'!I157*'VO2-LBM'!I$61/'VO2-LBM'!I$62</f>
        <v>4881.6666666666661</v>
      </c>
      <c r="J157" s="305">
        <f>'VO2-BW'!J157*'VO2-LBM'!J$61/'VO2-LBM'!J$62</f>
        <v>6445.1450381679397</v>
      </c>
      <c r="K157" s="306">
        <f>'VO2-BW'!K157*'VO2-LBM'!K$61/'VO2-LBM'!K$62</f>
        <v>5106.4881889763774</v>
      </c>
      <c r="L157" s="160"/>
      <c r="M157" s="160"/>
      <c r="N157" s="160"/>
      <c r="O157" s="160"/>
      <c r="P157" s="160"/>
      <c r="Q157" s="160"/>
      <c r="R157" s="160"/>
      <c r="S157" s="160"/>
      <c r="T157" s="160"/>
      <c r="U157" s="232">
        <f t="shared" ref="U157" si="215">STDEV(L156:T156)/SQRT(COUNT(L156:T156))</f>
        <v>235.84098455802018</v>
      </c>
      <c r="V157" s="92"/>
      <c r="W157" s="92"/>
      <c r="X157" s="92"/>
      <c r="Y157" s="92"/>
      <c r="Z157" s="92"/>
      <c r="AA157" s="92"/>
      <c r="AB157" s="92"/>
      <c r="AC157" s="92"/>
      <c r="AD157" s="92"/>
      <c r="AE157" s="92"/>
      <c r="AF157" s="92"/>
      <c r="AG157" s="92"/>
      <c r="AH157" s="92"/>
      <c r="AI157" s="92"/>
      <c r="AJ157" s="92"/>
      <c r="AK157" s="92"/>
      <c r="AL157" s="92"/>
      <c r="AM157" s="92"/>
      <c r="AN157" s="92"/>
      <c r="AO157" s="92"/>
      <c r="AP157" s="92"/>
      <c r="AQ157" s="92"/>
      <c r="AR157" s="231"/>
    </row>
    <row r="158" spans="1:44">
      <c r="A158" s="233">
        <v>43725</v>
      </c>
      <c r="B158" s="234">
        <v>2.02946759259259</v>
      </c>
      <c r="C158" s="304">
        <f>'VO2-BW'!C158*'VO2-LBM'!C$61/'VO2-LBM'!C$62</f>
        <v>3413.9770114942539</v>
      </c>
      <c r="D158" s="305">
        <f>'VO2-BW'!D158*'VO2-LBM'!D$61/'VO2-LBM'!D$62</f>
        <v>4585.1104972375688</v>
      </c>
      <c r="E158" s="305">
        <f>'VO2-BW'!E158*'VO2-LBM'!E$61/'VO2-LBM'!E$62</f>
        <v>3429.6428571428564</v>
      </c>
      <c r="F158" s="305">
        <f>'VO2-BW'!F158*'VO2-LBM'!F$61/'VO2-LBM'!F$62</f>
        <v>5217.3846153846152</v>
      </c>
      <c r="G158" s="305">
        <f>'VO2-BW'!G158*'VO2-LBM'!G$61/'VO2-LBM'!G$62</f>
        <v>4694.6917808219177</v>
      </c>
      <c r="H158" s="305">
        <f>'VO2-BW'!H158*'VO2-LBM'!H$61/'VO2-LBM'!H$62</f>
        <v>4584.0158730158728</v>
      </c>
      <c r="I158" s="305">
        <f>'VO2-BW'!I158*'VO2-LBM'!I$61/'VO2-LBM'!I$62</f>
        <v>4573.3333333333321</v>
      </c>
      <c r="J158" s="305">
        <f>'VO2-BW'!J158*'VO2-LBM'!J$61/'VO2-LBM'!J$62</f>
        <v>4586.3206106870239</v>
      </c>
      <c r="K158" s="306">
        <f>'VO2-BW'!K158*'VO2-LBM'!K$61/'VO2-LBM'!K$62</f>
        <v>4392.9448818897645</v>
      </c>
      <c r="L158" s="160"/>
      <c r="M158" s="160"/>
      <c r="N158" s="160"/>
      <c r="O158" s="160"/>
      <c r="P158" s="160"/>
      <c r="Q158" s="160"/>
      <c r="R158" s="160"/>
      <c r="S158" s="160"/>
      <c r="T158" s="160"/>
      <c r="U158" s="232"/>
      <c r="V158" s="92"/>
      <c r="W158" s="92"/>
      <c r="X158" s="92"/>
      <c r="Y158" s="92"/>
      <c r="Z158" s="92"/>
      <c r="AA158" s="92"/>
      <c r="AB158" s="92"/>
      <c r="AC158" s="92"/>
      <c r="AD158" s="92"/>
      <c r="AE158" s="92"/>
      <c r="AF158" s="92"/>
      <c r="AG158" s="92"/>
      <c r="AH158" s="92"/>
      <c r="AI158" s="92"/>
      <c r="AJ158" s="92"/>
      <c r="AK158" s="92"/>
      <c r="AL158" s="92"/>
      <c r="AM158" s="92"/>
      <c r="AN158" s="92"/>
      <c r="AO158" s="92"/>
      <c r="AP158" s="92"/>
      <c r="AQ158" s="92"/>
      <c r="AR158" s="231"/>
    </row>
    <row r="159" spans="1:44">
      <c r="A159" s="233">
        <v>43725</v>
      </c>
      <c r="B159" s="234">
        <v>2.0433564814814802</v>
      </c>
      <c r="C159" s="304">
        <f>'VO2-BW'!C159*'VO2-LBM'!C$61/'VO2-LBM'!C$62</f>
        <v>3278.477011494253</v>
      </c>
      <c r="D159" s="305">
        <f>'VO2-BW'!D159*'VO2-LBM'!D$61/'VO2-LBM'!D$62</f>
        <v>4286.8508287292816</v>
      </c>
      <c r="E159" s="305">
        <f>'VO2-BW'!E159*'VO2-LBM'!E$61/'VO2-LBM'!E$62</f>
        <v>3174.1071428571422</v>
      </c>
      <c r="F159" s="305">
        <f>'VO2-BW'!F159*'VO2-LBM'!F$61/'VO2-LBM'!F$62</f>
        <v>5555.8461538461534</v>
      </c>
      <c r="G159" s="305">
        <f>'VO2-BW'!G159*'VO2-LBM'!G$61/'VO2-LBM'!G$62</f>
        <v>3178.8561643835615</v>
      </c>
      <c r="H159" s="305">
        <f>'VO2-BW'!H159*'VO2-LBM'!H$61/'VO2-LBM'!H$62</f>
        <v>4093.1746031746034</v>
      </c>
      <c r="I159" s="305">
        <f>'VO2-BW'!I159*'VO2-LBM'!I$61/'VO2-LBM'!I$62</f>
        <v>5690</v>
      </c>
      <c r="J159" s="305">
        <f>'VO2-BW'!J159*'VO2-LBM'!J$61/'VO2-LBM'!J$62</f>
        <v>5358.4732824427483</v>
      </c>
      <c r="K159" s="306">
        <f>'VO2-BW'!K159*'VO2-LBM'!K$61/'VO2-LBM'!K$62</f>
        <v>5401.212598425197</v>
      </c>
      <c r="L159" s="160">
        <f t="shared" ref="L159:P159" si="216">AVERAGE(C159:C161)</f>
        <v>4349.4980842911891</v>
      </c>
      <c r="M159" s="160">
        <f t="shared" si="216"/>
        <v>3414.5395948434616</v>
      </c>
      <c r="N159" s="160">
        <f t="shared" si="216"/>
        <v>3491.7857142857138</v>
      </c>
      <c r="O159" s="160">
        <f t="shared" si="216"/>
        <v>5351.6410256410254</v>
      </c>
      <c r="P159" s="160">
        <f t="shared" si="216"/>
        <v>4362.5388127853876</v>
      </c>
      <c r="Q159" s="160">
        <f t="shared" ref="Q159" si="217">AVERAGE(H159:H161)</f>
        <v>4773.1058201058195</v>
      </c>
      <c r="R159" s="160">
        <f t="shared" ref="R159" si="218">AVERAGE(I159:I161)</f>
        <v>6008.8888888888878</v>
      </c>
      <c r="S159" s="160">
        <f t="shared" ref="S159" si="219">AVERAGE(J159:J161)</f>
        <v>4852.025445292621</v>
      </c>
      <c r="T159" s="160">
        <f t="shared" ref="T159" si="220">AVERAGE(K159:K161)</f>
        <v>5223.8608923884522</v>
      </c>
      <c r="U159" s="232">
        <f t="shared" ref="U159" si="221">AVERAGE(L159:T159)</f>
        <v>4647.5426976136177</v>
      </c>
      <c r="V159" s="92"/>
      <c r="W159" s="92"/>
      <c r="X159" s="92"/>
      <c r="Y159" s="92"/>
      <c r="Z159" s="92"/>
      <c r="AA159" s="92"/>
      <c r="AB159" s="92"/>
      <c r="AC159" s="92"/>
      <c r="AD159" s="92"/>
      <c r="AE159" s="92"/>
      <c r="AF159" s="92"/>
      <c r="AG159" s="92"/>
      <c r="AH159" s="92"/>
      <c r="AI159" s="92"/>
      <c r="AJ159" s="92"/>
      <c r="AK159" s="92"/>
      <c r="AL159" s="92"/>
      <c r="AM159" s="92"/>
      <c r="AN159" s="92"/>
      <c r="AO159" s="92"/>
      <c r="AP159" s="92"/>
      <c r="AQ159" s="92"/>
      <c r="AR159" s="231"/>
    </row>
    <row r="160" spans="1:44">
      <c r="A160" s="233">
        <v>43725</v>
      </c>
      <c r="B160" s="234">
        <v>2.0572453703703699</v>
      </c>
      <c r="C160" s="304">
        <f>'VO2-BW'!C160*'VO2-LBM'!C$61/'VO2-LBM'!C$62</f>
        <v>4367.1494252873572</v>
      </c>
      <c r="D160" s="305">
        <f>'VO2-BW'!D160*'VO2-LBM'!D$61/'VO2-LBM'!D$62</f>
        <v>2847.7900552486185</v>
      </c>
      <c r="E160" s="305">
        <f>'VO2-BW'!E160*'VO2-LBM'!E$61/'VO2-LBM'!E$62</f>
        <v>4270.1785714285716</v>
      </c>
      <c r="F160" s="305">
        <f>'VO2-BW'!F160*'VO2-LBM'!F$61/'VO2-LBM'!F$62</f>
        <v>5807.9999999999991</v>
      </c>
      <c r="G160" s="305">
        <f>'VO2-BW'!G160*'VO2-LBM'!G$61/'VO2-LBM'!G$62</f>
        <v>5195.4589041095887</v>
      </c>
      <c r="H160" s="305">
        <f>'VO2-BW'!H160*'VO2-LBM'!H$61/'VO2-LBM'!H$62</f>
        <v>4169.6031746031749</v>
      </c>
      <c r="I160" s="305">
        <f>'VO2-BW'!I160*'VO2-LBM'!I$61/'VO2-LBM'!I$62</f>
        <v>6275</v>
      </c>
      <c r="J160" s="305">
        <f>'VO2-BW'!J160*'VO2-LBM'!J$61/'VO2-LBM'!J$62</f>
        <v>5012.3358778625961</v>
      </c>
      <c r="K160" s="306">
        <f>'VO2-BW'!K160*'VO2-LBM'!K$61/'VO2-LBM'!K$62</f>
        <v>5747.1259842519685</v>
      </c>
      <c r="L160" s="160"/>
      <c r="M160" s="160"/>
      <c r="N160" s="160"/>
      <c r="O160" s="160"/>
      <c r="P160" s="160"/>
      <c r="Q160" s="160"/>
      <c r="R160" s="160"/>
      <c r="S160" s="160"/>
      <c r="T160" s="160"/>
      <c r="U160" s="232">
        <f t="shared" ref="U160" si="222">STDEV(L159:T159)/SQRT(COUNT(L159:T159))</f>
        <v>282.96222076398254</v>
      </c>
      <c r="V160" s="92"/>
      <c r="W160" s="92"/>
      <c r="X160" s="92"/>
      <c r="Y160" s="92"/>
      <c r="Z160" s="92"/>
      <c r="AA160" s="92"/>
      <c r="AB160" s="92"/>
      <c r="AC160" s="92"/>
      <c r="AD160" s="92"/>
      <c r="AE160" s="92"/>
      <c r="AF160" s="92"/>
      <c r="AG160" s="92"/>
      <c r="AH160" s="92"/>
      <c r="AI160" s="92"/>
      <c r="AJ160" s="92"/>
      <c r="AK160" s="92"/>
      <c r="AL160" s="92"/>
      <c r="AM160" s="92"/>
      <c r="AN160" s="92"/>
      <c r="AO160" s="92"/>
      <c r="AP160" s="92"/>
      <c r="AQ160" s="92"/>
      <c r="AR160" s="231"/>
    </row>
    <row r="161" spans="1:44">
      <c r="A161" s="233">
        <v>43725</v>
      </c>
      <c r="B161" s="234">
        <v>2.0711342592592601</v>
      </c>
      <c r="C161" s="304">
        <f>'VO2-BW'!C161*'VO2-LBM'!C$61/'VO2-LBM'!C$62</f>
        <v>5402.8678160919553</v>
      </c>
      <c r="D161" s="305">
        <f>'VO2-BW'!D161*'VO2-LBM'!D$61/'VO2-LBM'!D$62</f>
        <v>3108.9779005524856</v>
      </c>
      <c r="E161" s="305">
        <f>'VO2-BW'!E161*'VO2-LBM'!E$61/'VO2-LBM'!E$62</f>
        <v>3031.0714285714284</v>
      </c>
      <c r="F161" s="305">
        <f>'VO2-BW'!F161*'VO2-LBM'!F$61/'VO2-LBM'!F$62</f>
        <v>4691.0769230769238</v>
      </c>
      <c r="G161" s="305">
        <f>'VO2-BW'!G161*'VO2-LBM'!G$61/'VO2-LBM'!G$62</f>
        <v>4713.3013698630139</v>
      </c>
      <c r="H161" s="305">
        <f>'VO2-BW'!H161*'VO2-LBM'!H$61/'VO2-LBM'!H$62</f>
        <v>6056.539682539682</v>
      </c>
      <c r="I161" s="305">
        <f>'VO2-BW'!I161*'VO2-LBM'!I$61/'VO2-LBM'!I$62</f>
        <v>6061.6666666666661</v>
      </c>
      <c r="J161" s="305">
        <f>'VO2-BW'!J161*'VO2-LBM'!J$61/'VO2-LBM'!J$62</f>
        <v>4185.2671755725196</v>
      </c>
      <c r="K161" s="306">
        <f>'VO2-BW'!K161*'VO2-LBM'!K$61/'VO2-LBM'!K$62</f>
        <v>4523.2440944881882</v>
      </c>
      <c r="L161" s="160"/>
      <c r="M161" s="160"/>
      <c r="N161" s="160"/>
      <c r="O161" s="160"/>
      <c r="P161" s="160"/>
      <c r="Q161" s="160"/>
      <c r="R161" s="160"/>
      <c r="S161" s="160"/>
      <c r="T161" s="160"/>
      <c r="U161" s="232"/>
      <c r="V161" s="92"/>
      <c r="W161" s="92"/>
      <c r="X161" s="92"/>
      <c r="Y161" s="92"/>
      <c r="Z161" s="92"/>
      <c r="AA161" s="92"/>
      <c r="AB161" s="92"/>
      <c r="AC161" s="92"/>
      <c r="AD161" s="92"/>
      <c r="AE161" s="92"/>
      <c r="AF161" s="92"/>
      <c r="AG161" s="92"/>
      <c r="AH161" s="92"/>
      <c r="AI161" s="92"/>
      <c r="AJ161" s="92"/>
      <c r="AK161" s="92"/>
      <c r="AL161" s="92"/>
      <c r="AM161" s="92"/>
      <c r="AN161" s="92"/>
      <c r="AO161" s="92"/>
      <c r="AP161" s="92"/>
      <c r="AQ161" s="92"/>
      <c r="AR161" s="231"/>
    </row>
    <row r="162" spans="1:44">
      <c r="A162" s="233">
        <v>43725</v>
      </c>
      <c r="B162" s="234">
        <v>2.0850231481481498</v>
      </c>
      <c r="C162" s="304">
        <f>'VO2-BW'!C162*'VO2-LBM'!C$61/'VO2-LBM'!C$62</f>
        <v>5184.8218390804604</v>
      </c>
      <c r="D162" s="305">
        <f>'VO2-BW'!D162*'VO2-LBM'!D$61/'VO2-LBM'!D$62</f>
        <v>3196.6022099447509</v>
      </c>
      <c r="E162" s="305">
        <f>'VO2-BW'!E162*'VO2-LBM'!E$61/'VO2-LBM'!E$62</f>
        <v>5374.2857142857138</v>
      </c>
      <c r="F162" s="305">
        <f>'VO2-BW'!F162*'VO2-LBM'!F$61/'VO2-LBM'!F$62</f>
        <v>3931.2307692307691</v>
      </c>
      <c r="G162" s="305">
        <f>'VO2-BW'!G162*'VO2-LBM'!G$61/'VO2-LBM'!G$62</f>
        <v>4716.6849315068484</v>
      </c>
      <c r="H162" s="305">
        <f>'VO2-BW'!H162*'VO2-LBM'!H$61/'VO2-LBM'!H$62</f>
        <v>6521.9047619047624</v>
      </c>
      <c r="I162" s="305">
        <f>'VO2-BW'!I162*'VO2-LBM'!I$61/'VO2-LBM'!I$62</f>
        <v>4575</v>
      </c>
      <c r="J162" s="305">
        <f>'VO2-BW'!J162*'VO2-LBM'!J$61/'VO2-LBM'!J$62</f>
        <v>4486.4732824427483</v>
      </c>
      <c r="K162" s="306">
        <f>'VO2-BW'!K162*'VO2-LBM'!K$61/'VO2-LBM'!K$62</f>
        <v>4076.5039370078748</v>
      </c>
      <c r="L162" s="160">
        <f t="shared" ref="L162:P162" si="223">AVERAGE(C162:C164)</f>
        <v>4602.3275862068976</v>
      </c>
      <c r="M162" s="160">
        <f t="shared" si="223"/>
        <v>4120.5893186003677</v>
      </c>
      <c r="N162" s="160">
        <f t="shared" si="223"/>
        <v>4525.7142857142853</v>
      </c>
      <c r="O162" s="160">
        <f t="shared" si="223"/>
        <v>4754.8205128205127</v>
      </c>
      <c r="P162" s="160">
        <f t="shared" si="223"/>
        <v>4867.2534246575342</v>
      </c>
      <c r="Q162" s="160">
        <f t="shared" ref="Q162" si="224">AVERAGE(H162:H164)</f>
        <v>6022.5714285714284</v>
      </c>
      <c r="R162" s="160">
        <f t="shared" ref="R162" si="225">AVERAGE(I162:I164)</f>
        <v>4268.8888888888878</v>
      </c>
      <c r="S162" s="160">
        <f t="shared" ref="S162" si="226">AVERAGE(J162:J164)</f>
        <v>5691.852417302799</v>
      </c>
      <c r="T162" s="160">
        <f t="shared" ref="T162" si="227">AVERAGE(K162:K164)</f>
        <v>5332.9606299212601</v>
      </c>
      <c r="U162" s="232">
        <f t="shared" ref="U162" si="228">AVERAGE(L162:T162)</f>
        <v>4909.6642769648861</v>
      </c>
      <c r="V162" s="92"/>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231"/>
    </row>
    <row r="163" spans="1:44">
      <c r="A163" s="233">
        <v>43725</v>
      </c>
      <c r="B163" s="234">
        <v>2.0989120370370302</v>
      </c>
      <c r="C163" s="304">
        <f>'VO2-BW'!C163*'VO2-LBM'!C$61/'VO2-LBM'!C$62</f>
        <v>3490.2931034482763</v>
      </c>
      <c r="D163" s="305">
        <f>'VO2-BW'!D163*'VO2-LBM'!D$61/'VO2-LBM'!D$62</f>
        <v>3356.6850828729284</v>
      </c>
      <c r="E163" s="305">
        <f>'VO2-BW'!E163*'VO2-LBM'!E$61/'VO2-LBM'!E$62</f>
        <v>4869.6428571428569</v>
      </c>
      <c r="F163" s="305">
        <f>'VO2-BW'!F163*'VO2-LBM'!F$61/'VO2-LBM'!F$62</f>
        <v>3619.8461538461538</v>
      </c>
      <c r="G163" s="305">
        <f>'VO2-BW'!G163*'VO2-LBM'!G$61/'VO2-LBM'!G$62</f>
        <v>5873.8630136986303</v>
      </c>
      <c r="H163" s="305">
        <f>'VO2-BW'!H163*'VO2-LBM'!H$61/'VO2-LBM'!H$62</f>
        <v>4821.7936507936511</v>
      </c>
      <c r="I163" s="305">
        <f>'VO2-BW'!I163*'VO2-LBM'!I$61/'VO2-LBM'!I$62</f>
        <v>4158.333333333333</v>
      </c>
      <c r="J163" s="305">
        <f>'VO2-BW'!J163*'VO2-LBM'!J$61/'VO2-LBM'!J$62</f>
        <v>6007.4809160305349</v>
      </c>
      <c r="K163" s="306">
        <f>'VO2-BW'!K163*'VO2-LBM'!K$61/'VO2-LBM'!K$62</f>
        <v>5083.2204724409448</v>
      </c>
      <c r="L163" s="160"/>
      <c r="M163" s="160"/>
      <c r="N163" s="160"/>
      <c r="O163" s="160"/>
      <c r="P163" s="160"/>
      <c r="Q163" s="160"/>
      <c r="R163" s="160"/>
      <c r="S163" s="160"/>
      <c r="T163" s="160"/>
      <c r="U163" s="232">
        <f t="shared" ref="U163" si="229">STDEV(L162:T162)/SQRT(COUNT(L162:T162))</f>
        <v>215.07238814478444</v>
      </c>
      <c r="V163" s="92"/>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231"/>
    </row>
    <row r="164" spans="1:44">
      <c r="A164" s="233">
        <v>43725</v>
      </c>
      <c r="B164" s="234">
        <v>2.1128009259259199</v>
      </c>
      <c r="C164" s="304">
        <f>'VO2-BW'!C164*'VO2-LBM'!C$61/'VO2-LBM'!C$62</f>
        <v>5131.8678160919544</v>
      </c>
      <c r="D164" s="305">
        <f>'VO2-BW'!D164*'VO2-LBM'!D$61/'VO2-LBM'!D$62</f>
        <v>5808.4806629834247</v>
      </c>
      <c r="E164" s="305">
        <f>'VO2-BW'!E164*'VO2-LBM'!E$61/'VO2-LBM'!E$62</f>
        <v>3333.2142857142858</v>
      </c>
      <c r="F164" s="305">
        <f>'VO2-BW'!F164*'VO2-LBM'!F$61/'VO2-LBM'!F$62</f>
        <v>6713.3846153846152</v>
      </c>
      <c r="G164" s="305">
        <f>'VO2-BW'!G164*'VO2-LBM'!G$61/'VO2-LBM'!G$62</f>
        <v>4011.2123287671238</v>
      </c>
      <c r="H164" s="305">
        <f>'VO2-BW'!H164*'VO2-LBM'!H$61/'VO2-LBM'!H$62</f>
        <v>6724.0158730158728</v>
      </c>
      <c r="I164" s="305">
        <f>'VO2-BW'!I164*'VO2-LBM'!I$61/'VO2-LBM'!I$62</f>
        <v>4073.3333333333326</v>
      </c>
      <c r="J164" s="305">
        <f>'VO2-BW'!J164*'VO2-LBM'!J$61/'VO2-LBM'!J$62</f>
        <v>6581.6030534351148</v>
      </c>
      <c r="K164" s="306">
        <f>'VO2-BW'!K164*'VO2-LBM'!K$61/'VO2-LBM'!K$62</f>
        <v>6839.1574803149615</v>
      </c>
      <c r="L164" s="160"/>
      <c r="M164" s="160"/>
      <c r="N164" s="160"/>
      <c r="O164" s="160"/>
      <c r="P164" s="160"/>
      <c r="Q164" s="160"/>
      <c r="R164" s="160"/>
      <c r="S164" s="160"/>
      <c r="T164" s="160"/>
      <c r="U164" s="23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231"/>
    </row>
    <row r="165" spans="1:44">
      <c r="A165" s="233">
        <v>43725</v>
      </c>
      <c r="B165" s="234">
        <v>2.1266898148148101</v>
      </c>
      <c r="C165" s="304">
        <f>'VO2-BW'!C165*'VO2-LBM'!C$61/'VO2-LBM'!C$62</f>
        <v>4449.6954022988511</v>
      </c>
      <c r="D165" s="305">
        <f>'VO2-BW'!D165*'VO2-LBM'!D$61/'VO2-LBM'!D$62</f>
        <v>5269.254143646408</v>
      </c>
      <c r="E165" s="305">
        <f>'VO2-BW'!E165*'VO2-LBM'!E$61/'VO2-LBM'!E$62</f>
        <v>3683.571428571428</v>
      </c>
      <c r="F165" s="305">
        <f>'VO2-BW'!F165*'VO2-LBM'!F$61/'VO2-LBM'!F$62</f>
        <v>5134.4615384615381</v>
      </c>
      <c r="G165" s="305">
        <f>'VO2-BW'!G165*'VO2-LBM'!G$61/'VO2-LBM'!G$62</f>
        <v>4848.6438356164381</v>
      </c>
      <c r="H165" s="305">
        <f>'VO2-BW'!H165*'VO2-LBM'!H$61/'VO2-LBM'!H$62</f>
        <v>5190.3492063492058</v>
      </c>
      <c r="I165" s="305">
        <f>'VO2-BW'!I165*'VO2-LBM'!I$61/'VO2-LBM'!I$62</f>
        <v>6236.6666666666661</v>
      </c>
      <c r="J165" s="305">
        <f>'VO2-BW'!J165*'VO2-LBM'!J$61/'VO2-LBM'!J$62</f>
        <v>6260.4274809160315</v>
      </c>
      <c r="K165" s="306">
        <f>'VO2-BW'!K165*'VO2-LBM'!K$61/'VO2-LBM'!K$62</f>
        <v>3910.5275590551173</v>
      </c>
      <c r="L165" s="160">
        <f t="shared" ref="L165:P165" si="230">AVERAGE(C165:C167)</f>
        <v>4380.128352490422</v>
      </c>
      <c r="M165" s="160">
        <f t="shared" si="230"/>
        <v>4423.9042357274402</v>
      </c>
      <c r="N165" s="160">
        <f t="shared" si="230"/>
        <v>3625.7142857142849</v>
      </c>
      <c r="O165" s="160">
        <f t="shared" si="230"/>
        <v>4763.8461538461534</v>
      </c>
      <c r="P165" s="160">
        <f t="shared" si="230"/>
        <v>4482.6552511415521</v>
      </c>
      <c r="Q165" s="160">
        <f t="shared" ref="Q165" si="231">AVERAGE(H165:H167)</f>
        <v>4389.8306878306876</v>
      </c>
      <c r="R165" s="160">
        <f t="shared" ref="R165" si="232">AVERAGE(I165:I167)</f>
        <v>6128.8888888888878</v>
      </c>
      <c r="S165" s="160">
        <f t="shared" ref="S165" si="233">AVERAGE(J165:J167)</f>
        <v>5858.2646310432574</v>
      </c>
      <c r="T165" s="160">
        <f t="shared" ref="T165" si="234">AVERAGE(K165:K167)</f>
        <v>5392.9396325459311</v>
      </c>
      <c r="U165" s="232">
        <f t="shared" ref="U165" si="235">AVERAGE(L165:T165)</f>
        <v>4827.3524576920681</v>
      </c>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231"/>
    </row>
    <row r="166" spans="1:44">
      <c r="A166" s="233">
        <v>43725</v>
      </c>
      <c r="B166" s="234">
        <v>2.1405787037036998</v>
      </c>
      <c r="C166" s="304">
        <f>'VO2-BW'!C166*'VO2-LBM'!C$61/'VO2-LBM'!C$62</f>
        <v>3454.4712643678167</v>
      </c>
      <c r="D166" s="305">
        <f>'VO2-BW'!D166*'VO2-LBM'!D$61/'VO2-LBM'!D$62</f>
        <v>2992.7071823204419</v>
      </c>
      <c r="E166" s="305">
        <f>'VO2-BW'!E166*'VO2-LBM'!E$61/'VO2-LBM'!E$62</f>
        <v>3879.6428571428564</v>
      </c>
      <c r="F166" s="305">
        <f>'VO2-BW'!F166*'VO2-LBM'!F$61/'VO2-LBM'!F$62</f>
        <v>4631.8461538461543</v>
      </c>
      <c r="G166" s="305">
        <f>'VO2-BW'!G166*'VO2-LBM'!G$61/'VO2-LBM'!G$62</f>
        <v>4941.6917808219177</v>
      </c>
      <c r="H166" s="305">
        <f>'VO2-BW'!H166*'VO2-LBM'!H$61/'VO2-LBM'!H$62</f>
        <v>4184.8888888888887</v>
      </c>
      <c r="I166" s="305">
        <f>'VO2-BW'!I166*'VO2-LBM'!I$61/'VO2-LBM'!I$62</f>
        <v>6608.333333333333</v>
      </c>
      <c r="J166" s="305">
        <f>'VO2-BW'!J166*'VO2-LBM'!J$61/'VO2-LBM'!J$62</f>
        <v>6030.7786259541981</v>
      </c>
      <c r="K166" s="306">
        <f>'VO2-BW'!K166*'VO2-LBM'!K$61/'VO2-LBM'!K$62</f>
        <v>6384.6614173228345</v>
      </c>
      <c r="L166" s="160"/>
      <c r="M166" s="160"/>
      <c r="N166" s="160"/>
      <c r="O166" s="160"/>
      <c r="P166" s="160"/>
      <c r="Q166" s="160"/>
      <c r="R166" s="160"/>
      <c r="S166" s="160"/>
      <c r="T166" s="160"/>
      <c r="U166" s="232">
        <f t="shared" ref="U166" si="236">STDEV(L165:T165)/SQRT(COUNT(L165:T165))</f>
        <v>268.68130960985246</v>
      </c>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231"/>
    </row>
    <row r="167" spans="1:44">
      <c r="A167" s="233">
        <v>43725</v>
      </c>
      <c r="B167" s="234">
        <v>2.15446759259259</v>
      </c>
      <c r="C167" s="304">
        <f>'VO2-BW'!C167*'VO2-LBM'!C$61/'VO2-LBM'!C$62</f>
        <v>5236.218390804599</v>
      </c>
      <c r="D167" s="305">
        <f>'VO2-BW'!D167*'VO2-LBM'!D$61/'VO2-LBM'!D$62</f>
        <v>5009.7513812154693</v>
      </c>
      <c r="E167" s="305">
        <f>'VO2-BW'!E167*'VO2-LBM'!E$61/'VO2-LBM'!E$62</f>
        <v>3313.9285714285711</v>
      </c>
      <c r="F167" s="305">
        <f>'VO2-BW'!F167*'VO2-LBM'!F$61/'VO2-LBM'!F$62</f>
        <v>4525.2307692307686</v>
      </c>
      <c r="G167" s="305">
        <f>'VO2-BW'!G167*'VO2-LBM'!G$61/'VO2-LBM'!G$62</f>
        <v>3657.6301369863017</v>
      </c>
      <c r="H167" s="305">
        <f>'VO2-BW'!H167*'VO2-LBM'!H$61/'VO2-LBM'!H$62</f>
        <v>3794.2539682539682</v>
      </c>
      <c r="I167" s="305">
        <f>'VO2-BW'!I167*'VO2-LBM'!I$61/'VO2-LBM'!I$62</f>
        <v>5541.6666666666661</v>
      </c>
      <c r="J167" s="305">
        <f>'VO2-BW'!J167*'VO2-LBM'!J$61/'VO2-LBM'!J$62</f>
        <v>5283.5877862595426</v>
      </c>
      <c r="K167" s="306">
        <f>'VO2-BW'!K167*'VO2-LBM'!K$61/'VO2-LBM'!K$62</f>
        <v>5883.6299212598424</v>
      </c>
      <c r="L167" s="160"/>
      <c r="M167" s="160"/>
      <c r="N167" s="160"/>
      <c r="O167" s="160"/>
      <c r="P167" s="160"/>
      <c r="Q167" s="160"/>
      <c r="R167" s="160"/>
      <c r="S167" s="160"/>
      <c r="T167" s="160"/>
      <c r="U167" s="23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231"/>
    </row>
    <row r="168" spans="1:44">
      <c r="A168" s="233">
        <v>43725</v>
      </c>
      <c r="B168" s="234">
        <v>2.1683564814814802</v>
      </c>
      <c r="C168" s="304">
        <f>'VO2-BW'!C168*'VO2-LBM'!C$61/'VO2-LBM'!C$62</f>
        <v>4091.477011494253</v>
      </c>
      <c r="D168" s="305">
        <f>'VO2-BW'!D168*'VO2-LBM'!D$61/'VO2-LBM'!D$62</f>
        <v>4037.4585635359113</v>
      </c>
      <c r="E168" s="305">
        <f>'VO2-BW'!E168*'VO2-LBM'!E$61/'VO2-LBM'!E$62</f>
        <v>5115.5357142857138</v>
      </c>
      <c r="F168" s="305">
        <f>'VO2-BW'!F168*'VO2-LBM'!F$61/'VO2-LBM'!F$62</f>
        <v>3305.0769230769229</v>
      </c>
      <c r="G168" s="305">
        <f>'VO2-BW'!G168*'VO2-LBM'!G$61/'VO2-LBM'!G$62</f>
        <v>4204.0753424657541</v>
      </c>
      <c r="H168" s="305">
        <f>'VO2-BW'!H168*'VO2-LBM'!H$61/'VO2-LBM'!H$62</f>
        <v>4386.9999999999991</v>
      </c>
      <c r="I168" s="305">
        <f>'VO2-BW'!I168*'VO2-LBM'!I$61/'VO2-LBM'!I$62</f>
        <v>6325</v>
      </c>
      <c r="J168" s="305">
        <f>'VO2-BW'!J168*'VO2-LBM'!J$61/'VO2-LBM'!J$62</f>
        <v>5573.1450381679388</v>
      </c>
      <c r="K168" s="306">
        <f>'VO2-BW'!K168*'VO2-LBM'!K$61/'VO2-LBM'!K$62</f>
        <v>3896.5669291338586</v>
      </c>
      <c r="L168" s="160">
        <f t="shared" ref="L168:P168" si="237">AVERAGE(C168:C170)</f>
        <v>4253.454022988506</v>
      </c>
      <c r="M168" s="160">
        <f t="shared" si="237"/>
        <v>3875.1289134438302</v>
      </c>
      <c r="N168" s="160">
        <f t="shared" si="237"/>
        <v>4743.2142857142853</v>
      </c>
      <c r="O168" s="160">
        <f t="shared" si="237"/>
        <v>4804.4615384615381</v>
      </c>
      <c r="P168" s="160">
        <f t="shared" si="237"/>
        <v>4045.0479452054801</v>
      </c>
      <c r="Q168" s="160">
        <f t="shared" ref="Q168" si="238">AVERAGE(H168:H170)</f>
        <v>5675.5291005291001</v>
      </c>
      <c r="R168" s="160">
        <f t="shared" ref="R168" si="239">AVERAGE(I168:I170)</f>
        <v>5821.666666666667</v>
      </c>
      <c r="S168" s="160">
        <f t="shared" ref="S168" si="240">AVERAGE(J168:J170)</f>
        <v>4910.8244274809158</v>
      </c>
      <c r="T168" s="160">
        <f t="shared" ref="T168" si="241">AVERAGE(K168:K170)</f>
        <v>4116.8346456692916</v>
      </c>
      <c r="U168" s="232">
        <f t="shared" ref="U168" si="242">AVERAGE(L168:T168)</f>
        <v>4694.0179495732909</v>
      </c>
      <c r="V168" s="92"/>
      <c r="W168" s="92"/>
      <c r="X168" s="92"/>
      <c r="Y168" s="92"/>
      <c r="Z168" s="92"/>
      <c r="AA168" s="92"/>
      <c r="AB168" s="92"/>
      <c r="AC168" s="92"/>
      <c r="AD168" s="92"/>
      <c r="AE168" s="92"/>
      <c r="AF168" s="92"/>
      <c r="AG168" s="92"/>
      <c r="AH168" s="92"/>
      <c r="AI168" s="92"/>
      <c r="AJ168" s="92"/>
      <c r="AK168" s="92"/>
      <c r="AL168" s="92"/>
      <c r="AM168" s="92"/>
      <c r="AN168" s="92"/>
      <c r="AO168" s="92"/>
      <c r="AP168" s="92"/>
      <c r="AQ168" s="92"/>
      <c r="AR168" s="231"/>
    </row>
    <row r="169" spans="1:44">
      <c r="A169" s="233">
        <v>43725</v>
      </c>
      <c r="B169" s="234">
        <v>2.1822453703703699</v>
      </c>
      <c r="C169" s="304">
        <f>'VO2-BW'!C169*'VO2-LBM'!C$61/'VO2-LBM'!C$62</f>
        <v>4114.8390804597702</v>
      </c>
      <c r="D169" s="305">
        <f>'VO2-BW'!D169*'VO2-LBM'!D$61/'VO2-LBM'!D$62</f>
        <v>3240.4143646408838</v>
      </c>
      <c r="E169" s="305">
        <f>'VO2-BW'!E169*'VO2-LBM'!E$61/'VO2-LBM'!E$62</f>
        <v>5025.5357142857138</v>
      </c>
      <c r="F169" s="305">
        <f>'VO2-BW'!F169*'VO2-LBM'!F$61/'VO2-LBM'!F$62</f>
        <v>4009.0769230769229</v>
      </c>
      <c r="G169" s="305">
        <f>'VO2-BW'!G169*'VO2-LBM'!G$61/'VO2-LBM'!G$62</f>
        <v>3510.4452054794529</v>
      </c>
      <c r="H169" s="305">
        <f>'VO2-BW'!H169*'VO2-LBM'!H$61/'VO2-LBM'!H$62</f>
        <v>6647.5873015873012</v>
      </c>
      <c r="I169" s="305">
        <f>'VO2-BW'!I169*'VO2-LBM'!I$61/'VO2-LBM'!I$62</f>
        <v>6258.333333333333</v>
      </c>
      <c r="J169" s="305">
        <f>'VO2-BW'!J169*'VO2-LBM'!J$61/'VO2-LBM'!J$62</f>
        <v>4419.9083969465655</v>
      </c>
      <c r="K169" s="306">
        <f>'VO2-BW'!K169*'VO2-LBM'!K$61/'VO2-LBM'!K$62</f>
        <v>4405.354330708662</v>
      </c>
      <c r="L169" s="160"/>
      <c r="M169" s="160"/>
      <c r="N169" s="160"/>
      <c r="O169" s="160"/>
      <c r="P169" s="160"/>
      <c r="Q169" s="160"/>
      <c r="R169" s="160"/>
      <c r="S169" s="160"/>
      <c r="T169" s="160"/>
      <c r="U169" s="232">
        <f t="shared" ref="U169" si="243">STDEV(L168:T168)/SQRT(COUNT(L168:T168))</f>
        <v>233.20107391677209</v>
      </c>
      <c r="V169" s="92"/>
      <c r="W169" s="92"/>
      <c r="X169" s="92"/>
      <c r="Y169" s="92"/>
      <c r="Z169" s="92"/>
      <c r="AA169" s="92"/>
      <c r="AB169" s="92"/>
      <c r="AC169" s="92"/>
      <c r="AD169" s="92"/>
      <c r="AE169" s="92"/>
      <c r="AF169" s="92"/>
      <c r="AG169" s="92"/>
      <c r="AH169" s="92"/>
      <c r="AI169" s="92"/>
      <c r="AJ169" s="92"/>
      <c r="AK169" s="92"/>
      <c r="AL169" s="92"/>
      <c r="AM169" s="92"/>
      <c r="AN169" s="92"/>
      <c r="AO169" s="92"/>
      <c r="AP169" s="92"/>
      <c r="AQ169" s="92"/>
      <c r="AR169" s="231"/>
    </row>
    <row r="170" spans="1:44">
      <c r="A170" s="233">
        <v>43725</v>
      </c>
      <c r="B170" s="234">
        <v>2.1961342592592601</v>
      </c>
      <c r="C170" s="304">
        <f>'VO2-BW'!C170*'VO2-LBM'!C$61/'VO2-LBM'!C$62</f>
        <v>4554.0459770114949</v>
      </c>
      <c r="D170" s="305">
        <f>'VO2-BW'!D170*'VO2-LBM'!D$61/'VO2-LBM'!D$62</f>
        <v>4347.5138121546961</v>
      </c>
      <c r="E170" s="305">
        <f>'VO2-BW'!E170*'VO2-LBM'!E$61/'VO2-LBM'!E$62</f>
        <v>4088.5714285714284</v>
      </c>
      <c r="F170" s="305">
        <f>'VO2-BW'!F170*'VO2-LBM'!F$61/'VO2-LBM'!F$62</f>
        <v>7099.2307692307695</v>
      </c>
      <c r="G170" s="305">
        <f>'VO2-BW'!G170*'VO2-LBM'!G$61/'VO2-LBM'!G$62</f>
        <v>4420.6232876712338</v>
      </c>
      <c r="H170" s="305">
        <f>'VO2-BW'!H170*'VO2-LBM'!H$61/'VO2-LBM'!H$62</f>
        <v>5992</v>
      </c>
      <c r="I170" s="305">
        <f>'VO2-BW'!I170*'VO2-LBM'!I$61/'VO2-LBM'!I$62</f>
        <v>4881.6666666666661</v>
      </c>
      <c r="J170" s="305">
        <f>'VO2-BW'!J170*'VO2-LBM'!J$61/'VO2-LBM'!J$62</f>
        <v>4739.4198473282449</v>
      </c>
      <c r="K170" s="306">
        <f>'VO2-BW'!K170*'VO2-LBM'!K$61/'VO2-LBM'!K$62</f>
        <v>4048.5826771653547</v>
      </c>
      <c r="L170" s="160"/>
      <c r="M170" s="160"/>
      <c r="N170" s="160"/>
      <c r="O170" s="160"/>
      <c r="P170" s="160"/>
      <c r="Q170" s="160"/>
      <c r="R170" s="160"/>
      <c r="S170" s="160"/>
      <c r="T170" s="160"/>
      <c r="U170" s="232"/>
      <c r="V170" s="92"/>
      <c r="W170" s="92"/>
      <c r="X170" s="92"/>
      <c r="Y170" s="92"/>
      <c r="Z170" s="92"/>
      <c r="AA170" s="92"/>
      <c r="AB170" s="92"/>
      <c r="AC170" s="92"/>
      <c r="AD170" s="92"/>
      <c r="AE170" s="92"/>
      <c r="AF170" s="92"/>
      <c r="AG170" s="92"/>
      <c r="AH170" s="92"/>
      <c r="AI170" s="92"/>
      <c r="AJ170" s="92"/>
      <c r="AK170" s="92"/>
      <c r="AL170" s="92"/>
      <c r="AM170" s="92"/>
      <c r="AN170" s="92"/>
      <c r="AO170" s="92"/>
      <c r="AP170" s="92"/>
      <c r="AQ170" s="92"/>
      <c r="AR170" s="231"/>
    </row>
    <row r="171" spans="1:44">
      <c r="A171" s="233">
        <v>43725</v>
      </c>
      <c r="B171" s="234">
        <v>2.21002314814814</v>
      </c>
      <c r="C171" s="304">
        <f>'VO2-BW'!C171*'VO2-LBM'!C$61/'VO2-LBM'!C$62</f>
        <v>3423.32183908046</v>
      </c>
      <c r="D171" s="305">
        <f>'VO2-BW'!D171*'VO2-LBM'!D$61/'VO2-LBM'!D$62</f>
        <v>2844.4198895027621</v>
      </c>
      <c r="E171" s="305">
        <f>'VO2-BW'!E171*'VO2-LBM'!E$61/'VO2-LBM'!E$62</f>
        <v>3148.3928571428569</v>
      </c>
      <c r="F171" s="305">
        <f>'VO2-BW'!F171*'VO2-LBM'!F$61/'VO2-LBM'!F$62</f>
        <v>4191.8461538461543</v>
      </c>
      <c r="G171" s="305">
        <f>'VO2-BW'!G171*'VO2-LBM'!G$61/'VO2-LBM'!G$62</f>
        <v>4215.9178082191784</v>
      </c>
      <c r="H171" s="305">
        <f>'VO2-BW'!H171*'VO2-LBM'!H$61/'VO2-LBM'!H$62</f>
        <v>4144.1269841269841</v>
      </c>
      <c r="I171" s="305">
        <f>'VO2-BW'!I171*'VO2-LBM'!I$61/'VO2-LBM'!I$62</f>
        <v>4266.6666666666661</v>
      </c>
      <c r="J171" s="305">
        <f>'VO2-BW'!J171*'VO2-LBM'!J$61/'VO2-LBM'!J$62</f>
        <v>5717.9236641221378</v>
      </c>
      <c r="K171" s="306">
        <f>'VO2-BW'!K171*'VO2-LBM'!K$61/'VO2-LBM'!K$62</f>
        <v>5416.7244094488187</v>
      </c>
      <c r="L171" s="160">
        <f t="shared" ref="L171:P171" si="244">AVERAGE(C171:C173)</f>
        <v>4045.791187739464</v>
      </c>
      <c r="M171" s="160">
        <f t="shared" si="244"/>
        <v>3588.1031307550638</v>
      </c>
      <c r="N171" s="160">
        <f t="shared" si="244"/>
        <v>4047.8571428571427</v>
      </c>
      <c r="O171" s="160">
        <f t="shared" si="244"/>
        <v>4266.8717948717949</v>
      </c>
      <c r="P171" s="160">
        <f t="shared" si="244"/>
        <v>4656.344748858447</v>
      </c>
      <c r="Q171" s="160">
        <f t="shared" ref="Q171" si="245">AVERAGE(H171:H173)</f>
        <v>4223.9523809523807</v>
      </c>
      <c r="R171" s="160">
        <f t="shared" ref="R171" si="246">AVERAGE(I171:I173)</f>
        <v>4062.2222222222213</v>
      </c>
      <c r="S171" s="160">
        <f t="shared" ref="S171" si="247">AVERAGE(J171:J173)</f>
        <v>5297.4554707379139</v>
      </c>
      <c r="T171" s="160">
        <f t="shared" ref="T171" si="248">AVERAGE(K171:K173)</f>
        <v>5213.0026246719162</v>
      </c>
      <c r="U171" s="232">
        <f t="shared" ref="U171" si="249">AVERAGE(L171:T171)</f>
        <v>4377.9556337407048</v>
      </c>
      <c r="V171" s="92"/>
      <c r="W171" s="92"/>
      <c r="X171" s="92"/>
      <c r="Y171" s="92"/>
      <c r="Z171" s="92"/>
      <c r="AA171" s="92"/>
      <c r="AB171" s="92"/>
      <c r="AC171" s="92"/>
      <c r="AD171" s="92"/>
      <c r="AE171" s="92"/>
      <c r="AF171" s="92"/>
      <c r="AG171" s="92"/>
      <c r="AH171" s="92"/>
      <c r="AI171" s="92"/>
      <c r="AJ171" s="92"/>
      <c r="AK171" s="92"/>
      <c r="AL171" s="92"/>
      <c r="AM171" s="92"/>
      <c r="AN171" s="92"/>
      <c r="AO171" s="92"/>
      <c r="AP171" s="92"/>
      <c r="AQ171" s="92"/>
      <c r="AR171" s="231"/>
    </row>
    <row r="172" spans="1:44">
      <c r="A172" s="233">
        <v>43725</v>
      </c>
      <c r="B172" s="234">
        <v>2.2239120370370302</v>
      </c>
      <c r="C172" s="304">
        <f>'VO2-BW'!C172*'VO2-LBM'!C$61/'VO2-LBM'!C$62</f>
        <v>3476.275862068966</v>
      </c>
      <c r="D172" s="305">
        <f>'VO2-BW'!D172*'VO2-LBM'!D$61/'VO2-LBM'!D$62</f>
        <v>3319.6132596685079</v>
      </c>
      <c r="E172" s="305">
        <f>'VO2-BW'!E172*'VO2-LBM'!E$61/'VO2-LBM'!E$62</f>
        <v>4455</v>
      </c>
      <c r="F172" s="305">
        <f>'VO2-BW'!F172*'VO2-LBM'!F$61/'VO2-LBM'!F$62</f>
        <v>4447.3846153846152</v>
      </c>
      <c r="G172" s="305">
        <f>'VO2-BW'!G172*'VO2-LBM'!G$61/'VO2-LBM'!G$62</f>
        <v>4887.5547945205481</v>
      </c>
      <c r="H172" s="305">
        <f>'VO2-BW'!H172*'VO2-LBM'!H$61/'VO2-LBM'!H$62</f>
        <v>4531.3650793650795</v>
      </c>
      <c r="I172" s="305">
        <f>'VO2-BW'!I172*'VO2-LBM'!I$61/'VO2-LBM'!I$62</f>
        <v>4276.6666666666661</v>
      </c>
      <c r="J172" s="305">
        <f>'VO2-BW'!J172*'VO2-LBM'!J$61/'VO2-LBM'!J$62</f>
        <v>5905.9694656488546</v>
      </c>
      <c r="K172" s="306">
        <f>'VO2-BW'!K172*'VO2-LBM'!K$61/'VO2-LBM'!K$62</f>
        <v>5090.9763779527557</v>
      </c>
      <c r="L172" s="160"/>
      <c r="M172" s="160"/>
      <c r="N172" s="160"/>
      <c r="O172" s="160"/>
      <c r="P172" s="160"/>
      <c r="Q172" s="160"/>
      <c r="R172" s="160"/>
      <c r="S172" s="160"/>
      <c r="T172" s="160"/>
      <c r="U172" s="232">
        <f t="shared" ref="U172" si="250">STDEV(L171:T171)/SQRT(COUNT(L171:T171))</f>
        <v>189.9997567373116</v>
      </c>
      <c r="V172" s="92"/>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231"/>
    </row>
    <row r="173" spans="1:44">
      <c r="A173" s="233">
        <v>43725</v>
      </c>
      <c r="B173" s="234">
        <v>2.2378009259259199</v>
      </c>
      <c r="C173" s="304">
        <f>'VO2-BW'!C173*'VO2-LBM'!C$61/'VO2-LBM'!C$62</f>
        <v>5237.7758620689665</v>
      </c>
      <c r="D173" s="305">
        <f>'VO2-BW'!D173*'VO2-LBM'!D$61/'VO2-LBM'!D$62</f>
        <v>4600.2762430939219</v>
      </c>
      <c r="E173" s="305">
        <f>'VO2-BW'!E173*'VO2-LBM'!E$61/'VO2-LBM'!E$62</f>
        <v>4540.1785714285716</v>
      </c>
      <c r="F173" s="305">
        <f>'VO2-BW'!F173*'VO2-LBM'!F$61/'VO2-LBM'!F$62</f>
        <v>4161.3846153846152</v>
      </c>
      <c r="G173" s="305">
        <f>'VO2-BW'!G173*'VO2-LBM'!G$61/'VO2-LBM'!G$62</f>
        <v>4865.5616438356165</v>
      </c>
      <c r="H173" s="305">
        <f>'VO2-BW'!H173*'VO2-LBM'!H$61/'VO2-LBM'!H$62</f>
        <v>3996.3650793650791</v>
      </c>
      <c r="I173" s="305">
        <f>'VO2-BW'!I173*'VO2-LBM'!I$61/'VO2-LBM'!I$62</f>
        <v>3643.333333333333</v>
      </c>
      <c r="J173" s="305">
        <f>'VO2-BW'!J173*'VO2-LBM'!J$61/'VO2-LBM'!J$62</f>
        <v>4268.4732824427483</v>
      </c>
      <c r="K173" s="306">
        <f>'VO2-BW'!K173*'VO2-LBM'!K$61/'VO2-LBM'!K$62</f>
        <v>5131.3070866141725</v>
      </c>
      <c r="L173" s="160"/>
      <c r="M173" s="160"/>
      <c r="N173" s="160"/>
      <c r="O173" s="160"/>
      <c r="P173" s="160"/>
      <c r="Q173" s="160"/>
      <c r="R173" s="160"/>
      <c r="S173" s="160"/>
      <c r="T173" s="160"/>
      <c r="U173" s="232"/>
      <c r="V173" s="92"/>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231"/>
    </row>
    <row r="174" spans="1:44">
      <c r="A174" s="223">
        <v>43725</v>
      </c>
      <c r="B174" s="224">
        <v>1.2516898148148099</v>
      </c>
      <c r="C174" s="304">
        <f>'VO2-BW'!C174*'VO2-LBM'!C$61/'VO2-LBM'!C$62</f>
        <v>4937.1839080459777</v>
      </c>
      <c r="D174" s="305">
        <f>'VO2-BW'!D174*'VO2-LBM'!D$61/'VO2-LBM'!D$62</f>
        <v>2643.895027624309</v>
      </c>
      <c r="E174" s="305">
        <f>'VO2-BW'!E174*'VO2-LBM'!E$61/'VO2-LBM'!E$62</f>
        <v>4220.3571428571431</v>
      </c>
      <c r="F174" s="305">
        <f>'VO2-BW'!F174*'VO2-LBM'!F$61/'VO2-LBM'!F$62</f>
        <v>3858.4615384615386</v>
      </c>
      <c r="G174" s="305">
        <f>'VO2-BW'!G174*'VO2-LBM'!G$61/'VO2-LBM'!G$62</f>
        <v>3481.6849315068494</v>
      </c>
      <c r="H174" s="305">
        <f>'VO2-BW'!H174*'VO2-LBM'!H$61/'VO2-LBM'!H$62</f>
        <v>5976.7142857142853</v>
      </c>
      <c r="I174" s="305">
        <f>'VO2-BW'!I174*'VO2-LBM'!I$61/'VO2-LBM'!I$62</f>
        <v>3353.333333333333</v>
      </c>
      <c r="J174" s="305">
        <f>'VO2-BW'!J174*'VO2-LBM'!J$61/'VO2-LBM'!J$62</f>
        <v>6401.8778625954201</v>
      </c>
      <c r="K174" s="306">
        <f>'VO2-BW'!K174*'VO2-LBM'!K$61/'VO2-LBM'!K$62</f>
        <v>6181.4566929133862</v>
      </c>
      <c r="L174" s="160">
        <f t="shared" ref="L174:P174" si="251">AVERAGE(C174:C176)</f>
        <v>3708.8582375478932</v>
      </c>
      <c r="M174" s="160">
        <f t="shared" si="251"/>
        <v>2626.4825046040514</v>
      </c>
      <c r="N174" s="160">
        <f t="shared" si="251"/>
        <v>3358.9285714285711</v>
      </c>
      <c r="O174" s="160">
        <f t="shared" si="251"/>
        <v>4481.2307692307686</v>
      </c>
      <c r="P174" s="160">
        <f t="shared" si="251"/>
        <v>4290.356164383561</v>
      </c>
      <c r="Q174" s="160">
        <f t="shared" ref="Q174" si="252">AVERAGE(H174:H176)</f>
        <v>5327.3544973544967</v>
      </c>
      <c r="R174" s="160">
        <f t="shared" ref="R174" si="253">AVERAGE(I174:I176)</f>
        <v>3857.7777777777774</v>
      </c>
      <c r="S174" s="160">
        <f t="shared" ref="S174" si="254">AVERAGE(J174:J176)</f>
        <v>5101.6437659033081</v>
      </c>
      <c r="T174" s="160">
        <f t="shared" ref="T174" si="255">AVERAGE(K174:K176)</f>
        <v>4979.808398950131</v>
      </c>
      <c r="U174" s="232">
        <f t="shared" ref="U174" si="256">AVERAGE(L174:T174)</f>
        <v>4192.4934096867282</v>
      </c>
      <c r="V174" s="92"/>
      <c r="W174" s="92"/>
      <c r="X174" s="92"/>
      <c r="Y174" s="92"/>
      <c r="Z174" s="92"/>
      <c r="AA174" s="92"/>
      <c r="AB174" s="92"/>
      <c r="AC174" s="92"/>
      <c r="AD174" s="92"/>
      <c r="AE174" s="92"/>
      <c r="AF174" s="92"/>
      <c r="AG174" s="92"/>
      <c r="AH174" s="92"/>
      <c r="AI174" s="92"/>
      <c r="AJ174" s="92"/>
      <c r="AK174" s="92"/>
      <c r="AL174" s="92"/>
      <c r="AM174" s="92"/>
      <c r="AN174" s="92"/>
      <c r="AO174" s="92"/>
      <c r="AP174" s="92"/>
      <c r="AQ174" s="92"/>
      <c r="AR174" s="231"/>
    </row>
    <row r="175" spans="1:44">
      <c r="A175" s="223">
        <v>43725</v>
      </c>
      <c r="B175" s="224">
        <v>1.2655787037037001</v>
      </c>
      <c r="C175" s="304">
        <f>'VO2-BW'!C175*'VO2-LBM'!C$61/'VO2-LBM'!C$62</f>
        <v>3171.0114942528739</v>
      </c>
      <c r="D175" s="305">
        <f>'VO2-BW'!D175*'VO2-LBM'!D$61/'VO2-LBM'!D$62</f>
        <v>2780.3867403314916</v>
      </c>
      <c r="E175" s="305">
        <f>'VO2-BW'!E175*'VO2-LBM'!E$61/'VO2-LBM'!E$62</f>
        <v>2846.25</v>
      </c>
      <c r="F175" s="305">
        <f>'VO2-BW'!F175*'VO2-LBM'!F$61/'VO2-LBM'!F$62</f>
        <v>5917.9999999999991</v>
      </c>
      <c r="G175" s="305">
        <f>'VO2-BW'!G175*'VO2-LBM'!G$61/'VO2-LBM'!G$62</f>
        <v>3870.794520547945</v>
      </c>
      <c r="H175" s="305">
        <f>'VO2-BW'!H175*'VO2-LBM'!H$61/'VO2-LBM'!H$62</f>
        <v>6049.7460317460309</v>
      </c>
      <c r="I175" s="305">
        <f>'VO2-BW'!I175*'VO2-LBM'!I$61/'VO2-LBM'!I$62</f>
        <v>3373.333333333333</v>
      </c>
      <c r="J175" s="305">
        <f>'VO2-BW'!J175*'VO2-LBM'!J$61/'VO2-LBM'!J$62</f>
        <v>4345.0229007633588</v>
      </c>
      <c r="K175" s="306">
        <f>'VO2-BW'!K175*'VO2-LBM'!K$61/'VO2-LBM'!K$62</f>
        <v>3820.5590551181103</v>
      </c>
      <c r="L175" s="160"/>
      <c r="M175" s="160"/>
      <c r="N175" s="160"/>
      <c r="O175" s="160"/>
      <c r="P175" s="160"/>
      <c r="Q175" s="160"/>
      <c r="R175" s="160"/>
      <c r="S175" s="160"/>
      <c r="T175" s="160"/>
      <c r="U175" s="232">
        <f t="shared" ref="U175" si="257">STDEV(L174:T174)/SQRT(COUNT(L174:T174))</f>
        <v>296.28330475650893</v>
      </c>
      <c r="V175" s="92"/>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231"/>
    </row>
    <row r="176" spans="1:44">
      <c r="A176" s="223">
        <v>43725</v>
      </c>
      <c r="B176" s="224">
        <v>1.27946759259259</v>
      </c>
      <c r="C176" s="304">
        <f>'VO2-BW'!C176*'VO2-LBM'!C$61/'VO2-LBM'!C$62</f>
        <v>3018.3793103448279</v>
      </c>
      <c r="D176" s="305">
        <f>'VO2-BW'!D176*'VO2-LBM'!D$61/'VO2-LBM'!D$62</f>
        <v>2455.1657458563536</v>
      </c>
      <c r="E176" s="305">
        <f>'VO2-BW'!E176*'VO2-LBM'!E$61/'VO2-LBM'!E$62</f>
        <v>3010.1785714285711</v>
      </c>
      <c r="F176" s="305">
        <f>'VO2-BW'!F176*'VO2-LBM'!F$61/'VO2-LBM'!F$62</f>
        <v>3667.2307692307686</v>
      </c>
      <c r="G176" s="305">
        <f>'VO2-BW'!G176*'VO2-LBM'!G$61/'VO2-LBM'!G$62</f>
        <v>5518.58904109589</v>
      </c>
      <c r="H176" s="305">
        <f>'VO2-BW'!H176*'VO2-LBM'!H$61/'VO2-LBM'!H$62</f>
        <v>3955.6031746031745</v>
      </c>
      <c r="I176" s="305">
        <f>'VO2-BW'!I176*'VO2-LBM'!I$61/'VO2-LBM'!I$62</f>
        <v>4846.6666666666661</v>
      </c>
      <c r="J176" s="305">
        <f>'VO2-BW'!J176*'VO2-LBM'!J$61/'VO2-LBM'!J$62</f>
        <v>4558.0305343511454</v>
      </c>
      <c r="K176" s="306">
        <f>'VO2-BW'!K176*'VO2-LBM'!K$61/'VO2-LBM'!K$62</f>
        <v>4937.4094488188975</v>
      </c>
      <c r="L176" s="160"/>
      <c r="M176" s="160"/>
      <c r="N176" s="160"/>
      <c r="O176" s="160"/>
      <c r="P176" s="160"/>
      <c r="Q176" s="160"/>
      <c r="R176" s="160"/>
      <c r="S176" s="160"/>
      <c r="T176" s="160"/>
      <c r="U176" s="232"/>
      <c r="V176" s="92"/>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231"/>
    </row>
    <row r="177" spans="1:44">
      <c r="A177" s="223">
        <v>43725</v>
      </c>
      <c r="B177" s="224">
        <v>1.29335648148148</v>
      </c>
      <c r="C177" s="304">
        <f>'VO2-BW'!C177*'VO2-LBM'!C$61/'VO2-LBM'!C$62</f>
        <v>3066.6609195402307</v>
      </c>
      <c r="D177" s="305">
        <f>'VO2-BW'!D177*'VO2-LBM'!D$61/'VO2-LBM'!D$62</f>
        <v>2382.7071823204419</v>
      </c>
      <c r="E177" s="305">
        <f>'VO2-BW'!E177*'VO2-LBM'!E$61/'VO2-LBM'!E$62</f>
        <v>3002.1428571428569</v>
      </c>
      <c r="F177" s="305">
        <f>'VO2-BW'!F177*'VO2-LBM'!F$61/'VO2-LBM'!F$62</f>
        <v>3235.6923076923076</v>
      </c>
      <c r="G177" s="305">
        <f>'VO2-BW'!G177*'VO2-LBM'!G$61/'VO2-LBM'!G$62</f>
        <v>3307.4315068493152</v>
      </c>
      <c r="H177" s="305">
        <f>'VO2-BW'!H177*'VO2-LBM'!H$61/'VO2-LBM'!H$62</f>
        <v>4235.8412698412694</v>
      </c>
      <c r="I177" s="305">
        <f>'VO2-BW'!I177*'VO2-LBM'!I$61/'VO2-LBM'!I$62</f>
        <v>3681.6666666666661</v>
      </c>
      <c r="J177" s="305">
        <f>'VO2-BW'!J177*'VO2-LBM'!J$61/'VO2-LBM'!J$62</f>
        <v>4291.7709923664133</v>
      </c>
      <c r="K177" s="306">
        <f>'VO2-BW'!K177*'VO2-LBM'!K$61/'VO2-LBM'!K$62</f>
        <v>4211.4566929133862</v>
      </c>
      <c r="L177" s="160">
        <f t="shared" ref="L177:P177" si="258">AVERAGE(C177:C179)</f>
        <v>3241.0977011494256</v>
      </c>
      <c r="M177" s="160">
        <f t="shared" si="258"/>
        <v>4161.5930018416211</v>
      </c>
      <c r="N177" s="160">
        <f t="shared" si="258"/>
        <v>3383.0357142857142</v>
      </c>
      <c r="O177" s="160">
        <f t="shared" si="258"/>
        <v>3552.7179487179487</v>
      </c>
      <c r="P177" s="160">
        <f t="shared" si="258"/>
        <v>4126.8173515981734</v>
      </c>
      <c r="Q177" s="160">
        <f t="shared" ref="Q177" si="259">AVERAGE(H177:H179)</f>
        <v>4097.137566137566</v>
      </c>
      <c r="R177" s="160">
        <f t="shared" ref="R177" si="260">AVERAGE(I177:I179)</f>
        <v>4436.1111111111104</v>
      </c>
      <c r="S177" s="160">
        <f t="shared" ref="S177" si="261">AVERAGE(J177:J179)</f>
        <v>5804.4580152671761</v>
      </c>
      <c r="T177" s="160">
        <f t="shared" ref="T177" si="262">AVERAGE(K177:K179)</f>
        <v>3991.1889763779532</v>
      </c>
      <c r="U177" s="232">
        <f t="shared" ref="U177" si="263">AVERAGE(L177:T177)</f>
        <v>4088.239709609632</v>
      </c>
      <c r="V177" s="92"/>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231"/>
    </row>
    <row r="178" spans="1:44">
      <c r="A178" s="223">
        <v>43725</v>
      </c>
      <c r="B178" s="224">
        <v>1.3072453703703699</v>
      </c>
      <c r="C178" s="304">
        <f>'VO2-BW'!C178*'VO2-LBM'!C$61/'VO2-LBM'!C$62</f>
        <v>3375.0402298850577</v>
      </c>
      <c r="D178" s="305">
        <f>'VO2-BW'!D178*'VO2-LBM'!D$61/'VO2-LBM'!D$62</f>
        <v>4369.4198895027621</v>
      </c>
      <c r="E178" s="305">
        <f>'VO2-BW'!E178*'VO2-LBM'!E$61/'VO2-LBM'!E$62</f>
        <v>4202.6785714285716</v>
      </c>
      <c r="F178" s="305">
        <f>'VO2-BW'!F178*'VO2-LBM'!F$61/'VO2-LBM'!F$62</f>
        <v>3760.3076923076915</v>
      </c>
      <c r="G178" s="305">
        <f>'VO2-BW'!G178*'VO2-LBM'!G$61/'VO2-LBM'!G$62</f>
        <v>2821.8904109589039</v>
      </c>
      <c r="H178" s="305">
        <f>'VO2-BW'!H178*'VO2-LBM'!H$61/'VO2-LBM'!H$62</f>
        <v>3734.8095238095239</v>
      </c>
      <c r="I178" s="305">
        <f>'VO2-BW'!I178*'VO2-LBM'!I$61/'VO2-LBM'!I$62</f>
        <v>3563.3333333333335</v>
      </c>
      <c r="J178" s="305">
        <f>'VO2-BW'!J178*'VO2-LBM'!J$61/'VO2-LBM'!J$62</f>
        <v>7278.8702290076326</v>
      </c>
      <c r="K178" s="306">
        <f>'VO2-BW'!K178*'VO2-LBM'!K$61/'VO2-LBM'!K$62</f>
        <v>3803.4960629921261</v>
      </c>
      <c r="L178" s="160"/>
      <c r="M178" s="160"/>
      <c r="N178" s="160"/>
      <c r="O178" s="160"/>
      <c r="P178" s="160"/>
      <c r="Q178" s="160"/>
      <c r="R178" s="160"/>
      <c r="S178" s="160"/>
      <c r="T178" s="160"/>
      <c r="U178" s="232">
        <f t="shared" ref="U178" si="264">STDEV(L177:T177)/SQRT(COUNT(L177:T177))</f>
        <v>252.33720151092481</v>
      </c>
      <c r="V178" s="92"/>
      <c r="W178" s="92"/>
      <c r="X178" s="92"/>
      <c r="Y178" s="92"/>
      <c r="Z178" s="92"/>
      <c r="AA178" s="92"/>
      <c r="AB178" s="92"/>
      <c r="AC178" s="92"/>
      <c r="AD178" s="92"/>
      <c r="AE178" s="92"/>
      <c r="AF178" s="92"/>
      <c r="AG178" s="92"/>
      <c r="AH178" s="92"/>
      <c r="AI178" s="92"/>
      <c r="AJ178" s="92"/>
      <c r="AK178" s="92"/>
      <c r="AL178" s="92"/>
      <c r="AM178" s="92"/>
      <c r="AN178" s="92"/>
      <c r="AO178" s="92"/>
      <c r="AP178" s="92"/>
      <c r="AQ178" s="92"/>
      <c r="AR178" s="231"/>
    </row>
    <row r="179" spans="1:44">
      <c r="A179" s="223">
        <v>43725</v>
      </c>
      <c r="B179" s="224">
        <v>1.3211342592592601</v>
      </c>
      <c r="C179" s="304">
        <f>'VO2-BW'!C179*'VO2-LBM'!C$61/'VO2-LBM'!C$62</f>
        <v>3281.5919540229893</v>
      </c>
      <c r="D179" s="305">
        <f>'VO2-BW'!D179*'VO2-LBM'!D$61/'VO2-LBM'!D$62</f>
        <v>5732.6519337016571</v>
      </c>
      <c r="E179" s="305">
        <f>'VO2-BW'!E179*'VO2-LBM'!E$61/'VO2-LBM'!E$62</f>
        <v>2944.2857142857142</v>
      </c>
      <c r="F179" s="305">
        <f>'VO2-BW'!F179*'VO2-LBM'!F$61/'VO2-LBM'!F$62</f>
        <v>3662.1538461538462</v>
      </c>
      <c r="G179" s="305">
        <f>'VO2-BW'!G179*'VO2-LBM'!G$61/'VO2-LBM'!G$62</f>
        <v>6251.1301369863013</v>
      </c>
      <c r="H179" s="305">
        <f>'VO2-BW'!H179*'VO2-LBM'!H$61/'VO2-LBM'!H$62</f>
        <v>4320.7619047619046</v>
      </c>
      <c r="I179" s="305">
        <f>'VO2-BW'!I179*'VO2-LBM'!I$61/'VO2-LBM'!I$62</f>
        <v>6063.333333333333</v>
      </c>
      <c r="J179" s="305">
        <f>'VO2-BW'!J179*'VO2-LBM'!J$61/'VO2-LBM'!J$62</f>
        <v>5842.7328244274813</v>
      </c>
      <c r="K179" s="306">
        <f>'VO2-BW'!K179*'VO2-LBM'!K$61/'VO2-LBM'!K$62</f>
        <v>3958.6141732283468</v>
      </c>
      <c r="L179" s="160"/>
      <c r="M179" s="160"/>
      <c r="N179" s="160"/>
      <c r="O179" s="160"/>
      <c r="P179" s="160"/>
      <c r="Q179" s="160"/>
      <c r="R179" s="160"/>
      <c r="S179" s="160"/>
      <c r="T179" s="160"/>
      <c r="U179" s="232"/>
      <c r="V179" s="92"/>
      <c r="W179" s="92"/>
      <c r="X179" s="92"/>
      <c r="Y179" s="92"/>
      <c r="Z179" s="92"/>
      <c r="AA179" s="92"/>
      <c r="AB179" s="92"/>
      <c r="AC179" s="92"/>
      <c r="AD179" s="92"/>
      <c r="AE179" s="92"/>
      <c r="AF179" s="92"/>
      <c r="AG179" s="92"/>
      <c r="AH179" s="92"/>
      <c r="AI179" s="92"/>
      <c r="AJ179" s="92"/>
      <c r="AK179" s="92"/>
      <c r="AL179" s="92"/>
      <c r="AM179" s="92"/>
      <c r="AN179" s="92"/>
      <c r="AO179" s="92"/>
      <c r="AP179" s="92"/>
      <c r="AQ179" s="92"/>
      <c r="AR179" s="231"/>
    </row>
    <row r="180" spans="1:44">
      <c r="A180" s="223">
        <v>43725</v>
      </c>
      <c r="B180" s="224">
        <v>1.33502314814815</v>
      </c>
      <c r="C180" s="304">
        <f>'VO2-BW'!C180*'VO2-LBM'!C$61/'VO2-LBM'!C$62</f>
        <v>3241.097701149426</v>
      </c>
      <c r="D180" s="305">
        <f>'VO2-BW'!D180*'VO2-LBM'!D$61/'VO2-LBM'!D$62</f>
        <v>3580.8011049723759</v>
      </c>
      <c r="E180" s="305">
        <f>'VO2-BW'!E180*'VO2-LBM'!E$61/'VO2-LBM'!E$62</f>
        <v>5054.4642857142853</v>
      </c>
      <c r="F180" s="305">
        <f>'VO2-BW'!F180*'VO2-LBM'!F$61/'VO2-LBM'!F$62</f>
        <v>5929.8461538461534</v>
      </c>
      <c r="G180" s="305">
        <f>'VO2-BW'!G180*'VO2-LBM'!G$61/'VO2-LBM'!G$62</f>
        <v>3080.7328767123286</v>
      </c>
      <c r="H180" s="305">
        <f>'VO2-BW'!H180*'VO2-LBM'!H$61/'VO2-LBM'!H$62</f>
        <v>5100.333333333333</v>
      </c>
      <c r="I180" s="305">
        <f>'VO2-BW'!I180*'VO2-LBM'!I$61/'VO2-LBM'!I$62</f>
        <v>3965.0000000000005</v>
      </c>
      <c r="J180" s="305">
        <f>'VO2-BW'!J180*'VO2-LBM'!J$61/'VO2-LBM'!J$62</f>
        <v>4335.0381679389311</v>
      </c>
      <c r="K180" s="306">
        <f>'VO2-BW'!K180*'VO2-LBM'!K$61/'VO2-LBM'!K$62</f>
        <v>7033.0551181102383</v>
      </c>
      <c r="L180" s="160">
        <f t="shared" ref="L180:P180" si="265">AVERAGE(C180:C182)</f>
        <v>4242.5517241379321</v>
      </c>
      <c r="M180" s="160">
        <f t="shared" si="265"/>
        <v>2896.0957642725593</v>
      </c>
      <c r="N180" s="160">
        <f t="shared" si="265"/>
        <v>3754.8214285714289</v>
      </c>
      <c r="O180" s="160">
        <f t="shared" si="265"/>
        <v>4653.2820512820508</v>
      </c>
      <c r="P180" s="160">
        <f t="shared" si="265"/>
        <v>3892.2237442922378</v>
      </c>
      <c r="Q180" s="160">
        <f t="shared" ref="Q180" si="266">AVERAGE(H180:H182)</f>
        <v>5329.6190476190477</v>
      </c>
      <c r="R180" s="160">
        <f t="shared" ref="R180" si="267">AVERAGE(I180:I182)</f>
        <v>4346.666666666667</v>
      </c>
      <c r="S180" s="160">
        <f t="shared" ref="S180" si="268">AVERAGE(J180:J182)</f>
        <v>4975.7251908396947</v>
      </c>
      <c r="T180" s="160">
        <f t="shared" ref="T180" si="269">AVERAGE(K180:K182)</f>
        <v>4902.7664041994758</v>
      </c>
      <c r="U180" s="232">
        <f t="shared" ref="U180" si="270">AVERAGE(L180:T180)</f>
        <v>4332.6391135423437</v>
      </c>
      <c r="V180" s="92"/>
      <c r="W180" s="92"/>
      <c r="X180" s="92"/>
      <c r="Y180" s="92"/>
      <c r="Z180" s="92"/>
      <c r="AA180" s="92"/>
      <c r="AB180" s="92"/>
      <c r="AC180" s="92"/>
      <c r="AD180" s="92"/>
      <c r="AE180" s="92"/>
      <c r="AF180" s="92"/>
      <c r="AG180" s="92"/>
      <c r="AH180" s="92"/>
      <c r="AI180" s="92"/>
      <c r="AJ180" s="92"/>
      <c r="AK180" s="92"/>
      <c r="AL180" s="92"/>
      <c r="AM180" s="92"/>
      <c r="AN180" s="92"/>
      <c r="AO180" s="92"/>
      <c r="AP180" s="92"/>
      <c r="AQ180" s="92"/>
      <c r="AR180" s="231"/>
    </row>
    <row r="181" spans="1:44">
      <c r="A181" s="223">
        <v>43725</v>
      </c>
      <c r="B181" s="224">
        <v>1.34891203703704</v>
      </c>
      <c r="C181" s="304">
        <f>'VO2-BW'!C181*'VO2-LBM'!C$61/'VO2-LBM'!C$62</f>
        <v>4197.3850574712651</v>
      </c>
      <c r="D181" s="305">
        <f>'VO2-BW'!D181*'VO2-LBM'!D$61/'VO2-LBM'!D$62</f>
        <v>2595.0276243093922</v>
      </c>
      <c r="E181" s="305">
        <f>'VO2-BW'!E181*'VO2-LBM'!E$61/'VO2-LBM'!E$62</f>
        <v>3257.6785714285711</v>
      </c>
      <c r="F181" s="305">
        <f>'VO2-BW'!F181*'VO2-LBM'!F$61/'VO2-LBM'!F$62</f>
        <v>4802.7692307692305</v>
      </c>
      <c r="G181" s="305">
        <f>'VO2-BW'!G181*'VO2-LBM'!G$61/'VO2-LBM'!G$62</f>
        <v>5048.2739726027403</v>
      </c>
      <c r="H181" s="305">
        <f>'VO2-BW'!H181*'VO2-LBM'!H$61/'VO2-LBM'!H$62</f>
        <v>6153.3492063492067</v>
      </c>
      <c r="I181" s="305">
        <f>'VO2-BW'!I181*'VO2-LBM'!I$61/'VO2-LBM'!I$62</f>
        <v>3371.6666666666665</v>
      </c>
      <c r="J181" s="305">
        <f>'VO2-BW'!J181*'VO2-LBM'!J$61/'VO2-LBM'!J$62</f>
        <v>4484.8091603053435</v>
      </c>
      <c r="K181" s="306">
        <f>'VO2-BW'!K181*'VO2-LBM'!K$61/'VO2-LBM'!K$62</f>
        <v>4544.9606299212592</v>
      </c>
      <c r="L181" s="160"/>
      <c r="M181" s="160"/>
      <c r="N181" s="160"/>
      <c r="O181" s="160"/>
      <c r="P181" s="160"/>
      <c r="Q181" s="160"/>
      <c r="R181" s="160"/>
      <c r="S181" s="160"/>
      <c r="T181" s="160"/>
      <c r="U181" s="232">
        <f t="shared" ref="U181" si="271">STDEV(L180:T180)/SQRT(COUNT(L180:T180))</f>
        <v>248.19330480729684</v>
      </c>
      <c r="V181" s="92"/>
      <c r="W181" s="92"/>
      <c r="X181" s="92"/>
      <c r="Y181" s="92"/>
      <c r="Z181" s="92"/>
      <c r="AA181" s="92"/>
      <c r="AB181" s="92"/>
      <c r="AC181" s="92"/>
      <c r="AD181" s="92"/>
      <c r="AE181" s="92"/>
      <c r="AF181" s="92"/>
      <c r="AG181" s="92"/>
      <c r="AH181" s="92"/>
      <c r="AI181" s="92"/>
      <c r="AJ181" s="92"/>
      <c r="AK181" s="92"/>
      <c r="AL181" s="92"/>
      <c r="AM181" s="92"/>
      <c r="AN181" s="92"/>
      <c r="AO181" s="92"/>
      <c r="AP181" s="92"/>
      <c r="AQ181" s="92"/>
      <c r="AR181" s="231"/>
    </row>
    <row r="182" spans="1:44">
      <c r="A182" s="223">
        <v>43725</v>
      </c>
      <c r="B182" s="224">
        <v>1.3628009259259199</v>
      </c>
      <c r="C182" s="304">
        <f>'VO2-BW'!C182*'VO2-LBM'!C$61/'VO2-LBM'!C$62</f>
        <v>5289.1724137931042</v>
      </c>
      <c r="D182" s="305">
        <f>'VO2-BW'!D182*'VO2-LBM'!D$61/'VO2-LBM'!D$62</f>
        <v>2512.4585635359113</v>
      </c>
      <c r="E182" s="305">
        <f>'VO2-BW'!E182*'VO2-LBM'!E$61/'VO2-LBM'!E$62</f>
        <v>2952.3214285714284</v>
      </c>
      <c r="F182" s="305">
        <f>'VO2-BW'!F182*'VO2-LBM'!F$61/'VO2-LBM'!F$62</f>
        <v>3227.2307692307686</v>
      </c>
      <c r="G182" s="305">
        <f>'VO2-BW'!G182*'VO2-LBM'!G$61/'VO2-LBM'!G$62</f>
        <v>3547.6643835616442</v>
      </c>
      <c r="H182" s="305">
        <f>'VO2-BW'!H182*'VO2-LBM'!H$61/'VO2-LBM'!H$62</f>
        <v>4735.1746031746025</v>
      </c>
      <c r="I182" s="305">
        <f>'VO2-BW'!I182*'VO2-LBM'!I$61/'VO2-LBM'!I$62</f>
        <v>5703.333333333333</v>
      </c>
      <c r="J182" s="305">
        <f>'VO2-BW'!J182*'VO2-LBM'!J$61/'VO2-LBM'!J$62</f>
        <v>6107.3282442748095</v>
      </c>
      <c r="K182" s="306">
        <f>'VO2-BW'!K182*'VO2-LBM'!K$61/'VO2-LBM'!K$62</f>
        <v>3130.2834645669291</v>
      </c>
      <c r="L182" s="160"/>
      <c r="M182" s="160"/>
      <c r="N182" s="160"/>
      <c r="O182" s="160"/>
      <c r="P182" s="160"/>
      <c r="Q182" s="160"/>
      <c r="R182" s="160"/>
      <c r="S182" s="160"/>
      <c r="T182" s="160"/>
      <c r="U182" s="232"/>
      <c r="V182" s="92"/>
      <c r="W182" s="92"/>
      <c r="X182" s="92"/>
      <c r="Y182" s="92"/>
      <c r="Z182" s="92"/>
      <c r="AA182" s="92"/>
      <c r="AB182" s="92"/>
      <c r="AC182" s="92"/>
      <c r="AD182" s="92"/>
      <c r="AE182" s="92"/>
      <c r="AF182" s="92"/>
      <c r="AG182" s="92"/>
      <c r="AH182" s="92"/>
      <c r="AI182" s="92"/>
      <c r="AJ182" s="92"/>
      <c r="AK182" s="92"/>
      <c r="AL182" s="92"/>
      <c r="AM182" s="92"/>
      <c r="AN182" s="92"/>
      <c r="AO182" s="92"/>
      <c r="AP182" s="92"/>
      <c r="AQ182" s="92"/>
      <c r="AR182" s="231"/>
    </row>
    <row r="183" spans="1:44">
      <c r="A183" s="223">
        <v>43725</v>
      </c>
      <c r="B183" s="224">
        <v>1.3766898148148099</v>
      </c>
      <c r="C183" s="304">
        <f>'VO2-BW'!C183*'VO2-LBM'!C$61/'VO2-LBM'!C$62</f>
        <v>3504.3103448275865</v>
      </c>
      <c r="D183" s="305">
        <f>'VO2-BW'!D183*'VO2-LBM'!D$61/'VO2-LBM'!D$62</f>
        <v>2940.4696132596682</v>
      </c>
      <c r="E183" s="305">
        <f>'VO2-BW'!E183*'VO2-LBM'!E$61/'VO2-LBM'!E$62</f>
        <v>3101.7857142857142</v>
      </c>
      <c r="F183" s="305">
        <f>'VO2-BW'!F183*'VO2-LBM'!F$61/'VO2-LBM'!F$62</f>
        <v>3729.8461538461543</v>
      </c>
      <c r="G183" s="305">
        <f>'VO2-BW'!G183*'VO2-LBM'!G$61/'VO2-LBM'!G$62</f>
        <v>3948.6164383561645</v>
      </c>
      <c r="H183" s="305">
        <f>'VO2-BW'!H183*'VO2-LBM'!H$61/'VO2-LBM'!H$62</f>
        <v>3344.1746031746034</v>
      </c>
      <c r="I183" s="305">
        <f>'VO2-BW'!I183*'VO2-LBM'!I$61/'VO2-LBM'!I$62</f>
        <v>3765</v>
      </c>
      <c r="J183" s="305">
        <f>'VO2-BW'!J183*'VO2-LBM'!J$61/'VO2-LBM'!J$62</f>
        <v>5380.1068702290086</v>
      </c>
      <c r="K183" s="306">
        <f>'VO2-BW'!K183*'VO2-LBM'!K$61/'VO2-LBM'!K$62</f>
        <v>4987.0472440944886</v>
      </c>
      <c r="L183" s="160">
        <f t="shared" ref="L183:P183" si="272">AVERAGE(C183:C185)</f>
        <v>3824.1111111111118</v>
      </c>
      <c r="M183" s="160">
        <f t="shared" si="272"/>
        <v>3893.1031307550643</v>
      </c>
      <c r="N183" s="160">
        <f t="shared" si="272"/>
        <v>3597.3214285714289</v>
      </c>
      <c r="O183" s="160">
        <f t="shared" si="272"/>
        <v>5229.7948717948721</v>
      </c>
      <c r="P183" s="160">
        <f t="shared" si="272"/>
        <v>5198.8424657534242</v>
      </c>
      <c r="Q183" s="160">
        <f t="shared" ref="Q183" si="273">AVERAGE(H183:H185)</f>
        <v>4749.8941798941805</v>
      </c>
      <c r="R183" s="160">
        <f t="shared" ref="R183" si="274">AVERAGE(I183:I185)</f>
        <v>4846.1111111111104</v>
      </c>
      <c r="S183" s="160">
        <f t="shared" ref="S183" si="275">AVERAGE(J183:J185)</f>
        <v>4845.9236641221378</v>
      </c>
      <c r="T183" s="160">
        <f t="shared" ref="T183" si="276">AVERAGE(K183:K185)</f>
        <v>5408.9685039370079</v>
      </c>
      <c r="U183" s="232">
        <f t="shared" ref="U183" si="277">AVERAGE(L183:T183)</f>
        <v>4621.5633852278152</v>
      </c>
      <c r="V183" s="92"/>
      <c r="W183" s="92"/>
      <c r="X183" s="92"/>
      <c r="Y183" s="92"/>
      <c r="Z183" s="92"/>
      <c r="AA183" s="92"/>
      <c r="AB183" s="92"/>
      <c r="AC183" s="92"/>
      <c r="AD183" s="92"/>
      <c r="AE183" s="92"/>
      <c r="AF183" s="92"/>
      <c r="AG183" s="92"/>
      <c r="AH183" s="92"/>
      <c r="AI183" s="92"/>
      <c r="AJ183" s="92"/>
      <c r="AK183" s="92"/>
      <c r="AL183" s="92"/>
      <c r="AM183" s="92"/>
      <c r="AN183" s="92"/>
      <c r="AO183" s="92"/>
      <c r="AP183" s="92"/>
      <c r="AQ183" s="92"/>
      <c r="AR183" s="231"/>
    </row>
    <row r="184" spans="1:44">
      <c r="A184" s="223">
        <v>43725</v>
      </c>
      <c r="B184" s="224">
        <v>1.3905787037037001</v>
      </c>
      <c r="C184" s="304">
        <f>'VO2-BW'!C184*'VO2-LBM'!C$61/'VO2-LBM'!C$62</f>
        <v>4312.6379310344837</v>
      </c>
      <c r="D184" s="305">
        <f>'VO2-BW'!D184*'VO2-LBM'!D$61/'VO2-LBM'!D$62</f>
        <v>5193.4254143646403</v>
      </c>
      <c r="E184" s="305">
        <f>'VO2-BW'!E184*'VO2-LBM'!E$61/'VO2-LBM'!E$62</f>
        <v>3201.4285714285711</v>
      </c>
      <c r="F184" s="305">
        <f>'VO2-BW'!F184*'VO2-LBM'!F$61/'VO2-LBM'!F$62</f>
        <v>5170</v>
      </c>
      <c r="G184" s="305">
        <f>'VO2-BW'!G184*'VO2-LBM'!G$61/'VO2-LBM'!G$62</f>
        <v>5005.9794520547948</v>
      </c>
      <c r="H184" s="305">
        <f>'VO2-BW'!H184*'VO2-LBM'!H$61/'VO2-LBM'!H$62</f>
        <v>4730.0793650793648</v>
      </c>
      <c r="I184" s="305">
        <f>'VO2-BW'!I184*'VO2-LBM'!I$61/'VO2-LBM'!I$62</f>
        <v>5003.333333333333</v>
      </c>
      <c r="J184" s="305">
        <f>'VO2-BW'!J184*'VO2-LBM'!J$61/'VO2-LBM'!J$62</f>
        <v>4388.2900763358775</v>
      </c>
      <c r="K184" s="306">
        <f>'VO2-BW'!K184*'VO2-LBM'!K$61/'VO2-LBM'!K$62</f>
        <v>6519.6141732283459</v>
      </c>
      <c r="L184" s="160"/>
      <c r="M184" s="160"/>
      <c r="N184" s="160"/>
      <c r="O184" s="160"/>
      <c r="P184" s="160"/>
      <c r="Q184" s="160"/>
      <c r="R184" s="160"/>
      <c r="S184" s="160"/>
      <c r="T184" s="160"/>
      <c r="U184" s="232">
        <f t="shared" ref="U184" si="278">STDEV(L183:T183)/SQRT(COUNT(L183:T183))</f>
        <v>225.34194896786451</v>
      </c>
      <c r="V184" s="92"/>
      <c r="W184" s="92"/>
      <c r="X184" s="92"/>
      <c r="Y184" s="92"/>
      <c r="Z184" s="92"/>
      <c r="AA184" s="92"/>
      <c r="AB184" s="92"/>
      <c r="AC184" s="92"/>
      <c r="AD184" s="92"/>
      <c r="AE184" s="92"/>
      <c r="AF184" s="92"/>
      <c r="AG184" s="92"/>
      <c r="AH184" s="92"/>
      <c r="AI184" s="92"/>
      <c r="AJ184" s="92"/>
      <c r="AK184" s="92"/>
      <c r="AL184" s="92"/>
      <c r="AM184" s="92"/>
      <c r="AN184" s="92"/>
      <c r="AO184" s="92"/>
      <c r="AP184" s="92"/>
      <c r="AQ184" s="92"/>
      <c r="AR184" s="231"/>
    </row>
    <row r="185" spans="1:44">
      <c r="A185" s="223">
        <v>43725</v>
      </c>
      <c r="B185" s="224">
        <v>1.40446759259259</v>
      </c>
      <c r="C185" s="304">
        <f>'VO2-BW'!C185*'VO2-LBM'!C$61/'VO2-LBM'!C$62</f>
        <v>3655.3850574712646</v>
      </c>
      <c r="D185" s="305">
        <f>'VO2-BW'!D185*'VO2-LBM'!D$61/'VO2-LBM'!D$62</f>
        <v>3545.4143646408838</v>
      </c>
      <c r="E185" s="305">
        <f>'VO2-BW'!E185*'VO2-LBM'!E$61/'VO2-LBM'!E$62</f>
        <v>4488.75</v>
      </c>
      <c r="F185" s="305">
        <f>'VO2-BW'!F185*'VO2-LBM'!F$61/'VO2-LBM'!F$62</f>
        <v>6789.538461538461</v>
      </c>
      <c r="G185" s="305">
        <f>'VO2-BW'!G185*'VO2-LBM'!G$61/'VO2-LBM'!G$62</f>
        <v>6641.9315068493142</v>
      </c>
      <c r="H185" s="305">
        <f>'VO2-BW'!H185*'VO2-LBM'!H$61/'VO2-LBM'!H$62</f>
        <v>6175.4285714285716</v>
      </c>
      <c r="I185" s="305">
        <f>'VO2-BW'!I185*'VO2-LBM'!I$61/'VO2-LBM'!I$62</f>
        <v>5770</v>
      </c>
      <c r="J185" s="305">
        <f>'VO2-BW'!J185*'VO2-LBM'!J$61/'VO2-LBM'!J$62</f>
        <v>4769.3740458015272</v>
      </c>
      <c r="K185" s="306">
        <f>'VO2-BW'!K185*'VO2-LBM'!K$61/'VO2-LBM'!K$62</f>
        <v>4720.2440944881891</v>
      </c>
      <c r="L185" s="160"/>
      <c r="M185" s="160"/>
      <c r="N185" s="160"/>
      <c r="O185" s="160"/>
      <c r="P185" s="160"/>
      <c r="Q185" s="160"/>
      <c r="R185" s="160"/>
      <c r="S185" s="160"/>
      <c r="T185" s="160"/>
      <c r="U185" s="23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231"/>
    </row>
    <row r="186" spans="1:44">
      <c r="A186" s="223">
        <v>43725</v>
      </c>
      <c r="B186" s="224">
        <v>1.41835648148148</v>
      </c>
      <c r="C186" s="304">
        <f>'VO2-BW'!C186*'VO2-LBM'!C$61/'VO2-LBM'!C$62</f>
        <v>4613.2298850574716</v>
      </c>
      <c r="D186" s="305">
        <f>'VO2-BW'!D186*'VO2-LBM'!D$61/'VO2-LBM'!D$62</f>
        <v>4640.7182320441989</v>
      </c>
      <c r="E186" s="305">
        <f>'VO2-BW'!E186*'VO2-LBM'!E$61/'VO2-LBM'!E$62</f>
        <v>4292.6785714285716</v>
      </c>
      <c r="F186" s="305">
        <f>'VO2-BW'!F186*'VO2-LBM'!F$61/'VO2-LBM'!F$62</f>
        <v>3804.3076923076924</v>
      </c>
      <c r="G186" s="305">
        <f>'VO2-BW'!G186*'VO2-LBM'!G$61/'VO2-LBM'!G$62</f>
        <v>5884.0136986301368</v>
      </c>
      <c r="H186" s="305">
        <f>'VO2-BW'!H186*'VO2-LBM'!H$61/'VO2-LBM'!H$62</f>
        <v>5620.0476190476184</v>
      </c>
      <c r="I186" s="305">
        <f>'VO2-BW'!I186*'VO2-LBM'!I$61/'VO2-LBM'!I$62</f>
        <v>4865</v>
      </c>
      <c r="J186" s="305">
        <f>'VO2-BW'!J186*'VO2-LBM'!J$61/'VO2-LBM'!J$62</f>
        <v>4774.3664122137407</v>
      </c>
      <c r="K186" s="306">
        <f>'VO2-BW'!K186*'VO2-LBM'!K$61/'VO2-LBM'!K$62</f>
        <v>4020.661417322835</v>
      </c>
      <c r="L186" s="160">
        <f t="shared" ref="L186:P186" si="279">AVERAGE(C186:C188)</f>
        <v>3736.3735632183912</v>
      </c>
      <c r="M186" s="160">
        <f t="shared" si="279"/>
        <v>3835.2486187845298</v>
      </c>
      <c r="N186" s="160">
        <f t="shared" si="279"/>
        <v>4088.5714285714289</v>
      </c>
      <c r="O186" s="160">
        <f t="shared" si="279"/>
        <v>3514.9230769230767</v>
      </c>
      <c r="P186" s="160">
        <f t="shared" si="279"/>
        <v>4474.1963470319633</v>
      </c>
      <c r="Q186" s="160">
        <f t="shared" ref="Q186" si="280">AVERAGE(H186:H188)</f>
        <v>4548.3492063492058</v>
      </c>
      <c r="R186" s="160">
        <f t="shared" ref="R186" si="281">AVERAGE(I186:I188)</f>
        <v>4964.4444444444443</v>
      </c>
      <c r="S186" s="160">
        <f t="shared" ref="S186" si="282">AVERAGE(J186:J188)</f>
        <v>4498.1221374045799</v>
      </c>
      <c r="T186" s="160">
        <f t="shared" ref="T186" si="283">AVERAGE(K186:K188)</f>
        <v>4836.0656167979005</v>
      </c>
      <c r="U186" s="232">
        <f t="shared" ref="U186" si="284">AVERAGE(L186:T186)</f>
        <v>4277.3660488361693</v>
      </c>
      <c r="V186" s="92"/>
      <c r="W186" s="92"/>
      <c r="X186" s="92"/>
      <c r="Y186" s="92"/>
      <c r="Z186" s="92"/>
      <c r="AA186" s="92"/>
      <c r="AB186" s="92"/>
      <c r="AC186" s="92"/>
      <c r="AD186" s="92"/>
      <c r="AE186" s="92"/>
      <c r="AF186" s="92"/>
      <c r="AG186" s="92"/>
      <c r="AH186" s="92"/>
      <c r="AI186" s="92"/>
      <c r="AJ186" s="92"/>
      <c r="AK186" s="92"/>
      <c r="AL186" s="92"/>
      <c r="AM186" s="92"/>
      <c r="AN186" s="92"/>
      <c r="AO186" s="92"/>
      <c r="AP186" s="92"/>
      <c r="AQ186" s="92"/>
      <c r="AR186" s="231"/>
    </row>
    <row r="187" spans="1:44">
      <c r="A187" s="223">
        <v>43725</v>
      </c>
      <c r="B187" s="224">
        <v>1.4322453703703699</v>
      </c>
      <c r="C187" s="304">
        <f>'VO2-BW'!C187*'VO2-LBM'!C$61/'VO2-LBM'!C$62</f>
        <v>3459.1436781609204</v>
      </c>
      <c r="D187" s="305">
        <f>'VO2-BW'!D187*'VO2-LBM'!D$61/'VO2-LBM'!D$62</f>
        <v>4207.6519337016571</v>
      </c>
      <c r="E187" s="305">
        <f>'VO2-BW'!E187*'VO2-LBM'!E$61/'VO2-LBM'!E$62</f>
        <v>4877.6785714285716</v>
      </c>
      <c r="F187" s="305">
        <f>'VO2-BW'!F187*'VO2-LBM'!F$61/'VO2-LBM'!F$62</f>
        <v>3345.6923076923076</v>
      </c>
      <c r="G187" s="305">
        <f>'VO2-BW'!G187*'VO2-LBM'!G$61/'VO2-LBM'!G$62</f>
        <v>3287.1301369863013</v>
      </c>
      <c r="H187" s="305">
        <f>'VO2-BW'!H187*'VO2-LBM'!H$61/'VO2-LBM'!H$62</f>
        <v>4178.0952380952385</v>
      </c>
      <c r="I187" s="305">
        <f>'VO2-BW'!I187*'VO2-LBM'!I$61/'VO2-LBM'!I$62</f>
        <v>3805</v>
      </c>
      <c r="J187" s="305">
        <f>'VO2-BW'!J187*'VO2-LBM'!J$61/'VO2-LBM'!J$62</f>
        <v>4155.3129770992364</v>
      </c>
      <c r="K187" s="306">
        <f>'VO2-BW'!K187*'VO2-LBM'!K$61/'VO2-LBM'!K$62</f>
        <v>6846.9133858267724</v>
      </c>
      <c r="L187" s="160"/>
      <c r="M187" s="160"/>
      <c r="N187" s="160"/>
      <c r="O187" s="160"/>
      <c r="P187" s="160"/>
      <c r="Q187" s="160"/>
      <c r="R187" s="160"/>
      <c r="S187" s="160"/>
      <c r="T187" s="160"/>
      <c r="U187" s="232">
        <f t="shared" ref="U187" si="285">STDEV(L186:T186)/SQRT(COUNT(L186:T186))</f>
        <v>168.74671202750616</v>
      </c>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231"/>
    </row>
    <row r="188" spans="1:44">
      <c r="A188" s="223">
        <v>43725</v>
      </c>
      <c r="B188" s="224">
        <v>1.4461342592592601</v>
      </c>
      <c r="C188" s="304">
        <f>'VO2-BW'!C188*'VO2-LBM'!C$61/'VO2-LBM'!C$62</f>
        <v>3136.7471264367814</v>
      </c>
      <c r="D188" s="305">
        <f>'VO2-BW'!D188*'VO2-LBM'!D$61/'VO2-LBM'!D$62</f>
        <v>2657.3756906077347</v>
      </c>
      <c r="E188" s="305">
        <f>'VO2-BW'!E188*'VO2-LBM'!E$61/'VO2-LBM'!E$62</f>
        <v>3095.3571428571427</v>
      </c>
      <c r="F188" s="305">
        <f>'VO2-BW'!F188*'VO2-LBM'!F$61/'VO2-LBM'!F$62</f>
        <v>3394.7692307692305</v>
      </c>
      <c r="G188" s="305">
        <f>'VO2-BW'!G188*'VO2-LBM'!G$61/'VO2-LBM'!G$62</f>
        <v>4251.4452054794519</v>
      </c>
      <c r="H188" s="305">
        <f>'VO2-BW'!H188*'VO2-LBM'!H$61/'VO2-LBM'!H$62</f>
        <v>3846.9047619047619</v>
      </c>
      <c r="I188" s="305">
        <f>'VO2-BW'!I188*'VO2-LBM'!I$61/'VO2-LBM'!I$62</f>
        <v>6223.333333333333</v>
      </c>
      <c r="J188" s="305">
        <f>'VO2-BW'!J188*'VO2-LBM'!J$61/'VO2-LBM'!J$62</f>
        <v>4564.6870229007636</v>
      </c>
      <c r="K188" s="306">
        <f>'VO2-BW'!K188*'VO2-LBM'!K$61/'VO2-LBM'!K$62</f>
        <v>3640.622047244095</v>
      </c>
      <c r="L188" s="160"/>
      <c r="M188" s="160"/>
      <c r="N188" s="160"/>
      <c r="O188" s="160"/>
      <c r="P188" s="160"/>
      <c r="Q188" s="160"/>
      <c r="R188" s="160"/>
      <c r="S188" s="160"/>
      <c r="T188" s="160"/>
      <c r="U188" s="23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231"/>
    </row>
    <row r="189" spans="1:44">
      <c r="A189" s="223">
        <v>43725</v>
      </c>
      <c r="B189" s="224">
        <v>1.46002314814815</v>
      </c>
      <c r="C189" s="304">
        <f>'VO2-BW'!C189*'VO2-LBM'!C$61/'VO2-LBM'!C$62</f>
        <v>2948.2931034482763</v>
      </c>
      <c r="D189" s="305">
        <f>'VO2-BW'!D189*'VO2-LBM'!D$61/'VO2-LBM'!D$62</f>
        <v>5195.1104972375688</v>
      </c>
      <c r="E189" s="305">
        <f>'VO2-BW'!E189*'VO2-LBM'!E$61/'VO2-LBM'!E$62</f>
        <v>3003.75</v>
      </c>
      <c r="F189" s="305">
        <f>'VO2-BW'!F189*'VO2-LBM'!F$61/'VO2-LBM'!F$62</f>
        <v>6305.538461538461</v>
      </c>
      <c r="G189" s="305">
        <f>'VO2-BW'!G189*'VO2-LBM'!G$61/'VO2-LBM'!G$62</f>
        <v>3938.4657534246576</v>
      </c>
      <c r="H189" s="305">
        <f>'VO2-BW'!H189*'VO2-LBM'!H$61/'VO2-LBM'!H$62</f>
        <v>5322.8253968253966</v>
      </c>
      <c r="I189" s="305">
        <f>'VO2-BW'!I189*'VO2-LBM'!I$61/'VO2-LBM'!I$62</f>
        <v>5968.333333333333</v>
      </c>
      <c r="J189" s="305">
        <f>'VO2-BW'!J189*'VO2-LBM'!J$61/'VO2-LBM'!J$62</f>
        <v>6809.5877862595426</v>
      </c>
      <c r="K189" s="306">
        <f>'VO2-BW'!K189*'VO2-LBM'!K$61/'VO2-LBM'!K$62</f>
        <v>5908.4488188976384</v>
      </c>
      <c r="L189" s="160">
        <f t="shared" ref="L189:P189" si="286">AVERAGE(C189:C191)</f>
        <v>3820.996168582376</v>
      </c>
      <c r="M189" s="160">
        <f t="shared" si="286"/>
        <v>3983.5359116022096</v>
      </c>
      <c r="N189" s="160">
        <f t="shared" si="286"/>
        <v>3055.1785714285711</v>
      </c>
      <c r="O189" s="160">
        <f t="shared" si="286"/>
        <v>4248.8205128205127</v>
      </c>
      <c r="P189" s="160">
        <f t="shared" si="286"/>
        <v>3823.9885844748856</v>
      </c>
      <c r="Q189" s="160">
        <f t="shared" ref="Q189" si="287">AVERAGE(H189:H191)</f>
        <v>4882.3703703703695</v>
      </c>
      <c r="R189" s="160">
        <f t="shared" ref="R189" si="288">AVERAGE(I189:I191)</f>
        <v>4411.1111111111104</v>
      </c>
      <c r="S189" s="160">
        <f t="shared" ref="S189" si="289">AVERAGE(J189:J191)</f>
        <v>6507.826972010178</v>
      </c>
      <c r="T189" s="160">
        <f t="shared" ref="T189" si="290">AVERAGE(K189:K191)</f>
        <v>4643.202099737533</v>
      </c>
      <c r="U189" s="232">
        <f t="shared" ref="U189" si="291">AVERAGE(L189:T189)</f>
        <v>4375.2255891264167</v>
      </c>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231"/>
    </row>
    <row r="190" spans="1:44">
      <c r="A190" s="223">
        <v>43725</v>
      </c>
      <c r="B190" s="224">
        <v>1.47391203703703</v>
      </c>
      <c r="C190" s="304">
        <f>'VO2-BW'!C190*'VO2-LBM'!C$61/'VO2-LBM'!C$62</f>
        <v>4920.0517241379321</v>
      </c>
      <c r="D190" s="305">
        <f>'VO2-BW'!D190*'VO2-LBM'!D$61/'VO2-LBM'!D$62</f>
        <v>3833.5635359116018</v>
      </c>
      <c r="E190" s="305">
        <f>'VO2-BW'!E190*'VO2-LBM'!E$61/'VO2-LBM'!E$62</f>
        <v>2907.3214285714284</v>
      </c>
      <c r="F190" s="305">
        <f>'VO2-BW'!F190*'VO2-LBM'!F$61/'VO2-LBM'!F$62</f>
        <v>3118.9230769230767</v>
      </c>
      <c r="G190" s="305">
        <f>'VO2-BW'!G190*'VO2-LBM'!G$61/'VO2-LBM'!G$62</f>
        <v>3669.4726027397255</v>
      </c>
      <c r="H190" s="305">
        <f>'VO2-BW'!H190*'VO2-LBM'!H$61/'VO2-LBM'!H$62</f>
        <v>5744.0317460317456</v>
      </c>
      <c r="I190" s="305">
        <f>'VO2-BW'!I190*'VO2-LBM'!I$61/'VO2-LBM'!I$62</f>
        <v>3926.6666666666665</v>
      </c>
      <c r="J190" s="305">
        <f>'VO2-BW'!J190*'VO2-LBM'!J$61/'VO2-LBM'!J$62</f>
        <v>6806.259541984733</v>
      </c>
      <c r="K190" s="306">
        <f>'VO2-BW'!K190*'VO2-LBM'!K$61/'VO2-LBM'!K$62</f>
        <v>3967.9212598425202</v>
      </c>
      <c r="L190" s="160"/>
      <c r="M190" s="160"/>
      <c r="N190" s="160"/>
      <c r="O190" s="160"/>
      <c r="P190" s="160"/>
      <c r="Q190" s="160"/>
      <c r="R190" s="160"/>
      <c r="S190" s="160"/>
      <c r="T190" s="160"/>
      <c r="U190" s="232">
        <f t="shared" ref="U190" si="292">STDEV(L189:T189)/SQRT(COUNT(L189:T189))</f>
        <v>320.61657894442152</v>
      </c>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231"/>
    </row>
    <row r="191" spans="1:44">
      <c r="A191" s="223">
        <v>43725</v>
      </c>
      <c r="B191" s="224">
        <v>1.4878009259259199</v>
      </c>
      <c r="C191" s="304">
        <f>'VO2-BW'!C191*'VO2-LBM'!C$61/'VO2-LBM'!C$62</f>
        <v>3594.6436781609195</v>
      </c>
      <c r="D191" s="305">
        <f>'VO2-BW'!D191*'VO2-LBM'!D$61/'VO2-LBM'!D$62</f>
        <v>2921.9337016574582</v>
      </c>
      <c r="E191" s="305">
        <f>'VO2-BW'!E191*'VO2-LBM'!E$61/'VO2-LBM'!E$62</f>
        <v>3254.4642857142858</v>
      </c>
      <c r="F191" s="305">
        <f>'VO2-BW'!F191*'VO2-LBM'!F$61/'VO2-LBM'!F$62</f>
        <v>3322.0000000000005</v>
      </c>
      <c r="G191" s="305">
        <f>'VO2-BW'!G191*'VO2-LBM'!G$61/'VO2-LBM'!G$62</f>
        <v>3864.0273972602731</v>
      </c>
      <c r="H191" s="305">
        <f>'VO2-BW'!H191*'VO2-LBM'!H$61/'VO2-LBM'!H$62</f>
        <v>3580.2539682539682</v>
      </c>
      <c r="I191" s="305">
        <f>'VO2-BW'!I191*'VO2-LBM'!I$61/'VO2-LBM'!I$62</f>
        <v>3338.333333333333</v>
      </c>
      <c r="J191" s="305">
        <f>'VO2-BW'!J191*'VO2-LBM'!J$61/'VO2-LBM'!J$62</f>
        <v>5907.6335877862593</v>
      </c>
      <c r="K191" s="306">
        <f>'VO2-BW'!K191*'VO2-LBM'!K$61/'VO2-LBM'!K$62</f>
        <v>4053.2362204724409</v>
      </c>
      <c r="L191" s="160"/>
      <c r="M191" s="160"/>
      <c r="N191" s="160"/>
      <c r="O191" s="160"/>
      <c r="P191" s="160"/>
      <c r="Q191" s="160"/>
      <c r="R191" s="160"/>
      <c r="S191" s="160"/>
      <c r="T191" s="160"/>
      <c r="U191" s="232"/>
      <c r="V191" s="92"/>
      <c r="W191" s="92"/>
      <c r="X191" s="92"/>
      <c r="Y191" s="92"/>
      <c r="Z191" s="92"/>
      <c r="AA191" s="92"/>
      <c r="AB191" s="92"/>
      <c r="AC191" s="92"/>
      <c r="AD191" s="92"/>
      <c r="AE191" s="92"/>
      <c r="AF191" s="92"/>
      <c r="AG191" s="92"/>
      <c r="AH191" s="92"/>
      <c r="AI191" s="92"/>
      <c r="AJ191" s="92"/>
      <c r="AK191" s="92"/>
      <c r="AL191" s="92"/>
      <c r="AM191" s="92"/>
      <c r="AN191" s="92"/>
      <c r="AO191" s="92"/>
      <c r="AP191" s="92"/>
      <c r="AQ191" s="92"/>
      <c r="AR191" s="231"/>
    </row>
    <row r="192" spans="1:44">
      <c r="A192" s="223">
        <v>43725</v>
      </c>
      <c r="B192" s="224">
        <v>1.5016898148148099</v>
      </c>
      <c r="C192" s="304">
        <f>'VO2-BW'!C192*'VO2-LBM'!C$61/'VO2-LBM'!C$62</f>
        <v>3047.9712643678167</v>
      </c>
      <c r="D192" s="305">
        <f>'VO2-BW'!D192*'VO2-LBM'!D$61/'VO2-LBM'!D$62</f>
        <v>2989.3370165745855</v>
      </c>
      <c r="E192" s="305">
        <f>'VO2-BW'!E192*'VO2-LBM'!E$61/'VO2-LBM'!E$62</f>
        <v>4999.8214285714284</v>
      </c>
      <c r="F192" s="305">
        <f>'VO2-BW'!F192*'VO2-LBM'!F$61/'VO2-LBM'!F$62</f>
        <v>3626.6153846153843</v>
      </c>
      <c r="G192" s="305">
        <f>'VO2-BW'!G192*'VO2-LBM'!G$61/'VO2-LBM'!G$62</f>
        <v>4078.883561643835</v>
      </c>
      <c r="H192" s="305">
        <f>'VO2-BW'!H192*'VO2-LBM'!H$61/'VO2-LBM'!H$62</f>
        <v>6436.9841269841272</v>
      </c>
      <c r="I192" s="305">
        <f>'VO2-BW'!I192*'VO2-LBM'!I$61/'VO2-LBM'!I$62</f>
        <v>4305</v>
      </c>
      <c r="J192" s="305">
        <f>'VO2-BW'!J192*'VO2-LBM'!J$61/'VO2-LBM'!J$62</f>
        <v>4456.519083969466</v>
      </c>
      <c r="K192" s="306">
        <f>'VO2-BW'!K192*'VO2-LBM'!K$61/'VO2-LBM'!K$62</f>
        <v>4090.464566929134</v>
      </c>
      <c r="L192" s="160">
        <f t="shared" ref="L192:P192" si="293">AVERAGE(C192:C194)</f>
        <v>3101.9636015325673</v>
      </c>
      <c r="M192" s="160">
        <f t="shared" si="293"/>
        <v>2850.0368324125229</v>
      </c>
      <c r="N192" s="160">
        <f t="shared" si="293"/>
        <v>3827.1428571428564</v>
      </c>
      <c r="O192" s="160">
        <f t="shared" si="293"/>
        <v>4186.2051282051279</v>
      </c>
      <c r="P192" s="160">
        <f t="shared" si="293"/>
        <v>4421.7511415525114</v>
      </c>
      <c r="Q192" s="160">
        <f t="shared" ref="Q192" si="294">AVERAGE(H192:H194)</f>
        <v>5112.7883597883601</v>
      </c>
      <c r="R192" s="160">
        <f t="shared" ref="R192" si="295">AVERAGE(I192:I194)</f>
        <v>3721.1111111111109</v>
      </c>
      <c r="S192" s="160">
        <f t="shared" ref="S192" si="296">AVERAGE(J192:J194)</f>
        <v>4394.9465648854966</v>
      </c>
      <c r="T192" s="160">
        <f t="shared" ref="T192" si="297">AVERAGE(K192:K194)</f>
        <v>4364.5065616797901</v>
      </c>
      <c r="U192" s="232">
        <f t="shared" ref="U192" si="298">AVERAGE(L192:T192)</f>
        <v>3997.8280175900381</v>
      </c>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231"/>
    </row>
    <row r="193" spans="1:44">
      <c r="A193" s="223">
        <v>43725</v>
      </c>
      <c r="B193" s="224">
        <v>1.5155787037037001</v>
      </c>
      <c r="C193" s="304">
        <f>'VO2-BW'!C193*'VO2-LBM'!C$61/'VO2-LBM'!C$62</f>
        <v>2987.2298850574716</v>
      </c>
      <c r="D193" s="305">
        <f>'VO2-BW'!D193*'VO2-LBM'!D$61/'VO2-LBM'!D$62</f>
        <v>2627.0441988950274</v>
      </c>
      <c r="E193" s="305">
        <f>'VO2-BW'!E193*'VO2-LBM'!E$61/'VO2-LBM'!E$62</f>
        <v>3428.0357142857138</v>
      </c>
      <c r="F193" s="305">
        <f>'VO2-BW'!F193*'VO2-LBM'!F$61/'VO2-LBM'!F$62</f>
        <v>4970.3076923076924</v>
      </c>
      <c r="G193" s="305">
        <f>'VO2-BW'!G193*'VO2-LBM'!G$61/'VO2-LBM'!G$62</f>
        <v>3798.0479452054797</v>
      </c>
      <c r="H193" s="305">
        <f>'VO2-BW'!H193*'VO2-LBM'!H$61/'VO2-LBM'!H$62</f>
        <v>4864.2539682539682</v>
      </c>
      <c r="I193" s="305">
        <f>'VO2-BW'!I193*'VO2-LBM'!I$61/'VO2-LBM'!I$62</f>
        <v>3556.6666666666665</v>
      </c>
      <c r="J193" s="305">
        <f>'VO2-BW'!J193*'VO2-LBM'!J$61/'VO2-LBM'!J$62</f>
        <v>4626.259541984733</v>
      </c>
      <c r="K193" s="306">
        <f>'VO2-BW'!K193*'VO2-LBM'!K$61/'VO2-LBM'!K$62</f>
        <v>5047.5433070866138</v>
      </c>
      <c r="L193" s="160"/>
      <c r="M193" s="160"/>
      <c r="N193" s="160"/>
      <c r="O193" s="160"/>
      <c r="P193" s="160"/>
      <c r="Q193" s="160"/>
      <c r="R193" s="160"/>
      <c r="S193" s="160"/>
      <c r="T193" s="160"/>
      <c r="U193" s="232">
        <f t="shared" ref="U193" si="299">STDEV(L192:T192)/SQRT(COUNT(L192:T192))</f>
        <v>234.99979130806332</v>
      </c>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231"/>
    </row>
    <row r="194" spans="1:44">
      <c r="A194" s="223">
        <v>43725</v>
      </c>
      <c r="B194" s="224">
        <v>1.52946759259259</v>
      </c>
      <c r="C194" s="304">
        <f>'VO2-BW'!C194*'VO2-LBM'!C$61/'VO2-LBM'!C$62</f>
        <v>3270.6896551724139</v>
      </c>
      <c r="D194" s="305">
        <f>'VO2-BW'!D194*'VO2-LBM'!D$61/'VO2-LBM'!D$62</f>
        <v>2933.7292817679554</v>
      </c>
      <c r="E194" s="305">
        <f>'VO2-BW'!E194*'VO2-LBM'!E$61/'VO2-LBM'!E$62</f>
        <v>3053.5714285714284</v>
      </c>
      <c r="F194" s="305">
        <f>'VO2-BW'!F194*'VO2-LBM'!F$61/'VO2-LBM'!F$62</f>
        <v>3961.6923076923076</v>
      </c>
      <c r="G194" s="305">
        <f>'VO2-BW'!G194*'VO2-LBM'!G$61/'VO2-LBM'!G$62</f>
        <v>5388.321917808219</v>
      </c>
      <c r="H194" s="305">
        <f>'VO2-BW'!H194*'VO2-LBM'!H$61/'VO2-LBM'!H$62</f>
        <v>4037.1269841269841</v>
      </c>
      <c r="I194" s="305">
        <f>'VO2-BW'!I194*'VO2-LBM'!I$61/'VO2-LBM'!I$62</f>
        <v>3301.666666666667</v>
      </c>
      <c r="J194" s="305">
        <f>'VO2-BW'!J194*'VO2-LBM'!J$61/'VO2-LBM'!J$62</f>
        <v>4102.06106870229</v>
      </c>
      <c r="K194" s="306">
        <f>'VO2-BW'!K194*'VO2-LBM'!K$61/'VO2-LBM'!K$62</f>
        <v>3955.5118110236222</v>
      </c>
      <c r="L194" s="160"/>
      <c r="M194" s="160"/>
      <c r="N194" s="160"/>
      <c r="O194" s="160"/>
      <c r="P194" s="160"/>
      <c r="Q194" s="160"/>
      <c r="R194" s="160"/>
      <c r="S194" s="160"/>
      <c r="T194" s="160"/>
      <c r="U194" s="232"/>
      <c r="V194" s="92"/>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231"/>
    </row>
    <row r="195" spans="1:44">
      <c r="A195" s="223">
        <v>43725</v>
      </c>
      <c r="B195" s="224">
        <v>1.54335648148148</v>
      </c>
      <c r="C195" s="304">
        <f>'VO2-BW'!C195*'VO2-LBM'!C$61/'VO2-LBM'!C$62</f>
        <v>2970.0977011494256</v>
      </c>
      <c r="D195" s="305">
        <f>'VO2-BW'!D195*'VO2-LBM'!D$61/'VO2-LBM'!D$62</f>
        <v>4883.370165745856</v>
      </c>
      <c r="E195" s="305">
        <f>'VO2-BW'!E195*'VO2-LBM'!E$61/'VO2-LBM'!E$62</f>
        <v>4843.9285714285716</v>
      </c>
      <c r="F195" s="305">
        <f>'VO2-BW'!F195*'VO2-LBM'!F$61/'VO2-LBM'!F$62</f>
        <v>3706.1538461538466</v>
      </c>
      <c r="G195" s="305">
        <f>'VO2-BW'!G195*'VO2-LBM'!G$61/'VO2-LBM'!G$62</f>
        <v>3831.8835616438355</v>
      </c>
      <c r="H195" s="305">
        <f>'VO2-BW'!H195*'VO2-LBM'!H$61/'VO2-LBM'!H$62</f>
        <v>4042.2222222222222</v>
      </c>
      <c r="I195" s="305">
        <f>'VO2-BW'!I195*'VO2-LBM'!I$61/'VO2-LBM'!I$62</f>
        <v>5265</v>
      </c>
      <c r="J195" s="305">
        <f>'VO2-BW'!J195*'VO2-LBM'!J$61/'VO2-LBM'!J$62</f>
        <v>4624.5954198473291</v>
      </c>
      <c r="K195" s="306">
        <f>'VO2-BW'!K195*'VO2-LBM'!K$61/'VO2-LBM'!K$62</f>
        <v>3795.7401574803152</v>
      </c>
      <c r="L195" s="160">
        <f t="shared" ref="L195:P195" si="300">AVERAGE(C195:C197)</f>
        <v>3798.6724137931037</v>
      </c>
      <c r="M195" s="160">
        <f t="shared" si="300"/>
        <v>3396.565377532228</v>
      </c>
      <c r="N195" s="160">
        <f t="shared" si="300"/>
        <v>3609.6428571428569</v>
      </c>
      <c r="O195" s="160">
        <f t="shared" si="300"/>
        <v>3745.0769230769233</v>
      </c>
      <c r="P195" s="160">
        <f t="shared" si="300"/>
        <v>3907.449771689498</v>
      </c>
      <c r="Q195" s="160">
        <f t="shared" ref="Q195" si="301">AVERAGE(H195:H197)</f>
        <v>3977.1164021164018</v>
      </c>
      <c r="R195" s="160">
        <f t="shared" ref="R195" si="302">AVERAGE(I195:I197)</f>
        <v>4541.1111111111104</v>
      </c>
      <c r="S195" s="160">
        <f t="shared" ref="S195" si="303">AVERAGE(J195:J197)</f>
        <v>5910.9618320610689</v>
      </c>
      <c r="T195" s="160">
        <f t="shared" ref="T195" si="304">AVERAGE(K195:K197)</f>
        <v>4251.2703412073488</v>
      </c>
      <c r="U195" s="232">
        <f t="shared" ref="U195" si="305">AVERAGE(L195:T195)</f>
        <v>4126.4296699700599</v>
      </c>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231"/>
    </row>
    <row r="196" spans="1:44">
      <c r="A196" s="223">
        <v>43725</v>
      </c>
      <c r="B196" s="224">
        <v>1.5572453703703699</v>
      </c>
      <c r="C196" s="304">
        <f>'VO2-BW'!C196*'VO2-LBM'!C$61/'VO2-LBM'!C$62</f>
        <v>3445.1264367816098</v>
      </c>
      <c r="D196" s="305">
        <f>'VO2-BW'!D196*'VO2-LBM'!D$61/'VO2-LBM'!D$62</f>
        <v>2761.8508287292816</v>
      </c>
      <c r="E196" s="305">
        <f>'VO2-BW'!E196*'VO2-LBM'!E$61/'VO2-LBM'!E$62</f>
        <v>2871.9642857142858</v>
      </c>
      <c r="F196" s="305">
        <f>'VO2-BW'!F196*'VO2-LBM'!F$61/'VO2-LBM'!F$62</f>
        <v>4027.6923076923076</v>
      </c>
      <c r="G196" s="305">
        <f>'VO2-BW'!G196*'VO2-LBM'!G$61/'VO2-LBM'!G$62</f>
        <v>3796.3561643835619</v>
      </c>
      <c r="H196" s="305">
        <f>'VO2-BW'!H196*'VO2-LBM'!H$61/'VO2-LBM'!H$62</f>
        <v>4015.0476190476184</v>
      </c>
      <c r="I196" s="305">
        <f>'VO2-BW'!I196*'VO2-LBM'!I$61/'VO2-LBM'!I$62</f>
        <v>4941.6666666666661</v>
      </c>
      <c r="J196" s="305">
        <f>'VO2-BW'!J196*'VO2-LBM'!J$61/'VO2-LBM'!J$62</f>
        <v>5929.2671755725196</v>
      </c>
      <c r="K196" s="306">
        <f>'VO2-BW'!K196*'VO2-LBM'!K$61/'VO2-LBM'!K$62</f>
        <v>4895.5275590551182</v>
      </c>
      <c r="L196" s="160"/>
      <c r="M196" s="160"/>
      <c r="N196" s="160"/>
      <c r="O196" s="160"/>
      <c r="P196" s="160"/>
      <c r="Q196" s="160"/>
      <c r="R196" s="160"/>
      <c r="S196" s="160"/>
      <c r="T196" s="160"/>
      <c r="U196" s="232">
        <f t="shared" ref="U196" si="306">STDEV(L195:T195)/SQRT(COUNT(L195:T195))</f>
        <v>249.86031675481073</v>
      </c>
      <c r="V196" s="92"/>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231"/>
    </row>
    <row r="197" spans="1:44">
      <c r="A197" s="223">
        <v>43725</v>
      </c>
      <c r="B197" s="224">
        <v>1.5711342592592601</v>
      </c>
      <c r="C197" s="304">
        <f>'VO2-BW'!C197*'VO2-LBM'!C$61/'VO2-LBM'!C$62</f>
        <v>4980.7931034482763</v>
      </c>
      <c r="D197" s="305">
        <f>'VO2-BW'!D197*'VO2-LBM'!D$61/'VO2-LBM'!D$62</f>
        <v>2544.4751381215469</v>
      </c>
      <c r="E197" s="305">
        <f>'VO2-BW'!E197*'VO2-LBM'!E$61/'VO2-LBM'!E$62</f>
        <v>3113.0357142857142</v>
      </c>
      <c r="F197" s="305">
        <f>'VO2-BW'!F197*'VO2-LBM'!F$61/'VO2-LBM'!F$62</f>
        <v>3501.3846153846152</v>
      </c>
      <c r="G197" s="305">
        <f>'VO2-BW'!G197*'VO2-LBM'!G$61/'VO2-LBM'!G$62</f>
        <v>4094.1095890410966</v>
      </c>
      <c r="H197" s="305">
        <f>'VO2-BW'!H197*'VO2-LBM'!H$61/'VO2-LBM'!H$62</f>
        <v>3874.0793650793648</v>
      </c>
      <c r="I197" s="305">
        <f>'VO2-BW'!I197*'VO2-LBM'!I$61/'VO2-LBM'!I$62</f>
        <v>3416.6666666666665</v>
      </c>
      <c r="J197" s="305">
        <f>'VO2-BW'!J197*'VO2-LBM'!J$61/'VO2-LBM'!J$62</f>
        <v>7179.0229007633588</v>
      </c>
      <c r="K197" s="306">
        <f>'VO2-BW'!K197*'VO2-LBM'!K$61/'VO2-LBM'!K$62</f>
        <v>4062.5433070866134</v>
      </c>
      <c r="L197" s="160"/>
      <c r="M197" s="160"/>
      <c r="N197" s="160"/>
      <c r="O197" s="160"/>
      <c r="P197" s="160"/>
      <c r="Q197" s="160"/>
      <c r="R197" s="160"/>
      <c r="S197" s="160"/>
      <c r="T197" s="160"/>
      <c r="U197" s="23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231"/>
    </row>
    <row r="198" spans="1:44">
      <c r="A198" s="223">
        <v>43725</v>
      </c>
      <c r="B198" s="224">
        <v>1.58502314814815</v>
      </c>
      <c r="C198" s="304">
        <f>'VO2-BW'!C198*'VO2-LBM'!C$61/'VO2-LBM'!C$62</f>
        <v>3566.6091954022995</v>
      </c>
      <c r="D198" s="305">
        <f>'VO2-BW'!D198*'VO2-LBM'!D$61/'VO2-LBM'!D$62</f>
        <v>4660.9392265193364</v>
      </c>
      <c r="E198" s="305">
        <f>'VO2-BW'!E198*'VO2-LBM'!E$61/'VO2-LBM'!E$62</f>
        <v>3330.0000000000005</v>
      </c>
      <c r="F198" s="305">
        <f>'VO2-BW'!F198*'VO2-LBM'!F$61/'VO2-LBM'!F$62</f>
        <v>5092.1538461538457</v>
      </c>
      <c r="G198" s="305">
        <f>'VO2-BW'!G198*'VO2-LBM'!G$61/'VO2-LBM'!G$62</f>
        <v>3141.6369863013701</v>
      </c>
      <c r="H198" s="305">
        <f>'VO2-BW'!H198*'VO2-LBM'!H$61/'VO2-LBM'!H$62</f>
        <v>3663.4761904761904</v>
      </c>
      <c r="I198" s="305">
        <f>'VO2-BW'!I198*'VO2-LBM'!I$61/'VO2-LBM'!I$62</f>
        <v>3588.333333333333</v>
      </c>
      <c r="J198" s="305">
        <f>'VO2-BW'!J198*'VO2-LBM'!J$61/'VO2-LBM'!J$62</f>
        <v>4494.7938931297713</v>
      </c>
      <c r="K198" s="306">
        <f>'VO2-BW'!K198*'VO2-LBM'!K$61/'VO2-LBM'!K$62</f>
        <v>3888.8110236220477</v>
      </c>
      <c r="L198" s="160">
        <f t="shared" ref="L198:P198" si="307">AVERAGE(C198:C200)</f>
        <v>3681.8620689655181</v>
      </c>
      <c r="M198" s="160">
        <f t="shared" si="307"/>
        <v>3388.1399631675872</v>
      </c>
      <c r="N198" s="160">
        <f t="shared" si="307"/>
        <v>3033.2142857142858</v>
      </c>
      <c r="O198" s="160">
        <f t="shared" si="307"/>
        <v>3900.7692307692305</v>
      </c>
      <c r="P198" s="160">
        <f t="shared" si="307"/>
        <v>4064.2214611872146</v>
      </c>
      <c r="Q198" s="160">
        <f t="shared" ref="Q198" si="308">AVERAGE(H198:H200)</f>
        <v>5147.3227513227512</v>
      </c>
      <c r="R198" s="160">
        <f t="shared" ref="R198" si="309">AVERAGE(I198:I200)</f>
        <v>3527.7777777777774</v>
      </c>
      <c r="S198" s="160">
        <f t="shared" ref="S198" si="310">AVERAGE(J198:J200)</f>
        <v>4334.4834605597971</v>
      </c>
      <c r="T198" s="160">
        <f t="shared" ref="T198" si="311">AVERAGE(K198:K200)</f>
        <v>4109.5958005249349</v>
      </c>
      <c r="U198" s="232">
        <f t="shared" ref="U198" si="312">AVERAGE(L198:T198)</f>
        <v>3909.7096444432327</v>
      </c>
      <c r="V198" s="92"/>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231"/>
    </row>
    <row r="199" spans="1:44">
      <c r="A199" s="223">
        <v>43725</v>
      </c>
      <c r="B199" s="224">
        <v>1.59891203703703</v>
      </c>
      <c r="C199" s="304">
        <f>'VO2-BW'!C199*'VO2-LBM'!C$61/'VO2-LBM'!C$62</f>
        <v>3194.3735632183916</v>
      </c>
      <c r="D199" s="305">
        <f>'VO2-BW'!D199*'VO2-LBM'!D$61/'VO2-LBM'!D$62</f>
        <v>2805.662983425414</v>
      </c>
      <c r="E199" s="305">
        <f>'VO2-BW'!E199*'VO2-LBM'!E$61/'VO2-LBM'!E$62</f>
        <v>2804.4642857142858</v>
      </c>
      <c r="F199" s="305">
        <f>'VO2-BW'!F199*'VO2-LBM'!F$61/'VO2-LBM'!F$62</f>
        <v>3448.9230769230771</v>
      </c>
      <c r="G199" s="305">
        <f>'VO2-BW'!G199*'VO2-LBM'!G$61/'VO2-LBM'!G$62</f>
        <v>4161.7808219178078</v>
      </c>
      <c r="H199" s="305">
        <f>'VO2-BW'!H199*'VO2-LBM'!H$61/'VO2-LBM'!H$62</f>
        <v>6172.0317460317456</v>
      </c>
      <c r="I199" s="305">
        <f>'VO2-BW'!I199*'VO2-LBM'!I$61/'VO2-LBM'!I$62</f>
        <v>3440</v>
      </c>
      <c r="J199" s="305">
        <f>'VO2-BW'!J199*'VO2-LBM'!J$61/'VO2-LBM'!J$62</f>
        <v>4008.8702290076335</v>
      </c>
      <c r="K199" s="306">
        <f>'VO2-BW'!K199*'VO2-LBM'!K$61/'VO2-LBM'!K$62</f>
        <v>4293.6692913385832</v>
      </c>
      <c r="L199" s="160"/>
      <c r="M199" s="160"/>
      <c r="N199" s="160"/>
      <c r="O199" s="160"/>
      <c r="P199" s="160"/>
      <c r="Q199" s="160"/>
      <c r="R199" s="160"/>
      <c r="S199" s="160"/>
      <c r="T199" s="160"/>
      <c r="U199" s="232">
        <f t="shared" ref="U199" si="313">STDEV(L198:T198)/SQRT(COUNT(L198:T198))</f>
        <v>204.60303095284416</v>
      </c>
      <c r="V199" s="92"/>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231"/>
    </row>
    <row r="200" spans="1:44">
      <c r="A200" s="223">
        <v>43725</v>
      </c>
      <c r="B200" s="224">
        <v>1.6128009259259199</v>
      </c>
      <c r="C200" s="304">
        <f>'VO2-BW'!C200*'VO2-LBM'!C$61/'VO2-LBM'!C$62</f>
        <v>4284.6034482758623</v>
      </c>
      <c r="D200" s="305">
        <f>'VO2-BW'!D200*'VO2-LBM'!D$61/'VO2-LBM'!D$62</f>
        <v>2697.8176795580107</v>
      </c>
      <c r="E200" s="305">
        <f>'VO2-BW'!E200*'VO2-LBM'!E$61/'VO2-LBM'!E$62</f>
        <v>2965.1785714285711</v>
      </c>
      <c r="F200" s="305">
        <f>'VO2-BW'!F200*'VO2-LBM'!F$61/'VO2-LBM'!F$62</f>
        <v>3161.2307692307691</v>
      </c>
      <c r="G200" s="305">
        <f>'VO2-BW'!G200*'VO2-LBM'!G$61/'VO2-LBM'!G$62</f>
        <v>4889.2465753424658</v>
      </c>
      <c r="H200" s="305">
        <f>'VO2-BW'!H200*'VO2-LBM'!H$61/'VO2-LBM'!H$62</f>
        <v>5606.4603174603171</v>
      </c>
      <c r="I200" s="305">
        <f>'VO2-BW'!I200*'VO2-LBM'!I$61/'VO2-LBM'!I$62</f>
        <v>3555</v>
      </c>
      <c r="J200" s="305">
        <f>'VO2-BW'!J200*'VO2-LBM'!J$61/'VO2-LBM'!J$62</f>
        <v>4499.7862595419856</v>
      </c>
      <c r="K200" s="306">
        <f>'VO2-BW'!K200*'VO2-LBM'!K$61/'VO2-LBM'!K$62</f>
        <v>4146.3070866141734</v>
      </c>
      <c r="L200" s="160"/>
      <c r="M200" s="160"/>
      <c r="N200" s="160"/>
      <c r="O200" s="160"/>
      <c r="P200" s="160"/>
      <c r="Q200" s="160"/>
      <c r="R200" s="160"/>
      <c r="S200" s="160"/>
      <c r="T200" s="160"/>
      <c r="U200" s="23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231"/>
    </row>
    <row r="201" spans="1:44">
      <c r="A201" s="223">
        <v>43725</v>
      </c>
      <c r="B201" s="224">
        <v>1.6266898148148099</v>
      </c>
      <c r="C201" s="304">
        <f>'VO2-BW'!C201*'VO2-LBM'!C$61/'VO2-LBM'!C$62</f>
        <v>2934.275862068966</v>
      </c>
      <c r="D201" s="305">
        <f>'VO2-BW'!D201*'VO2-LBM'!D$61/'VO2-LBM'!D$62</f>
        <v>3006.1878453038671</v>
      </c>
      <c r="E201" s="305">
        <f>'VO2-BW'!E201*'VO2-LBM'!E$61/'VO2-LBM'!E$62</f>
        <v>5234.4642857142853</v>
      </c>
      <c r="F201" s="305">
        <f>'VO2-BW'!F201*'VO2-LBM'!F$61/'VO2-LBM'!F$62</f>
        <v>4024.3076923076924</v>
      </c>
      <c r="G201" s="305">
        <f>'VO2-BW'!G201*'VO2-LBM'!G$61/'VO2-LBM'!G$62</f>
        <v>4182.0821917808216</v>
      </c>
      <c r="H201" s="305">
        <f>'VO2-BW'!H201*'VO2-LBM'!H$61/'VO2-LBM'!H$62</f>
        <v>5900.2857142857138</v>
      </c>
      <c r="I201" s="305">
        <f>'VO2-BW'!I201*'VO2-LBM'!I$61/'VO2-LBM'!I$62</f>
        <v>4728.333333333333</v>
      </c>
      <c r="J201" s="305">
        <f>'VO2-BW'!J201*'VO2-LBM'!J$61/'VO2-LBM'!J$62</f>
        <v>4619.6030534351148</v>
      </c>
      <c r="K201" s="306">
        <f>'VO2-BW'!K201*'VO2-LBM'!K$61/'VO2-LBM'!K$62</f>
        <v>4026.8661417322833</v>
      </c>
      <c r="L201" s="160">
        <f t="shared" ref="L201:P201" si="314">AVERAGE(C201:C203)</f>
        <v>3579.5881226053643</v>
      </c>
      <c r="M201" s="160">
        <f t="shared" si="314"/>
        <v>4393.0110497237556</v>
      </c>
      <c r="N201" s="160">
        <f t="shared" si="314"/>
        <v>3827.6785714285711</v>
      </c>
      <c r="O201" s="160">
        <f t="shared" si="314"/>
        <v>4885.128205128206</v>
      </c>
      <c r="P201" s="160">
        <f t="shared" si="314"/>
        <v>4981.166666666667</v>
      </c>
      <c r="Q201" s="160">
        <f t="shared" ref="Q201" si="315">AVERAGE(H201:H203)</f>
        <v>4807.0740740740739</v>
      </c>
      <c r="R201" s="160">
        <f t="shared" ref="R201" si="316">AVERAGE(I201:I203)</f>
        <v>4708.8888888888887</v>
      </c>
      <c r="S201" s="160">
        <f t="shared" ref="S201" si="317">AVERAGE(J201:J203)</f>
        <v>4590.2035623409665</v>
      </c>
      <c r="T201" s="160">
        <f t="shared" ref="T201" si="318">AVERAGE(K201:K203)</f>
        <v>5007.7296587926512</v>
      </c>
      <c r="U201" s="232">
        <f t="shared" ref="U201" si="319">AVERAGE(L201:T201)</f>
        <v>4531.1631999610163</v>
      </c>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231"/>
    </row>
    <row r="202" spans="1:44">
      <c r="A202" s="223">
        <v>43725</v>
      </c>
      <c r="B202" s="224">
        <v>1.6405787037037001</v>
      </c>
      <c r="C202" s="304">
        <f>'VO2-BW'!C202*'VO2-LBM'!C$61/'VO2-LBM'!C$62</f>
        <v>3362.5804597701149</v>
      </c>
      <c r="D202" s="305">
        <f>'VO2-BW'!D202*'VO2-LBM'!D$61/'VO2-LBM'!D$62</f>
        <v>5594.4751381215465</v>
      </c>
      <c r="E202" s="305">
        <f>'VO2-BW'!E202*'VO2-LBM'!E$61/'VO2-LBM'!E$62</f>
        <v>3579.1071428571422</v>
      </c>
      <c r="F202" s="305">
        <f>'VO2-BW'!F202*'VO2-LBM'!F$61/'VO2-LBM'!F$62</f>
        <v>5811.3846153846152</v>
      </c>
      <c r="G202" s="305">
        <f>'VO2-BW'!G202*'VO2-LBM'!G$61/'VO2-LBM'!G$62</f>
        <v>6411.8493150684935</v>
      </c>
      <c r="H202" s="305">
        <f>'VO2-BW'!H202*'VO2-LBM'!H$61/'VO2-LBM'!H$62</f>
        <v>4189.9841269841263</v>
      </c>
      <c r="I202" s="305">
        <f>'VO2-BW'!I202*'VO2-LBM'!I$61/'VO2-LBM'!I$62</f>
        <v>5521.6666666666661</v>
      </c>
      <c r="J202" s="305">
        <f>'VO2-BW'!J202*'VO2-LBM'!J$61/'VO2-LBM'!J$62</f>
        <v>4596.3053435114498</v>
      </c>
      <c r="K202" s="306">
        <f>'VO2-BW'!K202*'VO2-LBM'!K$61/'VO2-LBM'!K$62</f>
        <v>6404.8267716535438</v>
      </c>
      <c r="L202" s="160"/>
      <c r="M202" s="160"/>
      <c r="N202" s="160"/>
      <c r="O202" s="160"/>
      <c r="P202" s="160"/>
      <c r="Q202" s="160"/>
      <c r="R202" s="160"/>
      <c r="S202" s="160"/>
      <c r="T202" s="160"/>
      <c r="U202" s="232">
        <f t="shared" ref="U202" si="320">STDEV(L201:T201)/SQRT(COUNT(L201:T201))</f>
        <v>170.19517786790391</v>
      </c>
      <c r="V202" s="92"/>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231"/>
    </row>
    <row r="203" spans="1:44">
      <c r="A203" s="223">
        <v>43725</v>
      </c>
      <c r="B203" s="224">
        <v>1.65446759259259</v>
      </c>
      <c r="C203" s="304">
        <f>'VO2-BW'!C203*'VO2-LBM'!C$61/'VO2-LBM'!C$62</f>
        <v>4441.9080459770121</v>
      </c>
      <c r="D203" s="305">
        <f>'VO2-BW'!D203*'VO2-LBM'!D$61/'VO2-LBM'!D$62</f>
        <v>4578.370165745856</v>
      </c>
      <c r="E203" s="305">
        <f>'VO2-BW'!E203*'VO2-LBM'!E$61/'VO2-LBM'!E$62</f>
        <v>2669.4642857142858</v>
      </c>
      <c r="F203" s="305">
        <f>'VO2-BW'!F203*'VO2-LBM'!F$61/'VO2-LBM'!F$62</f>
        <v>4819.6923076923076</v>
      </c>
      <c r="G203" s="305">
        <f>'VO2-BW'!G203*'VO2-LBM'!G$61/'VO2-LBM'!G$62</f>
        <v>4349.5684931506848</v>
      </c>
      <c r="H203" s="305">
        <f>'VO2-BW'!H203*'VO2-LBM'!H$61/'VO2-LBM'!H$62</f>
        <v>4330.9523809523807</v>
      </c>
      <c r="I203" s="305">
        <f>'VO2-BW'!I203*'VO2-LBM'!I$61/'VO2-LBM'!I$62</f>
        <v>3876.6666666666661</v>
      </c>
      <c r="J203" s="305">
        <f>'VO2-BW'!J203*'VO2-LBM'!J$61/'VO2-LBM'!J$62</f>
        <v>4554.702290076335</v>
      </c>
      <c r="K203" s="306">
        <f>'VO2-BW'!K203*'VO2-LBM'!K$61/'VO2-LBM'!K$62</f>
        <v>4591.4960629921261</v>
      </c>
      <c r="L203" s="160"/>
      <c r="M203" s="160"/>
      <c r="N203" s="160"/>
      <c r="O203" s="160"/>
      <c r="P203" s="160"/>
      <c r="Q203" s="160"/>
      <c r="R203" s="160"/>
      <c r="S203" s="160"/>
      <c r="T203" s="160"/>
      <c r="U203" s="232"/>
      <c r="V203" s="92"/>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231"/>
    </row>
    <row r="204" spans="1:44">
      <c r="A204" s="223">
        <v>43725</v>
      </c>
      <c r="B204" s="224">
        <v>1.66835648148148</v>
      </c>
      <c r="C204" s="304">
        <f>'VO2-BW'!C204*'VO2-LBM'!C$61/'VO2-LBM'!C$62</f>
        <v>4653.7241379310353</v>
      </c>
      <c r="D204" s="305">
        <f>'VO2-BW'!D204*'VO2-LBM'!D$61/'VO2-LBM'!D$62</f>
        <v>2660.7458563535911</v>
      </c>
      <c r="E204" s="305">
        <f>'VO2-BW'!E204*'VO2-LBM'!E$61/'VO2-LBM'!E$62</f>
        <v>3710.8928571428569</v>
      </c>
      <c r="F204" s="305">
        <f>'VO2-BW'!F204*'VO2-LBM'!F$61/'VO2-LBM'!F$62</f>
        <v>3137.5384615384614</v>
      </c>
      <c r="G204" s="305">
        <f>'VO2-BW'!G204*'VO2-LBM'!G$61/'VO2-LBM'!G$62</f>
        <v>3364.9520547945208</v>
      </c>
      <c r="H204" s="305">
        <f>'VO2-BW'!H204*'VO2-LBM'!H$61/'VO2-LBM'!H$62</f>
        <v>4932.1904761904761</v>
      </c>
      <c r="I204" s="305">
        <f>'VO2-BW'!I204*'VO2-LBM'!I$61/'VO2-LBM'!I$62</f>
        <v>3625</v>
      </c>
      <c r="J204" s="305">
        <f>'VO2-BW'!J204*'VO2-LBM'!J$61/'VO2-LBM'!J$62</f>
        <v>4746.0763358778622</v>
      </c>
      <c r="K204" s="306">
        <f>'VO2-BW'!K204*'VO2-LBM'!K$61/'VO2-LBM'!K$62</f>
        <v>3544.4488188976379</v>
      </c>
      <c r="L204" s="160">
        <f t="shared" ref="L204:P204" si="321">AVERAGE(C204:C206)</f>
        <v>4787.6666666666679</v>
      </c>
      <c r="M204" s="160">
        <f t="shared" si="321"/>
        <v>4139.6869244935542</v>
      </c>
      <c r="N204" s="160">
        <f t="shared" si="321"/>
        <v>4225.7142857142853</v>
      </c>
      <c r="O204" s="160">
        <f t="shared" si="321"/>
        <v>4472.2051282051279</v>
      </c>
      <c r="P204" s="160">
        <f t="shared" si="321"/>
        <v>3489.0159817351596</v>
      </c>
      <c r="Q204" s="160">
        <f t="shared" ref="Q204" si="322">AVERAGE(H204:H206)</f>
        <v>5064.1005291005285</v>
      </c>
      <c r="R204" s="160">
        <f t="shared" ref="R204" si="323">AVERAGE(I204:I206)</f>
        <v>4732.2222222222217</v>
      </c>
      <c r="S204" s="160">
        <f t="shared" ref="S204" si="324">AVERAGE(J204:J206)</f>
        <v>5625.2875318066144</v>
      </c>
      <c r="T204" s="160">
        <f t="shared" ref="T204" si="325">AVERAGE(K204:K206)</f>
        <v>4866.0551181102355</v>
      </c>
      <c r="U204" s="232">
        <f t="shared" ref="U204" si="326">AVERAGE(L204:T204)</f>
        <v>4600.2171542282658</v>
      </c>
      <c r="V204" s="92"/>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231"/>
    </row>
    <row r="205" spans="1:44">
      <c r="A205" s="223">
        <v>43725</v>
      </c>
      <c r="B205" s="224">
        <v>1.6822453703703699</v>
      </c>
      <c r="C205" s="304">
        <f>'VO2-BW'!C205*'VO2-LBM'!C$61/'VO2-LBM'!C$62</f>
        <v>4977.6781609195414</v>
      </c>
      <c r="D205" s="305">
        <f>'VO2-BW'!D205*'VO2-LBM'!D$61/'VO2-LBM'!D$62</f>
        <v>2748.370165745856</v>
      </c>
      <c r="E205" s="305">
        <f>'VO2-BW'!E205*'VO2-LBM'!E$61/'VO2-LBM'!E$62</f>
        <v>4879.2857142857138</v>
      </c>
      <c r="F205" s="305">
        <f>'VO2-BW'!F205*'VO2-LBM'!F$61/'VO2-LBM'!F$62</f>
        <v>3648.6153846153843</v>
      </c>
      <c r="G205" s="305">
        <f>'VO2-BW'!G205*'VO2-LBM'!G$61/'VO2-LBM'!G$62</f>
        <v>3902.9383561643831</v>
      </c>
      <c r="H205" s="305">
        <f>'VO2-BW'!H205*'VO2-LBM'!H$61/'VO2-LBM'!H$62</f>
        <v>4220.5555555555557</v>
      </c>
      <c r="I205" s="305">
        <f>'VO2-BW'!I205*'VO2-LBM'!I$61/'VO2-LBM'!I$62</f>
        <v>3733.333333333333</v>
      </c>
      <c r="J205" s="305">
        <f>'VO2-BW'!J205*'VO2-LBM'!J$61/'VO2-LBM'!J$62</f>
        <v>7370.3969465648843</v>
      </c>
      <c r="K205" s="306">
        <f>'VO2-BW'!K205*'VO2-LBM'!K$61/'VO2-LBM'!K$62</f>
        <v>4031.51968503937</v>
      </c>
      <c r="L205" s="160"/>
      <c r="M205" s="160"/>
      <c r="N205" s="160"/>
      <c r="O205" s="160"/>
      <c r="P205" s="160"/>
      <c r="Q205" s="160"/>
      <c r="R205" s="160"/>
      <c r="S205" s="160"/>
      <c r="T205" s="160"/>
      <c r="U205" s="232">
        <f t="shared" ref="U205" si="327">STDEV(L204:T204)/SQRT(COUNT(L204:T204))</f>
        <v>203.87513746787386</v>
      </c>
      <c r="V205" s="92"/>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231"/>
    </row>
    <row r="206" spans="1:44">
      <c r="A206" s="223">
        <v>43725</v>
      </c>
      <c r="B206" s="224">
        <v>1.6961342592592601</v>
      </c>
      <c r="C206" s="304">
        <f>'VO2-BW'!C206*'VO2-LBM'!C$61/'VO2-LBM'!C$62</f>
        <v>4731.597701149426</v>
      </c>
      <c r="D206" s="305">
        <f>'VO2-BW'!D206*'VO2-LBM'!D$61/'VO2-LBM'!D$62</f>
        <v>7009.9447513812147</v>
      </c>
      <c r="E206" s="305">
        <f>'VO2-BW'!E206*'VO2-LBM'!E$61/'VO2-LBM'!E$62</f>
        <v>4086.9642857142853</v>
      </c>
      <c r="F206" s="305">
        <f>'VO2-BW'!F206*'VO2-LBM'!F$61/'VO2-LBM'!F$62</f>
        <v>6630.4615384615381</v>
      </c>
      <c r="G206" s="305">
        <f>'VO2-BW'!G206*'VO2-LBM'!G$61/'VO2-LBM'!G$62</f>
        <v>3199.1575342465753</v>
      </c>
      <c r="H206" s="305">
        <f>'VO2-BW'!H206*'VO2-LBM'!H$61/'VO2-LBM'!H$62</f>
        <v>6039.5555555555557</v>
      </c>
      <c r="I206" s="305">
        <f>'VO2-BW'!I206*'VO2-LBM'!I$61/'VO2-LBM'!I$62</f>
        <v>6838.333333333333</v>
      </c>
      <c r="J206" s="305">
        <f>'VO2-BW'!J206*'VO2-LBM'!J$61/'VO2-LBM'!J$62</f>
        <v>4759.3893129770986</v>
      </c>
      <c r="K206" s="306">
        <f>'VO2-BW'!K206*'VO2-LBM'!K$61/'VO2-LBM'!K$62</f>
        <v>7022.1968503936996</v>
      </c>
      <c r="L206" s="160"/>
      <c r="M206" s="160"/>
      <c r="N206" s="160"/>
      <c r="O206" s="160"/>
      <c r="P206" s="160"/>
      <c r="Q206" s="160"/>
      <c r="R206" s="160"/>
      <c r="S206" s="160"/>
      <c r="T206" s="160"/>
      <c r="U206" s="23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231"/>
    </row>
    <row r="207" spans="1:44">
      <c r="A207" s="223">
        <v>43725</v>
      </c>
      <c r="B207" s="224">
        <v>1.71002314814814</v>
      </c>
      <c r="C207" s="304">
        <f>'VO2-BW'!C207*'VO2-LBM'!C$61/'VO2-LBM'!C$62</f>
        <v>3275.3620689655172</v>
      </c>
      <c r="D207" s="305">
        <f>'VO2-BW'!D207*'VO2-LBM'!D$61/'VO2-LBM'!D$62</f>
        <v>4745.1933701657454</v>
      </c>
      <c r="E207" s="305">
        <f>'VO2-BW'!E207*'VO2-LBM'!E$61/'VO2-LBM'!E$62</f>
        <v>3159.6428571428569</v>
      </c>
      <c r="F207" s="305">
        <f>'VO2-BW'!F207*'VO2-LBM'!F$61/'VO2-LBM'!F$62</f>
        <v>4702.9230769230762</v>
      </c>
      <c r="G207" s="305">
        <f>'VO2-BW'!G207*'VO2-LBM'!G$61/'VO2-LBM'!G$62</f>
        <v>5330.8013698630139</v>
      </c>
      <c r="H207" s="305">
        <f>'VO2-BW'!H207*'VO2-LBM'!H$61/'VO2-LBM'!H$62</f>
        <v>4069.3968253968251</v>
      </c>
      <c r="I207" s="305">
        <f>'VO2-BW'!I207*'VO2-LBM'!I$61/'VO2-LBM'!I$62</f>
        <v>5105</v>
      </c>
      <c r="J207" s="305">
        <f>'VO2-BW'!J207*'VO2-LBM'!J$61/'VO2-LBM'!J$62</f>
        <v>5747.8778625954201</v>
      </c>
      <c r="K207" s="306">
        <f>'VO2-BW'!K207*'VO2-LBM'!K$61/'VO2-LBM'!K$62</f>
        <v>5947.2283464566935</v>
      </c>
      <c r="L207" s="160">
        <f t="shared" ref="L207:P207" si="328">AVERAGE(C207:C209)</f>
        <v>3762.8505747126437</v>
      </c>
      <c r="M207" s="160">
        <f t="shared" si="328"/>
        <v>4521.0773480662974</v>
      </c>
      <c r="N207" s="160">
        <f t="shared" si="328"/>
        <v>3981.4285714285711</v>
      </c>
      <c r="O207" s="160">
        <f t="shared" si="328"/>
        <v>4504.3589743589737</v>
      </c>
      <c r="P207" s="160">
        <f t="shared" si="328"/>
        <v>5146.9611872146115</v>
      </c>
      <c r="Q207" s="160">
        <f t="shared" ref="Q207" si="329">AVERAGE(H207:H209)</f>
        <v>5095.2380952380954</v>
      </c>
      <c r="R207" s="160">
        <f t="shared" ref="R207" si="330">AVERAGE(I207:I209)</f>
        <v>4499.4444444444443</v>
      </c>
      <c r="S207" s="160">
        <f t="shared" ref="S207" si="331">AVERAGE(J207:J209)</f>
        <v>5359.0279898218832</v>
      </c>
      <c r="T207" s="160">
        <f t="shared" ref="T207" si="332">AVERAGE(K207:K209)</f>
        <v>5399.6614173228354</v>
      </c>
      <c r="U207" s="232">
        <f t="shared" ref="U207" si="333">AVERAGE(L207:T207)</f>
        <v>4696.6720669564847</v>
      </c>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231"/>
    </row>
    <row r="208" spans="1:44">
      <c r="A208" s="223">
        <v>43725</v>
      </c>
      <c r="B208" s="224">
        <v>1.72391203703704</v>
      </c>
      <c r="C208" s="304">
        <f>'VO2-BW'!C208*'VO2-LBM'!C$61/'VO2-LBM'!C$62</f>
        <v>3206.8333333333335</v>
      </c>
      <c r="D208" s="305">
        <f>'VO2-BW'!D208*'VO2-LBM'!D$61/'VO2-LBM'!D$62</f>
        <v>3887.4861878453034</v>
      </c>
      <c r="E208" s="305">
        <f>'VO2-BW'!E208*'VO2-LBM'!E$61/'VO2-LBM'!E$62</f>
        <v>4096.6071428571431</v>
      </c>
      <c r="F208" s="305">
        <f>'VO2-BW'!F208*'VO2-LBM'!F$61/'VO2-LBM'!F$62</f>
        <v>3586</v>
      </c>
      <c r="G208" s="305">
        <f>'VO2-BW'!G208*'VO2-LBM'!G$61/'VO2-LBM'!G$62</f>
        <v>5907.6986301369861</v>
      </c>
      <c r="H208" s="305">
        <f>'VO2-BW'!H208*'VO2-LBM'!H$61/'VO2-LBM'!H$62</f>
        <v>6399.6190476190477</v>
      </c>
      <c r="I208" s="305">
        <f>'VO2-BW'!I208*'VO2-LBM'!I$61/'VO2-LBM'!I$62</f>
        <v>4258.333333333333</v>
      </c>
      <c r="J208" s="305">
        <f>'VO2-BW'!J208*'VO2-LBM'!J$61/'VO2-LBM'!J$62</f>
        <v>4766.0458015267177</v>
      </c>
      <c r="K208" s="306">
        <f>'VO2-BW'!K208*'VO2-LBM'!K$61/'VO2-LBM'!K$62</f>
        <v>5847.9527559055123</v>
      </c>
      <c r="L208" s="160"/>
      <c r="M208" s="160"/>
      <c r="N208" s="160"/>
      <c r="O208" s="160"/>
      <c r="P208" s="160"/>
      <c r="Q208" s="160"/>
      <c r="R208" s="160"/>
      <c r="S208" s="160"/>
      <c r="T208" s="160"/>
      <c r="U208" s="232">
        <f t="shared" ref="U208" si="334">STDEV(L207:T207)/SQRT(COUNT(L207:T207))</f>
        <v>196.66797207356831</v>
      </c>
      <c r="V208" s="92"/>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231"/>
    </row>
    <row r="209" spans="1:44">
      <c r="A209" s="223">
        <v>43725</v>
      </c>
      <c r="B209" s="224">
        <v>1.7378009259259199</v>
      </c>
      <c r="C209" s="304">
        <f>'VO2-BW'!C209*'VO2-LBM'!C$61/'VO2-LBM'!C$62</f>
        <v>4806.3563218390809</v>
      </c>
      <c r="D209" s="305">
        <f>'VO2-BW'!D209*'VO2-LBM'!D$61/'VO2-LBM'!D$62</f>
        <v>4930.5524861878448</v>
      </c>
      <c r="E209" s="305">
        <f>'VO2-BW'!E209*'VO2-LBM'!E$61/'VO2-LBM'!E$62</f>
        <v>4688.0357142857138</v>
      </c>
      <c r="F209" s="305">
        <f>'VO2-BW'!F209*'VO2-LBM'!F$61/'VO2-LBM'!F$62</f>
        <v>5224.1538461538457</v>
      </c>
      <c r="G209" s="305">
        <f>'VO2-BW'!G209*'VO2-LBM'!G$61/'VO2-LBM'!G$62</f>
        <v>4202.3835616438355</v>
      </c>
      <c r="H209" s="305">
        <f>'VO2-BW'!H209*'VO2-LBM'!H$61/'VO2-LBM'!H$62</f>
        <v>4816.6984126984125</v>
      </c>
      <c r="I209" s="305">
        <f>'VO2-BW'!I209*'VO2-LBM'!I$61/'VO2-LBM'!I$62</f>
        <v>4135</v>
      </c>
      <c r="J209" s="305">
        <f>'VO2-BW'!J209*'VO2-LBM'!J$61/'VO2-LBM'!J$62</f>
        <v>5563.1603053435119</v>
      </c>
      <c r="K209" s="306">
        <f>'VO2-BW'!K209*'VO2-LBM'!K$61/'VO2-LBM'!K$62</f>
        <v>4403.8031496062995</v>
      </c>
      <c r="L209" s="160"/>
      <c r="M209" s="160"/>
      <c r="N209" s="160"/>
      <c r="O209" s="160"/>
      <c r="P209" s="160"/>
      <c r="Q209" s="160"/>
      <c r="R209" s="160"/>
      <c r="S209" s="160"/>
      <c r="T209" s="160"/>
      <c r="U209" s="23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231"/>
    </row>
    <row r="210" spans="1:44">
      <c r="A210" s="233">
        <v>43725</v>
      </c>
      <c r="B210" s="234">
        <v>1.7516898148148099</v>
      </c>
      <c r="C210" s="304">
        <f>'VO2-BW'!C210*'VO2-LBM'!C$61/'VO2-LBM'!C$62</f>
        <v>3163.2241379310349</v>
      </c>
      <c r="D210" s="305">
        <f>'VO2-BW'!D210*'VO2-LBM'!D$61/'VO2-LBM'!D$62</f>
        <v>3998.7016574585632</v>
      </c>
      <c r="E210" s="305">
        <f>'VO2-BW'!E210*'VO2-LBM'!E$61/'VO2-LBM'!E$62</f>
        <v>3482.6785714285716</v>
      </c>
      <c r="F210" s="305">
        <f>'VO2-BW'!F210*'VO2-LBM'!F$61/'VO2-LBM'!F$62</f>
        <v>5799.538461538461</v>
      </c>
      <c r="G210" s="305">
        <f>'VO2-BW'!G210*'VO2-LBM'!G$61/'VO2-LBM'!G$62</f>
        <v>4909.5479452054788</v>
      </c>
      <c r="H210" s="305">
        <f>'VO2-BW'!H210*'VO2-LBM'!H$61/'VO2-LBM'!H$62</f>
        <v>4206.9682539682535</v>
      </c>
      <c r="I210" s="305">
        <f>'VO2-BW'!I210*'VO2-LBM'!I$61/'VO2-LBM'!I$62</f>
        <v>3680</v>
      </c>
      <c r="J210" s="305">
        <f>'VO2-BW'!J210*'VO2-LBM'!J$61/'VO2-LBM'!J$62</f>
        <v>4907.4961832061072</v>
      </c>
      <c r="K210" s="306">
        <f>'VO2-BW'!K210*'VO2-LBM'!K$61/'VO2-LBM'!K$62</f>
        <v>5742.4724409448818</v>
      </c>
      <c r="L210" s="160">
        <f t="shared" ref="L210:P210" si="335">AVERAGE(C210:C212)</f>
        <v>4314.1954022988511</v>
      </c>
      <c r="M210" s="160">
        <f t="shared" si="335"/>
        <v>4083.5174953959481</v>
      </c>
      <c r="N210" s="160">
        <f t="shared" si="335"/>
        <v>4430.8928571428569</v>
      </c>
      <c r="O210" s="160">
        <f t="shared" si="335"/>
        <v>5149.6923076923076</v>
      </c>
      <c r="P210" s="160">
        <f t="shared" si="335"/>
        <v>5203.3538812785382</v>
      </c>
      <c r="Q210" s="160">
        <f t="shared" ref="Q210" si="336">AVERAGE(H210:H212)</f>
        <v>5172.7989417989411</v>
      </c>
      <c r="R210" s="160">
        <f t="shared" ref="R210" si="337">AVERAGE(I210:I212)</f>
        <v>4750</v>
      </c>
      <c r="S210" s="160">
        <f t="shared" ref="S210" si="338">AVERAGE(J210:J212)</f>
        <v>5862.1475826972019</v>
      </c>
      <c r="T210" s="160">
        <f t="shared" ref="T210" si="339">AVERAGE(K210:K212)</f>
        <v>5504.6246719160108</v>
      </c>
      <c r="U210" s="232">
        <f t="shared" ref="U210" si="340">AVERAGE(L210:T210)</f>
        <v>4941.2470155800729</v>
      </c>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231"/>
    </row>
    <row r="211" spans="1:44">
      <c r="A211" s="233">
        <v>43725</v>
      </c>
      <c r="B211" s="234">
        <v>1.7655787037037001</v>
      </c>
      <c r="C211" s="304">
        <f>'VO2-BW'!C211*'VO2-LBM'!C$61/'VO2-LBM'!C$62</f>
        <v>4225.4195402298856</v>
      </c>
      <c r="D211" s="305">
        <f>'VO2-BW'!D211*'VO2-LBM'!D$61/'VO2-LBM'!D$62</f>
        <v>2711.2983425414363</v>
      </c>
      <c r="E211" s="305">
        <f>'VO2-BW'!E211*'VO2-LBM'!E$61/'VO2-LBM'!E$62</f>
        <v>4395.5357142857138</v>
      </c>
      <c r="F211" s="305">
        <f>'VO2-BW'!F211*'VO2-LBM'!F$61/'VO2-LBM'!F$62</f>
        <v>4724.9230769230771</v>
      </c>
      <c r="G211" s="305">
        <f>'VO2-BW'!G211*'VO2-LBM'!G$61/'VO2-LBM'!G$62</f>
        <v>4537.356164383561</v>
      </c>
      <c r="H211" s="305">
        <f>'VO2-BW'!H211*'VO2-LBM'!H$61/'VO2-LBM'!H$62</f>
        <v>6129.5714285714284</v>
      </c>
      <c r="I211" s="305">
        <f>'VO2-BW'!I211*'VO2-LBM'!I$61/'VO2-LBM'!I$62</f>
        <v>5871.6666666666661</v>
      </c>
      <c r="J211" s="305">
        <f>'VO2-BW'!J211*'VO2-LBM'!J$61/'VO2-LBM'!J$62</f>
        <v>6601.5725190839694</v>
      </c>
      <c r="K211" s="306">
        <f>'VO2-BW'!K211*'VO2-LBM'!K$61/'VO2-LBM'!K$62</f>
        <v>4374.3307086614177</v>
      </c>
      <c r="L211" s="160"/>
      <c r="M211" s="160"/>
      <c r="N211" s="160"/>
      <c r="O211" s="160"/>
      <c r="P211" s="160"/>
      <c r="Q211" s="160"/>
      <c r="R211" s="160"/>
      <c r="S211" s="160"/>
      <c r="T211" s="160"/>
      <c r="U211" s="232">
        <f t="shared" ref="U211" si="341">STDEV(L210:T210)/SQRT(COUNT(L210:T210))</f>
        <v>195.68783336240776</v>
      </c>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231"/>
    </row>
    <row r="212" spans="1:44">
      <c r="A212" s="233">
        <v>43725</v>
      </c>
      <c r="B212" s="234">
        <v>1.77946759259259</v>
      </c>
      <c r="C212" s="304">
        <f>'VO2-BW'!C212*'VO2-LBM'!C$61/'VO2-LBM'!C$62</f>
        <v>5553.9425287356325</v>
      </c>
      <c r="D212" s="305">
        <f>'VO2-BW'!D212*'VO2-LBM'!D$61/'VO2-LBM'!D$62</f>
        <v>5540.5524861878448</v>
      </c>
      <c r="E212" s="305">
        <f>'VO2-BW'!E212*'VO2-LBM'!E$61/'VO2-LBM'!E$62</f>
        <v>5414.4642857142853</v>
      </c>
      <c r="F212" s="305">
        <f>'VO2-BW'!F212*'VO2-LBM'!F$61/'VO2-LBM'!F$62</f>
        <v>4924.6153846153848</v>
      </c>
      <c r="G212" s="305">
        <f>'VO2-BW'!G212*'VO2-LBM'!G$61/'VO2-LBM'!G$62</f>
        <v>6163.1575342465749</v>
      </c>
      <c r="H212" s="305">
        <f>'VO2-BW'!H212*'VO2-LBM'!H$61/'VO2-LBM'!H$62</f>
        <v>5181.8571428571422</v>
      </c>
      <c r="I212" s="305">
        <f>'VO2-BW'!I212*'VO2-LBM'!I$61/'VO2-LBM'!I$62</f>
        <v>4698.333333333333</v>
      </c>
      <c r="J212" s="305">
        <f>'VO2-BW'!J212*'VO2-LBM'!J$61/'VO2-LBM'!J$62</f>
        <v>6077.3740458015272</v>
      </c>
      <c r="K212" s="306">
        <f>'VO2-BW'!K212*'VO2-LBM'!K$61/'VO2-LBM'!K$62</f>
        <v>6397.0708661417329</v>
      </c>
      <c r="L212" s="160"/>
      <c r="M212" s="160"/>
      <c r="N212" s="160"/>
      <c r="O212" s="160"/>
      <c r="P212" s="160"/>
      <c r="Q212" s="160"/>
      <c r="R212" s="160"/>
      <c r="S212" s="160"/>
      <c r="T212" s="160"/>
      <c r="U212" s="23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231"/>
    </row>
    <row r="213" spans="1:44">
      <c r="A213" s="233">
        <v>43725</v>
      </c>
      <c r="B213" s="234">
        <v>1.79335648148148</v>
      </c>
      <c r="C213" s="304">
        <f>'VO2-BW'!C213*'VO2-LBM'!C$61/'VO2-LBM'!C$62</f>
        <v>4119.5114942528735</v>
      </c>
      <c r="D213" s="305">
        <f>'VO2-BW'!D213*'VO2-LBM'!D$61/'VO2-LBM'!D$62</f>
        <v>3314.5580110497235</v>
      </c>
      <c r="E213" s="305">
        <f>'VO2-BW'!E213*'VO2-LBM'!E$61/'VO2-LBM'!E$62</f>
        <v>3956.7857142857142</v>
      </c>
      <c r="F213" s="305">
        <f>'VO2-BW'!F213*'VO2-LBM'!F$61/'VO2-LBM'!F$62</f>
        <v>5687.8461538461534</v>
      </c>
      <c r="G213" s="305">
        <f>'VO2-BW'!G213*'VO2-LBM'!G$61/'VO2-LBM'!G$62</f>
        <v>6685.9178082191765</v>
      </c>
      <c r="H213" s="305">
        <f>'VO2-BW'!H213*'VO2-LBM'!H$61/'VO2-LBM'!H$62</f>
        <v>4974.6507936507933</v>
      </c>
      <c r="I213" s="305">
        <f>'VO2-BW'!I213*'VO2-LBM'!I$61/'VO2-LBM'!I$62</f>
        <v>4621.6666666666661</v>
      </c>
      <c r="J213" s="305">
        <f>'VO2-BW'!J213*'VO2-LBM'!J$61/'VO2-LBM'!J$62</f>
        <v>6047.419847328244</v>
      </c>
      <c r="K213" s="306">
        <f>'VO2-BW'!K213*'VO2-LBM'!K$61/'VO2-LBM'!K$62</f>
        <v>5370.1889763779527</v>
      </c>
      <c r="L213" s="160">
        <f t="shared" ref="L213:P213" si="342">AVERAGE(C213:C215)</f>
        <v>4735.2318007662843</v>
      </c>
      <c r="M213" s="160">
        <f t="shared" si="342"/>
        <v>4393.5727440147321</v>
      </c>
      <c r="N213" s="160">
        <f t="shared" si="342"/>
        <v>4797.8571428571422</v>
      </c>
      <c r="O213" s="160">
        <f t="shared" si="342"/>
        <v>5364.6153846153838</v>
      </c>
      <c r="P213" s="160">
        <f t="shared" si="342"/>
        <v>5683.8196347031962</v>
      </c>
      <c r="Q213" s="160">
        <f t="shared" ref="Q213" si="343">AVERAGE(H213:H215)</f>
        <v>5551.5449735449729</v>
      </c>
      <c r="R213" s="160">
        <f t="shared" ref="R213" si="344">AVERAGE(I213:I215)</f>
        <v>5117.7777777777774</v>
      </c>
      <c r="S213" s="160">
        <f t="shared" ref="S213" si="345">AVERAGE(J213:J215)</f>
        <v>5958.666666666667</v>
      </c>
      <c r="T213" s="160">
        <f t="shared" ref="T213" si="346">AVERAGE(K213:K215)</f>
        <v>5636.4750656167989</v>
      </c>
      <c r="U213" s="232">
        <f t="shared" ref="U213" si="347">AVERAGE(L213:T213)</f>
        <v>5248.8401322847722</v>
      </c>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231"/>
    </row>
    <row r="214" spans="1:44">
      <c r="A214" s="233">
        <v>43725</v>
      </c>
      <c r="B214" s="234">
        <v>1.8072453703703699</v>
      </c>
      <c r="C214" s="304">
        <f>'VO2-BW'!C214*'VO2-LBM'!C$61/'VO2-LBM'!C$62</f>
        <v>5038.4195402298856</v>
      </c>
      <c r="D214" s="305">
        <f>'VO2-BW'!D214*'VO2-LBM'!D$61/'VO2-LBM'!D$62</f>
        <v>5794.9999999999991</v>
      </c>
      <c r="E214" s="305">
        <f>'VO2-BW'!E214*'VO2-LBM'!E$61/'VO2-LBM'!E$62</f>
        <v>5526.9642857142853</v>
      </c>
      <c r="F214" s="305">
        <f>'VO2-BW'!F214*'VO2-LBM'!F$61/'VO2-LBM'!F$62</f>
        <v>5560.9230769230762</v>
      </c>
      <c r="G214" s="305">
        <f>'VO2-BW'!G214*'VO2-LBM'!G$61/'VO2-LBM'!G$62</f>
        <v>4698.0753424657532</v>
      </c>
      <c r="H214" s="305">
        <f>'VO2-BW'!H214*'VO2-LBM'!H$61/'VO2-LBM'!H$62</f>
        <v>6178.8253968253966</v>
      </c>
      <c r="I214" s="305">
        <f>'VO2-BW'!I214*'VO2-LBM'!I$61/'VO2-LBM'!I$62</f>
        <v>4326.6666666666661</v>
      </c>
      <c r="J214" s="305">
        <f>'VO2-BW'!J214*'VO2-LBM'!J$61/'VO2-LBM'!J$62</f>
        <v>6719.7251908396956</v>
      </c>
      <c r="K214" s="306">
        <f>'VO2-BW'!K214*'VO2-LBM'!K$61/'VO2-LBM'!K$62</f>
        <v>5854.1574803149615</v>
      </c>
      <c r="L214" s="160"/>
      <c r="M214" s="160"/>
      <c r="N214" s="160"/>
      <c r="O214" s="160"/>
      <c r="P214" s="160"/>
      <c r="Q214" s="160"/>
      <c r="R214" s="160"/>
      <c r="S214" s="160"/>
      <c r="T214" s="160"/>
      <c r="U214" s="232">
        <f t="shared" ref="U214" si="348">STDEV(L213:T213)/SQRT(COUNT(L213:T213))</f>
        <v>173.37317927891829</v>
      </c>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231"/>
    </row>
    <row r="215" spans="1:44">
      <c r="A215" s="233">
        <v>43725</v>
      </c>
      <c r="B215" s="234">
        <v>1.8211342592592601</v>
      </c>
      <c r="C215" s="304">
        <f>'VO2-BW'!C215*'VO2-LBM'!C$61/'VO2-LBM'!C$62</f>
        <v>5047.764367816093</v>
      </c>
      <c r="D215" s="305">
        <f>'VO2-BW'!D215*'VO2-LBM'!D$61/'VO2-LBM'!D$62</f>
        <v>4071.1602209944749</v>
      </c>
      <c r="E215" s="305">
        <f>'VO2-BW'!E215*'VO2-LBM'!E$61/'VO2-LBM'!E$62</f>
        <v>4909.8214285714284</v>
      </c>
      <c r="F215" s="305">
        <f>'VO2-BW'!F215*'VO2-LBM'!F$61/'VO2-LBM'!F$62</f>
        <v>4845.0769230769229</v>
      </c>
      <c r="G215" s="305">
        <f>'VO2-BW'!G215*'VO2-LBM'!G$61/'VO2-LBM'!G$62</f>
        <v>5667.465753424658</v>
      </c>
      <c r="H215" s="305">
        <f>'VO2-BW'!H215*'VO2-LBM'!H$61/'VO2-LBM'!H$62</f>
        <v>5501.1587301587297</v>
      </c>
      <c r="I215" s="305">
        <f>'VO2-BW'!I215*'VO2-LBM'!I$61/'VO2-LBM'!I$62</f>
        <v>6405</v>
      </c>
      <c r="J215" s="305">
        <f>'VO2-BW'!J215*'VO2-LBM'!J$61/'VO2-LBM'!J$62</f>
        <v>5108.8549618320612</v>
      </c>
      <c r="K215" s="306">
        <f>'VO2-BW'!K215*'VO2-LBM'!K$61/'VO2-LBM'!K$62</f>
        <v>5685.0787401574808</v>
      </c>
      <c r="L215" s="160"/>
      <c r="M215" s="160"/>
      <c r="N215" s="160"/>
      <c r="O215" s="160"/>
      <c r="P215" s="160"/>
      <c r="Q215" s="160"/>
      <c r="R215" s="160"/>
      <c r="S215" s="160"/>
      <c r="T215" s="160"/>
      <c r="U215" s="23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231"/>
    </row>
    <row r="216" spans="1:44">
      <c r="A216" s="233">
        <v>43725</v>
      </c>
      <c r="B216" s="234">
        <v>1.83502314814815</v>
      </c>
      <c r="C216" s="304">
        <f>'VO2-BW'!C216*'VO2-LBM'!C$61/'VO2-LBM'!C$62</f>
        <v>4418.5459770114949</v>
      </c>
      <c r="D216" s="305">
        <f>'VO2-BW'!D216*'VO2-LBM'!D$61/'VO2-LBM'!D$62</f>
        <v>3675.1657458563532</v>
      </c>
      <c r="E216" s="305">
        <f>'VO2-BW'!E216*'VO2-LBM'!E$61/'VO2-LBM'!E$62</f>
        <v>3752.6785714285711</v>
      </c>
      <c r="F216" s="305">
        <f>'VO2-BW'!F216*'VO2-LBM'!F$61/'VO2-LBM'!F$62</f>
        <v>5520.3076923076915</v>
      </c>
      <c r="G216" s="305">
        <f>'VO2-BW'!G216*'VO2-LBM'!G$61/'VO2-LBM'!G$62</f>
        <v>5214.0684931506848</v>
      </c>
      <c r="H216" s="305">
        <f>'VO2-BW'!H216*'VO2-LBM'!H$61/'VO2-LBM'!H$62</f>
        <v>6099</v>
      </c>
      <c r="I216" s="305">
        <f>'VO2-BW'!I216*'VO2-LBM'!I$61/'VO2-LBM'!I$62</f>
        <v>6709.9999999999982</v>
      </c>
      <c r="J216" s="305">
        <f>'VO2-BW'!J216*'VO2-LBM'!J$61/'VO2-LBM'!J$62</f>
        <v>4637.9083969465646</v>
      </c>
      <c r="K216" s="306">
        <f>'VO2-BW'!K216*'VO2-LBM'!K$61/'VO2-LBM'!K$62</f>
        <v>5284.8740157480315</v>
      </c>
      <c r="L216" s="160">
        <f t="shared" ref="L216:P216" si="349">AVERAGE(C216:C218)</f>
        <v>4303.8122605363997</v>
      </c>
      <c r="M216" s="160">
        <f t="shared" si="349"/>
        <v>3955.4511970534063</v>
      </c>
      <c r="N216" s="160">
        <f t="shared" si="349"/>
        <v>4125</v>
      </c>
      <c r="O216" s="160">
        <f t="shared" si="349"/>
        <v>5720.5641025641016</v>
      </c>
      <c r="P216" s="160">
        <f t="shared" si="349"/>
        <v>5043.1986301369861</v>
      </c>
      <c r="Q216" s="160">
        <f t="shared" ref="Q216" si="350">AVERAGE(H216:H218)</f>
        <v>5725.3492063492058</v>
      </c>
      <c r="R216" s="160">
        <f t="shared" ref="R216" si="351">AVERAGE(I216:I218)</f>
        <v>5453.333333333333</v>
      </c>
      <c r="S216" s="160">
        <f t="shared" ref="S216" si="352">AVERAGE(J216:J218)</f>
        <v>5566.4885496183206</v>
      </c>
      <c r="T216" s="160">
        <f t="shared" ref="T216" si="353">AVERAGE(K216:K218)</f>
        <v>5522.7217847769025</v>
      </c>
      <c r="U216" s="232">
        <f t="shared" ref="U216" si="354">AVERAGE(L216:T216)</f>
        <v>5046.2132293742952</v>
      </c>
      <c r="V216" s="92"/>
      <c r="W216" s="92"/>
      <c r="X216" s="92"/>
      <c r="Y216" s="92"/>
      <c r="Z216" s="92"/>
      <c r="AA216" s="92"/>
      <c r="AB216" s="92"/>
      <c r="AC216" s="92"/>
      <c r="AD216" s="92"/>
      <c r="AE216" s="92"/>
      <c r="AF216" s="92"/>
      <c r="AG216" s="92"/>
      <c r="AH216" s="92"/>
      <c r="AI216" s="92"/>
      <c r="AJ216" s="92"/>
      <c r="AK216" s="92"/>
      <c r="AL216" s="92"/>
      <c r="AM216" s="92"/>
      <c r="AN216" s="92"/>
      <c r="AO216" s="92"/>
      <c r="AP216" s="92"/>
      <c r="AQ216" s="92"/>
      <c r="AR216" s="231"/>
    </row>
    <row r="217" spans="1:44">
      <c r="A217" s="233">
        <v>43725</v>
      </c>
      <c r="B217" s="234">
        <v>1.84891203703703</v>
      </c>
      <c r="C217" s="304">
        <f>'VO2-BW'!C217*'VO2-LBM'!C$61/'VO2-LBM'!C$62</f>
        <v>4624.1321839080465</v>
      </c>
      <c r="D217" s="305">
        <f>'VO2-BW'!D217*'VO2-LBM'!D$61/'VO2-LBM'!D$62</f>
        <v>4512.6519337016571</v>
      </c>
      <c r="E217" s="305">
        <f>'VO2-BW'!E217*'VO2-LBM'!E$61/'VO2-LBM'!E$62</f>
        <v>3466.6071428571427</v>
      </c>
      <c r="F217" s="305">
        <f>'VO2-BW'!F217*'VO2-LBM'!F$61/'VO2-LBM'!F$62</f>
        <v>5586.3076923076924</v>
      </c>
      <c r="G217" s="305">
        <f>'VO2-BW'!G217*'VO2-LBM'!G$61/'VO2-LBM'!G$62</f>
        <v>5073.6506849315074</v>
      </c>
      <c r="H217" s="305">
        <f>'VO2-BW'!H217*'VO2-LBM'!H$61/'VO2-LBM'!H$62</f>
        <v>5733.8412698412694</v>
      </c>
      <c r="I217" s="305">
        <f>'VO2-BW'!I217*'VO2-LBM'!I$61/'VO2-LBM'!I$62</f>
        <v>5031.6666666666661</v>
      </c>
      <c r="J217" s="305">
        <f>'VO2-BW'!J217*'VO2-LBM'!J$61/'VO2-LBM'!J$62</f>
        <v>5807.7862595419847</v>
      </c>
      <c r="K217" s="306">
        <f>'VO2-BW'!K217*'VO2-LBM'!K$61/'VO2-LBM'!K$62</f>
        <v>5911.5511811023625</v>
      </c>
      <c r="L217" s="160"/>
      <c r="M217" s="160"/>
      <c r="N217" s="160"/>
      <c r="O217" s="160"/>
      <c r="P217" s="160"/>
      <c r="Q217" s="160"/>
      <c r="R217" s="160"/>
      <c r="S217" s="160"/>
      <c r="T217" s="160"/>
      <c r="U217" s="232">
        <f t="shared" ref="U217" si="355">STDEV(L216:T216)/SQRT(COUNT(L216:T216))</f>
        <v>240.63089179323663</v>
      </c>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231"/>
    </row>
    <row r="218" spans="1:44">
      <c r="A218" s="233">
        <v>43725</v>
      </c>
      <c r="B218" s="234">
        <v>1.8628009259259199</v>
      </c>
      <c r="C218" s="304">
        <f>'VO2-BW'!C218*'VO2-LBM'!C$61/'VO2-LBM'!C$62</f>
        <v>3868.7586206896558</v>
      </c>
      <c r="D218" s="305">
        <f>'VO2-BW'!D218*'VO2-LBM'!D$61/'VO2-LBM'!D$62</f>
        <v>3678.5359116022096</v>
      </c>
      <c r="E218" s="305">
        <f>'VO2-BW'!E218*'VO2-LBM'!E$61/'VO2-LBM'!E$62</f>
        <v>5155.7142857142853</v>
      </c>
      <c r="F218" s="305">
        <f>'VO2-BW'!F218*'VO2-LBM'!F$61/'VO2-LBM'!F$62</f>
        <v>6055.0769230769229</v>
      </c>
      <c r="G218" s="305">
        <f>'VO2-BW'!G218*'VO2-LBM'!G$61/'VO2-LBM'!G$62</f>
        <v>4841.8767123287671</v>
      </c>
      <c r="H218" s="305">
        <f>'VO2-BW'!H218*'VO2-LBM'!H$61/'VO2-LBM'!H$62</f>
        <v>5343.2063492063489</v>
      </c>
      <c r="I218" s="305">
        <f>'VO2-BW'!I218*'VO2-LBM'!I$61/'VO2-LBM'!I$62</f>
        <v>4618.3333333333339</v>
      </c>
      <c r="J218" s="305">
        <f>'VO2-BW'!J218*'VO2-LBM'!J$61/'VO2-LBM'!J$62</f>
        <v>6253.7709923664133</v>
      </c>
      <c r="K218" s="306">
        <f>'VO2-BW'!K218*'VO2-LBM'!K$61/'VO2-LBM'!K$62</f>
        <v>5371.7401574803143</v>
      </c>
      <c r="L218" s="160"/>
      <c r="M218" s="160"/>
      <c r="N218" s="160"/>
      <c r="O218" s="160"/>
      <c r="P218" s="160"/>
      <c r="Q218" s="160"/>
      <c r="R218" s="160"/>
      <c r="S218" s="160"/>
      <c r="T218" s="160"/>
      <c r="U218" s="232"/>
      <c r="V218" s="92"/>
      <c r="W218" s="92"/>
      <c r="X218" s="92"/>
      <c r="Y218" s="92"/>
      <c r="Z218" s="92"/>
      <c r="AA218" s="92"/>
      <c r="AB218" s="92"/>
      <c r="AC218" s="92"/>
      <c r="AD218" s="92"/>
      <c r="AE218" s="92"/>
      <c r="AF218" s="92"/>
      <c r="AG218" s="92"/>
      <c r="AH218" s="92"/>
      <c r="AI218" s="92"/>
      <c r="AJ218" s="92"/>
      <c r="AK218" s="92"/>
      <c r="AL218" s="92"/>
      <c r="AM218" s="92"/>
      <c r="AN218" s="92"/>
      <c r="AO218" s="92"/>
      <c r="AP218" s="92"/>
      <c r="AQ218" s="92"/>
      <c r="AR218" s="231"/>
    </row>
    <row r="219" spans="1:44">
      <c r="A219" s="233">
        <v>43725</v>
      </c>
      <c r="B219" s="234">
        <v>1.8766898148148099</v>
      </c>
      <c r="C219" s="304">
        <f>'VO2-BW'!C219*'VO2-LBM'!C$61/'VO2-LBM'!C$62</f>
        <v>5024.4022988505758</v>
      </c>
      <c r="D219" s="305">
        <f>'VO2-BW'!D219*'VO2-LBM'!D$61/'VO2-LBM'!D$62</f>
        <v>3752.6795580110493</v>
      </c>
      <c r="E219" s="305">
        <f>'VO2-BW'!E219*'VO2-LBM'!E$61/'VO2-LBM'!E$62</f>
        <v>4141.6071428571431</v>
      </c>
      <c r="F219" s="305">
        <f>'VO2-BW'!F219*'VO2-LBM'!F$61/'VO2-LBM'!F$62</f>
        <v>5285.0769230769229</v>
      </c>
      <c r="G219" s="305">
        <f>'VO2-BW'!G219*'VO2-LBM'!G$61/'VO2-LBM'!G$62</f>
        <v>4217.6095890410961</v>
      </c>
      <c r="H219" s="305">
        <f>'VO2-BW'!H219*'VO2-LBM'!H$61/'VO2-LBM'!H$62</f>
        <v>5102.0317460317465</v>
      </c>
      <c r="I219" s="305">
        <f>'VO2-BW'!I219*'VO2-LBM'!I$61/'VO2-LBM'!I$62</f>
        <v>6181.6666666666661</v>
      </c>
      <c r="J219" s="305">
        <f>'VO2-BW'!J219*'VO2-LBM'!J$61/'VO2-LBM'!J$62</f>
        <v>5433.3587786259541</v>
      </c>
      <c r="K219" s="306">
        <f>'VO2-BW'!K219*'VO2-LBM'!K$61/'VO2-LBM'!K$62</f>
        <v>6091.4881889763774</v>
      </c>
      <c r="L219" s="160">
        <f t="shared" ref="L219:P219" si="356">AVERAGE(C219:C221)</f>
        <v>4808.9521072796933</v>
      </c>
      <c r="M219" s="160">
        <f t="shared" si="356"/>
        <v>3755.4880294659301</v>
      </c>
      <c r="N219" s="160">
        <f t="shared" si="356"/>
        <v>4209.6428571428569</v>
      </c>
      <c r="O219" s="160">
        <f t="shared" si="356"/>
        <v>5735.7948717948721</v>
      </c>
      <c r="P219" s="160">
        <f t="shared" si="356"/>
        <v>4859.3584474885838</v>
      </c>
      <c r="Q219" s="160">
        <f t="shared" ref="Q219" si="357">AVERAGE(H219:H221)</f>
        <v>5220.3544973544967</v>
      </c>
      <c r="R219" s="160">
        <f t="shared" ref="R219" si="358">AVERAGE(I219:I221)</f>
        <v>5613.8888888888878</v>
      </c>
      <c r="S219" s="160">
        <f t="shared" ref="S219" si="359">AVERAGE(J219:J221)</f>
        <v>5652.4681933842248</v>
      </c>
      <c r="T219" s="160">
        <f t="shared" ref="T219" si="360">AVERAGE(K219:K221)</f>
        <v>5267.8110236220464</v>
      </c>
      <c r="U219" s="232">
        <f t="shared" ref="U219" si="361">AVERAGE(L219:T219)</f>
        <v>5013.75099071351</v>
      </c>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231"/>
    </row>
    <row r="220" spans="1:44">
      <c r="A220" s="233">
        <v>43725</v>
      </c>
      <c r="B220" s="234">
        <v>1.8905787037037001</v>
      </c>
      <c r="C220" s="304">
        <f>'VO2-BW'!C220*'VO2-LBM'!C$61/'VO2-LBM'!C$62</f>
        <v>4681.7586206896558</v>
      </c>
      <c r="D220" s="305">
        <f>'VO2-BW'!D220*'VO2-LBM'!D$61/'VO2-LBM'!D$62</f>
        <v>3560.5801104972379</v>
      </c>
      <c r="E220" s="305">
        <f>'VO2-BW'!E220*'VO2-LBM'!E$61/'VO2-LBM'!E$62</f>
        <v>4911.4285714285716</v>
      </c>
      <c r="F220" s="305">
        <f>'VO2-BW'!F220*'VO2-LBM'!F$61/'VO2-LBM'!F$62</f>
        <v>5948.461538461539</v>
      </c>
      <c r="G220" s="305">
        <f>'VO2-BW'!G220*'VO2-LBM'!G$61/'VO2-LBM'!G$62</f>
        <v>5129.4794520547939</v>
      </c>
      <c r="H220" s="305">
        <f>'VO2-BW'!H220*'VO2-LBM'!H$61/'VO2-LBM'!H$62</f>
        <v>5730.4444444444443</v>
      </c>
      <c r="I220" s="305">
        <f>'VO2-BW'!I220*'VO2-LBM'!I$61/'VO2-LBM'!I$62</f>
        <v>4670</v>
      </c>
      <c r="J220" s="305">
        <f>'VO2-BW'!J220*'VO2-LBM'!J$61/'VO2-LBM'!J$62</f>
        <v>5009.0076335877866</v>
      </c>
      <c r="K220" s="306">
        <f>'VO2-BW'!K220*'VO2-LBM'!K$61/'VO2-LBM'!K$62</f>
        <v>4607.0078740157487</v>
      </c>
      <c r="L220" s="160"/>
      <c r="M220" s="160"/>
      <c r="N220" s="160"/>
      <c r="O220" s="160"/>
      <c r="P220" s="160"/>
      <c r="Q220" s="160"/>
      <c r="R220" s="160"/>
      <c r="S220" s="160"/>
      <c r="T220" s="160"/>
      <c r="U220" s="232">
        <f t="shared" ref="U220" si="362">STDEV(L219:T219)/SQRT(COUNT(L219:T219))</f>
        <v>226.45514786106637</v>
      </c>
      <c r="V220" s="92"/>
      <c r="W220" s="92"/>
      <c r="X220" s="92"/>
      <c r="Y220" s="92"/>
      <c r="Z220" s="92"/>
      <c r="AA220" s="92"/>
      <c r="AB220" s="92"/>
      <c r="AC220" s="92"/>
      <c r="AD220" s="92"/>
      <c r="AE220" s="92"/>
      <c r="AF220" s="92"/>
      <c r="AG220" s="92"/>
      <c r="AH220" s="92"/>
      <c r="AI220" s="92"/>
      <c r="AJ220" s="92"/>
      <c r="AK220" s="92"/>
      <c r="AL220" s="92"/>
      <c r="AM220" s="92"/>
      <c r="AN220" s="92"/>
      <c r="AO220" s="92"/>
      <c r="AP220" s="92"/>
      <c r="AQ220" s="92"/>
      <c r="AR220" s="231"/>
    </row>
    <row r="221" spans="1:44">
      <c r="A221" s="233">
        <v>43725</v>
      </c>
      <c r="B221" s="234">
        <v>1.90446759259259</v>
      </c>
      <c r="C221" s="304">
        <f>'VO2-BW'!C221*'VO2-LBM'!C$61/'VO2-LBM'!C$62</f>
        <v>4720.6954022988511</v>
      </c>
      <c r="D221" s="305">
        <f>'VO2-BW'!D221*'VO2-LBM'!D$61/'VO2-LBM'!D$62</f>
        <v>3953.2044198895023</v>
      </c>
      <c r="E221" s="305">
        <f>'VO2-BW'!E221*'VO2-LBM'!E$61/'VO2-LBM'!E$62</f>
        <v>3575.8928571428564</v>
      </c>
      <c r="F221" s="305">
        <f>'VO2-BW'!F221*'VO2-LBM'!F$61/'VO2-LBM'!F$62</f>
        <v>5973.8461538461543</v>
      </c>
      <c r="G221" s="305">
        <f>'VO2-BW'!G221*'VO2-LBM'!G$61/'VO2-LBM'!G$62</f>
        <v>5230.9863013698623</v>
      </c>
      <c r="H221" s="305">
        <f>'VO2-BW'!H221*'VO2-LBM'!H$61/'VO2-LBM'!H$62</f>
        <v>4828.5873015873012</v>
      </c>
      <c r="I221" s="305">
        <f>'VO2-BW'!I221*'VO2-LBM'!I$61/'VO2-LBM'!I$62</f>
        <v>5990</v>
      </c>
      <c r="J221" s="305">
        <f>'VO2-BW'!J221*'VO2-LBM'!J$61/'VO2-LBM'!J$62</f>
        <v>6515.0381679389311</v>
      </c>
      <c r="K221" s="306">
        <f>'VO2-BW'!K221*'VO2-LBM'!K$61/'VO2-LBM'!K$62</f>
        <v>5104.9370078740149</v>
      </c>
      <c r="L221" s="160"/>
      <c r="M221" s="160"/>
      <c r="N221" s="160"/>
      <c r="O221" s="160"/>
      <c r="P221" s="160"/>
      <c r="Q221" s="160"/>
      <c r="R221" s="160"/>
      <c r="S221" s="160"/>
      <c r="T221" s="160"/>
      <c r="U221" s="232"/>
      <c r="V221" s="92"/>
      <c r="W221" s="92"/>
      <c r="X221" s="92"/>
      <c r="Y221" s="92"/>
      <c r="Z221" s="92"/>
      <c r="AA221" s="92"/>
      <c r="AB221" s="92"/>
      <c r="AC221" s="92"/>
      <c r="AD221" s="92"/>
      <c r="AE221" s="92"/>
      <c r="AF221" s="92"/>
      <c r="AG221" s="92"/>
      <c r="AH221" s="92"/>
      <c r="AI221" s="92"/>
      <c r="AJ221" s="92"/>
      <c r="AK221" s="92"/>
      <c r="AL221" s="92"/>
      <c r="AM221" s="92"/>
      <c r="AN221" s="92"/>
      <c r="AO221" s="92"/>
      <c r="AP221" s="92"/>
      <c r="AQ221" s="92"/>
      <c r="AR221" s="231"/>
    </row>
    <row r="222" spans="1:44">
      <c r="A222" s="233">
        <v>43725</v>
      </c>
      <c r="B222" s="234">
        <v>1.91835648148148</v>
      </c>
      <c r="C222" s="304">
        <f>'VO2-BW'!C222*'VO2-LBM'!C$61/'VO2-LBM'!C$62</f>
        <v>3842.2816091954023</v>
      </c>
      <c r="D222" s="305">
        <f>'VO2-BW'!D222*'VO2-LBM'!D$61/'VO2-LBM'!D$62</f>
        <v>3914.4475138121543</v>
      </c>
      <c r="E222" s="305">
        <f>'VO2-BW'!E222*'VO2-LBM'!E$61/'VO2-LBM'!E$62</f>
        <v>3998.5714285714284</v>
      </c>
      <c r="F222" s="305">
        <f>'VO2-BW'!F222*'VO2-LBM'!F$61/'VO2-LBM'!F$62</f>
        <v>5386.6153846153848</v>
      </c>
      <c r="G222" s="305">
        <f>'VO2-BW'!G222*'VO2-LBM'!G$61/'VO2-LBM'!G$62</f>
        <v>4440.9246575342468</v>
      </c>
      <c r="H222" s="305">
        <f>'VO2-BW'!H222*'VO2-LBM'!H$61/'VO2-LBM'!H$62</f>
        <v>6127.8730158730159</v>
      </c>
      <c r="I222" s="305">
        <f>'VO2-BW'!I222*'VO2-LBM'!I$61/'VO2-LBM'!I$62</f>
        <v>5166.6666666666661</v>
      </c>
      <c r="J222" s="305">
        <f>'VO2-BW'!J222*'VO2-LBM'!J$61/'VO2-LBM'!J$62</f>
        <v>6887.801526717557</v>
      </c>
      <c r="K222" s="306">
        <f>'VO2-BW'!K222*'VO2-LBM'!K$61/'VO2-LBM'!K$62</f>
        <v>5132.858267716535</v>
      </c>
      <c r="L222" s="160">
        <f t="shared" ref="L222:P222" si="363">AVERAGE(C222:C224)</f>
        <v>3763.3697318007667</v>
      </c>
      <c r="M222" s="160">
        <f t="shared" si="363"/>
        <v>3321.8600368324128</v>
      </c>
      <c r="N222" s="160">
        <f t="shared" si="363"/>
        <v>4309.8214285714284</v>
      </c>
      <c r="O222" s="160">
        <f t="shared" si="363"/>
        <v>6071.4358974358975</v>
      </c>
      <c r="P222" s="160">
        <f t="shared" si="363"/>
        <v>4897.1415525114162</v>
      </c>
      <c r="Q222" s="160">
        <f t="shared" ref="Q222" si="364">AVERAGE(H222:H224)</f>
        <v>5745.7301587301581</v>
      </c>
      <c r="R222" s="160">
        <f t="shared" ref="R222" si="365">AVERAGE(I222:I224)</f>
        <v>5741.666666666667</v>
      </c>
      <c r="S222" s="160">
        <f t="shared" ref="S222" si="366">AVERAGE(J222:J224)</f>
        <v>6364.7124681933847</v>
      </c>
      <c r="T222" s="160">
        <f t="shared" ref="T222" si="367">AVERAGE(K222:K224)</f>
        <v>5817.9632545931754</v>
      </c>
      <c r="U222" s="232">
        <f t="shared" ref="U222" si="368">AVERAGE(L222:T222)</f>
        <v>5114.8556883705896</v>
      </c>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231"/>
    </row>
    <row r="223" spans="1:44">
      <c r="A223" s="233">
        <v>43725</v>
      </c>
      <c r="B223" s="234">
        <v>1.9322453703703699</v>
      </c>
      <c r="C223" s="304">
        <f>'VO2-BW'!C223*'VO2-LBM'!C$61/'VO2-LBM'!C$62</f>
        <v>3927.9425287356325</v>
      </c>
      <c r="D223" s="305">
        <f>'VO2-BW'!D223*'VO2-LBM'!D$61/'VO2-LBM'!D$62</f>
        <v>2869.6961325966849</v>
      </c>
      <c r="E223" s="305">
        <f>'VO2-BW'!E223*'VO2-LBM'!E$61/'VO2-LBM'!E$62</f>
        <v>5383.9285714285716</v>
      </c>
      <c r="F223" s="305">
        <f>'VO2-BW'!F223*'VO2-LBM'!F$61/'VO2-LBM'!F$62</f>
        <v>6574.6153846153838</v>
      </c>
      <c r="G223" s="305">
        <f>'VO2-BW'!G223*'VO2-LBM'!G$61/'VO2-LBM'!G$62</f>
        <v>4092.4178082191779</v>
      </c>
      <c r="H223" s="305">
        <f>'VO2-BW'!H223*'VO2-LBM'!H$61/'VO2-LBM'!H$62</f>
        <v>6304.5079365079355</v>
      </c>
      <c r="I223" s="305">
        <f>'VO2-BW'!I223*'VO2-LBM'!I$61/'VO2-LBM'!I$62</f>
        <v>6686.6666666666652</v>
      </c>
      <c r="J223" s="305">
        <f>'VO2-BW'!J223*'VO2-LBM'!J$61/'VO2-LBM'!J$62</f>
        <v>5376.778625954199</v>
      </c>
      <c r="K223" s="306">
        <f>'VO2-BW'!K223*'VO2-LBM'!K$61/'VO2-LBM'!K$62</f>
        <v>4907.9370078740158</v>
      </c>
      <c r="L223" s="160"/>
      <c r="M223" s="160"/>
      <c r="N223" s="160"/>
      <c r="O223" s="160"/>
      <c r="P223" s="160"/>
      <c r="Q223" s="160"/>
      <c r="R223" s="160"/>
      <c r="S223" s="160"/>
      <c r="T223" s="160"/>
      <c r="U223" s="232">
        <f t="shared" ref="U223" si="369">STDEV(L222:T222)/SQRT(COUNT(L222:T222))</f>
        <v>363.22761874981126</v>
      </c>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231"/>
    </row>
    <row r="224" spans="1:44">
      <c r="A224" s="233">
        <v>43725</v>
      </c>
      <c r="B224" s="234">
        <v>1.9461342592592601</v>
      </c>
      <c r="C224" s="304">
        <f>'VO2-BW'!C224*'VO2-LBM'!C$61/'VO2-LBM'!C$62</f>
        <v>3519.8850574712646</v>
      </c>
      <c r="D224" s="305">
        <f>'VO2-BW'!D224*'VO2-LBM'!D$61/'VO2-LBM'!D$62</f>
        <v>3181.4364640883978</v>
      </c>
      <c r="E224" s="305">
        <f>'VO2-BW'!E224*'VO2-LBM'!E$61/'VO2-LBM'!E$62</f>
        <v>3546.9642857142858</v>
      </c>
      <c r="F224" s="305">
        <f>'VO2-BW'!F224*'VO2-LBM'!F$61/'VO2-LBM'!F$62</f>
        <v>6253.0769230769229</v>
      </c>
      <c r="G224" s="305">
        <f>'VO2-BW'!G224*'VO2-LBM'!G$61/'VO2-LBM'!G$62</f>
        <v>6158.0821917808216</v>
      </c>
      <c r="H224" s="305">
        <f>'VO2-BW'!H224*'VO2-LBM'!H$61/'VO2-LBM'!H$62</f>
        <v>4804.8095238095239</v>
      </c>
      <c r="I224" s="305">
        <f>'VO2-BW'!I224*'VO2-LBM'!I$61/'VO2-LBM'!I$62</f>
        <v>5371.6666666666661</v>
      </c>
      <c r="J224" s="305">
        <f>'VO2-BW'!J224*'VO2-LBM'!J$61/'VO2-LBM'!J$62</f>
        <v>6829.5572519083971</v>
      </c>
      <c r="K224" s="306">
        <f>'VO2-BW'!K224*'VO2-LBM'!K$61/'VO2-LBM'!K$62</f>
        <v>7413.0944881889773</v>
      </c>
      <c r="L224" s="160"/>
      <c r="M224" s="160"/>
      <c r="N224" s="160"/>
      <c r="O224" s="160"/>
      <c r="P224" s="160"/>
      <c r="Q224" s="160"/>
      <c r="R224" s="160"/>
      <c r="S224" s="160"/>
      <c r="T224" s="160"/>
      <c r="U224" s="232"/>
      <c r="V224" s="92"/>
      <c r="W224" s="92"/>
      <c r="X224" s="92"/>
      <c r="Y224" s="92"/>
      <c r="Z224" s="92"/>
      <c r="AA224" s="92"/>
      <c r="AB224" s="92"/>
      <c r="AC224" s="92"/>
      <c r="AD224" s="92"/>
      <c r="AE224" s="92"/>
      <c r="AF224" s="92"/>
      <c r="AG224" s="92"/>
      <c r="AH224" s="92"/>
      <c r="AI224" s="92"/>
      <c r="AJ224" s="92"/>
      <c r="AK224" s="92"/>
      <c r="AL224" s="92"/>
      <c r="AM224" s="92"/>
      <c r="AN224" s="92"/>
      <c r="AO224" s="92"/>
      <c r="AP224" s="92"/>
      <c r="AQ224" s="92"/>
      <c r="AR224" s="231"/>
    </row>
    <row r="225" spans="1:44">
      <c r="A225" s="233">
        <v>43725</v>
      </c>
      <c r="B225" s="234">
        <v>1.96002314814815</v>
      </c>
      <c r="C225" s="304">
        <f>'VO2-BW'!C225*'VO2-LBM'!C$61/'VO2-LBM'!C$62</f>
        <v>5268.9252873563228</v>
      </c>
      <c r="D225" s="305">
        <f>'VO2-BW'!D225*'VO2-LBM'!D$61/'VO2-LBM'!D$62</f>
        <v>5437.7624309392259</v>
      </c>
      <c r="E225" s="305">
        <f>'VO2-BW'!E225*'VO2-LBM'!E$61/'VO2-LBM'!E$62</f>
        <v>3889.2857142857147</v>
      </c>
      <c r="F225" s="305">
        <f>'VO2-BW'!F225*'VO2-LBM'!F$61/'VO2-LBM'!F$62</f>
        <v>4731.6923076923076</v>
      </c>
      <c r="G225" s="305">
        <f>'VO2-BW'!G225*'VO2-LBM'!G$61/'VO2-LBM'!G$62</f>
        <v>4972.143835616439</v>
      </c>
      <c r="H225" s="305">
        <f>'VO2-BW'!H225*'VO2-LBM'!H$61/'VO2-LBM'!H$62</f>
        <v>4453.2380952380954</v>
      </c>
      <c r="I225" s="305">
        <f>'VO2-BW'!I225*'VO2-LBM'!I$61/'VO2-LBM'!I$62</f>
        <v>7140</v>
      </c>
      <c r="J225" s="305">
        <f>'VO2-BW'!J225*'VO2-LBM'!J$61/'VO2-LBM'!J$62</f>
        <v>5509.9083969465655</v>
      </c>
      <c r="K225" s="306">
        <f>'VO2-BW'!K225*'VO2-LBM'!K$61/'VO2-LBM'!K$62</f>
        <v>5238.3385826771655</v>
      </c>
      <c r="L225" s="160">
        <f t="shared" ref="L225:P225" si="370">AVERAGE(C225:C227)</f>
        <v>4903.9578544061314</v>
      </c>
      <c r="M225" s="160">
        <f t="shared" si="370"/>
        <v>4912.0165745856348</v>
      </c>
      <c r="N225" s="160">
        <f t="shared" si="370"/>
        <v>4108.3928571428578</v>
      </c>
      <c r="O225" s="160">
        <f t="shared" si="370"/>
        <v>5209.4871794871797</v>
      </c>
      <c r="P225" s="160">
        <f t="shared" si="370"/>
        <v>5566.5228310502289</v>
      </c>
      <c r="Q225" s="160">
        <f t="shared" ref="Q225" si="371">AVERAGE(H225:H227)</f>
        <v>5252.6243386243395</v>
      </c>
      <c r="R225" s="160">
        <f t="shared" ref="R225" si="372">AVERAGE(I225:I227)</f>
        <v>5627.2222222222217</v>
      </c>
      <c r="S225" s="160">
        <f t="shared" ref="S225" si="373">AVERAGE(J225:J227)</f>
        <v>5964.7684478371511</v>
      </c>
      <c r="T225" s="160">
        <f t="shared" ref="T225" si="374">AVERAGE(K225:K227)</f>
        <v>5888.8005249343832</v>
      </c>
      <c r="U225" s="232">
        <f t="shared" ref="U225" si="375">AVERAGE(L225:T225)</f>
        <v>5270.4214255877923</v>
      </c>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231"/>
    </row>
    <row r="226" spans="1:44">
      <c r="A226" s="233">
        <v>43725</v>
      </c>
      <c r="B226" s="234">
        <v>1.97391203703703</v>
      </c>
      <c r="C226" s="304">
        <f>'VO2-BW'!C226*'VO2-LBM'!C$61/'VO2-LBM'!C$62</f>
        <v>3973.1091954022995</v>
      </c>
      <c r="D226" s="305">
        <f>'VO2-BW'!D226*'VO2-LBM'!D$61/'VO2-LBM'!D$62</f>
        <v>3956.5745856353587</v>
      </c>
      <c r="E226" s="305">
        <f>'VO2-BW'!E226*'VO2-LBM'!E$61/'VO2-LBM'!E$62</f>
        <v>3043.9285714285711</v>
      </c>
      <c r="F226" s="305">
        <f>'VO2-BW'!F226*'VO2-LBM'!F$61/'VO2-LBM'!F$62</f>
        <v>6043.2307692307686</v>
      </c>
      <c r="G226" s="305">
        <f>'VO2-BW'!G226*'VO2-LBM'!G$61/'VO2-LBM'!G$62</f>
        <v>6756.9726027397273</v>
      </c>
      <c r="H226" s="305">
        <f>'VO2-BW'!H226*'VO2-LBM'!H$61/'VO2-LBM'!H$62</f>
        <v>4701.2063492063489</v>
      </c>
      <c r="I226" s="305">
        <f>'VO2-BW'!I226*'VO2-LBM'!I$61/'VO2-LBM'!I$62</f>
        <v>5111.6666666666661</v>
      </c>
      <c r="J226" s="305">
        <f>'VO2-BW'!J226*'VO2-LBM'!J$61/'VO2-LBM'!J$62</f>
        <v>6874.4885496183206</v>
      </c>
      <c r="K226" s="306">
        <f>'VO2-BW'!K226*'VO2-LBM'!K$61/'VO2-LBM'!K$62</f>
        <v>5229.0314960629921</v>
      </c>
      <c r="L226" s="160"/>
      <c r="M226" s="160"/>
      <c r="N226" s="160"/>
      <c r="O226" s="160"/>
      <c r="P226" s="160"/>
      <c r="Q226" s="160"/>
      <c r="R226" s="160"/>
      <c r="S226" s="160"/>
      <c r="T226" s="160"/>
      <c r="U226" s="232">
        <f t="shared" ref="U226" si="376">STDEV(L225:T225)/SQRT(COUNT(L225:T225))</f>
        <v>193.52659332657984</v>
      </c>
      <c r="V226" s="92"/>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231"/>
    </row>
    <row r="227" spans="1:44">
      <c r="A227" s="233">
        <v>43725</v>
      </c>
      <c r="B227" s="234">
        <v>1.9878009259259199</v>
      </c>
      <c r="C227" s="304">
        <f>'VO2-BW'!C227*'VO2-LBM'!C$61/'VO2-LBM'!C$62</f>
        <v>5469.8390804597711</v>
      </c>
      <c r="D227" s="305">
        <f>'VO2-BW'!D227*'VO2-LBM'!D$61/'VO2-LBM'!D$62</f>
        <v>5341.7127071823197</v>
      </c>
      <c r="E227" s="305">
        <f>'VO2-BW'!E227*'VO2-LBM'!E$61/'VO2-LBM'!E$62</f>
        <v>5391.9642857142853</v>
      </c>
      <c r="F227" s="305">
        <f>'VO2-BW'!F227*'VO2-LBM'!F$61/'VO2-LBM'!F$62</f>
        <v>4853.5384615384619</v>
      </c>
      <c r="G227" s="305">
        <f>'VO2-BW'!G227*'VO2-LBM'!G$61/'VO2-LBM'!G$62</f>
        <v>4970.4520547945203</v>
      </c>
      <c r="H227" s="305">
        <f>'VO2-BW'!H227*'VO2-LBM'!H$61/'VO2-LBM'!H$62</f>
        <v>6603.4285714285716</v>
      </c>
      <c r="I227" s="305">
        <f>'VO2-BW'!I227*'VO2-LBM'!I$61/'VO2-LBM'!I$62</f>
        <v>4630</v>
      </c>
      <c r="J227" s="305">
        <f>'VO2-BW'!J227*'VO2-LBM'!J$61/'VO2-LBM'!J$62</f>
        <v>5509.9083969465655</v>
      </c>
      <c r="K227" s="306">
        <f>'VO2-BW'!K227*'VO2-LBM'!K$61/'VO2-LBM'!K$62</f>
        <v>7199.0314960629921</v>
      </c>
      <c r="L227" s="160"/>
      <c r="M227" s="160"/>
      <c r="N227" s="160"/>
      <c r="O227" s="160"/>
      <c r="P227" s="160"/>
      <c r="Q227" s="160"/>
      <c r="R227" s="160"/>
      <c r="S227" s="160"/>
      <c r="T227" s="160"/>
      <c r="U227" s="23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231"/>
    </row>
    <row r="228" spans="1:44">
      <c r="A228" s="233">
        <v>43726</v>
      </c>
      <c r="B228" s="234">
        <v>2.001689814814815</v>
      </c>
      <c r="C228" s="304">
        <f>'VO2-BW'!C228*'VO2-LBM'!C$61/'VO2-LBM'!C$62</f>
        <v>5449.5919540229897</v>
      </c>
      <c r="D228" s="305">
        <f>'VO2-BW'!D228*'VO2-LBM'!D$61/'VO2-LBM'!D$62</f>
        <v>3366.7955801104968</v>
      </c>
      <c r="E228" s="305">
        <f>'VO2-BW'!E228*'VO2-LBM'!E$61/'VO2-LBM'!E$62</f>
        <v>5602.5</v>
      </c>
      <c r="F228" s="305">
        <f>'VO2-BW'!F228*'VO2-LBM'!F$61/'VO2-LBM'!F$62</f>
        <v>4719.8461538461534</v>
      </c>
      <c r="G228" s="305">
        <f>'VO2-BW'!G228*'VO2-LBM'!G$61/'VO2-LBM'!G$62</f>
        <v>3718.5342465753424</v>
      </c>
      <c r="H228" s="305">
        <f>'VO2-BW'!H228*'VO2-LBM'!H$61/'VO2-LBM'!H$62</f>
        <v>6559.269841269841</v>
      </c>
      <c r="I228" s="305">
        <f>'VO2-BW'!I228*'VO2-LBM'!I$61/'VO2-LBM'!I$62</f>
        <v>4403.333333333333</v>
      </c>
      <c r="J228" s="305">
        <f>'VO2-BW'!J228*'VO2-LBM'!J$61/'VO2-LBM'!J$62</f>
        <v>5488.2748091603062</v>
      </c>
      <c r="K228" s="306">
        <f>'VO2-BW'!K228*'VO2-LBM'!K$61/'VO2-LBM'!K$62</f>
        <v>5398.1102362204729</v>
      </c>
      <c r="L228" s="160">
        <f t="shared" ref="L228:P228" si="377">AVERAGE(C228:C230)</f>
        <v>4917.4559386973187</v>
      </c>
      <c r="M228" s="160">
        <f t="shared" si="377"/>
        <v>3548.7845303867398</v>
      </c>
      <c r="N228" s="160">
        <f t="shared" si="377"/>
        <v>4325.3571428571422</v>
      </c>
      <c r="O228" s="160">
        <f t="shared" si="377"/>
        <v>5056.6153846153838</v>
      </c>
      <c r="P228" s="160">
        <f t="shared" si="377"/>
        <v>4762.9269406392696</v>
      </c>
      <c r="Q228" s="160">
        <f t="shared" ref="Q228" si="378">AVERAGE(H228:H230)</f>
        <v>5385.666666666667</v>
      </c>
      <c r="R228" s="160">
        <f t="shared" ref="R228" si="379">AVERAGE(I228:I230)</f>
        <v>4995.5555555555557</v>
      </c>
      <c r="S228" s="160">
        <f t="shared" ref="S228" si="380">AVERAGE(J228:J230)</f>
        <v>5596.9974554707378</v>
      </c>
      <c r="T228" s="160">
        <f t="shared" ref="T228" si="381">AVERAGE(K228:K230)</f>
        <v>6161.808398950132</v>
      </c>
      <c r="U228" s="232">
        <f t="shared" ref="U228" si="382">AVERAGE(L228:T228)</f>
        <v>4972.3520015376607</v>
      </c>
      <c r="V228" s="92"/>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231"/>
    </row>
    <row r="229" spans="1:44">
      <c r="A229" s="233">
        <v>43726</v>
      </c>
      <c r="B229" s="234">
        <v>2.0155787037036998</v>
      </c>
      <c r="C229" s="304">
        <f>'VO2-BW'!C229*'VO2-LBM'!C$61/'VO2-LBM'!C$62</f>
        <v>5286.0574712643684</v>
      </c>
      <c r="D229" s="305">
        <f>'VO2-BW'!D229*'VO2-LBM'!D$61/'VO2-LBM'!D$62</f>
        <v>4315.4972375690604</v>
      </c>
      <c r="E229" s="305">
        <f>'VO2-BW'!E229*'VO2-LBM'!E$61/'VO2-LBM'!E$62</f>
        <v>4136.7857142857138</v>
      </c>
      <c r="F229" s="305">
        <f>'VO2-BW'!F229*'VO2-LBM'!F$61/'VO2-LBM'!F$62</f>
        <v>5066.7692307692305</v>
      </c>
      <c r="G229" s="305">
        <f>'VO2-BW'!G229*'VO2-LBM'!G$61/'VO2-LBM'!G$62</f>
        <v>6151.3150684931506</v>
      </c>
      <c r="H229" s="305">
        <f>'VO2-BW'!H229*'VO2-LBM'!H$61/'VO2-LBM'!H$62</f>
        <v>4767.4444444444443</v>
      </c>
      <c r="I229" s="305">
        <f>'VO2-BW'!I229*'VO2-LBM'!I$61/'VO2-LBM'!I$62</f>
        <v>4316.6666666666661</v>
      </c>
      <c r="J229" s="305">
        <f>'VO2-BW'!J229*'VO2-LBM'!J$61/'VO2-LBM'!J$62</f>
        <v>4288.4427480916029</v>
      </c>
      <c r="K229" s="306">
        <f>'VO2-BW'!K229*'VO2-LBM'!K$61/'VO2-LBM'!K$62</f>
        <v>6276.0787401574808</v>
      </c>
      <c r="L229" s="160"/>
      <c r="M229" s="160"/>
      <c r="N229" s="160"/>
      <c r="O229" s="160"/>
      <c r="P229" s="160"/>
      <c r="Q229" s="160"/>
      <c r="R229" s="160"/>
      <c r="S229" s="160"/>
      <c r="T229" s="160"/>
      <c r="U229" s="232">
        <f t="shared" ref="U229" si="383">STDEV(L228:T228)/SQRT(COUNT(L228:T228))</f>
        <v>249.31782832382672</v>
      </c>
      <c r="V229" s="92"/>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231"/>
    </row>
    <row r="230" spans="1:44">
      <c r="A230" s="233">
        <v>43726</v>
      </c>
      <c r="B230" s="234">
        <v>2.02946759259259</v>
      </c>
      <c r="C230" s="304">
        <f>'VO2-BW'!C230*'VO2-LBM'!C$61/'VO2-LBM'!C$62</f>
        <v>4016.7183908045986</v>
      </c>
      <c r="D230" s="305">
        <f>'VO2-BW'!D230*'VO2-LBM'!D$61/'VO2-LBM'!D$62</f>
        <v>2964.0607734806626</v>
      </c>
      <c r="E230" s="305">
        <f>'VO2-BW'!E230*'VO2-LBM'!E$61/'VO2-LBM'!E$62</f>
        <v>3236.7857142857142</v>
      </c>
      <c r="F230" s="305">
        <f>'VO2-BW'!F230*'VO2-LBM'!F$61/'VO2-LBM'!F$62</f>
        <v>5383.2307692307686</v>
      </c>
      <c r="G230" s="305">
        <f>'VO2-BW'!G230*'VO2-LBM'!G$61/'VO2-LBM'!G$62</f>
        <v>4418.9315068493161</v>
      </c>
      <c r="H230" s="305">
        <f>'VO2-BW'!H230*'VO2-LBM'!H$61/'VO2-LBM'!H$62</f>
        <v>4830.2857142857147</v>
      </c>
      <c r="I230" s="305">
        <f>'VO2-BW'!I230*'VO2-LBM'!I$61/'VO2-LBM'!I$62</f>
        <v>6266.6666666666661</v>
      </c>
      <c r="J230" s="305">
        <f>'VO2-BW'!J230*'VO2-LBM'!J$61/'VO2-LBM'!J$62</f>
        <v>7014.2748091603053</v>
      </c>
      <c r="K230" s="306">
        <f>'VO2-BW'!K230*'VO2-LBM'!K$61/'VO2-LBM'!K$62</f>
        <v>6811.2362204724413</v>
      </c>
      <c r="L230" s="160"/>
      <c r="M230" s="160"/>
      <c r="N230" s="160"/>
      <c r="O230" s="160"/>
      <c r="P230" s="160"/>
      <c r="Q230" s="160"/>
      <c r="R230" s="160"/>
      <c r="S230" s="160"/>
      <c r="T230" s="160"/>
      <c r="U230" s="23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231"/>
    </row>
    <row r="231" spans="1:44">
      <c r="A231" s="233">
        <v>43726</v>
      </c>
      <c r="B231" s="234">
        <v>2.0433564814814802</v>
      </c>
      <c r="C231" s="304">
        <f>'VO2-BW'!C231*'VO2-LBM'!C$61/'VO2-LBM'!C$62</f>
        <v>3566.6091954022995</v>
      </c>
      <c r="D231" s="305">
        <f>'VO2-BW'!D231*'VO2-LBM'!D$61/'VO2-LBM'!D$62</f>
        <v>4359.3093922651933</v>
      </c>
      <c r="E231" s="305">
        <f>'VO2-BW'!E231*'VO2-LBM'!E$61/'VO2-LBM'!E$62</f>
        <v>5051.25</v>
      </c>
      <c r="F231" s="305">
        <f>'VO2-BW'!F231*'VO2-LBM'!F$61/'VO2-LBM'!F$62</f>
        <v>6650.7692307692305</v>
      </c>
      <c r="G231" s="305">
        <f>'VO2-BW'!G231*'VO2-LBM'!G$61/'VO2-LBM'!G$62</f>
        <v>3689.7739726027389</v>
      </c>
      <c r="H231" s="305">
        <f>'VO2-BW'!H231*'VO2-LBM'!H$61/'VO2-LBM'!H$62</f>
        <v>4905.0158730158728</v>
      </c>
      <c r="I231" s="305">
        <f>'VO2-BW'!I231*'VO2-LBM'!I$61/'VO2-LBM'!I$62</f>
        <v>5745</v>
      </c>
      <c r="J231" s="305">
        <f>'VO2-BW'!J231*'VO2-LBM'!J$61/'VO2-LBM'!J$62</f>
        <v>5499.9236641221378</v>
      </c>
      <c r="K231" s="306">
        <f>'VO2-BW'!K231*'VO2-LBM'!K$61/'VO2-LBM'!K$62</f>
        <v>4562.0236220472434</v>
      </c>
      <c r="L231" s="160">
        <f t="shared" ref="L231:P231" si="384">AVERAGE(C231:C233)</f>
        <v>4047.3486590038319</v>
      </c>
      <c r="M231" s="160">
        <f t="shared" si="384"/>
        <v>4733.3977900552482</v>
      </c>
      <c r="N231" s="160">
        <f t="shared" si="384"/>
        <v>5059.8214285714284</v>
      </c>
      <c r="O231" s="160">
        <f t="shared" si="384"/>
        <v>5804.6153846153838</v>
      </c>
      <c r="P231" s="160">
        <f t="shared" si="384"/>
        <v>5321.2146118721457</v>
      </c>
      <c r="Q231" s="160">
        <f t="shared" ref="Q231" si="385">AVERAGE(H231:H233)</f>
        <v>5313.7671957671955</v>
      </c>
      <c r="R231" s="160">
        <f t="shared" ref="R231" si="386">AVERAGE(I231:I233)</f>
        <v>6223.333333333333</v>
      </c>
      <c r="S231" s="160">
        <f t="shared" ref="S231" si="387">AVERAGE(J231:J233)</f>
        <v>5948.1272264631052</v>
      </c>
      <c r="T231" s="160">
        <f t="shared" ref="T231" si="388">AVERAGE(K231:K233)</f>
        <v>4807.6272965879261</v>
      </c>
      <c r="U231" s="232">
        <f t="shared" ref="U231" si="389">AVERAGE(L231:T231)</f>
        <v>5251.0281029188445</v>
      </c>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231"/>
    </row>
    <row r="232" spans="1:44">
      <c r="A232" s="233">
        <v>43726</v>
      </c>
      <c r="B232" s="234">
        <v>2.0572453703703699</v>
      </c>
      <c r="C232" s="304">
        <f>'VO2-BW'!C232*'VO2-LBM'!C$61/'VO2-LBM'!C$62</f>
        <v>3320.5287356321846</v>
      </c>
      <c r="D232" s="305">
        <f>'VO2-BW'!D232*'VO2-LBM'!D$61/'VO2-LBM'!D$62</f>
        <v>5746.1325966850827</v>
      </c>
      <c r="E232" s="305">
        <f>'VO2-BW'!E232*'VO2-LBM'!E$61/'VO2-LBM'!E$62</f>
        <v>4564.2857142857138</v>
      </c>
      <c r="F232" s="305">
        <f>'VO2-BW'!F232*'VO2-LBM'!F$61/'VO2-LBM'!F$62</f>
        <v>6437.538461538461</v>
      </c>
      <c r="G232" s="305">
        <f>'VO2-BW'!G232*'VO2-LBM'!G$61/'VO2-LBM'!G$62</f>
        <v>4970.4520547945203</v>
      </c>
      <c r="H232" s="305">
        <f>'VO2-BW'!H232*'VO2-LBM'!H$61/'VO2-LBM'!H$62</f>
        <v>5929.1587301587297</v>
      </c>
      <c r="I232" s="305">
        <f>'VO2-BW'!I232*'VO2-LBM'!I$61/'VO2-LBM'!I$62</f>
        <v>5951.6666666666661</v>
      </c>
      <c r="J232" s="305">
        <f>'VO2-BW'!J232*'VO2-LBM'!J$61/'VO2-LBM'!J$62</f>
        <v>6260.4274809160315</v>
      </c>
      <c r="K232" s="306">
        <f>'VO2-BW'!K232*'VO2-LBM'!K$61/'VO2-LBM'!K$62</f>
        <v>4538.7559055118109</v>
      </c>
      <c r="L232" s="160"/>
      <c r="M232" s="160"/>
      <c r="N232" s="160"/>
      <c r="O232" s="160"/>
      <c r="P232" s="160"/>
      <c r="Q232" s="160"/>
      <c r="R232" s="160"/>
      <c r="S232" s="160"/>
      <c r="T232" s="160"/>
      <c r="U232" s="232">
        <f t="shared" ref="U232" si="390">STDEV(L231:T231)/SQRT(COUNT(L231:T231))</f>
        <v>226.58685725079093</v>
      </c>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231"/>
    </row>
    <row r="233" spans="1:44">
      <c r="A233" s="233">
        <v>43726</v>
      </c>
      <c r="B233" s="234">
        <v>2.0711342592592601</v>
      </c>
      <c r="C233" s="304">
        <f>'VO2-BW'!C233*'VO2-LBM'!C$61/'VO2-LBM'!C$62</f>
        <v>5254.9080459770121</v>
      </c>
      <c r="D233" s="305">
        <f>'VO2-BW'!D233*'VO2-LBM'!D$61/'VO2-LBM'!D$62</f>
        <v>4094.7513812154693</v>
      </c>
      <c r="E233" s="305">
        <f>'VO2-BW'!E233*'VO2-LBM'!E$61/'VO2-LBM'!E$62</f>
        <v>5563.9285714285716</v>
      </c>
      <c r="F233" s="305">
        <f>'VO2-BW'!F233*'VO2-LBM'!F$61/'VO2-LBM'!F$62</f>
        <v>4325.538461538461</v>
      </c>
      <c r="G233" s="305">
        <f>'VO2-BW'!G233*'VO2-LBM'!G$61/'VO2-LBM'!G$62</f>
        <v>7303.4178082191775</v>
      </c>
      <c r="H233" s="305">
        <f>'VO2-BW'!H233*'VO2-LBM'!H$61/'VO2-LBM'!H$62</f>
        <v>5107.1269841269841</v>
      </c>
      <c r="I233" s="305">
        <f>'VO2-BW'!I233*'VO2-LBM'!I$61/'VO2-LBM'!I$62</f>
        <v>6973.3333333333339</v>
      </c>
      <c r="J233" s="305">
        <f>'VO2-BW'!J233*'VO2-LBM'!J$61/'VO2-LBM'!J$62</f>
        <v>6084.0305343511454</v>
      </c>
      <c r="K233" s="306">
        <f>'VO2-BW'!K233*'VO2-LBM'!K$61/'VO2-LBM'!K$62</f>
        <v>5322.1023622047242</v>
      </c>
      <c r="L233" s="160"/>
      <c r="M233" s="160"/>
      <c r="N233" s="160"/>
      <c r="O233" s="160"/>
      <c r="P233" s="160"/>
      <c r="Q233" s="160"/>
      <c r="R233" s="160"/>
      <c r="S233" s="160"/>
      <c r="T233" s="160"/>
      <c r="U233" s="23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231"/>
    </row>
    <row r="234" spans="1:44">
      <c r="A234" s="233">
        <v>43726</v>
      </c>
      <c r="B234" s="234">
        <v>2.0850231481481498</v>
      </c>
      <c r="C234" s="304">
        <f>'VO2-BW'!C234*'VO2-LBM'!C$61/'VO2-LBM'!C$62</f>
        <v>3874.988505747127</v>
      </c>
      <c r="D234" s="305">
        <f>'VO2-BW'!D234*'VO2-LBM'!D$61/'VO2-LBM'!D$62</f>
        <v>3258.9502762430939</v>
      </c>
      <c r="E234" s="305">
        <f>'VO2-BW'!E234*'VO2-LBM'!E$61/'VO2-LBM'!E$62</f>
        <v>4106.25</v>
      </c>
      <c r="F234" s="305">
        <f>'VO2-BW'!F234*'VO2-LBM'!F$61/'VO2-LBM'!F$62</f>
        <v>4650.4615384615381</v>
      </c>
      <c r="G234" s="305">
        <f>'VO2-BW'!G234*'VO2-LBM'!G$61/'VO2-LBM'!G$62</f>
        <v>4256.5205479452052</v>
      </c>
      <c r="H234" s="305">
        <f>'VO2-BW'!H234*'VO2-LBM'!H$61/'VO2-LBM'!H$62</f>
        <v>4533.063492063492</v>
      </c>
      <c r="I234" s="305">
        <f>'VO2-BW'!I234*'VO2-LBM'!I$61/'VO2-LBM'!I$62</f>
        <v>5461.6666666666661</v>
      </c>
      <c r="J234" s="305">
        <f>'VO2-BW'!J234*'VO2-LBM'!J$61/'VO2-LBM'!J$62</f>
        <v>4686.1679389312976</v>
      </c>
      <c r="K234" s="306">
        <f>'VO2-BW'!K234*'VO2-LBM'!K$61/'VO2-LBM'!K$62</f>
        <v>7130.7795275590552</v>
      </c>
      <c r="L234" s="160">
        <f t="shared" ref="L234:P234" si="391">AVERAGE(C234:C236)</f>
        <v>3597.2394636015329</v>
      </c>
      <c r="M234" s="160">
        <f t="shared" si="391"/>
        <v>4293.029465930018</v>
      </c>
      <c r="N234" s="160">
        <f t="shared" si="391"/>
        <v>4259.4642857142862</v>
      </c>
      <c r="O234" s="160">
        <f t="shared" si="391"/>
        <v>5282.8205128205127</v>
      </c>
      <c r="P234" s="160">
        <f t="shared" si="391"/>
        <v>5153.7283105022825</v>
      </c>
      <c r="Q234" s="160">
        <f t="shared" ref="Q234" si="392">AVERAGE(H234:H236)</f>
        <v>5779.1322751322759</v>
      </c>
      <c r="R234" s="160">
        <f t="shared" ref="R234" si="393">AVERAGE(I234:I236)</f>
        <v>4901.666666666667</v>
      </c>
      <c r="S234" s="160">
        <f t="shared" ref="S234" si="394">AVERAGE(J234:J236)</f>
        <v>5572.5903307888038</v>
      </c>
      <c r="T234" s="160">
        <f t="shared" ref="T234" si="395">AVERAGE(K234:K236)</f>
        <v>5277.6351706036739</v>
      </c>
      <c r="U234" s="232">
        <f t="shared" ref="U234" si="396">AVERAGE(L234:T234)</f>
        <v>4901.9229424177829</v>
      </c>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231"/>
    </row>
    <row r="235" spans="1:44">
      <c r="A235" s="233">
        <v>43726</v>
      </c>
      <c r="B235" s="234">
        <v>2.0989120370370302</v>
      </c>
      <c r="C235" s="304">
        <f>'VO2-BW'!C235*'VO2-LBM'!C$61/'VO2-LBM'!C$62</f>
        <v>3421.7643678160925</v>
      </c>
      <c r="D235" s="305">
        <f>'VO2-BW'!D235*'VO2-LBM'!D$61/'VO2-LBM'!D$62</f>
        <v>3902.6519337016571</v>
      </c>
      <c r="E235" s="305">
        <f>'VO2-BW'!E235*'VO2-LBM'!E$61/'VO2-LBM'!E$62</f>
        <v>3434.4642857142858</v>
      </c>
      <c r="F235" s="305">
        <f>'VO2-BW'!F235*'VO2-LBM'!F$61/'VO2-LBM'!F$62</f>
        <v>4662.3076923076924</v>
      </c>
      <c r="G235" s="305">
        <f>'VO2-BW'!G235*'VO2-LBM'!G$61/'VO2-LBM'!G$62</f>
        <v>5736.8287671232874</v>
      </c>
      <c r="H235" s="305">
        <f>'VO2-BW'!H235*'VO2-LBM'!H$61/'VO2-LBM'!H$62</f>
        <v>6572.8571428571431</v>
      </c>
      <c r="I235" s="305">
        <f>'VO2-BW'!I235*'VO2-LBM'!I$61/'VO2-LBM'!I$62</f>
        <v>5095</v>
      </c>
      <c r="J235" s="305">
        <f>'VO2-BW'!J235*'VO2-LBM'!J$61/'VO2-LBM'!J$62</f>
        <v>7020.9312977099244</v>
      </c>
      <c r="K235" s="306">
        <f>'VO2-BW'!K235*'VO2-LBM'!K$61/'VO2-LBM'!K$62</f>
        <v>4791.5984251968503</v>
      </c>
      <c r="L235" s="160"/>
      <c r="M235" s="160"/>
      <c r="N235" s="160"/>
      <c r="O235" s="160"/>
      <c r="P235" s="160"/>
      <c r="Q235" s="160"/>
      <c r="R235" s="160"/>
      <c r="S235" s="160"/>
      <c r="T235" s="160"/>
      <c r="U235" s="232">
        <f t="shared" ref="U235" si="397">STDEV(L234:T234)/SQRT(COUNT(L234:T234))</f>
        <v>237.30673355809935</v>
      </c>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231"/>
    </row>
    <row r="236" spans="1:44">
      <c r="A236" s="233">
        <v>43726</v>
      </c>
      <c r="B236" s="234">
        <v>2.1128009259259199</v>
      </c>
      <c r="C236" s="304">
        <f>'VO2-BW'!C236*'VO2-LBM'!C$61/'VO2-LBM'!C$62</f>
        <v>3494.9655172413791</v>
      </c>
      <c r="D236" s="305">
        <f>'VO2-BW'!D236*'VO2-LBM'!D$61/'VO2-LBM'!D$62</f>
        <v>5717.486187845303</v>
      </c>
      <c r="E236" s="305">
        <f>'VO2-BW'!E236*'VO2-LBM'!E$61/'VO2-LBM'!E$62</f>
        <v>5237.6785714285716</v>
      </c>
      <c r="F236" s="305">
        <f>'VO2-BW'!F236*'VO2-LBM'!F$61/'VO2-LBM'!F$62</f>
        <v>6535.6923076923067</v>
      </c>
      <c r="G236" s="305">
        <f>'VO2-BW'!G236*'VO2-LBM'!G$61/'VO2-LBM'!G$62</f>
        <v>5467.8356164383558</v>
      </c>
      <c r="H236" s="305">
        <f>'VO2-BW'!H236*'VO2-LBM'!H$61/'VO2-LBM'!H$62</f>
        <v>6231.4761904761899</v>
      </c>
      <c r="I236" s="305">
        <f>'VO2-BW'!I236*'VO2-LBM'!I$61/'VO2-LBM'!I$62</f>
        <v>4148.333333333333</v>
      </c>
      <c r="J236" s="305">
        <f>'VO2-BW'!J236*'VO2-LBM'!J$61/'VO2-LBM'!J$62</f>
        <v>5010.6717557251914</v>
      </c>
      <c r="K236" s="306">
        <f>'VO2-BW'!K236*'VO2-LBM'!K$61/'VO2-LBM'!K$62</f>
        <v>3910.5275590551173</v>
      </c>
      <c r="L236" s="160"/>
      <c r="M236" s="160"/>
      <c r="N236" s="160"/>
      <c r="O236" s="160"/>
      <c r="P236" s="160"/>
      <c r="Q236" s="160"/>
      <c r="R236" s="160"/>
      <c r="S236" s="160"/>
      <c r="T236" s="160"/>
      <c r="U236" s="23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231"/>
    </row>
    <row r="237" spans="1:44">
      <c r="A237" s="233">
        <v>43726</v>
      </c>
      <c r="B237" s="234">
        <v>2.1266898148148101</v>
      </c>
      <c r="C237" s="304">
        <f>'VO2-BW'!C237*'VO2-LBM'!C$61/'VO2-LBM'!C$62</f>
        <v>5276.7126436781618</v>
      </c>
      <c r="D237" s="305">
        <f>'VO2-BW'!D237*'VO2-LBM'!D$61/'VO2-LBM'!D$62</f>
        <v>4298.6464088397788</v>
      </c>
      <c r="E237" s="305">
        <f>'VO2-BW'!E237*'VO2-LBM'!E$61/'VO2-LBM'!E$62</f>
        <v>3484.2857142857147</v>
      </c>
      <c r="F237" s="305">
        <f>'VO2-BW'!F237*'VO2-LBM'!F$61/'VO2-LBM'!F$62</f>
        <v>6168.461538461539</v>
      </c>
      <c r="G237" s="305">
        <f>'VO2-BW'!G237*'VO2-LBM'!G$61/'VO2-LBM'!G$62</f>
        <v>3412.3219178082195</v>
      </c>
      <c r="H237" s="305">
        <f>'VO2-BW'!H237*'VO2-LBM'!H$61/'VO2-LBM'!H$62</f>
        <v>6219.5873015873012</v>
      </c>
      <c r="I237" s="305">
        <f>'VO2-BW'!I237*'VO2-LBM'!I$61/'VO2-LBM'!I$62</f>
        <v>4031.6666666666665</v>
      </c>
      <c r="J237" s="305">
        <f>'VO2-BW'!J237*'VO2-LBM'!J$61/'VO2-LBM'!J$62</f>
        <v>6549.9847328244277</v>
      </c>
      <c r="K237" s="306">
        <f>'VO2-BW'!K237*'VO2-LBM'!K$61/'VO2-LBM'!K$62</f>
        <v>7147.8425196850394</v>
      </c>
      <c r="L237" s="160">
        <f t="shared" ref="L237:P237" si="398">AVERAGE(C237:C239)</f>
        <v>4437.7547892720313</v>
      </c>
      <c r="M237" s="160">
        <f t="shared" si="398"/>
        <v>4067.2283609576425</v>
      </c>
      <c r="N237" s="160">
        <f t="shared" si="398"/>
        <v>4136.25</v>
      </c>
      <c r="O237" s="160">
        <f t="shared" si="398"/>
        <v>5087.6410256410263</v>
      </c>
      <c r="P237" s="160">
        <f t="shared" si="398"/>
        <v>4095.8013698630134</v>
      </c>
      <c r="Q237" s="160">
        <f t="shared" ref="Q237" si="399">AVERAGE(H237:H239)</f>
        <v>5002.3915343915351</v>
      </c>
      <c r="R237" s="160">
        <f t="shared" ref="R237" si="400">AVERAGE(I237:I239)</f>
        <v>4634.4444444444443</v>
      </c>
      <c r="S237" s="160">
        <f t="shared" ref="S237" si="401">AVERAGE(J237:J239)</f>
        <v>5519.8931297709933</v>
      </c>
      <c r="T237" s="160">
        <f t="shared" ref="T237" si="402">AVERAGE(K237:K239)</f>
        <v>6675.2493438320207</v>
      </c>
      <c r="U237" s="232">
        <f t="shared" ref="U237" si="403">AVERAGE(L237:T237)</f>
        <v>4850.739333130301</v>
      </c>
      <c r="V237" s="92"/>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231"/>
    </row>
    <row r="238" spans="1:44">
      <c r="A238" s="233">
        <v>43726</v>
      </c>
      <c r="B238" s="234">
        <v>2.1405787037036998</v>
      </c>
      <c r="C238" s="304">
        <f>'VO2-BW'!C238*'VO2-LBM'!C$61/'VO2-LBM'!C$62</f>
        <v>4149.1034482758632</v>
      </c>
      <c r="D238" s="305">
        <f>'VO2-BW'!D238*'VO2-LBM'!D$61/'VO2-LBM'!D$62</f>
        <v>3275.8011049723759</v>
      </c>
      <c r="E238" s="305">
        <f>'VO2-BW'!E238*'VO2-LBM'!E$61/'VO2-LBM'!E$62</f>
        <v>4827.8571428571422</v>
      </c>
      <c r="F238" s="305">
        <f>'VO2-BW'!F238*'VO2-LBM'!F$61/'VO2-LBM'!F$62</f>
        <v>4547.2307692307695</v>
      </c>
      <c r="G238" s="305">
        <f>'VO2-BW'!G238*'VO2-LBM'!G$61/'VO2-LBM'!G$62</f>
        <v>5457.6849315068494</v>
      </c>
      <c r="H238" s="305">
        <f>'VO2-BW'!H238*'VO2-LBM'!H$61/'VO2-LBM'!H$62</f>
        <v>4465.1269841269841</v>
      </c>
      <c r="I238" s="305">
        <f>'VO2-BW'!I238*'VO2-LBM'!I$61/'VO2-LBM'!I$62</f>
        <v>4255</v>
      </c>
      <c r="J238" s="305">
        <f>'VO2-BW'!J238*'VO2-LBM'!J$61/'VO2-LBM'!J$62</f>
        <v>4774.3664122137407</v>
      </c>
      <c r="K238" s="306">
        <f>'VO2-BW'!K238*'VO2-LBM'!K$61/'VO2-LBM'!K$62</f>
        <v>5987.5590551181103</v>
      </c>
      <c r="L238" s="160"/>
      <c r="M238" s="160"/>
      <c r="N238" s="160"/>
      <c r="O238" s="160"/>
      <c r="P238" s="160"/>
      <c r="Q238" s="160"/>
      <c r="R238" s="160"/>
      <c r="S238" s="160"/>
      <c r="T238" s="160"/>
      <c r="U238" s="232">
        <f t="shared" ref="U238" si="404">STDEV(L237:T237)/SQRT(COUNT(L237:T237))</f>
        <v>283.02384754652468</v>
      </c>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231"/>
    </row>
    <row r="239" spans="1:44">
      <c r="A239" s="233">
        <v>43726</v>
      </c>
      <c r="B239" s="234">
        <v>2.15446759259259</v>
      </c>
      <c r="C239" s="304">
        <f>'VO2-BW'!C239*'VO2-LBM'!C$61/'VO2-LBM'!C$62</f>
        <v>3887.4482758620697</v>
      </c>
      <c r="D239" s="305">
        <f>'VO2-BW'!D239*'VO2-LBM'!D$61/'VO2-LBM'!D$62</f>
        <v>4627.2375690607732</v>
      </c>
      <c r="E239" s="305">
        <f>'VO2-BW'!E239*'VO2-LBM'!E$61/'VO2-LBM'!E$62</f>
        <v>4096.6071428571431</v>
      </c>
      <c r="F239" s="305">
        <f>'VO2-BW'!F239*'VO2-LBM'!F$61/'VO2-LBM'!F$62</f>
        <v>4547.2307692307695</v>
      </c>
      <c r="G239" s="305">
        <f>'VO2-BW'!G239*'VO2-LBM'!G$61/'VO2-LBM'!G$62</f>
        <v>3417.3972602739727</v>
      </c>
      <c r="H239" s="305">
        <f>'VO2-BW'!H239*'VO2-LBM'!H$61/'VO2-LBM'!H$62</f>
        <v>4322.4603174603171</v>
      </c>
      <c r="I239" s="305">
        <f>'VO2-BW'!I239*'VO2-LBM'!I$61/'VO2-LBM'!I$62</f>
        <v>5616.6666666666661</v>
      </c>
      <c r="J239" s="305">
        <f>'VO2-BW'!J239*'VO2-LBM'!J$61/'VO2-LBM'!J$62</f>
        <v>5235.3282442748095</v>
      </c>
      <c r="K239" s="306">
        <f>'VO2-BW'!K239*'VO2-LBM'!K$61/'VO2-LBM'!K$62</f>
        <v>6890.3464566929133</v>
      </c>
      <c r="L239" s="160"/>
      <c r="M239" s="160"/>
      <c r="N239" s="160"/>
      <c r="O239" s="160"/>
      <c r="P239" s="160"/>
      <c r="Q239" s="160"/>
      <c r="R239" s="160"/>
      <c r="S239" s="160"/>
      <c r="T239" s="160"/>
      <c r="U239" s="232"/>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231"/>
    </row>
    <row r="240" spans="1:44">
      <c r="A240" s="233">
        <v>43726</v>
      </c>
      <c r="B240" s="234">
        <v>2.1683564814814802</v>
      </c>
      <c r="C240" s="304">
        <f>'VO2-BW'!C240*'VO2-LBM'!C$61/'VO2-LBM'!C$62</f>
        <v>3962.2068965517251</v>
      </c>
      <c r="D240" s="305">
        <f>'VO2-BW'!D240*'VO2-LBM'!D$61/'VO2-LBM'!D$62</f>
        <v>3756.0497237569057</v>
      </c>
      <c r="E240" s="305">
        <f>'VO2-BW'!E240*'VO2-LBM'!E$61/'VO2-LBM'!E$62</f>
        <v>3280.1785714285716</v>
      </c>
      <c r="F240" s="305">
        <f>'VO2-BW'!F240*'VO2-LBM'!F$61/'VO2-LBM'!F$62</f>
        <v>6645.6923076923067</v>
      </c>
      <c r="G240" s="305">
        <f>'VO2-BW'!G240*'VO2-LBM'!G$61/'VO2-LBM'!G$62</f>
        <v>3258.3698630136978</v>
      </c>
      <c r="H240" s="305">
        <f>'VO2-BW'!H240*'VO2-LBM'!H$61/'VO2-LBM'!H$62</f>
        <v>4125.4444444444443</v>
      </c>
      <c r="I240" s="305">
        <f>'VO2-BW'!I240*'VO2-LBM'!I$61/'VO2-LBM'!I$62</f>
        <v>5785</v>
      </c>
      <c r="J240" s="305">
        <f>'VO2-BW'!J240*'VO2-LBM'!J$61/'VO2-LBM'!J$62</f>
        <v>4970.7328244274804</v>
      </c>
      <c r="K240" s="306">
        <f>'VO2-BW'!K240*'VO2-LBM'!K$61/'VO2-LBM'!K$62</f>
        <v>5520.6535433070876</v>
      </c>
      <c r="L240" s="160">
        <f t="shared" ref="L240:P240" si="405">AVERAGE(C240:C242)</f>
        <v>4752.3639846743308</v>
      </c>
      <c r="M240" s="160">
        <f t="shared" si="405"/>
        <v>4753.0570902394102</v>
      </c>
      <c r="N240" s="160">
        <f t="shared" si="405"/>
        <v>4698.75</v>
      </c>
      <c r="O240" s="160">
        <f t="shared" si="405"/>
        <v>5578.4102564102568</v>
      </c>
      <c r="P240" s="160">
        <f t="shared" si="405"/>
        <v>5499.9794520547948</v>
      </c>
      <c r="Q240" s="160">
        <f t="shared" ref="Q240" si="406">AVERAGE(H240:H242)</f>
        <v>5969.9206349206352</v>
      </c>
      <c r="R240" s="160">
        <f t="shared" ref="R240" si="407">AVERAGE(I240:I242)</f>
        <v>5668.333333333333</v>
      </c>
      <c r="S240" s="160">
        <f t="shared" ref="S240" si="408">AVERAGE(J240:J242)</f>
        <v>6079.038167938932</v>
      </c>
      <c r="T240" s="160">
        <f t="shared" ref="T240" si="409">AVERAGE(K240:K242)</f>
        <v>5555.8136482939635</v>
      </c>
      <c r="U240" s="232">
        <f t="shared" ref="U240" si="410">AVERAGE(L240:T240)</f>
        <v>5395.0740630961845</v>
      </c>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231"/>
    </row>
    <row r="241" spans="1:44">
      <c r="A241" s="233">
        <v>43726</v>
      </c>
      <c r="B241" s="234">
        <v>2.1822453703703699</v>
      </c>
      <c r="C241" s="304">
        <f>'VO2-BW'!C241*'VO2-LBM'!C$61/'VO2-LBM'!C$62</f>
        <v>5242.4482758620697</v>
      </c>
      <c r="D241" s="305">
        <f>'VO2-BW'!D241*'VO2-LBM'!D$61/'VO2-LBM'!D$62</f>
        <v>5356.8784530386738</v>
      </c>
      <c r="E241" s="305">
        <f>'VO2-BW'!E241*'VO2-LBM'!E$61/'VO2-LBM'!E$62</f>
        <v>5547.8571428571422</v>
      </c>
      <c r="F241" s="305">
        <f>'VO2-BW'!F241*'VO2-LBM'!F$61/'VO2-LBM'!F$62</f>
        <v>5674.3076923076924</v>
      </c>
      <c r="G241" s="305">
        <f>'VO2-BW'!G241*'VO2-LBM'!G$61/'VO2-LBM'!G$62</f>
        <v>5938.1506849315074</v>
      </c>
      <c r="H241" s="305">
        <f>'VO2-BW'!H241*'VO2-LBM'!H$61/'VO2-LBM'!H$62</f>
        <v>6938.0158730158728</v>
      </c>
      <c r="I241" s="305">
        <f>'VO2-BW'!I241*'VO2-LBM'!I$61/'VO2-LBM'!I$62</f>
        <v>6656.6666666666661</v>
      </c>
      <c r="J241" s="305">
        <f>'VO2-BW'!J241*'VO2-LBM'!J$61/'VO2-LBM'!J$62</f>
        <v>5446.6717557251914</v>
      </c>
      <c r="K241" s="306">
        <f>'VO2-BW'!K241*'VO2-LBM'!K$61/'VO2-LBM'!K$62</f>
        <v>6406.3779527559054</v>
      </c>
      <c r="L241" s="160"/>
      <c r="M241" s="160"/>
      <c r="N241" s="160"/>
      <c r="O241" s="160"/>
      <c r="P241" s="160"/>
      <c r="Q241" s="160"/>
      <c r="R241" s="160"/>
      <c r="S241" s="160"/>
      <c r="T241" s="160"/>
      <c r="U241" s="232">
        <f t="shared" ref="U241" si="411">STDEV(L240:T240)/SQRT(COUNT(L240:T240))</f>
        <v>176.91452190846249</v>
      </c>
      <c r="V241" s="92"/>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231"/>
    </row>
    <row r="242" spans="1:44">
      <c r="A242" s="233">
        <v>43726</v>
      </c>
      <c r="B242" s="234">
        <v>2.1961342592592601</v>
      </c>
      <c r="C242" s="304">
        <f>'VO2-BW'!C242*'VO2-LBM'!C$61/'VO2-LBM'!C$62</f>
        <v>5052.4367816091963</v>
      </c>
      <c r="D242" s="305">
        <f>'VO2-BW'!D242*'VO2-LBM'!D$61/'VO2-LBM'!D$62</f>
        <v>5146.2430939226515</v>
      </c>
      <c r="E242" s="305">
        <f>'VO2-BW'!E242*'VO2-LBM'!E$61/'VO2-LBM'!E$62</f>
        <v>5268.2142857142853</v>
      </c>
      <c r="F242" s="305">
        <f>'VO2-BW'!F242*'VO2-LBM'!F$61/'VO2-LBM'!F$62</f>
        <v>4415.2307692307686</v>
      </c>
      <c r="G242" s="305">
        <f>'VO2-BW'!G242*'VO2-LBM'!G$61/'VO2-LBM'!G$62</f>
        <v>7303.4178082191775</v>
      </c>
      <c r="H242" s="305">
        <f>'VO2-BW'!H242*'VO2-LBM'!H$61/'VO2-LBM'!H$62</f>
        <v>6846.3015873015875</v>
      </c>
      <c r="I242" s="305">
        <f>'VO2-BW'!I242*'VO2-LBM'!I$61/'VO2-LBM'!I$62</f>
        <v>4563.3333333333339</v>
      </c>
      <c r="J242" s="305">
        <f>'VO2-BW'!J242*'VO2-LBM'!J$61/'VO2-LBM'!J$62</f>
        <v>7819.7099236641225</v>
      </c>
      <c r="K242" s="306">
        <f>'VO2-BW'!K242*'VO2-LBM'!K$61/'VO2-LBM'!K$62</f>
        <v>4740.4094488188975</v>
      </c>
      <c r="L242" s="160"/>
      <c r="M242" s="160"/>
      <c r="N242" s="160"/>
      <c r="O242" s="160"/>
      <c r="P242" s="160"/>
      <c r="Q242" s="160"/>
      <c r="R242" s="160"/>
      <c r="S242" s="160"/>
      <c r="T242" s="160"/>
      <c r="U242" s="232"/>
      <c r="V242" s="92"/>
      <c r="W242" s="92"/>
      <c r="X242" s="92"/>
      <c r="Y242" s="92"/>
      <c r="Z242" s="92"/>
      <c r="AA242" s="92"/>
      <c r="AB242" s="92"/>
      <c r="AC242" s="92"/>
      <c r="AD242" s="92"/>
      <c r="AE242" s="92"/>
      <c r="AF242" s="92"/>
      <c r="AG242" s="92"/>
      <c r="AH242" s="92"/>
      <c r="AI242" s="92"/>
      <c r="AJ242" s="92"/>
      <c r="AK242" s="92"/>
      <c r="AL242" s="92"/>
      <c r="AM242" s="92"/>
      <c r="AN242" s="92"/>
      <c r="AO242" s="92"/>
      <c r="AP242" s="92"/>
      <c r="AQ242" s="92"/>
      <c r="AR242" s="231"/>
    </row>
    <row r="243" spans="1:44">
      <c r="A243" s="233">
        <v>43726</v>
      </c>
      <c r="B243" s="234">
        <v>2.21002314814814</v>
      </c>
      <c r="C243" s="304">
        <f>'VO2-BW'!C243*'VO2-LBM'!C$61/'VO2-LBM'!C$62</f>
        <v>4753.4022988505749</v>
      </c>
      <c r="D243" s="305">
        <f>'VO2-BW'!D243*'VO2-LBM'!D$61/'VO2-LBM'!D$62</f>
        <v>3287.5966850828727</v>
      </c>
      <c r="E243" s="305">
        <f>'VO2-BW'!E243*'VO2-LBM'!E$61/'VO2-LBM'!E$62</f>
        <v>3733.3928571428564</v>
      </c>
      <c r="F243" s="305">
        <f>'VO2-BW'!F243*'VO2-LBM'!F$61/'VO2-LBM'!F$62</f>
        <v>6242.9230769230762</v>
      </c>
      <c r="G243" s="305">
        <f>'VO2-BW'!G243*'VO2-LBM'!G$61/'VO2-LBM'!G$62</f>
        <v>4180.3904109589039</v>
      </c>
      <c r="H243" s="305">
        <f>'VO2-BW'!H243*'VO2-LBM'!H$61/'VO2-LBM'!H$62</f>
        <v>4480.4126984126979</v>
      </c>
      <c r="I243" s="305">
        <f>'VO2-BW'!I243*'VO2-LBM'!I$61/'VO2-LBM'!I$62</f>
        <v>4135</v>
      </c>
      <c r="J243" s="305">
        <f>'VO2-BW'!J243*'VO2-LBM'!J$61/'VO2-LBM'!J$62</f>
        <v>5213.6946564885502</v>
      </c>
      <c r="K243" s="306">
        <f>'VO2-BW'!K243*'VO2-LBM'!K$61/'VO2-LBM'!K$62</f>
        <v>4408.4566929133862</v>
      </c>
      <c r="L243" s="160">
        <f t="shared" ref="L243:P243" si="412">AVERAGE(C243:C245)</f>
        <v>3791.9233716475101</v>
      </c>
      <c r="M243" s="160">
        <f t="shared" si="412"/>
        <v>3157.2836095764269</v>
      </c>
      <c r="N243" s="160">
        <f t="shared" si="412"/>
        <v>3905.8928571428569</v>
      </c>
      <c r="O243" s="160">
        <f t="shared" si="412"/>
        <v>5092.1538461538457</v>
      </c>
      <c r="P243" s="160">
        <f t="shared" si="412"/>
        <v>4483.7831050228315</v>
      </c>
      <c r="Q243" s="160">
        <f t="shared" ref="Q243" si="413">AVERAGE(H243:H245)</f>
        <v>3949.9417989417993</v>
      </c>
      <c r="R243" s="160">
        <f t="shared" ref="R243" si="414">AVERAGE(I243:I245)</f>
        <v>3740.5555555555547</v>
      </c>
      <c r="S243" s="160">
        <f t="shared" ref="S243" si="415">AVERAGE(J243:J245)</f>
        <v>5371.7862595419847</v>
      </c>
      <c r="T243" s="160">
        <f t="shared" ref="T243" si="416">AVERAGE(K243:K245)</f>
        <v>4629.758530183728</v>
      </c>
      <c r="U243" s="232">
        <f t="shared" ref="U243" si="417">AVERAGE(L243:T243)</f>
        <v>4235.897659307393</v>
      </c>
      <c r="V243" s="92"/>
      <c r="W243" s="92"/>
      <c r="X243" s="92"/>
      <c r="Y243" s="92"/>
      <c r="Z243" s="92"/>
      <c r="AA243" s="92"/>
      <c r="AB243" s="92"/>
      <c r="AC243" s="92"/>
      <c r="AD243" s="92"/>
      <c r="AE243" s="92"/>
      <c r="AF243" s="92"/>
      <c r="AG243" s="92"/>
      <c r="AH243" s="92"/>
      <c r="AI243" s="92"/>
      <c r="AJ243" s="92"/>
      <c r="AK243" s="92"/>
      <c r="AL243" s="92"/>
      <c r="AM243" s="92"/>
      <c r="AN243" s="92"/>
      <c r="AO243" s="92"/>
      <c r="AP243" s="92"/>
      <c r="AQ243" s="92"/>
      <c r="AR243" s="231"/>
    </row>
    <row r="244" spans="1:44">
      <c r="A244" s="233">
        <v>43726</v>
      </c>
      <c r="B244" s="234">
        <v>2.2239120370370302</v>
      </c>
      <c r="C244" s="304">
        <f>'VO2-BW'!C244*'VO2-LBM'!C$61/'VO2-LBM'!C$62</f>
        <v>3543.2471264367819</v>
      </c>
      <c r="D244" s="305">
        <f>'VO2-BW'!D244*'VO2-LBM'!D$61/'VO2-LBM'!D$62</f>
        <v>3068.5359116022096</v>
      </c>
      <c r="E244" s="305">
        <f>'VO2-BW'!E244*'VO2-LBM'!E$61/'VO2-LBM'!E$62</f>
        <v>3485.8928571428573</v>
      </c>
      <c r="F244" s="305">
        <f>'VO2-BW'!F244*'VO2-LBM'!F$61/'VO2-LBM'!F$62</f>
        <v>4562.4615384615381</v>
      </c>
      <c r="G244" s="305">
        <f>'VO2-BW'!G244*'VO2-LBM'!G$61/'VO2-LBM'!G$62</f>
        <v>6051.5</v>
      </c>
      <c r="H244" s="305">
        <f>'VO2-BW'!H244*'VO2-LBM'!H$61/'VO2-LBM'!H$62</f>
        <v>3821.428571428572</v>
      </c>
      <c r="I244" s="305">
        <f>'VO2-BW'!I244*'VO2-LBM'!I$61/'VO2-LBM'!I$62</f>
        <v>3583.3333333333326</v>
      </c>
      <c r="J244" s="305">
        <f>'VO2-BW'!J244*'VO2-LBM'!J$61/'VO2-LBM'!J$62</f>
        <v>6247.1145038167942</v>
      </c>
      <c r="K244" s="306">
        <f>'VO2-BW'!K244*'VO2-LBM'!K$61/'VO2-LBM'!K$62</f>
        <v>4129.2440944881891</v>
      </c>
      <c r="L244" s="160"/>
      <c r="M244" s="160"/>
      <c r="N244" s="160"/>
      <c r="O244" s="160"/>
      <c r="P244" s="160"/>
      <c r="Q244" s="160"/>
      <c r="R244" s="160"/>
      <c r="S244" s="160"/>
      <c r="T244" s="160"/>
      <c r="U244" s="232">
        <f t="shared" ref="U244" si="418">STDEV(L243:T243)/SQRT(COUNT(L243:T243))</f>
        <v>236.77668537625877</v>
      </c>
      <c r="V244" s="92"/>
      <c r="W244" s="92"/>
      <c r="X244" s="92"/>
      <c r="Y244" s="92"/>
      <c r="Z244" s="92"/>
      <c r="AA244" s="92"/>
      <c r="AB244" s="92"/>
      <c r="AC244" s="92"/>
      <c r="AD244" s="92"/>
      <c r="AE244" s="92"/>
      <c r="AF244" s="92"/>
      <c r="AG244" s="92"/>
      <c r="AH244" s="92"/>
      <c r="AI244" s="92"/>
      <c r="AJ244" s="92"/>
      <c r="AK244" s="92"/>
      <c r="AL244" s="92"/>
      <c r="AM244" s="92"/>
      <c r="AN244" s="92"/>
      <c r="AO244" s="92"/>
      <c r="AP244" s="92"/>
      <c r="AQ244" s="92"/>
      <c r="AR244" s="231"/>
    </row>
    <row r="245" spans="1:44">
      <c r="A245" s="233">
        <v>43726</v>
      </c>
      <c r="B245" s="234">
        <v>2.2378009259259199</v>
      </c>
      <c r="C245" s="304">
        <f>'VO2-BW'!C245*'VO2-LBM'!C$61/'VO2-LBM'!C$62</f>
        <v>3079.120689655173</v>
      </c>
      <c r="D245" s="305">
        <f>'VO2-BW'!D245*'VO2-LBM'!D$61/'VO2-LBM'!D$62</f>
        <v>3115.7182320441984</v>
      </c>
      <c r="E245" s="305">
        <f>'VO2-BW'!E245*'VO2-LBM'!E$61/'VO2-LBM'!E$62</f>
        <v>4498.3928571428569</v>
      </c>
      <c r="F245" s="305">
        <f>'VO2-BW'!F245*'VO2-LBM'!F$61/'VO2-LBM'!F$62</f>
        <v>4471.0769230769238</v>
      </c>
      <c r="G245" s="305">
        <f>'VO2-BW'!G245*'VO2-LBM'!G$61/'VO2-LBM'!G$62</f>
        <v>3219.4589041095892</v>
      </c>
      <c r="H245" s="305">
        <f>'VO2-BW'!H245*'VO2-LBM'!H$61/'VO2-LBM'!H$62</f>
        <v>3547.9841269841268</v>
      </c>
      <c r="I245" s="305">
        <f>'VO2-BW'!I245*'VO2-LBM'!I$61/'VO2-LBM'!I$62</f>
        <v>3503.333333333333</v>
      </c>
      <c r="J245" s="305">
        <f>'VO2-BW'!J245*'VO2-LBM'!J$61/'VO2-LBM'!J$62</f>
        <v>4654.5496183206105</v>
      </c>
      <c r="K245" s="306">
        <f>'VO2-BW'!K245*'VO2-LBM'!K$61/'VO2-LBM'!K$62</f>
        <v>5351.5748031496069</v>
      </c>
      <c r="L245" s="160"/>
      <c r="M245" s="160"/>
      <c r="N245" s="160"/>
      <c r="O245" s="160"/>
      <c r="P245" s="160"/>
      <c r="Q245" s="160"/>
      <c r="R245" s="160"/>
      <c r="S245" s="160"/>
      <c r="T245" s="160"/>
      <c r="U245" s="232"/>
      <c r="V245" s="92"/>
      <c r="W245" s="92"/>
      <c r="X245" s="92"/>
      <c r="Y245" s="92"/>
      <c r="Z245" s="92"/>
      <c r="AA245" s="92"/>
      <c r="AB245" s="92"/>
      <c r="AC245" s="92"/>
      <c r="AD245" s="92"/>
      <c r="AE245" s="92"/>
      <c r="AF245" s="92"/>
      <c r="AG245" s="92"/>
      <c r="AH245" s="92"/>
      <c r="AI245" s="92"/>
      <c r="AJ245" s="92"/>
      <c r="AK245" s="92"/>
      <c r="AL245" s="92"/>
      <c r="AM245" s="92"/>
      <c r="AN245" s="92"/>
      <c r="AO245" s="92"/>
      <c r="AP245" s="92"/>
      <c r="AQ245" s="92"/>
      <c r="AR245" s="231"/>
    </row>
    <row r="246" spans="1:44">
      <c r="A246" s="223">
        <v>43726</v>
      </c>
      <c r="B246" s="224">
        <v>2.2516898148148101</v>
      </c>
      <c r="C246" s="304">
        <f>'VO2-BW'!C246*'VO2-LBM'!C$61/'VO2-LBM'!C$62</f>
        <v>4107.0517241379312</v>
      </c>
      <c r="D246" s="305">
        <f>'VO2-BW'!D246*'VO2-LBM'!D$61/'VO2-LBM'!D$62</f>
        <v>2648.9502762430939</v>
      </c>
      <c r="E246" s="305">
        <f>'VO2-BW'!E246*'VO2-LBM'!E$61/'VO2-LBM'!E$62</f>
        <v>5244.1071428571422</v>
      </c>
      <c r="F246" s="305">
        <f>'VO2-BW'!F246*'VO2-LBM'!F$61/'VO2-LBM'!F$62</f>
        <v>4215.538461538461</v>
      </c>
      <c r="G246" s="305">
        <f>'VO2-BW'!G246*'VO2-LBM'!G$61/'VO2-LBM'!G$62</f>
        <v>5757.1301369863013</v>
      </c>
      <c r="H246" s="305">
        <f>'VO2-BW'!H246*'VO2-LBM'!H$61/'VO2-LBM'!H$62</f>
        <v>6707.0317460317456</v>
      </c>
      <c r="I246" s="305">
        <f>'VO2-BW'!I246*'VO2-LBM'!I$61/'VO2-LBM'!I$62</f>
        <v>3220</v>
      </c>
      <c r="J246" s="305">
        <f>'VO2-BW'!J246*'VO2-LBM'!J$61/'VO2-LBM'!J$62</f>
        <v>4072.1068702290077</v>
      </c>
      <c r="K246" s="306">
        <f>'VO2-BW'!K246*'VO2-LBM'!K$61/'VO2-LBM'!K$62</f>
        <v>5878.9763779527566</v>
      </c>
      <c r="L246" s="160">
        <f t="shared" ref="L246:P246" si="419">AVERAGE(C246:C248)</f>
        <v>3518.3275862068967</v>
      </c>
      <c r="M246" s="160">
        <f t="shared" si="419"/>
        <v>4226.7495395948426</v>
      </c>
      <c r="N246" s="160">
        <f t="shared" si="419"/>
        <v>4251.9642857142853</v>
      </c>
      <c r="O246" s="160">
        <f t="shared" si="419"/>
        <v>4778.5128205128203</v>
      </c>
      <c r="P246" s="160">
        <f t="shared" si="419"/>
        <v>4760.6712328767126</v>
      </c>
      <c r="Q246" s="160">
        <f t="shared" ref="Q246" si="420">AVERAGE(H246:H248)</f>
        <v>5565.1322751322759</v>
      </c>
      <c r="R246" s="160">
        <f t="shared" ref="R246" si="421">AVERAGE(I246:I248)</f>
        <v>4128.8888888888887</v>
      </c>
      <c r="S246" s="160">
        <f t="shared" ref="S246" si="422">AVERAGE(J246:J248)</f>
        <v>4396.0559796437656</v>
      </c>
      <c r="T246" s="160">
        <f t="shared" ref="T246" si="423">AVERAGE(K246:K248)</f>
        <v>4721.7952755905517</v>
      </c>
      <c r="U246" s="232">
        <f t="shared" ref="U246" si="424">AVERAGE(L246:T246)</f>
        <v>4483.121987129005</v>
      </c>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231"/>
    </row>
    <row r="247" spans="1:44">
      <c r="A247" s="223">
        <v>43726</v>
      </c>
      <c r="B247" s="224">
        <v>2.2655787037036998</v>
      </c>
      <c r="C247" s="304">
        <f>'VO2-BW'!C247*'VO2-LBM'!C$61/'VO2-LBM'!C$62</f>
        <v>3021.4942528735633</v>
      </c>
      <c r="D247" s="305">
        <f>'VO2-BW'!D247*'VO2-LBM'!D$61/'VO2-LBM'!D$62</f>
        <v>6067.9834254143643</v>
      </c>
      <c r="E247" s="305">
        <f>'VO2-BW'!E247*'VO2-LBM'!E$61/'VO2-LBM'!E$62</f>
        <v>3305.8928571428569</v>
      </c>
      <c r="F247" s="305">
        <f>'VO2-BW'!F247*'VO2-LBM'!F$61/'VO2-LBM'!F$62</f>
        <v>6388.4615384615381</v>
      </c>
      <c r="G247" s="305">
        <f>'VO2-BW'!G247*'VO2-LBM'!G$61/'VO2-LBM'!G$62</f>
        <v>4972.143835616439</v>
      </c>
      <c r="H247" s="305">
        <f>'VO2-BW'!H247*'VO2-LBM'!H$61/'VO2-LBM'!H$62</f>
        <v>5589.4761904761899</v>
      </c>
      <c r="I247" s="305">
        <f>'VO2-BW'!I247*'VO2-LBM'!I$61/'VO2-LBM'!I$62</f>
        <v>2968.333333333333</v>
      </c>
      <c r="J247" s="305">
        <f>'VO2-BW'!J247*'VO2-LBM'!J$61/'VO2-LBM'!J$62</f>
        <v>4538.06106870229</v>
      </c>
      <c r="K247" s="306">
        <f>'VO2-BW'!K247*'VO2-LBM'!K$61/'VO2-LBM'!K$62</f>
        <v>3651.4803149606296</v>
      </c>
      <c r="L247" s="160"/>
      <c r="M247" s="160"/>
      <c r="N247" s="160"/>
      <c r="O247" s="160"/>
      <c r="P247" s="160"/>
      <c r="Q247" s="160"/>
      <c r="R247" s="160"/>
      <c r="S247" s="160"/>
      <c r="T247" s="160"/>
      <c r="U247" s="232">
        <f t="shared" ref="U247" si="425">STDEV(L246:T246)/SQRT(COUNT(L246:T246))</f>
        <v>189.11530354849208</v>
      </c>
      <c r="V247" s="92"/>
      <c r="W247" s="92"/>
      <c r="X247" s="92"/>
      <c r="Y247" s="92"/>
      <c r="Z247" s="92"/>
      <c r="AA247" s="92"/>
      <c r="AB247" s="92"/>
      <c r="AC247" s="92"/>
      <c r="AD247" s="92"/>
      <c r="AE247" s="92"/>
      <c r="AF247" s="92"/>
      <c r="AG247" s="92"/>
      <c r="AH247" s="92"/>
      <c r="AI247" s="92"/>
      <c r="AJ247" s="92"/>
      <c r="AK247" s="92"/>
      <c r="AL247" s="92"/>
      <c r="AM247" s="92"/>
      <c r="AN247" s="92"/>
      <c r="AO247" s="92"/>
      <c r="AP247" s="92"/>
      <c r="AQ247" s="92"/>
      <c r="AR247" s="231"/>
    </row>
    <row r="248" spans="1:44">
      <c r="A248" s="223">
        <v>43726</v>
      </c>
      <c r="B248" s="224">
        <v>2.27946759259259</v>
      </c>
      <c r="C248" s="304">
        <f>'VO2-BW'!C248*'VO2-LBM'!C$61/'VO2-LBM'!C$62</f>
        <v>3426.4367816091958</v>
      </c>
      <c r="D248" s="305">
        <f>'VO2-BW'!D248*'VO2-LBM'!D$61/'VO2-LBM'!D$62</f>
        <v>3963.3149171270716</v>
      </c>
      <c r="E248" s="305">
        <f>'VO2-BW'!E248*'VO2-LBM'!E$61/'VO2-LBM'!E$62</f>
        <v>4205.8928571428569</v>
      </c>
      <c r="F248" s="305">
        <f>'VO2-BW'!F248*'VO2-LBM'!F$61/'VO2-LBM'!F$62</f>
        <v>3731.5384615384614</v>
      </c>
      <c r="G248" s="305">
        <f>'VO2-BW'!G248*'VO2-LBM'!G$61/'VO2-LBM'!G$62</f>
        <v>3552.7397260273974</v>
      </c>
      <c r="H248" s="305">
        <f>'VO2-BW'!H248*'VO2-LBM'!H$61/'VO2-LBM'!H$62</f>
        <v>4398.8888888888887</v>
      </c>
      <c r="I248" s="305">
        <f>'VO2-BW'!I248*'VO2-LBM'!I$61/'VO2-LBM'!I$62</f>
        <v>6198.333333333333</v>
      </c>
      <c r="J248" s="305">
        <f>'VO2-BW'!J248*'VO2-LBM'!J$61/'VO2-LBM'!J$62</f>
        <v>4578</v>
      </c>
      <c r="K248" s="306">
        <f>'VO2-BW'!K248*'VO2-LBM'!K$61/'VO2-LBM'!K$62</f>
        <v>4634.929133858268</v>
      </c>
      <c r="L248" s="160"/>
      <c r="M248" s="160"/>
      <c r="N248" s="160"/>
      <c r="O248" s="160"/>
      <c r="P248" s="160"/>
      <c r="Q248" s="160"/>
      <c r="R248" s="160"/>
      <c r="S248" s="160"/>
      <c r="T248" s="160"/>
      <c r="U248" s="232"/>
      <c r="V248" s="92"/>
      <c r="W248" s="92"/>
      <c r="X248" s="92"/>
      <c r="Y248" s="92"/>
      <c r="Z248" s="92"/>
      <c r="AA248" s="92"/>
      <c r="AB248" s="92"/>
      <c r="AC248" s="92"/>
      <c r="AD248" s="92"/>
      <c r="AE248" s="92"/>
      <c r="AF248" s="92"/>
      <c r="AG248" s="92"/>
      <c r="AH248" s="92"/>
      <c r="AI248" s="92"/>
      <c r="AJ248" s="92"/>
      <c r="AK248" s="92"/>
      <c r="AL248" s="92"/>
      <c r="AM248" s="92"/>
      <c r="AN248" s="92"/>
      <c r="AO248" s="92"/>
      <c r="AP248" s="92"/>
      <c r="AQ248" s="92"/>
      <c r="AR248" s="231"/>
    </row>
    <row r="249" spans="1:44">
      <c r="A249" s="223">
        <v>43726</v>
      </c>
      <c r="B249" s="224">
        <v>2.2933564814814802</v>
      </c>
      <c r="C249" s="304">
        <f>'VO2-BW'!C249*'VO2-LBM'!C$61/'VO2-LBM'!C$62</f>
        <v>3314.2988505747135</v>
      </c>
      <c r="D249" s="305">
        <f>'VO2-BW'!D249*'VO2-LBM'!D$61/'VO2-LBM'!D$62</f>
        <v>2957.3204419889498</v>
      </c>
      <c r="E249" s="305">
        <f>'VO2-BW'!E249*'VO2-LBM'!E$61/'VO2-LBM'!E$62</f>
        <v>4954.8214285714284</v>
      </c>
      <c r="F249" s="305">
        <f>'VO2-BW'!F249*'VO2-LBM'!F$61/'VO2-LBM'!F$62</f>
        <v>4108.9230769230762</v>
      </c>
      <c r="G249" s="305">
        <f>'VO2-BW'!G249*'VO2-LBM'!G$61/'VO2-LBM'!G$62</f>
        <v>4643.9383561643835</v>
      </c>
      <c r="H249" s="305">
        <f>'VO2-BW'!H249*'VO2-LBM'!H$61/'VO2-LBM'!H$62</f>
        <v>3476.6507936507933</v>
      </c>
      <c r="I249" s="305">
        <f>'VO2-BW'!I249*'VO2-LBM'!I$61/'VO2-LBM'!I$62</f>
        <v>5840</v>
      </c>
      <c r="J249" s="305">
        <f>'VO2-BW'!J249*'VO2-LBM'!J$61/'VO2-LBM'!J$62</f>
        <v>4742.7480916030536</v>
      </c>
      <c r="K249" s="306">
        <f>'VO2-BW'!K249*'VO2-LBM'!K$61/'VO2-LBM'!K$62</f>
        <v>5664.9133858267714</v>
      </c>
      <c r="L249" s="160">
        <f t="shared" ref="L249:P249" si="426">AVERAGE(C249:C251)</f>
        <v>3394.768199233717</v>
      </c>
      <c r="M249" s="160">
        <f t="shared" si="426"/>
        <v>3076.9613259668508</v>
      </c>
      <c r="N249" s="160">
        <f t="shared" si="426"/>
        <v>4834.2857142857138</v>
      </c>
      <c r="O249" s="160">
        <f t="shared" si="426"/>
        <v>4989.4871794871788</v>
      </c>
      <c r="P249" s="160">
        <f t="shared" si="426"/>
        <v>4667.6232876712338</v>
      </c>
      <c r="Q249" s="160">
        <f t="shared" ref="Q249" si="427">AVERAGE(H249:H251)</f>
        <v>3843.5079365079359</v>
      </c>
      <c r="R249" s="160">
        <f t="shared" ref="R249" si="428">AVERAGE(I249:I251)</f>
        <v>4559.4444444444443</v>
      </c>
      <c r="S249" s="160">
        <f t="shared" ref="S249" si="429">AVERAGE(J249:J251)</f>
        <v>5958.111959287533</v>
      </c>
      <c r="T249" s="160">
        <f t="shared" ref="T249" si="430">AVERAGE(K249:K251)</f>
        <v>5577.0131233595794</v>
      </c>
      <c r="U249" s="232">
        <f t="shared" ref="U249" si="431">AVERAGE(L249:T249)</f>
        <v>4544.5781300271328</v>
      </c>
      <c r="V249" s="92"/>
      <c r="W249" s="92"/>
      <c r="X249" s="92"/>
      <c r="Y249" s="92"/>
      <c r="Z249" s="92"/>
      <c r="AA249" s="92"/>
      <c r="AB249" s="92"/>
      <c r="AC249" s="92"/>
      <c r="AD249" s="92"/>
      <c r="AE249" s="92"/>
      <c r="AF249" s="92"/>
      <c r="AG249" s="92"/>
      <c r="AH249" s="92"/>
      <c r="AI249" s="92"/>
      <c r="AJ249" s="92"/>
      <c r="AK249" s="92"/>
      <c r="AL249" s="92"/>
      <c r="AM249" s="92"/>
      <c r="AN249" s="92"/>
      <c r="AO249" s="92"/>
      <c r="AP249" s="92"/>
      <c r="AQ249" s="92"/>
      <c r="AR249" s="231"/>
    </row>
    <row r="250" spans="1:44">
      <c r="A250" s="223">
        <v>43726</v>
      </c>
      <c r="B250" s="224">
        <v>2.3072453703703699</v>
      </c>
      <c r="C250" s="304">
        <f>'VO2-BW'!C250*'VO2-LBM'!C$61/'VO2-LBM'!C$62</f>
        <v>3370.3678160919544</v>
      </c>
      <c r="D250" s="305">
        <f>'VO2-BW'!D250*'VO2-LBM'!D$61/'VO2-LBM'!D$62</f>
        <v>3051.685082872928</v>
      </c>
      <c r="E250" s="305">
        <f>'VO2-BW'!E250*'VO2-LBM'!E$61/'VO2-LBM'!E$62</f>
        <v>4527.3214285714284</v>
      </c>
      <c r="F250" s="305">
        <f>'VO2-BW'!F250*'VO2-LBM'!F$61/'VO2-LBM'!F$62</f>
        <v>4410.1538461538457</v>
      </c>
      <c r="G250" s="305">
        <f>'VO2-BW'!G250*'VO2-LBM'!G$61/'VO2-LBM'!G$62</f>
        <v>3662.7054794520554</v>
      </c>
      <c r="H250" s="305">
        <f>'VO2-BW'!H250*'VO2-LBM'!H$61/'VO2-LBM'!H$62</f>
        <v>4570.4285714285706</v>
      </c>
      <c r="I250" s="305">
        <f>'VO2-BW'!I250*'VO2-LBM'!I$61/'VO2-LBM'!I$62</f>
        <v>4245</v>
      </c>
      <c r="J250" s="305">
        <f>'VO2-BW'!J250*'VO2-LBM'!J$61/'VO2-LBM'!J$62</f>
        <v>7451.938931297711</v>
      </c>
      <c r="K250" s="306">
        <f>'VO2-BW'!K250*'VO2-LBM'!K$61/'VO2-LBM'!K$62</f>
        <v>4974.6377952755911</v>
      </c>
      <c r="L250" s="160"/>
      <c r="M250" s="160"/>
      <c r="N250" s="160"/>
      <c r="O250" s="160"/>
      <c r="P250" s="160"/>
      <c r="Q250" s="160"/>
      <c r="R250" s="160"/>
      <c r="S250" s="160"/>
      <c r="T250" s="160"/>
      <c r="U250" s="232">
        <f t="shared" ref="U250" si="432">STDEV(L249:T249)/SQRT(COUNT(L249:T249))</f>
        <v>319.04146681604385</v>
      </c>
      <c r="V250" s="92"/>
      <c r="W250" s="92"/>
      <c r="X250" s="92"/>
      <c r="Y250" s="92"/>
      <c r="Z250" s="92"/>
      <c r="AA250" s="92"/>
      <c r="AB250" s="92"/>
      <c r="AC250" s="92"/>
      <c r="AD250" s="92"/>
      <c r="AE250" s="92"/>
      <c r="AF250" s="92"/>
      <c r="AG250" s="92"/>
      <c r="AH250" s="92"/>
      <c r="AI250" s="92"/>
      <c r="AJ250" s="92"/>
      <c r="AK250" s="92"/>
      <c r="AL250" s="92"/>
      <c r="AM250" s="92"/>
      <c r="AN250" s="92"/>
      <c r="AO250" s="92"/>
      <c r="AP250" s="92"/>
      <c r="AQ250" s="92"/>
      <c r="AR250" s="231"/>
    </row>
    <row r="251" spans="1:44">
      <c r="A251" s="223">
        <v>43726</v>
      </c>
      <c r="B251" s="224">
        <v>2.3211342592592601</v>
      </c>
      <c r="C251" s="304">
        <f>'VO2-BW'!C251*'VO2-LBM'!C$61/'VO2-LBM'!C$62</f>
        <v>3499.6379310344832</v>
      </c>
      <c r="D251" s="305">
        <f>'VO2-BW'!D251*'VO2-LBM'!D$61/'VO2-LBM'!D$62</f>
        <v>3221.8784530386743</v>
      </c>
      <c r="E251" s="305">
        <f>'VO2-BW'!E251*'VO2-LBM'!E$61/'VO2-LBM'!E$62</f>
        <v>5020.7142857142853</v>
      </c>
      <c r="F251" s="305">
        <f>'VO2-BW'!F251*'VO2-LBM'!F$61/'VO2-LBM'!F$62</f>
        <v>6449.3846153846152</v>
      </c>
      <c r="G251" s="305">
        <f>'VO2-BW'!G251*'VO2-LBM'!G$61/'VO2-LBM'!G$62</f>
        <v>5696.2260273972597</v>
      </c>
      <c r="H251" s="305">
        <f>'VO2-BW'!H251*'VO2-LBM'!H$61/'VO2-LBM'!H$62</f>
        <v>3483.4444444444434</v>
      </c>
      <c r="I251" s="305">
        <f>'VO2-BW'!I251*'VO2-LBM'!I$61/'VO2-LBM'!I$62</f>
        <v>3593.333333333333</v>
      </c>
      <c r="J251" s="305">
        <f>'VO2-BW'!J251*'VO2-LBM'!J$61/'VO2-LBM'!J$62</f>
        <v>5679.6488549618325</v>
      </c>
      <c r="K251" s="306">
        <f>'VO2-BW'!K251*'VO2-LBM'!K$61/'VO2-LBM'!K$62</f>
        <v>6091.4881889763774</v>
      </c>
      <c r="L251" s="160"/>
      <c r="M251" s="160"/>
      <c r="N251" s="160"/>
      <c r="O251" s="160"/>
      <c r="P251" s="160"/>
      <c r="Q251" s="160"/>
      <c r="R251" s="160"/>
      <c r="S251" s="160"/>
      <c r="T251" s="160"/>
      <c r="U251" s="232"/>
      <c r="V251" s="92"/>
      <c r="W251" s="92"/>
      <c r="X251" s="92"/>
      <c r="Y251" s="92"/>
      <c r="Z251" s="92"/>
      <c r="AA251" s="92"/>
      <c r="AB251" s="92"/>
      <c r="AC251" s="92"/>
      <c r="AD251" s="92"/>
      <c r="AE251" s="92"/>
      <c r="AF251" s="92"/>
      <c r="AG251" s="92"/>
      <c r="AH251" s="92"/>
      <c r="AI251" s="92"/>
      <c r="AJ251" s="92"/>
      <c r="AK251" s="92"/>
      <c r="AL251" s="92"/>
      <c r="AM251" s="92"/>
      <c r="AN251" s="92"/>
      <c r="AO251" s="92"/>
      <c r="AP251" s="92"/>
      <c r="AQ251" s="92"/>
      <c r="AR251" s="231"/>
    </row>
    <row r="252" spans="1:44">
      <c r="A252" s="223">
        <v>43726</v>
      </c>
      <c r="B252" s="224">
        <v>2.33502314814814</v>
      </c>
      <c r="C252" s="304">
        <f>'VO2-BW'!C252*'VO2-LBM'!C$61/'VO2-LBM'!C$62</f>
        <v>5374.8333333333339</v>
      </c>
      <c r="D252" s="305">
        <f>'VO2-BW'!D252*'VO2-LBM'!D$61/'VO2-LBM'!D$62</f>
        <v>3730.7734806629833</v>
      </c>
      <c r="E252" s="305">
        <f>'VO2-BW'!E252*'VO2-LBM'!E$61/'VO2-LBM'!E$62</f>
        <v>3289.8214285714284</v>
      </c>
      <c r="F252" s="305">
        <f>'VO2-BW'!F252*'VO2-LBM'!F$61/'VO2-LBM'!F$62</f>
        <v>4516.7692307692305</v>
      </c>
      <c r="G252" s="305">
        <f>'VO2-BW'!G252*'VO2-LBM'!G$61/'VO2-LBM'!G$62</f>
        <v>5999.0547945205481</v>
      </c>
      <c r="H252" s="305">
        <f>'VO2-BW'!H252*'VO2-LBM'!H$61/'VO2-LBM'!H$62</f>
        <v>4079.5873015873008</v>
      </c>
      <c r="I252" s="305">
        <f>'VO2-BW'!I252*'VO2-LBM'!I$61/'VO2-LBM'!I$62</f>
        <v>4270</v>
      </c>
      <c r="J252" s="305">
        <f>'VO2-BW'!J252*'VO2-LBM'!J$61/'VO2-LBM'!J$62</f>
        <v>4840.9312977099235</v>
      </c>
      <c r="K252" s="306">
        <f>'VO2-BW'!K252*'VO2-LBM'!K$61/'VO2-LBM'!K$62</f>
        <v>4735.7559055118109</v>
      </c>
      <c r="L252" s="160">
        <f t="shared" ref="L252:P252" si="433">AVERAGE(C252:C254)</f>
        <v>4573.2547892720313</v>
      </c>
      <c r="M252" s="160">
        <f t="shared" si="433"/>
        <v>4545.7918968692438</v>
      </c>
      <c r="N252" s="160">
        <f t="shared" si="433"/>
        <v>3352.5</v>
      </c>
      <c r="O252" s="160">
        <f t="shared" si="433"/>
        <v>4654.4102564102568</v>
      </c>
      <c r="P252" s="160">
        <f t="shared" si="433"/>
        <v>4581.9063926940644</v>
      </c>
      <c r="Q252" s="160">
        <f t="shared" ref="Q252" si="434">AVERAGE(H252:H254)</f>
        <v>4315.1005291005285</v>
      </c>
      <c r="R252" s="160">
        <f t="shared" ref="R252" si="435">AVERAGE(I252:I254)</f>
        <v>3693.8888888888882</v>
      </c>
      <c r="S252" s="160">
        <f t="shared" ref="S252" si="436">AVERAGE(J252:J254)</f>
        <v>4966.8498727735378</v>
      </c>
      <c r="T252" s="160">
        <f t="shared" ref="T252" si="437">AVERAGE(K252:K254)</f>
        <v>5091.4934383202099</v>
      </c>
      <c r="U252" s="232">
        <f t="shared" ref="U252" si="438">AVERAGE(L252:T252)</f>
        <v>4419.466229369862</v>
      </c>
      <c r="V252" s="92"/>
      <c r="W252" s="92"/>
      <c r="X252" s="92"/>
      <c r="Y252" s="92"/>
      <c r="Z252" s="92"/>
      <c r="AA252" s="92"/>
      <c r="AB252" s="92"/>
      <c r="AC252" s="92"/>
      <c r="AD252" s="92"/>
      <c r="AE252" s="92"/>
      <c r="AF252" s="92"/>
      <c r="AG252" s="92"/>
      <c r="AH252" s="92"/>
      <c r="AI252" s="92"/>
      <c r="AJ252" s="92"/>
      <c r="AK252" s="92"/>
      <c r="AL252" s="92"/>
      <c r="AM252" s="92"/>
      <c r="AN252" s="92"/>
      <c r="AO252" s="92"/>
      <c r="AP252" s="92"/>
      <c r="AQ252" s="92"/>
      <c r="AR252" s="231"/>
    </row>
    <row r="253" spans="1:44">
      <c r="A253" s="223">
        <v>43726</v>
      </c>
      <c r="B253" s="224">
        <v>2.3489120370370302</v>
      </c>
      <c r="C253" s="304">
        <f>'VO2-BW'!C253*'VO2-LBM'!C$61/'VO2-LBM'!C$62</f>
        <v>3580.6264367816098</v>
      </c>
      <c r="D253" s="305">
        <f>'VO2-BW'!D253*'VO2-LBM'!D$61/'VO2-LBM'!D$62</f>
        <v>5370.3591160220994</v>
      </c>
      <c r="E253" s="305">
        <f>'VO2-BW'!E253*'VO2-LBM'!E$61/'VO2-LBM'!E$62</f>
        <v>3246.4285714285711</v>
      </c>
      <c r="F253" s="305">
        <f>'VO2-BW'!F253*'VO2-LBM'!F$61/'VO2-LBM'!F$62</f>
        <v>3971.8461538461543</v>
      </c>
      <c r="G253" s="305">
        <f>'VO2-BW'!G253*'VO2-LBM'!G$61/'VO2-LBM'!G$62</f>
        <v>3691.4657534246576</v>
      </c>
      <c r="H253" s="305">
        <f>'VO2-BW'!H253*'VO2-LBM'!H$61/'VO2-LBM'!H$62</f>
        <v>5390.7619047619046</v>
      </c>
      <c r="I253" s="305">
        <f>'VO2-BW'!I253*'VO2-LBM'!I$61/'VO2-LBM'!I$62</f>
        <v>3648.3333333333326</v>
      </c>
      <c r="J253" s="305">
        <f>'VO2-BW'!J253*'VO2-LBM'!J$61/'VO2-LBM'!J$62</f>
        <v>5408.3969465648861</v>
      </c>
      <c r="K253" s="306">
        <f>'VO2-BW'!K253*'VO2-LBM'!K$61/'VO2-LBM'!K$62</f>
        <v>4304.5275590551182</v>
      </c>
      <c r="L253" s="160"/>
      <c r="M253" s="160"/>
      <c r="N253" s="160"/>
      <c r="O253" s="160"/>
      <c r="P253" s="160"/>
      <c r="Q253" s="160"/>
      <c r="R253" s="160"/>
      <c r="S253" s="160"/>
      <c r="T253" s="160"/>
      <c r="U253" s="232">
        <f t="shared" ref="U253" si="439">STDEV(L252:T252)/SQRT(COUNT(L252:T252))</f>
        <v>188.12730735358971</v>
      </c>
      <c r="V253" s="92"/>
      <c r="W253" s="92"/>
      <c r="X253" s="92"/>
      <c r="Y253" s="92"/>
      <c r="Z253" s="92"/>
      <c r="AA253" s="92"/>
      <c r="AB253" s="92"/>
      <c r="AC253" s="92"/>
      <c r="AD253" s="92"/>
      <c r="AE253" s="92"/>
      <c r="AF253" s="92"/>
      <c r="AG253" s="92"/>
      <c r="AH253" s="92"/>
      <c r="AI253" s="92"/>
      <c r="AJ253" s="92"/>
      <c r="AK253" s="92"/>
      <c r="AL253" s="92"/>
      <c r="AM253" s="92"/>
      <c r="AN253" s="92"/>
      <c r="AO253" s="92"/>
      <c r="AP253" s="92"/>
      <c r="AQ253" s="92"/>
      <c r="AR253" s="231"/>
    </row>
    <row r="254" spans="1:44">
      <c r="A254" s="223">
        <v>43726</v>
      </c>
      <c r="B254" s="224">
        <v>2.3628009259259199</v>
      </c>
      <c r="C254" s="304">
        <f>'VO2-BW'!C254*'VO2-LBM'!C$61/'VO2-LBM'!C$62</f>
        <v>4764.3045977011507</v>
      </c>
      <c r="D254" s="305">
        <f>'VO2-BW'!D254*'VO2-LBM'!D$61/'VO2-LBM'!D$62</f>
        <v>4536.2430939226515</v>
      </c>
      <c r="E254" s="305">
        <f>'VO2-BW'!E254*'VO2-LBM'!E$61/'VO2-LBM'!E$62</f>
        <v>3521.25</v>
      </c>
      <c r="F254" s="305">
        <f>'VO2-BW'!F254*'VO2-LBM'!F$61/'VO2-LBM'!F$62</f>
        <v>5474.6153846153848</v>
      </c>
      <c r="G254" s="305">
        <f>'VO2-BW'!G254*'VO2-LBM'!G$61/'VO2-LBM'!G$62</f>
        <v>4055.1986301369861</v>
      </c>
      <c r="H254" s="305">
        <f>'VO2-BW'!H254*'VO2-LBM'!H$61/'VO2-LBM'!H$62</f>
        <v>3474.9523809523807</v>
      </c>
      <c r="I254" s="305">
        <f>'VO2-BW'!I254*'VO2-LBM'!I$61/'VO2-LBM'!I$62</f>
        <v>3163.333333333333</v>
      </c>
      <c r="J254" s="305">
        <f>'VO2-BW'!J254*'VO2-LBM'!J$61/'VO2-LBM'!J$62</f>
        <v>4651.2213740458019</v>
      </c>
      <c r="K254" s="306">
        <f>'VO2-BW'!K254*'VO2-LBM'!K$61/'VO2-LBM'!K$62</f>
        <v>6234.1968503937014</v>
      </c>
      <c r="L254" s="160"/>
      <c r="M254" s="160"/>
      <c r="N254" s="160"/>
      <c r="O254" s="160"/>
      <c r="P254" s="160"/>
      <c r="Q254" s="160"/>
      <c r="R254" s="160"/>
      <c r="S254" s="160"/>
      <c r="T254" s="160"/>
      <c r="U254" s="232"/>
      <c r="V254" s="92"/>
      <c r="W254" s="92"/>
      <c r="X254" s="92"/>
      <c r="Y254" s="92"/>
      <c r="Z254" s="92"/>
      <c r="AA254" s="92"/>
      <c r="AB254" s="92"/>
      <c r="AC254" s="92"/>
      <c r="AD254" s="92"/>
      <c r="AE254" s="92"/>
      <c r="AF254" s="92"/>
      <c r="AG254" s="92"/>
      <c r="AH254" s="92"/>
      <c r="AI254" s="92"/>
      <c r="AJ254" s="92"/>
      <c r="AK254" s="92"/>
      <c r="AL254" s="92"/>
      <c r="AM254" s="92"/>
      <c r="AN254" s="92"/>
      <c r="AO254" s="92"/>
      <c r="AP254" s="92"/>
      <c r="AQ254" s="92"/>
      <c r="AR254" s="231"/>
    </row>
    <row r="255" spans="1:44">
      <c r="A255" s="223">
        <v>43726</v>
      </c>
      <c r="B255" s="224">
        <v>2.3766898148148101</v>
      </c>
      <c r="C255" s="304">
        <f>'VO2-BW'!C255*'VO2-LBM'!C$61/'VO2-LBM'!C$62</f>
        <v>3435.7816091954023</v>
      </c>
      <c r="D255" s="305">
        <f>'VO2-BW'!D255*'VO2-LBM'!D$61/'VO2-LBM'!D$62</f>
        <v>2797.2375690607732</v>
      </c>
      <c r="E255" s="305">
        <f>'VO2-BW'!E255*'VO2-LBM'!E$61/'VO2-LBM'!E$62</f>
        <v>5258.5714285714284</v>
      </c>
      <c r="F255" s="305">
        <f>'VO2-BW'!F255*'VO2-LBM'!F$61/'VO2-LBM'!F$62</f>
        <v>3936.3076923076919</v>
      </c>
      <c r="G255" s="305">
        <f>'VO2-BW'!G255*'VO2-LBM'!G$61/'VO2-LBM'!G$62</f>
        <v>4711.6095890410961</v>
      </c>
      <c r="H255" s="305">
        <f>'VO2-BW'!H255*'VO2-LBM'!H$61/'VO2-LBM'!H$62</f>
        <v>3794.2539682539682</v>
      </c>
      <c r="I255" s="305">
        <f>'VO2-BW'!I255*'VO2-LBM'!I$61/'VO2-LBM'!I$62</f>
        <v>4088.333333333333</v>
      </c>
      <c r="J255" s="305">
        <f>'VO2-BW'!J255*'VO2-LBM'!J$61/'VO2-LBM'!J$62</f>
        <v>6842.8702290076353</v>
      </c>
      <c r="K255" s="306">
        <f>'VO2-BW'!K255*'VO2-LBM'!K$61/'VO2-LBM'!K$62</f>
        <v>4006.7007874015753</v>
      </c>
      <c r="L255" s="160">
        <f t="shared" ref="L255:P255" si="440">AVERAGE(C255:C257)</f>
        <v>4273.7011494252874</v>
      </c>
      <c r="M255" s="160">
        <f t="shared" si="440"/>
        <v>4203.1583793738482</v>
      </c>
      <c r="N255" s="160">
        <f t="shared" si="440"/>
        <v>4659.6428571428569</v>
      </c>
      <c r="O255" s="160">
        <f t="shared" si="440"/>
        <v>5049.2820512820517</v>
      </c>
      <c r="P255" s="160">
        <f t="shared" si="440"/>
        <v>4749.9566210045659</v>
      </c>
      <c r="Q255" s="160">
        <f t="shared" ref="Q255" si="441">AVERAGE(H255:H257)</f>
        <v>4810.470899470899</v>
      </c>
      <c r="R255" s="160">
        <f t="shared" ref="R255" si="442">AVERAGE(I255:I257)</f>
        <v>5137.7777777777774</v>
      </c>
      <c r="S255" s="160">
        <f t="shared" ref="S255" si="443">AVERAGE(J255:J257)</f>
        <v>5920.9465648854966</v>
      </c>
      <c r="T255" s="160">
        <f t="shared" ref="T255" si="444">AVERAGE(K255:K257)</f>
        <v>5195.4225721784787</v>
      </c>
      <c r="U255" s="232">
        <f t="shared" ref="U255" si="445">AVERAGE(L255:T255)</f>
        <v>4888.9287636156951</v>
      </c>
      <c r="V255" s="92"/>
      <c r="W255" s="92"/>
      <c r="X255" s="92"/>
      <c r="Y255" s="92"/>
      <c r="Z255" s="92"/>
      <c r="AA255" s="92"/>
      <c r="AB255" s="92"/>
      <c r="AC255" s="92"/>
      <c r="AD255" s="92"/>
      <c r="AE255" s="92"/>
      <c r="AF255" s="92"/>
      <c r="AG255" s="92"/>
      <c r="AH255" s="92"/>
      <c r="AI255" s="92"/>
      <c r="AJ255" s="92"/>
      <c r="AK255" s="92"/>
      <c r="AL255" s="92"/>
      <c r="AM255" s="92"/>
      <c r="AN255" s="92"/>
      <c r="AO255" s="92"/>
      <c r="AP255" s="92"/>
      <c r="AQ255" s="92"/>
      <c r="AR255" s="231"/>
    </row>
    <row r="256" spans="1:44">
      <c r="A256" s="223">
        <v>43726</v>
      </c>
      <c r="B256" s="224">
        <v>2.3905787037036998</v>
      </c>
      <c r="C256" s="304">
        <f>'VO2-BW'!C256*'VO2-LBM'!C$61/'VO2-LBM'!C$62</f>
        <v>3681.8620689655172</v>
      </c>
      <c r="D256" s="305">
        <f>'VO2-BW'!D256*'VO2-LBM'!D$61/'VO2-LBM'!D$62</f>
        <v>2689.3922651933699</v>
      </c>
      <c r="E256" s="305">
        <f>'VO2-BW'!E256*'VO2-LBM'!E$61/'VO2-LBM'!E$62</f>
        <v>4604.4642857142853</v>
      </c>
      <c r="F256" s="305">
        <f>'VO2-BW'!F256*'VO2-LBM'!F$61/'VO2-LBM'!F$62</f>
        <v>3938</v>
      </c>
      <c r="G256" s="305">
        <f>'VO2-BW'!G256*'VO2-LBM'!G$61/'VO2-LBM'!G$62</f>
        <v>3828.5</v>
      </c>
      <c r="H256" s="305">
        <f>'VO2-BW'!H256*'VO2-LBM'!H$61/'VO2-LBM'!H$62</f>
        <v>4516.0793650793648</v>
      </c>
      <c r="I256" s="305">
        <f>'VO2-BW'!I256*'VO2-LBM'!I$61/'VO2-LBM'!I$62</f>
        <v>3925</v>
      </c>
      <c r="J256" s="305">
        <f>'VO2-BW'!J256*'VO2-LBM'!J$61/'VO2-LBM'!J$62</f>
        <v>5331.8473282442746</v>
      </c>
      <c r="K256" s="306">
        <f>'VO2-BW'!K256*'VO2-LBM'!K$61/'VO2-LBM'!K$62</f>
        <v>5064.606299212599</v>
      </c>
      <c r="L256" s="160"/>
      <c r="M256" s="160"/>
      <c r="N256" s="160"/>
      <c r="O256" s="160"/>
      <c r="P256" s="160"/>
      <c r="Q256" s="160"/>
      <c r="R256" s="160"/>
      <c r="S256" s="160"/>
      <c r="T256" s="160"/>
      <c r="U256" s="232">
        <f t="shared" ref="U256" si="446">STDEV(L255:T255)/SQRT(COUNT(L255:T255))</f>
        <v>173.74411111046689</v>
      </c>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231"/>
    </row>
    <row r="257" spans="1:44">
      <c r="A257" s="223">
        <v>43726</v>
      </c>
      <c r="B257" s="224">
        <v>2.40446759259259</v>
      </c>
      <c r="C257" s="304">
        <f>'VO2-BW'!C257*'VO2-LBM'!C$61/'VO2-LBM'!C$62</f>
        <v>5703.4597701149432</v>
      </c>
      <c r="D257" s="305">
        <f>'VO2-BW'!D257*'VO2-LBM'!D$61/'VO2-LBM'!D$62</f>
        <v>7122.8453038674015</v>
      </c>
      <c r="E257" s="305">
        <f>'VO2-BW'!E257*'VO2-LBM'!E$61/'VO2-LBM'!E$62</f>
        <v>4115.8928571428569</v>
      </c>
      <c r="F257" s="305">
        <f>'VO2-BW'!F257*'VO2-LBM'!F$61/'VO2-LBM'!F$62</f>
        <v>7273.5384615384628</v>
      </c>
      <c r="G257" s="305">
        <f>'VO2-BW'!G257*'VO2-LBM'!G$61/'VO2-LBM'!G$62</f>
        <v>5709.7602739726026</v>
      </c>
      <c r="H257" s="305">
        <f>'VO2-BW'!H257*'VO2-LBM'!H$61/'VO2-LBM'!H$62</f>
        <v>6121.0793650793648</v>
      </c>
      <c r="I257" s="305">
        <f>'VO2-BW'!I257*'VO2-LBM'!I$61/'VO2-LBM'!I$62</f>
        <v>7400</v>
      </c>
      <c r="J257" s="305">
        <f>'VO2-BW'!J257*'VO2-LBM'!J$61/'VO2-LBM'!J$62</f>
        <v>5588.1221374045808</v>
      </c>
      <c r="K257" s="306">
        <f>'VO2-BW'!K257*'VO2-LBM'!K$61/'VO2-LBM'!K$62</f>
        <v>6514.9606299212601</v>
      </c>
      <c r="L257" s="160"/>
      <c r="M257" s="160"/>
      <c r="N257" s="160"/>
      <c r="O257" s="160"/>
      <c r="P257" s="160"/>
      <c r="Q257" s="160"/>
      <c r="R257" s="160"/>
      <c r="S257" s="160"/>
      <c r="T257" s="160"/>
      <c r="U257" s="232"/>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231"/>
    </row>
    <row r="258" spans="1:44">
      <c r="A258" s="223">
        <v>43726</v>
      </c>
      <c r="B258" s="224">
        <v>2.4183564814814802</v>
      </c>
      <c r="C258" s="304">
        <f>'VO2-BW'!C258*'VO2-LBM'!C$61/'VO2-LBM'!C$62</f>
        <v>5030.6321839080465</v>
      </c>
      <c r="D258" s="305">
        <f>'VO2-BW'!D258*'VO2-LBM'!D$61/'VO2-LBM'!D$62</f>
        <v>6494.3093922651933</v>
      </c>
      <c r="E258" s="305">
        <f>'VO2-BW'!E258*'VO2-LBM'!E$61/'VO2-LBM'!E$62</f>
        <v>4345.7142857142853</v>
      </c>
      <c r="F258" s="305">
        <f>'VO2-BW'!F258*'VO2-LBM'!F$61/'VO2-LBM'!F$62</f>
        <v>4296.7692307692305</v>
      </c>
      <c r="G258" s="305">
        <f>'VO2-BW'!G258*'VO2-LBM'!G$61/'VO2-LBM'!G$62</f>
        <v>4579.6506849315065</v>
      </c>
      <c r="H258" s="305">
        <f>'VO2-BW'!H258*'VO2-LBM'!H$61/'VO2-LBM'!H$62</f>
        <v>3639.6984126984125</v>
      </c>
      <c r="I258" s="305">
        <f>'VO2-BW'!I258*'VO2-LBM'!I$61/'VO2-LBM'!I$62</f>
        <v>5693.333333333333</v>
      </c>
      <c r="J258" s="305">
        <f>'VO2-BW'!J258*'VO2-LBM'!J$61/'VO2-LBM'!J$62</f>
        <v>4553.038167938932</v>
      </c>
      <c r="K258" s="306">
        <f>'VO2-BW'!K258*'VO2-LBM'!K$61/'VO2-LBM'!K$62</f>
        <v>6196.9685039370079</v>
      </c>
      <c r="L258" s="160">
        <f t="shared" ref="L258:P258" si="447">AVERAGE(C258:C260)</f>
        <v>4740.4233716475101</v>
      </c>
      <c r="M258" s="160">
        <f t="shared" si="447"/>
        <v>6126.3996316758748</v>
      </c>
      <c r="N258" s="160">
        <f t="shared" si="447"/>
        <v>4581.4285714285716</v>
      </c>
      <c r="O258" s="160">
        <f t="shared" si="447"/>
        <v>5096.666666666667</v>
      </c>
      <c r="P258" s="160">
        <f t="shared" si="447"/>
        <v>5197.7146118721457</v>
      </c>
      <c r="Q258" s="160">
        <f t="shared" ref="Q258" si="448">AVERAGE(H258:H260)</f>
        <v>4405.6825396825398</v>
      </c>
      <c r="R258" s="160">
        <f t="shared" ref="R258" si="449">AVERAGE(I258:I260)</f>
        <v>5320.5555555555557</v>
      </c>
      <c r="S258" s="160">
        <f t="shared" ref="S258" si="450">AVERAGE(J258:J260)</f>
        <v>5408.3969465648861</v>
      </c>
      <c r="T258" s="160">
        <f t="shared" ref="T258" si="451">AVERAGE(K258:K260)</f>
        <v>6001.0026246719162</v>
      </c>
      <c r="U258" s="232">
        <f t="shared" ref="U258" si="452">AVERAGE(L258:T258)</f>
        <v>5208.6967244184079</v>
      </c>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231"/>
    </row>
    <row r="259" spans="1:44">
      <c r="A259" s="223">
        <v>43726</v>
      </c>
      <c r="B259" s="224">
        <v>2.4322453703703699</v>
      </c>
      <c r="C259" s="304">
        <f>'VO2-BW'!C259*'VO2-LBM'!C$61/'VO2-LBM'!C$62</f>
        <v>4096.1494252873563</v>
      </c>
      <c r="D259" s="305">
        <f>'VO2-BW'!D259*'VO2-LBM'!D$61/'VO2-LBM'!D$62</f>
        <v>5943.2872928176794</v>
      </c>
      <c r="E259" s="305">
        <f>'VO2-BW'!E259*'VO2-LBM'!E$61/'VO2-LBM'!E$62</f>
        <v>5195.8928571428569</v>
      </c>
      <c r="F259" s="305">
        <f>'VO2-BW'!F259*'VO2-LBM'!F$61/'VO2-LBM'!F$62</f>
        <v>4741.8461538461543</v>
      </c>
      <c r="G259" s="305">
        <f>'VO2-BW'!G259*'VO2-LBM'!G$61/'VO2-LBM'!G$62</f>
        <v>5966.9109589041091</v>
      </c>
      <c r="H259" s="305">
        <f>'VO2-BW'!H259*'VO2-LBM'!H$61/'VO2-LBM'!H$62</f>
        <v>5808.5714285714284</v>
      </c>
      <c r="I259" s="305">
        <f>'VO2-BW'!I259*'VO2-LBM'!I$61/'VO2-LBM'!I$62</f>
        <v>4478.333333333333</v>
      </c>
      <c r="J259" s="305">
        <f>'VO2-BW'!J259*'VO2-LBM'!J$61/'VO2-LBM'!J$62</f>
        <v>5380.1068702290086</v>
      </c>
      <c r="K259" s="306">
        <f>'VO2-BW'!K259*'VO2-LBM'!K$61/'VO2-LBM'!K$62</f>
        <v>5599.7637795275596</v>
      </c>
      <c r="L259" s="160"/>
      <c r="M259" s="160"/>
      <c r="N259" s="160"/>
      <c r="O259" s="160"/>
      <c r="P259" s="160"/>
      <c r="Q259" s="160"/>
      <c r="R259" s="160"/>
      <c r="S259" s="160"/>
      <c r="T259" s="160"/>
      <c r="U259" s="232">
        <f t="shared" ref="U259" si="453">STDEV(L258:T258)/SQRT(COUNT(L258:T258))</f>
        <v>196.94077763898466</v>
      </c>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231"/>
    </row>
    <row r="260" spans="1:44">
      <c r="A260" s="223">
        <v>43726</v>
      </c>
      <c r="B260" s="224">
        <v>2.4461342592592592</v>
      </c>
      <c r="C260" s="304">
        <f>'VO2-BW'!C260*'VO2-LBM'!C$61/'VO2-LBM'!C$62</f>
        <v>5094.4885057471274</v>
      </c>
      <c r="D260" s="305">
        <f>'VO2-BW'!D260*'VO2-LBM'!D$61/'VO2-LBM'!D$62</f>
        <v>5941.6022099447509</v>
      </c>
      <c r="E260" s="305">
        <f>'VO2-BW'!E260*'VO2-LBM'!E$61/'VO2-LBM'!E$62</f>
        <v>4202.6785714285716</v>
      </c>
      <c r="F260" s="305">
        <f>'VO2-BW'!F260*'VO2-LBM'!F$61/'VO2-LBM'!F$62</f>
        <v>6251.3846153846152</v>
      </c>
      <c r="G260" s="305">
        <f>'VO2-BW'!G260*'VO2-LBM'!G$61/'VO2-LBM'!G$62</f>
        <v>5046.5821917808216</v>
      </c>
      <c r="H260" s="305">
        <f>'VO2-BW'!H260*'VO2-LBM'!H$61/'VO2-LBM'!H$62</f>
        <v>3768.7777777777778</v>
      </c>
      <c r="I260" s="305">
        <f>'VO2-BW'!I260*'VO2-LBM'!I$61/'VO2-LBM'!I$62</f>
        <v>5790</v>
      </c>
      <c r="J260" s="305">
        <f>'VO2-BW'!J260*'VO2-LBM'!J$61/'VO2-LBM'!J$62</f>
        <v>6292.0458015267177</v>
      </c>
      <c r="K260" s="306">
        <f>'VO2-BW'!K260*'VO2-LBM'!K$61/'VO2-LBM'!K$62</f>
        <v>6206.2755905511813</v>
      </c>
      <c r="L260" s="160"/>
      <c r="M260" s="160"/>
      <c r="N260" s="160"/>
      <c r="O260" s="160"/>
      <c r="P260" s="160"/>
      <c r="Q260" s="160"/>
      <c r="R260" s="160"/>
      <c r="S260" s="160"/>
      <c r="T260" s="160"/>
      <c r="U260" s="232"/>
      <c r="V260" s="92"/>
      <c r="W260" s="92"/>
      <c r="X260" s="92"/>
      <c r="Y260" s="92"/>
      <c r="Z260" s="92"/>
      <c r="AA260" s="92"/>
      <c r="AB260" s="92"/>
      <c r="AC260" s="92"/>
      <c r="AD260" s="92"/>
      <c r="AE260" s="92"/>
      <c r="AF260" s="92"/>
      <c r="AG260" s="92"/>
      <c r="AH260" s="92"/>
      <c r="AI260" s="92"/>
      <c r="AJ260" s="92"/>
      <c r="AK260" s="92"/>
      <c r="AL260" s="92"/>
      <c r="AM260" s="92"/>
      <c r="AN260" s="92"/>
      <c r="AO260" s="92"/>
      <c r="AP260" s="92"/>
      <c r="AQ260" s="92"/>
      <c r="AR260" s="231"/>
    </row>
    <row r="261" spans="1:44">
      <c r="A261" s="223">
        <v>43726</v>
      </c>
      <c r="B261" s="224">
        <v>2.46002314814814</v>
      </c>
      <c r="C261" s="304">
        <f>'VO2-BW'!C261*'VO2-LBM'!C$61/'VO2-LBM'!C$62</f>
        <v>3658.5000000000005</v>
      </c>
      <c r="D261" s="305">
        <f>'VO2-BW'!D261*'VO2-LBM'!D$61/'VO2-LBM'!D$62</f>
        <v>5761.2983425414359</v>
      </c>
      <c r="E261" s="305">
        <f>'VO2-BW'!E261*'VO2-LBM'!E$61/'VO2-LBM'!E$62</f>
        <v>4209.1071428571431</v>
      </c>
      <c r="F261" s="305">
        <f>'VO2-BW'!F261*'VO2-LBM'!F$61/'VO2-LBM'!F$62</f>
        <v>4218.9230769230771</v>
      </c>
      <c r="G261" s="305">
        <f>'VO2-BW'!G261*'VO2-LBM'!G$61/'VO2-LBM'!G$62</f>
        <v>3869.1027397260277</v>
      </c>
      <c r="H261" s="305">
        <f>'VO2-BW'!H261*'VO2-LBM'!H$61/'VO2-LBM'!H$62</f>
        <v>4415.8730158730159</v>
      </c>
      <c r="I261" s="305">
        <f>'VO2-BW'!I261*'VO2-LBM'!I$61/'VO2-LBM'!I$62</f>
        <v>3453.3333333333326</v>
      </c>
      <c r="J261" s="305">
        <f>'VO2-BW'!J261*'VO2-LBM'!J$61/'VO2-LBM'!J$62</f>
        <v>5797.801526717557</v>
      </c>
      <c r="K261" s="306">
        <f>'VO2-BW'!K261*'VO2-LBM'!K$61/'VO2-LBM'!K$62</f>
        <v>5045.9921259842522</v>
      </c>
      <c r="L261" s="160">
        <f t="shared" ref="L261:P261" si="454">AVERAGE(C261:C263)</f>
        <v>3923.7892720306518</v>
      </c>
      <c r="M261" s="160">
        <f t="shared" si="454"/>
        <v>5689.9631675874771</v>
      </c>
      <c r="N261" s="160">
        <f t="shared" si="454"/>
        <v>4044.1071428571431</v>
      </c>
      <c r="O261" s="160">
        <f t="shared" si="454"/>
        <v>4335.6923076923076</v>
      </c>
      <c r="P261" s="160">
        <f t="shared" si="454"/>
        <v>4581.9063926940644</v>
      </c>
      <c r="Q261" s="160">
        <f t="shared" ref="Q261" si="455">AVERAGE(H261:H263)</f>
        <v>4197.9100529100524</v>
      </c>
      <c r="R261" s="160">
        <f t="shared" ref="R261" si="456">AVERAGE(I261:I263)</f>
        <v>4491.666666666667</v>
      </c>
      <c r="S261" s="160">
        <f t="shared" ref="S261" si="457">AVERAGE(J261:J263)</f>
        <v>5037.2977099236641</v>
      </c>
      <c r="T261" s="160">
        <f t="shared" ref="T261" si="458">AVERAGE(K261:K263)</f>
        <v>4808.6614173228345</v>
      </c>
      <c r="U261" s="232">
        <f t="shared" ref="U261" si="459">AVERAGE(L261:T261)</f>
        <v>4567.8882366316511</v>
      </c>
      <c r="V261" s="92"/>
      <c r="W261" s="92"/>
      <c r="X261" s="92"/>
      <c r="Y261" s="92"/>
      <c r="Z261" s="92"/>
      <c r="AA261" s="92"/>
      <c r="AB261" s="92"/>
      <c r="AC261" s="92"/>
      <c r="AD261" s="92"/>
      <c r="AE261" s="92"/>
      <c r="AF261" s="92"/>
      <c r="AG261" s="92"/>
      <c r="AH261" s="92"/>
      <c r="AI261" s="92"/>
      <c r="AJ261" s="92"/>
      <c r="AK261" s="92"/>
      <c r="AL261" s="92"/>
      <c r="AM261" s="92"/>
      <c r="AN261" s="92"/>
      <c r="AO261" s="92"/>
      <c r="AP261" s="92"/>
      <c r="AQ261" s="92"/>
      <c r="AR261" s="231"/>
    </row>
    <row r="262" spans="1:44">
      <c r="A262" s="223">
        <v>43726</v>
      </c>
      <c r="B262" s="224">
        <v>2.4739120370370302</v>
      </c>
      <c r="C262" s="304">
        <f>'VO2-BW'!C262*'VO2-LBM'!C$61/'VO2-LBM'!C$62</f>
        <v>3965.3218390804604</v>
      </c>
      <c r="D262" s="305">
        <f>'VO2-BW'!D262*'VO2-LBM'!D$61/'VO2-LBM'!D$62</f>
        <v>5656.8232044198894</v>
      </c>
      <c r="E262" s="305">
        <f>'VO2-BW'!E262*'VO2-LBM'!E$61/'VO2-LBM'!E$62</f>
        <v>4186.6071428571431</v>
      </c>
      <c r="F262" s="305">
        <f>'VO2-BW'!F262*'VO2-LBM'!F$61/'VO2-LBM'!F$62</f>
        <v>4110.6153846153838</v>
      </c>
      <c r="G262" s="305">
        <f>'VO2-BW'!G262*'VO2-LBM'!G$61/'VO2-LBM'!G$62</f>
        <v>5814.6506849315065</v>
      </c>
      <c r="H262" s="305">
        <f>'VO2-BW'!H262*'VO2-LBM'!H$61/'VO2-LBM'!H$62</f>
        <v>4290.1904761904761</v>
      </c>
      <c r="I262" s="305">
        <f>'VO2-BW'!I262*'VO2-LBM'!I$61/'VO2-LBM'!I$62</f>
        <v>3883.333333333333</v>
      </c>
      <c r="J262" s="305">
        <f>'VO2-BW'!J262*'VO2-LBM'!J$61/'VO2-LBM'!J$62</f>
        <v>4463.1755725190842</v>
      </c>
      <c r="K262" s="306">
        <f>'VO2-BW'!K262*'VO2-LBM'!K$61/'VO2-LBM'!K$62</f>
        <v>4937.4094488188975</v>
      </c>
      <c r="L262" s="160"/>
      <c r="M262" s="160"/>
      <c r="N262" s="160"/>
      <c r="O262" s="160"/>
      <c r="P262" s="160"/>
      <c r="Q262" s="160"/>
      <c r="R262" s="160"/>
      <c r="S262" s="160"/>
      <c r="T262" s="160"/>
      <c r="U262" s="232">
        <f t="shared" ref="U262" si="460">STDEV(L261:T261)/SQRT(COUNT(L261:T261))</f>
        <v>183.4614810277661</v>
      </c>
      <c r="V262" s="92"/>
      <c r="W262" s="92"/>
      <c r="X262" s="92"/>
      <c r="Y262" s="92"/>
      <c r="Z262" s="92"/>
      <c r="AA262" s="92"/>
      <c r="AB262" s="92"/>
      <c r="AC262" s="92"/>
      <c r="AD262" s="92"/>
      <c r="AE262" s="92"/>
      <c r="AF262" s="92"/>
      <c r="AG262" s="92"/>
      <c r="AH262" s="92"/>
      <c r="AI262" s="92"/>
      <c r="AJ262" s="92"/>
      <c r="AK262" s="92"/>
      <c r="AL262" s="92"/>
      <c r="AM262" s="92"/>
      <c r="AN262" s="92"/>
      <c r="AO262" s="92"/>
      <c r="AP262" s="92"/>
      <c r="AQ262" s="92"/>
      <c r="AR262" s="231"/>
    </row>
    <row r="263" spans="1:44">
      <c r="A263" s="223">
        <v>43726</v>
      </c>
      <c r="B263" s="224">
        <v>2.4878009259259199</v>
      </c>
      <c r="C263" s="304">
        <f>'VO2-BW'!C263*'VO2-LBM'!C$61/'VO2-LBM'!C$62</f>
        <v>4147.5459770114949</v>
      </c>
      <c r="D263" s="305">
        <f>'VO2-BW'!D263*'VO2-LBM'!D$61/'VO2-LBM'!D$62</f>
        <v>5651.7679558011041</v>
      </c>
      <c r="E263" s="305">
        <f>'VO2-BW'!E263*'VO2-LBM'!E$61/'VO2-LBM'!E$62</f>
        <v>3736.6071428571431</v>
      </c>
      <c r="F263" s="305">
        <f>'VO2-BW'!F263*'VO2-LBM'!F$61/'VO2-LBM'!F$62</f>
        <v>4677.538461538461</v>
      </c>
      <c r="G263" s="305">
        <f>'VO2-BW'!G263*'VO2-LBM'!G$61/'VO2-LBM'!G$62</f>
        <v>4061.9657534246576</v>
      </c>
      <c r="H263" s="305">
        <f>'VO2-BW'!H263*'VO2-LBM'!H$61/'VO2-LBM'!H$62</f>
        <v>3887.6666666666665</v>
      </c>
      <c r="I263" s="305">
        <f>'VO2-BW'!I263*'VO2-LBM'!I$61/'VO2-LBM'!I$62</f>
        <v>6138.333333333333</v>
      </c>
      <c r="J263" s="305">
        <f>'VO2-BW'!J263*'VO2-LBM'!J$61/'VO2-LBM'!J$62</f>
        <v>4850.9160305343512</v>
      </c>
      <c r="K263" s="306">
        <f>'VO2-BW'!K263*'VO2-LBM'!K$61/'VO2-LBM'!K$62</f>
        <v>4442.5826771653547</v>
      </c>
      <c r="L263" s="160"/>
      <c r="M263" s="160"/>
      <c r="N263" s="160"/>
      <c r="O263" s="160"/>
      <c r="P263" s="160"/>
      <c r="Q263" s="160"/>
      <c r="R263" s="160"/>
      <c r="S263" s="160"/>
      <c r="T263" s="160"/>
      <c r="U263" s="232"/>
      <c r="V263" s="92"/>
      <c r="W263" s="92"/>
      <c r="X263" s="92"/>
      <c r="Y263" s="92"/>
      <c r="Z263" s="92"/>
      <c r="AA263" s="92"/>
      <c r="AB263" s="92"/>
      <c r="AC263" s="92"/>
      <c r="AD263" s="92"/>
      <c r="AE263" s="92"/>
      <c r="AF263" s="92"/>
      <c r="AG263" s="92"/>
      <c r="AH263" s="92"/>
      <c r="AI263" s="92"/>
      <c r="AJ263" s="92"/>
      <c r="AK263" s="92"/>
      <c r="AL263" s="92"/>
      <c r="AM263" s="92"/>
      <c r="AN263" s="92"/>
      <c r="AO263" s="92"/>
      <c r="AP263" s="92"/>
      <c r="AQ263" s="92"/>
      <c r="AR263" s="231"/>
    </row>
    <row r="264" spans="1:44">
      <c r="A264" s="223">
        <v>43726</v>
      </c>
      <c r="B264" s="224">
        <v>2.5016898148148101</v>
      </c>
      <c r="C264" s="304">
        <f>'VO2-BW'!C264*'VO2-LBM'!C$61/'VO2-LBM'!C$62</f>
        <v>4582.0804597701153</v>
      </c>
      <c r="D264" s="305">
        <f>'VO2-BW'!D264*'VO2-LBM'!D$61/'VO2-LBM'!D$62</f>
        <v>5112.5414364640883</v>
      </c>
      <c r="E264" s="305">
        <f>'VO2-BW'!E264*'VO2-LBM'!E$61/'VO2-LBM'!E$62</f>
        <v>4196.25</v>
      </c>
      <c r="F264" s="305">
        <f>'VO2-BW'!F264*'VO2-LBM'!F$61/'VO2-LBM'!F$62</f>
        <v>5401.8461538461534</v>
      </c>
      <c r="G264" s="305">
        <f>'VO2-BW'!G264*'VO2-LBM'!G$61/'VO2-LBM'!G$62</f>
        <v>3928.3150684931511</v>
      </c>
      <c r="H264" s="305">
        <f>'VO2-BW'!H264*'VO2-LBM'!H$61/'VO2-LBM'!H$62</f>
        <v>5723.6507936507942</v>
      </c>
      <c r="I264" s="305">
        <f>'VO2-BW'!I264*'VO2-LBM'!I$61/'VO2-LBM'!I$62</f>
        <v>4278.333333333333</v>
      </c>
      <c r="J264" s="305">
        <f>'VO2-BW'!J264*'VO2-LBM'!J$61/'VO2-LBM'!J$62</f>
        <v>5970.8702290076344</v>
      </c>
      <c r="K264" s="306">
        <f>'VO2-BW'!K264*'VO2-LBM'!K$61/'VO2-LBM'!K$62</f>
        <v>5882.0787401574798</v>
      </c>
      <c r="L264" s="160">
        <f t="shared" ref="L264:P264" si="461">AVERAGE(C264:C266)</f>
        <v>3918.0785440613031</v>
      </c>
      <c r="M264" s="160">
        <f t="shared" si="461"/>
        <v>4746.8784530386738</v>
      </c>
      <c r="N264" s="160">
        <f t="shared" si="461"/>
        <v>4257.8571428571431</v>
      </c>
      <c r="O264" s="160">
        <f t="shared" si="461"/>
        <v>4326.666666666667</v>
      </c>
      <c r="P264" s="160">
        <f t="shared" si="461"/>
        <v>4053.5068493150688</v>
      </c>
      <c r="Q264" s="160">
        <f t="shared" ref="Q264" si="462">AVERAGE(H264:H266)</f>
        <v>4517.7777777777783</v>
      </c>
      <c r="R264" s="160">
        <f t="shared" ref="R264" si="463">AVERAGE(I264:I266)</f>
        <v>4008.8888888888887</v>
      </c>
      <c r="S264" s="160">
        <f t="shared" ref="S264" si="464">AVERAGE(J264:J266)</f>
        <v>5228.6717557251914</v>
      </c>
      <c r="T264" s="160">
        <f t="shared" ref="T264" si="465">AVERAGE(K264:K266)</f>
        <v>5140.6141732283468</v>
      </c>
      <c r="U264" s="232">
        <f t="shared" ref="U264" si="466">AVERAGE(L264:T264)</f>
        <v>4466.5489168398963</v>
      </c>
      <c r="V264" s="92"/>
      <c r="W264" s="92"/>
      <c r="X264" s="92"/>
      <c r="Y264" s="92"/>
      <c r="Z264" s="92"/>
      <c r="AA264" s="92"/>
      <c r="AB264" s="92"/>
      <c r="AC264" s="92"/>
      <c r="AD264" s="92"/>
      <c r="AE264" s="92"/>
      <c r="AF264" s="92"/>
      <c r="AG264" s="92"/>
      <c r="AH264" s="92"/>
      <c r="AI264" s="92"/>
      <c r="AJ264" s="92"/>
      <c r="AK264" s="92"/>
      <c r="AL264" s="92"/>
      <c r="AM264" s="92"/>
      <c r="AN264" s="92"/>
      <c r="AO264" s="92"/>
      <c r="AP264" s="92"/>
      <c r="AQ264" s="92"/>
      <c r="AR264" s="231"/>
    </row>
    <row r="265" spans="1:44">
      <c r="A265" s="223">
        <v>43726</v>
      </c>
      <c r="B265" s="224">
        <v>2.5155787037036998</v>
      </c>
      <c r="C265" s="304">
        <f>'VO2-BW'!C265*'VO2-LBM'!C$61/'VO2-LBM'!C$62</f>
        <v>3482.5057471264372</v>
      </c>
      <c r="D265" s="305">
        <f>'VO2-BW'!D265*'VO2-LBM'!D$61/'VO2-LBM'!D$62</f>
        <v>4224.5027624309387</v>
      </c>
      <c r="E265" s="305">
        <f>'VO2-BW'!E265*'VO2-LBM'!E$61/'VO2-LBM'!E$62</f>
        <v>4930.7142857142853</v>
      </c>
      <c r="F265" s="305">
        <f>'VO2-BW'!F265*'VO2-LBM'!F$61/'VO2-LBM'!F$62</f>
        <v>3789.0769230769229</v>
      </c>
      <c r="G265" s="305">
        <f>'VO2-BW'!G265*'VO2-LBM'!G$61/'VO2-LBM'!G$62</f>
        <v>4547.5068493150684</v>
      </c>
      <c r="H265" s="305">
        <f>'VO2-BW'!H265*'VO2-LBM'!H$61/'VO2-LBM'!H$62</f>
        <v>3991.2698412698414</v>
      </c>
      <c r="I265" s="305">
        <f>'VO2-BW'!I265*'VO2-LBM'!I$61/'VO2-LBM'!I$62</f>
        <v>3811.6666666666661</v>
      </c>
      <c r="J265" s="305">
        <f>'VO2-BW'!J265*'VO2-LBM'!J$61/'VO2-LBM'!J$62</f>
        <v>4260.1526717557263</v>
      </c>
      <c r="K265" s="306">
        <f>'VO2-BW'!K265*'VO2-LBM'!K$61/'VO2-LBM'!K$62</f>
        <v>5069.2598425196857</v>
      </c>
      <c r="L265" s="160"/>
      <c r="M265" s="160"/>
      <c r="N265" s="160"/>
      <c r="O265" s="160"/>
      <c r="P265" s="160"/>
      <c r="Q265" s="160"/>
      <c r="R265" s="160"/>
      <c r="S265" s="160"/>
      <c r="T265" s="160"/>
      <c r="U265" s="232">
        <f t="shared" ref="U265" si="467">STDEV(L264:T264)/SQRT(COUNT(L264:T264))</f>
        <v>160.74478294047535</v>
      </c>
      <c r="V265" s="92"/>
      <c r="W265" s="92"/>
      <c r="X265" s="92"/>
      <c r="Y265" s="92"/>
      <c r="Z265" s="92"/>
      <c r="AA265" s="92"/>
      <c r="AB265" s="92"/>
      <c r="AC265" s="92"/>
      <c r="AD265" s="92"/>
      <c r="AE265" s="92"/>
      <c r="AF265" s="92"/>
      <c r="AG265" s="92"/>
      <c r="AH265" s="92"/>
      <c r="AI265" s="92"/>
      <c r="AJ265" s="92"/>
      <c r="AK265" s="92"/>
      <c r="AL265" s="92"/>
      <c r="AM265" s="92"/>
      <c r="AN265" s="92"/>
      <c r="AO265" s="92"/>
      <c r="AP265" s="92"/>
      <c r="AQ265" s="92"/>
      <c r="AR265" s="231"/>
    </row>
    <row r="266" spans="1:44">
      <c r="A266" s="223">
        <v>43726</v>
      </c>
      <c r="B266" s="224">
        <v>2.52946759259259</v>
      </c>
      <c r="C266" s="304">
        <f>'VO2-BW'!C266*'VO2-LBM'!C$61/'VO2-LBM'!C$62</f>
        <v>3689.6494252873567</v>
      </c>
      <c r="D266" s="305">
        <f>'VO2-BW'!D266*'VO2-LBM'!D$61/'VO2-LBM'!D$62</f>
        <v>4903.5911602209944</v>
      </c>
      <c r="E266" s="305">
        <f>'VO2-BW'!E266*'VO2-LBM'!E$61/'VO2-LBM'!E$62</f>
        <v>3646.6071428571427</v>
      </c>
      <c r="F266" s="305">
        <f>'VO2-BW'!F266*'VO2-LBM'!F$61/'VO2-LBM'!F$62</f>
        <v>3789.0769230769229</v>
      </c>
      <c r="G266" s="305">
        <f>'VO2-BW'!G266*'VO2-LBM'!G$61/'VO2-LBM'!G$62</f>
        <v>3684.6986301369866</v>
      </c>
      <c r="H266" s="305">
        <f>'VO2-BW'!H266*'VO2-LBM'!H$61/'VO2-LBM'!H$62</f>
        <v>3838.4126984126979</v>
      </c>
      <c r="I266" s="305">
        <f>'VO2-BW'!I266*'VO2-LBM'!I$61/'VO2-LBM'!I$62</f>
        <v>3936.6666666666665</v>
      </c>
      <c r="J266" s="305">
        <f>'VO2-BW'!J266*'VO2-LBM'!J$61/'VO2-LBM'!J$62</f>
        <v>5454.9923664122143</v>
      </c>
      <c r="K266" s="306">
        <f>'VO2-BW'!K266*'VO2-LBM'!K$61/'VO2-LBM'!K$62</f>
        <v>4470.5039370078748</v>
      </c>
      <c r="L266" s="160"/>
      <c r="M266" s="160"/>
      <c r="N266" s="160"/>
      <c r="O266" s="160"/>
      <c r="P266" s="160"/>
      <c r="Q266" s="160"/>
      <c r="R266" s="160"/>
      <c r="S266" s="160"/>
      <c r="T266" s="160"/>
      <c r="U266" s="232"/>
      <c r="V266" s="92"/>
      <c r="W266" s="92"/>
      <c r="X266" s="92"/>
      <c r="Y266" s="92"/>
      <c r="Z266" s="92"/>
      <c r="AA266" s="92"/>
      <c r="AB266" s="92"/>
      <c r="AC266" s="92"/>
      <c r="AD266" s="92"/>
      <c r="AE266" s="92"/>
      <c r="AF266" s="92"/>
      <c r="AG266" s="92"/>
      <c r="AH266" s="92"/>
      <c r="AI266" s="92"/>
      <c r="AJ266" s="92"/>
      <c r="AK266" s="92"/>
      <c r="AL266" s="92"/>
      <c r="AM266" s="92"/>
      <c r="AN266" s="92"/>
      <c r="AO266" s="92"/>
      <c r="AP266" s="92"/>
      <c r="AQ266" s="92"/>
      <c r="AR266" s="231"/>
    </row>
    <row r="267" spans="1:44">
      <c r="A267" s="223">
        <v>43726</v>
      </c>
      <c r="B267" s="224">
        <v>2.5433564814814802</v>
      </c>
      <c r="C267" s="304">
        <f>'VO2-BW'!C267*'VO2-LBM'!C$61/'VO2-LBM'!C$62</f>
        <v>3628.9080459770116</v>
      </c>
      <c r="D267" s="305">
        <f>'VO2-BW'!D267*'VO2-LBM'!D$61/'VO2-LBM'!D$62</f>
        <v>4158.7845303867398</v>
      </c>
      <c r="E267" s="305">
        <f>'VO2-BW'!E267*'VO2-LBM'!E$61/'VO2-LBM'!E$62</f>
        <v>4066.0714285714284</v>
      </c>
      <c r="F267" s="305">
        <f>'VO2-BW'!F267*'VO2-LBM'!F$61/'VO2-LBM'!F$62</f>
        <v>4234.1538461538466</v>
      </c>
      <c r="G267" s="305">
        <f>'VO2-BW'!G267*'VO2-LBM'!G$61/'VO2-LBM'!G$62</f>
        <v>4373.2534246575342</v>
      </c>
      <c r="H267" s="305">
        <f>'VO2-BW'!H267*'VO2-LBM'!H$61/'VO2-LBM'!H$62</f>
        <v>4181.4920634920636</v>
      </c>
      <c r="I267" s="305">
        <f>'VO2-BW'!I267*'VO2-LBM'!I$61/'VO2-LBM'!I$62</f>
        <v>4980</v>
      </c>
      <c r="J267" s="305">
        <f>'VO2-BW'!J267*'VO2-LBM'!J$61/'VO2-LBM'!J$62</f>
        <v>4399.93893129771</v>
      </c>
      <c r="K267" s="306">
        <f>'VO2-BW'!K267*'VO2-LBM'!K$61/'VO2-LBM'!K$62</f>
        <v>5719.2047244094483</v>
      </c>
      <c r="L267" s="160">
        <f t="shared" ref="L267:P267" si="468">AVERAGE(C267:C269)</f>
        <v>4095.1111111111118</v>
      </c>
      <c r="M267" s="160">
        <f t="shared" si="468"/>
        <v>4306.5101289134436</v>
      </c>
      <c r="N267" s="160">
        <f t="shared" si="468"/>
        <v>3693.75</v>
      </c>
      <c r="O267" s="160">
        <f t="shared" si="468"/>
        <v>4719.2820512820517</v>
      </c>
      <c r="P267" s="160">
        <f t="shared" si="468"/>
        <v>4734.7305936073062</v>
      </c>
      <c r="Q267" s="160">
        <f t="shared" ref="Q267" si="469">AVERAGE(H267:H269)</f>
        <v>4969.5555555555557</v>
      </c>
      <c r="R267" s="160">
        <f t="shared" ref="R267" si="470">AVERAGE(I267:I269)</f>
        <v>4950</v>
      </c>
      <c r="S267" s="160">
        <f t="shared" ref="S267" si="471">AVERAGE(J267:J269)</f>
        <v>5149.3486005089062</v>
      </c>
      <c r="T267" s="160">
        <f t="shared" ref="T267" si="472">AVERAGE(K267:K269)</f>
        <v>4476.7086614173222</v>
      </c>
      <c r="U267" s="232">
        <f t="shared" ref="U267" si="473">AVERAGE(L267:T267)</f>
        <v>4566.1107447106333</v>
      </c>
      <c r="V267" s="92"/>
      <c r="W267" s="92"/>
      <c r="X267" s="92"/>
      <c r="Y267" s="92"/>
      <c r="Z267" s="92"/>
      <c r="AA267" s="92"/>
      <c r="AB267" s="92"/>
      <c r="AC267" s="92"/>
      <c r="AD267" s="92"/>
      <c r="AE267" s="92"/>
      <c r="AF267" s="92"/>
      <c r="AG267" s="92"/>
      <c r="AH267" s="92"/>
      <c r="AI267" s="92"/>
      <c r="AJ267" s="92"/>
      <c r="AK267" s="92"/>
      <c r="AL267" s="92"/>
      <c r="AM267" s="92"/>
      <c r="AN267" s="92"/>
      <c r="AO267" s="92"/>
      <c r="AP267" s="92"/>
      <c r="AQ267" s="92"/>
      <c r="AR267" s="231"/>
    </row>
    <row r="268" spans="1:44">
      <c r="A268" s="223">
        <v>43726</v>
      </c>
      <c r="B268" s="224">
        <v>2.5572453703703699</v>
      </c>
      <c r="C268" s="304">
        <f>'VO2-BW'!C268*'VO2-LBM'!C$61/'VO2-LBM'!C$62</f>
        <v>4050.9827586206902</v>
      </c>
      <c r="D268" s="305">
        <f>'VO2-BW'!D268*'VO2-LBM'!D$61/'VO2-LBM'!D$62</f>
        <v>4987.8453038674033</v>
      </c>
      <c r="E268" s="305">
        <f>'VO2-BW'!E268*'VO2-LBM'!E$61/'VO2-LBM'!E$62</f>
        <v>3718.9285714285711</v>
      </c>
      <c r="F268" s="305">
        <f>'VO2-BW'!F268*'VO2-LBM'!F$61/'VO2-LBM'!F$62</f>
        <v>6195.538461538461</v>
      </c>
      <c r="G268" s="305">
        <f>'VO2-BW'!G268*'VO2-LBM'!G$61/'VO2-LBM'!G$62</f>
        <v>5733.4452054794519</v>
      </c>
      <c r="H268" s="305">
        <f>'VO2-BW'!H268*'VO2-LBM'!H$61/'VO2-LBM'!H$62</f>
        <v>4833.6825396825398</v>
      </c>
      <c r="I268" s="305">
        <f>'VO2-BW'!I268*'VO2-LBM'!I$61/'VO2-LBM'!I$62</f>
        <v>3604.9999999999991</v>
      </c>
      <c r="J268" s="305">
        <f>'VO2-BW'!J268*'VO2-LBM'!J$61/'VO2-LBM'!J$62</f>
        <v>4508.1068702290077</v>
      </c>
      <c r="K268" s="306">
        <f>'VO2-BW'!K268*'VO2-LBM'!K$61/'VO2-LBM'!K$62</f>
        <v>3867.0944881889764</v>
      </c>
      <c r="L268" s="160"/>
      <c r="M268" s="160"/>
      <c r="N268" s="160"/>
      <c r="O268" s="160"/>
      <c r="P268" s="160"/>
      <c r="Q268" s="160"/>
      <c r="R268" s="160"/>
      <c r="S268" s="160"/>
      <c r="T268" s="160"/>
      <c r="U268" s="232">
        <f t="shared" ref="U268" si="474">STDEV(L267:T267)/SQRT(COUNT(L267:T267))</f>
        <v>156.36665914968614</v>
      </c>
      <c r="V268" s="92"/>
      <c r="W268" s="92"/>
      <c r="X268" s="92"/>
      <c r="Y268" s="92"/>
      <c r="Z268" s="92"/>
      <c r="AA268" s="92"/>
      <c r="AB268" s="92"/>
      <c r="AC268" s="92"/>
      <c r="AD268" s="92"/>
      <c r="AE268" s="92"/>
      <c r="AF268" s="92"/>
      <c r="AG268" s="92"/>
      <c r="AH268" s="92"/>
      <c r="AI268" s="92"/>
      <c r="AJ268" s="92"/>
      <c r="AK268" s="92"/>
      <c r="AL268" s="92"/>
      <c r="AM268" s="92"/>
      <c r="AN268" s="92"/>
      <c r="AO268" s="92"/>
      <c r="AP268" s="92"/>
      <c r="AQ268" s="92"/>
      <c r="AR268" s="231"/>
    </row>
    <row r="269" spans="1:44">
      <c r="A269" s="223">
        <v>43726</v>
      </c>
      <c r="B269" s="224">
        <v>2.5711342592592499</v>
      </c>
      <c r="C269" s="304">
        <f>'VO2-BW'!C269*'VO2-LBM'!C$61/'VO2-LBM'!C$62</f>
        <v>4605.4425287356325</v>
      </c>
      <c r="D269" s="305">
        <f>'VO2-BW'!D269*'VO2-LBM'!D$61/'VO2-LBM'!D$62</f>
        <v>3772.9005524861877</v>
      </c>
      <c r="E269" s="305">
        <f>'VO2-BW'!E269*'VO2-LBM'!E$61/'VO2-LBM'!E$62</f>
        <v>3296.25</v>
      </c>
      <c r="F269" s="305">
        <f>'VO2-BW'!F269*'VO2-LBM'!F$61/'VO2-LBM'!F$62</f>
        <v>3728.1538461538466</v>
      </c>
      <c r="G269" s="305">
        <f>'VO2-BW'!G269*'VO2-LBM'!G$61/'VO2-LBM'!G$62</f>
        <v>4097.4931506849316</v>
      </c>
      <c r="H269" s="305">
        <f>'VO2-BW'!H269*'VO2-LBM'!H$61/'VO2-LBM'!H$62</f>
        <v>5893.4920634920636</v>
      </c>
      <c r="I269" s="305">
        <f>'VO2-BW'!I269*'VO2-LBM'!I$61/'VO2-LBM'!I$62</f>
        <v>6265</v>
      </c>
      <c r="J269" s="305">
        <f>'VO2-BW'!J269*'VO2-LBM'!J$61/'VO2-LBM'!J$62</f>
        <v>6540</v>
      </c>
      <c r="K269" s="306">
        <f>'VO2-BW'!K269*'VO2-LBM'!K$61/'VO2-LBM'!K$62</f>
        <v>3843.8267716535433</v>
      </c>
      <c r="L269" s="160"/>
      <c r="M269" s="160"/>
      <c r="N269" s="160"/>
      <c r="O269" s="160"/>
      <c r="P269" s="160"/>
      <c r="Q269" s="160"/>
      <c r="R269" s="160"/>
      <c r="S269" s="160"/>
      <c r="T269" s="160"/>
      <c r="U269" s="232"/>
      <c r="V269" s="92"/>
      <c r="W269" s="92"/>
      <c r="X269" s="92"/>
      <c r="Y269" s="92"/>
      <c r="Z269" s="92"/>
      <c r="AA269" s="92"/>
      <c r="AB269" s="92"/>
      <c r="AC269" s="92"/>
      <c r="AD269" s="92"/>
      <c r="AE269" s="92"/>
      <c r="AF269" s="92"/>
      <c r="AG269" s="92"/>
      <c r="AH269" s="92"/>
      <c r="AI269" s="92"/>
      <c r="AJ269" s="92"/>
      <c r="AK269" s="92"/>
      <c r="AL269" s="92"/>
      <c r="AM269" s="92"/>
      <c r="AN269" s="92"/>
      <c r="AO269" s="92"/>
      <c r="AP269" s="92"/>
      <c r="AQ269" s="92"/>
      <c r="AR269" s="231"/>
    </row>
    <row r="270" spans="1:44">
      <c r="A270" s="223">
        <v>43726</v>
      </c>
      <c r="B270" s="224">
        <v>2.58502314814814</v>
      </c>
      <c r="C270" s="304">
        <f>'VO2-BW'!C270*'VO2-LBM'!C$61/'VO2-LBM'!C$62</f>
        <v>3253.5574712643684</v>
      </c>
      <c r="D270" s="305">
        <f>'VO2-BW'!D270*'VO2-LBM'!D$61/'VO2-LBM'!D$62</f>
        <v>4081.2707182320437</v>
      </c>
      <c r="E270" s="305">
        <f>'VO2-BW'!E270*'VO2-LBM'!E$61/'VO2-LBM'!E$62</f>
        <v>3326.7857142857138</v>
      </c>
      <c r="F270" s="305">
        <f>'VO2-BW'!F270*'VO2-LBM'!F$61/'VO2-LBM'!F$62</f>
        <v>6554.3076923076933</v>
      </c>
      <c r="G270" s="305">
        <f>'VO2-BW'!G270*'VO2-LBM'!G$61/'VO2-LBM'!G$62</f>
        <v>3968.9178082191784</v>
      </c>
      <c r="H270" s="305">
        <f>'VO2-BW'!H270*'VO2-LBM'!H$61/'VO2-LBM'!H$62</f>
        <v>5630.2380952380954</v>
      </c>
      <c r="I270" s="305">
        <f>'VO2-BW'!I270*'VO2-LBM'!I$61/'VO2-LBM'!I$62</f>
        <v>4033.333333333333</v>
      </c>
      <c r="J270" s="305">
        <f>'VO2-BW'!J270*'VO2-LBM'!J$61/'VO2-LBM'!J$62</f>
        <v>6243.7862595419856</v>
      </c>
      <c r="K270" s="306">
        <f>'VO2-BW'!K270*'VO2-LBM'!K$61/'VO2-LBM'!K$62</f>
        <v>5757.9842519685035</v>
      </c>
      <c r="L270" s="160">
        <f t="shared" ref="L270:P270" si="475">AVERAGE(C270:C272)</f>
        <v>3277.4386973180081</v>
      </c>
      <c r="M270" s="160">
        <f t="shared" si="475"/>
        <v>3629.1068139963159</v>
      </c>
      <c r="N270" s="160">
        <f t="shared" si="475"/>
        <v>4155.5357142857138</v>
      </c>
      <c r="O270" s="160">
        <f t="shared" si="475"/>
        <v>5189.7435897435907</v>
      </c>
      <c r="P270" s="160">
        <f t="shared" si="475"/>
        <v>3852.7488584474886</v>
      </c>
      <c r="Q270" s="160">
        <f t="shared" ref="Q270" si="476">AVERAGE(H270:H272)</f>
        <v>4533.6296296296296</v>
      </c>
      <c r="R270" s="160">
        <f t="shared" ref="R270" si="477">AVERAGE(I270:I272)</f>
        <v>3813.8888888888887</v>
      </c>
      <c r="S270" s="160">
        <f t="shared" ref="S270" si="478">AVERAGE(J270:J272)</f>
        <v>5101.6437659033081</v>
      </c>
      <c r="T270" s="160">
        <f t="shared" ref="T270" si="479">AVERAGE(K270:K272)</f>
        <v>5015.4855643044621</v>
      </c>
      <c r="U270" s="232">
        <f t="shared" ref="U270" si="480">AVERAGE(L270:T270)</f>
        <v>4285.4690580574907</v>
      </c>
      <c r="V270" s="92"/>
      <c r="W270" s="92"/>
      <c r="X270" s="92"/>
      <c r="Y270" s="92"/>
      <c r="Z270" s="92"/>
      <c r="AA270" s="92"/>
      <c r="AB270" s="92"/>
      <c r="AC270" s="92"/>
      <c r="AD270" s="92"/>
      <c r="AE270" s="92"/>
      <c r="AF270" s="92"/>
      <c r="AG270" s="92"/>
      <c r="AH270" s="92"/>
      <c r="AI270" s="92"/>
      <c r="AJ270" s="92"/>
      <c r="AK270" s="92"/>
      <c r="AL270" s="92"/>
      <c r="AM270" s="92"/>
      <c r="AN270" s="92"/>
      <c r="AO270" s="92"/>
      <c r="AP270" s="92"/>
      <c r="AQ270" s="92"/>
      <c r="AR270" s="231"/>
    </row>
    <row r="271" spans="1:44">
      <c r="A271" s="223">
        <v>43726</v>
      </c>
      <c r="B271" s="224">
        <v>2.5989120370370302</v>
      </c>
      <c r="C271" s="304">
        <f>'VO2-BW'!C271*'VO2-LBM'!C$61/'VO2-LBM'!C$62</f>
        <v>3231.7528735632186</v>
      </c>
      <c r="D271" s="305">
        <f>'VO2-BW'!D271*'VO2-LBM'!D$61/'VO2-LBM'!D$62</f>
        <v>3474.6408839779001</v>
      </c>
      <c r="E271" s="305">
        <f>'VO2-BW'!E271*'VO2-LBM'!E$61/'VO2-LBM'!E$62</f>
        <v>3890.8928571428573</v>
      </c>
      <c r="F271" s="305">
        <f>'VO2-BW'!F271*'VO2-LBM'!F$61/'VO2-LBM'!F$62</f>
        <v>4581.0769230769238</v>
      </c>
      <c r="G271" s="305">
        <f>'VO2-BW'!G271*'VO2-LBM'!G$61/'VO2-LBM'!G$62</f>
        <v>3693.1575342465753</v>
      </c>
      <c r="H271" s="305">
        <f>'VO2-BW'!H271*'VO2-LBM'!H$61/'VO2-LBM'!H$62</f>
        <v>3901.2539682539682</v>
      </c>
      <c r="I271" s="305">
        <f>'VO2-BW'!I271*'VO2-LBM'!I$61/'VO2-LBM'!I$62</f>
        <v>3730</v>
      </c>
      <c r="J271" s="305">
        <f>'VO2-BW'!J271*'VO2-LBM'!J$61/'VO2-LBM'!J$62</f>
        <v>4082.0916030534354</v>
      </c>
      <c r="K271" s="306">
        <f>'VO2-BW'!K271*'VO2-LBM'!K$61/'VO2-LBM'!K$62</f>
        <v>4293.6692913385832</v>
      </c>
      <c r="L271" s="160"/>
      <c r="M271" s="160"/>
      <c r="N271" s="160"/>
      <c r="O271" s="160"/>
      <c r="P271" s="160"/>
      <c r="Q271" s="160"/>
      <c r="R271" s="160"/>
      <c r="S271" s="160"/>
      <c r="T271" s="160"/>
      <c r="U271" s="232">
        <f t="shared" ref="U271" si="481">STDEV(L270:T270)/SQRT(COUNT(L270:T270))</f>
        <v>234.27830244024008</v>
      </c>
      <c r="V271" s="92"/>
      <c r="W271" s="92"/>
      <c r="X271" s="92"/>
      <c r="Y271" s="92"/>
      <c r="Z271" s="92"/>
      <c r="AA271" s="92"/>
      <c r="AB271" s="92"/>
      <c r="AC271" s="92"/>
      <c r="AD271" s="92"/>
      <c r="AE271" s="92"/>
      <c r="AF271" s="92"/>
      <c r="AG271" s="92"/>
      <c r="AH271" s="92"/>
      <c r="AI271" s="92"/>
      <c r="AJ271" s="92"/>
      <c r="AK271" s="92"/>
      <c r="AL271" s="92"/>
      <c r="AM271" s="92"/>
      <c r="AN271" s="92"/>
      <c r="AO271" s="92"/>
      <c r="AP271" s="92"/>
      <c r="AQ271" s="92"/>
      <c r="AR271" s="231"/>
    </row>
    <row r="272" spans="1:44">
      <c r="A272" s="223">
        <v>43726</v>
      </c>
      <c r="B272" s="224">
        <v>2.6128009259259199</v>
      </c>
      <c r="C272" s="304">
        <f>'VO2-BW'!C272*'VO2-LBM'!C$61/'VO2-LBM'!C$62</f>
        <v>3347.0057471264377</v>
      </c>
      <c r="D272" s="305">
        <f>'VO2-BW'!D272*'VO2-LBM'!D$61/'VO2-LBM'!D$62</f>
        <v>3331.4088397790047</v>
      </c>
      <c r="E272" s="305">
        <f>'VO2-BW'!E272*'VO2-LBM'!E$61/'VO2-LBM'!E$62</f>
        <v>5248.9285714285716</v>
      </c>
      <c r="F272" s="305">
        <f>'VO2-BW'!F272*'VO2-LBM'!F$61/'VO2-LBM'!F$62</f>
        <v>4433.8461538461543</v>
      </c>
      <c r="G272" s="305">
        <f>'VO2-BW'!G272*'VO2-LBM'!G$61/'VO2-LBM'!G$62</f>
        <v>3896.1712328767121</v>
      </c>
      <c r="H272" s="305">
        <f>'VO2-BW'!H272*'VO2-LBM'!H$61/'VO2-LBM'!H$62</f>
        <v>4069.3968253968251</v>
      </c>
      <c r="I272" s="305">
        <f>'VO2-BW'!I272*'VO2-LBM'!I$61/'VO2-LBM'!I$62</f>
        <v>3678.333333333333</v>
      </c>
      <c r="J272" s="305">
        <f>'VO2-BW'!J272*'VO2-LBM'!J$61/'VO2-LBM'!J$62</f>
        <v>4979.0534351145043</v>
      </c>
      <c r="K272" s="306">
        <f>'VO2-BW'!K272*'VO2-LBM'!K$61/'VO2-LBM'!K$62</f>
        <v>4994.8031496062995</v>
      </c>
      <c r="L272" s="160"/>
      <c r="M272" s="160"/>
      <c r="N272" s="160"/>
      <c r="O272" s="160"/>
      <c r="P272" s="160"/>
      <c r="Q272" s="160"/>
      <c r="R272" s="160"/>
      <c r="S272" s="160"/>
      <c r="T272" s="160"/>
      <c r="U272" s="232"/>
      <c r="V272" s="92"/>
      <c r="W272" s="92"/>
      <c r="X272" s="92"/>
      <c r="Y272" s="92"/>
      <c r="Z272" s="92"/>
      <c r="AA272" s="92"/>
      <c r="AB272" s="92"/>
      <c r="AC272" s="92"/>
      <c r="AD272" s="92"/>
      <c r="AE272" s="92"/>
      <c r="AF272" s="92"/>
      <c r="AG272" s="92"/>
      <c r="AH272" s="92"/>
      <c r="AI272" s="92"/>
      <c r="AJ272" s="92"/>
      <c r="AK272" s="92"/>
      <c r="AL272" s="92"/>
      <c r="AM272" s="92"/>
      <c r="AN272" s="92"/>
      <c r="AO272" s="92"/>
      <c r="AP272" s="92"/>
      <c r="AQ272" s="92"/>
      <c r="AR272" s="231"/>
    </row>
    <row r="273" spans="1:44">
      <c r="A273" s="223">
        <v>43726</v>
      </c>
      <c r="B273" s="224">
        <v>2.6266898148148101</v>
      </c>
      <c r="C273" s="304">
        <f>'VO2-BW'!C273*'VO2-LBM'!C$61/'VO2-LBM'!C$62</f>
        <v>3681.8620689655172</v>
      </c>
      <c r="D273" s="305">
        <f>'VO2-BW'!D273*'VO2-LBM'!D$61/'VO2-LBM'!D$62</f>
        <v>3343.2044198895028</v>
      </c>
      <c r="E273" s="305">
        <f>'VO2-BW'!E273*'VO2-LBM'!E$61/'VO2-LBM'!E$62</f>
        <v>3259.2857142857142</v>
      </c>
      <c r="F273" s="305">
        <f>'VO2-BW'!F273*'VO2-LBM'!F$61/'VO2-LBM'!F$62</f>
        <v>5251.2307692307695</v>
      </c>
      <c r="G273" s="305">
        <f>'VO2-BW'!G273*'VO2-LBM'!G$61/'VO2-LBM'!G$62</f>
        <v>3640.7123287671238</v>
      </c>
      <c r="H273" s="305">
        <f>'VO2-BW'!H273*'VO2-LBM'!H$61/'VO2-LBM'!H$62</f>
        <v>4043.9206349206338</v>
      </c>
      <c r="I273" s="305">
        <f>'VO2-BW'!I273*'VO2-LBM'!I$61/'VO2-LBM'!I$62</f>
        <v>4258.333333333333</v>
      </c>
      <c r="J273" s="305">
        <f>'VO2-BW'!J273*'VO2-LBM'!J$61/'VO2-LBM'!J$62</f>
        <v>4466.5038167938928</v>
      </c>
      <c r="K273" s="306">
        <f>'VO2-BW'!K273*'VO2-LBM'!K$61/'VO2-LBM'!K$62</f>
        <v>5255.4015748031488</v>
      </c>
      <c r="L273" s="160">
        <f t="shared" ref="L273:P273" si="482">AVERAGE(C273:C275)</f>
        <v>4458.0019157088127</v>
      </c>
      <c r="M273" s="160">
        <f t="shared" si="482"/>
        <v>3953.7661141804783</v>
      </c>
      <c r="N273" s="160">
        <f t="shared" si="482"/>
        <v>3390.5357142857138</v>
      </c>
      <c r="O273" s="160">
        <f t="shared" si="482"/>
        <v>4981.0256410256416</v>
      </c>
      <c r="P273" s="160">
        <f t="shared" si="482"/>
        <v>4718.9406392694063</v>
      </c>
      <c r="Q273" s="160">
        <f t="shared" ref="Q273" si="483">AVERAGE(H273:H275)</f>
        <v>4194.5132275132273</v>
      </c>
      <c r="R273" s="160">
        <f t="shared" ref="R273" si="484">AVERAGE(I273:I275)</f>
        <v>4635</v>
      </c>
      <c r="S273" s="160">
        <f t="shared" ref="S273" si="485">AVERAGE(J273:J275)</f>
        <v>4968.5139949109407</v>
      </c>
      <c r="T273" s="160">
        <f t="shared" ref="T273" si="486">AVERAGE(K273:K275)</f>
        <v>4451.3727034120739</v>
      </c>
      <c r="U273" s="232">
        <f t="shared" ref="U273" si="487">AVERAGE(L273:T273)</f>
        <v>4416.8522167006995</v>
      </c>
      <c r="V273" s="92"/>
      <c r="W273" s="92"/>
      <c r="X273" s="92"/>
      <c r="Y273" s="92"/>
      <c r="Z273" s="92"/>
      <c r="AA273" s="92"/>
      <c r="AB273" s="92"/>
      <c r="AC273" s="92"/>
      <c r="AD273" s="92"/>
      <c r="AE273" s="92"/>
      <c r="AF273" s="92"/>
      <c r="AG273" s="92"/>
      <c r="AH273" s="92"/>
      <c r="AI273" s="92"/>
      <c r="AJ273" s="92"/>
      <c r="AK273" s="92"/>
      <c r="AL273" s="92"/>
      <c r="AM273" s="92"/>
      <c r="AN273" s="92"/>
      <c r="AO273" s="92"/>
      <c r="AP273" s="92"/>
      <c r="AQ273" s="92"/>
      <c r="AR273" s="231"/>
    </row>
    <row r="274" spans="1:44">
      <c r="A274" s="223">
        <v>43726</v>
      </c>
      <c r="B274" s="224">
        <v>2.6405787037036998</v>
      </c>
      <c r="C274" s="304">
        <f>'VO2-BW'!C274*'VO2-LBM'!C$61/'VO2-LBM'!C$62</f>
        <v>4611.6724137931042</v>
      </c>
      <c r="D274" s="305">
        <f>'VO2-BW'!D274*'VO2-LBM'!D$61/'VO2-LBM'!D$62</f>
        <v>4977.7348066298337</v>
      </c>
      <c r="E274" s="305">
        <f>'VO2-BW'!E274*'VO2-LBM'!E$61/'VO2-LBM'!E$62</f>
        <v>3497.1428571428569</v>
      </c>
      <c r="F274" s="305">
        <f>'VO2-BW'!F274*'VO2-LBM'!F$61/'VO2-LBM'!F$62</f>
        <v>5867.2307692307686</v>
      </c>
      <c r="G274" s="305">
        <f>'VO2-BW'!G274*'VO2-LBM'!G$61/'VO2-LBM'!G$62</f>
        <v>4297.1232876712329</v>
      </c>
      <c r="H274" s="305">
        <f>'VO2-BW'!H274*'VO2-LBM'!H$61/'VO2-LBM'!H$62</f>
        <v>4517.7777777777774</v>
      </c>
      <c r="I274" s="305">
        <f>'VO2-BW'!I274*'VO2-LBM'!I$61/'VO2-LBM'!I$62</f>
        <v>5923.333333333333</v>
      </c>
      <c r="J274" s="305">
        <f>'VO2-BW'!J274*'VO2-LBM'!J$61/'VO2-LBM'!J$62</f>
        <v>4183.6030534351148</v>
      </c>
      <c r="K274" s="306">
        <f>'VO2-BW'!K274*'VO2-LBM'!K$61/'VO2-LBM'!K$62</f>
        <v>3663.8897637795285</v>
      </c>
      <c r="L274" s="160"/>
      <c r="M274" s="160"/>
      <c r="N274" s="160"/>
      <c r="O274" s="160"/>
      <c r="P274" s="160"/>
      <c r="Q274" s="160"/>
      <c r="R274" s="160"/>
      <c r="S274" s="160"/>
      <c r="T274" s="160"/>
      <c r="U274" s="232">
        <f t="shared" ref="U274" si="488">STDEV(L273:T273)/SQRT(COUNT(L273:T273))</f>
        <v>170.03112991048894</v>
      </c>
      <c r="V274" s="92"/>
      <c r="W274" s="92"/>
      <c r="X274" s="92"/>
      <c r="Y274" s="92"/>
      <c r="Z274" s="92"/>
      <c r="AA274" s="92"/>
      <c r="AB274" s="92"/>
      <c r="AC274" s="92"/>
      <c r="AD274" s="92"/>
      <c r="AE274" s="92"/>
      <c r="AF274" s="92"/>
      <c r="AG274" s="92"/>
      <c r="AH274" s="92"/>
      <c r="AI274" s="92"/>
      <c r="AJ274" s="92"/>
      <c r="AK274" s="92"/>
      <c r="AL274" s="92"/>
      <c r="AM274" s="92"/>
      <c r="AN274" s="92"/>
      <c r="AO274" s="92"/>
      <c r="AP274" s="92"/>
      <c r="AQ274" s="92"/>
      <c r="AR274" s="231"/>
    </row>
    <row r="275" spans="1:44">
      <c r="A275" s="223">
        <v>43726</v>
      </c>
      <c r="B275" s="235">
        <v>2.65446759259259</v>
      </c>
      <c r="C275" s="304">
        <f>'VO2-BW'!C275*'VO2-LBM'!C$61/'VO2-LBM'!C$62</f>
        <v>5080.4712643678167</v>
      </c>
      <c r="D275" s="305">
        <f>'VO2-BW'!D275*'VO2-LBM'!D$61/'VO2-LBM'!D$62</f>
        <v>3540.3591160220994</v>
      </c>
      <c r="E275" s="305">
        <f>'VO2-BW'!E275*'VO2-LBM'!E$61/'VO2-LBM'!E$62</f>
        <v>3415.1785714285711</v>
      </c>
      <c r="F275" s="305">
        <f>'VO2-BW'!F275*'VO2-LBM'!F$61/'VO2-LBM'!F$62</f>
        <v>3824.6153846153848</v>
      </c>
      <c r="G275" s="305">
        <f>'VO2-BW'!G275*'VO2-LBM'!G$61/'VO2-LBM'!G$62</f>
        <v>6218.9863013698632</v>
      </c>
      <c r="H275" s="305">
        <f>'VO2-BW'!H275*'VO2-LBM'!H$61/'VO2-LBM'!H$62</f>
        <v>4021.8412698412699</v>
      </c>
      <c r="I275" s="305">
        <f>'VO2-BW'!I275*'VO2-LBM'!I$61/'VO2-LBM'!I$62</f>
        <v>3723.333333333333</v>
      </c>
      <c r="J275" s="305">
        <f>'VO2-BW'!J275*'VO2-LBM'!J$61/'VO2-LBM'!J$62</f>
        <v>6255.4351145038163</v>
      </c>
      <c r="K275" s="306">
        <f>'VO2-BW'!K275*'VO2-LBM'!K$61/'VO2-LBM'!K$62</f>
        <v>4434.8267716535429</v>
      </c>
      <c r="L275" s="160"/>
      <c r="M275" s="160"/>
      <c r="N275" s="160"/>
      <c r="O275" s="160"/>
      <c r="P275" s="160"/>
      <c r="Q275" s="160"/>
      <c r="R275" s="160"/>
      <c r="S275" s="160"/>
      <c r="T275" s="160"/>
      <c r="U275" s="232"/>
      <c r="V275" s="92"/>
      <c r="W275" s="92"/>
      <c r="X275" s="92"/>
      <c r="Y275" s="92"/>
      <c r="Z275" s="92"/>
      <c r="AA275" s="92"/>
      <c r="AB275" s="92"/>
      <c r="AC275" s="92"/>
      <c r="AD275" s="92"/>
      <c r="AE275" s="92"/>
      <c r="AF275" s="92"/>
      <c r="AG275" s="92"/>
      <c r="AH275" s="92"/>
      <c r="AI275" s="92"/>
      <c r="AJ275" s="92"/>
      <c r="AK275" s="92"/>
      <c r="AL275" s="92"/>
      <c r="AM275" s="92"/>
      <c r="AN275" s="92"/>
      <c r="AO275" s="92"/>
      <c r="AP275" s="92"/>
      <c r="AQ275" s="92"/>
      <c r="AR275" s="231"/>
    </row>
    <row r="276" spans="1:44">
      <c r="A276" s="223">
        <v>43726</v>
      </c>
      <c r="B276" s="235">
        <v>1.66835648148148</v>
      </c>
      <c r="C276" s="304">
        <f>'VO2-BW'!C276*'VO2-LBM'!C$61/'VO2-LBM'!C$62</f>
        <v>4839.0632183908056</v>
      </c>
      <c r="D276" s="305">
        <f>'VO2-BW'!D276*'VO2-LBM'!D$61/'VO2-LBM'!D$62</f>
        <v>4652.5138121546961</v>
      </c>
      <c r="E276" s="305">
        <f>'VO2-BW'!E276*'VO2-LBM'!E$61/'VO2-LBM'!E$62</f>
        <v>3196.6071428571427</v>
      </c>
      <c r="F276" s="305">
        <f>'VO2-BW'!F276*'VO2-LBM'!F$61/'VO2-LBM'!F$62</f>
        <v>4313.6923076923076</v>
      </c>
      <c r="G276" s="305">
        <f>'VO2-BW'!G276*'VO2-LBM'!G$61/'VO2-LBM'!G$62</f>
        <v>3914.7808219178082</v>
      </c>
      <c r="H276" s="86">
        <f>'VO2-BW'!H276*'VO2-LBM'!H$61/'VO2-LBM'!H$62</f>
        <v>4072.7936507936506</v>
      </c>
      <c r="I276" s="86">
        <f>'VO2-BW'!I276*'VO2-LBM'!I$61/'VO2-LBM'!I$62</f>
        <v>3533.333333333333</v>
      </c>
      <c r="J276" s="86">
        <f>'VO2-BW'!J276*'VO2-LBM'!J$61/'VO2-LBM'!J$62</f>
        <v>6719.7251908396956</v>
      </c>
      <c r="K276" s="108">
        <f>'VO2-BW'!K276*'VO2-LBM'!K$61/'VO2-LBM'!K$62</f>
        <v>6176.8031496062995</v>
      </c>
      <c r="L276" s="160">
        <f t="shared" ref="L276:P276" si="489">AVERAGE(C276:C278)</f>
        <v>4188.5593869731811</v>
      </c>
      <c r="M276" s="160">
        <f t="shared" si="489"/>
        <v>4499.7329650092079</v>
      </c>
      <c r="N276" s="160">
        <f t="shared" si="489"/>
        <v>3856.0714285714289</v>
      </c>
      <c r="O276" s="160">
        <f t="shared" si="489"/>
        <v>4851.2820512820508</v>
      </c>
      <c r="P276" s="160">
        <f t="shared" si="489"/>
        <v>4667.0593607305937</v>
      </c>
      <c r="Q276" s="160">
        <f t="shared" ref="Q276" si="490">AVERAGE(H276:H278)</f>
        <v>5515.8783068783059</v>
      </c>
      <c r="R276" s="160">
        <f t="shared" ref="R276" si="491">AVERAGE(I276:I278)</f>
        <v>4482.2222222222217</v>
      </c>
      <c r="S276" s="160">
        <f t="shared" ref="S276" si="492">AVERAGE(J276:J278)</f>
        <v>5970.8702290076335</v>
      </c>
      <c r="T276" s="160">
        <f t="shared" ref="T276" si="493">AVERAGE(K276:K278)</f>
        <v>5326.2388451443576</v>
      </c>
      <c r="U276" s="232">
        <f t="shared" ref="U276" si="494">AVERAGE(L276:T276)</f>
        <v>4817.5460884243312</v>
      </c>
    </row>
    <row r="277" spans="1:44">
      <c r="A277" s="223">
        <v>43726</v>
      </c>
      <c r="B277" s="235">
        <v>1.6822453703703699</v>
      </c>
      <c r="C277" s="304">
        <f>'VO2-BW'!C277*'VO2-LBM'!C$61/'VO2-LBM'!C$62</f>
        <v>3061.9885057471274</v>
      </c>
      <c r="D277" s="305">
        <f>'VO2-BW'!D277*'VO2-LBM'!D$61/'VO2-LBM'!D$62</f>
        <v>3221.8784530386743</v>
      </c>
      <c r="E277" s="305">
        <f>'VO2-BW'!E277*'VO2-LBM'!E$61/'VO2-LBM'!E$62</f>
        <v>4159.2857142857138</v>
      </c>
      <c r="F277" s="305">
        <f>'VO2-BW'!F277*'VO2-LBM'!F$61/'VO2-LBM'!F$62</f>
        <v>4042.9230769230776</v>
      </c>
      <c r="G277" s="305">
        <f>'VO2-BW'!G277*'VO2-LBM'!G$61/'VO2-LBM'!G$62</f>
        <v>4919.6986301369861</v>
      </c>
      <c r="H277" s="86">
        <f>'VO2-BW'!H277*'VO2-LBM'!H$61/'VO2-LBM'!H$62</f>
        <v>6591.539682539682</v>
      </c>
      <c r="I277" s="86">
        <f>'VO2-BW'!I277*'VO2-LBM'!I$61/'VO2-LBM'!I$62</f>
        <v>3586.6666666666665</v>
      </c>
      <c r="J277" s="86">
        <f>'VO2-BW'!J277*'VO2-LBM'!J$61/'VO2-LBM'!J$62</f>
        <v>4895.8473282442746</v>
      </c>
      <c r="K277" s="108">
        <f>'VO2-BW'!K277*'VO2-LBM'!K$61/'VO2-LBM'!K$62</f>
        <v>6108.5511811023616</v>
      </c>
      <c r="L277" s="160"/>
      <c r="M277" s="160"/>
      <c r="N277" s="160"/>
      <c r="O277" s="160"/>
      <c r="P277" s="160"/>
      <c r="Q277" s="160"/>
      <c r="R277" s="160"/>
      <c r="S277" s="160"/>
      <c r="T277" s="160"/>
      <c r="U277" s="232">
        <f t="shared" ref="U277" si="495">STDEV(L276:T276)/SQRT(COUNT(L276:T276))</f>
        <v>224.65659660065634</v>
      </c>
    </row>
    <row r="278" spans="1:44">
      <c r="A278" s="223">
        <v>43726</v>
      </c>
      <c r="B278" s="235">
        <v>1.6961342592592601</v>
      </c>
      <c r="C278" s="304">
        <f>'VO2-BW'!C278*'VO2-LBM'!C$61/'VO2-LBM'!C$62</f>
        <v>4664.6264367816093</v>
      </c>
      <c r="D278" s="305">
        <f>'VO2-BW'!D278*'VO2-LBM'!D$61/'VO2-LBM'!D$62</f>
        <v>5624.8066298342537</v>
      </c>
      <c r="E278" s="305">
        <f>'VO2-BW'!E278*'VO2-LBM'!E$61/'VO2-LBM'!E$62</f>
        <v>4212.3214285714284</v>
      </c>
      <c r="F278" s="305">
        <f>'VO2-BW'!F278*'VO2-LBM'!F$61/'VO2-LBM'!F$62</f>
        <v>6197.2307692307686</v>
      </c>
      <c r="G278" s="305">
        <f>'VO2-BW'!G278*'VO2-LBM'!G$61/'VO2-LBM'!G$62</f>
        <v>5166.698630136987</v>
      </c>
      <c r="H278" s="86">
        <f>'VO2-BW'!H278*'VO2-LBM'!H$61/'VO2-LBM'!H$62</f>
        <v>5883.3015873015866</v>
      </c>
      <c r="I278" s="86">
        <f>'VO2-BW'!I278*'VO2-LBM'!I$61/'VO2-LBM'!I$62</f>
        <v>6326.6666666666661</v>
      </c>
      <c r="J278" s="86">
        <f>'VO2-BW'!J278*'VO2-LBM'!J$61/'VO2-LBM'!J$62</f>
        <v>6297.0381679389311</v>
      </c>
      <c r="K278" s="108">
        <f>'VO2-BW'!K278*'VO2-LBM'!K$61/'VO2-LBM'!K$62</f>
        <v>3693.3622047244089</v>
      </c>
      <c r="L278" s="160"/>
      <c r="M278" s="160"/>
      <c r="N278" s="160"/>
      <c r="O278" s="160"/>
      <c r="P278" s="160"/>
      <c r="Q278" s="160"/>
      <c r="R278" s="160"/>
      <c r="S278" s="160"/>
      <c r="T278" s="160"/>
      <c r="U278" s="232"/>
    </row>
    <row r="279" spans="1:44">
      <c r="A279" s="223">
        <v>43726</v>
      </c>
      <c r="B279" s="235">
        <v>1.71002314814814</v>
      </c>
      <c r="C279" s="304">
        <f>'VO2-BW'!C279*'VO2-LBM'!C$61/'VO2-LBM'!C$62</f>
        <v>4708.2356321839088</v>
      </c>
      <c r="D279" s="305">
        <f>'VO2-BW'!D279*'VO2-LBM'!D$61/'VO2-LBM'!D$62</f>
        <v>6411.7403314917119</v>
      </c>
      <c r="E279" s="305">
        <f>'VO2-BW'!E279*'VO2-LBM'!E$61/'VO2-LBM'!E$62</f>
        <v>4231.6071428571431</v>
      </c>
      <c r="F279" s="305">
        <f>'VO2-BW'!F279*'VO2-LBM'!F$61/'VO2-LBM'!F$62</f>
        <v>3718</v>
      </c>
      <c r="G279" s="305">
        <f>'VO2-BW'!G279*'VO2-LBM'!G$61/'VO2-LBM'!G$62</f>
        <v>5726.678082191781</v>
      </c>
      <c r="H279" s="86">
        <f>'VO2-BW'!H279*'VO2-LBM'!H$61/'VO2-LBM'!H$62</f>
        <v>4563.6349206349196</v>
      </c>
      <c r="I279" s="86">
        <f>'VO2-BW'!I279*'VO2-LBM'!I$61/'VO2-LBM'!I$62</f>
        <v>6030</v>
      </c>
      <c r="J279" s="86">
        <f>'VO2-BW'!J279*'VO2-LBM'!J$61/'VO2-LBM'!J$62</f>
        <v>5892.6564885496191</v>
      </c>
      <c r="K279" s="108">
        <f>'VO2-BW'!K279*'VO2-LBM'!K$61/'VO2-LBM'!K$62</f>
        <v>6055.8110236220482</v>
      </c>
      <c r="L279" s="160">
        <f t="shared" ref="L279:P279" si="496">AVERAGE(C279:C281)</f>
        <v>4479.28735632184</v>
      </c>
      <c r="M279" s="160">
        <f t="shared" si="496"/>
        <v>5889.3646408839777</v>
      </c>
      <c r="N279" s="160">
        <f t="shared" si="496"/>
        <v>4290</v>
      </c>
      <c r="O279" s="160">
        <f t="shared" si="496"/>
        <v>4460.9230769230771</v>
      </c>
      <c r="P279" s="160">
        <f t="shared" si="496"/>
        <v>5197.7146118721457</v>
      </c>
      <c r="Q279" s="160">
        <f t="shared" ref="Q279" si="497">AVERAGE(H279:H281)</f>
        <v>4772.539682539682</v>
      </c>
      <c r="R279" s="160">
        <f t="shared" ref="R279" si="498">AVERAGE(I279:I281)</f>
        <v>5279.4444444444443</v>
      </c>
      <c r="S279" s="160">
        <f t="shared" ref="S279" si="499">AVERAGE(J279:J281)</f>
        <v>5087.7760814249377</v>
      </c>
      <c r="T279" s="160">
        <f t="shared" ref="T279" si="500">AVERAGE(K279:K281)</f>
        <v>5237.3044619422581</v>
      </c>
      <c r="U279" s="232">
        <f t="shared" ref="U279" si="501">AVERAGE(L279:T279)</f>
        <v>4966.0393729280395</v>
      </c>
    </row>
    <row r="280" spans="1:44">
      <c r="A280" s="223">
        <v>43726</v>
      </c>
      <c r="B280" s="235">
        <v>1.72391203703704</v>
      </c>
      <c r="C280" s="304">
        <f>'VO2-BW'!C280*'VO2-LBM'!C$61/'VO2-LBM'!C$62</f>
        <v>3910.810344827587</v>
      </c>
      <c r="D280" s="305">
        <f>'VO2-BW'!D280*'VO2-LBM'!D$61/'VO2-LBM'!D$62</f>
        <v>6143.812154696132</v>
      </c>
      <c r="E280" s="305">
        <f>'VO2-BW'!E280*'VO2-LBM'!E$61/'VO2-LBM'!E$62</f>
        <v>4101.4285714285716</v>
      </c>
      <c r="F280" s="305">
        <f>'VO2-BW'!F280*'VO2-LBM'!F$61/'VO2-LBM'!F$62</f>
        <v>4007.3846153846157</v>
      </c>
      <c r="G280" s="305">
        <f>'VO2-BW'!G280*'VO2-LBM'!G$61/'VO2-LBM'!G$62</f>
        <v>5481.3698630136987</v>
      </c>
      <c r="H280" s="86">
        <f>'VO2-BW'!H280*'VO2-LBM'!H$61/'VO2-LBM'!H$62</f>
        <v>3857.0952380952376</v>
      </c>
      <c r="I280" s="86">
        <f>'VO2-BW'!I280*'VO2-LBM'!I$61/'VO2-LBM'!I$62</f>
        <v>3705.0000000000005</v>
      </c>
      <c r="J280" s="86">
        <f>'VO2-BW'!J280*'VO2-LBM'!J$61/'VO2-LBM'!J$62</f>
        <v>4378.3053435114516</v>
      </c>
      <c r="K280" s="108">
        <f>'VO2-BW'!K280*'VO2-LBM'!K$61/'VO2-LBM'!K$62</f>
        <v>4664.4015748031497</v>
      </c>
      <c r="L280" s="160"/>
      <c r="M280" s="160"/>
      <c r="N280" s="160"/>
      <c r="O280" s="160"/>
      <c r="P280" s="160"/>
      <c r="Q280" s="160"/>
      <c r="R280" s="160"/>
      <c r="S280" s="160"/>
      <c r="T280" s="160"/>
      <c r="U280" s="232">
        <f t="shared" ref="U280" si="502">STDEV(L279:T279)/SQRT(COUNT(L279:T279))</f>
        <v>169.9416420438682</v>
      </c>
    </row>
    <row r="281" spans="1:44">
      <c r="A281" s="223">
        <v>43726</v>
      </c>
      <c r="B281" s="235">
        <v>1.7378009259259199</v>
      </c>
      <c r="C281" s="304">
        <f>'VO2-BW'!C281*'VO2-LBM'!C$61/'VO2-LBM'!C$62</f>
        <v>4818.8160919540242</v>
      </c>
      <c r="D281" s="305">
        <f>'VO2-BW'!D281*'VO2-LBM'!D$61/'VO2-LBM'!D$62</f>
        <v>5112.5414364640883</v>
      </c>
      <c r="E281" s="305">
        <f>'VO2-BW'!E281*'VO2-LBM'!E$61/'VO2-LBM'!E$62</f>
        <v>4536.9642857142853</v>
      </c>
      <c r="F281" s="305">
        <f>'VO2-BW'!F281*'VO2-LBM'!F$61/'VO2-LBM'!F$62</f>
        <v>5657.3846153846152</v>
      </c>
      <c r="G281" s="305">
        <f>'VO2-BW'!G281*'VO2-LBM'!G$61/'VO2-LBM'!G$62</f>
        <v>4385.0958904109593</v>
      </c>
      <c r="H281" s="86">
        <f>'VO2-BW'!H281*'VO2-LBM'!H$61/'VO2-LBM'!H$62</f>
        <v>5896.8888888888878</v>
      </c>
      <c r="I281" s="86">
        <f>'VO2-BW'!I281*'VO2-LBM'!I$61/'VO2-LBM'!I$62</f>
        <v>6103.333333333333</v>
      </c>
      <c r="J281" s="86">
        <f>'VO2-BW'!J281*'VO2-LBM'!J$61/'VO2-LBM'!J$62</f>
        <v>4992.3664122137407</v>
      </c>
      <c r="K281" s="108">
        <f>'VO2-BW'!K281*'VO2-LBM'!K$61/'VO2-LBM'!K$62</f>
        <v>4991.7007874015753</v>
      </c>
      <c r="L281" s="160"/>
      <c r="M281" s="160"/>
      <c r="N281" s="160"/>
      <c r="O281" s="160"/>
      <c r="P281" s="160"/>
      <c r="Q281" s="160"/>
      <c r="R281" s="160"/>
      <c r="S281" s="160"/>
      <c r="T281" s="160"/>
      <c r="U281" s="232"/>
    </row>
    <row r="282" spans="1:44">
      <c r="A282" s="233">
        <v>43726</v>
      </c>
      <c r="B282" s="240">
        <v>1.7516898148148099</v>
      </c>
      <c r="C282" s="304">
        <f>'VO2-BW'!C282*'VO2-LBM'!C$61/'VO2-LBM'!C$62</f>
        <v>4259.6839080459777</v>
      </c>
      <c r="D282" s="305">
        <f>'VO2-BW'!D282*'VO2-LBM'!D$61/'VO2-LBM'!D$62</f>
        <v>5432.7071823204415</v>
      </c>
      <c r="E282" s="305">
        <f>'VO2-BW'!E282*'VO2-LBM'!E$61/'VO2-LBM'!E$62</f>
        <v>4186.6071428571431</v>
      </c>
      <c r="F282" s="305">
        <f>'VO2-BW'!F282*'VO2-LBM'!F$61/'VO2-LBM'!F$62</f>
        <v>5626.9230769230771</v>
      </c>
      <c r="G282" s="305">
        <f>'VO2-BW'!G282*'VO2-LBM'!G$61/'VO2-LBM'!G$62</f>
        <v>5674.232876712329</v>
      </c>
      <c r="H282" s="86">
        <f>'VO2-BW'!H282*'VO2-LBM'!H$61/'VO2-LBM'!H$62</f>
        <v>5025.6031746031749</v>
      </c>
      <c r="I282" s="86">
        <f>'VO2-BW'!I282*'VO2-LBM'!I$61/'VO2-LBM'!I$62</f>
        <v>5696.6666666666661</v>
      </c>
      <c r="J282" s="86">
        <f>'VO2-BW'!J282*'VO2-LBM'!J$61/'VO2-LBM'!J$62</f>
        <v>5706.2748091603053</v>
      </c>
      <c r="K282" s="108">
        <f>'VO2-BW'!K282*'VO2-LBM'!K$61/'VO2-LBM'!K$62</f>
        <v>4943.6141732283459</v>
      </c>
      <c r="L282" s="160">
        <f t="shared" ref="L282:P282" si="503">AVERAGE(C282:C284)</f>
        <v>4240.9942528735637</v>
      </c>
      <c r="M282" s="160">
        <f t="shared" si="503"/>
        <v>4690.7090239410672</v>
      </c>
      <c r="N282" s="160">
        <f t="shared" si="503"/>
        <v>4259.4642857142853</v>
      </c>
      <c r="O282" s="160">
        <f t="shared" si="503"/>
        <v>5639.333333333333</v>
      </c>
      <c r="P282" s="160">
        <f t="shared" si="503"/>
        <v>5751.4908675799088</v>
      </c>
      <c r="Q282" s="160">
        <f t="shared" ref="Q282" si="504">AVERAGE(H282:H284)</f>
        <v>4752.7248677248672</v>
      </c>
      <c r="R282" s="160">
        <f t="shared" ref="R282" si="505">AVERAGE(I282:I284)</f>
        <v>4845.5555555555557</v>
      </c>
      <c r="S282" s="160">
        <f t="shared" ref="S282" si="506">AVERAGE(J282:J284)</f>
        <v>5557.6132315521636</v>
      </c>
      <c r="T282" s="160">
        <f t="shared" ref="T282" si="507">AVERAGE(K282:K284)</f>
        <v>4932.2388451443576</v>
      </c>
      <c r="U282" s="232">
        <f t="shared" ref="U282" si="508">AVERAGE(L282:T282)</f>
        <v>4963.3471403799003</v>
      </c>
    </row>
    <row r="283" spans="1:44">
      <c r="A283" s="233">
        <v>43726</v>
      </c>
      <c r="B283" s="240">
        <v>1.7655787037037001</v>
      </c>
      <c r="C283" s="304">
        <f>'VO2-BW'!C283*'VO2-LBM'!C$61/'VO2-LBM'!C$62</f>
        <v>4200.5</v>
      </c>
      <c r="D283" s="305">
        <f>'VO2-BW'!D283*'VO2-LBM'!D$61/'VO2-LBM'!D$62</f>
        <v>4199.2265193370158</v>
      </c>
      <c r="E283" s="305">
        <f>'VO2-BW'!E283*'VO2-LBM'!E$61/'VO2-LBM'!E$62</f>
        <v>4348.9285714285716</v>
      </c>
      <c r="F283" s="305">
        <f>'VO2-BW'!F283*'VO2-LBM'!F$61/'VO2-LBM'!F$62</f>
        <v>5352.7692307692305</v>
      </c>
      <c r="G283" s="305">
        <f>'VO2-BW'!G283*'VO2-LBM'!G$61/'VO2-LBM'!G$62</f>
        <v>5659.0068493150684</v>
      </c>
      <c r="H283" s="86">
        <f>'VO2-BW'!H283*'VO2-LBM'!H$61/'VO2-LBM'!H$62</f>
        <v>4726.6825396825398</v>
      </c>
      <c r="I283" s="86">
        <f>'VO2-BW'!I283*'VO2-LBM'!I$61/'VO2-LBM'!I$62</f>
        <v>4668.333333333333</v>
      </c>
      <c r="J283" s="86">
        <f>'VO2-BW'!J283*'VO2-LBM'!J$61/'VO2-LBM'!J$62</f>
        <v>6014.1374045801522</v>
      </c>
      <c r="K283" s="108">
        <f>'VO2-BW'!K283*'VO2-LBM'!K$61/'VO2-LBM'!K$62</f>
        <v>4802.4566929133862</v>
      </c>
      <c r="L283" s="160"/>
      <c r="M283" s="160"/>
      <c r="N283" s="160"/>
      <c r="O283" s="160"/>
      <c r="P283" s="160"/>
      <c r="Q283" s="160"/>
      <c r="R283" s="160"/>
      <c r="S283" s="160"/>
      <c r="T283" s="160"/>
      <c r="U283" s="232">
        <f t="shared" ref="U283" si="509">STDEV(L282:T282)/SQRT(COUNT(L282:T282))</f>
        <v>189.37252711433089</v>
      </c>
    </row>
    <row r="284" spans="1:44">
      <c r="A284" s="233">
        <v>43726</v>
      </c>
      <c r="B284" s="240">
        <v>1.77946759259259</v>
      </c>
      <c r="C284" s="304">
        <f>'VO2-BW'!C284*'VO2-LBM'!C$61/'VO2-LBM'!C$62</f>
        <v>4262.7988505747126</v>
      </c>
      <c r="D284" s="305">
        <f>'VO2-BW'!D284*'VO2-LBM'!D$61/'VO2-LBM'!D$62</f>
        <v>4440.1933701657454</v>
      </c>
      <c r="E284" s="305">
        <f>'VO2-BW'!E284*'VO2-LBM'!E$61/'VO2-LBM'!E$62</f>
        <v>4242.8571428571431</v>
      </c>
      <c r="F284" s="305">
        <f>'VO2-BW'!F284*'VO2-LBM'!F$61/'VO2-LBM'!F$62</f>
        <v>5938.3076923076915</v>
      </c>
      <c r="G284" s="305">
        <f>'VO2-BW'!G284*'VO2-LBM'!G$61/'VO2-LBM'!G$62</f>
        <v>5921.232876712329</v>
      </c>
      <c r="H284" s="86">
        <f>'VO2-BW'!H284*'VO2-LBM'!H$61/'VO2-LBM'!H$62</f>
        <v>4505.8888888888887</v>
      </c>
      <c r="I284" s="86">
        <f>'VO2-BW'!I284*'VO2-LBM'!I$61/'VO2-LBM'!I$62</f>
        <v>4171.666666666667</v>
      </c>
      <c r="J284" s="86">
        <f>'VO2-BW'!J284*'VO2-LBM'!J$61/'VO2-LBM'!J$62</f>
        <v>4952.4274809160306</v>
      </c>
      <c r="K284" s="108">
        <f>'VO2-BW'!K284*'VO2-LBM'!K$61/'VO2-LBM'!K$62</f>
        <v>5050.6456692913389</v>
      </c>
      <c r="L284" s="160"/>
      <c r="M284" s="160"/>
      <c r="N284" s="160"/>
      <c r="O284" s="160"/>
      <c r="P284" s="160"/>
      <c r="Q284" s="160"/>
      <c r="R284" s="160"/>
      <c r="S284" s="160"/>
      <c r="T284" s="160"/>
      <c r="U284" s="232"/>
    </row>
    <row r="285" spans="1:44">
      <c r="A285" s="233">
        <v>43726</v>
      </c>
      <c r="B285" s="240">
        <v>1.79335648148148</v>
      </c>
      <c r="C285" s="304">
        <f>'VO2-BW'!C285*'VO2-LBM'!C$61/'VO2-LBM'!C$62</f>
        <v>5398.1954022988511</v>
      </c>
      <c r="D285" s="305">
        <f>'VO2-BW'!D285*'VO2-LBM'!D$61/'VO2-LBM'!D$62</f>
        <v>5003.0110497237565</v>
      </c>
      <c r="E285" s="305">
        <f>'VO2-BW'!E285*'VO2-LBM'!E$61/'VO2-LBM'!E$62</f>
        <v>4406.7857142857138</v>
      </c>
      <c r="F285" s="305">
        <f>'VO2-BW'!F285*'VO2-LBM'!F$61/'VO2-LBM'!F$62</f>
        <v>5462.7692307692305</v>
      </c>
      <c r="G285" s="305">
        <f>'VO2-BW'!G285*'VO2-LBM'!G$61/'VO2-LBM'!G$62</f>
        <v>5444.1506849315065</v>
      </c>
      <c r="H285" s="86">
        <f>'VO2-BW'!H285*'VO2-LBM'!H$61/'VO2-LBM'!H$62</f>
        <v>6420</v>
      </c>
      <c r="I285" s="86">
        <f>'VO2-BW'!I285*'VO2-LBM'!I$61/'VO2-LBM'!I$62</f>
        <v>6151.6666666666661</v>
      </c>
      <c r="J285" s="86">
        <f>'VO2-BW'!J285*'VO2-LBM'!J$61/'VO2-LBM'!J$62</f>
        <v>4789.3435114503818</v>
      </c>
      <c r="K285" s="108">
        <f>'VO2-BW'!K285*'VO2-LBM'!K$61/'VO2-LBM'!K$62</f>
        <v>4920.3464566929133</v>
      </c>
      <c r="L285" s="160">
        <f t="shared" ref="L285:P285" si="510">AVERAGE(C285:C287)</f>
        <v>4563.3908045977014</v>
      </c>
      <c r="M285" s="160">
        <f t="shared" si="510"/>
        <v>4767.0994475138114</v>
      </c>
      <c r="N285" s="160">
        <f t="shared" si="510"/>
        <v>4738.392857142856</v>
      </c>
      <c r="O285" s="160">
        <f t="shared" si="510"/>
        <v>5392.2564102564102</v>
      </c>
      <c r="P285" s="160">
        <f t="shared" si="510"/>
        <v>4973.2716894977166</v>
      </c>
      <c r="Q285" s="160">
        <f t="shared" ref="Q285" si="511">AVERAGE(H285:H287)</f>
        <v>5653.4497354497353</v>
      </c>
      <c r="R285" s="160">
        <f t="shared" ref="R285" si="512">AVERAGE(I285:I287)</f>
        <v>5328.333333333333</v>
      </c>
      <c r="S285" s="160">
        <f t="shared" ref="S285" si="513">AVERAGE(J285:J287)</f>
        <v>5573.6997455470746</v>
      </c>
      <c r="T285" s="160">
        <f t="shared" ref="T285" si="514">AVERAGE(K285:K287)</f>
        <v>5424.9973753280838</v>
      </c>
      <c r="U285" s="232">
        <f t="shared" ref="U285" si="515">AVERAGE(L285:T285)</f>
        <v>5157.2101554074143</v>
      </c>
    </row>
    <row r="286" spans="1:44">
      <c r="A286" s="233">
        <v>43726</v>
      </c>
      <c r="B286" s="240">
        <v>1.8072453703703699</v>
      </c>
      <c r="C286" s="304">
        <f>'VO2-BW'!C286*'VO2-LBM'!C$61/'VO2-LBM'!C$62</f>
        <v>4378.0517241379321</v>
      </c>
      <c r="D286" s="305">
        <f>'VO2-BW'!D286*'VO2-LBM'!D$61/'VO2-LBM'!D$62</f>
        <v>4302.0165745856348</v>
      </c>
      <c r="E286" s="305">
        <f>'VO2-BW'!E286*'VO2-LBM'!E$61/'VO2-LBM'!E$62</f>
        <v>5494.8214285714284</v>
      </c>
      <c r="F286" s="305">
        <f>'VO2-BW'!F286*'VO2-LBM'!F$61/'VO2-LBM'!F$62</f>
        <v>4946.6153846153848</v>
      </c>
      <c r="G286" s="305">
        <f>'VO2-BW'!G286*'VO2-LBM'!G$61/'VO2-LBM'!G$62</f>
        <v>4557.6575342465758</v>
      </c>
      <c r="H286" s="86">
        <f>'VO2-BW'!H286*'VO2-LBM'!H$61/'VO2-LBM'!H$62</f>
        <v>6195.8095238095239</v>
      </c>
      <c r="I286" s="86">
        <f>'VO2-BW'!I286*'VO2-LBM'!I$61/'VO2-LBM'!I$62</f>
        <v>4751.6666666666661</v>
      </c>
      <c r="J286" s="86">
        <f>'VO2-BW'!J286*'VO2-LBM'!J$61/'VO2-LBM'!J$62</f>
        <v>4967.4045801526718</v>
      </c>
      <c r="K286" s="108">
        <f>'VO2-BW'!K286*'VO2-LBM'!K$61/'VO2-LBM'!K$62</f>
        <v>4634.929133858268</v>
      </c>
      <c r="L286" s="160"/>
      <c r="M286" s="160"/>
      <c r="N286" s="160"/>
      <c r="O286" s="160"/>
      <c r="P286" s="160"/>
      <c r="Q286" s="160"/>
      <c r="R286" s="160"/>
      <c r="S286" s="160"/>
      <c r="T286" s="160"/>
      <c r="U286" s="232">
        <f t="shared" ref="U286" si="516">STDEV(L285:T285)/SQRT(COUNT(L285:T285))</f>
        <v>133.85347777857911</v>
      </c>
    </row>
    <row r="287" spans="1:44">
      <c r="A287" s="233">
        <v>43726</v>
      </c>
      <c r="B287" s="240">
        <v>1.8211342592592601</v>
      </c>
      <c r="C287" s="304">
        <f>'VO2-BW'!C287*'VO2-LBM'!C$61/'VO2-LBM'!C$62</f>
        <v>3913.9252873563223</v>
      </c>
      <c r="D287" s="305">
        <f>'VO2-BW'!D287*'VO2-LBM'!D$61/'VO2-LBM'!D$62</f>
        <v>4996.2707182320437</v>
      </c>
      <c r="E287" s="305">
        <f>'VO2-BW'!E287*'VO2-LBM'!E$61/'VO2-LBM'!E$62</f>
        <v>4313.5714285714284</v>
      </c>
      <c r="F287" s="305">
        <f>'VO2-BW'!F287*'VO2-LBM'!F$61/'VO2-LBM'!F$62</f>
        <v>5767.3846153846152</v>
      </c>
      <c r="G287" s="305">
        <f>'VO2-BW'!G287*'VO2-LBM'!G$61/'VO2-LBM'!G$62</f>
        <v>4918.0068493150684</v>
      </c>
      <c r="H287" s="86">
        <f>'VO2-BW'!H287*'VO2-LBM'!H$61/'VO2-LBM'!H$62</f>
        <v>4344.5396825396829</v>
      </c>
      <c r="I287" s="86">
        <f>'VO2-BW'!I287*'VO2-LBM'!I$61/'VO2-LBM'!I$62</f>
        <v>5081.6666666666661</v>
      </c>
      <c r="J287" s="86">
        <f>'VO2-BW'!J287*'VO2-LBM'!J$61/'VO2-LBM'!J$62</f>
        <v>6964.3511450381684</v>
      </c>
      <c r="K287" s="108">
        <f>'VO2-BW'!K287*'VO2-LBM'!K$61/'VO2-LBM'!K$62</f>
        <v>6719.7165354330709</v>
      </c>
      <c r="L287" s="160"/>
      <c r="M287" s="160"/>
      <c r="N287" s="160"/>
      <c r="O287" s="160"/>
      <c r="P287" s="160"/>
      <c r="Q287" s="160"/>
      <c r="R287" s="160"/>
      <c r="S287" s="160"/>
      <c r="T287" s="160"/>
      <c r="U287" s="232"/>
    </row>
    <row r="288" spans="1:44">
      <c r="A288" s="233">
        <v>43726</v>
      </c>
      <c r="B288" s="240">
        <v>1.83502314814815</v>
      </c>
      <c r="C288" s="304">
        <f>'VO2-BW'!C288*'VO2-LBM'!C$61/'VO2-LBM'!C$62</f>
        <v>4789.2241379310344</v>
      </c>
      <c r="D288" s="305">
        <f>'VO2-BW'!D288*'VO2-LBM'!D$61/'VO2-LBM'!D$62</f>
        <v>4175.6353591160214</v>
      </c>
      <c r="E288" s="305">
        <f>'VO2-BW'!E288*'VO2-LBM'!E$61/'VO2-LBM'!E$62</f>
        <v>4512.8571428571431</v>
      </c>
      <c r="F288" s="305">
        <f>'VO2-BW'!F288*'VO2-LBM'!F$61/'VO2-LBM'!F$62</f>
        <v>5557.538461538461</v>
      </c>
      <c r="G288" s="305">
        <f>'VO2-BW'!G288*'VO2-LBM'!G$61/'VO2-LBM'!G$62</f>
        <v>5684.3835616438355</v>
      </c>
      <c r="H288" s="86">
        <f>'VO2-BW'!H288*'VO2-LBM'!H$61/'VO2-LBM'!H$62</f>
        <v>6722.3174603174612</v>
      </c>
      <c r="I288" s="86">
        <f>'VO2-BW'!I288*'VO2-LBM'!I$61/'VO2-LBM'!I$62</f>
        <v>5480</v>
      </c>
      <c r="J288" s="86">
        <f>'VO2-BW'!J288*'VO2-LBM'!J$61/'VO2-LBM'!J$62</f>
        <v>5207.0381679389311</v>
      </c>
      <c r="K288" s="108">
        <f>'VO2-BW'!K288*'VO2-LBM'!K$61/'VO2-LBM'!K$62</f>
        <v>6699.5511811023625</v>
      </c>
      <c r="L288" s="160">
        <f t="shared" ref="L288:P288" si="517">AVERAGE(C288:C290)</f>
        <v>5201.9540229885069</v>
      </c>
      <c r="M288" s="160">
        <f t="shared" si="517"/>
        <v>4537.9281767955799</v>
      </c>
      <c r="N288" s="160">
        <f t="shared" si="517"/>
        <v>4638.75</v>
      </c>
      <c r="O288" s="160">
        <f t="shared" si="517"/>
        <v>4880.0512820512822</v>
      </c>
      <c r="P288" s="160">
        <f t="shared" si="517"/>
        <v>5444.1506849315065</v>
      </c>
      <c r="Q288" s="160">
        <f t="shared" ref="Q288" si="518">AVERAGE(H288:H290)</f>
        <v>6366.7830687830683</v>
      </c>
      <c r="R288" s="160">
        <f t="shared" ref="R288" si="519">AVERAGE(I288:I290)</f>
        <v>5486.1111111111104</v>
      </c>
      <c r="S288" s="160">
        <f t="shared" ref="S288" si="520">AVERAGE(J288:J290)</f>
        <v>5277.4860050890593</v>
      </c>
      <c r="T288" s="160">
        <f t="shared" ref="T288" si="521">AVERAGE(K288:K290)</f>
        <v>6232.6456692913389</v>
      </c>
      <c r="U288" s="232">
        <f t="shared" ref="U288" si="522">AVERAGE(L288:T288)</f>
        <v>5340.6511134490502</v>
      </c>
    </row>
    <row r="289" spans="1:21">
      <c r="A289" s="233">
        <v>43726</v>
      </c>
      <c r="B289" s="240">
        <v>1.84891203703703</v>
      </c>
      <c r="C289" s="304">
        <f>'VO2-BW'!C289*'VO2-LBM'!C$61/'VO2-LBM'!C$62</f>
        <v>5462.0517241379321</v>
      </c>
      <c r="D289" s="305">
        <f>'VO2-BW'!D289*'VO2-LBM'!D$61/'VO2-LBM'!D$62</f>
        <v>4146.9889502762426</v>
      </c>
      <c r="E289" s="305">
        <f>'VO2-BW'!E289*'VO2-LBM'!E$61/'VO2-LBM'!E$62</f>
        <v>4140</v>
      </c>
      <c r="F289" s="305">
        <f>'VO2-BW'!F289*'VO2-LBM'!F$61/'VO2-LBM'!F$62</f>
        <v>4230.7692307692305</v>
      </c>
      <c r="G289" s="305">
        <f>'VO2-BW'!G289*'VO2-LBM'!G$61/'VO2-LBM'!G$62</f>
        <v>6553.9589041095887</v>
      </c>
      <c r="H289" s="86">
        <f>'VO2-BW'!H289*'VO2-LBM'!H$61/'VO2-LBM'!H$62</f>
        <v>6499.8253968253957</v>
      </c>
      <c r="I289" s="86">
        <f>'VO2-BW'!I289*'VO2-LBM'!I$61/'VO2-LBM'!I$62</f>
        <v>4968.333333333333</v>
      </c>
      <c r="J289" s="86">
        <f>'VO2-BW'!J289*'VO2-LBM'!J$61/'VO2-LBM'!J$62</f>
        <v>5732.9007633587789</v>
      </c>
      <c r="K289" s="108">
        <f>'VO2-BW'!K289*'VO2-LBM'!K$61/'VO2-LBM'!K$62</f>
        <v>6020.1338582677163</v>
      </c>
      <c r="L289" s="160"/>
      <c r="M289" s="160"/>
      <c r="N289" s="160"/>
      <c r="O289" s="160"/>
      <c r="P289" s="160"/>
      <c r="Q289" s="160"/>
      <c r="R289" s="160"/>
      <c r="S289" s="160"/>
      <c r="T289" s="160"/>
      <c r="U289" s="232">
        <f t="shared" ref="U289" si="523">STDEV(L288:T288)/SQRT(COUNT(L288:T288))</f>
        <v>212.55326307047815</v>
      </c>
    </row>
    <row r="290" spans="1:21">
      <c r="A290" s="233">
        <v>43726</v>
      </c>
      <c r="B290" s="240">
        <v>1.8628009259259199</v>
      </c>
      <c r="C290" s="304">
        <f>'VO2-BW'!C290*'VO2-LBM'!C$61/'VO2-LBM'!C$62</f>
        <v>5354.5862068965525</v>
      </c>
      <c r="D290" s="305">
        <f>'VO2-BW'!D290*'VO2-LBM'!D$61/'VO2-LBM'!D$62</f>
        <v>5291.1602209944749</v>
      </c>
      <c r="E290" s="305">
        <f>'VO2-BW'!E290*'VO2-LBM'!E$61/'VO2-LBM'!E$62</f>
        <v>5263.3928571428569</v>
      </c>
      <c r="F290" s="305">
        <f>'VO2-BW'!F290*'VO2-LBM'!F$61/'VO2-LBM'!F$62</f>
        <v>4851.8461538461543</v>
      </c>
      <c r="G290" s="305">
        <f>'VO2-BW'!G290*'VO2-LBM'!G$61/'VO2-LBM'!G$62</f>
        <v>4094.1095890410966</v>
      </c>
      <c r="H290" s="86">
        <f>'VO2-BW'!H290*'VO2-LBM'!H$61/'VO2-LBM'!H$62</f>
        <v>5878.2063492063489</v>
      </c>
      <c r="I290" s="86">
        <f>'VO2-BW'!I290*'VO2-LBM'!I$61/'VO2-LBM'!I$62</f>
        <v>6010</v>
      </c>
      <c r="J290" s="86">
        <f>'VO2-BW'!J290*'VO2-LBM'!J$61/'VO2-LBM'!J$62</f>
        <v>4892.519083969466</v>
      </c>
      <c r="K290" s="108">
        <f>'VO2-BW'!K290*'VO2-LBM'!K$61/'VO2-LBM'!K$62</f>
        <v>5978.2519685039379</v>
      </c>
      <c r="L290" s="160"/>
      <c r="M290" s="160"/>
      <c r="N290" s="160"/>
      <c r="O290" s="160"/>
      <c r="P290" s="160"/>
      <c r="Q290" s="160"/>
      <c r="R290" s="160"/>
      <c r="S290" s="160"/>
      <c r="T290" s="160"/>
      <c r="U290" s="232"/>
    </row>
    <row r="291" spans="1:21">
      <c r="A291" s="233">
        <v>43726</v>
      </c>
      <c r="B291" s="240">
        <v>1.8766898148148099</v>
      </c>
      <c r="C291" s="304">
        <f>'VO2-BW'!C291*'VO2-LBM'!C$61/'VO2-LBM'!C$62</f>
        <v>5068.0114942528744</v>
      </c>
      <c r="D291" s="305">
        <f>'VO2-BW'!D291*'VO2-LBM'!D$61/'VO2-LBM'!D$62</f>
        <v>3968.370165745856</v>
      </c>
      <c r="E291" s="305">
        <f>'VO2-BW'!E291*'VO2-LBM'!E$61/'VO2-LBM'!E$62</f>
        <v>3553.3928571428569</v>
      </c>
      <c r="F291" s="305">
        <f>'VO2-BW'!F291*'VO2-LBM'!F$61/'VO2-LBM'!F$62</f>
        <v>6478.1538461538448</v>
      </c>
      <c r="G291" s="305">
        <f>'VO2-BW'!G291*'VO2-LBM'!G$61/'VO2-LBM'!G$62</f>
        <v>4792.8150684931506</v>
      </c>
      <c r="H291" s="86">
        <f>'VO2-BW'!H291*'VO2-LBM'!H$61/'VO2-LBM'!H$62</f>
        <v>4623.0793650793657</v>
      </c>
      <c r="I291" s="86">
        <f>'VO2-BW'!I291*'VO2-LBM'!I$61/'VO2-LBM'!I$62</f>
        <v>5041.6666666666661</v>
      </c>
      <c r="J291" s="86">
        <f>'VO2-BW'!J291*'VO2-LBM'!J$61/'VO2-LBM'!J$62</f>
        <v>4791.0076335877875</v>
      </c>
      <c r="K291" s="108">
        <f>'VO2-BW'!K291*'VO2-LBM'!K$61/'VO2-LBM'!K$62</f>
        <v>6196.9685039370079</v>
      </c>
      <c r="L291" s="160">
        <f t="shared" ref="L291:P291" si="524">AVERAGE(C291:C293)</f>
        <v>4104.4559386973187</v>
      </c>
      <c r="M291" s="160">
        <f t="shared" si="524"/>
        <v>3894.7882136279927</v>
      </c>
      <c r="N291" s="160">
        <f t="shared" si="524"/>
        <v>3748.3928571428569</v>
      </c>
      <c r="O291" s="160">
        <f t="shared" si="524"/>
        <v>5748.7692307692305</v>
      </c>
      <c r="P291" s="160">
        <f t="shared" si="524"/>
        <v>4658.0365296803657</v>
      </c>
      <c r="Q291" s="160">
        <f t="shared" ref="Q291" si="525">AVERAGE(H291:H293)</f>
        <v>5249.2275132275136</v>
      </c>
      <c r="R291" s="160">
        <f t="shared" ref="R291" si="526">AVERAGE(I291:I293)</f>
        <v>5051.1111111111104</v>
      </c>
      <c r="S291" s="160">
        <f t="shared" ref="S291" si="527">AVERAGE(J291:J293)</f>
        <v>4926.9109414758277</v>
      </c>
      <c r="T291" s="160">
        <f t="shared" ref="T291" si="528">AVERAGE(K291:K293)</f>
        <v>5069.2598425196848</v>
      </c>
      <c r="U291" s="232">
        <f t="shared" ref="U291" si="529">AVERAGE(L291:T291)</f>
        <v>4716.7724642502108</v>
      </c>
    </row>
    <row r="292" spans="1:21">
      <c r="A292" s="233">
        <v>43726</v>
      </c>
      <c r="B292" s="240">
        <v>1.8905787037037001</v>
      </c>
      <c r="C292" s="304">
        <f>'VO2-BW'!C292*'VO2-LBM'!C$61/'VO2-LBM'!C$62</f>
        <v>3786.2126436781614</v>
      </c>
      <c r="D292" s="305">
        <f>'VO2-BW'!D292*'VO2-LBM'!D$61/'VO2-LBM'!D$62</f>
        <v>3513.3977900552486</v>
      </c>
      <c r="E292" s="305">
        <f>'VO2-BW'!E292*'VO2-LBM'!E$61/'VO2-LBM'!E$62</f>
        <v>3346.0714285714284</v>
      </c>
      <c r="F292" s="305">
        <f>'VO2-BW'!F292*'VO2-LBM'!F$61/'VO2-LBM'!F$62</f>
        <v>5200.4615384615381</v>
      </c>
      <c r="G292" s="305">
        <f>'VO2-BW'!G292*'VO2-LBM'!G$61/'VO2-LBM'!G$62</f>
        <v>4870.6369863013706</v>
      </c>
      <c r="H292" s="86">
        <f>'VO2-BW'!H292*'VO2-LBM'!H$61/'VO2-LBM'!H$62</f>
        <v>5239.6031746031749</v>
      </c>
      <c r="I292" s="86">
        <f>'VO2-BW'!I292*'VO2-LBM'!I$61/'VO2-LBM'!I$62</f>
        <v>4786.6666666666661</v>
      </c>
      <c r="J292" s="86">
        <f>'VO2-BW'!J292*'VO2-LBM'!J$61/'VO2-LBM'!J$62</f>
        <v>5345.1603053435119</v>
      </c>
      <c r="K292" s="108">
        <f>'VO2-BW'!K292*'VO2-LBM'!K$61/'VO2-LBM'!K$62</f>
        <v>4166.4724409448818</v>
      </c>
      <c r="L292" s="160"/>
      <c r="M292" s="160"/>
      <c r="N292" s="160"/>
      <c r="O292" s="160"/>
      <c r="P292" s="160"/>
      <c r="Q292" s="160"/>
      <c r="R292" s="160"/>
      <c r="S292" s="160"/>
      <c r="T292" s="160"/>
      <c r="U292" s="232">
        <f t="shared" ref="U292" si="530">STDEV(L291:T291)/SQRT(COUNT(L291:T291))</f>
        <v>224.24292930538965</v>
      </c>
    </row>
    <row r="293" spans="1:21">
      <c r="A293" s="233">
        <v>43726</v>
      </c>
      <c r="B293" s="240">
        <v>1.90446759259259</v>
      </c>
      <c r="C293" s="304">
        <f>'VO2-BW'!C293*'VO2-LBM'!C$61/'VO2-LBM'!C$62</f>
        <v>3459.1436781609204</v>
      </c>
      <c r="D293" s="305">
        <f>'VO2-BW'!D293*'VO2-LBM'!D$61/'VO2-LBM'!D$62</f>
        <v>4202.5966850828727</v>
      </c>
      <c r="E293" s="305">
        <f>'VO2-BW'!E293*'VO2-LBM'!E$61/'VO2-LBM'!E$62</f>
        <v>4345.7142857142853</v>
      </c>
      <c r="F293" s="305">
        <f>'VO2-BW'!F293*'VO2-LBM'!F$61/'VO2-LBM'!F$62</f>
        <v>5567.6923076923076</v>
      </c>
      <c r="G293" s="305">
        <f>'VO2-BW'!G293*'VO2-LBM'!G$61/'VO2-LBM'!G$62</f>
        <v>4310.6575342465758</v>
      </c>
      <c r="H293" s="86">
        <f>'VO2-BW'!H293*'VO2-LBM'!H$61/'VO2-LBM'!H$62</f>
        <v>5885</v>
      </c>
      <c r="I293" s="86">
        <f>'VO2-BW'!I293*'VO2-LBM'!I$61/'VO2-LBM'!I$62</f>
        <v>5325</v>
      </c>
      <c r="J293" s="86">
        <f>'VO2-BW'!J293*'VO2-LBM'!J$61/'VO2-LBM'!J$62</f>
        <v>4644.5648854961837</v>
      </c>
      <c r="K293" s="108">
        <f>'VO2-BW'!K293*'VO2-LBM'!K$61/'VO2-LBM'!K$62</f>
        <v>4844.3385826771655</v>
      </c>
      <c r="L293" s="160"/>
      <c r="M293" s="160"/>
      <c r="N293" s="160"/>
      <c r="O293" s="160"/>
      <c r="P293" s="160"/>
      <c r="Q293" s="160"/>
      <c r="R293" s="160"/>
      <c r="S293" s="160"/>
      <c r="T293" s="160"/>
      <c r="U293" s="232"/>
    </row>
    <row r="294" spans="1:21">
      <c r="A294" s="233">
        <v>43726</v>
      </c>
      <c r="B294" s="240">
        <v>1.91835648148148</v>
      </c>
      <c r="C294" s="304">
        <f>'VO2-BW'!C294*'VO2-LBM'!C$61/'VO2-LBM'!C$62</f>
        <v>4526.0114942528744</v>
      </c>
      <c r="D294" s="305">
        <f>'VO2-BW'!D294*'VO2-LBM'!D$61/'VO2-LBM'!D$62</f>
        <v>3779.6408839779001</v>
      </c>
      <c r="E294" s="305">
        <f>'VO2-BW'!E294*'VO2-LBM'!E$61/'VO2-LBM'!E$62</f>
        <v>3680.3571428571422</v>
      </c>
      <c r="F294" s="305">
        <f>'VO2-BW'!F294*'VO2-LBM'!F$61/'VO2-LBM'!F$62</f>
        <v>5916.3076923076924</v>
      </c>
      <c r="G294" s="305">
        <f>'VO2-BW'!G294*'VO2-LBM'!G$61/'VO2-LBM'!G$62</f>
        <v>5533.8150684931506</v>
      </c>
      <c r="H294" s="86">
        <f>'VO2-BW'!H294*'VO2-LBM'!H$61/'VO2-LBM'!H$62</f>
        <v>5854.4285714285706</v>
      </c>
      <c r="I294" s="86">
        <f>'VO2-BW'!I294*'VO2-LBM'!I$61/'VO2-LBM'!I$62</f>
        <v>5810</v>
      </c>
      <c r="J294" s="86">
        <f>'VO2-BW'!J294*'VO2-LBM'!J$61/'VO2-LBM'!J$62</f>
        <v>7283.8625954198478</v>
      </c>
      <c r="K294" s="108">
        <f>'VO2-BW'!K294*'VO2-LBM'!K$61/'VO2-LBM'!K$62</f>
        <v>4496.8740157480306</v>
      </c>
      <c r="L294" s="160">
        <f t="shared" ref="L294:P294" si="531">AVERAGE(C294:C296)</f>
        <v>4599.2126436781609</v>
      </c>
      <c r="M294" s="160">
        <f t="shared" si="531"/>
        <v>4466.5930018416202</v>
      </c>
      <c r="N294" s="160">
        <f t="shared" si="531"/>
        <v>3867.3214285714289</v>
      </c>
      <c r="O294" s="160">
        <f t="shared" si="531"/>
        <v>5319.4871794871797</v>
      </c>
      <c r="P294" s="160">
        <f t="shared" si="531"/>
        <v>5449.7899543378999</v>
      </c>
      <c r="Q294" s="160">
        <f t="shared" ref="Q294" si="532">AVERAGE(H294:H296)</f>
        <v>4938.4179894179888</v>
      </c>
      <c r="R294" s="160">
        <f t="shared" ref="R294" si="533">AVERAGE(I294:I296)</f>
        <v>5366.6666666666661</v>
      </c>
      <c r="S294" s="160">
        <f t="shared" ref="S294" si="534">AVERAGE(J294:J296)</f>
        <v>5826.0916030534354</v>
      </c>
      <c r="T294" s="160">
        <f t="shared" ref="T294" si="535">AVERAGE(K294:K296)</f>
        <v>5723.3412073490808</v>
      </c>
      <c r="U294" s="232">
        <f t="shared" ref="U294" si="536">AVERAGE(L294:T294)</f>
        <v>5061.8801860448284</v>
      </c>
    </row>
    <row r="295" spans="1:21">
      <c r="A295" s="233">
        <v>43726</v>
      </c>
      <c r="B295" s="240">
        <v>1.9322453703703699</v>
      </c>
      <c r="C295" s="304">
        <f>'VO2-BW'!C295*'VO2-LBM'!C$61/'VO2-LBM'!C$62</f>
        <v>4314.1954022988511</v>
      </c>
      <c r="D295" s="305">
        <f>'VO2-BW'!D295*'VO2-LBM'!D$61/'VO2-LBM'!D$62</f>
        <v>5114.2265193370158</v>
      </c>
      <c r="E295" s="305">
        <f>'VO2-BW'!E295*'VO2-LBM'!E$61/'VO2-LBM'!E$62</f>
        <v>4712.1428571428569</v>
      </c>
      <c r="F295" s="305">
        <f>'VO2-BW'!F295*'VO2-LBM'!F$61/'VO2-LBM'!F$62</f>
        <v>5296.9230769230771</v>
      </c>
      <c r="G295" s="305">
        <f>'VO2-BW'!G295*'VO2-LBM'!G$61/'VO2-LBM'!G$62</f>
        <v>4840.1849315068494</v>
      </c>
      <c r="H295" s="86">
        <f>'VO2-BW'!H295*'VO2-LBM'!H$61/'VO2-LBM'!H$62</f>
        <v>4741.9682539682535</v>
      </c>
      <c r="I295" s="86">
        <f>'VO2-BW'!I295*'VO2-LBM'!I$61/'VO2-LBM'!I$62</f>
        <v>5428.333333333333</v>
      </c>
      <c r="J295" s="86">
        <f>'VO2-BW'!J295*'VO2-LBM'!J$61/'VO2-LBM'!J$62</f>
        <v>5504.9160305343521</v>
      </c>
      <c r="K295" s="108">
        <f>'VO2-BW'!K295*'VO2-LBM'!K$61/'VO2-LBM'!K$62</f>
        <v>6527.3700787401567</v>
      </c>
      <c r="L295" s="160"/>
      <c r="M295" s="160"/>
      <c r="N295" s="160"/>
      <c r="O295" s="160"/>
      <c r="P295" s="160"/>
      <c r="Q295" s="160"/>
      <c r="R295" s="160"/>
      <c r="S295" s="160"/>
      <c r="T295" s="160"/>
      <c r="U295" s="232">
        <f t="shared" ref="U295" si="537">STDEV(L294:T294)/SQRT(COUNT(L294:T294))</f>
        <v>215.4427465920526</v>
      </c>
    </row>
    <row r="296" spans="1:21">
      <c r="A296" s="233">
        <v>43726</v>
      </c>
      <c r="B296" s="240">
        <v>1.9461342592592601</v>
      </c>
      <c r="C296" s="304">
        <f>'VO2-BW'!C296*'VO2-LBM'!C$61/'VO2-LBM'!C$62</f>
        <v>4957.4310344827591</v>
      </c>
      <c r="D296" s="305">
        <f>'VO2-BW'!D296*'VO2-LBM'!D$61/'VO2-LBM'!D$62</f>
        <v>4505.9116022099442</v>
      </c>
      <c r="E296" s="305">
        <f>'VO2-BW'!E296*'VO2-LBM'!E$61/'VO2-LBM'!E$62</f>
        <v>3209.4642857142858</v>
      </c>
      <c r="F296" s="305">
        <f>'VO2-BW'!F296*'VO2-LBM'!F$61/'VO2-LBM'!F$62</f>
        <v>4745.2307692307686</v>
      </c>
      <c r="G296" s="305">
        <f>'VO2-BW'!G296*'VO2-LBM'!G$61/'VO2-LBM'!G$62</f>
        <v>5975.3698630136987</v>
      </c>
      <c r="H296" s="86">
        <f>'VO2-BW'!H296*'VO2-LBM'!H$61/'VO2-LBM'!H$62</f>
        <v>4218.8571428571431</v>
      </c>
      <c r="I296" s="86">
        <f>'VO2-BW'!I296*'VO2-LBM'!I$61/'VO2-LBM'!I$62</f>
        <v>4861.6666666666661</v>
      </c>
      <c r="J296" s="86">
        <f>'VO2-BW'!J296*'VO2-LBM'!J$61/'VO2-LBM'!J$62</f>
        <v>4689.4961832061072</v>
      </c>
      <c r="K296" s="108">
        <f>'VO2-BW'!K296*'VO2-LBM'!K$61/'VO2-LBM'!K$62</f>
        <v>6145.7795275590552</v>
      </c>
      <c r="L296" s="160"/>
      <c r="M296" s="160"/>
      <c r="N296" s="160"/>
      <c r="O296" s="160"/>
      <c r="P296" s="160"/>
      <c r="Q296" s="160"/>
      <c r="R296" s="160"/>
      <c r="S296" s="160"/>
      <c r="T296" s="160"/>
      <c r="U296" s="232"/>
    </row>
    <row r="297" spans="1:21">
      <c r="A297" s="233">
        <v>43726</v>
      </c>
      <c r="B297" s="240">
        <v>1.96002314814815</v>
      </c>
      <c r="C297" s="304">
        <f>'VO2-BW'!C297*'VO2-LBM'!C$61/'VO2-LBM'!C$62</f>
        <v>5365.4885057471265</v>
      </c>
      <c r="D297" s="305">
        <f>'VO2-BW'!D297*'VO2-LBM'!D$61/'VO2-LBM'!D$62</f>
        <v>3161.2154696132598</v>
      </c>
      <c r="E297" s="305">
        <f>'VO2-BW'!E297*'VO2-LBM'!E$61/'VO2-LBM'!E$62</f>
        <v>2727.3214285714284</v>
      </c>
      <c r="F297" s="305">
        <f>'VO2-BW'!F297*'VO2-LBM'!F$61/'VO2-LBM'!F$62</f>
        <v>5637.0769230769229</v>
      </c>
      <c r="G297" s="305">
        <f>'VO2-BW'!G297*'VO2-LBM'!G$61/'VO2-LBM'!G$62</f>
        <v>4478.143835616439</v>
      </c>
      <c r="H297" s="86">
        <f>'VO2-BW'!H297*'VO2-LBM'!H$61/'VO2-LBM'!H$62</f>
        <v>5526.6349206349205</v>
      </c>
      <c r="I297" s="86">
        <f>'VO2-BW'!I297*'VO2-LBM'!I$61/'VO2-LBM'!I$62</f>
        <v>4313.3333333333339</v>
      </c>
      <c r="J297" s="86">
        <f>'VO2-BW'!J297*'VO2-LBM'!J$61/'VO2-LBM'!J$62</f>
        <v>6005.8167938931301</v>
      </c>
      <c r="K297" s="108">
        <f>'VO2-BW'!K297*'VO2-LBM'!K$61/'VO2-LBM'!K$62</f>
        <v>5458.606299212599</v>
      </c>
      <c r="L297" s="160">
        <f t="shared" ref="L297:P297" si="538">AVERAGE(C297:C299)</f>
        <v>4850.4846743295029</v>
      </c>
      <c r="M297" s="160">
        <f t="shared" si="538"/>
        <v>3153.9134438305705</v>
      </c>
      <c r="N297" s="160">
        <f t="shared" si="538"/>
        <v>4291.6071428571422</v>
      </c>
      <c r="O297" s="160">
        <f t="shared" si="538"/>
        <v>5796.1538461538466</v>
      </c>
      <c r="P297" s="160">
        <f t="shared" si="538"/>
        <v>5387.1940639269405</v>
      </c>
      <c r="Q297" s="160">
        <f t="shared" ref="Q297" si="539">AVERAGE(H297:H299)</f>
        <v>5609.2910052910056</v>
      </c>
      <c r="R297" s="160">
        <f t="shared" ref="R297" si="540">AVERAGE(I297:I299)</f>
        <v>5748.8888888888896</v>
      </c>
      <c r="S297" s="160">
        <f t="shared" ref="S297" si="541">AVERAGE(J297:J299)</f>
        <v>5516.0101781170488</v>
      </c>
      <c r="T297" s="160">
        <f t="shared" ref="T297" si="542">AVERAGE(K297:K299)</f>
        <v>5641.6456692913389</v>
      </c>
      <c r="U297" s="232">
        <f t="shared" ref="U297" si="543">AVERAGE(L297:T297)</f>
        <v>5110.5765458540318</v>
      </c>
    </row>
    <row r="298" spans="1:21">
      <c r="A298" s="233">
        <v>43726</v>
      </c>
      <c r="B298" s="240">
        <v>1.97391203703703</v>
      </c>
      <c r="C298" s="304">
        <f>'VO2-BW'!C298*'VO2-LBM'!C$61/'VO2-LBM'!C$62</f>
        <v>5244.0057471264381</v>
      </c>
      <c r="D298" s="305">
        <f>'VO2-BW'!D298*'VO2-LBM'!D$61/'VO2-LBM'!D$62</f>
        <v>3115.7182320441984</v>
      </c>
      <c r="E298" s="305">
        <f>'VO2-BW'!E298*'VO2-LBM'!E$61/'VO2-LBM'!E$62</f>
        <v>5144.4642857142853</v>
      </c>
      <c r="F298" s="305">
        <f>'VO2-BW'!F298*'VO2-LBM'!F$61/'VO2-LBM'!F$62</f>
        <v>6380</v>
      </c>
      <c r="G298" s="305">
        <f>'VO2-BW'!G298*'VO2-LBM'!G$61/'VO2-LBM'!G$62</f>
        <v>6816.1849315068494</v>
      </c>
      <c r="H298" s="86">
        <f>'VO2-BW'!H298*'VO2-LBM'!H$61/'VO2-LBM'!H$62</f>
        <v>5553.8095238095239</v>
      </c>
      <c r="I298" s="86">
        <f>'VO2-BW'!I298*'VO2-LBM'!I$61/'VO2-LBM'!I$62</f>
        <v>6218.333333333333</v>
      </c>
      <c r="J298" s="86">
        <f>'VO2-BW'!J298*'VO2-LBM'!J$61/'VO2-LBM'!J$62</f>
        <v>5970.8702290076344</v>
      </c>
      <c r="K298" s="108">
        <f>'VO2-BW'!K298*'VO2-LBM'!K$61/'VO2-LBM'!K$62</f>
        <v>5889.8346456692916</v>
      </c>
      <c r="L298" s="160"/>
      <c r="M298" s="160"/>
      <c r="N298" s="160"/>
      <c r="O298" s="160"/>
      <c r="P298" s="160"/>
      <c r="Q298" s="160"/>
      <c r="R298" s="160"/>
      <c r="S298" s="160"/>
      <c r="T298" s="160"/>
      <c r="U298" s="232">
        <f t="shared" ref="U298" si="544">STDEV(L297:T297)/SQRT(COUNT(L297:T297))</f>
        <v>293.82516175180245</v>
      </c>
    </row>
    <row r="299" spans="1:21">
      <c r="A299" s="233">
        <v>43726</v>
      </c>
      <c r="B299" s="240">
        <v>1.9878009259259199</v>
      </c>
      <c r="C299" s="304">
        <f>'VO2-BW'!C299*'VO2-LBM'!C$61/'VO2-LBM'!C$62</f>
        <v>3941.9597701149432</v>
      </c>
      <c r="D299" s="305">
        <f>'VO2-BW'!D299*'VO2-LBM'!D$61/'VO2-LBM'!D$62</f>
        <v>3184.8066298342537</v>
      </c>
      <c r="E299" s="305">
        <f>'VO2-BW'!E299*'VO2-LBM'!E$61/'VO2-LBM'!E$62</f>
        <v>5003.0357142857138</v>
      </c>
      <c r="F299" s="305">
        <f>'VO2-BW'!F299*'VO2-LBM'!F$61/'VO2-LBM'!F$62</f>
        <v>5371.3846153846152</v>
      </c>
      <c r="G299" s="305">
        <f>'VO2-BW'!G299*'VO2-LBM'!G$61/'VO2-LBM'!G$62</f>
        <v>4867.2534246575342</v>
      </c>
      <c r="H299" s="86">
        <f>'VO2-BW'!H299*'VO2-LBM'!H$61/'VO2-LBM'!H$62</f>
        <v>5747.4285714285706</v>
      </c>
      <c r="I299" s="86">
        <f>'VO2-BW'!I299*'VO2-LBM'!I$61/'VO2-LBM'!I$62</f>
        <v>6715</v>
      </c>
      <c r="J299" s="86">
        <f>'VO2-BW'!J299*'VO2-LBM'!J$61/'VO2-LBM'!J$62</f>
        <v>4571.3435114503818</v>
      </c>
      <c r="K299" s="108">
        <f>'VO2-BW'!K299*'VO2-LBM'!K$61/'VO2-LBM'!K$62</f>
        <v>5576.4960629921261</v>
      </c>
      <c r="L299" s="160"/>
      <c r="M299" s="160"/>
      <c r="N299" s="160"/>
      <c r="O299" s="160"/>
      <c r="P299" s="160"/>
      <c r="Q299" s="160"/>
      <c r="R299" s="160"/>
      <c r="S299" s="160"/>
      <c r="T299" s="160"/>
      <c r="U299" s="232"/>
    </row>
    <row r="300" spans="1:21">
      <c r="A300" s="233">
        <v>43727</v>
      </c>
      <c r="B300" s="240">
        <v>2.001689814814815</v>
      </c>
      <c r="C300" s="304">
        <f>'VO2-BW'!C300*'VO2-LBM'!C$61/'VO2-LBM'!C$62</f>
        <v>4592.9827586206902</v>
      </c>
      <c r="D300" s="305">
        <f>'VO2-BW'!D300*'VO2-LBM'!D$61/'VO2-LBM'!D$62</f>
        <v>4684.5303867403309</v>
      </c>
      <c r="E300" s="305">
        <f>'VO2-BW'!E300*'VO2-LBM'!E$61/'VO2-LBM'!E$62</f>
        <v>3733.3928571428564</v>
      </c>
      <c r="F300" s="305">
        <f>'VO2-BW'!F300*'VO2-LBM'!F$61/'VO2-LBM'!F$62</f>
        <v>4303.5384615384619</v>
      </c>
      <c r="G300" s="305">
        <f>'VO2-BW'!G300*'VO2-LBM'!G$61/'VO2-LBM'!G$62</f>
        <v>5126.0958904109593</v>
      </c>
      <c r="H300" s="86">
        <f>'VO2-BW'!H300*'VO2-LBM'!H$61/'VO2-LBM'!H$62</f>
        <v>6290.9206349206343</v>
      </c>
      <c r="I300" s="86">
        <f>'VO2-BW'!I300*'VO2-LBM'!I$61/'VO2-LBM'!I$62</f>
        <v>6811.666666666667</v>
      </c>
      <c r="J300" s="86">
        <f>'VO2-BW'!J300*'VO2-LBM'!J$61/'VO2-LBM'!J$62</f>
        <v>4563.0229007633588</v>
      </c>
      <c r="K300" s="108">
        <f>'VO2-BW'!K300*'VO2-LBM'!K$61/'VO2-LBM'!K$62</f>
        <v>5745.5748031496069</v>
      </c>
      <c r="L300" s="160">
        <f t="shared" ref="L300:P300" si="545">AVERAGE(C300:C302)</f>
        <v>4088.3620689655181</v>
      </c>
      <c r="M300" s="160">
        <f t="shared" si="545"/>
        <v>3597.6519337016575</v>
      </c>
      <c r="N300" s="160">
        <f t="shared" si="545"/>
        <v>3409.821428571428</v>
      </c>
      <c r="O300" s="160">
        <f t="shared" si="545"/>
        <v>4953.9487179487187</v>
      </c>
      <c r="P300" s="160">
        <f t="shared" si="545"/>
        <v>4275.1301369863022</v>
      </c>
      <c r="Q300" s="160">
        <f t="shared" ref="Q300" si="546">AVERAGE(H300:H302)</f>
        <v>4957.1005291005285</v>
      </c>
      <c r="R300" s="160">
        <f t="shared" ref="R300" si="547">AVERAGE(I300:I302)</f>
        <v>5424.4444444444443</v>
      </c>
      <c r="S300" s="160">
        <f t="shared" ref="S300" si="548">AVERAGE(J300:J302)</f>
        <v>5352.3715012722641</v>
      </c>
      <c r="T300" s="160">
        <f t="shared" ref="T300" si="549">AVERAGE(K300:K302)</f>
        <v>4927.58530183727</v>
      </c>
      <c r="U300" s="232">
        <f t="shared" ref="U300" si="550">AVERAGE(L300:T300)</f>
        <v>4554.0462292031261</v>
      </c>
    </row>
    <row r="301" spans="1:21">
      <c r="A301" s="233">
        <v>43727</v>
      </c>
      <c r="B301" s="240">
        <v>2.0155787037036998</v>
      </c>
      <c r="C301" s="304">
        <f>'VO2-BW'!C301*'VO2-LBM'!C$61/'VO2-LBM'!C$62</f>
        <v>4094.5919540229893</v>
      </c>
      <c r="D301" s="305">
        <f>'VO2-BW'!D301*'VO2-LBM'!D$61/'VO2-LBM'!D$62</f>
        <v>2987.6519337016571</v>
      </c>
      <c r="E301" s="305">
        <f>'VO2-BW'!E301*'VO2-LBM'!E$61/'VO2-LBM'!E$62</f>
        <v>3257.6785714285711</v>
      </c>
      <c r="F301" s="305">
        <f>'VO2-BW'!F301*'VO2-LBM'!F$61/'VO2-LBM'!F$62</f>
        <v>5188.6153846153848</v>
      </c>
      <c r="G301" s="305">
        <f>'VO2-BW'!G301*'VO2-LBM'!G$61/'VO2-LBM'!G$62</f>
        <v>3835.2671232876719</v>
      </c>
      <c r="H301" s="86">
        <f>'VO2-BW'!H301*'VO2-LBM'!H$61/'VO2-LBM'!H$62</f>
        <v>4517.7777777777774</v>
      </c>
      <c r="I301" s="86">
        <f>'VO2-BW'!I301*'VO2-LBM'!I$61/'VO2-LBM'!I$62</f>
        <v>4916.6666666666661</v>
      </c>
      <c r="J301" s="86">
        <f>'VO2-BW'!J301*'VO2-LBM'!J$61/'VO2-LBM'!J$62</f>
        <v>4714.4580152671761</v>
      </c>
      <c r="K301" s="108">
        <f>'VO2-BW'!K301*'VO2-LBM'!K$61/'VO2-LBM'!K$62</f>
        <v>4427.070866141732</v>
      </c>
      <c r="L301" s="160"/>
      <c r="M301" s="160"/>
      <c r="N301" s="160"/>
      <c r="O301" s="160"/>
      <c r="P301" s="160"/>
      <c r="Q301" s="160"/>
      <c r="R301" s="160"/>
      <c r="S301" s="160"/>
      <c r="T301" s="160"/>
      <c r="U301" s="232">
        <f t="shared" ref="U301" si="551">STDEV(L300:T300)/SQRT(COUNT(L300:T300))</f>
        <v>246.51512426885097</v>
      </c>
    </row>
    <row r="302" spans="1:21">
      <c r="A302" s="233">
        <v>43727</v>
      </c>
      <c r="B302" s="240">
        <v>2.02946759259259</v>
      </c>
      <c r="C302" s="304">
        <f>'VO2-BW'!C302*'VO2-LBM'!C$61/'VO2-LBM'!C$62</f>
        <v>3577.5114942528739</v>
      </c>
      <c r="D302" s="305">
        <f>'VO2-BW'!D302*'VO2-LBM'!D$61/'VO2-LBM'!D$62</f>
        <v>3120.7734806629837</v>
      </c>
      <c r="E302" s="305">
        <f>'VO2-BW'!E302*'VO2-LBM'!E$61/'VO2-LBM'!E$62</f>
        <v>3238.3928571428569</v>
      </c>
      <c r="F302" s="305">
        <f>'VO2-BW'!F302*'VO2-LBM'!F$61/'VO2-LBM'!F$62</f>
        <v>5369.6923076923076</v>
      </c>
      <c r="G302" s="305">
        <f>'VO2-BW'!G302*'VO2-LBM'!G$61/'VO2-LBM'!G$62</f>
        <v>3864.0273972602731</v>
      </c>
      <c r="H302" s="86">
        <f>'VO2-BW'!H302*'VO2-LBM'!H$61/'VO2-LBM'!H$62</f>
        <v>4062.6031746031749</v>
      </c>
      <c r="I302" s="86">
        <f>'VO2-BW'!I302*'VO2-LBM'!I$61/'VO2-LBM'!I$62</f>
        <v>4545</v>
      </c>
      <c r="J302" s="86">
        <f>'VO2-BW'!J302*'VO2-LBM'!J$61/'VO2-LBM'!J$62</f>
        <v>6779.6335877862584</v>
      </c>
      <c r="K302" s="108">
        <f>'VO2-BW'!K302*'VO2-LBM'!K$61/'VO2-LBM'!K$62</f>
        <v>4610.1102362204729</v>
      </c>
      <c r="L302" s="160"/>
      <c r="M302" s="160"/>
      <c r="N302" s="160"/>
      <c r="O302" s="160"/>
      <c r="P302" s="160"/>
      <c r="Q302" s="160"/>
      <c r="R302" s="160"/>
      <c r="S302" s="160"/>
      <c r="T302" s="160"/>
      <c r="U302" s="232"/>
    </row>
    <row r="303" spans="1:21">
      <c r="A303" s="233">
        <v>43727</v>
      </c>
      <c r="B303" s="240">
        <v>2.0433564814814802</v>
      </c>
      <c r="C303" s="304">
        <f>'VO2-BW'!C303*'VO2-LBM'!C$61/'VO2-LBM'!C$62</f>
        <v>3870.3160919540232</v>
      </c>
      <c r="D303" s="305">
        <f>'VO2-BW'!D303*'VO2-LBM'!D$61/'VO2-LBM'!D$62</f>
        <v>3289.2817679558011</v>
      </c>
      <c r="E303" s="305">
        <f>'VO2-BW'!E303*'VO2-LBM'!E$61/'VO2-LBM'!E$62</f>
        <v>4353.75</v>
      </c>
      <c r="F303" s="305">
        <f>'VO2-BW'!F303*'VO2-LBM'!F$61/'VO2-LBM'!F$62</f>
        <v>4496.461538461539</v>
      </c>
      <c r="G303" s="305">
        <f>'VO2-BW'!G303*'VO2-LBM'!G$61/'VO2-LBM'!G$62</f>
        <v>4067.0410958904108</v>
      </c>
      <c r="H303" s="86">
        <f>'VO2-BW'!H303*'VO2-LBM'!H$61/'VO2-LBM'!H$62</f>
        <v>4845.5714285714284</v>
      </c>
      <c r="I303" s="86">
        <f>'VO2-BW'!I303*'VO2-LBM'!I$61/'VO2-LBM'!I$62</f>
        <v>4080</v>
      </c>
      <c r="J303" s="86">
        <f>'VO2-BW'!J303*'VO2-LBM'!J$61/'VO2-LBM'!J$62</f>
        <v>7134.0916030534354</v>
      </c>
      <c r="K303" s="108">
        <f>'VO2-BW'!K303*'VO2-LBM'!K$61/'VO2-LBM'!K$62</f>
        <v>6406.3779527559054</v>
      </c>
      <c r="L303" s="160">
        <f t="shared" ref="L303:P303" si="552">AVERAGE(C303:C305)</f>
        <v>4671.8946360153268</v>
      </c>
      <c r="M303" s="160">
        <f t="shared" si="552"/>
        <v>4053.7476979742169</v>
      </c>
      <c r="N303" s="160">
        <f t="shared" si="552"/>
        <v>5133.75</v>
      </c>
      <c r="O303" s="160">
        <f t="shared" si="552"/>
        <v>5461.0769230769229</v>
      </c>
      <c r="P303" s="160">
        <f t="shared" si="552"/>
        <v>5598.1027397260286</v>
      </c>
      <c r="Q303" s="160">
        <f t="shared" ref="Q303" si="553">AVERAGE(H303:H305)</f>
        <v>5275.8359788359785</v>
      </c>
      <c r="R303" s="160">
        <f t="shared" ref="R303" si="554">AVERAGE(I303:I305)</f>
        <v>4423.8888888888878</v>
      </c>
      <c r="S303" s="160">
        <f t="shared" ref="S303" si="555">AVERAGE(J303:J305)</f>
        <v>6096.7888040712469</v>
      </c>
      <c r="T303" s="160">
        <f t="shared" ref="T303" si="556">AVERAGE(K303:K305)</f>
        <v>5038.7532808398946</v>
      </c>
      <c r="U303" s="232">
        <f t="shared" ref="U303" si="557">AVERAGE(L303:T303)</f>
        <v>5083.7598832698341</v>
      </c>
    </row>
    <row r="304" spans="1:21">
      <c r="A304" s="233">
        <v>43727</v>
      </c>
      <c r="B304" s="240">
        <v>2.0572453703703699</v>
      </c>
      <c r="C304" s="304">
        <f>'VO2-BW'!C304*'VO2-LBM'!C$61/'VO2-LBM'!C$62</f>
        <v>5071.1264367816102</v>
      </c>
      <c r="D304" s="305">
        <f>'VO2-BW'!D304*'VO2-LBM'!D$61/'VO2-LBM'!D$62</f>
        <v>5560.7734806629833</v>
      </c>
      <c r="E304" s="305">
        <f>'VO2-BW'!E304*'VO2-LBM'!E$61/'VO2-LBM'!E$62</f>
        <v>5456.25</v>
      </c>
      <c r="F304" s="305">
        <f>'VO2-BW'!F304*'VO2-LBM'!F$61/'VO2-LBM'!F$62</f>
        <v>6263.2307692307686</v>
      </c>
      <c r="G304" s="305">
        <f>'VO2-BW'!G304*'VO2-LBM'!G$61/'VO2-LBM'!G$62</f>
        <v>6663.9246575342468</v>
      </c>
      <c r="H304" s="86">
        <f>'VO2-BW'!H304*'VO2-LBM'!H$61/'VO2-LBM'!H$62</f>
        <v>4263.0158730158728</v>
      </c>
      <c r="I304" s="86">
        <f>'VO2-BW'!I304*'VO2-LBM'!I$61/'VO2-LBM'!I$62</f>
        <v>4333.333333333333</v>
      </c>
      <c r="J304" s="86">
        <f>'VO2-BW'!J304*'VO2-LBM'!J$61/'VO2-LBM'!J$62</f>
        <v>5265.2824427480919</v>
      </c>
      <c r="K304" s="108">
        <f>'VO2-BW'!K304*'VO2-LBM'!K$61/'VO2-LBM'!K$62</f>
        <v>4527.8976377952758</v>
      </c>
      <c r="L304" s="160"/>
      <c r="M304" s="160"/>
      <c r="N304" s="160"/>
      <c r="O304" s="160"/>
      <c r="P304" s="160"/>
      <c r="Q304" s="160"/>
      <c r="R304" s="160"/>
      <c r="S304" s="160"/>
      <c r="T304" s="160"/>
      <c r="U304" s="232">
        <f t="shared" ref="U304" si="558">STDEV(L303:T303)/SQRT(COUNT(L303:T303))</f>
        <v>208.85102220894819</v>
      </c>
    </row>
    <row r="305" spans="1:21">
      <c r="A305" s="233">
        <v>43727</v>
      </c>
      <c r="B305" s="240">
        <v>2.0711342592592601</v>
      </c>
      <c r="C305" s="304">
        <f>'VO2-BW'!C305*'VO2-LBM'!C$61/'VO2-LBM'!C$62</f>
        <v>5074.2413793103451</v>
      </c>
      <c r="D305" s="305">
        <f>'VO2-BW'!D305*'VO2-LBM'!D$61/'VO2-LBM'!D$62</f>
        <v>3311.1878453038667</v>
      </c>
      <c r="E305" s="305">
        <f>'VO2-BW'!E305*'VO2-LBM'!E$61/'VO2-LBM'!E$62</f>
        <v>5591.25</v>
      </c>
      <c r="F305" s="305">
        <f>'VO2-BW'!F305*'VO2-LBM'!F$61/'VO2-LBM'!F$62</f>
        <v>5623.5384615384619</v>
      </c>
      <c r="G305" s="305">
        <f>'VO2-BW'!G305*'VO2-LBM'!G$61/'VO2-LBM'!G$62</f>
        <v>6063.3424657534251</v>
      </c>
      <c r="H305" s="86">
        <f>'VO2-BW'!H305*'VO2-LBM'!H$61/'VO2-LBM'!H$62</f>
        <v>6718.9206349206343</v>
      </c>
      <c r="I305" s="86">
        <f>'VO2-BW'!I305*'VO2-LBM'!I$61/'VO2-LBM'!I$62</f>
        <v>4858.333333333333</v>
      </c>
      <c r="J305" s="86">
        <f>'VO2-BW'!J305*'VO2-LBM'!J$61/'VO2-LBM'!J$62</f>
        <v>5890.9923664122143</v>
      </c>
      <c r="K305" s="108">
        <f>'VO2-BW'!K305*'VO2-LBM'!K$61/'VO2-LBM'!K$62</f>
        <v>4181.9842519685044</v>
      </c>
      <c r="L305" s="160"/>
      <c r="M305" s="160"/>
      <c r="N305" s="160"/>
      <c r="O305" s="160"/>
      <c r="P305" s="160"/>
      <c r="Q305" s="160"/>
      <c r="R305" s="160"/>
      <c r="S305" s="160"/>
      <c r="T305" s="160"/>
      <c r="U305" s="232"/>
    </row>
    <row r="306" spans="1:21">
      <c r="A306" s="233">
        <v>43727</v>
      </c>
      <c r="B306" s="240">
        <v>2.0850231481481498</v>
      </c>
      <c r="C306" s="304">
        <f>'VO2-BW'!C306*'VO2-LBM'!C$61/'VO2-LBM'!C$62</f>
        <v>3795.5574712643679</v>
      </c>
      <c r="D306" s="305">
        <f>'VO2-BW'!D306*'VO2-LBM'!D$61/'VO2-LBM'!D$62</f>
        <v>3312.8729281767955</v>
      </c>
      <c r="E306" s="305">
        <f>'VO2-BW'!E306*'VO2-LBM'!E$61/'VO2-LBM'!E$62</f>
        <v>3577.4999999999995</v>
      </c>
      <c r="F306" s="305">
        <f>'VO2-BW'!F306*'VO2-LBM'!F$61/'VO2-LBM'!F$62</f>
        <v>4048</v>
      </c>
      <c r="G306" s="305">
        <f>'VO2-BW'!G306*'VO2-LBM'!G$61/'VO2-LBM'!G$62</f>
        <v>4938.3082191780823</v>
      </c>
      <c r="H306" s="86">
        <f>'VO2-BW'!H306*'VO2-LBM'!H$61/'VO2-LBM'!H$62</f>
        <v>5980.1111111111104</v>
      </c>
      <c r="I306" s="86">
        <f>'VO2-BW'!I306*'VO2-LBM'!I$61/'VO2-LBM'!I$62</f>
        <v>4813.333333333333</v>
      </c>
      <c r="J306" s="86">
        <f>'VO2-BW'!J306*'VO2-LBM'!J$61/'VO2-LBM'!J$62</f>
        <v>5769.5114503816803</v>
      </c>
      <c r="K306" s="108">
        <f>'VO2-BW'!K306*'VO2-LBM'!K$61/'VO2-LBM'!K$62</f>
        <v>5484.9763779527557</v>
      </c>
      <c r="L306" s="160">
        <f t="shared" ref="L306:P306" si="559">AVERAGE(C306:C308)</f>
        <v>4339.1149425287358</v>
      </c>
      <c r="M306" s="160">
        <f t="shared" si="559"/>
        <v>3483.6279926335174</v>
      </c>
      <c r="N306" s="160">
        <f t="shared" si="559"/>
        <v>3468.2142857142858</v>
      </c>
      <c r="O306" s="160">
        <f t="shared" si="559"/>
        <v>3958.8717948717949</v>
      </c>
      <c r="P306" s="160">
        <f t="shared" si="559"/>
        <v>4632.6598173515986</v>
      </c>
      <c r="Q306" s="160">
        <f t="shared" ref="Q306" si="560">AVERAGE(H306:H308)</f>
        <v>5800.6455026455033</v>
      </c>
      <c r="R306" s="160">
        <f t="shared" ref="R306" si="561">AVERAGE(I306:I308)</f>
        <v>5604.4444444444443</v>
      </c>
      <c r="S306" s="160">
        <f t="shared" ref="S306" si="562">AVERAGE(J306:J308)</f>
        <v>4945.7709923664124</v>
      </c>
      <c r="T306" s="160">
        <f t="shared" ref="T306" si="563">AVERAGE(K306:K308)</f>
        <v>5262.1233595800522</v>
      </c>
      <c r="U306" s="232">
        <f t="shared" ref="U306" si="564">AVERAGE(L306:T306)</f>
        <v>4610.6081257929272</v>
      </c>
    </row>
    <row r="307" spans="1:21">
      <c r="A307" s="233">
        <v>43727</v>
      </c>
      <c r="B307" s="240">
        <v>2.0989120370370302</v>
      </c>
      <c r="C307" s="304">
        <f>'VO2-BW'!C307*'VO2-LBM'!C$61/'VO2-LBM'!C$62</f>
        <v>3470.0459770114949</v>
      </c>
      <c r="D307" s="305">
        <f>'VO2-BW'!D307*'VO2-LBM'!D$61/'VO2-LBM'!D$62</f>
        <v>2965.7458563535911</v>
      </c>
      <c r="E307" s="305">
        <f>'VO2-BW'!E307*'VO2-LBM'!E$61/'VO2-LBM'!E$62</f>
        <v>3330.0000000000005</v>
      </c>
      <c r="F307" s="305">
        <f>'VO2-BW'!F307*'VO2-LBM'!F$61/'VO2-LBM'!F$62</f>
        <v>3987.0769230769229</v>
      </c>
      <c r="G307" s="305">
        <f>'VO2-BW'!G307*'VO2-LBM'!G$61/'VO2-LBM'!G$62</f>
        <v>3913.0890410958905</v>
      </c>
      <c r="H307" s="86">
        <f>'VO2-BW'!H307*'VO2-LBM'!H$61/'VO2-LBM'!H$62</f>
        <v>6577.9523809523807</v>
      </c>
      <c r="I307" s="86">
        <f>'VO2-BW'!I307*'VO2-LBM'!I$61/'VO2-LBM'!I$62</f>
        <v>6293.333333333333</v>
      </c>
      <c r="J307" s="86">
        <f>'VO2-BW'!J307*'VO2-LBM'!J$61/'VO2-LBM'!J$62</f>
        <v>4423.2366412213751</v>
      </c>
      <c r="K307" s="108">
        <f>'VO2-BW'!K307*'VO2-LBM'!K$61/'VO2-LBM'!K$62</f>
        <v>4312.2834645669291</v>
      </c>
      <c r="L307" s="160"/>
      <c r="M307" s="160"/>
      <c r="N307" s="160"/>
      <c r="O307" s="160"/>
      <c r="P307" s="160"/>
      <c r="Q307" s="160"/>
      <c r="R307" s="160"/>
      <c r="S307" s="160"/>
      <c r="T307" s="160"/>
      <c r="U307" s="232">
        <f t="shared" ref="U307" si="565">STDEV(L306:T306)/SQRT(COUNT(L306:T306))</f>
        <v>289.03115966802505</v>
      </c>
    </row>
    <row r="308" spans="1:21">
      <c r="A308" s="233">
        <v>43727</v>
      </c>
      <c r="B308" s="240">
        <v>2.1128009259259199</v>
      </c>
      <c r="C308" s="304">
        <f>'VO2-BW'!C308*'VO2-LBM'!C$61/'VO2-LBM'!C$62</f>
        <v>5751.7413793103451</v>
      </c>
      <c r="D308" s="305">
        <f>'VO2-BW'!D308*'VO2-LBM'!D$61/'VO2-LBM'!D$62</f>
        <v>4172.2651933701654</v>
      </c>
      <c r="E308" s="305">
        <f>'VO2-BW'!E308*'VO2-LBM'!E$61/'VO2-LBM'!E$62</f>
        <v>3497.1428571428569</v>
      </c>
      <c r="F308" s="305">
        <f>'VO2-BW'!F308*'VO2-LBM'!F$61/'VO2-LBM'!F$62</f>
        <v>3841.5384615384614</v>
      </c>
      <c r="G308" s="305">
        <f>'VO2-BW'!G308*'VO2-LBM'!G$61/'VO2-LBM'!G$62</f>
        <v>5046.5821917808216</v>
      </c>
      <c r="H308" s="86">
        <f>'VO2-BW'!H308*'VO2-LBM'!H$61/'VO2-LBM'!H$62</f>
        <v>4843.8730158730159</v>
      </c>
      <c r="I308" s="86">
        <f>'VO2-BW'!I308*'VO2-LBM'!I$61/'VO2-LBM'!I$62</f>
        <v>5706.6666666666661</v>
      </c>
      <c r="J308" s="86">
        <f>'VO2-BW'!J308*'VO2-LBM'!J$61/'VO2-LBM'!J$62</f>
        <v>4644.5648854961837</v>
      </c>
      <c r="K308" s="108">
        <f>'VO2-BW'!K308*'VO2-LBM'!K$61/'VO2-LBM'!K$62</f>
        <v>5989.1102362204729</v>
      </c>
      <c r="L308" s="160"/>
      <c r="M308" s="160"/>
      <c r="N308" s="160"/>
      <c r="O308" s="160"/>
      <c r="P308" s="160"/>
      <c r="Q308" s="160"/>
      <c r="R308" s="160"/>
      <c r="S308" s="160"/>
      <c r="T308" s="160"/>
      <c r="U308" s="232"/>
    </row>
    <row r="309" spans="1:21">
      <c r="A309" s="233">
        <v>43727</v>
      </c>
      <c r="B309" s="240">
        <v>2.1266898148148101</v>
      </c>
      <c r="C309" s="304">
        <f>'VO2-BW'!C309*'VO2-LBM'!C$61/'VO2-LBM'!C$62</f>
        <v>5585.0919540229897</v>
      </c>
      <c r="D309" s="305">
        <f>'VO2-BW'!D309*'VO2-LBM'!D$61/'VO2-LBM'!D$62</f>
        <v>2712.9834254143643</v>
      </c>
      <c r="E309" s="305">
        <f>'VO2-BW'!E309*'VO2-LBM'!E$61/'VO2-LBM'!E$62</f>
        <v>5462.6785714285716</v>
      </c>
      <c r="F309" s="305">
        <f>'VO2-BW'!F309*'VO2-LBM'!F$61/'VO2-LBM'!F$62</f>
        <v>4724.9230769230771</v>
      </c>
      <c r="G309" s="305">
        <f>'VO2-BW'!G309*'VO2-LBM'!G$61/'VO2-LBM'!G$62</f>
        <v>3948.6164383561645</v>
      </c>
      <c r="H309" s="86">
        <f>'VO2-BW'!H309*'VO2-LBM'!H$61/'VO2-LBM'!H$62</f>
        <v>4351.3333333333321</v>
      </c>
      <c r="I309" s="86">
        <f>'VO2-BW'!I309*'VO2-LBM'!I$61/'VO2-LBM'!I$62</f>
        <v>4563.3333333333339</v>
      </c>
      <c r="J309" s="86">
        <f>'VO2-BW'!J309*'VO2-LBM'!J$61/'VO2-LBM'!J$62</f>
        <v>4691.1603053435119</v>
      </c>
      <c r="K309" s="108">
        <f>'VO2-BW'!K309*'VO2-LBM'!K$61/'VO2-LBM'!K$62</f>
        <v>4977.7401574803152</v>
      </c>
      <c r="L309" s="160">
        <f t="shared" ref="L309:P309" si="566">AVERAGE(C309:C311)</f>
        <v>4893.0555555555557</v>
      </c>
      <c r="M309" s="160">
        <f t="shared" si="566"/>
        <v>2608.5082872928174</v>
      </c>
      <c r="N309" s="160">
        <f t="shared" si="566"/>
        <v>4886.7857142857147</v>
      </c>
      <c r="O309" s="160">
        <f t="shared" si="566"/>
        <v>5409.1794871794873</v>
      </c>
      <c r="P309" s="160">
        <f t="shared" si="566"/>
        <v>5044.8904109589039</v>
      </c>
      <c r="Q309" s="160">
        <f t="shared" ref="Q309" si="567">AVERAGE(H309:H311)</f>
        <v>5306.4074074074069</v>
      </c>
      <c r="R309" s="160">
        <f t="shared" ref="R309" si="568">AVERAGE(I309:I311)</f>
        <v>4695.5555555555557</v>
      </c>
      <c r="S309" s="160">
        <f t="shared" ref="S309" si="569">AVERAGE(J309:J311)</f>
        <v>5740.666666666667</v>
      </c>
      <c r="T309" s="160">
        <f t="shared" ref="T309" si="570">AVERAGE(K309:K311)</f>
        <v>5799.3490813648305</v>
      </c>
      <c r="U309" s="232">
        <f t="shared" ref="U309" si="571">AVERAGE(L309:T309)</f>
        <v>4931.5997962518823</v>
      </c>
    </row>
    <row r="310" spans="1:21">
      <c r="A310" s="233">
        <v>43727</v>
      </c>
      <c r="B310" s="240">
        <v>2.1405787037036998</v>
      </c>
      <c r="C310" s="304">
        <f>'VO2-BW'!C310*'VO2-LBM'!C$61/'VO2-LBM'!C$62</f>
        <v>5175.477011494253</v>
      </c>
      <c r="D310" s="305">
        <f>'VO2-BW'!D310*'VO2-LBM'!D$61/'VO2-LBM'!D$62</f>
        <v>2377.6519337016571</v>
      </c>
      <c r="E310" s="305">
        <f>'VO2-BW'!E310*'VO2-LBM'!E$61/'VO2-LBM'!E$62</f>
        <v>4922.6785714285716</v>
      </c>
      <c r="F310" s="305">
        <f>'VO2-BW'!F310*'VO2-LBM'!F$61/'VO2-LBM'!F$62</f>
        <v>5965.3846153846152</v>
      </c>
      <c r="G310" s="305">
        <f>'VO2-BW'!G310*'VO2-LBM'!G$61/'VO2-LBM'!G$62</f>
        <v>5907.6986301369861</v>
      </c>
      <c r="H310" s="86">
        <f>'VO2-BW'!H310*'VO2-LBM'!H$61/'VO2-LBM'!H$62</f>
        <v>4879.5396825396829</v>
      </c>
      <c r="I310" s="86">
        <f>'VO2-BW'!I310*'VO2-LBM'!I$61/'VO2-LBM'!I$62</f>
        <v>4250</v>
      </c>
      <c r="J310" s="86">
        <f>'VO2-BW'!J310*'VO2-LBM'!J$61/'VO2-LBM'!J$62</f>
        <v>4970.7328244274804</v>
      </c>
      <c r="K310" s="108">
        <f>'VO2-BW'!K310*'VO2-LBM'!K$61/'VO2-LBM'!K$62</f>
        <v>5750.2283464566926</v>
      </c>
      <c r="L310" s="160"/>
      <c r="M310" s="160"/>
      <c r="N310" s="160"/>
      <c r="O310" s="160"/>
      <c r="P310" s="160"/>
      <c r="Q310" s="160"/>
      <c r="R310" s="160"/>
      <c r="S310" s="160"/>
      <c r="T310" s="160"/>
      <c r="U310" s="232">
        <f t="shared" ref="U310" si="572">STDEV(L309:T309)/SQRT(COUNT(L309:T309))</f>
        <v>317.21314459683799</v>
      </c>
    </row>
    <row r="311" spans="1:21">
      <c r="A311" s="233">
        <v>43727</v>
      </c>
      <c r="B311" s="240">
        <v>2.15446759259259</v>
      </c>
      <c r="C311" s="304">
        <f>'VO2-BW'!C311*'VO2-LBM'!C$61/'VO2-LBM'!C$62</f>
        <v>3918.597701149426</v>
      </c>
      <c r="D311" s="305">
        <f>'VO2-BW'!D311*'VO2-LBM'!D$61/'VO2-LBM'!D$62</f>
        <v>2734.8895027624308</v>
      </c>
      <c r="E311" s="305">
        <f>'VO2-BW'!E311*'VO2-LBM'!E$61/'VO2-LBM'!E$62</f>
        <v>4275</v>
      </c>
      <c r="F311" s="305">
        <f>'VO2-BW'!F311*'VO2-LBM'!F$61/'VO2-LBM'!F$62</f>
        <v>5537.2307692307686</v>
      </c>
      <c r="G311" s="305">
        <f>'VO2-BW'!G311*'VO2-LBM'!G$61/'VO2-LBM'!G$62</f>
        <v>5278.3561643835619</v>
      </c>
      <c r="H311" s="86">
        <f>'VO2-BW'!H311*'VO2-LBM'!H$61/'VO2-LBM'!H$62</f>
        <v>6688.3492063492067</v>
      </c>
      <c r="I311" s="86">
        <f>'VO2-BW'!I311*'VO2-LBM'!I$61/'VO2-LBM'!I$62</f>
        <v>5273.333333333333</v>
      </c>
      <c r="J311" s="86">
        <f>'VO2-BW'!J311*'VO2-LBM'!J$61/'VO2-LBM'!J$62</f>
        <v>7560.1068702290086</v>
      </c>
      <c r="K311" s="108">
        <f>'VO2-BW'!K311*'VO2-LBM'!K$61/'VO2-LBM'!K$62</f>
        <v>6670.0787401574808</v>
      </c>
      <c r="L311" s="160"/>
      <c r="M311" s="160"/>
      <c r="N311" s="160"/>
      <c r="O311" s="160"/>
      <c r="P311" s="160"/>
      <c r="Q311" s="160"/>
      <c r="R311" s="160"/>
      <c r="S311" s="160"/>
      <c r="T311" s="160"/>
      <c r="U311" s="232"/>
    </row>
    <row r="312" spans="1:21">
      <c r="A312" s="233">
        <v>43727</v>
      </c>
      <c r="B312" s="240">
        <v>2.1683564814814802</v>
      </c>
      <c r="C312" s="304">
        <f>'VO2-BW'!C312*'VO2-LBM'!C$61/'VO2-LBM'!C$62</f>
        <v>4035.4080459770121</v>
      </c>
      <c r="D312" s="305">
        <f>'VO2-BW'!D312*'VO2-LBM'!D$61/'VO2-LBM'!D$62</f>
        <v>5018.1767955801097</v>
      </c>
      <c r="E312" s="305">
        <f>'VO2-BW'!E312*'VO2-LBM'!E$61/'VO2-LBM'!E$62</f>
        <v>3969.6428571428569</v>
      </c>
      <c r="F312" s="305">
        <f>'VO2-BW'!F312*'VO2-LBM'!F$61/'VO2-LBM'!F$62</f>
        <v>4829.8461538461534</v>
      </c>
      <c r="G312" s="305">
        <f>'VO2-BW'!G312*'VO2-LBM'!G$61/'VO2-LBM'!G$62</f>
        <v>3701.6164383561645</v>
      </c>
      <c r="H312" s="86">
        <f>'VO2-BW'!H312*'VO2-LBM'!H$61/'VO2-LBM'!H$62</f>
        <v>5638.730158730159</v>
      </c>
      <c r="I312" s="86">
        <f>'VO2-BW'!I312*'VO2-LBM'!I$61/'VO2-LBM'!I$62</f>
        <v>5086.6666666666661</v>
      </c>
      <c r="J312" s="86">
        <f>'VO2-BW'!J312*'VO2-LBM'!J$61/'VO2-LBM'!J$62</f>
        <v>5586.4580152671761</v>
      </c>
      <c r="K312" s="108">
        <f>'VO2-BW'!K312*'VO2-LBM'!K$61/'VO2-LBM'!K$62</f>
        <v>5263.1574803149606</v>
      </c>
      <c r="L312" s="160">
        <f t="shared" ref="L312:P312" si="573">AVERAGE(C312:C314)</f>
        <v>4232.6877394636022</v>
      </c>
      <c r="M312" s="160">
        <f t="shared" si="573"/>
        <v>3835.8103130755062</v>
      </c>
      <c r="N312" s="160">
        <f t="shared" si="573"/>
        <v>4238.0357142857138</v>
      </c>
      <c r="O312" s="160">
        <f t="shared" si="573"/>
        <v>4568.1025641025635</v>
      </c>
      <c r="P312" s="160">
        <f t="shared" si="573"/>
        <v>4373.2534246575333</v>
      </c>
      <c r="Q312" s="160">
        <f t="shared" ref="Q312" si="574">AVERAGE(H312:H314)</f>
        <v>5427.5608465608466</v>
      </c>
      <c r="R312" s="160">
        <f t="shared" ref="R312" si="575">AVERAGE(I312:I314)</f>
        <v>5060.5555555555547</v>
      </c>
      <c r="S312" s="160">
        <f t="shared" ref="S312" si="576">AVERAGE(J312:J314)</f>
        <v>5401.185750636133</v>
      </c>
      <c r="T312" s="160">
        <f t="shared" ref="T312" si="577">AVERAGE(K312:K314)</f>
        <v>4614.2467191601054</v>
      </c>
      <c r="U312" s="232">
        <f t="shared" ref="U312" si="578">AVERAGE(L312:T312)</f>
        <v>4639.0487363886168</v>
      </c>
    </row>
    <row r="313" spans="1:21">
      <c r="A313" s="233">
        <v>43727</v>
      </c>
      <c r="B313" s="240">
        <v>2.1822453703703699</v>
      </c>
      <c r="C313" s="304">
        <f>'VO2-BW'!C313*'VO2-LBM'!C$61/'VO2-LBM'!C$62</f>
        <v>3494.9655172413791</v>
      </c>
      <c r="D313" s="305">
        <f>'VO2-BW'!D313*'VO2-LBM'!D$61/'VO2-LBM'!D$62</f>
        <v>3434.1988950276241</v>
      </c>
      <c r="E313" s="305">
        <f>'VO2-BW'!E313*'VO2-LBM'!E$61/'VO2-LBM'!E$62</f>
        <v>3238.3928571428569</v>
      </c>
      <c r="F313" s="305">
        <f>'VO2-BW'!F313*'VO2-LBM'!F$61/'VO2-LBM'!F$62</f>
        <v>4313.6923076923076</v>
      </c>
      <c r="G313" s="305">
        <f>'VO2-BW'!G313*'VO2-LBM'!G$61/'VO2-LBM'!G$62</f>
        <v>5144.7054794520545</v>
      </c>
      <c r="H313" s="86">
        <f>'VO2-BW'!H313*'VO2-LBM'!H$61/'VO2-LBM'!H$62</f>
        <v>5691.3809523809523</v>
      </c>
      <c r="I313" s="86">
        <f>'VO2-BW'!I313*'VO2-LBM'!I$61/'VO2-LBM'!I$62</f>
        <v>4626.6666666666661</v>
      </c>
      <c r="J313" s="86">
        <f>'VO2-BW'!J313*'VO2-LBM'!J$61/'VO2-LBM'!J$62</f>
        <v>4278.4580152671761</v>
      </c>
      <c r="K313" s="108">
        <f>'VO2-BW'!K313*'VO2-LBM'!K$61/'VO2-LBM'!K$62</f>
        <v>4146.3070866141734</v>
      </c>
      <c r="L313" s="160"/>
      <c r="M313" s="160"/>
      <c r="N313" s="160"/>
      <c r="O313" s="160"/>
      <c r="P313" s="160"/>
      <c r="Q313" s="160"/>
      <c r="R313" s="160"/>
      <c r="S313" s="160"/>
      <c r="T313" s="160"/>
      <c r="U313" s="232">
        <f t="shared" ref="U313" si="579">STDEV(L312:T312)/SQRT(COUNT(L312:T312))</f>
        <v>183.62478691244175</v>
      </c>
    </row>
    <row r="314" spans="1:21">
      <c r="A314" s="233">
        <v>43727</v>
      </c>
      <c r="B314" s="240">
        <v>2.1961342592592601</v>
      </c>
      <c r="C314" s="304">
        <f>'VO2-BW'!C314*'VO2-LBM'!C$61/'VO2-LBM'!C$62</f>
        <v>5167.6896551724139</v>
      </c>
      <c r="D314" s="305">
        <f>'VO2-BW'!D314*'VO2-LBM'!D$61/'VO2-LBM'!D$62</f>
        <v>3055.0552486187844</v>
      </c>
      <c r="E314" s="305">
        <f>'VO2-BW'!E314*'VO2-LBM'!E$61/'VO2-LBM'!E$62</f>
        <v>5506.0714285714284</v>
      </c>
      <c r="F314" s="305">
        <f>'VO2-BW'!F314*'VO2-LBM'!F$61/'VO2-LBM'!F$62</f>
        <v>4560.7692307692305</v>
      </c>
      <c r="G314" s="305">
        <f>'VO2-BW'!G314*'VO2-LBM'!G$61/'VO2-LBM'!G$62</f>
        <v>4273.4383561643826</v>
      </c>
      <c r="H314" s="86">
        <f>'VO2-BW'!H314*'VO2-LBM'!H$61/'VO2-LBM'!H$62</f>
        <v>4952.5714285714275</v>
      </c>
      <c r="I314" s="86">
        <f>'VO2-BW'!I314*'VO2-LBM'!I$61/'VO2-LBM'!I$62</f>
        <v>5468.333333333333</v>
      </c>
      <c r="J314" s="86">
        <f>'VO2-BW'!J314*'VO2-LBM'!J$61/'VO2-LBM'!J$62</f>
        <v>6338.6412213740459</v>
      </c>
      <c r="K314" s="108">
        <f>'VO2-BW'!K314*'VO2-LBM'!K$61/'VO2-LBM'!K$62</f>
        <v>4433.2755905511813</v>
      </c>
      <c r="L314" s="160"/>
      <c r="M314" s="160"/>
      <c r="N314" s="160"/>
      <c r="O314" s="160"/>
      <c r="P314" s="160"/>
      <c r="Q314" s="160"/>
      <c r="R314" s="160"/>
      <c r="S314" s="160"/>
      <c r="T314" s="160"/>
      <c r="U314" s="232"/>
    </row>
    <row r="315" spans="1:21">
      <c r="A315" s="233">
        <v>43727</v>
      </c>
      <c r="B315" s="240">
        <v>2.21002314814814</v>
      </c>
      <c r="C315" s="304">
        <f>'VO2-BW'!C315*'VO2-LBM'!C$61/'VO2-LBM'!C$62</f>
        <v>4868.6551724137935</v>
      </c>
      <c r="D315" s="305">
        <f>'VO2-BW'!D315*'VO2-LBM'!D$61/'VO2-LBM'!D$62</f>
        <v>4633.9779005524861</v>
      </c>
      <c r="E315" s="305">
        <f>'VO2-BW'!E315*'VO2-LBM'!E$61/'VO2-LBM'!E$62</f>
        <v>4937.1428571428569</v>
      </c>
      <c r="F315" s="305">
        <f>'VO2-BW'!F315*'VO2-LBM'!F$61/'VO2-LBM'!F$62</f>
        <v>6784.4615384615381</v>
      </c>
      <c r="G315" s="305">
        <f>'VO2-BW'!G315*'VO2-LBM'!G$61/'VO2-LBM'!G$62</f>
        <v>5268.2054794520554</v>
      </c>
      <c r="H315" s="86">
        <f>'VO2-BW'!H315*'VO2-LBM'!H$61/'VO2-LBM'!H$62</f>
        <v>4161.1111111111113</v>
      </c>
      <c r="I315" s="86">
        <f>'VO2-BW'!I315*'VO2-LBM'!I$61/'VO2-LBM'!I$62</f>
        <v>5868.333333333333</v>
      </c>
      <c r="J315" s="86">
        <f>'VO2-BW'!J315*'VO2-LBM'!J$61/'VO2-LBM'!J$62</f>
        <v>4651.2213740458019</v>
      </c>
      <c r="K315" s="108">
        <f>'VO2-BW'!K315*'VO2-LBM'!K$61/'VO2-LBM'!K$62</f>
        <v>7112.1653543307093</v>
      </c>
      <c r="L315" s="160">
        <f t="shared" ref="L315:P315" si="580">AVERAGE(C315:C317)</f>
        <v>5280.3467432950192</v>
      </c>
      <c r="M315" s="160">
        <f t="shared" si="580"/>
        <v>4527.8176795580112</v>
      </c>
      <c r="N315" s="160">
        <f t="shared" si="580"/>
        <v>4630.7142857142853</v>
      </c>
      <c r="O315" s="160">
        <f t="shared" si="580"/>
        <v>5243.333333333333</v>
      </c>
      <c r="P315" s="160">
        <f t="shared" si="580"/>
        <v>4986.8059360730595</v>
      </c>
      <c r="Q315" s="160">
        <f t="shared" ref="Q315" si="581">AVERAGE(H315:H317)</f>
        <v>4531.931216931217</v>
      </c>
      <c r="R315" s="160">
        <f t="shared" ref="R315" si="582">AVERAGE(I315:I317)</f>
        <v>5053.333333333333</v>
      </c>
      <c r="S315" s="160">
        <f t="shared" ref="S315" si="583">AVERAGE(J315:J317)</f>
        <v>4884.198473282443</v>
      </c>
      <c r="T315" s="160">
        <f t="shared" ref="T315" si="584">AVERAGE(K315:K317)</f>
        <v>5332.4435695538059</v>
      </c>
      <c r="U315" s="232">
        <f t="shared" ref="U315" si="585">AVERAGE(L315:T315)</f>
        <v>4941.2138412305012</v>
      </c>
    </row>
    <row r="316" spans="1:21">
      <c r="A316" s="233">
        <v>43727</v>
      </c>
      <c r="B316" s="240">
        <v>2.2239120370370302</v>
      </c>
      <c r="C316" s="304">
        <f>'VO2-BW'!C316*'VO2-LBM'!C$61/'VO2-LBM'!C$62</f>
        <v>5815.597701149426</v>
      </c>
      <c r="D316" s="305">
        <f>'VO2-BW'!D316*'VO2-LBM'!D$61/'VO2-LBM'!D$62</f>
        <v>5417.5414364640883</v>
      </c>
      <c r="E316" s="305">
        <f>'VO2-BW'!E316*'VO2-LBM'!E$61/'VO2-LBM'!E$62</f>
        <v>4716.9642857142853</v>
      </c>
      <c r="F316" s="305">
        <f>'VO2-BW'!F316*'VO2-LBM'!F$61/'VO2-LBM'!F$62</f>
        <v>5224.1538461538457</v>
      </c>
      <c r="G316" s="305">
        <f>'VO2-BW'!G316*'VO2-LBM'!G$61/'VO2-LBM'!G$62</f>
        <v>5867.0958904109584</v>
      </c>
      <c r="H316" s="86">
        <f>'VO2-BW'!H316*'VO2-LBM'!H$61/'VO2-LBM'!H$62</f>
        <v>4634.9682539682535</v>
      </c>
      <c r="I316" s="86">
        <f>'VO2-BW'!I316*'VO2-LBM'!I$61/'VO2-LBM'!I$62</f>
        <v>5180</v>
      </c>
      <c r="J316" s="86">
        <f>'VO2-BW'!J316*'VO2-LBM'!J$61/'VO2-LBM'!J$62</f>
        <v>5802.7938931297713</v>
      </c>
      <c r="K316" s="108">
        <f>'VO2-BW'!K316*'VO2-LBM'!K$61/'VO2-LBM'!K$62</f>
        <v>4969.9842519685035</v>
      </c>
      <c r="L316" s="160"/>
      <c r="M316" s="160"/>
      <c r="N316" s="160"/>
      <c r="O316" s="160"/>
      <c r="P316" s="160"/>
      <c r="Q316" s="160"/>
      <c r="R316" s="160"/>
      <c r="S316" s="160"/>
      <c r="T316" s="160"/>
      <c r="U316" s="232">
        <f t="shared" ref="U316" si="586">STDEV(L315:T315)/SQRT(COUNT(L315:T315))</f>
        <v>106.20125103321971</v>
      </c>
    </row>
    <row r="317" spans="1:21">
      <c r="A317" s="233">
        <v>43727</v>
      </c>
      <c r="B317" s="240">
        <v>2.2378009259259199</v>
      </c>
      <c r="C317" s="304">
        <f>'VO2-BW'!C317*'VO2-LBM'!C$61/'VO2-LBM'!C$62</f>
        <v>5156.78735632184</v>
      </c>
      <c r="D317" s="305">
        <f>'VO2-BW'!D317*'VO2-LBM'!D$61/'VO2-LBM'!D$62</f>
        <v>3531.9337016574582</v>
      </c>
      <c r="E317" s="305">
        <f>'VO2-BW'!E317*'VO2-LBM'!E$61/'VO2-LBM'!E$62</f>
        <v>4238.0357142857138</v>
      </c>
      <c r="F317" s="305">
        <f>'VO2-BW'!F317*'VO2-LBM'!F$61/'VO2-LBM'!F$62</f>
        <v>3721.3846153846152</v>
      </c>
      <c r="G317" s="305">
        <f>'VO2-BW'!G317*'VO2-LBM'!G$61/'VO2-LBM'!G$62</f>
        <v>3825.1164383561641</v>
      </c>
      <c r="H317" s="86">
        <f>'VO2-BW'!H317*'VO2-LBM'!H$61/'VO2-LBM'!H$62</f>
        <v>4799.7142857142862</v>
      </c>
      <c r="I317" s="86">
        <f>'VO2-BW'!I317*'VO2-LBM'!I$61/'VO2-LBM'!I$62</f>
        <v>4111.6666666666661</v>
      </c>
      <c r="J317" s="86">
        <f>'VO2-BW'!J317*'VO2-LBM'!J$61/'VO2-LBM'!J$62</f>
        <v>4198.580152671756</v>
      </c>
      <c r="K317" s="108">
        <f>'VO2-BW'!K317*'VO2-LBM'!K$61/'VO2-LBM'!K$62</f>
        <v>3915.1811023622054</v>
      </c>
      <c r="L317" s="160"/>
      <c r="M317" s="160"/>
      <c r="N317" s="160"/>
      <c r="O317" s="160"/>
      <c r="P317" s="160"/>
      <c r="Q317" s="160"/>
      <c r="R317" s="160"/>
      <c r="S317" s="160"/>
      <c r="T317" s="160"/>
      <c r="U317" s="232"/>
    </row>
    <row r="318" spans="1:21">
      <c r="A318" s="223">
        <v>43727</v>
      </c>
      <c r="B318" s="235">
        <v>2.2516898148148101</v>
      </c>
      <c r="C318" s="304">
        <f>'VO2-BW'!C318*'VO2-LBM'!C$61/'VO2-LBM'!C$62</f>
        <v>3778.4252873563223</v>
      </c>
      <c r="D318" s="305">
        <f>'VO2-BW'!D318*'VO2-LBM'!D$61/'VO2-LBM'!D$62</f>
        <v>2935.4143646408838</v>
      </c>
      <c r="E318" s="305">
        <f>'VO2-BW'!E318*'VO2-LBM'!E$61/'VO2-LBM'!E$62</f>
        <v>3211.0714285714284</v>
      </c>
      <c r="F318" s="305">
        <f>'VO2-BW'!F318*'VO2-LBM'!F$61/'VO2-LBM'!F$62</f>
        <v>4119.0769230769229</v>
      </c>
      <c r="G318" s="305">
        <f>'VO2-BW'!G318*'VO2-LBM'!G$61/'VO2-LBM'!G$62</f>
        <v>5589.643835616439</v>
      </c>
      <c r="H318" s="86">
        <f>'VO2-BW'!H318*'VO2-LBM'!H$61/'VO2-LBM'!H$62</f>
        <v>3279.6349206349205</v>
      </c>
      <c r="I318" s="86">
        <f>'VO2-BW'!I318*'VO2-LBM'!I$61/'VO2-LBM'!I$62</f>
        <v>4346.666666666667</v>
      </c>
      <c r="J318" s="86">
        <f>'VO2-BW'!J318*'VO2-LBM'!J$61/'VO2-LBM'!J$62</f>
        <v>4506.4427480916038</v>
      </c>
      <c r="K318" s="108">
        <f>'VO2-BW'!K318*'VO2-LBM'!K$61/'VO2-LBM'!K$62</f>
        <v>6364.4960629921261</v>
      </c>
      <c r="L318" s="160">
        <f t="shared" ref="L318:P318" si="587">AVERAGE(C318:C320)</f>
        <v>3535.9789272030653</v>
      </c>
      <c r="M318" s="160">
        <f t="shared" si="587"/>
        <v>2502.9097605893185</v>
      </c>
      <c r="N318" s="160">
        <f t="shared" si="587"/>
        <v>3713.0357142857138</v>
      </c>
      <c r="O318" s="160">
        <f t="shared" si="587"/>
        <v>4932.5128205128203</v>
      </c>
      <c r="P318" s="160">
        <f t="shared" si="587"/>
        <v>4215.9178082191784</v>
      </c>
      <c r="Q318" s="160">
        <f t="shared" ref="Q318" si="588">AVERAGE(H318:H320)</f>
        <v>3570.0634920634925</v>
      </c>
      <c r="R318" s="160">
        <f t="shared" ref="R318" si="589">AVERAGE(I318:I320)</f>
        <v>4133.333333333333</v>
      </c>
      <c r="S318" s="160">
        <f t="shared" ref="S318" si="590">AVERAGE(J318:J320)</f>
        <v>4505.888040712468</v>
      </c>
      <c r="T318" s="160">
        <f t="shared" ref="T318" si="591">AVERAGE(K318:K320)</f>
        <v>5853.6404199475073</v>
      </c>
      <c r="U318" s="232">
        <f t="shared" ref="U318" si="592">AVERAGE(L318:T318)</f>
        <v>4107.0311463185435</v>
      </c>
    </row>
    <row r="319" spans="1:21">
      <c r="A319" s="223">
        <v>43727</v>
      </c>
      <c r="B319" s="235">
        <v>2.2655787037036998</v>
      </c>
      <c r="C319" s="304">
        <f>'VO2-BW'!C319*'VO2-LBM'!C$61/'VO2-LBM'!C$62</f>
        <v>3367.2528735632191</v>
      </c>
      <c r="D319" s="305">
        <f>'VO2-BW'!D319*'VO2-LBM'!D$61/'VO2-LBM'!D$62</f>
        <v>2438.3149171270716</v>
      </c>
      <c r="E319" s="305">
        <f>'VO2-BW'!E319*'VO2-LBM'!E$61/'VO2-LBM'!E$62</f>
        <v>4252.5</v>
      </c>
      <c r="F319" s="305">
        <f>'VO2-BW'!F319*'VO2-LBM'!F$61/'VO2-LBM'!F$62</f>
        <v>5587.9999999999991</v>
      </c>
      <c r="G319" s="305">
        <f>'VO2-BW'!G319*'VO2-LBM'!G$61/'VO2-LBM'!G$62</f>
        <v>3471.534246575342</v>
      </c>
      <c r="H319" s="86">
        <f>'VO2-BW'!H319*'VO2-LBM'!H$61/'VO2-LBM'!H$62</f>
        <v>3714.4285714285716</v>
      </c>
      <c r="I319" s="86">
        <f>'VO2-BW'!I319*'VO2-LBM'!I$61/'VO2-LBM'!I$62</f>
        <v>3658.333333333333</v>
      </c>
      <c r="J319" s="86">
        <f>'VO2-BW'!J319*'VO2-LBM'!J$61/'VO2-LBM'!J$62</f>
        <v>4421.5725190839694</v>
      </c>
      <c r="K319" s="108">
        <f>'VO2-BW'!K319*'VO2-LBM'!K$61/'VO2-LBM'!K$62</f>
        <v>5028.929133858268</v>
      </c>
      <c r="L319" s="160"/>
      <c r="M319" s="160"/>
      <c r="N319" s="160"/>
      <c r="O319" s="160"/>
      <c r="P319" s="160"/>
      <c r="Q319" s="160"/>
      <c r="R319" s="160"/>
      <c r="S319" s="160"/>
      <c r="T319" s="160"/>
      <c r="U319" s="232">
        <f t="shared" ref="U319" si="593">STDEV(L318:T318)/SQRT(COUNT(L318:T318))</f>
        <v>317.24884206149733</v>
      </c>
    </row>
    <row r="320" spans="1:21">
      <c r="A320" s="223">
        <v>43727</v>
      </c>
      <c r="B320" s="235">
        <v>2.27946759259259</v>
      </c>
      <c r="C320" s="304">
        <f>'VO2-BW'!C320*'VO2-LBM'!C$61/'VO2-LBM'!C$62</f>
        <v>3462.2586206896553</v>
      </c>
      <c r="D320" s="305">
        <f>'VO2-BW'!D320*'VO2-LBM'!D$61/'VO2-LBM'!D$62</f>
        <v>2135</v>
      </c>
      <c r="E320" s="305">
        <f>'VO2-BW'!E320*'VO2-LBM'!E$61/'VO2-LBM'!E$62</f>
        <v>3675.5357142857138</v>
      </c>
      <c r="F320" s="305">
        <f>'VO2-BW'!F320*'VO2-LBM'!F$61/'VO2-LBM'!F$62</f>
        <v>5090.4615384615381</v>
      </c>
      <c r="G320" s="305">
        <f>'VO2-BW'!G320*'VO2-LBM'!G$61/'VO2-LBM'!G$62</f>
        <v>3586.5753424657537</v>
      </c>
      <c r="H320" s="86">
        <f>'VO2-BW'!H320*'VO2-LBM'!H$61/'VO2-LBM'!H$62</f>
        <v>3716.1269841269841</v>
      </c>
      <c r="I320" s="86">
        <f>'VO2-BW'!I320*'VO2-LBM'!I$61/'VO2-LBM'!I$62</f>
        <v>4395</v>
      </c>
      <c r="J320" s="86">
        <f>'VO2-BW'!J320*'VO2-LBM'!J$61/'VO2-LBM'!J$62</f>
        <v>4589.6488549618325</v>
      </c>
      <c r="K320" s="108">
        <f>'VO2-BW'!K320*'VO2-LBM'!K$61/'VO2-LBM'!K$62</f>
        <v>6167.4960629921261</v>
      </c>
      <c r="L320" s="160"/>
      <c r="M320" s="160"/>
      <c r="N320" s="160"/>
      <c r="O320" s="160"/>
      <c r="P320" s="160"/>
      <c r="Q320" s="160"/>
      <c r="R320" s="160"/>
      <c r="S320" s="160"/>
      <c r="T320" s="160"/>
      <c r="U320" s="232"/>
    </row>
    <row r="321" spans="1:21">
      <c r="A321" s="223">
        <v>43727</v>
      </c>
      <c r="B321" s="235">
        <v>2.2933564814814802</v>
      </c>
      <c r="C321" s="304">
        <f>'VO2-BW'!C321*'VO2-LBM'!C$61/'VO2-LBM'!C$62</f>
        <v>3491.8505747126442</v>
      </c>
      <c r="D321" s="305">
        <f>'VO2-BW'!D321*'VO2-LBM'!D$61/'VO2-LBM'!D$62</f>
        <v>4099.8066298342537</v>
      </c>
      <c r="E321" s="305">
        <f>'VO2-BW'!E321*'VO2-LBM'!E$61/'VO2-LBM'!E$62</f>
        <v>3252.8571428571427</v>
      </c>
      <c r="F321" s="305">
        <f>'VO2-BW'!F321*'VO2-LBM'!F$61/'VO2-LBM'!F$62</f>
        <v>3926.1538461538466</v>
      </c>
      <c r="G321" s="305">
        <f>'VO2-BW'!G321*'VO2-LBM'!G$61/'VO2-LBM'!G$62</f>
        <v>6853.4041095890407</v>
      </c>
      <c r="H321" s="86">
        <f>'VO2-BW'!H321*'VO2-LBM'!H$61/'VO2-LBM'!H$62</f>
        <v>6250.1587301587306</v>
      </c>
      <c r="I321" s="86">
        <f>'VO2-BW'!I321*'VO2-LBM'!I$61/'VO2-LBM'!I$62</f>
        <v>3278.333333333333</v>
      </c>
      <c r="J321" s="86">
        <f>'VO2-BW'!J321*'VO2-LBM'!J$61/'VO2-LBM'!J$62</f>
        <v>4692.8244274809158</v>
      </c>
      <c r="K321" s="108">
        <f>'VO2-BW'!K321*'VO2-LBM'!K$61/'VO2-LBM'!K$62</f>
        <v>4937.4094488188975</v>
      </c>
      <c r="L321" s="160">
        <f t="shared" ref="L321:P321" si="594">AVERAGE(C321:C323)</f>
        <v>4762.7471264367823</v>
      </c>
      <c r="M321" s="160">
        <f t="shared" si="594"/>
        <v>3042.1362799263347</v>
      </c>
      <c r="N321" s="160">
        <f t="shared" si="594"/>
        <v>3306.9642857142858</v>
      </c>
      <c r="O321" s="160">
        <f t="shared" si="594"/>
        <v>3917.1282051282051</v>
      </c>
      <c r="P321" s="160">
        <f t="shared" si="594"/>
        <v>5609.9452054794519</v>
      </c>
      <c r="Q321" s="160">
        <f t="shared" ref="Q321" si="595">AVERAGE(H321:H323)</f>
        <v>5172.7989417989411</v>
      </c>
      <c r="R321" s="160">
        <f t="shared" ref="R321" si="596">AVERAGE(I321:I323)</f>
        <v>4033.3333333333335</v>
      </c>
      <c r="S321" s="160">
        <f t="shared" ref="S321" si="597">AVERAGE(J321:J323)</f>
        <v>5728.4631043257004</v>
      </c>
      <c r="T321" s="160">
        <f t="shared" ref="T321" si="598">AVERAGE(K321:K323)</f>
        <v>5204.7296587926512</v>
      </c>
      <c r="U321" s="232">
        <f t="shared" ref="U321" si="599">AVERAGE(L321:T321)</f>
        <v>4530.9162378817437</v>
      </c>
    </row>
    <row r="322" spans="1:21">
      <c r="A322" s="223">
        <v>43727</v>
      </c>
      <c r="B322" s="235">
        <v>2.3072453703703699</v>
      </c>
      <c r="C322" s="304">
        <f>'VO2-BW'!C322*'VO2-LBM'!C$61/'VO2-LBM'!C$62</f>
        <v>5183.2643678160921</v>
      </c>
      <c r="D322" s="305">
        <f>'VO2-BW'!D322*'VO2-LBM'!D$61/'VO2-LBM'!D$62</f>
        <v>2514.1436464088397</v>
      </c>
      <c r="E322" s="305">
        <f>'VO2-BW'!E322*'VO2-LBM'!E$61/'VO2-LBM'!E$62</f>
        <v>3804.1071428571427</v>
      </c>
      <c r="F322" s="305">
        <f>'VO2-BW'!F322*'VO2-LBM'!F$61/'VO2-LBM'!F$62</f>
        <v>3795.8461538461534</v>
      </c>
      <c r="G322" s="305">
        <f>'VO2-BW'!G322*'VO2-LBM'!G$61/'VO2-LBM'!G$62</f>
        <v>5928</v>
      </c>
      <c r="H322" s="86">
        <f>'VO2-BW'!H322*'VO2-LBM'!H$61/'VO2-LBM'!H$62</f>
        <v>5475.6825396825388</v>
      </c>
      <c r="I322" s="86">
        <f>'VO2-BW'!I322*'VO2-LBM'!I$61/'VO2-LBM'!I$62</f>
        <v>3495</v>
      </c>
      <c r="J322" s="86">
        <f>'VO2-BW'!J322*'VO2-LBM'!J$61/'VO2-LBM'!J$62</f>
        <v>6651.4961832061072</v>
      </c>
      <c r="K322" s="108">
        <f>'VO2-BW'!K322*'VO2-LBM'!K$61/'VO2-LBM'!K$62</f>
        <v>4974.6377952755911</v>
      </c>
      <c r="L322" s="160"/>
      <c r="M322" s="160"/>
      <c r="N322" s="160"/>
      <c r="O322" s="160"/>
      <c r="P322" s="160"/>
      <c r="Q322" s="160"/>
      <c r="R322" s="160"/>
      <c r="S322" s="160"/>
      <c r="T322" s="160"/>
      <c r="U322" s="232">
        <f t="shared" ref="U322" si="600">STDEV(L321:T321)/SQRT(COUNT(L321:T321))</f>
        <v>330.34187138720176</v>
      </c>
    </row>
    <row r="323" spans="1:21">
      <c r="A323" s="223">
        <v>43727</v>
      </c>
      <c r="B323" s="235">
        <v>2.3211342592592601</v>
      </c>
      <c r="C323" s="304">
        <f>'VO2-BW'!C323*'VO2-LBM'!C$61/'VO2-LBM'!C$62</f>
        <v>5613.1264367816102</v>
      </c>
      <c r="D323" s="305">
        <f>'VO2-BW'!D323*'VO2-LBM'!D$61/'VO2-LBM'!D$62</f>
        <v>2512.4585635359113</v>
      </c>
      <c r="E323" s="305">
        <f>'VO2-BW'!E323*'VO2-LBM'!E$61/'VO2-LBM'!E$62</f>
        <v>2863.9285714285711</v>
      </c>
      <c r="F323" s="305">
        <f>'VO2-BW'!F323*'VO2-LBM'!F$61/'VO2-LBM'!F$62</f>
        <v>4029.3846153846152</v>
      </c>
      <c r="G323" s="305">
        <f>'VO2-BW'!G323*'VO2-LBM'!G$61/'VO2-LBM'!G$62</f>
        <v>4048.4315068493152</v>
      </c>
      <c r="H323" s="86">
        <f>'VO2-BW'!H323*'VO2-LBM'!H$61/'VO2-LBM'!H$62</f>
        <v>3792.5555555555557</v>
      </c>
      <c r="I323" s="86">
        <f>'VO2-BW'!I323*'VO2-LBM'!I$61/'VO2-LBM'!I$62</f>
        <v>5326.6666666666661</v>
      </c>
      <c r="J323" s="86">
        <f>'VO2-BW'!J323*'VO2-LBM'!J$61/'VO2-LBM'!J$62</f>
        <v>5841.0687022900765</v>
      </c>
      <c r="K323" s="108">
        <f>'VO2-BW'!K323*'VO2-LBM'!K$61/'VO2-LBM'!K$62</f>
        <v>5702.141732283465</v>
      </c>
      <c r="L323" s="160"/>
      <c r="M323" s="160"/>
      <c r="N323" s="160"/>
      <c r="O323" s="160"/>
      <c r="P323" s="160"/>
      <c r="Q323" s="160"/>
      <c r="R323" s="160"/>
      <c r="S323" s="160"/>
      <c r="T323" s="160"/>
      <c r="U323" s="232"/>
    </row>
    <row r="324" spans="1:21">
      <c r="A324" s="223">
        <v>43727</v>
      </c>
      <c r="B324" s="235">
        <v>2.33502314814814</v>
      </c>
      <c r="C324" s="304">
        <f>'VO2-BW'!C324*'VO2-LBM'!C$61/'VO2-LBM'!C$62</f>
        <v>3656.9425287356325</v>
      </c>
      <c r="D324" s="305">
        <f>'VO2-BW'!D324*'VO2-LBM'!D$61/'VO2-LBM'!D$62</f>
        <v>2586.6022099447514</v>
      </c>
      <c r="E324" s="305">
        <f>'VO2-BW'!E324*'VO2-LBM'!E$61/'VO2-LBM'!E$62</f>
        <v>4260.5357142857138</v>
      </c>
      <c r="F324" s="305">
        <f>'VO2-BW'!F324*'VO2-LBM'!F$61/'VO2-LBM'!F$62</f>
        <v>4090.3076923076919</v>
      </c>
      <c r="G324" s="305">
        <f>'VO2-BW'!G324*'VO2-LBM'!G$61/'VO2-LBM'!G$62</f>
        <v>4327.5753424657532</v>
      </c>
      <c r="H324" s="86">
        <f>'VO2-BW'!H324*'VO2-LBM'!H$61/'VO2-LBM'!H$62</f>
        <v>3989.5714285714284</v>
      </c>
      <c r="I324" s="86">
        <f>'VO2-BW'!I324*'VO2-LBM'!I$61/'VO2-LBM'!I$62</f>
        <v>3683.3333333333335</v>
      </c>
      <c r="J324" s="86">
        <f>'VO2-BW'!J324*'VO2-LBM'!J$61/'VO2-LBM'!J$62</f>
        <v>3887.3893129770991</v>
      </c>
      <c r="K324" s="108">
        <f>'VO2-BW'!K324*'VO2-LBM'!K$61/'VO2-LBM'!K$62</f>
        <v>4647.3385826771655</v>
      </c>
      <c r="L324" s="160">
        <f t="shared" ref="L324:P324" si="601">AVERAGE(C324:C326)</f>
        <v>3528.1915708812267</v>
      </c>
      <c r="M324" s="160">
        <f t="shared" si="601"/>
        <v>2665.2394106813995</v>
      </c>
      <c r="N324" s="160">
        <f t="shared" si="601"/>
        <v>3567.8571428571427</v>
      </c>
      <c r="O324" s="160">
        <f t="shared" si="601"/>
        <v>4357.6923076923076</v>
      </c>
      <c r="P324" s="160">
        <f t="shared" si="601"/>
        <v>4021.3630136986299</v>
      </c>
      <c r="Q324" s="160">
        <f t="shared" ref="Q324" si="602">AVERAGE(H324:H326)</f>
        <v>4614.0211640211637</v>
      </c>
      <c r="R324" s="160">
        <f t="shared" ref="R324" si="603">AVERAGE(I324:I326)</f>
        <v>3633.8888888888887</v>
      </c>
      <c r="S324" s="160">
        <f t="shared" ref="S324" si="604">AVERAGE(J324:J326)</f>
        <v>4656.7684478371493</v>
      </c>
      <c r="T324" s="160">
        <f t="shared" ref="T324" si="605">AVERAGE(K324:K326)</f>
        <v>5169.0524934383211</v>
      </c>
      <c r="U324" s="232">
        <f t="shared" ref="U324" si="606">AVERAGE(L324:T324)</f>
        <v>4023.7860488884698</v>
      </c>
    </row>
    <row r="325" spans="1:21">
      <c r="A325" s="223">
        <v>43727</v>
      </c>
      <c r="B325" s="235">
        <v>2.3489120370370302</v>
      </c>
      <c r="C325" s="304">
        <f>'VO2-BW'!C325*'VO2-LBM'!C$61/'VO2-LBM'!C$62</f>
        <v>3568.166666666667</v>
      </c>
      <c r="D325" s="305">
        <f>'VO2-BW'!D325*'VO2-LBM'!D$61/'VO2-LBM'!D$62</f>
        <v>2943.8397790055246</v>
      </c>
      <c r="E325" s="305">
        <f>'VO2-BW'!E325*'VO2-LBM'!E$61/'VO2-LBM'!E$62</f>
        <v>2921.7857142857142</v>
      </c>
      <c r="F325" s="305">
        <f>'VO2-BW'!F325*'VO2-LBM'!F$61/'VO2-LBM'!F$62</f>
        <v>4916.1538461538466</v>
      </c>
      <c r="G325" s="305">
        <f>'VO2-BW'!G325*'VO2-LBM'!G$61/'VO2-LBM'!G$62</f>
        <v>3862.3356164383558</v>
      </c>
      <c r="H325" s="86">
        <f>'VO2-BW'!H325*'VO2-LBM'!H$61/'VO2-LBM'!H$62</f>
        <v>4200.1746031746034</v>
      </c>
      <c r="I325" s="86">
        <f>'VO2-BW'!I325*'VO2-LBM'!I$61/'VO2-LBM'!I$62</f>
        <v>3398.3333333333326</v>
      </c>
      <c r="J325" s="86">
        <f>'VO2-BW'!J325*'VO2-LBM'!J$61/'VO2-LBM'!J$62</f>
        <v>4393.2824427480919</v>
      </c>
      <c r="K325" s="108">
        <f>'VO2-BW'!K325*'VO2-LBM'!K$61/'VO2-LBM'!K$62</f>
        <v>4392.9448818897645</v>
      </c>
      <c r="L325" s="160"/>
      <c r="M325" s="160"/>
      <c r="N325" s="160"/>
      <c r="O325" s="160"/>
      <c r="P325" s="160"/>
      <c r="Q325" s="160"/>
      <c r="R325" s="160"/>
      <c r="S325" s="160"/>
      <c r="T325" s="160"/>
      <c r="U325" s="232">
        <f t="shared" ref="U325" si="607">STDEV(L324:T324)/SQRT(COUNT(L324:T324))</f>
        <v>253.40274585901554</v>
      </c>
    </row>
    <row r="326" spans="1:21">
      <c r="A326" s="223">
        <v>43727</v>
      </c>
      <c r="B326" s="235">
        <v>2.3628009259259199</v>
      </c>
      <c r="C326" s="304">
        <f>'VO2-BW'!C326*'VO2-LBM'!C$61/'VO2-LBM'!C$62</f>
        <v>3359.4655172413804</v>
      </c>
      <c r="D326" s="305">
        <f>'VO2-BW'!D326*'VO2-LBM'!D$61/'VO2-LBM'!D$62</f>
        <v>2465.2762430939224</v>
      </c>
      <c r="E326" s="305">
        <f>'VO2-BW'!E326*'VO2-LBM'!E$61/'VO2-LBM'!E$62</f>
        <v>3521.25</v>
      </c>
      <c r="F326" s="305">
        <f>'VO2-BW'!F326*'VO2-LBM'!F$61/'VO2-LBM'!F$62</f>
        <v>4066.6153846153843</v>
      </c>
      <c r="G326" s="305">
        <f>'VO2-BW'!G326*'VO2-LBM'!G$61/'VO2-LBM'!G$62</f>
        <v>3874.178082191781</v>
      </c>
      <c r="H326" s="86">
        <f>'VO2-BW'!H326*'VO2-LBM'!H$61/'VO2-LBM'!H$62</f>
        <v>5652.3174603174602</v>
      </c>
      <c r="I326" s="86">
        <f>'VO2-BW'!I326*'VO2-LBM'!I$61/'VO2-LBM'!I$62</f>
        <v>3820</v>
      </c>
      <c r="J326" s="86">
        <f>'VO2-BW'!J326*'VO2-LBM'!J$61/'VO2-LBM'!J$62</f>
        <v>5689.6335877862593</v>
      </c>
      <c r="K326" s="108">
        <f>'VO2-BW'!K326*'VO2-LBM'!K$61/'VO2-LBM'!K$62</f>
        <v>6466.8740157480324</v>
      </c>
      <c r="L326" s="160"/>
      <c r="M326" s="160"/>
      <c r="N326" s="160"/>
      <c r="O326" s="160"/>
      <c r="P326" s="160"/>
      <c r="Q326" s="160"/>
      <c r="R326" s="160"/>
      <c r="S326" s="160"/>
      <c r="T326" s="160"/>
      <c r="U326" s="232"/>
    </row>
    <row r="327" spans="1:21">
      <c r="A327" s="223">
        <v>43727</v>
      </c>
      <c r="B327" s="235">
        <v>2.3766898148148101</v>
      </c>
      <c r="C327" s="304">
        <f>'VO2-BW'!C327*'VO2-LBM'!C$61/'VO2-LBM'!C$62</f>
        <v>3713.0114942528739</v>
      </c>
      <c r="D327" s="305">
        <f>'VO2-BW'!D327*'VO2-LBM'!D$61/'VO2-LBM'!D$62</f>
        <v>3257.265193370165</v>
      </c>
      <c r="E327" s="305">
        <f>'VO2-BW'!E327*'VO2-LBM'!E$61/'VO2-LBM'!E$62</f>
        <v>2966.7857142857142</v>
      </c>
      <c r="F327" s="305">
        <f>'VO2-BW'!F327*'VO2-LBM'!F$61/'VO2-LBM'!F$62</f>
        <v>4293.3846153846152</v>
      </c>
      <c r="G327" s="305">
        <f>'VO2-BW'!G327*'VO2-LBM'!G$61/'VO2-LBM'!G$62</f>
        <v>3540.8972602739727</v>
      </c>
      <c r="H327" s="86">
        <f>'VO2-BW'!H327*'VO2-LBM'!H$61/'VO2-LBM'!H$62</f>
        <v>4099.9682539682535</v>
      </c>
      <c r="I327" s="86">
        <f>'VO2-BW'!I327*'VO2-LBM'!I$61/'VO2-LBM'!I$62</f>
        <v>3676.6666666666665</v>
      </c>
      <c r="J327" s="86">
        <f>'VO2-BW'!J327*'VO2-LBM'!J$61/'VO2-LBM'!J$62</f>
        <v>4301.7557251908402</v>
      </c>
      <c r="K327" s="108">
        <f>'VO2-BW'!K327*'VO2-LBM'!K$61/'VO2-LBM'!K$62</f>
        <v>4952.9212598425202</v>
      </c>
      <c r="L327" s="160">
        <f t="shared" ref="L327:P327" si="608">AVERAGE(C327:C329)</f>
        <v>3717.1647509578547</v>
      </c>
      <c r="M327" s="160">
        <f t="shared" si="608"/>
        <v>2841.0497237569057</v>
      </c>
      <c r="N327" s="160">
        <f t="shared" si="608"/>
        <v>3261.4285714285711</v>
      </c>
      <c r="O327" s="160">
        <f t="shared" si="608"/>
        <v>3185.4871794871792</v>
      </c>
      <c r="P327" s="160">
        <f t="shared" si="608"/>
        <v>4792.8150684931506</v>
      </c>
      <c r="Q327" s="160">
        <f t="shared" ref="Q327" si="609">AVERAGE(H327:H329)</f>
        <v>4670.6349206349205</v>
      </c>
      <c r="R327" s="160">
        <f t="shared" ref="R327" si="610">AVERAGE(I327:I329)</f>
        <v>4418.8888888888896</v>
      </c>
      <c r="S327" s="160">
        <f t="shared" ref="S327" si="611">AVERAGE(J327:J329)</f>
        <v>4916.371501272265</v>
      </c>
      <c r="T327" s="160">
        <f t="shared" ref="T327" si="612">AVERAGE(K327:K329)</f>
        <v>5126.1364829396325</v>
      </c>
      <c r="U327" s="232">
        <f t="shared" ref="U327" si="613">AVERAGE(L327:T327)</f>
        <v>4103.3307875399296</v>
      </c>
    </row>
    <row r="328" spans="1:21">
      <c r="A328" s="223">
        <v>43727</v>
      </c>
      <c r="B328" s="235">
        <v>2.3905787037036998</v>
      </c>
      <c r="C328" s="304">
        <f>'VO2-BW'!C328*'VO2-LBM'!C$61/'VO2-LBM'!C$62</f>
        <v>3543.2471264367819</v>
      </c>
      <c r="D328" s="305">
        <f>'VO2-BW'!D328*'VO2-LBM'!D$61/'VO2-LBM'!D$62</f>
        <v>2512.4585635359113</v>
      </c>
      <c r="E328" s="305">
        <f>'VO2-BW'!E328*'VO2-LBM'!E$61/'VO2-LBM'!E$62</f>
        <v>2717.6785714285711</v>
      </c>
      <c r="F328" s="305">
        <f>'VO2-BW'!F328*'VO2-LBM'!F$61/'VO2-LBM'!F$62</f>
        <v>3538.6153846153838</v>
      </c>
      <c r="G328" s="305">
        <f>'VO2-BW'!G328*'VO2-LBM'!G$61/'VO2-LBM'!G$62</f>
        <v>5780.8150684931506</v>
      </c>
      <c r="H328" s="86">
        <f>'VO2-BW'!H328*'VO2-LBM'!H$61/'VO2-LBM'!H$62</f>
        <v>3894.4603174603171</v>
      </c>
      <c r="I328" s="86">
        <f>'VO2-BW'!I328*'VO2-LBM'!I$61/'VO2-LBM'!I$62</f>
        <v>4281.666666666667</v>
      </c>
      <c r="J328" s="86">
        <f>'VO2-BW'!J328*'VO2-LBM'!J$61/'VO2-LBM'!J$62</f>
        <v>4815.9694656488555</v>
      </c>
      <c r="K328" s="108">
        <f>'VO2-BW'!K328*'VO2-LBM'!K$61/'VO2-LBM'!K$62</f>
        <v>4085.8110236220473</v>
      </c>
      <c r="L328" s="160"/>
      <c r="M328" s="160"/>
      <c r="N328" s="160"/>
      <c r="O328" s="160"/>
      <c r="P328" s="160"/>
      <c r="Q328" s="160"/>
      <c r="R328" s="160"/>
      <c r="S328" s="160"/>
      <c r="T328" s="160"/>
      <c r="U328" s="232">
        <f t="shared" ref="U328" si="614">STDEV(L327:T327)/SQRT(COUNT(L327:T327))</f>
        <v>286.20311559990915</v>
      </c>
    </row>
    <row r="329" spans="1:21">
      <c r="A329" s="223">
        <v>43727</v>
      </c>
      <c r="B329" s="235">
        <v>2.40446759259259</v>
      </c>
      <c r="C329" s="304">
        <f>'VO2-BW'!C329*'VO2-LBM'!C$61/'VO2-LBM'!C$62</f>
        <v>3895.2356321839088</v>
      </c>
      <c r="D329" s="305">
        <f>'VO2-BW'!D329*'VO2-LBM'!D$61/'VO2-LBM'!D$62</f>
        <v>2753.4254143646408</v>
      </c>
      <c r="E329" s="305">
        <f>'VO2-BW'!E329*'VO2-LBM'!E$61/'VO2-LBM'!E$62</f>
        <v>4099.8214285714284</v>
      </c>
      <c r="F329" s="305">
        <f>'VO2-BW'!F329*'VO2-LBM'!F$61/'VO2-LBM'!F$62</f>
        <v>1724.4615384615386</v>
      </c>
      <c r="G329" s="305">
        <f>'VO2-BW'!G329*'VO2-LBM'!G$61/'VO2-LBM'!G$62</f>
        <v>5056.732876712329</v>
      </c>
      <c r="H329" s="86">
        <f>'VO2-BW'!H329*'VO2-LBM'!H$61/'VO2-LBM'!H$62</f>
        <v>6017.4761904761908</v>
      </c>
      <c r="I329" s="86">
        <f>'VO2-BW'!I329*'VO2-LBM'!I$61/'VO2-LBM'!I$62</f>
        <v>5298.333333333333</v>
      </c>
      <c r="J329" s="86">
        <f>'VO2-BW'!J329*'VO2-LBM'!J$61/'VO2-LBM'!J$62</f>
        <v>5631.3893129770995</v>
      </c>
      <c r="K329" s="108">
        <f>'VO2-BW'!K329*'VO2-LBM'!K$61/'VO2-LBM'!K$62</f>
        <v>6339.677165354331</v>
      </c>
      <c r="L329" s="160"/>
      <c r="M329" s="160"/>
      <c r="N329" s="160"/>
      <c r="O329" s="160"/>
      <c r="P329" s="160"/>
      <c r="Q329" s="160"/>
      <c r="R329" s="160"/>
      <c r="S329" s="160"/>
      <c r="T329" s="160"/>
      <c r="U329" s="232"/>
    </row>
    <row r="330" spans="1:21">
      <c r="A330" s="223">
        <v>43727</v>
      </c>
      <c r="B330" s="235">
        <v>2.4183564814814802</v>
      </c>
      <c r="C330" s="304">
        <f>'VO2-BW'!C330*'VO2-LBM'!C$61/'VO2-LBM'!C$62</f>
        <v>4692.6609195402307</v>
      </c>
      <c r="D330" s="305">
        <f>'VO2-BW'!D330*'VO2-LBM'!D$61/'VO2-LBM'!D$62</f>
        <v>5928.1215469613253</v>
      </c>
      <c r="E330" s="305">
        <f>'VO2-BW'!E330*'VO2-LBM'!E$61/'VO2-LBM'!E$62</f>
        <v>3833.0357142857138</v>
      </c>
      <c r="F330" s="305">
        <f>'VO2-BW'!F330*'VO2-LBM'!F$61/'VO2-LBM'!F$62</f>
        <v>4058.1538461538462</v>
      </c>
      <c r="G330" s="305">
        <f>'VO2-BW'!G330*'VO2-LBM'!G$61/'VO2-LBM'!G$62</f>
        <v>5158.2397260273974</v>
      </c>
      <c r="H330" s="86">
        <f>'VO2-BW'!H330*'VO2-LBM'!H$61/'VO2-LBM'!H$62</f>
        <v>5100.333333333333</v>
      </c>
      <c r="I330" s="86">
        <f>'VO2-BW'!I330*'VO2-LBM'!I$61/'VO2-LBM'!I$62</f>
        <v>4435</v>
      </c>
      <c r="J330" s="86">
        <f>'VO2-BW'!J330*'VO2-LBM'!J$61/'VO2-LBM'!J$62</f>
        <v>6315.3435114503818</v>
      </c>
      <c r="K330" s="108">
        <f>'VO2-BW'!K330*'VO2-LBM'!K$61/'VO2-LBM'!K$62</f>
        <v>5185.5984251968503</v>
      </c>
      <c r="L330" s="160">
        <f t="shared" ref="L330:P330" si="615">AVERAGE(C330:C332)</f>
        <v>5055.5517241379321</v>
      </c>
      <c r="M330" s="160">
        <f t="shared" si="615"/>
        <v>5520.3314917127063</v>
      </c>
      <c r="N330" s="160">
        <f t="shared" si="615"/>
        <v>3990.5357142857138</v>
      </c>
      <c r="O330" s="160">
        <f t="shared" si="615"/>
        <v>3671.1794871794868</v>
      </c>
      <c r="P330" s="160">
        <f t="shared" si="615"/>
        <v>4491.1141552511408</v>
      </c>
      <c r="Q330" s="160">
        <f t="shared" ref="Q330" si="616">AVERAGE(H330:H332)</f>
        <v>4763.4814814814818</v>
      </c>
      <c r="R330" s="160">
        <f t="shared" ref="R330" si="617">AVERAGE(I330:I332)</f>
        <v>4632.7777777777774</v>
      </c>
      <c r="S330" s="160">
        <f t="shared" ref="S330" si="618">AVERAGE(J330:J332)</f>
        <v>5532.6513994910938</v>
      </c>
      <c r="T330" s="160">
        <f t="shared" ref="T330" si="619">AVERAGE(K330:K332)</f>
        <v>5426.5485564304463</v>
      </c>
      <c r="U330" s="232">
        <f t="shared" ref="U330" si="620">AVERAGE(L330:T330)</f>
        <v>4787.1301986386425</v>
      </c>
    </row>
    <row r="331" spans="1:21">
      <c r="A331" s="223">
        <v>43727</v>
      </c>
      <c r="B331" s="235">
        <v>2.4322453703703699</v>
      </c>
      <c r="C331" s="304">
        <f>'VO2-BW'!C331*'VO2-LBM'!C$61/'VO2-LBM'!C$62</f>
        <v>5588.2068965517246</v>
      </c>
      <c r="D331" s="305">
        <f>'VO2-BW'!D331*'VO2-LBM'!D$61/'VO2-LBM'!D$62</f>
        <v>5555.7182320441989</v>
      </c>
      <c r="E331" s="305">
        <f>'VO2-BW'!E331*'VO2-LBM'!E$61/'VO2-LBM'!E$62</f>
        <v>4193.0357142857138</v>
      </c>
      <c r="F331" s="305">
        <f>'VO2-BW'!F331*'VO2-LBM'!F$61/'VO2-LBM'!F$62</f>
        <v>3685.8461538461538</v>
      </c>
      <c r="G331" s="305">
        <f>'VO2-BW'!G331*'VO2-LBM'!G$61/'VO2-LBM'!G$62</f>
        <v>4408.7808219178078</v>
      </c>
      <c r="H331" s="86">
        <f>'VO2-BW'!H331*'VO2-LBM'!H$61/'VO2-LBM'!H$62</f>
        <v>4843.8730158730159</v>
      </c>
      <c r="I331" s="86">
        <f>'VO2-BW'!I331*'VO2-LBM'!I$61/'VO2-LBM'!I$62</f>
        <v>5568.333333333333</v>
      </c>
      <c r="J331" s="86">
        <f>'VO2-BW'!J331*'VO2-LBM'!J$61/'VO2-LBM'!J$62</f>
        <v>5506.580152671756</v>
      </c>
      <c r="K331" s="108">
        <f>'VO2-BW'!K331*'VO2-LBM'!K$61/'VO2-LBM'!K$62</f>
        <v>6079.0787401574808</v>
      </c>
      <c r="L331" s="160"/>
      <c r="M331" s="160"/>
      <c r="N331" s="160"/>
      <c r="O331" s="160"/>
      <c r="P331" s="160"/>
      <c r="Q331" s="160"/>
      <c r="R331" s="160"/>
      <c r="S331" s="160"/>
      <c r="T331" s="160"/>
      <c r="U331" s="232">
        <f t="shared" ref="U331" si="621">STDEV(L330:T330)/SQRT(COUNT(L330:T330))</f>
        <v>222.5549289631725</v>
      </c>
    </row>
    <row r="332" spans="1:21">
      <c r="A332" s="223">
        <v>43727</v>
      </c>
      <c r="B332" s="235">
        <v>2.4461342592592592</v>
      </c>
      <c r="C332" s="304">
        <f>'VO2-BW'!C332*'VO2-LBM'!C$61/'VO2-LBM'!C$62</f>
        <v>4885.78735632184</v>
      </c>
      <c r="D332" s="305">
        <f>'VO2-BW'!D332*'VO2-LBM'!D$61/'VO2-LBM'!D$62</f>
        <v>5077.1546961325967</v>
      </c>
      <c r="E332" s="305">
        <f>'VO2-BW'!E332*'VO2-LBM'!E$61/'VO2-LBM'!E$62</f>
        <v>3945.5357142857142</v>
      </c>
      <c r="F332" s="305">
        <f>'VO2-BW'!F332*'VO2-LBM'!F$61/'VO2-LBM'!F$62</f>
        <v>3269.5384615384614</v>
      </c>
      <c r="G332" s="305">
        <f>'VO2-BW'!G332*'VO2-LBM'!G$61/'VO2-LBM'!G$62</f>
        <v>3906.3219178082186</v>
      </c>
      <c r="H332" s="86">
        <f>'VO2-BW'!H332*'VO2-LBM'!H$61/'VO2-LBM'!H$62</f>
        <v>4346.2380952380954</v>
      </c>
      <c r="I332" s="86">
        <f>'VO2-BW'!I332*'VO2-LBM'!I$61/'VO2-LBM'!I$62</f>
        <v>3895</v>
      </c>
      <c r="J332" s="86">
        <f>'VO2-BW'!J332*'VO2-LBM'!J$61/'VO2-LBM'!J$62</f>
        <v>4776.0305343511454</v>
      </c>
      <c r="K332" s="108">
        <f>'VO2-BW'!K332*'VO2-LBM'!K$61/'VO2-LBM'!K$62</f>
        <v>5014.9685039370079</v>
      </c>
      <c r="L332" s="160"/>
      <c r="M332" s="160"/>
      <c r="N332" s="160"/>
      <c r="O332" s="160"/>
      <c r="P332" s="160"/>
      <c r="Q332" s="160"/>
      <c r="R332" s="160"/>
      <c r="S332" s="160"/>
      <c r="T332" s="160"/>
      <c r="U332" s="232"/>
    </row>
    <row r="333" spans="1:21">
      <c r="A333" s="223">
        <v>43727</v>
      </c>
      <c r="B333" s="235">
        <v>2.46002314814814</v>
      </c>
      <c r="C333" s="304">
        <f>'VO2-BW'!C333*'VO2-LBM'!C$61/'VO2-LBM'!C$62</f>
        <v>4211.4022988505758</v>
      </c>
      <c r="D333" s="305">
        <f>'VO2-BW'!D333*'VO2-LBM'!D$61/'VO2-LBM'!D$62</f>
        <v>4797.4309392265186</v>
      </c>
      <c r="E333" s="305">
        <f>'VO2-BW'!E333*'VO2-LBM'!E$61/'VO2-LBM'!E$62</f>
        <v>5205.5357142857138</v>
      </c>
      <c r="F333" s="305">
        <f>'VO2-BW'!F333*'VO2-LBM'!F$61/'VO2-LBM'!F$62</f>
        <v>4873.8461538461543</v>
      </c>
      <c r="G333" s="305">
        <f>'VO2-BW'!G333*'VO2-LBM'!G$61/'VO2-LBM'!G$62</f>
        <v>4566.1164383561645</v>
      </c>
      <c r="H333" s="86">
        <f>'VO2-BW'!H333*'VO2-LBM'!H$61/'VO2-LBM'!H$62</f>
        <v>4633.269841269841</v>
      </c>
      <c r="I333" s="86">
        <f>'VO2-BW'!I333*'VO2-LBM'!I$61/'VO2-LBM'!I$62</f>
        <v>3923.333333333333</v>
      </c>
      <c r="J333" s="86">
        <f>'VO2-BW'!J333*'VO2-LBM'!J$61/'VO2-LBM'!J$62</f>
        <v>4596.3053435114498</v>
      </c>
      <c r="K333" s="108">
        <f>'VO2-BW'!K333*'VO2-LBM'!K$61/'VO2-LBM'!K$62</f>
        <v>5838.6456692913389</v>
      </c>
      <c r="L333" s="160">
        <f t="shared" ref="L333:P333" si="622">AVERAGE(C333:C335)</f>
        <v>4261.2413793103451</v>
      </c>
      <c r="M333" s="160">
        <f t="shared" si="622"/>
        <v>4387.955801104973</v>
      </c>
      <c r="N333" s="160">
        <f t="shared" si="622"/>
        <v>4213.9285714285716</v>
      </c>
      <c r="O333" s="160">
        <f t="shared" si="622"/>
        <v>4385.8974358974365</v>
      </c>
      <c r="P333" s="160">
        <f t="shared" si="622"/>
        <v>4632.0958904109584</v>
      </c>
      <c r="Q333" s="160">
        <f t="shared" ref="Q333" si="623">AVERAGE(H333:H335)</f>
        <v>5086.1798941798943</v>
      </c>
      <c r="R333" s="160">
        <f t="shared" ref="R333" si="624">AVERAGE(I333:I335)</f>
        <v>4423.8888888888887</v>
      </c>
      <c r="S333" s="160">
        <f t="shared" ref="S333" si="625">AVERAGE(J333:J335)</f>
        <v>4696.1526717557254</v>
      </c>
      <c r="T333" s="160">
        <f t="shared" ref="T333" si="626">AVERAGE(K333:K335)</f>
        <v>4917.2440944881882</v>
      </c>
      <c r="U333" s="232">
        <f t="shared" ref="U333" si="627">AVERAGE(L333:T333)</f>
        <v>4556.0649586072213</v>
      </c>
    </row>
    <row r="334" spans="1:21">
      <c r="A334" s="223">
        <v>43727</v>
      </c>
      <c r="B334" s="235">
        <v>2.4739120370370302</v>
      </c>
      <c r="C334" s="304">
        <f>'VO2-BW'!C334*'VO2-LBM'!C$61/'VO2-LBM'!C$62</f>
        <v>4276.8160919540232</v>
      </c>
      <c r="D334" s="305">
        <f>'VO2-BW'!D334*'VO2-LBM'!D$61/'VO2-LBM'!D$62</f>
        <v>4258.2044198895028</v>
      </c>
      <c r="E334" s="305">
        <f>'VO2-BW'!E334*'VO2-LBM'!E$61/'VO2-LBM'!E$62</f>
        <v>3868.3928571428569</v>
      </c>
      <c r="F334" s="305">
        <f>'VO2-BW'!F334*'VO2-LBM'!F$61/'VO2-LBM'!F$62</f>
        <v>4163.0769230769229</v>
      </c>
      <c r="G334" s="305">
        <f>'VO2-BW'!G334*'VO2-LBM'!G$61/'VO2-LBM'!G$62</f>
        <v>4055.1986301369861</v>
      </c>
      <c r="H334" s="86">
        <f>'VO2-BW'!H334*'VO2-LBM'!H$61/'VO2-LBM'!H$62</f>
        <v>6650.9841269841263</v>
      </c>
      <c r="I334" s="86">
        <f>'VO2-BW'!I334*'VO2-LBM'!I$61/'VO2-LBM'!I$62</f>
        <v>5641.6666666666661</v>
      </c>
      <c r="J334" s="86">
        <f>'VO2-BW'!J334*'VO2-LBM'!J$61/'VO2-LBM'!J$62</f>
        <v>4749.4045801526727</v>
      </c>
      <c r="K334" s="108">
        <f>'VO2-BW'!K334*'VO2-LBM'!K$61/'VO2-LBM'!K$62</f>
        <v>4614.7637795275587</v>
      </c>
      <c r="L334" s="160"/>
      <c r="M334" s="160"/>
      <c r="N334" s="160"/>
      <c r="O334" s="160"/>
      <c r="P334" s="160"/>
      <c r="Q334" s="160"/>
      <c r="R334" s="160"/>
      <c r="S334" s="160"/>
      <c r="T334" s="160"/>
      <c r="U334" s="232">
        <f t="shared" ref="U334" si="628">STDEV(L333:T333)/SQRT(COUNT(L333:T333))</f>
        <v>99.690069816937992</v>
      </c>
    </row>
    <row r="335" spans="1:21">
      <c r="A335" s="223">
        <v>43727</v>
      </c>
      <c r="B335" s="235">
        <v>2.4878009259259199</v>
      </c>
      <c r="C335" s="304">
        <f>'VO2-BW'!C335*'VO2-LBM'!C$61/'VO2-LBM'!C$62</f>
        <v>4295.5057471264372</v>
      </c>
      <c r="D335" s="305">
        <f>'VO2-BW'!D335*'VO2-LBM'!D$61/'VO2-LBM'!D$62</f>
        <v>4108.232044198895</v>
      </c>
      <c r="E335" s="305">
        <f>'VO2-BW'!E335*'VO2-LBM'!E$61/'VO2-LBM'!E$62</f>
        <v>3567.8571428571427</v>
      </c>
      <c r="F335" s="305">
        <f>'VO2-BW'!F335*'VO2-LBM'!F$61/'VO2-LBM'!F$62</f>
        <v>4120.7692307692305</v>
      </c>
      <c r="G335" s="305">
        <f>'VO2-BW'!G335*'VO2-LBM'!G$61/'VO2-LBM'!G$62</f>
        <v>5274.9726027397255</v>
      </c>
      <c r="H335" s="86">
        <f>'VO2-BW'!H335*'VO2-LBM'!H$61/'VO2-LBM'!H$62</f>
        <v>3974.2857142857138</v>
      </c>
      <c r="I335" s="86">
        <f>'VO2-BW'!I335*'VO2-LBM'!I$61/'VO2-LBM'!I$62</f>
        <v>3706.6666666666665</v>
      </c>
      <c r="J335" s="86">
        <f>'VO2-BW'!J335*'VO2-LBM'!J$61/'VO2-LBM'!J$62</f>
        <v>4742.7480916030536</v>
      </c>
      <c r="K335" s="108">
        <f>'VO2-BW'!K335*'VO2-LBM'!K$61/'VO2-LBM'!K$62</f>
        <v>4298.322834645669</v>
      </c>
      <c r="L335" s="160"/>
      <c r="M335" s="160"/>
      <c r="N335" s="160"/>
      <c r="O335" s="160"/>
      <c r="P335" s="160"/>
      <c r="Q335" s="160"/>
      <c r="R335" s="160"/>
      <c r="S335" s="160"/>
      <c r="T335" s="160"/>
      <c r="U335" s="232"/>
    </row>
    <row r="336" spans="1:21">
      <c r="A336" s="223">
        <v>43727</v>
      </c>
      <c r="B336" s="235">
        <v>2.5016898148148101</v>
      </c>
      <c r="C336" s="304">
        <f>'VO2-BW'!C336*'VO2-LBM'!C$61/'VO2-LBM'!C$62</f>
        <v>3899.9080459770125</v>
      </c>
      <c r="D336" s="305">
        <f>'VO2-BW'!D336*'VO2-LBM'!D$61/'VO2-LBM'!D$62</f>
        <v>5009.7513812154693</v>
      </c>
      <c r="E336" s="305">
        <f>'VO2-BW'!E336*'VO2-LBM'!E$61/'VO2-LBM'!E$62</f>
        <v>3534.1071428571431</v>
      </c>
      <c r="F336" s="305">
        <f>'VO2-BW'!F336*'VO2-LBM'!F$61/'VO2-LBM'!F$62</f>
        <v>3453.9999999999995</v>
      </c>
      <c r="G336" s="305">
        <f>'VO2-BW'!G336*'VO2-LBM'!G$61/'VO2-LBM'!G$62</f>
        <v>3921.5479452054801</v>
      </c>
      <c r="H336" s="86">
        <f>'VO2-BW'!H336*'VO2-LBM'!H$61/'VO2-LBM'!H$62</f>
        <v>4273.2063492063489</v>
      </c>
      <c r="I336" s="86">
        <f>'VO2-BW'!I336*'VO2-LBM'!I$61/'VO2-LBM'!I$62</f>
        <v>3844.9999999999991</v>
      </c>
      <c r="J336" s="86">
        <f>'VO2-BW'!J336*'VO2-LBM'!J$61/'VO2-LBM'!J$62</f>
        <v>4258.4885496183206</v>
      </c>
      <c r="K336" s="108">
        <f>'VO2-BW'!K336*'VO2-LBM'!K$61/'VO2-LBM'!K$62</f>
        <v>4976.1889763779527</v>
      </c>
      <c r="L336" s="160">
        <f t="shared" ref="L336:P336" si="629">AVERAGE(C336:C338)</f>
        <v>4172.4655172413795</v>
      </c>
      <c r="M336" s="160">
        <f t="shared" si="629"/>
        <v>4073.4069981583793</v>
      </c>
      <c r="N336" s="160">
        <f t="shared" si="629"/>
        <v>3720.5357142857138</v>
      </c>
      <c r="O336" s="160">
        <f t="shared" si="629"/>
        <v>4686</v>
      </c>
      <c r="P336" s="160">
        <f t="shared" si="629"/>
        <v>4077.1917808219182</v>
      </c>
      <c r="Q336" s="160">
        <f t="shared" ref="Q336" si="630">AVERAGE(H336:H338)</f>
        <v>4987.6719576719579</v>
      </c>
      <c r="R336" s="160">
        <f t="shared" ref="R336" si="631">AVERAGE(I336:I338)</f>
        <v>4970.5555555555547</v>
      </c>
      <c r="S336" s="160">
        <f t="shared" ref="S336" si="632">AVERAGE(J336:J338)</f>
        <v>4200.2442748091607</v>
      </c>
      <c r="T336" s="160">
        <f t="shared" ref="T336" si="633">AVERAGE(K336:K338)</f>
        <v>4944.6482939632542</v>
      </c>
      <c r="U336" s="232">
        <f t="shared" ref="U336" si="634">AVERAGE(L336:T336)</f>
        <v>4425.8577880563689</v>
      </c>
    </row>
    <row r="337" spans="1:21">
      <c r="A337" s="223">
        <v>43727</v>
      </c>
      <c r="B337" s="235">
        <v>2.5155787037036998</v>
      </c>
      <c r="C337" s="304">
        <f>'VO2-BW'!C337*'VO2-LBM'!C$61/'VO2-LBM'!C$62</f>
        <v>4890.4597701149432</v>
      </c>
      <c r="D337" s="305">
        <f>'VO2-BW'!D337*'VO2-LBM'!D$61/'VO2-LBM'!D$62</f>
        <v>3552.1546961325962</v>
      </c>
      <c r="E337" s="305">
        <f>'VO2-BW'!E337*'VO2-LBM'!E$61/'VO2-LBM'!E$62</f>
        <v>3493.9285714285711</v>
      </c>
      <c r="F337" s="305">
        <f>'VO2-BW'!F337*'VO2-LBM'!F$61/'VO2-LBM'!F$62</f>
        <v>6688</v>
      </c>
      <c r="G337" s="305">
        <f>'VO2-BW'!G337*'VO2-LBM'!G$61/'VO2-LBM'!G$62</f>
        <v>4045.0479452054792</v>
      </c>
      <c r="H337" s="86">
        <f>'VO2-BW'!H337*'VO2-LBM'!H$61/'VO2-LBM'!H$62</f>
        <v>4460.0317460317456</v>
      </c>
      <c r="I337" s="86">
        <f>'VO2-BW'!I337*'VO2-LBM'!I$61/'VO2-LBM'!I$62</f>
        <v>5601.6666666666661</v>
      </c>
      <c r="J337" s="86">
        <f>'VO2-BW'!J337*'VO2-LBM'!J$61/'VO2-LBM'!J$62</f>
        <v>4335.0381679389311</v>
      </c>
      <c r="K337" s="108">
        <f>'VO2-BW'!K337*'VO2-LBM'!K$61/'VO2-LBM'!K$62</f>
        <v>4310.7322834645665</v>
      </c>
      <c r="L337" s="160"/>
      <c r="M337" s="160"/>
      <c r="N337" s="160"/>
      <c r="O337" s="160"/>
      <c r="P337" s="160"/>
      <c r="Q337" s="160"/>
      <c r="R337" s="160"/>
      <c r="S337" s="160"/>
      <c r="T337" s="160"/>
      <c r="U337" s="232">
        <f t="shared" ref="U337" si="635">STDEV(L336:T336)/SQRT(COUNT(L336:T336))</f>
        <v>158.44409505102126</v>
      </c>
    </row>
    <row r="338" spans="1:21">
      <c r="A338" s="223">
        <v>43727</v>
      </c>
      <c r="B338" s="235">
        <v>2.52946759259259</v>
      </c>
      <c r="C338" s="304">
        <f>'VO2-BW'!C338*'VO2-LBM'!C$61/'VO2-LBM'!C$62</f>
        <v>3727.0287356321842</v>
      </c>
      <c r="D338" s="305">
        <f>'VO2-BW'!D338*'VO2-LBM'!D$61/'VO2-LBM'!D$62</f>
        <v>3658.3149171270716</v>
      </c>
      <c r="E338" s="305">
        <f>'VO2-BW'!E338*'VO2-LBM'!E$61/'VO2-LBM'!E$62</f>
        <v>4133.5714285714284</v>
      </c>
      <c r="F338" s="305">
        <f>'VO2-BW'!F338*'VO2-LBM'!F$61/'VO2-LBM'!F$62</f>
        <v>3916</v>
      </c>
      <c r="G338" s="305">
        <f>'VO2-BW'!G338*'VO2-LBM'!G$61/'VO2-LBM'!G$62</f>
        <v>4264.9794520547948</v>
      </c>
      <c r="H338" s="86">
        <f>'VO2-BW'!H338*'VO2-LBM'!H$61/'VO2-LBM'!H$62</f>
        <v>6229.7777777777774</v>
      </c>
      <c r="I338" s="86">
        <f>'VO2-BW'!I338*'VO2-LBM'!I$61/'VO2-LBM'!I$62</f>
        <v>5465</v>
      </c>
      <c r="J338" s="86">
        <f>'VO2-BW'!J338*'VO2-LBM'!J$61/'VO2-LBM'!J$62</f>
        <v>4007.2061068702296</v>
      </c>
      <c r="K338" s="108">
        <f>'VO2-BW'!K338*'VO2-LBM'!K$61/'VO2-LBM'!K$62</f>
        <v>5547.0236220472443</v>
      </c>
      <c r="L338" s="160"/>
      <c r="M338" s="160"/>
      <c r="N338" s="160"/>
      <c r="O338" s="160"/>
      <c r="P338" s="160"/>
      <c r="Q338" s="160"/>
      <c r="R338" s="160"/>
      <c r="S338" s="160"/>
      <c r="T338" s="160"/>
      <c r="U338" s="232"/>
    </row>
    <row r="339" spans="1:21">
      <c r="A339" s="223">
        <v>43727</v>
      </c>
      <c r="B339" s="235">
        <v>2.5433564814814802</v>
      </c>
      <c r="C339" s="304">
        <f>'VO2-BW'!C339*'VO2-LBM'!C$61/'VO2-LBM'!C$62</f>
        <v>3874.988505747127</v>
      </c>
      <c r="D339" s="305">
        <f>'VO2-BW'!D339*'VO2-LBM'!D$61/'VO2-LBM'!D$62</f>
        <v>4583.4254143646403</v>
      </c>
      <c r="E339" s="305">
        <f>'VO2-BW'!E339*'VO2-LBM'!E$61/'VO2-LBM'!E$62</f>
        <v>4313.5714285714284</v>
      </c>
      <c r="F339" s="305">
        <f>'VO2-BW'!F339*'VO2-LBM'!F$61/'VO2-LBM'!F$62</f>
        <v>4965.2307692307686</v>
      </c>
      <c r="G339" s="305">
        <f>'VO2-BW'!G339*'VO2-LBM'!G$61/'VO2-LBM'!G$62</f>
        <v>3633.9452054794519</v>
      </c>
      <c r="H339" s="86">
        <f>'VO2-BW'!H339*'VO2-LBM'!H$61/'VO2-LBM'!H$62</f>
        <v>3792.5555555555557</v>
      </c>
      <c r="I339" s="86">
        <f>'VO2-BW'!I339*'VO2-LBM'!I$61/'VO2-LBM'!I$62</f>
        <v>3968.333333333333</v>
      </c>
      <c r="J339" s="86">
        <f>'VO2-BW'!J339*'VO2-LBM'!J$61/'VO2-LBM'!J$62</f>
        <v>5628.0610687022909</v>
      </c>
      <c r="K339" s="108">
        <f>'VO2-BW'!K339*'VO2-LBM'!K$61/'VO2-LBM'!K$62</f>
        <v>4206.8031496063004</v>
      </c>
      <c r="L339" s="160">
        <f t="shared" ref="L339:P339" si="636">AVERAGE(C339:C341)</f>
        <v>4294.4674329501913</v>
      </c>
      <c r="M339" s="160">
        <f t="shared" si="636"/>
        <v>3870.6353591160209</v>
      </c>
      <c r="N339" s="160">
        <f t="shared" si="636"/>
        <v>3797.1428571428569</v>
      </c>
      <c r="O339" s="160">
        <f t="shared" si="636"/>
        <v>4099.8974358974356</v>
      </c>
      <c r="P339" s="160">
        <f t="shared" si="636"/>
        <v>4140.9155251141556</v>
      </c>
      <c r="Q339" s="160">
        <f t="shared" ref="Q339" si="637">AVERAGE(H339:H341)</f>
        <v>4024.1058201058199</v>
      </c>
      <c r="R339" s="160">
        <f t="shared" ref="R339" si="638">AVERAGE(I339:I341)</f>
        <v>4341.666666666667</v>
      </c>
      <c r="S339" s="160">
        <f t="shared" ref="S339" si="639">AVERAGE(J339:J341)</f>
        <v>4695.5979643765904</v>
      </c>
      <c r="T339" s="160">
        <f t="shared" ref="T339" si="640">AVERAGE(K339:K341)</f>
        <v>4545.4776902887143</v>
      </c>
      <c r="U339" s="232">
        <f t="shared" ref="U339" si="641">AVERAGE(L339:T339)</f>
        <v>4201.1007501842723</v>
      </c>
    </row>
    <row r="340" spans="1:21">
      <c r="A340" s="223">
        <v>43727</v>
      </c>
      <c r="B340" s="235">
        <v>2.5572453703703699</v>
      </c>
      <c r="C340" s="304">
        <f>'VO2-BW'!C340*'VO2-LBM'!C$61/'VO2-LBM'!C$62</f>
        <v>3808.0172413793107</v>
      </c>
      <c r="D340" s="305">
        <f>'VO2-BW'!D340*'VO2-LBM'!D$61/'VO2-LBM'!D$62</f>
        <v>3633.0386740331487</v>
      </c>
      <c r="E340" s="305">
        <f>'VO2-BW'!E340*'VO2-LBM'!E$61/'VO2-LBM'!E$62</f>
        <v>3447.3214285714284</v>
      </c>
      <c r="F340" s="305">
        <f>'VO2-BW'!F340*'VO2-LBM'!F$61/'VO2-LBM'!F$62</f>
        <v>3733.2307692307691</v>
      </c>
      <c r="G340" s="305">
        <f>'VO2-BW'!G340*'VO2-LBM'!G$61/'VO2-LBM'!G$62</f>
        <v>4598.2602739726026</v>
      </c>
      <c r="H340" s="86">
        <f>'VO2-BW'!H340*'VO2-LBM'!H$61/'VO2-LBM'!H$62</f>
        <v>4028.6349206349205</v>
      </c>
      <c r="I340" s="86">
        <f>'VO2-BW'!I340*'VO2-LBM'!I$61/'VO2-LBM'!I$62</f>
        <v>4818.333333333333</v>
      </c>
      <c r="J340" s="86">
        <f>'VO2-BW'!J340*'VO2-LBM'!J$61/'VO2-LBM'!J$62</f>
        <v>4013.8625954198469</v>
      </c>
      <c r="K340" s="108">
        <f>'VO2-BW'!K340*'VO2-LBM'!K$61/'VO2-LBM'!K$62</f>
        <v>4966.8818897637793</v>
      </c>
      <c r="L340" s="160"/>
      <c r="M340" s="160"/>
      <c r="N340" s="160"/>
      <c r="O340" s="160"/>
      <c r="P340" s="160"/>
      <c r="Q340" s="160"/>
      <c r="R340" s="160"/>
      <c r="S340" s="160"/>
      <c r="T340" s="160"/>
      <c r="U340" s="232">
        <f t="shared" ref="U340" si="642">STDEV(L339:T339)/SQRT(COUNT(L339:T339))</f>
        <v>99.245767997103897</v>
      </c>
    </row>
    <row r="341" spans="1:21">
      <c r="A341" s="223">
        <v>43727</v>
      </c>
      <c r="B341" s="235">
        <v>2.5711342592592499</v>
      </c>
      <c r="C341" s="304">
        <f>'VO2-BW'!C341*'VO2-LBM'!C$61/'VO2-LBM'!C$62</f>
        <v>5200.3965517241386</v>
      </c>
      <c r="D341" s="305">
        <f>'VO2-BW'!D341*'VO2-LBM'!D$61/'VO2-LBM'!D$62</f>
        <v>3395.441988950276</v>
      </c>
      <c r="E341" s="305">
        <f>'VO2-BW'!E341*'VO2-LBM'!E$61/'VO2-LBM'!E$62</f>
        <v>3630.5357142857138</v>
      </c>
      <c r="F341" s="305">
        <f>'VO2-BW'!F341*'VO2-LBM'!F$61/'VO2-LBM'!F$62</f>
        <v>3601.2307692307695</v>
      </c>
      <c r="G341" s="305">
        <f>'VO2-BW'!G341*'VO2-LBM'!G$61/'VO2-LBM'!G$62</f>
        <v>4190.5410958904113</v>
      </c>
      <c r="H341" s="86">
        <f>'VO2-BW'!H341*'VO2-LBM'!H$61/'VO2-LBM'!H$62</f>
        <v>4251.1269841269832</v>
      </c>
      <c r="I341" s="86">
        <f>'VO2-BW'!I341*'VO2-LBM'!I$61/'VO2-LBM'!I$62</f>
        <v>4238.333333333333</v>
      </c>
      <c r="J341" s="86">
        <f>'VO2-BW'!J341*'VO2-LBM'!J$61/'VO2-LBM'!J$62</f>
        <v>4444.8702290076335</v>
      </c>
      <c r="K341" s="108">
        <f>'VO2-BW'!K341*'VO2-LBM'!K$61/'VO2-LBM'!K$62</f>
        <v>4462.748031496063</v>
      </c>
      <c r="L341" s="160"/>
      <c r="M341" s="160"/>
      <c r="N341" s="160"/>
      <c r="O341" s="160"/>
      <c r="P341" s="160"/>
      <c r="Q341" s="160"/>
      <c r="R341" s="160"/>
      <c r="S341" s="160"/>
      <c r="T341" s="160"/>
      <c r="U341" s="232"/>
    </row>
    <row r="342" spans="1:21">
      <c r="A342" s="223">
        <v>43727</v>
      </c>
      <c r="B342" s="235">
        <v>2.58502314814814</v>
      </c>
      <c r="C342" s="304">
        <f>'VO2-BW'!C342*'VO2-LBM'!C$61/'VO2-LBM'!C$62</f>
        <v>3544.8045977011502</v>
      </c>
      <c r="D342" s="305">
        <f>'VO2-BW'!D342*'VO2-LBM'!D$61/'VO2-LBM'!D$62</f>
        <v>3815.0276243093917</v>
      </c>
      <c r="E342" s="305">
        <f>'VO2-BW'!E342*'VO2-LBM'!E$61/'VO2-LBM'!E$62</f>
        <v>3243.2142857142858</v>
      </c>
      <c r="F342" s="305">
        <f>'VO2-BW'!F342*'VO2-LBM'!F$61/'VO2-LBM'!F$62</f>
        <v>3413.3846153846157</v>
      </c>
      <c r="G342" s="305">
        <f>'VO2-BW'!G342*'VO2-LBM'!G$61/'VO2-LBM'!G$62</f>
        <v>5307.1164383561645</v>
      </c>
      <c r="H342" s="86">
        <f>'VO2-BW'!H342*'VO2-LBM'!H$61/'VO2-LBM'!H$62</f>
        <v>4288.4920634920636</v>
      </c>
      <c r="I342" s="86">
        <f>'VO2-BW'!I342*'VO2-LBM'!I$61/'VO2-LBM'!I$62</f>
        <v>3400.0000000000005</v>
      </c>
      <c r="J342" s="86">
        <f>'VO2-BW'!J342*'VO2-LBM'!J$61/'VO2-LBM'!J$62</f>
        <v>4196.9160305343512</v>
      </c>
      <c r="K342" s="108">
        <f>'VO2-BW'!K342*'VO2-LBM'!K$61/'VO2-LBM'!K$62</f>
        <v>5933.2677165354335</v>
      </c>
      <c r="L342" s="160">
        <f t="shared" ref="L342:P342" si="643">AVERAGE(C342:C344)</f>
        <v>3617.4865900383152</v>
      </c>
      <c r="M342" s="160">
        <f t="shared" si="643"/>
        <v>3319.6132596685079</v>
      </c>
      <c r="N342" s="160">
        <f t="shared" si="643"/>
        <v>3594.6428571428573</v>
      </c>
      <c r="O342" s="160">
        <f t="shared" si="643"/>
        <v>4238.666666666667</v>
      </c>
      <c r="P342" s="160">
        <f t="shared" si="643"/>
        <v>4529.4611872146115</v>
      </c>
      <c r="Q342" s="160">
        <f t="shared" ref="Q342" si="644">AVERAGE(H342:H344)</f>
        <v>5172.2328042328036</v>
      </c>
      <c r="R342" s="160">
        <f t="shared" ref="R342" si="645">AVERAGE(I342:I344)</f>
        <v>3618.3333333333335</v>
      </c>
      <c r="S342" s="160">
        <f t="shared" ref="S342" si="646">AVERAGE(J342:J344)</f>
        <v>5029.5318066157761</v>
      </c>
      <c r="T342" s="160">
        <f t="shared" ref="T342" si="647">AVERAGE(K342:K344)</f>
        <v>4961.7112860892394</v>
      </c>
      <c r="U342" s="232">
        <f t="shared" ref="U342" si="648">AVERAGE(L342:T342)</f>
        <v>4231.2977545557906</v>
      </c>
    </row>
    <row r="343" spans="1:21">
      <c r="A343" s="223">
        <v>43727</v>
      </c>
      <c r="B343" s="235">
        <v>2.5989120370370302</v>
      </c>
      <c r="C343" s="304">
        <f>'VO2-BW'!C343*'VO2-LBM'!C$61/'VO2-LBM'!C$62</f>
        <v>3829.8218390804604</v>
      </c>
      <c r="D343" s="305">
        <f>'VO2-BW'!D343*'VO2-LBM'!D$61/'VO2-LBM'!D$62</f>
        <v>3169.6408839779001</v>
      </c>
      <c r="E343" s="305">
        <f>'VO2-BW'!E343*'VO2-LBM'!E$61/'VO2-LBM'!E$62</f>
        <v>3485.8928571428573</v>
      </c>
      <c r="F343" s="305">
        <f>'VO2-BW'!F343*'VO2-LBM'!F$61/'VO2-LBM'!F$62</f>
        <v>3592.7692307692305</v>
      </c>
      <c r="G343" s="305">
        <f>'VO2-BW'!G343*'VO2-LBM'!G$61/'VO2-LBM'!G$62</f>
        <v>4178.6986301369861</v>
      </c>
      <c r="H343" s="86">
        <f>'VO2-BW'!H343*'VO2-LBM'!H$61/'VO2-LBM'!H$62</f>
        <v>6109.1904761904752</v>
      </c>
      <c r="I343" s="86">
        <f>'VO2-BW'!I343*'VO2-LBM'!I$61/'VO2-LBM'!I$62</f>
        <v>3776.6666666666665</v>
      </c>
      <c r="J343" s="86">
        <f>'VO2-BW'!J343*'VO2-LBM'!J$61/'VO2-LBM'!J$62</f>
        <v>5799.4656488549617</v>
      </c>
      <c r="K343" s="108">
        <f>'VO2-BW'!K343*'VO2-LBM'!K$61/'VO2-LBM'!K$62</f>
        <v>4282.8110236220473</v>
      </c>
      <c r="L343" s="160"/>
      <c r="M343" s="160"/>
      <c r="N343" s="160"/>
      <c r="O343" s="160"/>
      <c r="P343" s="160"/>
      <c r="Q343" s="160"/>
      <c r="R343" s="160"/>
      <c r="S343" s="160"/>
      <c r="T343" s="160"/>
      <c r="U343" s="232">
        <f t="shared" ref="U343" si="649">STDEV(L342:T342)/SQRT(COUNT(L342:T342))</f>
        <v>239.61727684346326</v>
      </c>
    </row>
    <row r="344" spans="1:21">
      <c r="A344" s="223">
        <v>43727</v>
      </c>
      <c r="B344" s="235">
        <v>2.6128009259259199</v>
      </c>
      <c r="C344" s="304">
        <f>'VO2-BW'!C344*'VO2-LBM'!C$61/'VO2-LBM'!C$62</f>
        <v>3477.8333333333339</v>
      </c>
      <c r="D344" s="305">
        <f>'VO2-BW'!D344*'VO2-LBM'!D$61/'VO2-LBM'!D$62</f>
        <v>2974.1712707182319</v>
      </c>
      <c r="E344" s="305">
        <f>'VO2-BW'!E344*'VO2-LBM'!E$61/'VO2-LBM'!E$62</f>
        <v>4054.8214285714284</v>
      </c>
      <c r="F344" s="305">
        <f>'VO2-BW'!F344*'VO2-LBM'!F$61/'VO2-LBM'!F$62</f>
        <v>5709.8461538461534</v>
      </c>
      <c r="G344" s="305">
        <f>'VO2-BW'!G344*'VO2-LBM'!G$61/'VO2-LBM'!G$62</f>
        <v>4102.5684931506848</v>
      </c>
      <c r="H344" s="86">
        <f>'VO2-BW'!H344*'VO2-LBM'!H$61/'VO2-LBM'!H$62</f>
        <v>5119.0158730158728</v>
      </c>
      <c r="I344" s="86">
        <f>'VO2-BW'!I344*'VO2-LBM'!I$61/'VO2-LBM'!I$62</f>
        <v>3678.333333333333</v>
      </c>
      <c r="J344" s="86">
        <f>'VO2-BW'!J344*'VO2-LBM'!J$61/'VO2-LBM'!J$62</f>
        <v>5092.2137404580153</v>
      </c>
      <c r="K344" s="108">
        <f>'VO2-BW'!K344*'VO2-LBM'!K$61/'VO2-LBM'!K$62</f>
        <v>4669.0551181102364</v>
      </c>
      <c r="L344" s="160"/>
      <c r="M344" s="160"/>
      <c r="N344" s="160"/>
      <c r="O344" s="160"/>
      <c r="P344" s="160"/>
      <c r="Q344" s="160"/>
      <c r="R344" s="160"/>
      <c r="S344" s="160"/>
      <c r="T344" s="160"/>
      <c r="U344" s="232"/>
    </row>
    <row r="345" spans="1:21">
      <c r="A345" s="223">
        <v>43727</v>
      </c>
      <c r="B345" s="235">
        <v>2.6266898148148101</v>
      </c>
      <c r="C345" s="304">
        <f>'VO2-BW'!C345*'VO2-LBM'!C$61/'VO2-LBM'!C$62</f>
        <v>5764.2011494252883</v>
      </c>
      <c r="D345" s="305">
        <f>'VO2-BW'!D345*'VO2-LBM'!D$61/'VO2-LBM'!D$62</f>
        <v>2994.3922651933699</v>
      </c>
      <c r="E345" s="305">
        <f>'VO2-BW'!E345*'VO2-LBM'!E$61/'VO2-LBM'!E$62</f>
        <v>3005.3571428571427</v>
      </c>
      <c r="F345" s="305">
        <f>'VO2-BW'!F345*'VO2-LBM'!F$61/'VO2-LBM'!F$62</f>
        <v>3144.3076923076924</v>
      </c>
      <c r="G345" s="305">
        <f>'VO2-BW'!G345*'VO2-LBM'!G$61/'VO2-LBM'!G$62</f>
        <v>4058.5821917808212</v>
      </c>
      <c r="H345" s="86">
        <f>'VO2-BW'!H345*'VO2-LBM'!H$61/'VO2-LBM'!H$62</f>
        <v>4431.1587301587306</v>
      </c>
      <c r="I345" s="86">
        <f>'VO2-BW'!I345*'VO2-LBM'!I$61/'VO2-LBM'!I$62</f>
        <v>4010</v>
      </c>
      <c r="J345" s="86">
        <f>'VO2-BW'!J345*'VO2-LBM'!J$61/'VO2-LBM'!J$62</f>
        <v>3869.0839694656488</v>
      </c>
      <c r="K345" s="108">
        <f>'VO2-BW'!K345*'VO2-LBM'!K$61/'VO2-LBM'!K$62</f>
        <v>5692.8346456692916</v>
      </c>
      <c r="L345" s="160">
        <f t="shared" ref="L345:P345" si="650">AVERAGE(C345:C347)</f>
        <v>4830.7567049808431</v>
      </c>
      <c r="M345" s="160">
        <f t="shared" si="650"/>
        <v>3232.5506445672195</v>
      </c>
      <c r="N345" s="160">
        <f t="shared" si="650"/>
        <v>3126.9642857142849</v>
      </c>
      <c r="O345" s="160">
        <f t="shared" si="650"/>
        <v>3685.8461538461538</v>
      </c>
      <c r="P345" s="160">
        <f t="shared" si="650"/>
        <v>4527.2054794520545</v>
      </c>
      <c r="Q345" s="160">
        <f t="shared" ref="Q345" si="651">AVERAGE(H345:H347)</f>
        <v>4424.931216931217</v>
      </c>
      <c r="R345" s="160">
        <f t="shared" ref="R345" si="652">AVERAGE(I345:I347)</f>
        <v>4383.8888888888887</v>
      </c>
      <c r="S345" s="160">
        <f t="shared" ref="S345" si="653">AVERAGE(J345:J347)</f>
        <v>4487.0279898218832</v>
      </c>
      <c r="T345" s="160">
        <f t="shared" ref="T345" si="654">AVERAGE(K345:K347)</f>
        <v>4944.1312335958</v>
      </c>
      <c r="U345" s="232">
        <f t="shared" ref="U345" si="655">AVERAGE(L345:T345)</f>
        <v>4182.5891775331502</v>
      </c>
    </row>
    <row r="346" spans="1:21">
      <c r="A346" s="223">
        <v>43727</v>
      </c>
      <c r="B346" s="235">
        <v>2.6405787037036998</v>
      </c>
      <c r="C346" s="304">
        <f>'VO2-BW'!C346*'VO2-LBM'!C$61/'VO2-LBM'!C$62</f>
        <v>5164.574712643679</v>
      </c>
      <c r="D346" s="305">
        <f>'VO2-BW'!D346*'VO2-LBM'!D$61/'VO2-LBM'!D$62</f>
        <v>4131.8232044198894</v>
      </c>
      <c r="E346" s="305">
        <f>'VO2-BW'!E346*'VO2-LBM'!E$61/'VO2-LBM'!E$62</f>
        <v>3154.8214285714284</v>
      </c>
      <c r="F346" s="305">
        <f>'VO2-BW'!F346*'VO2-LBM'!F$61/'VO2-LBM'!F$62</f>
        <v>3875.3846153846157</v>
      </c>
      <c r="G346" s="305">
        <f>'VO2-BW'!G346*'VO2-LBM'!G$61/'VO2-LBM'!G$62</f>
        <v>3948.6164383561645</v>
      </c>
      <c r="H346" s="86">
        <f>'VO2-BW'!H346*'VO2-LBM'!H$61/'VO2-LBM'!H$62</f>
        <v>4974.6507936507933</v>
      </c>
      <c r="I346" s="86">
        <f>'VO2-BW'!I346*'VO2-LBM'!I$61/'VO2-LBM'!I$62</f>
        <v>3720</v>
      </c>
      <c r="J346" s="86">
        <f>'VO2-BW'!J346*'VO2-LBM'!J$61/'VO2-LBM'!J$62</f>
        <v>5052.2748091603053</v>
      </c>
      <c r="K346" s="108">
        <f>'VO2-BW'!K346*'VO2-LBM'!K$61/'VO2-LBM'!K$62</f>
        <v>4396.0472440944877</v>
      </c>
      <c r="L346" s="160"/>
      <c r="M346" s="160"/>
      <c r="N346" s="160"/>
      <c r="O346" s="160"/>
      <c r="P346" s="160"/>
      <c r="Q346" s="160"/>
      <c r="R346" s="160"/>
      <c r="S346" s="160"/>
      <c r="T346" s="160"/>
      <c r="U346" s="232">
        <f t="shared" ref="U346" si="656">STDEV(L345:T345)/SQRT(COUNT(L345:T345))</f>
        <v>222.81135607612362</v>
      </c>
    </row>
    <row r="347" spans="1:21">
      <c r="A347" s="223">
        <v>43727</v>
      </c>
      <c r="B347" s="235">
        <v>2.65446759259259</v>
      </c>
      <c r="C347" s="304">
        <f>'VO2-BW'!C347*'VO2-LBM'!C$61/'VO2-LBM'!C$62</f>
        <v>3563.4942528735637</v>
      </c>
      <c r="D347" s="305">
        <f>'VO2-BW'!D347*'VO2-LBM'!D$61/'VO2-LBM'!D$62</f>
        <v>2571.4364640883978</v>
      </c>
      <c r="E347" s="305">
        <f>'VO2-BW'!E347*'VO2-LBM'!E$61/'VO2-LBM'!E$62</f>
        <v>3220.7142857142853</v>
      </c>
      <c r="F347" s="305">
        <f>'VO2-BW'!F347*'VO2-LBM'!F$61/'VO2-LBM'!F$62</f>
        <v>4037.8461538461529</v>
      </c>
      <c r="G347" s="305">
        <f>'VO2-BW'!G347*'VO2-LBM'!G$61/'VO2-LBM'!G$62</f>
        <v>5574.4178082191784</v>
      </c>
      <c r="H347" s="86">
        <f>'VO2-BW'!H347*'VO2-LBM'!H$61/'VO2-LBM'!H$62</f>
        <v>3868.9841269841268</v>
      </c>
      <c r="I347" s="86">
        <f>'VO2-BW'!I347*'VO2-LBM'!I$61/'VO2-LBM'!I$62</f>
        <v>5421.6666666666661</v>
      </c>
      <c r="J347" s="86">
        <f>'VO2-BW'!J347*'VO2-LBM'!J$61/'VO2-LBM'!J$62</f>
        <v>4539.7251908396947</v>
      </c>
      <c r="K347" s="108">
        <f>'VO2-BW'!K347*'VO2-LBM'!K$61/'VO2-LBM'!K$62</f>
        <v>4743.5118110236226</v>
      </c>
      <c r="L347" s="160"/>
      <c r="M347" s="160"/>
      <c r="N347" s="160"/>
      <c r="O347" s="160"/>
      <c r="P347" s="160"/>
      <c r="Q347" s="160"/>
      <c r="R347" s="160"/>
      <c r="S347" s="160"/>
      <c r="T347" s="160"/>
      <c r="U347" s="232"/>
    </row>
    <row r="348" spans="1:21">
      <c r="A348" s="223">
        <v>43727</v>
      </c>
      <c r="B348" s="235">
        <v>1.6822453703703699</v>
      </c>
      <c r="C348" s="304">
        <f>'VO2-BW'!C348*'VO2-LBM'!C$61/'VO2-LBM'!C$62</f>
        <v>3591.5287356321846</v>
      </c>
      <c r="D348" s="305">
        <f>'VO2-BW'!D348*'VO2-LBM'!D$61/'VO2-LBM'!D$62</f>
        <v>4226.1878453038671</v>
      </c>
      <c r="E348" s="305">
        <f>'VO2-BW'!E348*'VO2-LBM'!E$61/'VO2-LBM'!E$62</f>
        <v>4702.5</v>
      </c>
      <c r="F348" s="305">
        <f>'VO2-BW'!F348*'VO2-LBM'!F$61/'VO2-LBM'!F$62</f>
        <v>4789.2307692307695</v>
      </c>
      <c r="G348" s="305">
        <f>'VO2-BW'!G348*'VO2-LBM'!G$61/'VO2-LBM'!G$62</f>
        <v>5750.3630136986303</v>
      </c>
      <c r="H348" s="86">
        <f>'VO2-BW'!H348*'VO2-LBM'!H$61/'VO2-LBM'!H$62</f>
        <v>4256.2222222222217</v>
      </c>
      <c r="I348" s="86">
        <f>'VO2-BW'!I348*'VO2-LBM'!I$61/'VO2-LBM'!I$62</f>
        <v>4581.6666666666661</v>
      </c>
      <c r="J348" s="86">
        <f>'VO2-BW'!J348*'VO2-LBM'!J$61/'VO2-LBM'!J$62</f>
        <v>3747.6030534351144</v>
      </c>
      <c r="K348" s="108">
        <f>'VO2-BW'!K348*'VO2-LBM'!K$61/'VO2-LBM'!K$62</f>
        <v>5636.9921259842522</v>
      </c>
      <c r="L348" s="160">
        <f t="shared" ref="L348:P348" si="657">AVERAGE(C348:C350)</f>
        <v>4551.9693486590049</v>
      </c>
      <c r="M348" s="160">
        <f t="shared" si="657"/>
        <v>4644.6500920810313</v>
      </c>
      <c r="N348" s="160">
        <f t="shared" si="657"/>
        <v>4790.3571428571422</v>
      </c>
      <c r="O348" s="160">
        <f t="shared" si="657"/>
        <v>4484.0512820512822</v>
      </c>
      <c r="P348" s="160">
        <f t="shared" si="657"/>
        <v>5150.9086757990872</v>
      </c>
      <c r="Q348" s="160">
        <f t="shared" ref="Q348" si="658">AVERAGE(H348:H350)</f>
        <v>5550.4126984126988</v>
      </c>
      <c r="R348" s="160">
        <f t="shared" ref="R348" si="659">AVERAGE(I348:I350)</f>
        <v>4849.9999999999991</v>
      </c>
      <c r="S348" s="160">
        <f t="shared" ref="S348" si="660">AVERAGE(J348:J350)</f>
        <v>4814.3053435114507</v>
      </c>
      <c r="T348" s="160">
        <f t="shared" ref="T348" si="661">AVERAGE(K348:K350)</f>
        <v>5932.7506561679793</v>
      </c>
      <c r="U348" s="232">
        <f t="shared" ref="U348" si="662">AVERAGE(L348:T348)</f>
        <v>4974.3783599488524</v>
      </c>
    </row>
    <row r="349" spans="1:21">
      <c r="A349" s="223">
        <v>43727</v>
      </c>
      <c r="B349" s="235">
        <v>1.6961342592592601</v>
      </c>
      <c r="C349" s="304">
        <f>'VO2-BW'!C349*'VO2-LBM'!C$61/'VO2-LBM'!C$62</f>
        <v>4543.14367816092</v>
      </c>
      <c r="D349" s="305">
        <f>'VO2-BW'!D349*'VO2-LBM'!D$61/'VO2-LBM'!D$62</f>
        <v>4268.3149171270716</v>
      </c>
      <c r="E349" s="305">
        <f>'VO2-BW'!E349*'VO2-LBM'!E$61/'VO2-LBM'!E$62</f>
        <v>4238.0357142857138</v>
      </c>
      <c r="F349" s="305">
        <f>'VO2-BW'!F349*'VO2-LBM'!F$61/'VO2-LBM'!F$62</f>
        <v>3083.3846153846152</v>
      </c>
      <c r="G349" s="305">
        <f>'VO2-BW'!G349*'VO2-LBM'!G$61/'VO2-LBM'!G$62</f>
        <v>3769.2876712328766</v>
      </c>
      <c r="H349" s="86">
        <f>'VO2-BW'!H349*'VO2-LBM'!H$61/'VO2-LBM'!H$62</f>
        <v>5530.0317460317456</v>
      </c>
      <c r="I349" s="86">
        <f>'VO2-BW'!I349*'VO2-LBM'!I$61/'VO2-LBM'!I$62</f>
        <v>4386.6666666666661</v>
      </c>
      <c r="J349" s="86">
        <f>'VO2-BW'!J349*'VO2-LBM'!J$61/'VO2-LBM'!J$62</f>
        <v>4940.778625954199</v>
      </c>
      <c r="K349" s="108">
        <f>'VO2-BW'!K349*'VO2-LBM'!K$61/'VO2-LBM'!K$62</f>
        <v>5922.4094488188975</v>
      </c>
      <c r="L349" s="160"/>
      <c r="M349" s="160"/>
      <c r="N349" s="160"/>
      <c r="O349" s="160"/>
      <c r="P349" s="160"/>
      <c r="Q349" s="160"/>
      <c r="R349" s="160"/>
      <c r="S349" s="160"/>
      <c r="T349" s="160"/>
      <c r="U349" s="232">
        <f t="shared" ref="U349" si="663">STDEV(L348:T348)/SQRT(COUNT(L348:T348))</f>
        <v>161.76044839121701</v>
      </c>
    </row>
    <row r="350" spans="1:21">
      <c r="A350" s="223">
        <v>43727</v>
      </c>
      <c r="B350" s="235">
        <v>1.71002314814814</v>
      </c>
      <c r="C350" s="304">
        <f>'VO2-BW'!C350*'VO2-LBM'!C$61/'VO2-LBM'!C$62</f>
        <v>5521.2356321839088</v>
      </c>
      <c r="D350" s="305">
        <f>'VO2-BW'!D350*'VO2-LBM'!D$61/'VO2-LBM'!D$62</f>
        <v>5439.4475138121543</v>
      </c>
      <c r="E350" s="305">
        <f>'VO2-BW'!E350*'VO2-LBM'!E$61/'VO2-LBM'!E$62</f>
        <v>5430.5357142857138</v>
      </c>
      <c r="F350" s="305">
        <f>'VO2-BW'!F350*'VO2-LBM'!F$61/'VO2-LBM'!F$62</f>
        <v>5579.538461538461</v>
      </c>
      <c r="G350" s="305">
        <f>'VO2-BW'!G350*'VO2-LBM'!G$61/'VO2-LBM'!G$62</f>
        <v>5933.0753424657532</v>
      </c>
      <c r="H350" s="86">
        <f>'VO2-BW'!H350*'VO2-LBM'!H$61/'VO2-LBM'!H$62</f>
        <v>6864.9841269841263</v>
      </c>
      <c r="I350" s="86">
        <f>'VO2-BW'!I350*'VO2-LBM'!I$61/'VO2-LBM'!I$62</f>
        <v>5581.6666666666661</v>
      </c>
      <c r="J350" s="86">
        <f>'VO2-BW'!J350*'VO2-LBM'!J$61/'VO2-LBM'!J$62</f>
        <v>5754.5343511450392</v>
      </c>
      <c r="K350" s="108">
        <f>'VO2-BW'!K350*'VO2-LBM'!K$61/'VO2-LBM'!K$62</f>
        <v>6238.8503937007872</v>
      </c>
      <c r="L350" s="160"/>
      <c r="M350" s="160"/>
      <c r="N350" s="160"/>
      <c r="O350" s="160"/>
      <c r="P350" s="160"/>
      <c r="Q350" s="160"/>
      <c r="R350" s="160"/>
      <c r="S350" s="160"/>
      <c r="T350" s="160"/>
      <c r="U350" s="232"/>
    </row>
    <row r="351" spans="1:21">
      <c r="A351" s="223">
        <v>43727</v>
      </c>
      <c r="B351" s="235">
        <v>1.72391203703704</v>
      </c>
      <c r="C351" s="304">
        <f>'VO2-BW'!C351*'VO2-LBM'!C$61/'VO2-LBM'!C$62</f>
        <v>5094.4885057471274</v>
      </c>
      <c r="D351" s="305">
        <f>'VO2-BW'!D351*'VO2-LBM'!D$61/'VO2-LBM'!D$62</f>
        <v>4792.3756906077342</v>
      </c>
      <c r="E351" s="305">
        <f>'VO2-BW'!E351*'VO2-LBM'!E$61/'VO2-LBM'!E$62</f>
        <v>5533.3928571428569</v>
      </c>
      <c r="F351" s="305">
        <f>'VO2-BW'!F351*'VO2-LBM'!F$61/'VO2-LBM'!F$62</f>
        <v>3557.2307692307691</v>
      </c>
      <c r="G351" s="305">
        <f>'VO2-BW'!G351*'VO2-LBM'!G$61/'VO2-LBM'!G$62</f>
        <v>4210.8424657534242</v>
      </c>
      <c r="H351" s="86">
        <f>'VO2-BW'!H351*'VO2-LBM'!H$61/'VO2-LBM'!H$62</f>
        <v>4242.6349206349205</v>
      </c>
      <c r="I351" s="86">
        <f>'VO2-BW'!I351*'VO2-LBM'!I$61/'VO2-LBM'!I$62</f>
        <v>4695</v>
      </c>
      <c r="J351" s="86">
        <f>'VO2-BW'!J351*'VO2-LBM'!J$61/'VO2-LBM'!J$62</f>
        <v>4020.519083969466</v>
      </c>
      <c r="K351" s="108">
        <f>'VO2-BW'!K351*'VO2-LBM'!K$61/'VO2-LBM'!K$62</f>
        <v>6068.2204724409448</v>
      </c>
      <c r="L351" s="160">
        <f t="shared" ref="L351:P351" si="664">AVERAGE(C351:C353)</f>
        <v>4603.885057471266</v>
      </c>
      <c r="M351" s="160">
        <f t="shared" si="664"/>
        <v>4519.9539594843463</v>
      </c>
      <c r="N351" s="160">
        <f t="shared" si="664"/>
        <v>5128.9285714285716</v>
      </c>
      <c r="O351" s="160">
        <f t="shared" si="664"/>
        <v>4268</v>
      </c>
      <c r="P351" s="160">
        <f t="shared" si="664"/>
        <v>4628.1484018264846</v>
      </c>
      <c r="Q351" s="160">
        <f t="shared" ref="Q351" si="665">AVERAGE(H351:H353)</f>
        <v>4997.8624338624331</v>
      </c>
      <c r="R351" s="160">
        <f t="shared" ref="R351" si="666">AVERAGE(I351:I353)</f>
        <v>4811.666666666667</v>
      </c>
      <c r="S351" s="160">
        <f t="shared" ref="S351" si="667">AVERAGE(J351:J353)</f>
        <v>5199.8269720101789</v>
      </c>
      <c r="T351" s="160">
        <f t="shared" ref="T351" si="668">AVERAGE(K351:K353)</f>
        <v>5337.0971128608926</v>
      </c>
      <c r="U351" s="232">
        <f t="shared" ref="U351" si="669">AVERAGE(L351:T351)</f>
        <v>4832.8187972900942</v>
      </c>
    </row>
    <row r="352" spans="1:21">
      <c r="A352" s="223">
        <v>43727</v>
      </c>
      <c r="B352" s="235">
        <v>1.7378009259259199</v>
      </c>
      <c r="C352" s="304">
        <f>'VO2-BW'!C352*'VO2-LBM'!C$61/'VO2-LBM'!C$62</f>
        <v>4993.2528735632195</v>
      </c>
      <c r="D352" s="305">
        <f>'VO2-BW'!D352*'VO2-LBM'!D$61/'VO2-LBM'!D$62</f>
        <v>4389.6408839779006</v>
      </c>
      <c r="E352" s="305">
        <f>'VO2-BW'!E352*'VO2-LBM'!E$61/'VO2-LBM'!E$62</f>
        <v>3902.1428571428569</v>
      </c>
      <c r="F352" s="305">
        <f>'VO2-BW'!F352*'VO2-LBM'!F$61/'VO2-LBM'!F$62</f>
        <v>3609.6923076923072</v>
      </c>
      <c r="G352" s="305">
        <f>'VO2-BW'!G352*'VO2-LBM'!G$61/'VO2-LBM'!G$62</f>
        <v>5280.0479452054797</v>
      </c>
      <c r="H352" s="86">
        <f>'VO2-BW'!H352*'VO2-LBM'!H$61/'VO2-LBM'!H$62</f>
        <v>6093.9047619047615</v>
      </c>
      <c r="I352" s="86">
        <f>'VO2-BW'!I352*'VO2-LBM'!I$61/'VO2-LBM'!I$62</f>
        <v>5586.6666666666661</v>
      </c>
      <c r="J352" s="86">
        <f>'VO2-BW'!J352*'VO2-LBM'!J$61/'VO2-LBM'!J$62</f>
        <v>5300.2290076335876</v>
      </c>
      <c r="K352" s="108">
        <f>'VO2-BW'!K352*'VO2-LBM'!K$61/'VO2-LBM'!K$62</f>
        <v>5337.6141732283468</v>
      </c>
      <c r="L352" s="160"/>
      <c r="M352" s="160"/>
      <c r="N352" s="160"/>
      <c r="O352" s="160"/>
      <c r="P352" s="160"/>
      <c r="Q352" s="160"/>
      <c r="R352" s="160"/>
      <c r="S352" s="160"/>
      <c r="T352" s="160"/>
      <c r="U352" s="232">
        <f t="shared" ref="U352" si="670">STDEV(L351:T351)/SQRT(COUNT(L351:T351))</f>
        <v>118.76475003854337</v>
      </c>
    </row>
    <row r="353" spans="1:21">
      <c r="A353" s="233">
        <v>43727</v>
      </c>
      <c r="B353" s="240">
        <v>1.7516898148148099</v>
      </c>
      <c r="C353" s="304">
        <f>'VO2-BW'!C353*'VO2-LBM'!C$61/'VO2-LBM'!C$62</f>
        <v>3723.9137931034488</v>
      </c>
      <c r="D353" s="305">
        <f>'VO2-BW'!D353*'VO2-LBM'!D$61/'VO2-LBM'!D$62</f>
        <v>4377.8453038674033</v>
      </c>
      <c r="E353" s="305">
        <f>'VO2-BW'!E353*'VO2-LBM'!E$61/'VO2-LBM'!E$62</f>
        <v>5951.25</v>
      </c>
      <c r="F353" s="305">
        <f>'VO2-BW'!F353*'VO2-LBM'!F$61/'VO2-LBM'!F$62</f>
        <v>5637.0769230769229</v>
      </c>
      <c r="G353" s="305">
        <f>'VO2-BW'!G353*'VO2-LBM'!G$61/'VO2-LBM'!G$62</f>
        <v>4393.5547945205481</v>
      </c>
      <c r="H353" s="86">
        <f>'VO2-BW'!H353*'VO2-LBM'!H$61/'VO2-LBM'!H$62</f>
        <v>4657.0476190476193</v>
      </c>
      <c r="I353" s="86">
        <f>'VO2-BW'!I353*'VO2-LBM'!I$61/'VO2-LBM'!I$62</f>
        <v>4153.333333333333</v>
      </c>
      <c r="J353" s="86">
        <f>'VO2-BW'!J353*'VO2-LBM'!J$61/'VO2-LBM'!J$62</f>
        <v>6278.7328244274813</v>
      </c>
      <c r="K353" s="108">
        <f>'VO2-BW'!K353*'VO2-LBM'!K$61/'VO2-LBM'!K$62</f>
        <v>4605.4566929133853</v>
      </c>
      <c r="L353" s="160"/>
      <c r="M353" s="160"/>
      <c r="N353" s="160"/>
      <c r="O353" s="160"/>
      <c r="P353" s="160"/>
      <c r="Q353" s="160"/>
      <c r="R353" s="160"/>
      <c r="S353" s="160"/>
      <c r="T353" s="160"/>
      <c r="U353" s="232"/>
    </row>
    <row r="354" spans="1:21">
      <c r="A354" s="233">
        <v>43727</v>
      </c>
      <c r="B354" s="240">
        <v>1.7655787037037001</v>
      </c>
      <c r="C354" s="304">
        <f>'VO2-BW'!C354*'VO2-LBM'!C$61/'VO2-LBM'!C$62</f>
        <v>4060.3275862068967</v>
      </c>
      <c r="D354" s="305">
        <f>'VO2-BW'!D354*'VO2-LBM'!D$61/'VO2-LBM'!D$62</f>
        <v>4797.4309392265186</v>
      </c>
      <c r="E354" s="305">
        <f>'VO2-BW'!E354*'VO2-LBM'!E$61/'VO2-LBM'!E$62</f>
        <v>4154.4642857142853</v>
      </c>
      <c r="F354" s="305">
        <f>'VO2-BW'!F354*'VO2-LBM'!F$61/'VO2-LBM'!F$62</f>
        <v>4503.2307692307686</v>
      </c>
      <c r="G354" s="305">
        <f>'VO2-BW'!G354*'VO2-LBM'!G$61/'VO2-LBM'!G$62</f>
        <v>6207.143835616439</v>
      </c>
      <c r="H354" s="86">
        <f>'VO2-BW'!H354*'VO2-LBM'!H$61/'VO2-LBM'!H$62</f>
        <v>5037.4920634920636</v>
      </c>
      <c r="I354" s="86">
        <f>'VO2-BW'!I354*'VO2-LBM'!I$61/'VO2-LBM'!I$62</f>
        <v>5861.6666666666661</v>
      </c>
      <c r="J354" s="86">
        <f>'VO2-BW'!J354*'VO2-LBM'!J$61/'VO2-LBM'!J$62</f>
        <v>4511.4351145038172</v>
      </c>
      <c r="K354" s="108">
        <f>'VO2-BW'!K354*'VO2-LBM'!K$61/'VO2-LBM'!K$62</f>
        <v>6077.5275590551173</v>
      </c>
      <c r="L354" s="160">
        <f t="shared" ref="L354:P354" si="671">AVERAGE(C354:C356)</f>
        <v>4616.863984674329</v>
      </c>
      <c r="M354" s="160">
        <f t="shared" si="671"/>
        <v>4633.4162062615096</v>
      </c>
      <c r="N354" s="160">
        <f t="shared" si="671"/>
        <v>4514.4642857142853</v>
      </c>
      <c r="O354" s="160">
        <f t="shared" si="671"/>
        <v>4923.4871794871797</v>
      </c>
      <c r="P354" s="160">
        <f t="shared" si="671"/>
        <v>5887.9611872146124</v>
      </c>
      <c r="Q354" s="160">
        <f t="shared" ref="Q354" si="672">AVERAGE(H354:H356)</f>
        <v>5582.1164021164013</v>
      </c>
      <c r="R354" s="160">
        <f t="shared" ref="R354" si="673">AVERAGE(I354:I356)</f>
        <v>4946.1111111111104</v>
      </c>
      <c r="S354" s="160">
        <f t="shared" ref="S354" si="674">AVERAGE(J354:J356)</f>
        <v>4986.8193384223923</v>
      </c>
      <c r="T354" s="160">
        <f t="shared" ref="T354" si="675">AVERAGE(K354:K356)</f>
        <v>5096.6640419947507</v>
      </c>
      <c r="U354" s="232">
        <f t="shared" ref="U354" si="676">AVERAGE(L354:T354)</f>
        <v>5020.8781929996194</v>
      </c>
    </row>
    <row r="355" spans="1:21">
      <c r="A355" s="233">
        <v>43727</v>
      </c>
      <c r="B355" s="240">
        <v>1.77946759259259</v>
      </c>
      <c r="C355" s="304">
        <f>'VO2-BW'!C355*'VO2-LBM'!C$61/'VO2-LBM'!C$62</f>
        <v>4348.4597701149423</v>
      </c>
      <c r="D355" s="305">
        <f>'VO2-BW'!D355*'VO2-LBM'!D$61/'VO2-LBM'!D$62</f>
        <v>4842.9281767955799</v>
      </c>
      <c r="E355" s="305">
        <f>'VO2-BW'!E355*'VO2-LBM'!E$61/'VO2-LBM'!E$62</f>
        <v>5372.6785714285716</v>
      </c>
      <c r="F355" s="305">
        <f>'VO2-BW'!F355*'VO2-LBM'!F$61/'VO2-LBM'!F$62</f>
        <v>5418.7692307692305</v>
      </c>
      <c r="G355" s="305">
        <f>'VO2-BW'!G355*'VO2-LBM'!G$61/'VO2-LBM'!G$62</f>
        <v>5077.034246575342</v>
      </c>
      <c r="H355" s="86">
        <f>'VO2-BW'!H355*'VO2-LBM'!H$61/'VO2-LBM'!H$62</f>
        <v>6472.6507936507933</v>
      </c>
      <c r="I355" s="86">
        <f>'VO2-BW'!I355*'VO2-LBM'!I$61/'VO2-LBM'!I$62</f>
        <v>4403.333333333333</v>
      </c>
      <c r="J355" s="86">
        <f>'VO2-BW'!J355*'VO2-LBM'!J$61/'VO2-LBM'!J$62</f>
        <v>4664.5343511450383</v>
      </c>
      <c r="K355" s="108">
        <f>'VO2-BW'!K355*'VO2-LBM'!K$61/'VO2-LBM'!K$62</f>
        <v>4445.6850393700788</v>
      </c>
      <c r="L355" s="160"/>
      <c r="M355" s="160"/>
      <c r="N355" s="160"/>
      <c r="O355" s="160"/>
      <c r="P355" s="160"/>
      <c r="Q355" s="160"/>
      <c r="R355" s="160"/>
      <c r="S355" s="160"/>
      <c r="T355" s="160"/>
      <c r="U355" s="232">
        <f t="shared" ref="U355" si="677">STDEV(L354:T354)/SQRT(COUNT(L354:T354))</f>
        <v>151.77693747492899</v>
      </c>
    </row>
    <row r="356" spans="1:21">
      <c r="A356" s="233">
        <v>43727</v>
      </c>
      <c r="B356" s="240">
        <v>1.79335648148148</v>
      </c>
      <c r="C356" s="304">
        <f>'VO2-BW'!C356*'VO2-LBM'!C$61/'VO2-LBM'!C$62</f>
        <v>5441.8045977011507</v>
      </c>
      <c r="D356" s="305">
        <f>'VO2-BW'!D356*'VO2-LBM'!D$61/'VO2-LBM'!D$62</f>
        <v>4259.8895027624303</v>
      </c>
      <c r="E356" s="305">
        <f>'VO2-BW'!E356*'VO2-LBM'!E$61/'VO2-LBM'!E$62</f>
        <v>4016.25</v>
      </c>
      <c r="F356" s="305">
        <f>'VO2-BW'!F356*'VO2-LBM'!F$61/'VO2-LBM'!F$62</f>
        <v>4848.461538461539</v>
      </c>
      <c r="G356" s="305">
        <f>'VO2-BW'!G356*'VO2-LBM'!G$61/'VO2-LBM'!G$62</f>
        <v>6379.7054794520545</v>
      </c>
      <c r="H356" s="86">
        <f>'VO2-BW'!H356*'VO2-LBM'!H$61/'VO2-LBM'!H$62</f>
        <v>5236.2063492063489</v>
      </c>
      <c r="I356" s="86">
        <f>'VO2-BW'!I356*'VO2-LBM'!I$61/'VO2-LBM'!I$62</f>
        <v>4573.3333333333321</v>
      </c>
      <c r="J356" s="86">
        <f>'VO2-BW'!J356*'VO2-LBM'!J$61/'VO2-LBM'!J$62</f>
        <v>5784.4885496183206</v>
      </c>
      <c r="K356" s="108">
        <f>'VO2-BW'!K356*'VO2-LBM'!K$61/'VO2-LBM'!K$62</f>
        <v>4766.7795275590561</v>
      </c>
      <c r="L356" s="160"/>
      <c r="M356" s="160"/>
      <c r="N356" s="160"/>
      <c r="O356" s="160"/>
      <c r="P356" s="160"/>
      <c r="Q356" s="160"/>
      <c r="R356" s="160"/>
      <c r="S356" s="160"/>
      <c r="T356" s="160"/>
      <c r="U356" s="232"/>
    </row>
    <row r="357" spans="1:21">
      <c r="A357" s="233">
        <v>43727</v>
      </c>
      <c r="B357" s="240">
        <v>1.8072453703703699</v>
      </c>
      <c r="C357" s="304">
        <f>'VO2-BW'!C357*'VO2-LBM'!C$61/'VO2-LBM'!C$62</f>
        <v>4328.2126436781618</v>
      </c>
      <c r="D357" s="305">
        <f>'VO2-BW'!D357*'VO2-LBM'!D$61/'VO2-LBM'!D$62</f>
        <v>6009.0055248618783</v>
      </c>
      <c r="E357" s="305">
        <f>'VO2-BW'!E357*'VO2-LBM'!E$61/'VO2-LBM'!E$62</f>
        <v>5850</v>
      </c>
      <c r="F357" s="305">
        <f>'VO2-BW'!F357*'VO2-LBM'!F$61/'VO2-LBM'!F$62</f>
        <v>5635.3846153846152</v>
      </c>
      <c r="G357" s="305">
        <f>'VO2-BW'!G357*'VO2-LBM'!G$61/'VO2-LBM'!G$62</f>
        <v>6083.6438356164381</v>
      </c>
      <c r="H357" s="86">
        <f>'VO2-BW'!H357*'VO2-LBM'!H$61/'VO2-LBM'!H$62</f>
        <v>6195.8095238095239</v>
      </c>
      <c r="I357" s="86">
        <f>'VO2-BW'!I357*'VO2-LBM'!I$61/'VO2-LBM'!I$62</f>
        <v>6188.333333333333</v>
      </c>
      <c r="J357" s="86">
        <f>'VO2-BW'!J357*'VO2-LBM'!J$61/'VO2-LBM'!J$62</f>
        <v>4578</v>
      </c>
      <c r="K357" s="108">
        <f>'VO2-BW'!K357*'VO2-LBM'!K$61/'VO2-LBM'!K$62</f>
        <v>6380.0078740157478</v>
      </c>
      <c r="L357" s="160">
        <f t="shared" ref="L357:P357" si="678">AVERAGE(C357:C359)</f>
        <v>5062.3007662835262</v>
      </c>
      <c r="M357" s="160">
        <f t="shared" si="678"/>
        <v>5079.4014732965006</v>
      </c>
      <c r="N357" s="160">
        <f t="shared" si="678"/>
        <v>4760.3571428571422</v>
      </c>
      <c r="O357" s="160">
        <f t="shared" si="678"/>
        <v>5057.1794871794873</v>
      </c>
      <c r="P357" s="160">
        <f t="shared" si="678"/>
        <v>5119.8926940639276</v>
      </c>
      <c r="Q357" s="160">
        <f t="shared" ref="Q357" si="679">AVERAGE(H357:H359)</f>
        <v>5908.2116402116399</v>
      </c>
      <c r="R357" s="160">
        <f t="shared" ref="R357" si="680">AVERAGE(I357:I359)</f>
        <v>5288.8888888888878</v>
      </c>
      <c r="S357" s="160">
        <f t="shared" ref="S357" si="681">AVERAGE(J357:J359)</f>
        <v>5049.5012722646306</v>
      </c>
      <c r="T357" s="160">
        <f t="shared" ref="T357" si="682">AVERAGE(K357:K359)</f>
        <v>5490.6640419947507</v>
      </c>
      <c r="U357" s="232">
        <f t="shared" ref="U357" si="683">AVERAGE(L357:T357)</f>
        <v>5201.8219341156109</v>
      </c>
    </row>
    <row r="358" spans="1:21">
      <c r="A358" s="233">
        <v>43727</v>
      </c>
      <c r="B358" s="240">
        <v>1.8211342592592601</v>
      </c>
      <c r="C358" s="304">
        <f>'VO2-BW'!C358*'VO2-LBM'!C$61/'VO2-LBM'!C$62</f>
        <v>5496.3160919540242</v>
      </c>
      <c r="D358" s="305">
        <f>'VO2-BW'!D358*'VO2-LBM'!D$61/'VO2-LBM'!D$62</f>
        <v>3872.3204419889498</v>
      </c>
      <c r="E358" s="305">
        <f>'VO2-BW'!E358*'VO2-LBM'!E$61/'VO2-LBM'!E$62</f>
        <v>4845.5357142857138</v>
      </c>
      <c r="F358" s="305">
        <f>'VO2-BW'!F358*'VO2-LBM'!F$61/'VO2-LBM'!F$62</f>
        <v>4564.1538461538466</v>
      </c>
      <c r="G358" s="305">
        <f>'VO2-BW'!G358*'VO2-LBM'!G$61/'VO2-LBM'!G$62</f>
        <v>4853.7191780821922</v>
      </c>
      <c r="H358" s="86">
        <f>'VO2-BW'!H358*'VO2-LBM'!H$61/'VO2-LBM'!H$62</f>
        <v>6742.6984126984125</v>
      </c>
      <c r="I358" s="86">
        <f>'VO2-BW'!I358*'VO2-LBM'!I$61/'VO2-LBM'!I$62</f>
        <v>4585</v>
      </c>
      <c r="J358" s="86">
        <f>'VO2-BW'!J358*'VO2-LBM'!J$61/'VO2-LBM'!J$62</f>
        <v>4629.5877862595416</v>
      </c>
      <c r="K358" s="108">
        <f>'VO2-BW'!K358*'VO2-LBM'!K$61/'VO2-LBM'!K$62</f>
        <v>4315.3858267716541</v>
      </c>
      <c r="L358" s="160"/>
      <c r="M358" s="160"/>
      <c r="N358" s="160"/>
      <c r="O358" s="160"/>
      <c r="P358" s="160"/>
      <c r="Q358" s="160"/>
      <c r="R358" s="160"/>
      <c r="S358" s="160"/>
      <c r="T358" s="160"/>
      <c r="U358" s="232">
        <f t="shared" ref="U358" si="684">STDEV(L357:T357)/SQRT(COUNT(L357:T357))</f>
        <v>109.93535626139966</v>
      </c>
    </row>
    <row r="359" spans="1:21">
      <c r="A359" s="233">
        <v>43727</v>
      </c>
      <c r="B359" s="240">
        <v>1.83502314814815</v>
      </c>
      <c r="C359" s="304">
        <f>'VO2-BW'!C359*'VO2-LBM'!C$61/'VO2-LBM'!C$62</f>
        <v>5362.3735632183916</v>
      </c>
      <c r="D359" s="305">
        <f>'VO2-BW'!D359*'VO2-LBM'!D$61/'VO2-LBM'!D$62</f>
        <v>5356.8784530386738</v>
      </c>
      <c r="E359" s="305">
        <f>'VO2-BW'!E359*'VO2-LBM'!E$61/'VO2-LBM'!E$62</f>
        <v>3585.5357142857147</v>
      </c>
      <c r="F359" s="305">
        <f>'VO2-BW'!F359*'VO2-LBM'!F$61/'VO2-LBM'!F$62</f>
        <v>4972</v>
      </c>
      <c r="G359" s="305">
        <f>'VO2-BW'!G359*'VO2-LBM'!G$61/'VO2-LBM'!G$62</f>
        <v>4422.3150684931506</v>
      </c>
      <c r="H359" s="86">
        <f>'VO2-BW'!H359*'VO2-LBM'!H$61/'VO2-LBM'!H$62</f>
        <v>4786.1269841269841</v>
      </c>
      <c r="I359" s="86">
        <f>'VO2-BW'!I359*'VO2-LBM'!I$61/'VO2-LBM'!I$62</f>
        <v>5093.333333333333</v>
      </c>
      <c r="J359" s="86">
        <f>'VO2-BW'!J359*'VO2-LBM'!J$61/'VO2-LBM'!J$62</f>
        <v>5940.9160305343512</v>
      </c>
      <c r="K359" s="108">
        <f>'VO2-BW'!K359*'VO2-LBM'!K$61/'VO2-LBM'!K$62</f>
        <v>5776.5984251968512</v>
      </c>
      <c r="L359" s="160"/>
      <c r="M359" s="160"/>
      <c r="N359" s="160"/>
      <c r="O359" s="160"/>
      <c r="P359" s="160"/>
      <c r="Q359" s="160"/>
      <c r="R359" s="160"/>
      <c r="S359" s="160"/>
      <c r="T359" s="160"/>
      <c r="U359" s="232"/>
    </row>
    <row r="360" spans="1:21">
      <c r="A360" s="233">
        <v>43727</v>
      </c>
      <c r="B360" s="240">
        <v>1.84891203703703</v>
      </c>
      <c r="C360" s="304">
        <f>'VO2-BW'!C360*'VO2-LBM'!C$61/'VO2-LBM'!C$62</f>
        <v>4110.1666666666679</v>
      </c>
      <c r="D360" s="305">
        <f>'VO2-BW'!D360*'VO2-LBM'!D$61/'VO2-LBM'!D$62</f>
        <v>3676.8508287292816</v>
      </c>
      <c r="E360" s="305">
        <f>'VO2-BW'!E360*'VO2-LBM'!E$61/'VO2-LBM'!E$62</f>
        <v>4585.1785714285716</v>
      </c>
      <c r="F360" s="305">
        <f>'VO2-BW'!F360*'VO2-LBM'!F$61/'VO2-LBM'!F$62</f>
        <v>6402</v>
      </c>
      <c r="G360" s="305">
        <f>'VO2-BW'!G360*'VO2-LBM'!G$61/'VO2-LBM'!G$62</f>
        <v>4896.0136986301377</v>
      </c>
      <c r="H360" s="86">
        <f>'VO2-BW'!H360*'VO2-LBM'!H$61/'VO2-LBM'!H$62</f>
        <v>4675.7301587301581</v>
      </c>
      <c r="I360" s="86">
        <f>'VO2-BW'!I360*'VO2-LBM'!I$61/'VO2-LBM'!I$62</f>
        <v>6651.6666666666661</v>
      </c>
      <c r="J360" s="86">
        <f>'VO2-BW'!J360*'VO2-LBM'!J$61/'VO2-LBM'!J$62</f>
        <v>5847.7251908396947</v>
      </c>
      <c r="K360" s="108">
        <f>'VO2-BW'!K360*'VO2-LBM'!K$61/'VO2-LBM'!K$62</f>
        <v>5098.7322834645665</v>
      </c>
      <c r="L360" s="160">
        <f t="shared" ref="L360:P360" si="685">AVERAGE(C360:C362)</f>
        <v>4431.5249042145597</v>
      </c>
      <c r="M360" s="160">
        <f t="shared" si="685"/>
        <v>3856.5930018416202</v>
      </c>
      <c r="N360" s="160">
        <f t="shared" si="685"/>
        <v>5072.6785714285716</v>
      </c>
      <c r="O360" s="160">
        <f t="shared" si="685"/>
        <v>5254.0512820512822</v>
      </c>
      <c r="P360" s="160">
        <f t="shared" si="685"/>
        <v>5347.7191780821922</v>
      </c>
      <c r="Q360" s="160">
        <f t="shared" ref="Q360" si="686">AVERAGE(H360:H362)</f>
        <v>5644.3915343915332</v>
      </c>
      <c r="R360" s="160">
        <f t="shared" ref="R360" si="687">AVERAGE(I360:I362)</f>
        <v>5782.2222222222217</v>
      </c>
      <c r="S360" s="160">
        <f t="shared" ref="S360" si="688">AVERAGE(J360:J362)</f>
        <v>4893.0737913486009</v>
      </c>
      <c r="T360" s="160">
        <f t="shared" ref="T360" si="689">AVERAGE(K360:K362)</f>
        <v>5387.7690288713911</v>
      </c>
      <c r="U360" s="232">
        <f t="shared" ref="U360" si="690">AVERAGE(L360:T360)</f>
        <v>5074.447057161331</v>
      </c>
    </row>
    <row r="361" spans="1:21">
      <c r="A361" s="233">
        <v>43727</v>
      </c>
      <c r="B361" s="240">
        <v>1.8628009259259199</v>
      </c>
      <c r="C361" s="304">
        <f>'VO2-BW'!C361*'VO2-LBM'!C$61/'VO2-LBM'!C$62</f>
        <v>4108.6091954022995</v>
      </c>
      <c r="D361" s="305">
        <f>'VO2-BW'!D361*'VO2-LBM'!D$61/'VO2-LBM'!D$62</f>
        <v>3621.2430939226515</v>
      </c>
      <c r="E361" s="305">
        <f>'VO2-BW'!E361*'VO2-LBM'!E$61/'VO2-LBM'!E$62</f>
        <v>5343.75</v>
      </c>
      <c r="F361" s="305">
        <f>'VO2-BW'!F361*'VO2-LBM'!F$61/'VO2-LBM'!F$62</f>
        <v>4674.1538461538466</v>
      </c>
      <c r="G361" s="305">
        <f>'VO2-BW'!G361*'VO2-LBM'!G$61/'VO2-LBM'!G$62</f>
        <v>6061.6506849315065</v>
      </c>
      <c r="H361" s="86">
        <f>'VO2-BW'!H361*'VO2-LBM'!H$61/'VO2-LBM'!H$62</f>
        <v>6921.0317460317465</v>
      </c>
      <c r="I361" s="86">
        <f>'VO2-BW'!I361*'VO2-LBM'!I$61/'VO2-LBM'!I$62</f>
        <v>5328.333333333333</v>
      </c>
      <c r="J361" s="86">
        <f>'VO2-BW'!J361*'VO2-LBM'!J$61/'VO2-LBM'!J$62</f>
        <v>4566.3511450381684</v>
      </c>
      <c r="K361" s="108">
        <f>'VO2-BW'!K361*'VO2-LBM'!K$61/'VO2-LBM'!K$62</f>
        <v>5263.1574803149606</v>
      </c>
      <c r="L361" s="160"/>
      <c r="M361" s="160"/>
      <c r="N361" s="160"/>
      <c r="O361" s="160"/>
      <c r="P361" s="160"/>
      <c r="Q361" s="160"/>
      <c r="R361" s="160"/>
      <c r="S361" s="160"/>
      <c r="T361" s="160"/>
      <c r="U361" s="232">
        <f t="shared" ref="U361" si="691">STDEV(L360:T360)/SQRT(COUNT(L360:T360))</f>
        <v>202.76920250657778</v>
      </c>
    </row>
    <row r="362" spans="1:21">
      <c r="A362" s="233">
        <v>43727</v>
      </c>
      <c r="B362" s="240">
        <v>1.8766898148148099</v>
      </c>
      <c r="C362" s="304">
        <f>'VO2-BW'!C362*'VO2-LBM'!C$61/'VO2-LBM'!C$62</f>
        <v>5075.7988505747135</v>
      </c>
      <c r="D362" s="305">
        <f>'VO2-BW'!D362*'VO2-LBM'!D$61/'VO2-LBM'!D$62</f>
        <v>4271.6850828729275</v>
      </c>
      <c r="E362" s="305">
        <f>'VO2-BW'!E362*'VO2-LBM'!E$61/'VO2-LBM'!E$62</f>
        <v>5289.1071428571422</v>
      </c>
      <c r="F362" s="305">
        <f>'VO2-BW'!F362*'VO2-LBM'!F$61/'VO2-LBM'!F$62</f>
        <v>4686</v>
      </c>
      <c r="G362" s="305">
        <f>'VO2-BW'!G362*'VO2-LBM'!G$61/'VO2-LBM'!G$62</f>
        <v>5085.4931506849316</v>
      </c>
      <c r="H362" s="86">
        <f>'VO2-BW'!H362*'VO2-LBM'!H$61/'VO2-LBM'!H$62</f>
        <v>5336.4126984126979</v>
      </c>
      <c r="I362" s="86">
        <f>'VO2-BW'!I362*'VO2-LBM'!I$61/'VO2-LBM'!I$62</f>
        <v>5366.6666666666661</v>
      </c>
      <c r="J362" s="86">
        <f>'VO2-BW'!J362*'VO2-LBM'!J$61/'VO2-LBM'!J$62</f>
        <v>4265.1450381679388</v>
      </c>
      <c r="K362" s="108">
        <f>'VO2-BW'!K362*'VO2-LBM'!K$61/'VO2-LBM'!K$62</f>
        <v>5801.4173228346463</v>
      </c>
      <c r="L362" s="160"/>
      <c r="M362" s="160"/>
      <c r="N362" s="160"/>
      <c r="O362" s="160"/>
      <c r="P362" s="160"/>
      <c r="Q362" s="160"/>
      <c r="R362" s="160"/>
      <c r="S362" s="160"/>
      <c r="T362" s="160"/>
      <c r="U362" s="232"/>
    </row>
    <row r="363" spans="1:21">
      <c r="A363" s="233">
        <v>43727</v>
      </c>
      <c r="B363" s="240">
        <v>1.8905787037037001</v>
      </c>
      <c r="C363" s="304">
        <f>'VO2-BW'!C363*'VO2-LBM'!C$61/'VO2-LBM'!C$62</f>
        <v>5670.7528735632195</v>
      </c>
      <c r="D363" s="305">
        <f>'VO2-BW'!D363*'VO2-LBM'!D$61/'VO2-LBM'!D$62</f>
        <v>3683.591160220994</v>
      </c>
      <c r="E363" s="305">
        <f>'VO2-BW'!E363*'VO2-LBM'!E$61/'VO2-LBM'!E$62</f>
        <v>3709.2857142857142</v>
      </c>
      <c r="F363" s="305">
        <f>'VO2-BW'!F363*'VO2-LBM'!F$61/'VO2-LBM'!F$62</f>
        <v>5076.9230769230771</v>
      </c>
      <c r="G363" s="305">
        <f>'VO2-BW'!G363*'VO2-LBM'!G$61/'VO2-LBM'!G$62</f>
        <v>5577.8013698630139</v>
      </c>
      <c r="H363" s="86">
        <f>'VO2-BW'!H363*'VO2-LBM'!H$61/'VO2-LBM'!H$62</f>
        <v>4419.269841269841</v>
      </c>
      <c r="I363" s="86">
        <f>'VO2-BW'!I363*'VO2-LBM'!I$61/'VO2-LBM'!I$62</f>
        <v>5715</v>
      </c>
      <c r="J363" s="86">
        <f>'VO2-BW'!J363*'VO2-LBM'!J$61/'VO2-LBM'!J$62</f>
        <v>6173.8931297709923</v>
      </c>
      <c r="K363" s="108">
        <f>'VO2-BW'!K363*'VO2-LBM'!K$61/'VO2-LBM'!K$62</f>
        <v>4316.9370078740158</v>
      </c>
      <c r="L363" s="160">
        <f t="shared" ref="L363:P363" si="692">AVERAGE(C363:C365)</f>
        <v>5385.7356321839097</v>
      </c>
      <c r="M363" s="160">
        <f t="shared" si="692"/>
        <v>3763.9134438305705</v>
      </c>
      <c r="N363" s="160">
        <f t="shared" si="692"/>
        <v>4093.3928571428569</v>
      </c>
      <c r="O363" s="160">
        <f t="shared" si="692"/>
        <v>5701.3846153846162</v>
      </c>
      <c r="P363" s="160">
        <f t="shared" si="692"/>
        <v>5270.4611872146124</v>
      </c>
      <c r="Q363" s="160">
        <f t="shared" ref="Q363" si="693">AVERAGE(H363:H365)</f>
        <v>5751.3915343915332</v>
      </c>
      <c r="R363" s="160">
        <f t="shared" ref="R363" si="694">AVERAGE(I363:I365)</f>
        <v>5436.6666666666661</v>
      </c>
      <c r="S363" s="160">
        <f t="shared" ref="S363" si="695">AVERAGE(J363:J365)</f>
        <v>5820.5445292620861</v>
      </c>
      <c r="T363" s="160">
        <f t="shared" ref="T363" si="696">AVERAGE(K363:K365)</f>
        <v>5492.2152230971124</v>
      </c>
      <c r="U363" s="232">
        <f t="shared" ref="U363" si="697">AVERAGE(L363:T363)</f>
        <v>5190.6339654637741</v>
      </c>
    </row>
    <row r="364" spans="1:21">
      <c r="A364" s="233">
        <v>43727</v>
      </c>
      <c r="B364" s="240">
        <v>1.90446759259259</v>
      </c>
      <c r="C364" s="304">
        <f>'VO2-BW'!C364*'VO2-LBM'!C$61/'VO2-LBM'!C$62</f>
        <v>5624.0287356321851</v>
      </c>
      <c r="D364" s="305">
        <f>'VO2-BW'!D364*'VO2-LBM'!D$61/'VO2-LBM'!D$62</f>
        <v>4332.348066298342</v>
      </c>
      <c r="E364" s="305">
        <f>'VO2-BW'!E364*'VO2-LBM'!E$61/'VO2-LBM'!E$62</f>
        <v>4906.6071428571422</v>
      </c>
      <c r="F364" s="305">
        <f>'VO2-BW'!F364*'VO2-LBM'!F$61/'VO2-LBM'!F$62</f>
        <v>5828.3076923076915</v>
      </c>
      <c r="G364" s="305">
        <f>'VO2-BW'!G364*'VO2-LBM'!G$61/'VO2-LBM'!G$62</f>
        <v>4107.6438356164381</v>
      </c>
      <c r="H364" s="86">
        <f>'VO2-BW'!H364*'VO2-LBM'!H$61/'VO2-LBM'!H$62</f>
        <v>5766.1111111111113</v>
      </c>
      <c r="I364" s="86">
        <f>'VO2-BW'!I364*'VO2-LBM'!I$61/'VO2-LBM'!I$62</f>
        <v>5638.333333333333</v>
      </c>
      <c r="J364" s="86">
        <f>'VO2-BW'!J364*'VO2-LBM'!J$61/'VO2-LBM'!J$62</f>
        <v>6125.6335877862603</v>
      </c>
      <c r="K364" s="108">
        <f>'VO2-BW'!K364*'VO2-LBM'!K$61/'VO2-LBM'!K$62</f>
        <v>5488.0787401574798</v>
      </c>
      <c r="L364" s="160"/>
      <c r="M364" s="160"/>
      <c r="N364" s="160"/>
      <c r="O364" s="160"/>
      <c r="P364" s="160"/>
      <c r="Q364" s="160"/>
      <c r="R364" s="160"/>
      <c r="S364" s="160"/>
      <c r="T364" s="160"/>
      <c r="U364" s="232">
        <f t="shared" ref="U364" si="698">STDEV(L363:T363)/SQRT(COUNT(L363:T363))</f>
        <v>247.41700300959477</v>
      </c>
    </row>
    <row r="365" spans="1:21">
      <c r="A365" s="233">
        <v>43727</v>
      </c>
      <c r="B365" s="240">
        <v>1.91835648148148</v>
      </c>
      <c r="C365" s="304">
        <f>'VO2-BW'!C365*'VO2-LBM'!C$61/'VO2-LBM'!C$62</f>
        <v>4862.4252873563228</v>
      </c>
      <c r="D365" s="305">
        <f>'VO2-BW'!D365*'VO2-LBM'!D$61/'VO2-LBM'!D$62</f>
        <v>3275.8011049723759</v>
      </c>
      <c r="E365" s="305">
        <f>'VO2-BW'!E365*'VO2-LBM'!E$61/'VO2-LBM'!E$62</f>
        <v>3664.2857142857142</v>
      </c>
      <c r="F365" s="305">
        <f>'VO2-BW'!F365*'VO2-LBM'!F$61/'VO2-LBM'!F$62</f>
        <v>6198.9230769230771</v>
      </c>
      <c r="G365" s="305">
        <f>'VO2-BW'!G365*'VO2-LBM'!G$61/'VO2-LBM'!G$62</f>
        <v>6125.9383561643835</v>
      </c>
      <c r="H365" s="86">
        <f>'VO2-BW'!H365*'VO2-LBM'!H$61/'VO2-LBM'!H$62</f>
        <v>7068.7936507936502</v>
      </c>
      <c r="I365" s="86">
        <f>'VO2-BW'!I365*'VO2-LBM'!I$61/'VO2-LBM'!I$62</f>
        <v>4956.6666666666661</v>
      </c>
      <c r="J365" s="86">
        <f>'VO2-BW'!J365*'VO2-LBM'!J$61/'VO2-LBM'!J$62</f>
        <v>5162.1068702290086</v>
      </c>
      <c r="K365" s="108">
        <f>'VO2-BW'!K365*'VO2-LBM'!K$61/'VO2-LBM'!K$62</f>
        <v>6671.6299212598424</v>
      </c>
      <c r="L365" s="160"/>
      <c r="M365" s="160"/>
      <c r="N365" s="160"/>
      <c r="O365" s="160"/>
      <c r="P365" s="160"/>
      <c r="Q365" s="160"/>
      <c r="R365" s="160"/>
      <c r="S365" s="160"/>
      <c r="T365" s="160"/>
      <c r="U365" s="232"/>
    </row>
    <row r="366" spans="1:21">
      <c r="A366" s="233">
        <v>43727</v>
      </c>
      <c r="B366" s="240">
        <v>1.9322453703703699</v>
      </c>
      <c r="C366" s="304">
        <f>'VO2-BW'!C366*'VO2-LBM'!C$61/'VO2-LBM'!C$62</f>
        <v>3558.82183908046</v>
      </c>
      <c r="D366" s="305">
        <f>'VO2-BW'!D366*'VO2-LBM'!D$61/'VO2-LBM'!D$62</f>
        <v>3604.3922651933699</v>
      </c>
      <c r="E366" s="305">
        <f>'VO2-BW'!E366*'VO2-LBM'!E$61/'VO2-LBM'!E$62</f>
        <v>3485.8928571428573</v>
      </c>
      <c r="F366" s="305">
        <f>'VO2-BW'!F366*'VO2-LBM'!F$61/'VO2-LBM'!F$62</f>
        <v>5889.2307692307695</v>
      </c>
      <c r="G366" s="305">
        <f>'VO2-BW'!G366*'VO2-LBM'!G$61/'VO2-LBM'!G$62</f>
        <v>5060.1164383561645</v>
      </c>
      <c r="H366" s="86">
        <f>'VO2-BW'!H366*'VO2-LBM'!H$61/'VO2-LBM'!H$62</f>
        <v>5800.0793650793648</v>
      </c>
      <c r="I366" s="86">
        <f>'VO2-BW'!I366*'VO2-LBM'!I$61/'VO2-LBM'!I$62</f>
        <v>4403.333333333333</v>
      </c>
      <c r="J366" s="86">
        <f>'VO2-BW'!J366*'VO2-LBM'!J$61/'VO2-LBM'!J$62</f>
        <v>4794.3358778625961</v>
      </c>
      <c r="K366" s="108">
        <f>'VO2-BW'!K366*'VO2-LBM'!K$61/'VO2-LBM'!K$62</f>
        <v>5055.2992125984256</v>
      </c>
      <c r="L366" s="160">
        <f t="shared" ref="L366:P366" si="699">AVERAGE(C366:C368)</f>
        <v>3868.7586206896558</v>
      </c>
      <c r="M366" s="160">
        <f t="shared" si="699"/>
        <v>4148.1123388581955</v>
      </c>
      <c r="N366" s="160">
        <f t="shared" si="699"/>
        <v>4415.3571428571431</v>
      </c>
      <c r="O366" s="160">
        <f t="shared" si="699"/>
        <v>5760.0512820512822</v>
      </c>
      <c r="P366" s="160">
        <f t="shared" si="699"/>
        <v>4669.3150684931506</v>
      </c>
      <c r="Q366" s="160">
        <f t="shared" ref="Q366" si="700">AVERAGE(H366:H368)</f>
        <v>5051.0793650793648</v>
      </c>
      <c r="R366" s="160">
        <f t="shared" ref="R366" si="701">AVERAGE(I366:I368)</f>
        <v>5730</v>
      </c>
      <c r="S366" s="160">
        <f t="shared" ref="S366" si="702">AVERAGE(J366:J368)</f>
        <v>5102.753180661578</v>
      </c>
      <c r="T366" s="160">
        <f t="shared" ref="T366" si="703">AVERAGE(K366:K368)</f>
        <v>5314.3464566929133</v>
      </c>
      <c r="U366" s="232">
        <f t="shared" ref="U366" si="704">AVERAGE(L366:T366)</f>
        <v>4895.5303839314765</v>
      </c>
    </row>
    <row r="367" spans="1:21">
      <c r="A367" s="233">
        <v>43727</v>
      </c>
      <c r="B367" s="240">
        <v>1.9461342592592601</v>
      </c>
      <c r="C367" s="304">
        <f>'VO2-BW'!C367*'VO2-LBM'!C$61/'VO2-LBM'!C$62</f>
        <v>3493.4080459770121</v>
      </c>
      <c r="D367" s="305">
        <f>'VO2-BW'!D367*'VO2-LBM'!D$61/'VO2-LBM'!D$62</f>
        <v>4682.8453038674033</v>
      </c>
      <c r="E367" s="305">
        <f>'VO2-BW'!E367*'VO2-LBM'!E$61/'VO2-LBM'!E$62</f>
        <v>5755.1785714285716</v>
      </c>
      <c r="F367" s="305">
        <f>'VO2-BW'!F367*'VO2-LBM'!F$61/'VO2-LBM'!F$62</f>
        <v>6622.0000000000009</v>
      </c>
      <c r="G367" s="305">
        <f>'VO2-BW'!G367*'VO2-LBM'!G$61/'VO2-LBM'!G$62</f>
        <v>4772.5136986301368</v>
      </c>
      <c r="H367" s="86">
        <f>'VO2-BW'!H367*'VO2-LBM'!H$61/'VO2-LBM'!H$62</f>
        <v>4842.1746031746025</v>
      </c>
      <c r="I367" s="86">
        <f>'VO2-BW'!I367*'VO2-LBM'!I$61/'VO2-LBM'!I$62</f>
        <v>6646.666666666667</v>
      </c>
      <c r="J367" s="86">
        <f>'VO2-BW'!J367*'VO2-LBM'!J$61/'VO2-LBM'!J$62</f>
        <v>5684.6412213740459</v>
      </c>
      <c r="K367" s="108">
        <f>'VO2-BW'!K367*'VO2-LBM'!K$61/'VO2-LBM'!K$62</f>
        <v>5958.0866141732286</v>
      </c>
      <c r="L367" s="160"/>
      <c r="M367" s="160"/>
      <c r="N367" s="160"/>
      <c r="O367" s="160"/>
      <c r="P367" s="160"/>
      <c r="Q367" s="160"/>
      <c r="R367" s="160"/>
      <c r="S367" s="160"/>
      <c r="T367" s="160"/>
      <c r="U367" s="232">
        <f t="shared" ref="U367" si="705">STDEV(L366:T366)/SQRT(COUNT(L366:T366))</f>
        <v>223.0132437997452</v>
      </c>
    </row>
    <row r="368" spans="1:21">
      <c r="A368" s="233">
        <v>43727</v>
      </c>
      <c r="B368" s="240">
        <v>1.96002314814815</v>
      </c>
      <c r="C368" s="304">
        <f>'VO2-BW'!C368*'VO2-LBM'!C$61/'VO2-LBM'!C$62</f>
        <v>4554.0459770114949</v>
      </c>
      <c r="D368" s="305">
        <f>'VO2-BW'!D368*'VO2-LBM'!D$61/'VO2-LBM'!D$62</f>
        <v>4157.0994475138123</v>
      </c>
      <c r="E368" s="305">
        <f>'VO2-BW'!E368*'VO2-LBM'!E$61/'VO2-LBM'!E$62</f>
        <v>4005</v>
      </c>
      <c r="F368" s="305">
        <f>'VO2-BW'!F368*'VO2-LBM'!F$61/'VO2-LBM'!F$62</f>
        <v>4768.9230769230771</v>
      </c>
      <c r="G368" s="305">
        <f>'VO2-BW'!G368*'VO2-LBM'!G$61/'VO2-LBM'!G$62</f>
        <v>4175.3150684931506</v>
      </c>
      <c r="H368" s="86">
        <f>'VO2-BW'!H368*'VO2-LBM'!H$61/'VO2-LBM'!H$62</f>
        <v>4510.9841269841272</v>
      </c>
      <c r="I368" s="86">
        <f>'VO2-BW'!I368*'VO2-LBM'!I$61/'VO2-LBM'!I$62</f>
        <v>6140</v>
      </c>
      <c r="J368" s="86">
        <f>'VO2-BW'!J368*'VO2-LBM'!J$61/'VO2-LBM'!J$62</f>
        <v>4829.2824427480919</v>
      </c>
      <c r="K368" s="108">
        <f>'VO2-BW'!K368*'VO2-LBM'!K$61/'VO2-LBM'!K$62</f>
        <v>4929.6535433070867</v>
      </c>
      <c r="L368" s="160"/>
      <c r="M368" s="160"/>
      <c r="N368" s="160"/>
      <c r="O368" s="160"/>
      <c r="P368" s="160"/>
      <c r="Q368" s="160"/>
      <c r="R368" s="160"/>
      <c r="S368" s="160"/>
      <c r="T368" s="160"/>
      <c r="U368" s="232"/>
    </row>
    <row r="369" spans="1:21">
      <c r="A369" s="233">
        <v>43727</v>
      </c>
      <c r="B369" s="240">
        <v>1.97391203703703</v>
      </c>
      <c r="C369" s="304">
        <f>'VO2-BW'!C369*'VO2-LBM'!C$61/'VO2-LBM'!C$62</f>
        <v>3565.0517241379316</v>
      </c>
      <c r="D369" s="305">
        <f>'VO2-BW'!D369*'VO2-LBM'!D$61/'VO2-LBM'!D$62</f>
        <v>3135.9392265193364</v>
      </c>
      <c r="E369" s="305">
        <f>'VO2-BW'!E369*'VO2-LBM'!E$61/'VO2-LBM'!E$62</f>
        <v>4387.5</v>
      </c>
      <c r="F369" s="305">
        <f>'VO2-BW'!F369*'VO2-LBM'!F$61/'VO2-LBM'!F$62</f>
        <v>5679.3846153846152</v>
      </c>
      <c r="G369" s="305">
        <f>'VO2-BW'!G369*'VO2-LBM'!G$61/'VO2-LBM'!G$62</f>
        <v>3769.2876712328766</v>
      </c>
      <c r="H369" s="86">
        <f>'VO2-BW'!H369*'VO2-LBM'!H$61/'VO2-LBM'!H$62</f>
        <v>4400.5873015873012</v>
      </c>
      <c r="I369" s="86">
        <f>'VO2-BW'!I369*'VO2-LBM'!I$61/'VO2-LBM'!I$62</f>
        <v>4741.6666666666661</v>
      </c>
      <c r="J369" s="86">
        <f>'VO2-BW'!J369*'VO2-LBM'!J$61/'VO2-LBM'!J$62</f>
        <v>4278.4580152671761</v>
      </c>
      <c r="K369" s="108">
        <f>'VO2-BW'!K369*'VO2-LBM'!K$61/'VO2-LBM'!K$62</f>
        <v>6573.9055118110236</v>
      </c>
      <c r="L369" s="160">
        <f t="shared" ref="L369:P369" si="706">AVERAGE(C369:C371)</f>
        <v>4239.4367816091963</v>
      </c>
      <c r="M369" s="160">
        <f t="shared" si="706"/>
        <v>3094.9355432780844</v>
      </c>
      <c r="N369" s="160">
        <f t="shared" si="706"/>
        <v>4884.1071428571422</v>
      </c>
      <c r="O369" s="160">
        <f t="shared" si="706"/>
        <v>5496.0512820512813</v>
      </c>
      <c r="P369" s="160">
        <f t="shared" si="706"/>
        <v>5256.9269406392696</v>
      </c>
      <c r="Q369" s="160">
        <f t="shared" ref="Q369" si="707">AVERAGE(H369:H371)</f>
        <v>5839.1428571428578</v>
      </c>
      <c r="R369" s="160">
        <f t="shared" ref="R369" si="708">AVERAGE(I369:I371)</f>
        <v>5815</v>
      </c>
      <c r="S369" s="160">
        <f t="shared" ref="S369" si="709">AVERAGE(J369:J371)</f>
        <v>5056.7124681933847</v>
      </c>
      <c r="T369" s="160">
        <f t="shared" ref="T369" si="710">AVERAGE(K369:K371)</f>
        <v>6366.5643044619428</v>
      </c>
      <c r="U369" s="232">
        <f t="shared" ref="U369" si="711">AVERAGE(L369:T369)</f>
        <v>5116.5419244703517</v>
      </c>
    </row>
    <row r="370" spans="1:21">
      <c r="A370" s="233">
        <v>43727</v>
      </c>
      <c r="B370" s="240">
        <v>1.9878009259259199</v>
      </c>
      <c r="C370" s="304">
        <f>'VO2-BW'!C370*'VO2-LBM'!C$61/'VO2-LBM'!C$62</f>
        <v>3547.9195402298856</v>
      </c>
      <c r="D370" s="305">
        <f>'VO2-BW'!D370*'VO2-LBM'!D$61/'VO2-LBM'!D$62</f>
        <v>3366.7955801104968</v>
      </c>
      <c r="E370" s="305">
        <f>'VO2-BW'!E370*'VO2-LBM'!E$61/'VO2-LBM'!E$62</f>
        <v>4851.9642857142853</v>
      </c>
      <c r="F370" s="305">
        <f>'VO2-BW'!F370*'VO2-LBM'!F$61/'VO2-LBM'!F$62</f>
        <v>5134.4615384615381</v>
      </c>
      <c r="G370" s="305">
        <f>'VO2-BW'!G370*'VO2-LBM'!G$61/'VO2-LBM'!G$62</f>
        <v>5801.1164383561645</v>
      </c>
      <c r="H370" s="86">
        <f>'VO2-BW'!H370*'VO2-LBM'!H$61/'VO2-LBM'!H$62</f>
        <v>6445.4761904761908</v>
      </c>
      <c r="I370" s="86">
        <f>'VO2-BW'!I370*'VO2-LBM'!I$61/'VO2-LBM'!I$62</f>
        <v>5913.333333333333</v>
      </c>
      <c r="J370" s="86">
        <f>'VO2-BW'!J370*'VO2-LBM'!J$61/'VO2-LBM'!J$62</f>
        <v>4300.0916030534354</v>
      </c>
      <c r="K370" s="108">
        <f>'VO2-BW'!K370*'VO2-LBM'!K$61/'VO2-LBM'!K$62</f>
        <v>5160.7795275590552</v>
      </c>
      <c r="L370" s="160"/>
      <c r="M370" s="160"/>
      <c r="N370" s="160"/>
      <c r="O370" s="160"/>
      <c r="P370" s="160"/>
      <c r="Q370" s="160"/>
      <c r="R370" s="160"/>
      <c r="S370" s="160"/>
      <c r="T370" s="160"/>
      <c r="U370" s="232">
        <f t="shared" ref="U370" si="712">STDEV(L369:T369)/SQRT(COUNT(L369:T369))</f>
        <v>325.96221514499138</v>
      </c>
    </row>
    <row r="371" spans="1:21">
      <c r="A371" s="233">
        <v>43728</v>
      </c>
      <c r="B371" s="240">
        <v>2.001689814814815</v>
      </c>
      <c r="C371" s="304">
        <f>'VO2-BW'!C371*'VO2-LBM'!C$61/'VO2-LBM'!C$62</f>
        <v>5605.3390804597711</v>
      </c>
      <c r="D371" s="305">
        <f>'VO2-BW'!D371*'VO2-LBM'!D$61/'VO2-LBM'!D$62</f>
        <v>2782.0718232044196</v>
      </c>
      <c r="E371" s="305">
        <f>'VO2-BW'!E371*'VO2-LBM'!E$61/'VO2-LBM'!E$62</f>
        <v>5412.8571428571422</v>
      </c>
      <c r="F371" s="305">
        <f>'VO2-BW'!F371*'VO2-LBM'!F$61/'VO2-LBM'!F$62</f>
        <v>5674.3076923076924</v>
      </c>
      <c r="G371" s="305">
        <f>'VO2-BW'!G371*'VO2-LBM'!G$61/'VO2-LBM'!G$62</f>
        <v>6200.3767123287671</v>
      </c>
      <c r="H371" s="86">
        <f>'VO2-BW'!H371*'VO2-LBM'!H$61/'VO2-LBM'!H$62</f>
        <v>6671.3650793650795</v>
      </c>
      <c r="I371" s="86">
        <f>'VO2-BW'!I371*'VO2-LBM'!I$61/'VO2-LBM'!I$62</f>
        <v>6790</v>
      </c>
      <c r="J371" s="86">
        <f>'VO2-BW'!J371*'VO2-LBM'!J$61/'VO2-LBM'!J$62</f>
        <v>6591.5877862595426</v>
      </c>
      <c r="K371" s="108">
        <f>'VO2-BW'!K371*'VO2-LBM'!K$61/'VO2-LBM'!K$62</f>
        <v>7365.0078740157478</v>
      </c>
      <c r="L371" s="160"/>
      <c r="M371" s="160"/>
      <c r="N371" s="160"/>
      <c r="O371" s="160"/>
      <c r="P371" s="160"/>
      <c r="Q371" s="160"/>
      <c r="R371" s="160"/>
      <c r="S371" s="160"/>
      <c r="T371" s="160"/>
      <c r="U371" s="232"/>
    </row>
    <row r="372" spans="1:21">
      <c r="A372" s="233">
        <v>43728</v>
      </c>
      <c r="B372" s="240">
        <v>2.0155787037036998</v>
      </c>
      <c r="C372" s="304">
        <f>'VO2-BW'!C372*'VO2-LBM'!C$61/'VO2-LBM'!C$62</f>
        <v>4971.4482758620697</v>
      </c>
      <c r="D372" s="305">
        <f>'VO2-BW'!D372*'VO2-LBM'!D$61/'VO2-LBM'!D$62</f>
        <v>3461.1602209944749</v>
      </c>
      <c r="E372" s="305">
        <f>'VO2-BW'!E372*'VO2-LBM'!E$61/'VO2-LBM'!E$62</f>
        <v>4414.8214285714284</v>
      </c>
      <c r="F372" s="305">
        <f>'VO2-BW'!F372*'VO2-LBM'!F$61/'VO2-LBM'!F$62</f>
        <v>6671.0769230769229</v>
      </c>
      <c r="G372" s="305">
        <f>'VO2-BW'!G372*'VO2-LBM'!G$61/'VO2-LBM'!G$62</f>
        <v>4046.7397260273974</v>
      </c>
      <c r="H372" s="86">
        <f>'VO2-BW'!H372*'VO2-LBM'!H$61/'VO2-LBM'!H$62</f>
        <v>6866.6825396825398</v>
      </c>
      <c r="I372" s="86">
        <f>'VO2-BW'!I372*'VO2-LBM'!I$61/'VO2-LBM'!I$62</f>
        <v>5238.333333333333</v>
      </c>
      <c r="J372" s="86">
        <f>'VO2-BW'!J372*'VO2-LBM'!J$61/'VO2-LBM'!J$62</f>
        <v>5148.7938931297713</v>
      </c>
      <c r="K372" s="108">
        <f>'VO2-BW'!K372*'VO2-LBM'!K$61/'VO2-LBM'!K$62</f>
        <v>5835.5433070866138</v>
      </c>
      <c r="L372" s="160">
        <f t="shared" ref="L372:P372" si="713">AVERAGE(C372:C374)</f>
        <v>4212.9597701149432</v>
      </c>
      <c r="M372" s="160">
        <f t="shared" si="713"/>
        <v>3251.6482504604051</v>
      </c>
      <c r="N372" s="160">
        <f t="shared" si="713"/>
        <v>4389.1071428571422</v>
      </c>
      <c r="O372" s="160">
        <f t="shared" si="713"/>
        <v>6014.461538461539</v>
      </c>
      <c r="P372" s="160">
        <f t="shared" si="713"/>
        <v>4527.7694063926938</v>
      </c>
      <c r="Q372" s="160">
        <f t="shared" ref="Q372" si="714">AVERAGE(H372:H374)</f>
        <v>5232.2433862433854</v>
      </c>
      <c r="R372" s="160">
        <f t="shared" ref="R372" si="715">AVERAGE(I372:I374)</f>
        <v>5156.1111111111104</v>
      </c>
      <c r="S372" s="160">
        <f t="shared" ref="S372" si="716">AVERAGE(J372:J374)</f>
        <v>5508.7989821882948</v>
      </c>
      <c r="T372" s="160">
        <f t="shared" ref="T372" si="717">AVERAGE(K372:K374)</f>
        <v>5898.6246719160108</v>
      </c>
      <c r="U372" s="232">
        <f t="shared" ref="U372" si="718">AVERAGE(L372:T372)</f>
        <v>4910.1915844161695</v>
      </c>
    </row>
    <row r="373" spans="1:21">
      <c r="A373" s="233">
        <v>43728</v>
      </c>
      <c r="B373" s="240">
        <v>2.02946759259259</v>
      </c>
      <c r="C373" s="304">
        <f>'VO2-BW'!C373*'VO2-LBM'!C$61/'VO2-LBM'!C$62</f>
        <v>4029.1781609195405</v>
      </c>
      <c r="D373" s="305">
        <f>'VO2-BW'!D373*'VO2-LBM'!D$61/'VO2-LBM'!D$62</f>
        <v>3498.2320441988945</v>
      </c>
      <c r="E373" s="305">
        <f>'VO2-BW'!E373*'VO2-LBM'!E$61/'VO2-LBM'!E$62</f>
        <v>4739.4642857142853</v>
      </c>
      <c r="F373" s="305">
        <f>'VO2-BW'!F373*'VO2-LBM'!F$61/'VO2-LBM'!F$62</f>
        <v>6095.6923076923067</v>
      </c>
      <c r="G373" s="305">
        <f>'VO2-BW'!G373*'VO2-LBM'!G$61/'VO2-LBM'!G$62</f>
        <v>5576.1095890410961</v>
      </c>
      <c r="H373" s="86">
        <f>'VO2-BW'!H373*'VO2-LBM'!H$61/'VO2-LBM'!H$62</f>
        <v>4645.1587301587297</v>
      </c>
      <c r="I373" s="86">
        <f>'VO2-BW'!I373*'VO2-LBM'!I$61/'VO2-LBM'!I$62</f>
        <v>4675</v>
      </c>
      <c r="J373" s="86">
        <f>'VO2-BW'!J373*'VO2-LBM'!J$61/'VO2-LBM'!J$62</f>
        <v>5558.1679389312976</v>
      </c>
      <c r="K373" s="108">
        <f>'VO2-BW'!K373*'VO2-LBM'!K$61/'VO2-LBM'!K$62</f>
        <v>6895</v>
      </c>
      <c r="L373" s="160"/>
      <c r="M373" s="160"/>
      <c r="N373" s="160"/>
      <c r="O373" s="160"/>
      <c r="P373" s="160"/>
      <c r="Q373" s="160"/>
      <c r="R373" s="160"/>
      <c r="S373" s="160"/>
      <c r="T373" s="160"/>
      <c r="U373" s="232">
        <f t="shared" ref="U373" si="719">STDEV(L372:T372)/SQRT(COUNT(L372:T372))</f>
        <v>297.52709036721291</v>
      </c>
    </row>
    <row r="374" spans="1:21">
      <c r="A374" s="233">
        <v>43728</v>
      </c>
      <c r="B374" s="240">
        <v>2.0433564814814802</v>
      </c>
      <c r="C374" s="304">
        <f>'VO2-BW'!C374*'VO2-LBM'!C$61/'VO2-LBM'!C$62</f>
        <v>3638.2528735632191</v>
      </c>
      <c r="D374" s="305">
        <f>'VO2-BW'!D374*'VO2-LBM'!D$61/'VO2-LBM'!D$62</f>
        <v>2795.5524861878453</v>
      </c>
      <c r="E374" s="305">
        <f>'VO2-BW'!E374*'VO2-LBM'!E$61/'VO2-LBM'!E$62</f>
        <v>4013.0357142857142</v>
      </c>
      <c r="F374" s="305">
        <f>'VO2-BW'!F374*'VO2-LBM'!F$61/'VO2-LBM'!F$62</f>
        <v>5276.6153846153848</v>
      </c>
      <c r="G374" s="305">
        <f>'VO2-BW'!G374*'VO2-LBM'!G$61/'VO2-LBM'!G$62</f>
        <v>3960.4589041095887</v>
      </c>
      <c r="H374" s="86">
        <f>'VO2-BW'!H374*'VO2-LBM'!H$61/'VO2-LBM'!H$62</f>
        <v>4184.8888888888887</v>
      </c>
      <c r="I374" s="86">
        <f>'VO2-BW'!I374*'VO2-LBM'!I$61/'VO2-LBM'!I$62</f>
        <v>5555</v>
      </c>
      <c r="J374" s="86">
        <f>'VO2-BW'!J374*'VO2-LBM'!J$61/'VO2-LBM'!J$62</f>
        <v>5819.4351145038172</v>
      </c>
      <c r="K374" s="108">
        <f>'VO2-BW'!K374*'VO2-LBM'!K$61/'VO2-LBM'!K$62</f>
        <v>4965.3307086614177</v>
      </c>
      <c r="L374" s="160"/>
      <c r="M374" s="160"/>
      <c r="N374" s="160"/>
      <c r="O374" s="160"/>
      <c r="P374" s="160"/>
      <c r="Q374" s="160"/>
      <c r="R374" s="160"/>
      <c r="S374" s="160"/>
      <c r="T374" s="160"/>
      <c r="U374" s="232"/>
    </row>
    <row r="375" spans="1:21">
      <c r="A375" s="233">
        <v>43728</v>
      </c>
      <c r="B375" s="240">
        <v>2.0572453703703699</v>
      </c>
      <c r="C375" s="304">
        <f>'VO2-BW'!C375*'VO2-LBM'!C$61/'VO2-LBM'!C$62</f>
        <v>5197.2816091954037</v>
      </c>
      <c r="D375" s="305">
        <f>'VO2-BW'!D375*'VO2-LBM'!D$61/'VO2-LBM'!D$62</f>
        <v>3097.1823204419888</v>
      </c>
      <c r="E375" s="305">
        <f>'VO2-BW'!E375*'VO2-LBM'!E$61/'VO2-LBM'!E$62</f>
        <v>3516.4285714285711</v>
      </c>
      <c r="F375" s="305">
        <f>'VO2-BW'!F375*'VO2-LBM'!F$61/'VO2-LBM'!F$62</f>
        <v>4922.9230769230762</v>
      </c>
      <c r="G375" s="305">
        <f>'VO2-BW'!G375*'VO2-LBM'!G$61/'VO2-LBM'!G$62</f>
        <v>6010.8972602739723</v>
      </c>
      <c r="H375" s="86">
        <f>'VO2-BW'!H375*'VO2-LBM'!H$61/'VO2-LBM'!H$62</f>
        <v>4626.4761904761908</v>
      </c>
      <c r="I375" s="86">
        <f>'VO2-BW'!I375*'VO2-LBM'!I$61/'VO2-LBM'!I$62</f>
        <v>6761.6666666666661</v>
      </c>
      <c r="J375" s="86">
        <f>'VO2-BW'!J375*'VO2-LBM'!J$61/'VO2-LBM'!J$62</f>
        <v>4426.5648854961837</v>
      </c>
      <c r="K375" s="108">
        <f>'VO2-BW'!K375*'VO2-LBM'!K$61/'VO2-LBM'!K$62</f>
        <v>4945.1653543307093</v>
      </c>
      <c r="L375" s="160">
        <f t="shared" ref="L375:P375" si="720">AVERAGE(C375:C377)</f>
        <v>4920.0517241379321</v>
      </c>
      <c r="M375" s="160">
        <f t="shared" si="720"/>
        <v>4446.9337016574582</v>
      </c>
      <c r="N375" s="160">
        <f t="shared" si="720"/>
        <v>4208.0357142857138</v>
      </c>
      <c r="O375" s="160">
        <f t="shared" si="720"/>
        <v>5099.4871794871797</v>
      </c>
      <c r="P375" s="160">
        <f t="shared" si="720"/>
        <v>5563.7031963470317</v>
      </c>
      <c r="Q375" s="160">
        <f t="shared" ref="Q375" si="721">AVERAGE(H375:H377)</f>
        <v>5316.5978835978831</v>
      </c>
      <c r="R375" s="160">
        <f t="shared" ref="R375" si="722">AVERAGE(I375:I377)</f>
        <v>5977.2222222222217</v>
      </c>
      <c r="S375" s="160">
        <f t="shared" ref="S375" si="723">AVERAGE(J375:J377)</f>
        <v>4495.9033078880411</v>
      </c>
      <c r="T375" s="160">
        <f t="shared" ref="T375" si="724">AVERAGE(K375:K377)</f>
        <v>5300.9028871391074</v>
      </c>
      <c r="U375" s="232">
        <f t="shared" ref="U375" si="725">AVERAGE(L375:T375)</f>
        <v>5036.5375351958401</v>
      </c>
    </row>
    <row r="376" spans="1:21">
      <c r="A376" s="233">
        <v>43728</v>
      </c>
      <c r="B376" s="240">
        <v>2.0711342592592601</v>
      </c>
      <c r="C376" s="304">
        <f>'VO2-BW'!C376*'VO2-LBM'!C$61/'VO2-LBM'!C$62</f>
        <v>5211.2988505747135</v>
      </c>
      <c r="D376" s="305">
        <f>'VO2-BW'!D376*'VO2-LBM'!D$61/'VO2-LBM'!D$62</f>
        <v>5520.3314917127063</v>
      </c>
      <c r="E376" s="305">
        <f>'VO2-BW'!E376*'VO2-LBM'!E$61/'VO2-LBM'!E$62</f>
        <v>4077.3214285714284</v>
      </c>
      <c r="F376" s="305">
        <f>'VO2-BW'!F376*'VO2-LBM'!F$61/'VO2-LBM'!F$62</f>
        <v>5863.8461538461543</v>
      </c>
      <c r="G376" s="305">
        <f>'VO2-BW'!G376*'VO2-LBM'!G$61/'VO2-LBM'!G$62</f>
        <v>5740.2123287671229</v>
      </c>
      <c r="H376" s="86">
        <f>'VO2-BW'!H376*'VO2-LBM'!H$61/'VO2-LBM'!H$62</f>
        <v>4808.2063492063489</v>
      </c>
      <c r="I376" s="86">
        <f>'VO2-BW'!I376*'VO2-LBM'!I$61/'VO2-LBM'!I$62</f>
        <v>5971.6666666666661</v>
      </c>
      <c r="J376" s="86">
        <f>'VO2-BW'!J376*'VO2-LBM'!J$61/'VO2-LBM'!J$62</f>
        <v>4464.839694656489</v>
      </c>
      <c r="K376" s="108">
        <f>'VO2-BW'!K376*'VO2-LBM'!K$61/'VO2-LBM'!K$62</f>
        <v>6504.1023622047242</v>
      </c>
      <c r="L376" s="160"/>
      <c r="M376" s="160"/>
      <c r="N376" s="160"/>
      <c r="O376" s="160"/>
      <c r="P376" s="160"/>
      <c r="Q376" s="160"/>
      <c r="R376" s="160"/>
      <c r="S376" s="160"/>
      <c r="T376" s="160"/>
      <c r="U376" s="232">
        <f t="shared" ref="U376" si="726">STDEV(L375:T375)/SQRT(COUNT(L375:T375))</f>
        <v>192.02788679727607</v>
      </c>
    </row>
    <row r="377" spans="1:21">
      <c r="A377" s="233">
        <v>43728</v>
      </c>
      <c r="B377" s="240">
        <v>2.0850231481481498</v>
      </c>
      <c r="C377" s="304">
        <f>'VO2-BW'!C377*'VO2-LBM'!C$61/'VO2-LBM'!C$62</f>
        <v>4351.574712643679</v>
      </c>
      <c r="D377" s="305">
        <f>'VO2-BW'!D377*'VO2-LBM'!D$61/'VO2-LBM'!D$62</f>
        <v>4723.2872928176794</v>
      </c>
      <c r="E377" s="305">
        <f>'VO2-BW'!E377*'VO2-LBM'!E$61/'VO2-LBM'!E$62</f>
        <v>5030.3571428571422</v>
      </c>
      <c r="F377" s="305">
        <f>'VO2-BW'!F377*'VO2-LBM'!F$61/'VO2-LBM'!F$62</f>
        <v>4511.6923076923076</v>
      </c>
      <c r="G377" s="305">
        <f>'VO2-BW'!G377*'VO2-LBM'!G$61/'VO2-LBM'!G$62</f>
        <v>4940</v>
      </c>
      <c r="H377" s="86">
        <f>'VO2-BW'!H377*'VO2-LBM'!H$61/'VO2-LBM'!H$62</f>
        <v>6515.1111111111104</v>
      </c>
      <c r="I377" s="86">
        <f>'VO2-BW'!I377*'VO2-LBM'!I$61/'VO2-LBM'!I$62</f>
        <v>5198.333333333333</v>
      </c>
      <c r="J377" s="86">
        <f>'VO2-BW'!J377*'VO2-LBM'!J$61/'VO2-LBM'!J$62</f>
        <v>4596.3053435114498</v>
      </c>
      <c r="K377" s="108">
        <f>'VO2-BW'!K377*'VO2-LBM'!K$61/'VO2-LBM'!K$62</f>
        <v>4453.4409448818897</v>
      </c>
      <c r="L377" s="160"/>
      <c r="M377" s="160"/>
      <c r="N377" s="160"/>
      <c r="O377" s="160"/>
      <c r="P377" s="160"/>
      <c r="Q377" s="160"/>
      <c r="R377" s="160"/>
      <c r="S377" s="160"/>
      <c r="T377" s="160"/>
      <c r="U377" s="232"/>
    </row>
    <row r="378" spans="1:21">
      <c r="A378" s="233">
        <v>43728</v>
      </c>
      <c r="B378" s="240">
        <v>2.0989120370370302</v>
      </c>
      <c r="C378" s="304">
        <f>'VO2-BW'!C378*'VO2-LBM'!C$61/'VO2-LBM'!C$62</f>
        <v>4540.0287356321842</v>
      </c>
      <c r="D378" s="305">
        <f>'VO2-BW'!D378*'VO2-LBM'!D$61/'VO2-LBM'!D$62</f>
        <v>3065.1657458563532</v>
      </c>
      <c r="E378" s="305">
        <f>'VO2-BW'!E378*'VO2-LBM'!E$61/'VO2-LBM'!E$62</f>
        <v>4151.25</v>
      </c>
      <c r="F378" s="305">
        <f>'VO2-BW'!F378*'VO2-LBM'!F$61/'VO2-LBM'!F$62</f>
        <v>5828.3076923076915</v>
      </c>
      <c r="G378" s="305">
        <f>'VO2-BW'!G378*'VO2-LBM'!G$61/'VO2-LBM'!G$62</f>
        <v>4437.5410958904113</v>
      </c>
      <c r="H378" s="86">
        <f>'VO2-BW'!H378*'VO2-LBM'!H$61/'VO2-LBM'!H$62</f>
        <v>5811.9682539682535</v>
      </c>
      <c r="I378" s="86">
        <f>'VO2-BW'!I378*'VO2-LBM'!I$61/'VO2-LBM'!I$62</f>
        <v>5480</v>
      </c>
      <c r="J378" s="86">
        <f>'VO2-BW'!J378*'VO2-LBM'!J$61/'VO2-LBM'!J$62</f>
        <v>5910.9618320610689</v>
      </c>
      <c r="K378" s="108">
        <f>'VO2-BW'!K378*'VO2-LBM'!K$61/'VO2-LBM'!K$62</f>
        <v>6423.4409448818897</v>
      </c>
      <c r="L378" s="160">
        <f t="shared" ref="L378:P378" si="727">AVERAGE(C378:C380)</f>
        <v>4553.5268199233724</v>
      </c>
      <c r="M378" s="160">
        <f t="shared" si="727"/>
        <v>2714.1068139963168</v>
      </c>
      <c r="N378" s="160">
        <f t="shared" si="727"/>
        <v>4115.8928571428569</v>
      </c>
      <c r="O378" s="160">
        <f t="shared" si="727"/>
        <v>5852</v>
      </c>
      <c r="P378" s="160">
        <f t="shared" si="727"/>
        <v>4147.1187214611873</v>
      </c>
      <c r="Q378" s="160">
        <f t="shared" ref="Q378" si="728">AVERAGE(H378:H380)</f>
        <v>5164.3068783068784</v>
      </c>
      <c r="R378" s="160">
        <f t="shared" ref="R378" si="729">AVERAGE(I378:I380)</f>
        <v>5136.6666666666661</v>
      </c>
      <c r="S378" s="160">
        <f t="shared" ref="S378" si="730">AVERAGE(J378:J380)</f>
        <v>5684.0865139949119</v>
      </c>
      <c r="T378" s="160">
        <f t="shared" ref="T378" si="731">AVERAGE(K378:K380)</f>
        <v>5807.6220472440946</v>
      </c>
      <c r="U378" s="232">
        <f t="shared" ref="U378" si="732">AVERAGE(L378:T378)</f>
        <v>4797.2585909706977</v>
      </c>
    </row>
    <row r="379" spans="1:21">
      <c r="A379" s="233">
        <v>43728</v>
      </c>
      <c r="B379" s="240">
        <v>2.1128009259259199</v>
      </c>
      <c r="C379" s="304">
        <f>'VO2-BW'!C379*'VO2-LBM'!C$61/'VO2-LBM'!C$62</f>
        <v>3973.1091954022995</v>
      </c>
      <c r="D379" s="305">
        <f>'VO2-BW'!D379*'VO2-LBM'!D$61/'VO2-LBM'!D$62</f>
        <v>2613.5635359116022</v>
      </c>
      <c r="E379" s="305">
        <f>'VO2-BW'!E379*'VO2-LBM'!E$61/'VO2-LBM'!E$62</f>
        <v>4999.8214285714284</v>
      </c>
      <c r="F379" s="305">
        <f>'VO2-BW'!F379*'VO2-LBM'!F$61/'VO2-LBM'!F$62</f>
        <v>5288.461538461539</v>
      </c>
      <c r="G379" s="305">
        <f>'VO2-BW'!G379*'VO2-LBM'!G$61/'VO2-LBM'!G$62</f>
        <v>4011.2123287671238</v>
      </c>
      <c r="H379" s="86">
        <f>'VO2-BW'!H379*'VO2-LBM'!H$61/'VO2-LBM'!H$62</f>
        <v>5502.8571428571431</v>
      </c>
      <c r="I379" s="86">
        <f>'VO2-BW'!I379*'VO2-LBM'!I$61/'VO2-LBM'!I$62</f>
        <v>4318.333333333333</v>
      </c>
      <c r="J379" s="86">
        <f>'VO2-BW'!J379*'VO2-LBM'!J$61/'VO2-LBM'!J$62</f>
        <v>5646.3664122137416</v>
      </c>
      <c r="K379" s="108">
        <f>'VO2-BW'!K379*'VO2-LBM'!K$61/'VO2-LBM'!K$62</f>
        <v>6497.8976377952758</v>
      </c>
      <c r="L379" s="160"/>
      <c r="M379" s="160"/>
      <c r="N379" s="160"/>
      <c r="O379" s="160"/>
      <c r="P379" s="160"/>
      <c r="Q379" s="160"/>
      <c r="R379" s="160"/>
      <c r="S379" s="160"/>
      <c r="T379" s="160"/>
      <c r="U379" s="232">
        <f t="shared" ref="U379" si="733">STDEV(L378:T378)/SQRT(COUNT(L378:T378))</f>
        <v>342.69291852107403</v>
      </c>
    </row>
    <row r="380" spans="1:21">
      <c r="A380" s="233">
        <v>43728</v>
      </c>
      <c r="B380" s="240">
        <v>2.1266898148148101</v>
      </c>
      <c r="C380" s="304">
        <f>'VO2-BW'!C380*'VO2-LBM'!C$61/'VO2-LBM'!C$62</f>
        <v>5147.4425287356325</v>
      </c>
      <c r="D380" s="305">
        <f>'VO2-BW'!D380*'VO2-LBM'!D$61/'VO2-LBM'!D$62</f>
        <v>2463.5911602209944</v>
      </c>
      <c r="E380" s="305">
        <f>'VO2-BW'!E380*'VO2-LBM'!E$61/'VO2-LBM'!E$62</f>
        <v>3196.6071428571427</v>
      </c>
      <c r="F380" s="305">
        <f>'VO2-BW'!F380*'VO2-LBM'!F$61/'VO2-LBM'!F$62</f>
        <v>6439.2307692307704</v>
      </c>
      <c r="G380" s="305">
        <f>'VO2-BW'!G380*'VO2-LBM'!G$61/'VO2-LBM'!G$62</f>
        <v>3992.6027397260277</v>
      </c>
      <c r="H380" s="86">
        <f>'VO2-BW'!H380*'VO2-LBM'!H$61/'VO2-LBM'!H$62</f>
        <v>4178.0952380952385</v>
      </c>
      <c r="I380" s="86">
        <f>'VO2-BW'!I380*'VO2-LBM'!I$61/'VO2-LBM'!I$62</f>
        <v>5611.6666666666661</v>
      </c>
      <c r="J380" s="86">
        <f>'VO2-BW'!J380*'VO2-LBM'!J$61/'VO2-LBM'!J$62</f>
        <v>5494.9312977099244</v>
      </c>
      <c r="K380" s="108">
        <f>'VO2-BW'!K380*'VO2-LBM'!K$61/'VO2-LBM'!K$62</f>
        <v>4501.5275590551182</v>
      </c>
      <c r="L380" s="160"/>
      <c r="M380" s="160"/>
      <c r="N380" s="160"/>
      <c r="O380" s="160"/>
      <c r="P380" s="160"/>
      <c r="Q380" s="160"/>
      <c r="R380" s="160"/>
      <c r="S380" s="160"/>
      <c r="T380" s="160"/>
      <c r="U380" s="232"/>
    </row>
    <row r="381" spans="1:21">
      <c r="A381" s="233">
        <v>43728</v>
      </c>
      <c r="B381" s="240">
        <v>2.1405787037036998</v>
      </c>
      <c r="C381" s="304">
        <f>'VO2-BW'!C381*'VO2-LBM'!C$61/'VO2-LBM'!C$62</f>
        <v>4164.6781609195414</v>
      </c>
      <c r="D381" s="305">
        <f>'VO2-BW'!D381*'VO2-LBM'!D$61/'VO2-LBM'!D$62</f>
        <v>2669.1712707182319</v>
      </c>
      <c r="E381" s="305">
        <f>'VO2-BW'!E381*'VO2-LBM'!E$61/'VO2-LBM'!E$62</f>
        <v>4700.8928571428569</v>
      </c>
      <c r="F381" s="305">
        <f>'VO2-BW'!F381*'VO2-LBM'!F$61/'VO2-LBM'!F$62</f>
        <v>6068.6153846153848</v>
      </c>
      <c r="G381" s="305">
        <f>'VO2-BW'!G381*'VO2-LBM'!G$61/'VO2-LBM'!G$62</f>
        <v>4297.1232876712329</v>
      </c>
      <c r="H381" s="86">
        <f>'VO2-BW'!H381*'VO2-LBM'!H$61/'VO2-LBM'!H$62</f>
        <v>4755.5555555555547</v>
      </c>
      <c r="I381" s="86">
        <f>'VO2-BW'!I381*'VO2-LBM'!I$61/'VO2-LBM'!I$62</f>
        <v>5810</v>
      </c>
      <c r="J381" s="86">
        <f>'VO2-BW'!J381*'VO2-LBM'!J$61/'VO2-LBM'!J$62</f>
        <v>5618.0763358778631</v>
      </c>
      <c r="K381" s="108">
        <f>'VO2-BW'!K381*'VO2-LBM'!K$61/'VO2-LBM'!K$62</f>
        <v>4873.8110236220473</v>
      </c>
      <c r="L381" s="160">
        <f t="shared" ref="L381:P381" si="734">AVERAGE(C381:C383)</f>
        <v>4380.128352490422</v>
      </c>
      <c r="M381" s="160">
        <f t="shared" si="734"/>
        <v>3132.0073664825045</v>
      </c>
      <c r="N381" s="160">
        <f t="shared" si="734"/>
        <v>5055.5357142857138</v>
      </c>
      <c r="O381" s="160">
        <f t="shared" si="734"/>
        <v>5396.7692307692305</v>
      </c>
      <c r="P381" s="160">
        <f t="shared" si="734"/>
        <v>4777.58904109589</v>
      </c>
      <c r="Q381" s="160">
        <f t="shared" ref="Q381" si="735">AVERAGE(H381:H383)</f>
        <v>5894.6243386243377</v>
      </c>
      <c r="R381" s="160">
        <f t="shared" ref="R381" si="736">AVERAGE(I381:I383)</f>
        <v>5977.7777777777783</v>
      </c>
      <c r="S381" s="160">
        <f t="shared" ref="S381" si="737">AVERAGE(J381:J383)</f>
        <v>4788.234096692112</v>
      </c>
      <c r="T381" s="160">
        <f t="shared" ref="T381" si="738">AVERAGE(K381:K383)</f>
        <v>5147.8530183727034</v>
      </c>
      <c r="U381" s="232">
        <f t="shared" ref="U381" si="739">AVERAGE(L381:T381)</f>
        <v>4950.0576596211877</v>
      </c>
    </row>
    <row r="382" spans="1:21">
      <c r="A382" s="233">
        <v>43728</v>
      </c>
      <c r="B382" s="240">
        <v>2.15446759259259</v>
      </c>
      <c r="C382" s="304">
        <f>'VO2-BW'!C382*'VO2-LBM'!C$61/'VO2-LBM'!C$62</f>
        <v>4907.5919540229888</v>
      </c>
      <c r="D382" s="305">
        <f>'VO2-BW'!D382*'VO2-LBM'!D$61/'VO2-LBM'!D$62</f>
        <v>3919.5027624309391</v>
      </c>
      <c r="E382" s="305">
        <f>'VO2-BW'!E382*'VO2-LBM'!E$61/'VO2-LBM'!E$62</f>
        <v>5073.75</v>
      </c>
      <c r="F382" s="305">
        <f>'VO2-BW'!F382*'VO2-LBM'!F$61/'VO2-LBM'!F$62</f>
        <v>5217.3846153846152</v>
      </c>
      <c r="G382" s="305">
        <f>'VO2-BW'!G382*'VO2-LBM'!G$61/'VO2-LBM'!G$62</f>
        <v>4395.2465753424658</v>
      </c>
      <c r="H382" s="86">
        <f>'VO2-BW'!H382*'VO2-LBM'!H$61/'VO2-LBM'!H$62</f>
        <v>6442.0793650793648</v>
      </c>
      <c r="I382" s="86">
        <f>'VO2-BW'!I382*'VO2-LBM'!I$61/'VO2-LBM'!I$62</f>
        <v>6756.666666666667</v>
      </c>
      <c r="J382" s="86">
        <f>'VO2-BW'!J382*'VO2-LBM'!J$61/'VO2-LBM'!J$62</f>
        <v>4383.2977099236641</v>
      </c>
      <c r="K382" s="108">
        <f>'VO2-BW'!K382*'VO2-LBM'!K$61/'VO2-LBM'!K$62</f>
        <v>5968.9448818897636</v>
      </c>
      <c r="L382" s="160"/>
      <c r="M382" s="160"/>
      <c r="N382" s="160"/>
      <c r="O382" s="160"/>
      <c r="P382" s="160"/>
      <c r="Q382" s="160"/>
      <c r="R382" s="160"/>
      <c r="S382" s="160"/>
      <c r="T382" s="160"/>
      <c r="U382" s="232">
        <f t="shared" ref="U382" si="740">STDEV(L381:T381)/SQRT(COUNT(L381:T381))</f>
        <v>285.87762721688199</v>
      </c>
    </row>
    <row r="383" spans="1:21">
      <c r="A383" s="233">
        <v>43728</v>
      </c>
      <c r="B383" s="240">
        <v>2.1683564814814802</v>
      </c>
      <c r="C383" s="304">
        <f>'VO2-BW'!C383*'VO2-LBM'!C$61/'VO2-LBM'!C$62</f>
        <v>4068.1149425287358</v>
      </c>
      <c r="D383" s="305">
        <f>'VO2-BW'!D383*'VO2-LBM'!D$61/'VO2-LBM'!D$62</f>
        <v>2807.3480662983425</v>
      </c>
      <c r="E383" s="305">
        <f>'VO2-BW'!E383*'VO2-LBM'!E$61/'VO2-LBM'!E$62</f>
        <v>5391.9642857142853</v>
      </c>
      <c r="F383" s="305">
        <f>'VO2-BW'!F383*'VO2-LBM'!F$61/'VO2-LBM'!F$62</f>
        <v>4904.3076923076924</v>
      </c>
      <c r="G383" s="305">
        <f>'VO2-BW'!G383*'VO2-LBM'!G$61/'VO2-LBM'!G$62</f>
        <v>5640.3972602739732</v>
      </c>
      <c r="H383" s="86">
        <f>'VO2-BW'!H383*'VO2-LBM'!H$61/'VO2-LBM'!H$62</f>
        <v>6486.2380952380945</v>
      </c>
      <c r="I383" s="86">
        <f>'VO2-BW'!I383*'VO2-LBM'!I$61/'VO2-LBM'!I$62</f>
        <v>5366.6666666666661</v>
      </c>
      <c r="J383" s="86">
        <f>'VO2-BW'!J383*'VO2-LBM'!J$61/'VO2-LBM'!J$62</f>
        <v>4363.3282442748095</v>
      </c>
      <c r="K383" s="108">
        <f>'VO2-BW'!K383*'VO2-LBM'!K$61/'VO2-LBM'!K$62</f>
        <v>4600.8031496062995</v>
      </c>
      <c r="L383" s="160"/>
      <c r="M383" s="160"/>
      <c r="N383" s="160"/>
      <c r="O383" s="160"/>
      <c r="P383" s="160"/>
      <c r="Q383" s="160"/>
      <c r="R383" s="160"/>
      <c r="S383" s="160"/>
      <c r="T383" s="160"/>
      <c r="U383" s="232"/>
    </row>
    <row r="384" spans="1:21">
      <c r="A384" s="233">
        <v>43728</v>
      </c>
      <c r="B384" s="240">
        <v>2.1822453703703699</v>
      </c>
      <c r="C384" s="304">
        <f>'VO2-BW'!C384*'VO2-LBM'!C$61/'VO2-LBM'!C$62</f>
        <v>5511.8908045977023</v>
      </c>
      <c r="D384" s="305">
        <f>'VO2-BW'!D384*'VO2-LBM'!D$61/'VO2-LBM'!D$62</f>
        <v>4984.4751381215465</v>
      </c>
      <c r="E384" s="305">
        <f>'VO2-BW'!E384*'VO2-LBM'!E$61/'VO2-LBM'!E$62</f>
        <v>4408.3928571428569</v>
      </c>
      <c r="F384" s="305">
        <f>'VO2-BW'!F384*'VO2-LBM'!F$61/'VO2-LBM'!F$62</f>
        <v>5344.3076923076924</v>
      </c>
      <c r="G384" s="305">
        <f>'VO2-BW'!G384*'VO2-LBM'!G$61/'VO2-LBM'!G$62</f>
        <v>4852.0273972602736</v>
      </c>
      <c r="H384" s="86">
        <f>'VO2-BW'!H384*'VO2-LBM'!H$61/'VO2-LBM'!H$62</f>
        <v>5905.3809523809514</v>
      </c>
      <c r="I384" s="86">
        <f>'VO2-BW'!I384*'VO2-LBM'!I$61/'VO2-LBM'!I$62</f>
        <v>4409.9999999999991</v>
      </c>
      <c r="J384" s="86">
        <f>'VO2-BW'!J384*'VO2-LBM'!J$61/'VO2-LBM'!J$62</f>
        <v>5832.7480916030536</v>
      </c>
      <c r="K384" s="108">
        <f>'VO2-BW'!K384*'VO2-LBM'!K$61/'VO2-LBM'!K$62</f>
        <v>4779.1889763779518</v>
      </c>
      <c r="L384" s="160">
        <f t="shared" ref="L384:P384" si="741">AVERAGE(C384:C386)</f>
        <v>4710.3122605363997</v>
      </c>
      <c r="M384" s="160">
        <f t="shared" si="741"/>
        <v>4358.7476979742169</v>
      </c>
      <c r="N384" s="160">
        <f t="shared" si="741"/>
        <v>4260.5357142857138</v>
      </c>
      <c r="O384" s="160">
        <f t="shared" si="741"/>
        <v>4920.666666666667</v>
      </c>
      <c r="P384" s="160">
        <f t="shared" si="741"/>
        <v>4261.5958904109593</v>
      </c>
      <c r="Q384" s="160">
        <f t="shared" ref="Q384" si="742">AVERAGE(H384:H386)</f>
        <v>5177.8941798941787</v>
      </c>
      <c r="R384" s="160">
        <f t="shared" ref="R384" si="743">AVERAGE(I384:I386)</f>
        <v>4111.6666666666652</v>
      </c>
      <c r="S384" s="160">
        <f t="shared" ref="S384" si="744">AVERAGE(J384:J386)</f>
        <v>5543.1908396946565</v>
      </c>
      <c r="T384" s="160">
        <f t="shared" ref="T384" si="745">AVERAGE(K384:K386)</f>
        <v>5477.737532808399</v>
      </c>
      <c r="U384" s="232">
        <f t="shared" ref="U384" si="746">AVERAGE(L384:T384)</f>
        <v>4758.0386054375394</v>
      </c>
    </row>
    <row r="385" spans="1:21">
      <c r="A385" s="233">
        <v>43728</v>
      </c>
      <c r="B385" s="240">
        <v>2.1961342592592601</v>
      </c>
      <c r="C385" s="304">
        <f>'VO2-BW'!C385*'VO2-LBM'!C$61/'VO2-LBM'!C$62</f>
        <v>3934.1724137931042</v>
      </c>
      <c r="D385" s="305">
        <f>'VO2-BW'!D385*'VO2-LBM'!D$61/'VO2-LBM'!D$62</f>
        <v>4042.5138121546956</v>
      </c>
      <c r="E385" s="305">
        <f>'VO2-BW'!E385*'VO2-LBM'!E$61/'VO2-LBM'!E$62</f>
        <v>4221.9642857142853</v>
      </c>
      <c r="F385" s="305">
        <f>'VO2-BW'!F385*'VO2-LBM'!F$61/'VO2-LBM'!F$62</f>
        <v>4841.6923076923076</v>
      </c>
      <c r="G385" s="305">
        <f>'VO2-BW'!G385*'VO2-LBM'!G$61/'VO2-LBM'!G$62</f>
        <v>3858.9520547945208</v>
      </c>
      <c r="H385" s="86">
        <f>'VO2-BW'!H385*'VO2-LBM'!H$61/'VO2-LBM'!H$62</f>
        <v>4928.7936507936502</v>
      </c>
      <c r="I385" s="86">
        <f>'VO2-BW'!I385*'VO2-LBM'!I$61/'VO2-LBM'!I$62</f>
        <v>4116.6666666666661</v>
      </c>
      <c r="J385" s="86">
        <f>'VO2-BW'!J385*'VO2-LBM'!J$61/'VO2-LBM'!J$62</f>
        <v>5663.0076335877875</v>
      </c>
      <c r="K385" s="108">
        <f>'VO2-BW'!K385*'VO2-LBM'!K$61/'VO2-LBM'!K$62</f>
        <v>6915.1653543307084</v>
      </c>
      <c r="L385" s="160"/>
      <c r="M385" s="160"/>
      <c r="N385" s="160"/>
      <c r="O385" s="160"/>
      <c r="P385" s="160"/>
      <c r="Q385" s="160"/>
      <c r="R385" s="160"/>
      <c r="S385" s="160"/>
      <c r="T385" s="160"/>
      <c r="U385" s="232">
        <f t="shared" ref="U385" si="747">STDEV(L384:T384)/SQRT(COUNT(L384:T384))</f>
        <v>182.97804128795374</v>
      </c>
    </row>
    <row r="386" spans="1:21">
      <c r="A386" s="233">
        <v>43728</v>
      </c>
      <c r="B386" s="240">
        <v>2.21002314814814</v>
      </c>
      <c r="C386" s="304">
        <f>'VO2-BW'!C386*'VO2-LBM'!C$61/'VO2-LBM'!C$62</f>
        <v>4684.8735632183916</v>
      </c>
      <c r="D386" s="305">
        <f>'VO2-BW'!D386*'VO2-LBM'!D$61/'VO2-LBM'!D$62</f>
        <v>4049.2541436464085</v>
      </c>
      <c r="E386" s="305">
        <f>'VO2-BW'!E386*'VO2-LBM'!E$61/'VO2-LBM'!E$62</f>
        <v>4151.25</v>
      </c>
      <c r="F386" s="305">
        <f>'VO2-BW'!F386*'VO2-LBM'!F$61/'VO2-LBM'!F$62</f>
        <v>4575.9999999999991</v>
      </c>
      <c r="G386" s="305">
        <f>'VO2-BW'!G386*'VO2-LBM'!G$61/'VO2-LBM'!G$62</f>
        <v>4073.8082191780827</v>
      </c>
      <c r="H386" s="86">
        <f>'VO2-BW'!H386*'VO2-LBM'!H$61/'VO2-LBM'!H$62</f>
        <v>4699.5079365079355</v>
      </c>
      <c r="I386" s="86">
        <f>'VO2-BW'!I386*'VO2-LBM'!I$61/'VO2-LBM'!I$62</f>
        <v>3808.333333333333</v>
      </c>
      <c r="J386" s="86">
        <f>'VO2-BW'!J386*'VO2-LBM'!J$61/'VO2-LBM'!J$62</f>
        <v>5133.8167938931301</v>
      </c>
      <c r="K386" s="108">
        <f>'VO2-BW'!K386*'VO2-LBM'!K$61/'VO2-LBM'!K$62</f>
        <v>4738.8582677165359</v>
      </c>
      <c r="L386" s="160"/>
      <c r="M386" s="160"/>
      <c r="N386" s="160"/>
      <c r="O386" s="160"/>
      <c r="P386" s="160"/>
      <c r="Q386" s="160"/>
      <c r="R386" s="160"/>
      <c r="S386" s="160"/>
      <c r="T386" s="160"/>
      <c r="U386" s="232"/>
    </row>
    <row r="387" spans="1:21">
      <c r="A387" s="233">
        <v>43728</v>
      </c>
      <c r="B387" s="240">
        <v>2.2239120370370302</v>
      </c>
      <c r="C387" s="304">
        <f>'VO2-BW'!C387*'VO2-LBM'!C$61/'VO2-LBM'!C$62</f>
        <v>5124.0804597701153</v>
      </c>
      <c r="D387" s="305">
        <f>'VO2-BW'!D387*'VO2-LBM'!D$61/'VO2-LBM'!D$62</f>
        <v>4783.9502762430939</v>
      </c>
      <c r="E387" s="305">
        <f>'VO2-BW'!E387*'VO2-LBM'!E$61/'VO2-LBM'!E$62</f>
        <v>3048.75</v>
      </c>
      <c r="F387" s="305">
        <f>'VO2-BW'!F387*'VO2-LBM'!F$61/'VO2-LBM'!F$62</f>
        <v>6703.2307692307686</v>
      </c>
      <c r="G387" s="305">
        <f>'VO2-BW'!G387*'VO2-LBM'!G$61/'VO2-LBM'!G$62</f>
        <v>6306.9589041095887</v>
      </c>
      <c r="H387" s="86">
        <f>'VO2-BW'!H387*'VO2-LBM'!H$61/'VO2-LBM'!H$62</f>
        <v>4174.6984126984134</v>
      </c>
      <c r="I387" s="86">
        <f>'VO2-BW'!I387*'VO2-LBM'!I$61/'VO2-LBM'!I$62</f>
        <v>5608.333333333333</v>
      </c>
      <c r="J387" s="86">
        <f>'VO2-BW'!J387*'VO2-LBM'!J$61/'VO2-LBM'!J$62</f>
        <v>6039.0992366412211</v>
      </c>
      <c r="K387" s="108">
        <f>'VO2-BW'!K387*'VO2-LBM'!K$61/'VO2-LBM'!K$62</f>
        <v>4377.4330708661419</v>
      </c>
      <c r="L387" s="160">
        <f t="shared" ref="L387:P387" si="748">AVERAGE(C387:C389)</f>
        <v>3885.3716475095789</v>
      </c>
      <c r="M387" s="160">
        <f t="shared" si="748"/>
        <v>4394.1344383057085</v>
      </c>
      <c r="N387" s="160">
        <f t="shared" si="748"/>
        <v>4261.6071428571422</v>
      </c>
      <c r="O387" s="160">
        <f t="shared" si="748"/>
        <v>5578.4102564102568</v>
      </c>
      <c r="P387" s="160">
        <f t="shared" si="748"/>
        <v>5685.511415525114</v>
      </c>
      <c r="Q387" s="160">
        <f t="shared" ref="Q387" si="749">AVERAGE(H387:H389)</f>
        <v>5675.529100529101</v>
      </c>
      <c r="R387" s="160">
        <f t="shared" ref="R387" si="750">AVERAGE(I387:I389)</f>
        <v>4660.5555555555557</v>
      </c>
      <c r="S387" s="160">
        <f t="shared" ref="S387" si="751">AVERAGE(J387:J389)</f>
        <v>4948.5445292620871</v>
      </c>
      <c r="T387" s="160">
        <f t="shared" ref="T387" si="752">AVERAGE(K387:K389)</f>
        <v>4880.0157480314965</v>
      </c>
      <c r="U387" s="232">
        <f t="shared" ref="U387" si="753">AVERAGE(L387:T387)</f>
        <v>4885.5199815540045</v>
      </c>
    </row>
    <row r="388" spans="1:21">
      <c r="A388" s="233">
        <v>43728</v>
      </c>
      <c r="B388" s="240">
        <v>2.2378009259259199</v>
      </c>
      <c r="C388" s="304">
        <f>'VO2-BW'!C388*'VO2-LBM'!C$61/'VO2-LBM'!C$62</f>
        <v>3294.0517241379312</v>
      </c>
      <c r="D388" s="305">
        <f>'VO2-BW'!D388*'VO2-LBM'!D$61/'VO2-LBM'!D$62</f>
        <v>5060.3038674033141</v>
      </c>
      <c r="E388" s="305">
        <f>'VO2-BW'!E388*'VO2-LBM'!E$61/'VO2-LBM'!E$62</f>
        <v>4806.9642857142853</v>
      </c>
      <c r="F388" s="305">
        <f>'VO2-BW'!F388*'VO2-LBM'!F$61/'VO2-LBM'!F$62</f>
        <v>5315.538461538461</v>
      </c>
      <c r="G388" s="305">
        <f>'VO2-BW'!G388*'VO2-LBM'!G$61/'VO2-LBM'!G$62</f>
        <v>6432.1506849315065</v>
      </c>
      <c r="H388" s="86">
        <f>'VO2-BW'!H388*'VO2-LBM'!H$61/'VO2-LBM'!H$62</f>
        <v>6066.7301587301581</v>
      </c>
      <c r="I388" s="86">
        <f>'VO2-BW'!I388*'VO2-LBM'!I$61/'VO2-LBM'!I$62</f>
        <v>4346.666666666667</v>
      </c>
      <c r="J388" s="86">
        <f>'VO2-BW'!J388*'VO2-LBM'!J$61/'VO2-LBM'!J$62</f>
        <v>4441.5419847328249</v>
      </c>
      <c r="K388" s="108">
        <f>'VO2-BW'!K388*'VO2-LBM'!K$61/'VO2-LBM'!K$62</f>
        <v>4428.6220472440946</v>
      </c>
      <c r="L388" s="160"/>
      <c r="M388" s="160"/>
      <c r="N388" s="160"/>
      <c r="O388" s="160"/>
      <c r="P388" s="160"/>
      <c r="Q388" s="160"/>
      <c r="R388" s="160"/>
      <c r="S388" s="160"/>
      <c r="T388" s="160"/>
      <c r="U388" s="232">
        <f t="shared" ref="U388" si="754">STDEV(L387:T387)/SQRT(COUNT(L387:T387))</f>
        <v>218.25802426201656</v>
      </c>
    </row>
    <row r="389" spans="1:21">
      <c r="A389" s="223">
        <v>43728</v>
      </c>
      <c r="B389" s="235">
        <v>2.2516898148148101</v>
      </c>
      <c r="C389" s="304">
        <f>'VO2-BW'!C389*'VO2-LBM'!C$61/'VO2-LBM'!C$62</f>
        <v>3237.9827586206902</v>
      </c>
      <c r="D389" s="305">
        <f>'VO2-BW'!D389*'VO2-LBM'!D$61/'VO2-LBM'!D$62</f>
        <v>3338.1491712707175</v>
      </c>
      <c r="E389" s="305">
        <f>'VO2-BW'!E389*'VO2-LBM'!E$61/'VO2-LBM'!E$62</f>
        <v>4929.1071428571422</v>
      </c>
      <c r="F389" s="305">
        <f>'VO2-BW'!F389*'VO2-LBM'!F$61/'VO2-LBM'!F$62</f>
        <v>4716.461538461539</v>
      </c>
      <c r="G389" s="305">
        <f>'VO2-BW'!G389*'VO2-LBM'!G$61/'VO2-LBM'!G$62</f>
        <v>4317.4246575342468</v>
      </c>
      <c r="H389" s="86">
        <f>'VO2-BW'!H389*'VO2-LBM'!H$61/'VO2-LBM'!H$62</f>
        <v>6785.1587301587306</v>
      </c>
      <c r="I389" s="86">
        <f>'VO2-BW'!I389*'VO2-LBM'!I$61/'VO2-LBM'!I$62</f>
        <v>4026.6666666666665</v>
      </c>
      <c r="J389" s="86">
        <f>'VO2-BW'!J389*'VO2-LBM'!J$61/'VO2-LBM'!J$62</f>
        <v>4364.9923664122143</v>
      </c>
      <c r="K389" s="108">
        <f>'VO2-BW'!K389*'VO2-LBM'!K$61/'VO2-LBM'!K$62</f>
        <v>5833.9921259842522</v>
      </c>
      <c r="L389" s="160"/>
      <c r="M389" s="160"/>
      <c r="N389" s="160"/>
      <c r="O389" s="160"/>
      <c r="P389" s="160"/>
      <c r="Q389" s="160"/>
      <c r="R389" s="160"/>
      <c r="S389" s="160"/>
      <c r="T389" s="160"/>
      <c r="U389" s="232"/>
    </row>
    <row r="390" spans="1:21">
      <c r="A390" s="223">
        <v>43728</v>
      </c>
      <c r="B390" s="235">
        <v>2.2655787037036998</v>
      </c>
      <c r="C390" s="304">
        <f>'VO2-BW'!C390*'VO2-LBM'!C$61/'VO2-LBM'!C$62</f>
        <v>5099.1609195402307</v>
      </c>
      <c r="D390" s="305">
        <f>'VO2-BW'!D390*'VO2-LBM'!D$61/'VO2-LBM'!D$62</f>
        <v>2497.2928176795576</v>
      </c>
      <c r="E390" s="305">
        <f>'VO2-BW'!E390*'VO2-LBM'!E$61/'VO2-LBM'!E$62</f>
        <v>5795.3571428571422</v>
      </c>
      <c r="F390" s="305">
        <f>'VO2-BW'!F390*'VO2-LBM'!F$61/'VO2-LBM'!F$62</f>
        <v>4022.6153846153843</v>
      </c>
      <c r="G390" s="305">
        <f>'VO2-BW'!G390*'VO2-LBM'!G$61/'VO2-LBM'!G$62</f>
        <v>4361.41095890411</v>
      </c>
      <c r="H390" s="86">
        <f>'VO2-BW'!H390*'VO2-LBM'!H$61/'VO2-LBM'!H$62</f>
        <v>5625.142857142856</v>
      </c>
      <c r="I390" s="86">
        <f>'VO2-BW'!I390*'VO2-LBM'!I$61/'VO2-LBM'!I$62</f>
        <v>3596.6666666666665</v>
      </c>
      <c r="J390" s="86">
        <f>'VO2-BW'!J390*'VO2-LBM'!J$61/'VO2-LBM'!J$62</f>
        <v>3814.1679389312976</v>
      </c>
      <c r="K390" s="108">
        <f>'VO2-BW'!K390*'VO2-LBM'!K$61/'VO2-LBM'!K$62</f>
        <v>4760.5748031496059</v>
      </c>
      <c r="L390" s="160">
        <f t="shared" ref="L390:P390" si="755">AVERAGE(C390:C392)</f>
        <v>4012.0459770114953</v>
      </c>
      <c r="M390" s="160">
        <f t="shared" si="755"/>
        <v>2548.9686924493549</v>
      </c>
      <c r="N390" s="160">
        <f t="shared" si="755"/>
        <v>4606.6071428571422</v>
      </c>
      <c r="O390" s="160">
        <f t="shared" si="755"/>
        <v>3975.7948717948716</v>
      </c>
      <c r="P390" s="160">
        <f t="shared" si="755"/>
        <v>4505.7762557077631</v>
      </c>
      <c r="Q390" s="160">
        <f t="shared" ref="Q390" si="756">AVERAGE(H390:H392)</f>
        <v>4651.3862433862432</v>
      </c>
      <c r="R390" s="160">
        <f t="shared" ref="R390" si="757">AVERAGE(I390:I392)</f>
        <v>3942.2222222222222</v>
      </c>
      <c r="S390" s="160">
        <f t="shared" ref="S390" si="758">AVERAGE(J390:J392)</f>
        <v>5610.3104325699751</v>
      </c>
      <c r="T390" s="160">
        <f t="shared" ref="T390" si="759">AVERAGE(K390:K392)</f>
        <v>4784.3595800524936</v>
      </c>
      <c r="U390" s="232">
        <f t="shared" ref="U390" si="760">AVERAGE(L390:T390)</f>
        <v>4293.0523797835067</v>
      </c>
    </row>
    <row r="391" spans="1:21">
      <c r="A391" s="223">
        <v>43728</v>
      </c>
      <c r="B391" s="235">
        <v>2.27946759259259</v>
      </c>
      <c r="C391" s="304">
        <f>'VO2-BW'!C391*'VO2-LBM'!C$61/'VO2-LBM'!C$62</f>
        <v>3507.4252873563228</v>
      </c>
      <c r="D391" s="305">
        <f>'VO2-BW'!D391*'VO2-LBM'!D$61/'VO2-LBM'!D$62</f>
        <v>2743.3149171270716</v>
      </c>
      <c r="E391" s="305">
        <f>'VO2-BW'!E391*'VO2-LBM'!E$61/'VO2-LBM'!E$62</f>
        <v>4993.3928571428569</v>
      </c>
      <c r="F391" s="305">
        <f>'VO2-BW'!F391*'VO2-LBM'!F$61/'VO2-LBM'!F$62</f>
        <v>3899.0769230769229</v>
      </c>
      <c r="G391" s="305">
        <f>'VO2-BW'!G391*'VO2-LBM'!G$61/'VO2-LBM'!G$62</f>
        <v>5261.4383561643835</v>
      </c>
      <c r="H391" s="86">
        <f>'VO2-BW'!H391*'VO2-LBM'!H$61/'VO2-LBM'!H$62</f>
        <v>4159.4126984126988</v>
      </c>
      <c r="I391" s="86">
        <f>'VO2-BW'!I391*'VO2-LBM'!I$61/'VO2-LBM'!I$62</f>
        <v>3105</v>
      </c>
      <c r="J391" s="86">
        <f>'VO2-BW'!J391*'VO2-LBM'!J$61/'VO2-LBM'!J$62</f>
        <v>6593.2519083969482</v>
      </c>
      <c r="K391" s="108">
        <f>'VO2-BW'!K391*'VO2-LBM'!K$61/'VO2-LBM'!K$62</f>
        <v>3994.2913385826773</v>
      </c>
      <c r="L391" s="160"/>
      <c r="M391" s="160"/>
      <c r="N391" s="160"/>
      <c r="O391" s="160"/>
      <c r="P391" s="160"/>
      <c r="Q391" s="160"/>
      <c r="R391" s="160"/>
      <c r="S391" s="160"/>
      <c r="T391" s="160"/>
      <c r="U391" s="232">
        <f t="shared" ref="U391" si="761">STDEV(L390:T390)/SQRT(COUNT(L390:T390))</f>
        <v>278.71354694280063</v>
      </c>
    </row>
    <row r="392" spans="1:21">
      <c r="A392" s="223">
        <v>43728</v>
      </c>
      <c r="B392" s="235">
        <v>2.2933564814814802</v>
      </c>
      <c r="C392" s="304">
        <f>'VO2-BW'!C392*'VO2-LBM'!C$61/'VO2-LBM'!C$62</f>
        <v>3429.5517241379312</v>
      </c>
      <c r="D392" s="305">
        <f>'VO2-BW'!D392*'VO2-LBM'!D$61/'VO2-LBM'!D$62</f>
        <v>2406.2983425414363</v>
      </c>
      <c r="E392" s="305">
        <f>'VO2-BW'!E392*'VO2-LBM'!E$61/'VO2-LBM'!E$62</f>
        <v>3031.0714285714284</v>
      </c>
      <c r="F392" s="305">
        <f>'VO2-BW'!F392*'VO2-LBM'!F$61/'VO2-LBM'!F$62</f>
        <v>4005.6923076923081</v>
      </c>
      <c r="G392" s="305">
        <f>'VO2-BW'!G392*'VO2-LBM'!G$61/'VO2-LBM'!G$62</f>
        <v>3894.4794520547948</v>
      </c>
      <c r="H392" s="86">
        <f>'VO2-BW'!H392*'VO2-LBM'!H$61/'VO2-LBM'!H$62</f>
        <v>4169.6031746031749</v>
      </c>
      <c r="I392" s="86">
        <f>'VO2-BW'!I392*'VO2-LBM'!I$61/'VO2-LBM'!I$62</f>
        <v>5125</v>
      </c>
      <c r="J392" s="86">
        <f>'VO2-BW'!J392*'VO2-LBM'!J$61/'VO2-LBM'!J$62</f>
        <v>6423.5114503816794</v>
      </c>
      <c r="K392" s="108">
        <f>'VO2-BW'!K392*'VO2-LBM'!K$61/'VO2-LBM'!K$62</f>
        <v>5598.212598425197</v>
      </c>
      <c r="L392" s="160"/>
      <c r="M392" s="160"/>
      <c r="N392" s="160"/>
      <c r="O392" s="160"/>
      <c r="P392" s="160"/>
      <c r="Q392" s="160"/>
      <c r="R392" s="160"/>
      <c r="S392" s="160"/>
      <c r="T392" s="160"/>
      <c r="U392" s="232"/>
    </row>
    <row r="393" spans="1:21">
      <c r="A393" s="223">
        <v>43728</v>
      </c>
      <c r="B393" s="235">
        <v>2.3072453703703699</v>
      </c>
      <c r="C393" s="304">
        <f>'VO2-BW'!C393*'VO2-LBM'!C$61/'VO2-LBM'!C$62</f>
        <v>3301.8390804597698</v>
      </c>
      <c r="D393" s="305">
        <f>'VO2-BW'!D393*'VO2-LBM'!D$61/'VO2-LBM'!D$62</f>
        <v>2384.3922651933699</v>
      </c>
      <c r="E393" s="305">
        <f>'VO2-BW'!E393*'VO2-LBM'!E$61/'VO2-LBM'!E$62</f>
        <v>3060</v>
      </c>
      <c r="F393" s="305">
        <f>'VO2-BW'!F393*'VO2-LBM'!F$61/'VO2-LBM'!F$62</f>
        <v>4880.6153846153838</v>
      </c>
      <c r="G393" s="305">
        <f>'VO2-BW'!G393*'VO2-LBM'!G$61/'VO2-LBM'!G$62</f>
        <v>3611.9520547945208</v>
      </c>
      <c r="H393" s="86">
        <f>'VO2-BW'!H393*'VO2-LBM'!H$61/'VO2-LBM'!H$62</f>
        <v>5918.9682539682544</v>
      </c>
      <c r="I393" s="86">
        <f>'VO2-BW'!I393*'VO2-LBM'!I$61/'VO2-LBM'!I$62</f>
        <v>3746.6666666666661</v>
      </c>
      <c r="J393" s="86">
        <f>'VO2-BW'!J393*'VO2-LBM'!J$61/'VO2-LBM'!J$62</f>
        <v>6270.4122137404593</v>
      </c>
      <c r="K393" s="108">
        <f>'VO2-BW'!K393*'VO2-LBM'!K$61/'VO2-LBM'!K$62</f>
        <v>5607.5196850393704</v>
      </c>
      <c r="L393" s="160">
        <f t="shared" ref="L393:P393" si="762">AVERAGE(C393:C395)</f>
        <v>3359.4655172413791</v>
      </c>
      <c r="M393" s="160">
        <f t="shared" si="762"/>
        <v>2753.9871086556163</v>
      </c>
      <c r="N393" s="160">
        <f t="shared" si="762"/>
        <v>3421.0714285714289</v>
      </c>
      <c r="O393" s="160">
        <f t="shared" si="762"/>
        <v>4212.7179487179483</v>
      </c>
      <c r="P393" s="160">
        <f t="shared" si="762"/>
        <v>4615.7420091324202</v>
      </c>
      <c r="Q393" s="160">
        <f t="shared" ref="Q393" si="763">AVERAGE(H393:H395)</f>
        <v>4538.7248677248681</v>
      </c>
      <c r="R393" s="160">
        <f t="shared" ref="R393" si="764">AVERAGE(I393:I395)</f>
        <v>4114.4444444444443</v>
      </c>
      <c r="S393" s="160">
        <f t="shared" ref="S393" si="765">AVERAGE(J393:J395)</f>
        <v>5233.6641221374057</v>
      </c>
      <c r="T393" s="160">
        <f t="shared" ref="T393" si="766">AVERAGE(K393:K395)</f>
        <v>5205.7637795275596</v>
      </c>
      <c r="U393" s="232">
        <f t="shared" ref="U393" si="767">AVERAGE(L393:T393)</f>
        <v>4161.7312473503416</v>
      </c>
    </row>
    <row r="394" spans="1:21">
      <c r="A394" s="223">
        <v>43728</v>
      </c>
      <c r="B394" s="235">
        <v>2.3211342592592601</v>
      </c>
      <c r="C394" s="304">
        <f>'VO2-BW'!C394*'VO2-LBM'!C$61/'VO2-LBM'!C$62</f>
        <v>3501.1954022988507</v>
      </c>
      <c r="D394" s="305">
        <f>'VO2-BW'!D394*'VO2-LBM'!D$61/'VO2-LBM'!D$62</f>
        <v>2338.895027624309</v>
      </c>
      <c r="E394" s="305">
        <f>'VO2-BW'!E394*'VO2-LBM'!E$61/'VO2-LBM'!E$62</f>
        <v>3188.5714285714284</v>
      </c>
      <c r="F394" s="305">
        <f>'VO2-BW'!F394*'VO2-LBM'!F$61/'VO2-LBM'!F$62</f>
        <v>3777.2307692307691</v>
      </c>
      <c r="G394" s="305">
        <f>'VO2-BW'!G394*'VO2-LBM'!G$61/'VO2-LBM'!G$62</f>
        <v>4369.8698630136987</v>
      </c>
      <c r="H394" s="86">
        <f>'VO2-BW'!H394*'VO2-LBM'!H$61/'VO2-LBM'!H$62</f>
        <v>3697.4444444444443</v>
      </c>
      <c r="I394" s="86">
        <f>'VO2-BW'!I394*'VO2-LBM'!I$61/'VO2-LBM'!I$62</f>
        <v>3390</v>
      </c>
      <c r="J394" s="86">
        <f>'VO2-BW'!J394*'VO2-LBM'!J$61/'VO2-LBM'!J$62</f>
        <v>5704.6106870229014</v>
      </c>
      <c r="K394" s="108">
        <f>'VO2-BW'!K394*'VO2-LBM'!K$61/'VO2-LBM'!K$62</f>
        <v>5562.535433070866</v>
      </c>
      <c r="L394" s="160"/>
      <c r="M394" s="160"/>
      <c r="N394" s="160"/>
      <c r="O394" s="160"/>
      <c r="P394" s="160"/>
      <c r="Q394" s="160"/>
      <c r="R394" s="160"/>
      <c r="S394" s="160"/>
      <c r="T394" s="160"/>
      <c r="U394" s="232">
        <f t="shared" ref="U394" si="768">STDEV(L393:T393)/SQRT(COUNT(L393:T393))</f>
        <v>282.99196328022924</v>
      </c>
    </row>
    <row r="395" spans="1:21">
      <c r="A395" s="223">
        <v>43728</v>
      </c>
      <c r="B395" s="235">
        <v>2.33502314814814</v>
      </c>
      <c r="C395" s="304">
        <f>'VO2-BW'!C395*'VO2-LBM'!C$61/'VO2-LBM'!C$62</f>
        <v>3275.3620689655172</v>
      </c>
      <c r="D395" s="305">
        <f>'VO2-BW'!D395*'VO2-LBM'!D$61/'VO2-LBM'!D$62</f>
        <v>3538.674033149171</v>
      </c>
      <c r="E395" s="305">
        <f>'VO2-BW'!E395*'VO2-LBM'!E$61/'VO2-LBM'!E$62</f>
        <v>4014.6428571428569</v>
      </c>
      <c r="F395" s="305">
        <f>'VO2-BW'!F395*'VO2-LBM'!F$61/'VO2-LBM'!F$62</f>
        <v>3980.3076923076915</v>
      </c>
      <c r="G395" s="305">
        <f>'VO2-BW'!G395*'VO2-LBM'!G$61/'VO2-LBM'!G$62</f>
        <v>5865.4041095890407</v>
      </c>
      <c r="H395" s="86">
        <f>'VO2-BW'!H395*'VO2-LBM'!H$61/'VO2-LBM'!H$62</f>
        <v>3999.761904761905</v>
      </c>
      <c r="I395" s="86">
        <f>'VO2-BW'!I395*'VO2-LBM'!I$61/'VO2-LBM'!I$62</f>
        <v>5206.6666666666661</v>
      </c>
      <c r="J395" s="86">
        <f>'VO2-BW'!J395*'VO2-LBM'!J$61/'VO2-LBM'!J$62</f>
        <v>3725.9694656488555</v>
      </c>
      <c r="K395" s="108">
        <f>'VO2-BW'!K395*'VO2-LBM'!K$61/'VO2-LBM'!K$62</f>
        <v>4447.2362204724413</v>
      </c>
      <c r="L395" s="160"/>
      <c r="M395" s="160"/>
      <c r="N395" s="160"/>
      <c r="O395" s="160"/>
      <c r="P395" s="160"/>
      <c r="Q395" s="160"/>
      <c r="R395" s="160"/>
      <c r="S395" s="160"/>
      <c r="T395" s="160"/>
      <c r="U395" s="232"/>
    </row>
    <row r="396" spans="1:21">
      <c r="A396" s="223">
        <v>43728</v>
      </c>
      <c r="B396" s="235">
        <v>2.3489120370370302</v>
      </c>
      <c r="C396" s="304">
        <f>'VO2-BW'!C396*'VO2-LBM'!C$61/'VO2-LBM'!C$62</f>
        <v>3351.6781609195409</v>
      </c>
      <c r="D396" s="305">
        <f>'VO2-BW'!D396*'VO2-LBM'!D$61/'VO2-LBM'!D$62</f>
        <v>2866.3259668508285</v>
      </c>
      <c r="E396" s="305">
        <f>'VO2-BW'!E396*'VO2-LBM'!E$61/'VO2-LBM'!E$62</f>
        <v>3415.1785714285711</v>
      </c>
      <c r="F396" s="305">
        <f>'VO2-BW'!F396*'VO2-LBM'!F$61/'VO2-LBM'!F$62</f>
        <v>3311.8461538461538</v>
      </c>
      <c r="G396" s="305">
        <f>'VO2-BW'!G396*'VO2-LBM'!G$61/'VO2-LBM'!G$62</f>
        <v>5312.1917808219177</v>
      </c>
      <c r="H396" s="86">
        <f>'VO2-BW'!H396*'VO2-LBM'!H$61/'VO2-LBM'!H$62</f>
        <v>5088.4444444444434</v>
      </c>
      <c r="I396" s="86">
        <f>'VO2-BW'!I396*'VO2-LBM'!I$61/'VO2-LBM'!I$62</f>
        <v>3658.333333333333</v>
      </c>
      <c r="J396" s="86">
        <f>'VO2-BW'!J396*'VO2-LBM'!J$61/'VO2-LBM'!J$62</f>
        <v>4441.5419847328249</v>
      </c>
      <c r="K396" s="108">
        <f>'VO2-BW'!K396*'VO2-LBM'!K$61/'VO2-LBM'!K$62</f>
        <v>4299.8740157480315</v>
      </c>
      <c r="L396" s="160">
        <f t="shared" ref="L396:P396" si="769">AVERAGE(C396:C398)</f>
        <v>3985.0498084291189</v>
      </c>
      <c r="M396" s="160">
        <f t="shared" si="769"/>
        <v>2744.4383057090236</v>
      </c>
      <c r="N396" s="160">
        <f t="shared" si="769"/>
        <v>4107.3214285714284</v>
      </c>
      <c r="O396" s="160">
        <f t="shared" si="769"/>
        <v>3996.102564102564</v>
      </c>
      <c r="P396" s="160">
        <f t="shared" si="769"/>
        <v>4854.8470319634698</v>
      </c>
      <c r="Q396" s="160">
        <f t="shared" ref="Q396" si="770">AVERAGE(H396:H398)</f>
        <v>5164.873015873015</v>
      </c>
      <c r="R396" s="160">
        <f t="shared" ref="R396" si="771">AVERAGE(I396:I398)</f>
        <v>4023.8888888888887</v>
      </c>
      <c r="S396" s="160">
        <f t="shared" ref="S396" si="772">AVERAGE(J396:J398)</f>
        <v>4505.888040712468</v>
      </c>
      <c r="T396" s="160">
        <f t="shared" ref="T396" si="773">AVERAGE(K396:K398)</f>
        <v>5065.1233595800531</v>
      </c>
      <c r="U396" s="232">
        <f t="shared" ref="U396" si="774">AVERAGE(L396:T396)</f>
        <v>4271.9480493144474</v>
      </c>
    </row>
    <row r="397" spans="1:21">
      <c r="A397" s="223">
        <v>43728</v>
      </c>
      <c r="B397" s="235">
        <v>2.3628009259259199</v>
      </c>
      <c r="C397" s="304">
        <f>'VO2-BW'!C397*'VO2-LBM'!C$61/'VO2-LBM'!C$62</f>
        <v>4357.8045977011498</v>
      </c>
      <c r="D397" s="305">
        <f>'VO2-BW'!D397*'VO2-LBM'!D$61/'VO2-LBM'!D$62</f>
        <v>2327.0994475138118</v>
      </c>
      <c r="E397" s="305">
        <f>'VO2-BW'!E397*'VO2-LBM'!E$61/'VO2-LBM'!E$62</f>
        <v>2979.6428571428569</v>
      </c>
      <c r="F397" s="305">
        <f>'VO2-BW'!F397*'VO2-LBM'!F$61/'VO2-LBM'!F$62</f>
        <v>5198.7692307692305</v>
      </c>
      <c r="G397" s="305">
        <f>'VO2-BW'!G397*'VO2-LBM'!G$61/'VO2-LBM'!G$62</f>
        <v>4916.3150684931506</v>
      </c>
      <c r="H397" s="86">
        <f>'VO2-BW'!H397*'VO2-LBM'!H$61/'VO2-LBM'!H$62</f>
        <v>4164.5079365079364</v>
      </c>
      <c r="I397" s="86">
        <f>'VO2-BW'!I397*'VO2-LBM'!I$61/'VO2-LBM'!I$62</f>
        <v>3858.333333333333</v>
      </c>
      <c r="J397" s="86">
        <f>'VO2-BW'!J397*'VO2-LBM'!J$61/'VO2-LBM'!J$62</f>
        <v>4989.0381679389311</v>
      </c>
      <c r="K397" s="108">
        <f>'VO2-BW'!K397*'VO2-LBM'!K$61/'VO2-LBM'!K$62</f>
        <v>6079.0787401574808</v>
      </c>
      <c r="L397" s="160"/>
      <c r="M397" s="160"/>
      <c r="N397" s="160"/>
      <c r="O397" s="160"/>
      <c r="P397" s="160"/>
      <c r="Q397" s="160"/>
      <c r="R397" s="160"/>
      <c r="S397" s="160"/>
      <c r="T397" s="160"/>
      <c r="U397" s="232">
        <f t="shared" ref="U397" si="775">STDEV(L396:T396)/SQRT(COUNT(L396:T396))</f>
        <v>247.24211684825937</v>
      </c>
    </row>
    <row r="398" spans="1:21">
      <c r="A398" s="223">
        <v>43728</v>
      </c>
      <c r="B398" s="235">
        <v>2.3766898148148101</v>
      </c>
      <c r="C398" s="304">
        <f>'VO2-BW'!C398*'VO2-LBM'!C$61/'VO2-LBM'!C$62</f>
        <v>4245.666666666667</v>
      </c>
      <c r="D398" s="305">
        <f>'VO2-BW'!D398*'VO2-LBM'!D$61/'VO2-LBM'!D$62</f>
        <v>3039.8895027624308</v>
      </c>
      <c r="E398" s="305">
        <f>'VO2-BW'!E398*'VO2-LBM'!E$61/'VO2-LBM'!E$62</f>
        <v>5927.1428571428569</v>
      </c>
      <c r="F398" s="305">
        <f>'VO2-BW'!F398*'VO2-LBM'!F$61/'VO2-LBM'!F$62</f>
        <v>3477.6923076923076</v>
      </c>
      <c r="G398" s="305">
        <f>'VO2-BW'!G398*'VO2-LBM'!G$61/'VO2-LBM'!G$62</f>
        <v>4336.034246575342</v>
      </c>
      <c r="H398" s="86">
        <f>'VO2-BW'!H398*'VO2-LBM'!H$61/'VO2-LBM'!H$62</f>
        <v>6241.666666666667</v>
      </c>
      <c r="I398" s="86">
        <f>'VO2-BW'!I398*'VO2-LBM'!I$61/'VO2-LBM'!I$62</f>
        <v>4555</v>
      </c>
      <c r="J398" s="86">
        <f>'VO2-BW'!J398*'VO2-LBM'!J$61/'VO2-LBM'!J$62</f>
        <v>4087.0839694656497</v>
      </c>
      <c r="K398" s="108">
        <f>'VO2-BW'!K398*'VO2-LBM'!K$61/'VO2-LBM'!K$62</f>
        <v>4816.4173228346463</v>
      </c>
      <c r="L398" s="160"/>
      <c r="M398" s="160"/>
      <c r="N398" s="160"/>
      <c r="O398" s="160"/>
      <c r="P398" s="160"/>
      <c r="Q398" s="160"/>
      <c r="R398" s="160"/>
      <c r="S398" s="160"/>
      <c r="T398" s="160"/>
      <c r="U398" s="232"/>
    </row>
    <row r="399" spans="1:21">
      <c r="A399" s="223">
        <v>43728</v>
      </c>
      <c r="B399" s="235">
        <v>2.3905787037036998</v>
      </c>
      <c r="C399" s="304">
        <f>'VO2-BW'!C399*'VO2-LBM'!C$61/'VO2-LBM'!C$62</f>
        <v>3778.4252873563223</v>
      </c>
      <c r="D399" s="305">
        <f>'VO2-BW'!D399*'VO2-LBM'!D$61/'VO2-LBM'!D$62</f>
        <v>5257.4585635359108</v>
      </c>
      <c r="E399" s="305">
        <f>'VO2-BW'!E399*'VO2-LBM'!E$61/'VO2-LBM'!E$62</f>
        <v>3545.3571428571427</v>
      </c>
      <c r="F399" s="305">
        <f>'VO2-BW'!F399*'VO2-LBM'!F$61/'VO2-LBM'!F$62</f>
        <v>4501.5384615384619</v>
      </c>
      <c r="G399" s="305">
        <f>'VO2-BW'!G399*'VO2-LBM'!G$61/'VO2-LBM'!G$62</f>
        <v>4605.0273972602736</v>
      </c>
      <c r="H399" s="86">
        <f>'VO2-BW'!H399*'VO2-LBM'!H$61/'VO2-LBM'!H$62</f>
        <v>4222.2539682539682</v>
      </c>
      <c r="I399" s="86">
        <f>'VO2-BW'!I399*'VO2-LBM'!I$61/'VO2-LBM'!I$62</f>
        <v>4508.3333333333321</v>
      </c>
      <c r="J399" s="86">
        <f>'VO2-BW'!J399*'VO2-LBM'!J$61/'VO2-LBM'!J$62</f>
        <v>5263.618320610688</v>
      </c>
      <c r="K399" s="108">
        <f>'VO2-BW'!K399*'VO2-LBM'!K$61/'VO2-LBM'!K$62</f>
        <v>4890.8740157480315</v>
      </c>
      <c r="L399" s="160">
        <f t="shared" ref="L399:P399" si="776">AVERAGE(C399:C401)</f>
        <v>3608.1417624521077</v>
      </c>
      <c r="M399" s="160">
        <f t="shared" si="776"/>
        <v>4169.456721915285</v>
      </c>
      <c r="N399" s="160">
        <f t="shared" si="776"/>
        <v>3880.7142857142858</v>
      </c>
      <c r="O399" s="160">
        <f t="shared" si="776"/>
        <v>4166.4615384615381</v>
      </c>
      <c r="P399" s="160">
        <f t="shared" si="776"/>
        <v>4515.3630136986294</v>
      </c>
      <c r="Q399" s="160">
        <f t="shared" ref="Q399" si="777">AVERAGE(H399:H401)</f>
        <v>4929.3597883597877</v>
      </c>
      <c r="R399" s="160">
        <f t="shared" ref="R399" si="778">AVERAGE(I399:I401)</f>
        <v>4546.6666666666661</v>
      </c>
      <c r="S399" s="160">
        <f t="shared" ref="S399" si="779">AVERAGE(J399:J401)</f>
        <v>5613.6386768447846</v>
      </c>
      <c r="T399" s="160">
        <f t="shared" ref="T399" si="780">AVERAGE(K399:K401)</f>
        <v>4984.9790026246728</v>
      </c>
      <c r="U399" s="232">
        <f t="shared" ref="U399" si="781">AVERAGE(L399:T399)</f>
        <v>4490.5312729708612</v>
      </c>
    </row>
    <row r="400" spans="1:21">
      <c r="A400" s="223">
        <v>43728</v>
      </c>
      <c r="B400" s="235">
        <v>2.40446759259259</v>
      </c>
      <c r="C400" s="304">
        <f>'VO2-BW'!C400*'VO2-LBM'!C$61/'VO2-LBM'!C$62</f>
        <v>3585.2988505747135</v>
      </c>
      <c r="D400" s="305">
        <f>'VO2-BW'!D400*'VO2-LBM'!D$61/'VO2-LBM'!D$62</f>
        <v>4566.5745856353587</v>
      </c>
      <c r="E400" s="305">
        <f>'VO2-BW'!E400*'VO2-LBM'!E$61/'VO2-LBM'!E$62</f>
        <v>3092.1428571428569</v>
      </c>
      <c r="F400" s="305">
        <f>'VO2-BW'!F400*'VO2-LBM'!F$61/'VO2-LBM'!F$62</f>
        <v>3814.4615384615386</v>
      </c>
      <c r="G400" s="305">
        <f>'VO2-BW'!G400*'VO2-LBM'!G$61/'VO2-LBM'!G$62</f>
        <v>4924.7739726027394</v>
      </c>
      <c r="H400" s="86">
        <f>'VO2-BW'!H400*'VO2-LBM'!H$61/'VO2-LBM'!H$62</f>
        <v>4597.603174603174</v>
      </c>
      <c r="I400" s="86">
        <f>'VO2-BW'!I400*'VO2-LBM'!I$61/'VO2-LBM'!I$62</f>
        <v>5556.6666666666661</v>
      </c>
      <c r="J400" s="86">
        <f>'VO2-BW'!J400*'VO2-LBM'!J$61/'VO2-LBM'!J$62</f>
        <v>5651.358778625955</v>
      </c>
      <c r="K400" s="108">
        <f>'VO2-BW'!K400*'VO2-LBM'!K$61/'VO2-LBM'!K$62</f>
        <v>4938.9606299212601</v>
      </c>
      <c r="L400" s="160"/>
      <c r="M400" s="160"/>
      <c r="N400" s="160"/>
      <c r="O400" s="160"/>
      <c r="P400" s="160"/>
      <c r="Q400" s="160"/>
      <c r="R400" s="160"/>
      <c r="S400" s="160"/>
      <c r="T400" s="160"/>
      <c r="U400" s="232">
        <f t="shared" ref="U400" si="782">STDEV(L399:T399)/SQRT(COUNT(L399:T399))</f>
        <v>206.18172701892229</v>
      </c>
    </row>
    <row r="401" spans="1:21">
      <c r="A401" s="223">
        <v>43728</v>
      </c>
      <c r="B401" s="235">
        <v>2.4183564814814802</v>
      </c>
      <c r="C401" s="304">
        <f>'VO2-BW'!C401*'VO2-LBM'!C$61/'VO2-LBM'!C$62</f>
        <v>3460.7011494252879</v>
      </c>
      <c r="D401" s="305">
        <f>'VO2-BW'!D401*'VO2-LBM'!D$61/'VO2-LBM'!D$62</f>
        <v>2684.3370165745855</v>
      </c>
      <c r="E401" s="305">
        <f>'VO2-BW'!E401*'VO2-LBM'!E$61/'VO2-LBM'!E$62</f>
        <v>5004.6428571428569</v>
      </c>
      <c r="F401" s="305">
        <f>'VO2-BW'!F401*'VO2-LBM'!F$61/'VO2-LBM'!F$62</f>
        <v>4183.3846153846152</v>
      </c>
      <c r="G401" s="305">
        <f>'VO2-BW'!G401*'VO2-LBM'!G$61/'VO2-LBM'!G$62</f>
        <v>4016.2876712328762</v>
      </c>
      <c r="H401" s="86">
        <f>'VO2-BW'!H401*'VO2-LBM'!H$61/'VO2-LBM'!H$62</f>
        <v>5968.2222222222217</v>
      </c>
      <c r="I401" s="86">
        <f>'VO2-BW'!I401*'VO2-LBM'!I$61/'VO2-LBM'!I$62</f>
        <v>3575</v>
      </c>
      <c r="J401" s="86">
        <f>'VO2-BW'!J401*'VO2-LBM'!J$61/'VO2-LBM'!J$62</f>
        <v>5925.93893129771</v>
      </c>
      <c r="K401" s="108">
        <f>'VO2-BW'!K401*'VO2-LBM'!K$61/'VO2-LBM'!K$62</f>
        <v>5125.1023622047242</v>
      </c>
      <c r="L401" s="160"/>
      <c r="M401" s="160"/>
      <c r="N401" s="160"/>
      <c r="O401" s="160"/>
      <c r="P401" s="160"/>
      <c r="Q401" s="160"/>
      <c r="R401" s="160"/>
      <c r="S401" s="160"/>
      <c r="T401" s="160"/>
      <c r="U401" s="232"/>
    </row>
    <row r="402" spans="1:21">
      <c r="A402" s="223">
        <v>43728</v>
      </c>
      <c r="B402" s="235">
        <v>2.4322453703703699</v>
      </c>
      <c r="C402" s="304">
        <f>'VO2-BW'!C402*'VO2-LBM'!C$61/'VO2-LBM'!C$62</f>
        <v>3248.8850574712656</v>
      </c>
      <c r="D402" s="305">
        <f>'VO2-BW'!D402*'VO2-LBM'!D$61/'VO2-LBM'!D$62</f>
        <v>2517.5138121546961</v>
      </c>
      <c r="E402" s="305">
        <f>'VO2-BW'!E402*'VO2-LBM'!E$61/'VO2-LBM'!E$62</f>
        <v>4331.25</v>
      </c>
      <c r="F402" s="305">
        <f>'VO2-BW'!F402*'VO2-LBM'!F$61/'VO2-LBM'!F$62</f>
        <v>5652.3076923076924</v>
      </c>
      <c r="G402" s="305">
        <f>'VO2-BW'!G402*'VO2-LBM'!G$61/'VO2-LBM'!G$62</f>
        <v>4117.7945205479446</v>
      </c>
      <c r="H402" s="86">
        <f>'VO2-BW'!H402*'VO2-LBM'!H$61/'VO2-LBM'!H$62</f>
        <v>5670.9999999999991</v>
      </c>
      <c r="I402" s="86">
        <f>'VO2-BW'!I402*'VO2-LBM'!I$61/'VO2-LBM'!I$62</f>
        <v>4238.333333333333</v>
      </c>
      <c r="J402" s="86">
        <f>'VO2-BW'!J402*'VO2-LBM'!J$61/'VO2-LBM'!J$62</f>
        <v>4414.9160305343512</v>
      </c>
      <c r="K402" s="108">
        <f>'VO2-BW'!K402*'VO2-LBM'!K$61/'VO2-LBM'!K$62</f>
        <v>4597.7007874015744</v>
      </c>
      <c r="L402" s="160">
        <f t="shared" ref="L402:P402" si="783">AVERAGE(C402:C404)</f>
        <v>3305.9923371647515</v>
      </c>
      <c r="M402" s="160">
        <f t="shared" si="783"/>
        <v>2595.0276243093922</v>
      </c>
      <c r="N402" s="160">
        <f t="shared" si="783"/>
        <v>3839.4642857142849</v>
      </c>
      <c r="O402" s="160">
        <f t="shared" si="783"/>
        <v>4470.5128205128203</v>
      </c>
      <c r="P402" s="160">
        <f t="shared" si="783"/>
        <v>3861.7716894977166</v>
      </c>
      <c r="Q402" s="160">
        <f t="shared" ref="Q402" si="784">AVERAGE(H402:H404)</f>
        <v>5326.2222222222217</v>
      </c>
      <c r="R402" s="160">
        <f t="shared" ref="R402" si="785">AVERAGE(I402:I404)</f>
        <v>5144.4444444444443</v>
      </c>
      <c r="S402" s="160">
        <f t="shared" ref="S402" si="786">AVERAGE(J402:J404)</f>
        <v>4576.8905852417302</v>
      </c>
      <c r="T402" s="160">
        <f t="shared" ref="T402" si="787">AVERAGE(K402:K404)</f>
        <v>4352.0971128608917</v>
      </c>
      <c r="U402" s="232">
        <f t="shared" ref="U402" si="788">AVERAGE(L402:T402)</f>
        <v>4163.6025691075838</v>
      </c>
    </row>
    <row r="403" spans="1:21">
      <c r="A403" s="223">
        <v>43728</v>
      </c>
      <c r="B403" s="235">
        <v>2.4461342592592592</v>
      </c>
      <c r="C403" s="304">
        <f>'VO2-BW'!C403*'VO2-LBM'!C$61/'VO2-LBM'!C$62</f>
        <v>3468.4885057471265</v>
      </c>
      <c r="D403" s="305">
        <f>'VO2-BW'!D403*'VO2-LBM'!D$61/'VO2-LBM'!D$62</f>
        <v>2512.4585635359113</v>
      </c>
      <c r="E403" s="305">
        <f>'VO2-BW'!E403*'VO2-LBM'!E$61/'VO2-LBM'!E$62</f>
        <v>2785.1785714285711</v>
      </c>
      <c r="F403" s="305">
        <f>'VO2-BW'!F403*'VO2-LBM'!F$61/'VO2-LBM'!F$62</f>
        <v>3667.2307692307686</v>
      </c>
      <c r="G403" s="305">
        <f>'VO2-BW'!G403*'VO2-LBM'!G$61/'VO2-LBM'!G$62</f>
        <v>3620.41095890411</v>
      </c>
      <c r="H403" s="86">
        <f>'VO2-BW'!H403*'VO2-LBM'!H$61/'VO2-LBM'!H$62</f>
        <v>5524.936507936508</v>
      </c>
      <c r="I403" s="86">
        <f>'VO2-BW'!I403*'VO2-LBM'!I$61/'VO2-LBM'!I$62</f>
        <v>6690.0000000000009</v>
      </c>
      <c r="J403" s="86">
        <f>'VO2-BW'!J403*'VO2-LBM'!J$61/'VO2-LBM'!J$62</f>
        <v>4787.679389312977</v>
      </c>
      <c r="K403" s="108">
        <f>'VO2-BW'!K403*'VO2-LBM'!K$61/'VO2-LBM'!K$62</f>
        <v>4092.0157480314961</v>
      </c>
      <c r="L403" s="160"/>
      <c r="M403" s="160"/>
      <c r="N403" s="160"/>
      <c r="O403" s="160"/>
      <c r="P403" s="160"/>
      <c r="Q403" s="160"/>
      <c r="R403" s="160"/>
      <c r="S403" s="160"/>
      <c r="T403" s="160"/>
      <c r="U403" s="232">
        <f t="shared" ref="U403" si="789">STDEV(L402:T402)/SQRT(COUNT(L402:T402))</f>
        <v>288.82800764406522</v>
      </c>
    </row>
    <row r="404" spans="1:21">
      <c r="A404" s="223">
        <v>43728</v>
      </c>
      <c r="B404" s="235">
        <v>2.46002314814814</v>
      </c>
      <c r="C404" s="304">
        <f>'VO2-BW'!C404*'VO2-LBM'!C$61/'VO2-LBM'!C$62</f>
        <v>3200.6034482758623</v>
      </c>
      <c r="D404" s="305">
        <f>'VO2-BW'!D404*'VO2-LBM'!D$61/'VO2-LBM'!D$62</f>
        <v>2755.1104972375688</v>
      </c>
      <c r="E404" s="305">
        <f>'VO2-BW'!E404*'VO2-LBM'!E$61/'VO2-LBM'!E$62</f>
        <v>4401.9642857142853</v>
      </c>
      <c r="F404" s="305">
        <f>'VO2-BW'!F404*'VO2-LBM'!F$61/'VO2-LBM'!F$62</f>
        <v>4092</v>
      </c>
      <c r="G404" s="305">
        <f>'VO2-BW'!G404*'VO2-LBM'!G$61/'VO2-LBM'!G$62</f>
        <v>3847.1095890410957</v>
      </c>
      <c r="H404" s="86">
        <f>'VO2-BW'!H404*'VO2-LBM'!H$61/'VO2-LBM'!H$62</f>
        <v>4782.7301587301581</v>
      </c>
      <c r="I404" s="86">
        <f>'VO2-BW'!I404*'VO2-LBM'!I$61/'VO2-LBM'!I$62</f>
        <v>4505</v>
      </c>
      <c r="J404" s="86">
        <f>'VO2-BW'!J404*'VO2-LBM'!J$61/'VO2-LBM'!J$62</f>
        <v>4528.0763358778631</v>
      </c>
      <c r="K404" s="108">
        <f>'VO2-BW'!K404*'VO2-LBM'!K$61/'VO2-LBM'!K$62</f>
        <v>4366.5748031496069</v>
      </c>
      <c r="L404" s="160"/>
      <c r="M404" s="160"/>
      <c r="N404" s="160"/>
      <c r="O404" s="160"/>
      <c r="P404" s="160"/>
      <c r="Q404" s="160"/>
      <c r="R404" s="160"/>
      <c r="S404" s="160"/>
      <c r="T404" s="160"/>
      <c r="U404" s="232"/>
    </row>
    <row r="405" spans="1:21">
      <c r="A405" s="223">
        <v>43728</v>
      </c>
      <c r="B405" s="235">
        <v>2.4739120370370302</v>
      </c>
      <c r="C405" s="304">
        <f>'VO2-BW'!C405*'VO2-LBM'!C$61/'VO2-LBM'!C$62</f>
        <v>4572.7356321839088</v>
      </c>
      <c r="D405" s="305">
        <f>'VO2-BW'!D405*'VO2-LBM'!D$61/'VO2-LBM'!D$62</f>
        <v>3675.1657458563532</v>
      </c>
      <c r="E405" s="305">
        <f>'VO2-BW'!E405*'VO2-LBM'!E$61/'VO2-LBM'!E$62</f>
        <v>2870.3571428571427</v>
      </c>
      <c r="F405" s="305">
        <f>'VO2-BW'!F405*'VO2-LBM'!F$61/'VO2-LBM'!F$62</f>
        <v>3789.0769230769229</v>
      </c>
      <c r="G405" s="305">
        <f>'VO2-BW'!G405*'VO2-LBM'!G$61/'VO2-LBM'!G$62</f>
        <v>3659.321917808219</v>
      </c>
      <c r="H405" s="86">
        <f>'VO2-BW'!H405*'VO2-LBM'!H$61/'VO2-LBM'!H$62</f>
        <v>4550.0476190476193</v>
      </c>
      <c r="I405" s="86">
        <f>'VO2-BW'!I405*'VO2-LBM'!I$61/'VO2-LBM'!I$62</f>
        <v>3688.333333333333</v>
      </c>
      <c r="J405" s="86">
        <f>'VO2-BW'!J405*'VO2-LBM'!J$61/'VO2-LBM'!J$62</f>
        <v>5832.7480916030536</v>
      </c>
      <c r="K405" s="108">
        <f>'VO2-BW'!K405*'VO2-LBM'!K$61/'VO2-LBM'!K$62</f>
        <v>4557.3700787401576</v>
      </c>
      <c r="L405" s="160">
        <f t="shared" ref="L405:P405" si="790">AVERAGE(C405:C407)</f>
        <v>3981.9348659003845</v>
      </c>
      <c r="M405" s="160">
        <f t="shared" si="790"/>
        <v>3207.8360957642726</v>
      </c>
      <c r="N405" s="160">
        <f t="shared" si="790"/>
        <v>4026.9642857142858</v>
      </c>
      <c r="O405" s="160">
        <f t="shared" si="790"/>
        <v>3499.6923076923081</v>
      </c>
      <c r="P405" s="160">
        <f t="shared" si="790"/>
        <v>4289.7922374429218</v>
      </c>
      <c r="Q405" s="160">
        <f t="shared" ref="Q405" si="791">AVERAGE(H405:H407)</f>
        <v>4166.2063492063489</v>
      </c>
      <c r="R405" s="160">
        <f t="shared" ref="R405" si="792">AVERAGE(I405:I407)</f>
        <v>3830</v>
      </c>
      <c r="S405" s="160">
        <f t="shared" ref="S405" si="793">AVERAGE(J405:J407)</f>
        <v>5136.0356234096698</v>
      </c>
      <c r="T405" s="160">
        <f t="shared" ref="T405" si="794">AVERAGE(K405:K407)</f>
        <v>4868.1233595800531</v>
      </c>
      <c r="U405" s="232">
        <f t="shared" ref="U405" si="795">AVERAGE(L405:T405)</f>
        <v>4111.8427916344717</v>
      </c>
    </row>
    <row r="406" spans="1:21">
      <c r="A406" s="223">
        <v>43728</v>
      </c>
      <c r="B406" s="235">
        <v>2.4878009259259199</v>
      </c>
      <c r="C406" s="304">
        <f>'VO2-BW'!C406*'VO2-LBM'!C$61/'VO2-LBM'!C$62</f>
        <v>4180.2528735632195</v>
      </c>
      <c r="D406" s="305">
        <f>'VO2-BW'!D406*'VO2-LBM'!D$61/'VO2-LBM'!D$62</f>
        <v>2566.3812154696129</v>
      </c>
      <c r="E406" s="305">
        <f>'VO2-BW'!E406*'VO2-LBM'!E$61/'VO2-LBM'!E$62</f>
        <v>3103.3928571428569</v>
      </c>
      <c r="F406" s="305">
        <f>'VO2-BW'!F406*'VO2-LBM'!F$61/'VO2-LBM'!F$62</f>
        <v>3350.7692307692309</v>
      </c>
      <c r="G406" s="305">
        <f>'VO2-BW'!G406*'VO2-LBM'!G$61/'VO2-LBM'!G$62</f>
        <v>5452.6095890410952</v>
      </c>
      <c r="H406" s="86">
        <f>'VO2-BW'!H406*'VO2-LBM'!H$61/'VO2-LBM'!H$62</f>
        <v>4285.0952380952376</v>
      </c>
      <c r="I406" s="86">
        <f>'VO2-BW'!I406*'VO2-LBM'!I$61/'VO2-LBM'!I$62</f>
        <v>3758.3333333333335</v>
      </c>
      <c r="J406" s="86">
        <f>'VO2-BW'!J406*'VO2-LBM'!J$61/'VO2-LBM'!J$62</f>
        <v>5508.2442748091607</v>
      </c>
      <c r="K406" s="108">
        <f>'VO2-BW'!K406*'VO2-LBM'!K$61/'VO2-LBM'!K$62</f>
        <v>6328.818897637796</v>
      </c>
      <c r="L406" s="160"/>
      <c r="M406" s="160"/>
      <c r="N406" s="160"/>
      <c r="O406" s="160"/>
      <c r="P406" s="160"/>
      <c r="Q406" s="160"/>
      <c r="R406" s="160"/>
      <c r="S406" s="160"/>
      <c r="T406" s="160"/>
      <c r="U406" s="232">
        <f t="shared" ref="U406" si="796">STDEV(L405:T405)/SQRT(COUNT(L405:T405))</f>
        <v>202.45111776495071</v>
      </c>
    </row>
    <row r="407" spans="1:21">
      <c r="A407" s="223">
        <v>43728</v>
      </c>
      <c r="B407" s="235">
        <v>2.5016898148148101</v>
      </c>
      <c r="C407" s="304">
        <f>'VO2-BW'!C407*'VO2-LBM'!C$61/'VO2-LBM'!C$62</f>
        <v>3192.8160919540237</v>
      </c>
      <c r="D407" s="305">
        <f>'VO2-BW'!D407*'VO2-LBM'!D$61/'VO2-LBM'!D$62</f>
        <v>3381.9613259668504</v>
      </c>
      <c r="E407" s="305">
        <f>'VO2-BW'!E407*'VO2-LBM'!E$61/'VO2-LBM'!E$62</f>
        <v>6107.1428571428569</v>
      </c>
      <c r="F407" s="305">
        <f>'VO2-BW'!F407*'VO2-LBM'!F$61/'VO2-LBM'!F$62</f>
        <v>3359.23076923077</v>
      </c>
      <c r="G407" s="305">
        <f>'VO2-BW'!G407*'VO2-LBM'!G$61/'VO2-LBM'!G$62</f>
        <v>3757.4452054794519</v>
      </c>
      <c r="H407" s="86">
        <f>'VO2-BW'!H407*'VO2-LBM'!H$61/'VO2-LBM'!H$62</f>
        <v>3663.4761904761904</v>
      </c>
      <c r="I407" s="86">
        <f>'VO2-BW'!I407*'VO2-LBM'!I$61/'VO2-LBM'!I$62</f>
        <v>4043.333333333333</v>
      </c>
      <c r="J407" s="86">
        <f>'VO2-BW'!J407*'VO2-LBM'!J$61/'VO2-LBM'!J$62</f>
        <v>4067.1145038167942</v>
      </c>
      <c r="K407" s="108">
        <f>'VO2-BW'!K407*'VO2-LBM'!K$61/'VO2-LBM'!K$62</f>
        <v>3718.1811023622049</v>
      </c>
      <c r="L407" s="160"/>
      <c r="M407" s="160"/>
      <c r="N407" s="160"/>
      <c r="O407" s="160"/>
      <c r="P407" s="160"/>
      <c r="Q407" s="160"/>
      <c r="R407" s="160"/>
      <c r="S407" s="160"/>
      <c r="T407" s="160"/>
      <c r="U407" s="232"/>
    </row>
    <row r="408" spans="1:21">
      <c r="A408" s="223">
        <v>43728</v>
      </c>
      <c r="B408" s="235">
        <v>2.5155787037036998</v>
      </c>
      <c r="C408" s="304">
        <f>'VO2-BW'!C408*'VO2-LBM'!C$61/'VO2-LBM'!C$62</f>
        <v>3178.798850574713</v>
      </c>
      <c r="D408" s="305">
        <f>'VO2-BW'!D408*'VO2-LBM'!D$61/'VO2-LBM'!D$62</f>
        <v>2440</v>
      </c>
      <c r="E408" s="305">
        <f>'VO2-BW'!E408*'VO2-LBM'!E$61/'VO2-LBM'!E$62</f>
        <v>3752.6785714285711</v>
      </c>
      <c r="F408" s="305">
        <f>'VO2-BW'!F408*'VO2-LBM'!F$61/'VO2-LBM'!F$62</f>
        <v>3902.4615384615381</v>
      </c>
      <c r="G408" s="305">
        <f>'VO2-BW'!G408*'VO2-LBM'!G$61/'VO2-LBM'!G$62</f>
        <v>4080.5753424657537</v>
      </c>
      <c r="H408" s="86">
        <f>'VO2-BW'!H408*'VO2-LBM'!H$61/'VO2-LBM'!H$62</f>
        <v>4955.9682539682535</v>
      </c>
      <c r="I408" s="86">
        <f>'VO2-BW'!I408*'VO2-LBM'!I$61/'VO2-LBM'!I$62</f>
        <v>5230</v>
      </c>
      <c r="J408" s="86">
        <f>'VO2-BW'!J408*'VO2-LBM'!J$61/'VO2-LBM'!J$62</f>
        <v>4719.4503816793895</v>
      </c>
      <c r="K408" s="108">
        <f>'VO2-BW'!K408*'VO2-LBM'!K$61/'VO2-LBM'!K$62</f>
        <v>4835.0314960629921</v>
      </c>
      <c r="L408" s="160">
        <f t="shared" ref="L408:P408" si="797">AVERAGE(C408:C410)</f>
        <v>3425.3984674329508</v>
      </c>
      <c r="M408" s="160">
        <f t="shared" si="797"/>
        <v>3313.4346224677715</v>
      </c>
      <c r="N408" s="160">
        <f t="shared" si="797"/>
        <v>3437.1428571428569</v>
      </c>
      <c r="O408" s="160">
        <f t="shared" si="797"/>
        <v>4442.871794871794</v>
      </c>
      <c r="P408" s="160">
        <f t="shared" si="797"/>
        <v>4644.5022831050228</v>
      </c>
      <c r="Q408" s="160">
        <f t="shared" ref="Q408" si="798">AVERAGE(H408:H410)</f>
        <v>5668.1693121693124</v>
      </c>
      <c r="R408" s="160">
        <f t="shared" ref="R408" si="799">AVERAGE(I408:I410)</f>
        <v>4606.666666666667</v>
      </c>
      <c r="S408" s="160">
        <f t="shared" ref="S408" si="800">AVERAGE(J408:J410)</f>
        <v>4768.2646310432574</v>
      </c>
      <c r="T408" s="160">
        <f t="shared" ref="T408" si="801">AVERAGE(K408:K410)</f>
        <v>4267.2992125984247</v>
      </c>
      <c r="U408" s="232">
        <f t="shared" ref="U408" si="802">AVERAGE(L408:T408)</f>
        <v>4285.9722052775624</v>
      </c>
    </row>
    <row r="409" spans="1:21">
      <c r="A409" s="223">
        <v>43728</v>
      </c>
      <c r="B409" s="235">
        <v>2.52946759259259</v>
      </c>
      <c r="C409" s="304">
        <f>'VO2-BW'!C409*'VO2-LBM'!C$61/'VO2-LBM'!C$62</f>
        <v>3423.32183908046</v>
      </c>
      <c r="D409" s="305">
        <f>'VO2-BW'!D409*'VO2-LBM'!D$61/'VO2-LBM'!D$62</f>
        <v>2785.441988950276</v>
      </c>
      <c r="E409" s="305">
        <f>'VO2-BW'!E409*'VO2-LBM'!E$61/'VO2-LBM'!E$62</f>
        <v>3301.0714285714284</v>
      </c>
      <c r="F409" s="305">
        <f>'VO2-BW'!F409*'VO2-LBM'!F$61/'VO2-LBM'!F$62</f>
        <v>3447.2307692307686</v>
      </c>
      <c r="G409" s="305">
        <f>'VO2-BW'!G409*'VO2-LBM'!G$61/'VO2-LBM'!G$62</f>
        <v>5450.9178082191775</v>
      </c>
      <c r="H409" s="86">
        <f>'VO2-BW'!H409*'VO2-LBM'!H$61/'VO2-LBM'!H$62</f>
        <v>6645.8888888888887</v>
      </c>
      <c r="I409" s="86">
        <f>'VO2-BW'!I409*'VO2-LBM'!I$61/'VO2-LBM'!I$62</f>
        <v>3535</v>
      </c>
      <c r="J409" s="86">
        <f>'VO2-BW'!J409*'VO2-LBM'!J$61/'VO2-LBM'!J$62</f>
        <v>4877.5419847328258</v>
      </c>
      <c r="K409" s="108">
        <f>'VO2-BW'!K409*'VO2-LBM'!K$61/'VO2-LBM'!K$62</f>
        <v>4185.0866141732295</v>
      </c>
      <c r="L409" s="160"/>
      <c r="M409" s="160"/>
      <c r="N409" s="160"/>
      <c r="O409" s="160"/>
      <c r="P409" s="160"/>
      <c r="Q409" s="160"/>
      <c r="R409" s="160"/>
      <c r="S409" s="160"/>
      <c r="T409" s="160"/>
      <c r="U409" s="232">
        <f t="shared" ref="U409" si="803">STDEV(L408:T408)/SQRT(COUNT(L408:T408))</f>
        <v>258.36982303833781</v>
      </c>
    </row>
    <row r="410" spans="1:21">
      <c r="A410" s="223">
        <v>43728</v>
      </c>
      <c r="B410" s="235">
        <v>2.5433564814814802</v>
      </c>
      <c r="C410" s="304">
        <f>'VO2-BW'!C410*'VO2-LBM'!C$61/'VO2-LBM'!C$62</f>
        <v>3674.0747126436786</v>
      </c>
      <c r="D410" s="305">
        <f>'VO2-BW'!D410*'VO2-LBM'!D$61/'VO2-LBM'!D$62</f>
        <v>4714.8618784530381</v>
      </c>
      <c r="E410" s="305">
        <f>'VO2-BW'!E410*'VO2-LBM'!E$61/'VO2-LBM'!E$62</f>
        <v>3257.6785714285711</v>
      </c>
      <c r="F410" s="305">
        <f>'VO2-BW'!F410*'VO2-LBM'!F$61/'VO2-LBM'!F$62</f>
        <v>5978.9230769230771</v>
      </c>
      <c r="G410" s="305">
        <f>'VO2-BW'!G410*'VO2-LBM'!G$61/'VO2-LBM'!G$62</f>
        <v>4402.0136986301368</v>
      </c>
      <c r="H410" s="86">
        <f>'VO2-BW'!H410*'VO2-LBM'!H$61/'VO2-LBM'!H$62</f>
        <v>5402.6507936507933</v>
      </c>
      <c r="I410" s="86">
        <f>'VO2-BW'!I410*'VO2-LBM'!I$61/'VO2-LBM'!I$62</f>
        <v>5055</v>
      </c>
      <c r="J410" s="86">
        <f>'VO2-BW'!J410*'VO2-LBM'!J$61/'VO2-LBM'!J$62</f>
        <v>4707.8015267175579</v>
      </c>
      <c r="K410" s="108">
        <f>'VO2-BW'!K410*'VO2-LBM'!K$61/'VO2-LBM'!K$62</f>
        <v>3781.7795275590552</v>
      </c>
      <c r="L410" s="160"/>
      <c r="M410" s="160"/>
      <c r="N410" s="160"/>
      <c r="O410" s="160"/>
      <c r="P410" s="160"/>
      <c r="Q410" s="160"/>
      <c r="R410" s="160"/>
      <c r="S410" s="160"/>
      <c r="T410" s="160"/>
      <c r="U410" s="232"/>
    </row>
    <row r="411" spans="1:21">
      <c r="A411" s="223">
        <v>43728</v>
      </c>
      <c r="B411" s="235">
        <v>2.5572453703703699</v>
      </c>
      <c r="C411" s="304">
        <f>'VO2-BW'!C411*'VO2-LBM'!C$61/'VO2-LBM'!C$62</f>
        <v>3080.6781609195405</v>
      </c>
      <c r="D411" s="305">
        <f>'VO2-BW'!D411*'VO2-LBM'!D$61/'VO2-LBM'!D$62</f>
        <v>2070.9668508287291</v>
      </c>
      <c r="E411" s="305">
        <f>'VO2-BW'!E411*'VO2-LBM'!E$61/'VO2-LBM'!E$62</f>
        <v>5408.0357142857138</v>
      </c>
      <c r="F411" s="305">
        <f>'VO2-BW'!F411*'VO2-LBM'!F$61/'VO2-LBM'!F$62</f>
        <v>4877.2307692307695</v>
      </c>
      <c r="G411" s="305">
        <f>'VO2-BW'!G411*'VO2-LBM'!G$61/'VO2-LBM'!G$62</f>
        <v>5422.1575342465758</v>
      </c>
      <c r="H411" s="86">
        <f>'VO2-BW'!H411*'VO2-LBM'!H$61/'VO2-LBM'!H$62</f>
        <v>4269.8095238095248</v>
      </c>
      <c r="I411" s="86">
        <f>'VO2-BW'!I411*'VO2-LBM'!I$61/'VO2-LBM'!I$62</f>
        <v>3553.333333333333</v>
      </c>
      <c r="J411" s="86">
        <f>'VO2-BW'!J411*'VO2-LBM'!J$61/'VO2-LBM'!J$62</f>
        <v>4476.4885496183206</v>
      </c>
      <c r="K411" s="108">
        <f>'VO2-BW'!K411*'VO2-LBM'!K$61/'VO2-LBM'!K$62</f>
        <v>4200.5984251968503</v>
      </c>
      <c r="L411" s="160">
        <f t="shared" ref="L411:P411" si="804">AVERAGE(C411:C413)</f>
        <v>3326.7586206896558</v>
      </c>
      <c r="M411" s="160">
        <f t="shared" si="804"/>
        <v>2504.5948434622464</v>
      </c>
      <c r="N411" s="160">
        <f t="shared" si="804"/>
        <v>4491.4285714285716</v>
      </c>
      <c r="O411" s="160">
        <f t="shared" si="804"/>
        <v>4004.5641025641021</v>
      </c>
      <c r="P411" s="160">
        <f t="shared" si="804"/>
        <v>4328.1392694063925</v>
      </c>
      <c r="Q411" s="160">
        <f t="shared" ref="Q411" si="805">AVERAGE(H411:H413)</f>
        <v>4688.1851851851861</v>
      </c>
      <c r="R411" s="160">
        <f t="shared" ref="R411" si="806">AVERAGE(I411:I413)</f>
        <v>4138.8888888888878</v>
      </c>
      <c r="S411" s="160">
        <f t="shared" ref="S411" si="807">AVERAGE(J411:J413)</f>
        <v>4959.6386768447837</v>
      </c>
      <c r="T411" s="160">
        <f t="shared" ref="T411" si="808">AVERAGE(K411:K413)</f>
        <v>5380.5301837270345</v>
      </c>
      <c r="U411" s="232">
        <f t="shared" ref="U411" si="809">AVERAGE(L411:T411)</f>
        <v>4202.5253713552065</v>
      </c>
    </row>
    <row r="412" spans="1:21">
      <c r="A412" s="223">
        <v>43728</v>
      </c>
      <c r="B412" s="235">
        <v>2.5711342592592499</v>
      </c>
      <c r="C412" s="304">
        <f>'VO2-BW'!C412*'VO2-LBM'!C$61/'VO2-LBM'!C$62</f>
        <v>3415.5344827586209</v>
      </c>
      <c r="D412" s="305">
        <f>'VO2-BW'!D412*'VO2-LBM'!D$61/'VO2-LBM'!D$62</f>
        <v>2554.5856353591157</v>
      </c>
      <c r="E412" s="305">
        <f>'VO2-BW'!E412*'VO2-LBM'!E$61/'VO2-LBM'!E$62</f>
        <v>2960.3571428571427</v>
      </c>
      <c r="F412" s="305">
        <f>'VO2-BW'!F412*'VO2-LBM'!F$61/'VO2-LBM'!F$62</f>
        <v>3773.8461538461534</v>
      </c>
      <c r="G412" s="305">
        <f>'VO2-BW'!G412*'VO2-LBM'!G$61/'VO2-LBM'!G$62</f>
        <v>3655.9383561643835</v>
      </c>
      <c r="H412" s="86">
        <f>'VO2-BW'!H412*'VO2-LBM'!H$61/'VO2-LBM'!H$62</f>
        <v>5652.3174603174602</v>
      </c>
      <c r="I412" s="86">
        <f>'VO2-BW'!I412*'VO2-LBM'!I$61/'VO2-LBM'!I$62</f>
        <v>4501.6666666666661</v>
      </c>
      <c r="J412" s="86">
        <f>'VO2-BW'!J412*'VO2-LBM'!J$61/'VO2-LBM'!J$62</f>
        <v>6012.4732824427492</v>
      </c>
      <c r="K412" s="108">
        <f>'VO2-BW'!K412*'VO2-LBM'!K$61/'VO2-LBM'!K$62</f>
        <v>6224.8897637795271</v>
      </c>
      <c r="L412" s="160"/>
      <c r="M412" s="160"/>
      <c r="N412" s="160"/>
      <c r="O412" s="160"/>
      <c r="P412" s="160"/>
      <c r="Q412" s="160"/>
      <c r="R412" s="160"/>
      <c r="S412" s="160"/>
      <c r="T412" s="160"/>
      <c r="U412" s="232">
        <f t="shared" ref="U412" si="810">STDEV(L411:T411)/SQRT(COUNT(L411:T411))</f>
        <v>288.41518600819899</v>
      </c>
    </row>
    <row r="413" spans="1:21">
      <c r="A413" s="223">
        <v>43728</v>
      </c>
      <c r="B413" s="235">
        <v>2.58502314814814</v>
      </c>
      <c r="C413" s="304">
        <f>'VO2-BW'!C413*'VO2-LBM'!C$61/'VO2-LBM'!C$62</f>
        <v>3484.0632183908051</v>
      </c>
      <c r="D413" s="305">
        <f>'VO2-BW'!D413*'VO2-LBM'!D$61/'VO2-LBM'!D$62</f>
        <v>2888.232044198895</v>
      </c>
      <c r="E413" s="305">
        <f>'VO2-BW'!E413*'VO2-LBM'!E$61/'VO2-LBM'!E$62</f>
        <v>5105.8928571428569</v>
      </c>
      <c r="F413" s="305">
        <f>'VO2-BW'!F413*'VO2-LBM'!F$61/'VO2-LBM'!F$62</f>
        <v>3362.6153846153843</v>
      </c>
      <c r="G413" s="305">
        <f>'VO2-BW'!G413*'VO2-LBM'!G$61/'VO2-LBM'!G$62</f>
        <v>3906.3219178082186</v>
      </c>
      <c r="H413" s="86">
        <f>'VO2-BW'!H413*'VO2-LBM'!H$61/'VO2-LBM'!H$62</f>
        <v>4142.4285714285716</v>
      </c>
      <c r="I413" s="86">
        <f>'VO2-BW'!I413*'VO2-LBM'!I$61/'VO2-LBM'!I$62</f>
        <v>4361.6666666666661</v>
      </c>
      <c r="J413" s="86">
        <f>'VO2-BW'!J413*'VO2-LBM'!J$61/'VO2-LBM'!J$62</f>
        <v>4389.9541984732823</v>
      </c>
      <c r="K413" s="108">
        <f>'VO2-BW'!K413*'VO2-LBM'!K$61/'VO2-LBM'!K$62</f>
        <v>5716.1023622047251</v>
      </c>
      <c r="L413" s="160"/>
      <c r="M413" s="160"/>
      <c r="N413" s="160"/>
      <c r="O413" s="160"/>
      <c r="P413" s="160"/>
      <c r="Q413" s="160"/>
      <c r="R413" s="160"/>
      <c r="S413" s="160"/>
      <c r="T413" s="160"/>
      <c r="U413" s="232"/>
    </row>
    <row r="414" spans="1:21">
      <c r="A414" s="223">
        <v>43728</v>
      </c>
      <c r="B414" s="235">
        <v>2.5989120370370302</v>
      </c>
      <c r="C414" s="304">
        <f>'VO2-BW'!C414*'VO2-LBM'!C$61/'VO2-LBM'!C$62</f>
        <v>4673.9712643678167</v>
      </c>
      <c r="D414" s="305">
        <f>'VO2-BW'!D414*'VO2-LBM'!D$61/'VO2-LBM'!D$62</f>
        <v>5141.1878453038671</v>
      </c>
      <c r="E414" s="305">
        <f>'VO2-BW'!E414*'VO2-LBM'!E$61/'VO2-LBM'!E$62</f>
        <v>5475.5357142857138</v>
      </c>
      <c r="F414" s="305">
        <f>'VO2-BW'!F414*'VO2-LBM'!F$61/'VO2-LBM'!F$62</f>
        <v>3888.9230769230762</v>
      </c>
      <c r="G414" s="305">
        <f>'VO2-BW'!G414*'VO2-LBM'!G$61/'VO2-LBM'!G$62</f>
        <v>5916.1575342465749</v>
      </c>
      <c r="H414" s="86">
        <f>'VO2-BW'!H414*'VO2-LBM'!H$61/'VO2-LBM'!H$62</f>
        <v>4246.0317460317465</v>
      </c>
      <c r="I414" s="86">
        <f>'VO2-BW'!I414*'VO2-LBM'!I$61/'VO2-LBM'!I$62</f>
        <v>5286.6666666666661</v>
      </c>
      <c r="J414" s="86">
        <f>'VO2-BW'!J414*'VO2-LBM'!J$61/'VO2-LBM'!J$62</f>
        <v>4301.7557251908402</v>
      </c>
      <c r="K414" s="108">
        <f>'VO2-BW'!K414*'VO2-LBM'!K$61/'VO2-LBM'!K$62</f>
        <v>4653.5433070866138</v>
      </c>
      <c r="L414" s="160">
        <f t="shared" ref="L414:P414" si="811">AVERAGE(C414:C416)</f>
        <v>4040.0804597701153</v>
      </c>
      <c r="M414" s="160">
        <f t="shared" si="811"/>
        <v>3828.5082872928178</v>
      </c>
      <c r="N414" s="160">
        <f t="shared" si="811"/>
        <v>4591.6071428571422</v>
      </c>
      <c r="O414" s="160">
        <f t="shared" si="811"/>
        <v>3746.7692307692305</v>
      </c>
      <c r="P414" s="160">
        <f t="shared" si="811"/>
        <v>4859.3584474885838</v>
      </c>
      <c r="Q414" s="160">
        <f t="shared" ref="Q414" si="812">AVERAGE(H414:H416)</f>
        <v>4906.7142857142853</v>
      </c>
      <c r="R414" s="160">
        <f t="shared" ref="R414" si="813">AVERAGE(I414:I416)</f>
        <v>4691.1111111111104</v>
      </c>
      <c r="S414" s="160">
        <f t="shared" ref="S414" si="814">AVERAGE(J414:J416)</f>
        <v>4437.1043256997464</v>
      </c>
      <c r="T414" s="160">
        <f t="shared" ref="T414" si="815">AVERAGE(K414:K416)</f>
        <v>4564.6089238845152</v>
      </c>
      <c r="U414" s="232">
        <f t="shared" ref="U414" si="816">AVERAGE(L414:T414)</f>
        <v>4407.3180238430614</v>
      </c>
    </row>
    <row r="415" spans="1:21">
      <c r="A415" s="223">
        <v>43728</v>
      </c>
      <c r="B415" s="235">
        <v>2.6128009259259199</v>
      </c>
      <c r="C415" s="304">
        <f>'VO2-BW'!C415*'VO2-LBM'!C$61/'VO2-LBM'!C$62</f>
        <v>3906.1379310344832</v>
      </c>
      <c r="D415" s="305">
        <f>'VO2-BW'!D415*'VO2-LBM'!D$61/'VO2-LBM'!D$62</f>
        <v>3976.7955801104968</v>
      </c>
      <c r="E415" s="305">
        <f>'VO2-BW'!E415*'VO2-LBM'!E$61/'VO2-LBM'!E$62</f>
        <v>4948.3928571428569</v>
      </c>
      <c r="F415" s="305">
        <f>'VO2-BW'!F415*'VO2-LBM'!F$61/'VO2-LBM'!F$62</f>
        <v>3536.9230769230771</v>
      </c>
      <c r="G415" s="305">
        <f>'VO2-BW'!G415*'VO2-LBM'!G$61/'VO2-LBM'!G$62</f>
        <v>4319.1164383561645</v>
      </c>
      <c r="H415" s="86">
        <f>'VO2-BW'!H415*'VO2-LBM'!H$61/'VO2-LBM'!H$62</f>
        <v>5969.9206349206352</v>
      </c>
      <c r="I415" s="86">
        <f>'VO2-BW'!I415*'VO2-LBM'!I$61/'VO2-LBM'!I$62</f>
        <v>5521.6666666666661</v>
      </c>
      <c r="J415" s="86">
        <f>'VO2-BW'!J415*'VO2-LBM'!J$61/'VO2-LBM'!J$62</f>
        <v>4528.0763358778631</v>
      </c>
      <c r="K415" s="108">
        <f>'VO2-BW'!K415*'VO2-LBM'!K$61/'VO2-LBM'!K$62</f>
        <v>4655.0944881889764</v>
      </c>
      <c r="L415" s="160"/>
      <c r="M415" s="160"/>
      <c r="N415" s="160"/>
      <c r="O415" s="160"/>
      <c r="P415" s="160"/>
      <c r="Q415" s="160"/>
      <c r="R415" s="160"/>
      <c r="S415" s="160"/>
      <c r="T415" s="160"/>
      <c r="U415" s="232">
        <f t="shared" ref="U415" si="817">STDEV(L414:T414)/SQRT(COUNT(L414:T414))</f>
        <v>144.34115959274942</v>
      </c>
    </row>
    <row r="416" spans="1:21">
      <c r="A416" s="223">
        <v>43728</v>
      </c>
      <c r="B416" s="235">
        <v>2.6266898148148101</v>
      </c>
      <c r="C416" s="304">
        <f>'VO2-BW'!C416*'VO2-LBM'!C$61/'VO2-LBM'!C$62</f>
        <v>3540.132183908047</v>
      </c>
      <c r="D416" s="305">
        <f>'VO2-BW'!D416*'VO2-LBM'!D$61/'VO2-LBM'!D$62</f>
        <v>2367.5414364640883</v>
      </c>
      <c r="E416" s="305">
        <f>'VO2-BW'!E416*'VO2-LBM'!E$61/'VO2-LBM'!E$62</f>
        <v>3350.8928571428569</v>
      </c>
      <c r="F416" s="305">
        <f>'VO2-BW'!F416*'VO2-LBM'!F$61/'VO2-LBM'!F$62</f>
        <v>3814.4615384615386</v>
      </c>
      <c r="G416" s="305">
        <f>'VO2-BW'!G416*'VO2-LBM'!G$61/'VO2-LBM'!G$62</f>
        <v>4342.8013698630139</v>
      </c>
      <c r="H416" s="86">
        <f>'VO2-BW'!H416*'VO2-LBM'!H$61/'VO2-LBM'!H$62</f>
        <v>4504.1904761904752</v>
      </c>
      <c r="I416" s="86">
        <f>'VO2-BW'!I416*'VO2-LBM'!I$61/'VO2-LBM'!I$62</f>
        <v>3265</v>
      </c>
      <c r="J416" s="86">
        <f>'VO2-BW'!J416*'VO2-LBM'!J$61/'VO2-LBM'!J$62</f>
        <v>4481.4809160305349</v>
      </c>
      <c r="K416" s="108">
        <f>'VO2-BW'!K416*'VO2-LBM'!K$61/'VO2-LBM'!K$62</f>
        <v>4385.1889763779536</v>
      </c>
      <c r="L416" s="160"/>
      <c r="M416" s="160"/>
      <c r="N416" s="160"/>
      <c r="O416" s="160"/>
      <c r="P416" s="160"/>
      <c r="Q416" s="160"/>
      <c r="R416" s="160"/>
      <c r="S416" s="160"/>
      <c r="T416" s="160"/>
      <c r="U416" s="232"/>
    </row>
    <row r="417" spans="1:21">
      <c r="A417" s="223">
        <v>43728</v>
      </c>
      <c r="B417" s="235">
        <v>2.6405787037036998</v>
      </c>
      <c r="C417" s="304">
        <f>'VO2-BW'!C417*'VO2-LBM'!C$61/'VO2-LBM'!C$62</f>
        <v>3488.7356321839079</v>
      </c>
      <c r="D417" s="305">
        <f>'VO2-BW'!D417*'VO2-LBM'!D$61/'VO2-LBM'!D$62</f>
        <v>2704.5580110497235</v>
      </c>
      <c r="E417" s="305">
        <f>'VO2-BW'!E417*'VO2-LBM'!E$61/'VO2-LBM'!E$62</f>
        <v>3272.1428571428564</v>
      </c>
      <c r="F417" s="305">
        <f>'VO2-BW'!F417*'VO2-LBM'!F$61/'VO2-LBM'!F$62</f>
        <v>5708.1538461538457</v>
      </c>
      <c r="G417" s="305">
        <f>'VO2-BW'!G417*'VO2-LBM'!G$61/'VO2-LBM'!G$62</f>
        <v>4139.7876712328762</v>
      </c>
      <c r="H417" s="86">
        <f>'VO2-BW'!H417*'VO2-LBM'!H$61/'VO2-LBM'!H$62</f>
        <v>4777.6349206349205</v>
      </c>
      <c r="I417" s="86">
        <f>'VO2-BW'!I417*'VO2-LBM'!I$61/'VO2-LBM'!I$62</f>
        <v>4053.333333333333</v>
      </c>
      <c r="J417" s="86">
        <f>'VO2-BW'!J417*'VO2-LBM'!J$61/'VO2-LBM'!J$62</f>
        <v>4777.6946564885502</v>
      </c>
      <c r="K417" s="108">
        <f>'VO2-BW'!K417*'VO2-LBM'!K$61/'VO2-LBM'!K$62</f>
        <v>6069.7716535433065</v>
      </c>
      <c r="L417" s="160">
        <f t="shared" ref="L417:P417" si="818">AVERAGE(C417:C419)</f>
        <v>3589.4521072796938</v>
      </c>
      <c r="M417" s="160">
        <f t="shared" si="818"/>
        <v>2855.6537753222833</v>
      </c>
      <c r="N417" s="160">
        <f t="shared" si="818"/>
        <v>3405.5357142857142</v>
      </c>
      <c r="O417" s="160">
        <f t="shared" si="818"/>
        <v>4829.2820512820508</v>
      </c>
      <c r="P417" s="160">
        <f t="shared" si="818"/>
        <v>4671.5707762557076</v>
      </c>
      <c r="Q417" s="160">
        <f t="shared" ref="Q417" si="819">AVERAGE(H417:H419)</f>
        <v>5454.1693121693115</v>
      </c>
      <c r="R417" s="160">
        <f t="shared" ref="R417" si="820">AVERAGE(I417:I419)</f>
        <v>3891.6666666666665</v>
      </c>
      <c r="S417" s="160">
        <f t="shared" ref="S417" si="821">AVERAGE(J417:J419)</f>
        <v>5342.3867684478382</v>
      </c>
      <c r="T417" s="160">
        <f t="shared" ref="T417" si="822">AVERAGE(K417:K419)</f>
        <v>5431.202099737533</v>
      </c>
      <c r="U417" s="232">
        <f t="shared" ref="U417" si="823">AVERAGE(L417:T417)</f>
        <v>4385.6576968274212</v>
      </c>
    </row>
    <row r="418" spans="1:21">
      <c r="A418" s="223">
        <v>43728</v>
      </c>
      <c r="B418" s="235">
        <v>2.65446759259259</v>
      </c>
      <c r="C418" s="304">
        <f>'VO2-BW'!C418*'VO2-LBM'!C$61/'VO2-LBM'!C$62</f>
        <v>4343.78735632184</v>
      </c>
      <c r="D418" s="305">
        <f>'VO2-BW'!D418*'VO2-LBM'!D$61/'VO2-LBM'!D$62</f>
        <v>3319.6132596685079</v>
      </c>
      <c r="E418" s="305">
        <f>'VO2-BW'!E418*'VO2-LBM'!E$61/'VO2-LBM'!E$62</f>
        <v>3534.1071428571431</v>
      </c>
      <c r="F418" s="305">
        <f>'VO2-BW'!F418*'VO2-LBM'!F$61/'VO2-LBM'!F$62</f>
        <v>4679.2307692307695</v>
      </c>
      <c r="G418" s="305">
        <f>'VO2-BW'!G418*'VO2-LBM'!G$61/'VO2-LBM'!G$62</f>
        <v>4457.8424657534251</v>
      </c>
      <c r="H418" s="160">
        <f>'VO2-BW'!H418*'VO2-LBM'!H$61/'VO2-LBM'!H$62</f>
        <v>6693.4444444444443</v>
      </c>
      <c r="I418" s="160">
        <f>'VO2-BW'!I418*'VO2-LBM'!I$61/'VO2-LBM'!I$62</f>
        <v>3743.333333333333</v>
      </c>
      <c r="J418" s="160">
        <f>'VO2-BW'!J418*'VO2-LBM'!J$61/'VO2-LBM'!J$62</f>
        <v>4820.9618320610689</v>
      </c>
      <c r="K418" s="108">
        <f>'VO2-BW'!K418*'VO2-LBM'!K$61/'VO2-LBM'!K$62</f>
        <v>5801.4173228346463</v>
      </c>
      <c r="L418" s="160"/>
      <c r="M418" s="160"/>
      <c r="N418" s="160"/>
      <c r="O418" s="160"/>
      <c r="P418" s="160"/>
      <c r="Q418" s="160"/>
      <c r="R418" s="160"/>
      <c r="S418" s="160"/>
      <c r="T418" s="160"/>
      <c r="U418" s="232">
        <f>STDEV(L417:T417)/SQRT(COUNT(L417:T417))</f>
        <v>325.07010190759155</v>
      </c>
    </row>
    <row r="419" spans="1:21">
      <c r="A419" s="223">
        <v>43728</v>
      </c>
      <c r="B419" s="224">
        <v>1.66835648148148</v>
      </c>
      <c r="C419" s="307">
        <f>'VO2-BW'!C419*'VO2-LBM'!C$61/'VO2-LBM'!C$62</f>
        <v>2935.8333333333335</v>
      </c>
      <c r="D419" s="308">
        <f>'VO2-BW'!D419*'VO2-LBM'!D$61/'VO2-LBM'!D$62</f>
        <v>2542.7900552486185</v>
      </c>
      <c r="E419" s="308">
        <f>'VO2-BW'!E419*'VO2-LBM'!E$61/'VO2-LBM'!E$62</f>
        <v>3410.3571428571427</v>
      </c>
      <c r="F419" s="308">
        <f>'VO2-BW'!F419*'VO2-LBM'!F$61/'VO2-LBM'!F$62</f>
        <v>4100.4615384615381</v>
      </c>
      <c r="G419" s="308">
        <f>'VO2-BW'!G419*'VO2-LBM'!G$61/'VO2-LBM'!G$62</f>
        <v>5417.0821917808216</v>
      </c>
      <c r="H419" s="121">
        <f>'VO2-BW'!H419*'VO2-LBM'!H$61/'VO2-LBM'!H$62</f>
        <v>4891.4285714285706</v>
      </c>
      <c r="I419" s="121">
        <f>'VO2-BW'!I419*'VO2-LBM'!I$61/'VO2-LBM'!I$62</f>
        <v>3878.3333333333335</v>
      </c>
      <c r="J419" s="121">
        <f>'VO2-BW'!J419*'VO2-LBM'!J$61/'VO2-LBM'!J$62</f>
        <v>6428.5038167938937</v>
      </c>
      <c r="K419" s="120">
        <f>'VO2-BW'!K419*'VO2-LBM'!K$61/'VO2-LBM'!K$62</f>
        <v>4422.4173228346453</v>
      </c>
      <c r="L419" s="119"/>
      <c r="M419" s="121"/>
      <c r="N419" s="121"/>
      <c r="O419" s="121"/>
      <c r="P419" s="121"/>
      <c r="Q419" s="121"/>
      <c r="R419" s="121"/>
      <c r="S419" s="121"/>
      <c r="T419" s="121"/>
      <c r="U419" s="323"/>
    </row>
  </sheetData>
  <sheetProtection algorithmName="SHA-512" hashValue="Veik47mRUkJxtcOE2w9qbvR4x2BwuMbeG3EgCuhfiVhWYpnSAzkH14QxITYmlniSolhGJFj88c5ieN3jtzvivQ==" saltValue="ac6nncMa2Avx+VXUszNv5g==" spinCount="100000" sheet="1" objects="1" scenarios="1"/>
  <mergeCells count="14">
    <mergeCell ref="A2:V2"/>
    <mergeCell ref="A3:V3"/>
    <mergeCell ref="A4:V4"/>
    <mergeCell ref="N30:P30"/>
    <mergeCell ref="Q30:S30"/>
    <mergeCell ref="T30:V30"/>
    <mergeCell ref="A6:V6"/>
    <mergeCell ref="A8:G8"/>
    <mergeCell ref="H8:N8"/>
    <mergeCell ref="O8:W8"/>
    <mergeCell ref="O21:W21"/>
    <mergeCell ref="H30:J30"/>
    <mergeCell ref="K30:M30"/>
    <mergeCell ref="E30:G30"/>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20"/>
  <sheetViews>
    <sheetView zoomScaleNormal="100" workbookViewId="0"/>
  </sheetViews>
  <sheetFormatPr defaultColWidth="9.1796875" defaultRowHeight="12.5"/>
  <cols>
    <col min="1" max="16384" width="9.1796875" style="294"/>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ht="12.75" customHeight="1">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ht="12.75" customHeight="1">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ht="12.75" customHeight="1">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ht="12.75" customHeight="1">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ht="12.75" customHeight="1">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ht="12.75" customHeight="1">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ht="12.75" customHeight="1">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row r="28" spans="1:23" s="295" customFormat="1"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s="295" customFormat="1"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s="295" customFormat="1"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s="295" customFormat="1"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s="295" customFormat="1" ht="12.75" customHeight="1">
      <c r="A32" s="136"/>
      <c r="B32" s="134"/>
      <c r="C32" s="260" t="str">
        <f>'VO2 Raw '!C32</f>
        <v>Group 1:</v>
      </c>
      <c r="D32" s="261">
        <f>'Body Composition'!D30</f>
        <v>310</v>
      </c>
      <c r="E32" s="147">
        <f>AVERAGE(C$66:C$101)</f>
        <v>67.675474999999992</v>
      </c>
      <c r="F32" s="147">
        <f>AVERAGE(C$102:C$137)</f>
        <v>57.83968055555556</v>
      </c>
      <c r="G32" s="148">
        <f>AVERAGE(C$66:C$137)</f>
        <v>62.757577777777783</v>
      </c>
      <c r="H32" s="149">
        <f>AVERAGE(C$138:C$173)</f>
        <v>76.568038888888879</v>
      </c>
      <c r="I32" s="147">
        <f>AVERAGE(C$174:C$209)</f>
        <v>58.30339166666667</v>
      </c>
      <c r="J32" s="148">
        <f>AVERAGE(C$138:C$209)</f>
        <v>67.435715277777774</v>
      </c>
      <c r="K32" s="149">
        <f>AVERAGE(C$210:C$245)</f>
        <v>74.072580555555547</v>
      </c>
      <c r="L32" s="147">
        <f>AVERAGE(C$246:C$281)</f>
        <v>60.305780555555572</v>
      </c>
      <c r="M32" s="148">
        <f>AVERAGE(C$210:C$281)</f>
        <v>67.189180555555538</v>
      </c>
      <c r="N32" s="149">
        <f>AVERAGE(C282:C317)</f>
        <v>77.423947222222196</v>
      </c>
      <c r="O32" s="147">
        <f>AVERAGE(C318:C352)</f>
        <v>64.05820571428572</v>
      </c>
      <c r="P32" s="148">
        <f>AVERAGE(C282:C352)</f>
        <v>70.835201408450686</v>
      </c>
      <c r="Q32" s="149">
        <f>AVERAGE(C353:C388)</f>
        <v>75.894302777777796</v>
      </c>
      <c r="R32" s="147">
        <f>AVERAGE(C389:C419)</f>
        <v>55.733335483870981</v>
      </c>
      <c r="S32" s="148">
        <f>AVERAGE(C353:C419)</f>
        <v>66.56609402985076</v>
      </c>
      <c r="T32" s="149"/>
      <c r="U32" s="147"/>
      <c r="V32" s="150"/>
      <c r="W32" s="135"/>
    </row>
    <row r="33" spans="1:23" ht="12.75" customHeight="1">
      <c r="A33" s="157"/>
      <c r="B33" s="158"/>
      <c r="C33" s="264">
        <f>'VO2 Raw '!C33</f>
        <v>1</v>
      </c>
      <c r="D33" s="265">
        <f>'Body Composition'!D31</f>
        <v>306</v>
      </c>
      <c r="E33" s="160">
        <f>AVERAGE(D$66:D$101)</f>
        <v>60.575541666666659</v>
      </c>
      <c r="F33" s="160">
        <f>AVERAGE(D$102:D$137)</f>
        <v>54.448430555555554</v>
      </c>
      <c r="G33" s="108">
        <f>AVERAGE(D$66:D$137)</f>
        <v>57.511986111111099</v>
      </c>
      <c r="H33" s="107">
        <f>AVERAGE(D$138:D$173)</f>
        <v>66.290055555555568</v>
      </c>
      <c r="I33" s="160">
        <f>AVERAGE(D$174:D$209)</f>
        <v>57.798347222222233</v>
      </c>
      <c r="J33" s="108">
        <f>AVERAGE(D$138:D$209)</f>
        <v>62.044201388888915</v>
      </c>
      <c r="K33" s="107">
        <f>AVERAGE(D$210:D$245)</f>
        <v>69.224833333333336</v>
      </c>
      <c r="L33" s="160">
        <f>AVERAGE(D$246:D$281)</f>
        <v>67.273680555555558</v>
      </c>
      <c r="M33" s="108">
        <f>AVERAGE(D$210:D$281)</f>
        <v>68.24925694444444</v>
      </c>
      <c r="N33" s="107">
        <f>AVERAGE(D282:D317)</f>
        <v>61.654902777777792</v>
      </c>
      <c r="O33" s="160">
        <f>AVERAGE(D318:D352)</f>
        <v>55.328742857142849</v>
      </c>
      <c r="P33" s="108">
        <f>AVERAGE(D282:D352)</f>
        <v>58.536373239436628</v>
      </c>
      <c r="Q33" s="107">
        <f>AVERAGE(D353:D388)</f>
        <v>64.553250000000006</v>
      </c>
      <c r="R33" s="160">
        <f>AVERAGE(D389:D419)</f>
        <v>51.411193548387104</v>
      </c>
      <c r="S33" s="108">
        <f>AVERAGE(D353:D419)</f>
        <v>58.472597014925384</v>
      </c>
      <c r="T33" s="107"/>
      <c r="U33" s="160"/>
      <c r="V33" s="161"/>
      <c r="W33" s="162"/>
    </row>
    <row r="34" spans="1:23" ht="12.75" customHeight="1">
      <c r="A34" s="157"/>
      <c r="B34" s="158"/>
      <c r="C34" s="159"/>
      <c r="D34" s="265">
        <f>'Body Composition'!D32</f>
        <v>307</v>
      </c>
      <c r="E34" s="160">
        <f>AVERAGE(E$66:E$101)</f>
        <v>59.777999999999992</v>
      </c>
      <c r="F34" s="160">
        <f>AVERAGE(E$102:E$137)</f>
        <v>53.520749999999992</v>
      </c>
      <c r="G34" s="108">
        <f>AVERAGE(E$66:E$137)</f>
        <v>56.649375000000006</v>
      </c>
      <c r="H34" s="107">
        <f>AVERAGE(E$138:E$173)</f>
        <v>64.144500000000008</v>
      </c>
      <c r="I34" s="160">
        <f>AVERAGE(E$174:E$209)</f>
        <v>55.192499999999995</v>
      </c>
      <c r="J34" s="108">
        <f>AVERAGE(E$138:E$209)</f>
        <v>59.668499999999966</v>
      </c>
      <c r="K34" s="107">
        <f>AVERAGE(E$210:E$245)</f>
        <v>69.951000000000008</v>
      </c>
      <c r="L34" s="160">
        <f>AVERAGE(E$246:E$281)</f>
        <v>58.510500000000008</v>
      </c>
      <c r="M34" s="108">
        <f>AVERAGE(E$210:E$281)</f>
        <v>64.23075</v>
      </c>
      <c r="N34" s="107">
        <f>AVERAGE(E282:E317)</f>
        <v>67.440750000000008</v>
      </c>
      <c r="O34" s="160">
        <f>AVERAGE(E318:E352)</f>
        <v>55.687114285714294</v>
      </c>
      <c r="P34" s="108">
        <f>AVERAGE(E282:E352)</f>
        <v>61.646704225352103</v>
      </c>
      <c r="Q34" s="107">
        <f>AVERAGE(E353:E388)</f>
        <v>72.065250000000006</v>
      </c>
      <c r="R34" s="160">
        <f>AVERAGE(E389:E419)</f>
        <v>61.405838709677404</v>
      </c>
      <c r="S34" s="108">
        <f>AVERAGE(E353:E419)</f>
        <v>67.133283582089561</v>
      </c>
      <c r="T34" s="107"/>
      <c r="U34" s="160"/>
      <c r="V34" s="161"/>
      <c r="W34" s="162"/>
    </row>
    <row r="35" spans="1:23" ht="12.75" customHeight="1">
      <c r="A35" s="157"/>
      <c r="B35" s="158"/>
      <c r="C35" s="159"/>
      <c r="D35" s="265">
        <f>'Body Composition'!D33</f>
        <v>797</v>
      </c>
      <c r="E35" s="160">
        <f>AVERAGE(F$66:F$101)</f>
        <v>70.511466666666635</v>
      </c>
      <c r="F35" s="160">
        <f>AVERAGE(F$102:F$137)</f>
        <v>61.121866666666669</v>
      </c>
      <c r="G35" s="108">
        <f>AVERAGE(F$66:F$137)</f>
        <v>65.816666666666663</v>
      </c>
      <c r="H35" s="107">
        <f>AVERAGE(F$138:F$173)</f>
        <v>76.370800000000003</v>
      </c>
      <c r="I35" s="160">
        <f>AVERAGE(F$174:F$209)</f>
        <v>56.326599999999999</v>
      </c>
      <c r="J35" s="108">
        <f>AVERAGE(F$138:F$209)</f>
        <v>66.348699999999994</v>
      </c>
      <c r="K35" s="107">
        <f>AVERAGE(F$210:F$245)</f>
        <v>81.357466666666653</v>
      </c>
      <c r="L35" s="160">
        <f>AVERAGE(F$246:F$281)</f>
        <v>60.721466666666664</v>
      </c>
      <c r="M35" s="108">
        <f>AVERAGE(F$210:F$281)</f>
        <v>71.039466666666669</v>
      </c>
      <c r="N35" s="107">
        <f>AVERAGE(F282:F317)</f>
        <v>78.58253333333333</v>
      </c>
      <c r="O35" s="160">
        <f>AVERAGE(E318:F352)</f>
        <v>54.257511428571433</v>
      </c>
      <c r="P35" s="108">
        <f>AVERAGE(F282:F352)</f>
        <v>65.886591549295773</v>
      </c>
      <c r="Q35" s="107">
        <f>AVERAGE(F353:F388)</f>
        <v>82.24260000000001</v>
      </c>
      <c r="R35" s="160">
        <f>AVERAGE(F389:F419)</f>
        <v>52.965212903225797</v>
      </c>
      <c r="S35" s="108">
        <f>AVERAGE(F353:F419)</f>
        <v>68.696346268656725</v>
      </c>
      <c r="T35" s="107"/>
      <c r="U35" s="160"/>
      <c r="V35" s="161"/>
      <c r="W35" s="162"/>
    </row>
    <row r="36" spans="1:23" ht="12.75" customHeight="1">
      <c r="A36" s="157"/>
      <c r="B36" s="158"/>
      <c r="C36" s="159"/>
      <c r="D36" s="265">
        <f>'Body Composition'!D34</f>
        <v>798</v>
      </c>
      <c r="E36" s="160">
        <f>AVERAGE(G$66:G$101)</f>
        <v>60.101961111111095</v>
      </c>
      <c r="F36" s="160">
        <f>AVERAGE(G$102:G$137)</f>
        <v>53.161261111111124</v>
      </c>
      <c r="G36" s="108">
        <f>AVERAGE(G$66:G$137)</f>
        <v>56.631611111111106</v>
      </c>
      <c r="H36" s="107">
        <f>AVERAGE(G$138:G$173)</f>
        <v>61.502313888888885</v>
      </c>
      <c r="I36" s="160">
        <f>AVERAGE(G$174:G$209)</f>
        <v>52.41202777777778</v>
      </c>
      <c r="J36" s="108">
        <f>AVERAGE(G$138:G$209)</f>
        <v>56.957170833333329</v>
      </c>
      <c r="K36" s="107">
        <f>AVERAGE(G$210:G$245)</f>
        <v>64.112966666666651</v>
      </c>
      <c r="L36" s="160">
        <f>AVERAGE(G$246:G$281)</f>
        <v>55.714966666666676</v>
      </c>
      <c r="M36" s="108">
        <f>AVERAGE(G$210:G$281)</f>
        <v>59.913966666666653</v>
      </c>
      <c r="N36" s="107">
        <f>AVERAGE(G282:G317)</f>
        <v>68.040266666666668</v>
      </c>
      <c r="O36" s="160">
        <f>AVERAGE(G318:G352)</f>
        <v>56.151568571428577</v>
      </c>
      <c r="P36" s="108">
        <f>AVERAGE(G282:G352)</f>
        <v>62.179640845070438</v>
      </c>
      <c r="Q36" s="107">
        <f>AVERAGE(G353:G388)</f>
        <v>68.196013888888885</v>
      </c>
      <c r="R36" s="160">
        <f>AVERAGE(G389:G419)</f>
        <v>56.999632258064516</v>
      </c>
      <c r="S36" s="108">
        <f>AVERAGE(G353:G419)</f>
        <v>63.015598507462677</v>
      </c>
      <c r="T36" s="107"/>
      <c r="U36" s="160"/>
      <c r="V36" s="161"/>
      <c r="W36" s="162"/>
    </row>
    <row r="37" spans="1:23" ht="12.75" customHeight="1">
      <c r="A37" s="157"/>
      <c r="B37" s="158"/>
      <c r="C37" s="159"/>
      <c r="D37" s="265">
        <f>'Body Composition'!D35</f>
        <v>308</v>
      </c>
      <c r="E37" s="160">
        <f>AVERAGE(H$66:H$101)</f>
        <v>56.57862777777779</v>
      </c>
      <c r="F37" s="160">
        <f>AVERAGE(H$102:H$137)</f>
        <v>52.359261111111117</v>
      </c>
      <c r="G37" s="108">
        <f>AVERAGE(H$66:H$137)</f>
        <v>54.468944444444425</v>
      </c>
      <c r="H37" s="107">
        <f>AVERAGE(H$138:H$173)</f>
        <v>64.720138888888883</v>
      </c>
      <c r="I37" s="160">
        <f>AVERAGE(H$174:H$209)</f>
        <v>53.242011111111111</v>
      </c>
      <c r="J37" s="108">
        <f>AVERAGE(H$138:H$209)</f>
        <v>58.981074999999983</v>
      </c>
      <c r="K37" s="107">
        <f>AVERAGE(H$210:H$245)</f>
        <v>64.329588888888864</v>
      </c>
      <c r="L37" s="160">
        <f>AVERAGE(H$246:H$281)</f>
        <v>48.460894444444456</v>
      </c>
      <c r="M37" s="108">
        <f>AVERAGE(H$210:H$281)</f>
        <v>56.395241666666656</v>
      </c>
      <c r="N37" s="107">
        <f>AVERAGE(H282:H317)</f>
        <v>64.441344444444454</v>
      </c>
      <c r="O37" s="160">
        <f>AVERAGE(H318:H352)</f>
        <v>49.151519999999998</v>
      </c>
      <c r="P37" s="108">
        <f>AVERAGE(H282:H352)</f>
        <v>56.904107042253514</v>
      </c>
      <c r="Q37" s="107">
        <f>AVERAGE(H353:H388)</f>
        <v>64.183949999999996</v>
      </c>
      <c r="R37" s="160">
        <f>AVERAGE(H389:H419)</f>
        <v>50.029748387096774</v>
      </c>
      <c r="S37" s="108">
        <f>AVERAGE(H353:H419)</f>
        <v>57.634991044776122</v>
      </c>
      <c r="T37" s="107"/>
      <c r="U37" s="160"/>
      <c r="V37" s="161"/>
      <c r="W37" s="162"/>
    </row>
    <row r="38" spans="1:23" ht="12.75" customHeight="1">
      <c r="A38" s="157"/>
      <c r="B38" s="158"/>
      <c r="C38" s="159"/>
      <c r="D38" s="265">
        <f>'Body Composition'!D36</f>
        <v>309</v>
      </c>
      <c r="E38" s="160">
        <f>AVERAGE(I$66:I$101)</f>
        <v>59.670944444444444</v>
      </c>
      <c r="F38" s="160">
        <f>AVERAGE(I$102:I$137)</f>
        <v>50.501611111111096</v>
      </c>
      <c r="G38" s="108">
        <f>AVERAGE(I$66:I$137)</f>
        <v>55.086277777777795</v>
      </c>
      <c r="H38" s="107">
        <f>AVERAGE(I$138:I$173)</f>
        <v>68.504861111111111</v>
      </c>
      <c r="I38" s="160">
        <f>AVERAGE(I$174:I$209)</f>
        <v>54.365611111111114</v>
      </c>
      <c r="J38" s="108">
        <f>AVERAGE(I$138:I$209)</f>
        <v>61.435236111111131</v>
      </c>
      <c r="K38" s="107">
        <f>AVERAGE(I$210:I$245)</f>
        <v>69.732805555555558</v>
      </c>
      <c r="L38" s="160">
        <f>AVERAGE(I$246:I$281)</f>
        <v>53.865361111111113</v>
      </c>
      <c r="M38" s="108">
        <f>AVERAGE(I$210:I$281)</f>
        <v>61.799083333333357</v>
      </c>
      <c r="N38" s="107">
        <f>AVERAGE(I282:I317)</f>
        <v>68.841555555555544</v>
      </c>
      <c r="O38" s="160">
        <f>AVERAGE(H318:I352)</f>
        <v>50.929817142857146</v>
      </c>
      <c r="P38" s="108">
        <f>AVERAGE(I282:I352)</f>
        <v>60.888450704225349</v>
      </c>
      <c r="Q38" s="107">
        <f>AVERAGE(I353:I388)</f>
        <v>71.073194444444425</v>
      </c>
      <c r="R38" s="160">
        <f>AVERAGE(I389:I419)</f>
        <v>50.20900000000001</v>
      </c>
      <c r="S38" s="108">
        <f>AVERAGE(I353:I419)</f>
        <v>61.419611940298488</v>
      </c>
      <c r="T38" s="107"/>
      <c r="U38" s="160"/>
      <c r="V38" s="161"/>
      <c r="W38" s="162"/>
    </row>
    <row r="39" spans="1:23" ht="12.75" customHeight="1">
      <c r="A39" s="157"/>
      <c r="B39" s="158"/>
      <c r="C39" s="159"/>
      <c r="D39" s="265">
        <f>'Body Composition'!D37</f>
        <v>312</v>
      </c>
      <c r="E39" s="160">
        <f>AVERAGE(J$66:J$101)</f>
        <v>64.428083333333348</v>
      </c>
      <c r="F39" s="160">
        <f>AVERAGE(J$102:J$137)</f>
        <v>54.079138888888892</v>
      </c>
      <c r="G39" s="108">
        <f>AVERAGE(J$66:J$137)</f>
        <v>59.253611111111113</v>
      </c>
      <c r="H39" s="107">
        <f>AVERAGE(J$138:J$173)</f>
        <v>70.212955555555595</v>
      </c>
      <c r="I39" s="160">
        <f>AVERAGE(J$174:J$209)</f>
        <v>61.211372222222217</v>
      </c>
      <c r="J39" s="108">
        <f>AVERAGE(J$138:J$209)</f>
        <v>65.712163888888924</v>
      </c>
      <c r="K39" s="107">
        <f>AVERAGE(J$210:J$245)</f>
        <v>73.487194444444441</v>
      </c>
      <c r="L39" s="160">
        <f>AVERAGE(J$246:J$281)</f>
        <v>58.009194444444461</v>
      </c>
      <c r="M39" s="108">
        <f>AVERAGE(J$210:J$281)</f>
        <v>65.748194444444437</v>
      </c>
      <c r="N39" s="107">
        <f>AVERAGE(J282:J317)</f>
        <v>67.277222222222221</v>
      </c>
      <c r="O39" s="160">
        <f>AVERAGE(I318:J352)</f>
        <v>52.278305714285729</v>
      </c>
      <c r="P39" s="108">
        <f>AVERAGE(J282:J352)</f>
        <v>59.671512676056359</v>
      </c>
      <c r="Q39" s="107">
        <f>AVERAGE(J353:J388)</f>
        <v>65.633744444444432</v>
      </c>
      <c r="R39" s="160">
        <f>AVERAGE(J389:J419)</f>
        <v>57.97323225806452</v>
      </c>
      <c r="S39" s="108">
        <f>AVERAGE(J353:J419)</f>
        <v>62.089328358208952</v>
      </c>
      <c r="T39" s="107"/>
      <c r="U39" s="160"/>
      <c r="V39" s="161"/>
      <c r="W39" s="162"/>
    </row>
    <row r="40" spans="1:23" ht="12.75" customHeight="1">
      <c r="A40" s="157"/>
      <c r="B40" s="158"/>
      <c r="C40" s="163"/>
      <c r="D40" s="266" t="str">
        <f>'Body Composition'!D38</f>
        <v>NT</v>
      </c>
      <c r="E40" s="160">
        <f>AVERAGE(K$66:K$101)</f>
        <v>55.062047222222212</v>
      </c>
      <c r="F40" s="160">
        <f>AVERAGE(K$102:K$137)</f>
        <v>49.779711111111098</v>
      </c>
      <c r="G40" s="108">
        <f>AVERAGE(K$66:K$137)</f>
        <v>52.420879166666651</v>
      </c>
      <c r="H40" s="107">
        <f>AVERAGE(K$138:K$173)</f>
        <v>61.9094388888889</v>
      </c>
      <c r="I40" s="160">
        <f>AVERAGE(K$174:K$209)</f>
        <v>53.256213888888908</v>
      </c>
      <c r="J40" s="108">
        <f>AVERAGE(K$138:K$209)</f>
        <v>57.582826388888876</v>
      </c>
      <c r="K40" s="107">
        <f>AVERAGE(K$210:K$245)</f>
        <v>66.676838888888881</v>
      </c>
      <c r="L40" s="160">
        <f>AVERAGE(K$246:K$281)</f>
        <v>54.375283333333336</v>
      </c>
      <c r="M40" s="108">
        <f>AVERAGE(K$210:K$281)</f>
        <v>60.526061111111112</v>
      </c>
      <c r="N40" s="107">
        <f>AVERAGE(K282:K317)</f>
        <v>63.557124999999978</v>
      </c>
      <c r="O40" s="160">
        <f>AVERAGE(J318:K352)</f>
        <v>53.825640000000007</v>
      </c>
      <c r="P40" s="108">
        <f>AVERAGE(K282:K352)</f>
        <v>59.734561971830978</v>
      </c>
      <c r="Q40" s="107">
        <f>AVERAGE(K353:K388)</f>
        <v>64.687138888888882</v>
      </c>
      <c r="R40" s="160">
        <f>AVERAGE(K389:K419)</f>
        <v>55.824080645161288</v>
      </c>
      <c r="S40" s="108">
        <f>AVERAGE(K353:K419)</f>
        <v>60.586320895522377</v>
      </c>
      <c r="T40" s="107"/>
      <c r="U40" s="160"/>
      <c r="V40" s="161"/>
      <c r="W40" s="162"/>
    </row>
    <row r="41" spans="1:23" ht="12.75" customHeight="1">
      <c r="A41" s="157"/>
      <c r="B41" s="158"/>
      <c r="C41" s="165"/>
      <c r="D41" s="166" t="s">
        <v>25</v>
      </c>
      <c r="E41" s="167">
        <f>AVERAGE(E32:E40)</f>
        <v>61.598016358024694</v>
      </c>
      <c r="F41" s="168">
        <f>AVERAGE(F32:F40)</f>
        <v>54.090190123456793</v>
      </c>
      <c r="G41" s="168">
        <f t="shared" ref="G41:S41" si="0">AVERAGE(G32:G40)</f>
        <v>57.844103240740736</v>
      </c>
      <c r="H41" s="167">
        <f t="shared" si="0"/>
        <v>67.802566975308636</v>
      </c>
      <c r="I41" s="168">
        <f t="shared" si="0"/>
        <v>55.789786111111113</v>
      </c>
      <c r="J41" s="169">
        <f t="shared" si="0"/>
        <v>61.796176543209882</v>
      </c>
      <c r="K41" s="168">
        <f t="shared" si="0"/>
        <v>70.327252777777758</v>
      </c>
      <c r="L41" s="168">
        <f t="shared" si="0"/>
        <v>57.470791975308643</v>
      </c>
      <c r="M41" s="169">
        <f t="shared" si="0"/>
        <v>63.899022376543208</v>
      </c>
      <c r="N41" s="168">
        <f t="shared" si="0"/>
        <v>68.584405246913562</v>
      </c>
      <c r="O41" s="168">
        <f t="shared" si="0"/>
        <v>54.629825079365084</v>
      </c>
      <c r="P41" s="169">
        <f t="shared" si="0"/>
        <v>61.809238184663542</v>
      </c>
      <c r="Q41" s="168">
        <f t="shared" si="0"/>
        <v>69.836604938271591</v>
      </c>
      <c r="R41" s="168">
        <f t="shared" si="0"/>
        <v>54.727919354838711</v>
      </c>
      <c r="S41" s="169">
        <f t="shared" si="0"/>
        <v>62.84601907131011</v>
      </c>
      <c r="T41" s="168"/>
      <c r="U41" s="168"/>
      <c r="V41" s="170"/>
      <c r="W41" s="162"/>
    </row>
    <row r="42" spans="1:23" ht="12.75" customHeight="1" thickBot="1">
      <c r="A42" s="157"/>
      <c r="B42" s="158"/>
      <c r="C42" s="165"/>
      <c r="D42" s="166" t="s">
        <v>15</v>
      </c>
      <c r="E42" s="173">
        <f>STDEV(E32:E40)/SQRT(COUNT(E32:E40))</f>
        <v>1.6775363665449932</v>
      </c>
      <c r="F42" s="174">
        <f>STDEV(F32:F40)/SQRT(COUNT(F32:F40))</f>
        <v>1.1742197580816087</v>
      </c>
      <c r="G42" s="174">
        <f t="shared" ref="G42:M42" si="1">STDEV(G32:G40)/SQRT(COUNT(G32:G40))</f>
        <v>1.399936427656775</v>
      </c>
      <c r="H42" s="173">
        <f t="shared" si="1"/>
        <v>1.8861481932201525</v>
      </c>
      <c r="I42" s="174">
        <f t="shared" si="1"/>
        <v>0.96277029307848794</v>
      </c>
      <c r="J42" s="175">
        <f t="shared" si="1"/>
        <v>1.2999824685178725</v>
      </c>
      <c r="K42" s="174">
        <f t="shared" si="1"/>
        <v>1.8077896178516248</v>
      </c>
      <c r="L42" s="174">
        <f t="shared" si="1"/>
        <v>1.7595533769313321</v>
      </c>
      <c r="M42" s="175">
        <f t="shared" si="1"/>
        <v>1.5466770495698066</v>
      </c>
      <c r="N42" s="174">
        <f>STDEV(N32:N40)/SQRT(COUNT(N32:N40))</f>
        <v>1.943420021612112</v>
      </c>
      <c r="O42" s="174">
        <f t="shared" ref="O42:S42" si="2">STDEV(O32:O40)/SQRT(COUNT(O32:O40))</f>
        <v>1.4084727291572845</v>
      </c>
      <c r="P42" s="175">
        <f t="shared" si="2"/>
        <v>1.4080640560728546</v>
      </c>
      <c r="Q42" s="174">
        <f t="shared" si="2"/>
        <v>2.0542616684417339</v>
      </c>
      <c r="R42" s="174">
        <f t="shared" si="2"/>
        <v>1.2861496160946211</v>
      </c>
      <c r="S42" s="175">
        <f t="shared" si="2"/>
        <v>1.293518928611435</v>
      </c>
      <c r="T42" s="174"/>
      <c r="U42" s="174"/>
      <c r="V42" s="176"/>
      <c r="W42" s="162"/>
    </row>
    <row r="43" spans="1:23" ht="12.75" customHeight="1">
      <c r="A43" s="157"/>
      <c r="B43" s="158"/>
      <c r="C43" s="275"/>
      <c r="D43" s="276"/>
      <c r="E43" s="107"/>
      <c r="F43" s="160"/>
      <c r="G43" s="108"/>
      <c r="H43" s="107"/>
      <c r="I43" s="160"/>
      <c r="J43" s="108"/>
      <c r="K43" s="107"/>
      <c r="L43" s="160"/>
      <c r="M43" s="108"/>
      <c r="N43" s="107"/>
      <c r="O43" s="160"/>
      <c r="P43" s="108"/>
      <c r="Q43" s="107"/>
      <c r="R43" s="160"/>
      <c r="S43" s="108"/>
      <c r="T43" s="107"/>
      <c r="U43" s="160"/>
      <c r="V43" s="161"/>
      <c r="W43" s="162"/>
    </row>
    <row r="44" spans="1:23" ht="12.75" customHeight="1">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2.75" customHeight="1">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2.75" customHeight="1">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2.75" customHeight="1">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2.75" customHeight="1">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2.75" customHeight="1">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2.75" customHeight="1">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2.75" customHeight="1">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2.75" customHeight="1">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2.75" customHeight="1">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2.75" customHeight="1">
      <c r="A54" s="157"/>
      <c r="B54" s="158"/>
      <c r="C54" s="182"/>
      <c r="D54" s="283"/>
      <c r="E54" s="167"/>
      <c r="F54" s="168"/>
      <c r="G54" s="168"/>
      <c r="H54" s="167"/>
      <c r="I54" s="168"/>
      <c r="J54" s="169"/>
      <c r="K54" s="168"/>
      <c r="L54" s="168"/>
      <c r="M54" s="169"/>
      <c r="N54" s="168"/>
      <c r="O54" s="168"/>
      <c r="P54" s="169"/>
      <c r="Q54" s="168"/>
      <c r="R54" s="168"/>
      <c r="S54" s="169"/>
      <c r="T54" s="168"/>
      <c r="U54" s="168"/>
      <c r="V54" s="170"/>
      <c r="W54" s="162"/>
    </row>
    <row r="55" spans="1:44" ht="12.75" customHeight="1" thickBot="1">
      <c r="A55" s="157"/>
      <c r="B55" s="158"/>
      <c r="C55" s="184"/>
      <c r="D55" s="284"/>
      <c r="E55" s="173"/>
      <c r="F55" s="174"/>
      <c r="G55" s="174"/>
      <c r="H55" s="173"/>
      <c r="I55" s="174"/>
      <c r="J55" s="175"/>
      <c r="K55" s="174"/>
      <c r="L55" s="174"/>
      <c r="M55" s="175"/>
      <c r="N55" s="174"/>
      <c r="O55" s="174"/>
      <c r="P55" s="175"/>
      <c r="Q55" s="174"/>
      <c r="R55" s="174"/>
      <c r="S55" s="175"/>
      <c r="T55" s="174"/>
      <c r="U55" s="174"/>
      <c r="V55" s="176"/>
      <c r="W55" s="186"/>
    </row>
    <row r="56" spans="1:44" ht="12.75" customHeight="1">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ht="12.75" customHeight="1">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8" spans="1:44" ht="12.75" customHeight="1"/>
    <row r="59" spans="1:44" ht="12.75" customHeight="1">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90"/>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324" t="str">
        <f>'VO2 Raw '!U62</f>
        <v>Average</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99">
        <f>'VCO2 Raw'!C63*'VCO2-mouse'!C$61/1000</f>
        <v>68.319100000000006</v>
      </c>
      <c r="D63" s="300">
        <f>'VCO2 Raw'!D63*'VCO2-mouse'!D$61/1000</f>
        <v>72.5595</v>
      </c>
      <c r="E63" s="300">
        <f>'VCO2 Raw'!E63*'VCO2-mouse'!E$61/1000</f>
        <v>49.841999999999999</v>
      </c>
      <c r="F63" s="300">
        <f>'VCO2 Raw'!F63*'VCO2-mouse'!F$61/1000</f>
        <v>33.818400000000004</v>
      </c>
      <c r="G63" s="300">
        <f>'VCO2 Raw'!G63*'VCO2-mouse'!G$61/1000</f>
        <v>52.685099999999998</v>
      </c>
      <c r="H63" s="300">
        <f>'VCO2 Raw'!H63*'VCO2-mouse'!H$61/1000</f>
        <v>59.1496</v>
      </c>
      <c r="I63" s="300">
        <f>'VCO2 Raw'!I63*'VCO2-mouse'!I$61/1000</f>
        <v>72.495999999999995</v>
      </c>
      <c r="J63" s="300">
        <f>'VCO2 Raw'!J63*'VCO2-mouse'!J$61/1000</f>
        <v>43.120400000000004</v>
      </c>
      <c r="K63" s="301">
        <f>'VCO2 Raw'!K63*'VCO2-mouse'!K$61/1000</f>
        <v>33.411199999999994</v>
      </c>
      <c r="L63" s="227">
        <f>AVERAGE(C63:C65)</f>
        <v>62.564866666666667</v>
      </c>
      <c r="M63" s="228">
        <f>AVERAGE(D63:D65)</f>
        <v>74.287833333333325</v>
      </c>
      <c r="N63" s="228">
        <f>AVERAGE(E63:E65)</f>
        <v>53.711999999999996</v>
      </c>
      <c r="O63" s="228">
        <f>AVERAGE(F63:F65)</f>
        <v>37.065599999999996</v>
      </c>
      <c r="P63" s="228">
        <f>AVERAGE(G63:G65)</f>
        <v>51.598299999999995</v>
      </c>
      <c r="Q63" s="228">
        <f t="shared" ref="Q63:T63" si="4">AVERAGE(H63:H65)</f>
        <v>50.125933333333336</v>
      </c>
      <c r="R63" s="228">
        <f t="shared" si="4"/>
        <v>62.399000000000001</v>
      </c>
      <c r="S63" s="228">
        <f t="shared" si="4"/>
        <v>34.364066666666666</v>
      </c>
      <c r="T63" s="228">
        <f t="shared" si="4"/>
        <v>43.543566666666663</v>
      </c>
      <c r="U63" s="229">
        <f>AVERAGE(L63:T63)</f>
        <v>52.184574074074064</v>
      </c>
      <c r="V63" s="303"/>
      <c r="W63" s="303"/>
      <c r="X63" s="303"/>
      <c r="Y63" s="303"/>
      <c r="Z63" s="303"/>
      <c r="AA63" s="303"/>
      <c r="AB63" s="303"/>
      <c r="AC63" s="303"/>
      <c r="AD63" s="303"/>
      <c r="AE63" s="303"/>
      <c r="AF63" s="303"/>
      <c r="AG63" s="92"/>
      <c r="AH63" s="92"/>
      <c r="AI63" s="92"/>
      <c r="AJ63" s="92"/>
      <c r="AK63" s="92"/>
      <c r="AL63" s="92"/>
      <c r="AM63" s="92"/>
      <c r="AN63" s="92"/>
      <c r="AO63" s="92"/>
      <c r="AP63" s="92"/>
      <c r="AQ63" s="92"/>
      <c r="AR63" s="231"/>
    </row>
    <row r="64" spans="1:44">
      <c r="A64" s="223">
        <v>43723</v>
      </c>
      <c r="B64" s="224">
        <v>0.72391203703703699</v>
      </c>
      <c r="C64" s="304">
        <f>'VCO2 Raw'!C64*'VCO2-mouse'!C$61/1000</f>
        <v>64.79610000000001</v>
      </c>
      <c r="D64" s="305">
        <f>'VCO2 Raw'!D64*'VCO2-mouse'!D$61/1000</f>
        <v>75.487499999999997</v>
      </c>
      <c r="E64" s="305">
        <f>'VCO2 Raw'!E64*'VCO2-mouse'!E$61/1000</f>
        <v>65.637</v>
      </c>
      <c r="F64" s="305">
        <f>'VCO2 Raw'!F64*'VCO2-mouse'!F$61/1000</f>
        <v>35.877600000000001</v>
      </c>
      <c r="G64" s="305">
        <f>'VCO2 Raw'!G64*'VCO2-mouse'!G$61/1000</f>
        <v>67.924999999999997</v>
      </c>
      <c r="H64" s="305">
        <f>'VCO2 Raw'!H64*'VCO2-mouse'!H$61/1000</f>
        <v>47.379599999999996</v>
      </c>
      <c r="I64" s="305">
        <f>'VCO2 Raw'!I64*'VCO2-mouse'!I$61/1000</f>
        <v>59.087000000000003</v>
      </c>
      <c r="J64" s="305">
        <f>'VCO2 Raw'!J64*'VCO2-mouse'!J$61/1000</f>
        <v>27.489799999999999</v>
      </c>
      <c r="K64" s="306">
        <f>'VCO2 Raw'!K64*'VCO2-mouse'!K$61/1000</f>
        <v>34.947799999999994</v>
      </c>
      <c r="L64" s="107"/>
      <c r="M64" s="160"/>
      <c r="N64" s="160"/>
      <c r="O64" s="160"/>
      <c r="P64" s="160"/>
      <c r="Q64" s="160"/>
      <c r="R64" s="160"/>
      <c r="S64" s="160"/>
      <c r="T64" s="160"/>
      <c r="U64" s="232">
        <f>STDEV(L63:T63)/SQRT(COUNT(L63:T63))</f>
        <v>4.2953053514200414</v>
      </c>
      <c r="V64" s="303"/>
      <c r="W64" s="303"/>
      <c r="X64" s="303"/>
      <c r="Y64" s="303"/>
      <c r="Z64" s="303"/>
      <c r="AA64" s="303"/>
      <c r="AB64" s="303"/>
      <c r="AC64" s="303"/>
      <c r="AD64" s="303"/>
      <c r="AE64" s="303"/>
      <c r="AF64" s="303"/>
      <c r="AG64" s="92"/>
      <c r="AH64" s="92"/>
      <c r="AI64" s="92"/>
      <c r="AJ64" s="92"/>
      <c r="AK64" s="92"/>
      <c r="AL64" s="92"/>
      <c r="AM64" s="92"/>
      <c r="AN64" s="92"/>
      <c r="AO64" s="92"/>
      <c r="AP64" s="92"/>
      <c r="AQ64" s="92"/>
      <c r="AR64" s="231"/>
    </row>
    <row r="65" spans="1:44">
      <c r="A65" s="223">
        <v>43723</v>
      </c>
      <c r="B65" s="224">
        <v>0.73780092592592605</v>
      </c>
      <c r="C65" s="304">
        <f>'VCO2 Raw'!C65*'VCO2-mouse'!C$61/1000</f>
        <v>54.5794</v>
      </c>
      <c r="D65" s="305">
        <f>'VCO2 Raw'!D65*'VCO2-mouse'!D$61/1000</f>
        <v>74.816500000000005</v>
      </c>
      <c r="E65" s="305">
        <f>'VCO2 Raw'!E65*'VCO2-mouse'!E$61/1000</f>
        <v>45.656999999999996</v>
      </c>
      <c r="F65" s="305">
        <f>'VCO2 Raw'!F65*'VCO2-mouse'!F$61/1000</f>
        <v>41.500799999999998</v>
      </c>
      <c r="G65" s="305">
        <f>'VCO2 Raw'!G65*'VCO2-mouse'!G$61/1000</f>
        <v>34.184799999999996</v>
      </c>
      <c r="H65" s="305">
        <f>'VCO2 Raw'!H65*'VCO2-mouse'!H$61/1000</f>
        <v>43.848599999999998</v>
      </c>
      <c r="I65" s="305">
        <f>'VCO2 Raw'!I65*'VCO2-mouse'!I$61/1000</f>
        <v>55.613999999999997</v>
      </c>
      <c r="J65" s="305">
        <f>'VCO2 Raw'!J65*'VCO2-mouse'!J$61/1000</f>
        <v>32.481999999999999</v>
      </c>
      <c r="K65" s="306">
        <f>'VCO2 Raw'!K65*'VCO2-mouse'!K$61/1000</f>
        <v>62.271699999999996</v>
      </c>
      <c r="L65" s="107"/>
      <c r="M65" s="160"/>
      <c r="N65" s="160"/>
      <c r="O65" s="160"/>
      <c r="P65" s="160"/>
      <c r="Q65" s="160"/>
      <c r="R65" s="160"/>
      <c r="S65" s="160"/>
      <c r="T65" s="160"/>
      <c r="U65" s="232"/>
      <c r="V65" s="303"/>
      <c r="W65" s="303"/>
      <c r="X65" s="303"/>
      <c r="Y65" s="303"/>
      <c r="Z65" s="303"/>
      <c r="AA65" s="303"/>
      <c r="AB65" s="303"/>
      <c r="AC65" s="303"/>
      <c r="AD65" s="303"/>
      <c r="AE65" s="303"/>
      <c r="AF65" s="303"/>
      <c r="AG65" s="92"/>
      <c r="AH65" s="92"/>
      <c r="AI65" s="92"/>
      <c r="AJ65" s="92"/>
      <c r="AK65" s="92"/>
      <c r="AL65" s="92"/>
      <c r="AM65" s="92"/>
      <c r="AN65" s="92"/>
      <c r="AO65" s="92"/>
      <c r="AP65" s="92"/>
      <c r="AQ65" s="92"/>
      <c r="AR65" s="231"/>
    </row>
    <row r="66" spans="1:44">
      <c r="A66" s="233">
        <v>43723</v>
      </c>
      <c r="B66" s="234">
        <v>0.751689814814815</v>
      </c>
      <c r="C66" s="304">
        <f>'VCO2 Raw'!C66*'VCO2-mouse'!C$61/1000</f>
        <v>47.126899999999999</v>
      </c>
      <c r="D66" s="305">
        <f>'VCO2 Raw'!D66*'VCO2-mouse'!D$61/1000</f>
        <v>38.43</v>
      </c>
      <c r="E66" s="305">
        <f>'VCO2 Raw'!E66*'VCO2-mouse'!E$61/1000</f>
        <v>41.067</v>
      </c>
      <c r="F66" s="305">
        <f>'VCO2 Raw'!F66*'VCO2-mouse'!F$61/1000</f>
        <v>68.851199999999992</v>
      </c>
      <c r="G66" s="305">
        <f>'VCO2 Raw'!G66*'VCO2-mouse'!G$61/1000</f>
        <v>82.127499999999998</v>
      </c>
      <c r="H66" s="305">
        <f>'VCO2 Raw'!H66*'VCO2-mouse'!H$61/1000</f>
        <v>40.617199999999997</v>
      </c>
      <c r="I66" s="305">
        <f>'VCO2 Raw'!I66*'VCO2-mouse'!I$61/1000</f>
        <v>30.934999999999999</v>
      </c>
      <c r="J66" s="305">
        <f>'VCO2 Raw'!J66*'VCO2-mouse'!J$61/1000</f>
        <v>33.877200000000002</v>
      </c>
      <c r="K66" s="306">
        <f>'VCO2 Raw'!K66*'VCO2-mouse'!K$61/1000</f>
        <v>31.992799999999999</v>
      </c>
      <c r="L66" s="107">
        <f t="shared" ref="L66:P66" si="5">AVERAGE(C66:C68)</f>
        <v>41.652700000000003</v>
      </c>
      <c r="M66" s="160">
        <f t="shared" si="5"/>
        <v>40.300666666666672</v>
      </c>
      <c r="N66" s="160">
        <f t="shared" si="5"/>
        <v>58.652999999999999</v>
      </c>
      <c r="O66" s="160">
        <f t="shared" si="5"/>
        <v>59.470399999999991</v>
      </c>
      <c r="P66" s="160">
        <f t="shared" si="5"/>
        <v>74.437566666666669</v>
      </c>
      <c r="Q66" s="160">
        <f t="shared" ref="Q66" si="6">AVERAGE(H66:H68)</f>
        <v>48.934666666666658</v>
      </c>
      <c r="R66" s="160">
        <f t="shared" ref="R66" si="7">AVERAGE(I66:I68)</f>
        <v>38.739666666666665</v>
      </c>
      <c r="S66" s="160">
        <f t="shared" ref="S66" si="8">AVERAGE(J66:J68)</f>
        <v>56.171333333333337</v>
      </c>
      <c r="T66" s="160">
        <f t="shared" ref="T66" si="9">AVERAGE(K66:K68)</f>
        <v>32.780799999999999</v>
      </c>
      <c r="U66" s="232">
        <f t="shared" ref="U66" si="10">AVERAGE(L66:T66)</f>
        <v>50.126755555555548</v>
      </c>
      <c r="V66" s="303"/>
      <c r="W66" s="303"/>
      <c r="X66" s="303"/>
      <c r="Y66" s="303"/>
      <c r="Z66" s="303"/>
      <c r="AA66" s="303"/>
      <c r="AB66" s="303"/>
      <c r="AC66" s="303"/>
      <c r="AD66" s="303"/>
      <c r="AE66" s="303"/>
      <c r="AF66" s="303"/>
      <c r="AG66" s="92"/>
      <c r="AH66" s="92"/>
      <c r="AI66" s="92"/>
      <c r="AJ66" s="92"/>
      <c r="AK66" s="92"/>
      <c r="AL66" s="92"/>
      <c r="AM66" s="92"/>
      <c r="AN66" s="92"/>
      <c r="AO66" s="92"/>
      <c r="AP66" s="92"/>
      <c r="AQ66" s="92"/>
      <c r="AR66" s="231"/>
    </row>
    <row r="67" spans="1:44">
      <c r="A67" s="233">
        <v>43723</v>
      </c>
      <c r="B67" s="234">
        <v>0.76557870370370396</v>
      </c>
      <c r="C67" s="304">
        <f>'VCO2 Raw'!C67*'VCO2-mouse'!C$61/1000</f>
        <v>43.9833</v>
      </c>
      <c r="D67" s="305">
        <f>'VCO2 Raw'!D67*'VCO2-mouse'!D$61/1000</f>
        <v>37.881</v>
      </c>
      <c r="E67" s="305">
        <f>'VCO2 Raw'!E67*'VCO2-mouse'!E$61/1000</f>
        <v>68.256</v>
      </c>
      <c r="F67" s="305">
        <f>'VCO2 Raw'!F67*'VCO2-mouse'!F$61/1000</f>
        <v>37.329599999999999</v>
      </c>
      <c r="G67" s="305">
        <f>'VCO2 Raw'!G67*'VCO2-mouse'!G$61/1000</f>
        <v>69.629300000000001</v>
      </c>
      <c r="H67" s="305">
        <f>'VCO2 Raw'!H67*'VCO2-mouse'!H$61/1000</f>
        <v>68.073399999999992</v>
      </c>
      <c r="I67" s="305">
        <f>'VCO2 Raw'!I67*'VCO2-mouse'!I$61/1000</f>
        <v>29.577999999999999</v>
      </c>
      <c r="J67" s="305">
        <f>'VCO2 Raw'!J67*'VCO2-mouse'!J$61/1000</f>
        <v>66.293800000000005</v>
      </c>
      <c r="K67" s="306">
        <f>'VCO2 Raw'!K67*'VCO2-mouse'!K$61/1000</f>
        <v>33.450600000000001</v>
      </c>
      <c r="L67" s="107"/>
      <c r="M67" s="160"/>
      <c r="N67" s="160"/>
      <c r="O67" s="160"/>
      <c r="P67" s="160"/>
      <c r="Q67" s="160"/>
      <c r="R67" s="160"/>
      <c r="S67" s="160"/>
      <c r="T67" s="160"/>
      <c r="U67" s="232">
        <f t="shared" ref="U67" si="11">STDEV(L66:T66)/SQRT(COUNT(L66:T66))</f>
        <v>4.3904626386367802</v>
      </c>
      <c r="V67" s="303"/>
      <c r="W67" s="303"/>
      <c r="X67" s="303"/>
      <c r="Y67" s="303"/>
      <c r="Z67" s="303"/>
      <c r="AA67" s="303"/>
      <c r="AB67" s="303"/>
      <c r="AC67" s="303"/>
      <c r="AD67" s="303"/>
      <c r="AE67" s="303"/>
      <c r="AF67" s="303"/>
      <c r="AG67" s="92"/>
      <c r="AH67" s="92"/>
      <c r="AI67" s="92"/>
      <c r="AJ67" s="92"/>
      <c r="AK67" s="92"/>
      <c r="AL67" s="92"/>
      <c r="AM67" s="92"/>
      <c r="AN67" s="92"/>
      <c r="AO67" s="92"/>
      <c r="AP67" s="92"/>
      <c r="AQ67" s="92"/>
      <c r="AR67" s="231"/>
    </row>
    <row r="68" spans="1:44">
      <c r="A68" s="233">
        <v>43723</v>
      </c>
      <c r="B68" s="234">
        <v>0.77946759259259202</v>
      </c>
      <c r="C68" s="304">
        <f>'VCO2 Raw'!C68*'VCO2-mouse'!C$61/1000</f>
        <v>33.847900000000003</v>
      </c>
      <c r="D68" s="305">
        <f>'VCO2 Raw'!D68*'VCO2-mouse'!D$61/1000</f>
        <v>44.591000000000001</v>
      </c>
      <c r="E68" s="305">
        <f>'VCO2 Raw'!E68*'VCO2-mouse'!E$61/1000</f>
        <v>66.635999999999996</v>
      </c>
      <c r="F68" s="305">
        <f>'VCO2 Raw'!F68*'VCO2-mouse'!F$61/1000</f>
        <v>72.230399999999989</v>
      </c>
      <c r="G68" s="305">
        <f>'VCO2 Raw'!G68*'VCO2-mouse'!G$61/1000</f>
        <v>71.555899999999994</v>
      </c>
      <c r="H68" s="305">
        <f>'VCO2 Raw'!H68*'VCO2-mouse'!H$61/1000</f>
        <v>38.113399999999992</v>
      </c>
      <c r="I68" s="305">
        <f>'VCO2 Raw'!I68*'VCO2-mouse'!I$61/1000</f>
        <v>55.706000000000003</v>
      </c>
      <c r="J68" s="305">
        <f>'VCO2 Raw'!J68*'VCO2-mouse'!J$61/1000</f>
        <v>68.343000000000004</v>
      </c>
      <c r="K68" s="306">
        <f>'VCO2 Raw'!K68*'VCO2-mouse'!K$61/1000</f>
        <v>32.899000000000001</v>
      </c>
      <c r="L68" s="107"/>
      <c r="M68" s="160"/>
      <c r="N68" s="160"/>
      <c r="O68" s="160"/>
      <c r="P68" s="160"/>
      <c r="Q68" s="160"/>
      <c r="R68" s="160"/>
      <c r="S68" s="160"/>
      <c r="T68" s="160"/>
      <c r="U68" s="232"/>
      <c r="V68" s="303"/>
      <c r="W68" s="303"/>
      <c r="X68" s="303"/>
      <c r="Y68" s="303"/>
      <c r="Z68" s="303"/>
      <c r="AA68" s="303"/>
      <c r="AB68" s="303"/>
      <c r="AC68" s="303"/>
      <c r="AD68" s="303"/>
      <c r="AE68" s="303"/>
      <c r="AF68" s="303"/>
      <c r="AG68" s="92"/>
      <c r="AH68" s="92"/>
      <c r="AI68" s="92"/>
      <c r="AJ68" s="92"/>
      <c r="AK68" s="92"/>
      <c r="AL68" s="92"/>
      <c r="AM68" s="92"/>
      <c r="AN68" s="92"/>
      <c r="AO68" s="92"/>
      <c r="AP68" s="92"/>
      <c r="AQ68" s="92"/>
      <c r="AR68" s="231"/>
    </row>
    <row r="69" spans="1:44">
      <c r="A69" s="233">
        <v>43723</v>
      </c>
      <c r="B69" s="234">
        <v>0.79335648148148097</v>
      </c>
      <c r="C69" s="304">
        <f>'VCO2 Raw'!C69*'VCO2-mouse'!C$61/1000</f>
        <v>52.086200000000005</v>
      </c>
      <c r="D69" s="305">
        <f>'VCO2 Raw'!D69*'VCO2-mouse'!D$61/1000</f>
        <v>82.563500000000005</v>
      </c>
      <c r="E69" s="305">
        <f>'VCO2 Raw'!E69*'VCO2-mouse'!E$61/1000</f>
        <v>38.798999999999999</v>
      </c>
      <c r="F69" s="305">
        <f>'VCO2 Raw'!F69*'VCO2-mouse'!F$61/1000</f>
        <v>76.612800000000007</v>
      </c>
      <c r="G69" s="305">
        <f>'VCO2 Raw'!G69*'VCO2-mouse'!G$61/1000</f>
        <v>68.270800000000008</v>
      </c>
      <c r="H69" s="305">
        <f>'VCO2 Raw'!H69*'VCO2-mouse'!H$61/1000</f>
        <v>44.747399999999992</v>
      </c>
      <c r="I69" s="305">
        <f>'VCO2 Raw'!I69*'VCO2-mouse'!I$61/1000</f>
        <v>55.453000000000003</v>
      </c>
      <c r="J69" s="305">
        <f>'VCO2 Raw'!J69*'VCO2-mouse'!J$61/1000</f>
        <v>68.190400000000011</v>
      </c>
      <c r="K69" s="306">
        <f>'VCO2 Raw'!K69*'VCO2-mouse'!K$61/1000</f>
        <v>61.5625</v>
      </c>
      <c r="L69" s="107">
        <f t="shared" ref="L69:P69" si="12">AVERAGE(C69:C71)</f>
        <v>66.593733333333333</v>
      </c>
      <c r="M69" s="160">
        <f t="shared" si="12"/>
        <v>65.778333333333336</v>
      </c>
      <c r="N69" s="160">
        <f t="shared" si="12"/>
        <v>60.497999999999998</v>
      </c>
      <c r="O69" s="160">
        <f t="shared" si="12"/>
        <v>78.029600000000002</v>
      </c>
      <c r="P69" s="160">
        <f t="shared" si="12"/>
        <v>67.834433333333337</v>
      </c>
      <c r="Q69" s="160">
        <f t="shared" ref="Q69" si="13">AVERAGE(H69:H71)</f>
        <v>61.774666666666661</v>
      </c>
      <c r="R69" s="160">
        <f t="shared" ref="R69" si="14">AVERAGE(I69:I71)</f>
        <v>46.475333333333339</v>
      </c>
      <c r="S69" s="160">
        <f t="shared" ref="S69" si="15">AVERAGE(J69:J71)</f>
        <v>66.896933333333337</v>
      </c>
      <c r="T69" s="160">
        <f t="shared" ref="T69" si="16">AVERAGE(K69:K71)</f>
        <v>50.576466666666668</v>
      </c>
      <c r="U69" s="232">
        <f t="shared" ref="U69" si="17">AVERAGE(L69:T69)</f>
        <v>62.717500000000001</v>
      </c>
      <c r="V69" s="303"/>
      <c r="W69" s="303"/>
      <c r="X69" s="303"/>
      <c r="Y69" s="303"/>
      <c r="Z69" s="303"/>
      <c r="AA69" s="303"/>
      <c r="AB69" s="303"/>
      <c r="AC69" s="303"/>
      <c r="AD69" s="303"/>
      <c r="AE69" s="303"/>
      <c r="AF69" s="303"/>
      <c r="AG69" s="92"/>
      <c r="AH69" s="92"/>
      <c r="AI69" s="92"/>
      <c r="AJ69" s="92"/>
      <c r="AK69" s="92"/>
      <c r="AL69" s="92"/>
      <c r="AM69" s="92"/>
      <c r="AN69" s="92"/>
      <c r="AO69" s="92"/>
      <c r="AP69" s="92"/>
      <c r="AQ69" s="92"/>
      <c r="AR69" s="231"/>
    </row>
    <row r="70" spans="1:44">
      <c r="A70" s="233">
        <v>43723</v>
      </c>
      <c r="B70" s="234">
        <v>0.80724537037037003</v>
      </c>
      <c r="C70" s="304">
        <f>'VCO2 Raw'!C70*'VCO2-mouse'!C$61/1000</f>
        <v>73.007400000000004</v>
      </c>
      <c r="D70" s="305">
        <f>'VCO2 Raw'!D70*'VCO2-mouse'!D$61/1000</f>
        <v>43.188000000000002</v>
      </c>
      <c r="E70" s="305">
        <f>'VCO2 Raw'!E70*'VCO2-mouse'!E$61/1000</f>
        <v>73.088999999999999</v>
      </c>
      <c r="F70" s="305">
        <f>'VCO2 Raw'!F70*'VCO2-mouse'!F$61/1000</f>
        <v>77.246399999999994</v>
      </c>
      <c r="G70" s="305">
        <f>'VCO2 Raw'!G70*'VCO2-mouse'!G$61/1000</f>
        <v>60.737299999999998</v>
      </c>
      <c r="H70" s="305">
        <f>'VCO2 Raw'!H70*'VCO2-mouse'!H$61/1000</f>
        <v>72.139399999999995</v>
      </c>
      <c r="I70" s="305">
        <f>'VCO2 Raw'!I70*'VCO2-mouse'!I$61/1000</f>
        <v>35.466000000000001</v>
      </c>
      <c r="J70" s="305">
        <f>'VCO2 Raw'!J70*'VCO2-mouse'!J$61/1000</f>
        <v>68.757199999999997</v>
      </c>
      <c r="K70" s="306">
        <f>'VCO2 Raw'!K70*'VCO2-mouse'!K$61/1000</f>
        <v>30.0031</v>
      </c>
      <c r="L70" s="107"/>
      <c r="M70" s="160"/>
      <c r="N70" s="160"/>
      <c r="O70" s="160"/>
      <c r="P70" s="160"/>
      <c r="Q70" s="160"/>
      <c r="R70" s="160"/>
      <c r="S70" s="160"/>
      <c r="T70" s="160"/>
      <c r="U70" s="232">
        <f>STDEV(L69:T69)/SQRT(COUNT(L69:T69))</f>
        <v>3.1612513895647019</v>
      </c>
      <c r="V70" s="303"/>
      <c r="W70" s="303"/>
      <c r="X70" s="303"/>
      <c r="Y70" s="303"/>
      <c r="Z70" s="303"/>
      <c r="AA70" s="303"/>
      <c r="AB70" s="303"/>
      <c r="AC70" s="303"/>
      <c r="AD70" s="303"/>
      <c r="AE70" s="303"/>
      <c r="AF70" s="303"/>
      <c r="AG70" s="92"/>
      <c r="AH70" s="92"/>
      <c r="AI70" s="92"/>
      <c r="AJ70" s="92"/>
      <c r="AK70" s="92"/>
      <c r="AL70" s="92"/>
      <c r="AM70" s="92"/>
      <c r="AN70" s="92"/>
      <c r="AO70" s="92"/>
      <c r="AP70" s="92"/>
      <c r="AQ70" s="92"/>
      <c r="AR70" s="231"/>
    </row>
    <row r="71" spans="1:44">
      <c r="A71" s="233">
        <v>43723</v>
      </c>
      <c r="B71" s="234">
        <v>0.82113425925925898</v>
      </c>
      <c r="C71" s="304">
        <f>'VCO2 Raw'!C71*'VCO2-mouse'!C$61/1000</f>
        <v>74.687600000000003</v>
      </c>
      <c r="D71" s="305">
        <f>'VCO2 Raw'!D71*'VCO2-mouse'!D$61/1000</f>
        <v>71.583500000000001</v>
      </c>
      <c r="E71" s="305">
        <f>'VCO2 Raw'!E71*'VCO2-mouse'!E$61/1000</f>
        <v>69.605999999999995</v>
      </c>
      <c r="F71" s="305">
        <f>'VCO2 Raw'!F71*'VCO2-mouse'!F$61/1000</f>
        <v>80.229599999999991</v>
      </c>
      <c r="G71" s="305">
        <f>'VCO2 Raw'!G71*'VCO2-mouse'!G$61/1000</f>
        <v>74.495199999999997</v>
      </c>
      <c r="H71" s="305">
        <f>'VCO2 Raw'!H71*'VCO2-mouse'!H$61/1000</f>
        <v>68.43719999999999</v>
      </c>
      <c r="I71" s="305">
        <f>'VCO2 Raw'!I71*'VCO2-mouse'!I$61/1000</f>
        <v>48.506999999999998</v>
      </c>
      <c r="J71" s="305">
        <f>'VCO2 Raw'!J71*'VCO2-mouse'!J$61/1000</f>
        <v>63.743200000000002</v>
      </c>
      <c r="K71" s="306">
        <f>'VCO2 Raw'!K71*'VCO2-mouse'!K$61/1000</f>
        <v>60.163799999999995</v>
      </c>
      <c r="L71" s="107"/>
      <c r="M71" s="160"/>
      <c r="N71" s="160"/>
      <c r="O71" s="160"/>
      <c r="P71" s="160"/>
      <c r="Q71" s="160"/>
      <c r="R71" s="160"/>
      <c r="S71" s="160"/>
      <c r="T71" s="160"/>
      <c r="U71" s="232"/>
      <c r="V71" s="303"/>
      <c r="W71" s="303"/>
      <c r="X71" s="303"/>
      <c r="Y71" s="303"/>
      <c r="Z71" s="303"/>
      <c r="AA71" s="303"/>
      <c r="AB71" s="303"/>
      <c r="AC71" s="303"/>
      <c r="AD71" s="303"/>
      <c r="AE71" s="303"/>
      <c r="AF71" s="303"/>
      <c r="AG71" s="92"/>
      <c r="AH71" s="92"/>
      <c r="AI71" s="92"/>
      <c r="AJ71" s="92"/>
      <c r="AK71" s="92"/>
      <c r="AL71" s="92"/>
      <c r="AM71" s="92"/>
      <c r="AN71" s="92"/>
      <c r="AO71" s="92"/>
      <c r="AP71" s="92"/>
      <c r="AQ71" s="92"/>
      <c r="AR71" s="231"/>
    </row>
    <row r="72" spans="1:44">
      <c r="A72" s="233">
        <v>43723</v>
      </c>
      <c r="B72" s="234">
        <v>0.83502314814814804</v>
      </c>
      <c r="C72" s="304">
        <f>'VCO2 Raw'!C72*'VCO2-mouse'!C$61/1000</f>
        <v>78.264800000000008</v>
      </c>
      <c r="D72" s="305">
        <f>'VCO2 Raw'!D72*'VCO2-mouse'!D$61/1000</f>
        <v>68.899500000000003</v>
      </c>
      <c r="E72" s="305">
        <f>'VCO2 Raw'!E72*'VCO2-mouse'!E$61/1000</f>
        <v>69.227999999999994</v>
      </c>
      <c r="F72" s="305">
        <f>'VCO2 Raw'!F72*'VCO2-mouse'!F$61/1000</f>
        <v>75.028800000000004</v>
      </c>
      <c r="G72" s="305">
        <f>'VCO2 Raw'!G72*'VCO2-mouse'!G$61/1000</f>
        <v>58.5884</v>
      </c>
      <c r="H72" s="305">
        <f>'VCO2 Raw'!H72*'VCO2-mouse'!H$61/1000</f>
        <v>66.126000000000005</v>
      </c>
      <c r="I72" s="305">
        <f>'VCO2 Raw'!I72*'VCO2-mouse'!I$61/1000</f>
        <v>65.043999999999997</v>
      </c>
      <c r="J72" s="305">
        <f>'VCO2 Raw'!J72*'VCO2-mouse'!J$61/1000</f>
        <v>63.002000000000002</v>
      </c>
      <c r="K72" s="306">
        <f>'VCO2 Raw'!K72*'VCO2-mouse'!K$61/1000</f>
        <v>61.247299999999996</v>
      </c>
      <c r="L72" s="107">
        <f t="shared" ref="L72:P72" si="18">AVERAGE(C72:C74)</f>
        <v>76.801400000000001</v>
      </c>
      <c r="M72" s="160">
        <f t="shared" si="18"/>
        <v>69.478999999999999</v>
      </c>
      <c r="N72" s="160">
        <f t="shared" si="18"/>
        <v>67.221000000000004</v>
      </c>
      <c r="O72" s="160">
        <f t="shared" si="18"/>
        <v>75.653599999999997</v>
      </c>
      <c r="P72" s="160">
        <f t="shared" si="18"/>
        <v>65.265633333333327</v>
      </c>
      <c r="Q72" s="160">
        <f t="shared" ref="Q72" si="19">AVERAGE(H72:H74)</f>
        <v>58.479066666666661</v>
      </c>
      <c r="R72" s="160">
        <f t="shared" ref="R72" si="20">AVERAGE(I72:I74)</f>
        <v>64.698999999999998</v>
      </c>
      <c r="S72" s="160">
        <f t="shared" ref="S72" si="21">AVERAGE(J72:J74)</f>
        <v>66.177533333333329</v>
      </c>
      <c r="T72" s="160">
        <f t="shared" ref="T72" si="22">AVERAGE(K72:K74)</f>
        <v>59.480866666666664</v>
      </c>
      <c r="U72" s="232">
        <f t="shared" ref="U72" si="23">AVERAGE(L72:T72)</f>
        <v>67.028566666666663</v>
      </c>
      <c r="V72" s="303"/>
      <c r="W72" s="303"/>
      <c r="X72" s="303"/>
      <c r="Y72" s="303"/>
      <c r="Z72" s="303"/>
      <c r="AA72" s="303"/>
      <c r="AB72" s="303"/>
      <c r="AC72" s="303"/>
      <c r="AD72" s="303"/>
      <c r="AE72" s="303"/>
      <c r="AF72" s="303"/>
      <c r="AG72" s="92"/>
      <c r="AH72" s="92"/>
      <c r="AI72" s="92"/>
      <c r="AJ72" s="92"/>
      <c r="AK72" s="92"/>
      <c r="AL72" s="92"/>
      <c r="AM72" s="92"/>
      <c r="AN72" s="92"/>
      <c r="AO72" s="92"/>
      <c r="AP72" s="92"/>
      <c r="AQ72" s="92"/>
      <c r="AR72" s="231"/>
    </row>
    <row r="73" spans="1:44">
      <c r="A73" s="233">
        <v>43723</v>
      </c>
      <c r="B73" s="234">
        <v>0.84891203703703599</v>
      </c>
      <c r="C73" s="304">
        <f>'VCO2 Raw'!C73*'VCO2-mouse'!C$61/1000</f>
        <v>77.966700000000003</v>
      </c>
      <c r="D73" s="305">
        <f>'VCO2 Raw'!D73*'VCO2-mouse'!D$61/1000</f>
        <v>71.888499999999993</v>
      </c>
      <c r="E73" s="305">
        <f>'VCO2 Raw'!E73*'VCO2-mouse'!E$61/1000</f>
        <v>66.581999999999994</v>
      </c>
      <c r="F73" s="305">
        <f>'VCO2 Raw'!F73*'VCO2-mouse'!F$61/1000</f>
        <v>78.249599999999987</v>
      </c>
      <c r="G73" s="305">
        <f>'VCO2 Raw'!G73*'VCO2-mouse'!G$61/1000</f>
        <v>74.297599999999989</v>
      </c>
      <c r="H73" s="305">
        <f>'VCO2 Raw'!H73*'VCO2-mouse'!H$61/1000</f>
        <v>51.809399999999997</v>
      </c>
      <c r="I73" s="305">
        <f>'VCO2 Raw'!I73*'VCO2-mouse'!I$61/1000</f>
        <v>67.896000000000001</v>
      </c>
      <c r="J73" s="305">
        <f>'VCO2 Raw'!J73*'VCO2-mouse'!J$61/1000</f>
        <v>70.849999999999994</v>
      </c>
      <c r="K73" s="306">
        <f>'VCO2 Raw'!K73*'VCO2-mouse'!K$61/1000</f>
        <v>63.296099999999996</v>
      </c>
      <c r="L73" s="107"/>
      <c r="M73" s="160"/>
      <c r="N73" s="160"/>
      <c r="O73" s="160"/>
      <c r="P73" s="160"/>
      <c r="Q73" s="160"/>
      <c r="R73" s="160"/>
      <c r="S73" s="160"/>
      <c r="T73" s="160"/>
      <c r="U73" s="232">
        <f t="shared" ref="U73" si="24">STDEV(L72:T72)/SQRT(COUNT(L72:T72))</f>
        <v>2.0925194926006263</v>
      </c>
      <c r="V73" s="303"/>
      <c r="W73" s="303"/>
      <c r="X73" s="303"/>
      <c r="Y73" s="303"/>
      <c r="Z73" s="303"/>
      <c r="AA73" s="303"/>
      <c r="AB73" s="303"/>
      <c r="AC73" s="303"/>
      <c r="AD73" s="303"/>
      <c r="AE73" s="303"/>
      <c r="AF73" s="303"/>
      <c r="AG73" s="92"/>
      <c r="AH73" s="92"/>
      <c r="AI73" s="92"/>
      <c r="AJ73" s="92"/>
      <c r="AK73" s="92"/>
      <c r="AL73" s="92"/>
      <c r="AM73" s="92"/>
      <c r="AN73" s="92"/>
      <c r="AO73" s="92"/>
      <c r="AP73" s="92"/>
      <c r="AQ73" s="92"/>
      <c r="AR73" s="231"/>
    </row>
    <row r="74" spans="1:44">
      <c r="A74" s="233">
        <v>43723</v>
      </c>
      <c r="B74" s="234">
        <v>0.86280092592592506</v>
      </c>
      <c r="C74" s="304">
        <f>'VCO2 Raw'!C74*'VCO2-mouse'!C$61/1000</f>
        <v>74.172699999999992</v>
      </c>
      <c r="D74" s="305">
        <f>'VCO2 Raw'!D74*'VCO2-mouse'!D$61/1000</f>
        <v>67.649000000000001</v>
      </c>
      <c r="E74" s="305">
        <f>'VCO2 Raw'!E74*'VCO2-mouse'!E$61/1000</f>
        <v>65.852999999999994</v>
      </c>
      <c r="F74" s="305">
        <f>'VCO2 Raw'!F74*'VCO2-mouse'!F$61/1000</f>
        <v>73.682400000000001</v>
      </c>
      <c r="G74" s="305">
        <f>'VCO2 Raw'!G74*'VCO2-mouse'!G$61/1000</f>
        <v>62.910899999999998</v>
      </c>
      <c r="H74" s="305">
        <f>'VCO2 Raw'!H74*'VCO2-mouse'!H$61/1000</f>
        <v>57.501799999999996</v>
      </c>
      <c r="I74" s="305">
        <f>'VCO2 Raw'!I74*'VCO2-mouse'!I$61/1000</f>
        <v>61.156999999999996</v>
      </c>
      <c r="J74" s="305">
        <f>'VCO2 Raw'!J74*'VCO2-mouse'!J$61/1000</f>
        <v>64.680599999999998</v>
      </c>
      <c r="K74" s="306">
        <f>'VCO2 Raw'!K74*'VCO2-mouse'!K$61/1000</f>
        <v>53.8992</v>
      </c>
      <c r="L74" s="107"/>
      <c r="M74" s="160"/>
      <c r="N74" s="160"/>
      <c r="O74" s="160"/>
      <c r="P74" s="160"/>
      <c r="Q74" s="160"/>
      <c r="R74" s="160"/>
      <c r="S74" s="160"/>
      <c r="T74" s="160"/>
      <c r="U74" s="232"/>
      <c r="V74" s="303"/>
      <c r="W74" s="303"/>
      <c r="X74" s="303"/>
      <c r="Y74" s="303"/>
      <c r="Z74" s="303"/>
      <c r="AA74" s="303"/>
      <c r="AB74" s="303"/>
      <c r="AC74" s="303"/>
      <c r="AD74" s="303"/>
      <c r="AE74" s="303"/>
      <c r="AF74" s="303"/>
      <c r="AG74" s="92"/>
      <c r="AH74" s="92"/>
      <c r="AI74" s="92"/>
      <c r="AJ74" s="92"/>
      <c r="AK74" s="92"/>
      <c r="AL74" s="92"/>
      <c r="AM74" s="92"/>
      <c r="AN74" s="92"/>
      <c r="AO74" s="92"/>
      <c r="AP74" s="92"/>
      <c r="AQ74" s="92"/>
      <c r="AR74" s="231"/>
    </row>
    <row r="75" spans="1:44">
      <c r="A75" s="233">
        <v>43723</v>
      </c>
      <c r="B75" s="234">
        <v>0.87668981481481401</v>
      </c>
      <c r="C75" s="304">
        <f>'VCO2 Raw'!C75*'VCO2-mouse'!C$61/1000</f>
        <v>75.636099999999999</v>
      </c>
      <c r="D75" s="305">
        <f>'VCO2 Raw'!D75*'VCO2-mouse'!D$61/1000</f>
        <v>77.409000000000006</v>
      </c>
      <c r="E75" s="305">
        <f>'VCO2 Raw'!E75*'VCO2-mouse'!E$61/1000</f>
        <v>37.421999999999997</v>
      </c>
      <c r="F75" s="305">
        <f>'VCO2 Raw'!F75*'VCO2-mouse'!F$61/1000</f>
        <v>73.497599999999991</v>
      </c>
      <c r="G75" s="305">
        <f>'VCO2 Raw'!G75*'VCO2-mouse'!G$61/1000</f>
        <v>56.019599999999997</v>
      </c>
      <c r="H75" s="305">
        <f>'VCO2 Raw'!H75*'VCO2-mouse'!H$61/1000</f>
        <v>65.526799999999994</v>
      </c>
      <c r="I75" s="305">
        <f>'VCO2 Raw'!I75*'VCO2-mouse'!I$61/1000</f>
        <v>64.353999999999999</v>
      </c>
      <c r="J75" s="305">
        <f>'VCO2 Raw'!J75*'VCO2-mouse'!J$61/1000</f>
        <v>61.083599999999997</v>
      </c>
      <c r="K75" s="306">
        <f>'VCO2 Raw'!K75*'VCO2-mouse'!K$61/1000</f>
        <v>59.966799999999992</v>
      </c>
      <c r="L75" s="107">
        <f t="shared" ref="L75:P75" si="25">AVERAGE(C75:C77)</f>
        <v>74.750833333333347</v>
      </c>
      <c r="M75" s="160">
        <f t="shared" si="25"/>
        <v>61.07116666666667</v>
      </c>
      <c r="N75" s="160">
        <f t="shared" si="25"/>
        <v>56.951999999999998</v>
      </c>
      <c r="O75" s="160">
        <f t="shared" si="25"/>
        <v>65.947199999999995</v>
      </c>
      <c r="P75" s="160">
        <f t="shared" si="25"/>
        <v>63.553100000000001</v>
      </c>
      <c r="Q75" s="160">
        <f t="shared" ref="Q75" si="26">AVERAGE(H75:H77)</f>
        <v>59.755933333333331</v>
      </c>
      <c r="R75" s="160">
        <f t="shared" ref="R75" si="27">AVERAGE(I75:I77)</f>
        <v>55.131</v>
      </c>
      <c r="S75" s="160">
        <f t="shared" ref="S75" si="28">AVERAGE(J75:J77)</f>
        <v>57.443000000000005</v>
      </c>
      <c r="T75" s="160">
        <f t="shared" ref="T75" si="29">AVERAGE(K75:K77)</f>
        <v>46.446033333333332</v>
      </c>
      <c r="U75" s="232">
        <f t="shared" ref="U75" si="30">AVERAGE(L75:T75)</f>
        <v>60.11669629629629</v>
      </c>
      <c r="V75" s="303"/>
      <c r="W75" s="303"/>
      <c r="X75" s="303"/>
      <c r="Y75" s="303"/>
      <c r="Z75" s="303"/>
      <c r="AA75" s="303"/>
      <c r="AB75" s="303"/>
      <c r="AC75" s="303"/>
      <c r="AD75" s="303"/>
      <c r="AE75" s="303"/>
      <c r="AF75" s="303"/>
      <c r="AG75" s="92"/>
      <c r="AH75" s="92"/>
      <c r="AI75" s="92"/>
      <c r="AJ75" s="92"/>
      <c r="AK75" s="92"/>
      <c r="AL75" s="92"/>
      <c r="AM75" s="92"/>
      <c r="AN75" s="92"/>
      <c r="AO75" s="92"/>
      <c r="AP75" s="92"/>
      <c r="AQ75" s="92"/>
      <c r="AR75" s="231"/>
    </row>
    <row r="76" spans="1:44">
      <c r="A76" s="233">
        <v>43723</v>
      </c>
      <c r="B76" s="234">
        <v>0.89057870370370373</v>
      </c>
      <c r="C76" s="304">
        <f>'VCO2 Raw'!C76*'VCO2-mouse'!C$61/1000</f>
        <v>75.825800000000001</v>
      </c>
      <c r="D76" s="305">
        <f>'VCO2 Raw'!D76*'VCO2-mouse'!D$61/1000</f>
        <v>44.591000000000001</v>
      </c>
      <c r="E76" s="305">
        <f>'VCO2 Raw'!E76*'VCO2-mouse'!E$61/1000</f>
        <v>59.534999999999997</v>
      </c>
      <c r="F76" s="305">
        <f>'VCO2 Raw'!F76*'VCO2-mouse'!F$61/1000</f>
        <v>73.2864</v>
      </c>
      <c r="G76" s="305">
        <f>'VCO2 Raw'!G76*'VCO2-mouse'!G$61/1000</f>
        <v>51.87</v>
      </c>
      <c r="H76" s="305">
        <f>'VCO2 Raw'!H76*'VCO2-mouse'!H$61/1000</f>
        <v>49.776399999999995</v>
      </c>
      <c r="I76" s="305">
        <f>'VCO2 Raw'!I76*'VCO2-mouse'!I$61/1000</f>
        <v>55.866999999999997</v>
      </c>
      <c r="J76" s="305">
        <f>'VCO2 Raw'!J76*'VCO2-mouse'!J$61/1000</f>
        <v>66.381</v>
      </c>
      <c r="K76" s="306">
        <f>'VCO2 Raw'!K76*'VCO2-mouse'!K$61/1000</f>
        <v>40.089500000000001</v>
      </c>
      <c r="L76" s="107"/>
      <c r="M76" s="160"/>
      <c r="N76" s="160"/>
      <c r="O76" s="160"/>
      <c r="P76" s="160"/>
      <c r="Q76" s="160"/>
      <c r="R76" s="160"/>
      <c r="S76" s="160"/>
      <c r="T76" s="160"/>
      <c r="U76" s="232">
        <f t="shared" ref="U76" si="31">STDEV(L75:T75)/SQRT(COUNT(L75:T75))</f>
        <v>2.608508839181463</v>
      </c>
      <c r="V76" s="303"/>
      <c r="W76" s="303"/>
      <c r="X76" s="303"/>
      <c r="Y76" s="303"/>
      <c r="Z76" s="303"/>
      <c r="AA76" s="303"/>
      <c r="AB76" s="303"/>
      <c r="AC76" s="303"/>
      <c r="AD76" s="303"/>
      <c r="AE76" s="303"/>
      <c r="AF76" s="303"/>
      <c r="AG76" s="92"/>
      <c r="AH76" s="92"/>
      <c r="AI76" s="92"/>
      <c r="AJ76" s="92"/>
      <c r="AK76" s="92"/>
      <c r="AL76" s="92"/>
      <c r="AM76" s="92"/>
      <c r="AN76" s="92"/>
      <c r="AO76" s="92"/>
      <c r="AP76" s="92"/>
      <c r="AQ76" s="92"/>
      <c r="AR76" s="231"/>
    </row>
    <row r="77" spans="1:44">
      <c r="A77" s="233">
        <v>43723</v>
      </c>
      <c r="B77" s="234">
        <v>0.90446759259259202</v>
      </c>
      <c r="C77" s="304">
        <f>'VCO2 Raw'!C77*'VCO2-mouse'!C$61/1000</f>
        <v>72.790600000000012</v>
      </c>
      <c r="D77" s="305">
        <f>'VCO2 Raw'!D77*'VCO2-mouse'!D$61/1000</f>
        <v>61.213500000000003</v>
      </c>
      <c r="E77" s="305">
        <f>'VCO2 Raw'!E77*'VCO2-mouse'!E$61/1000</f>
        <v>73.899000000000001</v>
      </c>
      <c r="F77" s="305">
        <f>'VCO2 Raw'!F77*'VCO2-mouse'!F$61/1000</f>
        <v>51.057600000000001</v>
      </c>
      <c r="G77" s="305">
        <f>'VCO2 Raw'!G77*'VCO2-mouse'!G$61/1000</f>
        <v>82.7697</v>
      </c>
      <c r="H77" s="305">
        <f>'VCO2 Raw'!H77*'VCO2-mouse'!H$61/1000</f>
        <v>63.964599999999997</v>
      </c>
      <c r="I77" s="305">
        <f>'VCO2 Raw'!I77*'VCO2-mouse'!I$61/1000</f>
        <v>45.171999999999997</v>
      </c>
      <c r="J77" s="305">
        <f>'VCO2 Raw'!J77*'VCO2-mouse'!J$61/1000</f>
        <v>44.864400000000003</v>
      </c>
      <c r="K77" s="306">
        <f>'VCO2 Raw'!K77*'VCO2-mouse'!K$61/1000</f>
        <v>39.281799999999997</v>
      </c>
      <c r="L77" s="107"/>
      <c r="M77" s="160"/>
      <c r="N77" s="160"/>
      <c r="O77" s="160"/>
      <c r="P77" s="160"/>
      <c r="Q77" s="160"/>
      <c r="R77" s="160"/>
      <c r="S77" s="160"/>
      <c r="T77" s="160"/>
      <c r="U77" s="232"/>
      <c r="V77" s="303"/>
      <c r="W77" s="303"/>
      <c r="X77" s="303"/>
      <c r="Y77" s="303"/>
      <c r="Z77" s="303"/>
      <c r="AA77" s="303"/>
      <c r="AB77" s="303"/>
      <c r="AC77" s="303"/>
      <c r="AD77" s="303"/>
      <c r="AE77" s="303"/>
      <c r="AF77" s="303"/>
      <c r="AG77" s="92"/>
      <c r="AH77" s="92"/>
      <c r="AI77" s="92"/>
      <c r="AJ77" s="92"/>
      <c r="AK77" s="92"/>
      <c r="AL77" s="92"/>
      <c r="AM77" s="92"/>
      <c r="AN77" s="92"/>
      <c r="AO77" s="92"/>
      <c r="AP77" s="92"/>
      <c r="AQ77" s="92"/>
      <c r="AR77" s="231"/>
    </row>
    <row r="78" spans="1:44">
      <c r="A78" s="233">
        <v>43723</v>
      </c>
      <c r="B78" s="234">
        <v>0.91835648148148097</v>
      </c>
      <c r="C78" s="304">
        <f>'VCO2 Raw'!C78*'VCO2-mouse'!C$61/1000</f>
        <v>75.5548</v>
      </c>
      <c r="D78" s="305">
        <f>'VCO2 Raw'!D78*'VCO2-mouse'!D$61/1000</f>
        <v>78.385000000000005</v>
      </c>
      <c r="E78" s="305">
        <f>'VCO2 Raw'!E78*'VCO2-mouse'!E$61/1000</f>
        <v>48.87</v>
      </c>
      <c r="F78" s="305">
        <f>'VCO2 Raw'!F78*'VCO2-mouse'!F$61/1000</f>
        <v>56.020799999999994</v>
      </c>
      <c r="G78" s="305">
        <f>'VCO2 Raw'!G78*'VCO2-mouse'!G$61/1000</f>
        <v>61.8735</v>
      </c>
      <c r="H78" s="305">
        <f>'VCO2 Raw'!H78*'VCO2-mouse'!H$61/1000</f>
        <v>63.857599999999998</v>
      </c>
      <c r="I78" s="305">
        <f>'VCO2 Raw'!I78*'VCO2-mouse'!I$61/1000</f>
        <v>37.904000000000003</v>
      </c>
      <c r="J78" s="305">
        <f>'VCO2 Raw'!J78*'VCO2-mouse'!J$61/1000</f>
        <v>79.591800000000006</v>
      </c>
      <c r="K78" s="306">
        <f>'VCO2 Raw'!K78*'VCO2-mouse'!K$61/1000</f>
        <v>57.917999999999999</v>
      </c>
      <c r="L78" s="107">
        <f t="shared" ref="L78:P78" si="32">AVERAGE(C78:C80)</f>
        <v>68.328133333333341</v>
      </c>
      <c r="M78" s="160">
        <f t="shared" si="32"/>
        <v>74.725000000000009</v>
      </c>
      <c r="N78" s="160">
        <f t="shared" si="32"/>
        <v>65.132999999999996</v>
      </c>
      <c r="O78" s="160">
        <f t="shared" si="32"/>
        <v>59.514399999999995</v>
      </c>
      <c r="P78" s="160">
        <f t="shared" si="32"/>
        <v>54.578766666666667</v>
      </c>
      <c r="Q78" s="160">
        <f t="shared" ref="Q78" si="33">AVERAGE(H78:H80)</f>
        <v>53.414400000000001</v>
      </c>
      <c r="R78" s="160">
        <f t="shared" ref="R78" si="34">AVERAGE(I78:I80)</f>
        <v>59.240333333333332</v>
      </c>
      <c r="S78" s="160">
        <f t="shared" ref="S78" si="35">AVERAGE(J78:J80)</f>
        <v>73.146266666666676</v>
      </c>
      <c r="T78" s="160">
        <f t="shared" ref="T78" si="36">AVERAGE(K78:K80)</f>
        <v>66.106633333333335</v>
      </c>
      <c r="U78" s="232">
        <f t="shared" ref="U78" si="37">AVERAGE(L78:T78)</f>
        <v>63.798548148148143</v>
      </c>
      <c r="V78" s="303"/>
      <c r="W78" s="303"/>
      <c r="X78" s="303"/>
      <c r="Y78" s="303"/>
      <c r="Z78" s="303"/>
      <c r="AA78" s="303"/>
      <c r="AB78" s="303"/>
      <c r="AC78" s="303"/>
      <c r="AD78" s="303"/>
      <c r="AE78" s="303"/>
      <c r="AF78" s="303"/>
      <c r="AG78" s="92"/>
      <c r="AH78" s="92"/>
      <c r="AI78" s="92"/>
      <c r="AJ78" s="92"/>
      <c r="AK78" s="92"/>
      <c r="AL78" s="92"/>
      <c r="AM78" s="92"/>
      <c r="AN78" s="92"/>
      <c r="AO78" s="92"/>
      <c r="AP78" s="92"/>
      <c r="AQ78" s="92"/>
      <c r="AR78" s="231"/>
    </row>
    <row r="79" spans="1:44">
      <c r="A79" s="233">
        <v>43723</v>
      </c>
      <c r="B79" s="234">
        <v>0.93224537037036903</v>
      </c>
      <c r="C79" s="304">
        <f>'VCO2 Raw'!C79*'VCO2-mouse'!C$61/1000</f>
        <v>73.955900000000014</v>
      </c>
      <c r="D79" s="305">
        <f>'VCO2 Raw'!D79*'VCO2-mouse'!D$61/1000</f>
        <v>71.004000000000005</v>
      </c>
      <c r="E79" s="305">
        <f>'VCO2 Raw'!E79*'VCO2-mouse'!E$61/1000</f>
        <v>68.930999999999997</v>
      </c>
      <c r="F79" s="305">
        <f>'VCO2 Raw'!F79*'VCO2-mouse'!F$61/1000</f>
        <v>63.571199999999997</v>
      </c>
      <c r="G79" s="305">
        <f>'VCO2 Raw'!G79*'VCO2-mouse'!G$61/1000</f>
        <v>38.235599999999998</v>
      </c>
      <c r="H79" s="305">
        <f>'VCO2 Raw'!H79*'VCO2-mouse'!H$61/1000</f>
        <v>49.733599999999996</v>
      </c>
      <c r="I79" s="305">
        <f>'VCO2 Raw'!I79*'VCO2-mouse'!I$61/1000</f>
        <v>69.367999999999995</v>
      </c>
      <c r="J79" s="305">
        <f>'VCO2 Raw'!J79*'VCO2-mouse'!J$61/1000</f>
        <v>79.591800000000006</v>
      </c>
      <c r="K79" s="306">
        <f>'VCO2 Raw'!K79*'VCO2-mouse'!K$61/1000</f>
        <v>70.132000000000005</v>
      </c>
      <c r="L79" s="107"/>
      <c r="M79" s="160"/>
      <c r="N79" s="160"/>
      <c r="O79" s="160"/>
      <c r="P79" s="160"/>
      <c r="Q79" s="160"/>
      <c r="R79" s="160"/>
      <c r="S79" s="160"/>
      <c r="T79" s="160"/>
      <c r="U79" s="232">
        <f t="shared" ref="U79" si="38">STDEV(L78:T78)/SQRT(COUNT(L78:T78))</f>
        <v>2.5450346632418079</v>
      </c>
      <c r="V79" s="303"/>
      <c r="W79" s="303"/>
      <c r="X79" s="303"/>
      <c r="Y79" s="303"/>
      <c r="Z79" s="303"/>
      <c r="AA79" s="303"/>
      <c r="AB79" s="303"/>
      <c r="AC79" s="303"/>
      <c r="AD79" s="303"/>
      <c r="AE79" s="303"/>
      <c r="AF79" s="303"/>
      <c r="AG79" s="92"/>
      <c r="AH79" s="92"/>
      <c r="AI79" s="92"/>
      <c r="AJ79" s="92"/>
      <c r="AK79" s="92"/>
      <c r="AL79" s="92"/>
      <c r="AM79" s="92"/>
      <c r="AN79" s="92"/>
      <c r="AO79" s="92"/>
      <c r="AP79" s="92"/>
      <c r="AQ79" s="92"/>
      <c r="AR79" s="231"/>
    </row>
    <row r="80" spans="1:44">
      <c r="A80" s="233">
        <v>43723</v>
      </c>
      <c r="B80" s="234">
        <v>0.94613425925925798</v>
      </c>
      <c r="C80" s="304">
        <f>'VCO2 Raw'!C80*'VCO2-mouse'!C$61/1000</f>
        <v>55.473700000000001</v>
      </c>
      <c r="D80" s="305">
        <f>'VCO2 Raw'!D80*'VCO2-mouse'!D$61/1000</f>
        <v>74.786000000000001</v>
      </c>
      <c r="E80" s="305">
        <f>'VCO2 Raw'!E80*'VCO2-mouse'!E$61/1000</f>
        <v>77.597999999999999</v>
      </c>
      <c r="F80" s="305">
        <f>'VCO2 Raw'!F80*'VCO2-mouse'!F$61/1000</f>
        <v>58.9512</v>
      </c>
      <c r="G80" s="305">
        <f>'VCO2 Raw'!G80*'VCO2-mouse'!G$61/1000</f>
        <v>63.627199999999995</v>
      </c>
      <c r="H80" s="305">
        <f>'VCO2 Raw'!H80*'VCO2-mouse'!H$61/1000</f>
        <v>46.652000000000001</v>
      </c>
      <c r="I80" s="305">
        <f>'VCO2 Raw'!I80*'VCO2-mouse'!I$61/1000</f>
        <v>70.448999999999998</v>
      </c>
      <c r="J80" s="305">
        <f>'VCO2 Raw'!J80*'VCO2-mouse'!J$61/1000</f>
        <v>60.255200000000002</v>
      </c>
      <c r="K80" s="306">
        <f>'VCO2 Raw'!K80*'VCO2-mouse'!K$61/1000</f>
        <v>70.269899999999993</v>
      </c>
      <c r="L80" s="107"/>
      <c r="M80" s="160"/>
      <c r="N80" s="160"/>
      <c r="O80" s="160"/>
      <c r="P80" s="160"/>
      <c r="Q80" s="160"/>
      <c r="R80" s="160"/>
      <c r="S80" s="160"/>
      <c r="T80" s="160"/>
      <c r="U80" s="232"/>
      <c r="V80" s="303"/>
      <c r="W80" s="303"/>
      <c r="X80" s="303"/>
      <c r="Y80" s="303"/>
      <c r="Z80" s="303"/>
      <c r="AA80" s="303"/>
      <c r="AB80" s="303"/>
      <c r="AC80" s="303"/>
      <c r="AD80" s="303"/>
      <c r="AE80" s="303"/>
      <c r="AF80" s="303"/>
      <c r="AG80" s="92"/>
      <c r="AH80" s="92"/>
      <c r="AI80" s="92"/>
      <c r="AJ80" s="92"/>
      <c r="AK80" s="92"/>
      <c r="AL80" s="92"/>
      <c r="AM80" s="92"/>
      <c r="AN80" s="92"/>
      <c r="AO80" s="92"/>
      <c r="AP80" s="92"/>
      <c r="AQ80" s="92"/>
      <c r="AR80" s="231"/>
    </row>
    <row r="81" spans="1:44">
      <c r="A81" s="233">
        <v>43723</v>
      </c>
      <c r="B81" s="234">
        <v>0.96002314814814704</v>
      </c>
      <c r="C81" s="304">
        <f>'VCO2 Raw'!C81*'VCO2-mouse'!C$61/1000</f>
        <v>65.500700000000009</v>
      </c>
      <c r="D81" s="305">
        <f>'VCO2 Raw'!D81*'VCO2-mouse'!D$61/1000</f>
        <v>74.542000000000002</v>
      </c>
      <c r="E81" s="305">
        <f>'VCO2 Raw'!E81*'VCO2-mouse'!E$61/1000</f>
        <v>67.364999999999995</v>
      </c>
      <c r="F81" s="305">
        <f>'VCO2 Raw'!F81*'VCO2-mouse'!F$61/1000</f>
        <v>82.684799999999981</v>
      </c>
      <c r="G81" s="305">
        <f>'VCO2 Raw'!G81*'VCO2-mouse'!G$61/1000</f>
        <v>67.628599999999992</v>
      </c>
      <c r="H81" s="305">
        <f>'VCO2 Raw'!H81*'VCO2-mouse'!H$61/1000</f>
        <v>64.520999999999987</v>
      </c>
      <c r="I81" s="305">
        <f>'VCO2 Raw'!I81*'VCO2-mouse'!I$61/1000</f>
        <v>68.402000000000001</v>
      </c>
      <c r="J81" s="305">
        <f>'VCO2 Raw'!J81*'VCO2-mouse'!J$61/1000</f>
        <v>73.444199999999995</v>
      </c>
      <c r="K81" s="306">
        <f>'VCO2 Raw'!K81*'VCO2-mouse'!K$61/1000</f>
        <v>67.531599999999997</v>
      </c>
      <c r="L81" s="107">
        <f t="shared" ref="L81:P81" si="39">AVERAGE(C81:C83)</f>
        <v>71.553033333333346</v>
      </c>
      <c r="M81" s="160">
        <f t="shared" si="39"/>
        <v>52.409166666666671</v>
      </c>
      <c r="N81" s="160">
        <f t="shared" si="39"/>
        <v>67.932000000000002</v>
      </c>
      <c r="O81" s="160">
        <f t="shared" si="39"/>
        <v>74.30719999999998</v>
      </c>
      <c r="P81" s="160">
        <f t="shared" si="39"/>
        <v>61.01723333333333</v>
      </c>
      <c r="Q81" s="160">
        <f t="shared" ref="Q81" si="40">AVERAGE(H81:H83)</f>
        <v>62.523666666666657</v>
      </c>
      <c r="R81" s="160">
        <f t="shared" ref="R81" si="41">AVERAGE(I81:I83)</f>
        <v>63.257666666666665</v>
      </c>
      <c r="S81" s="160">
        <f t="shared" ref="S81" si="42">AVERAGE(J81:J83)</f>
        <v>67.70353333333334</v>
      </c>
      <c r="T81" s="160">
        <f t="shared" ref="T81" si="43">AVERAGE(K81:K83)</f>
        <v>63.02686666666667</v>
      </c>
      <c r="U81" s="232">
        <f t="shared" ref="U81" si="44">AVERAGE(L81:T81)</f>
        <v>64.858929629629628</v>
      </c>
      <c r="V81" s="303"/>
      <c r="W81" s="303"/>
      <c r="X81" s="303"/>
      <c r="Y81" s="303"/>
      <c r="Z81" s="303"/>
      <c r="AA81" s="303"/>
      <c r="AB81" s="303"/>
      <c r="AC81" s="303"/>
      <c r="AD81" s="303"/>
      <c r="AE81" s="303"/>
      <c r="AF81" s="303"/>
      <c r="AG81" s="92"/>
      <c r="AH81" s="92"/>
      <c r="AI81" s="92"/>
      <c r="AJ81" s="92"/>
      <c r="AK81" s="92"/>
      <c r="AL81" s="92"/>
      <c r="AM81" s="92"/>
      <c r="AN81" s="92"/>
      <c r="AO81" s="92"/>
      <c r="AP81" s="92"/>
      <c r="AQ81" s="92"/>
      <c r="AR81" s="231"/>
    </row>
    <row r="82" spans="1:44">
      <c r="A82" s="233">
        <v>43723</v>
      </c>
      <c r="B82" s="234">
        <v>0.97391203703703599</v>
      </c>
      <c r="C82" s="304">
        <f>'VCO2 Raw'!C82*'VCO2-mouse'!C$61/1000</f>
        <v>72.384100000000004</v>
      </c>
      <c r="D82" s="305">
        <f>'VCO2 Raw'!D82*'VCO2-mouse'!D$61/1000</f>
        <v>45.414499999999997</v>
      </c>
      <c r="E82" s="305">
        <f>'VCO2 Raw'!E82*'VCO2-mouse'!E$61/1000</f>
        <v>71.010000000000005</v>
      </c>
      <c r="F82" s="305">
        <f>'VCO2 Raw'!F82*'VCO2-mouse'!F$61/1000</f>
        <v>77.536799999999999</v>
      </c>
      <c r="G82" s="305">
        <f>'VCO2 Raw'!G82*'VCO2-mouse'!G$61/1000</f>
        <v>60.045699999999997</v>
      </c>
      <c r="H82" s="305">
        <f>'VCO2 Raw'!H82*'VCO2-mouse'!H$61/1000</f>
        <v>51.274399999999993</v>
      </c>
      <c r="I82" s="305">
        <f>'VCO2 Raw'!I82*'VCO2-mouse'!I$61/1000</f>
        <v>52.371000000000002</v>
      </c>
      <c r="J82" s="305">
        <f>'VCO2 Raw'!J82*'VCO2-mouse'!J$61/1000</f>
        <v>70.632000000000005</v>
      </c>
      <c r="K82" s="306">
        <f>'VCO2 Raw'!K82*'VCO2-mouse'!K$61/1000</f>
        <v>47.949799999999996</v>
      </c>
      <c r="L82" s="107"/>
      <c r="M82" s="160"/>
      <c r="N82" s="160"/>
      <c r="O82" s="160"/>
      <c r="P82" s="160"/>
      <c r="Q82" s="160"/>
      <c r="R82" s="160"/>
      <c r="S82" s="160"/>
      <c r="T82" s="160"/>
      <c r="U82" s="232">
        <f t="shared" ref="U82" si="45">STDEV(L81:T81)/SQRT(COUNT(L81:T81))</f>
        <v>2.1497595093853468</v>
      </c>
      <c r="V82" s="303"/>
      <c r="W82" s="303"/>
      <c r="X82" s="303"/>
      <c r="Y82" s="303"/>
      <c r="Z82" s="303"/>
      <c r="AA82" s="303"/>
      <c r="AB82" s="303"/>
      <c r="AC82" s="303"/>
      <c r="AD82" s="303"/>
      <c r="AE82" s="303"/>
      <c r="AF82" s="303"/>
      <c r="AG82" s="92"/>
      <c r="AH82" s="92"/>
      <c r="AI82" s="92"/>
      <c r="AJ82" s="92"/>
      <c r="AK82" s="92"/>
      <c r="AL82" s="92"/>
      <c r="AM82" s="92"/>
      <c r="AN82" s="92"/>
      <c r="AO82" s="92"/>
      <c r="AP82" s="92"/>
      <c r="AQ82" s="92"/>
      <c r="AR82" s="231"/>
    </row>
    <row r="83" spans="1:44">
      <c r="A83" s="233">
        <v>43723</v>
      </c>
      <c r="B83" s="234">
        <v>0.98780092592592506</v>
      </c>
      <c r="C83" s="304">
        <f>'VCO2 Raw'!C83*'VCO2-mouse'!C$61/1000</f>
        <v>76.774299999999997</v>
      </c>
      <c r="D83" s="305">
        <f>'VCO2 Raw'!D83*'VCO2-mouse'!D$61/1000</f>
        <v>37.271000000000001</v>
      </c>
      <c r="E83" s="305">
        <f>'VCO2 Raw'!E83*'VCO2-mouse'!E$61/1000</f>
        <v>65.421000000000006</v>
      </c>
      <c r="F83" s="305">
        <f>'VCO2 Raw'!F83*'VCO2-mouse'!F$61/1000</f>
        <v>62.7</v>
      </c>
      <c r="G83" s="305">
        <f>'VCO2 Raw'!G83*'VCO2-mouse'!G$61/1000</f>
        <v>55.377400000000002</v>
      </c>
      <c r="H83" s="305">
        <f>'VCO2 Raw'!H83*'VCO2-mouse'!H$61/1000</f>
        <v>71.775599999999997</v>
      </c>
      <c r="I83" s="305">
        <f>'VCO2 Raw'!I83*'VCO2-mouse'!I$61/1000</f>
        <v>69</v>
      </c>
      <c r="J83" s="305">
        <f>'VCO2 Raw'!J83*'VCO2-mouse'!J$61/1000</f>
        <v>59.034399999999998</v>
      </c>
      <c r="K83" s="306">
        <f>'VCO2 Raw'!K83*'VCO2-mouse'!K$61/1000</f>
        <v>73.599199999999996</v>
      </c>
      <c r="L83" s="107"/>
      <c r="M83" s="160"/>
      <c r="N83" s="160"/>
      <c r="O83" s="160"/>
      <c r="P83" s="160"/>
      <c r="Q83" s="160"/>
      <c r="R83" s="160"/>
      <c r="S83" s="160"/>
      <c r="T83" s="160"/>
      <c r="U83" s="232"/>
      <c r="V83" s="303"/>
      <c r="W83" s="303"/>
      <c r="X83" s="303"/>
      <c r="Y83" s="303"/>
      <c r="Z83" s="303"/>
      <c r="AA83" s="303"/>
      <c r="AB83" s="303"/>
      <c r="AC83" s="303"/>
      <c r="AD83" s="303"/>
      <c r="AE83" s="303"/>
      <c r="AF83" s="303"/>
      <c r="AG83" s="92"/>
      <c r="AH83" s="92"/>
      <c r="AI83" s="92"/>
      <c r="AJ83" s="92"/>
      <c r="AK83" s="92"/>
      <c r="AL83" s="92"/>
      <c r="AM83" s="92"/>
      <c r="AN83" s="92"/>
      <c r="AO83" s="92"/>
      <c r="AP83" s="92"/>
      <c r="AQ83" s="92"/>
      <c r="AR83" s="231"/>
    </row>
    <row r="84" spans="1:44">
      <c r="A84" s="233">
        <v>43724</v>
      </c>
      <c r="B84" s="234">
        <v>1.0016898148148148</v>
      </c>
      <c r="C84" s="304">
        <f>'VCO2 Raw'!C84*'VCO2-mouse'!C$61/1000</f>
        <v>54.091600000000007</v>
      </c>
      <c r="D84" s="305">
        <f>'VCO2 Raw'!D84*'VCO2-mouse'!D$61/1000</f>
        <v>30.5915</v>
      </c>
      <c r="E84" s="305">
        <f>'VCO2 Raw'!E84*'VCO2-mouse'!E$61/1000</f>
        <v>39.366</v>
      </c>
      <c r="F84" s="305">
        <f>'VCO2 Raw'!F84*'VCO2-mouse'!F$61/1000</f>
        <v>76.031999999999996</v>
      </c>
      <c r="G84" s="305">
        <f>'VCO2 Raw'!G84*'VCO2-mouse'!G$61/1000</f>
        <v>40.804400000000001</v>
      </c>
      <c r="H84" s="305">
        <f>'VCO2 Raw'!H84*'VCO2-mouse'!H$61/1000</f>
        <v>57.801399999999994</v>
      </c>
      <c r="I84" s="305">
        <f>'VCO2 Raw'!I84*'VCO2-mouse'!I$61/1000</f>
        <v>78.406999999999996</v>
      </c>
      <c r="J84" s="305">
        <f>'VCO2 Raw'!J84*'VCO2-mouse'!J$61/1000</f>
        <v>66.206600000000009</v>
      </c>
      <c r="K84" s="306">
        <f>'VCO2 Raw'!K84*'VCO2-mouse'!K$61/1000</f>
        <v>74.643299999999996</v>
      </c>
      <c r="L84" s="107">
        <f t="shared" ref="L84:P84" si="46">AVERAGE(C84:C86)</f>
        <v>67.289300000000011</v>
      </c>
      <c r="M84" s="160">
        <f t="shared" si="46"/>
        <v>66.459499999999991</v>
      </c>
      <c r="N84" s="160">
        <f t="shared" si="46"/>
        <v>55.809000000000005</v>
      </c>
      <c r="O84" s="160">
        <f t="shared" si="46"/>
        <v>69.475999999999999</v>
      </c>
      <c r="P84" s="160">
        <f t="shared" si="46"/>
        <v>44.278866666666666</v>
      </c>
      <c r="Q84" s="160">
        <f t="shared" ref="Q84" si="47">AVERAGE(H84:H86)</f>
        <v>54.677</v>
      </c>
      <c r="R84" s="160">
        <f t="shared" ref="R84" si="48">AVERAGE(I84:I86)</f>
        <v>64.63</v>
      </c>
      <c r="S84" s="160">
        <f t="shared" ref="S84" si="49">AVERAGE(J84:J86)</f>
        <v>63.183666666666682</v>
      </c>
      <c r="T84" s="160">
        <f t="shared" ref="T84" si="50">AVERAGE(K84:K86)</f>
        <v>68.582266666666655</v>
      </c>
      <c r="U84" s="232">
        <f t="shared" ref="U84" si="51">AVERAGE(L84:T84)</f>
        <v>61.598400000000005</v>
      </c>
      <c r="V84" s="303"/>
      <c r="W84" s="303"/>
      <c r="X84" s="303"/>
      <c r="Y84" s="303"/>
      <c r="Z84" s="303"/>
      <c r="AA84" s="303"/>
      <c r="AB84" s="303"/>
      <c r="AC84" s="303"/>
      <c r="AD84" s="303"/>
      <c r="AE84" s="303"/>
      <c r="AF84" s="303"/>
      <c r="AG84" s="92"/>
      <c r="AH84" s="92"/>
      <c r="AI84" s="92"/>
      <c r="AJ84" s="92"/>
      <c r="AK84" s="92"/>
      <c r="AL84" s="92"/>
      <c r="AM84" s="92"/>
      <c r="AN84" s="92"/>
      <c r="AO84" s="92"/>
      <c r="AP84" s="92"/>
      <c r="AQ84" s="92"/>
      <c r="AR84" s="231"/>
    </row>
    <row r="85" spans="1:44">
      <c r="A85" s="233">
        <v>43724</v>
      </c>
      <c r="B85" s="234">
        <v>1.0155787037037001</v>
      </c>
      <c r="C85" s="304">
        <f>'VCO2 Raw'!C85*'VCO2-mouse'!C$61/1000</f>
        <v>67.804199999999994</v>
      </c>
      <c r="D85" s="305">
        <f>'VCO2 Raw'!D85*'VCO2-mouse'!D$61/1000</f>
        <v>85.796499999999995</v>
      </c>
      <c r="E85" s="305">
        <f>'VCO2 Raw'!E85*'VCO2-mouse'!E$61/1000</f>
        <v>53.676000000000002</v>
      </c>
      <c r="F85" s="305">
        <f>'VCO2 Raw'!F85*'VCO2-mouse'!F$61/1000</f>
        <v>60.640799999999999</v>
      </c>
      <c r="G85" s="305">
        <f>'VCO2 Raw'!G85*'VCO2-mouse'!G$61/1000</f>
        <v>51.845299999999995</v>
      </c>
      <c r="H85" s="305">
        <f>'VCO2 Raw'!H85*'VCO2-mouse'!H$61/1000</f>
        <v>41.858399999999996</v>
      </c>
      <c r="I85" s="305">
        <f>'VCO2 Raw'!I85*'VCO2-mouse'!I$61/1000</f>
        <v>68.908000000000001</v>
      </c>
      <c r="J85" s="305">
        <f>'VCO2 Raw'!J85*'VCO2-mouse'!J$61/1000</f>
        <v>64.898600000000002</v>
      </c>
      <c r="K85" s="306">
        <f>'VCO2 Raw'!K85*'VCO2-mouse'!K$61/1000</f>
        <v>70.09259999999999</v>
      </c>
      <c r="L85" s="107"/>
      <c r="M85" s="160"/>
      <c r="N85" s="160"/>
      <c r="O85" s="160"/>
      <c r="P85" s="160"/>
      <c r="Q85" s="160"/>
      <c r="R85" s="160"/>
      <c r="S85" s="160"/>
      <c r="T85" s="160"/>
      <c r="U85" s="232">
        <f t="shared" ref="U85" si="52">STDEV(L84:T84)/SQRT(COUNT(L84:T84))</f>
        <v>2.7887184570820636</v>
      </c>
      <c r="V85" s="303"/>
      <c r="W85" s="303"/>
      <c r="X85" s="303"/>
      <c r="Y85" s="303"/>
      <c r="Z85" s="303"/>
      <c r="AA85" s="303"/>
      <c r="AB85" s="303"/>
      <c r="AC85" s="303"/>
      <c r="AD85" s="303"/>
      <c r="AE85" s="303"/>
      <c r="AF85" s="303"/>
      <c r="AG85" s="92"/>
      <c r="AH85" s="92"/>
      <c r="AI85" s="92"/>
      <c r="AJ85" s="92"/>
      <c r="AK85" s="92"/>
      <c r="AL85" s="92"/>
      <c r="AM85" s="92"/>
      <c r="AN85" s="92"/>
      <c r="AO85" s="92"/>
      <c r="AP85" s="92"/>
      <c r="AQ85" s="92"/>
      <c r="AR85" s="231"/>
    </row>
    <row r="86" spans="1:44">
      <c r="A86" s="233">
        <v>43724</v>
      </c>
      <c r="B86" s="234">
        <v>1.02946759259259</v>
      </c>
      <c r="C86" s="304">
        <f>'VCO2 Raw'!C86*'VCO2-mouse'!C$61/1000</f>
        <v>79.972100000000012</v>
      </c>
      <c r="D86" s="305">
        <f>'VCO2 Raw'!D86*'VCO2-mouse'!D$61/1000</f>
        <v>82.990499999999997</v>
      </c>
      <c r="E86" s="305">
        <f>'VCO2 Raw'!E86*'VCO2-mouse'!E$61/1000</f>
        <v>74.385000000000005</v>
      </c>
      <c r="F86" s="305">
        <f>'VCO2 Raw'!F86*'VCO2-mouse'!F$61/1000</f>
        <v>71.755200000000002</v>
      </c>
      <c r="G86" s="305">
        <f>'VCO2 Raw'!G86*'VCO2-mouse'!G$61/1000</f>
        <v>40.186900000000001</v>
      </c>
      <c r="H86" s="305">
        <f>'VCO2 Raw'!H86*'VCO2-mouse'!H$61/1000</f>
        <v>64.371200000000002</v>
      </c>
      <c r="I86" s="305">
        <f>'VCO2 Raw'!I86*'VCO2-mouse'!I$61/1000</f>
        <v>46.575000000000003</v>
      </c>
      <c r="J86" s="305">
        <f>'VCO2 Raw'!J86*'VCO2-mouse'!J$61/1000</f>
        <v>58.445800000000006</v>
      </c>
      <c r="K86" s="306">
        <f>'VCO2 Raw'!K86*'VCO2-mouse'!K$61/1000</f>
        <v>61.010899999999992</v>
      </c>
      <c r="L86" s="107"/>
      <c r="M86" s="160"/>
      <c r="N86" s="160"/>
      <c r="O86" s="160"/>
      <c r="P86" s="160"/>
      <c r="Q86" s="160"/>
      <c r="R86" s="160"/>
      <c r="S86" s="160"/>
      <c r="T86" s="160"/>
      <c r="U86" s="232"/>
      <c r="V86" s="303"/>
      <c r="W86" s="303"/>
      <c r="X86" s="303"/>
      <c r="Y86" s="303"/>
      <c r="Z86" s="303"/>
      <c r="AA86" s="303"/>
      <c r="AB86" s="303"/>
      <c r="AC86" s="303"/>
      <c r="AD86" s="303"/>
      <c r="AE86" s="303"/>
      <c r="AF86" s="303"/>
      <c r="AG86" s="92"/>
      <c r="AH86" s="92"/>
      <c r="AI86" s="92"/>
      <c r="AJ86" s="92"/>
      <c r="AK86" s="92"/>
      <c r="AL86" s="92"/>
      <c r="AM86" s="92"/>
      <c r="AN86" s="92"/>
      <c r="AO86" s="92"/>
      <c r="AP86" s="92"/>
      <c r="AQ86" s="92"/>
      <c r="AR86" s="231"/>
    </row>
    <row r="87" spans="1:44">
      <c r="A87" s="233">
        <v>43724</v>
      </c>
      <c r="B87" s="234">
        <v>1.04335648148148</v>
      </c>
      <c r="C87" s="304">
        <f>'VCO2 Raw'!C87*'VCO2-mouse'!C$61/1000</f>
        <v>81.652299999999997</v>
      </c>
      <c r="D87" s="305">
        <f>'VCO2 Raw'!D87*'VCO2-mouse'!D$61/1000</f>
        <v>79.543999999999997</v>
      </c>
      <c r="E87" s="305">
        <f>'VCO2 Raw'!E87*'VCO2-mouse'!E$61/1000</f>
        <v>52.677</v>
      </c>
      <c r="F87" s="305">
        <f>'VCO2 Raw'!F87*'VCO2-mouse'!F$61/1000</f>
        <v>77.008800000000008</v>
      </c>
      <c r="G87" s="305">
        <f>'VCO2 Raw'!G87*'VCO2-mouse'!G$61/1000</f>
        <v>70.666699999999992</v>
      </c>
      <c r="H87" s="305">
        <f>'VCO2 Raw'!H87*'VCO2-mouse'!H$61/1000</f>
        <v>58.978399999999993</v>
      </c>
      <c r="I87" s="305">
        <f>'VCO2 Raw'!I87*'VCO2-mouse'!I$61/1000</f>
        <v>76.451999999999998</v>
      </c>
      <c r="J87" s="305">
        <f>'VCO2 Raw'!J87*'VCO2-mouse'!J$61/1000</f>
        <v>68.888000000000005</v>
      </c>
      <c r="K87" s="306">
        <f>'VCO2 Raw'!K87*'VCO2-mouse'!K$61/1000</f>
        <v>60.892699999999998</v>
      </c>
      <c r="L87" s="107">
        <f t="shared" ref="L87:P87" si="53">AVERAGE(C87:C89)</f>
        <v>77.912500000000009</v>
      </c>
      <c r="M87" s="160">
        <f t="shared" si="53"/>
        <v>74.104833333333332</v>
      </c>
      <c r="N87" s="160">
        <f t="shared" si="53"/>
        <v>52.758000000000003</v>
      </c>
      <c r="O87" s="160">
        <f t="shared" si="53"/>
        <v>80.264799999999994</v>
      </c>
      <c r="P87" s="160">
        <f t="shared" si="53"/>
        <v>55.155100000000004</v>
      </c>
      <c r="Q87" s="160">
        <f t="shared" ref="Q87" si="54">AVERAGE(H87:H89)</f>
        <v>57.78</v>
      </c>
      <c r="R87" s="160">
        <f t="shared" ref="R87" si="55">AVERAGE(I87:I89)</f>
        <v>72.495999999999995</v>
      </c>
      <c r="S87" s="160">
        <f t="shared" ref="S87" si="56">AVERAGE(J87:J89)</f>
        <v>49.7258</v>
      </c>
      <c r="T87" s="160">
        <f t="shared" ref="T87" si="57">AVERAGE(K87:K89)</f>
        <v>48.764066666666658</v>
      </c>
      <c r="U87" s="232">
        <f t="shared" ref="U87" si="58">AVERAGE(L87:T87)</f>
        <v>63.2179</v>
      </c>
      <c r="V87" s="303"/>
      <c r="W87" s="303"/>
      <c r="X87" s="303"/>
      <c r="Y87" s="303"/>
      <c r="Z87" s="303"/>
      <c r="AA87" s="303"/>
      <c r="AB87" s="303"/>
      <c r="AC87" s="303"/>
      <c r="AD87" s="303"/>
      <c r="AE87" s="303"/>
      <c r="AF87" s="303"/>
      <c r="AG87" s="92"/>
      <c r="AH87" s="92"/>
      <c r="AI87" s="92"/>
      <c r="AJ87" s="92"/>
      <c r="AK87" s="92"/>
      <c r="AL87" s="92"/>
      <c r="AM87" s="92"/>
      <c r="AN87" s="92"/>
      <c r="AO87" s="92"/>
      <c r="AP87" s="92"/>
      <c r="AQ87" s="92"/>
      <c r="AR87" s="231"/>
    </row>
    <row r="88" spans="1:44">
      <c r="A88" s="233">
        <v>43724</v>
      </c>
      <c r="B88" s="234">
        <v>1.0572453703703699</v>
      </c>
      <c r="C88" s="304">
        <f>'VCO2 Raw'!C88*'VCO2-mouse'!C$61/1000</f>
        <v>70.080600000000004</v>
      </c>
      <c r="D88" s="305">
        <f>'VCO2 Raw'!D88*'VCO2-mouse'!D$61/1000</f>
        <v>76.372</v>
      </c>
      <c r="E88" s="305">
        <f>'VCO2 Raw'!E88*'VCO2-mouse'!E$61/1000</f>
        <v>61.371000000000002</v>
      </c>
      <c r="F88" s="305">
        <f>'VCO2 Raw'!F88*'VCO2-mouse'!F$61/1000</f>
        <v>74.58</v>
      </c>
      <c r="G88" s="305">
        <f>'VCO2 Raw'!G88*'VCO2-mouse'!G$61/1000</f>
        <v>41.668900000000001</v>
      </c>
      <c r="H88" s="305">
        <f>'VCO2 Raw'!H88*'VCO2-mouse'!H$61/1000</f>
        <v>69.357399999999998</v>
      </c>
      <c r="I88" s="305">
        <f>'VCO2 Raw'!I88*'VCO2-mouse'!I$61/1000</f>
        <v>74.129000000000005</v>
      </c>
      <c r="J88" s="305">
        <f>'VCO2 Raw'!J88*'VCO2-mouse'!J$61/1000</f>
        <v>40.177399999999999</v>
      </c>
      <c r="K88" s="306">
        <f>'VCO2 Raw'!K88*'VCO2-mouse'!K$61/1000</f>
        <v>41.054799999999993</v>
      </c>
      <c r="L88" s="107"/>
      <c r="M88" s="160"/>
      <c r="N88" s="160"/>
      <c r="O88" s="160"/>
      <c r="P88" s="160"/>
      <c r="Q88" s="160"/>
      <c r="R88" s="160"/>
      <c r="S88" s="160"/>
      <c r="T88" s="160"/>
      <c r="U88" s="232">
        <f t="shared" ref="U88" si="59">STDEV(L87:T87)/SQRT(COUNT(L87:T87))</f>
        <v>4.2591007046386213</v>
      </c>
      <c r="V88" s="303"/>
      <c r="W88" s="303"/>
      <c r="X88" s="303"/>
      <c r="Y88" s="303"/>
      <c r="Z88" s="303"/>
      <c r="AA88" s="303"/>
      <c r="AB88" s="303"/>
      <c r="AC88" s="303"/>
      <c r="AD88" s="303"/>
      <c r="AE88" s="303"/>
      <c r="AF88" s="303"/>
      <c r="AG88" s="92"/>
      <c r="AH88" s="92"/>
      <c r="AI88" s="92"/>
      <c r="AJ88" s="92"/>
      <c r="AK88" s="92"/>
      <c r="AL88" s="92"/>
      <c r="AM88" s="92"/>
      <c r="AN88" s="92"/>
      <c r="AO88" s="92"/>
      <c r="AP88" s="92"/>
      <c r="AQ88" s="92"/>
      <c r="AR88" s="231"/>
    </row>
    <row r="89" spans="1:44">
      <c r="A89" s="233">
        <v>43724</v>
      </c>
      <c r="B89" s="234">
        <v>1.0711342592592601</v>
      </c>
      <c r="C89" s="304">
        <f>'VCO2 Raw'!C89*'VCO2-mouse'!C$61/1000</f>
        <v>82.004600000000011</v>
      </c>
      <c r="D89" s="305">
        <f>'VCO2 Raw'!D89*'VCO2-mouse'!D$61/1000</f>
        <v>66.398499999999999</v>
      </c>
      <c r="E89" s="305">
        <f>'VCO2 Raw'!E89*'VCO2-mouse'!E$61/1000</f>
        <v>44.225999999999999</v>
      </c>
      <c r="F89" s="305">
        <f>'VCO2 Raw'!F89*'VCO2-mouse'!F$61/1000</f>
        <v>89.20559999999999</v>
      </c>
      <c r="G89" s="305">
        <f>'VCO2 Raw'!G89*'VCO2-mouse'!G$61/1000</f>
        <v>53.1297</v>
      </c>
      <c r="H89" s="305">
        <f>'VCO2 Raw'!H89*'VCO2-mouse'!H$61/1000</f>
        <v>45.004199999999997</v>
      </c>
      <c r="I89" s="305">
        <f>'VCO2 Raw'!I89*'VCO2-mouse'!I$61/1000</f>
        <v>66.906999999999996</v>
      </c>
      <c r="J89" s="305">
        <f>'VCO2 Raw'!J89*'VCO2-mouse'!J$61/1000</f>
        <v>40.112000000000002</v>
      </c>
      <c r="K89" s="306">
        <f>'VCO2 Raw'!K89*'VCO2-mouse'!K$61/1000</f>
        <v>44.344699999999996</v>
      </c>
      <c r="L89" s="107"/>
      <c r="M89" s="160"/>
      <c r="N89" s="160"/>
      <c r="O89" s="160"/>
      <c r="P89" s="160"/>
      <c r="Q89" s="160"/>
      <c r="R89" s="160"/>
      <c r="S89" s="160"/>
      <c r="T89" s="160"/>
      <c r="U89" s="232"/>
      <c r="V89" s="303"/>
      <c r="W89" s="303"/>
      <c r="X89" s="303"/>
      <c r="Y89" s="303"/>
      <c r="Z89" s="303"/>
      <c r="AA89" s="303"/>
      <c r="AB89" s="303"/>
      <c r="AC89" s="303"/>
      <c r="AD89" s="303"/>
      <c r="AE89" s="303"/>
      <c r="AF89" s="303"/>
      <c r="AG89" s="92"/>
      <c r="AH89" s="92"/>
      <c r="AI89" s="92"/>
      <c r="AJ89" s="92"/>
      <c r="AK89" s="92"/>
      <c r="AL89" s="92"/>
      <c r="AM89" s="92"/>
      <c r="AN89" s="92"/>
      <c r="AO89" s="92"/>
      <c r="AP89" s="92"/>
      <c r="AQ89" s="92"/>
      <c r="AR89" s="231"/>
    </row>
    <row r="90" spans="1:44">
      <c r="A90" s="233">
        <v>43724</v>
      </c>
      <c r="B90" s="234">
        <v>1.08502314814815</v>
      </c>
      <c r="C90" s="304">
        <f>'VCO2 Raw'!C90*'VCO2-mouse'!C$61/1000</f>
        <v>57.045499999999997</v>
      </c>
      <c r="D90" s="305">
        <f>'VCO2 Raw'!D90*'VCO2-mouse'!D$61/1000</f>
        <v>58.743000000000002</v>
      </c>
      <c r="E90" s="305">
        <f>'VCO2 Raw'!E90*'VCO2-mouse'!E$61/1000</f>
        <v>57.482999999999997</v>
      </c>
      <c r="F90" s="305">
        <f>'VCO2 Raw'!F90*'VCO2-mouse'!F$61/1000</f>
        <v>82.367999999999995</v>
      </c>
      <c r="G90" s="305">
        <f>'VCO2 Raw'!G90*'VCO2-mouse'!G$61/1000</f>
        <v>67.455699999999993</v>
      </c>
      <c r="H90" s="305">
        <f>'VCO2 Raw'!H90*'VCO2-mouse'!H$61/1000</f>
        <v>66.425599999999989</v>
      </c>
      <c r="I90" s="305">
        <f>'VCO2 Raw'!I90*'VCO2-mouse'!I$61/1000</f>
        <v>57.661000000000001</v>
      </c>
      <c r="J90" s="305">
        <f>'VCO2 Raw'!J90*'VCO2-mouse'!J$61/1000</f>
        <v>78.458199999999991</v>
      </c>
      <c r="K90" s="306">
        <f>'VCO2 Raw'!K90*'VCO2-mouse'!K$61/1000</f>
        <v>38.099799999999995</v>
      </c>
      <c r="L90" s="107">
        <f t="shared" ref="L90:P90" si="60">AVERAGE(C90:C92)</f>
        <v>61.119533333333329</v>
      </c>
      <c r="M90" s="160">
        <f t="shared" si="60"/>
        <v>49.298166666666667</v>
      </c>
      <c r="N90" s="160">
        <f t="shared" si="60"/>
        <v>53.478000000000002</v>
      </c>
      <c r="O90" s="160">
        <f t="shared" si="60"/>
        <v>75.424800000000005</v>
      </c>
      <c r="P90" s="160">
        <f t="shared" si="60"/>
        <v>64.76339999999999</v>
      </c>
      <c r="Q90" s="160">
        <f t="shared" ref="Q90" si="61">AVERAGE(H90:H92)</f>
        <v>63.572266666666657</v>
      </c>
      <c r="R90" s="160">
        <f t="shared" ref="R90" si="62">AVERAGE(I90:I92)</f>
        <v>53.283333333333331</v>
      </c>
      <c r="S90" s="160">
        <f t="shared" ref="S90" si="63">AVERAGE(J90:J92)</f>
        <v>76.895866666666663</v>
      </c>
      <c r="T90" s="160">
        <f t="shared" ref="T90" si="64">AVERAGE(K90:K92)</f>
        <v>60.492133333333335</v>
      </c>
      <c r="U90" s="232">
        <f t="shared" ref="U90" si="65">AVERAGE(L90:T90)</f>
        <v>62.036388888888887</v>
      </c>
      <c r="V90" s="303"/>
      <c r="W90" s="303"/>
      <c r="X90" s="303"/>
      <c r="Y90" s="303"/>
      <c r="Z90" s="303"/>
      <c r="AA90" s="303"/>
      <c r="AB90" s="303"/>
      <c r="AC90" s="303"/>
      <c r="AD90" s="303"/>
      <c r="AE90" s="303"/>
      <c r="AF90" s="303"/>
      <c r="AG90" s="92"/>
      <c r="AH90" s="92"/>
      <c r="AI90" s="92"/>
      <c r="AJ90" s="92"/>
      <c r="AK90" s="92"/>
      <c r="AL90" s="92"/>
      <c r="AM90" s="92"/>
      <c r="AN90" s="92"/>
      <c r="AO90" s="92"/>
      <c r="AP90" s="92"/>
      <c r="AQ90" s="92"/>
      <c r="AR90" s="231"/>
    </row>
    <row r="91" spans="1:44">
      <c r="A91" s="233">
        <v>43724</v>
      </c>
      <c r="B91" s="234">
        <v>1.09891203703704</v>
      </c>
      <c r="C91" s="304">
        <f>'VCO2 Raw'!C91*'VCO2-mouse'!C$61/1000</f>
        <v>51.1648</v>
      </c>
      <c r="D91" s="305">
        <f>'VCO2 Raw'!D91*'VCO2-mouse'!D$61/1000</f>
        <v>56.333500000000001</v>
      </c>
      <c r="E91" s="305">
        <f>'VCO2 Raw'!E91*'VCO2-mouse'!E$61/1000</f>
        <v>62.127000000000002</v>
      </c>
      <c r="F91" s="305">
        <f>'VCO2 Raw'!F91*'VCO2-mouse'!F$61/1000</f>
        <v>66.765599999999992</v>
      </c>
      <c r="G91" s="305">
        <f>'VCO2 Raw'!G91*'VCO2-mouse'!G$61/1000</f>
        <v>50.560900000000004</v>
      </c>
      <c r="H91" s="305">
        <f>'VCO2 Raw'!H91*'VCO2-mouse'!H$61/1000</f>
        <v>48.813399999999994</v>
      </c>
      <c r="I91" s="305">
        <f>'VCO2 Raw'!I91*'VCO2-mouse'!I$61/1000</f>
        <v>50.921999999999997</v>
      </c>
      <c r="J91" s="305">
        <f>'VCO2 Raw'!J91*'VCO2-mouse'!J$61/1000</f>
        <v>75.885800000000003</v>
      </c>
      <c r="K91" s="306">
        <f>'VCO2 Raw'!K91*'VCO2-mouse'!K$61/1000</f>
        <v>68.536299999999997</v>
      </c>
      <c r="L91" s="107"/>
      <c r="M91" s="160"/>
      <c r="N91" s="160"/>
      <c r="O91" s="160"/>
      <c r="P91" s="160"/>
      <c r="Q91" s="160"/>
      <c r="R91" s="160"/>
      <c r="S91" s="160"/>
      <c r="T91" s="160"/>
      <c r="U91" s="232">
        <f t="shared" ref="U91" si="66">STDEV(L90:T90)/SQRT(COUNT(L90:T90))</f>
        <v>3.1736738234309563</v>
      </c>
      <c r="V91" s="303"/>
      <c r="W91" s="303"/>
      <c r="X91" s="303"/>
      <c r="Y91" s="303"/>
      <c r="Z91" s="303"/>
      <c r="AA91" s="303"/>
      <c r="AB91" s="303"/>
      <c r="AC91" s="303"/>
      <c r="AD91" s="303"/>
      <c r="AE91" s="303"/>
      <c r="AF91" s="303"/>
      <c r="AG91" s="92"/>
      <c r="AH91" s="92"/>
      <c r="AI91" s="92"/>
      <c r="AJ91" s="92"/>
      <c r="AK91" s="92"/>
      <c r="AL91" s="92"/>
      <c r="AM91" s="92"/>
      <c r="AN91" s="92"/>
      <c r="AO91" s="92"/>
      <c r="AP91" s="92"/>
      <c r="AQ91" s="92"/>
      <c r="AR91" s="231"/>
    </row>
    <row r="92" spans="1:44">
      <c r="A92" s="233">
        <v>43724</v>
      </c>
      <c r="B92" s="234">
        <v>1.1128009259259199</v>
      </c>
      <c r="C92" s="304">
        <f>'VCO2 Raw'!C92*'VCO2-mouse'!C$61/1000</f>
        <v>75.148300000000006</v>
      </c>
      <c r="D92" s="305">
        <f>'VCO2 Raw'!D92*'VCO2-mouse'!D$61/1000</f>
        <v>32.817999999999998</v>
      </c>
      <c r="E92" s="305">
        <f>'VCO2 Raw'!E92*'VCO2-mouse'!E$61/1000</f>
        <v>40.823999999999998</v>
      </c>
      <c r="F92" s="305">
        <f>'VCO2 Raw'!F92*'VCO2-mouse'!F$61/1000</f>
        <v>77.140799999999999</v>
      </c>
      <c r="G92" s="305">
        <f>'VCO2 Raw'!G92*'VCO2-mouse'!G$61/1000</f>
        <v>76.273599999999988</v>
      </c>
      <c r="H92" s="305">
        <f>'VCO2 Raw'!H92*'VCO2-mouse'!H$61/1000</f>
        <v>75.477799999999988</v>
      </c>
      <c r="I92" s="305">
        <f>'VCO2 Raw'!I92*'VCO2-mouse'!I$61/1000</f>
        <v>51.267000000000003</v>
      </c>
      <c r="J92" s="305">
        <f>'VCO2 Raw'!J92*'VCO2-mouse'!J$61/1000</f>
        <v>76.343600000000009</v>
      </c>
      <c r="K92" s="306">
        <f>'VCO2 Raw'!K92*'VCO2-mouse'!K$61/1000</f>
        <v>74.840299999999999</v>
      </c>
      <c r="L92" s="107"/>
      <c r="M92" s="160"/>
      <c r="N92" s="160"/>
      <c r="O92" s="160"/>
      <c r="P92" s="160"/>
      <c r="Q92" s="160"/>
      <c r="R92" s="160"/>
      <c r="S92" s="160"/>
      <c r="T92" s="160"/>
      <c r="U92" s="232"/>
      <c r="V92" s="303"/>
      <c r="W92" s="303"/>
      <c r="X92" s="303"/>
      <c r="Y92" s="303"/>
      <c r="Z92" s="303"/>
      <c r="AA92" s="303"/>
      <c r="AB92" s="303"/>
      <c r="AC92" s="303"/>
      <c r="AD92" s="303"/>
      <c r="AE92" s="303"/>
      <c r="AF92" s="303"/>
      <c r="AG92" s="92"/>
      <c r="AH92" s="92"/>
      <c r="AI92" s="92"/>
      <c r="AJ92" s="92"/>
      <c r="AK92" s="92"/>
      <c r="AL92" s="92"/>
      <c r="AM92" s="92"/>
      <c r="AN92" s="92"/>
      <c r="AO92" s="92"/>
      <c r="AP92" s="92"/>
      <c r="AQ92" s="92"/>
      <c r="AR92" s="231"/>
    </row>
    <row r="93" spans="1:44">
      <c r="A93" s="233">
        <v>43724</v>
      </c>
      <c r="B93" s="234">
        <v>1.1266898148148099</v>
      </c>
      <c r="C93" s="304">
        <f>'VCO2 Raw'!C93*'VCO2-mouse'!C$61/1000</f>
        <v>61.842200000000005</v>
      </c>
      <c r="D93" s="305">
        <f>'VCO2 Raw'!D93*'VCO2-mouse'!D$61/1000</f>
        <v>26.108000000000001</v>
      </c>
      <c r="E93" s="305">
        <f>'VCO2 Raw'!E93*'VCO2-mouse'!E$61/1000</f>
        <v>41.04</v>
      </c>
      <c r="F93" s="305">
        <f>'VCO2 Raw'!F93*'VCO2-mouse'!F$61/1000</f>
        <v>84.955199999999991</v>
      </c>
      <c r="G93" s="305">
        <f>'VCO2 Raw'!G93*'VCO2-mouse'!G$61/1000</f>
        <v>50.363299999999995</v>
      </c>
      <c r="H93" s="305">
        <f>'VCO2 Raw'!H93*'VCO2-mouse'!H$61/1000</f>
        <v>54.249000000000002</v>
      </c>
      <c r="I93" s="305">
        <f>'VCO2 Raw'!I93*'VCO2-mouse'!I$61/1000</f>
        <v>74.290000000000006</v>
      </c>
      <c r="J93" s="305">
        <f>'VCO2 Raw'!J93*'VCO2-mouse'!J$61/1000</f>
        <v>56.919800000000002</v>
      </c>
      <c r="K93" s="306">
        <f>'VCO2 Raw'!K93*'VCO2-mouse'!K$61/1000</f>
        <v>64.537199999999999</v>
      </c>
      <c r="L93" s="107">
        <f t="shared" ref="L93:P93" si="67">AVERAGE(C93:C95)</f>
        <v>66.936999999999998</v>
      </c>
      <c r="M93" s="160">
        <f t="shared" si="67"/>
        <v>46.217666666666666</v>
      </c>
      <c r="N93" s="160">
        <f t="shared" si="67"/>
        <v>51.002999999999993</v>
      </c>
      <c r="O93" s="160">
        <f t="shared" si="67"/>
        <v>73.603200000000001</v>
      </c>
      <c r="P93" s="160">
        <f t="shared" si="67"/>
        <v>48.107366666666657</v>
      </c>
      <c r="Q93" s="160">
        <f t="shared" ref="Q93" si="68">AVERAGE(H93:H95)</f>
        <v>47.8932</v>
      </c>
      <c r="R93" s="160">
        <f t="shared" ref="R93" si="69">AVERAGE(I93:I95)</f>
        <v>75.49366666666667</v>
      </c>
      <c r="S93" s="160">
        <f t="shared" ref="S93" si="70">AVERAGE(J93:J95)</f>
        <v>63.445266666666669</v>
      </c>
      <c r="T93" s="160">
        <f t="shared" ref="T93" si="71">AVERAGE(K93:K95)</f>
        <v>62.488399999999992</v>
      </c>
      <c r="U93" s="232">
        <f t="shared" ref="U93" si="72">AVERAGE(L93:T93)</f>
        <v>59.465418518518518</v>
      </c>
      <c r="V93" s="303"/>
      <c r="W93" s="303"/>
      <c r="X93" s="303"/>
      <c r="Y93" s="303"/>
      <c r="Z93" s="303"/>
      <c r="AA93" s="303"/>
      <c r="AB93" s="303"/>
      <c r="AC93" s="303"/>
      <c r="AD93" s="303"/>
      <c r="AE93" s="303"/>
      <c r="AF93" s="303"/>
      <c r="AG93" s="92"/>
      <c r="AH93" s="92"/>
      <c r="AI93" s="92"/>
      <c r="AJ93" s="92"/>
      <c r="AK93" s="92"/>
      <c r="AL93" s="92"/>
      <c r="AM93" s="92"/>
      <c r="AN93" s="92"/>
      <c r="AO93" s="92"/>
      <c r="AP93" s="92"/>
      <c r="AQ93" s="92"/>
      <c r="AR93" s="231"/>
    </row>
    <row r="94" spans="1:44">
      <c r="A94" s="233">
        <v>43724</v>
      </c>
      <c r="B94" s="234">
        <v>1.1405787037037001</v>
      </c>
      <c r="C94" s="304">
        <f>'VCO2 Raw'!C94*'VCO2-mouse'!C$61/1000</f>
        <v>63.278500000000001</v>
      </c>
      <c r="D94" s="305">
        <f>'VCO2 Raw'!D94*'VCO2-mouse'!D$61/1000</f>
        <v>32.390999999999998</v>
      </c>
      <c r="E94" s="305">
        <f>'VCO2 Raw'!E94*'VCO2-mouse'!E$61/1000</f>
        <v>39.284999999999997</v>
      </c>
      <c r="F94" s="305">
        <f>'VCO2 Raw'!F94*'VCO2-mouse'!F$61/1000</f>
        <v>76.427999999999997</v>
      </c>
      <c r="G94" s="305">
        <f>'VCO2 Raw'!G94*'VCO2-mouse'!G$61/1000</f>
        <v>45.448</v>
      </c>
      <c r="H94" s="305">
        <f>'VCO2 Raw'!H94*'VCO2-mouse'!H$61/1000</f>
        <v>45.689</v>
      </c>
      <c r="I94" s="305">
        <f>'VCO2 Raw'!I94*'VCO2-mouse'!I$61/1000</f>
        <v>77.647999999999996</v>
      </c>
      <c r="J94" s="305">
        <f>'VCO2 Raw'!J94*'VCO2-mouse'!J$61/1000</f>
        <v>75.144600000000011</v>
      </c>
      <c r="K94" s="306">
        <f>'VCO2 Raw'!K94*'VCO2-mouse'!K$61/1000</f>
        <v>70.860900000000001</v>
      </c>
      <c r="L94" s="107"/>
      <c r="M94" s="160"/>
      <c r="N94" s="160"/>
      <c r="O94" s="160"/>
      <c r="P94" s="160"/>
      <c r="Q94" s="160"/>
      <c r="R94" s="160"/>
      <c r="S94" s="160"/>
      <c r="T94" s="160"/>
      <c r="U94" s="232">
        <f t="shared" ref="U94" si="73">STDEV(L93:T93)/SQRT(COUNT(L93:T93))</f>
        <v>3.8144840587689202</v>
      </c>
      <c r="V94" s="303"/>
      <c r="W94" s="303"/>
      <c r="X94" s="303"/>
      <c r="Y94" s="303"/>
      <c r="Z94" s="303"/>
      <c r="AA94" s="303"/>
      <c r="AB94" s="303"/>
      <c r="AC94" s="303"/>
      <c r="AD94" s="303"/>
      <c r="AE94" s="303"/>
      <c r="AF94" s="303"/>
      <c r="AG94" s="92"/>
      <c r="AH94" s="92"/>
      <c r="AI94" s="92"/>
      <c r="AJ94" s="92"/>
      <c r="AK94" s="92"/>
      <c r="AL94" s="92"/>
      <c r="AM94" s="92"/>
      <c r="AN94" s="92"/>
      <c r="AO94" s="92"/>
      <c r="AP94" s="92"/>
      <c r="AQ94" s="92"/>
      <c r="AR94" s="231"/>
    </row>
    <row r="95" spans="1:44">
      <c r="A95" s="233">
        <v>43724</v>
      </c>
      <c r="B95" s="234">
        <v>1.15446759259259</v>
      </c>
      <c r="C95" s="304">
        <f>'VCO2 Raw'!C95*'VCO2-mouse'!C$61/1000</f>
        <v>75.690300000000008</v>
      </c>
      <c r="D95" s="305">
        <f>'VCO2 Raw'!D95*'VCO2-mouse'!D$61/1000</f>
        <v>80.153999999999996</v>
      </c>
      <c r="E95" s="305">
        <f>'VCO2 Raw'!E95*'VCO2-mouse'!E$61/1000</f>
        <v>72.683999999999997</v>
      </c>
      <c r="F95" s="305">
        <f>'VCO2 Raw'!F95*'VCO2-mouse'!F$61/1000</f>
        <v>59.426399999999994</v>
      </c>
      <c r="G95" s="305">
        <f>'VCO2 Raw'!G95*'VCO2-mouse'!G$61/1000</f>
        <v>48.510799999999996</v>
      </c>
      <c r="H95" s="305">
        <f>'VCO2 Raw'!H95*'VCO2-mouse'!H$61/1000</f>
        <v>43.741599999999998</v>
      </c>
      <c r="I95" s="305">
        <f>'VCO2 Raw'!I95*'VCO2-mouse'!I$61/1000</f>
        <v>74.543000000000006</v>
      </c>
      <c r="J95" s="305">
        <f>'VCO2 Raw'!J95*'VCO2-mouse'!J$61/1000</f>
        <v>58.2714</v>
      </c>
      <c r="K95" s="306">
        <f>'VCO2 Raw'!K95*'VCO2-mouse'!K$61/1000</f>
        <v>52.067099999999996</v>
      </c>
      <c r="L95" s="107"/>
      <c r="M95" s="160"/>
      <c r="N95" s="160"/>
      <c r="O95" s="160"/>
      <c r="P95" s="160"/>
      <c r="Q95" s="160"/>
      <c r="R95" s="160"/>
      <c r="S95" s="160"/>
      <c r="T95" s="160"/>
      <c r="U95" s="232"/>
      <c r="V95" s="303"/>
      <c r="W95" s="303"/>
      <c r="X95" s="303"/>
      <c r="Y95" s="303"/>
      <c r="Z95" s="303"/>
      <c r="AA95" s="303"/>
      <c r="AB95" s="303"/>
      <c r="AC95" s="303"/>
      <c r="AD95" s="303"/>
      <c r="AE95" s="303"/>
      <c r="AF95" s="303"/>
      <c r="AG95" s="92"/>
      <c r="AH95" s="92"/>
      <c r="AI95" s="92"/>
      <c r="AJ95" s="92"/>
      <c r="AK95" s="92"/>
      <c r="AL95" s="92"/>
      <c r="AM95" s="92"/>
      <c r="AN95" s="92"/>
      <c r="AO95" s="92"/>
      <c r="AP95" s="92"/>
      <c r="AQ95" s="92"/>
      <c r="AR95" s="231"/>
    </row>
    <row r="96" spans="1:44">
      <c r="A96" s="233">
        <v>43724</v>
      </c>
      <c r="B96" s="234">
        <v>1.16835648148148</v>
      </c>
      <c r="C96" s="304">
        <f>'VCO2 Raw'!C96*'VCO2-mouse'!C$61/1000</f>
        <v>88.129200000000012</v>
      </c>
      <c r="D96" s="305">
        <f>'VCO2 Raw'!D96*'VCO2-mouse'!D$61/1000</f>
        <v>79.391499999999994</v>
      </c>
      <c r="E96" s="305">
        <f>'VCO2 Raw'!E96*'VCO2-mouse'!E$61/1000</f>
        <v>53.838000000000001</v>
      </c>
      <c r="F96" s="305">
        <f>'VCO2 Raw'!F96*'VCO2-mouse'!F$61/1000</f>
        <v>54.78</v>
      </c>
      <c r="G96" s="305">
        <f>'VCO2 Raw'!G96*'VCO2-mouse'!G$61/1000</f>
        <v>46.905299999999997</v>
      </c>
      <c r="H96" s="305">
        <f>'VCO2 Raw'!H96*'VCO2-mouse'!H$61/1000</f>
        <v>71.433199999999999</v>
      </c>
      <c r="I96" s="305">
        <f>'VCO2 Raw'!I96*'VCO2-mouse'!I$61/1000</f>
        <v>61.64</v>
      </c>
      <c r="J96" s="305">
        <f>'VCO2 Raw'!J96*'VCO2-mouse'!J$61/1000</f>
        <v>58.511200000000002</v>
      </c>
      <c r="K96" s="306">
        <f>'VCO2 Raw'!K96*'VCO2-mouse'!K$61/1000</f>
        <v>52.283799999999992</v>
      </c>
      <c r="L96" s="107">
        <f t="shared" ref="L96:P96" si="74">AVERAGE(C96:C98)</f>
        <v>67.018299999999996</v>
      </c>
      <c r="M96" s="160">
        <f t="shared" si="74"/>
        <v>69.600999999999999</v>
      </c>
      <c r="N96" s="160">
        <f t="shared" si="74"/>
        <v>69.741</v>
      </c>
      <c r="O96" s="160">
        <f t="shared" si="74"/>
        <v>61.687999999999995</v>
      </c>
      <c r="P96" s="160">
        <f t="shared" si="74"/>
        <v>54.973966666666662</v>
      </c>
      <c r="Q96" s="160">
        <f t="shared" ref="Q96" si="75">AVERAGE(H96:H98)</f>
        <v>61.846000000000004</v>
      </c>
      <c r="R96" s="160">
        <f t="shared" ref="R96" si="76">AVERAGE(I96:I98)</f>
        <v>56.388333333333343</v>
      </c>
      <c r="S96" s="160">
        <f t="shared" ref="S96" si="77">AVERAGE(J96:J98)</f>
        <v>65.639799999999994</v>
      </c>
      <c r="T96" s="160">
        <f t="shared" ref="T96" si="78">AVERAGE(K96:K98)</f>
        <v>43.674900000000001</v>
      </c>
      <c r="U96" s="232">
        <f t="shared" ref="U96" si="79">AVERAGE(L96:T96)</f>
        <v>61.174588888888884</v>
      </c>
      <c r="V96" s="303"/>
      <c r="W96" s="303"/>
      <c r="X96" s="303"/>
      <c r="Y96" s="303"/>
      <c r="Z96" s="303"/>
      <c r="AA96" s="303"/>
      <c r="AB96" s="303"/>
      <c r="AC96" s="303"/>
      <c r="AD96" s="303"/>
      <c r="AE96" s="303"/>
      <c r="AF96" s="303"/>
      <c r="AG96" s="92"/>
      <c r="AH96" s="92"/>
      <c r="AI96" s="92"/>
      <c r="AJ96" s="92"/>
      <c r="AK96" s="92"/>
      <c r="AL96" s="92"/>
      <c r="AM96" s="92"/>
      <c r="AN96" s="92"/>
      <c r="AO96" s="92"/>
      <c r="AP96" s="92"/>
      <c r="AQ96" s="92"/>
      <c r="AR96" s="231"/>
    </row>
    <row r="97" spans="1:44">
      <c r="A97" s="233">
        <v>43724</v>
      </c>
      <c r="B97" s="234">
        <v>1.1822453703703699</v>
      </c>
      <c r="C97" s="304">
        <f>'VCO2 Raw'!C97*'VCO2-mouse'!C$61/1000</f>
        <v>61.8964</v>
      </c>
      <c r="D97" s="305">
        <f>'VCO2 Raw'!D97*'VCO2-mouse'!D$61/1000</f>
        <v>46.298999999999999</v>
      </c>
      <c r="E97" s="305">
        <f>'VCO2 Raw'!E97*'VCO2-mouse'!E$61/1000</f>
        <v>77.192999999999998</v>
      </c>
      <c r="F97" s="305">
        <f>'VCO2 Raw'!F97*'VCO2-mouse'!F$61/1000</f>
        <v>70.355999999999995</v>
      </c>
      <c r="G97" s="305">
        <f>'VCO2 Raw'!G97*'VCO2-mouse'!G$61/1000</f>
        <v>57.526299999999999</v>
      </c>
      <c r="H97" s="305">
        <f>'VCO2 Raw'!H97*'VCO2-mouse'!H$61/1000</f>
        <v>62.124199999999995</v>
      </c>
      <c r="I97" s="305">
        <f>'VCO2 Raw'!I97*'VCO2-mouse'!I$61/1000</f>
        <v>55.2</v>
      </c>
      <c r="J97" s="305">
        <f>'VCO2 Raw'!J97*'VCO2-mouse'!J$61/1000</f>
        <v>55.241200000000006</v>
      </c>
      <c r="K97" s="306">
        <f>'VCO2 Raw'!K97*'VCO2-mouse'!K$61/1000</f>
        <v>39.892499999999998</v>
      </c>
      <c r="L97" s="107"/>
      <c r="M97" s="160"/>
      <c r="N97" s="160"/>
      <c r="O97" s="160"/>
      <c r="P97" s="160"/>
      <c r="Q97" s="160"/>
      <c r="R97" s="160"/>
      <c r="S97" s="160"/>
      <c r="T97" s="160"/>
      <c r="U97" s="232">
        <f t="shared" ref="U97" si="80">STDEV(L96:T96)/SQRT(COUNT(L96:T96))</f>
        <v>2.8057092750462345</v>
      </c>
      <c r="V97" s="303"/>
      <c r="W97" s="303"/>
      <c r="X97" s="303"/>
      <c r="Y97" s="303"/>
      <c r="Z97" s="303"/>
      <c r="AA97" s="303"/>
      <c r="AB97" s="303"/>
      <c r="AC97" s="303"/>
      <c r="AD97" s="303"/>
      <c r="AE97" s="303"/>
      <c r="AF97" s="303"/>
      <c r="AG97" s="92"/>
      <c r="AH97" s="92"/>
      <c r="AI97" s="92"/>
      <c r="AJ97" s="92"/>
      <c r="AK97" s="92"/>
      <c r="AL97" s="92"/>
      <c r="AM97" s="92"/>
      <c r="AN97" s="92"/>
      <c r="AO97" s="92"/>
      <c r="AP97" s="92"/>
      <c r="AQ97" s="92"/>
      <c r="AR97" s="231"/>
    </row>
    <row r="98" spans="1:44">
      <c r="A98" s="233">
        <v>43724</v>
      </c>
      <c r="B98" s="234">
        <v>1.1961342592592601</v>
      </c>
      <c r="C98" s="304">
        <f>'VCO2 Raw'!C98*'VCO2-mouse'!C$61/1000</f>
        <v>51.029300000000006</v>
      </c>
      <c r="D98" s="305">
        <f>'VCO2 Raw'!D98*'VCO2-mouse'!D$61/1000</f>
        <v>83.112499999999997</v>
      </c>
      <c r="E98" s="305">
        <f>'VCO2 Raw'!E98*'VCO2-mouse'!E$61/1000</f>
        <v>78.191999999999993</v>
      </c>
      <c r="F98" s="305">
        <f>'VCO2 Raw'!F98*'VCO2-mouse'!F$61/1000</f>
        <v>59.927999999999997</v>
      </c>
      <c r="G98" s="305">
        <f>'VCO2 Raw'!G98*'VCO2-mouse'!G$61/1000</f>
        <v>60.490299999999998</v>
      </c>
      <c r="H98" s="305">
        <f>'VCO2 Raw'!H98*'VCO2-mouse'!H$61/1000</f>
        <v>51.980599999999995</v>
      </c>
      <c r="I98" s="305">
        <f>'VCO2 Raw'!I98*'VCO2-mouse'!I$61/1000</f>
        <v>52.325000000000003</v>
      </c>
      <c r="J98" s="305">
        <f>'VCO2 Raw'!J98*'VCO2-mouse'!J$61/1000</f>
        <v>83.167000000000002</v>
      </c>
      <c r="K98" s="306">
        <f>'VCO2 Raw'!K98*'VCO2-mouse'!K$61/1000</f>
        <v>38.848399999999998</v>
      </c>
      <c r="L98" s="107"/>
      <c r="M98" s="160"/>
      <c r="N98" s="160"/>
      <c r="O98" s="160"/>
      <c r="P98" s="160"/>
      <c r="Q98" s="160"/>
      <c r="R98" s="160"/>
      <c r="S98" s="160"/>
      <c r="T98" s="160"/>
      <c r="U98" s="232"/>
      <c r="V98" s="303"/>
      <c r="W98" s="303"/>
      <c r="X98" s="303"/>
      <c r="Y98" s="303"/>
      <c r="Z98" s="303"/>
      <c r="AA98" s="303"/>
      <c r="AB98" s="303"/>
      <c r="AC98" s="303"/>
      <c r="AD98" s="303"/>
      <c r="AE98" s="303"/>
      <c r="AF98" s="303"/>
      <c r="AG98" s="92"/>
      <c r="AH98" s="92"/>
      <c r="AI98" s="92"/>
      <c r="AJ98" s="92"/>
      <c r="AK98" s="92"/>
      <c r="AL98" s="92"/>
      <c r="AM98" s="92"/>
      <c r="AN98" s="92"/>
      <c r="AO98" s="92"/>
      <c r="AP98" s="92"/>
      <c r="AQ98" s="92"/>
      <c r="AR98" s="231"/>
    </row>
    <row r="99" spans="1:44">
      <c r="A99" s="233">
        <v>43724</v>
      </c>
      <c r="B99" s="234">
        <v>1.21002314814815</v>
      </c>
      <c r="C99" s="304">
        <f>'VCO2 Raw'!C99*'VCO2-mouse'!C$61/1000</f>
        <v>49.863999999999997</v>
      </c>
      <c r="D99" s="305">
        <f>'VCO2 Raw'!D99*'VCO2-mouse'!D$61/1000</f>
        <v>80.733500000000006</v>
      </c>
      <c r="E99" s="305">
        <f>'VCO2 Raw'!E99*'VCO2-mouse'!E$61/1000</f>
        <v>65.394000000000005</v>
      </c>
      <c r="F99" s="305">
        <f>'VCO2 Raw'!F99*'VCO2-mouse'!F$61/1000</f>
        <v>85.14</v>
      </c>
      <c r="G99" s="305">
        <f>'VCO2 Raw'!G99*'VCO2-mouse'!G$61/1000</f>
        <v>47.448699999999995</v>
      </c>
      <c r="H99" s="305">
        <f>'VCO2 Raw'!H99*'VCO2-mouse'!H$61/1000</f>
        <v>44.469199999999994</v>
      </c>
      <c r="I99" s="305">
        <f>'VCO2 Raw'!I99*'VCO2-mouse'!I$61/1000</f>
        <v>69.253</v>
      </c>
      <c r="J99" s="305">
        <f>'VCO2 Raw'!J99*'VCO2-mouse'!J$61/1000</f>
        <v>73.226199999999992</v>
      </c>
      <c r="K99" s="306">
        <f>'VCO2 Raw'!K99*'VCO2-mouse'!K$61/1000</f>
        <v>81.301899999999989</v>
      </c>
      <c r="L99" s="107">
        <f t="shared" ref="L99:P99" si="81">AVERAGE(C99:C101)</f>
        <v>72.149233333333328</v>
      </c>
      <c r="M99" s="160">
        <f t="shared" si="81"/>
        <v>57.46200000000001</v>
      </c>
      <c r="N99" s="160">
        <f t="shared" si="81"/>
        <v>58.157999999999994</v>
      </c>
      <c r="O99" s="160">
        <f t="shared" si="81"/>
        <v>72.758399999999995</v>
      </c>
      <c r="P99" s="160">
        <f t="shared" si="81"/>
        <v>67.258099999999999</v>
      </c>
      <c r="Q99" s="160">
        <f t="shared" ref="Q99" si="82">AVERAGE(H99:H101)</f>
        <v>48.292666666666662</v>
      </c>
      <c r="R99" s="160">
        <f t="shared" ref="R99" si="83">AVERAGE(I99:I101)</f>
        <v>66.216999999999999</v>
      </c>
      <c r="S99" s="160">
        <f t="shared" ref="S99" si="84">AVERAGE(J99:J101)</f>
        <v>66.708000000000013</v>
      </c>
      <c r="T99" s="160">
        <f t="shared" ref="T99" si="85">AVERAGE(K99:K101)</f>
        <v>58.325133333333326</v>
      </c>
      <c r="U99" s="232">
        <f t="shared" ref="U99" si="86">AVERAGE(L99:T99)</f>
        <v>63.036503703703701</v>
      </c>
      <c r="V99" s="303"/>
      <c r="W99" s="303"/>
      <c r="X99" s="303"/>
      <c r="Y99" s="303"/>
      <c r="Z99" s="303"/>
      <c r="AA99" s="303"/>
      <c r="AB99" s="303"/>
      <c r="AC99" s="303"/>
      <c r="AD99" s="303"/>
      <c r="AE99" s="303"/>
      <c r="AF99" s="303"/>
      <c r="AG99" s="92"/>
      <c r="AH99" s="92"/>
      <c r="AI99" s="92"/>
      <c r="AJ99" s="92"/>
      <c r="AK99" s="92"/>
      <c r="AL99" s="92"/>
      <c r="AM99" s="92"/>
      <c r="AN99" s="92"/>
      <c r="AO99" s="92"/>
      <c r="AP99" s="92"/>
      <c r="AQ99" s="92"/>
      <c r="AR99" s="231"/>
    </row>
    <row r="100" spans="1:44">
      <c r="A100" s="233">
        <v>43724</v>
      </c>
      <c r="B100" s="234">
        <v>1.22391203703704</v>
      </c>
      <c r="C100" s="304">
        <f>'VCO2 Raw'!C100*'VCO2-mouse'!C$61/1000</f>
        <v>85.364999999999995</v>
      </c>
      <c r="D100" s="305">
        <f>'VCO2 Raw'!D100*'VCO2-mouse'!D$61/1000</f>
        <v>53.710500000000003</v>
      </c>
      <c r="E100" s="305">
        <f>'VCO2 Raw'!E100*'VCO2-mouse'!E$61/1000</f>
        <v>51.003</v>
      </c>
      <c r="F100" s="305">
        <f>'VCO2 Raw'!F100*'VCO2-mouse'!F$61/1000</f>
        <v>80.810399999999987</v>
      </c>
      <c r="G100" s="305">
        <f>'VCO2 Raw'!G100*'VCO2-mouse'!G$61/1000</f>
        <v>61.972299999999997</v>
      </c>
      <c r="H100" s="305">
        <f>'VCO2 Raw'!H100*'VCO2-mouse'!H$61/1000</f>
        <v>58.207999999999991</v>
      </c>
      <c r="I100" s="305">
        <f>'VCO2 Raw'!I100*'VCO2-mouse'!I$61/1000</f>
        <v>77.119</v>
      </c>
      <c r="J100" s="305">
        <f>'VCO2 Raw'!J100*'VCO2-mouse'!J$61/1000</f>
        <v>49.769400000000005</v>
      </c>
      <c r="K100" s="306">
        <f>'VCO2 Raw'!K100*'VCO2-mouse'!K$61/1000</f>
        <v>48.521099999999997</v>
      </c>
      <c r="L100" s="107"/>
      <c r="M100" s="160"/>
      <c r="N100" s="160"/>
      <c r="O100" s="160"/>
      <c r="P100" s="160"/>
      <c r="Q100" s="160"/>
      <c r="R100" s="160"/>
      <c r="S100" s="160"/>
      <c r="T100" s="160"/>
      <c r="U100" s="232">
        <f t="shared" ref="U100" si="87">STDEV(L99:T99)/SQRT(COUNT(L99:T99))</f>
        <v>2.6703803755353839</v>
      </c>
      <c r="V100" s="303"/>
      <c r="W100" s="303"/>
      <c r="X100" s="303"/>
      <c r="Y100" s="303"/>
      <c r="Z100" s="303"/>
      <c r="AA100" s="303"/>
      <c r="AB100" s="303"/>
      <c r="AC100" s="303"/>
      <c r="AD100" s="303"/>
      <c r="AE100" s="303"/>
      <c r="AF100" s="303"/>
      <c r="AG100" s="92"/>
      <c r="AH100" s="92"/>
      <c r="AI100" s="92"/>
      <c r="AJ100" s="92"/>
      <c r="AK100" s="92"/>
      <c r="AL100" s="92"/>
      <c r="AM100" s="92"/>
      <c r="AN100" s="92"/>
      <c r="AO100" s="92"/>
      <c r="AP100" s="92"/>
      <c r="AQ100" s="92"/>
      <c r="AR100" s="231"/>
    </row>
    <row r="101" spans="1:44">
      <c r="A101" s="233">
        <v>43724</v>
      </c>
      <c r="B101" s="234">
        <v>1.2378009259259199</v>
      </c>
      <c r="C101" s="304">
        <f>'VCO2 Raw'!C101*'VCO2-mouse'!C$61/1000</f>
        <v>81.218699999999998</v>
      </c>
      <c r="D101" s="305">
        <f>'VCO2 Raw'!D101*'VCO2-mouse'!D$61/1000</f>
        <v>37.942</v>
      </c>
      <c r="E101" s="305">
        <f>'VCO2 Raw'!E101*'VCO2-mouse'!E$61/1000</f>
        <v>58.076999999999998</v>
      </c>
      <c r="F101" s="305">
        <f>'VCO2 Raw'!F101*'VCO2-mouse'!F$61/1000</f>
        <v>52.324799999999996</v>
      </c>
      <c r="G101" s="305">
        <f>'VCO2 Raw'!G101*'VCO2-mouse'!G$61/1000</f>
        <v>92.353300000000004</v>
      </c>
      <c r="H101" s="305">
        <f>'VCO2 Raw'!H101*'VCO2-mouse'!H$61/1000</f>
        <v>42.200799999999994</v>
      </c>
      <c r="I101" s="305">
        <f>'VCO2 Raw'!I101*'VCO2-mouse'!I$61/1000</f>
        <v>52.279000000000003</v>
      </c>
      <c r="J101" s="305">
        <f>'VCO2 Raw'!J101*'VCO2-mouse'!J$61/1000</f>
        <v>77.128400000000013</v>
      </c>
      <c r="K101" s="306">
        <f>'VCO2 Raw'!K101*'VCO2-mouse'!K$61/1000</f>
        <v>45.1524</v>
      </c>
      <c r="L101" s="107"/>
      <c r="M101" s="160"/>
      <c r="N101" s="160"/>
      <c r="O101" s="160"/>
      <c r="P101" s="160"/>
      <c r="Q101" s="160"/>
      <c r="R101" s="160"/>
      <c r="S101" s="160"/>
      <c r="T101" s="160"/>
      <c r="U101" s="232"/>
      <c r="V101" s="303"/>
      <c r="W101" s="303"/>
      <c r="X101" s="303"/>
      <c r="Y101" s="303"/>
      <c r="Z101" s="303"/>
      <c r="AA101" s="303"/>
      <c r="AB101" s="303"/>
      <c r="AC101" s="303"/>
      <c r="AD101" s="303"/>
      <c r="AE101" s="303"/>
      <c r="AF101" s="303"/>
      <c r="AG101" s="92"/>
      <c r="AH101" s="92"/>
      <c r="AI101" s="92"/>
      <c r="AJ101" s="92"/>
      <c r="AK101" s="92"/>
      <c r="AL101" s="92"/>
      <c r="AM101" s="92"/>
      <c r="AN101" s="92"/>
      <c r="AO101" s="92"/>
      <c r="AP101" s="92"/>
      <c r="AQ101" s="92"/>
      <c r="AR101" s="231"/>
    </row>
    <row r="102" spans="1:44">
      <c r="A102" s="223">
        <v>43724</v>
      </c>
      <c r="B102" s="224">
        <v>1.2516898148148099</v>
      </c>
      <c r="C102" s="304">
        <f>'VCO2 Raw'!C102*'VCO2-mouse'!C$61/1000</f>
        <v>53.034700000000001</v>
      </c>
      <c r="D102" s="305">
        <f>'VCO2 Raw'!D102*'VCO2-mouse'!D$61/1000</f>
        <v>52.216000000000001</v>
      </c>
      <c r="E102" s="305">
        <f>'VCO2 Raw'!E102*'VCO2-mouse'!E$61/1000</f>
        <v>66.042000000000002</v>
      </c>
      <c r="F102" s="305">
        <f>'VCO2 Raw'!F102*'VCO2-mouse'!F$61/1000</f>
        <v>73.999200000000002</v>
      </c>
      <c r="G102" s="305">
        <f>'VCO2 Raw'!G102*'VCO2-mouse'!G$61/1000</f>
        <v>59.502299999999998</v>
      </c>
      <c r="H102" s="305">
        <f>'VCO2 Raw'!H102*'VCO2-mouse'!H$61/1000</f>
        <v>39.525799999999997</v>
      </c>
      <c r="I102" s="305">
        <f>'VCO2 Raw'!I102*'VCO2-mouse'!I$61/1000</f>
        <v>66.861000000000004</v>
      </c>
      <c r="J102" s="305">
        <f>'VCO2 Raw'!J102*'VCO2-mouse'!J$61/1000</f>
        <v>52.625200000000007</v>
      </c>
      <c r="K102" s="306">
        <f>'VCO2 Raw'!K102*'VCO2-mouse'!K$61/1000</f>
        <v>36.9572</v>
      </c>
      <c r="L102" s="107">
        <f t="shared" ref="L102:P102" si="88">AVERAGE(C102:C104)</f>
        <v>59.285766666666667</v>
      </c>
      <c r="M102" s="160">
        <f t="shared" si="88"/>
        <v>58.56</v>
      </c>
      <c r="N102" s="160">
        <f t="shared" si="88"/>
        <v>60.660000000000004</v>
      </c>
      <c r="O102" s="160">
        <f t="shared" si="88"/>
        <v>62.5152</v>
      </c>
      <c r="P102" s="160">
        <f t="shared" si="88"/>
        <v>61.157199999999989</v>
      </c>
      <c r="Q102" s="160">
        <f t="shared" ref="Q102" si="89">AVERAGE(H102:H104)</f>
        <v>39.254733333333327</v>
      </c>
      <c r="R102" s="160">
        <f t="shared" ref="R102" si="90">AVERAGE(I102:I104)</f>
        <v>55.360999999999997</v>
      </c>
      <c r="S102" s="160">
        <f t="shared" ref="S102" si="91">AVERAGE(J102:J104)</f>
        <v>51.041066666666666</v>
      </c>
      <c r="T102" s="160">
        <f t="shared" ref="T102" si="92">AVERAGE(K102:K104)</f>
        <v>45.933833333333332</v>
      </c>
      <c r="U102" s="232">
        <f t="shared" ref="U102" si="93">AVERAGE(L102:T102)</f>
        <v>54.863199999999992</v>
      </c>
      <c r="V102" s="303"/>
      <c r="W102" s="303"/>
      <c r="X102" s="303"/>
      <c r="Y102" s="303"/>
      <c r="Z102" s="303"/>
      <c r="AA102" s="303"/>
      <c r="AB102" s="303"/>
      <c r="AC102" s="303"/>
      <c r="AD102" s="303"/>
      <c r="AE102" s="303"/>
      <c r="AF102" s="303"/>
      <c r="AG102" s="92"/>
      <c r="AH102" s="92"/>
      <c r="AI102" s="92"/>
      <c r="AJ102" s="92"/>
      <c r="AK102" s="92"/>
      <c r="AL102" s="92"/>
      <c r="AM102" s="92"/>
      <c r="AN102" s="92"/>
      <c r="AO102" s="92"/>
      <c r="AP102" s="92"/>
      <c r="AQ102" s="92"/>
      <c r="AR102" s="231"/>
    </row>
    <row r="103" spans="1:44">
      <c r="A103" s="223">
        <v>43724</v>
      </c>
      <c r="B103" s="224">
        <v>1.2655787037037001</v>
      </c>
      <c r="C103" s="304">
        <f>'VCO2 Raw'!C103*'VCO2-mouse'!C$61/1000</f>
        <v>72.60090000000001</v>
      </c>
      <c r="D103" s="305">
        <f>'VCO2 Raw'!D103*'VCO2-mouse'!D$61/1000</f>
        <v>69.021500000000003</v>
      </c>
      <c r="E103" s="305">
        <f>'VCO2 Raw'!E103*'VCO2-mouse'!E$61/1000</f>
        <v>70.281000000000006</v>
      </c>
      <c r="F103" s="305">
        <f>'VCO2 Raw'!F103*'VCO2-mouse'!F$61/1000</f>
        <v>67.240800000000007</v>
      </c>
      <c r="G103" s="305">
        <f>'VCO2 Raw'!G103*'VCO2-mouse'!G$61/1000</f>
        <v>66.270099999999985</v>
      </c>
      <c r="H103" s="305">
        <f>'VCO2 Raw'!H103*'VCO2-mouse'!H$61/1000</f>
        <v>39.290399999999991</v>
      </c>
      <c r="I103" s="305">
        <f>'VCO2 Raw'!I103*'VCO2-mouse'!I$61/1000</f>
        <v>51.497</v>
      </c>
      <c r="J103" s="305">
        <f>'VCO2 Raw'!J103*'VCO2-mouse'!J$61/1000</f>
        <v>52.101999999999997</v>
      </c>
      <c r="K103" s="306">
        <f>'VCO2 Raw'!K103*'VCO2-mouse'!K$61/1000</f>
        <v>51.062400000000004</v>
      </c>
      <c r="L103" s="107"/>
      <c r="M103" s="160"/>
      <c r="N103" s="160"/>
      <c r="O103" s="160"/>
      <c r="P103" s="160"/>
      <c r="Q103" s="160"/>
      <c r="R103" s="160"/>
      <c r="S103" s="160"/>
      <c r="T103" s="160"/>
      <c r="U103" s="232">
        <f t="shared" ref="U103" si="94">STDEV(L102:T102)/SQRT(COUNT(L102:T102))</f>
        <v>2.6436774292932053</v>
      </c>
      <c r="V103" s="303"/>
      <c r="W103" s="303"/>
      <c r="X103" s="303"/>
      <c r="Y103" s="303"/>
      <c r="Z103" s="303"/>
      <c r="AA103" s="303"/>
      <c r="AB103" s="303"/>
      <c r="AC103" s="303"/>
      <c r="AD103" s="303"/>
      <c r="AE103" s="303"/>
      <c r="AF103" s="303"/>
      <c r="AG103" s="92"/>
      <c r="AH103" s="92"/>
      <c r="AI103" s="92"/>
      <c r="AJ103" s="92"/>
      <c r="AK103" s="92"/>
      <c r="AL103" s="92"/>
      <c r="AM103" s="92"/>
      <c r="AN103" s="92"/>
      <c r="AO103" s="92"/>
      <c r="AP103" s="92"/>
      <c r="AQ103" s="92"/>
      <c r="AR103" s="231"/>
    </row>
    <row r="104" spans="1:44">
      <c r="A104" s="223">
        <v>43724</v>
      </c>
      <c r="B104" s="224">
        <v>1.27946759259259</v>
      </c>
      <c r="C104" s="304">
        <f>'VCO2 Raw'!C104*'VCO2-mouse'!C$61/1000</f>
        <v>52.221700000000006</v>
      </c>
      <c r="D104" s="305">
        <f>'VCO2 Raw'!D104*'VCO2-mouse'!D$61/1000</f>
        <v>54.442500000000003</v>
      </c>
      <c r="E104" s="305">
        <f>'VCO2 Raw'!E104*'VCO2-mouse'!E$61/1000</f>
        <v>45.656999999999996</v>
      </c>
      <c r="F104" s="305">
        <f>'VCO2 Raw'!F104*'VCO2-mouse'!F$61/1000</f>
        <v>46.305599999999998</v>
      </c>
      <c r="G104" s="305">
        <f>'VCO2 Raw'!G104*'VCO2-mouse'!G$61/1000</f>
        <v>57.699199999999998</v>
      </c>
      <c r="H104" s="305">
        <f>'VCO2 Raw'!H104*'VCO2-mouse'!H$61/1000</f>
        <v>38.948</v>
      </c>
      <c r="I104" s="305">
        <f>'VCO2 Raw'!I104*'VCO2-mouse'!I$61/1000</f>
        <v>47.725000000000001</v>
      </c>
      <c r="J104" s="305">
        <f>'VCO2 Raw'!J104*'VCO2-mouse'!J$61/1000</f>
        <v>48.396000000000001</v>
      </c>
      <c r="K104" s="306">
        <f>'VCO2 Raw'!K104*'VCO2-mouse'!K$61/1000</f>
        <v>49.7819</v>
      </c>
      <c r="L104" s="107"/>
      <c r="M104" s="160"/>
      <c r="N104" s="160"/>
      <c r="O104" s="160"/>
      <c r="P104" s="160"/>
      <c r="Q104" s="160"/>
      <c r="R104" s="160"/>
      <c r="S104" s="160"/>
      <c r="T104" s="160"/>
      <c r="U104" s="232"/>
      <c r="V104" s="303"/>
      <c r="W104" s="303"/>
      <c r="X104" s="303"/>
      <c r="Y104" s="303"/>
      <c r="Z104" s="303"/>
      <c r="AA104" s="303"/>
      <c r="AB104" s="303"/>
      <c r="AC104" s="303"/>
      <c r="AD104" s="303"/>
      <c r="AE104" s="303"/>
      <c r="AF104" s="303"/>
      <c r="AG104" s="92"/>
      <c r="AH104" s="92"/>
      <c r="AI104" s="92"/>
      <c r="AJ104" s="92"/>
      <c r="AK104" s="92"/>
      <c r="AL104" s="92"/>
      <c r="AM104" s="92"/>
      <c r="AN104" s="92"/>
      <c r="AO104" s="92"/>
      <c r="AP104" s="92"/>
      <c r="AQ104" s="92"/>
      <c r="AR104" s="231"/>
    </row>
    <row r="105" spans="1:44">
      <c r="A105" s="223">
        <v>43724</v>
      </c>
      <c r="B105" s="224">
        <v>1.29335648148148</v>
      </c>
      <c r="C105" s="304">
        <f>'VCO2 Raw'!C105*'VCO2-mouse'!C$61/1000</f>
        <v>45.040200000000006</v>
      </c>
      <c r="D105" s="305">
        <f>'VCO2 Raw'!D105*'VCO2-mouse'!D$61/1000</f>
        <v>36.6</v>
      </c>
      <c r="E105" s="305">
        <f>'VCO2 Raw'!E105*'VCO2-mouse'!E$61/1000</f>
        <v>38.853000000000002</v>
      </c>
      <c r="F105" s="305">
        <f>'VCO2 Raw'!F105*'VCO2-mouse'!F$61/1000</f>
        <v>65.7624</v>
      </c>
      <c r="G105" s="305">
        <f>'VCO2 Raw'!G105*'VCO2-mouse'!G$61/1000</f>
        <v>48.313199999999995</v>
      </c>
      <c r="H105" s="305">
        <f>'VCO2 Raw'!H105*'VCO2-mouse'!H$61/1000</f>
        <v>74.150999999999996</v>
      </c>
      <c r="I105" s="305">
        <f>'VCO2 Raw'!I105*'VCO2-mouse'!I$61/1000</f>
        <v>45.677999999999997</v>
      </c>
      <c r="J105" s="305">
        <f>'VCO2 Raw'!J105*'VCO2-mouse'!J$61/1000</f>
        <v>85.194400000000002</v>
      </c>
      <c r="K105" s="306">
        <f>'VCO2 Raw'!K105*'VCO2-mouse'!K$61/1000</f>
        <v>42.374699999999997</v>
      </c>
      <c r="L105" s="107">
        <f t="shared" ref="L105:P105" si="95">AVERAGE(C105:C107)</f>
        <v>58.508900000000011</v>
      </c>
      <c r="M105" s="160">
        <f t="shared" si="95"/>
        <v>47.274999999999999</v>
      </c>
      <c r="N105" s="160">
        <f t="shared" si="95"/>
        <v>49.689</v>
      </c>
      <c r="O105" s="160">
        <f t="shared" si="95"/>
        <v>64.864799999999988</v>
      </c>
      <c r="P105" s="160">
        <f t="shared" si="95"/>
        <v>50.437399999999997</v>
      </c>
      <c r="Q105" s="160">
        <f t="shared" ref="Q105" si="96">AVERAGE(H105:H107)</f>
        <v>65.81926666666665</v>
      </c>
      <c r="R105" s="160">
        <f t="shared" ref="R105" si="97">AVERAGE(I105:I107)</f>
        <v>49.028333333333336</v>
      </c>
      <c r="S105" s="160">
        <f t="shared" ref="S105" si="98">AVERAGE(J105:J107)</f>
        <v>63.467066666666675</v>
      </c>
      <c r="T105" s="160">
        <f t="shared" ref="T105" si="99">AVERAGE(K105:K107)</f>
        <v>50.556766666666668</v>
      </c>
      <c r="U105" s="232">
        <f t="shared" ref="U105" si="100">AVERAGE(L105:T105)</f>
        <v>55.516281481481464</v>
      </c>
      <c r="V105" s="303"/>
      <c r="W105" s="303"/>
      <c r="X105" s="303"/>
      <c r="Y105" s="303"/>
      <c r="Z105" s="303"/>
      <c r="AA105" s="303"/>
      <c r="AB105" s="303"/>
      <c r="AC105" s="303"/>
      <c r="AD105" s="303"/>
      <c r="AE105" s="303"/>
      <c r="AF105" s="303"/>
      <c r="AG105" s="92"/>
      <c r="AH105" s="92"/>
      <c r="AI105" s="92"/>
      <c r="AJ105" s="92"/>
      <c r="AK105" s="92"/>
      <c r="AL105" s="92"/>
      <c r="AM105" s="92"/>
      <c r="AN105" s="92"/>
      <c r="AO105" s="92"/>
      <c r="AP105" s="92"/>
      <c r="AQ105" s="92"/>
      <c r="AR105" s="231"/>
    </row>
    <row r="106" spans="1:44">
      <c r="A106" s="223">
        <v>43724</v>
      </c>
      <c r="B106" s="224">
        <v>1.3072453703703699</v>
      </c>
      <c r="C106" s="304">
        <f>'VCO2 Raw'!C106*'VCO2-mouse'!C$61/1000</f>
        <v>64.79610000000001</v>
      </c>
      <c r="D106" s="305">
        <f>'VCO2 Raw'!D106*'VCO2-mouse'!D$61/1000</f>
        <v>33.976999999999997</v>
      </c>
      <c r="E106" s="305">
        <f>'VCO2 Raw'!E106*'VCO2-mouse'!E$61/1000</f>
        <v>36.585000000000001</v>
      </c>
      <c r="F106" s="305">
        <f>'VCO2 Raw'!F106*'VCO2-mouse'!F$61/1000</f>
        <v>44.959199999999996</v>
      </c>
      <c r="G106" s="305">
        <f>'VCO2 Raw'!G106*'VCO2-mouse'!G$61/1000</f>
        <v>56.686500000000002</v>
      </c>
      <c r="H106" s="305">
        <f>'VCO2 Raw'!H106*'VCO2-mouse'!H$61/1000</f>
        <v>57.565999999999995</v>
      </c>
      <c r="I106" s="305">
        <f>'VCO2 Raw'!I106*'VCO2-mouse'!I$61/1000</f>
        <v>40.204000000000001</v>
      </c>
      <c r="J106" s="305">
        <f>'VCO2 Raw'!J106*'VCO2-mouse'!J$61/1000</f>
        <v>58.314999999999998</v>
      </c>
      <c r="K106" s="306">
        <f>'VCO2 Raw'!K106*'VCO2-mouse'!K$61/1000</f>
        <v>72.062599999999989</v>
      </c>
      <c r="L106" s="107"/>
      <c r="M106" s="160"/>
      <c r="N106" s="160"/>
      <c r="O106" s="160"/>
      <c r="P106" s="160"/>
      <c r="Q106" s="160"/>
      <c r="R106" s="160"/>
      <c r="S106" s="160"/>
      <c r="T106" s="160"/>
      <c r="U106" s="232">
        <f t="shared" ref="U106" si="101">STDEV(L105:T105)/SQRT(COUNT(L105:T105))</f>
        <v>2.5278402020504465</v>
      </c>
      <c r="V106" s="303"/>
      <c r="W106" s="303"/>
      <c r="X106" s="303"/>
      <c r="Y106" s="303"/>
      <c r="Z106" s="303"/>
      <c r="AA106" s="303"/>
      <c r="AB106" s="303"/>
      <c r="AC106" s="303"/>
      <c r="AD106" s="303"/>
      <c r="AE106" s="303"/>
      <c r="AF106" s="303"/>
      <c r="AG106" s="92"/>
      <c r="AH106" s="92"/>
      <c r="AI106" s="92"/>
      <c r="AJ106" s="92"/>
      <c r="AK106" s="92"/>
      <c r="AL106" s="92"/>
      <c r="AM106" s="92"/>
      <c r="AN106" s="92"/>
      <c r="AO106" s="92"/>
      <c r="AP106" s="92"/>
      <c r="AQ106" s="92"/>
      <c r="AR106" s="231"/>
    </row>
    <row r="107" spans="1:44">
      <c r="A107" s="223">
        <v>43724</v>
      </c>
      <c r="B107" s="224">
        <v>1.3211342592592601</v>
      </c>
      <c r="C107" s="304">
        <f>'VCO2 Raw'!C107*'VCO2-mouse'!C$61/1000</f>
        <v>65.690400000000011</v>
      </c>
      <c r="D107" s="305">
        <f>'VCO2 Raw'!D107*'VCO2-mouse'!D$61/1000</f>
        <v>71.248000000000005</v>
      </c>
      <c r="E107" s="305">
        <f>'VCO2 Raw'!E107*'VCO2-mouse'!E$61/1000</f>
        <v>73.629000000000005</v>
      </c>
      <c r="F107" s="305">
        <f>'VCO2 Raw'!F107*'VCO2-mouse'!F$61/1000</f>
        <v>83.872799999999984</v>
      </c>
      <c r="G107" s="305">
        <f>'VCO2 Raw'!G107*'VCO2-mouse'!G$61/1000</f>
        <v>46.3125</v>
      </c>
      <c r="H107" s="305">
        <f>'VCO2 Raw'!H107*'VCO2-mouse'!H$61/1000</f>
        <v>65.740799999999993</v>
      </c>
      <c r="I107" s="305">
        <f>'VCO2 Raw'!I107*'VCO2-mouse'!I$61/1000</f>
        <v>61.203000000000003</v>
      </c>
      <c r="J107" s="305">
        <f>'VCO2 Raw'!J107*'VCO2-mouse'!J$61/1000</f>
        <v>46.891800000000003</v>
      </c>
      <c r="K107" s="306">
        <f>'VCO2 Raw'!K107*'VCO2-mouse'!K$61/1000</f>
        <v>37.232999999999997</v>
      </c>
      <c r="L107" s="107"/>
      <c r="M107" s="160"/>
      <c r="N107" s="160"/>
      <c r="O107" s="160"/>
      <c r="P107" s="160"/>
      <c r="Q107" s="160"/>
      <c r="R107" s="160"/>
      <c r="S107" s="160"/>
      <c r="T107" s="160"/>
      <c r="U107" s="232"/>
      <c r="V107" s="303"/>
      <c r="W107" s="303"/>
      <c r="X107" s="303"/>
      <c r="Y107" s="303"/>
      <c r="Z107" s="303"/>
      <c r="AA107" s="303"/>
      <c r="AB107" s="303"/>
      <c r="AC107" s="303"/>
      <c r="AD107" s="303"/>
      <c r="AE107" s="303"/>
      <c r="AF107" s="303"/>
      <c r="AG107" s="92"/>
      <c r="AH107" s="92"/>
      <c r="AI107" s="92"/>
      <c r="AJ107" s="92"/>
      <c r="AK107" s="92"/>
      <c r="AL107" s="92"/>
      <c r="AM107" s="92"/>
      <c r="AN107" s="92"/>
      <c r="AO107" s="92"/>
      <c r="AP107" s="92"/>
      <c r="AQ107" s="92"/>
      <c r="AR107" s="231"/>
    </row>
    <row r="108" spans="1:44">
      <c r="A108" s="223">
        <v>43724</v>
      </c>
      <c r="B108" s="224">
        <v>1.33502314814815</v>
      </c>
      <c r="C108" s="304">
        <f>'VCO2 Raw'!C108*'VCO2-mouse'!C$61/1000</f>
        <v>43.712300000000006</v>
      </c>
      <c r="D108" s="305">
        <f>'VCO2 Raw'!D108*'VCO2-mouse'!D$61/1000</f>
        <v>71.644499999999994</v>
      </c>
      <c r="E108" s="305">
        <f>'VCO2 Raw'!E108*'VCO2-mouse'!E$61/1000</f>
        <v>66.474000000000004</v>
      </c>
      <c r="F108" s="305">
        <f>'VCO2 Raw'!F108*'VCO2-mouse'!F$61/1000</f>
        <v>72.203999999999994</v>
      </c>
      <c r="G108" s="305">
        <f>'VCO2 Raw'!G108*'VCO2-mouse'!G$61/1000</f>
        <v>44.904600000000002</v>
      </c>
      <c r="H108" s="305">
        <f>'VCO2 Raw'!H108*'VCO2-mouse'!H$61/1000</f>
        <v>40.0822</v>
      </c>
      <c r="I108" s="305">
        <f>'VCO2 Raw'!I108*'VCO2-mouse'!I$61/1000</f>
        <v>52.831000000000003</v>
      </c>
      <c r="J108" s="305">
        <f>'VCO2 Raw'!J108*'VCO2-mouse'!J$61/1000</f>
        <v>45.344000000000001</v>
      </c>
      <c r="K108" s="306">
        <f>'VCO2 Raw'!K108*'VCO2-mouse'!K$61/1000</f>
        <v>45.428199999999997</v>
      </c>
      <c r="L108" s="107">
        <f t="shared" ref="L108:P108" si="102">AVERAGE(C108:C110)</f>
        <v>46.819766666666673</v>
      </c>
      <c r="M108" s="160">
        <f t="shared" si="102"/>
        <v>52.297333333333334</v>
      </c>
      <c r="N108" s="160">
        <f t="shared" si="102"/>
        <v>48.672000000000004</v>
      </c>
      <c r="O108" s="160">
        <f t="shared" si="102"/>
        <v>55.079199999999993</v>
      </c>
      <c r="P108" s="160">
        <f t="shared" si="102"/>
        <v>54.875166666666665</v>
      </c>
      <c r="Q108" s="160">
        <f t="shared" ref="Q108" si="103">AVERAGE(H108:H110)</f>
        <v>45.98146666666667</v>
      </c>
      <c r="R108" s="160">
        <f t="shared" ref="R108" si="104">AVERAGE(I108:I110)</f>
        <v>48.185000000000002</v>
      </c>
      <c r="S108" s="160">
        <f t="shared" ref="S108" si="105">AVERAGE(J108:J110)</f>
        <v>61.279799999999994</v>
      </c>
      <c r="T108" s="160">
        <f t="shared" ref="T108" si="106">AVERAGE(K108:K110)</f>
        <v>43.169266666666665</v>
      </c>
      <c r="U108" s="232">
        <f t="shared" ref="U108" si="107">AVERAGE(L108:T108)</f>
        <v>50.70655555555556</v>
      </c>
      <c r="V108" s="303"/>
      <c r="W108" s="303"/>
      <c r="X108" s="303"/>
      <c r="Y108" s="303"/>
      <c r="Z108" s="303"/>
      <c r="AA108" s="303"/>
      <c r="AB108" s="303"/>
      <c r="AC108" s="303"/>
      <c r="AD108" s="303"/>
      <c r="AE108" s="303"/>
      <c r="AF108" s="303"/>
      <c r="AG108" s="92"/>
      <c r="AH108" s="92"/>
      <c r="AI108" s="92"/>
      <c r="AJ108" s="92"/>
      <c r="AK108" s="92"/>
      <c r="AL108" s="92"/>
      <c r="AM108" s="92"/>
      <c r="AN108" s="92"/>
      <c r="AO108" s="92"/>
      <c r="AP108" s="92"/>
      <c r="AQ108" s="92"/>
      <c r="AR108" s="231"/>
    </row>
    <row r="109" spans="1:44">
      <c r="A109" s="223">
        <v>43724</v>
      </c>
      <c r="B109" s="224">
        <v>1.34891203703704</v>
      </c>
      <c r="C109" s="304">
        <f>'VCO2 Raw'!C109*'VCO2-mouse'!C$61/1000</f>
        <v>47.2624</v>
      </c>
      <c r="D109" s="305">
        <f>'VCO2 Raw'!D109*'VCO2-mouse'!D$61/1000</f>
        <v>43.096499999999999</v>
      </c>
      <c r="E109" s="305">
        <f>'VCO2 Raw'!E109*'VCO2-mouse'!E$61/1000</f>
        <v>39.42</v>
      </c>
      <c r="F109" s="305">
        <f>'VCO2 Raw'!F109*'VCO2-mouse'!F$61/1000</f>
        <v>46.9392</v>
      </c>
      <c r="G109" s="305">
        <f>'VCO2 Raw'!G109*'VCO2-mouse'!G$61/1000</f>
        <v>49.5976</v>
      </c>
      <c r="H109" s="305">
        <f>'VCO2 Raw'!H109*'VCO2-mouse'!H$61/1000</f>
        <v>33.17</v>
      </c>
      <c r="I109" s="305">
        <f>'VCO2 Raw'!I109*'VCO2-mouse'!I$61/1000</f>
        <v>48.460999999999999</v>
      </c>
      <c r="J109" s="305">
        <f>'VCO2 Raw'!J109*'VCO2-mouse'!J$61/1000</f>
        <v>84.0608</v>
      </c>
      <c r="K109" s="306">
        <f>'VCO2 Raw'!K109*'VCO2-mouse'!K$61/1000</f>
        <v>41.5867</v>
      </c>
      <c r="L109" s="107"/>
      <c r="M109" s="160"/>
      <c r="N109" s="160"/>
      <c r="O109" s="160"/>
      <c r="P109" s="160"/>
      <c r="Q109" s="160"/>
      <c r="R109" s="160"/>
      <c r="S109" s="160"/>
      <c r="T109" s="160"/>
      <c r="U109" s="232">
        <f t="shared" ref="U109" si="108">STDEV(L108:T108)/SQRT(COUNT(L108:T108))</f>
        <v>1.8840094120249793</v>
      </c>
      <c r="V109" s="303"/>
      <c r="W109" s="303"/>
      <c r="X109" s="303"/>
      <c r="Y109" s="303"/>
      <c r="Z109" s="303"/>
      <c r="AA109" s="303"/>
      <c r="AB109" s="303"/>
      <c r="AC109" s="303"/>
      <c r="AD109" s="303"/>
      <c r="AE109" s="303"/>
      <c r="AF109" s="303"/>
      <c r="AG109" s="92"/>
      <c r="AH109" s="92"/>
      <c r="AI109" s="92"/>
      <c r="AJ109" s="92"/>
      <c r="AK109" s="92"/>
      <c r="AL109" s="92"/>
      <c r="AM109" s="92"/>
      <c r="AN109" s="92"/>
      <c r="AO109" s="92"/>
      <c r="AP109" s="92"/>
      <c r="AQ109" s="92"/>
      <c r="AR109" s="231"/>
    </row>
    <row r="110" spans="1:44">
      <c r="A110" s="223">
        <v>43724</v>
      </c>
      <c r="B110" s="224">
        <v>1.3628009259259199</v>
      </c>
      <c r="C110" s="304">
        <f>'VCO2 Raw'!C110*'VCO2-mouse'!C$61/1000</f>
        <v>49.484600000000007</v>
      </c>
      <c r="D110" s="305">
        <f>'VCO2 Raw'!D110*'VCO2-mouse'!D$61/1000</f>
        <v>42.151000000000003</v>
      </c>
      <c r="E110" s="305">
        <f>'VCO2 Raw'!E110*'VCO2-mouse'!E$61/1000</f>
        <v>40.122</v>
      </c>
      <c r="F110" s="305">
        <f>'VCO2 Raw'!F110*'VCO2-mouse'!F$61/1000</f>
        <v>46.094399999999993</v>
      </c>
      <c r="G110" s="305">
        <f>'VCO2 Raw'!G110*'VCO2-mouse'!G$61/1000</f>
        <v>70.1233</v>
      </c>
      <c r="H110" s="305">
        <f>'VCO2 Raw'!H110*'VCO2-mouse'!H$61/1000</f>
        <v>64.6922</v>
      </c>
      <c r="I110" s="305">
        <f>'VCO2 Raw'!I110*'VCO2-mouse'!I$61/1000</f>
        <v>43.262999999999998</v>
      </c>
      <c r="J110" s="305">
        <f>'VCO2 Raw'!J110*'VCO2-mouse'!J$61/1000</f>
        <v>54.434599999999996</v>
      </c>
      <c r="K110" s="306">
        <f>'VCO2 Raw'!K110*'VCO2-mouse'!K$61/1000</f>
        <v>42.492899999999999</v>
      </c>
      <c r="L110" s="107"/>
      <c r="M110" s="160"/>
      <c r="N110" s="160"/>
      <c r="O110" s="160"/>
      <c r="P110" s="160"/>
      <c r="Q110" s="160"/>
      <c r="R110" s="160"/>
      <c r="S110" s="160"/>
      <c r="T110" s="160"/>
      <c r="U110" s="232"/>
      <c r="V110" s="303"/>
      <c r="W110" s="303"/>
      <c r="X110" s="303"/>
      <c r="Y110" s="303"/>
      <c r="Z110" s="303"/>
      <c r="AA110" s="303"/>
      <c r="AB110" s="303"/>
      <c r="AC110" s="303"/>
      <c r="AD110" s="303"/>
      <c r="AE110" s="303"/>
      <c r="AF110" s="303"/>
      <c r="AG110" s="92"/>
      <c r="AH110" s="92"/>
      <c r="AI110" s="92"/>
      <c r="AJ110" s="92"/>
      <c r="AK110" s="92"/>
      <c r="AL110" s="92"/>
      <c r="AM110" s="92"/>
      <c r="AN110" s="92"/>
      <c r="AO110" s="92"/>
      <c r="AP110" s="92"/>
      <c r="AQ110" s="92"/>
      <c r="AR110" s="231"/>
    </row>
    <row r="111" spans="1:44">
      <c r="A111" s="223">
        <v>43724</v>
      </c>
      <c r="B111" s="224">
        <v>1.3766898148148099</v>
      </c>
      <c r="C111" s="304">
        <f>'VCO2 Raw'!C111*'VCO2-mouse'!C$61/1000</f>
        <v>43.170300000000005</v>
      </c>
      <c r="D111" s="305">
        <f>'VCO2 Raw'!D111*'VCO2-mouse'!D$61/1000</f>
        <v>41.48</v>
      </c>
      <c r="E111" s="305">
        <f>'VCO2 Raw'!E111*'VCO2-mouse'!E$61/1000</f>
        <v>70.308000000000007</v>
      </c>
      <c r="F111" s="305">
        <f>'VCO2 Raw'!F111*'VCO2-mouse'!F$61/1000</f>
        <v>82.341599999999985</v>
      </c>
      <c r="G111" s="305">
        <f>'VCO2 Raw'!G111*'VCO2-mouse'!G$61/1000</f>
        <v>49.4</v>
      </c>
      <c r="H111" s="305">
        <f>'VCO2 Raw'!H111*'VCO2-mouse'!H$61/1000</f>
        <v>65.676599999999993</v>
      </c>
      <c r="I111" s="305">
        <f>'VCO2 Raw'!I111*'VCO2-mouse'!I$61/1000</f>
        <v>40.204000000000001</v>
      </c>
      <c r="J111" s="305">
        <f>'VCO2 Raw'!J111*'VCO2-mouse'!J$61/1000</f>
        <v>44.559200000000004</v>
      </c>
      <c r="K111" s="306">
        <f>'VCO2 Raw'!K111*'VCO2-mouse'!K$61/1000</f>
        <v>81.0852</v>
      </c>
      <c r="L111" s="107">
        <f t="shared" ref="L111:P111" si="109">AVERAGE(C111:C113)</f>
        <v>55.437566666666669</v>
      </c>
      <c r="M111" s="160">
        <f t="shared" si="109"/>
        <v>63.541666666666664</v>
      </c>
      <c r="N111" s="160">
        <f t="shared" si="109"/>
        <v>60.776999999999994</v>
      </c>
      <c r="O111" s="160">
        <f t="shared" si="109"/>
        <v>76.181599999999989</v>
      </c>
      <c r="P111" s="160">
        <f t="shared" si="109"/>
        <v>66.014866666666663</v>
      </c>
      <c r="Q111" s="160">
        <f t="shared" ref="Q111" si="110">AVERAGE(H111:H113)</f>
        <v>60.062666666666665</v>
      </c>
      <c r="R111" s="160">
        <f t="shared" ref="R111" si="111">AVERAGE(I111:I113)</f>
        <v>63.104333333333329</v>
      </c>
      <c r="S111" s="160">
        <f t="shared" ref="S111" si="112">AVERAGE(J111:J113)</f>
        <v>49.689466666666668</v>
      </c>
      <c r="T111" s="160">
        <f t="shared" ref="T111" si="113">AVERAGE(K111:K113)</f>
        <v>70.033499999999989</v>
      </c>
      <c r="U111" s="232">
        <f t="shared" ref="U111" si="114">AVERAGE(L111:T111)</f>
        <v>62.760296296296282</v>
      </c>
      <c r="V111" s="303"/>
      <c r="W111" s="303"/>
      <c r="X111" s="303"/>
      <c r="Y111" s="303"/>
      <c r="Z111" s="303"/>
      <c r="AA111" s="303"/>
      <c r="AB111" s="303"/>
      <c r="AC111" s="303"/>
      <c r="AD111" s="303"/>
      <c r="AE111" s="303"/>
      <c r="AF111" s="303"/>
      <c r="AG111" s="92"/>
      <c r="AH111" s="92"/>
      <c r="AI111" s="92"/>
      <c r="AJ111" s="92"/>
      <c r="AK111" s="92"/>
      <c r="AL111" s="92"/>
      <c r="AM111" s="92"/>
      <c r="AN111" s="92"/>
      <c r="AO111" s="92"/>
      <c r="AP111" s="92"/>
      <c r="AQ111" s="92"/>
      <c r="AR111" s="231"/>
    </row>
    <row r="112" spans="1:44">
      <c r="A112" s="223">
        <v>43724</v>
      </c>
      <c r="B112" s="224">
        <v>1.3905787037037001</v>
      </c>
      <c r="C112" s="304">
        <f>'VCO2 Raw'!C112*'VCO2-mouse'!C$61/1000</f>
        <v>58.1295</v>
      </c>
      <c r="D112" s="305">
        <f>'VCO2 Raw'!D112*'VCO2-mouse'!D$61/1000</f>
        <v>47.244500000000002</v>
      </c>
      <c r="E112" s="305">
        <f>'VCO2 Raw'!E112*'VCO2-mouse'!E$61/1000</f>
        <v>69.471000000000004</v>
      </c>
      <c r="F112" s="305">
        <f>'VCO2 Raw'!F112*'VCO2-mouse'!F$61/1000</f>
        <v>93.983999999999995</v>
      </c>
      <c r="G112" s="305">
        <f>'VCO2 Raw'!G112*'VCO2-mouse'!G$61/1000</f>
        <v>89.06819999999999</v>
      </c>
      <c r="H112" s="305">
        <f>'VCO2 Raw'!H112*'VCO2-mouse'!H$61/1000</f>
        <v>59.063999999999993</v>
      </c>
      <c r="I112" s="305">
        <f>'VCO2 Raw'!I112*'VCO2-mouse'!I$61/1000</f>
        <v>83.144999999999996</v>
      </c>
      <c r="J112" s="305">
        <f>'VCO2 Raw'!J112*'VCO2-mouse'!J$61/1000</f>
        <v>54.587200000000003</v>
      </c>
      <c r="K112" s="306">
        <f>'VCO2 Raw'!K112*'VCO2-mouse'!K$61/1000</f>
        <v>65.6995</v>
      </c>
      <c r="L112" s="107"/>
      <c r="M112" s="160"/>
      <c r="N112" s="160"/>
      <c r="O112" s="160"/>
      <c r="P112" s="160"/>
      <c r="Q112" s="160"/>
      <c r="R112" s="160"/>
      <c r="S112" s="160"/>
      <c r="T112" s="160"/>
      <c r="U112" s="232">
        <f t="shared" ref="U112" si="115">STDEV(L111:T111)/SQRT(COUNT(L111:T111))</f>
        <v>2.5820739965671886</v>
      </c>
      <c r="V112" s="303"/>
      <c r="W112" s="303"/>
      <c r="X112" s="303"/>
      <c r="Y112" s="303"/>
      <c r="Z112" s="303"/>
      <c r="AA112" s="303"/>
      <c r="AB112" s="303"/>
      <c r="AC112" s="303"/>
      <c r="AD112" s="303"/>
      <c r="AE112" s="303"/>
      <c r="AF112" s="303"/>
      <c r="AG112" s="92"/>
      <c r="AH112" s="92"/>
      <c r="AI112" s="92"/>
      <c r="AJ112" s="92"/>
      <c r="AK112" s="92"/>
      <c r="AL112" s="92"/>
      <c r="AM112" s="92"/>
      <c r="AN112" s="92"/>
      <c r="AO112" s="92"/>
      <c r="AP112" s="92"/>
      <c r="AQ112" s="92"/>
      <c r="AR112" s="231"/>
    </row>
    <row r="113" spans="1:44">
      <c r="A113" s="223">
        <v>43724</v>
      </c>
      <c r="B113" s="224">
        <v>1.40446759259259</v>
      </c>
      <c r="C113" s="304">
        <f>'VCO2 Raw'!C113*'VCO2-mouse'!C$61/1000</f>
        <v>65.012900000000002</v>
      </c>
      <c r="D113" s="305">
        <f>'VCO2 Raw'!D113*'VCO2-mouse'!D$61/1000</f>
        <v>101.90049999999999</v>
      </c>
      <c r="E113" s="305">
        <f>'VCO2 Raw'!E113*'VCO2-mouse'!E$61/1000</f>
        <v>42.552</v>
      </c>
      <c r="F113" s="305">
        <f>'VCO2 Raw'!F113*'VCO2-mouse'!F$61/1000</f>
        <v>52.219199999999994</v>
      </c>
      <c r="G113" s="305">
        <f>'VCO2 Raw'!G113*'VCO2-mouse'!G$61/1000</f>
        <v>59.5764</v>
      </c>
      <c r="H113" s="305">
        <f>'VCO2 Raw'!H113*'VCO2-mouse'!H$61/1000</f>
        <v>55.447399999999995</v>
      </c>
      <c r="I113" s="305">
        <f>'VCO2 Raw'!I113*'VCO2-mouse'!I$61/1000</f>
        <v>65.963999999999999</v>
      </c>
      <c r="J113" s="305">
        <f>'VCO2 Raw'!J113*'VCO2-mouse'!J$61/1000</f>
        <v>49.921999999999997</v>
      </c>
      <c r="K113" s="306">
        <f>'VCO2 Raw'!K113*'VCO2-mouse'!K$61/1000</f>
        <v>63.315799999999996</v>
      </c>
      <c r="L113" s="107"/>
      <c r="M113" s="160"/>
      <c r="N113" s="160"/>
      <c r="O113" s="160"/>
      <c r="P113" s="160"/>
      <c r="Q113" s="160"/>
      <c r="R113" s="160"/>
      <c r="S113" s="160"/>
      <c r="T113" s="160"/>
      <c r="U113" s="232"/>
      <c r="V113" s="303"/>
      <c r="W113" s="303"/>
      <c r="X113" s="303"/>
      <c r="Y113" s="303"/>
      <c r="Z113" s="303"/>
      <c r="AA113" s="303"/>
      <c r="AB113" s="303"/>
      <c r="AC113" s="303"/>
      <c r="AD113" s="303"/>
      <c r="AE113" s="303"/>
      <c r="AF113" s="303"/>
      <c r="AG113" s="92"/>
      <c r="AH113" s="92"/>
      <c r="AI113" s="92"/>
      <c r="AJ113" s="92"/>
      <c r="AK113" s="92"/>
      <c r="AL113" s="92"/>
      <c r="AM113" s="92"/>
      <c r="AN113" s="92"/>
      <c r="AO113" s="92"/>
      <c r="AP113" s="92"/>
      <c r="AQ113" s="92"/>
      <c r="AR113" s="231"/>
    </row>
    <row r="114" spans="1:44">
      <c r="A114" s="223">
        <v>43724</v>
      </c>
      <c r="B114" s="224">
        <v>1.41835648148148</v>
      </c>
      <c r="C114" s="304">
        <f>'VCO2 Raw'!C114*'VCO2-mouse'!C$61/1000</f>
        <v>60.216200000000008</v>
      </c>
      <c r="D114" s="305">
        <f>'VCO2 Raw'!D114*'VCO2-mouse'!D$61/1000</f>
        <v>71.918999999999997</v>
      </c>
      <c r="E114" s="305">
        <f>'VCO2 Raw'!E114*'VCO2-mouse'!E$61/1000</f>
        <v>41.256</v>
      </c>
      <c r="F114" s="305">
        <f>'VCO2 Raw'!F114*'VCO2-mouse'!F$61/1000</f>
        <v>82.367999999999995</v>
      </c>
      <c r="G114" s="305">
        <f>'VCO2 Raw'!G114*'VCO2-mouse'!G$61/1000</f>
        <v>43.941299999999998</v>
      </c>
      <c r="H114" s="305">
        <f>'VCO2 Raw'!H114*'VCO2-mouse'!H$61/1000</f>
        <v>62.91599999999999</v>
      </c>
      <c r="I114" s="305">
        <f>'VCO2 Raw'!I114*'VCO2-mouse'!I$61/1000</f>
        <v>48.207999999999998</v>
      </c>
      <c r="J114" s="305">
        <f>'VCO2 Raw'!J114*'VCO2-mouse'!J$61/1000</f>
        <v>77.346400000000003</v>
      </c>
      <c r="K114" s="306">
        <f>'VCO2 Raw'!K114*'VCO2-mouse'!K$61/1000</f>
        <v>37.410299999999992</v>
      </c>
      <c r="L114" s="107">
        <f t="shared" ref="L114:P114" si="116">AVERAGE(C114:C116)</f>
        <v>52.935333333333347</v>
      </c>
      <c r="M114" s="160">
        <f t="shared" si="116"/>
        <v>66.601833333333332</v>
      </c>
      <c r="N114" s="160">
        <f t="shared" si="116"/>
        <v>55.988999999999997</v>
      </c>
      <c r="O114" s="160">
        <f t="shared" si="116"/>
        <v>70.531999999999996</v>
      </c>
      <c r="P114" s="160">
        <f t="shared" si="116"/>
        <v>53.944799999999994</v>
      </c>
      <c r="Q114" s="160">
        <f t="shared" ref="Q114" si="117">AVERAGE(H114:H116)</f>
        <v>50.668066666666654</v>
      </c>
      <c r="R114" s="160">
        <f t="shared" ref="R114" si="118">AVERAGE(I114:I116)</f>
        <v>50.776333333333334</v>
      </c>
      <c r="S114" s="160">
        <f t="shared" ref="S114" si="119">AVERAGE(J114:J116)</f>
        <v>56.636400000000002</v>
      </c>
      <c r="T114" s="160">
        <f t="shared" ref="T114" si="120">AVERAGE(K114:K116)</f>
        <v>46.30813333333333</v>
      </c>
      <c r="U114" s="232">
        <f t="shared" ref="U114" si="121">AVERAGE(L114:T114)</f>
        <v>56.04354444444445</v>
      </c>
      <c r="V114" s="303"/>
      <c r="W114" s="303"/>
      <c r="X114" s="303"/>
      <c r="Y114" s="303"/>
      <c r="Z114" s="303"/>
      <c r="AA114" s="303"/>
      <c r="AB114" s="303"/>
      <c r="AC114" s="303"/>
      <c r="AD114" s="303"/>
      <c r="AE114" s="303"/>
      <c r="AF114" s="303"/>
      <c r="AG114" s="92"/>
      <c r="AH114" s="92"/>
      <c r="AI114" s="92"/>
      <c r="AJ114" s="92"/>
      <c r="AK114" s="92"/>
      <c r="AL114" s="92"/>
      <c r="AM114" s="92"/>
      <c r="AN114" s="92"/>
      <c r="AO114" s="92"/>
      <c r="AP114" s="92"/>
      <c r="AQ114" s="92"/>
      <c r="AR114" s="231"/>
    </row>
    <row r="115" spans="1:44">
      <c r="A115" s="223">
        <v>43724</v>
      </c>
      <c r="B115" s="224">
        <v>1.4322453703703699</v>
      </c>
      <c r="C115" s="304">
        <f>'VCO2 Raw'!C115*'VCO2-mouse'!C$61/1000</f>
        <v>49.620100000000008</v>
      </c>
      <c r="D115" s="305">
        <f>'VCO2 Raw'!D115*'VCO2-mouse'!D$61/1000</f>
        <v>73.444000000000003</v>
      </c>
      <c r="E115" s="305">
        <f>'VCO2 Raw'!E115*'VCO2-mouse'!E$61/1000</f>
        <v>66.662999999999997</v>
      </c>
      <c r="F115" s="305">
        <f>'VCO2 Raw'!F115*'VCO2-mouse'!F$61/1000</f>
        <v>45.381599999999999</v>
      </c>
      <c r="G115" s="305">
        <f>'VCO2 Raw'!G115*'VCO2-mouse'!G$61/1000</f>
        <v>58.489599999999996</v>
      </c>
      <c r="H115" s="305">
        <f>'VCO2 Raw'!H115*'VCO2-mouse'!H$61/1000</f>
        <v>48.449599999999997</v>
      </c>
      <c r="I115" s="305">
        <f>'VCO2 Raw'!I115*'VCO2-mouse'!I$61/1000</f>
        <v>56.442</v>
      </c>
      <c r="J115" s="305">
        <f>'VCO2 Raw'!J115*'VCO2-mouse'!J$61/1000</f>
        <v>47.131599999999999</v>
      </c>
      <c r="K115" s="306">
        <f>'VCO2 Raw'!K115*'VCO2-mouse'!K$61/1000</f>
        <v>64.497799999999998</v>
      </c>
      <c r="L115" s="107"/>
      <c r="M115" s="160"/>
      <c r="N115" s="160"/>
      <c r="O115" s="160"/>
      <c r="P115" s="160"/>
      <c r="Q115" s="160"/>
      <c r="R115" s="160"/>
      <c r="S115" s="160"/>
      <c r="T115" s="160"/>
      <c r="U115" s="232">
        <f t="shared" ref="U115" si="122">STDEV(L114:T114)/SQRT(COUNT(L114:T114))</f>
        <v>2.601363076825113</v>
      </c>
      <c r="V115" s="303"/>
      <c r="W115" s="303"/>
      <c r="X115" s="303"/>
      <c r="Y115" s="303"/>
      <c r="Z115" s="303"/>
      <c r="AA115" s="303"/>
      <c r="AB115" s="303"/>
      <c r="AC115" s="303"/>
      <c r="AD115" s="303"/>
      <c r="AE115" s="303"/>
      <c r="AF115" s="303"/>
      <c r="AG115" s="92"/>
      <c r="AH115" s="92"/>
      <c r="AI115" s="92"/>
      <c r="AJ115" s="92"/>
      <c r="AK115" s="92"/>
      <c r="AL115" s="92"/>
      <c r="AM115" s="92"/>
      <c r="AN115" s="92"/>
      <c r="AO115" s="92"/>
      <c r="AP115" s="92"/>
      <c r="AQ115" s="92"/>
      <c r="AR115" s="231"/>
    </row>
    <row r="116" spans="1:44">
      <c r="A116" s="223">
        <v>43724</v>
      </c>
      <c r="B116" s="224">
        <v>1.4461342592592601</v>
      </c>
      <c r="C116" s="304">
        <f>'VCO2 Raw'!C116*'VCO2-mouse'!C$61/1000</f>
        <v>48.969700000000003</v>
      </c>
      <c r="D116" s="305">
        <f>'VCO2 Raw'!D116*'VCO2-mouse'!D$61/1000</f>
        <v>54.442500000000003</v>
      </c>
      <c r="E116" s="305">
        <f>'VCO2 Raw'!E116*'VCO2-mouse'!E$61/1000</f>
        <v>60.048000000000002</v>
      </c>
      <c r="F116" s="305">
        <f>'VCO2 Raw'!F116*'VCO2-mouse'!F$61/1000</f>
        <v>83.846399999999988</v>
      </c>
      <c r="G116" s="305">
        <f>'VCO2 Raw'!G116*'VCO2-mouse'!G$61/1000</f>
        <v>59.403500000000001</v>
      </c>
      <c r="H116" s="305">
        <f>'VCO2 Raw'!H116*'VCO2-mouse'!H$61/1000</f>
        <v>40.638599999999997</v>
      </c>
      <c r="I116" s="305">
        <f>'VCO2 Raw'!I116*'VCO2-mouse'!I$61/1000</f>
        <v>47.679000000000002</v>
      </c>
      <c r="J116" s="305">
        <f>'VCO2 Raw'!J116*'VCO2-mouse'!J$61/1000</f>
        <v>45.431200000000004</v>
      </c>
      <c r="K116" s="306">
        <f>'VCO2 Raw'!K116*'VCO2-mouse'!K$61/1000</f>
        <v>37.016299999999994</v>
      </c>
      <c r="L116" s="107"/>
      <c r="M116" s="160"/>
      <c r="N116" s="160"/>
      <c r="O116" s="160"/>
      <c r="P116" s="160"/>
      <c r="Q116" s="160"/>
      <c r="R116" s="160"/>
      <c r="S116" s="160"/>
      <c r="T116" s="160"/>
      <c r="U116" s="232"/>
      <c r="V116" s="303"/>
      <c r="W116" s="303"/>
      <c r="X116" s="303"/>
      <c r="Y116" s="303"/>
      <c r="Z116" s="303"/>
      <c r="AA116" s="303"/>
      <c r="AB116" s="303"/>
      <c r="AC116" s="303"/>
      <c r="AD116" s="303"/>
      <c r="AE116" s="303"/>
      <c r="AF116" s="303"/>
      <c r="AG116" s="92"/>
      <c r="AH116" s="92"/>
      <c r="AI116" s="92"/>
      <c r="AJ116" s="92"/>
      <c r="AK116" s="92"/>
      <c r="AL116" s="92"/>
      <c r="AM116" s="92"/>
      <c r="AN116" s="92"/>
      <c r="AO116" s="92"/>
      <c r="AP116" s="92"/>
      <c r="AQ116" s="92"/>
      <c r="AR116" s="231"/>
    </row>
    <row r="117" spans="1:44">
      <c r="A117" s="223">
        <v>43724</v>
      </c>
      <c r="B117" s="224">
        <v>1.46002314814815</v>
      </c>
      <c r="C117" s="304">
        <f>'VCO2 Raw'!C117*'VCO2-mouse'!C$61/1000</f>
        <v>43.305800000000005</v>
      </c>
      <c r="D117" s="305">
        <f>'VCO2 Raw'!D117*'VCO2-mouse'!D$61/1000</f>
        <v>51.667000000000002</v>
      </c>
      <c r="E117" s="305">
        <f>'VCO2 Raw'!E117*'VCO2-mouse'!E$61/1000</f>
        <v>43.335000000000001</v>
      </c>
      <c r="F117" s="305">
        <f>'VCO2 Raw'!F117*'VCO2-mouse'!F$61/1000</f>
        <v>69.115200000000002</v>
      </c>
      <c r="G117" s="305">
        <f>'VCO2 Raw'!G117*'VCO2-mouse'!G$61/1000</f>
        <v>36.8277</v>
      </c>
      <c r="H117" s="305">
        <f>'VCO2 Raw'!H117*'VCO2-mouse'!H$61/1000</f>
        <v>61.246799999999993</v>
      </c>
      <c r="I117" s="305">
        <f>'VCO2 Raw'!I117*'VCO2-mouse'!I$61/1000</f>
        <v>41.009</v>
      </c>
      <c r="J117" s="305">
        <f>'VCO2 Raw'!J117*'VCO2-mouse'!J$61/1000</f>
        <v>46.303200000000004</v>
      </c>
      <c r="K117" s="306">
        <f>'VCO2 Raw'!K117*'VCO2-mouse'!K$61/1000</f>
        <v>37.843699999999998</v>
      </c>
      <c r="L117" s="107">
        <f t="shared" ref="L117:P117" si="123">AVERAGE(C117:C119)</f>
        <v>49.403300000000002</v>
      </c>
      <c r="M117" s="160">
        <f t="shared" si="123"/>
        <v>44.052166666666665</v>
      </c>
      <c r="N117" s="160">
        <f t="shared" si="123"/>
        <v>43.415999999999997</v>
      </c>
      <c r="O117" s="160">
        <f t="shared" si="123"/>
        <v>54.568800000000003</v>
      </c>
      <c r="P117" s="160">
        <f t="shared" si="123"/>
        <v>46.608899999999998</v>
      </c>
      <c r="Q117" s="160">
        <f t="shared" ref="Q117" si="124">AVERAGE(H117:H119)</f>
        <v>49.248533333333334</v>
      </c>
      <c r="R117" s="160">
        <f t="shared" ref="R117" si="125">AVERAGE(I117:I119)</f>
        <v>45.585999999999991</v>
      </c>
      <c r="S117" s="160">
        <f t="shared" ref="S117" si="126">AVERAGE(J117:J119)</f>
        <v>57.152333333333338</v>
      </c>
      <c r="T117" s="160">
        <f t="shared" ref="T117" si="127">AVERAGE(K117:K119)</f>
        <v>46.209633333333329</v>
      </c>
      <c r="U117" s="232">
        <f t="shared" ref="U117" si="128">AVERAGE(L117:T117)</f>
        <v>48.471740740740742</v>
      </c>
      <c r="V117" s="303"/>
      <c r="W117" s="303"/>
      <c r="X117" s="303"/>
      <c r="Y117" s="303"/>
      <c r="Z117" s="303"/>
      <c r="AA117" s="303"/>
      <c r="AB117" s="303"/>
      <c r="AC117" s="303"/>
      <c r="AD117" s="303"/>
      <c r="AE117" s="303"/>
      <c r="AF117" s="303"/>
      <c r="AG117" s="92"/>
      <c r="AH117" s="92"/>
      <c r="AI117" s="92"/>
      <c r="AJ117" s="92"/>
      <c r="AK117" s="92"/>
      <c r="AL117" s="92"/>
      <c r="AM117" s="92"/>
      <c r="AN117" s="92"/>
      <c r="AO117" s="92"/>
      <c r="AP117" s="92"/>
      <c r="AQ117" s="92"/>
      <c r="AR117" s="231"/>
    </row>
    <row r="118" spans="1:44">
      <c r="A118" s="223">
        <v>43724</v>
      </c>
      <c r="B118" s="224">
        <v>1.47391203703703</v>
      </c>
      <c r="C118" s="304">
        <f>'VCO2 Raw'!C118*'VCO2-mouse'!C$61/1000</f>
        <v>42.980600000000003</v>
      </c>
      <c r="D118" s="305">
        <f>'VCO2 Raw'!D118*'VCO2-mouse'!D$61/1000</f>
        <v>42.1815</v>
      </c>
      <c r="E118" s="305">
        <f>'VCO2 Raw'!E118*'VCO2-mouse'!E$61/1000</f>
        <v>45.279000000000003</v>
      </c>
      <c r="F118" s="305">
        <f>'VCO2 Raw'!F118*'VCO2-mouse'!F$61/1000</f>
        <v>46.067999999999998</v>
      </c>
      <c r="G118" s="305">
        <f>'VCO2 Raw'!G118*'VCO2-mouse'!G$61/1000</f>
        <v>45.867899999999999</v>
      </c>
      <c r="H118" s="305">
        <f>'VCO2 Raw'!H118*'VCO2-mouse'!H$61/1000</f>
        <v>44.982799999999997</v>
      </c>
      <c r="I118" s="305">
        <f>'VCO2 Raw'!I118*'VCO2-mouse'!I$61/1000</f>
        <v>51.680999999999997</v>
      </c>
      <c r="J118" s="305">
        <f>'VCO2 Raw'!J118*'VCO2-mouse'!J$61/1000</f>
        <v>49.137200000000007</v>
      </c>
      <c r="K118" s="306">
        <f>'VCO2 Raw'!K118*'VCO2-mouse'!K$61/1000</f>
        <v>40.916899999999998</v>
      </c>
      <c r="L118" s="107"/>
      <c r="M118" s="160"/>
      <c r="N118" s="160"/>
      <c r="O118" s="160"/>
      <c r="P118" s="160"/>
      <c r="Q118" s="160"/>
      <c r="R118" s="160"/>
      <c r="S118" s="160"/>
      <c r="T118" s="160"/>
      <c r="U118" s="232">
        <f t="shared" ref="U118" si="129">STDEV(L117:T117)/SQRT(COUNT(L117:T117))</f>
        <v>1.563498495893044</v>
      </c>
      <c r="V118" s="303"/>
      <c r="W118" s="303"/>
      <c r="X118" s="303"/>
      <c r="Y118" s="303"/>
      <c r="Z118" s="303"/>
      <c r="AA118" s="303"/>
      <c r="AB118" s="303"/>
      <c r="AC118" s="303"/>
      <c r="AD118" s="303"/>
      <c r="AE118" s="303"/>
      <c r="AF118" s="303"/>
      <c r="AG118" s="92"/>
      <c r="AH118" s="92"/>
      <c r="AI118" s="92"/>
      <c r="AJ118" s="92"/>
      <c r="AK118" s="92"/>
      <c r="AL118" s="92"/>
      <c r="AM118" s="92"/>
      <c r="AN118" s="92"/>
      <c r="AO118" s="92"/>
      <c r="AP118" s="92"/>
      <c r="AQ118" s="92"/>
      <c r="AR118" s="231"/>
    </row>
    <row r="119" spans="1:44">
      <c r="A119" s="223">
        <v>43724</v>
      </c>
      <c r="B119" s="224">
        <v>1.4878009259259199</v>
      </c>
      <c r="C119" s="304">
        <f>'VCO2 Raw'!C119*'VCO2-mouse'!C$61/1000</f>
        <v>61.923499999999997</v>
      </c>
      <c r="D119" s="305">
        <f>'VCO2 Raw'!D119*'VCO2-mouse'!D$61/1000</f>
        <v>38.308</v>
      </c>
      <c r="E119" s="305">
        <f>'VCO2 Raw'!E119*'VCO2-mouse'!E$61/1000</f>
        <v>41.634</v>
      </c>
      <c r="F119" s="305">
        <f>'VCO2 Raw'!F119*'VCO2-mouse'!F$61/1000</f>
        <v>48.523199999999996</v>
      </c>
      <c r="G119" s="305">
        <f>'VCO2 Raw'!G119*'VCO2-mouse'!G$61/1000</f>
        <v>57.131099999999996</v>
      </c>
      <c r="H119" s="305">
        <f>'VCO2 Raw'!H119*'VCO2-mouse'!H$61/1000</f>
        <v>41.515999999999998</v>
      </c>
      <c r="I119" s="305">
        <f>'VCO2 Raw'!I119*'VCO2-mouse'!I$61/1000</f>
        <v>44.067999999999998</v>
      </c>
      <c r="J119" s="305">
        <f>'VCO2 Raw'!J119*'VCO2-mouse'!J$61/1000</f>
        <v>76.016600000000011</v>
      </c>
      <c r="K119" s="306">
        <f>'VCO2 Raw'!K119*'VCO2-mouse'!K$61/1000</f>
        <v>59.868299999999998</v>
      </c>
      <c r="L119" s="107"/>
      <c r="M119" s="160"/>
      <c r="N119" s="160"/>
      <c r="O119" s="160"/>
      <c r="P119" s="160"/>
      <c r="Q119" s="160"/>
      <c r="R119" s="160"/>
      <c r="S119" s="160"/>
      <c r="T119" s="160"/>
      <c r="U119" s="232"/>
      <c r="V119" s="303"/>
      <c r="W119" s="303"/>
      <c r="X119" s="303"/>
      <c r="Y119" s="303"/>
      <c r="Z119" s="303"/>
      <c r="AA119" s="303"/>
      <c r="AB119" s="303"/>
      <c r="AC119" s="303"/>
      <c r="AD119" s="303"/>
      <c r="AE119" s="303"/>
      <c r="AF119" s="303"/>
      <c r="AG119" s="92"/>
      <c r="AH119" s="92"/>
      <c r="AI119" s="92"/>
      <c r="AJ119" s="92"/>
      <c r="AK119" s="92"/>
      <c r="AL119" s="92"/>
      <c r="AM119" s="92"/>
      <c r="AN119" s="92"/>
      <c r="AO119" s="92"/>
      <c r="AP119" s="92"/>
      <c r="AQ119" s="92"/>
      <c r="AR119" s="231"/>
    </row>
    <row r="120" spans="1:44">
      <c r="A120" s="223">
        <v>43724</v>
      </c>
      <c r="B120" s="224">
        <v>1.5016898148148099</v>
      </c>
      <c r="C120" s="304">
        <f>'VCO2 Raw'!C120*'VCO2-mouse'!C$61/1000</f>
        <v>62.926200000000001</v>
      </c>
      <c r="D120" s="305">
        <f>'VCO2 Raw'!D120*'VCO2-mouse'!D$61/1000</f>
        <v>72.894999999999996</v>
      </c>
      <c r="E120" s="305">
        <f>'VCO2 Raw'!E120*'VCO2-mouse'!E$61/1000</f>
        <v>77.436000000000007</v>
      </c>
      <c r="F120" s="305">
        <f>'VCO2 Raw'!F120*'VCO2-mouse'!F$61/1000</f>
        <v>49.5</v>
      </c>
      <c r="G120" s="305">
        <f>'VCO2 Raw'!G120*'VCO2-mouse'!G$61/1000</f>
        <v>42.088799999999999</v>
      </c>
      <c r="H120" s="305">
        <f>'VCO2 Raw'!H120*'VCO2-mouse'!H$61/1000</f>
        <v>59.984199999999994</v>
      </c>
      <c r="I120" s="305">
        <f>'VCO2 Raw'!I120*'VCO2-mouse'!I$61/1000</f>
        <v>42.55</v>
      </c>
      <c r="J120" s="305">
        <f>'VCO2 Raw'!J120*'VCO2-mouse'!J$61/1000</f>
        <v>43.752600000000001</v>
      </c>
      <c r="K120" s="306">
        <f>'VCO2 Raw'!K120*'VCO2-mouse'!K$61/1000</f>
        <v>67.551299999999998</v>
      </c>
      <c r="L120" s="107">
        <f t="shared" ref="L120:P120" si="130">AVERAGE(C120:C122)</f>
        <v>70.848433333333332</v>
      </c>
      <c r="M120" s="160">
        <f t="shared" si="130"/>
        <v>50.202999999999996</v>
      </c>
      <c r="N120" s="160">
        <f t="shared" si="130"/>
        <v>53.307000000000009</v>
      </c>
      <c r="O120" s="160">
        <f t="shared" si="130"/>
        <v>57.331999999999994</v>
      </c>
      <c r="P120" s="160">
        <f t="shared" si="130"/>
        <v>45.201000000000001</v>
      </c>
      <c r="Q120" s="160">
        <f t="shared" ref="Q120" si="131">AVERAGE(H120:H122)</f>
        <v>53.65693333333332</v>
      </c>
      <c r="R120" s="160">
        <f t="shared" ref="R120" si="132">AVERAGE(I120:I122)</f>
        <v>50.569333333333333</v>
      </c>
      <c r="S120" s="160">
        <f t="shared" ref="S120" si="133">AVERAGE(J120:J122)</f>
        <v>44.428400000000011</v>
      </c>
      <c r="T120" s="160">
        <f t="shared" ref="T120" si="134">AVERAGE(K120:K122)</f>
        <v>49.079266666666662</v>
      </c>
      <c r="U120" s="232">
        <f t="shared" ref="U120" si="135">AVERAGE(L120:T120)</f>
        <v>52.736151851851858</v>
      </c>
      <c r="V120" s="303"/>
      <c r="W120" s="303"/>
      <c r="X120" s="303"/>
      <c r="Y120" s="303"/>
      <c r="Z120" s="303"/>
      <c r="AA120" s="303"/>
      <c r="AB120" s="303"/>
      <c r="AC120" s="303"/>
      <c r="AD120" s="303"/>
      <c r="AE120" s="303"/>
      <c r="AF120" s="303"/>
      <c r="AG120" s="92"/>
      <c r="AH120" s="92"/>
      <c r="AI120" s="92"/>
      <c r="AJ120" s="92"/>
      <c r="AK120" s="92"/>
      <c r="AL120" s="92"/>
      <c r="AM120" s="92"/>
      <c r="AN120" s="92"/>
      <c r="AO120" s="92"/>
      <c r="AP120" s="92"/>
      <c r="AQ120" s="92"/>
      <c r="AR120" s="231"/>
    </row>
    <row r="121" spans="1:44">
      <c r="A121" s="223">
        <v>43724</v>
      </c>
      <c r="B121" s="224">
        <v>1.5155787037037001</v>
      </c>
      <c r="C121" s="304">
        <f>'VCO2 Raw'!C121*'VCO2-mouse'!C$61/1000</f>
        <v>74.470799999999997</v>
      </c>
      <c r="D121" s="305">
        <f>'VCO2 Raw'!D121*'VCO2-mouse'!D$61/1000</f>
        <v>37.027000000000001</v>
      </c>
      <c r="E121" s="305">
        <f>'VCO2 Raw'!E121*'VCO2-mouse'!E$61/1000</f>
        <v>38.502000000000002</v>
      </c>
      <c r="F121" s="305">
        <f>'VCO2 Raw'!F121*'VCO2-mouse'!F$61/1000</f>
        <v>49.447199999999995</v>
      </c>
      <c r="G121" s="305">
        <f>'VCO2 Raw'!G121*'VCO2-mouse'!G$61/1000</f>
        <v>43.793099999999995</v>
      </c>
      <c r="H121" s="305">
        <f>'VCO2 Raw'!H121*'VCO2-mouse'!H$61/1000</f>
        <v>63.258399999999995</v>
      </c>
      <c r="I121" s="305">
        <f>'VCO2 Raw'!I121*'VCO2-mouse'!I$61/1000</f>
        <v>67.896000000000001</v>
      </c>
      <c r="J121" s="305">
        <f>'VCO2 Raw'!J121*'VCO2-mouse'!J$61/1000</f>
        <v>46.499400000000001</v>
      </c>
      <c r="K121" s="306">
        <f>'VCO2 Raw'!K121*'VCO2-mouse'!K$61/1000</f>
        <v>38.316499999999998</v>
      </c>
      <c r="L121" s="107"/>
      <c r="M121" s="160"/>
      <c r="N121" s="160"/>
      <c r="O121" s="160"/>
      <c r="P121" s="160"/>
      <c r="Q121" s="160"/>
      <c r="R121" s="160"/>
      <c r="S121" s="160"/>
      <c r="T121" s="160"/>
      <c r="U121" s="232">
        <f t="shared" ref="U121" si="136">STDEV(L120:T120)/SQRT(COUNT(L120:T120))</f>
        <v>2.6368970904552786</v>
      </c>
      <c r="V121" s="303"/>
      <c r="W121" s="303"/>
      <c r="X121" s="303"/>
      <c r="Y121" s="303"/>
      <c r="Z121" s="303"/>
      <c r="AA121" s="303"/>
      <c r="AB121" s="303"/>
      <c r="AC121" s="303"/>
      <c r="AD121" s="303"/>
      <c r="AE121" s="303"/>
      <c r="AF121" s="303"/>
      <c r="AG121" s="92"/>
      <c r="AH121" s="92"/>
      <c r="AI121" s="92"/>
      <c r="AJ121" s="92"/>
      <c r="AK121" s="92"/>
      <c r="AL121" s="92"/>
      <c r="AM121" s="92"/>
      <c r="AN121" s="92"/>
      <c r="AO121" s="92"/>
      <c r="AP121" s="92"/>
      <c r="AQ121" s="92"/>
      <c r="AR121" s="231"/>
    </row>
    <row r="122" spans="1:44">
      <c r="A122" s="223">
        <v>43724</v>
      </c>
      <c r="B122" s="224">
        <v>1.52946759259259</v>
      </c>
      <c r="C122" s="304">
        <f>'VCO2 Raw'!C122*'VCO2-mouse'!C$61/1000</f>
        <v>75.148300000000006</v>
      </c>
      <c r="D122" s="305">
        <f>'VCO2 Raw'!D122*'VCO2-mouse'!D$61/1000</f>
        <v>40.686999999999998</v>
      </c>
      <c r="E122" s="305">
        <f>'VCO2 Raw'!E122*'VCO2-mouse'!E$61/1000</f>
        <v>43.982999999999997</v>
      </c>
      <c r="F122" s="305">
        <f>'VCO2 Raw'!F122*'VCO2-mouse'!F$61/1000</f>
        <v>73.0488</v>
      </c>
      <c r="G122" s="305">
        <f>'VCO2 Raw'!G122*'VCO2-mouse'!G$61/1000</f>
        <v>49.7211</v>
      </c>
      <c r="H122" s="305">
        <f>'VCO2 Raw'!H122*'VCO2-mouse'!H$61/1000</f>
        <v>37.728199999999994</v>
      </c>
      <c r="I122" s="305">
        <f>'VCO2 Raw'!I122*'VCO2-mouse'!I$61/1000</f>
        <v>41.262</v>
      </c>
      <c r="J122" s="305">
        <f>'VCO2 Raw'!J122*'VCO2-mouse'!J$61/1000</f>
        <v>43.033200000000008</v>
      </c>
      <c r="K122" s="306">
        <f>'VCO2 Raw'!K122*'VCO2-mouse'!K$61/1000</f>
        <v>41.37</v>
      </c>
      <c r="L122" s="107"/>
      <c r="M122" s="160"/>
      <c r="N122" s="160"/>
      <c r="O122" s="160"/>
      <c r="P122" s="160"/>
      <c r="Q122" s="160"/>
      <c r="R122" s="160"/>
      <c r="S122" s="160"/>
      <c r="T122" s="160"/>
      <c r="U122" s="232"/>
      <c r="V122" s="303"/>
      <c r="W122" s="303"/>
      <c r="X122" s="303"/>
      <c r="Y122" s="303"/>
      <c r="Z122" s="303"/>
      <c r="AA122" s="303"/>
      <c r="AB122" s="303"/>
      <c r="AC122" s="303"/>
      <c r="AD122" s="303"/>
      <c r="AE122" s="303"/>
      <c r="AF122" s="303"/>
      <c r="AG122" s="92"/>
      <c r="AH122" s="92"/>
      <c r="AI122" s="92"/>
      <c r="AJ122" s="92"/>
      <c r="AK122" s="92"/>
      <c r="AL122" s="92"/>
      <c r="AM122" s="92"/>
      <c r="AN122" s="92"/>
      <c r="AO122" s="92"/>
      <c r="AP122" s="92"/>
      <c r="AQ122" s="92"/>
      <c r="AR122" s="231"/>
    </row>
    <row r="123" spans="1:44">
      <c r="A123" s="223">
        <v>43724</v>
      </c>
      <c r="B123" s="224">
        <v>1.54335648148148</v>
      </c>
      <c r="C123" s="304">
        <f>'VCO2 Raw'!C123*'VCO2-mouse'!C$61/1000</f>
        <v>58.969600000000007</v>
      </c>
      <c r="D123" s="305">
        <f>'VCO2 Raw'!D123*'VCO2-mouse'!D$61/1000</f>
        <v>43.615000000000002</v>
      </c>
      <c r="E123" s="305">
        <f>'VCO2 Raw'!E123*'VCO2-mouse'!E$61/1000</f>
        <v>43.119</v>
      </c>
      <c r="F123" s="305">
        <f>'VCO2 Raw'!F123*'VCO2-mouse'!F$61/1000</f>
        <v>46.358399999999996</v>
      </c>
      <c r="G123" s="305">
        <f>'VCO2 Raw'!G123*'VCO2-mouse'!G$61/1000</f>
        <v>46.757100000000001</v>
      </c>
      <c r="H123" s="305">
        <f>'VCO2 Raw'!H123*'VCO2-mouse'!H$61/1000</f>
        <v>52.665399999999991</v>
      </c>
      <c r="I123" s="305">
        <f>'VCO2 Raw'!I123*'VCO2-mouse'!I$61/1000</f>
        <v>37.006999999999998</v>
      </c>
      <c r="J123" s="305">
        <f>'VCO2 Raw'!J123*'VCO2-mouse'!J$61/1000</f>
        <v>66.206600000000009</v>
      </c>
      <c r="K123" s="306">
        <f>'VCO2 Raw'!K123*'VCO2-mouse'!K$61/1000</f>
        <v>40.680500000000002</v>
      </c>
      <c r="L123" s="107">
        <f t="shared" ref="L123:P123" si="137">AVERAGE(C123:C125)</f>
        <v>53.37796666666668</v>
      </c>
      <c r="M123" s="160">
        <f t="shared" si="137"/>
        <v>56.81133333333333</v>
      </c>
      <c r="N123" s="160">
        <f t="shared" si="137"/>
        <v>58.536000000000001</v>
      </c>
      <c r="O123" s="160">
        <f t="shared" si="137"/>
        <v>56.671999999999997</v>
      </c>
      <c r="P123" s="160">
        <f t="shared" si="137"/>
        <v>47.942700000000002</v>
      </c>
      <c r="Q123" s="160">
        <f t="shared" ref="Q123" si="138">AVERAGE(H123:H125)</f>
        <v>45.403666666666659</v>
      </c>
      <c r="R123" s="160">
        <f t="shared" ref="R123" si="139">AVERAGE(I123:I125)</f>
        <v>38.992666666666665</v>
      </c>
      <c r="S123" s="160">
        <f t="shared" ref="S123" si="140">AVERAGE(J123:J125)</f>
        <v>54.129400000000004</v>
      </c>
      <c r="T123" s="160">
        <f t="shared" ref="T123" si="141">AVERAGE(K123:K125)</f>
        <v>38.421566666666664</v>
      </c>
      <c r="U123" s="232">
        <f t="shared" ref="U123" si="142">AVERAGE(L123:T123)</f>
        <v>50.031922222222221</v>
      </c>
      <c r="V123" s="303"/>
      <c r="W123" s="303"/>
      <c r="X123" s="303"/>
      <c r="Y123" s="303"/>
      <c r="Z123" s="303"/>
      <c r="AA123" s="303"/>
      <c r="AB123" s="303"/>
      <c r="AC123" s="303"/>
      <c r="AD123" s="303"/>
      <c r="AE123" s="303"/>
      <c r="AF123" s="303"/>
      <c r="AG123" s="92"/>
      <c r="AH123" s="92"/>
      <c r="AI123" s="92"/>
      <c r="AJ123" s="92"/>
      <c r="AK123" s="92"/>
      <c r="AL123" s="92"/>
      <c r="AM123" s="92"/>
      <c r="AN123" s="92"/>
      <c r="AO123" s="92"/>
      <c r="AP123" s="92"/>
      <c r="AQ123" s="92"/>
      <c r="AR123" s="231"/>
    </row>
    <row r="124" spans="1:44">
      <c r="A124" s="223">
        <v>43724</v>
      </c>
      <c r="B124" s="224">
        <v>1.5572453703703699</v>
      </c>
      <c r="C124" s="304">
        <f>'VCO2 Raw'!C124*'VCO2-mouse'!C$61/1000</f>
        <v>51.273200000000003</v>
      </c>
      <c r="D124" s="305">
        <f>'VCO2 Raw'!D124*'VCO2-mouse'!D$61/1000</f>
        <v>49.226999999999997</v>
      </c>
      <c r="E124" s="305">
        <f>'VCO2 Raw'!E124*'VCO2-mouse'!E$61/1000</f>
        <v>69.363</v>
      </c>
      <c r="F124" s="305">
        <f>'VCO2 Raw'!F124*'VCO2-mouse'!F$61/1000</f>
        <v>50.82</v>
      </c>
      <c r="G124" s="305">
        <f>'VCO2 Raw'!G124*'VCO2-mouse'!G$61/1000</f>
        <v>44.904600000000002</v>
      </c>
      <c r="H124" s="305">
        <f>'VCO2 Raw'!H124*'VCO2-mouse'!H$61/1000</f>
        <v>42.029600000000002</v>
      </c>
      <c r="I124" s="305">
        <f>'VCO2 Raw'!I124*'VCO2-mouse'!I$61/1000</f>
        <v>38.456000000000003</v>
      </c>
      <c r="J124" s="305">
        <f>'VCO2 Raw'!J124*'VCO2-mouse'!J$61/1000</f>
        <v>49.965600000000002</v>
      </c>
      <c r="K124" s="306">
        <f>'VCO2 Raw'!K124*'VCO2-mouse'!K$61/1000</f>
        <v>32.899000000000001</v>
      </c>
      <c r="L124" s="107"/>
      <c r="M124" s="160"/>
      <c r="N124" s="160"/>
      <c r="O124" s="160"/>
      <c r="P124" s="160"/>
      <c r="Q124" s="160"/>
      <c r="R124" s="160"/>
      <c r="S124" s="160"/>
      <c r="T124" s="160"/>
      <c r="U124" s="232">
        <f t="shared" ref="U124" si="143">STDEV(L123:T123)/SQRT(COUNT(L123:T123))</f>
        <v>2.5625693558395208</v>
      </c>
      <c r="V124" s="303"/>
      <c r="W124" s="303"/>
      <c r="X124" s="303"/>
      <c r="Y124" s="303"/>
      <c r="Z124" s="303"/>
      <c r="AA124" s="303"/>
      <c r="AB124" s="303"/>
      <c r="AC124" s="303"/>
      <c r="AD124" s="303"/>
      <c r="AE124" s="303"/>
      <c r="AF124" s="303"/>
      <c r="AG124" s="92"/>
      <c r="AH124" s="92"/>
      <c r="AI124" s="92"/>
      <c r="AJ124" s="92"/>
      <c r="AK124" s="92"/>
      <c r="AL124" s="92"/>
      <c r="AM124" s="92"/>
      <c r="AN124" s="92"/>
      <c r="AO124" s="92"/>
      <c r="AP124" s="92"/>
      <c r="AQ124" s="92"/>
      <c r="AR124" s="231"/>
    </row>
    <row r="125" spans="1:44">
      <c r="A125" s="223">
        <v>43724</v>
      </c>
      <c r="B125" s="224">
        <v>1.5711342592592601</v>
      </c>
      <c r="C125" s="304">
        <f>'VCO2 Raw'!C125*'VCO2-mouse'!C$61/1000</f>
        <v>49.891100000000009</v>
      </c>
      <c r="D125" s="305">
        <f>'VCO2 Raw'!D125*'VCO2-mouse'!D$61/1000</f>
        <v>77.591999999999999</v>
      </c>
      <c r="E125" s="305">
        <f>'VCO2 Raw'!E125*'VCO2-mouse'!E$61/1000</f>
        <v>63.125999999999998</v>
      </c>
      <c r="F125" s="305">
        <f>'VCO2 Raw'!F125*'VCO2-mouse'!F$61/1000</f>
        <v>72.837599999999995</v>
      </c>
      <c r="G125" s="305">
        <f>'VCO2 Raw'!G125*'VCO2-mouse'!G$61/1000</f>
        <v>52.166400000000003</v>
      </c>
      <c r="H125" s="305">
        <f>'VCO2 Raw'!H125*'VCO2-mouse'!H$61/1000</f>
        <v>41.515999999999998</v>
      </c>
      <c r="I125" s="305">
        <f>'VCO2 Raw'!I125*'VCO2-mouse'!I$61/1000</f>
        <v>41.515000000000001</v>
      </c>
      <c r="J125" s="305">
        <f>'VCO2 Raw'!J125*'VCO2-mouse'!J$61/1000</f>
        <v>46.216000000000001</v>
      </c>
      <c r="K125" s="306">
        <f>'VCO2 Raw'!K125*'VCO2-mouse'!K$61/1000</f>
        <v>41.685199999999995</v>
      </c>
      <c r="L125" s="107"/>
      <c r="M125" s="160"/>
      <c r="N125" s="160"/>
      <c r="O125" s="160"/>
      <c r="P125" s="160"/>
      <c r="Q125" s="160"/>
      <c r="R125" s="160"/>
      <c r="S125" s="160"/>
      <c r="T125" s="160"/>
      <c r="U125" s="232"/>
      <c r="V125" s="303"/>
      <c r="W125" s="303"/>
      <c r="X125" s="303"/>
      <c r="Y125" s="303"/>
      <c r="Z125" s="303"/>
      <c r="AA125" s="303"/>
      <c r="AB125" s="303"/>
      <c r="AC125" s="303"/>
      <c r="AD125" s="303"/>
      <c r="AE125" s="303"/>
      <c r="AF125" s="303"/>
      <c r="AG125" s="92"/>
      <c r="AH125" s="92"/>
      <c r="AI125" s="92"/>
      <c r="AJ125" s="92"/>
      <c r="AK125" s="92"/>
      <c r="AL125" s="92"/>
      <c r="AM125" s="92"/>
      <c r="AN125" s="92"/>
      <c r="AO125" s="92"/>
      <c r="AP125" s="92"/>
      <c r="AQ125" s="92"/>
      <c r="AR125" s="231"/>
    </row>
    <row r="126" spans="1:44">
      <c r="A126" s="223">
        <v>43724</v>
      </c>
      <c r="B126" s="224">
        <v>1.58502314814815</v>
      </c>
      <c r="C126" s="304">
        <f>'VCO2 Raw'!C126*'VCO2-mouse'!C$61/1000</f>
        <v>44.444000000000003</v>
      </c>
      <c r="D126" s="305">
        <f>'VCO2 Raw'!D126*'VCO2-mouse'!D$61/1000</f>
        <v>45.75</v>
      </c>
      <c r="E126" s="305">
        <f>'VCO2 Raw'!E126*'VCO2-mouse'!E$61/1000</f>
        <v>46.223999999999997</v>
      </c>
      <c r="F126" s="305">
        <f>'VCO2 Raw'!F126*'VCO2-mouse'!F$61/1000</f>
        <v>49.368000000000002</v>
      </c>
      <c r="G126" s="305">
        <f>'VCO2 Raw'!G126*'VCO2-mouse'!G$61/1000</f>
        <v>39.989299999999993</v>
      </c>
      <c r="H126" s="305">
        <f>'VCO2 Raw'!H126*'VCO2-mouse'!H$61/1000</f>
        <v>69.207599999999985</v>
      </c>
      <c r="I126" s="305">
        <f>'VCO2 Raw'!I126*'VCO2-mouse'!I$61/1000</f>
        <v>48.024000000000001</v>
      </c>
      <c r="J126" s="305">
        <f>'VCO2 Raw'!J126*'VCO2-mouse'!J$61/1000</f>
        <v>47.480400000000003</v>
      </c>
      <c r="K126" s="306">
        <f>'VCO2 Raw'!K126*'VCO2-mouse'!K$61/1000</f>
        <v>41.882199999999997</v>
      </c>
      <c r="L126" s="107">
        <f t="shared" ref="L126:P126" si="144">AVERAGE(C126:C128)</f>
        <v>56.097000000000008</v>
      </c>
      <c r="M126" s="160">
        <f t="shared" si="144"/>
        <v>44.458833333333331</v>
      </c>
      <c r="N126" s="160">
        <f t="shared" si="144"/>
        <v>44.919000000000004</v>
      </c>
      <c r="O126" s="160">
        <f t="shared" si="144"/>
        <v>53.776800000000001</v>
      </c>
      <c r="P126" s="160">
        <f t="shared" si="144"/>
        <v>44.171833333333325</v>
      </c>
      <c r="Q126" s="160">
        <f t="shared" ref="Q126" si="145">AVERAGE(H126:H128)</f>
        <v>54.890999999999998</v>
      </c>
      <c r="R126" s="160">
        <f t="shared" ref="R126" si="146">AVERAGE(I126:I128)</f>
        <v>56.54933333333333</v>
      </c>
      <c r="S126" s="160">
        <f t="shared" ref="S126" si="147">AVERAGE(J126:J128)</f>
        <v>49.834800000000001</v>
      </c>
      <c r="T126" s="160">
        <f t="shared" ref="T126" si="148">AVERAGE(K126:K128)</f>
        <v>50.99016666666666</v>
      </c>
      <c r="U126" s="232">
        <f t="shared" ref="U126" si="149">AVERAGE(L126:T126)</f>
        <v>50.63208518518519</v>
      </c>
      <c r="V126" s="303"/>
      <c r="W126" s="303"/>
      <c r="X126" s="303"/>
      <c r="Y126" s="303"/>
      <c r="Z126" s="303"/>
      <c r="AA126" s="303"/>
      <c r="AB126" s="303"/>
      <c r="AC126" s="303"/>
      <c r="AD126" s="303"/>
      <c r="AE126" s="303"/>
      <c r="AF126" s="303"/>
      <c r="AG126" s="92"/>
      <c r="AH126" s="92"/>
      <c r="AI126" s="92"/>
      <c r="AJ126" s="92"/>
      <c r="AK126" s="92"/>
      <c r="AL126" s="92"/>
      <c r="AM126" s="92"/>
      <c r="AN126" s="92"/>
      <c r="AO126" s="92"/>
      <c r="AP126" s="92"/>
      <c r="AQ126" s="92"/>
      <c r="AR126" s="231"/>
    </row>
    <row r="127" spans="1:44">
      <c r="A127" s="223">
        <v>43724</v>
      </c>
      <c r="B127" s="224">
        <v>1.59891203703703</v>
      </c>
      <c r="C127" s="304">
        <f>'VCO2 Raw'!C127*'VCO2-mouse'!C$61/1000</f>
        <v>67.993900000000011</v>
      </c>
      <c r="D127" s="305">
        <f>'VCO2 Raw'!D127*'VCO2-mouse'!D$61/1000</f>
        <v>43.096499999999999</v>
      </c>
      <c r="E127" s="305">
        <f>'VCO2 Raw'!E127*'VCO2-mouse'!E$61/1000</f>
        <v>46.277999999999999</v>
      </c>
      <c r="F127" s="305">
        <f>'VCO2 Raw'!F127*'VCO2-mouse'!F$61/1000</f>
        <v>63.36</v>
      </c>
      <c r="G127" s="305">
        <f>'VCO2 Raw'!G127*'VCO2-mouse'!G$61/1000</f>
        <v>42.212299999999999</v>
      </c>
      <c r="H127" s="305">
        <f>'VCO2 Raw'!H127*'VCO2-mouse'!H$61/1000</f>
        <v>43.848599999999998</v>
      </c>
      <c r="I127" s="305">
        <f>'VCO2 Raw'!I127*'VCO2-mouse'!I$61/1000</f>
        <v>73.37</v>
      </c>
      <c r="J127" s="305">
        <f>'VCO2 Raw'!J127*'VCO2-mouse'!J$61/1000</f>
        <v>51.273600000000002</v>
      </c>
      <c r="K127" s="306">
        <f>'VCO2 Raw'!K127*'VCO2-mouse'!K$61/1000</f>
        <v>55.711599999999997</v>
      </c>
      <c r="L127" s="107"/>
      <c r="M127" s="160"/>
      <c r="N127" s="160"/>
      <c r="O127" s="160"/>
      <c r="P127" s="160"/>
      <c r="Q127" s="160"/>
      <c r="R127" s="160"/>
      <c r="S127" s="160"/>
      <c r="T127" s="160"/>
      <c r="U127" s="232">
        <f t="shared" ref="U127" si="150">STDEV(L126:T126)/SQRT(COUNT(L126:T126))</f>
        <v>1.6921133523937189</v>
      </c>
      <c r="V127" s="303"/>
      <c r="W127" s="303"/>
      <c r="X127" s="303"/>
      <c r="Y127" s="303"/>
      <c r="Z127" s="303"/>
      <c r="AA127" s="303"/>
      <c r="AB127" s="303"/>
      <c r="AC127" s="303"/>
      <c r="AD127" s="303"/>
      <c r="AE127" s="303"/>
      <c r="AF127" s="303"/>
      <c r="AG127" s="92"/>
      <c r="AH127" s="92"/>
      <c r="AI127" s="92"/>
      <c r="AJ127" s="92"/>
      <c r="AK127" s="92"/>
      <c r="AL127" s="92"/>
      <c r="AM127" s="92"/>
      <c r="AN127" s="92"/>
      <c r="AO127" s="92"/>
      <c r="AP127" s="92"/>
      <c r="AQ127" s="92"/>
      <c r="AR127" s="231"/>
    </row>
    <row r="128" spans="1:44">
      <c r="A128" s="223">
        <v>43724</v>
      </c>
      <c r="B128" s="224">
        <v>1.6128009259259199</v>
      </c>
      <c r="C128" s="304">
        <f>'VCO2 Raw'!C128*'VCO2-mouse'!C$61/1000</f>
        <v>55.853100000000005</v>
      </c>
      <c r="D128" s="305">
        <f>'VCO2 Raw'!D128*'VCO2-mouse'!D$61/1000</f>
        <v>44.53</v>
      </c>
      <c r="E128" s="305">
        <f>'VCO2 Raw'!E128*'VCO2-mouse'!E$61/1000</f>
        <v>42.255000000000003</v>
      </c>
      <c r="F128" s="305">
        <f>'VCO2 Raw'!F128*'VCO2-mouse'!F$61/1000</f>
        <v>48.602399999999996</v>
      </c>
      <c r="G128" s="305">
        <f>'VCO2 Raw'!G128*'VCO2-mouse'!G$61/1000</f>
        <v>50.313900000000004</v>
      </c>
      <c r="H128" s="305">
        <f>'VCO2 Raw'!H128*'VCO2-mouse'!H$61/1000</f>
        <v>51.616799999999998</v>
      </c>
      <c r="I128" s="305">
        <f>'VCO2 Raw'!I128*'VCO2-mouse'!I$61/1000</f>
        <v>48.253999999999998</v>
      </c>
      <c r="J128" s="305">
        <f>'VCO2 Raw'!J128*'VCO2-mouse'!J$61/1000</f>
        <v>50.750399999999999</v>
      </c>
      <c r="K128" s="306">
        <f>'VCO2 Raw'!K128*'VCO2-mouse'!K$61/1000</f>
        <v>55.3767</v>
      </c>
      <c r="L128" s="107"/>
      <c r="M128" s="160"/>
      <c r="N128" s="160"/>
      <c r="O128" s="160"/>
      <c r="P128" s="160"/>
      <c r="Q128" s="160"/>
      <c r="R128" s="160"/>
      <c r="S128" s="160"/>
      <c r="T128" s="160"/>
      <c r="U128" s="232"/>
      <c r="V128" s="303"/>
      <c r="W128" s="303"/>
      <c r="X128" s="303"/>
      <c r="Y128" s="303"/>
      <c r="Z128" s="303"/>
      <c r="AA128" s="303"/>
      <c r="AB128" s="303"/>
      <c r="AC128" s="303"/>
      <c r="AD128" s="303"/>
      <c r="AE128" s="303"/>
      <c r="AF128" s="303"/>
      <c r="AG128" s="92"/>
      <c r="AH128" s="92"/>
      <c r="AI128" s="92"/>
      <c r="AJ128" s="92"/>
      <c r="AK128" s="92"/>
      <c r="AL128" s="92"/>
      <c r="AM128" s="92"/>
      <c r="AN128" s="92"/>
      <c r="AO128" s="92"/>
      <c r="AP128" s="92"/>
      <c r="AQ128" s="92"/>
      <c r="AR128" s="231"/>
    </row>
    <row r="129" spans="1:44">
      <c r="A129" s="223">
        <v>43724</v>
      </c>
      <c r="B129" s="224">
        <v>1.6266898148148099</v>
      </c>
      <c r="C129" s="304">
        <f>'VCO2 Raw'!C129*'VCO2-mouse'!C$61/1000</f>
        <v>55.988600000000005</v>
      </c>
      <c r="D129" s="305">
        <f>'VCO2 Raw'!D129*'VCO2-mouse'!D$61/1000</f>
        <v>46.298999999999999</v>
      </c>
      <c r="E129" s="305">
        <f>'VCO2 Raw'!E129*'VCO2-mouse'!E$61/1000</f>
        <v>63.018000000000001</v>
      </c>
      <c r="F129" s="305">
        <f>'VCO2 Raw'!F129*'VCO2-mouse'!F$61/1000</f>
        <v>48.153599999999997</v>
      </c>
      <c r="G129" s="305">
        <f>'VCO2 Raw'!G129*'VCO2-mouse'!G$61/1000</f>
        <v>44.2624</v>
      </c>
      <c r="H129" s="305">
        <f>'VCO2 Raw'!H129*'VCO2-mouse'!H$61/1000</f>
        <v>46.523600000000002</v>
      </c>
      <c r="I129" s="305">
        <f>'VCO2 Raw'!I129*'VCO2-mouse'!I$61/1000</f>
        <v>51.933999999999997</v>
      </c>
      <c r="J129" s="305">
        <f>'VCO2 Raw'!J129*'VCO2-mouse'!J$61/1000</f>
        <v>54.325600000000001</v>
      </c>
      <c r="K129" s="306">
        <f>'VCO2 Raw'!K129*'VCO2-mouse'!K$61/1000</f>
        <v>40.207699999999996</v>
      </c>
      <c r="L129" s="107">
        <f t="shared" ref="L129:P129" si="151">AVERAGE(C129:C131)</f>
        <v>60.062633333333338</v>
      </c>
      <c r="M129" s="160">
        <f t="shared" si="151"/>
        <v>44.519833333333331</v>
      </c>
      <c r="N129" s="160">
        <f t="shared" si="151"/>
        <v>53.064</v>
      </c>
      <c r="O129" s="160">
        <f t="shared" si="151"/>
        <v>59.065599999999996</v>
      </c>
      <c r="P129" s="160">
        <f t="shared" si="151"/>
        <v>49.350599999999993</v>
      </c>
      <c r="Q129" s="160">
        <f t="shared" ref="Q129" si="152">AVERAGE(H129:H131)</f>
        <v>45.938666666666656</v>
      </c>
      <c r="R129" s="160">
        <f t="shared" ref="R129" si="153">AVERAGE(I129:I131)</f>
        <v>45.286999999999999</v>
      </c>
      <c r="S129" s="160">
        <f t="shared" ref="S129" si="154">AVERAGE(J129:J131)</f>
        <v>50.779466666666671</v>
      </c>
      <c r="T129" s="160">
        <f t="shared" ref="T129" si="155">AVERAGE(K129:K131)</f>
        <v>41.028533333333328</v>
      </c>
      <c r="U129" s="232">
        <f t="shared" ref="U129" si="156">AVERAGE(L129:T129)</f>
        <v>49.89959259259259</v>
      </c>
      <c r="V129" s="303"/>
      <c r="W129" s="303"/>
      <c r="X129" s="303"/>
      <c r="Y129" s="303"/>
      <c r="Z129" s="303"/>
      <c r="AA129" s="303"/>
      <c r="AB129" s="303"/>
      <c r="AC129" s="303"/>
      <c r="AD129" s="303"/>
      <c r="AE129" s="303"/>
      <c r="AF129" s="303"/>
      <c r="AG129" s="92"/>
      <c r="AH129" s="92"/>
      <c r="AI129" s="92"/>
      <c r="AJ129" s="92"/>
      <c r="AK129" s="92"/>
      <c r="AL129" s="92"/>
      <c r="AM129" s="92"/>
      <c r="AN129" s="92"/>
      <c r="AO129" s="92"/>
      <c r="AP129" s="92"/>
      <c r="AQ129" s="92"/>
      <c r="AR129" s="231"/>
    </row>
    <row r="130" spans="1:44">
      <c r="A130" s="223">
        <v>43724</v>
      </c>
      <c r="B130" s="224">
        <v>1.6405787037037001</v>
      </c>
      <c r="C130" s="304">
        <f>'VCO2 Raw'!C130*'VCO2-mouse'!C$61/1000</f>
        <v>53.332800000000006</v>
      </c>
      <c r="D130" s="305">
        <f>'VCO2 Raw'!D130*'VCO2-mouse'!D$61/1000</f>
        <v>48.220500000000001</v>
      </c>
      <c r="E130" s="305">
        <f>'VCO2 Raw'!E130*'VCO2-mouse'!E$61/1000</f>
        <v>50.165999999999997</v>
      </c>
      <c r="F130" s="305">
        <f>'VCO2 Raw'!F130*'VCO2-mouse'!F$61/1000</f>
        <v>68.903999999999996</v>
      </c>
      <c r="G130" s="305">
        <f>'VCO2 Raw'!G130*'VCO2-mouse'!G$61/1000</f>
        <v>57.007599999999996</v>
      </c>
      <c r="H130" s="305">
        <f>'VCO2 Raw'!H130*'VCO2-mouse'!H$61/1000</f>
        <v>43.976999999999997</v>
      </c>
      <c r="I130" s="305">
        <f>'VCO2 Raw'!I130*'VCO2-mouse'!I$61/1000</f>
        <v>40.088999999999999</v>
      </c>
      <c r="J130" s="305">
        <f>'VCO2 Raw'!J130*'VCO2-mouse'!J$61/1000</f>
        <v>42.379200000000004</v>
      </c>
      <c r="K130" s="306">
        <f>'VCO2 Raw'!K130*'VCO2-mouse'!K$61/1000</f>
        <v>36.661699999999996</v>
      </c>
      <c r="L130" s="107"/>
      <c r="M130" s="160"/>
      <c r="N130" s="160"/>
      <c r="O130" s="160"/>
      <c r="P130" s="160"/>
      <c r="Q130" s="160"/>
      <c r="R130" s="160"/>
      <c r="S130" s="160"/>
      <c r="T130" s="160"/>
      <c r="U130" s="232">
        <f t="shared" ref="U130" si="157">STDEV(L129:T129)/SQRT(COUNT(L129:T129))</f>
        <v>2.1826162342358777</v>
      </c>
      <c r="V130" s="303"/>
      <c r="W130" s="303"/>
      <c r="X130" s="303"/>
      <c r="Y130" s="303"/>
      <c r="Z130" s="303"/>
      <c r="AA130" s="303"/>
      <c r="AB130" s="303"/>
      <c r="AC130" s="303"/>
      <c r="AD130" s="303"/>
      <c r="AE130" s="303"/>
      <c r="AF130" s="303"/>
      <c r="AG130" s="92"/>
      <c r="AH130" s="92"/>
      <c r="AI130" s="92"/>
      <c r="AJ130" s="92"/>
      <c r="AK130" s="92"/>
      <c r="AL130" s="92"/>
      <c r="AM130" s="92"/>
      <c r="AN130" s="92"/>
      <c r="AO130" s="92"/>
      <c r="AP130" s="92"/>
      <c r="AQ130" s="92"/>
      <c r="AR130" s="231"/>
    </row>
    <row r="131" spans="1:44">
      <c r="A131" s="223">
        <v>43724</v>
      </c>
      <c r="B131" s="224">
        <v>1.65446759259259</v>
      </c>
      <c r="C131" s="304">
        <f>'VCO2 Raw'!C131*'VCO2-mouse'!C$61/1000</f>
        <v>70.866500000000002</v>
      </c>
      <c r="D131" s="305">
        <f>'VCO2 Raw'!D131*'VCO2-mouse'!D$61/1000</f>
        <v>39.04</v>
      </c>
      <c r="E131" s="305">
        <f>'VCO2 Raw'!E131*'VCO2-mouse'!E$61/1000</f>
        <v>46.008000000000003</v>
      </c>
      <c r="F131" s="305">
        <f>'VCO2 Raw'!F131*'VCO2-mouse'!F$61/1000</f>
        <v>60.139199999999995</v>
      </c>
      <c r="G131" s="305">
        <f>'VCO2 Raw'!G131*'VCO2-mouse'!G$61/1000</f>
        <v>46.781799999999997</v>
      </c>
      <c r="H131" s="305">
        <f>'VCO2 Raw'!H131*'VCO2-mouse'!H$61/1000</f>
        <v>47.315399999999997</v>
      </c>
      <c r="I131" s="305">
        <f>'VCO2 Raw'!I131*'VCO2-mouse'!I$61/1000</f>
        <v>43.838000000000001</v>
      </c>
      <c r="J131" s="305">
        <f>'VCO2 Raw'!J131*'VCO2-mouse'!J$61/1000</f>
        <v>55.633600000000001</v>
      </c>
      <c r="K131" s="306">
        <f>'VCO2 Raw'!K131*'VCO2-mouse'!K$61/1000</f>
        <v>46.216200000000001</v>
      </c>
      <c r="L131" s="107"/>
      <c r="M131" s="160"/>
      <c r="N131" s="160"/>
      <c r="O131" s="160"/>
      <c r="P131" s="160"/>
      <c r="Q131" s="160"/>
      <c r="R131" s="160"/>
      <c r="S131" s="160"/>
      <c r="T131" s="160"/>
      <c r="U131" s="232"/>
      <c r="V131" s="303"/>
      <c r="W131" s="303"/>
      <c r="X131" s="303"/>
      <c r="Y131" s="303"/>
      <c r="Z131" s="303"/>
      <c r="AA131" s="303"/>
      <c r="AB131" s="303"/>
      <c r="AC131" s="303"/>
      <c r="AD131" s="303"/>
      <c r="AE131" s="303"/>
      <c r="AF131" s="303"/>
      <c r="AG131" s="92"/>
      <c r="AH131" s="92"/>
      <c r="AI131" s="92"/>
      <c r="AJ131" s="92"/>
      <c r="AK131" s="92"/>
      <c r="AL131" s="92"/>
      <c r="AM131" s="92"/>
      <c r="AN131" s="92"/>
      <c r="AO131" s="92"/>
      <c r="AP131" s="92"/>
      <c r="AQ131" s="92"/>
      <c r="AR131" s="231"/>
    </row>
    <row r="132" spans="1:44">
      <c r="A132" s="223">
        <v>43724</v>
      </c>
      <c r="B132" s="224">
        <v>1.66835648148148</v>
      </c>
      <c r="C132" s="304">
        <f>'VCO2 Raw'!C132*'VCO2-mouse'!C$61/1000</f>
        <v>56.124100000000006</v>
      </c>
      <c r="D132" s="305">
        <f>'VCO2 Raw'!D132*'VCO2-mouse'!D$61/1000</f>
        <v>49.6845</v>
      </c>
      <c r="E132" s="305">
        <f>'VCO2 Raw'!E132*'VCO2-mouse'!E$61/1000</f>
        <v>44.523000000000003</v>
      </c>
      <c r="F132" s="305">
        <f>'VCO2 Raw'!F132*'VCO2-mouse'!F$61/1000</f>
        <v>51.9816</v>
      </c>
      <c r="G132" s="305">
        <f>'VCO2 Raw'!G132*'VCO2-mouse'!G$61/1000</f>
        <v>50.881999999999998</v>
      </c>
      <c r="H132" s="305">
        <f>'VCO2 Raw'!H132*'VCO2-mouse'!H$61/1000</f>
        <v>67.452799999999982</v>
      </c>
      <c r="I132" s="305">
        <f>'VCO2 Raw'!I132*'VCO2-mouse'!I$61/1000</f>
        <v>59.040999999999997</v>
      </c>
      <c r="J132" s="305">
        <f>'VCO2 Raw'!J132*'VCO2-mouse'!J$61/1000</f>
        <v>44.820800000000006</v>
      </c>
      <c r="K132" s="306">
        <f>'VCO2 Raw'!K132*'VCO2-mouse'!K$61/1000</f>
        <v>73.008200000000002</v>
      </c>
      <c r="L132" s="107">
        <f t="shared" ref="L132:P132" si="158">AVERAGE(C132:C134)</f>
        <v>59.909066666666668</v>
      </c>
      <c r="M132" s="160">
        <f t="shared" si="158"/>
        <v>65.473333333333329</v>
      </c>
      <c r="N132" s="160">
        <f t="shared" si="158"/>
        <v>56.592000000000006</v>
      </c>
      <c r="O132" s="160">
        <f t="shared" si="158"/>
        <v>70.259199999999993</v>
      </c>
      <c r="P132" s="160">
        <f t="shared" si="158"/>
        <v>61.099566666666668</v>
      </c>
      <c r="Q132" s="160">
        <f t="shared" ref="Q132" si="159">AVERAGE(H132:H134)</f>
        <v>60.932933333333324</v>
      </c>
      <c r="R132" s="160">
        <f t="shared" ref="R132" si="160">AVERAGE(I132:I134)</f>
        <v>59.370666666666665</v>
      </c>
      <c r="S132" s="160">
        <f t="shared" ref="S132" si="161">AVERAGE(J132:J134)</f>
        <v>53.199266666666666</v>
      </c>
      <c r="T132" s="160">
        <f t="shared" ref="T132" si="162">AVERAGE(K132:K134)</f>
        <v>61.812033333333325</v>
      </c>
      <c r="U132" s="232">
        <f t="shared" ref="U132" si="163">AVERAGE(L132:T132)</f>
        <v>60.960896296296291</v>
      </c>
      <c r="V132" s="303"/>
      <c r="W132" s="303"/>
      <c r="X132" s="303"/>
      <c r="Y132" s="303"/>
      <c r="Z132" s="303"/>
      <c r="AA132" s="303"/>
      <c r="AB132" s="303"/>
      <c r="AC132" s="303"/>
      <c r="AD132" s="303"/>
      <c r="AE132" s="303"/>
      <c r="AF132" s="303"/>
      <c r="AG132" s="92"/>
      <c r="AH132" s="92"/>
      <c r="AI132" s="92"/>
      <c r="AJ132" s="92"/>
      <c r="AK132" s="92"/>
      <c r="AL132" s="92"/>
      <c r="AM132" s="92"/>
      <c r="AN132" s="92"/>
      <c r="AO132" s="92"/>
      <c r="AP132" s="92"/>
      <c r="AQ132" s="92"/>
      <c r="AR132" s="231"/>
    </row>
    <row r="133" spans="1:44">
      <c r="A133" s="223">
        <v>43724</v>
      </c>
      <c r="B133" s="224">
        <v>1.6822453703703699</v>
      </c>
      <c r="C133" s="304">
        <f>'VCO2 Raw'!C133*'VCO2-mouse'!C$61/1000</f>
        <v>55.582100000000004</v>
      </c>
      <c r="D133" s="305">
        <f>'VCO2 Raw'!D133*'VCO2-mouse'!D$61/1000</f>
        <v>85.491500000000002</v>
      </c>
      <c r="E133" s="305">
        <f>'VCO2 Raw'!E133*'VCO2-mouse'!E$61/1000</f>
        <v>50.652000000000001</v>
      </c>
      <c r="F133" s="305">
        <f>'VCO2 Raw'!F133*'VCO2-mouse'!F$61/1000</f>
        <v>66.739199999999997</v>
      </c>
      <c r="G133" s="305">
        <f>'VCO2 Raw'!G133*'VCO2-mouse'!G$61/1000</f>
        <v>52.413400000000003</v>
      </c>
      <c r="H133" s="305">
        <f>'VCO2 Raw'!H133*'VCO2-mouse'!H$61/1000</f>
        <v>53.5642</v>
      </c>
      <c r="I133" s="305">
        <f>'VCO2 Raw'!I133*'VCO2-mouse'!I$61/1000</f>
        <v>59.040999999999997</v>
      </c>
      <c r="J133" s="305">
        <f>'VCO2 Raw'!J133*'VCO2-mouse'!J$61/1000</f>
        <v>44.450200000000002</v>
      </c>
      <c r="K133" s="306">
        <f>'VCO2 Raw'!K133*'VCO2-mouse'!K$61/1000</f>
        <v>45.290299999999995</v>
      </c>
      <c r="L133" s="107"/>
      <c r="M133" s="160"/>
      <c r="N133" s="160"/>
      <c r="O133" s="160"/>
      <c r="P133" s="160"/>
      <c r="Q133" s="160"/>
      <c r="R133" s="160"/>
      <c r="S133" s="160"/>
      <c r="T133" s="160"/>
      <c r="U133" s="232">
        <f t="shared" ref="U133" si="164">STDEV(L132:T132)/SQRT(COUNT(L132:T132))</f>
        <v>1.6267311745846535</v>
      </c>
      <c r="V133" s="303"/>
      <c r="W133" s="303"/>
      <c r="X133" s="303"/>
      <c r="Y133" s="303"/>
      <c r="Z133" s="303"/>
      <c r="AA133" s="303"/>
      <c r="AB133" s="303"/>
      <c r="AC133" s="303"/>
      <c r="AD133" s="303"/>
      <c r="AE133" s="303"/>
      <c r="AF133" s="303"/>
      <c r="AG133" s="92"/>
      <c r="AH133" s="92"/>
      <c r="AI133" s="92"/>
      <c r="AJ133" s="92"/>
      <c r="AK133" s="92"/>
      <c r="AL133" s="92"/>
      <c r="AM133" s="92"/>
      <c r="AN133" s="92"/>
      <c r="AO133" s="92"/>
      <c r="AP133" s="92"/>
      <c r="AQ133" s="92"/>
      <c r="AR133" s="231"/>
    </row>
    <row r="134" spans="1:44">
      <c r="A134" s="223">
        <v>43724</v>
      </c>
      <c r="B134" s="224">
        <v>1.6961342592592601</v>
      </c>
      <c r="C134" s="304">
        <f>'VCO2 Raw'!C134*'VCO2-mouse'!C$61/1000</f>
        <v>68.021000000000001</v>
      </c>
      <c r="D134" s="305">
        <f>'VCO2 Raw'!D134*'VCO2-mouse'!D$61/1000</f>
        <v>61.244</v>
      </c>
      <c r="E134" s="305">
        <f>'VCO2 Raw'!E134*'VCO2-mouse'!E$61/1000</f>
        <v>74.600999999999999</v>
      </c>
      <c r="F134" s="305">
        <f>'VCO2 Raw'!F134*'VCO2-mouse'!F$61/1000</f>
        <v>92.056799999999981</v>
      </c>
      <c r="G134" s="305">
        <f>'VCO2 Raw'!G134*'VCO2-mouse'!G$61/1000</f>
        <v>80.003299999999996</v>
      </c>
      <c r="H134" s="305">
        <f>'VCO2 Raw'!H134*'VCO2-mouse'!H$61/1000</f>
        <v>61.781799999999997</v>
      </c>
      <c r="I134" s="305">
        <f>'VCO2 Raw'!I134*'VCO2-mouse'!I$61/1000</f>
        <v>60.03</v>
      </c>
      <c r="J134" s="305">
        <f>'VCO2 Raw'!J134*'VCO2-mouse'!J$61/1000</f>
        <v>70.326800000000006</v>
      </c>
      <c r="K134" s="306">
        <f>'VCO2 Raw'!K134*'VCO2-mouse'!K$61/1000</f>
        <v>67.137599999999992</v>
      </c>
      <c r="L134" s="107"/>
      <c r="M134" s="160"/>
      <c r="N134" s="160"/>
      <c r="O134" s="160"/>
      <c r="P134" s="160"/>
      <c r="Q134" s="160"/>
      <c r="R134" s="160"/>
      <c r="S134" s="160"/>
      <c r="T134" s="160"/>
      <c r="U134" s="232"/>
      <c r="V134" s="303"/>
      <c r="W134" s="303"/>
      <c r="X134" s="303"/>
      <c r="Y134" s="303"/>
      <c r="Z134" s="303"/>
      <c r="AA134" s="303"/>
      <c r="AB134" s="303"/>
      <c r="AC134" s="303"/>
      <c r="AD134" s="303"/>
      <c r="AE134" s="303"/>
      <c r="AF134" s="303"/>
      <c r="AG134" s="92"/>
      <c r="AH134" s="92"/>
      <c r="AI134" s="92"/>
      <c r="AJ134" s="92"/>
      <c r="AK134" s="92"/>
      <c r="AL134" s="92"/>
      <c r="AM134" s="92"/>
      <c r="AN134" s="92"/>
      <c r="AO134" s="92"/>
      <c r="AP134" s="92"/>
      <c r="AQ134" s="92"/>
      <c r="AR134" s="231"/>
    </row>
    <row r="135" spans="1:44">
      <c r="A135" s="223">
        <v>43724</v>
      </c>
      <c r="B135" s="224">
        <v>1.71002314814814</v>
      </c>
      <c r="C135" s="304">
        <f>'VCO2 Raw'!C135*'VCO2-mouse'!C$61/1000</f>
        <v>70.29740000000001</v>
      </c>
      <c r="D135" s="305">
        <f>'VCO2 Raw'!D135*'VCO2-mouse'!D$61/1000</f>
        <v>62.463999999999999</v>
      </c>
      <c r="E135" s="305">
        <f>'VCO2 Raw'!E135*'VCO2-mouse'!E$61/1000</f>
        <v>48.140999999999998</v>
      </c>
      <c r="F135" s="305">
        <f>'VCO2 Raw'!F135*'VCO2-mouse'!F$61/1000</f>
        <v>49.235999999999997</v>
      </c>
      <c r="G135" s="305">
        <f>'VCO2 Raw'!G135*'VCO2-mouse'!G$61/1000</f>
        <v>52.0182</v>
      </c>
      <c r="H135" s="305">
        <f>'VCO2 Raw'!H135*'VCO2-mouse'!H$61/1000</f>
        <v>47.336799999999997</v>
      </c>
      <c r="I135" s="305">
        <f>'VCO2 Raw'!I135*'VCO2-mouse'!I$61/1000</f>
        <v>42.55</v>
      </c>
      <c r="J135" s="305">
        <f>'VCO2 Raw'!J135*'VCO2-mouse'!J$61/1000</f>
        <v>40.199200000000005</v>
      </c>
      <c r="K135" s="306">
        <f>'VCO2 Raw'!K135*'VCO2-mouse'!K$61/1000</f>
        <v>74.623599999999996</v>
      </c>
      <c r="L135" s="107">
        <f t="shared" ref="L135:P135" si="165">AVERAGE(C135:C137)</f>
        <v>71.390433333333348</v>
      </c>
      <c r="M135" s="160">
        <f t="shared" si="165"/>
        <v>59.586833333333338</v>
      </c>
      <c r="N135" s="160">
        <f t="shared" si="165"/>
        <v>56.628000000000007</v>
      </c>
      <c r="O135" s="160">
        <f t="shared" si="165"/>
        <v>52.615199999999994</v>
      </c>
      <c r="P135" s="160">
        <f t="shared" si="165"/>
        <v>57.131100000000004</v>
      </c>
      <c r="Q135" s="160">
        <f t="shared" ref="Q135" si="166">AVERAGE(H135:H137)</f>
        <v>56.453200000000002</v>
      </c>
      <c r="R135" s="160">
        <f t="shared" ref="R135" si="167">AVERAGE(I135:I137)</f>
        <v>43.209333333333326</v>
      </c>
      <c r="S135" s="160">
        <f t="shared" ref="S135" si="168">AVERAGE(J135:J137)</f>
        <v>57.312199999999997</v>
      </c>
      <c r="T135" s="160">
        <f t="shared" ref="T135" si="169">AVERAGE(K135:K137)</f>
        <v>53.813833333333328</v>
      </c>
      <c r="U135" s="232">
        <f t="shared" ref="U135" si="170">AVERAGE(L135:T135)</f>
        <v>56.460014814814819</v>
      </c>
      <c r="V135" s="303"/>
      <c r="W135" s="303"/>
      <c r="X135" s="303"/>
      <c r="Y135" s="303"/>
      <c r="Z135" s="303"/>
      <c r="AA135" s="303"/>
      <c r="AB135" s="303"/>
      <c r="AC135" s="303"/>
      <c r="AD135" s="303"/>
      <c r="AE135" s="303"/>
      <c r="AF135" s="303"/>
      <c r="AG135" s="92"/>
      <c r="AH135" s="92"/>
      <c r="AI135" s="92"/>
      <c r="AJ135" s="92"/>
      <c r="AK135" s="92"/>
      <c r="AL135" s="92"/>
      <c r="AM135" s="92"/>
      <c r="AN135" s="92"/>
      <c r="AO135" s="92"/>
      <c r="AP135" s="92"/>
      <c r="AQ135" s="92"/>
      <c r="AR135" s="231"/>
    </row>
    <row r="136" spans="1:44">
      <c r="A136" s="223">
        <v>43724</v>
      </c>
      <c r="B136" s="224">
        <v>1.72391203703704</v>
      </c>
      <c r="C136" s="304">
        <f>'VCO2 Raw'!C136*'VCO2-mouse'!C$61/1000</f>
        <v>85.825700000000012</v>
      </c>
      <c r="D136" s="305">
        <f>'VCO2 Raw'!D136*'VCO2-mouse'!D$61/1000</f>
        <v>39.405999999999999</v>
      </c>
      <c r="E136" s="305">
        <f>'VCO2 Raw'!E136*'VCO2-mouse'!E$61/1000</f>
        <v>73.007999999999996</v>
      </c>
      <c r="F136" s="305">
        <f>'VCO2 Raw'!F136*'VCO2-mouse'!F$61/1000</f>
        <v>47.995199999999997</v>
      </c>
      <c r="G136" s="305">
        <f>'VCO2 Raw'!G136*'VCO2-mouse'!G$61/1000</f>
        <v>70.246800000000007</v>
      </c>
      <c r="H136" s="305">
        <f>'VCO2 Raw'!H136*'VCO2-mouse'!H$61/1000</f>
        <v>71.3904</v>
      </c>
      <c r="I136" s="305">
        <f>'VCO2 Raw'!I136*'VCO2-mouse'!I$61/1000</f>
        <v>43.354999999999997</v>
      </c>
      <c r="J136" s="305">
        <f>'VCO2 Raw'!J136*'VCO2-mouse'!J$61/1000</f>
        <v>50.074599999999997</v>
      </c>
      <c r="K136" s="306">
        <f>'VCO2 Raw'!K136*'VCO2-mouse'!K$61/1000</f>
        <v>43.005099999999999</v>
      </c>
      <c r="L136" s="107"/>
      <c r="M136" s="160"/>
      <c r="N136" s="160"/>
      <c r="O136" s="160"/>
      <c r="P136" s="160"/>
      <c r="Q136" s="160"/>
      <c r="R136" s="160"/>
      <c r="S136" s="160"/>
      <c r="T136" s="160"/>
      <c r="U136" s="232">
        <f t="shared" ref="U136" si="171">STDEV(L135:T135)/SQRT(COUNT(L135:T135))</f>
        <v>2.4474041482832796</v>
      </c>
      <c r="V136" s="303"/>
      <c r="W136" s="303"/>
      <c r="X136" s="303"/>
      <c r="Y136" s="303"/>
      <c r="Z136" s="303"/>
      <c r="AA136" s="303"/>
      <c r="AB136" s="303"/>
      <c r="AC136" s="303"/>
      <c r="AD136" s="303"/>
      <c r="AE136" s="303"/>
      <c r="AF136" s="303"/>
      <c r="AG136" s="92"/>
      <c r="AH136" s="92"/>
      <c r="AI136" s="92"/>
      <c r="AJ136" s="92"/>
      <c r="AK136" s="92"/>
      <c r="AL136" s="92"/>
      <c r="AM136" s="92"/>
      <c r="AN136" s="92"/>
      <c r="AO136" s="92"/>
      <c r="AP136" s="92"/>
      <c r="AQ136" s="92"/>
      <c r="AR136" s="231"/>
    </row>
    <row r="137" spans="1:44">
      <c r="A137" s="223">
        <v>43724</v>
      </c>
      <c r="B137" s="224">
        <v>1.7378009259259199</v>
      </c>
      <c r="C137" s="304">
        <f>'VCO2 Raw'!C137*'VCO2-mouse'!C$61/1000</f>
        <v>58.048200000000001</v>
      </c>
      <c r="D137" s="305">
        <f>'VCO2 Raw'!D137*'VCO2-mouse'!D$61/1000</f>
        <v>76.890500000000003</v>
      </c>
      <c r="E137" s="305">
        <f>'VCO2 Raw'!E137*'VCO2-mouse'!E$61/1000</f>
        <v>48.734999999999999</v>
      </c>
      <c r="F137" s="305">
        <f>'VCO2 Raw'!F137*'VCO2-mouse'!F$61/1000</f>
        <v>60.614399999999996</v>
      </c>
      <c r="G137" s="305">
        <f>'VCO2 Raw'!G137*'VCO2-mouse'!G$61/1000</f>
        <v>49.128299999999996</v>
      </c>
      <c r="H137" s="305">
        <f>'VCO2 Raw'!H137*'VCO2-mouse'!H$61/1000</f>
        <v>50.632399999999997</v>
      </c>
      <c r="I137" s="305">
        <f>'VCO2 Raw'!I137*'VCO2-mouse'!I$61/1000</f>
        <v>43.722999999999999</v>
      </c>
      <c r="J137" s="305">
        <f>'VCO2 Raw'!J137*'VCO2-mouse'!J$61/1000</f>
        <v>81.662800000000004</v>
      </c>
      <c r="K137" s="306">
        <f>'VCO2 Raw'!K137*'VCO2-mouse'!K$61/1000</f>
        <v>43.812799999999996</v>
      </c>
      <c r="L137" s="107"/>
      <c r="M137" s="160"/>
      <c r="N137" s="160"/>
      <c r="O137" s="160"/>
      <c r="P137" s="160"/>
      <c r="Q137" s="160"/>
      <c r="R137" s="160"/>
      <c r="S137" s="160"/>
      <c r="T137" s="160"/>
      <c r="U137" s="232"/>
      <c r="V137" s="303"/>
      <c r="W137" s="303"/>
      <c r="X137" s="303"/>
      <c r="Y137" s="303"/>
      <c r="Z137" s="303"/>
      <c r="AA137" s="303"/>
      <c r="AB137" s="303"/>
      <c r="AC137" s="303"/>
      <c r="AD137" s="303"/>
      <c r="AE137" s="303"/>
      <c r="AF137" s="303"/>
      <c r="AG137" s="92"/>
      <c r="AH137" s="92"/>
      <c r="AI137" s="92"/>
      <c r="AJ137" s="92"/>
      <c r="AK137" s="92"/>
      <c r="AL137" s="92"/>
      <c r="AM137" s="92"/>
      <c r="AN137" s="92"/>
      <c r="AO137" s="92"/>
      <c r="AP137" s="92"/>
      <c r="AQ137" s="92"/>
      <c r="AR137" s="231"/>
    </row>
    <row r="138" spans="1:44">
      <c r="A138" s="233">
        <v>43724</v>
      </c>
      <c r="B138" s="234">
        <v>1.7516898148148099</v>
      </c>
      <c r="C138" s="304">
        <f>'VCO2 Raw'!C138*'VCO2-mouse'!C$61/1000</f>
        <v>59.348999999999997</v>
      </c>
      <c r="D138" s="305">
        <f>'VCO2 Raw'!D138*'VCO2-mouse'!D$61/1000</f>
        <v>46.177</v>
      </c>
      <c r="E138" s="305">
        <f>'VCO2 Raw'!E138*'VCO2-mouse'!E$61/1000</f>
        <v>44.82</v>
      </c>
      <c r="F138" s="305">
        <f>'VCO2 Raw'!F138*'VCO2-mouse'!F$61/1000</f>
        <v>56.628</v>
      </c>
      <c r="G138" s="305">
        <f>'VCO2 Raw'!G138*'VCO2-mouse'!G$61/1000</f>
        <v>79.089399999999998</v>
      </c>
      <c r="H138" s="305">
        <f>'VCO2 Raw'!H138*'VCO2-mouse'!H$61/1000</f>
        <v>76.611999999999995</v>
      </c>
      <c r="I138" s="305">
        <f>'VCO2 Raw'!I138*'VCO2-mouse'!I$61/1000</f>
        <v>43.561999999999998</v>
      </c>
      <c r="J138" s="305">
        <f>'VCO2 Raw'!J138*'VCO2-mouse'!J$61/1000</f>
        <v>80.485600000000005</v>
      </c>
      <c r="K138" s="306">
        <f>'VCO2 Raw'!K138*'VCO2-mouse'!K$61/1000</f>
        <v>68.477199999999996</v>
      </c>
      <c r="L138" s="107">
        <f t="shared" ref="L138:P138" si="172">AVERAGE(C138:C140)</f>
        <v>80.342466666666667</v>
      </c>
      <c r="M138" s="160">
        <f t="shared" si="172"/>
        <v>59.383500000000005</v>
      </c>
      <c r="N138" s="160">
        <f t="shared" si="172"/>
        <v>58.455000000000005</v>
      </c>
      <c r="O138" s="160">
        <f t="shared" si="172"/>
        <v>66.123199999999997</v>
      </c>
      <c r="P138" s="160">
        <f t="shared" si="172"/>
        <v>72.535666666666657</v>
      </c>
      <c r="Q138" s="160">
        <f t="shared" ref="Q138" si="173">AVERAGE(H138:H140)</f>
        <v>70.491600000000005</v>
      </c>
      <c r="R138" s="160">
        <f t="shared" ref="R138" si="174">AVERAGE(I138:I140)</f>
        <v>57.523000000000003</v>
      </c>
      <c r="S138" s="160">
        <f t="shared" ref="S138" si="175">AVERAGE(J138:J140)</f>
        <v>66.46093333333333</v>
      </c>
      <c r="T138" s="160">
        <f t="shared" ref="T138" si="176">AVERAGE(K138:K140)</f>
        <v>53.025833333333331</v>
      </c>
      <c r="U138" s="232">
        <f t="shared" ref="U138" si="177">AVERAGE(L138:T138)</f>
        <v>64.926800000000014</v>
      </c>
      <c r="V138" s="303"/>
      <c r="W138" s="303"/>
      <c r="X138" s="303"/>
      <c r="Y138" s="303"/>
      <c r="Z138" s="303"/>
      <c r="AA138" s="303"/>
      <c r="AB138" s="303"/>
      <c r="AC138" s="303"/>
      <c r="AD138" s="303"/>
      <c r="AE138" s="303"/>
      <c r="AF138" s="303"/>
      <c r="AG138" s="92"/>
      <c r="AH138" s="92"/>
      <c r="AI138" s="92"/>
      <c r="AJ138" s="92"/>
      <c r="AK138" s="92"/>
      <c r="AL138" s="92"/>
      <c r="AM138" s="92"/>
      <c r="AN138" s="92"/>
      <c r="AO138" s="92"/>
      <c r="AP138" s="92"/>
      <c r="AQ138" s="92"/>
      <c r="AR138" s="231"/>
    </row>
    <row r="139" spans="1:44">
      <c r="A139" s="233">
        <v>43724</v>
      </c>
      <c r="B139" s="234">
        <v>1.7655787037037001</v>
      </c>
      <c r="C139" s="304">
        <f>'VCO2 Raw'!C139*'VCO2-mouse'!C$61/1000</f>
        <v>88.833799999999997</v>
      </c>
      <c r="D139" s="305">
        <f>'VCO2 Raw'!D139*'VCO2-mouse'!D$61/1000</f>
        <v>81.160499999999999</v>
      </c>
      <c r="E139" s="305">
        <f>'VCO2 Raw'!E139*'VCO2-mouse'!E$61/1000</f>
        <v>71.090999999999994</v>
      </c>
      <c r="F139" s="305">
        <f>'VCO2 Raw'!F139*'VCO2-mouse'!F$61/1000</f>
        <v>66.950399999999988</v>
      </c>
      <c r="G139" s="305">
        <f>'VCO2 Raw'!G139*'VCO2-mouse'!G$61/1000</f>
        <v>82.596800000000002</v>
      </c>
      <c r="H139" s="305">
        <f>'VCO2 Raw'!H139*'VCO2-mouse'!H$61/1000</f>
        <v>64.927599999999998</v>
      </c>
      <c r="I139" s="305">
        <f>'VCO2 Raw'!I139*'VCO2-mouse'!I$61/1000</f>
        <v>72.174000000000007</v>
      </c>
      <c r="J139" s="305">
        <f>'VCO2 Raw'!J139*'VCO2-mouse'!J$61/1000</f>
        <v>64.637</v>
      </c>
      <c r="K139" s="306">
        <f>'VCO2 Raw'!K139*'VCO2-mouse'!K$61/1000</f>
        <v>43.911299999999997</v>
      </c>
      <c r="L139" s="107"/>
      <c r="M139" s="160"/>
      <c r="N139" s="160"/>
      <c r="O139" s="160"/>
      <c r="P139" s="160"/>
      <c r="Q139" s="160"/>
      <c r="R139" s="160"/>
      <c r="S139" s="160"/>
      <c r="T139" s="160"/>
      <c r="U139" s="232">
        <f t="shared" ref="U139" si="178">STDEV(L138:T138)/SQRT(COUNT(L138:T138))</f>
        <v>2.8851901535264584</v>
      </c>
      <c r="V139" s="303"/>
      <c r="W139" s="303"/>
      <c r="X139" s="303"/>
      <c r="Y139" s="303"/>
      <c r="Z139" s="303"/>
      <c r="AA139" s="303"/>
      <c r="AB139" s="303"/>
      <c r="AC139" s="303"/>
      <c r="AD139" s="303"/>
      <c r="AE139" s="303"/>
      <c r="AF139" s="303"/>
      <c r="AG139" s="92"/>
      <c r="AH139" s="92"/>
      <c r="AI139" s="92"/>
      <c r="AJ139" s="92"/>
      <c r="AK139" s="92"/>
      <c r="AL139" s="92"/>
      <c r="AM139" s="92"/>
      <c r="AN139" s="92"/>
      <c r="AO139" s="92"/>
      <c r="AP139" s="92"/>
      <c r="AQ139" s="92"/>
      <c r="AR139" s="231"/>
    </row>
    <row r="140" spans="1:44">
      <c r="A140" s="233">
        <v>43724</v>
      </c>
      <c r="B140" s="234">
        <v>1.77946759259259</v>
      </c>
      <c r="C140" s="304">
        <f>'VCO2 Raw'!C140*'VCO2-mouse'!C$61/1000</f>
        <v>92.8446</v>
      </c>
      <c r="D140" s="305">
        <f>'VCO2 Raw'!D140*'VCO2-mouse'!D$61/1000</f>
        <v>50.813000000000002</v>
      </c>
      <c r="E140" s="305">
        <f>'VCO2 Raw'!E140*'VCO2-mouse'!E$61/1000</f>
        <v>59.454000000000001</v>
      </c>
      <c r="F140" s="305">
        <f>'VCO2 Raw'!F140*'VCO2-mouse'!F$61/1000</f>
        <v>74.791200000000003</v>
      </c>
      <c r="G140" s="305">
        <f>'VCO2 Raw'!G140*'VCO2-mouse'!G$61/1000</f>
        <v>55.920799999999993</v>
      </c>
      <c r="H140" s="305">
        <f>'VCO2 Raw'!H140*'VCO2-mouse'!H$61/1000</f>
        <v>69.935199999999995</v>
      </c>
      <c r="I140" s="305">
        <f>'VCO2 Raw'!I140*'VCO2-mouse'!I$61/1000</f>
        <v>56.832999999999998</v>
      </c>
      <c r="J140" s="305">
        <f>'VCO2 Raw'!J140*'VCO2-mouse'!J$61/1000</f>
        <v>54.260200000000005</v>
      </c>
      <c r="K140" s="306">
        <f>'VCO2 Raw'!K140*'VCO2-mouse'!K$61/1000</f>
        <v>46.689</v>
      </c>
      <c r="L140" s="107"/>
      <c r="M140" s="160"/>
      <c r="N140" s="160"/>
      <c r="O140" s="160"/>
      <c r="P140" s="160"/>
      <c r="Q140" s="160"/>
      <c r="R140" s="160"/>
      <c r="S140" s="160"/>
      <c r="T140" s="160"/>
      <c r="U140" s="232"/>
      <c r="V140" s="303"/>
      <c r="W140" s="303"/>
      <c r="X140" s="303"/>
      <c r="Y140" s="303"/>
      <c r="Z140" s="303"/>
      <c r="AA140" s="303"/>
      <c r="AB140" s="303"/>
      <c r="AC140" s="303"/>
      <c r="AD140" s="303"/>
      <c r="AE140" s="303"/>
      <c r="AF140" s="303"/>
      <c r="AG140" s="92"/>
      <c r="AH140" s="92"/>
      <c r="AI140" s="92"/>
      <c r="AJ140" s="92"/>
      <c r="AK140" s="92"/>
      <c r="AL140" s="92"/>
      <c r="AM140" s="92"/>
      <c r="AN140" s="92"/>
      <c r="AO140" s="92"/>
      <c r="AP140" s="92"/>
      <c r="AQ140" s="92"/>
      <c r="AR140" s="231"/>
    </row>
    <row r="141" spans="1:44">
      <c r="A141" s="233">
        <v>43724</v>
      </c>
      <c r="B141" s="234">
        <v>1.79335648148148</v>
      </c>
      <c r="C141" s="304">
        <f>'VCO2 Raw'!C141*'VCO2-mouse'!C$61/1000</f>
        <v>63.088800000000006</v>
      </c>
      <c r="D141" s="305">
        <f>'VCO2 Raw'!D141*'VCO2-mouse'!D$61/1000</f>
        <v>40.869999999999997</v>
      </c>
      <c r="E141" s="305">
        <f>'VCO2 Raw'!E141*'VCO2-mouse'!E$61/1000</f>
        <v>63.125999999999998</v>
      </c>
      <c r="F141" s="305">
        <f>'VCO2 Raw'!F141*'VCO2-mouse'!F$61/1000</f>
        <v>69.907200000000003</v>
      </c>
      <c r="G141" s="305">
        <f>'VCO2 Raw'!G141*'VCO2-mouse'!G$61/1000</f>
        <v>47.695699999999995</v>
      </c>
      <c r="H141" s="305">
        <f>'VCO2 Raw'!H141*'VCO2-mouse'!H$61/1000</f>
        <v>59.748799999999996</v>
      </c>
      <c r="I141" s="305">
        <f>'VCO2 Raw'!I141*'VCO2-mouse'!I$61/1000</f>
        <v>52.831000000000003</v>
      </c>
      <c r="J141" s="305">
        <f>'VCO2 Raw'!J141*'VCO2-mouse'!J$61/1000</f>
        <v>81.226799999999997</v>
      </c>
      <c r="K141" s="306">
        <f>'VCO2 Raw'!K141*'VCO2-mouse'!K$61/1000</f>
        <v>75.588899999999995</v>
      </c>
      <c r="L141" s="107">
        <f t="shared" ref="L141:P141" si="179">AVERAGE(C141:C143)</f>
        <v>79.339766666666677</v>
      </c>
      <c r="M141" s="160">
        <f t="shared" si="179"/>
        <v>70.434666666666658</v>
      </c>
      <c r="N141" s="160">
        <f t="shared" si="179"/>
        <v>70.209000000000003</v>
      </c>
      <c r="O141" s="160">
        <f t="shared" si="179"/>
        <v>74.738399999999999</v>
      </c>
      <c r="P141" s="160">
        <f t="shared" si="179"/>
        <v>52.289899999999989</v>
      </c>
      <c r="Q141" s="160">
        <f t="shared" ref="Q141" si="180">AVERAGE(H141:H143)</f>
        <v>68.572733333333318</v>
      </c>
      <c r="R141" s="160">
        <f t="shared" ref="R141" si="181">AVERAGE(I141:I143)</f>
        <v>62.153666666666673</v>
      </c>
      <c r="S141" s="160">
        <f t="shared" ref="S141" si="182">AVERAGE(J141:J143)</f>
        <v>74.003733333333329</v>
      </c>
      <c r="T141" s="160">
        <f t="shared" ref="T141" si="183">AVERAGE(K141:K143)</f>
        <v>73.14609999999999</v>
      </c>
      <c r="U141" s="232">
        <f t="shared" ref="U141" si="184">AVERAGE(L141:T141)</f>
        <v>69.43199629629629</v>
      </c>
      <c r="V141" s="303"/>
      <c r="W141" s="303"/>
      <c r="X141" s="303"/>
      <c r="Y141" s="303"/>
      <c r="Z141" s="303"/>
      <c r="AA141" s="303"/>
      <c r="AB141" s="303"/>
      <c r="AC141" s="303"/>
      <c r="AD141" s="303"/>
      <c r="AE141" s="303"/>
      <c r="AF141" s="303"/>
      <c r="AG141" s="92"/>
      <c r="AH141" s="92"/>
      <c r="AI141" s="92"/>
      <c r="AJ141" s="92"/>
      <c r="AK141" s="92"/>
      <c r="AL141" s="92"/>
      <c r="AM141" s="92"/>
      <c r="AN141" s="92"/>
      <c r="AO141" s="92"/>
      <c r="AP141" s="92"/>
      <c r="AQ141" s="92"/>
      <c r="AR141" s="231"/>
    </row>
    <row r="142" spans="1:44">
      <c r="A142" s="233">
        <v>43724</v>
      </c>
      <c r="B142" s="234">
        <v>1.8072453703703699</v>
      </c>
      <c r="C142" s="304">
        <f>'VCO2 Raw'!C142*'VCO2-mouse'!C$61/1000</f>
        <v>85.581800000000001</v>
      </c>
      <c r="D142" s="305">
        <f>'VCO2 Raw'!D142*'VCO2-mouse'!D$61/1000</f>
        <v>81.739999999999995</v>
      </c>
      <c r="E142" s="305">
        <f>'VCO2 Raw'!E142*'VCO2-mouse'!E$61/1000</f>
        <v>55.026000000000003</v>
      </c>
      <c r="F142" s="305">
        <f>'VCO2 Raw'!F142*'VCO2-mouse'!F$61/1000</f>
        <v>75.688800000000001</v>
      </c>
      <c r="G142" s="305">
        <f>'VCO2 Raw'!G142*'VCO2-mouse'!G$61/1000</f>
        <v>61.280699999999996</v>
      </c>
      <c r="H142" s="305">
        <f>'VCO2 Raw'!H142*'VCO2-mouse'!H$61/1000</f>
        <v>81.76939999999999</v>
      </c>
      <c r="I142" s="305">
        <f>'VCO2 Raw'!I142*'VCO2-mouse'!I$61/1000</f>
        <v>53.475000000000001</v>
      </c>
      <c r="J142" s="305">
        <f>'VCO2 Raw'!J142*'VCO2-mouse'!J$61/1000</f>
        <v>68.909800000000004</v>
      </c>
      <c r="K142" s="306">
        <f>'VCO2 Raw'!K142*'VCO2-mouse'!K$61/1000</f>
        <v>73.205199999999991</v>
      </c>
      <c r="L142" s="107"/>
      <c r="M142" s="160"/>
      <c r="N142" s="160"/>
      <c r="O142" s="160"/>
      <c r="P142" s="160"/>
      <c r="Q142" s="160"/>
      <c r="R142" s="160"/>
      <c r="S142" s="160"/>
      <c r="T142" s="160"/>
      <c r="U142" s="232">
        <f t="shared" ref="U142" si="185">STDEV(L141:T141)/SQRT(COUNT(L141:T141))</f>
        <v>2.6619493247224271</v>
      </c>
      <c r="V142" s="303"/>
      <c r="W142" s="303"/>
      <c r="X142" s="303"/>
      <c r="Y142" s="303"/>
      <c r="Z142" s="303"/>
      <c r="AA142" s="303"/>
      <c r="AB142" s="303"/>
      <c r="AC142" s="303"/>
      <c r="AD142" s="303"/>
      <c r="AE142" s="303"/>
      <c r="AF142" s="303"/>
      <c r="AG142" s="92"/>
      <c r="AH142" s="92"/>
      <c r="AI142" s="92"/>
      <c r="AJ142" s="92"/>
      <c r="AK142" s="92"/>
      <c r="AL142" s="92"/>
      <c r="AM142" s="92"/>
      <c r="AN142" s="92"/>
      <c r="AO142" s="92"/>
      <c r="AP142" s="92"/>
      <c r="AQ142" s="92"/>
      <c r="AR142" s="231"/>
    </row>
    <row r="143" spans="1:44">
      <c r="A143" s="233">
        <v>43724</v>
      </c>
      <c r="B143" s="234">
        <v>1.8211342592592601</v>
      </c>
      <c r="C143" s="304">
        <f>'VCO2 Raw'!C143*'VCO2-mouse'!C$61/1000</f>
        <v>89.348700000000008</v>
      </c>
      <c r="D143" s="305">
        <f>'VCO2 Raw'!D143*'VCO2-mouse'!D$61/1000</f>
        <v>88.694000000000003</v>
      </c>
      <c r="E143" s="305">
        <f>'VCO2 Raw'!E143*'VCO2-mouse'!E$61/1000</f>
        <v>92.474999999999994</v>
      </c>
      <c r="F143" s="305">
        <f>'VCO2 Raw'!F143*'VCO2-mouse'!F$61/1000</f>
        <v>78.619199999999992</v>
      </c>
      <c r="G143" s="305">
        <f>'VCO2 Raw'!G143*'VCO2-mouse'!G$61/1000</f>
        <v>47.893299999999996</v>
      </c>
      <c r="H143" s="305">
        <f>'VCO2 Raw'!H143*'VCO2-mouse'!H$61/1000</f>
        <v>64.199999999999989</v>
      </c>
      <c r="I143" s="305">
        <f>'VCO2 Raw'!I143*'VCO2-mouse'!I$61/1000</f>
        <v>80.155000000000001</v>
      </c>
      <c r="J143" s="305">
        <f>'VCO2 Raw'!J143*'VCO2-mouse'!J$61/1000</f>
        <v>71.874600000000001</v>
      </c>
      <c r="K143" s="306">
        <f>'VCO2 Raw'!K143*'VCO2-mouse'!K$61/1000</f>
        <v>70.644199999999998</v>
      </c>
      <c r="L143" s="107"/>
      <c r="M143" s="160"/>
      <c r="N143" s="160"/>
      <c r="O143" s="160"/>
      <c r="P143" s="160"/>
      <c r="Q143" s="160"/>
      <c r="R143" s="160"/>
      <c r="S143" s="160"/>
      <c r="T143" s="160"/>
      <c r="U143" s="232"/>
      <c r="V143" s="303"/>
      <c r="W143" s="303"/>
      <c r="X143" s="303"/>
      <c r="Y143" s="303"/>
      <c r="Z143" s="303"/>
      <c r="AA143" s="303"/>
      <c r="AB143" s="303"/>
      <c r="AC143" s="303"/>
      <c r="AD143" s="303"/>
      <c r="AE143" s="303"/>
      <c r="AF143" s="303"/>
      <c r="AG143" s="92"/>
      <c r="AH143" s="92"/>
      <c r="AI143" s="92"/>
      <c r="AJ143" s="92"/>
      <c r="AK143" s="92"/>
      <c r="AL143" s="92"/>
      <c r="AM143" s="92"/>
      <c r="AN143" s="92"/>
      <c r="AO143" s="92"/>
      <c r="AP143" s="92"/>
      <c r="AQ143" s="92"/>
      <c r="AR143" s="231"/>
    </row>
    <row r="144" spans="1:44">
      <c r="A144" s="233">
        <v>43724</v>
      </c>
      <c r="B144" s="234">
        <v>1.83502314814815</v>
      </c>
      <c r="C144" s="304">
        <f>'VCO2 Raw'!C144*'VCO2-mouse'!C$61/1000</f>
        <v>96.692800000000005</v>
      </c>
      <c r="D144" s="305">
        <f>'VCO2 Raw'!D144*'VCO2-mouse'!D$61/1000</f>
        <v>82.045000000000002</v>
      </c>
      <c r="E144" s="305">
        <f>'VCO2 Raw'!E144*'VCO2-mouse'!E$61/1000</f>
        <v>50.597999999999999</v>
      </c>
      <c r="F144" s="305">
        <f>'VCO2 Raw'!F144*'VCO2-mouse'!F$61/1000</f>
        <v>76.691999999999993</v>
      </c>
      <c r="G144" s="305">
        <f>'VCO2 Raw'!G144*'VCO2-mouse'!G$61/1000</f>
        <v>83.609499999999997</v>
      </c>
      <c r="H144" s="305">
        <f>'VCO2 Raw'!H144*'VCO2-mouse'!H$61/1000</f>
        <v>82.4542</v>
      </c>
      <c r="I144" s="305">
        <f>'VCO2 Raw'!I144*'VCO2-mouse'!I$61/1000</f>
        <v>62.399000000000001</v>
      </c>
      <c r="J144" s="305">
        <f>'VCO2 Raw'!J144*'VCO2-mouse'!J$61/1000</f>
        <v>76.997600000000006</v>
      </c>
      <c r="K144" s="306">
        <f>'VCO2 Raw'!K144*'VCO2-mouse'!K$61/1000</f>
        <v>52.776299999999999</v>
      </c>
      <c r="L144" s="107">
        <f t="shared" ref="L144:P144" si="186">AVERAGE(C144:C146)</f>
        <v>91.399266666666676</v>
      </c>
      <c r="M144" s="160">
        <f t="shared" si="186"/>
        <v>67.598166666666671</v>
      </c>
      <c r="N144" s="160">
        <f t="shared" si="186"/>
        <v>62.937000000000005</v>
      </c>
      <c r="O144" s="160">
        <f t="shared" si="186"/>
        <v>86.574399999999983</v>
      </c>
      <c r="P144" s="160">
        <f t="shared" si="186"/>
        <v>74.701033333333328</v>
      </c>
      <c r="Q144" s="160">
        <f t="shared" ref="Q144" si="187">AVERAGE(H144:H146)</f>
        <v>72.738599999999991</v>
      </c>
      <c r="R144" s="160">
        <f t="shared" ref="R144" si="188">AVERAGE(I144:I146)</f>
        <v>67.941999999999993</v>
      </c>
      <c r="S144" s="160">
        <f t="shared" ref="S144" si="189">AVERAGE(J144:J146)</f>
        <v>66.308333333333323</v>
      </c>
      <c r="T144" s="160">
        <f t="shared" ref="T144" si="190">AVERAGE(K144:K146)</f>
        <v>58.804499999999997</v>
      </c>
      <c r="U144" s="232">
        <f t="shared" ref="U144" si="191">AVERAGE(L144:T144)</f>
        <v>72.111477777777765</v>
      </c>
      <c r="V144" s="303"/>
      <c r="W144" s="303"/>
      <c r="X144" s="303"/>
      <c r="Y144" s="303"/>
      <c r="Z144" s="303"/>
      <c r="AA144" s="303"/>
      <c r="AB144" s="303"/>
      <c r="AC144" s="303"/>
      <c r="AD144" s="303"/>
      <c r="AE144" s="303"/>
      <c r="AF144" s="303"/>
      <c r="AG144" s="92"/>
      <c r="AH144" s="92"/>
      <c r="AI144" s="92"/>
      <c r="AJ144" s="92"/>
      <c r="AK144" s="92"/>
      <c r="AL144" s="92"/>
      <c r="AM144" s="92"/>
      <c r="AN144" s="92"/>
      <c r="AO144" s="92"/>
      <c r="AP144" s="92"/>
      <c r="AQ144" s="92"/>
      <c r="AR144" s="231"/>
    </row>
    <row r="145" spans="1:44">
      <c r="A145" s="233">
        <v>43724</v>
      </c>
      <c r="B145" s="234">
        <v>1.84891203703703</v>
      </c>
      <c r="C145" s="304">
        <f>'VCO2 Raw'!C145*'VCO2-mouse'!C$61/1000</f>
        <v>88.210499999999996</v>
      </c>
      <c r="D145" s="305">
        <f>'VCO2 Raw'!D145*'VCO2-mouse'!D$61/1000</f>
        <v>52.277000000000001</v>
      </c>
      <c r="E145" s="305">
        <f>'VCO2 Raw'!E145*'VCO2-mouse'!E$61/1000</f>
        <v>80.891999999999996</v>
      </c>
      <c r="F145" s="305">
        <f>'VCO2 Raw'!F145*'VCO2-mouse'!F$61/1000</f>
        <v>94.036799999999985</v>
      </c>
      <c r="G145" s="305">
        <f>'VCO2 Raw'!G145*'VCO2-mouse'!G$61/1000</f>
        <v>73.111999999999995</v>
      </c>
      <c r="H145" s="305">
        <f>'VCO2 Raw'!H145*'VCO2-mouse'!H$61/1000</f>
        <v>58.314999999999991</v>
      </c>
      <c r="I145" s="305">
        <f>'VCO2 Raw'!I145*'VCO2-mouse'!I$61/1000</f>
        <v>57.017000000000003</v>
      </c>
      <c r="J145" s="305">
        <f>'VCO2 Raw'!J145*'VCO2-mouse'!J$61/1000</f>
        <v>66.816999999999993</v>
      </c>
      <c r="K145" s="306">
        <f>'VCO2 Raw'!K145*'VCO2-mouse'!K$61/1000</f>
        <v>66.36930000000001</v>
      </c>
      <c r="L145" s="107"/>
      <c r="M145" s="160"/>
      <c r="N145" s="160"/>
      <c r="O145" s="160"/>
      <c r="P145" s="160"/>
      <c r="Q145" s="160"/>
      <c r="R145" s="160"/>
      <c r="S145" s="160"/>
      <c r="T145" s="160"/>
      <c r="U145" s="232">
        <f t="shared" ref="U145" si="192">STDEV(L144:T144)/SQRT(COUNT(L144:T144))</f>
        <v>3.5764890203760813</v>
      </c>
      <c r="V145" s="303"/>
      <c r="W145" s="303"/>
      <c r="X145" s="303"/>
      <c r="Y145" s="303"/>
      <c r="Z145" s="303"/>
      <c r="AA145" s="303"/>
      <c r="AB145" s="303"/>
      <c r="AC145" s="303"/>
      <c r="AD145" s="303"/>
      <c r="AE145" s="303"/>
      <c r="AF145" s="303"/>
      <c r="AG145" s="92"/>
      <c r="AH145" s="92"/>
      <c r="AI145" s="92"/>
      <c r="AJ145" s="92"/>
      <c r="AK145" s="92"/>
      <c r="AL145" s="92"/>
      <c r="AM145" s="92"/>
      <c r="AN145" s="92"/>
      <c r="AO145" s="92"/>
      <c r="AP145" s="92"/>
      <c r="AQ145" s="92"/>
      <c r="AR145" s="231"/>
    </row>
    <row r="146" spans="1:44">
      <c r="A146" s="233">
        <v>43724</v>
      </c>
      <c r="B146" s="234">
        <v>1.8628009259259199</v>
      </c>
      <c r="C146" s="304">
        <f>'VCO2 Raw'!C146*'VCO2-mouse'!C$61/1000</f>
        <v>89.294499999999999</v>
      </c>
      <c r="D146" s="305">
        <f>'VCO2 Raw'!D146*'VCO2-mouse'!D$61/1000</f>
        <v>68.472499999999997</v>
      </c>
      <c r="E146" s="305">
        <f>'VCO2 Raw'!E146*'VCO2-mouse'!E$61/1000</f>
        <v>57.320999999999998</v>
      </c>
      <c r="F146" s="305">
        <f>'VCO2 Raw'!F146*'VCO2-mouse'!F$61/1000</f>
        <v>88.994399999999999</v>
      </c>
      <c r="G146" s="305">
        <f>'VCO2 Raw'!G146*'VCO2-mouse'!G$61/1000</f>
        <v>67.381599999999992</v>
      </c>
      <c r="H146" s="305">
        <f>'VCO2 Raw'!H146*'VCO2-mouse'!H$61/1000</f>
        <v>77.446599999999989</v>
      </c>
      <c r="I146" s="305">
        <f>'VCO2 Raw'!I146*'VCO2-mouse'!I$61/1000</f>
        <v>84.41</v>
      </c>
      <c r="J146" s="305">
        <f>'VCO2 Raw'!J146*'VCO2-mouse'!J$61/1000</f>
        <v>55.110399999999998</v>
      </c>
      <c r="K146" s="306">
        <f>'VCO2 Raw'!K146*'VCO2-mouse'!K$61/1000</f>
        <v>57.267900000000004</v>
      </c>
      <c r="L146" s="107"/>
      <c r="M146" s="160"/>
      <c r="N146" s="160"/>
      <c r="O146" s="160"/>
      <c r="P146" s="160"/>
      <c r="Q146" s="160"/>
      <c r="R146" s="160"/>
      <c r="S146" s="160"/>
      <c r="T146" s="160"/>
      <c r="U146" s="232"/>
      <c r="V146" s="303"/>
      <c r="W146" s="303"/>
      <c r="X146" s="303"/>
      <c r="Y146" s="303"/>
      <c r="Z146" s="303"/>
      <c r="AA146" s="303"/>
      <c r="AB146" s="303"/>
      <c r="AC146" s="303"/>
      <c r="AD146" s="303"/>
      <c r="AE146" s="303"/>
      <c r="AF146" s="303"/>
      <c r="AG146" s="92"/>
      <c r="AH146" s="92"/>
      <c r="AI146" s="92"/>
      <c r="AJ146" s="92"/>
      <c r="AK146" s="92"/>
      <c r="AL146" s="92"/>
      <c r="AM146" s="92"/>
      <c r="AN146" s="92"/>
      <c r="AO146" s="92"/>
      <c r="AP146" s="92"/>
      <c r="AQ146" s="92"/>
      <c r="AR146" s="231"/>
    </row>
    <row r="147" spans="1:44">
      <c r="A147" s="233">
        <v>43724</v>
      </c>
      <c r="B147" s="234">
        <v>1.8766898148148099</v>
      </c>
      <c r="C147" s="304">
        <f>'VCO2 Raw'!C147*'VCO2-mouse'!C$61/1000</f>
        <v>89.971999999999994</v>
      </c>
      <c r="D147" s="305">
        <f>'VCO2 Raw'!D147*'VCO2-mouse'!D$61/1000</f>
        <v>92.994500000000002</v>
      </c>
      <c r="E147" s="305">
        <f>'VCO2 Raw'!E147*'VCO2-mouse'!E$61/1000</f>
        <v>47.304000000000002</v>
      </c>
      <c r="F147" s="305">
        <f>'VCO2 Raw'!F147*'VCO2-mouse'!F$61/1000</f>
        <v>75.108000000000004</v>
      </c>
      <c r="G147" s="305">
        <f>'VCO2 Raw'!G147*'VCO2-mouse'!G$61/1000</f>
        <v>54.167099999999998</v>
      </c>
      <c r="H147" s="305">
        <f>'VCO2 Raw'!H147*'VCO2-mouse'!H$61/1000</f>
        <v>58.742999999999995</v>
      </c>
      <c r="I147" s="305">
        <f>'VCO2 Raw'!I147*'VCO2-mouse'!I$61/1000</f>
        <v>68.194999999999993</v>
      </c>
      <c r="J147" s="305">
        <f>'VCO2 Raw'!J147*'VCO2-mouse'!J$61/1000</f>
        <v>81.531999999999996</v>
      </c>
      <c r="K147" s="306">
        <f>'VCO2 Raw'!K147*'VCO2-mouse'!K$61/1000</f>
        <v>62.350499999999997</v>
      </c>
      <c r="L147" s="107">
        <f t="shared" ref="L147:P147" si="193">AVERAGE(C147:C149)</f>
        <v>77.515033333333335</v>
      </c>
      <c r="M147" s="160">
        <f t="shared" si="193"/>
        <v>72.6815</v>
      </c>
      <c r="N147" s="160">
        <f t="shared" si="193"/>
        <v>60.75</v>
      </c>
      <c r="O147" s="160">
        <f t="shared" si="193"/>
        <v>81.664000000000001</v>
      </c>
      <c r="P147" s="160">
        <f t="shared" si="193"/>
        <v>61.025466666666659</v>
      </c>
      <c r="Q147" s="160">
        <f t="shared" ref="Q147" si="194">AVERAGE(H147:H149)</f>
        <v>62.944533333333332</v>
      </c>
      <c r="R147" s="160">
        <f t="shared" ref="R147" si="195">AVERAGE(I147:I149)</f>
        <v>67.313333333333333</v>
      </c>
      <c r="S147" s="160">
        <f t="shared" ref="S147" si="196">AVERAGE(J147:J149)</f>
        <v>80.878</v>
      </c>
      <c r="T147" s="160">
        <f t="shared" ref="T147" si="197">AVERAGE(K147:K149)</f>
        <v>62.928366666666669</v>
      </c>
      <c r="U147" s="232">
        <f t="shared" ref="U147" si="198">AVERAGE(L147:T147)</f>
        <v>69.744470370370365</v>
      </c>
      <c r="V147" s="303"/>
      <c r="W147" s="303"/>
      <c r="X147" s="303"/>
      <c r="Y147" s="303"/>
      <c r="Z147" s="303"/>
      <c r="AA147" s="303"/>
      <c r="AB147" s="303"/>
      <c r="AC147" s="303"/>
      <c r="AD147" s="303"/>
      <c r="AE147" s="303"/>
      <c r="AF147" s="303"/>
      <c r="AG147" s="92"/>
      <c r="AH147" s="92"/>
      <c r="AI147" s="92"/>
      <c r="AJ147" s="92"/>
      <c r="AK147" s="92"/>
      <c r="AL147" s="92"/>
      <c r="AM147" s="92"/>
      <c r="AN147" s="92"/>
      <c r="AO147" s="92"/>
      <c r="AP147" s="92"/>
      <c r="AQ147" s="92"/>
      <c r="AR147" s="231"/>
    </row>
    <row r="148" spans="1:44">
      <c r="A148" s="233">
        <v>43724</v>
      </c>
      <c r="B148" s="234">
        <v>1.8905787037037001</v>
      </c>
      <c r="C148" s="304">
        <f>'VCO2 Raw'!C148*'VCO2-mouse'!C$61/1000</f>
        <v>60.785299999999999</v>
      </c>
      <c r="D148" s="305">
        <f>'VCO2 Raw'!D148*'VCO2-mouse'!D$61/1000</f>
        <v>66.459500000000006</v>
      </c>
      <c r="E148" s="305">
        <f>'VCO2 Raw'!E148*'VCO2-mouse'!E$61/1000</f>
        <v>80.757000000000005</v>
      </c>
      <c r="F148" s="305">
        <f>'VCO2 Raw'!F148*'VCO2-mouse'!F$61/1000</f>
        <v>77.642399999999995</v>
      </c>
      <c r="G148" s="305">
        <f>'VCO2 Raw'!G148*'VCO2-mouse'!G$61/1000</f>
        <v>71.160699999999991</v>
      </c>
      <c r="H148" s="305">
        <f>'VCO2 Raw'!H148*'VCO2-mouse'!H$61/1000</f>
        <v>64.6494</v>
      </c>
      <c r="I148" s="305">
        <f>'VCO2 Raw'!I148*'VCO2-mouse'!I$61/1000</f>
        <v>57.384999999999998</v>
      </c>
      <c r="J148" s="305">
        <f>'VCO2 Raw'!J148*'VCO2-mouse'!J$61/1000</f>
        <v>76.648800000000008</v>
      </c>
      <c r="K148" s="306">
        <f>'VCO2 Raw'!K148*'VCO2-mouse'!K$61/1000</f>
        <v>56.243499999999997</v>
      </c>
      <c r="L148" s="107"/>
      <c r="M148" s="160"/>
      <c r="N148" s="160"/>
      <c r="O148" s="160"/>
      <c r="P148" s="160"/>
      <c r="Q148" s="160"/>
      <c r="R148" s="160"/>
      <c r="S148" s="160"/>
      <c r="T148" s="160"/>
      <c r="U148" s="232">
        <f t="shared" ref="U148" si="199">STDEV(L147:T147)/SQRT(COUNT(L147:T147))</f>
        <v>2.8639735992076196</v>
      </c>
      <c r="V148" s="303"/>
      <c r="W148" s="303"/>
      <c r="X148" s="303"/>
      <c r="Y148" s="303"/>
      <c r="Z148" s="303"/>
      <c r="AA148" s="303"/>
      <c r="AB148" s="303"/>
      <c r="AC148" s="303"/>
      <c r="AD148" s="303"/>
      <c r="AE148" s="303"/>
      <c r="AF148" s="303"/>
      <c r="AG148" s="92"/>
      <c r="AH148" s="92"/>
      <c r="AI148" s="92"/>
      <c r="AJ148" s="92"/>
      <c r="AK148" s="92"/>
      <c r="AL148" s="92"/>
      <c r="AM148" s="92"/>
      <c r="AN148" s="92"/>
      <c r="AO148" s="92"/>
      <c r="AP148" s="92"/>
      <c r="AQ148" s="92"/>
      <c r="AR148" s="231"/>
    </row>
    <row r="149" spans="1:44">
      <c r="A149" s="233">
        <v>43724</v>
      </c>
      <c r="B149" s="234">
        <v>1.90446759259259</v>
      </c>
      <c r="C149" s="304">
        <f>'VCO2 Raw'!C149*'VCO2-mouse'!C$61/1000</f>
        <v>81.787800000000004</v>
      </c>
      <c r="D149" s="305">
        <f>'VCO2 Raw'!D149*'VCO2-mouse'!D$61/1000</f>
        <v>58.590499999999999</v>
      </c>
      <c r="E149" s="305">
        <f>'VCO2 Raw'!E149*'VCO2-mouse'!E$61/1000</f>
        <v>54.189</v>
      </c>
      <c r="F149" s="305">
        <f>'VCO2 Raw'!F149*'VCO2-mouse'!F$61/1000</f>
        <v>92.241599999999991</v>
      </c>
      <c r="G149" s="305">
        <f>'VCO2 Raw'!G149*'VCO2-mouse'!G$61/1000</f>
        <v>57.748599999999996</v>
      </c>
      <c r="H149" s="305">
        <f>'VCO2 Raw'!H149*'VCO2-mouse'!H$61/1000</f>
        <v>65.441199999999995</v>
      </c>
      <c r="I149" s="305">
        <f>'VCO2 Raw'!I149*'VCO2-mouse'!I$61/1000</f>
        <v>76.36</v>
      </c>
      <c r="J149" s="305">
        <f>'VCO2 Raw'!J149*'VCO2-mouse'!J$61/1000</f>
        <v>84.453199999999995</v>
      </c>
      <c r="K149" s="306">
        <f>'VCO2 Raw'!K149*'VCO2-mouse'!K$61/1000</f>
        <v>70.191099999999992</v>
      </c>
      <c r="L149" s="107"/>
      <c r="M149" s="160"/>
      <c r="N149" s="160"/>
      <c r="O149" s="160"/>
      <c r="P149" s="160"/>
      <c r="Q149" s="160"/>
      <c r="R149" s="160"/>
      <c r="S149" s="160"/>
      <c r="T149" s="160"/>
      <c r="U149" s="232"/>
      <c r="V149" s="303"/>
      <c r="W149" s="303"/>
      <c r="X149" s="303"/>
      <c r="Y149" s="303"/>
      <c r="Z149" s="303"/>
      <c r="AA149" s="303"/>
      <c r="AB149" s="303"/>
      <c r="AC149" s="303"/>
      <c r="AD149" s="303"/>
      <c r="AE149" s="303"/>
      <c r="AF149" s="303"/>
      <c r="AG149" s="92"/>
      <c r="AH149" s="92"/>
      <c r="AI149" s="92"/>
      <c r="AJ149" s="92"/>
      <c r="AK149" s="92"/>
      <c r="AL149" s="92"/>
      <c r="AM149" s="92"/>
      <c r="AN149" s="92"/>
      <c r="AO149" s="92"/>
      <c r="AP149" s="92"/>
      <c r="AQ149" s="92"/>
      <c r="AR149" s="231"/>
    </row>
    <row r="150" spans="1:44">
      <c r="A150" s="233">
        <v>43724</v>
      </c>
      <c r="B150" s="234">
        <v>1.91835648148148</v>
      </c>
      <c r="C150" s="304">
        <f>'VCO2 Raw'!C150*'VCO2-mouse'!C$61/1000</f>
        <v>60.622700000000002</v>
      </c>
      <c r="D150" s="305">
        <f>'VCO2 Raw'!D150*'VCO2-mouse'!D$61/1000</f>
        <v>49.4405</v>
      </c>
      <c r="E150" s="305">
        <f>'VCO2 Raw'!E150*'VCO2-mouse'!E$61/1000</f>
        <v>48.951000000000001</v>
      </c>
      <c r="F150" s="305">
        <f>'VCO2 Raw'!F150*'VCO2-mouse'!F$61/1000</f>
        <v>89.152799999999985</v>
      </c>
      <c r="G150" s="305">
        <f>'VCO2 Raw'!G150*'VCO2-mouse'!G$61/1000</f>
        <v>49.523499999999999</v>
      </c>
      <c r="H150" s="305">
        <f>'VCO2 Raw'!H150*'VCO2-mouse'!H$61/1000</f>
        <v>73.915599999999998</v>
      </c>
      <c r="I150" s="305">
        <f>'VCO2 Raw'!I150*'VCO2-mouse'!I$61/1000</f>
        <v>82.593000000000004</v>
      </c>
      <c r="J150" s="305">
        <f>'VCO2 Raw'!J150*'VCO2-mouse'!J$61/1000</f>
        <v>78.697999999999993</v>
      </c>
      <c r="K150" s="306">
        <f>'VCO2 Raw'!K150*'VCO2-mouse'!K$61/1000</f>
        <v>53.938600000000001</v>
      </c>
      <c r="L150" s="107">
        <f t="shared" ref="L150:P150" si="200">AVERAGE(C150:C152)</f>
        <v>71.995666666666679</v>
      </c>
      <c r="M150" s="160">
        <f t="shared" si="200"/>
        <v>62.006499999999996</v>
      </c>
      <c r="N150" s="160">
        <f t="shared" si="200"/>
        <v>70.00200000000001</v>
      </c>
      <c r="O150" s="160">
        <f t="shared" si="200"/>
        <v>89.935999999999993</v>
      </c>
      <c r="P150" s="160">
        <f t="shared" si="200"/>
        <v>57.690966666666668</v>
      </c>
      <c r="Q150" s="160">
        <f t="shared" ref="Q150" si="201">AVERAGE(H150:H152)</f>
        <v>66.839333333333329</v>
      </c>
      <c r="R150" s="160">
        <f t="shared" ref="R150" si="202">AVERAGE(I150:I152)</f>
        <v>69.912333333333336</v>
      </c>
      <c r="S150" s="160">
        <f t="shared" ref="S150" si="203">AVERAGE(J150:J152)</f>
        <v>80.187666666666658</v>
      </c>
      <c r="T150" s="160">
        <f t="shared" ref="T150" si="204">AVERAGE(K150:K152)</f>
        <v>67.328033333333337</v>
      </c>
      <c r="U150" s="232">
        <f t="shared" ref="U150" si="205">AVERAGE(L150:T150)</f>
        <v>70.655388888888893</v>
      </c>
      <c r="V150" s="303"/>
      <c r="W150" s="303"/>
      <c r="X150" s="303"/>
      <c r="Y150" s="303"/>
      <c r="Z150" s="303"/>
      <c r="AA150" s="303"/>
      <c r="AB150" s="303"/>
      <c r="AC150" s="303"/>
      <c r="AD150" s="303"/>
      <c r="AE150" s="303"/>
      <c r="AF150" s="303"/>
      <c r="AG150" s="92"/>
      <c r="AH150" s="92"/>
      <c r="AI150" s="92"/>
      <c r="AJ150" s="92"/>
      <c r="AK150" s="92"/>
      <c r="AL150" s="92"/>
      <c r="AM150" s="92"/>
      <c r="AN150" s="92"/>
      <c r="AO150" s="92"/>
      <c r="AP150" s="92"/>
      <c r="AQ150" s="92"/>
      <c r="AR150" s="231"/>
    </row>
    <row r="151" spans="1:44">
      <c r="A151" s="233">
        <v>43724</v>
      </c>
      <c r="B151" s="234">
        <v>1.9322453703703699</v>
      </c>
      <c r="C151" s="304">
        <f>'VCO2 Raw'!C151*'VCO2-mouse'!C$61/1000</f>
        <v>60.893700000000003</v>
      </c>
      <c r="D151" s="305">
        <f>'VCO2 Raw'!D151*'VCO2-mouse'!D$61/1000</f>
        <v>57.095999999999997</v>
      </c>
      <c r="E151" s="305">
        <f>'VCO2 Raw'!E151*'VCO2-mouse'!E$61/1000</f>
        <v>72.063000000000002</v>
      </c>
      <c r="F151" s="305">
        <f>'VCO2 Raw'!F151*'VCO2-mouse'!F$61/1000</f>
        <v>79.992000000000004</v>
      </c>
      <c r="G151" s="305">
        <f>'VCO2 Raw'!G151*'VCO2-mouse'!G$61/1000</f>
        <v>69.555199999999999</v>
      </c>
      <c r="H151" s="305">
        <f>'VCO2 Raw'!H151*'VCO2-mouse'!H$61/1000</f>
        <v>55.768399999999993</v>
      </c>
      <c r="I151" s="305">
        <f>'VCO2 Raw'!I151*'VCO2-mouse'!I$61/1000</f>
        <v>66.722999999999999</v>
      </c>
      <c r="J151" s="305">
        <f>'VCO2 Raw'!J151*'VCO2-mouse'!J$61/1000</f>
        <v>81.684600000000003</v>
      </c>
      <c r="K151" s="306">
        <f>'VCO2 Raw'!K151*'VCO2-mouse'!K$61/1000</f>
        <v>82.621800000000007</v>
      </c>
      <c r="L151" s="107"/>
      <c r="M151" s="160"/>
      <c r="N151" s="160"/>
      <c r="O151" s="160"/>
      <c r="P151" s="160"/>
      <c r="Q151" s="160"/>
      <c r="R151" s="160"/>
      <c r="S151" s="160"/>
      <c r="T151" s="160"/>
      <c r="U151" s="232">
        <f t="shared" ref="U151" si="206">STDEV(L150:T150)/SQRT(COUNT(L150:T150))</f>
        <v>3.1926451396911735</v>
      </c>
      <c r="V151" s="303"/>
      <c r="W151" s="303"/>
      <c r="X151" s="303"/>
      <c r="Y151" s="303"/>
      <c r="Z151" s="303"/>
      <c r="AA151" s="303"/>
      <c r="AB151" s="303"/>
      <c r="AC151" s="303"/>
      <c r="AD151" s="303"/>
      <c r="AE151" s="303"/>
      <c r="AF151" s="303"/>
      <c r="AG151" s="92"/>
      <c r="AH151" s="92"/>
      <c r="AI151" s="92"/>
      <c r="AJ151" s="92"/>
      <c r="AK151" s="92"/>
      <c r="AL151" s="92"/>
      <c r="AM151" s="92"/>
      <c r="AN151" s="92"/>
      <c r="AO151" s="92"/>
      <c r="AP151" s="92"/>
      <c r="AQ151" s="92"/>
      <c r="AR151" s="231"/>
    </row>
    <row r="152" spans="1:44">
      <c r="A152" s="233">
        <v>43724</v>
      </c>
      <c r="B152" s="234">
        <v>1.9461342592592601</v>
      </c>
      <c r="C152" s="304">
        <f>'VCO2 Raw'!C152*'VCO2-mouse'!C$61/1000</f>
        <v>94.470600000000005</v>
      </c>
      <c r="D152" s="305">
        <f>'VCO2 Raw'!D152*'VCO2-mouse'!D$61/1000</f>
        <v>79.483000000000004</v>
      </c>
      <c r="E152" s="305">
        <f>'VCO2 Raw'!E152*'VCO2-mouse'!E$61/1000</f>
        <v>88.992000000000004</v>
      </c>
      <c r="F152" s="305">
        <f>'VCO2 Raw'!F152*'VCO2-mouse'!F$61/1000</f>
        <v>100.6632</v>
      </c>
      <c r="G152" s="305">
        <f>'VCO2 Raw'!G152*'VCO2-mouse'!G$61/1000</f>
        <v>53.994199999999999</v>
      </c>
      <c r="H152" s="305">
        <f>'VCO2 Raw'!H152*'VCO2-mouse'!H$61/1000</f>
        <v>70.834000000000003</v>
      </c>
      <c r="I152" s="305">
        <f>'VCO2 Raw'!I152*'VCO2-mouse'!I$61/1000</f>
        <v>60.420999999999999</v>
      </c>
      <c r="J152" s="305">
        <f>'VCO2 Raw'!J152*'VCO2-mouse'!J$61/1000</f>
        <v>80.180400000000006</v>
      </c>
      <c r="K152" s="306">
        <f>'VCO2 Raw'!K152*'VCO2-mouse'!K$61/1000</f>
        <v>65.423699999999997</v>
      </c>
      <c r="L152" s="107"/>
      <c r="M152" s="160"/>
      <c r="N152" s="160"/>
      <c r="O152" s="160"/>
      <c r="P152" s="160"/>
      <c r="Q152" s="160"/>
      <c r="R152" s="160"/>
      <c r="S152" s="160"/>
      <c r="T152" s="160"/>
      <c r="U152" s="232"/>
      <c r="V152" s="303"/>
      <c r="W152" s="303"/>
      <c r="X152" s="303"/>
      <c r="Y152" s="303"/>
      <c r="Z152" s="303"/>
      <c r="AA152" s="303"/>
      <c r="AB152" s="303"/>
      <c r="AC152" s="303"/>
      <c r="AD152" s="303"/>
      <c r="AE152" s="303"/>
      <c r="AF152" s="303"/>
      <c r="AG152" s="92"/>
      <c r="AH152" s="92"/>
      <c r="AI152" s="92"/>
      <c r="AJ152" s="92"/>
      <c r="AK152" s="92"/>
      <c r="AL152" s="92"/>
      <c r="AM152" s="92"/>
      <c r="AN152" s="92"/>
      <c r="AO152" s="92"/>
      <c r="AP152" s="92"/>
      <c r="AQ152" s="92"/>
      <c r="AR152" s="231"/>
    </row>
    <row r="153" spans="1:44">
      <c r="A153" s="233">
        <v>43724</v>
      </c>
      <c r="B153" s="234">
        <v>1.96002314814815</v>
      </c>
      <c r="C153" s="304">
        <f>'VCO2 Raw'!C153*'VCO2-mouse'!C$61/1000</f>
        <v>72.031800000000004</v>
      </c>
      <c r="D153" s="305">
        <f>'VCO2 Raw'!D153*'VCO2-mouse'!D$61/1000</f>
        <v>53.863</v>
      </c>
      <c r="E153" s="305">
        <f>'VCO2 Raw'!E153*'VCO2-mouse'!E$61/1000</f>
        <v>80.325000000000003</v>
      </c>
      <c r="F153" s="305">
        <f>'VCO2 Raw'!F153*'VCO2-mouse'!F$61/1000</f>
        <v>91.84559999999999</v>
      </c>
      <c r="G153" s="305">
        <f>'VCO2 Raw'!G153*'VCO2-mouse'!G$61/1000</f>
        <v>51.079599999999999</v>
      </c>
      <c r="H153" s="305">
        <f>'VCO2 Raw'!H153*'VCO2-mouse'!H$61/1000</f>
        <v>81.940599999999989</v>
      </c>
      <c r="I153" s="305">
        <f>'VCO2 Raw'!I153*'VCO2-mouse'!I$61/1000</f>
        <v>84.272000000000006</v>
      </c>
      <c r="J153" s="305">
        <f>'VCO2 Raw'!J153*'VCO2-mouse'!J$61/1000</f>
        <v>83.86460000000001</v>
      </c>
      <c r="K153" s="306">
        <f>'VCO2 Raw'!K153*'VCO2-mouse'!K$61/1000</f>
        <v>55.041799999999995</v>
      </c>
      <c r="L153" s="107">
        <f t="shared" ref="L153:P153" si="207">AVERAGE(C153:C155)</f>
        <v>86.060566666666674</v>
      </c>
      <c r="M153" s="160">
        <f t="shared" si="207"/>
        <v>72.1935</v>
      </c>
      <c r="N153" s="160">
        <f t="shared" si="207"/>
        <v>68.87700000000001</v>
      </c>
      <c r="O153" s="160">
        <f t="shared" si="207"/>
        <v>81.593599999999995</v>
      </c>
      <c r="P153" s="160">
        <f t="shared" si="207"/>
        <v>54.875166666666665</v>
      </c>
      <c r="Q153" s="160">
        <f t="shared" ref="Q153" si="208">AVERAGE(H153:H155)</f>
        <v>64.863399999999999</v>
      </c>
      <c r="R153" s="160">
        <f t="shared" ref="R153" si="209">AVERAGE(I153:I155)</f>
        <v>70.62533333333333</v>
      </c>
      <c r="S153" s="160">
        <f t="shared" ref="S153" si="210">AVERAGE(J153:J155)</f>
        <v>70.116066666666669</v>
      </c>
      <c r="T153" s="160">
        <f t="shared" ref="T153" si="211">AVERAGE(K153:K155)</f>
        <v>63.033433333333335</v>
      </c>
      <c r="U153" s="232">
        <f t="shared" ref="U153" si="212">AVERAGE(L153:T153)</f>
        <v>70.248674074074088</v>
      </c>
      <c r="V153" s="303"/>
      <c r="W153" s="303"/>
      <c r="X153" s="303"/>
      <c r="Y153" s="303"/>
      <c r="Z153" s="303"/>
      <c r="AA153" s="303"/>
      <c r="AB153" s="303"/>
      <c r="AC153" s="303"/>
      <c r="AD153" s="303"/>
      <c r="AE153" s="303"/>
      <c r="AF153" s="303"/>
      <c r="AG153" s="92"/>
      <c r="AH153" s="92"/>
      <c r="AI153" s="92"/>
      <c r="AJ153" s="92"/>
      <c r="AK153" s="92"/>
      <c r="AL153" s="92"/>
      <c r="AM153" s="92"/>
      <c r="AN153" s="92"/>
      <c r="AO153" s="92"/>
      <c r="AP153" s="92"/>
      <c r="AQ153" s="92"/>
      <c r="AR153" s="231"/>
    </row>
    <row r="154" spans="1:44">
      <c r="A154" s="233">
        <v>43724</v>
      </c>
      <c r="B154" s="234">
        <v>1.97391203703703</v>
      </c>
      <c r="C154" s="304">
        <f>'VCO2 Raw'!C154*'VCO2-mouse'!C$61/1000</f>
        <v>97.614200000000011</v>
      </c>
      <c r="D154" s="305">
        <f>'VCO2 Raw'!D154*'VCO2-mouse'!D$61/1000</f>
        <v>74.023499999999999</v>
      </c>
      <c r="E154" s="305">
        <f>'VCO2 Raw'!E154*'VCO2-mouse'!E$61/1000</f>
        <v>78.489000000000004</v>
      </c>
      <c r="F154" s="305">
        <f>'VCO2 Raw'!F154*'VCO2-mouse'!F$61/1000</f>
        <v>84.347999999999999</v>
      </c>
      <c r="G154" s="305">
        <f>'VCO2 Raw'!G154*'VCO2-mouse'!G$61/1000</f>
        <v>62.194600000000001</v>
      </c>
      <c r="H154" s="305">
        <f>'VCO2 Raw'!H154*'VCO2-mouse'!H$61/1000</f>
        <v>59.106799999999993</v>
      </c>
      <c r="I154" s="305">
        <f>'VCO2 Raw'!I154*'VCO2-mouse'!I$61/1000</f>
        <v>66.355000000000004</v>
      </c>
      <c r="J154" s="305">
        <f>'VCO2 Raw'!J154*'VCO2-mouse'!J$61/1000</f>
        <v>69.433000000000007</v>
      </c>
      <c r="K154" s="306">
        <f>'VCO2 Raw'!K154*'VCO2-mouse'!K$61/1000</f>
        <v>54.076500000000003</v>
      </c>
      <c r="L154" s="107"/>
      <c r="M154" s="160"/>
      <c r="N154" s="160"/>
      <c r="O154" s="160"/>
      <c r="P154" s="160"/>
      <c r="Q154" s="160"/>
      <c r="R154" s="160"/>
      <c r="S154" s="160"/>
      <c r="T154" s="160"/>
      <c r="U154" s="232">
        <f t="shared" ref="U154" si="213">STDEV(L153:T153)/SQRT(COUNT(L153:T153))</f>
        <v>3.122392672293635</v>
      </c>
      <c r="V154" s="303"/>
      <c r="W154" s="303"/>
      <c r="X154" s="303"/>
      <c r="Y154" s="303"/>
      <c r="Z154" s="303"/>
      <c r="AA154" s="303"/>
      <c r="AB154" s="303"/>
      <c r="AC154" s="303"/>
      <c r="AD154" s="303"/>
      <c r="AE154" s="303"/>
      <c r="AF154" s="303"/>
      <c r="AG154" s="92"/>
      <c r="AH154" s="92"/>
      <c r="AI154" s="92"/>
      <c r="AJ154" s="92"/>
      <c r="AK154" s="92"/>
      <c r="AL154" s="92"/>
      <c r="AM154" s="92"/>
      <c r="AN154" s="92"/>
      <c r="AO154" s="92"/>
      <c r="AP154" s="92"/>
      <c r="AQ154" s="92"/>
      <c r="AR154" s="231"/>
    </row>
    <row r="155" spans="1:44">
      <c r="A155" s="233">
        <v>43724</v>
      </c>
      <c r="B155" s="234">
        <v>1.9878009259259199</v>
      </c>
      <c r="C155" s="304">
        <f>'VCO2 Raw'!C155*'VCO2-mouse'!C$61/1000</f>
        <v>88.535700000000006</v>
      </c>
      <c r="D155" s="305">
        <f>'VCO2 Raw'!D155*'VCO2-mouse'!D$61/1000</f>
        <v>88.694000000000003</v>
      </c>
      <c r="E155" s="305">
        <f>'VCO2 Raw'!E155*'VCO2-mouse'!E$61/1000</f>
        <v>47.817</v>
      </c>
      <c r="F155" s="305">
        <f>'VCO2 Raw'!F155*'VCO2-mouse'!F$61/1000</f>
        <v>68.587199999999996</v>
      </c>
      <c r="G155" s="305">
        <f>'VCO2 Raw'!G155*'VCO2-mouse'!G$61/1000</f>
        <v>51.351299999999995</v>
      </c>
      <c r="H155" s="305">
        <f>'VCO2 Raw'!H155*'VCO2-mouse'!H$61/1000</f>
        <v>53.542799999999993</v>
      </c>
      <c r="I155" s="305">
        <f>'VCO2 Raw'!I155*'VCO2-mouse'!I$61/1000</f>
        <v>61.249000000000002</v>
      </c>
      <c r="J155" s="305">
        <f>'VCO2 Raw'!J155*'VCO2-mouse'!J$61/1000</f>
        <v>57.050599999999996</v>
      </c>
      <c r="K155" s="306">
        <f>'VCO2 Raw'!K155*'VCO2-mouse'!K$61/1000</f>
        <v>79.981999999999999</v>
      </c>
      <c r="L155" s="107"/>
      <c r="M155" s="160"/>
      <c r="N155" s="160"/>
      <c r="O155" s="160"/>
      <c r="P155" s="160"/>
      <c r="Q155" s="160"/>
      <c r="R155" s="160"/>
      <c r="S155" s="160"/>
      <c r="T155" s="160"/>
      <c r="U155" s="232"/>
      <c r="V155" s="303"/>
      <c r="W155" s="303"/>
      <c r="X155" s="303"/>
      <c r="Y155" s="303"/>
      <c r="Z155" s="303"/>
      <c r="AA155" s="303"/>
      <c r="AB155" s="303"/>
      <c r="AC155" s="303"/>
      <c r="AD155" s="303"/>
      <c r="AE155" s="303"/>
      <c r="AF155" s="303"/>
      <c r="AG155" s="92"/>
      <c r="AH155" s="92"/>
      <c r="AI155" s="92"/>
      <c r="AJ155" s="92"/>
      <c r="AK155" s="92"/>
      <c r="AL155" s="92"/>
      <c r="AM155" s="92"/>
      <c r="AN155" s="92"/>
      <c r="AO155" s="92"/>
      <c r="AP155" s="92"/>
      <c r="AQ155" s="92"/>
      <c r="AR155" s="231"/>
    </row>
    <row r="156" spans="1:44">
      <c r="A156" s="233">
        <v>43725</v>
      </c>
      <c r="B156" s="234">
        <v>2.001689814814815</v>
      </c>
      <c r="C156" s="304">
        <f>'VCO2 Raw'!C156*'VCO2-mouse'!C$61/1000</f>
        <v>75.961300000000008</v>
      </c>
      <c r="D156" s="305">
        <f>'VCO2 Raw'!D156*'VCO2-mouse'!D$61/1000</f>
        <v>69.296000000000006</v>
      </c>
      <c r="E156" s="305">
        <f>'VCO2 Raw'!E156*'VCO2-mouse'!E$61/1000</f>
        <v>45.683999999999997</v>
      </c>
      <c r="F156" s="305">
        <f>'VCO2 Raw'!F156*'VCO2-mouse'!F$61/1000</f>
        <v>94.485599999999991</v>
      </c>
      <c r="G156" s="305">
        <f>'VCO2 Raw'!G156*'VCO2-mouse'!G$61/1000</f>
        <v>74.816299999999998</v>
      </c>
      <c r="H156" s="305">
        <f>'VCO2 Raw'!H156*'VCO2-mouse'!H$61/1000</f>
        <v>74.750199999999992</v>
      </c>
      <c r="I156" s="305">
        <f>'VCO2 Raw'!I156*'VCO2-mouse'!I$61/1000</f>
        <v>81.281999999999996</v>
      </c>
      <c r="J156" s="305">
        <f>'VCO2 Raw'!J156*'VCO2-mouse'!J$61/1000</f>
        <v>66.468199999999996</v>
      </c>
      <c r="K156" s="306">
        <f>'VCO2 Raw'!K156*'VCO2-mouse'!K$61/1000</f>
        <v>80.080500000000001</v>
      </c>
      <c r="L156" s="107">
        <f t="shared" ref="L156:P156" si="214">AVERAGE(C156:C158)</f>
        <v>64.317333333333337</v>
      </c>
      <c r="M156" s="160">
        <f t="shared" si="214"/>
        <v>80.306500000000014</v>
      </c>
      <c r="N156" s="160">
        <f t="shared" si="214"/>
        <v>57.51</v>
      </c>
      <c r="O156" s="160">
        <f t="shared" si="214"/>
        <v>83.4328</v>
      </c>
      <c r="P156" s="160">
        <f t="shared" si="214"/>
        <v>69.489333333333335</v>
      </c>
      <c r="Q156" s="160">
        <f t="shared" ref="Q156" si="215">AVERAGE(H156:H158)</f>
        <v>67.14606666666667</v>
      </c>
      <c r="R156" s="160">
        <f t="shared" ref="R156" si="216">AVERAGE(I156:I158)</f>
        <v>70.303333333333327</v>
      </c>
      <c r="S156" s="160">
        <f t="shared" ref="S156" si="217">AVERAGE(J156:J158)</f>
        <v>70.01433333333334</v>
      </c>
      <c r="T156" s="160">
        <f t="shared" ref="T156" si="218">AVERAGE(K156:K158)</f>
        <v>65.410566666666668</v>
      </c>
      <c r="U156" s="232">
        <f t="shared" ref="U156" si="219">AVERAGE(L156:T156)</f>
        <v>69.770029629629633</v>
      </c>
      <c r="V156" s="303"/>
      <c r="W156" s="303"/>
      <c r="X156" s="303"/>
      <c r="Y156" s="303"/>
      <c r="Z156" s="303"/>
      <c r="AA156" s="303"/>
      <c r="AB156" s="303"/>
      <c r="AC156" s="303"/>
      <c r="AD156" s="303"/>
      <c r="AE156" s="303"/>
      <c r="AF156" s="303"/>
      <c r="AG156" s="92"/>
      <c r="AH156" s="92"/>
      <c r="AI156" s="92"/>
      <c r="AJ156" s="92"/>
      <c r="AK156" s="92"/>
      <c r="AL156" s="92"/>
      <c r="AM156" s="92"/>
      <c r="AN156" s="92"/>
      <c r="AO156" s="92"/>
      <c r="AP156" s="92"/>
      <c r="AQ156" s="92"/>
      <c r="AR156" s="231"/>
    </row>
    <row r="157" spans="1:44">
      <c r="A157" s="233">
        <v>43725</v>
      </c>
      <c r="B157" s="234">
        <v>2.0155787037037038</v>
      </c>
      <c r="C157" s="304">
        <f>'VCO2 Raw'!C157*'VCO2-mouse'!C$61/1000</f>
        <v>61.002100000000006</v>
      </c>
      <c r="D157" s="305">
        <f>'VCO2 Raw'!D157*'VCO2-mouse'!D$61/1000</f>
        <v>95.0685</v>
      </c>
      <c r="E157" s="305">
        <f>'VCO2 Raw'!E157*'VCO2-mouse'!E$61/1000</f>
        <v>72.224999999999994</v>
      </c>
      <c r="F157" s="305">
        <f>'VCO2 Raw'!F157*'VCO2-mouse'!F$61/1000</f>
        <v>72.811199999999999</v>
      </c>
      <c r="G157" s="305">
        <f>'VCO2 Raw'!G157*'VCO2-mouse'!G$61/1000</f>
        <v>72.543899999999994</v>
      </c>
      <c r="H157" s="305">
        <f>'VCO2 Raw'!H157*'VCO2-mouse'!H$61/1000</f>
        <v>72.867000000000004</v>
      </c>
      <c r="I157" s="305">
        <f>'VCO2 Raw'!I157*'VCO2-mouse'!I$61/1000</f>
        <v>65.872</v>
      </c>
      <c r="J157" s="305">
        <f>'VCO2 Raw'!J157*'VCO2-mouse'!J$61/1000</f>
        <v>86.17540000000001</v>
      </c>
      <c r="K157" s="306">
        <f>'VCO2 Raw'!K157*'VCO2-mouse'!K$61/1000</f>
        <v>63.296099999999996</v>
      </c>
      <c r="L157" s="107"/>
      <c r="M157" s="160"/>
      <c r="N157" s="160"/>
      <c r="O157" s="160"/>
      <c r="P157" s="160"/>
      <c r="Q157" s="160"/>
      <c r="R157" s="160"/>
      <c r="S157" s="160"/>
      <c r="T157" s="160"/>
      <c r="U157" s="232">
        <f t="shared" ref="U157" si="220">STDEV(L156:T156)/SQRT(COUNT(L156:T156))</f>
        <v>2.6458607924701742</v>
      </c>
      <c r="V157" s="303"/>
      <c r="W157" s="303"/>
      <c r="X157" s="303"/>
      <c r="Y157" s="303"/>
      <c r="Z157" s="303"/>
      <c r="AA157" s="303"/>
      <c r="AB157" s="303"/>
      <c r="AC157" s="303"/>
      <c r="AD157" s="303"/>
      <c r="AE157" s="303"/>
      <c r="AF157" s="303"/>
      <c r="AG157" s="92"/>
      <c r="AH157" s="92"/>
      <c r="AI157" s="92"/>
      <c r="AJ157" s="92"/>
      <c r="AK157" s="92"/>
      <c r="AL157" s="92"/>
      <c r="AM157" s="92"/>
      <c r="AN157" s="92"/>
      <c r="AO157" s="92"/>
      <c r="AP157" s="92"/>
      <c r="AQ157" s="92"/>
      <c r="AR157" s="231"/>
    </row>
    <row r="158" spans="1:44">
      <c r="A158" s="233">
        <v>43725</v>
      </c>
      <c r="B158" s="234">
        <v>2.02946759259259</v>
      </c>
      <c r="C158" s="304">
        <f>'VCO2 Raw'!C158*'VCO2-mouse'!C$61/1000</f>
        <v>55.988600000000005</v>
      </c>
      <c r="D158" s="305">
        <f>'VCO2 Raw'!D158*'VCO2-mouse'!D$61/1000</f>
        <v>76.555000000000007</v>
      </c>
      <c r="E158" s="305">
        <f>'VCO2 Raw'!E158*'VCO2-mouse'!E$61/1000</f>
        <v>54.621000000000002</v>
      </c>
      <c r="F158" s="305">
        <f>'VCO2 Raw'!F158*'VCO2-mouse'!F$61/1000</f>
        <v>83.001599999999996</v>
      </c>
      <c r="G158" s="305">
        <f>'VCO2 Raw'!G158*'VCO2-mouse'!G$61/1000</f>
        <v>61.107799999999997</v>
      </c>
      <c r="H158" s="305">
        <f>'VCO2 Raw'!H158*'VCO2-mouse'!H$61/1000</f>
        <v>53.820999999999998</v>
      </c>
      <c r="I158" s="305">
        <f>'VCO2 Raw'!I158*'VCO2-mouse'!I$61/1000</f>
        <v>63.756</v>
      </c>
      <c r="J158" s="305">
        <f>'VCO2 Raw'!J158*'VCO2-mouse'!J$61/1000</f>
        <v>57.3994</v>
      </c>
      <c r="K158" s="306">
        <f>'VCO2 Raw'!K158*'VCO2-mouse'!K$61/1000</f>
        <v>52.8551</v>
      </c>
      <c r="L158" s="107"/>
      <c r="M158" s="160"/>
      <c r="N158" s="160"/>
      <c r="O158" s="160"/>
      <c r="P158" s="160"/>
      <c r="Q158" s="160"/>
      <c r="R158" s="160"/>
      <c r="S158" s="160"/>
      <c r="T158" s="160"/>
      <c r="U158" s="232"/>
      <c r="V158" s="303"/>
      <c r="W158" s="303"/>
      <c r="X158" s="303"/>
      <c r="Y158" s="303"/>
      <c r="Z158" s="303"/>
      <c r="AA158" s="303"/>
      <c r="AB158" s="303"/>
      <c r="AC158" s="303"/>
      <c r="AD158" s="303"/>
      <c r="AE158" s="303"/>
      <c r="AF158" s="303"/>
      <c r="AG158" s="92"/>
      <c r="AH158" s="92"/>
      <c r="AI158" s="92"/>
      <c r="AJ158" s="92"/>
      <c r="AK158" s="92"/>
      <c r="AL158" s="92"/>
      <c r="AM158" s="92"/>
      <c r="AN158" s="92"/>
      <c r="AO158" s="92"/>
      <c r="AP158" s="92"/>
      <c r="AQ158" s="92"/>
      <c r="AR158" s="231"/>
    </row>
    <row r="159" spans="1:44">
      <c r="A159" s="233">
        <v>43725</v>
      </c>
      <c r="B159" s="234">
        <v>2.0433564814814802</v>
      </c>
      <c r="C159" s="304">
        <f>'VCO2 Raw'!C159*'VCO2-mouse'!C$61/1000</f>
        <v>55.040100000000002</v>
      </c>
      <c r="D159" s="305">
        <f>'VCO2 Raw'!D159*'VCO2-mouse'!D$61/1000</f>
        <v>70.790499999999994</v>
      </c>
      <c r="E159" s="305">
        <f>'VCO2 Raw'!E159*'VCO2-mouse'!E$61/1000</f>
        <v>48.843000000000004</v>
      </c>
      <c r="F159" s="305">
        <f>'VCO2 Raw'!F159*'VCO2-mouse'!F$61/1000</f>
        <v>87.568799999999982</v>
      </c>
      <c r="G159" s="305">
        <f>'VCO2 Raw'!G159*'VCO2-mouse'!G$61/1000</f>
        <v>42.138199999999998</v>
      </c>
      <c r="H159" s="305">
        <f>'VCO2 Raw'!H159*'VCO2-mouse'!H$61/1000</f>
        <v>50.503999999999998</v>
      </c>
      <c r="I159" s="305">
        <f>'VCO2 Raw'!I159*'VCO2-mouse'!I$61/1000</f>
        <v>79.073999999999998</v>
      </c>
      <c r="J159" s="305">
        <f>'VCO2 Raw'!J159*'VCO2-mouse'!J$61/1000</f>
        <v>64.745999999999995</v>
      </c>
      <c r="K159" s="306">
        <f>'VCO2 Raw'!K159*'VCO2-mouse'!K$61/1000</f>
        <v>64.970600000000005</v>
      </c>
      <c r="L159" s="107">
        <f t="shared" ref="L159:P159" si="221">AVERAGE(C159:C161)</f>
        <v>74.515966666666671</v>
      </c>
      <c r="M159" s="160">
        <f t="shared" si="221"/>
        <v>55.560833333333328</v>
      </c>
      <c r="N159" s="160">
        <f t="shared" si="221"/>
        <v>54.521999999999998</v>
      </c>
      <c r="O159" s="160">
        <f t="shared" si="221"/>
        <v>84.506399999999985</v>
      </c>
      <c r="P159" s="160">
        <f t="shared" si="221"/>
        <v>59.090633333333336</v>
      </c>
      <c r="Q159" s="160">
        <f t="shared" ref="Q159" si="222">AVERAGE(H159:H161)</f>
        <v>59.734533333333331</v>
      </c>
      <c r="R159" s="160">
        <f t="shared" ref="R159" si="223">AVERAGE(I159:I161)</f>
        <v>82.408999999999992</v>
      </c>
      <c r="S159" s="160">
        <f t="shared" ref="S159" si="224">AVERAGE(J159:J161)</f>
        <v>59.659333333333329</v>
      </c>
      <c r="T159" s="160">
        <f t="shared" ref="T159" si="225">AVERAGE(K159:K161)</f>
        <v>63.368333333333339</v>
      </c>
      <c r="U159" s="232">
        <f t="shared" ref="U159" si="226">AVERAGE(L159:T159)</f>
        <v>65.929670370370374</v>
      </c>
      <c r="V159" s="303"/>
      <c r="W159" s="303"/>
      <c r="X159" s="303"/>
      <c r="Y159" s="303"/>
      <c r="Z159" s="303"/>
      <c r="AA159" s="303"/>
      <c r="AB159" s="303"/>
      <c r="AC159" s="303"/>
      <c r="AD159" s="303"/>
      <c r="AE159" s="303"/>
      <c r="AF159" s="303"/>
      <c r="AG159" s="92"/>
      <c r="AH159" s="92"/>
      <c r="AI159" s="92"/>
      <c r="AJ159" s="92"/>
      <c r="AK159" s="92"/>
      <c r="AL159" s="92"/>
      <c r="AM159" s="92"/>
      <c r="AN159" s="92"/>
      <c r="AO159" s="92"/>
      <c r="AP159" s="92"/>
      <c r="AQ159" s="92"/>
      <c r="AR159" s="231"/>
    </row>
    <row r="160" spans="1:44">
      <c r="A160" s="233">
        <v>43725</v>
      </c>
      <c r="B160" s="234">
        <v>2.0572453703703699</v>
      </c>
      <c r="C160" s="304">
        <f>'VCO2 Raw'!C160*'VCO2-mouse'!C$61/1000</f>
        <v>77.560199999999995</v>
      </c>
      <c r="D160" s="305">
        <f>'VCO2 Raw'!D160*'VCO2-mouse'!D$61/1000</f>
        <v>48.006999999999998</v>
      </c>
      <c r="E160" s="305">
        <f>'VCO2 Raw'!E160*'VCO2-mouse'!E$61/1000</f>
        <v>69.281999999999996</v>
      </c>
      <c r="F160" s="305">
        <f>'VCO2 Raw'!F160*'VCO2-mouse'!F$61/1000</f>
        <v>92.822399999999988</v>
      </c>
      <c r="G160" s="305">
        <f>'VCO2 Raw'!G160*'VCO2-mouse'!G$61/1000</f>
        <v>70.518500000000003</v>
      </c>
      <c r="H160" s="305">
        <f>'VCO2 Raw'!H160*'VCO2-mouse'!H$61/1000</f>
        <v>51.873599999999996</v>
      </c>
      <c r="I160" s="305">
        <f>'VCO2 Raw'!I160*'VCO2-mouse'!I$61/1000</f>
        <v>86.686999999999998</v>
      </c>
      <c r="J160" s="305">
        <f>'VCO2 Raw'!J160*'VCO2-mouse'!J$61/1000</f>
        <v>61.868400000000001</v>
      </c>
      <c r="K160" s="306">
        <f>'VCO2 Raw'!K160*'VCO2-mouse'!K$61/1000</f>
        <v>71.510999999999996</v>
      </c>
      <c r="L160" s="107"/>
      <c r="M160" s="160"/>
      <c r="N160" s="160"/>
      <c r="O160" s="160"/>
      <c r="P160" s="160"/>
      <c r="Q160" s="160"/>
      <c r="R160" s="160"/>
      <c r="S160" s="160"/>
      <c r="T160" s="160"/>
      <c r="U160" s="232">
        <f t="shared" ref="U160" si="227">STDEV(L159:T159)/SQRT(COUNT(L159:T159))</f>
        <v>3.8352624169937801</v>
      </c>
      <c r="V160" s="303"/>
      <c r="W160" s="303"/>
      <c r="X160" s="303"/>
      <c r="Y160" s="303"/>
      <c r="Z160" s="303"/>
      <c r="AA160" s="303"/>
      <c r="AB160" s="303"/>
      <c r="AC160" s="303"/>
      <c r="AD160" s="303"/>
      <c r="AE160" s="303"/>
      <c r="AF160" s="303"/>
      <c r="AG160" s="92"/>
      <c r="AH160" s="92"/>
      <c r="AI160" s="92"/>
      <c r="AJ160" s="92"/>
      <c r="AK160" s="92"/>
      <c r="AL160" s="92"/>
      <c r="AM160" s="92"/>
      <c r="AN160" s="92"/>
      <c r="AO160" s="92"/>
      <c r="AP160" s="92"/>
      <c r="AQ160" s="92"/>
      <c r="AR160" s="231"/>
    </row>
    <row r="161" spans="1:44">
      <c r="A161" s="233">
        <v>43725</v>
      </c>
      <c r="B161" s="234">
        <v>2.0711342592592601</v>
      </c>
      <c r="C161" s="304">
        <f>'VCO2 Raw'!C161*'VCO2-mouse'!C$61/1000</f>
        <v>90.947600000000008</v>
      </c>
      <c r="D161" s="305">
        <f>'VCO2 Raw'!D161*'VCO2-mouse'!D$61/1000</f>
        <v>47.884999999999998</v>
      </c>
      <c r="E161" s="305">
        <f>'VCO2 Raw'!E161*'VCO2-mouse'!E$61/1000</f>
        <v>45.441000000000003</v>
      </c>
      <c r="F161" s="305">
        <f>'VCO2 Raw'!F161*'VCO2-mouse'!F$61/1000</f>
        <v>73.128</v>
      </c>
      <c r="G161" s="305">
        <f>'VCO2 Raw'!G161*'VCO2-mouse'!G$61/1000</f>
        <v>64.615200000000002</v>
      </c>
      <c r="H161" s="305">
        <f>'VCO2 Raw'!H161*'VCO2-mouse'!H$61/1000</f>
        <v>76.825999999999993</v>
      </c>
      <c r="I161" s="305">
        <f>'VCO2 Raw'!I161*'VCO2-mouse'!I$61/1000</f>
        <v>81.465999999999994</v>
      </c>
      <c r="J161" s="305">
        <f>'VCO2 Raw'!J161*'VCO2-mouse'!J$61/1000</f>
        <v>52.363599999999998</v>
      </c>
      <c r="K161" s="306">
        <f>'VCO2 Raw'!K161*'VCO2-mouse'!K$61/1000</f>
        <v>53.623400000000004</v>
      </c>
      <c r="L161" s="107"/>
      <c r="M161" s="160"/>
      <c r="N161" s="160"/>
      <c r="O161" s="160"/>
      <c r="P161" s="160"/>
      <c r="Q161" s="160"/>
      <c r="R161" s="160"/>
      <c r="S161" s="160"/>
      <c r="T161" s="160"/>
      <c r="U161" s="232"/>
      <c r="V161" s="303"/>
      <c r="W161" s="303"/>
      <c r="X161" s="303"/>
      <c r="Y161" s="303"/>
      <c r="Z161" s="303"/>
      <c r="AA161" s="303"/>
      <c r="AB161" s="303"/>
      <c r="AC161" s="303"/>
      <c r="AD161" s="303"/>
      <c r="AE161" s="303"/>
      <c r="AF161" s="303"/>
      <c r="AG161" s="92"/>
      <c r="AH161" s="92"/>
      <c r="AI161" s="92"/>
      <c r="AJ161" s="92"/>
      <c r="AK161" s="92"/>
      <c r="AL161" s="92"/>
      <c r="AM161" s="92"/>
      <c r="AN161" s="92"/>
      <c r="AO161" s="92"/>
      <c r="AP161" s="92"/>
      <c r="AQ161" s="92"/>
      <c r="AR161" s="231"/>
    </row>
    <row r="162" spans="1:44">
      <c r="A162" s="233">
        <v>43725</v>
      </c>
      <c r="B162" s="234">
        <v>2.0850231481481498</v>
      </c>
      <c r="C162" s="304">
        <f>'VCO2 Raw'!C162*'VCO2-mouse'!C$61/1000</f>
        <v>89.53840000000001</v>
      </c>
      <c r="D162" s="305">
        <f>'VCO2 Raw'!D162*'VCO2-mouse'!D$61/1000</f>
        <v>46.817500000000003</v>
      </c>
      <c r="E162" s="305">
        <f>'VCO2 Raw'!E162*'VCO2-mouse'!E$61/1000</f>
        <v>81.242999999999995</v>
      </c>
      <c r="F162" s="305">
        <f>'VCO2 Raw'!F162*'VCO2-mouse'!F$61/1000</f>
        <v>60.429600000000001</v>
      </c>
      <c r="G162" s="305">
        <f>'VCO2 Raw'!G162*'VCO2-mouse'!G$61/1000</f>
        <v>60.193899999999999</v>
      </c>
      <c r="H162" s="305">
        <f>'VCO2 Raw'!H162*'VCO2-mouse'!H$61/1000</f>
        <v>81.191599999999994</v>
      </c>
      <c r="I162" s="305">
        <f>'VCO2 Raw'!I162*'VCO2-mouse'!I$61/1000</f>
        <v>60.582000000000001</v>
      </c>
      <c r="J162" s="305">
        <f>'VCO2 Raw'!J162*'VCO2-mouse'!J$61/1000</f>
        <v>54.303800000000003</v>
      </c>
      <c r="K162" s="306">
        <f>'VCO2 Raw'!K162*'VCO2-mouse'!K$61/1000</f>
        <v>49.643999999999998</v>
      </c>
      <c r="L162" s="107">
        <f t="shared" ref="L162:P162" si="228">AVERAGE(C162:C164)</f>
        <v>79.168133333333344</v>
      </c>
      <c r="M162" s="160">
        <f t="shared" si="228"/>
        <v>64.273666666666671</v>
      </c>
      <c r="N162" s="160">
        <f t="shared" si="228"/>
        <v>69.777000000000001</v>
      </c>
      <c r="O162" s="160">
        <f t="shared" si="228"/>
        <v>72.151200000000003</v>
      </c>
      <c r="P162" s="160">
        <f t="shared" si="228"/>
        <v>64.384666666666661</v>
      </c>
      <c r="Q162" s="160">
        <f t="shared" ref="Q162" si="229">AVERAGE(H162:H164)</f>
        <v>73.765799999999999</v>
      </c>
      <c r="R162" s="160">
        <f t="shared" ref="R162" si="230">AVERAGE(I162:I164)</f>
        <v>57.492333333333335</v>
      </c>
      <c r="S162" s="160">
        <f t="shared" ref="S162" si="231">AVERAGE(J162:J164)</f>
        <v>72.237933333333331</v>
      </c>
      <c r="T162" s="160">
        <f t="shared" ref="T162" si="232">AVERAGE(K162:K164)</f>
        <v>63.131933333333336</v>
      </c>
      <c r="U162" s="232">
        <f t="shared" ref="U162" si="233">AVERAGE(L162:T162)</f>
        <v>68.486962962962963</v>
      </c>
      <c r="V162" s="303"/>
      <c r="W162" s="303"/>
      <c r="X162" s="303"/>
      <c r="Y162" s="303"/>
      <c r="Z162" s="303"/>
      <c r="AA162" s="303"/>
      <c r="AB162" s="303"/>
      <c r="AC162" s="303"/>
      <c r="AD162" s="303"/>
      <c r="AE162" s="303"/>
      <c r="AF162" s="303"/>
      <c r="AG162" s="92"/>
      <c r="AH162" s="92"/>
      <c r="AI162" s="92"/>
      <c r="AJ162" s="92"/>
      <c r="AK162" s="92"/>
      <c r="AL162" s="92"/>
      <c r="AM162" s="92"/>
      <c r="AN162" s="92"/>
      <c r="AO162" s="92"/>
      <c r="AP162" s="92"/>
      <c r="AQ162" s="92"/>
      <c r="AR162" s="231"/>
    </row>
    <row r="163" spans="1:44">
      <c r="A163" s="233">
        <v>43725</v>
      </c>
      <c r="B163" s="234">
        <v>2.0989120370370302</v>
      </c>
      <c r="C163" s="304">
        <f>'VCO2 Raw'!C163*'VCO2-mouse'!C$61/1000</f>
        <v>60.134900000000002</v>
      </c>
      <c r="D163" s="305">
        <f>'VCO2 Raw'!D163*'VCO2-mouse'!D$61/1000</f>
        <v>51.423000000000002</v>
      </c>
      <c r="E163" s="305">
        <f>'VCO2 Raw'!E163*'VCO2-mouse'!E$61/1000</f>
        <v>78.165000000000006</v>
      </c>
      <c r="F163" s="305">
        <f>'VCO2 Raw'!F163*'VCO2-mouse'!F$61/1000</f>
        <v>55.994399999999992</v>
      </c>
      <c r="G163" s="305">
        <f>'VCO2 Raw'!G163*'VCO2-mouse'!G$61/1000</f>
        <v>79.188199999999995</v>
      </c>
      <c r="H163" s="305">
        <f>'VCO2 Raw'!H163*'VCO2-mouse'!H$61/1000</f>
        <v>57.801399999999994</v>
      </c>
      <c r="I163" s="305">
        <f>'VCO2 Raw'!I163*'VCO2-mouse'!I$61/1000</f>
        <v>56.948</v>
      </c>
      <c r="J163" s="305">
        <f>'VCO2 Raw'!J163*'VCO2-mouse'!J$61/1000</f>
        <v>78.719800000000006</v>
      </c>
      <c r="K163" s="306">
        <f>'VCO2 Raw'!K163*'VCO2-mouse'!K$61/1000</f>
        <v>58.489299999999993</v>
      </c>
      <c r="L163" s="107"/>
      <c r="M163" s="160"/>
      <c r="N163" s="160"/>
      <c r="O163" s="160"/>
      <c r="P163" s="160"/>
      <c r="Q163" s="160"/>
      <c r="R163" s="160"/>
      <c r="S163" s="160"/>
      <c r="T163" s="160"/>
      <c r="U163" s="232">
        <f t="shared" ref="U163" si="234">STDEV(L162:T162)/SQRT(COUNT(L162:T162))</f>
        <v>2.2212766971268807</v>
      </c>
      <c r="V163" s="303"/>
      <c r="W163" s="303"/>
      <c r="X163" s="303"/>
      <c r="Y163" s="303"/>
      <c r="Z163" s="303"/>
      <c r="AA163" s="303"/>
      <c r="AB163" s="303"/>
      <c r="AC163" s="303"/>
      <c r="AD163" s="303"/>
      <c r="AE163" s="303"/>
      <c r="AF163" s="303"/>
      <c r="AG163" s="92"/>
      <c r="AH163" s="92"/>
      <c r="AI163" s="92"/>
      <c r="AJ163" s="92"/>
      <c r="AK163" s="92"/>
      <c r="AL163" s="92"/>
      <c r="AM163" s="92"/>
      <c r="AN163" s="92"/>
      <c r="AO163" s="92"/>
      <c r="AP163" s="92"/>
      <c r="AQ163" s="92"/>
      <c r="AR163" s="231"/>
    </row>
    <row r="164" spans="1:44">
      <c r="A164" s="233">
        <v>43725</v>
      </c>
      <c r="B164" s="234">
        <v>2.1128009259259199</v>
      </c>
      <c r="C164" s="304">
        <f>'VCO2 Raw'!C164*'VCO2-mouse'!C$61/1000</f>
        <v>87.831100000000006</v>
      </c>
      <c r="D164" s="305">
        <f>'VCO2 Raw'!D164*'VCO2-mouse'!D$61/1000</f>
        <v>94.580500000000001</v>
      </c>
      <c r="E164" s="305">
        <f>'VCO2 Raw'!E164*'VCO2-mouse'!E$61/1000</f>
        <v>49.923000000000002</v>
      </c>
      <c r="F164" s="305">
        <f>'VCO2 Raw'!F164*'VCO2-mouse'!F$61/1000</f>
        <v>100.02959999999999</v>
      </c>
      <c r="G164" s="305">
        <f>'VCO2 Raw'!G164*'VCO2-mouse'!G$61/1000</f>
        <v>53.771900000000002</v>
      </c>
      <c r="H164" s="305">
        <f>'VCO2 Raw'!H164*'VCO2-mouse'!H$61/1000</f>
        <v>82.304400000000001</v>
      </c>
      <c r="I164" s="305">
        <f>'VCO2 Raw'!I164*'VCO2-mouse'!I$61/1000</f>
        <v>54.947000000000003</v>
      </c>
      <c r="J164" s="305">
        <f>'VCO2 Raw'!J164*'VCO2-mouse'!J$61/1000</f>
        <v>83.69019999999999</v>
      </c>
      <c r="K164" s="306">
        <f>'VCO2 Raw'!K164*'VCO2-mouse'!K$61/1000</f>
        <v>81.262500000000003</v>
      </c>
      <c r="L164" s="107"/>
      <c r="M164" s="160"/>
      <c r="N164" s="160"/>
      <c r="O164" s="160"/>
      <c r="P164" s="160"/>
      <c r="Q164" s="160"/>
      <c r="R164" s="160"/>
      <c r="S164" s="160"/>
      <c r="T164" s="160"/>
      <c r="U164" s="232"/>
      <c r="V164" s="303"/>
      <c r="W164" s="303"/>
      <c r="X164" s="303"/>
      <c r="Y164" s="303"/>
      <c r="Z164" s="303"/>
      <c r="AA164" s="303"/>
      <c r="AB164" s="303"/>
      <c r="AC164" s="303"/>
      <c r="AD164" s="303"/>
      <c r="AE164" s="303"/>
      <c r="AF164" s="303"/>
      <c r="AG164" s="92"/>
      <c r="AH164" s="92"/>
      <c r="AI164" s="92"/>
      <c r="AJ164" s="92"/>
      <c r="AK164" s="92"/>
      <c r="AL164" s="92"/>
      <c r="AM164" s="92"/>
      <c r="AN164" s="92"/>
      <c r="AO164" s="92"/>
      <c r="AP164" s="92"/>
      <c r="AQ164" s="92"/>
      <c r="AR164" s="231"/>
    </row>
    <row r="165" spans="1:44">
      <c r="A165" s="233">
        <v>43725</v>
      </c>
      <c r="B165" s="234">
        <v>2.1266898148148101</v>
      </c>
      <c r="C165" s="304">
        <f>'VCO2 Raw'!C165*'VCO2-mouse'!C$61/1000</f>
        <v>75.17540000000001</v>
      </c>
      <c r="D165" s="305">
        <f>'VCO2 Raw'!D165*'VCO2-mouse'!D$61/1000</f>
        <v>86.498000000000005</v>
      </c>
      <c r="E165" s="305">
        <f>'VCO2 Raw'!E165*'VCO2-mouse'!E$61/1000</f>
        <v>61.317</v>
      </c>
      <c r="F165" s="305">
        <f>'VCO2 Raw'!F165*'VCO2-mouse'!F$61/1000</f>
        <v>81.707999999999998</v>
      </c>
      <c r="G165" s="305">
        <f>'VCO2 Raw'!G165*'VCO2-mouse'!G$61/1000</f>
        <v>61.181899999999999</v>
      </c>
      <c r="H165" s="305">
        <f>'VCO2 Raw'!H165*'VCO2-mouse'!H$61/1000</f>
        <v>61.888799999999996</v>
      </c>
      <c r="I165" s="305">
        <f>'VCO2 Raw'!I165*'VCO2-mouse'!I$61/1000</f>
        <v>83.789000000000001</v>
      </c>
      <c r="J165" s="305">
        <f>'VCO2 Raw'!J165*'VCO2-mouse'!J$61/1000</f>
        <v>77.041200000000003</v>
      </c>
      <c r="K165" s="306">
        <f>'VCO2 Raw'!K165*'VCO2-mouse'!K$61/1000</f>
        <v>46.452599999999997</v>
      </c>
      <c r="L165" s="107">
        <f t="shared" ref="L165:P165" si="235">AVERAGE(C165:C167)</f>
        <v>73.62166666666667</v>
      </c>
      <c r="M165" s="160">
        <f t="shared" si="235"/>
        <v>71.258166666666668</v>
      </c>
      <c r="N165" s="160">
        <f t="shared" si="235"/>
        <v>58.058999999999997</v>
      </c>
      <c r="O165" s="160">
        <f t="shared" si="235"/>
        <v>72.309599999999989</v>
      </c>
      <c r="P165" s="160">
        <f t="shared" si="235"/>
        <v>58.152033333333328</v>
      </c>
      <c r="Q165" s="160">
        <f t="shared" ref="Q165" si="236">AVERAGE(H165:H167)</f>
        <v>52.415733333333328</v>
      </c>
      <c r="R165" s="160">
        <f t="shared" ref="R165" si="237">AVERAGE(I165:I167)</f>
        <v>83.290666666666667</v>
      </c>
      <c r="S165" s="160">
        <f t="shared" ref="S165" si="238">AVERAGE(J165:J167)</f>
        <v>73.83659999999999</v>
      </c>
      <c r="T165" s="160">
        <f t="shared" ref="T165" si="239">AVERAGE(K165:K167)</f>
        <v>65.75203333333333</v>
      </c>
      <c r="U165" s="232">
        <f t="shared" ref="U165" si="240">AVERAGE(L165:T165)</f>
        <v>67.632833333333323</v>
      </c>
      <c r="V165" s="303"/>
      <c r="W165" s="303"/>
      <c r="X165" s="303"/>
      <c r="Y165" s="303"/>
      <c r="Z165" s="303"/>
      <c r="AA165" s="303"/>
      <c r="AB165" s="303"/>
      <c r="AC165" s="303"/>
      <c r="AD165" s="303"/>
      <c r="AE165" s="303"/>
      <c r="AF165" s="303"/>
      <c r="AG165" s="92"/>
      <c r="AH165" s="92"/>
      <c r="AI165" s="92"/>
      <c r="AJ165" s="92"/>
      <c r="AK165" s="92"/>
      <c r="AL165" s="92"/>
      <c r="AM165" s="92"/>
      <c r="AN165" s="92"/>
      <c r="AO165" s="92"/>
      <c r="AP165" s="92"/>
      <c r="AQ165" s="92"/>
      <c r="AR165" s="231"/>
    </row>
    <row r="166" spans="1:44">
      <c r="A166" s="233">
        <v>43725</v>
      </c>
      <c r="B166" s="234">
        <v>2.1405787037036998</v>
      </c>
      <c r="C166" s="304">
        <f>'VCO2 Raw'!C166*'VCO2-mouse'!C$61/1000</f>
        <v>57.180999999999997</v>
      </c>
      <c r="D166" s="305">
        <f>'VCO2 Raw'!D166*'VCO2-mouse'!D$61/1000</f>
        <v>47.915500000000002</v>
      </c>
      <c r="E166" s="305">
        <f>'VCO2 Raw'!E166*'VCO2-mouse'!E$61/1000</f>
        <v>61.722000000000001</v>
      </c>
      <c r="F166" s="305">
        <f>'VCO2 Raw'!F166*'VCO2-mouse'!F$61/1000</f>
        <v>67.821599999999989</v>
      </c>
      <c r="G166" s="305">
        <f>'VCO2 Raw'!G166*'VCO2-mouse'!G$61/1000</f>
        <v>64.244699999999995</v>
      </c>
      <c r="H166" s="305">
        <f>'VCO2 Raw'!H166*'VCO2-mouse'!H$61/1000</f>
        <v>49.605199999999996</v>
      </c>
      <c r="I166" s="305">
        <f>'VCO2 Raw'!I166*'VCO2-mouse'!I$61/1000</f>
        <v>89.055999999999997</v>
      </c>
      <c r="J166" s="305">
        <f>'VCO2 Raw'!J166*'VCO2-mouse'!J$61/1000</f>
        <v>77.128400000000013</v>
      </c>
      <c r="K166" s="306">
        <f>'VCO2 Raw'!K166*'VCO2-mouse'!K$61/1000</f>
        <v>76.534499999999994</v>
      </c>
      <c r="L166" s="107"/>
      <c r="M166" s="160"/>
      <c r="N166" s="160"/>
      <c r="O166" s="160"/>
      <c r="P166" s="160"/>
      <c r="Q166" s="160"/>
      <c r="R166" s="160"/>
      <c r="S166" s="160"/>
      <c r="T166" s="160"/>
      <c r="U166" s="232">
        <f t="shared" ref="U166" si="241">STDEV(L165:T165)/SQRT(COUNT(L165:T165))</f>
        <v>3.2727349522226969</v>
      </c>
      <c r="V166" s="303"/>
      <c r="W166" s="303"/>
      <c r="X166" s="303"/>
      <c r="Y166" s="303"/>
      <c r="Z166" s="303"/>
      <c r="AA166" s="303"/>
      <c r="AB166" s="303"/>
      <c r="AC166" s="303"/>
      <c r="AD166" s="303"/>
      <c r="AE166" s="303"/>
      <c r="AF166" s="303"/>
      <c r="AG166" s="92"/>
      <c r="AH166" s="92"/>
      <c r="AI166" s="92"/>
      <c r="AJ166" s="92"/>
      <c r="AK166" s="92"/>
      <c r="AL166" s="92"/>
      <c r="AM166" s="92"/>
      <c r="AN166" s="92"/>
      <c r="AO166" s="92"/>
      <c r="AP166" s="92"/>
      <c r="AQ166" s="92"/>
      <c r="AR166" s="231"/>
    </row>
    <row r="167" spans="1:44">
      <c r="A167" s="233">
        <v>43725</v>
      </c>
      <c r="B167" s="234">
        <v>2.15446759259259</v>
      </c>
      <c r="C167" s="304">
        <f>'VCO2 Raw'!C167*'VCO2-mouse'!C$61/1000</f>
        <v>88.508600000000001</v>
      </c>
      <c r="D167" s="305">
        <f>'VCO2 Raw'!D167*'VCO2-mouse'!D$61/1000</f>
        <v>79.361000000000004</v>
      </c>
      <c r="E167" s="305">
        <f>'VCO2 Raw'!E167*'VCO2-mouse'!E$61/1000</f>
        <v>51.137999999999998</v>
      </c>
      <c r="F167" s="305">
        <f>'VCO2 Raw'!F167*'VCO2-mouse'!F$61/1000</f>
        <v>67.399199999999993</v>
      </c>
      <c r="G167" s="305">
        <f>'VCO2 Raw'!G167*'VCO2-mouse'!G$61/1000</f>
        <v>49.029499999999999</v>
      </c>
      <c r="H167" s="305">
        <f>'VCO2 Raw'!H167*'VCO2-mouse'!H$61/1000</f>
        <v>45.7532</v>
      </c>
      <c r="I167" s="305">
        <f>'VCO2 Raw'!I167*'VCO2-mouse'!I$61/1000</f>
        <v>77.027000000000001</v>
      </c>
      <c r="J167" s="305">
        <f>'VCO2 Raw'!J167*'VCO2-mouse'!J$61/1000</f>
        <v>67.340199999999996</v>
      </c>
      <c r="K167" s="306">
        <f>'VCO2 Raw'!K167*'VCO2-mouse'!K$61/1000</f>
        <v>74.269000000000005</v>
      </c>
      <c r="L167" s="107"/>
      <c r="M167" s="160"/>
      <c r="N167" s="160"/>
      <c r="O167" s="160"/>
      <c r="P167" s="160"/>
      <c r="Q167" s="160"/>
      <c r="R167" s="160"/>
      <c r="S167" s="160"/>
      <c r="T167" s="160"/>
      <c r="U167" s="232"/>
      <c r="V167" s="303"/>
      <c r="W167" s="303"/>
      <c r="X167" s="303"/>
      <c r="Y167" s="303"/>
      <c r="Z167" s="303"/>
      <c r="AA167" s="303"/>
      <c r="AB167" s="303"/>
      <c r="AC167" s="303"/>
      <c r="AD167" s="303"/>
      <c r="AE167" s="303"/>
      <c r="AF167" s="303"/>
      <c r="AG167" s="92"/>
      <c r="AH167" s="92"/>
      <c r="AI167" s="92"/>
      <c r="AJ167" s="92"/>
      <c r="AK167" s="92"/>
      <c r="AL167" s="92"/>
      <c r="AM167" s="92"/>
      <c r="AN167" s="92"/>
      <c r="AO167" s="92"/>
      <c r="AP167" s="92"/>
      <c r="AQ167" s="92"/>
      <c r="AR167" s="231"/>
    </row>
    <row r="168" spans="1:44">
      <c r="A168" s="233">
        <v>43725</v>
      </c>
      <c r="B168" s="234">
        <v>2.1683564814814802</v>
      </c>
      <c r="C168" s="304">
        <f>'VCO2 Raw'!C168*'VCO2-mouse'!C$61/1000</f>
        <v>71.489800000000002</v>
      </c>
      <c r="D168" s="305">
        <f>'VCO2 Raw'!D168*'VCO2-mouse'!D$61/1000</f>
        <v>67.008499999999998</v>
      </c>
      <c r="E168" s="305">
        <f>'VCO2 Raw'!E168*'VCO2-mouse'!E$61/1000</f>
        <v>80.162999999999997</v>
      </c>
      <c r="F168" s="305">
        <f>'VCO2 Raw'!F168*'VCO2-mouse'!F$61/1000</f>
        <v>46.305599999999998</v>
      </c>
      <c r="G168" s="305">
        <f>'VCO2 Raw'!G168*'VCO2-mouse'!G$61/1000</f>
        <v>54.759900000000002</v>
      </c>
      <c r="H168" s="305">
        <f>'VCO2 Raw'!H168*'VCO2-mouse'!H$61/1000</f>
        <v>53.072000000000003</v>
      </c>
      <c r="I168" s="305">
        <f>'VCO2 Raw'!I168*'VCO2-mouse'!I$61/1000</f>
        <v>86.02</v>
      </c>
      <c r="J168" s="305">
        <f>'VCO2 Raw'!J168*'VCO2-mouse'!J$61/1000</f>
        <v>68.233999999999995</v>
      </c>
      <c r="K168" s="306">
        <f>'VCO2 Raw'!K168*'VCO2-mouse'!K$61/1000</f>
        <v>47.299699999999994</v>
      </c>
      <c r="L168" s="107">
        <f t="shared" ref="L168:P168" si="242">AVERAGE(C168:C170)</f>
        <v>73.440999999999988</v>
      </c>
      <c r="M168" s="160">
        <f t="shared" si="242"/>
        <v>63.460333333333324</v>
      </c>
      <c r="N168" s="160">
        <f t="shared" si="242"/>
        <v>73.8</v>
      </c>
      <c r="O168" s="160">
        <f t="shared" si="242"/>
        <v>64.372</v>
      </c>
      <c r="P168" s="160">
        <f t="shared" si="242"/>
        <v>52.487500000000004</v>
      </c>
      <c r="Q168" s="160">
        <f t="shared" ref="Q168" si="243">AVERAGE(H168:H170)</f>
        <v>68.294533333333334</v>
      </c>
      <c r="R168" s="160">
        <f t="shared" ref="R168" si="244">AVERAGE(I168:I170)</f>
        <v>79.832999999999984</v>
      </c>
      <c r="S168" s="160">
        <f t="shared" ref="S168" si="245">AVERAGE(J168:J170)</f>
        <v>59.986333333333334</v>
      </c>
      <c r="T168" s="160">
        <f t="shared" ref="T168" si="246">AVERAGE(K168:K170)</f>
        <v>47.673999999999999</v>
      </c>
      <c r="U168" s="232">
        <f t="shared" ref="U168" si="247">AVERAGE(L168:T168)</f>
        <v>64.816522222222218</v>
      </c>
      <c r="V168" s="303"/>
      <c r="W168" s="303"/>
      <c r="X168" s="303"/>
      <c r="Y168" s="303"/>
      <c r="Z168" s="303"/>
      <c r="AA168" s="303"/>
      <c r="AB168" s="303"/>
      <c r="AC168" s="303"/>
      <c r="AD168" s="303"/>
      <c r="AE168" s="303"/>
      <c r="AF168" s="303"/>
      <c r="AG168" s="92"/>
      <c r="AH168" s="92"/>
      <c r="AI168" s="92"/>
      <c r="AJ168" s="92"/>
      <c r="AK168" s="92"/>
      <c r="AL168" s="92"/>
      <c r="AM168" s="92"/>
      <c r="AN168" s="92"/>
      <c r="AO168" s="92"/>
      <c r="AP168" s="92"/>
      <c r="AQ168" s="92"/>
      <c r="AR168" s="231"/>
    </row>
    <row r="169" spans="1:44">
      <c r="A169" s="233">
        <v>43725</v>
      </c>
      <c r="B169" s="234">
        <v>2.1822453703703699</v>
      </c>
      <c r="C169" s="304">
        <f>'VCO2 Raw'!C169*'VCO2-mouse'!C$61/1000</f>
        <v>70.730999999999995</v>
      </c>
      <c r="D169" s="305">
        <f>'VCO2 Raw'!D169*'VCO2-mouse'!D$61/1000</f>
        <v>50.477499999999999</v>
      </c>
      <c r="E169" s="305">
        <f>'VCO2 Raw'!E169*'VCO2-mouse'!E$61/1000</f>
        <v>78.704999999999998</v>
      </c>
      <c r="F169" s="305">
        <f>'VCO2 Raw'!F169*'VCO2-mouse'!F$61/1000</f>
        <v>51.321599999999997</v>
      </c>
      <c r="G169" s="305">
        <f>'VCO2 Raw'!G169*'VCO2-mouse'!G$61/1000</f>
        <v>45.151600000000002</v>
      </c>
      <c r="H169" s="305">
        <f>'VCO2 Raw'!H169*'VCO2-mouse'!H$61/1000</f>
        <v>78.773399999999995</v>
      </c>
      <c r="I169" s="305">
        <f>'VCO2 Raw'!I169*'VCO2-mouse'!I$61/1000</f>
        <v>86.894000000000005</v>
      </c>
      <c r="J169" s="305">
        <f>'VCO2 Raw'!J169*'VCO2-mouse'!J$61/1000</f>
        <v>54.936</v>
      </c>
      <c r="K169" s="306">
        <f>'VCO2 Raw'!K169*'VCO2-mouse'!K$61/1000</f>
        <v>47.476999999999997</v>
      </c>
      <c r="L169" s="107"/>
      <c r="M169" s="160"/>
      <c r="N169" s="160"/>
      <c r="O169" s="160"/>
      <c r="P169" s="160"/>
      <c r="Q169" s="160"/>
      <c r="R169" s="160"/>
      <c r="S169" s="160"/>
      <c r="T169" s="160"/>
      <c r="U169" s="232">
        <f t="shared" ref="U169" si="248">STDEV(L168:T168)/SQRT(COUNT(L168:T168))</f>
        <v>3.4639293803923668</v>
      </c>
      <c r="V169" s="303"/>
      <c r="W169" s="303"/>
      <c r="X169" s="303"/>
      <c r="Y169" s="303"/>
      <c r="Z169" s="303"/>
      <c r="AA169" s="303"/>
      <c r="AB169" s="303"/>
      <c r="AC169" s="303"/>
      <c r="AD169" s="303"/>
      <c r="AE169" s="303"/>
      <c r="AF169" s="303"/>
      <c r="AG169" s="92"/>
      <c r="AH169" s="92"/>
      <c r="AI169" s="92"/>
      <c r="AJ169" s="92"/>
      <c r="AK169" s="92"/>
      <c r="AL169" s="92"/>
      <c r="AM169" s="92"/>
      <c r="AN169" s="92"/>
      <c r="AO169" s="92"/>
      <c r="AP169" s="92"/>
      <c r="AQ169" s="92"/>
      <c r="AR169" s="231"/>
    </row>
    <row r="170" spans="1:44">
      <c r="A170" s="233">
        <v>43725</v>
      </c>
      <c r="B170" s="234">
        <v>2.1961342592592601</v>
      </c>
      <c r="C170" s="304">
        <f>'VCO2 Raw'!C170*'VCO2-mouse'!C$61/1000</f>
        <v>78.102199999999996</v>
      </c>
      <c r="D170" s="305">
        <f>'VCO2 Raw'!D170*'VCO2-mouse'!D$61/1000</f>
        <v>72.894999999999996</v>
      </c>
      <c r="E170" s="305">
        <f>'VCO2 Raw'!E170*'VCO2-mouse'!E$61/1000</f>
        <v>62.531999999999996</v>
      </c>
      <c r="F170" s="305">
        <f>'VCO2 Raw'!F170*'VCO2-mouse'!F$61/1000</f>
        <v>95.488799999999983</v>
      </c>
      <c r="G170" s="305">
        <f>'VCO2 Raw'!G170*'VCO2-mouse'!G$61/1000</f>
        <v>57.551000000000002</v>
      </c>
      <c r="H170" s="305">
        <f>'VCO2 Raw'!H170*'VCO2-mouse'!H$61/1000</f>
        <v>73.038200000000003</v>
      </c>
      <c r="I170" s="305">
        <f>'VCO2 Raw'!I170*'VCO2-mouse'!I$61/1000</f>
        <v>66.584999999999994</v>
      </c>
      <c r="J170" s="305">
        <f>'VCO2 Raw'!J170*'VCO2-mouse'!J$61/1000</f>
        <v>56.789000000000001</v>
      </c>
      <c r="K170" s="306">
        <f>'VCO2 Raw'!K170*'VCO2-mouse'!K$61/1000</f>
        <v>48.245299999999993</v>
      </c>
      <c r="L170" s="107"/>
      <c r="M170" s="160"/>
      <c r="N170" s="160"/>
      <c r="O170" s="160"/>
      <c r="P170" s="160"/>
      <c r="Q170" s="160"/>
      <c r="R170" s="160"/>
      <c r="S170" s="160"/>
      <c r="T170" s="160"/>
      <c r="U170" s="232"/>
      <c r="V170" s="303"/>
      <c r="W170" s="303"/>
      <c r="X170" s="303"/>
      <c r="Y170" s="303"/>
      <c r="Z170" s="303"/>
      <c r="AA170" s="303"/>
      <c r="AB170" s="303"/>
      <c r="AC170" s="303"/>
      <c r="AD170" s="303"/>
      <c r="AE170" s="303"/>
      <c r="AF170" s="303"/>
      <c r="AG170" s="92"/>
      <c r="AH170" s="92"/>
      <c r="AI170" s="92"/>
      <c r="AJ170" s="92"/>
      <c r="AK170" s="92"/>
      <c r="AL170" s="92"/>
      <c r="AM170" s="92"/>
      <c r="AN170" s="92"/>
      <c r="AO170" s="92"/>
      <c r="AP170" s="92"/>
      <c r="AQ170" s="92"/>
      <c r="AR170" s="231"/>
    </row>
    <row r="171" spans="1:44">
      <c r="A171" s="233">
        <v>43725</v>
      </c>
      <c r="B171" s="234">
        <v>2.21002314814814</v>
      </c>
      <c r="C171" s="304">
        <f>'VCO2 Raw'!C171*'VCO2-mouse'!C$61/1000</f>
        <v>56.611899999999999</v>
      </c>
      <c r="D171" s="305">
        <f>'VCO2 Raw'!D171*'VCO2-mouse'!D$61/1000</f>
        <v>44.103000000000002</v>
      </c>
      <c r="E171" s="305">
        <f>'VCO2 Raw'!E171*'VCO2-mouse'!E$61/1000</f>
        <v>47.304000000000002</v>
      </c>
      <c r="F171" s="305">
        <f>'VCO2 Raw'!F171*'VCO2-mouse'!F$61/1000</f>
        <v>58.106399999999994</v>
      </c>
      <c r="G171" s="305">
        <f>'VCO2 Raw'!G171*'VCO2-mouse'!G$61/1000</f>
        <v>54.710500000000003</v>
      </c>
      <c r="H171" s="305">
        <f>'VCO2 Raw'!H171*'VCO2-mouse'!H$61/1000</f>
        <v>48.599399999999996</v>
      </c>
      <c r="I171" s="305">
        <f>'VCO2 Raw'!I171*'VCO2-mouse'!I$61/1000</f>
        <v>54.993000000000002</v>
      </c>
      <c r="J171" s="305">
        <f>'VCO2 Raw'!J171*'VCO2-mouse'!J$61/1000</f>
        <v>76.256400000000014</v>
      </c>
      <c r="K171" s="306">
        <f>'VCO2 Raw'!K171*'VCO2-mouse'!K$61/1000</f>
        <v>63.020299999999999</v>
      </c>
      <c r="L171" s="107">
        <f t="shared" ref="L171:P171" si="249">AVERAGE(C171:C173)</f>
        <v>67.099600000000009</v>
      </c>
      <c r="M171" s="160">
        <f t="shared" si="249"/>
        <v>56.323333333333331</v>
      </c>
      <c r="N171" s="160">
        <f t="shared" si="249"/>
        <v>64.835999999999999</v>
      </c>
      <c r="O171" s="160">
        <f t="shared" si="249"/>
        <v>59.047999999999995</v>
      </c>
      <c r="P171" s="160">
        <f t="shared" si="249"/>
        <v>61.305399999999999</v>
      </c>
      <c r="Q171" s="160">
        <f t="shared" ref="Q171" si="250">AVERAGE(H171:H173)</f>
        <v>48.834799999999994</v>
      </c>
      <c r="R171" s="160">
        <f t="shared" ref="R171" si="251">AVERAGE(I171:I173)</f>
        <v>53.260333333333335</v>
      </c>
      <c r="S171" s="160">
        <f t="shared" ref="S171" si="252">AVERAGE(J171:J173)</f>
        <v>68.866200000000006</v>
      </c>
      <c r="T171" s="160">
        <f t="shared" ref="T171" si="253">AVERAGE(K171:K173)</f>
        <v>59.310133333333333</v>
      </c>
      <c r="U171" s="232">
        <f t="shared" ref="U171" si="254">AVERAGE(L171:T171)</f>
        <v>59.87597777777777</v>
      </c>
      <c r="V171" s="303"/>
      <c r="W171" s="303"/>
      <c r="X171" s="303"/>
      <c r="Y171" s="303"/>
      <c r="Z171" s="303"/>
      <c r="AA171" s="303"/>
      <c r="AB171" s="303"/>
      <c r="AC171" s="303"/>
      <c r="AD171" s="303"/>
      <c r="AE171" s="303"/>
      <c r="AF171" s="303"/>
      <c r="AG171" s="92"/>
      <c r="AH171" s="92"/>
      <c r="AI171" s="92"/>
      <c r="AJ171" s="92"/>
      <c r="AK171" s="92"/>
      <c r="AL171" s="92"/>
      <c r="AM171" s="92"/>
      <c r="AN171" s="92"/>
      <c r="AO171" s="92"/>
      <c r="AP171" s="92"/>
      <c r="AQ171" s="92"/>
      <c r="AR171" s="231"/>
    </row>
    <row r="172" spans="1:44">
      <c r="A172" s="233">
        <v>43725</v>
      </c>
      <c r="B172" s="234">
        <v>2.2239120370370302</v>
      </c>
      <c r="C172" s="304">
        <f>'VCO2 Raw'!C172*'VCO2-mouse'!C$61/1000</f>
        <v>57.180999999999997</v>
      </c>
      <c r="D172" s="305">
        <f>'VCO2 Raw'!D172*'VCO2-mouse'!D$61/1000</f>
        <v>51.85</v>
      </c>
      <c r="E172" s="305">
        <f>'VCO2 Raw'!E172*'VCO2-mouse'!E$61/1000</f>
        <v>73.548000000000002</v>
      </c>
      <c r="F172" s="305">
        <f>'VCO2 Raw'!F172*'VCO2-mouse'!F$61/1000</f>
        <v>63.148799999999994</v>
      </c>
      <c r="G172" s="305">
        <f>'VCO2 Raw'!G172*'VCO2-mouse'!G$61/1000</f>
        <v>65.899599999999992</v>
      </c>
      <c r="H172" s="305">
        <f>'VCO2 Raw'!H172*'VCO2-mouse'!H$61/1000</f>
        <v>53.221799999999995</v>
      </c>
      <c r="I172" s="305">
        <f>'VCO2 Raw'!I172*'VCO2-mouse'!I$61/1000</f>
        <v>57.109000000000002</v>
      </c>
      <c r="J172" s="305">
        <f>'VCO2 Raw'!J172*'VCO2-mouse'!J$61/1000</f>
        <v>76.779600000000002</v>
      </c>
      <c r="K172" s="306">
        <f>'VCO2 Raw'!K172*'VCO2-mouse'!K$61/1000</f>
        <v>55.317599999999999</v>
      </c>
      <c r="L172" s="107"/>
      <c r="M172" s="160"/>
      <c r="N172" s="160"/>
      <c r="O172" s="160"/>
      <c r="P172" s="160"/>
      <c r="Q172" s="160"/>
      <c r="R172" s="160"/>
      <c r="S172" s="160"/>
      <c r="T172" s="160"/>
      <c r="U172" s="232">
        <f t="shared" ref="U172" si="255">STDEV(L171:T171)/SQRT(COUNT(L171:T171))</f>
        <v>2.1697134019935023</v>
      </c>
      <c r="V172" s="303"/>
      <c r="W172" s="303"/>
      <c r="X172" s="303"/>
      <c r="Y172" s="303"/>
      <c r="Z172" s="303"/>
      <c r="AA172" s="303"/>
      <c r="AB172" s="303"/>
      <c r="AC172" s="303"/>
      <c r="AD172" s="303"/>
      <c r="AE172" s="303"/>
      <c r="AF172" s="303"/>
      <c r="AG172" s="92"/>
      <c r="AH172" s="92"/>
      <c r="AI172" s="92"/>
      <c r="AJ172" s="92"/>
      <c r="AK172" s="92"/>
      <c r="AL172" s="92"/>
      <c r="AM172" s="92"/>
      <c r="AN172" s="92"/>
      <c r="AO172" s="92"/>
      <c r="AP172" s="92"/>
      <c r="AQ172" s="92"/>
      <c r="AR172" s="231"/>
    </row>
    <row r="173" spans="1:44">
      <c r="A173" s="233">
        <v>43725</v>
      </c>
      <c r="B173" s="234">
        <v>2.2378009259259199</v>
      </c>
      <c r="C173" s="304">
        <f>'VCO2 Raw'!C173*'VCO2-mouse'!C$61/1000</f>
        <v>87.505900000000011</v>
      </c>
      <c r="D173" s="305">
        <f>'VCO2 Raw'!D173*'VCO2-mouse'!D$61/1000</f>
        <v>73.016999999999996</v>
      </c>
      <c r="E173" s="305">
        <f>'VCO2 Raw'!E173*'VCO2-mouse'!E$61/1000</f>
        <v>73.656000000000006</v>
      </c>
      <c r="F173" s="305">
        <f>'VCO2 Raw'!F173*'VCO2-mouse'!F$61/1000</f>
        <v>55.888799999999996</v>
      </c>
      <c r="G173" s="305">
        <f>'VCO2 Raw'!G173*'VCO2-mouse'!G$61/1000</f>
        <v>63.306100000000001</v>
      </c>
      <c r="H173" s="305">
        <f>'VCO2 Raw'!H173*'VCO2-mouse'!H$61/1000</f>
        <v>44.683199999999999</v>
      </c>
      <c r="I173" s="305">
        <f>'VCO2 Raw'!I173*'VCO2-mouse'!I$61/1000</f>
        <v>47.679000000000002</v>
      </c>
      <c r="J173" s="305">
        <f>'VCO2 Raw'!J173*'VCO2-mouse'!J$61/1000</f>
        <v>53.562599999999996</v>
      </c>
      <c r="K173" s="306">
        <f>'VCO2 Raw'!K173*'VCO2-mouse'!K$61/1000</f>
        <v>59.592500000000001</v>
      </c>
      <c r="L173" s="107"/>
      <c r="M173" s="160"/>
      <c r="N173" s="160"/>
      <c r="O173" s="160"/>
      <c r="P173" s="160"/>
      <c r="Q173" s="160"/>
      <c r="R173" s="160"/>
      <c r="S173" s="160"/>
      <c r="T173" s="160"/>
      <c r="U173" s="232"/>
      <c r="V173" s="303"/>
      <c r="W173" s="303"/>
      <c r="X173" s="303"/>
      <c r="Y173" s="303"/>
      <c r="Z173" s="303"/>
      <c r="AA173" s="303"/>
      <c r="AB173" s="303"/>
      <c r="AC173" s="303"/>
      <c r="AD173" s="303"/>
      <c r="AE173" s="303"/>
      <c r="AF173" s="303"/>
      <c r="AG173" s="92"/>
      <c r="AH173" s="92"/>
      <c r="AI173" s="92"/>
      <c r="AJ173" s="92"/>
      <c r="AK173" s="92"/>
      <c r="AL173" s="92"/>
      <c r="AM173" s="92"/>
      <c r="AN173" s="92"/>
      <c r="AO173" s="92"/>
      <c r="AP173" s="92"/>
      <c r="AQ173" s="92"/>
      <c r="AR173" s="231"/>
    </row>
    <row r="174" spans="1:44">
      <c r="A174" s="223">
        <v>43725</v>
      </c>
      <c r="B174" s="224">
        <v>1.2516898148148099</v>
      </c>
      <c r="C174" s="304">
        <f>'VCO2 Raw'!C174*'VCO2-mouse'!C$61/1000</f>
        <v>82.709199999999996</v>
      </c>
      <c r="D174" s="305">
        <f>'VCO2 Raw'!D174*'VCO2-mouse'!D$61/1000</f>
        <v>40.717500000000001</v>
      </c>
      <c r="E174" s="305">
        <f>'VCO2 Raw'!E174*'VCO2-mouse'!E$61/1000</f>
        <v>69.308999999999997</v>
      </c>
      <c r="F174" s="305">
        <f>'VCO2 Raw'!F174*'VCO2-mouse'!F$61/1000</f>
        <v>49.5792</v>
      </c>
      <c r="G174" s="305">
        <f>'VCO2 Raw'!G174*'VCO2-mouse'!G$61/1000</f>
        <v>46.855899999999998</v>
      </c>
      <c r="H174" s="305">
        <f>'VCO2 Raw'!H174*'VCO2-mouse'!H$61/1000</f>
        <v>65.098799999999997</v>
      </c>
      <c r="I174" s="305">
        <f>'VCO2 Raw'!I174*'VCO2-mouse'!I$61/1000</f>
        <v>44.918999999999997</v>
      </c>
      <c r="J174" s="305">
        <f>'VCO2 Raw'!J174*'VCO2-mouse'!J$61/1000</f>
        <v>79.242999999999995</v>
      </c>
      <c r="K174" s="306">
        <f>'VCO2 Raw'!K174*'VCO2-mouse'!K$61/1000</f>
        <v>67.472499999999997</v>
      </c>
      <c r="L174" s="107">
        <f t="shared" ref="L174:P174" si="256">AVERAGE(C174:C176)</f>
        <v>61.345366666666671</v>
      </c>
      <c r="M174" s="160">
        <f t="shared" si="256"/>
        <v>39.700833333333335</v>
      </c>
      <c r="N174" s="160">
        <f t="shared" si="256"/>
        <v>54.54</v>
      </c>
      <c r="O174" s="160">
        <f t="shared" si="256"/>
        <v>60.913599999999995</v>
      </c>
      <c r="P174" s="160">
        <f t="shared" si="256"/>
        <v>56.085466666666662</v>
      </c>
      <c r="Q174" s="160">
        <f t="shared" ref="Q174" si="257">AVERAGE(H174:H176)</f>
        <v>58.992666666666658</v>
      </c>
      <c r="R174" s="160">
        <f t="shared" ref="R174" si="258">AVERAGE(I174:I176)</f>
        <v>50.783999999999992</v>
      </c>
      <c r="S174" s="160">
        <f t="shared" ref="S174" si="259">AVERAGE(J174:J176)</f>
        <v>62.391600000000004</v>
      </c>
      <c r="T174" s="160">
        <f t="shared" ref="T174" si="260">AVERAGE(K174:K176)</f>
        <v>56.085900000000002</v>
      </c>
      <c r="U174" s="232">
        <f t="shared" ref="U174" si="261">AVERAGE(L174:T174)</f>
        <v>55.648825925925919</v>
      </c>
      <c r="V174" s="303"/>
      <c r="W174" s="303"/>
      <c r="X174" s="303"/>
      <c r="Y174" s="303"/>
      <c r="Z174" s="303"/>
      <c r="AA174" s="303"/>
      <c r="AB174" s="303"/>
      <c r="AC174" s="303"/>
      <c r="AD174" s="303"/>
      <c r="AE174" s="303"/>
      <c r="AF174" s="303"/>
      <c r="AG174" s="92"/>
      <c r="AH174" s="92"/>
      <c r="AI174" s="92"/>
      <c r="AJ174" s="92"/>
      <c r="AK174" s="92"/>
      <c r="AL174" s="92"/>
      <c r="AM174" s="92"/>
      <c r="AN174" s="92"/>
      <c r="AO174" s="92"/>
      <c r="AP174" s="92"/>
      <c r="AQ174" s="92"/>
      <c r="AR174" s="231"/>
    </row>
    <row r="175" spans="1:44">
      <c r="A175" s="223">
        <v>43725</v>
      </c>
      <c r="B175" s="224">
        <v>1.2655787037037001</v>
      </c>
      <c r="C175" s="304">
        <f>'VCO2 Raw'!C175*'VCO2-mouse'!C$61/1000</f>
        <v>51.544200000000004</v>
      </c>
      <c r="D175" s="305">
        <f>'VCO2 Raw'!D175*'VCO2-mouse'!D$61/1000</f>
        <v>43.798000000000002</v>
      </c>
      <c r="E175" s="305">
        <f>'VCO2 Raw'!E175*'VCO2-mouse'!E$61/1000</f>
        <v>45.225000000000001</v>
      </c>
      <c r="F175" s="305">
        <f>'VCO2 Raw'!F175*'VCO2-mouse'!F$61/1000</f>
        <v>83.265599999999992</v>
      </c>
      <c r="G175" s="305">
        <f>'VCO2 Raw'!G175*'VCO2-mouse'!G$61/1000</f>
        <v>49.251799999999996</v>
      </c>
      <c r="H175" s="305">
        <f>'VCO2 Raw'!H175*'VCO2-mouse'!H$61/1000</f>
        <v>67.067599999999985</v>
      </c>
      <c r="I175" s="305">
        <f>'VCO2 Raw'!I175*'VCO2-mouse'!I$61/1000</f>
        <v>42.619</v>
      </c>
      <c r="J175" s="305">
        <f>'VCO2 Raw'!J175*'VCO2-mouse'!J$61/1000</f>
        <v>52.625200000000007</v>
      </c>
      <c r="K175" s="306">
        <f>'VCO2 Raw'!K175*'VCO2-mouse'!K$61/1000</f>
        <v>45.1721</v>
      </c>
      <c r="L175" s="107"/>
      <c r="M175" s="160"/>
      <c r="N175" s="160"/>
      <c r="O175" s="160"/>
      <c r="P175" s="160"/>
      <c r="Q175" s="160"/>
      <c r="R175" s="160"/>
      <c r="S175" s="160"/>
      <c r="T175" s="160"/>
      <c r="U175" s="232">
        <f t="shared" ref="U175" si="262">STDEV(L174:T174)/SQRT(COUNT(L174:T174))</f>
        <v>2.3464834161850661</v>
      </c>
      <c r="V175" s="303"/>
      <c r="W175" s="303"/>
      <c r="X175" s="303"/>
      <c r="Y175" s="303"/>
      <c r="Z175" s="303"/>
      <c r="AA175" s="303"/>
      <c r="AB175" s="303"/>
      <c r="AC175" s="303"/>
      <c r="AD175" s="303"/>
      <c r="AE175" s="303"/>
      <c r="AF175" s="303"/>
      <c r="AG175" s="92"/>
      <c r="AH175" s="92"/>
      <c r="AI175" s="92"/>
      <c r="AJ175" s="92"/>
      <c r="AK175" s="92"/>
      <c r="AL175" s="92"/>
      <c r="AM175" s="92"/>
      <c r="AN175" s="92"/>
      <c r="AO175" s="92"/>
      <c r="AP175" s="92"/>
      <c r="AQ175" s="92"/>
      <c r="AR175" s="231"/>
    </row>
    <row r="176" spans="1:44">
      <c r="A176" s="223">
        <v>43725</v>
      </c>
      <c r="B176" s="224">
        <v>1.27946759259259</v>
      </c>
      <c r="C176" s="304">
        <f>'VCO2 Raw'!C176*'VCO2-mouse'!C$61/1000</f>
        <v>49.782700000000006</v>
      </c>
      <c r="D176" s="305">
        <f>'VCO2 Raw'!D176*'VCO2-mouse'!D$61/1000</f>
        <v>34.587000000000003</v>
      </c>
      <c r="E176" s="305">
        <f>'VCO2 Raw'!E176*'VCO2-mouse'!E$61/1000</f>
        <v>49.085999999999999</v>
      </c>
      <c r="F176" s="305">
        <f>'VCO2 Raw'!F176*'VCO2-mouse'!F$61/1000</f>
        <v>49.896000000000001</v>
      </c>
      <c r="G176" s="305">
        <f>'VCO2 Raw'!G176*'VCO2-mouse'!G$61/1000</f>
        <v>72.148699999999991</v>
      </c>
      <c r="H176" s="305">
        <f>'VCO2 Raw'!H176*'VCO2-mouse'!H$61/1000</f>
        <v>44.811599999999999</v>
      </c>
      <c r="I176" s="305">
        <f>'VCO2 Raw'!I176*'VCO2-mouse'!I$61/1000</f>
        <v>64.813999999999993</v>
      </c>
      <c r="J176" s="305">
        <f>'VCO2 Raw'!J176*'VCO2-mouse'!J$61/1000</f>
        <v>55.306599999999996</v>
      </c>
      <c r="K176" s="306">
        <f>'VCO2 Raw'!K176*'VCO2-mouse'!K$61/1000</f>
        <v>55.613099999999996</v>
      </c>
      <c r="L176" s="107"/>
      <c r="M176" s="160"/>
      <c r="N176" s="160"/>
      <c r="O176" s="160"/>
      <c r="P176" s="160"/>
      <c r="Q176" s="160"/>
      <c r="R176" s="160"/>
      <c r="S176" s="160"/>
      <c r="T176" s="160"/>
      <c r="U176" s="232"/>
      <c r="V176" s="303"/>
      <c r="W176" s="303"/>
      <c r="X176" s="303"/>
      <c r="Y176" s="303"/>
      <c r="Z176" s="303"/>
      <c r="AA176" s="303"/>
      <c r="AB176" s="303"/>
      <c r="AC176" s="303"/>
      <c r="AD176" s="303"/>
      <c r="AE176" s="303"/>
      <c r="AF176" s="303"/>
      <c r="AG176" s="92"/>
      <c r="AH176" s="92"/>
      <c r="AI176" s="92"/>
      <c r="AJ176" s="92"/>
      <c r="AK176" s="92"/>
      <c r="AL176" s="92"/>
      <c r="AM176" s="92"/>
      <c r="AN176" s="92"/>
      <c r="AO176" s="92"/>
      <c r="AP176" s="92"/>
      <c r="AQ176" s="92"/>
      <c r="AR176" s="231"/>
    </row>
    <row r="177" spans="1:44">
      <c r="A177" s="223">
        <v>43725</v>
      </c>
      <c r="B177" s="224">
        <v>1.29335648148148</v>
      </c>
      <c r="C177" s="304">
        <f>'VCO2 Raw'!C177*'VCO2-mouse'!C$61/1000</f>
        <v>48.7258</v>
      </c>
      <c r="D177" s="305">
        <f>'VCO2 Raw'!D177*'VCO2-mouse'!D$61/1000</f>
        <v>34.648000000000003</v>
      </c>
      <c r="E177" s="305">
        <f>'VCO2 Raw'!E177*'VCO2-mouse'!E$61/1000</f>
        <v>48.006</v>
      </c>
      <c r="F177" s="305">
        <f>'VCO2 Raw'!F177*'VCO2-mouse'!F$61/1000</f>
        <v>43.876799999999996</v>
      </c>
      <c r="G177" s="305">
        <f>'VCO2 Raw'!G177*'VCO2-mouse'!G$61/1000</f>
        <v>41.323099999999997</v>
      </c>
      <c r="H177" s="305">
        <f>'VCO2 Raw'!H177*'VCO2-mouse'!H$61/1000</f>
        <v>48.278399999999991</v>
      </c>
      <c r="I177" s="305">
        <f>'VCO2 Raw'!I177*'VCO2-mouse'!I$61/1000</f>
        <v>46.253</v>
      </c>
      <c r="J177" s="305">
        <f>'VCO2 Raw'!J177*'VCO2-mouse'!J$61/1000</f>
        <v>51.513400000000004</v>
      </c>
      <c r="K177" s="306">
        <f>'VCO2 Raw'!K177*'VCO2-mouse'!K$61/1000</f>
        <v>44.206799999999994</v>
      </c>
      <c r="L177" s="107">
        <f t="shared" ref="L177:P177" si="263">AVERAGE(C177:C179)</f>
        <v>50.523433333333344</v>
      </c>
      <c r="M177" s="160">
        <f t="shared" si="263"/>
        <v>61.660833333333329</v>
      </c>
      <c r="N177" s="160">
        <f t="shared" si="263"/>
        <v>53.208000000000006</v>
      </c>
      <c r="O177" s="160">
        <f t="shared" si="263"/>
        <v>46.508000000000003</v>
      </c>
      <c r="P177" s="160">
        <f t="shared" si="263"/>
        <v>50.799666666666667</v>
      </c>
      <c r="Q177" s="160">
        <f t="shared" ref="Q177" si="264">AVERAGE(H177:H179)</f>
        <v>45.225333333333332</v>
      </c>
      <c r="R177" s="160">
        <f t="shared" ref="R177" si="265">AVERAGE(I177:I179)</f>
        <v>56.388333333333343</v>
      </c>
      <c r="S177" s="160">
        <f t="shared" ref="S177" si="266">AVERAGE(J177:J179)</f>
        <v>71.0244</v>
      </c>
      <c r="T177" s="160">
        <f t="shared" ref="T177" si="267">AVERAGE(K177:K179)</f>
        <v>41.803399999999996</v>
      </c>
      <c r="U177" s="232">
        <f t="shared" ref="U177" si="268">AVERAGE(L177:T177)</f>
        <v>53.015711111111109</v>
      </c>
      <c r="V177" s="303"/>
      <c r="W177" s="303"/>
      <c r="X177" s="303"/>
      <c r="Y177" s="303"/>
      <c r="Z177" s="303"/>
      <c r="AA177" s="303"/>
      <c r="AB177" s="303"/>
      <c r="AC177" s="303"/>
      <c r="AD177" s="303"/>
      <c r="AE177" s="303"/>
      <c r="AF177" s="303"/>
      <c r="AG177" s="92"/>
      <c r="AH177" s="92"/>
      <c r="AI177" s="92"/>
      <c r="AJ177" s="92"/>
      <c r="AK177" s="92"/>
      <c r="AL177" s="92"/>
      <c r="AM177" s="92"/>
      <c r="AN177" s="92"/>
      <c r="AO177" s="92"/>
      <c r="AP177" s="92"/>
      <c r="AQ177" s="92"/>
      <c r="AR177" s="231"/>
    </row>
    <row r="178" spans="1:44">
      <c r="A178" s="223">
        <v>43725</v>
      </c>
      <c r="B178" s="224">
        <v>1.3072453703703699</v>
      </c>
      <c r="C178" s="304">
        <f>'VCO2 Raw'!C178*'VCO2-mouse'!C$61/1000</f>
        <v>50.595700000000008</v>
      </c>
      <c r="D178" s="305">
        <f>'VCO2 Raw'!D178*'VCO2-mouse'!D$61/1000</f>
        <v>60.603499999999997</v>
      </c>
      <c r="E178" s="305">
        <f>'VCO2 Raw'!E178*'VCO2-mouse'!E$61/1000</f>
        <v>67.284000000000006</v>
      </c>
      <c r="F178" s="305">
        <f>'VCO2 Raw'!F178*'VCO2-mouse'!F$61/1000</f>
        <v>48.892799999999994</v>
      </c>
      <c r="G178" s="305">
        <f>'VCO2 Raw'!G178*'VCO2-mouse'!G$61/1000</f>
        <v>35.493900000000004</v>
      </c>
      <c r="H178" s="305">
        <f>'VCO2 Raw'!H178*'VCO2-mouse'!H$61/1000</f>
        <v>39.697000000000003</v>
      </c>
      <c r="I178" s="305">
        <f>'VCO2 Raw'!I178*'VCO2-mouse'!I$61/1000</f>
        <v>45.747</v>
      </c>
      <c r="J178" s="305">
        <f>'VCO2 Raw'!J178*'VCO2-mouse'!J$61/1000</f>
        <v>86.633200000000002</v>
      </c>
      <c r="K178" s="306">
        <f>'VCO2 Raw'!K178*'VCO2-mouse'!K$61/1000</f>
        <v>40.247099999999996</v>
      </c>
      <c r="L178" s="107"/>
      <c r="M178" s="160"/>
      <c r="N178" s="160"/>
      <c r="O178" s="160"/>
      <c r="P178" s="160"/>
      <c r="Q178" s="160"/>
      <c r="R178" s="160"/>
      <c r="S178" s="160"/>
      <c r="T178" s="160"/>
      <c r="U178" s="232">
        <f t="shared" ref="U178" si="269">STDEV(L177:T177)/SQRT(COUNT(L177:T177))</f>
        <v>3.0054142836638449</v>
      </c>
      <c r="V178" s="303"/>
      <c r="W178" s="303"/>
      <c r="X178" s="303"/>
      <c r="Y178" s="303"/>
      <c r="Z178" s="303"/>
      <c r="AA178" s="303"/>
      <c r="AB178" s="303"/>
      <c r="AC178" s="303"/>
      <c r="AD178" s="303"/>
      <c r="AE178" s="303"/>
      <c r="AF178" s="303"/>
      <c r="AG178" s="92"/>
      <c r="AH178" s="92"/>
      <c r="AI178" s="92"/>
      <c r="AJ178" s="92"/>
      <c r="AK178" s="92"/>
      <c r="AL178" s="92"/>
      <c r="AM178" s="92"/>
      <c r="AN178" s="92"/>
      <c r="AO178" s="92"/>
      <c r="AP178" s="92"/>
      <c r="AQ178" s="92"/>
      <c r="AR178" s="231"/>
    </row>
    <row r="179" spans="1:44">
      <c r="A179" s="223">
        <v>43725</v>
      </c>
      <c r="B179" s="224">
        <v>1.3211342592592601</v>
      </c>
      <c r="C179" s="304">
        <f>'VCO2 Raw'!C179*'VCO2-mouse'!C$61/1000</f>
        <v>52.248800000000003</v>
      </c>
      <c r="D179" s="305">
        <f>'VCO2 Raw'!D179*'VCO2-mouse'!D$61/1000</f>
        <v>89.730999999999995</v>
      </c>
      <c r="E179" s="305">
        <f>'VCO2 Raw'!E179*'VCO2-mouse'!E$61/1000</f>
        <v>44.334000000000003</v>
      </c>
      <c r="F179" s="305">
        <f>'VCO2 Raw'!F179*'VCO2-mouse'!F$61/1000</f>
        <v>46.754399999999997</v>
      </c>
      <c r="G179" s="305">
        <f>'VCO2 Raw'!G179*'VCO2-mouse'!G$61/1000</f>
        <v>75.581999999999994</v>
      </c>
      <c r="H179" s="305">
        <f>'VCO2 Raw'!H179*'VCO2-mouse'!H$61/1000</f>
        <v>47.700600000000001</v>
      </c>
      <c r="I179" s="305">
        <f>'VCO2 Raw'!I179*'VCO2-mouse'!I$61/1000</f>
        <v>77.165000000000006</v>
      </c>
      <c r="J179" s="305">
        <f>'VCO2 Raw'!J179*'VCO2-mouse'!J$61/1000</f>
        <v>74.926600000000008</v>
      </c>
      <c r="K179" s="306">
        <f>'VCO2 Raw'!K179*'VCO2-mouse'!K$61/1000</f>
        <v>40.956299999999999</v>
      </c>
      <c r="L179" s="107"/>
      <c r="M179" s="160"/>
      <c r="N179" s="160"/>
      <c r="O179" s="160"/>
      <c r="P179" s="160"/>
      <c r="Q179" s="160"/>
      <c r="R179" s="160"/>
      <c r="S179" s="160"/>
      <c r="T179" s="160"/>
      <c r="U179" s="232"/>
      <c r="V179" s="303"/>
      <c r="W179" s="303"/>
      <c r="X179" s="303"/>
      <c r="Y179" s="303"/>
      <c r="Z179" s="303"/>
      <c r="AA179" s="303"/>
      <c r="AB179" s="303"/>
      <c r="AC179" s="303"/>
      <c r="AD179" s="303"/>
      <c r="AE179" s="303"/>
      <c r="AF179" s="303"/>
      <c r="AG179" s="92"/>
      <c r="AH179" s="92"/>
      <c r="AI179" s="92"/>
      <c r="AJ179" s="92"/>
      <c r="AK179" s="92"/>
      <c r="AL179" s="92"/>
      <c r="AM179" s="92"/>
      <c r="AN179" s="92"/>
      <c r="AO179" s="92"/>
      <c r="AP179" s="92"/>
      <c r="AQ179" s="92"/>
      <c r="AR179" s="231"/>
    </row>
    <row r="180" spans="1:44">
      <c r="A180" s="223">
        <v>43725</v>
      </c>
      <c r="B180" s="224">
        <v>1.33502314814815</v>
      </c>
      <c r="C180" s="304">
        <f>'VCO2 Raw'!C180*'VCO2-mouse'!C$61/1000</f>
        <v>49.457500000000003</v>
      </c>
      <c r="D180" s="305">
        <f>'VCO2 Raw'!D180*'VCO2-mouse'!D$61/1000</f>
        <v>57.706000000000003</v>
      </c>
      <c r="E180" s="305">
        <f>'VCO2 Raw'!E180*'VCO2-mouse'!E$61/1000</f>
        <v>77.111999999999995</v>
      </c>
      <c r="F180" s="305">
        <f>'VCO2 Raw'!F180*'VCO2-mouse'!F$61/1000</f>
        <v>75.55680000000001</v>
      </c>
      <c r="G180" s="305">
        <f>'VCO2 Raw'!G180*'VCO2-mouse'!G$61/1000</f>
        <v>37.272299999999994</v>
      </c>
      <c r="H180" s="305">
        <f>'VCO2 Raw'!H180*'VCO2-mouse'!H$61/1000</f>
        <v>54.719799999999992</v>
      </c>
      <c r="I180" s="305">
        <f>'VCO2 Raw'!I180*'VCO2-mouse'!I$61/1000</f>
        <v>47.954999999999998</v>
      </c>
      <c r="J180" s="305">
        <f>'VCO2 Raw'!J180*'VCO2-mouse'!J$61/1000</f>
        <v>55.393800000000006</v>
      </c>
      <c r="K180" s="306">
        <f>'VCO2 Raw'!K180*'VCO2-mouse'!K$61/1000</f>
        <v>80.139599999999987</v>
      </c>
      <c r="L180" s="107">
        <f t="shared" ref="L180:P180" si="270">AVERAGE(C180:C182)</f>
        <v>66.322733333333332</v>
      </c>
      <c r="M180" s="160">
        <f t="shared" si="270"/>
        <v>47.437666666666665</v>
      </c>
      <c r="N180" s="160">
        <f t="shared" si="270"/>
        <v>57.626999999999988</v>
      </c>
      <c r="O180" s="160">
        <f t="shared" si="270"/>
        <v>60.500000000000007</v>
      </c>
      <c r="P180" s="160">
        <f t="shared" si="270"/>
        <v>49.432933333333331</v>
      </c>
      <c r="Q180" s="160">
        <f t="shared" ref="Q180" si="271">AVERAGE(H180:H182)</f>
        <v>60.298066666666664</v>
      </c>
      <c r="R180" s="160">
        <f t="shared" ref="R180" si="272">AVERAGE(I180:I182)</f>
        <v>53.199000000000005</v>
      </c>
      <c r="S180" s="160">
        <f t="shared" ref="S180" si="273">AVERAGE(J180:J182)</f>
        <v>60.720266666666674</v>
      </c>
      <c r="T180" s="160">
        <f t="shared" ref="T180" si="274">AVERAGE(K180:K182)</f>
        <v>55.586833333333324</v>
      </c>
      <c r="U180" s="232">
        <f t="shared" ref="U180" si="275">AVERAGE(L180:T180)</f>
        <v>56.791611111111116</v>
      </c>
      <c r="V180" s="303"/>
      <c r="W180" s="303"/>
      <c r="X180" s="303"/>
      <c r="Y180" s="303"/>
      <c r="Z180" s="303"/>
      <c r="AA180" s="303"/>
      <c r="AB180" s="303"/>
      <c r="AC180" s="303"/>
      <c r="AD180" s="303"/>
      <c r="AE180" s="303"/>
      <c r="AF180" s="303"/>
      <c r="AG180" s="92"/>
      <c r="AH180" s="92"/>
      <c r="AI180" s="92"/>
      <c r="AJ180" s="92"/>
      <c r="AK180" s="92"/>
      <c r="AL180" s="92"/>
      <c r="AM180" s="92"/>
      <c r="AN180" s="92"/>
      <c r="AO180" s="92"/>
      <c r="AP180" s="92"/>
      <c r="AQ180" s="92"/>
      <c r="AR180" s="231"/>
    </row>
    <row r="181" spans="1:44">
      <c r="A181" s="223">
        <v>43725</v>
      </c>
      <c r="B181" s="224">
        <v>1.34891203703704</v>
      </c>
      <c r="C181" s="304">
        <f>'VCO2 Raw'!C181*'VCO2-mouse'!C$61/1000</f>
        <v>66.855699999999999</v>
      </c>
      <c r="D181" s="305">
        <f>'VCO2 Raw'!D181*'VCO2-mouse'!D$61/1000</f>
        <v>42.7</v>
      </c>
      <c r="E181" s="305">
        <f>'VCO2 Raw'!E181*'VCO2-mouse'!E$61/1000</f>
        <v>49.598999999999997</v>
      </c>
      <c r="F181" s="305">
        <f>'VCO2 Raw'!F181*'VCO2-mouse'!F$61/1000</f>
        <v>63.993600000000001</v>
      </c>
      <c r="G181" s="305">
        <f>'VCO2 Raw'!G181*'VCO2-mouse'!G$61/1000</f>
        <v>65.232699999999994</v>
      </c>
      <c r="H181" s="305">
        <f>'VCO2 Raw'!H181*'VCO2-mouse'!H$61/1000</f>
        <v>72.90979999999999</v>
      </c>
      <c r="I181" s="305">
        <f>'VCO2 Raw'!I181*'VCO2-mouse'!I$61/1000</f>
        <v>41.491999999999997</v>
      </c>
      <c r="J181" s="305">
        <f>'VCO2 Raw'!J181*'VCO2-mouse'!J$61/1000</f>
        <v>52.254599999999996</v>
      </c>
      <c r="K181" s="306">
        <f>'VCO2 Raw'!K181*'VCO2-mouse'!K$61/1000</f>
        <v>50.707799999999999</v>
      </c>
      <c r="L181" s="107"/>
      <c r="M181" s="160"/>
      <c r="N181" s="160"/>
      <c r="O181" s="160"/>
      <c r="P181" s="160"/>
      <c r="Q181" s="160"/>
      <c r="R181" s="160"/>
      <c r="S181" s="160"/>
      <c r="T181" s="160"/>
      <c r="U181" s="232">
        <f t="shared" ref="U181" si="276">STDEV(L180:T180)/SQRT(COUNT(L180:T180))</f>
        <v>2.0035615441132282</v>
      </c>
      <c r="V181" s="303"/>
      <c r="W181" s="303"/>
      <c r="X181" s="303"/>
      <c r="Y181" s="303"/>
      <c r="Z181" s="303"/>
      <c r="AA181" s="303"/>
      <c r="AB181" s="303"/>
      <c r="AC181" s="303"/>
      <c r="AD181" s="303"/>
      <c r="AE181" s="303"/>
      <c r="AF181" s="303"/>
      <c r="AG181" s="92"/>
      <c r="AH181" s="92"/>
      <c r="AI181" s="92"/>
      <c r="AJ181" s="92"/>
      <c r="AK181" s="92"/>
      <c r="AL181" s="92"/>
      <c r="AM181" s="92"/>
      <c r="AN181" s="92"/>
      <c r="AO181" s="92"/>
      <c r="AP181" s="92"/>
      <c r="AQ181" s="92"/>
      <c r="AR181" s="231"/>
    </row>
    <row r="182" spans="1:44">
      <c r="A182" s="223">
        <v>43725</v>
      </c>
      <c r="B182" s="224">
        <v>1.3628009259259199</v>
      </c>
      <c r="C182" s="304">
        <f>'VCO2 Raw'!C182*'VCO2-mouse'!C$61/1000</f>
        <v>82.655000000000001</v>
      </c>
      <c r="D182" s="305">
        <f>'VCO2 Raw'!D182*'VCO2-mouse'!D$61/1000</f>
        <v>41.906999999999996</v>
      </c>
      <c r="E182" s="305">
        <f>'VCO2 Raw'!E182*'VCO2-mouse'!E$61/1000</f>
        <v>46.17</v>
      </c>
      <c r="F182" s="305">
        <f>'VCO2 Raw'!F182*'VCO2-mouse'!F$61/1000</f>
        <v>41.949599999999997</v>
      </c>
      <c r="G182" s="305">
        <f>'VCO2 Raw'!G182*'VCO2-mouse'!G$61/1000</f>
        <v>45.793799999999997</v>
      </c>
      <c r="H182" s="305">
        <f>'VCO2 Raw'!H182*'VCO2-mouse'!H$61/1000</f>
        <v>53.264600000000002</v>
      </c>
      <c r="I182" s="305">
        <f>'VCO2 Raw'!I182*'VCO2-mouse'!I$61/1000</f>
        <v>70.150000000000006</v>
      </c>
      <c r="J182" s="305">
        <f>'VCO2 Raw'!J182*'VCO2-mouse'!J$61/1000</f>
        <v>74.512400000000014</v>
      </c>
      <c r="K182" s="306">
        <f>'VCO2 Raw'!K182*'VCO2-mouse'!K$61/1000</f>
        <v>35.9131</v>
      </c>
      <c r="L182" s="107"/>
      <c r="M182" s="160"/>
      <c r="N182" s="160"/>
      <c r="O182" s="160"/>
      <c r="P182" s="160"/>
      <c r="Q182" s="160"/>
      <c r="R182" s="160"/>
      <c r="S182" s="160"/>
      <c r="T182" s="160"/>
      <c r="U182" s="232"/>
      <c r="V182" s="303"/>
      <c r="W182" s="303"/>
      <c r="X182" s="303"/>
      <c r="Y182" s="303"/>
      <c r="Z182" s="303"/>
      <c r="AA182" s="303"/>
      <c r="AB182" s="303"/>
      <c r="AC182" s="303"/>
      <c r="AD182" s="303"/>
      <c r="AE182" s="303"/>
      <c r="AF182" s="303"/>
      <c r="AG182" s="92"/>
      <c r="AH182" s="92"/>
      <c r="AI182" s="92"/>
      <c r="AJ182" s="92"/>
      <c r="AK182" s="92"/>
      <c r="AL182" s="92"/>
      <c r="AM182" s="92"/>
      <c r="AN182" s="92"/>
      <c r="AO182" s="92"/>
      <c r="AP182" s="92"/>
      <c r="AQ182" s="92"/>
      <c r="AR182" s="231"/>
    </row>
    <row r="183" spans="1:44">
      <c r="A183" s="223">
        <v>43725</v>
      </c>
      <c r="B183" s="224">
        <v>1.3766898148148099</v>
      </c>
      <c r="C183" s="304">
        <f>'VCO2 Raw'!C183*'VCO2-mouse'!C$61/1000</f>
        <v>54.335500000000003</v>
      </c>
      <c r="D183" s="305">
        <f>'VCO2 Raw'!D183*'VCO2-mouse'!D$61/1000</f>
        <v>46.573500000000003</v>
      </c>
      <c r="E183" s="305">
        <f>'VCO2 Raw'!E183*'VCO2-mouse'!E$61/1000</f>
        <v>47.844000000000001</v>
      </c>
      <c r="F183" s="305">
        <f>'VCO2 Raw'!F183*'VCO2-mouse'!F$61/1000</f>
        <v>47.625599999999999</v>
      </c>
      <c r="G183" s="305">
        <f>'VCO2 Raw'!G183*'VCO2-mouse'!G$61/1000</f>
        <v>48.164999999999999</v>
      </c>
      <c r="H183" s="305">
        <f>'VCO2 Raw'!H183*'VCO2-mouse'!H$61/1000</f>
        <v>35.866399999999992</v>
      </c>
      <c r="I183" s="305">
        <f>'VCO2 Raw'!I183*'VCO2-mouse'!I$61/1000</f>
        <v>43.585000000000001</v>
      </c>
      <c r="J183" s="305">
        <f>'VCO2 Raw'!J183*'VCO2-mouse'!J$61/1000</f>
        <v>65.029399999999995</v>
      </c>
      <c r="K183" s="306">
        <f>'VCO2 Raw'!K183*'VCO2-mouse'!K$61/1000</f>
        <v>53.249099999999999</v>
      </c>
      <c r="L183" s="107">
        <f t="shared" ref="L183:P183" si="277">AVERAGE(C183:C185)</f>
        <v>61.246000000000009</v>
      </c>
      <c r="M183" s="160">
        <f t="shared" si="277"/>
        <v>61.518499999999996</v>
      </c>
      <c r="N183" s="160">
        <f t="shared" si="277"/>
        <v>55.620000000000005</v>
      </c>
      <c r="O183" s="160">
        <f t="shared" si="277"/>
        <v>68.912800000000004</v>
      </c>
      <c r="P183" s="160">
        <f t="shared" si="277"/>
        <v>63.577800000000003</v>
      </c>
      <c r="Q183" s="160">
        <f t="shared" ref="Q183" si="278">AVERAGE(H183:H185)</f>
        <v>49.754999999999995</v>
      </c>
      <c r="R183" s="160">
        <f t="shared" ref="R183" si="279">AVERAGE(I183:I185)</f>
        <v>56.725666666666676</v>
      </c>
      <c r="S183" s="160">
        <f t="shared" ref="S183" si="280">AVERAGE(J183:J185)</f>
        <v>56.171333333333337</v>
      </c>
      <c r="T183" s="160">
        <f t="shared" ref="T183" si="281">AVERAGE(K183:K185)</f>
        <v>58.206933333333332</v>
      </c>
      <c r="U183" s="232">
        <f t="shared" ref="U183" si="282">AVERAGE(L183:T183)</f>
        <v>59.081559259259265</v>
      </c>
      <c r="V183" s="303"/>
      <c r="W183" s="303"/>
      <c r="X183" s="303"/>
      <c r="Y183" s="303"/>
      <c r="Z183" s="303"/>
      <c r="AA183" s="303"/>
      <c r="AB183" s="303"/>
      <c r="AC183" s="303"/>
      <c r="AD183" s="303"/>
      <c r="AE183" s="303"/>
      <c r="AF183" s="303"/>
      <c r="AG183" s="92"/>
      <c r="AH183" s="92"/>
      <c r="AI183" s="92"/>
      <c r="AJ183" s="92"/>
      <c r="AK183" s="92"/>
      <c r="AL183" s="92"/>
      <c r="AM183" s="92"/>
      <c r="AN183" s="92"/>
      <c r="AO183" s="92"/>
      <c r="AP183" s="92"/>
      <c r="AQ183" s="92"/>
      <c r="AR183" s="231"/>
    </row>
    <row r="184" spans="1:44">
      <c r="A184" s="223">
        <v>43725</v>
      </c>
      <c r="B184" s="224">
        <v>1.3905787037037001</v>
      </c>
      <c r="C184" s="304">
        <f>'VCO2 Raw'!C184*'VCO2-mouse'!C$61/1000</f>
        <v>73.386800000000008</v>
      </c>
      <c r="D184" s="305">
        <f>'VCO2 Raw'!D184*'VCO2-mouse'!D$61/1000</f>
        <v>81.801000000000002</v>
      </c>
      <c r="E184" s="305">
        <f>'VCO2 Raw'!E184*'VCO2-mouse'!E$61/1000</f>
        <v>46.575000000000003</v>
      </c>
      <c r="F184" s="305">
        <f>'VCO2 Raw'!F184*'VCO2-mouse'!F$61/1000</f>
        <v>69.616799999999998</v>
      </c>
      <c r="G184" s="305">
        <f>'VCO2 Raw'!G184*'VCO2-mouse'!G$61/1000</f>
        <v>66.121899999999997</v>
      </c>
      <c r="H184" s="305">
        <f>'VCO2 Raw'!H184*'VCO2-mouse'!H$61/1000</f>
        <v>49.326999999999998</v>
      </c>
      <c r="I184" s="305">
        <f>'VCO2 Raw'!I184*'VCO2-mouse'!I$61/1000</f>
        <v>57.661000000000001</v>
      </c>
      <c r="J184" s="305">
        <f>'VCO2 Raw'!J184*'VCO2-mouse'!J$61/1000</f>
        <v>50.641400000000004</v>
      </c>
      <c r="K184" s="306">
        <f>'VCO2 Raw'!K184*'VCO2-mouse'!K$61/1000</f>
        <v>71.747399999999999</v>
      </c>
      <c r="L184" s="107"/>
      <c r="M184" s="160"/>
      <c r="N184" s="160"/>
      <c r="O184" s="160"/>
      <c r="P184" s="160"/>
      <c r="Q184" s="160"/>
      <c r="R184" s="160"/>
      <c r="S184" s="160"/>
      <c r="T184" s="160"/>
      <c r="U184" s="232">
        <f t="shared" ref="U184" si="283">STDEV(L183:T183)/SQRT(COUNT(L183:T183))</f>
        <v>1.8304700165799168</v>
      </c>
      <c r="V184" s="303"/>
      <c r="W184" s="303"/>
      <c r="X184" s="303"/>
      <c r="Y184" s="303"/>
      <c r="Z184" s="303"/>
      <c r="AA184" s="303"/>
      <c r="AB184" s="303"/>
      <c r="AC184" s="303"/>
      <c r="AD184" s="303"/>
      <c r="AE184" s="303"/>
      <c r="AF184" s="303"/>
      <c r="AG184" s="92"/>
      <c r="AH184" s="92"/>
      <c r="AI184" s="92"/>
      <c r="AJ184" s="92"/>
      <c r="AK184" s="92"/>
      <c r="AL184" s="92"/>
      <c r="AM184" s="92"/>
      <c r="AN184" s="92"/>
      <c r="AO184" s="92"/>
      <c r="AP184" s="92"/>
      <c r="AQ184" s="92"/>
      <c r="AR184" s="231"/>
    </row>
    <row r="185" spans="1:44">
      <c r="A185" s="223">
        <v>43725</v>
      </c>
      <c r="B185" s="224">
        <v>1.40446759259259</v>
      </c>
      <c r="C185" s="304">
        <f>'VCO2 Raw'!C185*'VCO2-mouse'!C$61/1000</f>
        <v>56.015700000000002</v>
      </c>
      <c r="D185" s="305">
        <f>'VCO2 Raw'!D185*'VCO2-mouse'!D$61/1000</f>
        <v>56.180999999999997</v>
      </c>
      <c r="E185" s="305">
        <f>'VCO2 Raw'!E185*'VCO2-mouse'!E$61/1000</f>
        <v>72.441000000000003</v>
      </c>
      <c r="F185" s="305">
        <f>'VCO2 Raw'!F185*'VCO2-mouse'!F$61/1000</f>
        <v>89.495999999999995</v>
      </c>
      <c r="G185" s="305">
        <f>'VCO2 Raw'!G185*'VCO2-mouse'!G$61/1000</f>
        <v>76.4465</v>
      </c>
      <c r="H185" s="305">
        <f>'VCO2 Raw'!H185*'VCO2-mouse'!H$61/1000</f>
        <v>64.071600000000004</v>
      </c>
      <c r="I185" s="305">
        <f>'VCO2 Raw'!I185*'VCO2-mouse'!I$61/1000</f>
        <v>68.930999999999997</v>
      </c>
      <c r="J185" s="305">
        <f>'VCO2 Raw'!J185*'VCO2-mouse'!J$61/1000</f>
        <v>52.843200000000003</v>
      </c>
      <c r="K185" s="306">
        <f>'VCO2 Raw'!K185*'VCO2-mouse'!K$61/1000</f>
        <v>49.624299999999998</v>
      </c>
      <c r="L185" s="107"/>
      <c r="M185" s="160"/>
      <c r="N185" s="160"/>
      <c r="O185" s="160"/>
      <c r="P185" s="160"/>
      <c r="Q185" s="160"/>
      <c r="R185" s="160"/>
      <c r="S185" s="160"/>
      <c r="T185" s="160"/>
      <c r="U185" s="232"/>
      <c r="V185" s="303"/>
      <c r="W185" s="303"/>
      <c r="X185" s="303"/>
      <c r="Y185" s="303"/>
      <c r="Z185" s="303"/>
      <c r="AA185" s="303"/>
      <c r="AB185" s="303"/>
      <c r="AC185" s="303"/>
      <c r="AD185" s="303"/>
      <c r="AE185" s="303"/>
      <c r="AF185" s="303"/>
      <c r="AG185" s="92"/>
      <c r="AH185" s="92"/>
      <c r="AI185" s="92"/>
      <c r="AJ185" s="92"/>
      <c r="AK185" s="92"/>
      <c r="AL185" s="92"/>
      <c r="AM185" s="92"/>
      <c r="AN185" s="92"/>
      <c r="AO185" s="92"/>
      <c r="AP185" s="92"/>
      <c r="AQ185" s="92"/>
      <c r="AR185" s="231"/>
    </row>
    <row r="186" spans="1:44">
      <c r="A186" s="223">
        <v>43725</v>
      </c>
      <c r="B186" s="224">
        <v>1.41835648148148</v>
      </c>
      <c r="C186" s="304">
        <f>'VCO2 Raw'!C186*'VCO2-mouse'!C$61/1000</f>
        <v>66.042699999999996</v>
      </c>
      <c r="D186" s="305">
        <f>'VCO2 Raw'!D186*'VCO2-mouse'!D$61/1000</f>
        <v>75.152000000000001</v>
      </c>
      <c r="E186" s="305">
        <f>'VCO2 Raw'!E186*'VCO2-mouse'!E$61/1000</f>
        <v>63.18</v>
      </c>
      <c r="F186" s="305">
        <f>'VCO2 Raw'!F186*'VCO2-mouse'!F$61/1000</f>
        <v>50.529600000000002</v>
      </c>
      <c r="G186" s="305">
        <f>'VCO2 Raw'!G186*'VCO2-mouse'!G$61/1000</f>
        <v>73.309599999999989</v>
      </c>
      <c r="H186" s="305">
        <f>'VCO2 Raw'!H186*'VCO2-mouse'!H$61/1000</f>
        <v>60.989999999999995</v>
      </c>
      <c r="I186" s="305">
        <f>'VCO2 Raw'!I186*'VCO2-mouse'!I$61/1000</f>
        <v>61.018999999999998</v>
      </c>
      <c r="J186" s="305">
        <f>'VCO2 Raw'!J186*'VCO2-mouse'!J$61/1000</f>
        <v>50.576000000000001</v>
      </c>
      <c r="K186" s="306">
        <f>'VCO2 Raw'!K186*'VCO2-mouse'!K$61/1000</f>
        <v>42.5914</v>
      </c>
      <c r="L186" s="107">
        <f t="shared" ref="L186:P186" si="284">AVERAGE(C186:C188)</f>
        <v>53.793499999999995</v>
      </c>
      <c r="M186" s="160">
        <f t="shared" si="284"/>
        <v>63.267166666666668</v>
      </c>
      <c r="N186" s="160">
        <f t="shared" si="284"/>
        <v>61.100999999999999</v>
      </c>
      <c r="O186" s="160">
        <f t="shared" si="284"/>
        <v>46.288000000000004</v>
      </c>
      <c r="P186" s="160">
        <f t="shared" si="284"/>
        <v>53.862466666666656</v>
      </c>
      <c r="Q186" s="160">
        <f t="shared" ref="Q186" si="285">AVERAGE(H186:H188)</f>
        <v>49.533866666666661</v>
      </c>
      <c r="R186" s="160">
        <f t="shared" ref="R186" si="286">AVERAGE(I186:I188)</f>
        <v>61.433</v>
      </c>
      <c r="S186" s="160">
        <f t="shared" ref="S186" si="287">AVERAGE(J186:J188)</f>
        <v>48.025399999999998</v>
      </c>
      <c r="T186" s="160">
        <f t="shared" ref="T186" si="288">AVERAGE(K186:K188)</f>
        <v>53.610266666666661</v>
      </c>
      <c r="U186" s="232">
        <f t="shared" ref="U186" si="289">AVERAGE(L186:T186)</f>
        <v>54.546074074074077</v>
      </c>
      <c r="V186" s="303"/>
      <c r="W186" s="303"/>
      <c r="X186" s="303"/>
      <c r="Y186" s="303"/>
      <c r="Z186" s="303"/>
      <c r="AA186" s="303"/>
      <c r="AB186" s="303"/>
      <c r="AC186" s="303"/>
      <c r="AD186" s="303"/>
      <c r="AE186" s="303"/>
      <c r="AF186" s="303"/>
      <c r="AG186" s="92"/>
      <c r="AH186" s="92"/>
      <c r="AI186" s="92"/>
      <c r="AJ186" s="92"/>
      <c r="AK186" s="92"/>
      <c r="AL186" s="92"/>
      <c r="AM186" s="92"/>
      <c r="AN186" s="92"/>
      <c r="AO186" s="92"/>
      <c r="AP186" s="92"/>
      <c r="AQ186" s="92"/>
      <c r="AR186" s="231"/>
    </row>
    <row r="187" spans="1:44">
      <c r="A187" s="223">
        <v>43725</v>
      </c>
      <c r="B187" s="224">
        <v>1.4322453703703699</v>
      </c>
      <c r="C187" s="304">
        <f>'VCO2 Raw'!C187*'VCO2-mouse'!C$61/1000</f>
        <v>51.056400000000004</v>
      </c>
      <c r="D187" s="305">
        <f>'VCO2 Raw'!D187*'VCO2-mouse'!D$61/1000</f>
        <v>70.210999999999999</v>
      </c>
      <c r="E187" s="305">
        <f>'VCO2 Raw'!E187*'VCO2-mouse'!E$61/1000</f>
        <v>71.873999999999995</v>
      </c>
      <c r="F187" s="305">
        <f>'VCO2 Raw'!F187*'VCO2-mouse'!F$61/1000</f>
        <v>43.956000000000003</v>
      </c>
      <c r="G187" s="305">
        <f>'VCO2 Raw'!G187*'VCO2-mouse'!G$61/1000</f>
        <v>38.383799999999994</v>
      </c>
      <c r="H187" s="305">
        <f>'VCO2 Raw'!H187*'VCO2-mouse'!H$61/1000</f>
        <v>47.208399999999997</v>
      </c>
      <c r="I187" s="305">
        <f>'VCO2 Raw'!I187*'VCO2-mouse'!I$61/1000</f>
        <v>47.173000000000002</v>
      </c>
      <c r="J187" s="305">
        <f>'VCO2 Raw'!J187*'VCO2-mouse'!J$61/1000</f>
        <v>44.711800000000004</v>
      </c>
      <c r="K187" s="306">
        <f>'VCO2 Raw'!K187*'VCO2-mouse'!K$61/1000</f>
        <v>73.737099999999998</v>
      </c>
      <c r="L187" s="107"/>
      <c r="M187" s="160"/>
      <c r="N187" s="160"/>
      <c r="O187" s="160"/>
      <c r="P187" s="160"/>
      <c r="Q187" s="160"/>
      <c r="R187" s="160"/>
      <c r="S187" s="160"/>
      <c r="T187" s="160"/>
      <c r="U187" s="232">
        <f t="shared" ref="U187" si="290">STDEV(L186:T186)/SQRT(COUNT(L186:T186))</f>
        <v>2.0554834583660804</v>
      </c>
      <c r="V187" s="303"/>
      <c r="W187" s="303"/>
      <c r="X187" s="303"/>
      <c r="Y187" s="303"/>
      <c r="Z187" s="303"/>
      <c r="AA187" s="303"/>
      <c r="AB187" s="303"/>
      <c r="AC187" s="303"/>
      <c r="AD187" s="303"/>
      <c r="AE187" s="303"/>
      <c r="AF187" s="303"/>
      <c r="AG187" s="92"/>
      <c r="AH187" s="92"/>
      <c r="AI187" s="92"/>
      <c r="AJ187" s="92"/>
      <c r="AK187" s="92"/>
      <c r="AL187" s="92"/>
      <c r="AM187" s="92"/>
      <c r="AN187" s="92"/>
      <c r="AO187" s="92"/>
      <c r="AP187" s="92"/>
      <c r="AQ187" s="92"/>
      <c r="AR187" s="231"/>
    </row>
    <row r="188" spans="1:44">
      <c r="A188" s="223">
        <v>43725</v>
      </c>
      <c r="B188" s="224">
        <v>1.4461342592592601</v>
      </c>
      <c r="C188" s="304">
        <f>'VCO2 Raw'!C188*'VCO2-mouse'!C$61/1000</f>
        <v>44.281400000000005</v>
      </c>
      <c r="D188" s="305">
        <f>'VCO2 Raw'!D188*'VCO2-mouse'!D$61/1000</f>
        <v>44.438499999999998</v>
      </c>
      <c r="E188" s="305">
        <f>'VCO2 Raw'!E188*'VCO2-mouse'!E$61/1000</f>
        <v>48.249000000000002</v>
      </c>
      <c r="F188" s="305">
        <f>'VCO2 Raw'!F188*'VCO2-mouse'!F$61/1000</f>
        <v>44.378399999999992</v>
      </c>
      <c r="G188" s="305">
        <f>'VCO2 Raw'!G188*'VCO2-mouse'!G$61/1000</f>
        <v>49.893999999999998</v>
      </c>
      <c r="H188" s="305">
        <f>'VCO2 Raw'!H188*'VCO2-mouse'!H$61/1000</f>
        <v>40.403199999999998</v>
      </c>
      <c r="I188" s="305">
        <f>'VCO2 Raw'!I188*'VCO2-mouse'!I$61/1000</f>
        <v>76.106999999999999</v>
      </c>
      <c r="J188" s="305">
        <f>'VCO2 Raw'!J188*'VCO2-mouse'!J$61/1000</f>
        <v>48.788400000000003</v>
      </c>
      <c r="K188" s="306">
        <f>'VCO2 Raw'!K188*'VCO2-mouse'!K$61/1000</f>
        <v>44.502299999999998</v>
      </c>
      <c r="L188" s="107"/>
      <c r="M188" s="160"/>
      <c r="N188" s="160"/>
      <c r="O188" s="160"/>
      <c r="P188" s="160"/>
      <c r="Q188" s="160"/>
      <c r="R188" s="160"/>
      <c r="S188" s="160"/>
      <c r="T188" s="160"/>
      <c r="U188" s="232"/>
      <c r="V188" s="303"/>
      <c r="W188" s="303"/>
      <c r="X188" s="303"/>
      <c r="Y188" s="303"/>
      <c r="Z188" s="303"/>
      <c r="AA188" s="303"/>
      <c r="AB188" s="303"/>
      <c r="AC188" s="303"/>
      <c r="AD188" s="303"/>
      <c r="AE188" s="303"/>
      <c r="AF188" s="303"/>
      <c r="AG188" s="92"/>
      <c r="AH188" s="92"/>
      <c r="AI188" s="92"/>
      <c r="AJ188" s="92"/>
      <c r="AK188" s="92"/>
      <c r="AL188" s="92"/>
      <c r="AM188" s="92"/>
      <c r="AN188" s="92"/>
      <c r="AO188" s="92"/>
      <c r="AP188" s="92"/>
      <c r="AQ188" s="92"/>
      <c r="AR188" s="231"/>
    </row>
    <row r="189" spans="1:44">
      <c r="A189" s="223">
        <v>43725</v>
      </c>
      <c r="B189" s="224">
        <v>1.46002314814815</v>
      </c>
      <c r="C189" s="304">
        <f>'VCO2 Raw'!C189*'VCO2-mouse'!C$61/1000</f>
        <v>39.674399999999999</v>
      </c>
      <c r="D189" s="305">
        <f>'VCO2 Raw'!D189*'VCO2-mouse'!D$61/1000</f>
        <v>78.720500000000001</v>
      </c>
      <c r="E189" s="305">
        <f>'VCO2 Raw'!E189*'VCO2-mouse'!E$61/1000</f>
        <v>46.061999999999998</v>
      </c>
      <c r="F189" s="305">
        <f>'VCO2 Raw'!F189*'VCO2-mouse'!F$61/1000</f>
        <v>78.936000000000007</v>
      </c>
      <c r="G189" s="305">
        <f>'VCO2 Raw'!G189*'VCO2-mouse'!G$61/1000</f>
        <v>49.7211</v>
      </c>
      <c r="H189" s="305">
        <f>'VCO2 Raw'!H189*'VCO2-mouse'!H$61/1000</f>
        <v>60.754599999999996</v>
      </c>
      <c r="I189" s="305">
        <f>'VCO2 Raw'!I189*'VCO2-mouse'!I$61/1000</f>
        <v>79.304000000000002</v>
      </c>
      <c r="J189" s="305">
        <f>'VCO2 Raw'!J189*'VCO2-mouse'!J$61/1000</f>
        <v>76.212800000000001</v>
      </c>
      <c r="K189" s="306">
        <f>'VCO2 Raw'!K189*'VCO2-mouse'!K$61/1000</f>
        <v>66.585999999999999</v>
      </c>
      <c r="L189" s="107">
        <f t="shared" ref="L189:P189" si="291">AVERAGE(C189:C191)</f>
        <v>54.859433333333328</v>
      </c>
      <c r="M189" s="160">
        <f t="shared" si="291"/>
        <v>63.592500000000008</v>
      </c>
      <c r="N189" s="160">
        <f t="shared" si="291"/>
        <v>45.144000000000005</v>
      </c>
      <c r="O189" s="160">
        <f t="shared" si="291"/>
        <v>54.700799999999994</v>
      </c>
      <c r="P189" s="160">
        <f t="shared" si="291"/>
        <v>46.600666666666662</v>
      </c>
      <c r="Q189" s="160">
        <f t="shared" ref="Q189" si="292">AVERAGE(H189:H191)</f>
        <v>55.490199999999994</v>
      </c>
      <c r="R189" s="160">
        <f t="shared" ref="R189" si="293">AVERAGE(I189:I191)</f>
        <v>57.384999999999998</v>
      </c>
      <c r="S189" s="160">
        <f t="shared" ref="S189" si="294">AVERAGE(J189:J191)</f>
        <v>78.087599999999995</v>
      </c>
      <c r="T189" s="160">
        <f t="shared" ref="T189" si="295">AVERAGE(K189:K191)</f>
        <v>53.05866666666666</v>
      </c>
      <c r="U189" s="232">
        <f t="shared" ref="U189" si="296">AVERAGE(L189:T189)</f>
        <v>56.546540740740745</v>
      </c>
      <c r="V189" s="303"/>
      <c r="W189" s="303"/>
      <c r="X189" s="303"/>
      <c r="Y189" s="303"/>
      <c r="Z189" s="303"/>
      <c r="AA189" s="303"/>
      <c r="AB189" s="303"/>
      <c r="AC189" s="303"/>
      <c r="AD189" s="303"/>
      <c r="AE189" s="303"/>
      <c r="AF189" s="303"/>
      <c r="AG189" s="92"/>
      <c r="AH189" s="92"/>
      <c r="AI189" s="92"/>
      <c r="AJ189" s="92"/>
      <c r="AK189" s="92"/>
      <c r="AL189" s="92"/>
      <c r="AM189" s="92"/>
      <c r="AN189" s="92"/>
      <c r="AO189" s="92"/>
      <c r="AP189" s="92"/>
      <c r="AQ189" s="92"/>
      <c r="AR189" s="231"/>
    </row>
    <row r="190" spans="1:44">
      <c r="A190" s="223">
        <v>43725</v>
      </c>
      <c r="B190" s="224">
        <v>1.47391203703703</v>
      </c>
      <c r="C190" s="304">
        <f>'VCO2 Raw'!C190*'VCO2-mouse'!C$61/1000</f>
        <v>70.866500000000002</v>
      </c>
      <c r="D190" s="305">
        <f>'VCO2 Raw'!D190*'VCO2-mouse'!D$61/1000</f>
        <v>64.233000000000004</v>
      </c>
      <c r="E190" s="305">
        <f>'VCO2 Raw'!E190*'VCO2-mouse'!E$61/1000</f>
        <v>42.957000000000001</v>
      </c>
      <c r="F190" s="305">
        <f>'VCO2 Raw'!F190*'VCO2-mouse'!F$61/1000</f>
        <v>41.659199999999998</v>
      </c>
      <c r="G190" s="305">
        <f>'VCO2 Raw'!G190*'VCO2-mouse'!G$61/1000</f>
        <v>44.558799999999998</v>
      </c>
      <c r="H190" s="305">
        <f>'VCO2 Raw'!H190*'VCO2-mouse'!H$61/1000</f>
        <v>66.16879999999999</v>
      </c>
      <c r="I190" s="305">
        <f>'VCO2 Raw'!I190*'VCO2-mouse'!I$61/1000</f>
        <v>48.691000000000003</v>
      </c>
      <c r="J190" s="305">
        <f>'VCO2 Raw'!J190*'VCO2-mouse'!J$61/1000</f>
        <v>84.605800000000002</v>
      </c>
      <c r="K190" s="306">
        <f>'VCO2 Raw'!K190*'VCO2-mouse'!K$61/1000</f>
        <v>45.960099999999997</v>
      </c>
      <c r="L190" s="107"/>
      <c r="M190" s="160"/>
      <c r="N190" s="160"/>
      <c r="O190" s="160"/>
      <c r="P190" s="160"/>
      <c r="Q190" s="160"/>
      <c r="R190" s="160"/>
      <c r="S190" s="160"/>
      <c r="T190" s="160"/>
      <c r="U190" s="232">
        <f t="shared" ref="U190" si="297">STDEV(L189:T189)/SQRT(COUNT(L189:T189))</f>
        <v>3.2549926349728637</v>
      </c>
      <c r="V190" s="303"/>
      <c r="W190" s="303"/>
      <c r="X190" s="303"/>
      <c r="Y190" s="303"/>
      <c r="Z190" s="303"/>
      <c r="AA190" s="303"/>
      <c r="AB190" s="303"/>
      <c r="AC190" s="303"/>
      <c r="AD190" s="303"/>
      <c r="AE190" s="303"/>
      <c r="AF190" s="303"/>
      <c r="AG190" s="92"/>
      <c r="AH190" s="92"/>
      <c r="AI190" s="92"/>
      <c r="AJ190" s="92"/>
      <c r="AK190" s="92"/>
      <c r="AL190" s="92"/>
      <c r="AM190" s="92"/>
      <c r="AN190" s="92"/>
      <c r="AO190" s="92"/>
      <c r="AP190" s="92"/>
      <c r="AQ190" s="92"/>
      <c r="AR190" s="231"/>
    </row>
    <row r="191" spans="1:44">
      <c r="A191" s="223">
        <v>43725</v>
      </c>
      <c r="B191" s="224">
        <v>1.4878009259259199</v>
      </c>
      <c r="C191" s="304">
        <f>'VCO2 Raw'!C191*'VCO2-mouse'!C$61/1000</f>
        <v>54.037399999999998</v>
      </c>
      <c r="D191" s="305">
        <f>'VCO2 Raw'!D191*'VCO2-mouse'!D$61/1000</f>
        <v>47.823999999999998</v>
      </c>
      <c r="E191" s="305">
        <f>'VCO2 Raw'!E191*'VCO2-mouse'!E$61/1000</f>
        <v>46.412999999999997</v>
      </c>
      <c r="F191" s="305">
        <f>'VCO2 Raw'!F191*'VCO2-mouse'!F$61/1000</f>
        <v>43.507199999999997</v>
      </c>
      <c r="G191" s="305">
        <f>'VCO2 Raw'!G191*'VCO2-mouse'!G$61/1000</f>
        <v>45.522100000000002</v>
      </c>
      <c r="H191" s="305">
        <f>'VCO2 Raw'!H191*'VCO2-mouse'!H$61/1000</f>
        <v>39.547199999999997</v>
      </c>
      <c r="I191" s="305">
        <f>'VCO2 Raw'!I191*'VCO2-mouse'!I$61/1000</f>
        <v>44.16</v>
      </c>
      <c r="J191" s="305">
        <f>'VCO2 Raw'!J191*'VCO2-mouse'!J$61/1000</f>
        <v>73.444199999999995</v>
      </c>
      <c r="K191" s="306">
        <f>'VCO2 Raw'!K191*'VCO2-mouse'!K$61/1000</f>
        <v>46.629899999999999</v>
      </c>
      <c r="L191" s="107"/>
      <c r="M191" s="160"/>
      <c r="N191" s="160"/>
      <c r="O191" s="160"/>
      <c r="P191" s="160"/>
      <c r="Q191" s="160"/>
      <c r="R191" s="160"/>
      <c r="S191" s="160"/>
      <c r="T191" s="160"/>
      <c r="U191" s="232"/>
      <c r="V191" s="303"/>
      <c r="W191" s="303"/>
      <c r="X191" s="303"/>
      <c r="Y191" s="303"/>
      <c r="Z191" s="303"/>
      <c r="AA191" s="303"/>
      <c r="AB191" s="303"/>
      <c r="AC191" s="303"/>
      <c r="AD191" s="303"/>
      <c r="AE191" s="303"/>
      <c r="AF191" s="303"/>
      <c r="AG191" s="92"/>
      <c r="AH191" s="92"/>
      <c r="AI191" s="92"/>
      <c r="AJ191" s="92"/>
      <c r="AK191" s="92"/>
      <c r="AL191" s="92"/>
      <c r="AM191" s="92"/>
      <c r="AN191" s="92"/>
      <c r="AO191" s="92"/>
      <c r="AP191" s="92"/>
      <c r="AQ191" s="92"/>
      <c r="AR191" s="231"/>
    </row>
    <row r="192" spans="1:44">
      <c r="A192" s="223">
        <v>43725</v>
      </c>
      <c r="B192" s="224">
        <v>1.5016898148148099</v>
      </c>
      <c r="C192" s="304">
        <f>'VCO2 Raw'!C192*'VCO2-mouse'!C$61/1000</f>
        <v>45.148600000000009</v>
      </c>
      <c r="D192" s="305">
        <f>'VCO2 Raw'!D192*'VCO2-mouse'!D$61/1000</f>
        <v>49.6235</v>
      </c>
      <c r="E192" s="305">
        <f>'VCO2 Raw'!E192*'VCO2-mouse'!E$61/1000</f>
        <v>76.680000000000007</v>
      </c>
      <c r="F192" s="305">
        <f>'VCO2 Raw'!F192*'VCO2-mouse'!F$61/1000</f>
        <v>44.616</v>
      </c>
      <c r="G192" s="305">
        <f>'VCO2 Raw'!G192*'VCO2-mouse'!G$61/1000</f>
        <v>47.028799999999997</v>
      </c>
      <c r="H192" s="305">
        <f>'VCO2 Raw'!H192*'VCO2-mouse'!H$61/1000</f>
        <v>73.337799999999987</v>
      </c>
      <c r="I192" s="305">
        <f>'VCO2 Raw'!I192*'VCO2-mouse'!I$61/1000</f>
        <v>53.543999999999997</v>
      </c>
      <c r="J192" s="305">
        <f>'VCO2 Raw'!J192*'VCO2-mouse'!J$61/1000</f>
        <v>53.998599999999996</v>
      </c>
      <c r="K192" s="306">
        <f>'VCO2 Raw'!K192*'VCO2-mouse'!K$61/1000</f>
        <v>45.1721</v>
      </c>
      <c r="L192" s="107">
        <f t="shared" ref="L192:P192" si="298">AVERAGE(C192:C194)</f>
        <v>44.949866666666672</v>
      </c>
      <c r="M192" s="160">
        <f t="shared" si="298"/>
        <v>46.380333333333333</v>
      </c>
      <c r="N192" s="160">
        <f t="shared" si="298"/>
        <v>59.013000000000005</v>
      </c>
      <c r="O192" s="160">
        <f t="shared" si="298"/>
        <v>55</v>
      </c>
      <c r="P192" s="160">
        <f t="shared" si="298"/>
        <v>52.602766666666668</v>
      </c>
      <c r="Q192" s="160">
        <f t="shared" ref="Q192" si="299">AVERAGE(H192:H194)</f>
        <v>58.571799999999996</v>
      </c>
      <c r="R192" s="160">
        <f t="shared" ref="R192" si="300">AVERAGE(I192:I194)</f>
        <v>44.911333333333324</v>
      </c>
      <c r="S192" s="160">
        <f t="shared" ref="S192" si="301">AVERAGE(J192:J194)</f>
        <v>52.538000000000004</v>
      </c>
      <c r="T192" s="160">
        <f t="shared" ref="T192" si="302">AVERAGE(K192:K194)</f>
        <v>50.871966666666673</v>
      </c>
      <c r="U192" s="232">
        <f t="shared" ref="U192" si="303">AVERAGE(L192:T192)</f>
        <v>51.648785185185183</v>
      </c>
      <c r="V192" s="303"/>
      <c r="W192" s="303"/>
      <c r="X192" s="303"/>
      <c r="Y192" s="303"/>
      <c r="Z192" s="303"/>
      <c r="AA192" s="303"/>
      <c r="AB192" s="303"/>
      <c r="AC192" s="303"/>
      <c r="AD192" s="303"/>
      <c r="AE192" s="303"/>
      <c r="AF192" s="303"/>
      <c r="AG192" s="92"/>
      <c r="AH192" s="92"/>
      <c r="AI192" s="92"/>
      <c r="AJ192" s="92"/>
      <c r="AK192" s="92"/>
      <c r="AL192" s="92"/>
      <c r="AM192" s="92"/>
      <c r="AN192" s="92"/>
      <c r="AO192" s="92"/>
      <c r="AP192" s="92"/>
      <c r="AQ192" s="92"/>
      <c r="AR192" s="231"/>
    </row>
    <row r="193" spans="1:44">
      <c r="A193" s="223">
        <v>43725</v>
      </c>
      <c r="B193" s="224">
        <v>1.5155787037037001</v>
      </c>
      <c r="C193" s="304">
        <f>'VCO2 Raw'!C193*'VCO2-mouse'!C$61/1000</f>
        <v>44.796300000000002</v>
      </c>
      <c r="D193" s="305">
        <f>'VCO2 Raw'!D193*'VCO2-mouse'!D$61/1000</f>
        <v>42.7</v>
      </c>
      <c r="E193" s="305">
        <f>'VCO2 Raw'!E193*'VCO2-mouse'!E$61/1000</f>
        <v>52.542000000000002</v>
      </c>
      <c r="F193" s="305">
        <f>'VCO2 Raw'!F193*'VCO2-mouse'!F$61/1000</f>
        <v>65.49839999999999</v>
      </c>
      <c r="G193" s="305">
        <f>'VCO2 Raw'!G193*'VCO2-mouse'!G$61/1000</f>
        <v>45.942</v>
      </c>
      <c r="H193" s="305">
        <f>'VCO2 Raw'!H193*'VCO2-mouse'!H$61/1000</f>
        <v>56.688600000000001</v>
      </c>
      <c r="I193" s="305">
        <f>'VCO2 Raw'!I193*'VCO2-mouse'!I$61/1000</f>
        <v>43.033000000000001</v>
      </c>
      <c r="J193" s="305">
        <f>'VCO2 Raw'!J193*'VCO2-mouse'!J$61/1000</f>
        <v>55.132200000000005</v>
      </c>
      <c r="K193" s="306">
        <f>'VCO2 Raw'!K193*'VCO2-mouse'!K$61/1000</f>
        <v>59.494</v>
      </c>
      <c r="L193" s="107"/>
      <c r="M193" s="160"/>
      <c r="N193" s="160"/>
      <c r="O193" s="160"/>
      <c r="P193" s="160"/>
      <c r="Q193" s="160"/>
      <c r="R193" s="160"/>
      <c r="S193" s="160"/>
      <c r="T193" s="160"/>
      <c r="U193" s="232">
        <f t="shared" ref="U193" si="304">STDEV(L192:T192)/SQRT(COUNT(L192:T192))</f>
        <v>1.8016967969018518</v>
      </c>
      <c r="V193" s="303"/>
      <c r="W193" s="303"/>
      <c r="X193" s="303"/>
      <c r="Y193" s="303"/>
      <c r="Z193" s="303"/>
      <c r="AA193" s="303"/>
      <c r="AB193" s="303"/>
      <c r="AC193" s="303"/>
      <c r="AD193" s="303"/>
      <c r="AE193" s="303"/>
      <c r="AF193" s="303"/>
      <c r="AG193" s="92"/>
      <c r="AH193" s="92"/>
      <c r="AI193" s="92"/>
      <c r="AJ193" s="92"/>
      <c r="AK193" s="92"/>
      <c r="AL193" s="92"/>
      <c r="AM193" s="92"/>
      <c r="AN193" s="92"/>
      <c r="AO193" s="92"/>
      <c r="AP193" s="92"/>
      <c r="AQ193" s="92"/>
      <c r="AR193" s="231"/>
    </row>
    <row r="194" spans="1:44">
      <c r="A194" s="223">
        <v>43725</v>
      </c>
      <c r="B194" s="224">
        <v>1.52946759259259</v>
      </c>
      <c r="C194" s="304">
        <f>'VCO2 Raw'!C194*'VCO2-mouse'!C$61/1000</f>
        <v>44.904700000000005</v>
      </c>
      <c r="D194" s="305">
        <f>'VCO2 Raw'!D194*'VCO2-mouse'!D$61/1000</f>
        <v>46.817500000000003</v>
      </c>
      <c r="E194" s="305">
        <f>'VCO2 Raw'!E194*'VCO2-mouse'!E$61/1000</f>
        <v>47.817</v>
      </c>
      <c r="F194" s="305">
        <f>'VCO2 Raw'!F194*'VCO2-mouse'!F$61/1000</f>
        <v>54.885599999999997</v>
      </c>
      <c r="G194" s="305">
        <f>'VCO2 Raw'!G194*'VCO2-mouse'!G$61/1000</f>
        <v>64.837500000000006</v>
      </c>
      <c r="H194" s="305">
        <f>'VCO2 Raw'!H194*'VCO2-mouse'!H$61/1000</f>
        <v>45.689</v>
      </c>
      <c r="I194" s="305">
        <f>'VCO2 Raw'!I194*'VCO2-mouse'!I$61/1000</f>
        <v>38.156999999999996</v>
      </c>
      <c r="J194" s="305">
        <f>'VCO2 Raw'!J194*'VCO2-mouse'!J$61/1000</f>
        <v>48.483200000000004</v>
      </c>
      <c r="K194" s="306">
        <f>'VCO2 Raw'!K194*'VCO2-mouse'!K$61/1000</f>
        <v>47.949799999999996</v>
      </c>
      <c r="L194" s="107"/>
      <c r="M194" s="160"/>
      <c r="N194" s="160"/>
      <c r="O194" s="160"/>
      <c r="P194" s="160"/>
      <c r="Q194" s="160"/>
      <c r="R194" s="160"/>
      <c r="S194" s="160"/>
      <c r="T194" s="160"/>
      <c r="U194" s="232"/>
      <c r="V194" s="303"/>
      <c r="W194" s="303"/>
      <c r="X194" s="303"/>
      <c r="Y194" s="303"/>
      <c r="Z194" s="303"/>
      <c r="AA194" s="303"/>
      <c r="AB194" s="303"/>
      <c r="AC194" s="303"/>
      <c r="AD194" s="303"/>
      <c r="AE194" s="303"/>
      <c r="AF194" s="303"/>
      <c r="AG194" s="92"/>
      <c r="AH194" s="92"/>
      <c r="AI194" s="92"/>
      <c r="AJ194" s="92"/>
      <c r="AK194" s="92"/>
      <c r="AL194" s="92"/>
      <c r="AM194" s="92"/>
      <c r="AN194" s="92"/>
      <c r="AO194" s="92"/>
      <c r="AP194" s="92"/>
      <c r="AQ194" s="92"/>
      <c r="AR194" s="231"/>
    </row>
    <row r="195" spans="1:44">
      <c r="A195" s="223">
        <v>43725</v>
      </c>
      <c r="B195" s="224">
        <v>1.54335648148148</v>
      </c>
      <c r="C195" s="304">
        <f>'VCO2 Raw'!C195*'VCO2-mouse'!C$61/1000</f>
        <v>41.788200000000003</v>
      </c>
      <c r="D195" s="305">
        <f>'VCO2 Raw'!D195*'VCO2-mouse'!D$61/1000</f>
        <v>78.659499999999994</v>
      </c>
      <c r="E195" s="305">
        <f>'VCO2 Raw'!E195*'VCO2-mouse'!E$61/1000</f>
        <v>76.463999999999999</v>
      </c>
      <c r="F195" s="305">
        <f>'VCO2 Raw'!F195*'VCO2-mouse'!F$61/1000</f>
        <v>47.757599999999996</v>
      </c>
      <c r="G195" s="305">
        <f>'VCO2 Raw'!G195*'VCO2-mouse'!G$61/1000</f>
        <v>47.843900000000005</v>
      </c>
      <c r="H195" s="305">
        <f>'VCO2 Raw'!H195*'VCO2-mouse'!H$61/1000</f>
        <v>45.432199999999995</v>
      </c>
      <c r="I195" s="305">
        <f>'VCO2 Raw'!I195*'VCO2-mouse'!I$61/1000</f>
        <v>60.098999999999997</v>
      </c>
      <c r="J195" s="305">
        <f>'VCO2 Raw'!J195*'VCO2-mouse'!J$61/1000</f>
        <v>50.532400000000003</v>
      </c>
      <c r="K195" s="306">
        <f>'VCO2 Raw'!K195*'VCO2-mouse'!K$61/1000</f>
        <v>44.108299999999993</v>
      </c>
      <c r="L195" s="107">
        <f t="shared" ref="L195:P195" si="305">AVERAGE(C195:C197)</f>
        <v>56.13313333333334</v>
      </c>
      <c r="M195" s="160">
        <f t="shared" si="305"/>
        <v>54.676333333333332</v>
      </c>
      <c r="N195" s="160">
        <f t="shared" si="305"/>
        <v>55.323</v>
      </c>
      <c r="O195" s="160">
        <f t="shared" si="305"/>
        <v>49.209599999999995</v>
      </c>
      <c r="P195" s="160">
        <f t="shared" si="305"/>
        <v>47.942700000000002</v>
      </c>
      <c r="Q195" s="160">
        <f t="shared" ref="Q195" si="306">AVERAGE(H195:H197)</f>
        <v>44.169600000000003</v>
      </c>
      <c r="R195" s="160">
        <f t="shared" ref="R195" si="307">AVERAGE(I195:I197)</f>
        <v>54.709333333333326</v>
      </c>
      <c r="S195" s="160">
        <f t="shared" ref="S195" si="308">AVERAGE(J195:J197)</f>
        <v>69.367599999999996</v>
      </c>
      <c r="T195" s="160">
        <f t="shared" ref="T195" si="309">AVERAGE(K195:K197)</f>
        <v>47.503266666666661</v>
      </c>
      <c r="U195" s="232">
        <f t="shared" ref="U195" si="310">AVERAGE(L195:T195)</f>
        <v>53.226062962962963</v>
      </c>
      <c r="V195" s="303"/>
      <c r="W195" s="303"/>
      <c r="X195" s="303"/>
      <c r="Y195" s="303"/>
      <c r="Z195" s="303"/>
      <c r="AA195" s="303"/>
      <c r="AB195" s="303"/>
      <c r="AC195" s="303"/>
      <c r="AD195" s="303"/>
      <c r="AE195" s="303"/>
      <c r="AF195" s="303"/>
      <c r="AG195" s="92"/>
      <c r="AH195" s="92"/>
      <c r="AI195" s="92"/>
      <c r="AJ195" s="92"/>
      <c r="AK195" s="92"/>
      <c r="AL195" s="92"/>
      <c r="AM195" s="92"/>
      <c r="AN195" s="92"/>
      <c r="AO195" s="92"/>
      <c r="AP195" s="92"/>
      <c r="AQ195" s="92"/>
      <c r="AR195" s="231"/>
    </row>
    <row r="196" spans="1:44">
      <c r="A196" s="223">
        <v>43725</v>
      </c>
      <c r="B196" s="224">
        <v>1.5572453703703699</v>
      </c>
      <c r="C196" s="304">
        <f>'VCO2 Raw'!C196*'VCO2-mouse'!C$61/1000</f>
        <v>49.809800000000003</v>
      </c>
      <c r="D196" s="305">
        <f>'VCO2 Raw'!D196*'VCO2-mouse'!D$61/1000</f>
        <v>44.53</v>
      </c>
      <c r="E196" s="305">
        <f>'VCO2 Raw'!E196*'VCO2-mouse'!E$61/1000</f>
        <v>44.981999999999999</v>
      </c>
      <c r="F196" s="305">
        <f>'VCO2 Raw'!F196*'VCO2-mouse'!F$61/1000</f>
        <v>56.390399999999993</v>
      </c>
      <c r="G196" s="305">
        <f>'VCO2 Raw'!G196*'VCO2-mouse'!G$61/1000</f>
        <v>45.917299999999997</v>
      </c>
      <c r="H196" s="305">
        <f>'VCO2 Raw'!H196*'VCO2-mouse'!H$61/1000</f>
        <v>43.655999999999999</v>
      </c>
      <c r="I196" s="305">
        <f>'VCO2 Raw'!I196*'VCO2-mouse'!I$61/1000</f>
        <v>61.018999999999998</v>
      </c>
      <c r="J196" s="305">
        <f>'VCO2 Raw'!J196*'VCO2-mouse'!J$61/1000</f>
        <v>69.19319999999999</v>
      </c>
      <c r="K196" s="306">
        <f>'VCO2 Raw'!K196*'VCO2-mouse'!K$61/1000</f>
        <v>55.16</v>
      </c>
      <c r="L196" s="107"/>
      <c r="M196" s="160"/>
      <c r="N196" s="160"/>
      <c r="O196" s="160"/>
      <c r="P196" s="160"/>
      <c r="Q196" s="160"/>
      <c r="R196" s="160"/>
      <c r="S196" s="160"/>
      <c r="T196" s="160"/>
      <c r="U196" s="232">
        <f t="shared" ref="U196" si="311">STDEV(L195:T195)/SQRT(COUNT(L195:T195))</f>
        <v>2.4622613079807669</v>
      </c>
      <c r="V196" s="303"/>
      <c r="W196" s="303"/>
      <c r="X196" s="303"/>
      <c r="Y196" s="303"/>
      <c r="Z196" s="303"/>
      <c r="AA196" s="303"/>
      <c r="AB196" s="303"/>
      <c r="AC196" s="303"/>
      <c r="AD196" s="303"/>
      <c r="AE196" s="303"/>
      <c r="AF196" s="303"/>
      <c r="AG196" s="92"/>
      <c r="AH196" s="92"/>
      <c r="AI196" s="92"/>
      <c r="AJ196" s="92"/>
      <c r="AK196" s="92"/>
      <c r="AL196" s="92"/>
      <c r="AM196" s="92"/>
      <c r="AN196" s="92"/>
      <c r="AO196" s="92"/>
      <c r="AP196" s="92"/>
      <c r="AQ196" s="92"/>
      <c r="AR196" s="231"/>
    </row>
    <row r="197" spans="1:44">
      <c r="A197" s="223">
        <v>43725</v>
      </c>
      <c r="B197" s="224">
        <v>1.5711342592592601</v>
      </c>
      <c r="C197" s="304">
        <f>'VCO2 Raw'!C197*'VCO2-mouse'!C$61/1000</f>
        <v>76.801400000000015</v>
      </c>
      <c r="D197" s="305">
        <f>'VCO2 Raw'!D197*'VCO2-mouse'!D$61/1000</f>
        <v>40.839500000000001</v>
      </c>
      <c r="E197" s="305">
        <f>'VCO2 Raw'!E197*'VCO2-mouse'!E$61/1000</f>
        <v>44.523000000000003</v>
      </c>
      <c r="F197" s="305">
        <f>'VCO2 Raw'!F197*'VCO2-mouse'!F$61/1000</f>
        <v>43.480799999999995</v>
      </c>
      <c r="G197" s="305">
        <f>'VCO2 Raw'!G197*'VCO2-mouse'!G$61/1000</f>
        <v>50.066900000000004</v>
      </c>
      <c r="H197" s="305">
        <f>'VCO2 Raw'!H197*'VCO2-mouse'!H$61/1000</f>
        <v>43.4206</v>
      </c>
      <c r="I197" s="305">
        <f>'VCO2 Raw'!I197*'VCO2-mouse'!I$61/1000</f>
        <v>43.01</v>
      </c>
      <c r="J197" s="305">
        <f>'VCO2 Raw'!J197*'VCO2-mouse'!J$61/1000</f>
        <v>88.377200000000002</v>
      </c>
      <c r="K197" s="306">
        <f>'VCO2 Raw'!K197*'VCO2-mouse'!K$61/1000</f>
        <v>43.241500000000002</v>
      </c>
      <c r="L197" s="107"/>
      <c r="M197" s="160"/>
      <c r="N197" s="160"/>
      <c r="O197" s="160"/>
      <c r="P197" s="160"/>
      <c r="Q197" s="160"/>
      <c r="R197" s="160"/>
      <c r="S197" s="160"/>
      <c r="T197" s="160"/>
      <c r="U197" s="232"/>
      <c r="V197" s="303"/>
      <c r="W197" s="303"/>
      <c r="X197" s="303"/>
      <c r="Y197" s="303"/>
      <c r="Z197" s="303"/>
      <c r="AA197" s="303"/>
      <c r="AB197" s="303"/>
      <c r="AC197" s="303"/>
      <c r="AD197" s="303"/>
      <c r="AE197" s="303"/>
      <c r="AF197" s="303"/>
      <c r="AG197" s="92"/>
      <c r="AH197" s="92"/>
      <c r="AI197" s="92"/>
      <c r="AJ197" s="92"/>
      <c r="AK197" s="92"/>
      <c r="AL197" s="92"/>
      <c r="AM197" s="92"/>
      <c r="AN197" s="92"/>
      <c r="AO197" s="92"/>
      <c r="AP197" s="92"/>
      <c r="AQ197" s="92"/>
      <c r="AR197" s="231"/>
    </row>
    <row r="198" spans="1:44">
      <c r="A198" s="223">
        <v>43725</v>
      </c>
      <c r="B198" s="224">
        <v>1.58502314814815</v>
      </c>
      <c r="C198" s="304">
        <f>'VCO2 Raw'!C198*'VCO2-mouse'!C$61/1000</f>
        <v>56.584800000000001</v>
      </c>
      <c r="D198" s="305">
        <f>'VCO2 Raw'!D198*'VCO2-mouse'!D$61/1000</f>
        <v>70.119500000000002</v>
      </c>
      <c r="E198" s="305">
        <f>'VCO2 Raw'!E198*'VCO2-mouse'!E$61/1000</f>
        <v>46.359000000000002</v>
      </c>
      <c r="F198" s="305">
        <f>'VCO2 Raw'!F198*'VCO2-mouse'!F$61/1000</f>
        <v>69.141599999999997</v>
      </c>
      <c r="G198" s="305">
        <f>'VCO2 Raw'!G198*'VCO2-mouse'!G$61/1000</f>
        <v>35.0246</v>
      </c>
      <c r="H198" s="305">
        <f>'VCO2 Raw'!H198*'VCO2-mouse'!H$61/1000</f>
        <v>39.590000000000003</v>
      </c>
      <c r="I198" s="305">
        <f>'VCO2 Raw'!I198*'VCO2-mouse'!I$61/1000</f>
        <v>42.411999999999999</v>
      </c>
      <c r="J198" s="305">
        <f>'VCO2 Raw'!J198*'VCO2-mouse'!J$61/1000</f>
        <v>56.004200000000004</v>
      </c>
      <c r="K198" s="306">
        <f>'VCO2 Raw'!K198*'VCO2-mouse'!K$61/1000</f>
        <v>43.162699999999994</v>
      </c>
      <c r="L198" s="107">
        <f t="shared" ref="L198:P198" si="312">AVERAGE(C198:C200)</f>
        <v>59.096066666666673</v>
      </c>
      <c r="M198" s="160">
        <f t="shared" si="312"/>
        <v>51.179000000000002</v>
      </c>
      <c r="N198" s="160">
        <f t="shared" si="312"/>
        <v>44.091000000000008</v>
      </c>
      <c r="O198" s="160">
        <f t="shared" si="312"/>
        <v>50.978399999999993</v>
      </c>
      <c r="P198" s="160">
        <f t="shared" si="312"/>
        <v>48.766033333333333</v>
      </c>
      <c r="Q198" s="160">
        <f t="shared" ref="Q198" si="313">AVERAGE(H198:H200)</f>
        <v>55.019399999999997</v>
      </c>
      <c r="R198" s="160">
        <f t="shared" ref="R198" si="314">AVERAGE(I198:I200)</f>
        <v>40.157999999999994</v>
      </c>
      <c r="S198" s="160">
        <f t="shared" ref="S198" si="315">AVERAGE(J198:J200)</f>
        <v>52.683333333333337</v>
      </c>
      <c r="T198" s="160">
        <f t="shared" ref="T198" si="316">AVERAGE(K198:K200)</f>
        <v>45.763099999999987</v>
      </c>
      <c r="U198" s="232">
        <f t="shared" ref="U198" si="317">AVERAGE(L198:T198)</f>
        <v>49.748259259259264</v>
      </c>
      <c r="V198" s="303"/>
      <c r="W198" s="303"/>
      <c r="X198" s="303"/>
      <c r="Y198" s="303"/>
      <c r="Z198" s="303"/>
      <c r="AA198" s="303"/>
      <c r="AB198" s="303"/>
      <c r="AC198" s="303"/>
      <c r="AD198" s="303"/>
      <c r="AE198" s="303"/>
      <c r="AF198" s="303"/>
      <c r="AG198" s="92"/>
      <c r="AH198" s="92"/>
      <c r="AI198" s="92"/>
      <c r="AJ198" s="92"/>
      <c r="AK198" s="92"/>
      <c r="AL198" s="92"/>
      <c r="AM198" s="92"/>
      <c r="AN198" s="92"/>
      <c r="AO198" s="92"/>
      <c r="AP198" s="92"/>
      <c r="AQ198" s="92"/>
      <c r="AR198" s="231"/>
    </row>
    <row r="199" spans="1:44">
      <c r="A199" s="223">
        <v>43725</v>
      </c>
      <c r="B199" s="224">
        <v>1.59891203703703</v>
      </c>
      <c r="C199" s="304">
        <f>'VCO2 Raw'!C199*'VCO2-mouse'!C$61/1000</f>
        <v>50.053700000000006</v>
      </c>
      <c r="D199" s="305">
        <f>'VCO2 Raw'!D199*'VCO2-mouse'!D$61/1000</f>
        <v>41.174999999999997</v>
      </c>
      <c r="E199" s="305">
        <f>'VCO2 Raw'!E199*'VCO2-mouse'!E$61/1000</f>
        <v>42.417000000000002</v>
      </c>
      <c r="F199" s="305">
        <f>'VCO2 Raw'!F199*'VCO2-mouse'!F$61/1000</f>
        <v>43.3752</v>
      </c>
      <c r="G199" s="305">
        <f>'VCO2 Raw'!G199*'VCO2-mouse'!G$61/1000</f>
        <v>50.4621</v>
      </c>
      <c r="H199" s="305">
        <f>'VCO2 Raw'!H199*'VCO2-mouse'!H$61/1000</f>
        <v>66.639599999999987</v>
      </c>
      <c r="I199" s="305">
        <f>'VCO2 Raw'!I199*'VCO2-mouse'!I$61/1000</f>
        <v>38.777999999999999</v>
      </c>
      <c r="J199" s="305">
        <f>'VCO2 Raw'!J199*'VCO2-mouse'!J$61/1000</f>
        <v>50.052800000000005</v>
      </c>
      <c r="K199" s="306">
        <f>'VCO2 Raw'!K199*'VCO2-mouse'!K$61/1000</f>
        <v>46.097999999999999</v>
      </c>
      <c r="L199" s="107"/>
      <c r="M199" s="160"/>
      <c r="N199" s="160"/>
      <c r="O199" s="160"/>
      <c r="P199" s="160"/>
      <c r="Q199" s="160"/>
      <c r="R199" s="160"/>
      <c r="S199" s="160"/>
      <c r="T199" s="160"/>
      <c r="U199" s="232">
        <f t="shared" ref="U199" si="318">STDEV(L198:T198)/SQRT(COUNT(L198:T198))</f>
        <v>1.9299009410449297</v>
      </c>
      <c r="V199" s="303"/>
      <c r="W199" s="303"/>
      <c r="X199" s="303"/>
      <c r="Y199" s="303"/>
      <c r="Z199" s="303"/>
      <c r="AA199" s="303"/>
      <c r="AB199" s="303"/>
      <c r="AC199" s="303"/>
      <c r="AD199" s="303"/>
      <c r="AE199" s="303"/>
      <c r="AF199" s="303"/>
      <c r="AG199" s="92"/>
      <c r="AH199" s="92"/>
      <c r="AI199" s="92"/>
      <c r="AJ199" s="92"/>
      <c r="AK199" s="92"/>
      <c r="AL199" s="92"/>
      <c r="AM199" s="92"/>
      <c r="AN199" s="92"/>
      <c r="AO199" s="92"/>
      <c r="AP199" s="92"/>
      <c r="AQ199" s="92"/>
      <c r="AR199" s="231"/>
    </row>
    <row r="200" spans="1:44">
      <c r="A200" s="223">
        <v>43725</v>
      </c>
      <c r="B200" s="224">
        <v>1.6128009259259199</v>
      </c>
      <c r="C200" s="304">
        <f>'VCO2 Raw'!C200*'VCO2-mouse'!C$61/1000</f>
        <v>70.649699999999996</v>
      </c>
      <c r="D200" s="305">
        <f>'VCO2 Raw'!D200*'VCO2-mouse'!D$61/1000</f>
        <v>42.2425</v>
      </c>
      <c r="E200" s="305">
        <f>'VCO2 Raw'!E200*'VCO2-mouse'!E$61/1000</f>
        <v>43.497</v>
      </c>
      <c r="F200" s="305">
        <f>'VCO2 Raw'!F200*'VCO2-mouse'!F$61/1000</f>
        <v>40.418399999999998</v>
      </c>
      <c r="G200" s="305">
        <f>'VCO2 Raw'!G200*'VCO2-mouse'!G$61/1000</f>
        <v>60.811399999999999</v>
      </c>
      <c r="H200" s="305">
        <f>'VCO2 Raw'!H200*'VCO2-mouse'!H$61/1000</f>
        <v>58.828600000000002</v>
      </c>
      <c r="I200" s="305">
        <f>'VCO2 Raw'!I200*'VCO2-mouse'!I$61/1000</f>
        <v>39.283999999999999</v>
      </c>
      <c r="J200" s="305">
        <f>'VCO2 Raw'!J200*'VCO2-mouse'!J$61/1000</f>
        <v>51.993000000000002</v>
      </c>
      <c r="K200" s="306">
        <f>'VCO2 Raw'!K200*'VCO2-mouse'!K$61/1000</f>
        <v>48.028599999999997</v>
      </c>
      <c r="L200" s="107"/>
      <c r="M200" s="160"/>
      <c r="N200" s="160"/>
      <c r="O200" s="160"/>
      <c r="P200" s="160"/>
      <c r="Q200" s="160"/>
      <c r="R200" s="160"/>
      <c r="S200" s="160"/>
      <c r="T200" s="160"/>
      <c r="U200" s="232"/>
      <c r="V200" s="303"/>
      <c r="W200" s="303"/>
      <c r="X200" s="303"/>
      <c r="Y200" s="303"/>
      <c r="Z200" s="303"/>
      <c r="AA200" s="303"/>
      <c r="AB200" s="303"/>
      <c r="AC200" s="303"/>
      <c r="AD200" s="303"/>
      <c r="AE200" s="303"/>
      <c r="AF200" s="303"/>
      <c r="AG200" s="92"/>
      <c r="AH200" s="92"/>
      <c r="AI200" s="92"/>
      <c r="AJ200" s="92"/>
      <c r="AK200" s="92"/>
      <c r="AL200" s="92"/>
      <c r="AM200" s="92"/>
      <c r="AN200" s="92"/>
      <c r="AO200" s="92"/>
      <c r="AP200" s="92"/>
      <c r="AQ200" s="92"/>
      <c r="AR200" s="231"/>
    </row>
    <row r="201" spans="1:44">
      <c r="A201" s="223">
        <v>43725</v>
      </c>
      <c r="B201" s="224">
        <v>1.6266898148148099</v>
      </c>
      <c r="C201" s="304">
        <f>'VCO2 Raw'!C201*'VCO2-mouse'!C$61/1000</f>
        <v>46.530700000000003</v>
      </c>
      <c r="D201" s="305">
        <f>'VCO2 Raw'!D201*'VCO2-mouse'!D$61/1000</f>
        <v>44.316499999999998</v>
      </c>
      <c r="E201" s="305">
        <f>'VCO2 Raw'!E201*'VCO2-mouse'!E$61/1000</f>
        <v>74.978999999999999</v>
      </c>
      <c r="F201" s="305">
        <f>'VCO2 Raw'!F201*'VCO2-mouse'!F$61/1000</f>
        <v>48.576000000000001</v>
      </c>
      <c r="G201" s="305">
        <f>'VCO2 Raw'!G201*'VCO2-mouse'!G$61/1000</f>
        <v>47.992100000000001</v>
      </c>
      <c r="H201" s="305">
        <f>'VCO2 Raw'!H201*'VCO2-mouse'!H$61/1000</f>
        <v>64.5852</v>
      </c>
      <c r="I201" s="305">
        <f>'VCO2 Raw'!I201*'VCO2-mouse'!I$61/1000</f>
        <v>53.521000000000001</v>
      </c>
      <c r="J201" s="305">
        <f>'VCO2 Raw'!J201*'VCO2-mouse'!J$61/1000</f>
        <v>50.946599999999997</v>
      </c>
      <c r="K201" s="306">
        <f>'VCO2 Raw'!K201*'VCO2-mouse'!K$61/1000</f>
        <v>45.250900000000001</v>
      </c>
      <c r="L201" s="107">
        <f t="shared" ref="L201:P201" si="319">AVERAGE(C201:C203)</f>
        <v>55.500800000000005</v>
      </c>
      <c r="M201" s="160">
        <f t="shared" si="319"/>
        <v>68.248833333333323</v>
      </c>
      <c r="N201" s="160">
        <f t="shared" si="319"/>
        <v>55.169999999999995</v>
      </c>
      <c r="O201" s="160">
        <f t="shared" si="319"/>
        <v>65.128799999999998</v>
      </c>
      <c r="P201" s="160">
        <f t="shared" si="319"/>
        <v>60.243299999999998</v>
      </c>
      <c r="Q201" s="160">
        <f t="shared" ref="Q201" si="320">AVERAGE(H201:H203)</f>
        <v>53.264600000000002</v>
      </c>
      <c r="R201" s="160">
        <f t="shared" ref="R201" si="321">AVERAGE(I201:I203)</f>
        <v>58.282000000000004</v>
      </c>
      <c r="S201" s="160">
        <f t="shared" ref="S201" si="322">AVERAGE(J201:J203)</f>
        <v>50.990199999999994</v>
      </c>
      <c r="T201" s="160">
        <f t="shared" ref="T201" si="323">AVERAGE(K201:K203)</f>
        <v>58.101866666666673</v>
      </c>
      <c r="U201" s="232">
        <f t="shared" ref="U201" si="324">AVERAGE(L201:T201)</f>
        <v>58.325599999999994</v>
      </c>
      <c r="V201" s="303"/>
      <c r="W201" s="303"/>
      <c r="X201" s="303"/>
      <c r="Y201" s="303"/>
      <c r="Z201" s="303"/>
      <c r="AA201" s="303"/>
      <c r="AB201" s="303"/>
      <c r="AC201" s="303"/>
      <c r="AD201" s="303"/>
      <c r="AE201" s="303"/>
      <c r="AF201" s="303"/>
      <c r="AG201" s="92"/>
      <c r="AH201" s="92"/>
      <c r="AI201" s="92"/>
      <c r="AJ201" s="92"/>
      <c r="AK201" s="92"/>
      <c r="AL201" s="92"/>
      <c r="AM201" s="92"/>
      <c r="AN201" s="92"/>
      <c r="AO201" s="92"/>
      <c r="AP201" s="92"/>
      <c r="AQ201" s="92"/>
      <c r="AR201" s="231"/>
    </row>
    <row r="202" spans="1:44">
      <c r="A202" s="223">
        <v>43725</v>
      </c>
      <c r="B202" s="224">
        <v>1.6405787037037001</v>
      </c>
      <c r="C202" s="304">
        <f>'VCO2 Raw'!C202*'VCO2-mouse'!C$61/1000</f>
        <v>50.162100000000002</v>
      </c>
      <c r="D202" s="305">
        <f>'VCO2 Raw'!D202*'VCO2-mouse'!D$61/1000</f>
        <v>82.502499999999998</v>
      </c>
      <c r="E202" s="305">
        <f>'VCO2 Raw'!E202*'VCO2-mouse'!E$61/1000</f>
        <v>50.975999999999999</v>
      </c>
      <c r="F202" s="305">
        <f>'VCO2 Raw'!F202*'VCO2-mouse'!F$61/1000</f>
        <v>77.7744</v>
      </c>
      <c r="G202" s="305">
        <f>'VCO2 Raw'!G202*'VCO2-mouse'!G$61/1000</f>
        <v>77.261599999999987</v>
      </c>
      <c r="H202" s="305">
        <f>'VCO2 Raw'!H202*'VCO2-mouse'!H$61/1000</f>
        <v>48.770600000000002</v>
      </c>
      <c r="I202" s="305">
        <f>'VCO2 Raw'!I202*'VCO2-mouse'!I$61/1000</f>
        <v>70.563999999999993</v>
      </c>
      <c r="J202" s="305">
        <f>'VCO2 Raw'!J202*'VCO2-mouse'!J$61/1000</f>
        <v>52.843200000000003</v>
      </c>
      <c r="K202" s="306">
        <f>'VCO2 Raw'!K202*'VCO2-mouse'!K$61/1000</f>
        <v>74.446300000000008</v>
      </c>
      <c r="L202" s="107"/>
      <c r="M202" s="160"/>
      <c r="N202" s="160"/>
      <c r="O202" s="160"/>
      <c r="P202" s="160"/>
      <c r="Q202" s="160"/>
      <c r="R202" s="160"/>
      <c r="S202" s="160"/>
      <c r="T202" s="160"/>
      <c r="U202" s="232">
        <f t="shared" ref="U202" si="325">STDEV(L201:T201)/SQRT(COUNT(L201:T201))</f>
        <v>1.8478318430070584</v>
      </c>
      <c r="V202" s="303"/>
      <c r="W202" s="303"/>
      <c r="X202" s="303"/>
      <c r="Y202" s="303"/>
      <c r="Z202" s="303"/>
      <c r="AA202" s="303"/>
      <c r="AB202" s="303"/>
      <c r="AC202" s="303"/>
      <c r="AD202" s="303"/>
      <c r="AE202" s="303"/>
      <c r="AF202" s="303"/>
      <c r="AG202" s="92"/>
      <c r="AH202" s="92"/>
      <c r="AI202" s="92"/>
      <c r="AJ202" s="92"/>
      <c r="AK202" s="92"/>
      <c r="AL202" s="92"/>
      <c r="AM202" s="92"/>
      <c r="AN202" s="92"/>
      <c r="AO202" s="92"/>
      <c r="AP202" s="92"/>
      <c r="AQ202" s="92"/>
      <c r="AR202" s="231"/>
    </row>
    <row r="203" spans="1:44">
      <c r="A203" s="223">
        <v>43725</v>
      </c>
      <c r="B203" s="224">
        <v>1.65446759259259</v>
      </c>
      <c r="C203" s="304">
        <f>'VCO2 Raw'!C203*'VCO2-mouse'!C$61/1000</f>
        <v>69.809600000000003</v>
      </c>
      <c r="D203" s="305">
        <f>'VCO2 Raw'!D203*'VCO2-mouse'!D$61/1000</f>
        <v>77.927499999999995</v>
      </c>
      <c r="E203" s="305">
        <f>'VCO2 Raw'!E203*'VCO2-mouse'!E$61/1000</f>
        <v>39.555</v>
      </c>
      <c r="F203" s="305">
        <f>'VCO2 Raw'!F203*'VCO2-mouse'!F$61/1000</f>
        <v>69.036000000000001</v>
      </c>
      <c r="G203" s="305">
        <f>'VCO2 Raw'!G203*'VCO2-mouse'!G$61/1000</f>
        <v>55.476199999999999</v>
      </c>
      <c r="H203" s="305">
        <f>'VCO2 Raw'!H203*'VCO2-mouse'!H$61/1000</f>
        <v>46.438000000000002</v>
      </c>
      <c r="I203" s="305">
        <f>'VCO2 Raw'!I203*'VCO2-mouse'!I$61/1000</f>
        <v>50.761000000000003</v>
      </c>
      <c r="J203" s="305">
        <f>'VCO2 Raw'!J203*'VCO2-mouse'!J$61/1000</f>
        <v>49.180800000000005</v>
      </c>
      <c r="K203" s="306">
        <f>'VCO2 Raw'!K203*'VCO2-mouse'!K$61/1000</f>
        <v>54.608400000000003</v>
      </c>
      <c r="L203" s="107"/>
      <c r="M203" s="160"/>
      <c r="N203" s="160"/>
      <c r="O203" s="160"/>
      <c r="P203" s="160"/>
      <c r="Q203" s="160"/>
      <c r="R203" s="160"/>
      <c r="S203" s="160"/>
      <c r="T203" s="160"/>
      <c r="U203" s="232"/>
      <c r="V203" s="303"/>
      <c r="W203" s="303"/>
      <c r="X203" s="303"/>
      <c r="Y203" s="303"/>
      <c r="Z203" s="303"/>
      <c r="AA203" s="303"/>
      <c r="AB203" s="303"/>
      <c r="AC203" s="303"/>
      <c r="AD203" s="303"/>
      <c r="AE203" s="303"/>
      <c r="AF203" s="303"/>
      <c r="AG203" s="92"/>
      <c r="AH203" s="92"/>
      <c r="AI203" s="92"/>
      <c r="AJ203" s="92"/>
      <c r="AK203" s="92"/>
      <c r="AL203" s="92"/>
      <c r="AM203" s="92"/>
      <c r="AN203" s="92"/>
      <c r="AO203" s="92"/>
      <c r="AP203" s="92"/>
      <c r="AQ203" s="92"/>
      <c r="AR203" s="231"/>
    </row>
    <row r="204" spans="1:44">
      <c r="A204" s="223">
        <v>43725</v>
      </c>
      <c r="B204" s="224">
        <v>1.66835648148148</v>
      </c>
      <c r="C204" s="304">
        <f>'VCO2 Raw'!C204*'VCO2-mouse'!C$61/1000</f>
        <v>73.766199999999998</v>
      </c>
      <c r="D204" s="305">
        <f>'VCO2 Raw'!D204*'VCO2-mouse'!D$61/1000</f>
        <v>41.9985</v>
      </c>
      <c r="E204" s="305">
        <f>'VCO2 Raw'!E204*'VCO2-mouse'!E$61/1000</f>
        <v>54.134999999999998</v>
      </c>
      <c r="F204" s="305">
        <f>'VCO2 Raw'!F204*'VCO2-mouse'!F$61/1000</f>
        <v>43.507199999999997</v>
      </c>
      <c r="G204" s="305">
        <f>'VCO2 Raw'!G204*'VCO2-mouse'!G$61/1000</f>
        <v>43.595500000000001</v>
      </c>
      <c r="H204" s="305">
        <f>'VCO2 Raw'!H204*'VCO2-mouse'!H$61/1000</f>
        <v>51.745199999999997</v>
      </c>
      <c r="I204" s="305">
        <f>'VCO2 Raw'!I204*'VCO2-mouse'!I$61/1000</f>
        <v>47.701999999999998</v>
      </c>
      <c r="J204" s="305">
        <f>'VCO2 Raw'!J204*'VCO2-mouse'!J$61/1000</f>
        <v>51.448</v>
      </c>
      <c r="K204" s="306">
        <f>'VCO2 Raw'!K204*'VCO2-mouse'!K$61/1000</f>
        <v>42.039799999999993</v>
      </c>
      <c r="L204" s="107">
        <f t="shared" ref="L204:P204" si="326">AVERAGE(C204:C206)</f>
        <v>76.340700000000012</v>
      </c>
      <c r="M204" s="160">
        <f t="shared" si="326"/>
        <v>62.514833333333321</v>
      </c>
      <c r="N204" s="160">
        <f t="shared" si="326"/>
        <v>62.504999999999995</v>
      </c>
      <c r="O204" s="160">
        <f t="shared" si="326"/>
        <v>57.463999999999999</v>
      </c>
      <c r="P204" s="160">
        <f t="shared" si="326"/>
        <v>41.71006666666667</v>
      </c>
      <c r="Q204" s="160">
        <f t="shared" ref="Q204" si="327">AVERAGE(H204:H206)</f>
        <v>51.509800000000006</v>
      </c>
      <c r="R204" s="160">
        <f t="shared" ref="R204" si="328">AVERAGE(I204:I206)</f>
        <v>58.535000000000004</v>
      </c>
      <c r="S204" s="160">
        <f t="shared" ref="S204" si="329">AVERAGE(J204:J206)</f>
        <v>65.16746666666667</v>
      </c>
      <c r="T204" s="160">
        <f t="shared" ref="T204" si="330">AVERAGE(K204:K206)</f>
        <v>56.066200000000002</v>
      </c>
      <c r="U204" s="232">
        <f t="shared" ref="U204" si="331">AVERAGE(L204:T204)</f>
        <v>59.090340740740736</v>
      </c>
      <c r="V204" s="303"/>
      <c r="W204" s="303"/>
      <c r="X204" s="303"/>
      <c r="Y204" s="303"/>
      <c r="Z204" s="303"/>
      <c r="AA204" s="303"/>
      <c r="AB204" s="303"/>
      <c r="AC204" s="303"/>
      <c r="AD204" s="303"/>
      <c r="AE204" s="303"/>
      <c r="AF204" s="303"/>
      <c r="AG204" s="92"/>
      <c r="AH204" s="92"/>
      <c r="AI204" s="92"/>
      <c r="AJ204" s="92"/>
      <c r="AK204" s="92"/>
      <c r="AL204" s="92"/>
      <c r="AM204" s="92"/>
      <c r="AN204" s="92"/>
      <c r="AO204" s="92"/>
      <c r="AP204" s="92"/>
      <c r="AQ204" s="92"/>
      <c r="AR204" s="231"/>
    </row>
    <row r="205" spans="1:44">
      <c r="A205" s="223">
        <v>43725</v>
      </c>
      <c r="B205" s="224">
        <v>1.6822453703703699</v>
      </c>
      <c r="C205" s="304">
        <f>'VCO2 Raw'!C205*'VCO2-mouse'!C$61/1000</f>
        <v>80.595400000000012</v>
      </c>
      <c r="D205" s="305">
        <f>'VCO2 Raw'!D205*'VCO2-mouse'!D$61/1000</f>
        <v>44.255499999999998</v>
      </c>
      <c r="E205" s="305">
        <f>'VCO2 Raw'!E205*'VCO2-mouse'!E$61/1000</f>
        <v>73.602000000000004</v>
      </c>
      <c r="F205" s="305">
        <f>'VCO2 Raw'!F205*'VCO2-mouse'!F$61/1000</f>
        <v>48.206399999999995</v>
      </c>
      <c r="G205" s="305">
        <f>'VCO2 Raw'!G205*'VCO2-mouse'!G$61/1000</f>
        <v>44.410599999999995</v>
      </c>
      <c r="H205" s="305">
        <f>'VCO2 Raw'!H205*'VCO2-mouse'!H$61/1000</f>
        <v>41.580199999999998</v>
      </c>
      <c r="I205" s="305">
        <f>'VCO2 Raw'!I205*'VCO2-mouse'!I$61/1000</f>
        <v>46.966000000000001</v>
      </c>
      <c r="J205" s="305">
        <f>'VCO2 Raw'!J205*'VCO2-mouse'!J$61/1000</f>
        <v>87.91940000000001</v>
      </c>
      <c r="K205" s="306">
        <f>'VCO2 Raw'!K205*'VCO2-mouse'!K$61/1000</f>
        <v>47.476999999999997</v>
      </c>
      <c r="L205" s="107"/>
      <c r="M205" s="160"/>
      <c r="N205" s="160"/>
      <c r="O205" s="160"/>
      <c r="P205" s="160"/>
      <c r="Q205" s="160"/>
      <c r="R205" s="160"/>
      <c r="S205" s="160"/>
      <c r="T205" s="160"/>
      <c r="U205" s="232">
        <f t="shared" ref="U205" si="332">STDEV(L204:T204)/SQRT(COUNT(L204:T204))</f>
        <v>3.1831386088823419</v>
      </c>
      <c r="V205" s="303"/>
      <c r="W205" s="303"/>
      <c r="X205" s="303"/>
      <c r="Y205" s="303"/>
      <c r="Z205" s="303"/>
      <c r="AA205" s="303"/>
      <c r="AB205" s="303"/>
      <c r="AC205" s="303"/>
      <c r="AD205" s="303"/>
      <c r="AE205" s="303"/>
      <c r="AF205" s="303"/>
      <c r="AG205" s="92"/>
      <c r="AH205" s="92"/>
      <c r="AI205" s="92"/>
      <c r="AJ205" s="92"/>
      <c r="AK205" s="92"/>
      <c r="AL205" s="92"/>
      <c r="AM205" s="92"/>
      <c r="AN205" s="92"/>
      <c r="AO205" s="92"/>
      <c r="AP205" s="92"/>
      <c r="AQ205" s="92"/>
      <c r="AR205" s="231"/>
    </row>
    <row r="206" spans="1:44">
      <c r="A206" s="223">
        <v>43725</v>
      </c>
      <c r="B206" s="224">
        <v>1.6961342592592601</v>
      </c>
      <c r="C206" s="304">
        <f>'VCO2 Raw'!C206*'VCO2-mouse'!C$61/1000</f>
        <v>74.660499999999999</v>
      </c>
      <c r="D206" s="305">
        <f>'VCO2 Raw'!D206*'VCO2-mouse'!D$61/1000</f>
        <v>101.29049999999999</v>
      </c>
      <c r="E206" s="305">
        <f>'VCO2 Raw'!E206*'VCO2-mouse'!E$61/1000</f>
        <v>59.777999999999999</v>
      </c>
      <c r="F206" s="305">
        <f>'VCO2 Raw'!F206*'VCO2-mouse'!F$61/1000</f>
        <v>80.678399999999996</v>
      </c>
      <c r="G206" s="305">
        <f>'VCO2 Raw'!G206*'VCO2-mouse'!G$61/1000</f>
        <v>37.124099999999999</v>
      </c>
      <c r="H206" s="305">
        <f>'VCO2 Raw'!H206*'VCO2-mouse'!H$61/1000</f>
        <v>61.203999999999994</v>
      </c>
      <c r="I206" s="305">
        <f>'VCO2 Raw'!I206*'VCO2-mouse'!I$61/1000</f>
        <v>80.936999999999998</v>
      </c>
      <c r="J206" s="305">
        <f>'VCO2 Raw'!J206*'VCO2-mouse'!J$61/1000</f>
        <v>56.134999999999998</v>
      </c>
      <c r="K206" s="306">
        <f>'VCO2 Raw'!K206*'VCO2-mouse'!K$61/1000</f>
        <v>78.68180000000001</v>
      </c>
      <c r="L206" s="107"/>
      <c r="M206" s="160"/>
      <c r="N206" s="160"/>
      <c r="O206" s="160"/>
      <c r="P206" s="160"/>
      <c r="Q206" s="160"/>
      <c r="R206" s="160"/>
      <c r="S206" s="160"/>
      <c r="T206" s="160"/>
      <c r="U206" s="232"/>
      <c r="V206" s="303"/>
      <c r="W206" s="303"/>
      <c r="X206" s="303"/>
      <c r="Y206" s="303"/>
      <c r="Z206" s="303"/>
      <c r="AA206" s="303"/>
      <c r="AB206" s="303"/>
      <c r="AC206" s="303"/>
      <c r="AD206" s="303"/>
      <c r="AE206" s="303"/>
      <c r="AF206" s="303"/>
      <c r="AG206" s="92"/>
      <c r="AH206" s="92"/>
      <c r="AI206" s="92"/>
      <c r="AJ206" s="92"/>
      <c r="AK206" s="92"/>
      <c r="AL206" s="92"/>
      <c r="AM206" s="92"/>
      <c r="AN206" s="92"/>
      <c r="AO206" s="92"/>
      <c r="AP206" s="92"/>
      <c r="AQ206" s="92"/>
      <c r="AR206" s="231"/>
    </row>
    <row r="207" spans="1:44">
      <c r="A207" s="223">
        <v>43725</v>
      </c>
      <c r="B207" s="224">
        <v>1.71002314814814</v>
      </c>
      <c r="C207" s="304">
        <f>'VCO2 Raw'!C207*'VCO2-mouse'!C$61/1000</f>
        <v>53.034700000000001</v>
      </c>
      <c r="D207" s="305">
        <f>'VCO2 Raw'!D207*'VCO2-mouse'!D$61/1000</f>
        <v>77.195499999999996</v>
      </c>
      <c r="E207" s="305">
        <f>'VCO2 Raw'!E207*'VCO2-mouse'!E$61/1000</f>
        <v>46.98</v>
      </c>
      <c r="F207" s="305">
        <f>'VCO2 Raw'!F207*'VCO2-mouse'!F$61/1000</f>
        <v>64.072800000000001</v>
      </c>
      <c r="G207" s="305">
        <f>'VCO2 Raw'!G207*'VCO2-mouse'!G$61/1000</f>
        <v>60.317399999999999</v>
      </c>
      <c r="H207" s="305">
        <f>'VCO2 Raw'!H207*'VCO2-mouse'!H$61/1000</f>
        <v>44.126799999999996</v>
      </c>
      <c r="I207" s="305">
        <f>'VCO2 Raw'!I207*'VCO2-mouse'!I$61/1000</f>
        <v>68.149000000000001</v>
      </c>
      <c r="J207" s="305">
        <f>'VCO2 Raw'!J207*'VCO2-mouse'!J$61/1000</f>
        <v>71.678400000000011</v>
      </c>
      <c r="K207" s="306">
        <f>'VCO2 Raw'!K207*'VCO2-mouse'!K$61/1000</f>
        <v>64.990299999999991</v>
      </c>
      <c r="L207" s="107">
        <f t="shared" ref="L207:P207" si="333">AVERAGE(C207:C209)</f>
        <v>59.529666666666664</v>
      </c>
      <c r="M207" s="160">
        <f t="shared" si="333"/>
        <v>73.403333333333322</v>
      </c>
      <c r="N207" s="160">
        <f t="shared" si="333"/>
        <v>58.967999999999996</v>
      </c>
      <c r="O207" s="160">
        <f t="shared" si="333"/>
        <v>60.315200000000004</v>
      </c>
      <c r="P207" s="160">
        <f t="shared" si="333"/>
        <v>57.320466666666668</v>
      </c>
      <c r="Q207" s="160">
        <f t="shared" ref="Q207" si="334">AVERAGE(H207:H209)</f>
        <v>57.073799999999984</v>
      </c>
      <c r="R207" s="160">
        <f t="shared" ref="R207" si="335">AVERAGE(I207:I209)</f>
        <v>59.876666666666665</v>
      </c>
      <c r="S207" s="160">
        <f t="shared" ref="S207" si="336">AVERAGE(J207:J209)</f>
        <v>67.369266666666661</v>
      </c>
      <c r="T207" s="160">
        <f t="shared" ref="T207" si="337">AVERAGE(K207:K209)</f>
        <v>62.416166666666662</v>
      </c>
      <c r="U207" s="232">
        <f t="shared" ref="U207" si="338">AVERAGE(L207:T207)</f>
        <v>61.808062962962964</v>
      </c>
      <c r="V207" s="303"/>
      <c r="W207" s="303"/>
      <c r="X207" s="303"/>
      <c r="Y207" s="303"/>
      <c r="Z207" s="303"/>
      <c r="AA207" s="303"/>
      <c r="AB207" s="303"/>
      <c r="AC207" s="303"/>
      <c r="AD207" s="303"/>
      <c r="AE207" s="303"/>
      <c r="AF207" s="303"/>
      <c r="AG207" s="92"/>
      <c r="AH207" s="92"/>
      <c r="AI207" s="92"/>
      <c r="AJ207" s="92"/>
      <c r="AK207" s="92"/>
      <c r="AL207" s="92"/>
      <c r="AM207" s="92"/>
      <c r="AN207" s="92"/>
      <c r="AO207" s="92"/>
      <c r="AP207" s="92"/>
      <c r="AQ207" s="92"/>
      <c r="AR207" s="231"/>
    </row>
    <row r="208" spans="1:44">
      <c r="A208" s="223">
        <v>43725</v>
      </c>
      <c r="B208" s="224">
        <v>1.72391203703704</v>
      </c>
      <c r="C208" s="304">
        <f>'VCO2 Raw'!C208*'VCO2-mouse'!C$61/1000</f>
        <v>50.948</v>
      </c>
      <c r="D208" s="305">
        <f>'VCO2 Raw'!D208*'VCO2-mouse'!D$61/1000</f>
        <v>60.603499999999997</v>
      </c>
      <c r="E208" s="305">
        <f>'VCO2 Raw'!E208*'VCO2-mouse'!E$61/1000</f>
        <v>60.588000000000001</v>
      </c>
      <c r="F208" s="305">
        <f>'VCO2 Raw'!F208*'VCO2-mouse'!F$61/1000</f>
        <v>48.206399999999995</v>
      </c>
      <c r="G208" s="305">
        <f>'VCO2 Raw'!G208*'VCO2-mouse'!G$61/1000</f>
        <v>67.3322</v>
      </c>
      <c r="H208" s="305">
        <f>'VCO2 Raw'!H208*'VCO2-mouse'!H$61/1000</f>
        <v>75.691799999999986</v>
      </c>
      <c r="I208" s="305">
        <f>'VCO2 Raw'!I208*'VCO2-mouse'!I$61/1000</f>
        <v>57.569000000000003</v>
      </c>
      <c r="J208" s="305">
        <f>'VCO2 Raw'!J208*'VCO2-mouse'!J$61/1000</f>
        <v>58.794599999999996</v>
      </c>
      <c r="K208" s="306">
        <f>'VCO2 Raw'!K208*'VCO2-mouse'!K$61/1000</f>
        <v>71.313999999999993</v>
      </c>
      <c r="L208" s="107"/>
      <c r="M208" s="160"/>
      <c r="N208" s="160"/>
      <c r="O208" s="160"/>
      <c r="P208" s="160"/>
      <c r="Q208" s="160"/>
      <c r="R208" s="160"/>
      <c r="S208" s="160"/>
      <c r="T208" s="160"/>
      <c r="U208" s="232">
        <f t="shared" ref="U208" si="339">STDEV(L207:T207)/SQRT(COUNT(L207:T207))</f>
        <v>1.7776186349988559</v>
      </c>
      <c r="V208" s="303"/>
      <c r="W208" s="303"/>
      <c r="X208" s="303"/>
      <c r="Y208" s="303"/>
      <c r="Z208" s="303"/>
      <c r="AA208" s="303"/>
      <c r="AB208" s="303"/>
      <c r="AC208" s="303"/>
      <c r="AD208" s="303"/>
      <c r="AE208" s="303"/>
      <c r="AF208" s="303"/>
      <c r="AG208" s="92"/>
      <c r="AH208" s="92"/>
      <c r="AI208" s="92"/>
      <c r="AJ208" s="92"/>
      <c r="AK208" s="92"/>
      <c r="AL208" s="92"/>
      <c r="AM208" s="92"/>
      <c r="AN208" s="92"/>
      <c r="AO208" s="92"/>
      <c r="AP208" s="92"/>
      <c r="AQ208" s="92"/>
      <c r="AR208" s="231"/>
    </row>
    <row r="209" spans="1:44">
      <c r="A209" s="223">
        <v>43725</v>
      </c>
      <c r="B209" s="224">
        <v>1.7378009259259199</v>
      </c>
      <c r="C209" s="304">
        <f>'VCO2 Raw'!C209*'VCO2-mouse'!C$61/1000</f>
        <v>74.606300000000005</v>
      </c>
      <c r="D209" s="305">
        <f>'VCO2 Raw'!D209*'VCO2-mouse'!D$61/1000</f>
        <v>82.411000000000001</v>
      </c>
      <c r="E209" s="305">
        <f>'VCO2 Raw'!E209*'VCO2-mouse'!E$61/1000</f>
        <v>69.335999999999999</v>
      </c>
      <c r="F209" s="305">
        <f>'VCO2 Raw'!F209*'VCO2-mouse'!F$61/1000</f>
        <v>68.666399999999996</v>
      </c>
      <c r="G209" s="305">
        <f>'VCO2 Raw'!G209*'VCO2-mouse'!G$61/1000</f>
        <v>44.311799999999998</v>
      </c>
      <c r="H209" s="305">
        <f>'VCO2 Raw'!H209*'VCO2-mouse'!H$61/1000</f>
        <v>51.402799999999999</v>
      </c>
      <c r="I209" s="305">
        <f>'VCO2 Raw'!I209*'VCO2-mouse'!I$61/1000</f>
        <v>53.911999999999999</v>
      </c>
      <c r="J209" s="305">
        <f>'VCO2 Raw'!J209*'VCO2-mouse'!J$61/1000</f>
        <v>71.634799999999998</v>
      </c>
      <c r="K209" s="306">
        <f>'VCO2 Raw'!K209*'VCO2-mouse'!K$61/1000</f>
        <v>50.944199999999995</v>
      </c>
      <c r="L209" s="107"/>
      <c r="M209" s="160"/>
      <c r="N209" s="160"/>
      <c r="O209" s="160"/>
      <c r="P209" s="160"/>
      <c r="Q209" s="160"/>
      <c r="R209" s="160"/>
      <c r="S209" s="160"/>
      <c r="T209" s="160"/>
      <c r="U209" s="232"/>
      <c r="V209" s="303"/>
      <c r="W209" s="303"/>
      <c r="X209" s="303"/>
      <c r="Y209" s="303"/>
      <c r="Z209" s="303"/>
      <c r="AA209" s="303"/>
      <c r="AB209" s="303"/>
      <c r="AC209" s="303"/>
      <c r="AD209" s="303"/>
      <c r="AE209" s="303"/>
      <c r="AF209" s="303"/>
      <c r="AG209" s="92"/>
      <c r="AH209" s="92"/>
      <c r="AI209" s="92"/>
      <c r="AJ209" s="92"/>
      <c r="AK209" s="92"/>
      <c r="AL209" s="92"/>
      <c r="AM209" s="92"/>
      <c r="AN209" s="92"/>
      <c r="AO209" s="92"/>
      <c r="AP209" s="92"/>
      <c r="AQ209" s="92"/>
      <c r="AR209" s="231"/>
    </row>
    <row r="210" spans="1:44">
      <c r="A210" s="233">
        <v>43725</v>
      </c>
      <c r="B210" s="234">
        <v>1.7516898148148099</v>
      </c>
      <c r="C210" s="304">
        <f>'VCO2 Raw'!C210*'VCO2-mouse'!C$61/1000</f>
        <v>48.238</v>
      </c>
      <c r="D210" s="305">
        <f>'VCO2 Raw'!D210*'VCO2-mouse'!D$61/1000</f>
        <v>66.001999999999995</v>
      </c>
      <c r="E210" s="305">
        <f>'VCO2 Raw'!E210*'VCO2-mouse'!E$61/1000</f>
        <v>53.378999999999998</v>
      </c>
      <c r="F210" s="305">
        <f>'VCO2 Raw'!F210*'VCO2-mouse'!F$61/1000</f>
        <v>79.965599999999995</v>
      </c>
      <c r="G210" s="305">
        <f>'VCO2 Raw'!G210*'VCO2-mouse'!G$61/1000</f>
        <v>56.982900000000001</v>
      </c>
      <c r="H210" s="305">
        <f>'VCO2 Raw'!H210*'VCO2-mouse'!H$61/1000</f>
        <v>46.908799999999992</v>
      </c>
      <c r="I210" s="305">
        <f>'VCO2 Raw'!I210*'VCO2-mouse'!I$61/1000</f>
        <v>47.679000000000002</v>
      </c>
      <c r="J210" s="305">
        <f>'VCO2 Raw'!J210*'VCO2-mouse'!J$61/1000</f>
        <v>61.454200000000007</v>
      </c>
      <c r="K210" s="306">
        <f>'VCO2 Raw'!K210*'VCO2-mouse'!K$61/1000</f>
        <v>68.00439999999999</v>
      </c>
      <c r="L210" s="107">
        <f t="shared" ref="L210:P210" si="340">AVERAGE(C210:C212)</f>
        <v>66.738266666666661</v>
      </c>
      <c r="M210" s="160">
        <f t="shared" si="340"/>
        <v>67.008499999999984</v>
      </c>
      <c r="N210" s="160">
        <f t="shared" si="340"/>
        <v>70.22699999999999</v>
      </c>
      <c r="O210" s="160">
        <f t="shared" si="340"/>
        <v>73.673600000000008</v>
      </c>
      <c r="P210" s="160">
        <f t="shared" si="340"/>
        <v>62.169900000000005</v>
      </c>
      <c r="Q210" s="160">
        <f t="shared" ref="Q210" si="341">AVERAGE(H210:H212)</f>
        <v>60.026999999999994</v>
      </c>
      <c r="R210" s="160">
        <f t="shared" ref="R210" si="342">AVERAGE(I210:I212)</f>
        <v>60.628000000000007</v>
      </c>
      <c r="S210" s="160">
        <f t="shared" ref="S210" si="343">AVERAGE(J210:J212)</f>
        <v>73.022733333333335</v>
      </c>
      <c r="T210" s="160">
        <f t="shared" ref="T210" si="344">AVERAGE(K210:K212)</f>
        <v>64.162899999999993</v>
      </c>
      <c r="U210" s="232">
        <f t="shared" ref="U210" si="345">AVERAGE(L210:T210)</f>
        <v>66.406433333333325</v>
      </c>
      <c r="V210" s="303"/>
      <c r="W210" s="303"/>
      <c r="X210" s="303"/>
      <c r="Y210" s="303"/>
      <c r="Z210" s="303"/>
      <c r="AA210" s="303"/>
      <c r="AB210" s="303"/>
      <c r="AC210" s="303"/>
      <c r="AD210" s="303"/>
      <c r="AE210" s="303"/>
      <c r="AF210" s="303"/>
      <c r="AG210" s="92"/>
      <c r="AH210" s="92"/>
      <c r="AI210" s="92"/>
      <c r="AJ210" s="92"/>
      <c r="AK210" s="92"/>
      <c r="AL210" s="92"/>
      <c r="AM210" s="92"/>
      <c r="AN210" s="92"/>
      <c r="AO210" s="92"/>
      <c r="AP210" s="92"/>
      <c r="AQ210" s="92"/>
      <c r="AR210" s="231"/>
    </row>
    <row r="211" spans="1:44">
      <c r="A211" s="233">
        <v>43725</v>
      </c>
      <c r="B211" s="234">
        <v>1.7655787037037001</v>
      </c>
      <c r="C211" s="304">
        <f>'VCO2 Raw'!C211*'VCO2-mouse'!C$61/1000</f>
        <v>64.443799999999996</v>
      </c>
      <c r="D211" s="305">
        <f>'VCO2 Raw'!D211*'VCO2-mouse'!D$61/1000</f>
        <v>45.658499999999997</v>
      </c>
      <c r="E211" s="305">
        <f>'VCO2 Raw'!E211*'VCO2-mouse'!E$61/1000</f>
        <v>69.012</v>
      </c>
      <c r="F211" s="305">
        <f>'VCO2 Raw'!F211*'VCO2-mouse'!F$61/1000</f>
        <v>67.082399999999993</v>
      </c>
      <c r="G211" s="305">
        <f>'VCO2 Raw'!G211*'VCO2-mouse'!G$61/1000</f>
        <v>53.524900000000002</v>
      </c>
      <c r="H211" s="305">
        <f>'VCO2 Raw'!H211*'VCO2-mouse'!H$61/1000</f>
        <v>71.090799999999987</v>
      </c>
      <c r="I211" s="305">
        <f>'VCO2 Raw'!I211*'VCO2-mouse'!I$61/1000</f>
        <v>74.796000000000006</v>
      </c>
      <c r="J211" s="305">
        <f>'VCO2 Raw'!J211*'VCO2-mouse'!J$61/1000</f>
        <v>81.924400000000006</v>
      </c>
      <c r="K211" s="306">
        <f>'VCO2 Raw'!K211*'VCO2-mouse'!K$61/1000</f>
        <v>49.210599999999999</v>
      </c>
      <c r="L211" s="107"/>
      <c r="M211" s="160"/>
      <c r="N211" s="160"/>
      <c r="O211" s="160"/>
      <c r="P211" s="160"/>
      <c r="Q211" s="160"/>
      <c r="R211" s="160"/>
      <c r="S211" s="160"/>
      <c r="T211" s="160"/>
      <c r="U211" s="232">
        <f t="shared" ref="U211" si="346">STDEV(L210:T210)/SQRT(COUNT(L210:T210))</f>
        <v>1.7026351401831281</v>
      </c>
      <c r="V211" s="303"/>
      <c r="W211" s="303"/>
      <c r="X211" s="303"/>
      <c r="Y211" s="303"/>
      <c r="Z211" s="303"/>
      <c r="AA211" s="303"/>
      <c r="AB211" s="303"/>
      <c r="AC211" s="303"/>
      <c r="AD211" s="303"/>
      <c r="AE211" s="303"/>
      <c r="AF211" s="303"/>
      <c r="AG211" s="92"/>
      <c r="AH211" s="92"/>
      <c r="AI211" s="92"/>
      <c r="AJ211" s="92"/>
      <c r="AK211" s="92"/>
      <c r="AL211" s="92"/>
      <c r="AM211" s="92"/>
      <c r="AN211" s="92"/>
      <c r="AO211" s="92"/>
      <c r="AP211" s="92"/>
      <c r="AQ211" s="92"/>
      <c r="AR211" s="231"/>
    </row>
    <row r="212" spans="1:44">
      <c r="A212" s="233">
        <v>43725</v>
      </c>
      <c r="B212" s="234">
        <v>1.77946759259259</v>
      </c>
      <c r="C212" s="304">
        <f>'VCO2 Raw'!C212*'VCO2-mouse'!C$61/1000</f>
        <v>87.533000000000001</v>
      </c>
      <c r="D212" s="305">
        <f>'VCO2 Raw'!D212*'VCO2-mouse'!D$61/1000</f>
        <v>89.364999999999995</v>
      </c>
      <c r="E212" s="305">
        <f>'VCO2 Raw'!E212*'VCO2-mouse'!E$61/1000</f>
        <v>88.29</v>
      </c>
      <c r="F212" s="305">
        <f>'VCO2 Raw'!F212*'VCO2-mouse'!F$61/1000</f>
        <v>73.972800000000007</v>
      </c>
      <c r="G212" s="305">
        <f>'VCO2 Raw'!G212*'VCO2-mouse'!G$61/1000</f>
        <v>76.001899999999992</v>
      </c>
      <c r="H212" s="305">
        <f>'VCO2 Raw'!H212*'VCO2-mouse'!H$61/1000</f>
        <v>62.081399999999995</v>
      </c>
      <c r="I212" s="305">
        <f>'VCO2 Raw'!I212*'VCO2-mouse'!I$61/1000</f>
        <v>59.408999999999999</v>
      </c>
      <c r="J212" s="305">
        <f>'VCO2 Raw'!J212*'VCO2-mouse'!J$61/1000</f>
        <v>75.689600000000013</v>
      </c>
      <c r="K212" s="306">
        <f>'VCO2 Raw'!K212*'VCO2-mouse'!K$61/1000</f>
        <v>75.273699999999991</v>
      </c>
      <c r="L212" s="107"/>
      <c r="M212" s="160"/>
      <c r="N212" s="160"/>
      <c r="O212" s="160"/>
      <c r="P212" s="160"/>
      <c r="Q212" s="160"/>
      <c r="R212" s="160"/>
      <c r="S212" s="160"/>
      <c r="T212" s="160"/>
      <c r="U212" s="232"/>
      <c r="V212" s="303"/>
      <c r="W212" s="303"/>
      <c r="X212" s="303"/>
      <c r="Y212" s="303"/>
      <c r="Z212" s="303"/>
      <c r="AA212" s="303"/>
      <c r="AB212" s="303"/>
      <c r="AC212" s="303"/>
      <c r="AD212" s="303"/>
      <c r="AE212" s="303"/>
      <c r="AF212" s="303"/>
      <c r="AG212" s="92"/>
      <c r="AH212" s="92"/>
      <c r="AI212" s="92"/>
      <c r="AJ212" s="92"/>
      <c r="AK212" s="92"/>
      <c r="AL212" s="92"/>
      <c r="AM212" s="92"/>
      <c r="AN212" s="92"/>
      <c r="AO212" s="92"/>
      <c r="AP212" s="92"/>
      <c r="AQ212" s="92"/>
      <c r="AR212" s="231"/>
    </row>
    <row r="213" spans="1:44">
      <c r="A213" s="233">
        <v>43725</v>
      </c>
      <c r="B213" s="234">
        <v>1.79335648148148</v>
      </c>
      <c r="C213" s="304">
        <f>'VCO2 Raw'!C213*'VCO2-mouse'!C$61/1000</f>
        <v>70.866500000000002</v>
      </c>
      <c r="D213" s="305">
        <f>'VCO2 Raw'!D213*'VCO2-mouse'!D$61/1000</f>
        <v>56.668999999999997</v>
      </c>
      <c r="E213" s="305">
        <f>'VCO2 Raw'!E213*'VCO2-mouse'!E$61/1000</f>
        <v>61.938000000000002</v>
      </c>
      <c r="F213" s="305">
        <f>'VCO2 Raw'!F213*'VCO2-mouse'!F$61/1000</f>
        <v>84.981599999999986</v>
      </c>
      <c r="G213" s="305">
        <f>'VCO2 Raw'!G213*'VCO2-mouse'!G$61/1000</f>
        <v>85.684300000000007</v>
      </c>
      <c r="H213" s="305">
        <f>'VCO2 Raw'!H213*'VCO2-mouse'!H$61/1000</f>
        <v>58.999799999999993</v>
      </c>
      <c r="I213" s="305">
        <f>'VCO2 Raw'!I213*'VCO2-mouse'!I$61/1000</f>
        <v>59.57</v>
      </c>
      <c r="J213" s="305">
        <f>'VCO2 Raw'!J213*'VCO2-mouse'!J$61/1000</f>
        <v>78.022199999999998</v>
      </c>
      <c r="K213" s="306">
        <f>'VCO2 Raw'!K213*'VCO2-mouse'!K$61/1000</f>
        <v>62.252000000000002</v>
      </c>
      <c r="L213" s="107">
        <f t="shared" ref="L213:P213" si="347">AVERAGE(C213:C215)</f>
        <v>79.8095</v>
      </c>
      <c r="M213" s="160">
        <f t="shared" si="347"/>
        <v>73.281333333333336</v>
      </c>
      <c r="N213" s="160">
        <f t="shared" si="347"/>
        <v>77.156999999999996</v>
      </c>
      <c r="O213" s="160">
        <f t="shared" si="347"/>
        <v>80.854399999999998</v>
      </c>
      <c r="P213" s="160">
        <f t="shared" si="347"/>
        <v>72.338066666666663</v>
      </c>
      <c r="Q213" s="160">
        <f t="shared" ref="Q213" si="348">AVERAGE(H213:H215)</f>
        <v>66.311466666666661</v>
      </c>
      <c r="R213" s="160">
        <f t="shared" ref="R213" si="349">AVERAGE(I213:I215)</f>
        <v>67.988</v>
      </c>
      <c r="S213" s="160">
        <f t="shared" ref="S213" si="350">AVERAGE(J213:J215)</f>
        <v>76.169200000000004</v>
      </c>
      <c r="T213" s="160">
        <f t="shared" ref="T213" si="351">AVERAGE(K213:K215)</f>
        <v>67.853366666666673</v>
      </c>
      <c r="U213" s="232">
        <f t="shared" ref="U213" si="352">AVERAGE(L213:T213)</f>
        <v>73.529148148148153</v>
      </c>
      <c r="V213" s="303"/>
      <c r="W213" s="303"/>
      <c r="X213" s="303"/>
      <c r="Y213" s="303"/>
      <c r="Z213" s="303"/>
      <c r="AA213" s="303"/>
      <c r="AB213" s="303"/>
      <c r="AC213" s="303"/>
      <c r="AD213" s="303"/>
      <c r="AE213" s="303"/>
      <c r="AF213" s="303"/>
      <c r="AG213" s="92"/>
      <c r="AH213" s="92"/>
      <c r="AI213" s="92"/>
      <c r="AJ213" s="92"/>
      <c r="AK213" s="92"/>
      <c r="AL213" s="92"/>
      <c r="AM213" s="92"/>
      <c r="AN213" s="92"/>
      <c r="AO213" s="92"/>
      <c r="AP213" s="92"/>
      <c r="AQ213" s="92"/>
      <c r="AR213" s="231"/>
    </row>
    <row r="214" spans="1:44">
      <c r="A214" s="233">
        <v>43725</v>
      </c>
      <c r="B214" s="234">
        <v>1.8072453703703699</v>
      </c>
      <c r="C214" s="304">
        <f>'VCO2 Raw'!C214*'VCO2-mouse'!C$61/1000</f>
        <v>83.901600000000002</v>
      </c>
      <c r="D214" s="305">
        <f>'VCO2 Raw'!D214*'VCO2-mouse'!D$61/1000</f>
        <v>97.539000000000001</v>
      </c>
      <c r="E214" s="305">
        <f>'VCO2 Raw'!E214*'VCO2-mouse'!E$61/1000</f>
        <v>89.262</v>
      </c>
      <c r="F214" s="305">
        <f>'VCO2 Raw'!F214*'VCO2-mouse'!F$61/1000</f>
        <v>83.292000000000002</v>
      </c>
      <c r="G214" s="305">
        <f>'VCO2 Raw'!G214*'VCO2-mouse'!G$61/1000</f>
        <v>59.502299999999998</v>
      </c>
      <c r="H214" s="305">
        <f>'VCO2 Raw'!H214*'VCO2-mouse'!H$61/1000</f>
        <v>75.07119999999999</v>
      </c>
      <c r="I214" s="305">
        <f>'VCO2 Raw'!I214*'VCO2-mouse'!I$61/1000</f>
        <v>56.533999999999999</v>
      </c>
      <c r="J214" s="305">
        <f>'VCO2 Raw'!J214*'VCO2-mouse'!J$61/1000</f>
        <v>85.630400000000009</v>
      </c>
      <c r="K214" s="306">
        <f>'VCO2 Raw'!K214*'VCO2-mouse'!K$61/1000</f>
        <v>73.55980000000001</v>
      </c>
      <c r="L214" s="107"/>
      <c r="M214" s="160"/>
      <c r="N214" s="160"/>
      <c r="O214" s="160"/>
      <c r="P214" s="160"/>
      <c r="Q214" s="160"/>
      <c r="R214" s="160"/>
      <c r="S214" s="160"/>
      <c r="T214" s="160"/>
      <c r="U214" s="232">
        <f t="shared" ref="U214" si="353">STDEV(L213:T213)/SQRT(COUNT(L213:T213))</f>
        <v>1.7862404201862452</v>
      </c>
      <c r="V214" s="303"/>
      <c r="W214" s="303"/>
      <c r="X214" s="303"/>
      <c r="Y214" s="303"/>
      <c r="Z214" s="303"/>
      <c r="AA214" s="303"/>
      <c r="AB214" s="303"/>
      <c r="AC214" s="303"/>
      <c r="AD214" s="303"/>
      <c r="AE214" s="303"/>
      <c r="AF214" s="303"/>
      <c r="AG214" s="92"/>
      <c r="AH214" s="92"/>
      <c r="AI214" s="92"/>
      <c r="AJ214" s="92"/>
      <c r="AK214" s="92"/>
      <c r="AL214" s="92"/>
      <c r="AM214" s="92"/>
      <c r="AN214" s="92"/>
      <c r="AO214" s="92"/>
      <c r="AP214" s="92"/>
      <c r="AQ214" s="92"/>
      <c r="AR214" s="231"/>
    </row>
    <row r="215" spans="1:44">
      <c r="A215" s="233">
        <v>43725</v>
      </c>
      <c r="B215" s="234">
        <v>1.8211342592592601</v>
      </c>
      <c r="C215" s="304">
        <f>'VCO2 Raw'!C215*'VCO2-mouse'!C$61/1000</f>
        <v>84.66040000000001</v>
      </c>
      <c r="D215" s="305">
        <f>'VCO2 Raw'!D215*'VCO2-mouse'!D$61/1000</f>
        <v>65.635999999999996</v>
      </c>
      <c r="E215" s="305">
        <f>'VCO2 Raw'!E215*'VCO2-mouse'!E$61/1000</f>
        <v>80.271000000000001</v>
      </c>
      <c r="F215" s="305">
        <f>'VCO2 Raw'!F215*'VCO2-mouse'!F$61/1000</f>
        <v>74.289599999999993</v>
      </c>
      <c r="G215" s="305">
        <f>'VCO2 Raw'!G215*'VCO2-mouse'!G$61/1000</f>
        <v>71.82759999999999</v>
      </c>
      <c r="H215" s="305">
        <f>'VCO2 Raw'!H215*'VCO2-mouse'!H$61/1000</f>
        <v>64.863399999999999</v>
      </c>
      <c r="I215" s="305">
        <f>'VCO2 Raw'!I215*'VCO2-mouse'!I$61/1000</f>
        <v>87.86</v>
      </c>
      <c r="J215" s="305">
        <f>'VCO2 Raw'!J215*'VCO2-mouse'!J$61/1000</f>
        <v>64.855000000000004</v>
      </c>
      <c r="K215" s="306">
        <f>'VCO2 Raw'!K215*'VCO2-mouse'!K$61/1000</f>
        <v>67.7483</v>
      </c>
      <c r="L215" s="107"/>
      <c r="M215" s="160"/>
      <c r="N215" s="160"/>
      <c r="O215" s="160"/>
      <c r="P215" s="160"/>
      <c r="Q215" s="160"/>
      <c r="R215" s="160"/>
      <c r="S215" s="160"/>
      <c r="T215" s="160"/>
      <c r="U215" s="232"/>
      <c r="V215" s="303"/>
      <c r="W215" s="303"/>
      <c r="X215" s="303"/>
      <c r="Y215" s="303"/>
      <c r="Z215" s="303"/>
      <c r="AA215" s="303"/>
      <c r="AB215" s="303"/>
      <c r="AC215" s="303"/>
      <c r="AD215" s="303"/>
      <c r="AE215" s="303"/>
      <c r="AF215" s="303"/>
      <c r="AG215" s="92"/>
      <c r="AH215" s="92"/>
      <c r="AI215" s="92"/>
      <c r="AJ215" s="92"/>
      <c r="AK215" s="92"/>
      <c r="AL215" s="92"/>
      <c r="AM215" s="92"/>
      <c r="AN215" s="92"/>
      <c r="AO215" s="92"/>
      <c r="AP215" s="92"/>
      <c r="AQ215" s="92"/>
      <c r="AR215" s="231"/>
    </row>
    <row r="216" spans="1:44">
      <c r="A216" s="233">
        <v>43725</v>
      </c>
      <c r="B216" s="234">
        <v>1.83502314814815</v>
      </c>
      <c r="C216" s="304">
        <f>'VCO2 Raw'!C216*'VCO2-mouse'!C$61/1000</f>
        <v>74.091400000000007</v>
      </c>
      <c r="D216" s="305">
        <f>'VCO2 Raw'!D216*'VCO2-mouse'!D$61/1000</f>
        <v>61.701500000000003</v>
      </c>
      <c r="E216" s="305">
        <f>'VCO2 Raw'!E216*'VCO2-mouse'!E$61/1000</f>
        <v>62.1</v>
      </c>
      <c r="F216" s="305">
        <f>'VCO2 Raw'!F216*'VCO2-mouse'!F$61/1000</f>
        <v>86.195999999999998</v>
      </c>
      <c r="G216" s="305">
        <f>'VCO2 Raw'!G216*'VCO2-mouse'!G$61/1000</f>
        <v>68.665999999999997</v>
      </c>
      <c r="H216" s="305">
        <f>'VCO2 Raw'!H216*'VCO2-mouse'!H$61/1000</f>
        <v>75.19959999999999</v>
      </c>
      <c r="I216" s="305">
        <f>'VCO2 Raw'!I216*'VCO2-mouse'!I$61/1000</f>
        <v>88.412000000000006</v>
      </c>
      <c r="J216" s="305">
        <f>'VCO2 Raw'!J216*'VCO2-mouse'!J$61/1000</f>
        <v>59.731999999999999</v>
      </c>
      <c r="K216" s="306">
        <f>'VCO2 Raw'!K216*'VCO2-mouse'!K$61/1000</f>
        <v>65.522199999999998</v>
      </c>
      <c r="L216" s="107">
        <f t="shared" ref="L216:P216" si="354">AVERAGE(C216:C218)</f>
        <v>72.591866666666661</v>
      </c>
      <c r="M216" s="160">
        <f t="shared" si="354"/>
        <v>68.899500000000003</v>
      </c>
      <c r="N216" s="160">
        <f t="shared" si="354"/>
        <v>67.814999999999998</v>
      </c>
      <c r="O216" s="160">
        <f t="shared" si="354"/>
        <v>88.360799999999998</v>
      </c>
      <c r="P216" s="160">
        <f t="shared" si="354"/>
        <v>67.612133333333347</v>
      </c>
      <c r="Q216" s="160">
        <f t="shared" ref="Q216" si="355">AVERAGE(H216:H218)</f>
        <v>71.047999999999988</v>
      </c>
      <c r="R216" s="160">
        <f t="shared" ref="R216" si="356">AVERAGE(I216:I218)</f>
        <v>71.913333333333341</v>
      </c>
      <c r="S216" s="160">
        <f t="shared" ref="S216" si="357">AVERAGE(J216:J218)</f>
        <v>72.644866666666658</v>
      </c>
      <c r="T216" s="160">
        <f t="shared" ref="T216" si="358">AVERAGE(K216:K218)</f>
        <v>68.142299999999992</v>
      </c>
      <c r="U216" s="232">
        <f t="shared" ref="U216" si="359">AVERAGE(L216:T216)</f>
        <v>72.114200000000011</v>
      </c>
      <c r="V216" s="303"/>
      <c r="W216" s="303"/>
      <c r="X216" s="303"/>
      <c r="Y216" s="303"/>
      <c r="Z216" s="303"/>
      <c r="AA216" s="303"/>
      <c r="AB216" s="303"/>
      <c r="AC216" s="303"/>
      <c r="AD216" s="303"/>
      <c r="AE216" s="303"/>
      <c r="AF216" s="303"/>
      <c r="AG216" s="92"/>
      <c r="AH216" s="92"/>
      <c r="AI216" s="92"/>
      <c r="AJ216" s="92"/>
      <c r="AK216" s="92"/>
      <c r="AL216" s="92"/>
      <c r="AM216" s="92"/>
      <c r="AN216" s="92"/>
      <c r="AO216" s="92"/>
      <c r="AP216" s="92"/>
      <c r="AQ216" s="92"/>
      <c r="AR216" s="231"/>
    </row>
    <row r="217" spans="1:44">
      <c r="A217" s="233">
        <v>43725</v>
      </c>
      <c r="B217" s="234">
        <v>1.84891203703703</v>
      </c>
      <c r="C217" s="304">
        <f>'VCO2 Raw'!C217*'VCO2-mouse'!C$61/1000</f>
        <v>80.595400000000012</v>
      </c>
      <c r="D217" s="305">
        <f>'VCO2 Raw'!D217*'VCO2-mouse'!D$61/1000</f>
        <v>80.367500000000007</v>
      </c>
      <c r="E217" s="305">
        <f>'VCO2 Raw'!E217*'VCO2-mouse'!E$61/1000</f>
        <v>55.539000000000001</v>
      </c>
      <c r="F217" s="305">
        <f>'VCO2 Raw'!F217*'VCO2-mouse'!F$61/1000</f>
        <v>86.565599999999989</v>
      </c>
      <c r="G217" s="305">
        <f>'VCO2 Raw'!G217*'VCO2-mouse'!G$61/1000</f>
        <v>68.542500000000004</v>
      </c>
      <c r="H217" s="305">
        <f>'VCO2 Raw'!H217*'VCO2-mouse'!H$61/1000</f>
        <v>74.750199999999992</v>
      </c>
      <c r="I217" s="305">
        <f>'VCO2 Raw'!I217*'VCO2-mouse'!I$61/1000</f>
        <v>67.918999999999997</v>
      </c>
      <c r="J217" s="305">
        <f>'VCO2 Raw'!J217*'VCO2-mouse'!J$61/1000</f>
        <v>77.825999999999993</v>
      </c>
      <c r="K217" s="306">
        <f>'VCO2 Raw'!K217*'VCO2-mouse'!K$61/1000</f>
        <v>74.741799999999998</v>
      </c>
      <c r="L217" s="107"/>
      <c r="M217" s="160"/>
      <c r="N217" s="160"/>
      <c r="O217" s="160"/>
      <c r="P217" s="160"/>
      <c r="Q217" s="160"/>
      <c r="R217" s="160"/>
      <c r="S217" s="160"/>
      <c r="T217" s="160"/>
      <c r="U217" s="232">
        <f t="shared" ref="U217" si="360">STDEV(L216:T216)/SQRT(COUNT(L216:T216))</f>
        <v>2.1424963522088887</v>
      </c>
      <c r="V217" s="303"/>
      <c r="W217" s="303"/>
      <c r="X217" s="303"/>
      <c r="Y217" s="303"/>
      <c r="Z217" s="303"/>
      <c r="AA217" s="303"/>
      <c r="AB217" s="303"/>
      <c r="AC217" s="303"/>
      <c r="AD217" s="303"/>
      <c r="AE217" s="303"/>
      <c r="AF217" s="303"/>
      <c r="AG217" s="92"/>
      <c r="AH217" s="92"/>
      <c r="AI217" s="92"/>
      <c r="AJ217" s="92"/>
      <c r="AK217" s="92"/>
      <c r="AL217" s="92"/>
      <c r="AM217" s="92"/>
      <c r="AN217" s="92"/>
      <c r="AO217" s="92"/>
      <c r="AP217" s="92"/>
      <c r="AQ217" s="92"/>
      <c r="AR217" s="231"/>
    </row>
    <row r="218" spans="1:44">
      <c r="A218" s="233">
        <v>43725</v>
      </c>
      <c r="B218" s="234">
        <v>1.8628009259259199</v>
      </c>
      <c r="C218" s="304">
        <f>'VCO2 Raw'!C218*'VCO2-mouse'!C$61/1000</f>
        <v>63.088800000000006</v>
      </c>
      <c r="D218" s="305">
        <f>'VCO2 Raw'!D218*'VCO2-mouse'!D$61/1000</f>
        <v>64.629499999999993</v>
      </c>
      <c r="E218" s="305">
        <f>'VCO2 Raw'!E218*'VCO2-mouse'!E$61/1000</f>
        <v>85.805999999999997</v>
      </c>
      <c r="F218" s="305">
        <f>'VCO2 Raw'!F218*'VCO2-mouse'!F$61/1000</f>
        <v>92.320799999999991</v>
      </c>
      <c r="G218" s="305">
        <f>'VCO2 Raw'!G218*'VCO2-mouse'!G$61/1000</f>
        <v>65.627899999999997</v>
      </c>
      <c r="H218" s="305">
        <f>'VCO2 Raw'!H218*'VCO2-mouse'!H$61/1000</f>
        <v>63.194199999999995</v>
      </c>
      <c r="I218" s="305">
        <f>'VCO2 Raw'!I218*'VCO2-mouse'!I$61/1000</f>
        <v>59.408999999999999</v>
      </c>
      <c r="J218" s="305">
        <f>'VCO2 Raw'!J218*'VCO2-mouse'!J$61/1000</f>
        <v>80.37660000000001</v>
      </c>
      <c r="K218" s="306">
        <f>'VCO2 Raw'!K218*'VCO2-mouse'!K$61/1000</f>
        <v>64.162899999999993</v>
      </c>
      <c r="L218" s="107"/>
      <c r="M218" s="160"/>
      <c r="N218" s="160"/>
      <c r="O218" s="160"/>
      <c r="P218" s="160"/>
      <c r="Q218" s="160"/>
      <c r="R218" s="160"/>
      <c r="S218" s="160"/>
      <c r="T218" s="160"/>
      <c r="U218" s="232"/>
      <c r="V218" s="303"/>
      <c r="W218" s="303"/>
      <c r="X218" s="303"/>
      <c r="Y218" s="303"/>
      <c r="Z218" s="303"/>
      <c r="AA218" s="303"/>
      <c r="AB218" s="303"/>
      <c r="AC218" s="303"/>
      <c r="AD218" s="303"/>
      <c r="AE218" s="303"/>
      <c r="AF218" s="303"/>
      <c r="AG218" s="92"/>
      <c r="AH218" s="92"/>
      <c r="AI218" s="92"/>
      <c r="AJ218" s="92"/>
      <c r="AK218" s="92"/>
      <c r="AL218" s="92"/>
      <c r="AM218" s="92"/>
      <c r="AN218" s="92"/>
      <c r="AO218" s="92"/>
      <c r="AP218" s="92"/>
      <c r="AQ218" s="92"/>
      <c r="AR218" s="231"/>
    </row>
    <row r="219" spans="1:44">
      <c r="A219" s="233">
        <v>43725</v>
      </c>
      <c r="B219" s="234">
        <v>1.8766898148148099</v>
      </c>
      <c r="C219" s="304">
        <f>'VCO2 Raw'!C219*'VCO2-mouse'!C$61/1000</f>
        <v>87.180700000000016</v>
      </c>
      <c r="D219" s="305">
        <f>'VCO2 Raw'!D219*'VCO2-mouse'!D$61/1000</f>
        <v>64.141499999999994</v>
      </c>
      <c r="E219" s="305">
        <f>'VCO2 Raw'!E219*'VCO2-mouse'!E$61/1000</f>
        <v>68.688000000000002</v>
      </c>
      <c r="F219" s="305">
        <f>'VCO2 Raw'!F219*'VCO2-mouse'!F$61/1000</f>
        <v>82.843199999999996</v>
      </c>
      <c r="G219" s="305">
        <f>'VCO2 Raw'!G219*'VCO2-mouse'!G$61/1000</f>
        <v>54.587000000000003</v>
      </c>
      <c r="H219" s="305">
        <f>'VCO2 Raw'!H219*'VCO2-mouse'!H$61/1000</f>
        <v>60.026999999999994</v>
      </c>
      <c r="I219" s="305">
        <f>'VCO2 Raw'!I219*'VCO2-mouse'!I$61/1000</f>
        <v>84.709000000000003</v>
      </c>
      <c r="J219" s="305">
        <f>'VCO2 Raw'!J219*'VCO2-mouse'!J$61/1000</f>
        <v>69.738199999999992</v>
      </c>
      <c r="K219" s="306">
        <f>'VCO2 Raw'!K219*'VCO2-mouse'!K$61/1000</f>
        <v>75.293399999999991</v>
      </c>
      <c r="L219" s="107">
        <f t="shared" ref="L219:P219" si="361">AVERAGE(C219:C221)</f>
        <v>82.537566666666677</v>
      </c>
      <c r="M219" s="160">
        <f t="shared" si="361"/>
        <v>64.578666666666663</v>
      </c>
      <c r="N219" s="160">
        <f t="shared" si="361"/>
        <v>67.959000000000003</v>
      </c>
      <c r="O219" s="160">
        <f t="shared" si="361"/>
        <v>88.228799999999993</v>
      </c>
      <c r="P219" s="160">
        <f t="shared" si="361"/>
        <v>65.183299999999988</v>
      </c>
      <c r="Q219" s="160">
        <f t="shared" ref="Q219" si="362">AVERAGE(H219:H221)</f>
        <v>62.373866666666665</v>
      </c>
      <c r="R219" s="160">
        <f t="shared" ref="R219" si="363">AVERAGE(I219:I221)</f>
        <v>75.823333333333338</v>
      </c>
      <c r="S219" s="160">
        <f t="shared" ref="S219" si="364">AVERAGE(J219:J221)</f>
        <v>73.153533333333328</v>
      </c>
      <c r="T219" s="160">
        <f t="shared" ref="T219" si="365">AVERAGE(K219:K221)</f>
        <v>64.596299999999999</v>
      </c>
      <c r="U219" s="232">
        <f t="shared" ref="U219" si="366">AVERAGE(L219:T219)</f>
        <v>71.603818518518523</v>
      </c>
      <c r="V219" s="303"/>
      <c r="W219" s="303"/>
      <c r="X219" s="303"/>
      <c r="Y219" s="303"/>
      <c r="Z219" s="303"/>
      <c r="AA219" s="303"/>
      <c r="AB219" s="303"/>
      <c r="AC219" s="303"/>
      <c r="AD219" s="303"/>
      <c r="AE219" s="303"/>
      <c r="AF219" s="303"/>
      <c r="AG219" s="92"/>
      <c r="AH219" s="92"/>
      <c r="AI219" s="92"/>
      <c r="AJ219" s="92"/>
      <c r="AK219" s="92"/>
      <c r="AL219" s="92"/>
      <c r="AM219" s="92"/>
      <c r="AN219" s="92"/>
      <c r="AO219" s="92"/>
      <c r="AP219" s="92"/>
      <c r="AQ219" s="92"/>
      <c r="AR219" s="231"/>
    </row>
    <row r="220" spans="1:44">
      <c r="A220" s="233">
        <v>43725</v>
      </c>
      <c r="B220" s="234">
        <v>1.8905787037037001</v>
      </c>
      <c r="C220" s="304">
        <f>'VCO2 Raw'!C220*'VCO2-mouse'!C$61/1000</f>
        <v>78.996499999999997</v>
      </c>
      <c r="D220" s="305">
        <f>'VCO2 Raw'!D220*'VCO2-mouse'!D$61/1000</f>
        <v>61.366</v>
      </c>
      <c r="E220" s="305">
        <f>'VCO2 Raw'!E220*'VCO2-mouse'!E$61/1000</f>
        <v>80.216999999999999</v>
      </c>
      <c r="F220" s="305">
        <f>'VCO2 Raw'!F220*'VCO2-mouse'!F$61/1000</f>
        <v>90.736799999999988</v>
      </c>
      <c r="G220" s="305">
        <f>'VCO2 Raw'!G220*'VCO2-mouse'!G$61/1000</f>
        <v>69.579899999999995</v>
      </c>
      <c r="H220" s="305">
        <f>'VCO2 Raw'!H220*'VCO2-mouse'!H$61/1000</f>
        <v>70.020799999999994</v>
      </c>
      <c r="I220" s="305">
        <f>'VCO2 Raw'!I220*'VCO2-mouse'!I$61/1000</f>
        <v>61.709000000000003</v>
      </c>
      <c r="J220" s="305">
        <f>'VCO2 Raw'!J220*'VCO2-mouse'!J$61/1000</f>
        <v>64.0702</v>
      </c>
      <c r="K220" s="306">
        <f>'VCO2 Raw'!K220*'VCO2-mouse'!K$61/1000</f>
        <v>55.317599999999999</v>
      </c>
      <c r="L220" s="107"/>
      <c r="M220" s="160"/>
      <c r="N220" s="160"/>
      <c r="O220" s="160"/>
      <c r="P220" s="160"/>
      <c r="Q220" s="160"/>
      <c r="R220" s="160"/>
      <c r="S220" s="160"/>
      <c r="T220" s="160"/>
      <c r="U220" s="232">
        <f t="shared" ref="U220" si="367">STDEV(L219:T219)/SQRT(COUNT(L219:T219))</f>
        <v>3.0145494980880581</v>
      </c>
      <c r="V220" s="303"/>
      <c r="W220" s="303"/>
      <c r="X220" s="303"/>
      <c r="Y220" s="303"/>
      <c r="Z220" s="303"/>
      <c r="AA220" s="303"/>
      <c r="AB220" s="303"/>
      <c r="AC220" s="303"/>
      <c r="AD220" s="303"/>
      <c r="AE220" s="303"/>
      <c r="AF220" s="303"/>
      <c r="AG220" s="92"/>
      <c r="AH220" s="92"/>
      <c r="AI220" s="92"/>
      <c r="AJ220" s="92"/>
      <c r="AK220" s="92"/>
      <c r="AL220" s="92"/>
      <c r="AM220" s="92"/>
      <c r="AN220" s="92"/>
      <c r="AO220" s="92"/>
      <c r="AP220" s="92"/>
      <c r="AQ220" s="92"/>
      <c r="AR220" s="231"/>
    </row>
    <row r="221" spans="1:44">
      <c r="A221" s="233">
        <v>43725</v>
      </c>
      <c r="B221" s="234">
        <v>1.90446759259259</v>
      </c>
      <c r="C221" s="304">
        <f>'VCO2 Raw'!C221*'VCO2-mouse'!C$61/1000</f>
        <v>81.435500000000005</v>
      </c>
      <c r="D221" s="305">
        <f>'VCO2 Raw'!D221*'VCO2-mouse'!D$61/1000</f>
        <v>68.228499999999997</v>
      </c>
      <c r="E221" s="305">
        <f>'VCO2 Raw'!E221*'VCO2-mouse'!E$61/1000</f>
        <v>54.972000000000001</v>
      </c>
      <c r="F221" s="305">
        <f>'VCO2 Raw'!F221*'VCO2-mouse'!F$61/1000</f>
        <v>91.106399999999994</v>
      </c>
      <c r="G221" s="305">
        <f>'VCO2 Raw'!G221*'VCO2-mouse'!G$61/1000</f>
        <v>71.382999999999996</v>
      </c>
      <c r="H221" s="305">
        <f>'VCO2 Raw'!H221*'VCO2-mouse'!H$61/1000</f>
        <v>57.073799999999999</v>
      </c>
      <c r="I221" s="305">
        <f>'VCO2 Raw'!I221*'VCO2-mouse'!I$61/1000</f>
        <v>81.052000000000007</v>
      </c>
      <c r="J221" s="305">
        <f>'VCO2 Raw'!J221*'VCO2-mouse'!J$61/1000</f>
        <v>85.652199999999993</v>
      </c>
      <c r="K221" s="306">
        <f>'VCO2 Raw'!K221*'VCO2-mouse'!K$61/1000</f>
        <v>63.177899999999994</v>
      </c>
      <c r="L221" s="107"/>
      <c r="M221" s="160"/>
      <c r="N221" s="160"/>
      <c r="O221" s="160"/>
      <c r="P221" s="160"/>
      <c r="Q221" s="160"/>
      <c r="R221" s="160"/>
      <c r="S221" s="160"/>
      <c r="T221" s="160"/>
      <c r="U221" s="232"/>
      <c r="V221" s="303"/>
      <c r="W221" s="303"/>
      <c r="X221" s="303"/>
      <c r="Y221" s="303"/>
      <c r="Z221" s="303"/>
      <c r="AA221" s="303"/>
      <c r="AB221" s="303"/>
      <c r="AC221" s="303"/>
      <c r="AD221" s="303"/>
      <c r="AE221" s="303"/>
      <c r="AF221" s="303"/>
      <c r="AG221" s="92"/>
      <c r="AH221" s="92"/>
      <c r="AI221" s="92"/>
      <c r="AJ221" s="92"/>
      <c r="AK221" s="92"/>
      <c r="AL221" s="92"/>
      <c r="AM221" s="92"/>
      <c r="AN221" s="92"/>
      <c r="AO221" s="92"/>
      <c r="AP221" s="92"/>
      <c r="AQ221" s="92"/>
      <c r="AR221" s="231"/>
    </row>
    <row r="222" spans="1:44">
      <c r="A222" s="233">
        <v>43725</v>
      </c>
      <c r="B222" s="234">
        <v>1.91835648148148</v>
      </c>
      <c r="C222" s="304">
        <f>'VCO2 Raw'!C222*'VCO2-mouse'!C$61/1000</f>
        <v>64.958700000000007</v>
      </c>
      <c r="D222" s="305">
        <f>'VCO2 Raw'!D222*'VCO2-mouse'!D$61/1000</f>
        <v>65.666499999999999</v>
      </c>
      <c r="E222" s="305">
        <f>'VCO2 Raw'!E222*'VCO2-mouse'!E$61/1000</f>
        <v>67.311000000000007</v>
      </c>
      <c r="F222" s="305">
        <f>'VCO2 Raw'!F222*'VCO2-mouse'!F$61/1000</f>
        <v>85.694399999999987</v>
      </c>
      <c r="G222" s="305">
        <f>'VCO2 Raw'!G222*'VCO2-mouse'!G$61/1000</f>
        <v>58.020299999999999</v>
      </c>
      <c r="H222" s="305">
        <f>'VCO2 Raw'!H222*'VCO2-mouse'!H$61/1000</f>
        <v>75.863</v>
      </c>
      <c r="I222" s="305">
        <f>'VCO2 Raw'!I222*'VCO2-mouse'!I$61/1000</f>
        <v>67.941999999999993</v>
      </c>
      <c r="J222" s="305">
        <f>'VCO2 Raw'!J222*'VCO2-mouse'!J$61/1000</f>
        <v>90.53540000000001</v>
      </c>
      <c r="K222" s="306">
        <f>'VCO2 Raw'!K222*'VCO2-mouse'!K$61/1000</f>
        <v>59.178799999999995</v>
      </c>
      <c r="L222" s="107">
        <f t="shared" ref="L222:P222" si="368">AVERAGE(C222:C224)</f>
        <v>65.103233333333336</v>
      </c>
      <c r="M222" s="160">
        <f t="shared" si="368"/>
        <v>56.343666666666671</v>
      </c>
      <c r="N222" s="160">
        <f t="shared" si="368"/>
        <v>71.144999999999996</v>
      </c>
      <c r="O222" s="160">
        <f t="shared" si="368"/>
        <v>93.297599999999989</v>
      </c>
      <c r="P222" s="160">
        <f t="shared" si="368"/>
        <v>65.841966666666664</v>
      </c>
      <c r="Q222" s="160">
        <f t="shared" ref="Q222" si="369">AVERAGE(H222:H224)</f>
        <v>69.970866666666666</v>
      </c>
      <c r="R222" s="160">
        <f t="shared" ref="R222" si="370">AVERAGE(I222:I224)</f>
        <v>78.138666666666666</v>
      </c>
      <c r="S222" s="160">
        <f t="shared" ref="S222" si="371">AVERAGE(J222:J224)</f>
        <v>81.873533333333341</v>
      </c>
      <c r="T222" s="160">
        <f t="shared" ref="T222" si="372">AVERAGE(K222:K224)</f>
        <v>69.974400000000003</v>
      </c>
      <c r="U222" s="232">
        <f t="shared" ref="U222" si="373">AVERAGE(L222:T222)</f>
        <v>72.409881481481477</v>
      </c>
      <c r="V222" s="303"/>
      <c r="W222" s="303"/>
      <c r="X222" s="303"/>
      <c r="Y222" s="303"/>
      <c r="Z222" s="303"/>
      <c r="AA222" s="303"/>
      <c r="AB222" s="303"/>
      <c r="AC222" s="303"/>
      <c r="AD222" s="303"/>
      <c r="AE222" s="303"/>
      <c r="AF222" s="303"/>
      <c r="AG222" s="92"/>
      <c r="AH222" s="92"/>
      <c r="AI222" s="92"/>
      <c r="AJ222" s="92"/>
      <c r="AK222" s="92"/>
      <c r="AL222" s="92"/>
      <c r="AM222" s="92"/>
      <c r="AN222" s="92"/>
      <c r="AO222" s="92"/>
      <c r="AP222" s="92"/>
      <c r="AQ222" s="92"/>
      <c r="AR222" s="231"/>
    </row>
    <row r="223" spans="1:44">
      <c r="A223" s="233">
        <v>43725</v>
      </c>
      <c r="B223" s="234">
        <v>1.9322453703703699</v>
      </c>
      <c r="C223" s="304">
        <f>'VCO2 Raw'!C223*'VCO2-mouse'!C$61/1000</f>
        <v>68.156499999999994</v>
      </c>
      <c r="D223" s="305">
        <f>'VCO2 Raw'!D223*'VCO2-mouse'!D$61/1000</f>
        <v>49.8675</v>
      </c>
      <c r="E223" s="305">
        <f>'VCO2 Raw'!E223*'VCO2-mouse'!E$61/1000</f>
        <v>88.965000000000003</v>
      </c>
      <c r="F223" s="305">
        <f>'VCO2 Raw'!F223*'VCO2-mouse'!F$61/1000</f>
        <v>99.633599999999987</v>
      </c>
      <c r="G223" s="305">
        <f>'VCO2 Raw'!G223*'VCO2-mouse'!G$61/1000</f>
        <v>54.537599999999998</v>
      </c>
      <c r="H223" s="305">
        <f>'VCO2 Raw'!H223*'VCO2-mouse'!H$61/1000</f>
        <v>76.868799999999993</v>
      </c>
      <c r="I223" s="305">
        <f>'VCO2 Raw'!I223*'VCO2-mouse'!I$61/1000</f>
        <v>92</v>
      </c>
      <c r="J223" s="305">
        <f>'VCO2 Raw'!J223*'VCO2-mouse'!J$61/1000</f>
        <v>66.054000000000002</v>
      </c>
      <c r="K223" s="306">
        <f>'VCO2 Raw'!K223*'VCO2-mouse'!K$61/1000</f>
        <v>59.454599999999999</v>
      </c>
      <c r="L223" s="107"/>
      <c r="M223" s="160"/>
      <c r="N223" s="160"/>
      <c r="O223" s="160"/>
      <c r="P223" s="160"/>
      <c r="Q223" s="160"/>
      <c r="R223" s="160"/>
      <c r="S223" s="160"/>
      <c r="T223" s="160"/>
      <c r="U223" s="232">
        <f t="shared" ref="U223" si="374">STDEV(L222:T222)/SQRT(COUNT(L222:T222))</f>
        <v>3.5877968907482152</v>
      </c>
      <c r="V223" s="303"/>
      <c r="W223" s="303"/>
      <c r="X223" s="303"/>
      <c r="Y223" s="303"/>
      <c r="Z223" s="303"/>
      <c r="AA223" s="303"/>
      <c r="AB223" s="303"/>
      <c r="AC223" s="303"/>
      <c r="AD223" s="303"/>
      <c r="AE223" s="303"/>
      <c r="AF223" s="303"/>
      <c r="AG223" s="92"/>
      <c r="AH223" s="92"/>
      <c r="AI223" s="92"/>
      <c r="AJ223" s="92"/>
      <c r="AK223" s="92"/>
      <c r="AL223" s="92"/>
      <c r="AM223" s="92"/>
      <c r="AN223" s="92"/>
      <c r="AO223" s="92"/>
      <c r="AP223" s="92"/>
      <c r="AQ223" s="92"/>
      <c r="AR223" s="231"/>
    </row>
    <row r="224" spans="1:44">
      <c r="A224" s="233">
        <v>43725</v>
      </c>
      <c r="B224" s="234">
        <v>1.9461342592592601</v>
      </c>
      <c r="C224" s="304">
        <f>'VCO2 Raw'!C224*'VCO2-mouse'!C$61/1000</f>
        <v>62.194499999999998</v>
      </c>
      <c r="D224" s="305">
        <f>'VCO2 Raw'!D224*'VCO2-mouse'!D$61/1000</f>
        <v>53.497</v>
      </c>
      <c r="E224" s="305">
        <f>'VCO2 Raw'!E224*'VCO2-mouse'!E$61/1000</f>
        <v>57.158999999999999</v>
      </c>
      <c r="F224" s="305">
        <f>'VCO2 Raw'!F224*'VCO2-mouse'!F$61/1000</f>
        <v>94.564799999999991</v>
      </c>
      <c r="G224" s="305">
        <f>'VCO2 Raw'!G224*'VCO2-mouse'!G$61/1000</f>
        <v>84.968000000000004</v>
      </c>
      <c r="H224" s="305">
        <f>'VCO2 Raw'!H224*'VCO2-mouse'!H$61/1000</f>
        <v>57.180799999999998</v>
      </c>
      <c r="I224" s="305">
        <f>'VCO2 Raw'!I224*'VCO2-mouse'!I$61/1000</f>
        <v>74.474000000000004</v>
      </c>
      <c r="J224" s="305">
        <f>'VCO2 Raw'!J224*'VCO2-mouse'!J$61/1000</f>
        <v>89.031199999999998</v>
      </c>
      <c r="K224" s="306">
        <f>'VCO2 Raw'!K224*'VCO2-mouse'!K$61/1000</f>
        <v>91.2898</v>
      </c>
      <c r="L224" s="107"/>
      <c r="M224" s="160"/>
      <c r="N224" s="160"/>
      <c r="O224" s="160"/>
      <c r="P224" s="160"/>
      <c r="Q224" s="160"/>
      <c r="R224" s="160"/>
      <c r="S224" s="160"/>
      <c r="T224" s="160"/>
      <c r="U224" s="232"/>
      <c r="V224" s="303"/>
      <c r="W224" s="303"/>
      <c r="X224" s="303"/>
      <c r="Y224" s="303"/>
      <c r="Z224" s="303"/>
      <c r="AA224" s="303"/>
      <c r="AB224" s="303"/>
      <c r="AC224" s="303"/>
      <c r="AD224" s="303"/>
      <c r="AE224" s="303"/>
      <c r="AF224" s="303"/>
      <c r="AG224" s="92"/>
      <c r="AH224" s="92"/>
      <c r="AI224" s="92"/>
      <c r="AJ224" s="92"/>
      <c r="AK224" s="92"/>
      <c r="AL224" s="92"/>
      <c r="AM224" s="92"/>
      <c r="AN224" s="92"/>
      <c r="AO224" s="92"/>
      <c r="AP224" s="92"/>
      <c r="AQ224" s="92"/>
      <c r="AR224" s="231"/>
    </row>
    <row r="225" spans="1:44">
      <c r="A225" s="233">
        <v>43725</v>
      </c>
      <c r="B225" s="234">
        <v>1.96002314814815</v>
      </c>
      <c r="C225" s="304">
        <f>'VCO2 Raw'!C225*'VCO2-mouse'!C$61/1000</f>
        <v>91.570900000000009</v>
      </c>
      <c r="D225" s="305">
        <f>'VCO2 Raw'!D225*'VCO2-mouse'!D$61/1000</f>
        <v>93.299499999999995</v>
      </c>
      <c r="E225" s="305">
        <f>'VCO2 Raw'!E225*'VCO2-mouse'!E$61/1000</f>
        <v>63.774000000000001</v>
      </c>
      <c r="F225" s="305">
        <f>'VCO2 Raw'!F225*'VCO2-mouse'!F$61/1000</f>
        <v>75.134399999999999</v>
      </c>
      <c r="G225" s="305">
        <f>'VCO2 Raw'!G225*'VCO2-mouse'!G$61/1000</f>
        <v>69.110599999999991</v>
      </c>
      <c r="H225" s="305">
        <f>'VCO2 Raw'!H225*'VCO2-mouse'!H$61/1000</f>
        <v>53.735399999999991</v>
      </c>
      <c r="I225" s="305">
        <f>'VCO2 Raw'!I225*'VCO2-mouse'!I$61/1000</f>
        <v>96.968000000000004</v>
      </c>
      <c r="J225" s="305">
        <f>'VCO2 Raw'!J225*'VCO2-mouse'!J$61/1000</f>
        <v>71.569400000000002</v>
      </c>
      <c r="K225" s="306">
        <f>'VCO2 Raw'!K225*'VCO2-mouse'!K$61/1000</f>
        <v>62.015599999999999</v>
      </c>
      <c r="L225" s="107">
        <f t="shared" ref="L225:P225" si="375">AVERAGE(C225:C227)</f>
        <v>84.506833333333347</v>
      </c>
      <c r="M225" s="160">
        <f t="shared" si="375"/>
        <v>84.484999999999999</v>
      </c>
      <c r="N225" s="160">
        <f t="shared" si="375"/>
        <v>66.366</v>
      </c>
      <c r="O225" s="160">
        <f t="shared" si="375"/>
        <v>83.054400000000001</v>
      </c>
      <c r="P225" s="160">
        <f t="shared" si="375"/>
        <v>76.504133333333328</v>
      </c>
      <c r="Q225" s="160">
        <f t="shared" ref="Q225" si="376">AVERAGE(H225:H227)</f>
        <v>63.978866666666669</v>
      </c>
      <c r="R225" s="160">
        <f t="shared" ref="R225" si="377">AVERAGE(I225:I227)</f>
        <v>76.268000000000001</v>
      </c>
      <c r="S225" s="160">
        <f t="shared" ref="S225" si="378">AVERAGE(J225:J227)</f>
        <v>78.443666666666672</v>
      </c>
      <c r="T225" s="160">
        <f t="shared" ref="T225" si="379">AVERAGE(K225:K227)</f>
        <v>71.668599999999998</v>
      </c>
      <c r="U225" s="232">
        <f t="shared" ref="U225" si="380">AVERAGE(L225:T225)</f>
        <v>76.141722222222214</v>
      </c>
      <c r="V225" s="303"/>
      <c r="W225" s="303"/>
      <c r="X225" s="303"/>
      <c r="Y225" s="303"/>
      <c r="Z225" s="303"/>
      <c r="AA225" s="303"/>
      <c r="AB225" s="303"/>
      <c r="AC225" s="303"/>
      <c r="AD225" s="303"/>
      <c r="AE225" s="303"/>
      <c r="AF225" s="303"/>
      <c r="AG225" s="92"/>
      <c r="AH225" s="92"/>
      <c r="AI225" s="92"/>
      <c r="AJ225" s="92"/>
      <c r="AK225" s="92"/>
      <c r="AL225" s="92"/>
      <c r="AM225" s="92"/>
      <c r="AN225" s="92"/>
      <c r="AO225" s="92"/>
      <c r="AP225" s="92"/>
      <c r="AQ225" s="92"/>
      <c r="AR225" s="231"/>
    </row>
    <row r="226" spans="1:44">
      <c r="A226" s="233">
        <v>43725</v>
      </c>
      <c r="B226" s="234">
        <v>1.97391203703703</v>
      </c>
      <c r="C226" s="304">
        <f>'VCO2 Raw'!C226*'VCO2-mouse'!C$61/1000</f>
        <v>70.432900000000004</v>
      </c>
      <c r="D226" s="305">
        <f>'VCO2 Raw'!D226*'VCO2-mouse'!D$61/1000</f>
        <v>70.790499999999994</v>
      </c>
      <c r="E226" s="305">
        <f>'VCO2 Raw'!E226*'VCO2-mouse'!E$61/1000</f>
        <v>50.652000000000001</v>
      </c>
      <c r="F226" s="305">
        <f>'VCO2 Raw'!F226*'VCO2-mouse'!F$61/1000</f>
        <v>94.802399999999992</v>
      </c>
      <c r="G226" s="305">
        <f>'VCO2 Raw'!G226*'VCO2-mouse'!G$61/1000</f>
        <v>93.193099999999987</v>
      </c>
      <c r="H226" s="305">
        <f>'VCO2 Raw'!H226*'VCO2-mouse'!H$61/1000</f>
        <v>57.886999999999993</v>
      </c>
      <c r="I226" s="305">
        <f>'VCO2 Raw'!I226*'VCO2-mouse'!I$61/1000</f>
        <v>69.552000000000007</v>
      </c>
      <c r="J226" s="305">
        <f>'VCO2 Raw'!J226*'VCO2-mouse'!J$61/1000</f>
        <v>91.429199999999994</v>
      </c>
      <c r="K226" s="306">
        <f>'VCO2 Raw'!K226*'VCO2-mouse'!K$61/1000</f>
        <v>64.734200000000001</v>
      </c>
      <c r="L226" s="107"/>
      <c r="M226" s="160"/>
      <c r="N226" s="160"/>
      <c r="O226" s="160"/>
      <c r="P226" s="160"/>
      <c r="Q226" s="160"/>
      <c r="R226" s="160"/>
      <c r="S226" s="160"/>
      <c r="T226" s="160"/>
      <c r="U226" s="232">
        <f t="shared" ref="U226" si="381">STDEV(L225:T225)/SQRT(COUNT(L225:T225))</f>
        <v>2.517509077551769</v>
      </c>
      <c r="V226" s="303"/>
      <c r="W226" s="303"/>
      <c r="X226" s="303"/>
      <c r="Y226" s="303"/>
      <c r="Z226" s="303"/>
      <c r="AA226" s="303"/>
      <c r="AB226" s="303"/>
      <c r="AC226" s="303"/>
      <c r="AD226" s="303"/>
      <c r="AE226" s="303"/>
      <c r="AF226" s="303"/>
      <c r="AG226" s="92"/>
      <c r="AH226" s="92"/>
      <c r="AI226" s="92"/>
      <c r="AJ226" s="92"/>
      <c r="AK226" s="92"/>
      <c r="AL226" s="92"/>
      <c r="AM226" s="92"/>
      <c r="AN226" s="92"/>
      <c r="AO226" s="92"/>
      <c r="AP226" s="92"/>
      <c r="AQ226" s="92"/>
      <c r="AR226" s="231"/>
    </row>
    <row r="227" spans="1:44">
      <c r="A227" s="233">
        <v>43725</v>
      </c>
      <c r="B227" s="234">
        <v>1.9878009259259199</v>
      </c>
      <c r="C227" s="304">
        <f>'VCO2 Raw'!C227*'VCO2-mouse'!C$61/1000</f>
        <v>91.516700000000014</v>
      </c>
      <c r="D227" s="305">
        <f>'VCO2 Raw'!D227*'VCO2-mouse'!D$61/1000</f>
        <v>89.364999999999995</v>
      </c>
      <c r="E227" s="305">
        <f>'VCO2 Raw'!E227*'VCO2-mouse'!E$61/1000</f>
        <v>84.671999999999997</v>
      </c>
      <c r="F227" s="305">
        <f>'VCO2 Raw'!F227*'VCO2-mouse'!F$61/1000</f>
        <v>79.226399999999998</v>
      </c>
      <c r="G227" s="305">
        <f>'VCO2 Raw'!G227*'VCO2-mouse'!G$61/1000</f>
        <v>67.208699999999993</v>
      </c>
      <c r="H227" s="305">
        <f>'VCO2 Raw'!H227*'VCO2-mouse'!H$61/1000</f>
        <v>80.3142</v>
      </c>
      <c r="I227" s="305">
        <f>'VCO2 Raw'!I227*'VCO2-mouse'!I$61/1000</f>
        <v>62.283999999999999</v>
      </c>
      <c r="J227" s="305">
        <f>'VCO2 Raw'!J227*'VCO2-mouse'!J$61/1000</f>
        <v>72.332400000000007</v>
      </c>
      <c r="K227" s="306">
        <f>'VCO2 Raw'!K227*'VCO2-mouse'!K$61/1000</f>
        <v>88.256</v>
      </c>
      <c r="L227" s="107"/>
      <c r="M227" s="160"/>
      <c r="N227" s="160"/>
      <c r="O227" s="160"/>
      <c r="P227" s="160"/>
      <c r="Q227" s="160"/>
      <c r="R227" s="160"/>
      <c r="S227" s="160"/>
      <c r="T227" s="160"/>
      <c r="U227" s="232"/>
      <c r="V227" s="303"/>
      <c r="W227" s="303"/>
      <c r="X227" s="303"/>
      <c r="Y227" s="303"/>
      <c r="Z227" s="303"/>
      <c r="AA227" s="303"/>
      <c r="AB227" s="303"/>
      <c r="AC227" s="303"/>
      <c r="AD227" s="303"/>
      <c r="AE227" s="303"/>
      <c r="AF227" s="303"/>
      <c r="AG227" s="92"/>
      <c r="AH227" s="92"/>
      <c r="AI227" s="92"/>
      <c r="AJ227" s="92"/>
      <c r="AK227" s="92"/>
      <c r="AL227" s="92"/>
      <c r="AM227" s="92"/>
      <c r="AN227" s="92"/>
      <c r="AO227" s="92"/>
      <c r="AP227" s="92"/>
      <c r="AQ227" s="92"/>
      <c r="AR227" s="231"/>
    </row>
    <row r="228" spans="1:44">
      <c r="A228" s="233">
        <v>43726</v>
      </c>
      <c r="B228" s="234">
        <v>2.001689814814815</v>
      </c>
      <c r="C228" s="304">
        <f>'VCO2 Raw'!C228*'VCO2-mouse'!C$61/1000</f>
        <v>93.711799999999997</v>
      </c>
      <c r="D228" s="305">
        <f>'VCO2 Raw'!D228*'VCO2-mouse'!D$61/1000</f>
        <v>57.6755</v>
      </c>
      <c r="E228" s="305">
        <f>'VCO2 Raw'!E228*'VCO2-mouse'!E$61/1000</f>
        <v>86.588999999999999</v>
      </c>
      <c r="F228" s="305">
        <f>'VCO2 Raw'!F228*'VCO2-mouse'!F$61/1000</f>
        <v>73.154399999999995</v>
      </c>
      <c r="G228" s="305">
        <f>'VCO2 Raw'!G228*'VCO2-mouse'!G$61/1000</f>
        <v>46.93</v>
      </c>
      <c r="H228" s="305">
        <f>'VCO2 Raw'!H228*'VCO2-mouse'!H$61/1000</f>
        <v>80.977599999999995</v>
      </c>
      <c r="I228" s="305">
        <f>'VCO2 Raw'!I228*'VCO2-mouse'!I$61/1000</f>
        <v>59.639000000000003</v>
      </c>
      <c r="J228" s="305">
        <f>'VCO2 Raw'!J228*'VCO2-mouse'!J$61/1000</f>
        <v>71.133400000000009</v>
      </c>
      <c r="K228" s="306">
        <f>'VCO2 Raw'!K228*'VCO2-mouse'!K$61/1000</f>
        <v>64.616</v>
      </c>
      <c r="L228" s="107">
        <f t="shared" ref="L228:P228" si="382">AVERAGE(C228:C230)</f>
        <v>83.766099999999994</v>
      </c>
      <c r="M228" s="160">
        <f t="shared" si="382"/>
        <v>60.125666666666667</v>
      </c>
      <c r="N228" s="160">
        <f t="shared" si="382"/>
        <v>67.589999999999989</v>
      </c>
      <c r="O228" s="160">
        <f t="shared" si="382"/>
        <v>77.8536</v>
      </c>
      <c r="P228" s="160">
        <f t="shared" si="382"/>
        <v>62.169900000000005</v>
      </c>
      <c r="Q228" s="160">
        <f t="shared" ref="Q228" si="383">AVERAGE(H228:H230)</f>
        <v>65.298533333333339</v>
      </c>
      <c r="R228" s="160">
        <f t="shared" ref="R228" si="384">AVERAGE(I228:I230)</f>
        <v>67.551000000000002</v>
      </c>
      <c r="S228" s="160">
        <f t="shared" ref="S228" si="385">AVERAGE(J228:J230)</f>
        <v>71.060733333333346</v>
      </c>
      <c r="T228" s="160">
        <f t="shared" ref="T228" si="386">AVERAGE(K228:K230)</f>
        <v>75.260566666666662</v>
      </c>
      <c r="U228" s="232">
        <f t="shared" ref="U228" si="387">AVERAGE(L228:T228)</f>
        <v>70.07512222222222</v>
      </c>
      <c r="V228" s="303"/>
      <c r="W228" s="303"/>
      <c r="X228" s="303"/>
      <c r="Y228" s="303"/>
      <c r="Z228" s="303"/>
      <c r="AA228" s="303"/>
      <c r="AB228" s="303"/>
      <c r="AC228" s="303"/>
      <c r="AD228" s="303"/>
      <c r="AE228" s="303"/>
      <c r="AF228" s="303"/>
      <c r="AG228" s="92"/>
      <c r="AH228" s="92"/>
      <c r="AI228" s="92"/>
      <c r="AJ228" s="92"/>
      <c r="AK228" s="92"/>
      <c r="AL228" s="92"/>
      <c r="AM228" s="92"/>
      <c r="AN228" s="92"/>
      <c r="AO228" s="92"/>
      <c r="AP228" s="92"/>
      <c r="AQ228" s="92"/>
      <c r="AR228" s="231"/>
    </row>
    <row r="229" spans="1:44">
      <c r="A229" s="233">
        <v>43726</v>
      </c>
      <c r="B229" s="234">
        <v>2.0155787037036998</v>
      </c>
      <c r="C229" s="304">
        <f>'VCO2 Raw'!C229*'VCO2-mouse'!C$61/1000</f>
        <v>89.9178</v>
      </c>
      <c r="D229" s="305">
        <f>'VCO2 Raw'!D229*'VCO2-mouse'!D$61/1000</f>
        <v>72.376499999999993</v>
      </c>
      <c r="E229" s="305">
        <f>'VCO2 Raw'!E229*'VCO2-mouse'!E$61/1000</f>
        <v>67.284000000000006</v>
      </c>
      <c r="F229" s="305">
        <f>'VCO2 Raw'!F229*'VCO2-mouse'!F$61/1000</f>
        <v>77.563199999999995</v>
      </c>
      <c r="G229" s="305">
        <f>'VCO2 Raw'!G229*'VCO2-mouse'!G$61/1000</f>
        <v>82.004000000000005</v>
      </c>
      <c r="H229" s="305">
        <f>'VCO2 Raw'!H229*'VCO2-mouse'!H$61/1000</f>
        <v>57.330599999999997</v>
      </c>
      <c r="I229" s="305">
        <f>'VCO2 Raw'!I229*'VCO2-mouse'!I$61/1000</f>
        <v>58.719000000000001</v>
      </c>
      <c r="J229" s="305">
        <f>'VCO2 Raw'!J229*'VCO2-mouse'!J$61/1000</f>
        <v>54.674399999999999</v>
      </c>
      <c r="K229" s="306">
        <f>'VCO2 Raw'!K229*'VCO2-mouse'!K$61/1000</f>
        <v>76.081399999999988</v>
      </c>
      <c r="L229" s="107"/>
      <c r="M229" s="160"/>
      <c r="N229" s="160"/>
      <c r="O229" s="160"/>
      <c r="P229" s="160"/>
      <c r="Q229" s="160"/>
      <c r="R229" s="160"/>
      <c r="S229" s="160"/>
      <c r="T229" s="160"/>
      <c r="U229" s="232">
        <f t="shared" ref="U229" si="388">STDEV(L228:T228)/SQRT(COUNT(L228:T228))</f>
        <v>2.5621575204741442</v>
      </c>
      <c r="V229" s="303"/>
      <c r="W229" s="303"/>
      <c r="X229" s="303"/>
      <c r="Y229" s="303"/>
      <c r="Z229" s="303"/>
      <c r="AA229" s="303"/>
      <c r="AB229" s="303"/>
      <c r="AC229" s="303"/>
      <c r="AD229" s="303"/>
      <c r="AE229" s="303"/>
      <c r="AF229" s="303"/>
      <c r="AG229" s="92"/>
      <c r="AH229" s="92"/>
      <c r="AI229" s="92"/>
      <c r="AJ229" s="92"/>
      <c r="AK229" s="92"/>
      <c r="AL229" s="92"/>
      <c r="AM229" s="92"/>
      <c r="AN229" s="92"/>
      <c r="AO229" s="92"/>
      <c r="AP229" s="92"/>
      <c r="AQ229" s="92"/>
      <c r="AR229" s="231"/>
    </row>
    <row r="230" spans="1:44">
      <c r="A230" s="233">
        <v>43726</v>
      </c>
      <c r="B230" s="234">
        <v>2.02946759259259</v>
      </c>
      <c r="C230" s="304">
        <f>'VCO2 Raw'!C230*'VCO2-mouse'!C$61/1000</f>
        <v>67.668700000000001</v>
      </c>
      <c r="D230" s="305">
        <f>'VCO2 Raw'!D230*'VCO2-mouse'!D$61/1000</f>
        <v>50.325000000000003</v>
      </c>
      <c r="E230" s="305">
        <f>'VCO2 Raw'!E230*'VCO2-mouse'!E$61/1000</f>
        <v>48.896999999999998</v>
      </c>
      <c r="F230" s="305">
        <f>'VCO2 Raw'!F230*'VCO2-mouse'!F$61/1000</f>
        <v>82.843199999999996</v>
      </c>
      <c r="G230" s="305">
        <f>'VCO2 Raw'!G230*'VCO2-mouse'!G$61/1000</f>
        <v>57.575699999999998</v>
      </c>
      <c r="H230" s="305">
        <f>'VCO2 Raw'!H230*'VCO2-mouse'!H$61/1000</f>
        <v>57.587399999999995</v>
      </c>
      <c r="I230" s="305">
        <f>'VCO2 Raw'!I230*'VCO2-mouse'!I$61/1000</f>
        <v>84.295000000000002</v>
      </c>
      <c r="J230" s="305">
        <f>'VCO2 Raw'!J230*'VCO2-mouse'!J$61/1000</f>
        <v>87.374400000000009</v>
      </c>
      <c r="K230" s="306">
        <f>'VCO2 Raw'!K230*'VCO2-mouse'!K$61/1000</f>
        <v>85.084299999999999</v>
      </c>
      <c r="L230" s="107"/>
      <c r="M230" s="160"/>
      <c r="N230" s="160"/>
      <c r="O230" s="160"/>
      <c r="P230" s="160"/>
      <c r="Q230" s="160"/>
      <c r="R230" s="160"/>
      <c r="S230" s="160"/>
      <c r="T230" s="160"/>
      <c r="U230" s="232"/>
      <c r="V230" s="303"/>
      <c r="W230" s="303"/>
      <c r="X230" s="303"/>
      <c r="Y230" s="303"/>
      <c r="Z230" s="303"/>
      <c r="AA230" s="303"/>
      <c r="AB230" s="303"/>
      <c r="AC230" s="303"/>
      <c r="AD230" s="303"/>
      <c r="AE230" s="303"/>
      <c r="AF230" s="303"/>
      <c r="AG230" s="92"/>
      <c r="AH230" s="92"/>
      <c r="AI230" s="92"/>
      <c r="AJ230" s="92"/>
      <c r="AK230" s="92"/>
      <c r="AL230" s="92"/>
      <c r="AM230" s="92"/>
      <c r="AN230" s="92"/>
      <c r="AO230" s="92"/>
      <c r="AP230" s="92"/>
      <c r="AQ230" s="92"/>
      <c r="AR230" s="231"/>
    </row>
    <row r="231" spans="1:44">
      <c r="A231" s="233">
        <v>43726</v>
      </c>
      <c r="B231" s="234">
        <v>2.0433564814814802</v>
      </c>
      <c r="C231" s="304">
        <f>'VCO2 Raw'!C231*'VCO2-mouse'!C$61/1000</f>
        <v>62.302900000000001</v>
      </c>
      <c r="D231" s="305">
        <f>'VCO2 Raw'!D231*'VCO2-mouse'!D$61/1000</f>
        <v>77.531000000000006</v>
      </c>
      <c r="E231" s="305">
        <f>'VCO2 Raw'!E231*'VCO2-mouse'!E$61/1000</f>
        <v>80.757000000000005</v>
      </c>
      <c r="F231" s="305">
        <f>'VCO2 Raw'!F231*'VCO2-mouse'!F$61/1000</f>
        <v>101.82479999999998</v>
      </c>
      <c r="G231" s="305">
        <f>'VCO2 Raw'!G231*'VCO2-mouse'!G$61/1000</f>
        <v>44.781099999999995</v>
      </c>
      <c r="H231" s="305">
        <f>'VCO2 Raw'!H231*'VCO2-mouse'!H$61/1000</f>
        <v>57.993999999999993</v>
      </c>
      <c r="I231" s="305">
        <f>'VCO2 Raw'!I231*'VCO2-mouse'!I$61/1000</f>
        <v>79.396000000000001</v>
      </c>
      <c r="J231" s="305">
        <f>'VCO2 Raw'!J231*'VCO2-mouse'!J$61/1000</f>
        <v>69.650999999999996</v>
      </c>
      <c r="K231" s="306">
        <f>'VCO2 Raw'!K231*'VCO2-mouse'!K$61/1000</f>
        <v>52.598999999999997</v>
      </c>
      <c r="L231" s="107">
        <f t="shared" ref="L231:P231" si="389">AVERAGE(C231:C233)</f>
        <v>68.69850000000001</v>
      </c>
      <c r="M231" s="160">
        <f t="shared" si="389"/>
        <v>82.553333333333342</v>
      </c>
      <c r="N231" s="160">
        <f t="shared" si="389"/>
        <v>82.17</v>
      </c>
      <c r="O231" s="160">
        <f t="shared" si="389"/>
        <v>88.017600000000002</v>
      </c>
      <c r="P231" s="160">
        <f t="shared" si="389"/>
        <v>65.438533333333325</v>
      </c>
      <c r="Q231" s="160">
        <f t="shared" ref="Q231" si="390">AVERAGE(H231:H233)</f>
        <v>64.506733333333329</v>
      </c>
      <c r="R231" s="160">
        <f t="shared" ref="R231" si="391">AVERAGE(I231:I233)</f>
        <v>86.050666666666658</v>
      </c>
      <c r="S231" s="160">
        <f t="shared" ref="S231" si="392">AVERAGE(J231:J233)</f>
        <v>75.980266666666679</v>
      </c>
      <c r="T231" s="160">
        <f t="shared" ref="T231" si="393">AVERAGE(K231:K233)</f>
        <v>56.657199999999996</v>
      </c>
      <c r="U231" s="232">
        <f t="shared" ref="U231" si="394">AVERAGE(L231:T231)</f>
        <v>74.452537037037047</v>
      </c>
      <c r="V231" s="303"/>
      <c r="W231" s="303"/>
      <c r="X231" s="303"/>
      <c r="Y231" s="303"/>
      <c r="Z231" s="303"/>
      <c r="AA231" s="303"/>
      <c r="AB231" s="303"/>
      <c r="AC231" s="303"/>
      <c r="AD231" s="303"/>
      <c r="AE231" s="303"/>
      <c r="AF231" s="303"/>
      <c r="AG231" s="92"/>
      <c r="AH231" s="92"/>
      <c r="AI231" s="92"/>
      <c r="AJ231" s="92"/>
      <c r="AK231" s="92"/>
      <c r="AL231" s="92"/>
      <c r="AM231" s="92"/>
      <c r="AN231" s="92"/>
      <c r="AO231" s="92"/>
      <c r="AP231" s="92"/>
      <c r="AQ231" s="92"/>
      <c r="AR231" s="231"/>
    </row>
    <row r="232" spans="1:44">
      <c r="A232" s="233">
        <v>43726</v>
      </c>
      <c r="B232" s="234">
        <v>2.0572453703703699</v>
      </c>
      <c r="C232" s="304">
        <f>'VCO2 Raw'!C232*'VCO2-mouse'!C$61/1000</f>
        <v>53.522500000000001</v>
      </c>
      <c r="D232" s="305">
        <f>'VCO2 Raw'!D232*'VCO2-mouse'!D$61/1000</f>
        <v>98.149000000000001</v>
      </c>
      <c r="E232" s="305">
        <f>'VCO2 Raw'!E232*'VCO2-mouse'!E$61/1000</f>
        <v>75.168000000000006</v>
      </c>
      <c r="F232" s="305">
        <f>'VCO2 Raw'!F232*'VCO2-mouse'!F$61/1000</f>
        <v>98.075999999999993</v>
      </c>
      <c r="G232" s="305">
        <f>'VCO2 Raw'!G232*'VCO2-mouse'!G$61/1000</f>
        <v>62.095799999999997</v>
      </c>
      <c r="H232" s="305">
        <f>'VCO2 Raw'!H232*'VCO2-mouse'!H$61/1000</f>
        <v>74.493399999999994</v>
      </c>
      <c r="I232" s="305">
        <f>'VCO2 Raw'!I232*'VCO2-mouse'!I$61/1000</f>
        <v>82.915000000000006</v>
      </c>
      <c r="J232" s="305">
        <f>'VCO2 Raw'!J232*'VCO2-mouse'!J$61/1000</f>
        <v>79.308400000000006</v>
      </c>
      <c r="K232" s="306">
        <f>'VCO2 Raw'!K232*'VCO2-mouse'!K$61/1000</f>
        <v>52.658099999999997</v>
      </c>
      <c r="L232" s="107"/>
      <c r="M232" s="160"/>
      <c r="N232" s="160"/>
      <c r="O232" s="160"/>
      <c r="P232" s="160"/>
      <c r="Q232" s="160"/>
      <c r="R232" s="160"/>
      <c r="S232" s="160"/>
      <c r="T232" s="160"/>
      <c r="U232" s="232">
        <f t="shared" ref="U232" si="395">STDEV(L231:T231)/SQRT(COUNT(L231:T231))</f>
        <v>3.6817829951879908</v>
      </c>
      <c r="V232" s="303"/>
      <c r="W232" s="303"/>
      <c r="X232" s="303"/>
      <c r="Y232" s="303"/>
      <c r="Z232" s="303"/>
      <c r="AA232" s="303"/>
      <c r="AB232" s="303"/>
      <c r="AC232" s="303"/>
      <c r="AD232" s="303"/>
      <c r="AE232" s="303"/>
      <c r="AF232" s="303"/>
      <c r="AG232" s="92"/>
      <c r="AH232" s="92"/>
      <c r="AI232" s="92"/>
      <c r="AJ232" s="92"/>
      <c r="AK232" s="92"/>
      <c r="AL232" s="92"/>
      <c r="AM232" s="92"/>
      <c r="AN232" s="92"/>
      <c r="AO232" s="92"/>
      <c r="AP232" s="92"/>
      <c r="AQ232" s="92"/>
      <c r="AR232" s="231"/>
    </row>
    <row r="233" spans="1:44">
      <c r="A233" s="233">
        <v>43726</v>
      </c>
      <c r="B233" s="234">
        <v>2.0711342592592601</v>
      </c>
      <c r="C233" s="304">
        <f>'VCO2 Raw'!C233*'VCO2-mouse'!C$61/1000</f>
        <v>90.270099999999999</v>
      </c>
      <c r="D233" s="305">
        <f>'VCO2 Raw'!D233*'VCO2-mouse'!D$61/1000</f>
        <v>71.98</v>
      </c>
      <c r="E233" s="305">
        <f>'VCO2 Raw'!E233*'VCO2-mouse'!E$61/1000</f>
        <v>90.584999999999994</v>
      </c>
      <c r="F233" s="305">
        <f>'VCO2 Raw'!F233*'VCO2-mouse'!F$61/1000</f>
        <v>64.152000000000001</v>
      </c>
      <c r="G233" s="305">
        <f>'VCO2 Raw'!G233*'VCO2-mouse'!G$61/1000</f>
        <v>89.438699999999997</v>
      </c>
      <c r="H233" s="305">
        <f>'VCO2 Raw'!H233*'VCO2-mouse'!H$61/1000</f>
        <v>61.032799999999995</v>
      </c>
      <c r="I233" s="305">
        <f>'VCO2 Raw'!I233*'VCO2-mouse'!I$61/1000</f>
        <v>95.840999999999994</v>
      </c>
      <c r="J233" s="305">
        <f>'VCO2 Raw'!J233*'VCO2-mouse'!J$61/1000</f>
        <v>78.981400000000008</v>
      </c>
      <c r="K233" s="306">
        <f>'VCO2 Raw'!K233*'VCO2-mouse'!K$61/1000</f>
        <v>64.714500000000001</v>
      </c>
      <c r="L233" s="107"/>
      <c r="M233" s="160"/>
      <c r="N233" s="160"/>
      <c r="O233" s="160"/>
      <c r="P233" s="160"/>
      <c r="Q233" s="160"/>
      <c r="R233" s="160"/>
      <c r="S233" s="160"/>
      <c r="T233" s="160"/>
      <c r="U233" s="232"/>
      <c r="V233" s="303"/>
      <c r="W233" s="303"/>
      <c r="X233" s="303"/>
      <c r="Y233" s="303"/>
      <c r="Z233" s="303"/>
      <c r="AA233" s="303"/>
      <c r="AB233" s="303"/>
      <c r="AC233" s="303"/>
      <c r="AD233" s="303"/>
      <c r="AE233" s="303"/>
      <c r="AF233" s="303"/>
      <c r="AG233" s="92"/>
      <c r="AH233" s="92"/>
      <c r="AI233" s="92"/>
      <c r="AJ233" s="92"/>
      <c r="AK233" s="92"/>
      <c r="AL233" s="92"/>
      <c r="AM233" s="92"/>
      <c r="AN233" s="92"/>
      <c r="AO233" s="92"/>
      <c r="AP233" s="92"/>
      <c r="AQ233" s="92"/>
      <c r="AR233" s="231"/>
    </row>
    <row r="234" spans="1:44">
      <c r="A234" s="233">
        <v>43726</v>
      </c>
      <c r="B234" s="234">
        <v>2.0850231481481498</v>
      </c>
      <c r="C234" s="304">
        <f>'VCO2 Raw'!C234*'VCO2-mouse'!C$61/1000</f>
        <v>66.232400000000013</v>
      </c>
      <c r="D234" s="305">
        <f>'VCO2 Raw'!D234*'VCO2-mouse'!D$61/1000</f>
        <v>53.314</v>
      </c>
      <c r="E234" s="305">
        <f>'VCO2 Raw'!E234*'VCO2-mouse'!E$61/1000</f>
        <v>64.421999999999997</v>
      </c>
      <c r="F234" s="305">
        <f>'VCO2 Raw'!F234*'VCO2-mouse'!F$61/1000</f>
        <v>65.867999999999995</v>
      </c>
      <c r="G234" s="305">
        <f>'VCO2 Raw'!G234*'VCO2-mouse'!G$61/1000</f>
        <v>49.128299999999996</v>
      </c>
      <c r="H234" s="305">
        <f>'VCO2 Raw'!H234*'VCO2-mouse'!H$61/1000</f>
        <v>53.114799999999995</v>
      </c>
      <c r="I234" s="305">
        <f>'VCO2 Raw'!I234*'VCO2-mouse'!I$61/1000</f>
        <v>74.888000000000005</v>
      </c>
      <c r="J234" s="305">
        <f>'VCO2 Raw'!J234*'VCO2-mouse'!J$61/1000</f>
        <v>59.557600000000001</v>
      </c>
      <c r="K234" s="306">
        <f>'VCO2 Raw'!K234*'VCO2-mouse'!K$61/1000</f>
        <v>87.704399999999993</v>
      </c>
      <c r="L234" s="107">
        <f t="shared" ref="L234:P234" si="396">AVERAGE(C234:C236)</f>
        <v>61.435700000000004</v>
      </c>
      <c r="M234" s="160">
        <f t="shared" si="396"/>
        <v>71.624166666666667</v>
      </c>
      <c r="N234" s="160">
        <f t="shared" si="396"/>
        <v>68.750999999999991</v>
      </c>
      <c r="O234" s="160">
        <f t="shared" si="396"/>
        <v>77.008799999999994</v>
      </c>
      <c r="P234" s="160">
        <f t="shared" si="396"/>
        <v>61.659433333333332</v>
      </c>
      <c r="Q234" s="160">
        <f t="shared" ref="Q234" si="397">AVERAGE(H234:H236)</f>
        <v>70.29186666666665</v>
      </c>
      <c r="R234" s="160">
        <f t="shared" ref="R234" si="398">AVERAGE(I234:I236)</f>
        <v>64.254333333333335</v>
      </c>
      <c r="S234" s="160">
        <f t="shared" ref="S234" si="399">AVERAGE(J234:J236)</f>
        <v>70.908133333333339</v>
      </c>
      <c r="T234" s="160">
        <f t="shared" ref="T234" si="400">AVERAGE(K234:K236)</f>
        <v>63.466833333333319</v>
      </c>
      <c r="U234" s="232">
        <f t="shared" ref="U234" si="401">AVERAGE(L234:T234)</f>
        <v>67.711140740740731</v>
      </c>
      <c r="V234" s="303"/>
      <c r="W234" s="303"/>
      <c r="X234" s="303"/>
      <c r="Y234" s="303"/>
      <c r="Z234" s="303"/>
      <c r="AA234" s="303"/>
      <c r="AB234" s="303"/>
      <c r="AC234" s="303"/>
      <c r="AD234" s="303"/>
      <c r="AE234" s="303"/>
      <c r="AF234" s="303"/>
      <c r="AG234" s="92"/>
      <c r="AH234" s="92"/>
      <c r="AI234" s="92"/>
      <c r="AJ234" s="92"/>
      <c r="AK234" s="92"/>
      <c r="AL234" s="92"/>
      <c r="AM234" s="92"/>
      <c r="AN234" s="92"/>
      <c r="AO234" s="92"/>
      <c r="AP234" s="92"/>
      <c r="AQ234" s="92"/>
      <c r="AR234" s="231"/>
    </row>
    <row r="235" spans="1:44">
      <c r="A235" s="233">
        <v>43726</v>
      </c>
      <c r="B235" s="234">
        <v>2.0989120370370302</v>
      </c>
      <c r="C235" s="304">
        <f>'VCO2 Raw'!C235*'VCO2-mouse'!C$61/1000</f>
        <v>58.698600000000006</v>
      </c>
      <c r="D235" s="305">
        <f>'VCO2 Raw'!D235*'VCO2-mouse'!D$61/1000</f>
        <v>65.0565</v>
      </c>
      <c r="E235" s="305">
        <f>'VCO2 Raw'!E235*'VCO2-mouse'!E$61/1000</f>
        <v>56.862000000000002</v>
      </c>
      <c r="F235" s="305">
        <f>'VCO2 Raw'!F235*'VCO2-mouse'!F$61/1000</f>
        <v>68.4024</v>
      </c>
      <c r="G235" s="305">
        <f>'VCO2 Raw'!G235*'VCO2-mouse'!G$61/1000</f>
        <v>68.962399999999988</v>
      </c>
      <c r="H235" s="305">
        <f>'VCO2 Raw'!H235*'VCO2-mouse'!H$61/1000</f>
        <v>80.442599999999985</v>
      </c>
      <c r="I235" s="305">
        <f>'VCO2 Raw'!I235*'VCO2-mouse'!I$61/1000</f>
        <v>63.273000000000003</v>
      </c>
      <c r="J235" s="305">
        <f>'VCO2 Raw'!J235*'VCO2-mouse'!J$61/1000</f>
        <v>90.862400000000008</v>
      </c>
      <c r="K235" s="306">
        <f>'VCO2 Raw'!K235*'VCO2-mouse'!K$61/1000</f>
        <v>56.617799999999995</v>
      </c>
      <c r="L235" s="107"/>
      <c r="M235" s="160"/>
      <c r="N235" s="160"/>
      <c r="O235" s="160"/>
      <c r="P235" s="160"/>
      <c r="Q235" s="160"/>
      <c r="R235" s="160"/>
      <c r="S235" s="160"/>
      <c r="T235" s="160"/>
      <c r="U235" s="232">
        <f t="shared" ref="U235" si="402">STDEV(L234:T234)/SQRT(COUNT(L234:T234))</f>
        <v>1.7704693220971006</v>
      </c>
      <c r="V235" s="303"/>
      <c r="W235" s="303"/>
      <c r="X235" s="303"/>
      <c r="Y235" s="303"/>
      <c r="Z235" s="303"/>
      <c r="AA235" s="303"/>
      <c r="AB235" s="303"/>
      <c r="AC235" s="303"/>
      <c r="AD235" s="303"/>
      <c r="AE235" s="303"/>
      <c r="AF235" s="303"/>
      <c r="AG235" s="92"/>
      <c r="AH235" s="92"/>
      <c r="AI235" s="92"/>
      <c r="AJ235" s="92"/>
      <c r="AK235" s="92"/>
      <c r="AL235" s="92"/>
      <c r="AM235" s="92"/>
      <c r="AN235" s="92"/>
      <c r="AO235" s="92"/>
      <c r="AP235" s="92"/>
      <c r="AQ235" s="92"/>
      <c r="AR235" s="231"/>
    </row>
    <row r="236" spans="1:44">
      <c r="A236" s="233">
        <v>43726</v>
      </c>
      <c r="B236" s="234">
        <v>2.1128009259259199</v>
      </c>
      <c r="C236" s="304">
        <f>'VCO2 Raw'!C236*'VCO2-mouse'!C$61/1000</f>
        <v>59.376100000000008</v>
      </c>
      <c r="D236" s="305">
        <f>'VCO2 Raw'!D236*'VCO2-mouse'!D$61/1000</f>
        <v>96.501999999999995</v>
      </c>
      <c r="E236" s="305">
        <f>'VCO2 Raw'!E236*'VCO2-mouse'!E$61/1000</f>
        <v>84.968999999999994</v>
      </c>
      <c r="F236" s="305">
        <f>'VCO2 Raw'!F236*'VCO2-mouse'!F$61/1000</f>
        <v>96.756</v>
      </c>
      <c r="G236" s="305">
        <f>'VCO2 Raw'!G236*'VCO2-mouse'!G$61/1000</f>
        <v>66.887599999999992</v>
      </c>
      <c r="H236" s="305">
        <f>'VCO2 Raw'!H236*'VCO2-mouse'!H$61/1000</f>
        <v>77.31819999999999</v>
      </c>
      <c r="I236" s="305">
        <f>'VCO2 Raw'!I236*'VCO2-mouse'!I$61/1000</f>
        <v>54.601999999999997</v>
      </c>
      <c r="J236" s="305">
        <f>'VCO2 Raw'!J236*'VCO2-mouse'!J$61/1000</f>
        <v>62.304400000000001</v>
      </c>
      <c r="K236" s="306">
        <f>'VCO2 Raw'!K236*'VCO2-mouse'!K$61/1000</f>
        <v>46.078299999999999</v>
      </c>
      <c r="L236" s="107"/>
      <c r="M236" s="160"/>
      <c r="N236" s="160"/>
      <c r="O236" s="160"/>
      <c r="P236" s="160"/>
      <c r="Q236" s="160"/>
      <c r="R236" s="160"/>
      <c r="S236" s="160"/>
      <c r="T236" s="160"/>
      <c r="U236" s="232"/>
      <c r="V236" s="303"/>
      <c r="W236" s="303"/>
      <c r="X236" s="303"/>
      <c r="Y236" s="303"/>
      <c r="Z236" s="303"/>
      <c r="AA236" s="303"/>
      <c r="AB236" s="303"/>
      <c r="AC236" s="303"/>
      <c r="AD236" s="303"/>
      <c r="AE236" s="303"/>
      <c r="AF236" s="303"/>
      <c r="AG236" s="92"/>
      <c r="AH236" s="92"/>
      <c r="AI236" s="92"/>
      <c r="AJ236" s="92"/>
      <c r="AK236" s="92"/>
      <c r="AL236" s="92"/>
      <c r="AM236" s="92"/>
      <c r="AN236" s="92"/>
      <c r="AO236" s="92"/>
      <c r="AP236" s="92"/>
      <c r="AQ236" s="92"/>
      <c r="AR236" s="231"/>
    </row>
    <row r="237" spans="1:44">
      <c r="A237" s="233">
        <v>43726</v>
      </c>
      <c r="B237" s="234">
        <v>2.1266898148148101</v>
      </c>
      <c r="C237" s="304">
        <f>'VCO2 Raw'!C237*'VCO2-mouse'!C$61/1000</f>
        <v>89.43</v>
      </c>
      <c r="D237" s="305">
        <f>'VCO2 Raw'!D237*'VCO2-mouse'!D$61/1000</f>
        <v>73.81</v>
      </c>
      <c r="E237" s="305">
        <f>'VCO2 Raw'!E237*'VCO2-mouse'!E$61/1000</f>
        <v>55.944000000000003</v>
      </c>
      <c r="F237" s="305">
        <f>'VCO2 Raw'!F237*'VCO2-mouse'!F$61/1000</f>
        <v>93.165599999999998</v>
      </c>
      <c r="G237" s="305">
        <f>'VCO2 Raw'!G237*'VCO2-mouse'!G$61/1000</f>
        <v>41.743000000000002</v>
      </c>
      <c r="H237" s="305">
        <f>'VCO2 Raw'!H237*'VCO2-mouse'!H$61/1000</f>
        <v>77.468000000000004</v>
      </c>
      <c r="I237" s="305">
        <f>'VCO2 Raw'!I237*'VCO2-mouse'!I$61/1000</f>
        <v>53.152999999999999</v>
      </c>
      <c r="J237" s="305">
        <f>'VCO2 Raw'!J237*'VCO2-mouse'!J$61/1000</f>
        <v>81.139600000000002</v>
      </c>
      <c r="K237" s="306">
        <f>'VCO2 Raw'!K237*'VCO2-mouse'!K$61/1000</f>
        <v>85.1434</v>
      </c>
      <c r="L237" s="107">
        <f t="shared" ref="L237:P237" si="403">AVERAGE(C237:C239)</f>
        <v>76.638800000000003</v>
      </c>
      <c r="M237" s="160">
        <f t="shared" si="403"/>
        <v>69.794166666666669</v>
      </c>
      <c r="N237" s="160">
        <f t="shared" si="403"/>
        <v>67.274999999999991</v>
      </c>
      <c r="O237" s="160">
        <f t="shared" si="403"/>
        <v>75.468800000000002</v>
      </c>
      <c r="P237" s="160">
        <f t="shared" si="403"/>
        <v>49.358833333333337</v>
      </c>
      <c r="Q237" s="160">
        <f t="shared" ref="Q237" si="404">AVERAGE(H237:H239)</f>
        <v>60.683266666666668</v>
      </c>
      <c r="R237" s="160">
        <f t="shared" ref="R237" si="405">AVERAGE(I237:I239)</f>
        <v>62.138333333333328</v>
      </c>
      <c r="S237" s="160">
        <f t="shared" ref="S237" si="406">AVERAGE(J237:J239)</f>
        <v>68.074133333333336</v>
      </c>
      <c r="T237" s="160">
        <f t="shared" ref="T237" si="407">AVERAGE(K237:K239)</f>
        <v>78.839399999999998</v>
      </c>
      <c r="U237" s="232">
        <f t="shared" ref="U237" si="408">AVERAGE(L237:T237)</f>
        <v>67.585637037037031</v>
      </c>
      <c r="V237" s="303"/>
      <c r="W237" s="303"/>
      <c r="X237" s="303"/>
      <c r="Y237" s="303"/>
      <c r="Z237" s="303"/>
      <c r="AA237" s="303"/>
      <c r="AB237" s="303"/>
      <c r="AC237" s="303"/>
      <c r="AD237" s="303"/>
      <c r="AE237" s="303"/>
      <c r="AF237" s="303"/>
      <c r="AG237" s="92"/>
      <c r="AH237" s="92"/>
      <c r="AI237" s="92"/>
      <c r="AJ237" s="92"/>
      <c r="AK237" s="92"/>
      <c r="AL237" s="92"/>
      <c r="AM237" s="92"/>
      <c r="AN237" s="92"/>
      <c r="AO237" s="92"/>
      <c r="AP237" s="92"/>
      <c r="AQ237" s="92"/>
      <c r="AR237" s="231"/>
    </row>
    <row r="238" spans="1:44">
      <c r="A238" s="233">
        <v>43726</v>
      </c>
      <c r="B238" s="234">
        <v>2.1405787037036998</v>
      </c>
      <c r="C238" s="304">
        <f>'VCO2 Raw'!C238*'VCO2-mouse'!C$61/1000</f>
        <v>72.140199999999993</v>
      </c>
      <c r="D238" s="305">
        <f>'VCO2 Raw'!D238*'VCO2-mouse'!D$61/1000</f>
        <v>55.784500000000001</v>
      </c>
      <c r="E238" s="305">
        <f>'VCO2 Raw'!E238*'VCO2-mouse'!E$61/1000</f>
        <v>79.082999999999998</v>
      </c>
      <c r="F238" s="305">
        <f>'VCO2 Raw'!F238*'VCO2-mouse'!F$61/1000</f>
        <v>67.293599999999998</v>
      </c>
      <c r="G238" s="305">
        <f>'VCO2 Raw'!G238*'VCO2-mouse'!G$61/1000</f>
        <v>66.788800000000009</v>
      </c>
      <c r="H238" s="305">
        <f>'VCO2 Raw'!H238*'VCO2-mouse'!H$61/1000</f>
        <v>55.383199999999995</v>
      </c>
      <c r="I238" s="305">
        <f>'VCO2 Raw'!I238*'VCO2-mouse'!I$61/1000</f>
        <v>57.73</v>
      </c>
      <c r="J238" s="305">
        <f>'VCO2 Raw'!J238*'VCO2-mouse'!J$61/1000</f>
        <v>60.647599999999997</v>
      </c>
      <c r="K238" s="306">
        <f>'VCO2 Raw'!K238*'VCO2-mouse'!K$61/1000</f>
        <v>71.49130000000001</v>
      </c>
      <c r="L238" s="107"/>
      <c r="M238" s="160"/>
      <c r="N238" s="160"/>
      <c r="O238" s="160"/>
      <c r="P238" s="160"/>
      <c r="Q238" s="160"/>
      <c r="R238" s="160"/>
      <c r="S238" s="160"/>
      <c r="T238" s="160"/>
      <c r="U238" s="232">
        <f t="shared" ref="U238" si="409">STDEV(L237:T237)/SQRT(COUNT(L237:T237))</f>
        <v>3.0855760616263761</v>
      </c>
      <c r="V238" s="303"/>
      <c r="W238" s="303"/>
      <c r="X238" s="303"/>
      <c r="Y238" s="303"/>
      <c r="Z238" s="303"/>
      <c r="AA238" s="303"/>
      <c r="AB238" s="303"/>
      <c r="AC238" s="303"/>
      <c r="AD238" s="303"/>
      <c r="AE238" s="303"/>
      <c r="AF238" s="303"/>
      <c r="AG238" s="92"/>
      <c r="AH238" s="92"/>
      <c r="AI238" s="92"/>
      <c r="AJ238" s="92"/>
      <c r="AK238" s="92"/>
      <c r="AL238" s="92"/>
      <c r="AM238" s="92"/>
      <c r="AN238" s="92"/>
      <c r="AO238" s="92"/>
      <c r="AP238" s="92"/>
      <c r="AQ238" s="92"/>
      <c r="AR238" s="231"/>
    </row>
    <row r="239" spans="1:44">
      <c r="A239" s="233">
        <v>43726</v>
      </c>
      <c r="B239" s="234">
        <v>2.15446759259259</v>
      </c>
      <c r="C239" s="304">
        <f>'VCO2 Raw'!C239*'VCO2-mouse'!C$61/1000</f>
        <v>68.346199999999996</v>
      </c>
      <c r="D239" s="305">
        <f>'VCO2 Raw'!D239*'VCO2-mouse'!D$61/1000</f>
        <v>79.787999999999997</v>
      </c>
      <c r="E239" s="305">
        <f>'VCO2 Raw'!E239*'VCO2-mouse'!E$61/1000</f>
        <v>66.798000000000002</v>
      </c>
      <c r="F239" s="305">
        <f>'VCO2 Raw'!F239*'VCO2-mouse'!F$61/1000</f>
        <v>65.947199999999995</v>
      </c>
      <c r="G239" s="305">
        <f>'VCO2 Raw'!G239*'VCO2-mouse'!G$61/1000</f>
        <v>39.544699999999999</v>
      </c>
      <c r="H239" s="305">
        <f>'VCO2 Raw'!H239*'VCO2-mouse'!H$61/1000</f>
        <v>49.198599999999999</v>
      </c>
      <c r="I239" s="305">
        <f>'VCO2 Raw'!I239*'VCO2-mouse'!I$61/1000</f>
        <v>75.531999999999996</v>
      </c>
      <c r="J239" s="305">
        <f>'VCO2 Raw'!J239*'VCO2-mouse'!J$61/1000</f>
        <v>62.435200000000002</v>
      </c>
      <c r="K239" s="306">
        <f>'VCO2 Raw'!K239*'VCO2-mouse'!K$61/1000</f>
        <v>79.883499999999998</v>
      </c>
      <c r="L239" s="107"/>
      <c r="M239" s="160"/>
      <c r="N239" s="160"/>
      <c r="O239" s="160"/>
      <c r="P239" s="160"/>
      <c r="Q239" s="160"/>
      <c r="R239" s="160"/>
      <c r="S239" s="160"/>
      <c r="T239" s="160"/>
      <c r="U239" s="232"/>
      <c r="V239" s="303"/>
      <c r="W239" s="303"/>
      <c r="X239" s="303"/>
      <c r="Y239" s="303"/>
      <c r="Z239" s="303"/>
      <c r="AA239" s="303"/>
      <c r="AB239" s="303"/>
      <c r="AC239" s="303"/>
      <c r="AD239" s="303"/>
      <c r="AE239" s="303"/>
      <c r="AF239" s="303"/>
      <c r="AG239" s="92"/>
      <c r="AH239" s="92"/>
      <c r="AI239" s="92"/>
      <c r="AJ239" s="92"/>
      <c r="AK239" s="92"/>
      <c r="AL239" s="92"/>
      <c r="AM239" s="92"/>
      <c r="AN239" s="92"/>
      <c r="AO239" s="92"/>
      <c r="AP239" s="92"/>
      <c r="AQ239" s="92"/>
      <c r="AR239" s="231"/>
    </row>
    <row r="240" spans="1:44">
      <c r="A240" s="233">
        <v>43726</v>
      </c>
      <c r="B240" s="234">
        <v>2.1683564814814802</v>
      </c>
      <c r="C240" s="304">
        <f>'VCO2 Raw'!C240*'VCO2-mouse'!C$61/1000</f>
        <v>69.918000000000006</v>
      </c>
      <c r="D240" s="305">
        <f>'VCO2 Raw'!D240*'VCO2-mouse'!D$61/1000</f>
        <v>61.762500000000003</v>
      </c>
      <c r="E240" s="305">
        <f>'VCO2 Raw'!E240*'VCO2-mouse'!E$61/1000</f>
        <v>51.003</v>
      </c>
      <c r="F240" s="305">
        <f>'VCO2 Raw'!F240*'VCO2-mouse'!F$61/1000</f>
        <v>89.812799999999982</v>
      </c>
      <c r="G240" s="305">
        <f>'VCO2 Raw'!G240*'VCO2-mouse'!G$61/1000</f>
        <v>38.457900000000002</v>
      </c>
      <c r="H240" s="305">
        <f>'VCO2 Raw'!H240*'VCO2-mouse'!H$61/1000</f>
        <v>47.978799999999993</v>
      </c>
      <c r="I240" s="305">
        <f>'VCO2 Raw'!I240*'VCO2-mouse'!I$61/1000</f>
        <v>81.167000000000002</v>
      </c>
      <c r="J240" s="305">
        <f>'VCO2 Raw'!J240*'VCO2-mouse'!J$61/1000</f>
        <v>57.791800000000002</v>
      </c>
      <c r="K240" s="306">
        <f>'VCO2 Raw'!K240*'VCO2-mouse'!K$61/1000</f>
        <v>67.728599999999986</v>
      </c>
      <c r="L240" s="107">
        <f t="shared" ref="L240:P240" si="410">AVERAGE(C240:C242)</f>
        <v>82.853733333333338</v>
      </c>
      <c r="M240" s="160">
        <f t="shared" si="410"/>
        <v>79.472833333333327</v>
      </c>
      <c r="N240" s="160">
        <f t="shared" si="410"/>
        <v>72.054000000000002</v>
      </c>
      <c r="O240" s="160">
        <f t="shared" si="410"/>
        <v>79.155999999999992</v>
      </c>
      <c r="P240" s="160">
        <f t="shared" si="410"/>
        <v>65.240933333333331</v>
      </c>
      <c r="Q240" s="160">
        <f t="shared" ref="Q240" si="411">AVERAGE(H240:H242)</f>
        <v>70.876799999999989</v>
      </c>
      <c r="R240" s="160">
        <f t="shared" ref="R240" si="412">AVERAGE(I240:I242)</f>
        <v>76.919666666666672</v>
      </c>
      <c r="S240" s="160">
        <f t="shared" ref="S240" si="413">AVERAGE(J240:J242)</f>
        <v>73.771200000000007</v>
      </c>
      <c r="T240" s="160">
        <f t="shared" ref="T240" si="414">AVERAGE(K240:K242)</f>
        <v>67.025966666666662</v>
      </c>
      <c r="U240" s="232">
        <f t="shared" ref="U240" si="415">AVERAGE(L240:T240)</f>
        <v>74.15234814814815</v>
      </c>
      <c r="V240" s="303"/>
      <c r="W240" s="303"/>
      <c r="X240" s="303"/>
      <c r="Y240" s="303"/>
      <c r="Z240" s="303"/>
      <c r="AA240" s="303"/>
      <c r="AB240" s="303"/>
      <c r="AC240" s="303"/>
      <c r="AD240" s="303"/>
      <c r="AE240" s="303"/>
      <c r="AF240" s="303"/>
      <c r="AG240" s="92"/>
      <c r="AH240" s="92"/>
      <c r="AI240" s="92"/>
      <c r="AJ240" s="92"/>
      <c r="AK240" s="92"/>
      <c r="AL240" s="92"/>
      <c r="AM240" s="92"/>
      <c r="AN240" s="92"/>
      <c r="AO240" s="92"/>
      <c r="AP240" s="92"/>
      <c r="AQ240" s="92"/>
      <c r="AR240" s="231"/>
    </row>
    <row r="241" spans="1:44">
      <c r="A241" s="233">
        <v>43726</v>
      </c>
      <c r="B241" s="234">
        <v>2.1822453703703699</v>
      </c>
      <c r="C241" s="304">
        <f>'VCO2 Raw'!C241*'VCO2-mouse'!C$61/1000</f>
        <v>91.869</v>
      </c>
      <c r="D241" s="305">
        <f>'VCO2 Raw'!D241*'VCO2-mouse'!D$61/1000</f>
        <v>89.182000000000002</v>
      </c>
      <c r="E241" s="305">
        <f>'VCO2 Raw'!E241*'VCO2-mouse'!E$61/1000</f>
        <v>83.16</v>
      </c>
      <c r="F241" s="305">
        <f>'VCO2 Raw'!F241*'VCO2-mouse'!F$61/1000</f>
        <v>84.004799999999989</v>
      </c>
      <c r="G241" s="305">
        <f>'VCO2 Raw'!G241*'VCO2-mouse'!G$61/1000</f>
        <v>68.295500000000004</v>
      </c>
      <c r="H241" s="305">
        <f>'VCO2 Raw'!H241*'VCO2-mouse'!H$61/1000</f>
        <v>82.176000000000002</v>
      </c>
      <c r="I241" s="305">
        <f>'VCO2 Raw'!I241*'VCO2-mouse'!I$61/1000</f>
        <v>89.216999999999999</v>
      </c>
      <c r="J241" s="305">
        <f>'VCO2 Raw'!J241*'VCO2-mouse'!J$61/1000</f>
        <v>65.465400000000002</v>
      </c>
      <c r="K241" s="306">
        <f>'VCO2 Raw'!K241*'VCO2-mouse'!K$61/1000</f>
        <v>78.307500000000005</v>
      </c>
      <c r="L241" s="107"/>
      <c r="M241" s="160"/>
      <c r="N241" s="160"/>
      <c r="O241" s="160"/>
      <c r="P241" s="160"/>
      <c r="Q241" s="160"/>
      <c r="R241" s="160"/>
      <c r="S241" s="160"/>
      <c r="T241" s="160"/>
      <c r="U241" s="232">
        <f t="shared" ref="U241" si="416">STDEV(L240:T240)/SQRT(COUNT(L240:T240))</f>
        <v>1.9797321365458931</v>
      </c>
      <c r="V241" s="303"/>
      <c r="W241" s="303"/>
      <c r="X241" s="303"/>
      <c r="Y241" s="303"/>
      <c r="Z241" s="303"/>
      <c r="AA241" s="303"/>
      <c r="AB241" s="303"/>
      <c r="AC241" s="303"/>
      <c r="AD241" s="303"/>
      <c r="AE241" s="303"/>
      <c r="AF241" s="303"/>
      <c r="AG241" s="92"/>
      <c r="AH241" s="92"/>
      <c r="AI241" s="92"/>
      <c r="AJ241" s="92"/>
      <c r="AK241" s="92"/>
      <c r="AL241" s="92"/>
      <c r="AM241" s="92"/>
      <c r="AN241" s="92"/>
      <c r="AO241" s="92"/>
      <c r="AP241" s="92"/>
      <c r="AQ241" s="92"/>
      <c r="AR241" s="231"/>
    </row>
    <row r="242" spans="1:44">
      <c r="A242" s="233">
        <v>43726</v>
      </c>
      <c r="B242" s="234">
        <v>2.1961342592592601</v>
      </c>
      <c r="C242" s="304">
        <f>'VCO2 Raw'!C242*'VCO2-mouse'!C$61/1000</f>
        <v>86.774200000000008</v>
      </c>
      <c r="D242" s="305">
        <f>'VCO2 Raw'!D242*'VCO2-mouse'!D$61/1000</f>
        <v>87.474000000000004</v>
      </c>
      <c r="E242" s="305">
        <f>'VCO2 Raw'!E242*'VCO2-mouse'!E$61/1000</f>
        <v>81.998999999999995</v>
      </c>
      <c r="F242" s="305">
        <f>'VCO2 Raw'!F242*'VCO2-mouse'!F$61/1000</f>
        <v>63.650399999999998</v>
      </c>
      <c r="G242" s="305">
        <f>'VCO2 Raw'!G242*'VCO2-mouse'!G$61/1000</f>
        <v>88.969399999999993</v>
      </c>
      <c r="H242" s="305">
        <f>'VCO2 Raw'!H242*'VCO2-mouse'!H$61/1000</f>
        <v>82.475599999999986</v>
      </c>
      <c r="I242" s="305">
        <f>'VCO2 Raw'!I242*'VCO2-mouse'!I$61/1000</f>
        <v>60.375</v>
      </c>
      <c r="J242" s="305">
        <f>'VCO2 Raw'!J242*'VCO2-mouse'!J$61/1000</f>
        <v>98.056400000000011</v>
      </c>
      <c r="K242" s="306">
        <f>'VCO2 Raw'!K242*'VCO2-mouse'!K$61/1000</f>
        <v>55.041799999999995</v>
      </c>
      <c r="L242" s="107"/>
      <c r="M242" s="160"/>
      <c r="N242" s="160"/>
      <c r="O242" s="160"/>
      <c r="P242" s="160"/>
      <c r="Q242" s="160"/>
      <c r="R242" s="160"/>
      <c r="S242" s="160"/>
      <c r="T242" s="160"/>
      <c r="U242" s="232"/>
      <c r="V242" s="303"/>
      <c r="W242" s="303"/>
      <c r="X242" s="303"/>
      <c r="Y242" s="303"/>
      <c r="Z242" s="303"/>
      <c r="AA242" s="303"/>
      <c r="AB242" s="303"/>
      <c r="AC242" s="303"/>
      <c r="AD242" s="303"/>
      <c r="AE242" s="303"/>
      <c r="AF242" s="303"/>
      <c r="AG242" s="92"/>
      <c r="AH242" s="92"/>
      <c r="AI242" s="92"/>
      <c r="AJ242" s="92"/>
      <c r="AK242" s="92"/>
      <c r="AL242" s="92"/>
      <c r="AM242" s="92"/>
      <c r="AN242" s="92"/>
      <c r="AO242" s="92"/>
      <c r="AP242" s="92"/>
      <c r="AQ242" s="92"/>
      <c r="AR242" s="231"/>
    </row>
    <row r="243" spans="1:44">
      <c r="A243" s="233">
        <v>43726</v>
      </c>
      <c r="B243" s="234">
        <v>2.21002314814814</v>
      </c>
      <c r="C243" s="304">
        <f>'VCO2 Raw'!C243*'VCO2-mouse'!C$61/1000</f>
        <v>81.625199999999992</v>
      </c>
      <c r="D243" s="305">
        <f>'VCO2 Raw'!D243*'VCO2-mouse'!D$61/1000</f>
        <v>55.997999999999998</v>
      </c>
      <c r="E243" s="305">
        <f>'VCO2 Raw'!E243*'VCO2-mouse'!E$61/1000</f>
        <v>56.511000000000003</v>
      </c>
      <c r="F243" s="305">
        <f>'VCO2 Raw'!F243*'VCO2-mouse'!F$61/1000</f>
        <v>89.918399999999991</v>
      </c>
      <c r="G243" s="305">
        <f>'VCO2 Raw'!G243*'VCO2-mouse'!G$61/1000</f>
        <v>52.5122</v>
      </c>
      <c r="H243" s="305">
        <f>'VCO2 Raw'!H243*'VCO2-mouse'!H$61/1000</f>
        <v>54.591399999999993</v>
      </c>
      <c r="I243" s="305">
        <f>'VCO2 Raw'!I243*'VCO2-mouse'!I$61/1000</f>
        <v>54.302999999999997</v>
      </c>
      <c r="J243" s="305">
        <f>'VCO2 Raw'!J243*'VCO2-mouse'!J$61/1000</f>
        <v>66.010400000000004</v>
      </c>
      <c r="K243" s="306">
        <f>'VCO2 Raw'!K243*'VCO2-mouse'!K$61/1000</f>
        <v>48.915099999999995</v>
      </c>
      <c r="L243" s="107">
        <f t="shared" ref="L243:P243" si="417">AVERAGE(C243:C245)</f>
        <v>64.190866666666679</v>
      </c>
      <c r="M243" s="160">
        <f t="shared" si="417"/>
        <v>52.531166666666671</v>
      </c>
      <c r="N243" s="160">
        <f t="shared" si="417"/>
        <v>60.902999999999999</v>
      </c>
      <c r="O243" s="160">
        <f t="shared" si="417"/>
        <v>71.31519999999999</v>
      </c>
      <c r="P243" s="160">
        <f t="shared" si="417"/>
        <v>55.838466666666669</v>
      </c>
      <c r="Q243" s="160">
        <f t="shared" ref="Q243" si="418">AVERAGE(H243:H245)</f>
        <v>46.587799999999994</v>
      </c>
      <c r="R243" s="160">
        <f t="shared" ref="R243" si="419">AVERAGE(I243:I245)</f>
        <v>49.120333333333328</v>
      </c>
      <c r="S243" s="160">
        <f t="shared" ref="S243" si="420">AVERAGE(J243:J245)</f>
        <v>66.74433333333333</v>
      </c>
      <c r="T243" s="160">
        <f t="shared" ref="T243" si="421">AVERAGE(K243:K245)</f>
        <v>52.474233333333331</v>
      </c>
      <c r="U243" s="232">
        <f t="shared" ref="U243" si="422">AVERAGE(L243:T243)</f>
        <v>57.745044444444439</v>
      </c>
      <c r="V243" s="303"/>
      <c r="W243" s="303"/>
      <c r="X243" s="303"/>
      <c r="Y243" s="303"/>
      <c r="Z243" s="303"/>
      <c r="AA243" s="303"/>
      <c r="AB243" s="303"/>
      <c r="AC243" s="303"/>
      <c r="AD243" s="303"/>
      <c r="AE243" s="303"/>
      <c r="AF243" s="303"/>
      <c r="AG243" s="92"/>
      <c r="AH243" s="92"/>
      <c r="AI243" s="92"/>
      <c r="AJ243" s="92"/>
      <c r="AK243" s="92"/>
      <c r="AL243" s="92"/>
      <c r="AM243" s="92"/>
      <c r="AN243" s="92"/>
      <c r="AO243" s="92"/>
      <c r="AP243" s="92"/>
      <c r="AQ243" s="92"/>
      <c r="AR243" s="231"/>
    </row>
    <row r="244" spans="1:44">
      <c r="A244" s="233">
        <v>43726</v>
      </c>
      <c r="B244" s="234">
        <v>2.2239120370370302</v>
      </c>
      <c r="C244" s="304">
        <f>'VCO2 Raw'!C244*'VCO2-mouse'!C$61/1000</f>
        <v>59.403200000000005</v>
      </c>
      <c r="D244" s="305">
        <f>'VCO2 Raw'!D244*'VCO2-mouse'!D$61/1000</f>
        <v>48.982999999999997</v>
      </c>
      <c r="E244" s="305">
        <f>'VCO2 Raw'!E244*'VCO2-mouse'!E$61/1000</f>
        <v>54.594000000000001</v>
      </c>
      <c r="F244" s="305">
        <f>'VCO2 Raw'!F244*'VCO2-mouse'!F$61/1000</f>
        <v>64.495199999999997</v>
      </c>
      <c r="G244" s="305">
        <f>'VCO2 Raw'!G244*'VCO2-mouse'!G$61/1000</f>
        <v>75.977199999999996</v>
      </c>
      <c r="H244" s="305">
        <f>'VCO2 Raw'!H244*'VCO2-mouse'!H$61/1000</f>
        <v>45.475000000000001</v>
      </c>
      <c r="I244" s="305">
        <f>'VCO2 Raw'!I244*'VCO2-mouse'!I$61/1000</f>
        <v>48.185000000000002</v>
      </c>
      <c r="J244" s="305">
        <f>'VCO2 Raw'!J244*'VCO2-mouse'!J$61/1000</f>
        <v>78.785200000000003</v>
      </c>
      <c r="K244" s="306">
        <f>'VCO2 Raw'!K244*'VCO2-mouse'!K$61/1000</f>
        <v>47.949799999999996</v>
      </c>
      <c r="L244" s="107"/>
      <c r="M244" s="160"/>
      <c r="N244" s="160"/>
      <c r="O244" s="160"/>
      <c r="P244" s="160"/>
      <c r="Q244" s="160"/>
      <c r="R244" s="160"/>
      <c r="S244" s="160"/>
      <c r="T244" s="160"/>
      <c r="U244" s="232">
        <f t="shared" ref="U244" si="423">STDEV(L243:T243)/SQRT(COUNT(L243:T243))</f>
        <v>2.823828137317324</v>
      </c>
      <c r="V244" s="303"/>
      <c r="W244" s="303"/>
      <c r="X244" s="303"/>
      <c r="Y244" s="303"/>
      <c r="Z244" s="303"/>
      <c r="AA244" s="303"/>
      <c r="AB244" s="303"/>
      <c r="AC244" s="303"/>
      <c r="AD244" s="303"/>
      <c r="AE244" s="303"/>
      <c r="AF244" s="303"/>
      <c r="AG244" s="92"/>
      <c r="AH244" s="92"/>
      <c r="AI244" s="92"/>
      <c r="AJ244" s="92"/>
      <c r="AK244" s="92"/>
      <c r="AL244" s="92"/>
      <c r="AM244" s="92"/>
      <c r="AN244" s="92"/>
      <c r="AO244" s="92"/>
      <c r="AP244" s="92"/>
      <c r="AQ244" s="92"/>
      <c r="AR244" s="231"/>
    </row>
    <row r="245" spans="1:44">
      <c r="A245" s="233">
        <v>43726</v>
      </c>
      <c r="B245" s="234">
        <v>2.2378009259259199</v>
      </c>
      <c r="C245" s="304">
        <f>'VCO2 Raw'!C245*'VCO2-mouse'!C$61/1000</f>
        <v>51.544200000000004</v>
      </c>
      <c r="D245" s="305">
        <f>'VCO2 Raw'!D245*'VCO2-mouse'!D$61/1000</f>
        <v>52.612499999999997</v>
      </c>
      <c r="E245" s="305">
        <f>'VCO2 Raw'!E245*'VCO2-mouse'!E$61/1000</f>
        <v>71.603999999999999</v>
      </c>
      <c r="F245" s="305">
        <f>'VCO2 Raw'!F245*'VCO2-mouse'!F$61/1000</f>
        <v>59.531999999999996</v>
      </c>
      <c r="G245" s="305">
        <f>'VCO2 Raw'!G245*'VCO2-mouse'!G$61/1000</f>
        <v>39.026000000000003</v>
      </c>
      <c r="H245" s="305">
        <f>'VCO2 Raw'!H245*'VCO2-mouse'!H$61/1000</f>
        <v>39.697000000000003</v>
      </c>
      <c r="I245" s="305">
        <f>'VCO2 Raw'!I245*'VCO2-mouse'!I$61/1000</f>
        <v>44.872999999999998</v>
      </c>
      <c r="J245" s="305">
        <f>'VCO2 Raw'!J245*'VCO2-mouse'!J$61/1000</f>
        <v>55.437400000000004</v>
      </c>
      <c r="K245" s="306">
        <f>'VCO2 Raw'!K245*'VCO2-mouse'!K$61/1000</f>
        <v>60.557799999999993</v>
      </c>
      <c r="L245" s="107"/>
      <c r="M245" s="160"/>
      <c r="N245" s="160"/>
      <c r="O245" s="160"/>
      <c r="P245" s="160"/>
      <c r="Q245" s="160"/>
      <c r="R245" s="160"/>
      <c r="S245" s="160"/>
      <c r="T245" s="160"/>
      <c r="U245" s="232"/>
      <c r="V245" s="303"/>
      <c r="W245" s="303"/>
      <c r="X245" s="303"/>
      <c r="Y245" s="303"/>
      <c r="Z245" s="303"/>
      <c r="AA245" s="303"/>
      <c r="AB245" s="303"/>
      <c r="AC245" s="303"/>
      <c r="AD245" s="303"/>
      <c r="AE245" s="303"/>
      <c r="AF245" s="303"/>
      <c r="AG245" s="92"/>
      <c r="AH245" s="92"/>
      <c r="AI245" s="92"/>
      <c r="AJ245" s="92"/>
      <c r="AK245" s="92"/>
      <c r="AL245" s="92"/>
      <c r="AM245" s="92"/>
      <c r="AN245" s="92"/>
      <c r="AO245" s="92"/>
      <c r="AP245" s="92"/>
      <c r="AQ245" s="92"/>
      <c r="AR245" s="231"/>
    </row>
    <row r="246" spans="1:44">
      <c r="A246" s="223">
        <v>43726</v>
      </c>
      <c r="B246" s="224">
        <v>2.2516898148148101</v>
      </c>
      <c r="C246" s="304">
        <f>'VCO2 Raw'!C246*'VCO2-mouse'!C$61/1000</f>
        <v>71.543999999999997</v>
      </c>
      <c r="D246" s="305">
        <f>'VCO2 Raw'!D246*'VCO2-mouse'!D$61/1000</f>
        <v>44.103000000000002</v>
      </c>
      <c r="E246" s="305">
        <f>'VCO2 Raw'!E246*'VCO2-mouse'!E$61/1000</f>
        <v>84.78</v>
      </c>
      <c r="F246" s="305">
        <f>'VCO2 Raw'!F246*'VCO2-mouse'!F$61/1000</f>
        <v>59.268000000000001</v>
      </c>
      <c r="G246" s="305">
        <f>'VCO2 Raw'!G246*'VCO2-mouse'!G$61/1000</f>
        <v>69.728099999999998</v>
      </c>
      <c r="H246" s="305">
        <f>'VCO2 Raw'!H246*'VCO2-mouse'!H$61/1000</f>
        <v>73.509</v>
      </c>
      <c r="I246" s="305">
        <f>'VCO2 Raw'!I246*'VCO2-mouse'!I$61/1000</f>
        <v>40.411000000000001</v>
      </c>
      <c r="J246" s="305">
        <f>'VCO2 Raw'!J246*'VCO2-mouse'!J$61/1000</f>
        <v>49.137200000000007</v>
      </c>
      <c r="K246" s="306">
        <f>'VCO2 Raw'!K246*'VCO2-mouse'!K$61/1000</f>
        <v>70.053200000000004</v>
      </c>
      <c r="L246" s="107">
        <f t="shared" ref="L246:P246" si="424">AVERAGE(C246:C248)</f>
        <v>58.355333333333334</v>
      </c>
      <c r="M246" s="160">
        <f t="shared" si="424"/>
        <v>69.773833333333343</v>
      </c>
      <c r="N246" s="160">
        <f t="shared" si="424"/>
        <v>66.843000000000004</v>
      </c>
      <c r="O246" s="160">
        <f t="shared" si="424"/>
        <v>64.759199999999993</v>
      </c>
      <c r="P246" s="160">
        <f t="shared" si="424"/>
        <v>61.107799999999997</v>
      </c>
      <c r="Q246" s="160">
        <f t="shared" ref="Q246" si="425">AVERAGE(H246:H248)</f>
        <v>65.819266666666664</v>
      </c>
      <c r="R246" s="160">
        <f t="shared" ref="R246" si="426">AVERAGE(I246:I248)</f>
        <v>51.451000000000001</v>
      </c>
      <c r="S246" s="160">
        <f t="shared" ref="S246" si="427">AVERAGE(J246:J248)</f>
        <v>49.108133333333335</v>
      </c>
      <c r="T246" s="160">
        <f t="shared" ref="T246" si="428">AVERAGE(K246:K248)</f>
        <v>54.897333333333336</v>
      </c>
      <c r="U246" s="232">
        <f t="shared" ref="U246" si="429">AVERAGE(L246:T246)</f>
        <v>60.234988888888893</v>
      </c>
      <c r="V246" s="303"/>
      <c r="W246" s="303"/>
      <c r="X246" s="303"/>
      <c r="Y246" s="303"/>
      <c r="Z246" s="303"/>
      <c r="AA246" s="303"/>
      <c r="AB246" s="303"/>
      <c r="AC246" s="303"/>
      <c r="AD246" s="303"/>
      <c r="AE246" s="303"/>
      <c r="AF246" s="303"/>
      <c r="AG246" s="92"/>
      <c r="AH246" s="92"/>
      <c r="AI246" s="92"/>
      <c r="AJ246" s="92"/>
      <c r="AK246" s="92"/>
      <c r="AL246" s="92"/>
      <c r="AM246" s="92"/>
      <c r="AN246" s="92"/>
      <c r="AO246" s="92"/>
      <c r="AP246" s="92"/>
      <c r="AQ246" s="92"/>
      <c r="AR246" s="231"/>
    </row>
    <row r="247" spans="1:44">
      <c r="A247" s="223">
        <v>43726</v>
      </c>
      <c r="B247" s="224">
        <v>2.2655787037036998</v>
      </c>
      <c r="C247" s="304">
        <f>'VCO2 Raw'!C247*'VCO2-mouse'!C$61/1000</f>
        <v>49.403300000000002</v>
      </c>
      <c r="D247" s="305">
        <f>'VCO2 Raw'!D247*'VCO2-mouse'!D$61/1000</f>
        <v>95.831000000000003</v>
      </c>
      <c r="E247" s="305">
        <f>'VCO2 Raw'!E247*'VCO2-mouse'!E$61/1000</f>
        <v>49.572000000000003</v>
      </c>
      <c r="F247" s="305">
        <f>'VCO2 Raw'!F247*'VCO2-mouse'!F$61/1000</f>
        <v>84.031199999999998</v>
      </c>
      <c r="G247" s="305">
        <f>'VCO2 Raw'!G247*'VCO2-mouse'!G$61/1000</f>
        <v>67.505099999999985</v>
      </c>
      <c r="H247" s="305">
        <f>'VCO2 Raw'!H247*'VCO2-mouse'!H$61/1000</f>
        <v>70.898200000000003</v>
      </c>
      <c r="I247" s="305">
        <f>'VCO2 Raw'!I247*'VCO2-mouse'!I$61/1000</f>
        <v>36.293999999999997</v>
      </c>
      <c r="J247" s="305">
        <f>'VCO2 Raw'!J247*'VCO2-mouse'!J$61/1000</f>
        <v>50.619599999999998</v>
      </c>
      <c r="K247" s="306">
        <f>'VCO2 Raw'!K247*'VCO2-mouse'!K$61/1000</f>
        <v>44.6599</v>
      </c>
      <c r="L247" s="107"/>
      <c r="M247" s="160"/>
      <c r="N247" s="160"/>
      <c r="O247" s="160"/>
      <c r="P247" s="160"/>
      <c r="Q247" s="160"/>
      <c r="R247" s="160"/>
      <c r="S247" s="160"/>
      <c r="T247" s="160"/>
      <c r="U247" s="232">
        <f t="shared" ref="U247" si="430">STDEV(L246:T246)/SQRT(COUNT(L246:T246))</f>
        <v>2.4153986762151134</v>
      </c>
      <c r="V247" s="303"/>
      <c r="W247" s="303"/>
      <c r="X247" s="303"/>
      <c r="Y247" s="303"/>
      <c r="Z247" s="303"/>
      <c r="AA247" s="303"/>
      <c r="AB247" s="303"/>
      <c r="AC247" s="303"/>
      <c r="AD247" s="303"/>
      <c r="AE247" s="303"/>
      <c r="AF247" s="303"/>
      <c r="AG247" s="92"/>
      <c r="AH247" s="92"/>
      <c r="AI247" s="92"/>
      <c r="AJ247" s="92"/>
      <c r="AK247" s="92"/>
      <c r="AL247" s="92"/>
      <c r="AM247" s="92"/>
      <c r="AN247" s="92"/>
      <c r="AO247" s="92"/>
      <c r="AP247" s="92"/>
      <c r="AQ247" s="92"/>
      <c r="AR247" s="231"/>
    </row>
    <row r="248" spans="1:44">
      <c r="A248" s="223">
        <v>43726</v>
      </c>
      <c r="B248" s="224">
        <v>2.27946759259259</v>
      </c>
      <c r="C248" s="304">
        <f>'VCO2 Raw'!C248*'VCO2-mouse'!C$61/1000</f>
        <v>54.118700000000004</v>
      </c>
      <c r="D248" s="305">
        <f>'VCO2 Raw'!D248*'VCO2-mouse'!D$61/1000</f>
        <v>69.387500000000003</v>
      </c>
      <c r="E248" s="305">
        <f>'VCO2 Raw'!E248*'VCO2-mouse'!E$61/1000</f>
        <v>66.177000000000007</v>
      </c>
      <c r="F248" s="305">
        <f>'VCO2 Raw'!F248*'VCO2-mouse'!F$61/1000</f>
        <v>50.978399999999993</v>
      </c>
      <c r="G248" s="305">
        <f>'VCO2 Raw'!G248*'VCO2-mouse'!G$61/1000</f>
        <v>46.090199999999996</v>
      </c>
      <c r="H248" s="305">
        <f>'VCO2 Raw'!H248*'VCO2-mouse'!H$61/1000</f>
        <v>53.050599999999996</v>
      </c>
      <c r="I248" s="305">
        <f>'VCO2 Raw'!I248*'VCO2-mouse'!I$61/1000</f>
        <v>77.647999999999996</v>
      </c>
      <c r="J248" s="305">
        <f>'VCO2 Raw'!J248*'VCO2-mouse'!J$61/1000</f>
        <v>47.567599999999999</v>
      </c>
      <c r="K248" s="306">
        <f>'VCO2 Raw'!K248*'VCO2-mouse'!K$61/1000</f>
        <v>49.978900000000003</v>
      </c>
      <c r="L248" s="107"/>
      <c r="M248" s="160"/>
      <c r="N248" s="160"/>
      <c r="O248" s="160"/>
      <c r="P248" s="160"/>
      <c r="Q248" s="160"/>
      <c r="R248" s="160"/>
      <c r="S248" s="160"/>
      <c r="T248" s="160"/>
      <c r="U248" s="232"/>
      <c r="V248" s="303"/>
      <c r="W248" s="303"/>
      <c r="X248" s="303"/>
      <c r="Y248" s="303"/>
      <c r="Z248" s="303"/>
      <c r="AA248" s="303"/>
      <c r="AB248" s="303"/>
      <c r="AC248" s="303"/>
      <c r="AD248" s="303"/>
      <c r="AE248" s="303"/>
      <c r="AF248" s="303"/>
      <c r="AG248" s="92"/>
      <c r="AH248" s="92"/>
      <c r="AI248" s="92"/>
      <c r="AJ248" s="92"/>
      <c r="AK248" s="92"/>
      <c r="AL248" s="92"/>
      <c r="AM248" s="92"/>
      <c r="AN248" s="92"/>
      <c r="AO248" s="92"/>
      <c r="AP248" s="92"/>
      <c r="AQ248" s="92"/>
      <c r="AR248" s="231"/>
    </row>
    <row r="249" spans="1:44">
      <c r="A249" s="223">
        <v>43726</v>
      </c>
      <c r="B249" s="224">
        <v>2.2933564814814802</v>
      </c>
      <c r="C249" s="304">
        <f>'VCO2 Raw'!C249*'VCO2-mouse'!C$61/1000</f>
        <v>52.167499999999997</v>
      </c>
      <c r="D249" s="305">
        <f>'VCO2 Raw'!D249*'VCO2-mouse'!D$61/1000</f>
        <v>49.3185</v>
      </c>
      <c r="E249" s="305">
        <f>'VCO2 Raw'!E249*'VCO2-mouse'!E$61/1000</f>
        <v>74.924999999999997</v>
      </c>
      <c r="F249" s="305">
        <f>'VCO2 Raw'!F249*'VCO2-mouse'!F$61/1000</f>
        <v>53.301600000000001</v>
      </c>
      <c r="G249" s="305">
        <f>'VCO2 Raw'!G249*'VCO2-mouse'!G$61/1000</f>
        <v>56.612400000000001</v>
      </c>
      <c r="H249" s="305">
        <f>'VCO2 Raw'!H249*'VCO2-mouse'!H$61/1000</f>
        <v>42.093799999999995</v>
      </c>
      <c r="I249" s="305">
        <f>'VCO2 Raw'!I249*'VCO2-mouse'!I$61/1000</f>
        <v>78.545000000000002</v>
      </c>
      <c r="J249" s="305">
        <f>'VCO2 Raw'!J249*'VCO2-mouse'!J$61/1000</f>
        <v>49.093599999999995</v>
      </c>
      <c r="K249" s="306">
        <f>'VCO2 Raw'!K249*'VCO2-mouse'!K$61/1000</f>
        <v>60.735099999999996</v>
      </c>
      <c r="L249" s="107">
        <f t="shared" ref="L249:P249" si="431">AVERAGE(C249:C251)</f>
        <v>51.869400000000006</v>
      </c>
      <c r="M249" s="160">
        <f t="shared" si="431"/>
        <v>49.613333333333323</v>
      </c>
      <c r="N249" s="160">
        <f t="shared" si="431"/>
        <v>74.367000000000004</v>
      </c>
      <c r="O249" s="160">
        <f t="shared" si="431"/>
        <v>66</v>
      </c>
      <c r="P249" s="160">
        <f t="shared" si="431"/>
        <v>57.040533333333336</v>
      </c>
      <c r="Q249" s="160">
        <f t="shared" ref="Q249" si="432">AVERAGE(H249:H251)</f>
        <v>43.698799999999999</v>
      </c>
      <c r="R249" s="160">
        <f t="shared" ref="R249" si="433">AVERAGE(I249:I251)</f>
        <v>59.056333333333335</v>
      </c>
      <c r="S249" s="160">
        <f t="shared" ref="S249" si="434">AVERAGE(J249:J251)</f>
        <v>67.471000000000004</v>
      </c>
      <c r="T249" s="160">
        <f t="shared" ref="T249" si="435">AVERAGE(K249:K251)</f>
        <v>63.217299999999994</v>
      </c>
      <c r="U249" s="232">
        <f t="shared" ref="U249" si="436">AVERAGE(L249:T249)</f>
        <v>59.148188888888889</v>
      </c>
      <c r="V249" s="303"/>
      <c r="W249" s="303"/>
      <c r="X249" s="303"/>
      <c r="Y249" s="303"/>
      <c r="Z249" s="303"/>
      <c r="AA249" s="303"/>
      <c r="AB249" s="303"/>
      <c r="AC249" s="303"/>
      <c r="AD249" s="303"/>
      <c r="AE249" s="303"/>
      <c r="AF249" s="303"/>
      <c r="AG249" s="92"/>
      <c r="AH249" s="92"/>
      <c r="AI249" s="92"/>
      <c r="AJ249" s="92"/>
      <c r="AK249" s="92"/>
      <c r="AL249" s="92"/>
      <c r="AM249" s="92"/>
      <c r="AN249" s="92"/>
      <c r="AO249" s="92"/>
      <c r="AP249" s="92"/>
      <c r="AQ249" s="92"/>
      <c r="AR249" s="231"/>
    </row>
    <row r="250" spans="1:44">
      <c r="A250" s="223">
        <v>43726</v>
      </c>
      <c r="B250" s="224">
        <v>2.3072453703703699</v>
      </c>
      <c r="C250" s="304">
        <f>'VCO2 Raw'!C250*'VCO2-mouse'!C$61/1000</f>
        <v>52.248800000000003</v>
      </c>
      <c r="D250" s="305">
        <f>'VCO2 Raw'!D250*'VCO2-mouse'!D$61/1000</f>
        <v>49.104999999999997</v>
      </c>
      <c r="E250" s="305">
        <f>'VCO2 Raw'!E250*'VCO2-mouse'!E$61/1000</f>
        <v>69.417000000000002</v>
      </c>
      <c r="F250" s="305">
        <f>'VCO2 Raw'!F250*'VCO2-mouse'!F$61/1000</f>
        <v>57.868799999999993</v>
      </c>
      <c r="G250" s="305">
        <f>'VCO2 Raw'!G250*'VCO2-mouse'!G$61/1000</f>
        <v>43.126199999999997</v>
      </c>
      <c r="H250" s="305">
        <f>'VCO2 Raw'!H250*'VCO2-mouse'!H$61/1000</f>
        <v>50.503999999999998</v>
      </c>
      <c r="I250" s="305">
        <f>'VCO2 Raw'!I250*'VCO2-mouse'!I$61/1000</f>
        <v>52.003</v>
      </c>
      <c r="J250" s="305">
        <f>'VCO2 Raw'!J250*'VCO2-mouse'!J$61/1000</f>
        <v>81.968000000000004</v>
      </c>
      <c r="K250" s="306">
        <f>'VCO2 Raw'!K250*'VCO2-mouse'!K$61/1000</f>
        <v>58.666599999999995</v>
      </c>
      <c r="L250" s="107"/>
      <c r="M250" s="160"/>
      <c r="N250" s="160"/>
      <c r="O250" s="160"/>
      <c r="P250" s="160"/>
      <c r="Q250" s="160"/>
      <c r="R250" s="160"/>
      <c r="S250" s="160"/>
      <c r="T250" s="160"/>
      <c r="U250" s="232">
        <f t="shared" ref="U250" si="437">STDEV(L249:T249)/SQRT(COUNT(L249:T249))</f>
        <v>3.230529028189554</v>
      </c>
      <c r="V250" s="303"/>
      <c r="W250" s="303"/>
      <c r="X250" s="303"/>
      <c r="Y250" s="303"/>
      <c r="Z250" s="303"/>
      <c r="AA250" s="303"/>
      <c r="AB250" s="303"/>
      <c r="AC250" s="303"/>
      <c r="AD250" s="303"/>
      <c r="AE250" s="303"/>
      <c r="AF250" s="303"/>
      <c r="AG250" s="92"/>
      <c r="AH250" s="92"/>
      <c r="AI250" s="92"/>
      <c r="AJ250" s="92"/>
      <c r="AK250" s="92"/>
      <c r="AL250" s="92"/>
      <c r="AM250" s="92"/>
      <c r="AN250" s="92"/>
      <c r="AO250" s="92"/>
      <c r="AP250" s="92"/>
      <c r="AQ250" s="92"/>
      <c r="AR250" s="231"/>
    </row>
    <row r="251" spans="1:44">
      <c r="A251" s="223">
        <v>43726</v>
      </c>
      <c r="B251" s="224">
        <v>2.3211342592592601</v>
      </c>
      <c r="C251" s="304">
        <f>'VCO2 Raw'!C251*'VCO2-mouse'!C$61/1000</f>
        <v>51.191900000000004</v>
      </c>
      <c r="D251" s="305">
        <f>'VCO2 Raw'!D251*'VCO2-mouse'!D$61/1000</f>
        <v>50.416499999999999</v>
      </c>
      <c r="E251" s="305">
        <f>'VCO2 Raw'!E251*'VCO2-mouse'!E$61/1000</f>
        <v>78.759</v>
      </c>
      <c r="F251" s="305">
        <f>'VCO2 Raw'!F251*'VCO2-mouse'!F$61/1000</f>
        <v>86.829599999999985</v>
      </c>
      <c r="G251" s="305">
        <f>'VCO2 Raw'!G251*'VCO2-mouse'!G$61/1000</f>
        <v>71.382999999999996</v>
      </c>
      <c r="H251" s="305">
        <f>'VCO2 Raw'!H251*'VCO2-mouse'!H$61/1000</f>
        <v>38.498599999999996</v>
      </c>
      <c r="I251" s="305">
        <f>'VCO2 Raw'!I251*'VCO2-mouse'!I$61/1000</f>
        <v>46.621000000000002</v>
      </c>
      <c r="J251" s="305">
        <f>'VCO2 Raw'!J251*'VCO2-mouse'!J$61/1000</f>
        <v>71.351400000000012</v>
      </c>
      <c r="K251" s="306">
        <f>'VCO2 Raw'!K251*'VCO2-mouse'!K$61/1000</f>
        <v>70.250199999999992</v>
      </c>
      <c r="L251" s="107"/>
      <c r="M251" s="160"/>
      <c r="N251" s="160"/>
      <c r="O251" s="160"/>
      <c r="P251" s="160"/>
      <c r="Q251" s="160"/>
      <c r="R251" s="160"/>
      <c r="S251" s="160"/>
      <c r="T251" s="160"/>
      <c r="U251" s="232"/>
      <c r="V251" s="303"/>
      <c r="W251" s="303"/>
      <c r="X251" s="303"/>
      <c r="Y251" s="303"/>
      <c r="Z251" s="303"/>
      <c r="AA251" s="303"/>
      <c r="AB251" s="303"/>
      <c r="AC251" s="303"/>
      <c r="AD251" s="303"/>
      <c r="AE251" s="303"/>
      <c r="AF251" s="303"/>
      <c r="AG251" s="92"/>
      <c r="AH251" s="92"/>
      <c r="AI251" s="92"/>
      <c r="AJ251" s="92"/>
      <c r="AK251" s="92"/>
      <c r="AL251" s="92"/>
      <c r="AM251" s="92"/>
      <c r="AN251" s="92"/>
      <c r="AO251" s="92"/>
      <c r="AP251" s="92"/>
      <c r="AQ251" s="92"/>
      <c r="AR251" s="231"/>
    </row>
    <row r="252" spans="1:44">
      <c r="A252" s="223">
        <v>43726</v>
      </c>
      <c r="B252" s="224">
        <v>2.33502314814814</v>
      </c>
      <c r="C252" s="304">
        <f>'VCO2 Raw'!C252*'VCO2-mouse'!C$61/1000</f>
        <v>84.524900000000002</v>
      </c>
      <c r="D252" s="305">
        <f>'VCO2 Raw'!D252*'VCO2-mouse'!D$61/1000</f>
        <v>58.255000000000003</v>
      </c>
      <c r="E252" s="305">
        <f>'VCO2 Raw'!E252*'VCO2-mouse'!E$61/1000</f>
        <v>50.841000000000001</v>
      </c>
      <c r="F252" s="305">
        <f>'VCO2 Raw'!F252*'VCO2-mouse'!F$61/1000</f>
        <v>63.861599999999996</v>
      </c>
      <c r="G252" s="305">
        <f>'VCO2 Raw'!G252*'VCO2-mouse'!G$61/1000</f>
        <v>77.113399999999999</v>
      </c>
      <c r="H252" s="305">
        <f>'VCO2 Raw'!H252*'VCO2-mouse'!H$61/1000</f>
        <v>42.949799999999996</v>
      </c>
      <c r="I252" s="305">
        <f>'VCO2 Raw'!I252*'VCO2-mouse'!I$61/1000</f>
        <v>55.2</v>
      </c>
      <c r="J252" s="305">
        <f>'VCO2 Raw'!J252*'VCO2-mouse'!J$61/1000</f>
        <v>58.947200000000002</v>
      </c>
      <c r="K252" s="306">
        <f>'VCO2 Raw'!K252*'VCO2-mouse'!K$61/1000</f>
        <v>53.820399999999999</v>
      </c>
      <c r="L252" s="107">
        <f t="shared" ref="L252:P252" si="438">AVERAGE(C252:C254)</f>
        <v>70.270300000000006</v>
      </c>
      <c r="M252" s="160">
        <f t="shared" si="438"/>
        <v>72.894999999999996</v>
      </c>
      <c r="N252" s="160">
        <f t="shared" si="438"/>
        <v>50.129999999999995</v>
      </c>
      <c r="O252" s="160">
        <f t="shared" si="438"/>
        <v>63.1312</v>
      </c>
      <c r="P252" s="160">
        <f t="shared" si="438"/>
        <v>59.000066666666669</v>
      </c>
      <c r="Q252" s="160">
        <f t="shared" ref="Q252" si="439">AVERAGE(H252:H254)</f>
        <v>46.416599999999995</v>
      </c>
      <c r="R252" s="160">
        <f t="shared" ref="R252" si="440">AVERAGE(I252:I254)</f>
        <v>45.54</v>
      </c>
      <c r="S252" s="160">
        <f t="shared" ref="S252" si="441">AVERAGE(J252:J254)</f>
        <v>58.336800000000004</v>
      </c>
      <c r="T252" s="160">
        <f t="shared" ref="T252" si="442">AVERAGE(K252:K254)</f>
        <v>58.167533333333324</v>
      </c>
      <c r="U252" s="232">
        <f t="shared" ref="U252" si="443">AVERAGE(L252:T252)</f>
        <v>58.209722222222226</v>
      </c>
      <c r="V252" s="303"/>
      <c r="W252" s="303"/>
      <c r="X252" s="303"/>
      <c r="Y252" s="303"/>
      <c r="Z252" s="303"/>
      <c r="AA252" s="303"/>
      <c r="AB252" s="303"/>
      <c r="AC252" s="303"/>
      <c r="AD252" s="303"/>
      <c r="AE252" s="303"/>
      <c r="AF252" s="303"/>
      <c r="AG252" s="92"/>
      <c r="AH252" s="92"/>
      <c r="AI252" s="92"/>
      <c r="AJ252" s="92"/>
      <c r="AK252" s="92"/>
      <c r="AL252" s="92"/>
      <c r="AM252" s="92"/>
      <c r="AN252" s="92"/>
      <c r="AO252" s="92"/>
      <c r="AP252" s="92"/>
      <c r="AQ252" s="92"/>
      <c r="AR252" s="231"/>
    </row>
    <row r="253" spans="1:44">
      <c r="A253" s="223">
        <v>43726</v>
      </c>
      <c r="B253" s="224">
        <v>2.3489120370370302</v>
      </c>
      <c r="C253" s="304">
        <f>'VCO2 Raw'!C253*'VCO2-mouse'!C$61/1000</f>
        <v>54.958800000000004</v>
      </c>
      <c r="D253" s="305">
        <f>'VCO2 Raw'!D253*'VCO2-mouse'!D$61/1000</f>
        <v>83.722499999999997</v>
      </c>
      <c r="E253" s="305">
        <f>'VCO2 Raw'!E253*'VCO2-mouse'!E$61/1000</f>
        <v>48.896999999999998</v>
      </c>
      <c r="F253" s="305">
        <f>'VCO2 Raw'!F253*'VCO2-mouse'!F$61/1000</f>
        <v>52.14</v>
      </c>
      <c r="G253" s="305">
        <f>'VCO2 Raw'!G253*'VCO2-mouse'!G$61/1000</f>
        <v>47.670999999999999</v>
      </c>
      <c r="H253" s="305">
        <f>'VCO2 Raw'!H253*'VCO2-mouse'!H$61/1000</f>
        <v>57.865600000000001</v>
      </c>
      <c r="I253" s="305">
        <f>'VCO2 Raw'!I253*'VCO2-mouse'!I$61/1000</f>
        <v>44.206000000000003</v>
      </c>
      <c r="J253" s="305">
        <f>'VCO2 Raw'!J253*'VCO2-mouse'!J$61/1000</f>
        <v>63.808599999999998</v>
      </c>
      <c r="K253" s="306">
        <f>'VCO2 Raw'!K253*'VCO2-mouse'!K$61/1000</f>
        <v>49.821299999999994</v>
      </c>
      <c r="L253" s="107"/>
      <c r="M253" s="160"/>
      <c r="N253" s="160"/>
      <c r="O253" s="160"/>
      <c r="P253" s="160"/>
      <c r="Q253" s="160"/>
      <c r="R253" s="160"/>
      <c r="S253" s="160"/>
      <c r="T253" s="160"/>
      <c r="U253" s="232">
        <f t="shared" ref="U253" si="444">STDEV(L252:T252)/SQRT(COUNT(L252:T252))</f>
        <v>3.2293358888802146</v>
      </c>
      <c r="V253" s="303"/>
      <c r="W253" s="303"/>
      <c r="X253" s="303"/>
      <c r="Y253" s="303"/>
      <c r="Z253" s="303"/>
      <c r="AA253" s="303"/>
      <c r="AB253" s="303"/>
      <c r="AC253" s="303"/>
      <c r="AD253" s="303"/>
      <c r="AE253" s="303"/>
      <c r="AF253" s="303"/>
      <c r="AG253" s="92"/>
      <c r="AH253" s="92"/>
      <c r="AI253" s="92"/>
      <c r="AJ253" s="92"/>
      <c r="AK253" s="92"/>
      <c r="AL253" s="92"/>
      <c r="AM253" s="92"/>
      <c r="AN253" s="92"/>
      <c r="AO253" s="92"/>
      <c r="AP253" s="92"/>
      <c r="AQ253" s="92"/>
      <c r="AR253" s="231"/>
    </row>
    <row r="254" spans="1:44">
      <c r="A254" s="223">
        <v>43726</v>
      </c>
      <c r="B254" s="224">
        <v>2.3628009259259199</v>
      </c>
      <c r="C254" s="304">
        <f>'VCO2 Raw'!C254*'VCO2-mouse'!C$61/1000</f>
        <v>71.327199999999991</v>
      </c>
      <c r="D254" s="305">
        <f>'VCO2 Raw'!D254*'VCO2-mouse'!D$61/1000</f>
        <v>76.707499999999996</v>
      </c>
      <c r="E254" s="305">
        <f>'VCO2 Raw'!E254*'VCO2-mouse'!E$61/1000</f>
        <v>50.652000000000001</v>
      </c>
      <c r="F254" s="305">
        <f>'VCO2 Raw'!F254*'VCO2-mouse'!F$61/1000</f>
        <v>73.391999999999996</v>
      </c>
      <c r="G254" s="305">
        <f>'VCO2 Raw'!G254*'VCO2-mouse'!G$61/1000</f>
        <v>52.215799999999994</v>
      </c>
      <c r="H254" s="305">
        <f>'VCO2 Raw'!H254*'VCO2-mouse'!H$61/1000</f>
        <v>38.434399999999997</v>
      </c>
      <c r="I254" s="305">
        <f>'VCO2 Raw'!I254*'VCO2-mouse'!I$61/1000</f>
        <v>37.213999999999999</v>
      </c>
      <c r="J254" s="305">
        <f>'VCO2 Raw'!J254*'VCO2-mouse'!J$61/1000</f>
        <v>52.254599999999996</v>
      </c>
      <c r="K254" s="306">
        <f>'VCO2 Raw'!K254*'VCO2-mouse'!K$61/1000</f>
        <v>70.860900000000001</v>
      </c>
      <c r="L254" s="107"/>
      <c r="M254" s="160"/>
      <c r="N254" s="160"/>
      <c r="O254" s="160"/>
      <c r="P254" s="160"/>
      <c r="Q254" s="160"/>
      <c r="R254" s="160"/>
      <c r="S254" s="160"/>
      <c r="T254" s="160"/>
      <c r="U254" s="232"/>
      <c r="V254" s="303"/>
      <c r="W254" s="303"/>
      <c r="X254" s="303"/>
      <c r="Y254" s="303"/>
      <c r="Z254" s="303"/>
      <c r="AA254" s="303"/>
      <c r="AB254" s="303"/>
      <c r="AC254" s="303"/>
      <c r="AD254" s="303"/>
      <c r="AE254" s="303"/>
      <c r="AF254" s="303"/>
      <c r="AG254" s="92"/>
      <c r="AH254" s="92"/>
      <c r="AI254" s="92"/>
      <c r="AJ254" s="92"/>
      <c r="AK254" s="92"/>
      <c r="AL254" s="92"/>
      <c r="AM254" s="92"/>
      <c r="AN254" s="92"/>
      <c r="AO254" s="92"/>
      <c r="AP254" s="92"/>
      <c r="AQ254" s="92"/>
      <c r="AR254" s="231"/>
    </row>
    <row r="255" spans="1:44">
      <c r="A255" s="223">
        <v>43726</v>
      </c>
      <c r="B255" s="224">
        <v>2.3766898148148101</v>
      </c>
      <c r="C255" s="304">
        <f>'VCO2 Raw'!C255*'VCO2-mouse'!C$61/1000</f>
        <v>50.622800000000005</v>
      </c>
      <c r="D255" s="305">
        <f>'VCO2 Raw'!D255*'VCO2-mouse'!D$61/1000</f>
        <v>46.207500000000003</v>
      </c>
      <c r="E255" s="305">
        <f>'VCO2 Raw'!E255*'VCO2-mouse'!E$61/1000</f>
        <v>77.301000000000002</v>
      </c>
      <c r="F255" s="305">
        <f>'VCO2 Raw'!F255*'VCO2-mouse'!F$61/1000</f>
        <v>49.5</v>
      </c>
      <c r="G255" s="305">
        <f>'VCO2 Raw'!G255*'VCO2-mouse'!G$61/1000</f>
        <v>60.860799999999998</v>
      </c>
      <c r="H255" s="305">
        <f>'VCO2 Raw'!H255*'VCO2-mouse'!H$61/1000</f>
        <v>36.615399999999994</v>
      </c>
      <c r="I255" s="305">
        <f>'VCO2 Raw'!I255*'VCO2-mouse'!I$61/1000</f>
        <v>44.366999999999997</v>
      </c>
      <c r="J255" s="305">
        <f>'VCO2 Raw'!J255*'VCO2-mouse'!J$61/1000</f>
        <v>78.697999999999993</v>
      </c>
      <c r="K255" s="306">
        <f>'VCO2 Raw'!K255*'VCO2-mouse'!K$61/1000</f>
        <v>43.911299999999997</v>
      </c>
      <c r="L255" s="107">
        <f t="shared" ref="L255:P255" si="445">AVERAGE(C255:C257)</f>
        <v>64.967733333333342</v>
      </c>
      <c r="M255" s="160">
        <f t="shared" si="445"/>
        <v>64.47699999999999</v>
      </c>
      <c r="N255" s="160">
        <f t="shared" si="445"/>
        <v>66.897000000000006</v>
      </c>
      <c r="O255" s="160">
        <f t="shared" si="445"/>
        <v>64.081599999999995</v>
      </c>
      <c r="P255" s="160">
        <f t="shared" si="445"/>
        <v>57.905033333333336</v>
      </c>
      <c r="Q255" s="160">
        <f t="shared" ref="Q255" si="446">AVERAGE(H255:H257)</f>
        <v>46.174066666666668</v>
      </c>
      <c r="R255" s="160">
        <f t="shared" ref="R255" si="447">AVERAGE(I255:I257)</f>
        <v>56.54933333333333</v>
      </c>
      <c r="S255" s="160">
        <f t="shared" ref="S255" si="448">AVERAGE(J255:J257)</f>
        <v>68.277600000000007</v>
      </c>
      <c r="T255" s="160">
        <f t="shared" ref="T255" si="449">AVERAGE(K255:K257)</f>
        <v>56.565266666666666</v>
      </c>
      <c r="U255" s="232">
        <f t="shared" ref="U255" si="450">AVERAGE(L255:T255)</f>
        <v>60.654959259259243</v>
      </c>
      <c r="V255" s="303"/>
      <c r="W255" s="303"/>
      <c r="X255" s="303"/>
      <c r="Y255" s="303"/>
      <c r="Z255" s="303"/>
      <c r="AA255" s="303"/>
      <c r="AB255" s="303"/>
      <c r="AC255" s="303"/>
      <c r="AD255" s="303"/>
      <c r="AE255" s="303"/>
      <c r="AF255" s="303"/>
      <c r="AG255" s="92"/>
      <c r="AH255" s="92"/>
      <c r="AI255" s="92"/>
      <c r="AJ255" s="92"/>
      <c r="AK255" s="92"/>
      <c r="AL255" s="92"/>
      <c r="AM255" s="92"/>
      <c r="AN255" s="92"/>
      <c r="AO255" s="92"/>
      <c r="AP255" s="92"/>
      <c r="AQ255" s="92"/>
      <c r="AR255" s="231"/>
    </row>
    <row r="256" spans="1:44">
      <c r="A256" s="223">
        <v>43726</v>
      </c>
      <c r="B256" s="224">
        <v>2.3905787037036998</v>
      </c>
      <c r="C256" s="304">
        <f>'VCO2 Raw'!C256*'VCO2-mouse'!C$61/1000</f>
        <v>57.343600000000009</v>
      </c>
      <c r="D256" s="305">
        <f>'VCO2 Raw'!D256*'VCO2-mouse'!D$61/1000</f>
        <v>43.035499999999999</v>
      </c>
      <c r="E256" s="305">
        <f>'VCO2 Raw'!E256*'VCO2-mouse'!E$61/1000</f>
        <v>66.474000000000004</v>
      </c>
      <c r="F256" s="305">
        <f>'VCO2 Raw'!F256*'VCO2-mouse'!F$61/1000</f>
        <v>48.470399999999991</v>
      </c>
      <c r="G256" s="305">
        <f>'VCO2 Raw'!G256*'VCO2-mouse'!G$61/1000</f>
        <v>44.682299999999998</v>
      </c>
      <c r="H256" s="305">
        <f>'VCO2 Raw'!H256*'VCO2-mouse'!H$61/1000</f>
        <v>41.687199999999997</v>
      </c>
      <c r="I256" s="305">
        <f>'VCO2 Raw'!I256*'VCO2-mouse'!I$61/1000</f>
        <v>44.067999999999998</v>
      </c>
      <c r="J256" s="305">
        <f>'VCO2 Raw'!J256*'VCO2-mouse'!J$61/1000</f>
        <v>64.179200000000009</v>
      </c>
      <c r="K256" s="306">
        <f>'VCO2 Raw'!K256*'VCO2-mouse'!K$61/1000</f>
        <v>55.691900000000004</v>
      </c>
      <c r="L256" s="107"/>
      <c r="M256" s="160"/>
      <c r="N256" s="160"/>
      <c r="O256" s="160"/>
      <c r="P256" s="160"/>
      <c r="Q256" s="160"/>
      <c r="R256" s="160"/>
      <c r="S256" s="160"/>
      <c r="T256" s="160"/>
      <c r="U256" s="232">
        <f t="shared" ref="U256" si="451">STDEV(L255:T255)/SQRT(COUNT(L255:T255))</f>
        <v>2.3358846156140638</v>
      </c>
      <c r="V256" s="303"/>
      <c r="W256" s="303"/>
      <c r="X256" s="303"/>
      <c r="Y256" s="303"/>
      <c r="Z256" s="303"/>
      <c r="AA256" s="303"/>
      <c r="AB256" s="303"/>
      <c r="AC256" s="303"/>
      <c r="AD256" s="303"/>
      <c r="AE256" s="303"/>
      <c r="AF256" s="303"/>
      <c r="AG256" s="92"/>
      <c r="AH256" s="92"/>
      <c r="AI256" s="92"/>
      <c r="AJ256" s="92"/>
      <c r="AK256" s="92"/>
      <c r="AL256" s="92"/>
      <c r="AM256" s="92"/>
      <c r="AN256" s="92"/>
      <c r="AO256" s="92"/>
      <c r="AP256" s="92"/>
      <c r="AQ256" s="92"/>
      <c r="AR256" s="231"/>
    </row>
    <row r="257" spans="1:44">
      <c r="A257" s="223">
        <v>43726</v>
      </c>
      <c r="B257" s="224">
        <v>2.40446759259259</v>
      </c>
      <c r="C257" s="304">
        <f>'VCO2 Raw'!C257*'VCO2-mouse'!C$61/1000</f>
        <v>86.936800000000005</v>
      </c>
      <c r="D257" s="305">
        <f>'VCO2 Raw'!D257*'VCO2-mouse'!D$61/1000</f>
        <v>104.188</v>
      </c>
      <c r="E257" s="305">
        <f>'VCO2 Raw'!E257*'VCO2-mouse'!E$61/1000</f>
        <v>56.915999999999997</v>
      </c>
      <c r="F257" s="305">
        <f>'VCO2 Raw'!F257*'VCO2-mouse'!F$61/1000</f>
        <v>94.2744</v>
      </c>
      <c r="G257" s="305">
        <f>'VCO2 Raw'!G257*'VCO2-mouse'!G$61/1000</f>
        <v>68.171999999999997</v>
      </c>
      <c r="H257" s="305">
        <f>'VCO2 Raw'!H257*'VCO2-mouse'!H$61/1000</f>
        <v>60.2196</v>
      </c>
      <c r="I257" s="305">
        <f>'VCO2 Raw'!I257*'VCO2-mouse'!I$61/1000</f>
        <v>81.212999999999994</v>
      </c>
      <c r="J257" s="305">
        <f>'VCO2 Raw'!J257*'VCO2-mouse'!J$61/1000</f>
        <v>61.955599999999997</v>
      </c>
      <c r="K257" s="306">
        <f>'VCO2 Raw'!K257*'VCO2-mouse'!K$61/1000</f>
        <v>70.09259999999999</v>
      </c>
      <c r="L257" s="107"/>
      <c r="M257" s="160"/>
      <c r="N257" s="160"/>
      <c r="O257" s="160"/>
      <c r="P257" s="160"/>
      <c r="Q257" s="160"/>
      <c r="R257" s="160"/>
      <c r="S257" s="160"/>
      <c r="T257" s="160"/>
      <c r="U257" s="232"/>
      <c r="V257" s="303"/>
      <c r="W257" s="303"/>
      <c r="X257" s="303"/>
      <c r="Y257" s="303"/>
      <c r="Z257" s="303"/>
      <c r="AA257" s="303"/>
      <c r="AB257" s="303"/>
      <c r="AC257" s="303"/>
      <c r="AD257" s="303"/>
      <c r="AE257" s="303"/>
      <c r="AF257" s="303"/>
      <c r="AG257" s="92"/>
      <c r="AH257" s="92"/>
      <c r="AI257" s="92"/>
      <c r="AJ257" s="92"/>
      <c r="AK257" s="92"/>
      <c r="AL257" s="92"/>
      <c r="AM257" s="92"/>
      <c r="AN257" s="92"/>
      <c r="AO257" s="92"/>
      <c r="AP257" s="92"/>
      <c r="AQ257" s="92"/>
      <c r="AR257" s="231"/>
    </row>
    <row r="258" spans="1:44">
      <c r="A258" s="223">
        <v>43726</v>
      </c>
      <c r="B258" s="224">
        <v>2.4183564814814802</v>
      </c>
      <c r="C258" s="304">
        <f>'VCO2 Raw'!C258*'VCO2-mouse'!C$61/1000</f>
        <v>78.725499999999997</v>
      </c>
      <c r="D258" s="305">
        <f>'VCO2 Raw'!D258*'VCO2-mouse'!D$61/1000</f>
        <v>96.654499999999999</v>
      </c>
      <c r="E258" s="305">
        <f>'VCO2 Raw'!E258*'VCO2-mouse'!E$61/1000</f>
        <v>57.942</v>
      </c>
      <c r="F258" s="305">
        <f>'VCO2 Raw'!F258*'VCO2-mouse'!F$61/1000</f>
        <v>52.562399999999997</v>
      </c>
      <c r="G258" s="305">
        <f>'VCO2 Raw'!G258*'VCO2-mouse'!G$61/1000</f>
        <v>53.475499999999997</v>
      </c>
      <c r="H258" s="305">
        <f>'VCO2 Raw'!H258*'VCO2-mouse'!H$61/1000</f>
        <v>34.368399999999994</v>
      </c>
      <c r="I258" s="305">
        <f>'VCO2 Raw'!I258*'VCO2-mouse'!I$61/1000</f>
        <v>66.263000000000005</v>
      </c>
      <c r="J258" s="305">
        <f>'VCO2 Raw'!J258*'VCO2-mouse'!J$61/1000</f>
        <v>50.227200000000003</v>
      </c>
      <c r="K258" s="306">
        <f>'VCO2 Raw'!K258*'VCO2-mouse'!K$61/1000</f>
        <v>66.270800000000008</v>
      </c>
      <c r="L258" s="107">
        <f t="shared" ref="L258:P258" si="452">AVERAGE(C258:C260)</f>
        <v>71.254933333333341</v>
      </c>
      <c r="M258" s="160">
        <f t="shared" si="452"/>
        <v>89.822499999999991</v>
      </c>
      <c r="N258" s="160">
        <f t="shared" si="452"/>
        <v>61.893000000000001</v>
      </c>
      <c r="O258" s="160">
        <f t="shared" si="452"/>
        <v>63.386400000000002</v>
      </c>
      <c r="P258" s="160">
        <f t="shared" si="452"/>
        <v>60.992533333333334</v>
      </c>
      <c r="Q258" s="160">
        <f t="shared" ref="Q258" si="453">AVERAGE(H258:H260)</f>
        <v>44.583333333333336</v>
      </c>
      <c r="R258" s="160">
        <f t="shared" ref="R258" si="454">AVERAGE(I258:I260)</f>
        <v>59.44733333333334</v>
      </c>
      <c r="S258" s="160">
        <f t="shared" ref="S258" si="455">AVERAGE(J258:J260)</f>
        <v>58.300466666666672</v>
      </c>
      <c r="T258" s="160">
        <f t="shared" ref="T258" si="456">AVERAGE(K258:K260)</f>
        <v>61.286700000000003</v>
      </c>
      <c r="U258" s="232">
        <f t="shared" ref="U258" si="457">AVERAGE(L258:T258)</f>
        <v>63.440800000000003</v>
      </c>
      <c r="V258" s="303"/>
      <c r="W258" s="303"/>
      <c r="X258" s="303"/>
      <c r="Y258" s="303"/>
      <c r="Z258" s="303"/>
      <c r="AA258" s="303"/>
      <c r="AB258" s="303"/>
      <c r="AC258" s="303"/>
      <c r="AD258" s="303"/>
      <c r="AE258" s="303"/>
      <c r="AF258" s="303"/>
      <c r="AG258" s="92"/>
      <c r="AH258" s="92"/>
      <c r="AI258" s="92"/>
      <c r="AJ258" s="92"/>
      <c r="AK258" s="92"/>
      <c r="AL258" s="92"/>
      <c r="AM258" s="92"/>
      <c r="AN258" s="92"/>
      <c r="AO258" s="92"/>
      <c r="AP258" s="92"/>
      <c r="AQ258" s="92"/>
      <c r="AR258" s="231"/>
    </row>
    <row r="259" spans="1:44">
      <c r="A259" s="223">
        <v>43726</v>
      </c>
      <c r="B259" s="224">
        <v>2.4322453703703699</v>
      </c>
      <c r="C259" s="304">
        <f>'VCO2 Raw'!C259*'VCO2-mouse'!C$61/1000</f>
        <v>59.674200000000006</v>
      </c>
      <c r="D259" s="305">
        <f>'VCO2 Raw'!D259*'VCO2-mouse'!D$61/1000</f>
        <v>86.802999999999997</v>
      </c>
      <c r="E259" s="305">
        <f>'VCO2 Raw'!E259*'VCO2-mouse'!E$61/1000</f>
        <v>70.091999999999999</v>
      </c>
      <c r="F259" s="305">
        <f>'VCO2 Raw'!F259*'VCO2-mouse'!F$61/1000</f>
        <v>59.056799999999996</v>
      </c>
      <c r="G259" s="305">
        <f>'VCO2 Raw'!G259*'VCO2-mouse'!G$61/1000</f>
        <v>70.172699999999992</v>
      </c>
      <c r="H259" s="305">
        <f>'VCO2 Raw'!H259*'VCO2-mouse'!H$61/1000</f>
        <v>60.347999999999992</v>
      </c>
      <c r="I259" s="305">
        <f>'VCO2 Raw'!I259*'VCO2-mouse'!I$61/1000</f>
        <v>47.311</v>
      </c>
      <c r="J259" s="305">
        <f>'VCO2 Raw'!J259*'VCO2-mouse'!J$61/1000</f>
        <v>55.873400000000004</v>
      </c>
      <c r="K259" s="306">
        <f>'VCO2 Raw'!K259*'VCO2-mouse'!K$61/1000</f>
        <v>53.465799999999994</v>
      </c>
      <c r="L259" s="107"/>
      <c r="M259" s="160"/>
      <c r="N259" s="160"/>
      <c r="O259" s="160"/>
      <c r="P259" s="160"/>
      <c r="Q259" s="160"/>
      <c r="R259" s="160"/>
      <c r="S259" s="160"/>
      <c r="T259" s="160"/>
      <c r="U259" s="232">
        <f t="shared" ref="U259" si="458">STDEV(L258:T258)/SQRT(COUNT(L258:T258))</f>
        <v>4.0277896254270242</v>
      </c>
      <c r="V259" s="303"/>
      <c r="W259" s="303"/>
      <c r="X259" s="303"/>
      <c r="Y259" s="303"/>
      <c r="Z259" s="303"/>
      <c r="AA259" s="303"/>
      <c r="AB259" s="303"/>
      <c r="AC259" s="303"/>
      <c r="AD259" s="303"/>
      <c r="AE259" s="303"/>
      <c r="AF259" s="303"/>
      <c r="AG259" s="92"/>
      <c r="AH259" s="92"/>
      <c r="AI259" s="92"/>
      <c r="AJ259" s="92"/>
      <c r="AK259" s="92"/>
      <c r="AL259" s="92"/>
      <c r="AM259" s="92"/>
      <c r="AN259" s="92"/>
      <c r="AO259" s="92"/>
      <c r="AP259" s="92"/>
      <c r="AQ259" s="92"/>
      <c r="AR259" s="231"/>
    </row>
    <row r="260" spans="1:44">
      <c r="A260" s="223">
        <v>43726</v>
      </c>
      <c r="B260" s="224">
        <v>2.4461342592592592</v>
      </c>
      <c r="C260" s="304">
        <f>'VCO2 Raw'!C260*'VCO2-mouse'!C$61/1000</f>
        <v>75.365100000000012</v>
      </c>
      <c r="D260" s="305">
        <f>'VCO2 Raw'!D260*'VCO2-mouse'!D$61/1000</f>
        <v>86.01</v>
      </c>
      <c r="E260" s="305">
        <f>'VCO2 Raw'!E260*'VCO2-mouse'!E$61/1000</f>
        <v>57.645000000000003</v>
      </c>
      <c r="F260" s="305">
        <f>'VCO2 Raw'!F260*'VCO2-mouse'!F$61/1000</f>
        <v>78.540000000000006</v>
      </c>
      <c r="G260" s="305">
        <f>'VCO2 Raw'!G260*'VCO2-mouse'!G$61/1000</f>
        <v>59.3294</v>
      </c>
      <c r="H260" s="305">
        <f>'VCO2 Raw'!H260*'VCO2-mouse'!H$61/1000</f>
        <v>39.0336</v>
      </c>
      <c r="I260" s="305">
        <f>'VCO2 Raw'!I260*'VCO2-mouse'!I$61/1000</f>
        <v>64.768000000000001</v>
      </c>
      <c r="J260" s="305">
        <f>'VCO2 Raw'!J260*'VCO2-mouse'!J$61/1000</f>
        <v>68.80080000000001</v>
      </c>
      <c r="K260" s="306">
        <f>'VCO2 Raw'!K260*'VCO2-mouse'!K$61/1000</f>
        <v>64.123500000000007</v>
      </c>
      <c r="L260" s="107"/>
      <c r="M260" s="160"/>
      <c r="N260" s="160"/>
      <c r="O260" s="160"/>
      <c r="P260" s="160"/>
      <c r="Q260" s="160"/>
      <c r="R260" s="160"/>
      <c r="S260" s="160"/>
      <c r="T260" s="160"/>
      <c r="U260" s="232"/>
      <c r="V260" s="303"/>
      <c r="W260" s="303"/>
      <c r="X260" s="303"/>
      <c r="Y260" s="303"/>
      <c r="Z260" s="303"/>
      <c r="AA260" s="303"/>
      <c r="AB260" s="303"/>
      <c r="AC260" s="303"/>
      <c r="AD260" s="303"/>
      <c r="AE260" s="303"/>
      <c r="AF260" s="303"/>
      <c r="AG260" s="92"/>
      <c r="AH260" s="92"/>
      <c r="AI260" s="92"/>
      <c r="AJ260" s="92"/>
      <c r="AK260" s="92"/>
      <c r="AL260" s="92"/>
      <c r="AM260" s="92"/>
      <c r="AN260" s="92"/>
      <c r="AO260" s="92"/>
      <c r="AP260" s="92"/>
      <c r="AQ260" s="92"/>
      <c r="AR260" s="231"/>
    </row>
    <row r="261" spans="1:44">
      <c r="A261" s="223">
        <v>43726</v>
      </c>
      <c r="B261" s="224">
        <v>2.46002314814814</v>
      </c>
      <c r="C261" s="304">
        <f>'VCO2 Raw'!C261*'VCO2-mouse'!C$61/1000</f>
        <v>50.704100000000004</v>
      </c>
      <c r="D261" s="305">
        <f>'VCO2 Raw'!D261*'VCO2-mouse'!D$61/1000</f>
        <v>83.265000000000001</v>
      </c>
      <c r="E261" s="305">
        <f>'VCO2 Raw'!E261*'VCO2-mouse'!E$61/1000</f>
        <v>57.24</v>
      </c>
      <c r="F261" s="305">
        <f>'VCO2 Raw'!F261*'VCO2-mouse'!F$61/1000</f>
        <v>48.681599999999996</v>
      </c>
      <c r="G261" s="305">
        <f>'VCO2 Raw'!G261*'VCO2-mouse'!G$61/1000</f>
        <v>43.496699999999997</v>
      </c>
      <c r="H261" s="305">
        <f>'VCO2 Raw'!H261*'VCO2-mouse'!H$61/1000</f>
        <v>43.827199999999998</v>
      </c>
      <c r="I261" s="305">
        <f>'VCO2 Raw'!I261*'VCO2-mouse'!I$61/1000</f>
        <v>42.848999999999997</v>
      </c>
      <c r="J261" s="305">
        <f>'VCO2 Raw'!J261*'VCO2-mouse'!J$61/1000</f>
        <v>65.290999999999997</v>
      </c>
      <c r="K261" s="306">
        <f>'VCO2 Raw'!K261*'VCO2-mouse'!K$61/1000</f>
        <v>50.550199999999997</v>
      </c>
      <c r="L261" s="107">
        <f t="shared" ref="L261:P261" si="459">AVERAGE(C261:C263)</f>
        <v>53.495399999999997</v>
      </c>
      <c r="M261" s="160">
        <f t="shared" si="459"/>
        <v>80.62166666666667</v>
      </c>
      <c r="N261" s="160">
        <f t="shared" si="459"/>
        <v>55.008000000000003</v>
      </c>
      <c r="O261" s="160">
        <f t="shared" si="459"/>
        <v>50.960799999999999</v>
      </c>
      <c r="P261" s="160">
        <f t="shared" si="459"/>
        <v>52.446333333333335</v>
      </c>
      <c r="Q261" s="160">
        <f t="shared" ref="Q261" si="460">AVERAGE(H261:H263)</f>
        <v>40.695666666666661</v>
      </c>
      <c r="R261" s="160">
        <f t="shared" ref="R261" si="461">AVERAGE(I261:I263)</f>
        <v>51.512333333333324</v>
      </c>
      <c r="S261" s="160">
        <f t="shared" ref="S261" si="462">AVERAGE(J261:J263)</f>
        <v>53.402733333333337</v>
      </c>
      <c r="T261" s="160">
        <f t="shared" ref="T261" si="463">AVERAGE(K261:K263)</f>
        <v>48.724666666666671</v>
      </c>
      <c r="U261" s="232">
        <f t="shared" ref="U261" si="464">AVERAGE(L261:T261)</f>
        <v>54.096400000000003</v>
      </c>
      <c r="V261" s="303"/>
      <c r="W261" s="303"/>
      <c r="X261" s="303"/>
      <c r="Y261" s="303"/>
      <c r="Z261" s="303"/>
      <c r="AA261" s="303"/>
      <c r="AB261" s="303"/>
      <c r="AC261" s="303"/>
      <c r="AD261" s="303"/>
      <c r="AE261" s="303"/>
      <c r="AF261" s="303"/>
      <c r="AG261" s="92"/>
      <c r="AH261" s="92"/>
      <c r="AI261" s="92"/>
      <c r="AJ261" s="92"/>
      <c r="AK261" s="92"/>
      <c r="AL261" s="92"/>
      <c r="AM261" s="92"/>
      <c r="AN261" s="92"/>
      <c r="AO261" s="92"/>
      <c r="AP261" s="92"/>
      <c r="AQ261" s="92"/>
      <c r="AR261" s="231"/>
    </row>
    <row r="262" spans="1:44">
      <c r="A262" s="223">
        <v>43726</v>
      </c>
      <c r="B262" s="224">
        <v>2.4739120370370302</v>
      </c>
      <c r="C262" s="304">
        <f>'VCO2 Raw'!C262*'VCO2-mouse'!C$61/1000</f>
        <v>53.956100000000006</v>
      </c>
      <c r="D262" s="305">
        <f>'VCO2 Raw'!D262*'VCO2-mouse'!D$61/1000</f>
        <v>79.3</v>
      </c>
      <c r="E262" s="305">
        <f>'VCO2 Raw'!E262*'VCO2-mouse'!E$61/1000</f>
        <v>56.295000000000002</v>
      </c>
      <c r="F262" s="305">
        <f>'VCO2 Raw'!F262*'VCO2-mouse'!F$61/1000</f>
        <v>47.361599999999996</v>
      </c>
      <c r="G262" s="305">
        <f>'VCO2 Raw'!G262*'VCO2-mouse'!G$61/1000</f>
        <v>65.899599999999992</v>
      </c>
      <c r="H262" s="305">
        <f>'VCO2 Raw'!H262*'VCO2-mouse'!H$61/1000</f>
        <v>41.2806</v>
      </c>
      <c r="I262" s="305">
        <f>'VCO2 Raw'!I262*'VCO2-mouse'!I$61/1000</f>
        <v>42.158999999999999</v>
      </c>
      <c r="J262" s="305">
        <f>'VCO2 Raw'!J262*'VCO2-mouse'!J$61/1000</f>
        <v>46.085200000000007</v>
      </c>
      <c r="K262" s="306">
        <f>'VCO2 Raw'!K262*'VCO2-mouse'!K$61/1000</f>
        <v>52.500500000000002</v>
      </c>
      <c r="L262" s="107"/>
      <c r="M262" s="160"/>
      <c r="N262" s="160"/>
      <c r="O262" s="160"/>
      <c r="P262" s="160"/>
      <c r="Q262" s="160"/>
      <c r="R262" s="160"/>
      <c r="S262" s="160"/>
      <c r="T262" s="160"/>
      <c r="U262" s="232">
        <f t="shared" ref="U262" si="465">STDEV(L261:T261)/SQRT(COUNT(L261:T261))</f>
        <v>3.5996343207794474</v>
      </c>
      <c r="V262" s="303"/>
      <c r="W262" s="303"/>
      <c r="X262" s="303"/>
      <c r="Y262" s="303"/>
      <c r="Z262" s="303"/>
      <c r="AA262" s="303"/>
      <c r="AB262" s="303"/>
      <c r="AC262" s="303"/>
      <c r="AD262" s="303"/>
      <c r="AE262" s="303"/>
      <c r="AF262" s="303"/>
      <c r="AG262" s="92"/>
      <c r="AH262" s="92"/>
      <c r="AI262" s="92"/>
      <c r="AJ262" s="92"/>
      <c r="AK262" s="92"/>
      <c r="AL262" s="92"/>
      <c r="AM262" s="92"/>
      <c r="AN262" s="92"/>
      <c r="AO262" s="92"/>
      <c r="AP262" s="92"/>
      <c r="AQ262" s="92"/>
      <c r="AR262" s="231"/>
    </row>
    <row r="263" spans="1:44">
      <c r="A263" s="223">
        <v>43726</v>
      </c>
      <c r="B263" s="224">
        <v>2.4878009259259199</v>
      </c>
      <c r="C263" s="304">
        <f>'VCO2 Raw'!C263*'VCO2-mouse'!C$61/1000</f>
        <v>55.826000000000001</v>
      </c>
      <c r="D263" s="305">
        <f>'VCO2 Raw'!D263*'VCO2-mouse'!D$61/1000</f>
        <v>79.3</v>
      </c>
      <c r="E263" s="305">
        <f>'VCO2 Raw'!E263*'VCO2-mouse'!E$61/1000</f>
        <v>51.488999999999997</v>
      </c>
      <c r="F263" s="305">
        <f>'VCO2 Raw'!F263*'VCO2-mouse'!F$61/1000</f>
        <v>56.839199999999998</v>
      </c>
      <c r="G263" s="305">
        <f>'VCO2 Raw'!G263*'VCO2-mouse'!G$61/1000</f>
        <v>47.942699999999995</v>
      </c>
      <c r="H263" s="305">
        <f>'VCO2 Raw'!H263*'VCO2-mouse'!H$61/1000</f>
        <v>36.979199999999999</v>
      </c>
      <c r="I263" s="305">
        <f>'VCO2 Raw'!I263*'VCO2-mouse'!I$61/1000</f>
        <v>69.528999999999996</v>
      </c>
      <c r="J263" s="305">
        <f>'VCO2 Raw'!J263*'VCO2-mouse'!J$61/1000</f>
        <v>48.832000000000001</v>
      </c>
      <c r="K263" s="306">
        <f>'VCO2 Raw'!K263*'VCO2-mouse'!K$61/1000</f>
        <v>43.123299999999993</v>
      </c>
      <c r="L263" s="107"/>
      <c r="M263" s="160"/>
      <c r="N263" s="160"/>
      <c r="O263" s="160"/>
      <c r="P263" s="160"/>
      <c r="Q263" s="160"/>
      <c r="R263" s="160"/>
      <c r="S263" s="160"/>
      <c r="T263" s="160"/>
      <c r="U263" s="232"/>
      <c r="V263" s="303"/>
      <c r="W263" s="303"/>
      <c r="X263" s="303"/>
      <c r="Y263" s="303"/>
      <c r="Z263" s="303"/>
      <c r="AA263" s="303"/>
      <c r="AB263" s="303"/>
      <c r="AC263" s="303"/>
      <c r="AD263" s="303"/>
      <c r="AE263" s="303"/>
      <c r="AF263" s="303"/>
      <c r="AG263" s="92"/>
      <c r="AH263" s="92"/>
      <c r="AI263" s="92"/>
      <c r="AJ263" s="92"/>
      <c r="AK263" s="92"/>
      <c r="AL263" s="92"/>
      <c r="AM263" s="92"/>
      <c r="AN263" s="92"/>
      <c r="AO263" s="92"/>
      <c r="AP263" s="92"/>
      <c r="AQ263" s="92"/>
      <c r="AR263" s="231"/>
    </row>
    <row r="264" spans="1:44">
      <c r="A264" s="223">
        <v>43726</v>
      </c>
      <c r="B264" s="224">
        <v>2.5016898148148101</v>
      </c>
      <c r="C264" s="304">
        <f>'VCO2 Raw'!C264*'VCO2-mouse'!C$61/1000</f>
        <v>66.801500000000004</v>
      </c>
      <c r="D264" s="305">
        <f>'VCO2 Raw'!D264*'VCO2-mouse'!D$61/1000</f>
        <v>75.212999999999994</v>
      </c>
      <c r="E264" s="305">
        <f>'VCO2 Raw'!E264*'VCO2-mouse'!E$61/1000</f>
        <v>58.454999999999998</v>
      </c>
      <c r="F264" s="305">
        <f>'VCO2 Raw'!F264*'VCO2-mouse'!F$61/1000</f>
        <v>71.121599999999987</v>
      </c>
      <c r="G264" s="305">
        <f>'VCO2 Raw'!G264*'VCO2-mouse'!G$61/1000</f>
        <v>46.0655</v>
      </c>
      <c r="H264" s="305">
        <f>'VCO2 Raw'!H264*'VCO2-mouse'!H$61/1000</f>
        <v>59.59899999999999</v>
      </c>
      <c r="I264" s="305">
        <f>'VCO2 Raw'!I264*'VCO2-mouse'!I$61/1000</f>
        <v>54.51</v>
      </c>
      <c r="J264" s="305">
        <f>'VCO2 Raw'!J264*'VCO2-mouse'!J$61/1000</f>
        <v>64.440799999999996</v>
      </c>
      <c r="K264" s="306">
        <f>'VCO2 Raw'!K264*'VCO2-mouse'!K$61/1000</f>
        <v>64.202299999999994</v>
      </c>
      <c r="L264" s="107">
        <f t="shared" ref="L264:P264" si="466">AVERAGE(C264:C266)</f>
        <v>55.681466666666665</v>
      </c>
      <c r="M264" s="160">
        <f t="shared" si="466"/>
        <v>68.79783333333333</v>
      </c>
      <c r="N264" s="160">
        <f t="shared" si="466"/>
        <v>60.137999999999998</v>
      </c>
      <c r="O264" s="160">
        <f t="shared" si="466"/>
        <v>53.380799999999994</v>
      </c>
      <c r="P264" s="160">
        <f t="shared" si="466"/>
        <v>46.189</v>
      </c>
      <c r="Q264" s="160">
        <f t="shared" ref="Q264" si="467">AVERAGE(H264:H266)</f>
        <v>47.129933333333327</v>
      </c>
      <c r="R264" s="160">
        <f t="shared" ref="R264" si="468">AVERAGE(I264:I266)</f>
        <v>49.051333333333332</v>
      </c>
      <c r="S264" s="160">
        <f t="shared" ref="S264" si="469">AVERAGE(J264:J266)</f>
        <v>53.061200000000007</v>
      </c>
      <c r="T264" s="160">
        <f t="shared" ref="T264" si="470">AVERAGE(K264:K266)</f>
        <v>51.916066666666666</v>
      </c>
      <c r="U264" s="232">
        <f t="shared" ref="U264" si="471">AVERAGE(L264:T264)</f>
        <v>53.927292592592586</v>
      </c>
      <c r="V264" s="303"/>
      <c r="W264" s="303"/>
      <c r="X264" s="303"/>
      <c r="Y264" s="303"/>
      <c r="Z264" s="303"/>
      <c r="AA264" s="303"/>
      <c r="AB264" s="303"/>
      <c r="AC264" s="303"/>
      <c r="AD264" s="303"/>
      <c r="AE264" s="303"/>
      <c r="AF264" s="303"/>
      <c r="AG264" s="92"/>
      <c r="AH264" s="92"/>
      <c r="AI264" s="92"/>
      <c r="AJ264" s="92"/>
      <c r="AK264" s="92"/>
      <c r="AL264" s="92"/>
      <c r="AM264" s="92"/>
      <c r="AN264" s="92"/>
      <c r="AO264" s="92"/>
      <c r="AP264" s="92"/>
      <c r="AQ264" s="92"/>
      <c r="AR264" s="231"/>
    </row>
    <row r="265" spans="1:44">
      <c r="A265" s="223">
        <v>43726</v>
      </c>
      <c r="B265" s="224">
        <v>2.5155787037036998</v>
      </c>
      <c r="C265" s="304">
        <f>'VCO2 Raw'!C265*'VCO2-mouse'!C$61/1000</f>
        <v>48.400600000000004</v>
      </c>
      <c r="D265" s="305">
        <f>'VCO2 Raw'!D265*'VCO2-mouse'!D$61/1000</f>
        <v>59.810499999999998</v>
      </c>
      <c r="E265" s="305">
        <f>'VCO2 Raw'!E265*'VCO2-mouse'!E$61/1000</f>
        <v>69.363</v>
      </c>
      <c r="F265" s="305">
        <f>'VCO2 Raw'!F265*'VCO2-mouse'!F$61/1000</f>
        <v>44.325600000000001</v>
      </c>
      <c r="G265" s="305">
        <f>'VCO2 Raw'!G265*'VCO2-mouse'!G$61/1000</f>
        <v>51.153700000000001</v>
      </c>
      <c r="H265" s="305">
        <f>'VCO2 Raw'!H265*'VCO2-mouse'!H$61/1000</f>
        <v>42.735799999999998</v>
      </c>
      <c r="I265" s="305">
        <f>'VCO2 Raw'!I265*'VCO2-mouse'!I$61/1000</f>
        <v>46.506</v>
      </c>
      <c r="J265" s="305">
        <f>'VCO2 Raw'!J265*'VCO2-mouse'!J$61/1000</f>
        <v>41.0276</v>
      </c>
      <c r="K265" s="306">
        <f>'VCO2 Raw'!K265*'VCO2-mouse'!K$61/1000</f>
        <v>48.875699999999995</v>
      </c>
      <c r="L265" s="107"/>
      <c r="M265" s="160"/>
      <c r="N265" s="160"/>
      <c r="O265" s="160"/>
      <c r="P265" s="160"/>
      <c r="Q265" s="160"/>
      <c r="R265" s="160"/>
      <c r="S265" s="160"/>
      <c r="T265" s="160"/>
      <c r="U265" s="232">
        <f t="shared" ref="U265" si="472">STDEV(L264:T264)/SQRT(COUNT(L264:T264))</f>
        <v>2.3503458350977051</v>
      </c>
      <c r="V265" s="303"/>
      <c r="W265" s="303"/>
      <c r="X265" s="303"/>
      <c r="Y265" s="303"/>
      <c r="Z265" s="303"/>
      <c r="AA265" s="303"/>
      <c r="AB265" s="303"/>
      <c r="AC265" s="303"/>
      <c r="AD265" s="303"/>
      <c r="AE265" s="303"/>
      <c r="AF265" s="303"/>
      <c r="AG265" s="92"/>
      <c r="AH265" s="92"/>
      <c r="AI265" s="92"/>
      <c r="AJ265" s="92"/>
      <c r="AK265" s="92"/>
      <c r="AL265" s="92"/>
      <c r="AM265" s="92"/>
      <c r="AN265" s="92"/>
      <c r="AO265" s="92"/>
      <c r="AP265" s="92"/>
      <c r="AQ265" s="92"/>
      <c r="AR265" s="231"/>
    </row>
    <row r="266" spans="1:44">
      <c r="A266" s="223">
        <v>43726</v>
      </c>
      <c r="B266" s="224">
        <v>2.52946759259259</v>
      </c>
      <c r="C266" s="304">
        <f>'VCO2 Raw'!C266*'VCO2-mouse'!C$61/1000</f>
        <v>51.842300000000002</v>
      </c>
      <c r="D266" s="305">
        <f>'VCO2 Raw'!D266*'VCO2-mouse'!D$61/1000</f>
        <v>71.37</v>
      </c>
      <c r="E266" s="305">
        <f>'VCO2 Raw'!E266*'VCO2-mouse'!E$61/1000</f>
        <v>52.595999999999997</v>
      </c>
      <c r="F266" s="305">
        <f>'VCO2 Raw'!F266*'VCO2-mouse'!F$61/1000</f>
        <v>44.6952</v>
      </c>
      <c r="G266" s="305">
        <f>'VCO2 Raw'!G266*'VCO2-mouse'!G$61/1000</f>
        <v>41.347799999999992</v>
      </c>
      <c r="H266" s="305">
        <f>'VCO2 Raw'!H266*'VCO2-mouse'!H$61/1000</f>
        <v>39.055</v>
      </c>
      <c r="I266" s="305">
        <f>'VCO2 Raw'!I266*'VCO2-mouse'!I$61/1000</f>
        <v>46.137999999999998</v>
      </c>
      <c r="J266" s="305">
        <f>'VCO2 Raw'!J266*'VCO2-mouse'!J$61/1000</f>
        <v>53.715200000000003</v>
      </c>
      <c r="K266" s="306">
        <f>'VCO2 Raw'!K266*'VCO2-mouse'!K$61/1000</f>
        <v>42.670199999999994</v>
      </c>
      <c r="L266" s="107"/>
      <c r="M266" s="160"/>
      <c r="N266" s="160"/>
      <c r="O266" s="160"/>
      <c r="P266" s="160"/>
      <c r="Q266" s="160"/>
      <c r="R266" s="160"/>
      <c r="S266" s="160"/>
      <c r="T266" s="160"/>
      <c r="U266" s="232"/>
      <c r="V266" s="303"/>
      <c r="W266" s="303"/>
      <c r="X266" s="303"/>
      <c r="Y266" s="303"/>
      <c r="Z266" s="303"/>
      <c r="AA266" s="303"/>
      <c r="AB266" s="303"/>
      <c r="AC266" s="303"/>
      <c r="AD266" s="303"/>
      <c r="AE266" s="303"/>
      <c r="AF266" s="303"/>
      <c r="AG266" s="92"/>
      <c r="AH266" s="92"/>
      <c r="AI266" s="92"/>
      <c r="AJ266" s="92"/>
      <c r="AK266" s="92"/>
      <c r="AL266" s="92"/>
      <c r="AM266" s="92"/>
      <c r="AN266" s="92"/>
      <c r="AO266" s="92"/>
      <c r="AP266" s="92"/>
      <c r="AQ266" s="92"/>
      <c r="AR266" s="231"/>
    </row>
    <row r="267" spans="1:44">
      <c r="A267" s="223">
        <v>43726</v>
      </c>
      <c r="B267" s="224">
        <v>2.5433564814814802</v>
      </c>
      <c r="C267" s="304">
        <f>'VCO2 Raw'!C267*'VCO2-mouse'!C$61/1000</f>
        <v>52.1404</v>
      </c>
      <c r="D267" s="305">
        <f>'VCO2 Raw'!D267*'VCO2-mouse'!D$61/1000</f>
        <v>57.95</v>
      </c>
      <c r="E267" s="305">
        <f>'VCO2 Raw'!E267*'VCO2-mouse'!E$61/1000</f>
        <v>55.917000000000002</v>
      </c>
      <c r="F267" s="305">
        <f>'VCO2 Raw'!F267*'VCO2-mouse'!F$61/1000</f>
        <v>48.628799999999998</v>
      </c>
      <c r="G267" s="305">
        <f>'VCO2 Raw'!G267*'VCO2-mouse'!G$61/1000</f>
        <v>49.523499999999999</v>
      </c>
      <c r="H267" s="305">
        <f>'VCO2 Raw'!H267*'VCO2-mouse'!H$61/1000</f>
        <v>40.253399999999992</v>
      </c>
      <c r="I267" s="305">
        <f>'VCO2 Raw'!I267*'VCO2-mouse'!I$61/1000</f>
        <v>56.832999999999998</v>
      </c>
      <c r="J267" s="305">
        <f>'VCO2 Raw'!J267*'VCO2-mouse'!J$61/1000</f>
        <v>42.771599999999999</v>
      </c>
      <c r="K267" s="306">
        <f>'VCO2 Raw'!K267*'VCO2-mouse'!K$61/1000</f>
        <v>62.764199999999995</v>
      </c>
      <c r="L267" s="107">
        <f t="shared" ref="L267:P267" si="473">AVERAGE(C267:C269)</f>
        <v>58.201766666666664</v>
      </c>
      <c r="M267" s="160">
        <f t="shared" si="473"/>
        <v>59.708833333333338</v>
      </c>
      <c r="N267" s="160">
        <f t="shared" si="473"/>
        <v>50.427</v>
      </c>
      <c r="O267" s="160">
        <f t="shared" si="473"/>
        <v>56.275999999999989</v>
      </c>
      <c r="P267" s="160">
        <f t="shared" si="473"/>
        <v>55.854933333333328</v>
      </c>
      <c r="Q267" s="160">
        <f t="shared" ref="Q267" si="474">AVERAGE(H267:H269)</f>
        <v>47.615000000000002</v>
      </c>
      <c r="R267" s="160">
        <f t="shared" ref="R267" si="475">AVERAGE(I267:I269)</f>
        <v>55.759666666666668</v>
      </c>
      <c r="S267" s="160">
        <f t="shared" ref="S267" si="476">AVERAGE(J267:J269)</f>
        <v>51.556999999999995</v>
      </c>
      <c r="T267" s="160">
        <f t="shared" ref="T267" si="477">AVERAGE(K267:K269)</f>
        <v>45.6843</v>
      </c>
      <c r="U267" s="232">
        <f t="shared" ref="U267" si="478">AVERAGE(L267:T267)</f>
        <v>53.453833333333336</v>
      </c>
      <c r="V267" s="303"/>
      <c r="W267" s="303"/>
      <c r="X267" s="303"/>
      <c r="Y267" s="303"/>
      <c r="Z267" s="303"/>
      <c r="AA267" s="303"/>
      <c r="AB267" s="303"/>
      <c r="AC267" s="303"/>
      <c r="AD267" s="303"/>
      <c r="AE267" s="303"/>
      <c r="AF267" s="303"/>
      <c r="AG267" s="92"/>
      <c r="AH267" s="92"/>
      <c r="AI267" s="92"/>
      <c r="AJ267" s="92"/>
      <c r="AK267" s="92"/>
      <c r="AL267" s="92"/>
      <c r="AM267" s="92"/>
      <c r="AN267" s="92"/>
      <c r="AO267" s="92"/>
      <c r="AP267" s="92"/>
      <c r="AQ267" s="92"/>
      <c r="AR267" s="231"/>
    </row>
    <row r="268" spans="1:44">
      <c r="A268" s="223">
        <v>43726</v>
      </c>
      <c r="B268" s="224">
        <v>2.5572453703703699</v>
      </c>
      <c r="C268" s="304">
        <f>'VCO2 Raw'!C268*'VCO2-mouse'!C$61/1000</f>
        <v>55.717600000000004</v>
      </c>
      <c r="D268" s="305">
        <f>'VCO2 Raw'!D268*'VCO2-mouse'!D$61/1000</f>
        <v>70.332999999999998</v>
      </c>
      <c r="E268" s="305">
        <f>'VCO2 Raw'!E268*'VCO2-mouse'!E$61/1000</f>
        <v>49.734000000000002</v>
      </c>
      <c r="F268" s="305">
        <f>'VCO2 Raw'!F268*'VCO2-mouse'!F$61/1000</f>
        <v>75.477599999999995</v>
      </c>
      <c r="G268" s="305">
        <f>'VCO2 Raw'!G268*'VCO2-mouse'!G$61/1000</f>
        <v>69.011800000000008</v>
      </c>
      <c r="H268" s="305">
        <f>'VCO2 Raw'!H268*'VCO2-mouse'!H$61/1000</f>
        <v>44.875799999999998</v>
      </c>
      <c r="I268" s="305">
        <f>'VCO2 Raw'!I268*'VCO2-mouse'!I$61/1000</f>
        <v>39.56</v>
      </c>
      <c r="J268" s="305">
        <f>'VCO2 Raw'!J268*'VCO2-mouse'!J$61/1000</f>
        <v>44.472000000000001</v>
      </c>
      <c r="K268" s="306">
        <f>'VCO2 Raw'!K268*'VCO2-mouse'!K$61/1000</f>
        <v>38.040699999999994</v>
      </c>
      <c r="L268" s="107"/>
      <c r="M268" s="160"/>
      <c r="N268" s="160"/>
      <c r="O268" s="160"/>
      <c r="P268" s="160"/>
      <c r="Q268" s="160"/>
      <c r="R268" s="160"/>
      <c r="S268" s="160"/>
      <c r="T268" s="160"/>
      <c r="U268" s="232">
        <f t="shared" ref="U268" si="479">STDEV(L267:T267)/SQRT(COUNT(L267:T267))</f>
        <v>1.615600975375975</v>
      </c>
      <c r="V268" s="303"/>
      <c r="W268" s="303"/>
      <c r="X268" s="303"/>
      <c r="Y268" s="303"/>
      <c r="Z268" s="303"/>
      <c r="AA268" s="303"/>
      <c r="AB268" s="303"/>
      <c r="AC268" s="303"/>
      <c r="AD268" s="303"/>
      <c r="AE268" s="303"/>
      <c r="AF268" s="303"/>
      <c r="AG268" s="92"/>
      <c r="AH268" s="92"/>
      <c r="AI268" s="92"/>
      <c r="AJ268" s="92"/>
      <c r="AK268" s="92"/>
      <c r="AL268" s="92"/>
      <c r="AM268" s="92"/>
      <c r="AN268" s="92"/>
      <c r="AO268" s="92"/>
      <c r="AP268" s="92"/>
      <c r="AQ268" s="92"/>
      <c r="AR268" s="231"/>
    </row>
    <row r="269" spans="1:44">
      <c r="A269" s="223">
        <v>43726</v>
      </c>
      <c r="B269" s="224">
        <v>2.5711342592592499</v>
      </c>
      <c r="C269" s="304">
        <f>'VCO2 Raw'!C269*'VCO2-mouse'!C$61/1000</f>
        <v>66.74730000000001</v>
      </c>
      <c r="D269" s="305">
        <f>'VCO2 Raw'!D269*'VCO2-mouse'!D$61/1000</f>
        <v>50.843499999999999</v>
      </c>
      <c r="E269" s="305">
        <f>'VCO2 Raw'!E269*'VCO2-mouse'!E$61/1000</f>
        <v>45.63</v>
      </c>
      <c r="F269" s="305">
        <f>'VCO2 Raw'!F269*'VCO2-mouse'!F$61/1000</f>
        <v>44.721599999999995</v>
      </c>
      <c r="G269" s="305">
        <f>'VCO2 Raw'!G269*'VCO2-mouse'!G$61/1000</f>
        <v>49.029499999999999</v>
      </c>
      <c r="H269" s="305">
        <f>'VCO2 Raw'!H269*'VCO2-mouse'!H$61/1000</f>
        <v>57.715799999999994</v>
      </c>
      <c r="I269" s="305">
        <f>'VCO2 Raw'!I269*'VCO2-mouse'!I$61/1000</f>
        <v>70.885999999999996</v>
      </c>
      <c r="J269" s="305">
        <f>'VCO2 Raw'!J269*'VCO2-mouse'!J$61/1000</f>
        <v>67.427400000000006</v>
      </c>
      <c r="K269" s="306">
        <f>'VCO2 Raw'!K269*'VCO2-mouse'!K$61/1000</f>
        <v>36.247999999999998</v>
      </c>
      <c r="L269" s="107"/>
      <c r="M269" s="160"/>
      <c r="N269" s="160"/>
      <c r="O269" s="160"/>
      <c r="P269" s="160"/>
      <c r="Q269" s="160"/>
      <c r="R269" s="160"/>
      <c r="S269" s="160"/>
      <c r="T269" s="160"/>
      <c r="U269" s="232"/>
      <c r="V269" s="303"/>
      <c r="W269" s="303"/>
      <c r="X269" s="303"/>
      <c r="Y269" s="303"/>
      <c r="Z269" s="303"/>
      <c r="AA269" s="303"/>
      <c r="AB269" s="303"/>
      <c r="AC269" s="303"/>
      <c r="AD269" s="303"/>
      <c r="AE269" s="303"/>
      <c r="AF269" s="303"/>
      <c r="AG269" s="92"/>
      <c r="AH269" s="92"/>
      <c r="AI269" s="92"/>
      <c r="AJ269" s="92"/>
      <c r="AK269" s="92"/>
      <c r="AL269" s="92"/>
      <c r="AM269" s="92"/>
      <c r="AN269" s="92"/>
      <c r="AO269" s="92"/>
      <c r="AP269" s="92"/>
      <c r="AQ269" s="92"/>
      <c r="AR269" s="231"/>
    </row>
    <row r="270" spans="1:44">
      <c r="A270" s="223">
        <v>43726</v>
      </c>
      <c r="B270" s="224">
        <v>2.58502314814814</v>
      </c>
      <c r="C270" s="304">
        <f>'VCO2 Raw'!C270*'VCO2-mouse'!C$61/1000</f>
        <v>48.8613</v>
      </c>
      <c r="D270" s="305">
        <f>'VCO2 Raw'!D270*'VCO2-mouse'!D$61/1000</f>
        <v>57.3095</v>
      </c>
      <c r="E270" s="305">
        <f>'VCO2 Raw'!E270*'VCO2-mouse'!E$61/1000</f>
        <v>42.093000000000004</v>
      </c>
      <c r="F270" s="305">
        <f>'VCO2 Raw'!F270*'VCO2-mouse'!F$61/1000</f>
        <v>81.021599999999992</v>
      </c>
      <c r="G270" s="305">
        <f>'VCO2 Raw'!G270*'VCO2-mouse'!G$61/1000</f>
        <v>47.423999999999999</v>
      </c>
      <c r="H270" s="305">
        <f>'VCO2 Raw'!H270*'VCO2-mouse'!H$61/1000</f>
        <v>60.369399999999992</v>
      </c>
      <c r="I270" s="305">
        <f>'VCO2 Raw'!I270*'VCO2-mouse'!I$61/1000</f>
        <v>50.484999999999999</v>
      </c>
      <c r="J270" s="305">
        <f>'VCO2 Raw'!J270*'VCO2-mouse'!J$61/1000</f>
        <v>70.915400000000005</v>
      </c>
      <c r="K270" s="306">
        <f>'VCO2 Raw'!K270*'VCO2-mouse'!K$61/1000</f>
        <v>62.114100000000001</v>
      </c>
      <c r="L270" s="107">
        <f t="shared" ref="L270:P270" si="480">AVERAGE(C270:C272)</f>
        <v>48.427699999999994</v>
      </c>
      <c r="M270" s="160">
        <f t="shared" si="480"/>
        <v>50.609666666666669</v>
      </c>
      <c r="N270" s="160">
        <f t="shared" si="480"/>
        <v>55.107000000000006</v>
      </c>
      <c r="O270" s="160">
        <f t="shared" si="480"/>
        <v>65.111199999999997</v>
      </c>
      <c r="P270" s="160">
        <f t="shared" si="480"/>
        <v>44.888133333333336</v>
      </c>
      <c r="Q270" s="160">
        <f t="shared" ref="Q270" si="481">AVERAGE(H270:H272)</f>
        <v>49.184333333333335</v>
      </c>
      <c r="R270" s="160">
        <f t="shared" ref="R270" si="482">AVERAGE(I270:I272)</f>
        <v>46.536666666666669</v>
      </c>
      <c r="S270" s="160">
        <f t="shared" ref="S270" si="483">AVERAGE(J270:J272)</f>
        <v>57.675533333333334</v>
      </c>
      <c r="T270" s="160">
        <f t="shared" ref="T270" si="484">AVERAGE(K270:K272)</f>
        <v>52.198433333333334</v>
      </c>
      <c r="U270" s="232">
        <f t="shared" ref="U270" si="485">AVERAGE(L270:T270)</f>
        <v>52.193185185185179</v>
      </c>
      <c r="V270" s="303"/>
      <c r="W270" s="303"/>
      <c r="X270" s="303"/>
      <c r="Y270" s="303"/>
      <c r="Z270" s="303"/>
      <c r="AA270" s="303"/>
      <c r="AB270" s="303"/>
      <c r="AC270" s="303"/>
      <c r="AD270" s="303"/>
      <c r="AE270" s="303"/>
      <c r="AF270" s="303"/>
      <c r="AG270" s="92"/>
      <c r="AH270" s="92"/>
      <c r="AI270" s="92"/>
      <c r="AJ270" s="92"/>
      <c r="AK270" s="92"/>
      <c r="AL270" s="92"/>
      <c r="AM270" s="92"/>
      <c r="AN270" s="92"/>
      <c r="AO270" s="92"/>
      <c r="AP270" s="92"/>
      <c r="AQ270" s="92"/>
      <c r="AR270" s="231"/>
    </row>
    <row r="271" spans="1:44">
      <c r="A271" s="223">
        <v>43726</v>
      </c>
      <c r="B271" s="224">
        <v>2.5989120370370302</v>
      </c>
      <c r="C271" s="304">
        <f>'VCO2 Raw'!C271*'VCO2-mouse'!C$61/1000</f>
        <v>45.609300000000005</v>
      </c>
      <c r="D271" s="305">
        <f>'VCO2 Raw'!D271*'VCO2-mouse'!D$61/1000</f>
        <v>47.58</v>
      </c>
      <c r="E271" s="305">
        <f>'VCO2 Raw'!E271*'VCO2-mouse'!E$61/1000</f>
        <v>51.57</v>
      </c>
      <c r="F271" s="305">
        <f>'VCO2 Raw'!F271*'VCO2-mouse'!F$61/1000</f>
        <v>60.086399999999998</v>
      </c>
      <c r="G271" s="305">
        <f>'VCO2 Raw'!G271*'VCO2-mouse'!G$61/1000</f>
        <v>44.0154</v>
      </c>
      <c r="H271" s="305">
        <f>'VCO2 Raw'!H271*'VCO2-mouse'!H$61/1000</f>
        <v>44.255199999999995</v>
      </c>
      <c r="I271" s="305">
        <f>'VCO2 Raw'!I271*'VCO2-mouse'!I$61/1000</f>
        <v>45.908000000000001</v>
      </c>
      <c r="J271" s="305">
        <f>'VCO2 Raw'!J271*'VCO2-mouse'!J$61/1000</f>
        <v>47.502200000000002</v>
      </c>
      <c r="K271" s="306">
        <f>'VCO2 Raw'!K271*'VCO2-mouse'!K$61/1000</f>
        <v>42.847499999999997</v>
      </c>
      <c r="L271" s="107"/>
      <c r="M271" s="160"/>
      <c r="N271" s="160"/>
      <c r="O271" s="160"/>
      <c r="P271" s="160"/>
      <c r="Q271" s="160"/>
      <c r="R271" s="160"/>
      <c r="S271" s="160"/>
      <c r="T271" s="160"/>
      <c r="U271" s="232">
        <f t="shared" ref="U271" si="486">STDEV(L270:T270)/SQRT(COUNT(L270:T270))</f>
        <v>2.0966944077546699</v>
      </c>
      <c r="V271" s="303"/>
      <c r="W271" s="303"/>
      <c r="X271" s="303"/>
      <c r="Y271" s="303"/>
      <c r="Z271" s="303"/>
      <c r="AA271" s="303"/>
      <c r="AB271" s="303"/>
      <c r="AC271" s="303"/>
      <c r="AD271" s="303"/>
      <c r="AE271" s="303"/>
      <c r="AF271" s="303"/>
      <c r="AG271" s="92"/>
      <c r="AH271" s="92"/>
      <c r="AI271" s="92"/>
      <c r="AJ271" s="92"/>
      <c r="AK271" s="92"/>
      <c r="AL271" s="92"/>
      <c r="AM271" s="92"/>
      <c r="AN271" s="92"/>
      <c r="AO271" s="92"/>
      <c r="AP271" s="92"/>
      <c r="AQ271" s="92"/>
      <c r="AR271" s="231"/>
    </row>
    <row r="272" spans="1:44">
      <c r="A272" s="223">
        <v>43726</v>
      </c>
      <c r="B272" s="224">
        <v>2.6128009259259199</v>
      </c>
      <c r="C272" s="304">
        <f>'VCO2 Raw'!C272*'VCO2-mouse'!C$61/1000</f>
        <v>50.8125</v>
      </c>
      <c r="D272" s="305">
        <f>'VCO2 Raw'!D272*'VCO2-mouse'!D$61/1000</f>
        <v>46.939500000000002</v>
      </c>
      <c r="E272" s="305">
        <f>'VCO2 Raw'!E272*'VCO2-mouse'!E$61/1000</f>
        <v>71.658000000000001</v>
      </c>
      <c r="F272" s="305">
        <f>'VCO2 Raw'!F272*'VCO2-mouse'!F$61/1000</f>
        <v>54.2256</v>
      </c>
      <c r="G272" s="305">
        <f>'VCO2 Raw'!G272*'VCO2-mouse'!G$61/1000</f>
        <v>43.225000000000001</v>
      </c>
      <c r="H272" s="305">
        <f>'VCO2 Raw'!H272*'VCO2-mouse'!H$61/1000</f>
        <v>42.928399999999996</v>
      </c>
      <c r="I272" s="305">
        <f>'VCO2 Raw'!I272*'VCO2-mouse'!I$61/1000</f>
        <v>43.216999999999999</v>
      </c>
      <c r="J272" s="305">
        <f>'VCO2 Raw'!J272*'VCO2-mouse'!J$61/1000</f>
        <v>54.609000000000002</v>
      </c>
      <c r="K272" s="306">
        <f>'VCO2 Raw'!K272*'VCO2-mouse'!K$61/1000</f>
        <v>51.633699999999997</v>
      </c>
      <c r="L272" s="107"/>
      <c r="M272" s="160"/>
      <c r="N272" s="160"/>
      <c r="O272" s="160"/>
      <c r="P272" s="160"/>
      <c r="Q272" s="160"/>
      <c r="R272" s="160"/>
      <c r="S272" s="160"/>
      <c r="T272" s="160"/>
      <c r="U272" s="232"/>
      <c r="V272" s="303"/>
      <c r="W272" s="303"/>
      <c r="X272" s="303"/>
      <c r="Y272" s="303"/>
      <c r="Z272" s="303"/>
      <c r="AA272" s="303"/>
      <c r="AB272" s="303"/>
      <c r="AC272" s="303"/>
      <c r="AD272" s="303"/>
      <c r="AE272" s="303"/>
      <c r="AF272" s="303"/>
      <c r="AG272" s="92"/>
      <c r="AH272" s="92"/>
      <c r="AI272" s="92"/>
      <c r="AJ272" s="92"/>
      <c r="AK272" s="92"/>
      <c r="AL272" s="92"/>
      <c r="AM272" s="92"/>
      <c r="AN272" s="92"/>
      <c r="AO272" s="92"/>
      <c r="AP272" s="92"/>
      <c r="AQ272" s="92"/>
      <c r="AR272" s="231"/>
    </row>
    <row r="273" spans="1:44">
      <c r="A273" s="223">
        <v>43726</v>
      </c>
      <c r="B273" s="224">
        <v>2.6266898148148101</v>
      </c>
      <c r="C273" s="304">
        <f>'VCO2 Raw'!C273*'VCO2-mouse'!C$61/1000</f>
        <v>51.598399999999998</v>
      </c>
      <c r="D273" s="305">
        <f>'VCO2 Raw'!D273*'VCO2-mouse'!D$61/1000</f>
        <v>45.262</v>
      </c>
      <c r="E273" s="305">
        <f>'VCO2 Raw'!E273*'VCO2-mouse'!E$61/1000</f>
        <v>47.142000000000003</v>
      </c>
      <c r="F273" s="305">
        <f>'VCO2 Raw'!F273*'VCO2-mouse'!F$61/1000</f>
        <v>66.554400000000001</v>
      </c>
      <c r="G273" s="305">
        <f>'VCO2 Raw'!G273*'VCO2-mouse'!G$61/1000</f>
        <v>42.335799999999999</v>
      </c>
      <c r="H273" s="305">
        <f>'VCO2 Raw'!H273*'VCO2-mouse'!H$61/1000</f>
        <v>41.109399999999994</v>
      </c>
      <c r="I273" s="305">
        <f>'VCO2 Raw'!I273*'VCO2-mouse'!I$61/1000</f>
        <v>49.45</v>
      </c>
      <c r="J273" s="305">
        <f>'VCO2 Raw'!J273*'VCO2-mouse'!J$61/1000</f>
        <v>47.5458</v>
      </c>
      <c r="K273" s="306">
        <f>'VCO2 Raw'!K273*'VCO2-mouse'!K$61/1000</f>
        <v>55.593400000000003</v>
      </c>
      <c r="L273" s="107">
        <f t="shared" ref="L273:P273" si="487">AVERAGE(C273:C275)</f>
        <v>65.166466666666665</v>
      </c>
      <c r="M273" s="160">
        <f t="shared" si="487"/>
        <v>55.469333333333338</v>
      </c>
      <c r="N273" s="160">
        <f t="shared" si="487"/>
        <v>48.905999999999999</v>
      </c>
      <c r="O273" s="160">
        <f t="shared" si="487"/>
        <v>64.415999999999997</v>
      </c>
      <c r="P273" s="160">
        <f t="shared" si="487"/>
        <v>54.825766666666674</v>
      </c>
      <c r="Q273" s="160">
        <f t="shared" ref="Q273" si="488">AVERAGE(H273:H275)</f>
        <v>41.915466666666667</v>
      </c>
      <c r="R273" s="160">
        <f t="shared" ref="R273" si="489">AVERAGE(I273:I275)</f>
        <v>56.21200000000001</v>
      </c>
      <c r="S273" s="160">
        <f t="shared" ref="S273" si="490">AVERAGE(J273:J275)</f>
        <v>53.92593333333334</v>
      </c>
      <c r="T273" s="160">
        <f t="shared" ref="T273" si="491">AVERAGE(K273:K275)</f>
        <v>47.857866666666666</v>
      </c>
      <c r="U273" s="232">
        <f t="shared" ref="U273" si="492">AVERAGE(L273:T273)</f>
        <v>54.299425925925924</v>
      </c>
      <c r="V273" s="303"/>
      <c r="W273" s="303"/>
      <c r="X273" s="303"/>
      <c r="Y273" s="303"/>
      <c r="Z273" s="303"/>
      <c r="AA273" s="303"/>
      <c r="AB273" s="303"/>
      <c r="AC273" s="303"/>
      <c r="AD273" s="303"/>
      <c r="AE273" s="303"/>
      <c r="AF273" s="303"/>
      <c r="AG273" s="92"/>
      <c r="AH273" s="92"/>
      <c r="AI273" s="92"/>
      <c r="AJ273" s="92"/>
      <c r="AK273" s="92"/>
      <c r="AL273" s="92"/>
      <c r="AM273" s="92"/>
      <c r="AN273" s="92"/>
      <c r="AO273" s="92"/>
      <c r="AP273" s="92"/>
      <c r="AQ273" s="92"/>
      <c r="AR273" s="231"/>
    </row>
    <row r="274" spans="1:44">
      <c r="A274" s="223">
        <v>43726</v>
      </c>
      <c r="B274" s="224">
        <v>2.6405787037036998</v>
      </c>
      <c r="C274" s="304">
        <f>'VCO2 Raw'!C274*'VCO2-mouse'!C$61/1000</f>
        <v>67.993900000000011</v>
      </c>
      <c r="D274" s="305">
        <f>'VCO2 Raw'!D274*'VCO2-mouse'!D$61/1000</f>
        <v>71.339500000000001</v>
      </c>
      <c r="E274" s="305">
        <f>'VCO2 Raw'!E274*'VCO2-mouse'!E$61/1000</f>
        <v>51.326999999999998</v>
      </c>
      <c r="F274" s="305">
        <f>'VCO2 Raw'!F274*'VCO2-mouse'!F$61/1000</f>
        <v>74.025599999999997</v>
      </c>
      <c r="G274" s="305">
        <f>'VCO2 Raw'!G274*'VCO2-mouse'!G$61/1000</f>
        <v>49.449400000000004</v>
      </c>
      <c r="H274" s="305">
        <f>'VCO2 Raw'!H274*'VCO2-mouse'!H$61/1000</f>
        <v>45.175399999999996</v>
      </c>
      <c r="I274" s="305">
        <f>'VCO2 Raw'!I274*'VCO2-mouse'!I$61/1000</f>
        <v>73.37</v>
      </c>
      <c r="J274" s="305">
        <f>'VCO2 Raw'!J274*'VCO2-mouse'!J$61/1000</f>
        <v>44.951599999999999</v>
      </c>
      <c r="K274" s="306">
        <f>'VCO2 Raw'!K274*'VCO2-mouse'!K$61/1000</f>
        <v>41.0351</v>
      </c>
      <c r="L274" s="107"/>
      <c r="M274" s="160"/>
      <c r="N274" s="160"/>
      <c r="O274" s="160"/>
      <c r="P274" s="160"/>
      <c r="Q274" s="160"/>
      <c r="R274" s="160"/>
      <c r="S274" s="160"/>
      <c r="T274" s="160"/>
      <c r="U274" s="232">
        <f t="shared" ref="U274" si="493">STDEV(L273:T273)/SQRT(COUNT(L273:T273))</f>
        <v>2.4995165519332487</v>
      </c>
      <c r="V274" s="303"/>
      <c r="W274" s="303"/>
      <c r="X274" s="303"/>
      <c r="Y274" s="303"/>
      <c r="Z274" s="303"/>
      <c r="AA274" s="303"/>
      <c r="AB274" s="303"/>
      <c r="AC274" s="303"/>
      <c r="AD274" s="303"/>
      <c r="AE274" s="303"/>
      <c r="AF274" s="303"/>
      <c r="AG274" s="92"/>
      <c r="AH274" s="92"/>
      <c r="AI274" s="92"/>
      <c r="AJ274" s="92"/>
      <c r="AK274" s="92"/>
      <c r="AL274" s="92"/>
      <c r="AM274" s="92"/>
      <c r="AN274" s="92"/>
      <c r="AO274" s="92"/>
      <c r="AP274" s="92"/>
      <c r="AQ274" s="92"/>
      <c r="AR274" s="231"/>
    </row>
    <row r="275" spans="1:44">
      <c r="A275" s="223">
        <v>43726</v>
      </c>
      <c r="B275" s="235">
        <v>2.65446759259259</v>
      </c>
      <c r="C275" s="304">
        <f>'VCO2 Raw'!C275*'VCO2-mouse'!C$61/1000</f>
        <v>75.9071</v>
      </c>
      <c r="D275" s="305">
        <f>'VCO2 Raw'!D275*'VCO2-mouse'!D$61/1000</f>
        <v>49.8065</v>
      </c>
      <c r="E275" s="305">
        <f>'VCO2 Raw'!E275*'VCO2-mouse'!E$61/1000</f>
        <v>48.249000000000002</v>
      </c>
      <c r="F275" s="305">
        <f>'VCO2 Raw'!F275*'VCO2-mouse'!F$61/1000</f>
        <v>52.667999999999999</v>
      </c>
      <c r="G275" s="305">
        <f>'VCO2 Raw'!G275*'VCO2-mouse'!G$61/1000</f>
        <v>72.692099999999996</v>
      </c>
      <c r="H275" s="305">
        <f>'VCO2 Raw'!H275*'VCO2-mouse'!H$61/1000</f>
        <v>39.461599999999997</v>
      </c>
      <c r="I275" s="305">
        <f>'VCO2 Raw'!I275*'VCO2-mouse'!I$61/1000</f>
        <v>45.816000000000003</v>
      </c>
      <c r="J275" s="305">
        <f>'VCO2 Raw'!J275*'VCO2-mouse'!J$61/1000</f>
        <v>69.280400000000014</v>
      </c>
      <c r="K275" s="306">
        <f>'VCO2 Raw'!K275*'VCO2-mouse'!K$61/1000</f>
        <v>46.945099999999996</v>
      </c>
      <c r="L275" s="107"/>
      <c r="M275" s="160"/>
      <c r="N275" s="160"/>
      <c r="O275" s="160"/>
      <c r="P275" s="160"/>
      <c r="Q275" s="160"/>
      <c r="R275" s="160"/>
      <c r="S275" s="160"/>
      <c r="T275" s="160"/>
      <c r="U275" s="232"/>
      <c r="V275" s="303"/>
      <c r="W275" s="303"/>
      <c r="X275" s="303"/>
      <c r="Y275" s="303"/>
      <c r="Z275" s="303"/>
      <c r="AA275" s="303"/>
      <c r="AB275" s="303"/>
      <c r="AC275" s="303"/>
      <c r="AD275" s="303"/>
      <c r="AE275" s="303"/>
      <c r="AF275" s="303"/>
      <c r="AG275" s="92"/>
      <c r="AH275" s="92"/>
      <c r="AI275" s="92"/>
      <c r="AJ275" s="92"/>
      <c r="AK275" s="92"/>
      <c r="AL275" s="92"/>
      <c r="AM275" s="92"/>
      <c r="AN275" s="92"/>
      <c r="AO275" s="92"/>
      <c r="AP275" s="92"/>
      <c r="AQ275" s="92"/>
      <c r="AR275" s="231"/>
    </row>
    <row r="276" spans="1:44">
      <c r="A276" s="223">
        <v>43726</v>
      </c>
      <c r="B276" s="235">
        <v>1.66835648148148</v>
      </c>
      <c r="C276" s="304">
        <f>'VCO2 Raw'!C276*'VCO2-mouse'!C$61/1000</f>
        <v>76.069699999999997</v>
      </c>
      <c r="D276" s="305">
        <f>'VCO2 Raw'!D276*'VCO2-mouse'!D$61/1000</f>
        <v>68.319999999999993</v>
      </c>
      <c r="E276" s="305">
        <f>'VCO2 Raw'!E276*'VCO2-mouse'!E$61/1000</f>
        <v>46.061999999999998</v>
      </c>
      <c r="F276" s="305">
        <f>'VCO2 Raw'!F276*'VCO2-mouse'!F$61/1000</f>
        <v>55.519199999999998</v>
      </c>
      <c r="G276" s="305">
        <f>'VCO2 Raw'!G276*'VCO2-mouse'!G$61/1000</f>
        <v>48.955400000000004</v>
      </c>
      <c r="H276" s="86">
        <f>'VCO2 Raw'!H276*'VCO2-mouse'!H$61/1000</f>
        <v>39.461599999999997</v>
      </c>
      <c r="I276" s="86">
        <f>'VCO2 Raw'!I276*'VCO2-mouse'!I$61/1000</f>
        <v>42.595999999999997</v>
      </c>
      <c r="J276" s="86">
        <f>'VCO2 Raw'!J276*'VCO2-mouse'!J$61/1000</f>
        <v>77.171999999999997</v>
      </c>
      <c r="K276" s="108">
        <f>'VCO2 Raw'!K276*'VCO2-mouse'!K$61/1000</f>
        <v>67.295199999999994</v>
      </c>
      <c r="L276" s="107">
        <f t="shared" ref="L276:P276" si="494">AVERAGE(C276:C278)</f>
        <v>63.052666666666674</v>
      </c>
      <c r="M276" s="160">
        <f t="shared" si="494"/>
        <v>63.582333333333331</v>
      </c>
      <c r="N276" s="160">
        <f t="shared" si="494"/>
        <v>53.604000000000006</v>
      </c>
      <c r="O276" s="160">
        <f t="shared" si="494"/>
        <v>61.670400000000001</v>
      </c>
      <c r="P276" s="160">
        <f t="shared" si="494"/>
        <v>56.060766666666666</v>
      </c>
      <c r="Q276" s="160">
        <f t="shared" ref="Q276" si="495">AVERAGE(H276:H278)</f>
        <v>56.032333333333327</v>
      </c>
      <c r="R276" s="160">
        <f t="shared" ref="R276" si="496">AVERAGE(I276:I278)</f>
        <v>52.493666666666662</v>
      </c>
      <c r="S276" s="160">
        <f t="shared" ref="S276" si="497">AVERAGE(J276:J278)</f>
        <v>70.275933333333327</v>
      </c>
      <c r="T276" s="160">
        <f t="shared" ref="T276" si="498">AVERAGE(K276:K278)</f>
        <v>58.482733333333329</v>
      </c>
      <c r="U276" s="232">
        <f t="shared" ref="U276" si="499">AVERAGE(L276:T276)</f>
        <v>59.47275925925927</v>
      </c>
    </row>
    <row r="277" spans="1:44">
      <c r="A277" s="223">
        <v>43726</v>
      </c>
      <c r="B277" s="235">
        <v>1.6822453703703699</v>
      </c>
      <c r="C277" s="304">
        <f>'VCO2 Raw'!C277*'VCO2-mouse'!C$61/1000</f>
        <v>45.636400000000002</v>
      </c>
      <c r="D277" s="305">
        <f>'VCO2 Raw'!D277*'VCO2-mouse'!D$61/1000</f>
        <v>44.713000000000001</v>
      </c>
      <c r="E277" s="305">
        <f>'VCO2 Raw'!E277*'VCO2-mouse'!E$61/1000</f>
        <v>58.832999999999998</v>
      </c>
      <c r="F277" s="305">
        <f>'VCO2 Raw'!F277*'VCO2-mouse'!F$61/1000</f>
        <v>51.427199999999999</v>
      </c>
      <c r="G277" s="305">
        <f>'VCO2 Raw'!G277*'VCO2-mouse'!G$61/1000</f>
        <v>60.984299999999998</v>
      </c>
      <c r="H277" s="86">
        <f>'VCO2 Raw'!H277*'VCO2-mouse'!H$61/1000</f>
        <v>65.869199999999992</v>
      </c>
      <c r="I277" s="86">
        <f>'VCO2 Raw'!I277*'VCO2-mouse'!I$61/1000</f>
        <v>41.606999999999999</v>
      </c>
      <c r="J277" s="86">
        <f>'VCO2 Raw'!J277*'VCO2-mouse'!J$61/1000</f>
        <v>59.4268</v>
      </c>
      <c r="K277" s="108">
        <f>'VCO2 Raw'!K277*'VCO2-mouse'!K$61/1000</f>
        <v>69.7577</v>
      </c>
      <c r="L277" s="107"/>
      <c r="M277" s="160"/>
      <c r="N277" s="160"/>
      <c r="O277" s="160"/>
      <c r="P277" s="160"/>
      <c r="Q277" s="160"/>
      <c r="R277" s="160"/>
      <c r="S277" s="160"/>
      <c r="T277" s="160"/>
      <c r="U277" s="232">
        <f t="shared" ref="U277" si="500">STDEV(L276:T276)/SQRT(COUNT(L276:T276))</f>
        <v>1.8960887191093887</v>
      </c>
    </row>
    <row r="278" spans="1:44">
      <c r="A278" s="223">
        <v>43726</v>
      </c>
      <c r="B278" s="235">
        <v>1.6961342592592601</v>
      </c>
      <c r="C278" s="304">
        <f>'VCO2 Raw'!C278*'VCO2-mouse'!C$61/1000</f>
        <v>67.451900000000009</v>
      </c>
      <c r="D278" s="305">
        <f>'VCO2 Raw'!D278*'VCO2-mouse'!D$61/1000</f>
        <v>77.713999999999999</v>
      </c>
      <c r="E278" s="305">
        <f>'VCO2 Raw'!E278*'VCO2-mouse'!E$61/1000</f>
        <v>55.917000000000002</v>
      </c>
      <c r="F278" s="305">
        <f>'VCO2 Raw'!F278*'VCO2-mouse'!F$61/1000</f>
        <v>78.064800000000005</v>
      </c>
      <c r="G278" s="305">
        <f>'VCO2 Raw'!G278*'VCO2-mouse'!G$61/1000</f>
        <v>58.242599999999996</v>
      </c>
      <c r="H278" s="86">
        <f>'VCO2 Raw'!H278*'VCO2-mouse'!H$61/1000</f>
        <v>62.766199999999998</v>
      </c>
      <c r="I278" s="86">
        <f>'VCO2 Raw'!I278*'VCO2-mouse'!I$61/1000</f>
        <v>73.278000000000006</v>
      </c>
      <c r="J278" s="86">
        <f>'VCO2 Raw'!J278*'VCO2-mouse'!J$61/1000</f>
        <v>74.228999999999999</v>
      </c>
      <c r="K278" s="108">
        <f>'VCO2 Raw'!K278*'VCO2-mouse'!K$61/1000</f>
        <v>38.395299999999999</v>
      </c>
      <c r="L278" s="107"/>
      <c r="M278" s="160"/>
      <c r="N278" s="160"/>
      <c r="O278" s="160"/>
      <c r="P278" s="160"/>
      <c r="Q278" s="160"/>
      <c r="R278" s="160"/>
      <c r="S278" s="160"/>
      <c r="T278" s="160"/>
      <c r="U278" s="232"/>
    </row>
    <row r="279" spans="1:44">
      <c r="A279" s="223">
        <v>43726</v>
      </c>
      <c r="B279" s="235">
        <v>1.71002314814814</v>
      </c>
      <c r="C279" s="304">
        <f>'VCO2 Raw'!C279*'VCO2-mouse'!C$61/1000</f>
        <v>66.4221</v>
      </c>
      <c r="D279" s="305">
        <f>'VCO2 Raw'!D279*'VCO2-mouse'!D$61/1000</f>
        <v>87.9315</v>
      </c>
      <c r="E279" s="305">
        <f>'VCO2 Raw'!E279*'VCO2-mouse'!E$61/1000</f>
        <v>58.103999999999999</v>
      </c>
      <c r="F279" s="305">
        <f>'VCO2 Raw'!F279*'VCO2-mouse'!F$61/1000</f>
        <v>47.0976</v>
      </c>
      <c r="G279" s="305">
        <f>'VCO2 Raw'!G279*'VCO2-mouse'!G$61/1000</f>
        <v>68.418999999999997</v>
      </c>
      <c r="H279" s="86">
        <f>'VCO2 Raw'!H279*'VCO2-mouse'!H$61/1000</f>
        <v>49.712199999999996</v>
      </c>
      <c r="I279" s="86">
        <f>'VCO2 Raw'!I279*'VCO2-mouse'!I$61/1000</f>
        <v>74.772999999999996</v>
      </c>
      <c r="J279" s="86">
        <f>'VCO2 Raw'!J279*'VCO2-mouse'!J$61/1000</f>
        <v>69.999800000000008</v>
      </c>
      <c r="K279" s="108">
        <f>'VCO2 Raw'!K279*'VCO2-mouse'!K$61/1000</f>
        <v>65.088799999999992</v>
      </c>
      <c r="L279" s="107">
        <f t="shared" ref="L279:P279" si="501">AVERAGE(C279:C281)</f>
        <v>62.926200000000001</v>
      </c>
      <c r="M279" s="160">
        <f t="shared" si="501"/>
        <v>81.912833333333325</v>
      </c>
      <c r="N279" s="160">
        <f t="shared" si="501"/>
        <v>58.806000000000004</v>
      </c>
      <c r="O279" s="160">
        <f t="shared" si="501"/>
        <v>55.484000000000002</v>
      </c>
      <c r="P279" s="160">
        <f t="shared" si="501"/>
        <v>62.268699999999995</v>
      </c>
      <c r="Q279" s="160">
        <f t="shared" ref="Q279" si="502">AVERAGE(H279:H281)</f>
        <v>52.265933333333329</v>
      </c>
      <c r="R279" s="160">
        <f t="shared" ref="R279" si="503">AVERAGE(I279:I281)</f>
        <v>62.774666666666668</v>
      </c>
      <c r="S279" s="160">
        <f t="shared" ref="S279" si="504">AVERAGE(J279:J281)</f>
        <v>54.717999999999996</v>
      </c>
      <c r="T279" s="160">
        <f t="shared" ref="T279" si="505">AVERAGE(K279:K281)</f>
        <v>53.505199999999995</v>
      </c>
      <c r="U279" s="232">
        <f t="shared" ref="U279" si="506">AVERAGE(L279:T279)</f>
        <v>60.517948148148157</v>
      </c>
    </row>
    <row r="280" spans="1:44">
      <c r="A280" s="223">
        <v>43726</v>
      </c>
      <c r="B280" s="235">
        <v>1.72391203703704</v>
      </c>
      <c r="C280" s="304">
        <f>'VCO2 Raw'!C280*'VCO2-mouse'!C$61/1000</f>
        <v>54.985900000000001</v>
      </c>
      <c r="D280" s="305">
        <f>'VCO2 Raw'!D280*'VCO2-mouse'!D$61/1000</f>
        <v>86.711500000000001</v>
      </c>
      <c r="E280" s="305">
        <f>'VCO2 Raw'!E280*'VCO2-mouse'!E$61/1000</f>
        <v>54.917999999999999</v>
      </c>
      <c r="F280" s="305">
        <f>'VCO2 Raw'!F280*'VCO2-mouse'!F$61/1000</f>
        <v>48.021599999999999</v>
      </c>
      <c r="G280" s="305">
        <f>'VCO2 Raw'!G280*'VCO2-mouse'!G$61/1000</f>
        <v>65.133899999999997</v>
      </c>
      <c r="H280" s="86">
        <f>'VCO2 Raw'!H280*'VCO2-mouse'!H$61/1000</f>
        <v>42.885599999999997</v>
      </c>
      <c r="I280" s="86">
        <f>'VCO2 Raw'!I280*'VCO2-mouse'!I$61/1000</f>
        <v>43.47</v>
      </c>
      <c r="J280" s="86">
        <f>'VCO2 Raw'!J280*'VCO2-mouse'!J$61/1000</f>
        <v>45.234999999999999</v>
      </c>
      <c r="K280" s="108">
        <f>'VCO2 Raw'!K280*'VCO2-mouse'!K$61/1000</f>
        <v>45.881299999999996</v>
      </c>
      <c r="L280" s="107"/>
      <c r="M280" s="160"/>
      <c r="N280" s="160"/>
      <c r="O280" s="160"/>
      <c r="P280" s="160"/>
      <c r="Q280" s="160"/>
      <c r="R280" s="160"/>
      <c r="S280" s="160"/>
      <c r="T280" s="160"/>
      <c r="U280" s="232">
        <f t="shared" ref="U280" si="507">STDEV(L279:T279)/SQRT(COUNT(L279:T279))</f>
        <v>3.0066682456168721</v>
      </c>
    </row>
    <row r="281" spans="1:44">
      <c r="A281" s="223">
        <v>43726</v>
      </c>
      <c r="B281" s="235">
        <v>1.7378009259259199</v>
      </c>
      <c r="C281" s="304">
        <f>'VCO2 Raw'!C281*'VCO2-mouse'!C$61/1000</f>
        <v>67.37060000000001</v>
      </c>
      <c r="D281" s="305">
        <f>'VCO2 Raw'!D281*'VCO2-mouse'!D$61/1000</f>
        <v>71.095500000000001</v>
      </c>
      <c r="E281" s="305">
        <f>'VCO2 Raw'!E281*'VCO2-mouse'!E$61/1000</f>
        <v>63.396000000000001</v>
      </c>
      <c r="F281" s="305">
        <f>'VCO2 Raw'!F281*'VCO2-mouse'!F$61/1000</f>
        <v>71.332800000000006</v>
      </c>
      <c r="G281" s="305">
        <f>'VCO2 Raw'!G281*'VCO2-mouse'!G$61/1000</f>
        <v>53.2532</v>
      </c>
      <c r="H281" s="86">
        <f>'VCO2 Raw'!H281*'VCO2-mouse'!H$61/1000</f>
        <v>64.199999999999989</v>
      </c>
      <c r="I281" s="86">
        <f>'VCO2 Raw'!I281*'VCO2-mouse'!I$61/1000</f>
        <v>70.081000000000003</v>
      </c>
      <c r="J281" s="86">
        <f>'VCO2 Raw'!J281*'VCO2-mouse'!J$61/1000</f>
        <v>48.919200000000004</v>
      </c>
      <c r="K281" s="108">
        <f>'VCO2 Raw'!K281*'VCO2-mouse'!K$61/1000</f>
        <v>49.545499999999997</v>
      </c>
      <c r="L281" s="107"/>
      <c r="M281" s="160"/>
      <c r="N281" s="160"/>
      <c r="O281" s="160"/>
      <c r="P281" s="160"/>
      <c r="Q281" s="160"/>
      <c r="R281" s="160"/>
      <c r="S281" s="160"/>
      <c r="T281" s="160"/>
      <c r="U281" s="232"/>
    </row>
    <row r="282" spans="1:44">
      <c r="A282" s="233">
        <v>43726</v>
      </c>
      <c r="B282" s="240">
        <v>1.7516898148148099</v>
      </c>
      <c r="C282" s="304">
        <f>'VCO2 Raw'!C282*'VCO2-mouse'!C$61/1000</f>
        <v>64.904499999999999</v>
      </c>
      <c r="D282" s="305">
        <f>'VCO2 Raw'!D282*'VCO2-mouse'!D$61/1000</f>
        <v>75.822999999999993</v>
      </c>
      <c r="E282" s="305">
        <f>'VCO2 Raw'!E282*'VCO2-mouse'!E$61/1000</f>
        <v>57.51</v>
      </c>
      <c r="F282" s="305">
        <f>'VCO2 Raw'!F282*'VCO2-mouse'!F$61/1000</f>
        <v>73.787999999999997</v>
      </c>
      <c r="G282" s="305">
        <f>'VCO2 Raw'!G282*'VCO2-mouse'!G$61/1000</f>
        <v>72.000500000000002</v>
      </c>
      <c r="H282" s="86">
        <f>'VCO2 Raw'!H282*'VCO2-mouse'!H$61/1000</f>
        <v>58.742999999999995</v>
      </c>
      <c r="I282" s="86">
        <f>'VCO2 Raw'!I282*'VCO2-mouse'!I$61/1000</f>
        <v>72.266000000000005</v>
      </c>
      <c r="J282" s="86">
        <f>'VCO2 Raw'!J282*'VCO2-mouse'!J$61/1000</f>
        <v>58.750999999999998</v>
      </c>
      <c r="K282" s="108">
        <f>'VCO2 Raw'!K282*'VCO2-mouse'!K$61/1000</f>
        <v>50.432000000000002</v>
      </c>
      <c r="L282" s="107">
        <f t="shared" ref="L282:P282" si="508">AVERAGE(C282:C284)</f>
        <v>65.943333333333328</v>
      </c>
      <c r="M282" s="160">
        <f t="shared" si="508"/>
        <v>66.449333333333342</v>
      </c>
      <c r="N282" s="160">
        <f t="shared" si="508"/>
        <v>60.615000000000009</v>
      </c>
      <c r="O282" s="160">
        <f t="shared" si="508"/>
        <v>79.340800000000002</v>
      </c>
      <c r="P282" s="160">
        <f t="shared" si="508"/>
        <v>75.450266666666664</v>
      </c>
      <c r="Q282" s="160">
        <f t="shared" ref="Q282" si="509">AVERAGE(H282:H284)</f>
        <v>54.577133333333329</v>
      </c>
      <c r="R282" s="160">
        <f t="shared" ref="R282" si="510">AVERAGE(I282:I284)</f>
        <v>60.014666666666663</v>
      </c>
      <c r="S282" s="160">
        <f t="shared" ref="S282" si="511">AVERAGE(J282:J284)</f>
        <v>64.491666666666674</v>
      </c>
      <c r="T282" s="160">
        <f t="shared" ref="T282" si="512">AVERAGE(K282:K284)</f>
        <v>50.97046666666666</v>
      </c>
      <c r="U282" s="232">
        <f t="shared" ref="U282" si="513">AVERAGE(L282:T282)</f>
        <v>64.205851851851847</v>
      </c>
    </row>
    <row r="283" spans="1:44">
      <c r="A283" s="233">
        <v>43726</v>
      </c>
      <c r="B283" s="240">
        <v>1.7655787037037001</v>
      </c>
      <c r="C283" s="304">
        <f>'VCO2 Raw'!C283*'VCO2-mouse'!C$61/1000</f>
        <v>69.918000000000006</v>
      </c>
      <c r="D283" s="305">
        <f>'VCO2 Raw'!D283*'VCO2-mouse'!D$61/1000</f>
        <v>59.871499999999997</v>
      </c>
      <c r="E283" s="305">
        <f>'VCO2 Raw'!E283*'VCO2-mouse'!E$61/1000</f>
        <v>64.260000000000005</v>
      </c>
      <c r="F283" s="305">
        <f>'VCO2 Raw'!F283*'VCO2-mouse'!F$61/1000</f>
        <v>78.064800000000005</v>
      </c>
      <c r="G283" s="305">
        <f>'VCO2 Raw'!G283*'VCO2-mouse'!G$61/1000</f>
        <v>74.3964</v>
      </c>
      <c r="H283" s="86">
        <f>'VCO2 Raw'!H283*'VCO2-mouse'!H$61/1000</f>
        <v>52.665399999999991</v>
      </c>
      <c r="I283" s="86">
        <f>'VCO2 Raw'!I283*'VCO2-mouse'!I$61/1000</f>
        <v>54.762999999999998</v>
      </c>
      <c r="J283" s="86">
        <f>'VCO2 Raw'!J283*'VCO2-mouse'!J$61/1000</f>
        <v>74.403400000000005</v>
      </c>
      <c r="K283" s="108">
        <f>'VCO2 Raw'!K283*'VCO2-mouse'!K$61/1000</f>
        <v>49.072699999999998</v>
      </c>
      <c r="L283" s="107"/>
      <c r="M283" s="160"/>
      <c r="N283" s="160"/>
      <c r="O283" s="160"/>
      <c r="P283" s="160"/>
      <c r="Q283" s="160"/>
      <c r="R283" s="160"/>
      <c r="S283" s="160"/>
      <c r="T283" s="160"/>
      <c r="U283" s="232">
        <f t="shared" ref="U283" si="514">STDEV(L282:T282)/SQRT(COUNT(L282:T282))</f>
        <v>3.0322002295887778</v>
      </c>
    </row>
    <row r="284" spans="1:44">
      <c r="A284" s="233">
        <v>43726</v>
      </c>
      <c r="B284" s="240">
        <v>1.77946759259259</v>
      </c>
      <c r="C284" s="304">
        <f>'VCO2 Raw'!C284*'VCO2-mouse'!C$61/1000</f>
        <v>63.0075</v>
      </c>
      <c r="D284" s="305">
        <f>'VCO2 Raw'!D284*'VCO2-mouse'!D$61/1000</f>
        <v>63.653500000000001</v>
      </c>
      <c r="E284" s="305">
        <f>'VCO2 Raw'!E284*'VCO2-mouse'!E$61/1000</f>
        <v>60.075000000000003</v>
      </c>
      <c r="F284" s="305">
        <f>'VCO2 Raw'!F284*'VCO2-mouse'!F$61/1000</f>
        <v>86.169599999999988</v>
      </c>
      <c r="G284" s="305">
        <f>'VCO2 Raw'!G284*'VCO2-mouse'!G$61/1000</f>
        <v>79.95389999999999</v>
      </c>
      <c r="H284" s="86">
        <f>'VCO2 Raw'!H284*'VCO2-mouse'!H$61/1000</f>
        <v>52.323</v>
      </c>
      <c r="I284" s="86">
        <f>'VCO2 Raw'!I284*'VCO2-mouse'!I$61/1000</f>
        <v>53.015000000000001</v>
      </c>
      <c r="J284" s="86">
        <f>'VCO2 Raw'!J284*'VCO2-mouse'!J$61/1000</f>
        <v>60.320599999999999</v>
      </c>
      <c r="K284" s="108">
        <f>'VCO2 Raw'!K284*'VCO2-mouse'!K$61/1000</f>
        <v>53.406699999999994</v>
      </c>
      <c r="L284" s="107"/>
      <c r="M284" s="160"/>
      <c r="N284" s="160"/>
      <c r="O284" s="160"/>
      <c r="P284" s="160"/>
      <c r="Q284" s="160"/>
      <c r="R284" s="160"/>
      <c r="S284" s="160"/>
      <c r="T284" s="160"/>
      <c r="U284" s="232"/>
    </row>
    <row r="285" spans="1:44">
      <c r="A285" s="233">
        <v>43726</v>
      </c>
      <c r="B285" s="240">
        <v>1.79335648148148</v>
      </c>
      <c r="C285" s="304">
        <f>'VCO2 Raw'!C285*'VCO2-mouse'!C$61/1000</f>
        <v>84.443600000000004</v>
      </c>
      <c r="D285" s="305">
        <f>'VCO2 Raw'!D285*'VCO2-mouse'!D$61/1000</f>
        <v>68.228499999999997</v>
      </c>
      <c r="E285" s="305">
        <f>'VCO2 Raw'!E285*'VCO2-mouse'!E$61/1000</f>
        <v>67.796999999999997</v>
      </c>
      <c r="F285" s="305">
        <f>'VCO2 Raw'!F285*'VCO2-mouse'!F$61/1000</f>
        <v>81.787199999999999</v>
      </c>
      <c r="G285" s="305">
        <f>'VCO2 Raw'!G285*'VCO2-mouse'!G$61/1000</f>
        <v>71.481800000000007</v>
      </c>
      <c r="H285" s="86">
        <f>'VCO2 Raw'!H285*'VCO2-mouse'!H$61/1000</f>
        <v>71.796999999999997</v>
      </c>
      <c r="I285" s="86">
        <f>'VCO2 Raw'!I285*'VCO2-mouse'!I$61/1000</f>
        <v>75.209999999999994</v>
      </c>
      <c r="J285" s="86">
        <f>'VCO2 Raw'!J285*'VCO2-mouse'!J$61/1000</f>
        <v>58.511200000000002</v>
      </c>
      <c r="K285" s="108">
        <f>'VCO2 Raw'!K285*'VCO2-mouse'!K$61/1000</f>
        <v>54.174999999999997</v>
      </c>
      <c r="L285" s="107">
        <f t="shared" ref="L285:P285" si="515">AVERAGE(C285:C287)</f>
        <v>75.157333333333327</v>
      </c>
      <c r="M285" s="160">
        <f t="shared" si="515"/>
        <v>66.154499999999999</v>
      </c>
      <c r="N285" s="160">
        <f t="shared" si="515"/>
        <v>72.692999999999998</v>
      </c>
      <c r="O285" s="160">
        <f t="shared" si="515"/>
        <v>81.672799999999995</v>
      </c>
      <c r="P285" s="160">
        <f t="shared" si="515"/>
        <v>65.331500000000005</v>
      </c>
      <c r="Q285" s="160">
        <f t="shared" ref="Q285" si="516">AVERAGE(H285:H287)</f>
        <v>65.448333333333323</v>
      </c>
      <c r="R285" s="160">
        <f t="shared" ref="R285" si="517">AVERAGE(I285:I287)</f>
        <v>66.960666666666654</v>
      </c>
      <c r="S285" s="160">
        <f t="shared" ref="S285" si="518">AVERAGE(J285:J287)</f>
        <v>66.817000000000007</v>
      </c>
      <c r="T285" s="160">
        <f t="shared" ref="T285" si="519">AVERAGE(K285:K287)</f>
        <v>61.280133333333332</v>
      </c>
      <c r="U285" s="232">
        <f t="shared" ref="U285" si="520">AVERAGE(L285:T285)</f>
        <v>69.057251851851845</v>
      </c>
    </row>
    <row r="286" spans="1:44">
      <c r="A286" s="233">
        <v>43726</v>
      </c>
      <c r="B286" s="240">
        <v>1.8072453703703699</v>
      </c>
      <c r="C286" s="304">
        <f>'VCO2 Raw'!C286*'VCO2-mouse'!C$61/1000</f>
        <v>75.039900000000003</v>
      </c>
      <c r="D286" s="305">
        <f>'VCO2 Raw'!D286*'VCO2-mouse'!D$61/1000</f>
        <v>59.414000000000001</v>
      </c>
      <c r="E286" s="305">
        <f>'VCO2 Raw'!E286*'VCO2-mouse'!E$61/1000</f>
        <v>82.188000000000002</v>
      </c>
      <c r="F286" s="305">
        <f>'VCO2 Raw'!F286*'VCO2-mouse'!F$61/1000</f>
        <v>75.55680000000001</v>
      </c>
      <c r="G286" s="305">
        <f>'VCO2 Raw'!G286*'VCO2-mouse'!G$61/1000</f>
        <v>59.2059</v>
      </c>
      <c r="H286" s="86">
        <f>'VCO2 Raw'!H286*'VCO2-mouse'!H$61/1000</f>
        <v>73.808599999999984</v>
      </c>
      <c r="I286" s="86">
        <f>'VCO2 Raw'!I286*'VCO2-mouse'!I$61/1000</f>
        <v>60.697000000000003</v>
      </c>
      <c r="J286" s="86">
        <f>'VCO2 Raw'!J286*'VCO2-mouse'!J$61/1000</f>
        <v>56.876200000000004</v>
      </c>
      <c r="K286" s="108">
        <f>'VCO2 Raw'!K286*'VCO2-mouse'!K$61/1000</f>
        <v>50.944199999999995</v>
      </c>
      <c r="L286" s="107"/>
      <c r="M286" s="160"/>
      <c r="N286" s="160"/>
      <c r="O286" s="160"/>
      <c r="P286" s="160"/>
      <c r="Q286" s="160"/>
      <c r="R286" s="160"/>
      <c r="S286" s="160"/>
      <c r="T286" s="160"/>
      <c r="U286" s="232">
        <f t="shared" ref="U286" si="521">STDEV(L285:T285)/SQRT(COUNT(L285:T285))</f>
        <v>2.0910230485657153</v>
      </c>
    </row>
    <row r="287" spans="1:44">
      <c r="A287" s="233">
        <v>43726</v>
      </c>
      <c r="B287" s="240">
        <v>1.8211342592592601</v>
      </c>
      <c r="C287" s="304">
        <f>'VCO2 Raw'!C287*'VCO2-mouse'!C$61/1000</f>
        <v>65.988500000000002</v>
      </c>
      <c r="D287" s="305">
        <f>'VCO2 Raw'!D287*'VCO2-mouse'!D$61/1000</f>
        <v>70.820999999999998</v>
      </c>
      <c r="E287" s="305">
        <f>'VCO2 Raw'!E287*'VCO2-mouse'!E$61/1000</f>
        <v>68.093999999999994</v>
      </c>
      <c r="F287" s="305">
        <f>'VCO2 Raw'!F287*'VCO2-mouse'!F$61/1000</f>
        <v>87.674399999999991</v>
      </c>
      <c r="G287" s="305">
        <f>'VCO2 Raw'!G287*'VCO2-mouse'!G$61/1000</f>
        <v>65.306799999999996</v>
      </c>
      <c r="H287" s="86">
        <f>'VCO2 Raw'!H287*'VCO2-mouse'!H$61/1000</f>
        <v>50.739399999999996</v>
      </c>
      <c r="I287" s="86">
        <f>'VCO2 Raw'!I287*'VCO2-mouse'!I$61/1000</f>
        <v>64.974999999999994</v>
      </c>
      <c r="J287" s="86">
        <f>'VCO2 Raw'!J287*'VCO2-mouse'!J$61/1000</f>
        <v>85.063600000000008</v>
      </c>
      <c r="K287" s="108">
        <f>'VCO2 Raw'!K287*'VCO2-mouse'!K$61/1000</f>
        <v>78.721199999999996</v>
      </c>
      <c r="L287" s="107"/>
      <c r="M287" s="160"/>
      <c r="N287" s="160"/>
      <c r="O287" s="160"/>
      <c r="P287" s="160"/>
      <c r="Q287" s="160"/>
      <c r="R287" s="160"/>
      <c r="S287" s="160"/>
      <c r="T287" s="160"/>
      <c r="U287" s="232"/>
    </row>
    <row r="288" spans="1:44">
      <c r="A288" s="233">
        <v>43726</v>
      </c>
      <c r="B288" s="240">
        <v>1.83502314814815</v>
      </c>
      <c r="C288" s="304">
        <f>'VCO2 Raw'!C288*'VCO2-mouse'!C$61/1000</f>
        <v>80.080500000000001</v>
      </c>
      <c r="D288" s="305">
        <f>'VCO2 Raw'!D288*'VCO2-mouse'!D$61/1000</f>
        <v>59.749499999999998</v>
      </c>
      <c r="E288" s="305">
        <f>'VCO2 Raw'!E288*'VCO2-mouse'!E$61/1000</f>
        <v>73.305000000000007</v>
      </c>
      <c r="F288" s="305">
        <f>'VCO2 Raw'!F288*'VCO2-mouse'!F$61/1000</f>
        <v>83.371200000000002</v>
      </c>
      <c r="G288" s="305">
        <f>'VCO2 Raw'!G288*'VCO2-mouse'!G$61/1000</f>
        <v>77.385099999999994</v>
      </c>
      <c r="H288" s="86">
        <f>'VCO2 Raw'!H288*'VCO2-mouse'!H$61/1000</f>
        <v>79.501000000000005</v>
      </c>
      <c r="I288" s="86">
        <f>'VCO2 Raw'!I288*'VCO2-mouse'!I$61/1000</f>
        <v>71.644999999999996</v>
      </c>
      <c r="J288" s="86">
        <f>'VCO2 Raw'!J288*'VCO2-mouse'!J$61/1000</f>
        <v>64.637</v>
      </c>
      <c r="K288" s="108">
        <f>'VCO2 Raw'!K288*'VCO2-mouse'!K$61/1000</f>
        <v>79.863799999999998</v>
      </c>
      <c r="L288" s="107">
        <f t="shared" ref="L288:P288" si="522">AVERAGE(C288:C290)</f>
        <v>88.075000000000003</v>
      </c>
      <c r="M288" s="160">
        <f t="shared" si="522"/>
        <v>65.198833333333326</v>
      </c>
      <c r="N288" s="160">
        <f t="shared" si="522"/>
        <v>74.196000000000012</v>
      </c>
      <c r="O288" s="160">
        <f t="shared" si="522"/>
        <v>75.310400000000001</v>
      </c>
      <c r="P288" s="160">
        <f t="shared" si="522"/>
        <v>73.210800000000006</v>
      </c>
      <c r="Q288" s="160">
        <f t="shared" ref="Q288" si="523">AVERAGE(H288:H290)</f>
        <v>76.405133333333325</v>
      </c>
      <c r="R288" s="160">
        <f t="shared" ref="R288" si="524">AVERAGE(I288:I290)</f>
        <v>70.426000000000002</v>
      </c>
      <c r="S288" s="160">
        <f t="shared" ref="S288" si="525">AVERAGE(J288:J290)</f>
        <v>66.729800000000012</v>
      </c>
      <c r="T288" s="160">
        <f t="shared" ref="T288" si="526">AVERAGE(K288:K290)</f>
        <v>75.254000000000005</v>
      </c>
      <c r="U288" s="232">
        <f t="shared" ref="U288" si="527">AVERAGE(L288:T288)</f>
        <v>73.867329629629637</v>
      </c>
    </row>
    <row r="289" spans="1:21">
      <c r="A289" s="233">
        <v>43726</v>
      </c>
      <c r="B289" s="240">
        <v>1.84891203703703</v>
      </c>
      <c r="C289" s="304">
        <f>'VCO2 Raw'!C289*'VCO2-mouse'!C$61/1000</f>
        <v>92.438100000000006</v>
      </c>
      <c r="D289" s="305">
        <f>'VCO2 Raw'!D289*'VCO2-mouse'!D$61/1000</f>
        <v>59.475000000000001</v>
      </c>
      <c r="E289" s="305">
        <f>'VCO2 Raw'!E289*'VCO2-mouse'!E$61/1000</f>
        <v>65.016000000000005</v>
      </c>
      <c r="F289" s="305">
        <f>'VCO2 Raw'!F289*'VCO2-mouse'!F$61/1000</f>
        <v>66.1584</v>
      </c>
      <c r="G289" s="305">
        <f>'VCO2 Raw'!G289*'VCO2-mouse'!G$61/1000</f>
        <v>88.401300000000006</v>
      </c>
      <c r="H289" s="86">
        <f>'VCO2 Raw'!H289*'VCO2-mouse'!H$61/1000</f>
        <v>79.244199999999992</v>
      </c>
      <c r="I289" s="86">
        <f>'VCO2 Raw'!I289*'VCO2-mouse'!I$61/1000</f>
        <v>64.400000000000006</v>
      </c>
      <c r="J289" s="86">
        <f>'VCO2 Raw'!J289*'VCO2-mouse'!J$61/1000</f>
        <v>72.877400000000009</v>
      </c>
      <c r="K289" s="108">
        <f>'VCO2 Raw'!K289*'VCO2-mouse'!K$61/1000</f>
        <v>70.112300000000005</v>
      </c>
      <c r="L289" s="107"/>
      <c r="M289" s="160"/>
      <c r="N289" s="160"/>
      <c r="O289" s="160"/>
      <c r="P289" s="160"/>
      <c r="Q289" s="160"/>
      <c r="R289" s="160"/>
      <c r="S289" s="160"/>
      <c r="T289" s="160"/>
      <c r="U289" s="232">
        <f t="shared" ref="U289" si="528">STDEV(L288:T288)/SQRT(COUNT(L288:T288))</f>
        <v>2.2072249232192864</v>
      </c>
    </row>
    <row r="290" spans="1:21">
      <c r="A290" s="233">
        <v>43726</v>
      </c>
      <c r="B290" s="240">
        <v>1.8628009259259199</v>
      </c>
      <c r="C290" s="304">
        <f>'VCO2 Raw'!C290*'VCO2-mouse'!C$61/1000</f>
        <v>91.706400000000002</v>
      </c>
      <c r="D290" s="305">
        <f>'VCO2 Raw'!D290*'VCO2-mouse'!D$61/1000</f>
        <v>76.372</v>
      </c>
      <c r="E290" s="305">
        <f>'VCO2 Raw'!E290*'VCO2-mouse'!E$61/1000</f>
        <v>84.266999999999996</v>
      </c>
      <c r="F290" s="305">
        <f>'VCO2 Raw'!F290*'VCO2-mouse'!F$61/1000</f>
        <v>76.401599999999988</v>
      </c>
      <c r="G290" s="305">
        <f>'VCO2 Raw'!G290*'VCO2-mouse'!G$61/1000</f>
        <v>53.845999999999997</v>
      </c>
      <c r="H290" s="86">
        <f>'VCO2 Raw'!H290*'VCO2-mouse'!H$61/1000</f>
        <v>70.470199999999991</v>
      </c>
      <c r="I290" s="86">
        <f>'VCO2 Raw'!I290*'VCO2-mouse'!I$61/1000</f>
        <v>75.233000000000004</v>
      </c>
      <c r="J290" s="86">
        <f>'VCO2 Raw'!J290*'VCO2-mouse'!J$61/1000</f>
        <v>62.674999999999997</v>
      </c>
      <c r="K290" s="108">
        <f>'VCO2 Raw'!K290*'VCO2-mouse'!K$61/1000</f>
        <v>75.785899999999998</v>
      </c>
      <c r="L290" s="107"/>
      <c r="M290" s="160"/>
      <c r="N290" s="160"/>
      <c r="O290" s="160"/>
      <c r="P290" s="160"/>
      <c r="Q290" s="160"/>
      <c r="R290" s="160"/>
      <c r="S290" s="160"/>
      <c r="T290" s="160"/>
      <c r="U290" s="232"/>
    </row>
    <row r="291" spans="1:21">
      <c r="A291" s="233">
        <v>43726</v>
      </c>
      <c r="B291" s="240">
        <v>1.8766898148148099</v>
      </c>
      <c r="C291" s="304">
        <f>'VCO2 Raw'!C291*'VCO2-mouse'!C$61/1000</f>
        <v>87.045200000000008</v>
      </c>
      <c r="D291" s="305">
        <f>'VCO2 Raw'!D291*'VCO2-mouse'!D$61/1000</f>
        <v>54.991500000000002</v>
      </c>
      <c r="E291" s="305">
        <f>'VCO2 Raw'!E291*'VCO2-mouse'!E$61/1000</f>
        <v>53.055</v>
      </c>
      <c r="F291" s="305">
        <f>'VCO2 Raw'!F291*'VCO2-mouse'!F$61/1000</f>
        <v>98.947199999999995</v>
      </c>
      <c r="G291" s="305">
        <f>'VCO2 Raw'!G291*'VCO2-mouse'!G$61/1000</f>
        <v>67.628599999999992</v>
      </c>
      <c r="H291" s="86">
        <f>'VCO2 Raw'!H291*'VCO2-mouse'!H$61/1000</f>
        <v>56.196399999999997</v>
      </c>
      <c r="I291" s="86">
        <f>'VCO2 Raw'!I291*'VCO2-mouse'!I$61/1000</f>
        <v>67.298000000000002</v>
      </c>
      <c r="J291" s="86">
        <f>'VCO2 Raw'!J291*'VCO2-mouse'!J$61/1000</f>
        <v>61.192599999999999</v>
      </c>
      <c r="K291" s="108">
        <f>'VCO2 Raw'!K291*'VCO2-mouse'!K$61/1000</f>
        <v>77.401300000000006</v>
      </c>
      <c r="L291" s="107">
        <f t="shared" ref="L291:P291" si="529">AVERAGE(C291:C293)</f>
        <v>69.899933333333351</v>
      </c>
      <c r="M291" s="160">
        <f t="shared" si="529"/>
        <v>56.008166666666661</v>
      </c>
      <c r="N291" s="160">
        <f t="shared" si="529"/>
        <v>59.417999999999999</v>
      </c>
      <c r="O291" s="160">
        <f t="shared" si="529"/>
        <v>87.929599999999994</v>
      </c>
      <c r="P291" s="160">
        <f t="shared" si="529"/>
        <v>64.681066666666666</v>
      </c>
      <c r="Q291" s="160">
        <f t="shared" ref="Q291" si="530">AVERAGE(H291:H293)</f>
        <v>66.068933333333334</v>
      </c>
      <c r="R291" s="160">
        <f t="shared" ref="R291" si="531">AVERAGE(I291:I293)</f>
        <v>67.75033333333333</v>
      </c>
      <c r="S291" s="160">
        <f t="shared" ref="S291" si="532">AVERAGE(J291:J293)</f>
        <v>62.0428</v>
      </c>
      <c r="T291" s="160">
        <f t="shared" ref="T291" si="533">AVERAGE(K291:K293)</f>
        <v>61.365500000000004</v>
      </c>
      <c r="U291" s="232">
        <f t="shared" ref="U291" si="534">AVERAGE(L291:T291)</f>
        <v>66.129370370370381</v>
      </c>
    </row>
    <row r="292" spans="1:21">
      <c r="A292" s="233">
        <v>43726</v>
      </c>
      <c r="B292" s="240">
        <v>1.8905787037037001</v>
      </c>
      <c r="C292" s="304">
        <f>'VCO2 Raw'!C292*'VCO2-mouse'!C$61/1000</f>
        <v>63.685000000000002</v>
      </c>
      <c r="D292" s="305">
        <f>'VCO2 Raw'!D292*'VCO2-mouse'!D$61/1000</f>
        <v>49.013500000000001</v>
      </c>
      <c r="E292" s="305">
        <f>'VCO2 Raw'!E292*'VCO2-mouse'!E$61/1000</f>
        <v>52.622999999999998</v>
      </c>
      <c r="F292" s="305">
        <f>'VCO2 Raw'!F292*'VCO2-mouse'!F$61/1000</f>
        <v>78.724800000000002</v>
      </c>
      <c r="G292" s="305">
        <f>'VCO2 Raw'!G292*'VCO2-mouse'!G$61/1000</f>
        <v>68.493099999999998</v>
      </c>
      <c r="H292" s="86">
        <f>'VCO2 Raw'!H292*'VCO2-mouse'!H$61/1000</f>
        <v>66.746599999999987</v>
      </c>
      <c r="I292" s="86">
        <f>'VCO2 Raw'!I292*'VCO2-mouse'!I$61/1000</f>
        <v>65.480999999999995</v>
      </c>
      <c r="J292" s="86">
        <f>'VCO2 Raw'!J292*'VCO2-mouse'!J$61/1000</f>
        <v>67.536400000000015</v>
      </c>
      <c r="K292" s="108">
        <f>'VCO2 Raw'!K292*'VCO2-mouse'!K$61/1000</f>
        <v>48.796900000000001</v>
      </c>
      <c r="L292" s="107"/>
      <c r="M292" s="160"/>
      <c r="N292" s="160"/>
      <c r="O292" s="160"/>
      <c r="P292" s="160"/>
      <c r="Q292" s="160"/>
      <c r="R292" s="160"/>
      <c r="S292" s="160"/>
      <c r="T292" s="160"/>
      <c r="U292" s="232">
        <f t="shared" ref="U292" si="535">STDEV(L291:T291)/SQRT(COUNT(L291:T291))</f>
        <v>3.0756022199386233</v>
      </c>
    </row>
    <row r="293" spans="1:21">
      <c r="A293" s="233">
        <v>43726</v>
      </c>
      <c r="B293" s="240">
        <v>1.90446759259259</v>
      </c>
      <c r="C293" s="304">
        <f>'VCO2 Raw'!C293*'VCO2-mouse'!C$61/1000</f>
        <v>58.969600000000007</v>
      </c>
      <c r="D293" s="305">
        <f>'VCO2 Raw'!D293*'VCO2-mouse'!D$61/1000</f>
        <v>64.019499999999994</v>
      </c>
      <c r="E293" s="305">
        <f>'VCO2 Raw'!E293*'VCO2-mouse'!E$61/1000</f>
        <v>72.575999999999993</v>
      </c>
      <c r="F293" s="305">
        <f>'VCO2 Raw'!F293*'VCO2-mouse'!F$61/1000</f>
        <v>86.116799999999984</v>
      </c>
      <c r="G293" s="305">
        <f>'VCO2 Raw'!G293*'VCO2-mouse'!G$61/1000</f>
        <v>57.921500000000002</v>
      </c>
      <c r="H293" s="86">
        <f>'VCO2 Raw'!H293*'VCO2-mouse'!H$61/1000</f>
        <v>75.263799999999989</v>
      </c>
      <c r="I293" s="86">
        <f>'VCO2 Raw'!I293*'VCO2-mouse'!I$61/1000</f>
        <v>70.471999999999994</v>
      </c>
      <c r="J293" s="86">
        <f>'VCO2 Raw'!J293*'VCO2-mouse'!J$61/1000</f>
        <v>57.3994</v>
      </c>
      <c r="K293" s="108">
        <f>'VCO2 Raw'!K293*'VCO2-mouse'!K$61/1000</f>
        <v>57.898299999999999</v>
      </c>
      <c r="L293" s="107"/>
      <c r="M293" s="160"/>
      <c r="N293" s="160"/>
      <c r="O293" s="160"/>
      <c r="P293" s="160"/>
      <c r="Q293" s="160"/>
      <c r="R293" s="160"/>
      <c r="S293" s="160"/>
      <c r="T293" s="160"/>
      <c r="U293" s="232"/>
    </row>
    <row r="294" spans="1:21">
      <c r="A294" s="233">
        <v>43726</v>
      </c>
      <c r="B294" s="240">
        <v>1.91835648148148</v>
      </c>
      <c r="C294" s="304">
        <f>'VCO2 Raw'!C294*'VCO2-mouse'!C$61/1000</f>
        <v>79.375900000000016</v>
      </c>
      <c r="D294" s="305">
        <f>'VCO2 Raw'!D294*'VCO2-mouse'!D$61/1000</f>
        <v>54.564500000000002</v>
      </c>
      <c r="E294" s="305">
        <f>'VCO2 Raw'!E294*'VCO2-mouse'!E$61/1000</f>
        <v>59.508000000000003</v>
      </c>
      <c r="F294" s="305">
        <f>'VCO2 Raw'!F294*'VCO2-mouse'!F$61/1000</f>
        <v>91.264799999999994</v>
      </c>
      <c r="G294" s="305">
        <f>'VCO2 Raw'!G294*'VCO2-mouse'!G$61/1000</f>
        <v>76.026599999999988</v>
      </c>
      <c r="H294" s="86">
        <f>'VCO2 Raw'!H294*'VCO2-mouse'!H$61/1000</f>
        <v>74.364999999999995</v>
      </c>
      <c r="I294" s="86">
        <f>'VCO2 Raw'!I294*'VCO2-mouse'!I$61/1000</f>
        <v>78.751999999999995</v>
      </c>
      <c r="J294" s="86">
        <f>'VCO2 Raw'!J294*'VCO2-mouse'!J$61/1000</f>
        <v>94.263199999999998</v>
      </c>
      <c r="K294" s="108">
        <f>'VCO2 Raw'!K294*'VCO2-mouse'!K$61/1000</f>
        <v>57.563400000000001</v>
      </c>
      <c r="L294" s="107">
        <f t="shared" ref="L294:P294" si="536">AVERAGE(C294:C296)</f>
        <v>79.592700000000022</v>
      </c>
      <c r="M294" s="160">
        <f t="shared" si="536"/>
        <v>67.120333333333335</v>
      </c>
      <c r="N294" s="160">
        <f t="shared" si="536"/>
        <v>62.802</v>
      </c>
      <c r="O294" s="160">
        <f t="shared" si="536"/>
        <v>84.268799999999999</v>
      </c>
      <c r="P294" s="160">
        <f t="shared" si="536"/>
        <v>74.00943333333332</v>
      </c>
      <c r="Q294" s="160">
        <f t="shared" ref="Q294" si="537">AVERAGE(H294:H296)</f>
        <v>60.412200000000006</v>
      </c>
      <c r="R294" s="160">
        <f t="shared" ref="R294" si="538">AVERAGE(I294:I296)</f>
        <v>72.212333333333319</v>
      </c>
      <c r="S294" s="160">
        <f t="shared" ref="S294" si="539">AVERAGE(J294:J296)</f>
        <v>74.330733333333342</v>
      </c>
      <c r="T294" s="160">
        <f t="shared" ref="T294" si="540">AVERAGE(K294:K296)</f>
        <v>71.333700000000007</v>
      </c>
      <c r="U294" s="232">
        <f t="shared" ref="U294" si="541">AVERAGE(L294:T294)</f>
        <v>71.786914814814821</v>
      </c>
    </row>
    <row r="295" spans="1:21">
      <c r="A295" s="233">
        <v>43726</v>
      </c>
      <c r="B295" s="240">
        <v>1.9322453703703699</v>
      </c>
      <c r="C295" s="304">
        <f>'VCO2 Raw'!C295*'VCO2-mouse'!C$61/1000</f>
        <v>76.259400000000014</v>
      </c>
      <c r="D295" s="305">
        <f>'VCO2 Raw'!D295*'VCO2-mouse'!D$61/1000</f>
        <v>77.835999999999999</v>
      </c>
      <c r="E295" s="305">
        <f>'VCO2 Raw'!E295*'VCO2-mouse'!E$61/1000</f>
        <v>76.977000000000004</v>
      </c>
      <c r="F295" s="305">
        <f>'VCO2 Raw'!F295*'VCO2-mouse'!F$61/1000</f>
        <v>82.684799999999981</v>
      </c>
      <c r="G295" s="305">
        <f>'VCO2 Raw'!G295*'VCO2-mouse'!G$61/1000</f>
        <v>63.676600000000001</v>
      </c>
      <c r="H295" s="86">
        <f>'VCO2 Raw'!H295*'VCO2-mouse'!H$61/1000</f>
        <v>55.7256</v>
      </c>
      <c r="I295" s="86">
        <f>'VCO2 Raw'!I295*'VCO2-mouse'!I$61/1000</f>
        <v>74.450999999999993</v>
      </c>
      <c r="J295" s="86">
        <f>'VCO2 Raw'!J295*'VCO2-mouse'!J$61/1000</f>
        <v>69.672800000000009</v>
      </c>
      <c r="K295" s="108">
        <f>'VCO2 Raw'!K295*'VCO2-mouse'!K$61/1000</f>
        <v>81.38069999999999</v>
      </c>
      <c r="L295" s="107"/>
      <c r="M295" s="160"/>
      <c r="N295" s="160"/>
      <c r="O295" s="160"/>
      <c r="P295" s="160"/>
      <c r="Q295" s="160"/>
      <c r="R295" s="160"/>
      <c r="S295" s="160"/>
      <c r="T295" s="160"/>
      <c r="U295" s="232">
        <f t="shared" ref="U295" si="542">STDEV(L294:T294)/SQRT(COUNT(L294:T294))</f>
        <v>2.5287638064903919</v>
      </c>
    </row>
    <row r="296" spans="1:21">
      <c r="A296" s="233">
        <v>43726</v>
      </c>
      <c r="B296" s="240">
        <v>1.9461342592592601</v>
      </c>
      <c r="C296" s="304">
        <f>'VCO2 Raw'!C296*'VCO2-mouse'!C$61/1000</f>
        <v>83.142800000000008</v>
      </c>
      <c r="D296" s="305">
        <f>'VCO2 Raw'!D296*'VCO2-mouse'!D$61/1000</f>
        <v>68.960499999999996</v>
      </c>
      <c r="E296" s="305">
        <f>'VCO2 Raw'!E296*'VCO2-mouse'!E$61/1000</f>
        <v>51.920999999999999</v>
      </c>
      <c r="F296" s="305">
        <f>'VCO2 Raw'!F296*'VCO2-mouse'!F$61/1000</f>
        <v>78.856800000000007</v>
      </c>
      <c r="G296" s="305">
        <f>'VCO2 Raw'!G296*'VCO2-mouse'!G$61/1000</f>
        <v>82.325099999999992</v>
      </c>
      <c r="H296" s="86">
        <f>'VCO2 Raw'!H296*'VCO2-mouse'!H$61/1000</f>
        <v>51.146000000000001</v>
      </c>
      <c r="I296" s="86">
        <f>'VCO2 Raw'!I296*'VCO2-mouse'!I$61/1000</f>
        <v>63.433999999999997</v>
      </c>
      <c r="J296" s="86">
        <f>'VCO2 Raw'!J296*'VCO2-mouse'!J$61/1000</f>
        <v>59.056200000000004</v>
      </c>
      <c r="K296" s="108">
        <f>'VCO2 Raw'!K296*'VCO2-mouse'!K$61/1000</f>
        <v>75.057000000000002</v>
      </c>
      <c r="L296" s="107"/>
      <c r="M296" s="160"/>
      <c r="N296" s="160"/>
      <c r="O296" s="160"/>
      <c r="P296" s="160"/>
      <c r="Q296" s="160"/>
      <c r="R296" s="160"/>
      <c r="S296" s="160"/>
      <c r="T296" s="160"/>
      <c r="U296" s="232"/>
    </row>
    <row r="297" spans="1:21">
      <c r="A297" s="233">
        <v>43726</v>
      </c>
      <c r="B297" s="240">
        <v>1.96002314814815</v>
      </c>
      <c r="C297" s="304">
        <f>'VCO2 Raw'!C297*'VCO2-mouse'!C$61/1000</f>
        <v>92.275499999999994</v>
      </c>
      <c r="D297" s="305">
        <f>'VCO2 Raw'!D297*'VCO2-mouse'!D$61/1000</f>
        <v>49.898000000000003</v>
      </c>
      <c r="E297" s="305">
        <f>'VCO2 Raw'!E297*'VCO2-mouse'!E$61/1000</f>
        <v>44.387999999999998</v>
      </c>
      <c r="F297" s="305">
        <f>'VCO2 Raw'!F297*'VCO2-mouse'!F$61/1000</f>
        <v>88.968000000000004</v>
      </c>
      <c r="G297" s="305">
        <f>'VCO2 Raw'!G297*'VCO2-mouse'!G$61/1000</f>
        <v>60.515000000000001</v>
      </c>
      <c r="H297" s="86">
        <f>'VCO2 Raw'!H297*'VCO2-mouse'!H$61/1000</f>
        <v>67.217399999999998</v>
      </c>
      <c r="I297" s="86">
        <f>'VCO2 Raw'!I297*'VCO2-mouse'!I$61/1000</f>
        <v>57.085999999999999</v>
      </c>
      <c r="J297" s="86">
        <f>'VCO2 Raw'!J297*'VCO2-mouse'!J$61/1000</f>
        <v>78.545400000000015</v>
      </c>
      <c r="K297" s="108">
        <f>'VCO2 Raw'!K297*'VCO2-mouse'!K$61/1000</f>
        <v>67.098199999999991</v>
      </c>
      <c r="L297" s="107">
        <f t="shared" ref="L297:P297" si="543">AVERAGE(C297:C299)</f>
        <v>82.727266666666665</v>
      </c>
      <c r="M297" s="160">
        <f t="shared" si="543"/>
        <v>49.613333333333337</v>
      </c>
      <c r="N297" s="160">
        <f t="shared" si="543"/>
        <v>69.507000000000005</v>
      </c>
      <c r="O297" s="160">
        <f t="shared" si="543"/>
        <v>90.173600000000008</v>
      </c>
      <c r="P297" s="160">
        <f t="shared" si="543"/>
        <v>73.375466666666668</v>
      </c>
      <c r="Q297" s="160">
        <f t="shared" ref="Q297" si="544">AVERAGE(H297:H299)</f>
        <v>68.793866666666659</v>
      </c>
      <c r="R297" s="160">
        <f t="shared" ref="R297" si="545">AVERAGE(I297:I299)</f>
        <v>77.149666666666675</v>
      </c>
      <c r="S297" s="160">
        <f t="shared" ref="S297" si="546">AVERAGE(J297:J299)</f>
        <v>71.605733333333333</v>
      </c>
      <c r="T297" s="160">
        <f t="shared" ref="T297" si="547">AVERAGE(K297:K299)</f>
        <v>68.982833333333318</v>
      </c>
      <c r="U297" s="232">
        <f t="shared" ref="U297" si="548">AVERAGE(L297:T297)</f>
        <v>72.436529629629646</v>
      </c>
    </row>
    <row r="298" spans="1:21">
      <c r="A298" s="233">
        <v>43726</v>
      </c>
      <c r="B298" s="240">
        <v>1.97391203703703</v>
      </c>
      <c r="C298" s="304">
        <f>'VCO2 Raw'!C298*'VCO2-mouse'!C$61/1000</f>
        <v>90.595300000000009</v>
      </c>
      <c r="D298" s="305">
        <f>'VCO2 Raw'!D298*'VCO2-mouse'!D$61/1000</f>
        <v>50.0505</v>
      </c>
      <c r="E298" s="305">
        <f>'VCO2 Raw'!E298*'VCO2-mouse'!E$61/1000</f>
        <v>82.512</v>
      </c>
      <c r="F298" s="305">
        <f>'VCO2 Raw'!F298*'VCO2-mouse'!F$61/1000</f>
        <v>99.052799999999991</v>
      </c>
      <c r="G298" s="305">
        <f>'VCO2 Raw'!G298*'VCO2-mouse'!G$61/1000</f>
        <v>92.797899999999998</v>
      </c>
      <c r="H298" s="86">
        <f>'VCO2 Raw'!H298*'VCO2-mouse'!H$61/1000</f>
        <v>67.067599999999985</v>
      </c>
      <c r="I298" s="86">
        <f>'VCO2 Raw'!I298*'VCO2-mouse'!I$61/1000</f>
        <v>82.730999999999995</v>
      </c>
      <c r="J298" s="86">
        <f>'VCO2 Raw'!J298*'VCO2-mouse'!J$61/1000</f>
        <v>78.131199999999993</v>
      </c>
      <c r="K298" s="108">
        <f>'VCO2 Raw'!K298*'VCO2-mouse'!K$61/1000</f>
        <v>73.303699999999992</v>
      </c>
      <c r="L298" s="107"/>
      <c r="M298" s="160"/>
      <c r="N298" s="160"/>
      <c r="O298" s="160"/>
      <c r="P298" s="160"/>
      <c r="Q298" s="160"/>
      <c r="R298" s="160"/>
      <c r="S298" s="160"/>
      <c r="T298" s="160"/>
      <c r="U298" s="232">
        <f t="shared" ref="U298" si="549">STDEV(L297:T297)/SQRT(COUNT(L297:T297))</f>
        <v>3.7248524666220031</v>
      </c>
    </row>
    <row r="299" spans="1:21">
      <c r="A299" s="233">
        <v>43726</v>
      </c>
      <c r="B299" s="240">
        <v>1.9878009259259199</v>
      </c>
      <c r="C299" s="304">
        <f>'VCO2 Raw'!C299*'VCO2-mouse'!C$61/1000</f>
        <v>65.311000000000007</v>
      </c>
      <c r="D299" s="305">
        <f>'VCO2 Raw'!D299*'VCO2-mouse'!D$61/1000</f>
        <v>48.891500000000001</v>
      </c>
      <c r="E299" s="305">
        <f>'VCO2 Raw'!E299*'VCO2-mouse'!E$61/1000</f>
        <v>81.620999999999995</v>
      </c>
      <c r="F299" s="305">
        <f>'VCO2 Raw'!F299*'VCO2-mouse'!F$61/1000</f>
        <v>82.5</v>
      </c>
      <c r="G299" s="305">
        <f>'VCO2 Raw'!G299*'VCO2-mouse'!G$61/1000</f>
        <v>66.813500000000005</v>
      </c>
      <c r="H299" s="86">
        <f>'VCO2 Raw'!H299*'VCO2-mouse'!H$61/1000</f>
        <v>72.096599999999995</v>
      </c>
      <c r="I299" s="86">
        <f>'VCO2 Raw'!I299*'VCO2-mouse'!I$61/1000</f>
        <v>91.632000000000005</v>
      </c>
      <c r="J299" s="86">
        <f>'VCO2 Raw'!J299*'VCO2-mouse'!J$61/1000</f>
        <v>58.140599999999999</v>
      </c>
      <c r="K299" s="108">
        <f>'VCO2 Raw'!K299*'VCO2-mouse'!K$61/1000</f>
        <v>66.546599999999998</v>
      </c>
      <c r="L299" s="107"/>
      <c r="M299" s="160"/>
      <c r="N299" s="160"/>
      <c r="O299" s="160"/>
      <c r="P299" s="160"/>
      <c r="Q299" s="160"/>
      <c r="R299" s="160"/>
      <c r="S299" s="160"/>
      <c r="T299" s="160"/>
      <c r="U299" s="232"/>
    </row>
    <row r="300" spans="1:21">
      <c r="A300" s="233">
        <v>43727</v>
      </c>
      <c r="B300" s="240">
        <v>2.001689814814815</v>
      </c>
      <c r="C300" s="304">
        <f>'VCO2 Raw'!C300*'VCO2-mouse'!C$61/1000</f>
        <v>80.4328</v>
      </c>
      <c r="D300" s="305">
        <f>'VCO2 Raw'!D300*'VCO2-mouse'!D$61/1000</f>
        <v>76.097499999999997</v>
      </c>
      <c r="E300" s="305">
        <f>'VCO2 Raw'!E300*'VCO2-mouse'!E$61/1000</f>
        <v>57.645000000000003</v>
      </c>
      <c r="F300" s="305">
        <f>'VCO2 Raw'!F300*'VCO2-mouse'!F$61/1000</f>
        <v>66.316800000000001</v>
      </c>
      <c r="G300" s="305">
        <f>'VCO2 Raw'!G300*'VCO2-mouse'!G$61/1000</f>
        <v>71.778199999999998</v>
      </c>
      <c r="H300" s="86">
        <f>'VCO2 Raw'!H300*'VCO2-mouse'!H$61/1000</f>
        <v>78.216999999999999</v>
      </c>
      <c r="I300" s="86">
        <f>'VCO2 Raw'!I300*'VCO2-mouse'!I$61/1000</f>
        <v>92.552000000000007</v>
      </c>
      <c r="J300" s="86">
        <f>'VCO2 Raw'!J300*'VCO2-mouse'!J$61/1000</f>
        <v>55.132200000000005</v>
      </c>
      <c r="K300" s="108">
        <f>'VCO2 Raw'!K300*'VCO2-mouse'!K$61/1000</f>
        <v>70.604799999999997</v>
      </c>
      <c r="L300" s="107">
        <f t="shared" ref="L300:P300" si="550">AVERAGE(C300:C302)</f>
        <v>69.701200000000014</v>
      </c>
      <c r="M300" s="160">
        <f t="shared" si="550"/>
        <v>58.082166666666666</v>
      </c>
      <c r="N300" s="160">
        <f t="shared" si="550"/>
        <v>54.116999999999997</v>
      </c>
      <c r="O300" s="160">
        <f t="shared" si="550"/>
        <v>77.255200000000002</v>
      </c>
      <c r="P300" s="160">
        <f t="shared" si="550"/>
        <v>58.3414</v>
      </c>
      <c r="Q300" s="160">
        <f t="shared" ref="Q300" si="551">AVERAGE(H300:H302)</f>
        <v>60.60479999999999</v>
      </c>
      <c r="R300" s="160">
        <f t="shared" ref="R300" si="552">AVERAGE(I300:I302)</f>
        <v>72.656999999999996</v>
      </c>
      <c r="S300" s="160">
        <f t="shared" ref="S300" si="553">AVERAGE(J300:J302)</f>
        <v>65.639799999999994</v>
      </c>
      <c r="T300" s="160">
        <f t="shared" ref="T300" si="554">AVERAGE(K300:K302)</f>
        <v>60.479000000000006</v>
      </c>
      <c r="U300" s="232">
        <f t="shared" ref="U300" si="555">AVERAGE(L300:T300)</f>
        <v>64.09750740740742</v>
      </c>
    </row>
    <row r="301" spans="1:21">
      <c r="A301" s="233">
        <v>43727</v>
      </c>
      <c r="B301" s="240">
        <v>2.0155787037036998</v>
      </c>
      <c r="C301" s="304">
        <f>'VCO2 Raw'!C301*'VCO2-mouse'!C$61/1000</f>
        <v>69.05080000000001</v>
      </c>
      <c r="D301" s="305">
        <f>'VCO2 Raw'!D301*'VCO2-mouse'!D$61/1000</f>
        <v>47.793500000000002</v>
      </c>
      <c r="E301" s="305">
        <f>'VCO2 Raw'!E301*'VCO2-mouse'!E$61/1000</f>
        <v>52.595999999999997</v>
      </c>
      <c r="F301" s="305">
        <f>'VCO2 Raw'!F301*'VCO2-mouse'!F$61/1000</f>
        <v>80.625599999999991</v>
      </c>
      <c r="G301" s="305">
        <f>'VCO2 Raw'!G301*'VCO2-mouse'!G$61/1000</f>
        <v>50.931400000000004</v>
      </c>
      <c r="H301" s="86">
        <f>'VCO2 Raw'!H301*'VCO2-mouse'!H$61/1000</f>
        <v>53.970799999999997</v>
      </c>
      <c r="I301" s="86">
        <f>'VCO2 Raw'!I301*'VCO2-mouse'!I$61/1000</f>
        <v>67.090999999999994</v>
      </c>
      <c r="J301" s="86">
        <f>'VCO2 Raw'!J301*'VCO2-mouse'!J$61/1000</f>
        <v>56.592800000000004</v>
      </c>
      <c r="K301" s="108">
        <f>'VCO2 Raw'!K301*'VCO2-mouse'!K$61/1000</f>
        <v>54.608400000000003</v>
      </c>
      <c r="L301" s="107"/>
      <c r="M301" s="160"/>
      <c r="N301" s="160"/>
      <c r="O301" s="160"/>
      <c r="P301" s="160"/>
      <c r="Q301" s="160"/>
      <c r="R301" s="160"/>
      <c r="S301" s="160"/>
      <c r="T301" s="160"/>
      <c r="U301" s="232">
        <f t="shared" ref="U301" si="556">STDEV(L300:T300)/SQRT(COUNT(L300:T300))</f>
        <v>2.5668561905963494</v>
      </c>
    </row>
    <row r="302" spans="1:21">
      <c r="A302" s="233">
        <v>43727</v>
      </c>
      <c r="B302" s="240">
        <v>2.02946759259259</v>
      </c>
      <c r="C302" s="304">
        <f>'VCO2 Raw'!C302*'VCO2-mouse'!C$61/1000</f>
        <v>59.62</v>
      </c>
      <c r="D302" s="305">
        <f>'VCO2 Raw'!D302*'VCO2-mouse'!D$61/1000</f>
        <v>50.355499999999999</v>
      </c>
      <c r="E302" s="305">
        <f>'VCO2 Raw'!E302*'VCO2-mouse'!E$61/1000</f>
        <v>52.11</v>
      </c>
      <c r="F302" s="305">
        <f>'VCO2 Raw'!F302*'VCO2-mouse'!F$61/1000</f>
        <v>84.8232</v>
      </c>
      <c r="G302" s="305">
        <f>'VCO2 Raw'!G302*'VCO2-mouse'!G$61/1000</f>
        <v>52.314599999999999</v>
      </c>
      <c r="H302" s="86">
        <f>'VCO2 Raw'!H302*'VCO2-mouse'!H$61/1000</f>
        <v>49.626599999999996</v>
      </c>
      <c r="I302" s="86">
        <f>'VCO2 Raw'!I302*'VCO2-mouse'!I$61/1000</f>
        <v>58.328000000000003</v>
      </c>
      <c r="J302" s="86">
        <f>'VCO2 Raw'!J302*'VCO2-mouse'!J$61/1000</f>
        <v>85.194400000000002</v>
      </c>
      <c r="K302" s="108">
        <f>'VCO2 Raw'!K302*'VCO2-mouse'!K$61/1000</f>
        <v>56.223799999999997</v>
      </c>
      <c r="L302" s="107"/>
      <c r="M302" s="160"/>
      <c r="N302" s="160"/>
      <c r="O302" s="160"/>
      <c r="P302" s="160"/>
      <c r="Q302" s="160"/>
      <c r="R302" s="160"/>
      <c r="S302" s="160"/>
      <c r="T302" s="160"/>
      <c r="U302" s="232"/>
    </row>
    <row r="303" spans="1:21">
      <c r="A303" s="233">
        <v>43727</v>
      </c>
      <c r="B303" s="240">
        <v>2.0433564814814802</v>
      </c>
      <c r="C303" s="304">
        <f>'VCO2 Raw'!C303*'VCO2-mouse'!C$61/1000</f>
        <v>67.018299999999996</v>
      </c>
      <c r="D303" s="305">
        <f>'VCO2 Raw'!D303*'VCO2-mouse'!D$61/1000</f>
        <v>53.954500000000003</v>
      </c>
      <c r="E303" s="305">
        <f>'VCO2 Raw'!E303*'VCO2-mouse'!E$61/1000</f>
        <v>73.143000000000001</v>
      </c>
      <c r="F303" s="305">
        <f>'VCO2 Raw'!F303*'VCO2-mouse'!F$61/1000</f>
        <v>69.537599999999998</v>
      </c>
      <c r="G303" s="305">
        <f>'VCO2 Raw'!G303*'VCO2-mouse'!G$61/1000</f>
        <v>55.822000000000003</v>
      </c>
      <c r="H303" s="86">
        <f>'VCO2 Raw'!H303*'VCO2-mouse'!H$61/1000</f>
        <v>59.620399999999997</v>
      </c>
      <c r="I303" s="86">
        <f>'VCO2 Raw'!I303*'VCO2-mouse'!I$61/1000</f>
        <v>56.533999999999999</v>
      </c>
      <c r="J303" s="86">
        <f>'VCO2 Raw'!J303*'VCO2-mouse'!J$61/1000</f>
        <v>93.609200000000001</v>
      </c>
      <c r="K303" s="108">
        <f>'VCO2 Raw'!K303*'VCO2-mouse'!K$61/1000</f>
        <v>80.927599999999998</v>
      </c>
      <c r="L303" s="107">
        <f t="shared" ref="L303:P303" si="557">AVERAGE(C303:C305)</f>
        <v>80.270200000000003</v>
      </c>
      <c r="M303" s="160">
        <f t="shared" si="557"/>
        <v>67.659166666666678</v>
      </c>
      <c r="N303" s="160">
        <f t="shared" si="557"/>
        <v>83.150999999999996</v>
      </c>
      <c r="O303" s="160">
        <f t="shared" si="557"/>
        <v>85.069599999999994</v>
      </c>
      <c r="P303" s="160">
        <f t="shared" si="557"/>
        <v>75.903099999999995</v>
      </c>
      <c r="Q303" s="160">
        <f t="shared" ref="Q303" si="558">AVERAGE(H303:H305)</f>
        <v>63.72206666666667</v>
      </c>
      <c r="R303" s="160">
        <f t="shared" ref="R303" si="559">AVERAGE(I303:I305)</f>
        <v>59.646666666666668</v>
      </c>
      <c r="S303" s="160">
        <f t="shared" ref="S303" si="560">AVERAGE(J303:J305)</f>
        <v>79.286600000000007</v>
      </c>
      <c r="T303" s="160">
        <f t="shared" ref="T303" si="561">AVERAGE(K303:K305)</f>
        <v>62.330799999999989</v>
      </c>
      <c r="U303" s="232">
        <f t="shared" ref="U303" si="562">AVERAGE(L303:T303)</f>
        <v>73.004355555555549</v>
      </c>
    </row>
    <row r="304" spans="1:21">
      <c r="A304" s="233">
        <v>43727</v>
      </c>
      <c r="B304" s="240">
        <v>2.0572453703703699</v>
      </c>
      <c r="C304" s="304">
        <f>'VCO2 Raw'!C304*'VCO2-mouse'!C$61/1000</f>
        <v>86.936800000000005</v>
      </c>
      <c r="D304" s="305">
        <f>'VCO2 Raw'!D304*'VCO2-mouse'!D$61/1000</f>
        <v>94.214500000000001</v>
      </c>
      <c r="E304" s="305">
        <f>'VCO2 Raw'!E304*'VCO2-mouse'!E$61/1000</f>
        <v>86.751000000000005</v>
      </c>
      <c r="F304" s="305">
        <f>'VCO2 Raw'!F304*'VCO2-mouse'!F$61/1000</f>
        <v>99.686399999999992</v>
      </c>
      <c r="G304" s="305">
        <f>'VCO2 Raw'!G304*'VCO2-mouse'!G$61/1000</f>
        <v>89.043499999999995</v>
      </c>
      <c r="H304" s="86">
        <f>'VCO2 Raw'!H304*'VCO2-mouse'!H$61/1000</f>
        <v>52.130399999999995</v>
      </c>
      <c r="I304" s="86">
        <f>'VCO2 Raw'!I304*'VCO2-mouse'!I$61/1000</f>
        <v>57.615000000000002</v>
      </c>
      <c r="J304" s="86">
        <f>'VCO2 Raw'!J304*'VCO2-mouse'!J$61/1000</f>
        <v>68.757199999999997</v>
      </c>
      <c r="K304" s="108">
        <f>'VCO2 Raw'!K304*'VCO2-mouse'!K$61/1000</f>
        <v>55.573699999999995</v>
      </c>
      <c r="L304" s="107"/>
      <c r="M304" s="160"/>
      <c r="N304" s="160"/>
      <c r="O304" s="160"/>
      <c r="P304" s="160"/>
      <c r="Q304" s="160"/>
      <c r="R304" s="160"/>
      <c r="S304" s="160"/>
      <c r="T304" s="160"/>
      <c r="U304" s="232">
        <f t="shared" ref="U304" si="563">STDEV(L303:T303)/SQRT(COUNT(L303:T303))</f>
        <v>3.2409508614490292</v>
      </c>
    </row>
    <row r="305" spans="1:21">
      <c r="A305" s="233">
        <v>43727</v>
      </c>
      <c r="B305" s="240">
        <v>2.0711342592592601</v>
      </c>
      <c r="C305" s="304">
        <f>'VCO2 Raw'!C305*'VCO2-mouse'!C$61/1000</f>
        <v>86.855500000000006</v>
      </c>
      <c r="D305" s="305">
        <f>'VCO2 Raw'!D305*'VCO2-mouse'!D$61/1000</f>
        <v>54.808500000000002</v>
      </c>
      <c r="E305" s="305">
        <f>'VCO2 Raw'!E305*'VCO2-mouse'!E$61/1000</f>
        <v>89.558999999999997</v>
      </c>
      <c r="F305" s="305">
        <f>'VCO2 Raw'!F305*'VCO2-mouse'!F$61/1000</f>
        <v>85.984799999999993</v>
      </c>
      <c r="G305" s="305">
        <f>'VCO2 Raw'!G305*'VCO2-mouse'!G$61/1000</f>
        <v>82.843800000000002</v>
      </c>
      <c r="H305" s="86">
        <f>'VCO2 Raw'!H305*'VCO2-mouse'!H$61/1000</f>
        <v>79.415399999999991</v>
      </c>
      <c r="I305" s="86">
        <f>'VCO2 Raw'!I305*'VCO2-mouse'!I$61/1000</f>
        <v>64.790999999999997</v>
      </c>
      <c r="J305" s="86">
        <f>'VCO2 Raw'!J305*'VCO2-mouse'!J$61/1000</f>
        <v>75.493400000000008</v>
      </c>
      <c r="K305" s="108">
        <f>'VCO2 Raw'!K305*'VCO2-mouse'!K$61/1000</f>
        <v>50.491099999999996</v>
      </c>
      <c r="L305" s="107"/>
      <c r="M305" s="160"/>
      <c r="N305" s="160"/>
      <c r="O305" s="160"/>
      <c r="P305" s="160"/>
      <c r="Q305" s="160"/>
      <c r="R305" s="160"/>
      <c r="S305" s="160"/>
      <c r="T305" s="160"/>
      <c r="U305" s="232"/>
    </row>
    <row r="306" spans="1:21">
      <c r="A306" s="233">
        <v>43727</v>
      </c>
      <c r="B306" s="240">
        <v>2.0850231481481498</v>
      </c>
      <c r="C306" s="304">
        <f>'VCO2 Raw'!C306*'VCO2-mouse'!C$61/1000</f>
        <v>65.636200000000002</v>
      </c>
      <c r="D306" s="305">
        <f>'VCO2 Raw'!D306*'VCO2-mouse'!D$61/1000</f>
        <v>52.948</v>
      </c>
      <c r="E306" s="305">
        <f>'VCO2 Raw'!E306*'VCO2-mouse'!E$61/1000</f>
        <v>55.89</v>
      </c>
      <c r="F306" s="305">
        <f>'VCO2 Raw'!F306*'VCO2-mouse'!F$61/1000</f>
        <v>64.336799999999997</v>
      </c>
      <c r="G306" s="305">
        <f>'VCO2 Raw'!G306*'VCO2-mouse'!G$61/1000</f>
        <v>65.2821</v>
      </c>
      <c r="H306" s="86">
        <f>'VCO2 Raw'!H306*'VCO2-mouse'!H$61/1000</f>
        <v>74.450599999999994</v>
      </c>
      <c r="I306" s="86">
        <f>'VCO2 Raw'!I306*'VCO2-mouse'!I$61/1000</f>
        <v>64.745000000000005</v>
      </c>
      <c r="J306" s="86">
        <f>'VCO2 Raw'!J306*'VCO2-mouse'!J$61/1000</f>
        <v>75.427999999999997</v>
      </c>
      <c r="K306" s="108">
        <f>'VCO2 Raw'!K306*'VCO2-mouse'!K$61/1000</f>
        <v>63.04</v>
      </c>
      <c r="L306" s="107">
        <f t="shared" ref="L306:P306" si="564">AVERAGE(C306:C308)</f>
        <v>74.651466666666678</v>
      </c>
      <c r="M306" s="160">
        <f t="shared" si="564"/>
        <v>58.529500000000006</v>
      </c>
      <c r="N306" s="160">
        <f t="shared" si="564"/>
        <v>53.955000000000005</v>
      </c>
      <c r="O306" s="160">
        <f t="shared" si="564"/>
        <v>59.813600000000001</v>
      </c>
      <c r="P306" s="160">
        <f t="shared" si="564"/>
        <v>62.491000000000007</v>
      </c>
      <c r="Q306" s="160">
        <f t="shared" ref="Q306" si="565">AVERAGE(H306:H308)</f>
        <v>71.147866666666673</v>
      </c>
      <c r="R306" s="160">
        <f t="shared" ref="R306" si="566">AVERAGE(I306:I308)</f>
        <v>76.597666666666669</v>
      </c>
      <c r="S306" s="160">
        <f t="shared" ref="S306" si="567">AVERAGE(J306:J308)</f>
        <v>61.112666666666662</v>
      </c>
      <c r="T306" s="160">
        <f t="shared" ref="T306" si="568">AVERAGE(K306:K308)</f>
        <v>62.652566666666665</v>
      </c>
      <c r="U306" s="232">
        <f t="shared" ref="U306" si="569">AVERAGE(L306:T306)</f>
        <v>64.550148148148153</v>
      </c>
    </row>
    <row r="307" spans="1:21">
      <c r="A307" s="233">
        <v>43727</v>
      </c>
      <c r="B307" s="240">
        <v>2.0989120370370302</v>
      </c>
      <c r="C307" s="304">
        <f>'VCO2 Raw'!C307*'VCO2-mouse'!C$61/1000</f>
        <v>59.890999999999998</v>
      </c>
      <c r="D307" s="305">
        <f>'VCO2 Raw'!D307*'VCO2-mouse'!D$61/1000</f>
        <v>49.043999999999997</v>
      </c>
      <c r="E307" s="305">
        <f>'VCO2 Raw'!E307*'VCO2-mouse'!E$61/1000</f>
        <v>50.301000000000002</v>
      </c>
      <c r="F307" s="305">
        <f>'VCO2 Raw'!F307*'VCO2-mouse'!F$61/1000</f>
        <v>58.106399999999994</v>
      </c>
      <c r="G307" s="305">
        <f>'VCO2 Raw'!G307*'VCO2-mouse'!G$61/1000</f>
        <v>52.191099999999999</v>
      </c>
      <c r="H307" s="86">
        <f>'VCO2 Raw'!H307*'VCO2-mouse'!H$61/1000</f>
        <v>82.004799999999989</v>
      </c>
      <c r="I307" s="86">
        <f>'VCO2 Raw'!I307*'VCO2-mouse'!I$61/1000</f>
        <v>85.537000000000006</v>
      </c>
      <c r="J307" s="86">
        <f>'VCO2 Raw'!J307*'VCO2-mouse'!J$61/1000</f>
        <v>52.799599999999998</v>
      </c>
      <c r="K307" s="108">
        <f>'VCO2 Raw'!K307*'VCO2-mouse'!K$61/1000</f>
        <v>51.8307</v>
      </c>
      <c r="L307" s="107"/>
      <c r="M307" s="160"/>
      <c r="N307" s="160"/>
      <c r="O307" s="160"/>
      <c r="P307" s="160"/>
      <c r="Q307" s="160"/>
      <c r="R307" s="160"/>
      <c r="S307" s="160"/>
      <c r="T307" s="160"/>
      <c r="U307" s="232">
        <f t="shared" ref="U307" si="570">STDEV(L306:T306)/SQRT(COUNT(L306:T306))</f>
        <v>2.5855008922390126</v>
      </c>
    </row>
    <row r="308" spans="1:21">
      <c r="A308" s="233">
        <v>43727</v>
      </c>
      <c r="B308" s="240">
        <v>2.1128009259259199</v>
      </c>
      <c r="C308" s="304">
        <f>'VCO2 Raw'!C308*'VCO2-mouse'!C$61/1000</f>
        <v>98.427200000000013</v>
      </c>
      <c r="D308" s="305">
        <f>'VCO2 Raw'!D308*'VCO2-mouse'!D$61/1000</f>
        <v>73.596500000000006</v>
      </c>
      <c r="E308" s="305">
        <f>'VCO2 Raw'!E308*'VCO2-mouse'!E$61/1000</f>
        <v>55.673999999999999</v>
      </c>
      <c r="F308" s="305">
        <f>'VCO2 Raw'!F308*'VCO2-mouse'!F$61/1000</f>
        <v>56.997599999999998</v>
      </c>
      <c r="G308" s="305">
        <f>'VCO2 Raw'!G308*'VCO2-mouse'!G$61/1000</f>
        <v>69.999800000000008</v>
      </c>
      <c r="H308" s="86">
        <f>'VCO2 Raw'!H308*'VCO2-mouse'!H$61/1000</f>
        <v>56.988199999999999</v>
      </c>
      <c r="I308" s="86">
        <f>'VCO2 Raw'!I308*'VCO2-mouse'!I$61/1000</f>
        <v>79.510999999999996</v>
      </c>
      <c r="J308" s="86">
        <f>'VCO2 Raw'!J308*'VCO2-mouse'!J$61/1000</f>
        <v>55.110399999999998</v>
      </c>
      <c r="K308" s="108">
        <f>'VCO2 Raw'!K308*'VCO2-mouse'!K$61/1000</f>
        <v>73.087000000000003</v>
      </c>
      <c r="L308" s="107"/>
      <c r="M308" s="160"/>
      <c r="N308" s="160"/>
      <c r="O308" s="160"/>
      <c r="P308" s="160"/>
      <c r="Q308" s="160"/>
      <c r="R308" s="160"/>
      <c r="S308" s="160"/>
      <c r="T308" s="160"/>
      <c r="U308" s="232"/>
    </row>
    <row r="309" spans="1:21">
      <c r="A309" s="233">
        <v>43727</v>
      </c>
      <c r="B309" s="240">
        <v>2.1266898148148101</v>
      </c>
      <c r="C309" s="304">
        <f>'VCO2 Raw'!C309*'VCO2-mouse'!C$61/1000</f>
        <v>95.391999999999996</v>
      </c>
      <c r="D309" s="305">
        <f>'VCO2 Raw'!D309*'VCO2-mouse'!D$61/1000</f>
        <v>44.774000000000001</v>
      </c>
      <c r="E309" s="305">
        <f>'VCO2 Raw'!E309*'VCO2-mouse'!E$61/1000</f>
        <v>82.457999999999998</v>
      </c>
      <c r="F309" s="305">
        <f>'VCO2 Raw'!F309*'VCO2-mouse'!F$61/1000</f>
        <v>67.108800000000002</v>
      </c>
      <c r="G309" s="305">
        <f>'VCO2 Raw'!G309*'VCO2-mouse'!G$61/1000</f>
        <v>53.845999999999997</v>
      </c>
      <c r="H309" s="86">
        <f>'VCO2 Raw'!H309*'VCO2-mouse'!H$61/1000</f>
        <v>53.328799999999994</v>
      </c>
      <c r="I309" s="86">
        <f>'VCO2 Raw'!I309*'VCO2-mouse'!I$61/1000</f>
        <v>61.87</v>
      </c>
      <c r="J309" s="86">
        <f>'VCO2 Raw'!J309*'VCO2-mouse'!J$61/1000</f>
        <v>55.786200000000001</v>
      </c>
      <c r="K309" s="108">
        <f>'VCO2 Raw'!K309*'VCO2-mouse'!K$61/1000</f>
        <v>58.863599999999998</v>
      </c>
      <c r="L309" s="107">
        <f t="shared" ref="L309:P309" si="571">AVERAGE(C309:C311)</f>
        <v>83.323466666666675</v>
      </c>
      <c r="M309" s="160">
        <f t="shared" si="571"/>
        <v>42.994833333333332</v>
      </c>
      <c r="N309" s="160">
        <f t="shared" si="571"/>
        <v>77.301000000000002</v>
      </c>
      <c r="O309" s="160">
        <f t="shared" si="571"/>
        <v>80.643199999999993</v>
      </c>
      <c r="P309" s="160">
        <f t="shared" si="571"/>
        <v>68.740099999999998</v>
      </c>
      <c r="Q309" s="160">
        <f t="shared" ref="Q309" si="572">AVERAGE(H309:H311)</f>
        <v>64.521000000000001</v>
      </c>
      <c r="R309" s="160">
        <f t="shared" ref="R309" si="573">AVERAGE(I309:I311)</f>
        <v>63.211666666666666</v>
      </c>
      <c r="S309" s="160">
        <f t="shared" ref="S309" si="574">AVERAGE(J309:J311)</f>
        <v>67.667199999999994</v>
      </c>
      <c r="T309" s="160">
        <f t="shared" ref="T309" si="575">AVERAGE(K309:K311)</f>
        <v>68.969700000000003</v>
      </c>
      <c r="U309" s="232">
        <f t="shared" ref="U309" si="576">AVERAGE(L309:T309)</f>
        <v>68.5969074074074</v>
      </c>
    </row>
    <row r="310" spans="1:21">
      <c r="A310" s="233">
        <v>43727</v>
      </c>
      <c r="B310" s="240">
        <v>2.1405787037036998</v>
      </c>
      <c r="C310" s="304">
        <f>'VCO2 Raw'!C310*'VCO2-mouse'!C$61/1000</f>
        <v>88.400200000000012</v>
      </c>
      <c r="D310" s="305">
        <f>'VCO2 Raw'!D310*'VCO2-mouse'!D$61/1000</f>
        <v>37.789499999999997</v>
      </c>
      <c r="E310" s="305">
        <f>'VCO2 Raw'!E310*'VCO2-mouse'!E$61/1000</f>
        <v>79.191000000000003</v>
      </c>
      <c r="F310" s="305">
        <f>'VCO2 Raw'!F310*'VCO2-mouse'!F$61/1000</f>
        <v>89.311199999999999</v>
      </c>
      <c r="G310" s="305">
        <f>'VCO2 Raw'!G310*'VCO2-mouse'!G$61/1000</f>
        <v>80.20089999999999</v>
      </c>
      <c r="H310" s="86">
        <f>'VCO2 Raw'!H310*'VCO2-mouse'!H$61/1000</f>
        <v>59.085399999999993</v>
      </c>
      <c r="I310" s="86">
        <f>'VCO2 Raw'!I310*'VCO2-mouse'!I$61/1000</f>
        <v>56.695</v>
      </c>
      <c r="J310" s="86">
        <f>'VCO2 Raw'!J310*'VCO2-mouse'!J$61/1000</f>
        <v>57.595599999999997</v>
      </c>
      <c r="K310" s="108">
        <f>'VCO2 Raw'!K310*'VCO2-mouse'!K$61/1000</f>
        <v>70.250199999999992</v>
      </c>
      <c r="L310" s="107"/>
      <c r="M310" s="160"/>
      <c r="N310" s="160"/>
      <c r="O310" s="160"/>
      <c r="P310" s="160"/>
      <c r="Q310" s="160"/>
      <c r="R310" s="160"/>
      <c r="S310" s="160"/>
      <c r="T310" s="160"/>
      <c r="U310" s="232">
        <f t="shared" ref="U310" si="577">STDEV(L309:T309)/SQRT(COUNT(L309:T309))</f>
        <v>3.9788500064685266</v>
      </c>
    </row>
    <row r="311" spans="1:21">
      <c r="A311" s="233">
        <v>43727</v>
      </c>
      <c r="B311" s="240">
        <v>2.15446759259259</v>
      </c>
      <c r="C311" s="304">
        <f>'VCO2 Raw'!C311*'VCO2-mouse'!C$61/1000</f>
        <v>66.178200000000004</v>
      </c>
      <c r="D311" s="305">
        <f>'VCO2 Raw'!D311*'VCO2-mouse'!D$61/1000</f>
        <v>46.420999999999999</v>
      </c>
      <c r="E311" s="305">
        <f>'VCO2 Raw'!E311*'VCO2-mouse'!E$61/1000</f>
        <v>70.254000000000005</v>
      </c>
      <c r="F311" s="305">
        <f>'VCO2 Raw'!F311*'VCO2-mouse'!F$61/1000</f>
        <v>85.509599999999992</v>
      </c>
      <c r="G311" s="305">
        <f>'VCO2 Raw'!G311*'VCO2-mouse'!G$61/1000</f>
        <v>72.173400000000001</v>
      </c>
      <c r="H311" s="86">
        <f>'VCO2 Raw'!H311*'VCO2-mouse'!H$61/1000</f>
        <v>81.148799999999994</v>
      </c>
      <c r="I311" s="86">
        <f>'VCO2 Raw'!I311*'VCO2-mouse'!I$61/1000</f>
        <v>71.069999999999993</v>
      </c>
      <c r="J311" s="86">
        <f>'VCO2 Raw'!J311*'VCO2-mouse'!J$61/1000</f>
        <v>89.619799999999998</v>
      </c>
      <c r="K311" s="108">
        <f>'VCO2 Raw'!K311*'VCO2-mouse'!K$61/1000</f>
        <v>77.795299999999997</v>
      </c>
      <c r="L311" s="107"/>
      <c r="M311" s="160"/>
      <c r="N311" s="160"/>
      <c r="O311" s="160"/>
      <c r="P311" s="160"/>
      <c r="Q311" s="160"/>
      <c r="R311" s="160"/>
      <c r="S311" s="160"/>
      <c r="T311" s="160"/>
      <c r="U311" s="232"/>
    </row>
    <row r="312" spans="1:21">
      <c r="A312" s="233">
        <v>43727</v>
      </c>
      <c r="B312" s="240">
        <v>2.1683564814814802</v>
      </c>
      <c r="C312" s="304">
        <f>'VCO2 Raw'!C312*'VCO2-mouse'!C$61/1000</f>
        <v>64.687700000000007</v>
      </c>
      <c r="D312" s="305">
        <f>'VCO2 Raw'!D312*'VCO2-mouse'!D$61/1000</f>
        <v>81.221500000000006</v>
      </c>
      <c r="E312" s="305">
        <f>'VCO2 Raw'!E312*'VCO2-mouse'!E$61/1000</f>
        <v>61.371000000000002</v>
      </c>
      <c r="F312" s="305">
        <f>'VCO2 Raw'!F312*'VCO2-mouse'!F$61/1000</f>
        <v>73.603200000000001</v>
      </c>
      <c r="G312" s="305">
        <f>'VCO2 Raw'!G312*'VCO2-mouse'!G$61/1000</f>
        <v>48.066199999999995</v>
      </c>
      <c r="H312" s="86">
        <f>'VCO2 Raw'!H312*'VCO2-mouse'!H$61/1000</f>
        <v>69.464399999999998</v>
      </c>
      <c r="I312" s="86">
        <f>'VCO2 Raw'!I312*'VCO2-mouse'!I$61/1000</f>
        <v>70.311000000000007</v>
      </c>
      <c r="J312" s="86">
        <f>'VCO2 Raw'!J312*'VCO2-mouse'!J$61/1000</f>
        <v>67.62360000000001</v>
      </c>
      <c r="K312" s="108">
        <f>'VCO2 Raw'!K312*'VCO2-mouse'!K$61/1000</f>
        <v>63.296099999999996</v>
      </c>
      <c r="L312" s="107">
        <f t="shared" ref="L312:P312" si="578">AVERAGE(C312:C314)</f>
        <v>70.279333333333341</v>
      </c>
      <c r="M312" s="160">
        <f t="shared" si="578"/>
        <v>64.436333333333337</v>
      </c>
      <c r="N312" s="160">
        <f t="shared" si="578"/>
        <v>66.213000000000008</v>
      </c>
      <c r="O312" s="160">
        <f t="shared" si="578"/>
        <v>65.823999999999998</v>
      </c>
      <c r="P312" s="160">
        <f t="shared" si="578"/>
        <v>58.152033333333328</v>
      </c>
      <c r="Q312" s="160">
        <f t="shared" ref="Q312" si="579">AVERAGE(H312:H314)</f>
        <v>67.074733333333327</v>
      </c>
      <c r="R312" s="160">
        <f t="shared" ref="R312" si="580">AVERAGE(I312:I314)</f>
        <v>70.50266666666667</v>
      </c>
      <c r="S312" s="160">
        <f t="shared" ref="S312" si="581">AVERAGE(J312:J314)</f>
        <v>66.526333333333341</v>
      </c>
      <c r="T312" s="160">
        <f t="shared" ref="T312" si="582">AVERAGE(K312:K314)</f>
        <v>55.508033333333323</v>
      </c>
      <c r="U312" s="232">
        <f t="shared" ref="U312" si="583">AVERAGE(L312:T312)</f>
        <v>64.946274074074083</v>
      </c>
    </row>
    <row r="313" spans="1:21">
      <c r="A313" s="233">
        <v>43727</v>
      </c>
      <c r="B313" s="240">
        <v>2.1822453703703699</v>
      </c>
      <c r="C313" s="304">
        <f>'VCO2 Raw'!C313*'VCO2-mouse'!C$61/1000</f>
        <v>58.725700000000003</v>
      </c>
      <c r="D313" s="305">
        <f>'VCO2 Raw'!D313*'VCO2-mouse'!D$61/1000</f>
        <v>58.499000000000002</v>
      </c>
      <c r="E313" s="305">
        <f>'VCO2 Raw'!E313*'VCO2-mouse'!E$61/1000</f>
        <v>51.759</v>
      </c>
      <c r="F313" s="305">
        <f>'VCO2 Raw'!F313*'VCO2-mouse'!F$61/1000</f>
        <v>61.327199999999998</v>
      </c>
      <c r="G313" s="305">
        <f>'VCO2 Raw'!G313*'VCO2-mouse'!G$61/1000</f>
        <v>69.876300000000001</v>
      </c>
      <c r="H313" s="86">
        <f>'VCO2 Raw'!H313*'VCO2-mouse'!H$61/1000</f>
        <v>71.369</v>
      </c>
      <c r="I313" s="86">
        <f>'VCO2 Raw'!I313*'VCO2-mouse'!I$61/1000</f>
        <v>63.94</v>
      </c>
      <c r="J313" s="86">
        <f>'VCO2 Raw'!J313*'VCO2-mouse'!J$61/1000</f>
        <v>52.603400000000001</v>
      </c>
      <c r="K313" s="108">
        <f>'VCO2 Raw'!K313*'VCO2-mouse'!K$61/1000</f>
        <v>51.141199999999998</v>
      </c>
      <c r="L313" s="107"/>
      <c r="M313" s="160"/>
      <c r="N313" s="160"/>
      <c r="O313" s="160"/>
      <c r="P313" s="160"/>
      <c r="Q313" s="160"/>
      <c r="R313" s="160"/>
      <c r="S313" s="160"/>
      <c r="T313" s="160"/>
      <c r="U313" s="232">
        <f t="shared" ref="U313" si="584">STDEV(L312:T312)/SQRT(COUNT(L312:T312))</f>
        <v>1.6841544129594166</v>
      </c>
    </row>
    <row r="314" spans="1:21">
      <c r="A314" s="233">
        <v>43727</v>
      </c>
      <c r="B314" s="240">
        <v>2.1961342592592601</v>
      </c>
      <c r="C314" s="304">
        <f>'VCO2 Raw'!C314*'VCO2-mouse'!C$61/1000</f>
        <v>87.424600000000012</v>
      </c>
      <c r="D314" s="305">
        <f>'VCO2 Raw'!D314*'VCO2-mouse'!D$61/1000</f>
        <v>53.588500000000003</v>
      </c>
      <c r="E314" s="305">
        <f>'VCO2 Raw'!E314*'VCO2-mouse'!E$61/1000</f>
        <v>85.509</v>
      </c>
      <c r="F314" s="305">
        <f>'VCO2 Raw'!F314*'VCO2-mouse'!F$61/1000</f>
        <v>62.541599999999995</v>
      </c>
      <c r="G314" s="305">
        <f>'VCO2 Raw'!G314*'VCO2-mouse'!G$61/1000</f>
        <v>56.513599999999997</v>
      </c>
      <c r="H314" s="86">
        <f>'VCO2 Raw'!H314*'VCO2-mouse'!H$61/1000</f>
        <v>60.390799999999999</v>
      </c>
      <c r="I314" s="86">
        <f>'VCO2 Raw'!I314*'VCO2-mouse'!I$61/1000</f>
        <v>77.257000000000005</v>
      </c>
      <c r="J314" s="86">
        <f>'VCO2 Raw'!J314*'VCO2-mouse'!J$61/1000</f>
        <v>79.352000000000004</v>
      </c>
      <c r="K314" s="108">
        <f>'VCO2 Raw'!K314*'VCO2-mouse'!K$61/1000</f>
        <v>52.086799999999997</v>
      </c>
      <c r="L314" s="107"/>
      <c r="M314" s="160"/>
      <c r="N314" s="160"/>
      <c r="O314" s="160"/>
      <c r="P314" s="160"/>
      <c r="Q314" s="160"/>
      <c r="R314" s="160"/>
      <c r="S314" s="160"/>
      <c r="T314" s="160"/>
      <c r="U314" s="232"/>
    </row>
    <row r="315" spans="1:21">
      <c r="A315" s="233">
        <v>43727</v>
      </c>
      <c r="B315" s="240">
        <v>2.21002314814814</v>
      </c>
      <c r="C315" s="304">
        <f>'VCO2 Raw'!C315*'VCO2-mouse'!C$61/1000</f>
        <v>83.711900000000014</v>
      </c>
      <c r="D315" s="305">
        <f>'VCO2 Raw'!D315*'VCO2-mouse'!D$61/1000</f>
        <v>81.038499999999999</v>
      </c>
      <c r="E315" s="305">
        <f>'VCO2 Raw'!E315*'VCO2-mouse'!E$61/1000</f>
        <v>80.19</v>
      </c>
      <c r="F315" s="305">
        <f>'VCO2 Raw'!F315*'VCO2-mouse'!F$61/1000</f>
        <v>97.178399999999996</v>
      </c>
      <c r="G315" s="305">
        <f>'VCO2 Raw'!G315*'VCO2-mouse'!G$61/1000</f>
        <v>71.531199999999998</v>
      </c>
      <c r="H315" s="86">
        <f>'VCO2 Raw'!H315*'VCO2-mouse'!H$61/1000</f>
        <v>50.632399999999997</v>
      </c>
      <c r="I315" s="86">
        <f>'VCO2 Raw'!I315*'VCO2-mouse'!I$61/1000</f>
        <v>80.316000000000003</v>
      </c>
      <c r="J315" s="86">
        <f>'VCO2 Raw'!J315*'VCO2-mouse'!J$61/1000</f>
        <v>56.570999999999998</v>
      </c>
      <c r="K315" s="108">
        <f>'VCO2 Raw'!K315*'VCO2-mouse'!K$61/1000</f>
        <v>84.670599999999993</v>
      </c>
      <c r="L315" s="107">
        <f t="shared" ref="L315:P315" si="585">AVERAGE(C315:C317)</f>
        <v>89.466133333333346</v>
      </c>
      <c r="M315" s="160">
        <f t="shared" si="585"/>
        <v>77.612333333333339</v>
      </c>
      <c r="N315" s="160">
        <f t="shared" si="585"/>
        <v>75.320999999999998</v>
      </c>
      <c r="O315" s="160">
        <f t="shared" si="585"/>
        <v>75.688800000000001</v>
      </c>
      <c r="P315" s="160">
        <f t="shared" si="585"/>
        <v>66.797033333333331</v>
      </c>
      <c r="Q315" s="160">
        <f t="shared" ref="Q315" si="586">AVERAGE(H315:H317)</f>
        <v>54.520066666666658</v>
      </c>
      <c r="R315" s="160">
        <f t="shared" ref="R315" si="587">AVERAGE(I315:I317)</f>
        <v>68.969333333333338</v>
      </c>
      <c r="S315" s="160">
        <f t="shared" ref="S315" si="588">AVERAGE(J315:J317)</f>
        <v>61.076333333333331</v>
      </c>
      <c r="T315" s="160">
        <f t="shared" ref="T315" si="589">AVERAGE(K315:K317)</f>
        <v>63.558766666666664</v>
      </c>
      <c r="U315" s="232">
        <f t="shared" ref="U315" si="590">AVERAGE(L315:T315)</f>
        <v>70.33442222222223</v>
      </c>
    </row>
    <row r="316" spans="1:21">
      <c r="A316" s="233">
        <v>43727</v>
      </c>
      <c r="B316" s="240">
        <v>2.2239120370370302</v>
      </c>
      <c r="C316" s="304">
        <f>'VCO2 Raw'!C316*'VCO2-mouse'!C$61/1000</f>
        <v>96.313400000000016</v>
      </c>
      <c r="D316" s="305">
        <f>'VCO2 Raw'!D316*'VCO2-mouse'!D$61/1000</f>
        <v>92.506500000000003</v>
      </c>
      <c r="E316" s="305">
        <f>'VCO2 Raw'!E316*'VCO2-mouse'!E$61/1000</f>
        <v>76.814999999999998</v>
      </c>
      <c r="F316" s="305">
        <f>'VCO2 Raw'!F316*'VCO2-mouse'!F$61/1000</f>
        <v>79.226399999999998</v>
      </c>
      <c r="G316" s="305">
        <f>'VCO2 Raw'!G316*'VCO2-mouse'!G$61/1000</f>
        <v>79.410499999999999</v>
      </c>
      <c r="H316" s="86">
        <f>'VCO2 Raw'!H316*'VCO2-mouse'!H$61/1000</f>
        <v>55.960999999999991</v>
      </c>
      <c r="I316" s="86">
        <f>'VCO2 Raw'!I316*'VCO2-mouse'!I$61/1000</f>
        <v>71.116</v>
      </c>
      <c r="J316" s="86">
        <f>'VCO2 Raw'!J316*'VCO2-mouse'!J$61/1000</f>
        <v>75.188199999999995</v>
      </c>
      <c r="K316" s="108">
        <f>'VCO2 Raw'!K316*'VCO2-mouse'!K$61/1000</f>
        <v>60.203199999999995</v>
      </c>
      <c r="L316" s="107"/>
      <c r="M316" s="160"/>
      <c r="N316" s="160"/>
      <c r="O316" s="160"/>
      <c r="P316" s="160"/>
      <c r="Q316" s="160"/>
      <c r="R316" s="160"/>
      <c r="S316" s="160"/>
      <c r="T316" s="160"/>
      <c r="U316" s="232">
        <f t="shared" ref="U316" si="591">STDEV(L315:T315)/SQRT(COUNT(L315:T315))</f>
        <v>3.4733465831614332</v>
      </c>
    </row>
    <row r="317" spans="1:21">
      <c r="A317" s="233">
        <v>43727</v>
      </c>
      <c r="B317" s="240">
        <v>2.2378009259259199</v>
      </c>
      <c r="C317" s="304">
        <f>'VCO2 Raw'!C317*'VCO2-mouse'!C$61/1000</f>
        <v>88.373100000000008</v>
      </c>
      <c r="D317" s="305">
        <f>'VCO2 Raw'!D317*'VCO2-mouse'!D$61/1000</f>
        <v>59.292000000000002</v>
      </c>
      <c r="E317" s="305">
        <f>'VCO2 Raw'!E317*'VCO2-mouse'!E$61/1000</f>
        <v>68.957999999999998</v>
      </c>
      <c r="F317" s="305">
        <f>'VCO2 Raw'!F317*'VCO2-mouse'!F$61/1000</f>
        <v>50.6616</v>
      </c>
      <c r="G317" s="305">
        <f>'VCO2 Raw'!G317*'VCO2-mouse'!G$61/1000</f>
        <v>49.449400000000004</v>
      </c>
      <c r="H317" s="86">
        <f>'VCO2 Raw'!H317*'VCO2-mouse'!H$61/1000</f>
        <v>56.966799999999992</v>
      </c>
      <c r="I317" s="86">
        <f>'VCO2 Raw'!I317*'VCO2-mouse'!I$61/1000</f>
        <v>55.475999999999999</v>
      </c>
      <c r="J317" s="86">
        <f>'VCO2 Raw'!J317*'VCO2-mouse'!J$61/1000</f>
        <v>51.469800000000006</v>
      </c>
      <c r="K317" s="108">
        <f>'VCO2 Raw'!K317*'VCO2-mouse'!K$61/1000</f>
        <v>45.802500000000002</v>
      </c>
      <c r="L317" s="107"/>
      <c r="M317" s="160"/>
      <c r="N317" s="160"/>
      <c r="O317" s="160"/>
      <c r="P317" s="160"/>
      <c r="Q317" s="160"/>
      <c r="R317" s="160"/>
      <c r="S317" s="160"/>
      <c r="T317" s="160"/>
      <c r="U317" s="232"/>
    </row>
    <row r="318" spans="1:21">
      <c r="A318" s="223">
        <v>43727</v>
      </c>
      <c r="B318" s="235">
        <v>2.2516898148148101</v>
      </c>
      <c r="C318" s="304">
        <f>'VCO2 Raw'!C318*'VCO2-mouse'!C$61/1000</f>
        <v>64.091499999999996</v>
      </c>
      <c r="D318" s="305">
        <f>'VCO2 Raw'!D318*'VCO2-mouse'!D$61/1000</f>
        <v>49.6845</v>
      </c>
      <c r="E318" s="305">
        <f>'VCO2 Raw'!E318*'VCO2-mouse'!E$61/1000</f>
        <v>52.947000000000003</v>
      </c>
      <c r="F318" s="305">
        <f>'VCO2 Raw'!F318*'VCO2-mouse'!F$61/1000</f>
        <v>57.340799999999994</v>
      </c>
      <c r="G318" s="305">
        <f>'VCO2 Raw'!G318*'VCO2-mouse'!G$61/1000</f>
        <v>75.606700000000004</v>
      </c>
      <c r="H318" s="86">
        <f>'VCO2 Raw'!H318*'VCO2-mouse'!H$61/1000</f>
        <v>38.798199999999994</v>
      </c>
      <c r="I318" s="86">
        <f>'VCO2 Raw'!I318*'VCO2-mouse'!I$61/1000</f>
        <v>60.213999999999999</v>
      </c>
      <c r="J318" s="86">
        <f>'VCO2 Raw'!J318*'VCO2-mouse'!J$61/1000</f>
        <v>52.886800000000001</v>
      </c>
      <c r="K318" s="108">
        <f>'VCO2 Raw'!K318*'VCO2-mouse'!K$61/1000</f>
        <v>77.736199999999997</v>
      </c>
      <c r="L318" s="107">
        <f t="shared" ref="L318:P318" si="592">AVERAGE(C318:C320)</f>
        <v>59.683233333333334</v>
      </c>
      <c r="M318" s="160">
        <f t="shared" si="592"/>
        <v>42.923666666666669</v>
      </c>
      <c r="N318" s="160">
        <f t="shared" si="592"/>
        <v>61.551000000000009</v>
      </c>
      <c r="O318" s="160">
        <f t="shared" si="592"/>
        <v>71.517600000000002</v>
      </c>
      <c r="P318" s="160">
        <f t="shared" si="592"/>
        <v>55.327999999999996</v>
      </c>
      <c r="Q318" s="160">
        <f t="shared" ref="Q318" si="593">AVERAGE(H318:H320)</f>
        <v>40.467399999999998</v>
      </c>
      <c r="R318" s="160">
        <f t="shared" ref="R318" si="594">AVERAGE(I318:I320)</f>
        <v>55.322666666666663</v>
      </c>
      <c r="S318" s="160">
        <f t="shared" ref="S318" si="595">AVERAGE(J318:J320)</f>
        <v>51.680533333333337</v>
      </c>
      <c r="T318" s="160">
        <f t="shared" ref="T318" si="596">AVERAGE(K318:K320)</f>
        <v>71.904999999999987</v>
      </c>
      <c r="U318" s="232">
        <f t="shared" ref="U318" si="597">AVERAGE(L318:T318)</f>
        <v>56.708788888888883</v>
      </c>
    </row>
    <row r="319" spans="1:21">
      <c r="A319" s="223">
        <v>43727</v>
      </c>
      <c r="B319" s="235">
        <v>2.2655787037036998</v>
      </c>
      <c r="C319" s="304">
        <f>'VCO2 Raw'!C319*'VCO2-mouse'!C$61/1000</f>
        <v>56.693200000000004</v>
      </c>
      <c r="D319" s="305">
        <f>'VCO2 Raw'!D319*'VCO2-mouse'!D$61/1000</f>
        <v>41.9375</v>
      </c>
      <c r="E319" s="305">
        <f>'VCO2 Raw'!E319*'VCO2-mouse'!E$61/1000</f>
        <v>71.253</v>
      </c>
      <c r="F319" s="305">
        <f>'VCO2 Raw'!F319*'VCO2-mouse'!F$61/1000</f>
        <v>81.602399999999989</v>
      </c>
      <c r="G319" s="305">
        <f>'VCO2 Raw'!G319*'VCO2-mouse'!G$61/1000</f>
        <v>43.472000000000001</v>
      </c>
      <c r="H319" s="86">
        <f>'VCO2 Raw'!H319*'VCO2-mouse'!H$61/1000</f>
        <v>41.558799999999998</v>
      </c>
      <c r="I319" s="86">
        <f>'VCO2 Raw'!I319*'VCO2-mouse'!I$61/1000</f>
        <v>48.898000000000003</v>
      </c>
      <c r="J319" s="86">
        <f>'VCO2 Raw'!J319*'VCO2-mouse'!J$61/1000</f>
        <v>50.793999999999997</v>
      </c>
      <c r="K319" s="108">
        <f>'VCO2 Raw'!K319*'VCO2-mouse'!K$61/1000</f>
        <v>61.109399999999994</v>
      </c>
      <c r="L319" s="107"/>
      <c r="M319" s="160"/>
      <c r="N319" s="160"/>
      <c r="O319" s="160"/>
      <c r="P319" s="160"/>
      <c r="Q319" s="160"/>
      <c r="R319" s="160"/>
      <c r="S319" s="160"/>
      <c r="T319" s="160"/>
      <c r="U319" s="232">
        <f t="shared" ref="U319" si="598">STDEV(L318:T318)/SQRT(COUNT(L318:T318))</f>
        <v>3.6618218395280491</v>
      </c>
    </row>
    <row r="320" spans="1:21">
      <c r="A320" s="223">
        <v>43727</v>
      </c>
      <c r="B320" s="235">
        <v>2.27946759259259</v>
      </c>
      <c r="C320" s="304">
        <f>'VCO2 Raw'!C320*'VCO2-mouse'!C$61/1000</f>
        <v>58.265000000000001</v>
      </c>
      <c r="D320" s="305">
        <f>'VCO2 Raw'!D320*'VCO2-mouse'!D$61/1000</f>
        <v>37.149000000000001</v>
      </c>
      <c r="E320" s="305">
        <f>'VCO2 Raw'!E320*'VCO2-mouse'!E$61/1000</f>
        <v>60.453000000000003</v>
      </c>
      <c r="F320" s="305">
        <f>'VCO2 Raw'!F320*'VCO2-mouse'!F$61/1000</f>
        <v>75.609599999999986</v>
      </c>
      <c r="G320" s="305">
        <f>'VCO2 Raw'!G320*'VCO2-mouse'!G$61/1000</f>
        <v>46.905299999999997</v>
      </c>
      <c r="H320" s="86">
        <f>'VCO2 Raw'!H320*'VCO2-mouse'!H$61/1000</f>
        <v>41.045199999999994</v>
      </c>
      <c r="I320" s="86">
        <f>'VCO2 Raw'!I320*'VCO2-mouse'!I$61/1000</f>
        <v>56.856000000000002</v>
      </c>
      <c r="J320" s="86">
        <f>'VCO2 Raw'!J320*'VCO2-mouse'!J$61/1000</f>
        <v>51.360800000000005</v>
      </c>
      <c r="K320" s="108">
        <f>'VCO2 Raw'!K320*'VCO2-mouse'!K$61/1000</f>
        <v>76.869399999999999</v>
      </c>
      <c r="L320" s="107"/>
      <c r="M320" s="160"/>
      <c r="N320" s="160"/>
      <c r="O320" s="160"/>
      <c r="P320" s="160"/>
      <c r="Q320" s="160"/>
      <c r="R320" s="160"/>
      <c r="S320" s="160"/>
      <c r="T320" s="160"/>
      <c r="U320" s="232"/>
    </row>
    <row r="321" spans="1:21">
      <c r="A321" s="223">
        <v>43727</v>
      </c>
      <c r="B321" s="235">
        <v>2.2933564814814802</v>
      </c>
      <c r="C321" s="304">
        <f>'VCO2 Raw'!C321*'VCO2-mouse'!C$61/1000</f>
        <v>59.863900000000001</v>
      </c>
      <c r="D321" s="305">
        <f>'VCO2 Raw'!D321*'VCO2-mouse'!D$61/1000</f>
        <v>70.638000000000005</v>
      </c>
      <c r="E321" s="305">
        <f>'VCO2 Raw'!E321*'VCO2-mouse'!E$61/1000</f>
        <v>50.517000000000003</v>
      </c>
      <c r="F321" s="305">
        <f>'VCO2 Raw'!F321*'VCO2-mouse'!F$61/1000</f>
        <v>51.691199999999995</v>
      </c>
      <c r="G321" s="305">
        <f>'VCO2 Raw'!G321*'VCO2-mouse'!G$61/1000</f>
        <v>88.253099999999989</v>
      </c>
      <c r="H321" s="86">
        <f>'VCO2 Raw'!H321*'VCO2-mouse'!H$61/1000</f>
        <v>70.855399999999989</v>
      </c>
      <c r="I321" s="86">
        <f>'VCO2 Raw'!I321*'VCO2-mouse'!I$61/1000</f>
        <v>44.045000000000002</v>
      </c>
      <c r="J321" s="86">
        <f>'VCO2 Raw'!J321*'VCO2-mouse'!J$61/1000</f>
        <v>50.445200000000007</v>
      </c>
      <c r="K321" s="108">
        <f>'VCO2 Raw'!K321*'VCO2-mouse'!K$61/1000</f>
        <v>58.804499999999997</v>
      </c>
      <c r="L321" s="107">
        <f t="shared" ref="L321:P321" si="599">AVERAGE(C321:C323)</f>
        <v>79.845633333333339</v>
      </c>
      <c r="M321" s="160">
        <f t="shared" si="599"/>
        <v>51.890666666666668</v>
      </c>
      <c r="N321" s="160">
        <f t="shared" si="599"/>
        <v>51.722999999999992</v>
      </c>
      <c r="O321" s="160">
        <f t="shared" si="599"/>
        <v>50.063199999999995</v>
      </c>
      <c r="P321" s="160">
        <f t="shared" si="599"/>
        <v>73.548366666666666</v>
      </c>
      <c r="Q321" s="160">
        <f t="shared" ref="Q321" si="600">AVERAGE(H321:H323)</f>
        <v>56.367599999999982</v>
      </c>
      <c r="R321" s="160">
        <f t="shared" ref="R321" si="601">AVERAGE(I321:I323)</f>
        <v>51.895666666666671</v>
      </c>
      <c r="S321" s="160">
        <f t="shared" ref="S321" si="602">AVERAGE(J321:J323)</f>
        <v>65.690666666666672</v>
      </c>
      <c r="T321" s="160">
        <f t="shared" ref="T321" si="603">AVERAGE(K321:K323)</f>
        <v>62.035300000000007</v>
      </c>
      <c r="U321" s="232">
        <f t="shared" ref="U321" si="604">AVERAGE(L321:T321)</f>
        <v>60.340011111111103</v>
      </c>
    </row>
    <row r="322" spans="1:21">
      <c r="A322" s="223">
        <v>43727</v>
      </c>
      <c r="B322" s="235">
        <v>2.3072453703703699</v>
      </c>
      <c r="C322" s="304">
        <f>'VCO2 Raw'!C322*'VCO2-mouse'!C$61/1000</f>
        <v>90.026200000000017</v>
      </c>
      <c r="D322" s="305">
        <f>'VCO2 Raw'!D322*'VCO2-mouse'!D$61/1000</f>
        <v>41.723999999999997</v>
      </c>
      <c r="E322" s="305">
        <f>'VCO2 Raw'!E322*'VCO2-mouse'!E$61/1000</f>
        <v>60.453000000000003</v>
      </c>
      <c r="F322" s="305">
        <f>'VCO2 Raw'!F322*'VCO2-mouse'!F$61/1000</f>
        <v>49.526399999999995</v>
      </c>
      <c r="G322" s="305">
        <f>'VCO2 Raw'!G322*'VCO2-mouse'!G$61/1000</f>
        <v>80.843099999999993</v>
      </c>
      <c r="H322" s="86">
        <f>'VCO2 Raw'!H322*'VCO2-mouse'!H$61/1000</f>
        <v>59.59899999999999</v>
      </c>
      <c r="I322" s="86">
        <f>'VCO2 Raw'!I322*'VCO2-mouse'!I$61/1000</f>
        <v>44.573999999999998</v>
      </c>
      <c r="J322" s="86">
        <f>'VCO2 Raw'!J322*'VCO2-mouse'!J$61/1000</f>
        <v>76.169200000000004</v>
      </c>
      <c r="K322" s="108">
        <f>'VCO2 Raw'!K322*'VCO2-mouse'!K$61/1000</f>
        <v>60.321400000000004</v>
      </c>
      <c r="L322" s="107"/>
      <c r="M322" s="160"/>
      <c r="N322" s="160"/>
      <c r="O322" s="160"/>
      <c r="P322" s="160"/>
      <c r="Q322" s="160"/>
      <c r="R322" s="160"/>
      <c r="S322" s="160"/>
      <c r="T322" s="160"/>
      <c r="U322" s="232">
        <f t="shared" ref="U322" si="605">STDEV(L321:T321)/SQRT(COUNT(L321:T321))</f>
        <v>3.5838713274901806</v>
      </c>
    </row>
    <row r="323" spans="1:21">
      <c r="A323" s="223">
        <v>43727</v>
      </c>
      <c r="B323" s="235">
        <v>2.3211342592592601</v>
      </c>
      <c r="C323" s="304">
        <f>'VCO2 Raw'!C323*'VCO2-mouse'!C$61/1000</f>
        <v>89.646799999999999</v>
      </c>
      <c r="D323" s="305">
        <f>'VCO2 Raw'!D323*'VCO2-mouse'!D$61/1000</f>
        <v>43.31</v>
      </c>
      <c r="E323" s="305">
        <f>'VCO2 Raw'!E323*'VCO2-mouse'!E$61/1000</f>
        <v>44.198999999999998</v>
      </c>
      <c r="F323" s="305">
        <f>'VCO2 Raw'!F323*'VCO2-mouse'!F$61/1000</f>
        <v>48.972000000000001</v>
      </c>
      <c r="G323" s="305">
        <f>'VCO2 Raw'!G323*'VCO2-mouse'!G$61/1000</f>
        <v>51.548900000000003</v>
      </c>
      <c r="H323" s="86">
        <f>'VCO2 Raw'!H323*'VCO2-mouse'!H$61/1000</f>
        <v>38.648399999999995</v>
      </c>
      <c r="I323" s="86">
        <f>'VCO2 Raw'!I323*'VCO2-mouse'!I$61/1000</f>
        <v>67.067999999999998</v>
      </c>
      <c r="J323" s="86">
        <f>'VCO2 Raw'!J323*'VCO2-mouse'!J$61/1000</f>
        <v>70.457599999999999</v>
      </c>
      <c r="K323" s="108">
        <f>'VCO2 Raw'!K323*'VCO2-mouse'!K$61/1000</f>
        <v>66.98</v>
      </c>
      <c r="L323" s="107"/>
      <c r="M323" s="160"/>
      <c r="N323" s="160"/>
      <c r="O323" s="160"/>
      <c r="P323" s="160"/>
      <c r="Q323" s="160"/>
      <c r="R323" s="160"/>
      <c r="S323" s="160"/>
      <c r="T323" s="160"/>
      <c r="U323" s="232"/>
    </row>
    <row r="324" spans="1:21">
      <c r="A324" s="223">
        <v>43727</v>
      </c>
      <c r="B324" s="235">
        <v>2.33502314814814</v>
      </c>
      <c r="C324" s="304">
        <f>'VCO2 Raw'!C324*'VCO2-mouse'!C$61/1000</f>
        <v>61.489899999999999</v>
      </c>
      <c r="D324" s="305">
        <f>'VCO2 Raw'!D324*'VCO2-mouse'!D$61/1000</f>
        <v>43.645499999999998</v>
      </c>
      <c r="E324" s="305">
        <f>'VCO2 Raw'!E324*'VCO2-mouse'!E$61/1000</f>
        <v>62.451000000000001</v>
      </c>
      <c r="F324" s="305">
        <f>'VCO2 Raw'!F324*'VCO2-mouse'!F$61/1000</f>
        <v>50.925599999999996</v>
      </c>
      <c r="G324" s="305">
        <f>'VCO2 Raw'!G324*'VCO2-mouse'!G$61/1000</f>
        <v>55.377400000000002</v>
      </c>
      <c r="H324" s="86">
        <f>'VCO2 Raw'!H324*'VCO2-mouse'!H$61/1000</f>
        <v>40.745599999999996</v>
      </c>
      <c r="I324" s="86">
        <f>'VCO2 Raw'!I324*'VCO2-mouse'!I$61/1000</f>
        <v>47.265000000000001</v>
      </c>
      <c r="J324" s="86">
        <f>'VCO2 Raw'!J324*'VCO2-mouse'!J$61/1000</f>
        <v>44.450200000000002</v>
      </c>
      <c r="K324" s="108">
        <f>'VCO2 Raw'!K324*'VCO2-mouse'!K$61/1000</f>
        <v>49.900100000000002</v>
      </c>
      <c r="L324" s="107">
        <f t="shared" ref="L324:P324" si="606">AVERAGE(C324:C326)</f>
        <v>59.168333333333329</v>
      </c>
      <c r="M324" s="160">
        <f t="shared" si="606"/>
        <v>43.848833333333324</v>
      </c>
      <c r="N324" s="160">
        <f t="shared" si="606"/>
        <v>53.550000000000004</v>
      </c>
      <c r="O324" s="160">
        <f t="shared" si="606"/>
        <v>55.316800000000001</v>
      </c>
      <c r="P324" s="160">
        <f t="shared" si="606"/>
        <v>50.231566666666659</v>
      </c>
      <c r="Q324" s="160">
        <f t="shared" ref="Q324" si="607">AVERAGE(H324:H326)</f>
        <v>46.816066666666664</v>
      </c>
      <c r="R324" s="160">
        <f t="shared" ref="R324" si="608">AVERAGE(I324:I326)</f>
        <v>45.080000000000005</v>
      </c>
      <c r="S324" s="160">
        <f t="shared" ref="S324" si="609">AVERAGE(J324:J326)</f>
        <v>51.695066666666669</v>
      </c>
      <c r="T324" s="160">
        <f t="shared" ref="T324" si="610">AVERAGE(K324:K326)</f>
        <v>57.819500000000005</v>
      </c>
      <c r="U324" s="232">
        <f t="shared" ref="U324" si="611">AVERAGE(L324:T324)</f>
        <v>51.502907407407399</v>
      </c>
    </row>
    <row r="325" spans="1:21">
      <c r="A325" s="223">
        <v>43727</v>
      </c>
      <c r="B325" s="235">
        <v>2.3489120370370302</v>
      </c>
      <c r="C325" s="304">
        <f>'VCO2 Raw'!C325*'VCO2-mouse'!C$61/1000</f>
        <v>60.487200000000001</v>
      </c>
      <c r="D325" s="305">
        <f>'VCO2 Raw'!D325*'VCO2-mouse'!D$61/1000</f>
        <v>48.311999999999998</v>
      </c>
      <c r="E325" s="305">
        <f>'VCO2 Raw'!E325*'VCO2-mouse'!E$61/1000</f>
        <v>44.901000000000003</v>
      </c>
      <c r="F325" s="305">
        <f>'VCO2 Raw'!F325*'VCO2-mouse'!F$61/1000</f>
        <v>63.676799999999993</v>
      </c>
      <c r="G325" s="305">
        <f>'VCO2 Raw'!G325*'VCO2-mouse'!G$61/1000</f>
        <v>48.634299999999996</v>
      </c>
      <c r="H325" s="86">
        <f>'VCO2 Raw'!H325*'VCO2-mouse'!H$61/1000</f>
        <v>42.393399999999993</v>
      </c>
      <c r="I325" s="86">
        <f>'VCO2 Raw'!I325*'VCO2-mouse'!I$61/1000</f>
        <v>42.296999999999997</v>
      </c>
      <c r="J325" s="86">
        <f>'VCO2 Raw'!J325*'VCO2-mouse'!J$61/1000</f>
        <v>48.766599999999997</v>
      </c>
      <c r="K325" s="108">
        <f>'VCO2 Raw'!K325*'VCO2-mouse'!K$61/1000</f>
        <v>48.895400000000002</v>
      </c>
      <c r="L325" s="107"/>
      <c r="M325" s="160"/>
      <c r="N325" s="160"/>
      <c r="O325" s="160"/>
      <c r="P325" s="160"/>
      <c r="Q325" s="160"/>
      <c r="R325" s="160"/>
      <c r="S325" s="160"/>
      <c r="T325" s="160"/>
      <c r="U325" s="232">
        <f t="shared" ref="U325" si="612">STDEV(L324:T324)/SQRT(COUNT(L324:T324))</f>
        <v>1.8289825627993306</v>
      </c>
    </row>
    <row r="326" spans="1:21">
      <c r="A326" s="223">
        <v>43727</v>
      </c>
      <c r="B326" s="235">
        <v>2.3628009259259199</v>
      </c>
      <c r="C326" s="304">
        <f>'VCO2 Raw'!C326*'VCO2-mouse'!C$61/1000</f>
        <v>55.527900000000002</v>
      </c>
      <c r="D326" s="305">
        <f>'VCO2 Raw'!D326*'VCO2-mouse'!D$61/1000</f>
        <v>39.588999999999999</v>
      </c>
      <c r="E326" s="305">
        <f>'VCO2 Raw'!E326*'VCO2-mouse'!E$61/1000</f>
        <v>53.298000000000002</v>
      </c>
      <c r="F326" s="305">
        <f>'VCO2 Raw'!F326*'VCO2-mouse'!F$61/1000</f>
        <v>51.347999999999999</v>
      </c>
      <c r="G326" s="305">
        <f>'VCO2 Raw'!G326*'VCO2-mouse'!G$61/1000</f>
        <v>46.683</v>
      </c>
      <c r="H326" s="86">
        <f>'VCO2 Raw'!H326*'VCO2-mouse'!H$61/1000</f>
        <v>57.309199999999997</v>
      </c>
      <c r="I326" s="86">
        <f>'VCO2 Raw'!I326*'VCO2-mouse'!I$61/1000</f>
        <v>45.677999999999997</v>
      </c>
      <c r="J326" s="86">
        <f>'VCO2 Raw'!J326*'VCO2-mouse'!J$61/1000</f>
        <v>61.868400000000001</v>
      </c>
      <c r="K326" s="108">
        <f>'VCO2 Raw'!K326*'VCO2-mouse'!K$61/1000</f>
        <v>74.662999999999997</v>
      </c>
      <c r="L326" s="107"/>
      <c r="M326" s="160"/>
      <c r="N326" s="160"/>
      <c r="O326" s="160"/>
      <c r="P326" s="160"/>
      <c r="Q326" s="160"/>
      <c r="R326" s="160"/>
      <c r="S326" s="160"/>
      <c r="T326" s="160"/>
      <c r="U326" s="232"/>
    </row>
    <row r="327" spans="1:21">
      <c r="A327" s="223">
        <v>43727</v>
      </c>
      <c r="B327" s="235">
        <v>2.3766898148148101</v>
      </c>
      <c r="C327" s="304">
        <f>'VCO2 Raw'!C327*'VCO2-mouse'!C$61/1000</f>
        <v>58.373400000000004</v>
      </c>
      <c r="D327" s="305">
        <f>'VCO2 Raw'!D327*'VCO2-mouse'!D$61/1000</f>
        <v>51.880499999999998</v>
      </c>
      <c r="E327" s="305">
        <f>'VCO2 Raw'!E327*'VCO2-mouse'!E$61/1000</f>
        <v>44.225999999999999</v>
      </c>
      <c r="F327" s="305">
        <f>'VCO2 Raw'!F327*'VCO2-mouse'!F$61/1000</f>
        <v>52.034399999999991</v>
      </c>
      <c r="G327" s="305">
        <f>'VCO2 Raw'!G327*'VCO2-mouse'!G$61/1000</f>
        <v>44.484699999999997</v>
      </c>
      <c r="H327" s="86">
        <f>'VCO2 Raw'!H327*'VCO2-mouse'!H$61/1000</f>
        <v>39.333199999999998</v>
      </c>
      <c r="I327" s="86">
        <f>'VCO2 Raw'!I327*'VCO2-mouse'!I$61/1000</f>
        <v>44.758000000000003</v>
      </c>
      <c r="J327" s="86">
        <f>'VCO2 Raw'!J327*'VCO2-mouse'!J$61/1000</f>
        <v>44.951599999999999</v>
      </c>
      <c r="K327" s="108">
        <f>'VCO2 Raw'!K327*'VCO2-mouse'!K$61/1000</f>
        <v>56.676900000000003</v>
      </c>
      <c r="L327" s="107">
        <f t="shared" ref="L327:P327" si="613">AVERAGE(C327:C329)</f>
        <v>58.093366666666668</v>
      </c>
      <c r="M327" s="160">
        <f t="shared" si="613"/>
        <v>44.560499999999998</v>
      </c>
      <c r="N327" s="160">
        <f t="shared" si="613"/>
        <v>49.202999999999996</v>
      </c>
      <c r="O327" s="160">
        <f t="shared" si="613"/>
        <v>40.629599999999989</v>
      </c>
      <c r="P327" s="160">
        <f t="shared" si="613"/>
        <v>61.692366666666658</v>
      </c>
      <c r="Q327" s="160">
        <f t="shared" ref="Q327" si="614">AVERAGE(H327:H329)</f>
        <v>46.55213333333333</v>
      </c>
      <c r="R327" s="160">
        <f t="shared" ref="R327" si="615">AVERAGE(I327:I329)</f>
        <v>51.282333333333334</v>
      </c>
      <c r="S327" s="160">
        <f t="shared" ref="S327" si="616">AVERAGE(J327:J329)</f>
        <v>50.096399999999996</v>
      </c>
      <c r="T327" s="160">
        <f t="shared" ref="T327" si="617">AVERAGE(K327:K329)</f>
        <v>58.515566666666665</v>
      </c>
      <c r="U327" s="232">
        <f t="shared" ref="U327" si="618">AVERAGE(L327:T327)</f>
        <v>51.18058518518518</v>
      </c>
    </row>
    <row r="328" spans="1:21">
      <c r="A328" s="223">
        <v>43727</v>
      </c>
      <c r="B328" s="235">
        <v>2.3905787037036998</v>
      </c>
      <c r="C328" s="304">
        <f>'VCO2 Raw'!C328*'VCO2-mouse'!C$61/1000</f>
        <v>54.660700000000006</v>
      </c>
      <c r="D328" s="305">
        <f>'VCO2 Raw'!D328*'VCO2-mouse'!D$61/1000</f>
        <v>39.100999999999999</v>
      </c>
      <c r="E328" s="305">
        <f>'VCO2 Raw'!E328*'VCO2-mouse'!E$61/1000</f>
        <v>41.201999999999998</v>
      </c>
      <c r="F328" s="305">
        <f>'VCO2 Raw'!F328*'VCO2-mouse'!F$61/1000</f>
        <v>44.906399999999991</v>
      </c>
      <c r="G328" s="305">
        <f>'VCO2 Raw'!G328*'VCO2-mouse'!G$61/1000</f>
        <v>74.593999999999994</v>
      </c>
      <c r="H328" s="86">
        <f>'VCO2 Raw'!H328*'VCO2-mouse'!H$61/1000</f>
        <v>38.648399999999995</v>
      </c>
      <c r="I328" s="86">
        <f>'VCO2 Raw'!I328*'VCO2-mouse'!I$61/1000</f>
        <v>48.737000000000002</v>
      </c>
      <c r="J328" s="86">
        <f>'VCO2 Raw'!J328*'VCO2-mouse'!J$61/1000</f>
        <v>49.594999999999999</v>
      </c>
      <c r="K328" s="108">
        <f>'VCO2 Raw'!K328*'VCO2-mouse'!K$61/1000</f>
        <v>46.235900000000001</v>
      </c>
      <c r="L328" s="107"/>
      <c r="M328" s="160"/>
      <c r="N328" s="160"/>
      <c r="O328" s="160"/>
      <c r="P328" s="160"/>
      <c r="Q328" s="160"/>
      <c r="R328" s="160"/>
      <c r="S328" s="160"/>
      <c r="T328" s="160"/>
      <c r="U328" s="232">
        <f t="shared" ref="U328" si="619">STDEV(L327:T327)/SQRT(COUNT(L327:T327))</f>
        <v>2.3385480039466171</v>
      </c>
    </row>
    <row r="329" spans="1:21">
      <c r="A329" s="223">
        <v>43727</v>
      </c>
      <c r="B329" s="235">
        <v>2.40446759259259</v>
      </c>
      <c r="C329" s="304">
        <f>'VCO2 Raw'!C329*'VCO2-mouse'!C$61/1000</f>
        <v>61.246000000000002</v>
      </c>
      <c r="D329" s="305">
        <f>'VCO2 Raw'!D329*'VCO2-mouse'!D$61/1000</f>
        <v>42.7</v>
      </c>
      <c r="E329" s="305">
        <f>'VCO2 Raw'!E329*'VCO2-mouse'!E$61/1000</f>
        <v>62.180999999999997</v>
      </c>
      <c r="F329" s="305">
        <f>'VCO2 Raw'!F329*'VCO2-mouse'!F$61/1000</f>
        <v>24.948</v>
      </c>
      <c r="G329" s="305">
        <f>'VCO2 Raw'!G329*'VCO2-mouse'!G$61/1000</f>
        <v>65.99839999999999</v>
      </c>
      <c r="H329" s="86">
        <f>'VCO2 Raw'!H329*'VCO2-mouse'!H$61/1000</f>
        <v>61.674799999999998</v>
      </c>
      <c r="I329" s="86">
        <f>'VCO2 Raw'!I329*'VCO2-mouse'!I$61/1000</f>
        <v>60.351999999999997</v>
      </c>
      <c r="J329" s="86">
        <f>'VCO2 Raw'!J329*'VCO2-mouse'!J$61/1000</f>
        <v>55.742599999999996</v>
      </c>
      <c r="K329" s="108">
        <f>'VCO2 Raw'!K329*'VCO2-mouse'!K$61/1000</f>
        <v>72.633899999999997</v>
      </c>
      <c r="L329" s="107"/>
      <c r="M329" s="160"/>
      <c r="N329" s="160"/>
      <c r="O329" s="160"/>
      <c r="P329" s="160"/>
      <c r="Q329" s="160"/>
      <c r="R329" s="160"/>
      <c r="S329" s="160"/>
      <c r="T329" s="160"/>
      <c r="U329" s="232"/>
    </row>
    <row r="330" spans="1:21">
      <c r="A330" s="223">
        <v>43727</v>
      </c>
      <c r="B330" s="235">
        <v>2.4183564814814802</v>
      </c>
      <c r="C330" s="304">
        <f>'VCO2 Raw'!C330*'VCO2-mouse'!C$61/1000</f>
        <v>71.408500000000004</v>
      </c>
      <c r="D330" s="305">
        <f>'VCO2 Raw'!D330*'VCO2-mouse'!D$61/1000</f>
        <v>89.120999999999995</v>
      </c>
      <c r="E330" s="305">
        <f>'VCO2 Raw'!E330*'VCO2-mouse'!E$61/1000</f>
        <v>51.813000000000002</v>
      </c>
      <c r="F330" s="305">
        <f>'VCO2 Raw'!F330*'VCO2-mouse'!F$61/1000</f>
        <v>50.925599999999996</v>
      </c>
      <c r="G330" s="305">
        <f>'VCO2 Raw'!G330*'VCO2-mouse'!G$61/1000</f>
        <v>67.999099999999984</v>
      </c>
      <c r="H330" s="86">
        <f>'VCO2 Raw'!H330*'VCO2-mouse'!H$61/1000</f>
        <v>51.295799999999993</v>
      </c>
      <c r="I330" s="86">
        <f>'VCO2 Raw'!I330*'VCO2-mouse'!I$61/1000</f>
        <v>53.084000000000003</v>
      </c>
      <c r="J330" s="86">
        <f>'VCO2 Raw'!J330*'VCO2-mouse'!J$61/1000</f>
        <v>67.034999999999997</v>
      </c>
      <c r="K330" s="108">
        <f>'VCO2 Raw'!K330*'VCO2-mouse'!K$61/1000</f>
        <v>56.046500000000002</v>
      </c>
      <c r="L330" s="107">
        <f t="shared" ref="L330:P330" si="620">AVERAGE(C330:C332)</f>
        <v>74.335300000000004</v>
      </c>
      <c r="M330" s="160">
        <f t="shared" si="620"/>
        <v>80.652166666666673</v>
      </c>
      <c r="N330" s="160">
        <f t="shared" si="620"/>
        <v>53.793000000000006</v>
      </c>
      <c r="O330" s="160">
        <f t="shared" si="620"/>
        <v>46.138399999999997</v>
      </c>
      <c r="P330" s="160">
        <f t="shared" si="620"/>
        <v>55.863166666666665</v>
      </c>
      <c r="Q330" s="160">
        <f t="shared" ref="Q330" si="621">AVERAGE(H330:H332)</f>
        <v>45.25386666666666</v>
      </c>
      <c r="R330" s="160">
        <f t="shared" ref="R330" si="622">AVERAGE(I330:I332)</f>
        <v>54.678666666666665</v>
      </c>
      <c r="S330" s="160">
        <f t="shared" ref="S330" si="623">AVERAGE(J330:J332)</f>
        <v>56.941600000000001</v>
      </c>
      <c r="T330" s="160">
        <f t="shared" ref="T330" si="624">AVERAGE(K330:K332)</f>
        <v>57.103733333333331</v>
      </c>
      <c r="U330" s="232">
        <f t="shared" ref="U330" si="625">AVERAGE(L330:T330)</f>
        <v>58.306655555555558</v>
      </c>
    </row>
    <row r="331" spans="1:21">
      <c r="A331" s="223">
        <v>43727</v>
      </c>
      <c r="B331" s="235">
        <v>2.4322453703703699</v>
      </c>
      <c r="C331" s="304">
        <f>'VCO2 Raw'!C331*'VCO2-mouse'!C$61/1000</f>
        <v>79.917900000000003</v>
      </c>
      <c r="D331" s="305">
        <f>'VCO2 Raw'!D331*'VCO2-mouse'!D$61/1000</f>
        <v>79.787999999999997</v>
      </c>
      <c r="E331" s="305">
        <f>'VCO2 Raw'!E331*'VCO2-mouse'!E$61/1000</f>
        <v>57.402000000000001</v>
      </c>
      <c r="F331" s="305">
        <f>'VCO2 Raw'!F331*'VCO2-mouse'!F$61/1000</f>
        <v>46.147199999999998</v>
      </c>
      <c r="G331" s="305">
        <f>'VCO2 Raw'!G331*'VCO2-mouse'!G$61/1000</f>
        <v>53.277900000000002</v>
      </c>
      <c r="H331" s="86">
        <f>'VCO2 Raw'!H331*'VCO2-mouse'!H$61/1000</f>
        <v>44.961399999999998</v>
      </c>
      <c r="I331" s="86">
        <f>'VCO2 Raw'!I331*'VCO2-mouse'!I$61/1000</f>
        <v>66.171000000000006</v>
      </c>
      <c r="J331" s="86">
        <f>'VCO2 Raw'!J331*'VCO2-mouse'!J$61/1000</f>
        <v>56.745400000000004</v>
      </c>
      <c r="K331" s="108">
        <f>'VCO2 Raw'!K331*'VCO2-mouse'!K$61/1000</f>
        <v>66.763300000000001</v>
      </c>
      <c r="L331" s="107"/>
      <c r="M331" s="160"/>
      <c r="N331" s="160"/>
      <c r="O331" s="160"/>
      <c r="P331" s="160"/>
      <c r="Q331" s="160"/>
      <c r="R331" s="160"/>
      <c r="S331" s="160"/>
      <c r="T331" s="160"/>
      <c r="U331" s="232">
        <f t="shared" ref="U331" si="626">STDEV(L330:T330)/SQRT(COUNT(L330:T330))</f>
        <v>3.9396444370919999</v>
      </c>
    </row>
    <row r="332" spans="1:21">
      <c r="A332" s="223">
        <v>43727</v>
      </c>
      <c r="B332" s="235">
        <v>2.4461342592592592</v>
      </c>
      <c r="C332" s="304">
        <f>'VCO2 Raw'!C332*'VCO2-mouse'!C$61/1000</f>
        <v>71.679500000000004</v>
      </c>
      <c r="D332" s="305">
        <f>'VCO2 Raw'!D332*'VCO2-mouse'!D$61/1000</f>
        <v>73.047499999999999</v>
      </c>
      <c r="E332" s="305">
        <f>'VCO2 Raw'!E332*'VCO2-mouse'!E$61/1000</f>
        <v>52.164000000000001</v>
      </c>
      <c r="F332" s="305">
        <f>'VCO2 Raw'!F332*'VCO2-mouse'!F$61/1000</f>
        <v>41.342399999999991</v>
      </c>
      <c r="G332" s="305">
        <f>'VCO2 Raw'!G332*'VCO2-mouse'!G$61/1000</f>
        <v>46.3125</v>
      </c>
      <c r="H332" s="86">
        <f>'VCO2 Raw'!H332*'VCO2-mouse'!H$61/1000</f>
        <v>39.504399999999997</v>
      </c>
      <c r="I332" s="86">
        <f>'VCO2 Raw'!I332*'VCO2-mouse'!I$61/1000</f>
        <v>44.780999999999999</v>
      </c>
      <c r="J332" s="86">
        <f>'VCO2 Raw'!J332*'VCO2-mouse'!J$61/1000</f>
        <v>47.044400000000003</v>
      </c>
      <c r="K332" s="108">
        <f>'VCO2 Raw'!K332*'VCO2-mouse'!K$61/1000</f>
        <v>48.501400000000004</v>
      </c>
      <c r="L332" s="107"/>
      <c r="M332" s="160"/>
      <c r="N332" s="160"/>
      <c r="O332" s="160"/>
      <c r="P332" s="160"/>
      <c r="Q332" s="160"/>
      <c r="R332" s="160"/>
      <c r="S332" s="160"/>
      <c r="T332" s="160"/>
      <c r="U332" s="232"/>
    </row>
    <row r="333" spans="1:21">
      <c r="A333" s="223">
        <v>43727</v>
      </c>
      <c r="B333" s="235">
        <v>2.46002314814814</v>
      </c>
      <c r="C333" s="304">
        <f>'VCO2 Raw'!C333*'VCO2-mouse'!C$61/1000</f>
        <v>58.319200000000002</v>
      </c>
      <c r="D333" s="305">
        <f>'VCO2 Raw'!D333*'VCO2-mouse'!D$61/1000</f>
        <v>66.001999999999995</v>
      </c>
      <c r="E333" s="305">
        <f>'VCO2 Raw'!E333*'VCO2-mouse'!E$61/1000</f>
        <v>71.388000000000005</v>
      </c>
      <c r="F333" s="305">
        <f>'VCO2 Raw'!F333*'VCO2-mouse'!F$61/1000</f>
        <v>61.1952</v>
      </c>
      <c r="G333" s="305">
        <f>'VCO2 Raw'!G333*'VCO2-mouse'!G$61/1000</f>
        <v>52.660400000000003</v>
      </c>
      <c r="H333" s="86">
        <f>'VCO2 Raw'!H333*'VCO2-mouse'!H$61/1000</f>
        <v>43.548999999999999</v>
      </c>
      <c r="I333" s="86">
        <f>'VCO2 Raw'!I333*'VCO2-mouse'!I$61/1000</f>
        <v>43.654000000000003</v>
      </c>
      <c r="J333" s="86">
        <f>'VCO2 Raw'!J333*'VCO2-mouse'!J$61/1000</f>
        <v>46.695599999999999</v>
      </c>
      <c r="K333" s="108">
        <f>'VCO2 Raw'!K333*'VCO2-mouse'!K$61/1000</f>
        <v>59.927399999999999</v>
      </c>
      <c r="L333" s="107">
        <f t="shared" ref="L333:P333" si="627">AVERAGE(C333:C335)</f>
        <v>61.462799999999994</v>
      </c>
      <c r="M333" s="160">
        <f t="shared" si="627"/>
        <v>63.206166666666661</v>
      </c>
      <c r="N333" s="160">
        <f t="shared" si="627"/>
        <v>56.907000000000004</v>
      </c>
      <c r="O333" s="160">
        <f t="shared" si="627"/>
        <v>53.371999999999993</v>
      </c>
      <c r="P333" s="160">
        <f t="shared" si="627"/>
        <v>53.623700000000007</v>
      </c>
      <c r="Q333" s="160">
        <f t="shared" ref="Q333" si="628">AVERAGE(H333:H335)</f>
        <v>49.084466666666664</v>
      </c>
      <c r="R333" s="160">
        <f t="shared" ref="R333" si="629">AVERAGE(I333:I335)</f>
        <v>52.608666666666664</v>
      </c>
      <c r="S333" s="160">
        <f t="shared" ref="S333" si="630">AVERAGE(J333:J335)</f>
        <v>48.323333333333331</v>
      </c>
      <c r="T333" s="160">
        <f t="shared" ref="T333" si="631">AVERAGE(K333:K335)</f>
        <v>49.637433333333327</v>
      </c>
      <c r="U333" s="232">
        <f t="shared" ref="U333" si="632">AVERAGE(L333:T333)</f>
        <v>54.247285185185184</v>
      </c>
    </row>
    <row r="334" spans="1:21">
      <c r="A334" s="223">
        <v>43727</v>
      </c>
      <c r="B334" s="235">
        <v>2.4739120370370302</v>
      </c>
      <c r="C334" s="304">
        <f>'VCO2 Raw'!C334*'VCO2-mouse'!C$61/1000</f>
        <v>61.0563</v>
      </c>
      <c r="D334" s="305">
        <f>'VCO2 Raw'!D334*'VCO2-mouse'!D$61/1000</f>
        <v>61.457500000000003</v>
      </c>
      <c r="E334" s="305">
        <f>'VCO2 Raw'!E334*'VCO2-mouse'!E$61/1000</f>
        <v>51.624000000000002</v>
      </c>
      <c r="F334" s="305">
        <f>'VCO2 Raw'!F334*'VCO2-mouse'!F$61/1000</f>
        <v>49.3416</v>
      </c>
      <c r="G334" s="305">
        <f>'VCO2 Raw'!G334*'VCO2-mouse'!G$61/1000</f>
        <v>44.879899999999999</v>
      </c>
      <c r="H334" s="86">
        <f>'VCO2 Raw'!H334*'VCO2-mouse'!H$61/1000</f>
        <v>63.900399999999998</v>
      </c>
      <c r="I334" s="86">
        <f>'VCO2 Raw'!I334*'VCO2-mouse'!I$61/1000</f>
        <v>67.504999999999995</v>
      </c>
      <c r="J334" s="86">
        <f>'VCO2 Raw'!J334*'VCO2-mouse'!J$61/1000</f>
        <v>47.785599999999995</v>
      </c>
      <c r="K334" s="108">
        <f>'VCO2 Raw'!K334*'VCO2-mouse'!K$61/1000</f>
        <v>46.1571</v>
      </c>
      <c r="L334" s="107"/>
      <c r="M334" s="160"/>
      <c r="N334" s="160"/>
      <c r="O334" s="160"/>
      <c r="P334" s="160"/>
      <c r="Q334" s="160"/>
      <c r="R334" s="160"/>
      <c r="S334" s="160"/>
      <c r="T334" s="160"/>
      <c r="U334" s="232">
        <f t="shared" ref="U334" si="633">STDEV(L333:T333)/SQRT(COUNT(L333:T333))</f>
        <v>1.7726235355800501</v>
      </c>
    </row>
    <row r="335" spans="1:21">
      <c r="A335" s="223">
        <v>43727</v>
      </c>
      <c r="B335" s="235">
        <v>2.4878009259259199</v>
      </c>
      <c r="C335" s="304">
        <f>'VCO2 Raw'!C335*'VCO2-mouse'!C$61/1000</f>
        <v>65.012900000000002</v>
      </c>
      <c r="D335" s="305">
        <f>'VCO2 Raw'!D335*'VCO2-mouse'!D$61/1000</f>
        <v>62.158999999999999</v>
      </c>
      <c r="E335" s="305">
        <f>'VCO2 Raw'!E335*'VCO2-mouse'!E$61/1000</f>
        <v>47.709000000000003</v>
      </c>
      <c r="F335" s="305">
        <f>'VCO2 Raw'!F335*'VCO2-mouse'!F$61/1000</f>
        <v>49.5792</v>
      </c>
      <c r="G335" s="305">
        <f>'VCO2 Raw'!G335*'VCO2-mouse'!G$61/1000</f>
        <v>63.330799999999996</v>
      </c>
      <c r="H335" s="86">
        <f>'VCO2 Raw'!H335*'VCO2-mouse'!H$61/1000</f>
        <v>39.804000000000002</v>
      </c>
      <c r="I335" s="86">
        <f>'VCO2 Raw'!I335*'VCO2-mouse'!I$61/1000</f>
        <v>46.667000000000002</v>
      </c>
      <c r="J335" s="86">
        <f>'VCO2 Raw'!J335*'VCO2-mouse'!J$61/1000</f>
        <v>50.488800000000005</v>
      </c>
      <c r="K335" s="108">
        <f>'VCO2 Raw'!K335*'VCO2-mouse'!K$61/1000</f>
        <v>42.827799999999996</v>
      </c>
      <c r="L335" s="107"/>
      <c r="M335" s="160"/>
      <c r="N335" s="160"/>
      <c r="O335" s="160"/>
      <c r="P335" s="160"/>
      <c r="Q335" s="160"/>
      <c r="R335" s="160"/>
      <c r="S335" s="160"/>
      <c r="T335" s="160"/>
      <c r="U335" s="232"/>
    </row>
    <row r="336" spans="1:21">
      <c r="A336" s="223">
        <v>43727</v>
      </c>
      <c r="B336" s="235">
        <v>2.5016898148148101</v>
      </c>
      <c r="C336" s="304">
        <f>'VCO2 Raw'!C336*'VCO2-mouse'!C$61/1000</f>
        <v>52.519800000000004</v>
      </c>
      <c r="D336" s="305">
        <f>'VCO2 Raw'!D336*'VCO2-mouse'!D$61/1000</f>
        <v>73.413499999999999</v>
      </c>
      <c r="E336" s="305">
        <f>'VCO2 Raw'!E336*'VCO2-mouse'!E$61/1000</f>
        <v>47.466000000000001</v>
      </c>
      <c r="F336" s="305">
        <f>'VCO2 Raw'!F336*'VCO2-mouse'!F$61/1000</f>
        <v>42.636000000000003</v>
      </c>
      <c r="G336" s="305">
        <f>'VCO2 Raw'!G336*'VCO2-mouse'!G$61/1000</f>
        <v>42.582799999999999</v>
      </c>
      <c r="H336" s="86">
        <f>'VCO2 Raw'!H336*'VCO2-mouse'!H$61/1000</f>
        <v>39.739799999999995</v>
      </c>
      <c r="I336" s="86">
        <f>'VCO2 Raw'!I336*'VCO2-mouse'!I$61/1000</f>
        <v>44.758000000000003</v>
      </c>
      <c r="J336" s="86">
        <f>'VCO2 Raw'!J336*'VCO2-mouse'!J$61/1000</f>
        <v>47.240600000000001</v>
      </c>
      <c r="K336" s="108">
        <f>'VCO2 Raw'!K336*'VCO2-mouse'!K$61/1000</f>
        <v>48.658999999999999</v>
      </c>
      <c r="L336" s="107">
        <f t="shared" ref="L336:P336" si="634">AVERAGE(C336:C338)</f>
        <v>57.397799999999997</v>
      </c>
      <c r="M336" s="160">
        <f t="shared" si="634"/>
        <v>58.133000000000003</v>
      </c>
      <c r="N336" s="160">
        <f t="shared" si="634"/>
        <v>49.778999999999996</v>
      </c>
      <c r="O336" s="160">
        <f t="shared" si="634"/>
        <v>59.250399999999992</v>
      </c>
      <c r="P336" s="160">
        <f t="shared" si="634"/>
        <v>44.534099999999995</v>
      </c>
      <c r="Q336" s="160">
        <f t="shared" ref="Q336" si="635">AVERAGE(H336:H338)</f>
        <v>47.315400000000004</v>
      </c>
      <c r="R336" s="160">
        <f t="shared" ref="R336" si="636">AVERAGE(I336:I338)</f>
        <v>57.423333333333339</v>
      </c>
      <c r="S336" s="160">
        <f t="shared" ref="S336" si="637">AVERAGE(J336:J338)</f>
        <v>45.358533333333334</v>
      </c>
      <c r="T336" s="160">
        <f t="shared" ref="T336" si="638">AVERAGE(K336:K338)</f>
        <v>50.40573333333333</v>
      </c>
      <c r="U336" s="232">
        <f t="shared" ref="U336" si="639">AVERAGE(L336:T336)</f>
        <v>52.177477777777781</v>
      </c>
    </row>
    <row r="337" spans="1:21">
      <c r="A337" s="223">
        <v>43727</v>
      </c>
      <c r="B337" s="235">
        <v>2.5155787037036998</v>
      </c>
      <c r="C337" s="304">
        <f>'VCO2 Raw'!C337*'VCO2-mouse'!C$61/1000</f>
        <v>69.511499999999998</v>
      </c>
      <c r="D337" s="305">
        <f>'VCO2 Raw'!D337*'VCO2-mouse'!D$61/1000</f>
        <v>49.593000000000004</v>
      </c>
      <c r="E337" s="305">
        <f>'VCO2 Raw'!E337*'VCO2-mouse'!E$61/1000</f>
        <v>46.575000000000003</v>
      </c>
      <c r="F337" s="305">
        <f>'VCO2 Raw'!F337*'VCO2-mouse'!F$61/1000</f>
        <v>81.866399999999999</v>
      </c>
      <c r="G337" s="305">
        <f>'VCO2 Raw'!G337*'VCO2-mouse'!G$61/1000</f>
        <v>43.323799999999999</v>
      </c>
      <c r="H337" s="86">
        <f>'VCO2 Raw'!H337*'VCO2-mouse'!H$61/1000</f>
        <v>40.403199999999998</v>
      </c>
      <c r="I337" s="86">
        <f>'VCO2 Raw'!I337*'VCO2-mouse'!I$61/1000</f>
        <v>63.457000000000001</v>
      </c>
      <c r="J337" s="86">
        <f>'VCO2 Raw'!J337*'VCO2-mouse'!J$61/1000</f>
        <v>45.867200000000004</v>
      </c>
      <c r="K337" s="108">
        <f>'VCO2 Raw'!K337*'VCO2-mouse'!K$61/1000</f>
        <v>40.995699999999999</v>
      </c>
      <c r="L337" s="107"/>
      <c r="M337" s="160"/>
      <c r="N337" s="160"/>
      <c r="O337" s="160"/>
      <c r="P337" s="160"/>
      <c r="Q337" s="160"/>
      <c r="R337" s="160"/>
      <c r="S337" s="160"/>
      <c r="T337" s="160"/>
      <c r="U337" s="232">
        <f t="shared" ref="U337" si="640">STDEV(L336:T336)/SQRT(COUNT(L336:T336))</f>
        <v>1.9639672146253746</v>
      </c>
    </row>
    <row r="338" spans="1:21">
      <c r="A338" s="223">
        <v>43727</v>
      </c>
      <c r="B338" s="235">
        <v>2.52946759259259</v>
      </c>
      <c r="C338" s="304">
        <f>'VCO2 Raw'!C338*'VCO2-mouse'!C$61/1000</f>
        <v>50.162100000000002</v>
      </c>
      <c r="D338" s="305">
        <f>'VCO2 Raw'!D338*'VCO2-mouse'!D$61/1000</f>
        <v>51.392499999999998</v>
      </c>
      <c r="E338" s="305">
        <f>'VCO2 Raw'!E338*'VCO2-mouse'!E$61/1000</f>
        <v>55.295999999999999</v>
      </c>
      <c r="F338" s="305">
        <f>'VCO2 Raw'!F338*'VCO2-mouse'!F$61/1000</f>
        <v>53.248799999999996</v>
      </c>
      <c r="G338" s="305">
        <f>'VCO2 Raw'!G338*'VCO2-mouse'!G$61/1000</f>
        <v>47.695699999999995</v>
      </c>
      <c r="H338" s="86">
        <f>'VCO2 Raw'!H338*'VCO2-mouse'!H$61/1000</f>
        <v>61.803199999999997</v>
      </c>
      <c r="I338" s="86">
        <f>'VCO2 Raw'!I338*'VCO2-mouse'!I$61/1000</f>
        <v>64.055000000000007</v>
      </c>
      <c r="J338" s="86">
        <f>'VCO2 Raw'!J338*'VCO2-mouse'!J$61/1000</f>
        <v>42.967800000000004</v>
      </c>
      <c r="K338" s="108">
        <f>'VCO2 Raw'!K338*'VCO2-mouse'!K$61/1000</f>
        <v>61.5625</v>
      </c>
      <c r="L338" s="107"/>
      <c r="M338" s="160"/>
      <c r="N338" s="160"/>
      <c r="O338" s="160"/>
      <c r="P338" s="160"/>
      <c r="Q338" s="160"/>
      <c r="R338" s="160"/>
      <c r="S338" s="160"/>
      <c r="T338" s="160"/>
      <c r="U338" s="232"/>
    </row>
    <row r="339" spans="1:21">
      <c r="A339" s="223">
        <v>43727</v>
      </c>
      <c r="B339" s="235">
        <v>2.5433564814814802</v>
      </c>
      <c r="C339" s="304">
        <f>'VCO2 Raw'!C339*'VCO2-mouse'!C$61/1000</f>
        <v>50.053700000000006</v>
      </c>
      <c r="D339" s="305">
        <f>'VCO2 Raw'!D339*'VCO2-mouse'!D$61/1000</f>
        <v>64.171999999999997</v>
      </c>
      <c r="E339" s="305">
        <f>'VCO2 Raw'!E339*'VCO2-mouse'!E$61/1000</f>
        <v>65.772000000000006</v>
      </c>
      <c r="F339" s="305">
        <f>'VCO2 Raw'!F339*'VCO2-mouse'!F$61/1000</f>
        <v>69.511200000000002</v>
      </c>
      <c r="G339" s="305">
        <f>'VCO2 Raw'!G339*'VCO2-mouse'!G$61/1000</f>
        <v>41.792400000000001</v>
      </c>
      <c r="H339" s="86">
        <f>'VCO2 Raw'!H339*'VCO2-mouse'!H$61/1000</f>
        <v>42.093799999999995</v>
      </c>
      <c r="I339" s="86">
        <f>'VCO2 Raw'!I339*'VCO2-mouse'!I$61/1000</f>
        <v>52.094999999999999</v>
      </c>
      <c r="J339" s="86">
        <f>'VCO2 Raw'!J339*'VCO2-mouse'!J$61/1000</f>
        <v>59.078000000000003</v>
      </c>
      <c r="K339" s="108">
        <f>'VCO2 Raw'!K339*'VCO2-mouse'!K$61/1000</f>
        <v>44.364400000000003</v>
      </c>
      <c r="L339" s="107">
        <f t="shared" ref="L339:P339" si="641">AVERAGE(C339:C341)</f>
        <v>57.768166666666673</v>
      </c>
      <c r="M339" s="160">
        <f t="shared" si="641"/>
        <v>53.659666666666659</v>
      </c>
      <c r="N339" s="160">
        <f t="shared" si="641"/>
        <v>57.627000000000002</v>
      </c>
      <c r="O339" s="160">
        <f t="shared" si="641"/>
        <v>54.621600000000001</v>
      </c>
      <c r="P339" s="160">
        <f t="shared" si="641"/>
        <v>46.271333333333338</v>
      </c>
      <c r="Q339" s="160">
        <f t="shared" ref="Q339" si="642">AVERAGE(H339:H341)</f>
        <v>41.908333333333331</v>
      </c>
      <c r="R339" s="160">
        <f t="shared" ref="R339" si="643">AVERAGE(I339:I341)</f>
        <v>54.954666666666668</v>
      </c>
      <c r="S339" s="160">
        <f t="shared" ref="S339" si="644">AVERAGE(J339:J341)</f>
        <v>48.243400000000008</v>
      </c>
      <c r="T339" s="160">
        <f t="shared" ref="T339" si="645">AVERAGE(K339:K341)</f>
        <v>46.111133333333335</v>
      </c>
      <c r="U339" s="232">
        <f t="shared" ref="U339" si="646">AVERAGE(L339:T339)</f>
        <v>51.24058888888888</v>
      </c>
    </row>
    <row r="340" spans="1:21">
      <c r="A340" s="223">
        <v>43727</v>
      </c>
      <c r="B340" s="235">
        <v>2.5572453703703699</v>
      </c>
      <c r="C340" s="304">
        <f>'VCO2 Raw'!C340*'VCO2-mouse'!C$61/1000</f>
        <v>51.110600000000005</v>
      </c>
      <c r="D340" s="305">
        <f>'VCO2 Raw'!D340*'VCO2-mouse'!D$61/1000</f>
        <v>51.362000000000002</v>
      </c>
      <c r="E340" s="305">
        <f>'VCO2 Raw'!E340*'VCO2-mouse'!E$61/1000</f>
        <v>52.164000000000001</v>
      </c>
      <c r="F340" s="305">
        <f>'VCO2 Raw'!F340*'VCO2-mouse'!F$61/1000</f>
        <v>47.783999999999999</v>
      </c>
      <c r="G340" s="305">
        <f>'VCO2 Raw'!G340*'VCO2-mouse'!G$61/1000</f>
        <v>51.425400000000003</v>
      </c>
      <c r="H340" s="86">
        <f>'VCO2 Raw'!H340*'VCO2-mouse'!H$61/1000</f>
        <v>41.815599999999996</v>
      </c>
      <c r="I340" s="86">
        <f>'VCO2 Raw'!I340*'VCO2-mouse'!I$61/1000</f>
        <v>61.548000000000002</v>
      </c>
      <c r="J340" s="86">
        <f>'VCO2 Raw'!J340*'VCO2-mouse'!J$61/1000</f>
        <v>41.637999999999998</v>
      </c>
      <c r="K340" s="108">
        <f>'VCO2 Raw'!K340*'VCO2-mouse'!K$61/1000</f>
        <v>49.092400000000005</v>
      </c>
      <c r="L340" s="107"/>
      <c r="M340" s="160"/>
      <c r="N340" s="160"/>
      <c r="O340" s="160"/>
      <c r="P340" s="160"/>
      <c r="Q340" s="160"/>
      <c r="R340" s="160"/>
      <c r="S340" s="160"/>
      <c r="T340" s="160"/>
      <c r="U340" s="232">
        <f t="shared" ref="U340" si="647">STDEV(L339:T339)/SQRT(COUNT(L339:T339))</f>
        <v>1.9059556357622458</v>
      </c>
    </row>
    <row r="341" spans="1:21">
      <c r="A341" s="223">
        <v>43727</v>
      </c>
      <c r="B341" s="235">
        <v>2.5711342592592499</v>
      </c>
      <c r="C341" s="304">
        <f>'VCO2 Raw'!C341*'VCO2-mouse'!C$61/1000</f>
        <v>72.140199999999993</v>
      </c>
      <c r="D341" s="305">
        <f>'VCO2 Raw'!D341*'VCO2-mouse'!D$61/1000</f>
        <v>45.445</v>
      </c>
      <c r="E341" s="305">
        <f>'VCO2 Raw'!E341*'VCO2-mouse'!E$61/1000</f>
        <v>54.945</v>
      </c>
      <c r="F341" s="305">
        <f>'VCO2 Raw'!F341*'VCO2-mouse'!F$61/1000</f>
        <v>46.569600000000001</v>
      </c>
      <c r="G341" s="305">
        <f>'VCO2 Raw'!G341*'VCO2-mouse'!G$61/1000</f>
        <v>45.596199999999996</v>
      </c>
      <c r="H341" s="86">
        <f>'VCO2 Raw'!H341*'VCO2-mouse'!H$61/1000</f>
        <v>41.815599999999996</v>
      </c>
      <c r="I341" s="86">
        <f>'VCO2 Raw'!I341*'VCO2-mouse'!I$61/1000</f>
        <v>51.220999999999997</v>
      </c>
      <c r="J341" s="86">
        <f>'VCO2 Raw'!J341*'VCO2-mouse'!J$61/1000</f>
        <v>44.014200000000002</v>
      </c>
      <c r="K341" s="108">
        <f>'VCO2 Raw'!K341*'VCO2-mouse'!K$61/1000</f>
        <v>44.876599999999996</v>
      </c>
      <c r="L341" s="107"/>
      <c r="M341" s="160"/>
      <c r="N341" s="160"/>
      <c r="O341" s="160"/>
      <c r="P341" s="160"/>
      <c r="Q341" s="160"/>
      <c r="R341" s="160"/>
      <c r="S341" s="160"/>
      <c r="T341" s="160"/>
      <c r="U341" s="232"/>
    </row>
    <row r="342" spans="1:21">
      <c r="A342" s="223">
        <v>43727</v>
      </c>
      <c r="B342" s="235">
        <v>2.58502314814814</v>
      </c>
      <c r="C342" s="304">
        <f>'VCO2 Raw'!C342*'VCO2-mouse'!C$61/1000</f>
        <v>46.612000000000002</v>
      </c>
      <c r="D342" s="305">
        <f>'VCO2 Raw'!D342*'VCO2-mouse'!D$61/1000</f>
        <v>54.716999999999999</v>
      </c>
      <c r="E342" s="305">
        <f>'VCO2 Raw'!E342*'VCO2-mouse'!E$61/1000</f>
        <v>50.192999999999998</v>
      </c>
      <c r="F342" s="305">
        <f>'VCO2 Raw'!F342*'VCO2-mouse'!F$61/1000</f>
        <v>44.272799999999997</v>
      </c>
      <c r="G342" s="305">
        <f>'VCO2 Raw'!G342*'VCO2-mouse'!G$61/1000</f>
        <v>65.331500000000005</v>
      </c>
      <c r="H342" s="86">
        <f>'VCO2 Raw'!H342*'VCO2-mouse'!H$61/1000</f>
        <v>39.975199999999994</v>
      </c>
      <c r="I342" s="86">
        <f>'VCO2 Raw'!I342*'VCO2-mouse'!I$61/1000</f>
        <v>36.639000000000003</v>
      </c>
      <c r="J342" s="86">
        <f>'VCO2 Raw'!J342*'VCO2-mouse'!J$61/1000</f>
        <v>41.725200000000001</v>
      </c>
      <c r="K342" s="108">
        <f>'VCO2 Raw'!K342*'VCO2-mouse'!K$61/1000</f>
        <v>62.330799999999996</v>
      </c>
      <c r="L342" s="107">
        <f t="shared" ref="L342:P342" si="648">AVERAGE(C342:C344)</f>
        <v>47.289499999999997</v>
      </c>
      <c r="M342" s="160">
        <f t="shared" si="648"/>
        <v>46.187166666666663</v>
      </c>
      <c r="N342" s="160">
        <f t="shared" si="648"/>
        <v>54.449999999999996</v>
      </c>
      <c r="O342" s="160">
        <f t="shared" si="648"/>
        <v>53.72399999999999</v>
      </c>
      <c r="P342" s="160">
        <f t="shared" si="648"/>
        <v>56.661799999999999</v>
      </c>
      <c r="Q342" s="160">
        <f t="shared" ref="Q342" si="649">AVERAGE(H342:H344)</f>
        <v>53.992199999999997</v>
      </c>
      <c r="R342" s="160">
        <f t="shared" ref="R342" si="650">AVERAGE(I342:I344)</f>
        <v>40.802</v>
      </c>
      <c r="S342" s="160">
        <f t="shared" ref="S342" si="651">AVERAGE(J342:J344)</f>
        <v>52.705133333333329</v>
      </c>
      <c r="T342" s="160">
        <f t="shared" ref="T342" si="652">AVERAGE(K342:K344)</f>
        <v>49.841000000000001</v>
      </c>
      <c r="U342" s="232">
        <f t="shared" ref="U342" si="653">AVERAGE(L342:T342)</f>
        <v>50.62808888888889</v>
      </c>
    </row>
    <row r="343" spans="1:21">
      <c r="A343" s="223">
        <v>43727</v>
      </c>
      <c r="B343" s="235">
        <v>2.5989120370370302</v>
      </c>
      <c r="C343" s="304">
        <f>'VCO2 Raw'!C343*'VCO2-mouse'!C$61/1000</f>
        <v>49.565899999999999</v>
      </c>
      <c r="D343" s="305">
        <f>'VCO2 Raw'!D343*'VCO2-mouse'!D$61/1000</f>
        <v>41.5715</v>
      </c>
      <c r="E343" s="305">
        <f>'VCO2 Raw'!E343*'VCO2-mouse'!E$61/1000</f>
        <v>53.19</v>
      </c>
      <c r="F343" s="305">
        <f>'VCO2 Raw'!F343*'VCO2-mouse'!F$61/1000</f>
        <v>44.272799999999997</v>
      </c>
      <c r="G343" s="305">
        <f>'VCO2 Raw'!G343*'VCO2-mouse'!G$61/1000</f>
        <v>54.117699999999999</v>
      </c>
      <c r="H343" s="86">
        <f>'VCO2 Raw'!H343*'VCO2-mouse'!H$61/1000</f>
        <v>62.552199999999999</v>
      </c>
      <c r="I343" s="86">
        <f>'VCO2 Raw'!I343*'VCO2-mouse'!I$61/1000</f>
        <v>45.218000000000004</v>
      </c>
      <c r="J343" s="86">
        <f>'VCO2 Raw'!J343*'VCO2-mouse'!J$61/1000</f>
        <v>60.058999999999997</v>
      </c>
      <c r="K343" s="108">
        <f>'VCO2 Raw'!K343*'VCO2-mouse'!K$61/1000</f>
        <v>44.719000000000001</v>
      </c>
      <c r="L343" s="107"/>
      <c r="M343" s="160"/>
      <c r="N343" s="160"/>
      <c r="O343" s="160"/>
      <c r="P343" s="160"/>
      <c r="Q343" s="160"/>
      <c r="R343" s="160"/>
      <c r="S343" s="160"/>
      <c r="T343" s="160"/>
      <c r="U343" s="232">
        <f t="shared" ref="U343" si="654">STDEV(L342:T342)/SQRT(COUNT(L342:T342))</f>
        <v>1.684356928217948</v>
      </c>
    </row>
    <row r="344" spans="1:21">
      <c r="A344" s="223">
        <v>43727</v>
      </c>
      <c r="B344" s="235">
        <v>2.6128009259259199</v>
      </c>
      <c r="C344" s="304">
        <f>'VCO2 Raw'!C344*'VCO2-mouse'!C$61/1000</f>
        <v>45.690600000000003</v>
      </c>
      <c r="D344" s="305">
        <f>'VCO2 Raw'!D344*'VCO2-mouse'!D$61/1000</f>
        <v>42.273000000000003</v>
      </c>
      <c r="E344" s="305">
        <f>'VCO2 Raw'!E344*'VCO2-mouse'!E$61/1000</f>
        <v>59.966999999999999</v>
      </c>
      <c r="F344" s="305">
        <f>'VCO2 Raw'!F344*'VCO2-mouse'!F$61/1000</f>
        <v>72.62639999999999</v>
      </c>
      <c r="G344" s="305">
        <f>'VCO2 Raw'!G344*'VCO2-mouse'!G$61/1000</f>
        <v>50.536199999999994</v>
      </c>
      <c r="H344" s="86">
        <f>'VCO2 Raw'!H344*'VCO2-mouse'!H$61/1000</f>
        <v>59.449199999999998</v>
      </c>
      <c r="I344" s="86">
        <f>'VCO2 Raw'!I344*'VCO2-mouse'!I$61/1000</f>
        <v>40.548999999999999</v>
      </c>
      <c r="J344" s="86">
        <f>'VCO2 Raw'!J344*'VCO2-mouse'!J$61/1000</f>
        <v>56.331200000000003</v>
      </c>
      <c r="K344" s="108">
        <f>'VCO2 Raw'!K344*'VCO2-mouse'!K$61/1000</f>
        <v>42.473199999999999</v>
      </c>
      <c r="L344" s="107"/>
      <c r="M344" s="160"/>
      <c r="N344" s="160"/>
      <c r="O344" s="160"/>
      <c r="P344" s="160"/>
      <c r="Q344" s="160"/>
      <c r="R344" s="160"/>
      <c r="S344" s="160"/>
      <c r="T344" s="160"/>
      <c r="U344" s="232"/>
    </row>
    <row r="345" spans="1:21">
      <c r="A345" s="223">
        <v>43727</v>
      </c>
      <c r="B345" s="235">
        <v>2.6266898148148101</v>
      </c>
      <c r="C345" s="304">
        <f>'VCO2 Raw'!C345*'VCO2-mouse'!C$61/1000</f>
        <v>77.560199999999995</v>
      </c>
      <c r="D345" s="305">
        <f>'VCO2 Raw'!D345*'VCO2-mouse'!D$61/1000</f>
        <v>38.491</v>
      </c>
      <c r="E345" s="305">
        <f>'VCO2 Raw'!E345*'VCO2-mouse'!E$61/1000</f>
        <v>43.74</v>
      </c>
      <c r="F345" s="305">
        <f>'VCO2 Raw'!F345*'VCO2-mouse'!F$61/1000</f>
        <v>39.731999999999999</v>
      </c>
      <c r="G345" s="305">
        <f>'VCO2 Raw'!G345*'VCO2-mouse'!G$61/1000</f>
        <v>47.572199999999995</v>
      </c>
      <c r="H345" s="86">
        <f>'VCO2 Raw'!H345*'VCO2-mouse'!H$61/1000</f>
        <v>49.690799999999996</v>
      </c>
      <c r="I345" s="86">
        <f>'VCO2 Raw'!I345*'VCO2-mouse'!I$61/1000</f>
        <v>41.4</v>
      </c>
      <c r="J345" s="86">
        <f>'VCO2 Raw'!J345*'VCO2-mouse'!J$61/1000</f>
        <v>43.992400000000004</v>
      </c>
      <c r="K345" s="108">
        <f>'VCO2 Raw'!K345*'VCO2-mouse'!K$61/1000</f>
        <v>56.263199999999998</v>
      </c>
      <c r="L345" s="107">
        <f t="shared" ref="L345:P345" si="655">AVERAGE(C345:C347)</f>
        <v>71.679500000000004</v>
      </c>
      <c r="M345" s="160">
        <f t="shared" si="655"/>
        <v>43.381166666666665</v>
      </c>
      <c r="N345" s="160">
        <f t="shared" si="655"/>
        <v>45.945</v>
      </c>
      <c r="O345" s="160">
        <f t="shared" si="655"/>
        <v>46.921599999999991</v>
      </c>
      <c r="P345" s="160">
        <f t="shared" si="655"/>
        <v>53.146166666666659</v>
      </c>
      <c r="Q345" s="160">
        <f t="shared" ref="Q345" si="656">AVERAGE(H345:H347)</f>
        <v>50.668066666666654</v>
      </c>
      <c r="R345" s="160">
        <f t="shared" ref="R345" si="657">AVERAGE(I345:I347)</f>
        <v>47.893666666666661</v>
      </c>
      <c r="S345" s="160">
        <f t="shared" ref="S345" si="658">AVERAGE(J345:J347)</f>
        <v>49.842066666666675</v>
      </c>
      <c r="T345" s="160">
        <f t="shared" ref="T345" si="659">AVERAGE(K345:K347)</f>
        <v>48.619599999999991</v>
      </c>
      <c r="U345" s="232">
        <f t="shared" ref="U345" si="660">AVERAGE(L345:T345)</f>
        <v>50.899648148148145</v>
      </c>
    </row>
    <row r="346" spans="1:21">
      <c r="A346" s="223">
        <v>43727</v>
      </c>
      <c r="B346" s="235">
        <v>2.6405787037036998</v>
      </c>
      <c r="C346" s="304">
        <f>'VCO2 Raw'!C346*'VCO2-mouse'!C$61/1000</f>
        <v>79.267499999999998</v>
      </c>
      <c r="D346" s="305">
        <f>'VCO2 Raw'!D346*'VCO2-mouse'!D$61/1000</f>
        <v>55.936999999999998</v>
      </c>
      <c r="E346" s="305">
        <f>'VCO2 Raw'!E346*'VCO2-mouse'!E$61/1000</f>
        <v>47.384999999999998</v>
      </c>
      <c r="F346" s="305">
        <f>'VCO2 Raw'!F346*'VCO2-mouse'!F$61/1000</f>
        <v>49.7376</v>
      </c>
      <c r="G346" s="305">
        <f>'VCO2 Raw'!G346*'VCO2-mouse'!G$61/1000</f>
        <v>46.263100000000001</v>
      </c>
      <c r="H346" s="86">
        <f>'VCO2 Raw'!H346*'VCO2-mouse'!H$61/1000</f>
        <v>59.941399999999994</v>
      </c>
      <c r="I346" s="86">
        <f>'VCO2 Raw'!I346*'VCO2-mouse'!I$61/1000</f>
        <v>40.618000000000002</v>
      </c>
      <c r="J346" s="86">
        <f>'VCO2 Raw'!J346*'VCO2-mouse'!J$61/1000</f>
        <v>57.6828</v>
      </c>
      <c r="K346" s="108">
        <f>'VCO2 Raw'!K346*'VCO2-mouse'!K$61/1000</f>
        <v>43.871900000000004</v>
      </c>
      <c r="L346" s="107"/>
      <c r="M346" s="160"/>
      <c r="N346" s="160"/>
      <c r="O346" s="160"/>
      <c r="P346" s="160"/>
      <c r="Q346" s="160"/>
      <c r="R346" s="160"/>
      <c r="S346" s="160"/>
      <c r="T346" s="160"/>
      <c r="U346" s="232">
        <f t="shared" ref="U346" si="661">STDEV(L345:T345)/SQRT(COUNT(L345:T345))</f>
        <v>2.7617343342260394</v>
      </c>
    </row>
    <row r="347" spans="1:21">
      <c r="A347" s="223">
        <v>43727</v>
      </c>
      <c r="B347" s="235">
        <v>2.65446759259259</v>
      </c>
      <c r="C347" s="304">
        <f>'VCO2 Raw'!C347*'VCO2-mouse'!C$61/1000</f>
        <v>58.210800000000006</v>
      </c>
      <c r="D347" s="305">
        <f>'VCO2 Raw'!D347*'VCO2-mouse'!D$61/1000</f>
        <v>35.715499999999999</v>
      </c>
      <c r="E347" s="305">
        <f>'VCO2 Raw'!E347*'VCO2-mouse'!E$61/1000</f>
        <v>46.71</v>
      </c>
      <c r="F347" s="305">
        <f>'VCO2 Raw'!F347*'VCO2-mouse'!F$61/1000</f>
        <v>51.295199999999994</v>
      </c>
      <c r="G347" s="305">
        <f>'VCO2 Raw'!G347*'VCO2-mouse'!G$61/1000</f>
        <v>65.603200000000001</v>
      </c>
      <c r="H347" s="86">
        <f>'VCO2 Raw'!H347*'VCO2-mouse'!H$61/1000</f>
        <v>42.372</v>
      </c>
      <c r="I347" s="86">
        <f>'VCO2 Raw'!I347*'VCO2-mouse'!I$61/1000</f>
        <v>61.662999999999997</v>
      </c>
      <c r="J347" s="86">
        <f>'VCO2 Raw'!J347*'VCO2-mouse'!J$61/1000</f>
        <v>47.850999999999999</v>
      </c>
      <c r="K347" s="108">
        <f>'VCO2 Raw'!K347*'VCO2-mouse'!K$61/1000</f>
        <v>45.723699999999994</v>
      </c>
      <c r="L347" s="107"/>
      <c r="M347" s="160"/>
      <c r="N347" s="160"/>
      <c r="O347" s="160"/>
      <c r="P347" s="160"/>
      <c r="Q347" s="160"/>
      <c r="R347" s="160"/>
      <c r="S347" s="160"/>
      <c r="T347" s="160"/>
      <c r="U347" s="232"/>
    </row>
    <row r="348" spans="1:21">
      <c r="A348" s="223">
        <v>43727</v>
      </c>
      <c r="B348" s="235">
        <v>1.6822453703703699</v>
      </c>
      <c r="C348" s="304">
        <f>'VCO2 Raw'!C348*'VCO2-mouse'!C$61/1000</f>
        <v>56.368000000000002</v>
      </c>
      <c r="D348" s="305">
        <f>'VCO2 Raw'!D348*'VCO2-mouse'!D$61/1000</f>
        <v>60.024000000000001</v>
      </c>
      <c r="E348" s="305">
        <f>'VCO2 Raw'!E348*'VCO2-mouse'!E$61/1000</f>
        <v>68.040000000000006</v>
      </c>
      <c r="F348" s="305">
        <f>'VCO2 Raw'!F348*'VCO2-mouse'!F$61/1000</f>
        <v>62.198399999999992</v>
      </c>
      <c r="G348" s="305">
        <f>'VCO2 Raw'!G348*'VCO2-mouse'!G$61/1000</f>
        <v>67.183999999999997</v>
      </c>
      <c r="H348" s="86">
        <f>'VCO2 Raw'!H348*'VCO2-mouse'!H$61/1000</f>
        <v>45.603399999999993</v>
      </c>
      <c r="I348" s="86">
        <f>'VCO2 Raw'!I348*'VCO2-mouse'!I$61/1000</f>
        <v>55.222999999999999</v>
      </c>
      <c r="J348" s="86">
        <f>'VCO2 Raw'!J348*'VCO2-mouse'!J$61/1000</f>
        <v>36.188000000000002</v>
      </c>
      <c r="K348" s="108">
        <f>'VCO2 Raw'!K348*'VCO2-mouse'!K$61/1000</f>
        <v>57.307299999999998</v>
      </c>
      <c r="L348" s="107">
        <f t="shared" ref="L348:P348" si="662">AVERAGE(C348:C350)</f>
        <v>70.161900000000003</v>
      </c>
      <c r="M348" s="160">
        <f t="shared" si="662"/>
        <v>69.204499999999996</v>
      </c>
      <c r="N348" s="160">
        <f t="shared" si="662"/>
        <v>71.208000000000013</v>
      </c>
      <c r="O348" s="160">
        <f t="shared" si="662"/>
        <v>57.041599999999995</v>
      </c>
      <c r="P348" s="160">
        <f t="shared" si="662"/>
        <v>63.520166666666661</v>
      </c>
      <c r="Q348" s="160">
        <f t="shared" ref="Q348" si="663">AVERAGE(H348:H350)</f>
        <v>59.342199999999991</v>
      </c>
      <c r="R348" s="160">
        <f t="shared" ref="R348" si="664">AVERAGE(I348:I350)</f>
        <v>61.363999999999997</v>
      </c>
      <c r="S348" s="160">
        <f t="shared" ref="S348" si="665">AVERAGE(J348:J350)</f>
        <v>50.692266666666676</v>
      </c>
      <c r="T348" s="160">
        <f t="shared" ref="T348" si="666">AVERAGE(K348:K350)</f>
        <v>61.115966666666658</v>
      </c>
      <c r="U348" s="232">
        <f t="shared" ref="U348" si="667">AVERAGE(L348:T348)</f>
        <v>62.627844444444449</v>
      </c>
    </row>
    <row r="349" spans="1:21">
      <c r="A349" s="223">
        <v>43727</v>
      </c>
      <c r="B349" s="235">
        <v>1.6961342592592601</v>
      </c>
      <c r="C349" s="304">
        <f>'VCO2 Raw'!C349*'VCO2-mouse'!C$61/1000</f>
        <v>73.92880000000001</v>
      </c>
      <c r="D349" s="305">
        <f>'VCO2 Raw'!D349*'VCO2-mouse'!D$61/1000</f>
        <v>65.544499999999999</v>
      </c>
      <c r="E349" s="305">
        <f>'VCO2 Raw'!E349*'VCO2-mouse'!E$61/1000</f>
        <v>66.662999999999997</v>
      </c>
      <c r="F349" s="305">
        <f>'VCO2 Raw'!F349*'VCO2-mouse'!F$61/1000</f>
        <v>40.022400000000005</v>
      </c>
      <c r="G349" s="305">
        <f>'VCO2 Raw'!G349*'VCO2-mouse'!G$61/1000</f>
        <v>47.769799999999996</v>
      </c>
      <c r="H349" s="86">
        <f>'VCO2 Raw'!H349*'VCO2-mouse'!H$61/1000</f>
        <v>59.406399999999991</v>
      </c>
      <c r="I349" s="86">
        <f>'VCO2 Raw'!I349*'VCO2-mouse'!I$61/1000</f>
        <v>55.567999999999998</v>
      </c>
      <c r="J349" s="86">
        <f>'VCO2 Raw'!J349*'VCO2-mouse'!J$61/1000</f>
        <v>52.930399999999999</v>
      </c>
      <c r="K349" s="108">
        <f>'VCO2 Raw'!K349*'VCO2-mouse'!K$61/1000</f>
        <v>59.395499999999998</v>
      </c>
      <c r="L349" s="107"/>
      <c r="M349" s="160"/>
      <c r="N349" s="160"/>
      <c r="O349" s="160"/>
      <c r="P349" s="160"/>
      <c r="Q349" s="160"/>
      <c r="R349" s="160"/>
      <c r="S349" s="160"/>
      <c r="T349" s="160"/>
      <c r="U349" s="232">
        <f t="shared" ref="U349" si="668">STDEV(L348:T348)/SQRT(COUNT(L348:T348))</f>
        <v>2.2446615069268225</v>
      </c>
    </row>
    <row r="350" spans="1:21">
      <c r="A350" s="223">
        <v>43727</v>
      </c>
      <c r="B350" s="235">
        <v>1.71002314814814</v>
      </c>
      <c r="C350" s="304">
        <f>'VCO2 Raw'!C350*'VCO2-mouse'!C$61/1000</f>
        <v>80.188900000000004</v>
      </c>
      <c r="D350" s="305">
        <f>'VCO2 Raw'!D350*'VCO2-mouse'!D$61/1000</f>
        <v>82.045000000000002</v>
      </c>
      <c r="E350" s="305">
        <f>'VCO2 Raw'!E350*'VCO2-mouse'!E$61/1000</f>
        <v>78.921000000000006</v>
      </c>
      <c r="F350" s="305">
        <f>'VCO2 Raw'!F350*'VCO2-mouse'!F$61/1000</f>
        <v>68.903999999999996</v>
      </c>
      <c r="G350" s="305">
        <f>'VCO2 Raw'!G350*'VCO2-mouse'!G$61/1000</f>
        <v>75.606700000000004</v>
      </c>
      <c r="H350" s="86">
        <f>'VCO2 Raw'!H350*'VCO2-mouse'!H$61/1000</f>
        <v>73.016799999999989</v>
      </c>
      <c r="I350" s="86">
        <f>'VCO2 Raw'!I350*'VCO2-mouse'!I$61/1000</f>
        <v>73.301000000000002</v>
      </c>
      <c r="J350" s="86">
        <f>'VCO2 Raw'!J350*'VCO2-mouse'!J$61/1000</f>
        <v>62.958400000000005</v>
      </c>
      <c r="K350" s="108">
        <f>'VCO2 Raw'!K350*'VCO2-mouse'!K$61/1000</f>
        <v>66.645099999999985</v>
      </c>
      <c r="L350" s="107"/>
      <c r="M350" s="160"/>
      <c r="N350" s="160"/>
      <c r="O350" s="160"/>
      <c r="P350" s="160"/>
      <c r="Q350" s="160"/>
      <c r="R350" s="160"/>
      <c r="S350" s="160"/>
      <c r="T350" s="160"/>
      <c r="U350" s="232"/>
    </row>
    <row r="351" spans="1:21">
      <c r="A351" s="223">
        <v>43727</v>
      </c>
      <c r="B351" s="235">
        <v>1.72391203703704</v>
      </c>
      <c r="C351" s="304">
        <f>'VCO2 Raw'!C351*'VCO2-mouse'!C$61/1000</f>
        <v>78.048000000000002</v>
      </c>
      <c r="D351" s="305">
        <f>'VCO2 Raw'!D351*'VCO2-mouse'!D$61/1000</f>
        <v>75.304500000000004</v>
      </c>
      <c r="E351" s="305">
        <f>'VCO2 Raw'!E351*'VCO2-mouse'!E$61/1000</f>
        <v>79.11</v>
      </c>
      <c r="F351" s="305">
        <f>'VCO2 Raw'!F351*'VCO2-mouse'!F$61/1000</f>
        <v>41.210399999999993</v>
      </c>
      <c r="G351" s="305">
        <f>'VCO2 Raw'!G351*'VCO2-mouse'!G$61/1000</f>
        <v>53.994199999999999</v>
      </c>
      <c r="H351" s="86">
        <f>'VCO2 Raw'!H351*'VCO2-mouse'!H$61/1000</f>
        <v>46.780399999999993</v>
      </c>
      <c r="I351" s="86">
        <f>'VCO2 Raw'!I351*'VCO2-mouse'!I$61/1000</f>
        <v>58.281999999999996</v>
      </c>
      <c r="J351" s="86">
        <f>'VCO2 Raw'!J351*'VCO2-mouse'!J$61/1000</f>
        <v>44.275800000000004</v>
      </c>
      <c r="K351" s="108">
        <f>'VCO2 Raw'!K351*'VCO2-mouse'!K$61/1000</f>
        <v>60.676000000000002</v>
      </c>
      <c r="L351" s="107">
        <f t="shared" ref="L351:P351" si="669">AVERAGE(C351:C353)</f>
        <v>67.840333333333334</v>
      </c>
      <c r="M351" s="160">
        <f t="shared" si="669"/>
        <v>70.221166666666662</v>
      </c>
      <c r="N351" s="160">
        <f t="shared" si="669"/>
        <v>71.325000000000003</v>
      </c>
      <c r="O351" s="160">
        <f t="shared" si="669"/>
        <v>51.013599999999997</v>
      </c>
      <c r="P351" s="160">
        <f t="shared" si="669"/>
        <v>59.658733333333338</v>
      </c>
      <c r="Q351" s="160">
        <f t="shared" ref="Q351" si="670">AVERAGE(H351:H353)</f>
        <v>52.066200000000002</v>
      </c>
      <c r="R351" s="160">
        <f t="shared" ref="R351" si="671">AVERAGE(I351:I353)</f>
        <v>56.901999999999994</v>
      </c>
      <c r="S351" s="160">
        <f t="shared" ref="S351" si="672">AVERAGE(J351:J353)</f>
        <v>57.377600000000001</v>
      </c>
      <c r="T351" s="160">
        <f t="shared" ref="T351" si="673">AVERAGE(K351:K353)</f>
        <v>53.413266666666665</v>
      </c>
      <c r="U351" s="232">
        <f t="shared" ref="U351" si="674">AVERAGE(L351:T351)</f>
        <v>59.97976666666667</v>
      </c>
    </row>
    <row r="352" spans="1:21">
      <c r="A352" s="223">
        <v>43727</v>
      </c>
      <c r="B352" s="235">
        <v>1.7378009259259199</v>
      </c>
      <c r="C352" s="304">
        <f>'VCO2 Raw'!C352*'VCO2-mouse'!C$61/1000</f>
        <v>73.332599999999999</v>
      </c>
      <c r="D352" s="305">
        <f>'VCO2 Raw'!D352*'VCO2-mouse'!D$61/1000</f>
        <v>68.259</v>
      </c>
      <c r="E352" s="305">
        <f>'VCO2 Raw'!E352*'VCO2-mouse'!E$61/1000</f>
        <v>52.731000000000002</v>
      </c>
      <c r="F352" s="305">
        <f>'VCO2 Raw'!F352*'VCO2-mouse'!F$61/1000</f>
        <v>41.975999999999999</v>
      </c>
      <c r="G352" s="305">
        <f>'VCO2 Raw'!G352*'VCO2-mouse'!G$61/1000</f>
        <v>68.048500000000004</v>
      </c>
      <c r="H352" s="86">
        <f>'VCO2 Raw'!H352*'VCO2-mouse'!H$61/1000</f>
        <v>60.2196</v>
      </c>
      <c r="I352" s="86">
        <f>'VCO2 Raw'!I352*'VCO2-mouse'!I$61/1000</f>
        <v>66.584999999999994</v>
      </c>
      <c r="J352" s="86">
        <f>'VCO2 Raw'!J352*'VCO2-mouse'!J$61/1000</f>
        <v>56.614599999999996</v>
      </c>
      <c r="K352" s="108">
        <f>'VCO2 Raw'!K352*'VCO2-mouse'!K$61/1000</f>
        <v>53.091500000000003</v>
      </c>
      <c r="L352" s="107"/>
      <c r="M352" s="160"/>
      <c r="N352" s="160"/>
      <c r="O352" s="160"/>
      <c r="P352" s="160"/>
      <c r="Q352" s="160"/>
      <c r="R352" s="160"/>
      <c r="S352" s="160"/>
      <c r="T352" s="160"/>
      <c r="U352" s="232">
        <f t="shared" ref="U352" si="675">STDEV(L351:T351)/SQRT(COUNT(L351:T351))</f>
        <v>2.6296168062037246</v>
      </c>
    </row>
    <row r="353" spans="1:21">
      <c r="A353" s="233">
        <v>43727</v>
      </c>
      <c r="B353" s="240">
        <v>1.7516898148148099</v>
      </c>
      <c r="C353" s="304">
        <f>'VCO2 Raw'!C353*'VCO2-mouse'!C$61/1000</f>
        <v>52.1404</v>
      </c>
      <c r="D353" s="305">
        <f>'VCO2 Raw'!D353*'VCO2-mouse'!D$61/1000</f>
        <v>67.099999999999994</v>
      </c>
      <c r="E353" s="305">
        <f>'VCO2 Raw'!E353*'VCO2-mouse'!E$61/1000</f>
        <v>82.134</v>
      </c>
      <c r="F353" s="305">
        <f>'VCO2 Raw'!F353*'VCO2-mouse'!F$61/1000</f>
        <v>69.854399999999998</v>
      </c>
      <c r="G353" s="305">
        <f>'VCO2 Raw'!G353*'VCO2-mouse'!G$61/1000</f>
        <v>56.933500000000002</v>
      </c>
      <c r="H353" s="86">
        <f>'VCO2 Raw'!H353*'VCO2-mouse'!H$61/1000</f>
        <v>49.198599999999999</v>
      </c>
      <c r="I353" s="86">
        <f>'VCO2 Raw'!I353*'VCO2-mouse'!I$61/1000</f>
        <v>45.838999999999999</v>
      </c>
      <c r="J353" s="86">
        <f>'VCO2 Raw'!J353*'VCO2-mouse'!J$61/1000</f>
        <v>71.242400000000004</v>
      </c>
      <c r="K353" s="108">
        <f>'VCO2 Raw'!K353*'VCO2-mouse'!K$61/1000</f>
        <v>46.472299999999997</v>
      </c>
      <c r="L353" s="107"/>
      <c r="M353" s="160"/>
      <c r="N353" s="160"/>
      <c r="O353" s="160"/>
      <c r="P353" s="160"/>
      <c r="Q353" s="160"/>
      <c r="R353" s="160"/>
      <c r="S353" s="160"/>
      <c r="T353" s="160"/>
      <c r="U353" s="232"/>
    </row>
    <row r="354" spans="1:21">
      <c r="A354" s="233">
        <v>43727</v>
      </c>
      <c r="B354" s="240">
        <v>1.7655787037037001</v>
      </c>
      <c r="C354" s="304">
        <f>'VCO2 Raw'!C354*'VCO2-mouse'!C$61/1000</f>
        <v>56.1783</v>
      </c>
      <c r="D354" s="305">
        <f>'VCO2 Raw'!D354*'VCO2-mouse'!D$61/1000</f>
        <v>74.054000000000002</v>
      </c>
      <c r="E354" s="305">
        <f>'VCO2 Raw'!E354*'VCO2-mouse'!E$61/1000</f>
        <v>58.968000000000004</v>
      </c>
      <c r="F354" s="305">
        <f>'VCO2 Raw'!F354*'VCO2-mouse'!F$61/1000</f>
        <v>61.617599999999996</v>
      </c>
      <c r="G354" s="305">
        <f>'VCO2 Raw'!G354*'VCO2-mouse'!G$61/1000</f>
        <v>82.423899999999989</v>
      </c>
      <c r="H354" s="86">
        <f>'VCO2 Raw'!H354*'VCO2-mouse'!H$61/1000</f>
        <v>52.772399999999998</v>
      </c>
      <c r="I354" s="86">
        <f>'VCO2 Raw'!I354*'VCO2-mouse'!I$61/1000</f>
        <v>69.161000000000001</v>
      </c>
      <c r="J354" s="86">
        <f>'VCO2 Raw'!J354*'VCO2-mouse'!J$61/1000</f>
        <v>51.469800000000006</v>
      </c>
      <c r="K354" s="108">
        <f>'VCO2 Raw'!K354*'VCO2-mouse'!K$61/1000</f>
        <v>62.114100000000001</v>
      </c>
      <c r="L354" s="107">
        <f t="shared" ref="L354:P354" si="676">AVERAGE(C354:C356)</f>
        <v>67.578366666666668</v>
      </c>
      <c r="M354" s="160">
        <f t="shared" si="676"/>
        <v>69.092666666666673</v>
      </c>
      <c r="N354" s="160">
        <f t="shared" si="676"/>
        <v>67.554000000000002</v>
      </c>
      <c r="O354" s="160">
        <f t="shared" si="676"/>
        <v>70.276799999999994</v>
      </c>
      <c r="P354" s="160">
        <f t="shared" si="676"/>
        <v>80.349100000000007</v>
      </c>
      <c r="Q354" s="160">
        <f t="shared" ref="Q354" si="677">AVERAGE(H354:H356)</f>
        <v>61.382333333333328</v>
      </c>
      <c r="R354" s="160">
        <f t="shared" ref="R354" si="678">AVERAGE(I354:I356)</f>
        <v>59.056333333333335</v>
      </c>
      <c r="S354" s="160">
        <f t="shared" ref="S354" si="679">AVERAGE(J354:J356)</f>
        <v>58.467600000000004</v>
      </c>
      <c r="T354" s="160">
        <f t="shared" ref="T354" si="680">AVERAGE(K354:K356)</f>
        <v>52.710633333333327</v>
      </c>
      <c r="U354" s="232">
        <f t="shared" ref="U354" si="681">AVERAGE(L354:T354)</f>
        <v>65.163092592592591</v>
      </c>
    </row>
    <row r="355" spans="1:21">
      <c r="A355" s="233">
        <v>43727</v>
      </c>
      <c r="B355" s="240">
        <v>1.77946759259259</v>
      </c>
      <c r="C355" s="304">
        <f>'VCO2 Raw'!C355*'VCO2-mouse'!C$61/1000</f>
        <v>63.088800000000006</v>
      </c>
      <c r="D355" s="305">
        <f>'VCO2 Raw'!D355*'VCO2-mouse'!D$61/1000</f>
        <v>70.485500000000002</v>
      </c>
      <c r="E355" s="305">
        <f>'VCO2 Raw'!E355*'VCO2-mouse'!E$61/1000</f>
        <v>80.972999999999999</v>
      </c>
      <c r="F355" s="305">
        <f>'VCO2 Raw'!F355*'VCO2-mouse'!F$61/1000</f>
        <v>75.477599999999995</v>
      </c>
      <c r="G355" s="305">
        <f>'VCO2 Raw'!G355*'VCO2-mouse'!G$61/1000</f>
        <v>70.296199999999999</v>
      </c>
      <c r="H355" s="86">
        <f>'VCO2 Raw'!H355*'VCO2-mouse'!H$61/1000</f>
        <v>75.007000000000005</v>
      </c>
      <c r="I355" s="86">
        <f>'VCO2 Raw'!I355*'VCO2-mouse'!I$61/1000</f>
        <v>54.601999999999997</v>
      </c>
      <c r="J355" s="86">
        <f>'VCO2 Raw'!J355*'VCO2-mouse'!J$61/1000</f>
        <v>51.927599999999998</v>
      </c>
      <c r="K355" s="108">
        <f>'VCO2 Raw'!K355*'VCO2-mouse'!K$61/1000</f>
        <v>48.265000000000001</v>
      </c>
      <c r="L355" s="107"/>
      <c r="M355" s="160"/>
      <c r="N355" s="160"/>
      <c r="O355" s="160"/>
      <c r="P355" s="160"/>
      <c r="Q355" s="160"/>
      <c r="R355" s="160"/>
      <c r="S355" s="160"/>
      <c r="T355" s="160"/>
      <c r="U355" s="232">
        <f t="shared" ref="U355" si="682">STDEV(L354:T354)/SQRT(COUNT(L354:T354))</f>
        <v>2.7265066573917651</v>
      </c>
    </row>
    <row r="356" spans="1:21">
      <c r="A356" s="233">
        <v>43727</v>
      </c>
      <c r="B356" s="240">
        <v>1.79335648148148</v>
      </c>
      <c r="C356" s="304">
        <f>'VCO2 Raw'!C356*'VCO2-mouse'!C$61/1000</f>
        <v>83.468000000000004</v>
      </c>
      <c r="D356" s="305">
        <f>'VCO2 Raw'!D356*'VCO2-mouse'!D$61/1000</f>
        <v>62.738500000000002</v>
      </c>
      <c r="E356" s="305">
        <f>'VCO2 Raw'!E356*'VCO2-mouse'!E$61/1000</f>
        <v>62.720999999999997</v>
      </c>
      <c r="F356" s="305">
        <f>'VCO2 Raw'!F356*'VCO2-mouse'!F$61/1000</f>
        <v>73.735199999999992</v>
      </c>
      <c r="G356" s="305">
        <f>'VCO2 Raw'!G356*'VCO2-mouse'!G$61/1000</f>
        <v>88.327199999999991</v>
      </c>
      <c r="H356" s="86">
        <f>'VCO2 Raw'!H356*'VCO2-mouse'!H$61/1000</f>
        <v>56.367599999999996</v>
      </c>
      <c r="I356" s="86">
        <f>'VCO2 Raw'!I356*'VCO2-mouse'!I$61/1000</f>
        <v>53.405999999999999</v>
      </c>
      <c r="J356" s="86">
        <f>'VCO2 Raw'!J356*'VCO2-mouse'!J$61/1000</f>
        <v>72.005400000000009</v>
      </c>
      <c r="K356" s="108">
        <f>'VCO2 Raw'!K356*'VCO2-mouse'!K$61/1000</f>
        <v>47.752799999999993</v>
      </c>
      <c r="L356" s="107"/>
      <c r="M356" s="160"/>
      <c r="N356" s="160"/>
      <c r="O356" s="160"/>
      <c r="P356" s="160"/>
      <c r="Q356" s="160"/>
      <c r="R356" s="160"/>
      <c r="S356" s="160"/>
      <c r="T356" s="160"/>
      <c r="U356" s="232"/>
    </row>
    <row r="357" spans="1:21">
      <c r="A357" s="233">
        <v>43727</v>
      </c>
      <c r="B357" s="240">
        <v>1.8072453703703699</v>
      </c>
      <c r="C357" s="304">
        <f>'VCO2 Raw'!C357*'VCO2-mouse'!C$61/1000</f>
        <v>71.083300000000008</v>
      </c>
      <c r="D357" s="305">
        <f>'VCO2 Raw'!D357*'VCO2-mouse'!D$61/1000</f>
        <v>87.748500000000007</v>
      </c>
      <c r="E357" s="305">
        <f>'VCO2 Raw'!E357*'VCO2-mouse'!E$61/1000</f>
        <v>92.204999999999998</v>
      </c>
      <c r="F357" s="305">
        <f>'VCO2 Raw'!F357*'VCO2-mouse'!F$61/1000</f>
        <v>84.664799999999985</v>
      </c>
      <c r="G357" s="305">
        <f>'VCO2 Raw'!G357*'VCO2-mouse'!G$61/1000</f>
        <v>84.819800000000001</v>
      </c>
      <c r="H357" s="86">
        <f>'VCO2 Raw'!H357*'VCO2-mouse'!H$61/1000</f>
        <v>72.931200000000004</v>
      </c>
      <c r="I357" s="86">
        <f>'VCO2 Raw'!I357*'VCO2-mouse'!I$61/1000</f>
        <v>70.909000000000006</v>
      </c>
      <c r="J357" s="86">
        <f>'VCO2 Raw'!J357*'VCO2-mouse'!J$61/1000</f>
        <v>58.336800000000004</v>
      </c>
      <c r="K357" s="108">
        <f>'VCO2 Raw'!K357*'VCO2-mouse'!K$61/1000</f>
        <v>73.264300000000006</v>
      </c>
      <c r="L357" s="107">
        <f t="shared" ref="L357:P357" si="683">AVERAGE(C357:C359)</f>
        <v>83.368633333333335</v>
      </c>
      <c r="M357" s="160">
        <f t="shared" si="683"/>
        <v>73.230500000000006</v>
      </c>
      <c r="N357" s="160">
        <f t="shared" si="683"/>
        <v>74.204999999999998</v>
      </c>
      <c r="O357" s="160">
        <f t="shared" si="683"/>
        <v>76.867999999999995</v>
      </c>
      <c r="P357" s="160">
        <f t="shared" si="683"/>
        <v>69.670466666666655</v>
      </c>
      <c r="Q357" s="160">
        <f t="shared" ref="Q357" si="684">AVERAGE(H357:H359)</f>
        <v>69.614199999999997</v>
      </c>
      <c r="R357" s="160">
        <f t="shared" ref="R357" si="685">AVERAGE(I357:I359)</f>
        <v>65.289333333333332</v>
      </c>
      <c r="S357" s="160">
        <f t="shared" ref="S357" si="686">AVERAGE(J357:J359)</f>
        <v>63.488866666666667</v>
      </c>
      <c r="T357" s="160">
        <f t="shared" ref="T357" si="687">AVERAGE(K357:K359)</f>
        <v>63.841133333333339</v>
      </c>
      <c r="U357" s="232">
        <f t="shared" ref="U357" si="688">AVERAGE(L357:T357)</f>
        <v>71.064014814814811</v>
      </c>
    </row>
    <row r="358" spans="1:21">
      <c r="A358" s="233">
        <v>43727</v>
      </c>
      <c r="B358" s="240">
        <v>1.8211342592592601</v>
      </c>
      <c r="C358" s="304">
        <f>'VCO2 Raw'!C358*'VCO2-mouse'!C$61/1000</f>
        <v>88.698300000000003</v>
      </c>
      <c r="D358" s="305">
        <f>'VCO2 Raw'!D358*'VCO2-mouse'!D$61/1000</f>
        <v>54.594999999999999</v>
      </c>
      <c r="E358" s="305">
        <f>'VCO2 Raw'!E358*'VCO2-mouse'!E$61/1000</f>
        <v>75.680999999999997</v>
      </c>
      <c r="F358" s="305">
        <f>'VCO2 Raw'!F358*'VCO2-mouse'!F$61/1000</f>
        <v>68.877599999999987</v>
      </c>
      <c r="G358" s="305">
        <f>'VCO2 Raw'!G358*'VCO2-mouse'!G$61/1000</f>
        <v>65.059799999999996</v>
      </c>
      <c r="H358" s="86">
        <f>'VCO2 Raw'!H358*'VCO2-mouse'!H$61/1000</f>
        <v>81.105999999999995</v>
      </c>
      <c r="I358" s="86">
        <f>'VCO2 Raw'!I358*'VCO2-mouse'!I$61/1000</f>
        <v>58.143999999999998</v>
      </c>
      <c r="J358" s="86">
        <f>'VCO2 Raw'!J358*'VCO2-mouse'!J$61/1000</f>
        <v>56.68</v>
      </c>
      <c r="K358" s="108">
        <f>'VCO2 Raw'!K358*'VCO2-mouse'!K$61/1000</f>
        <v>48.540799999999997</v>
      </c>
      <c r="L358" s="107"/>
      <c r="M358" s="160"/>
      <c r="N358" s="160"/>
      <c r="O358" s="160"/>
      <c r="P358" s="160"/>
      <c r="Q358" s="160"/>
      <c r="R358" s="160"/>
      <c r="S358" s="160"/>
      <c r="T358" s="160"/>
      <c r="U358" s="232">
        <f t="shared" ref="U358" si="689">STDEV(L357:T357)/SQRT(COUNT(L357:T357))</f>
        <v>2.1940357883496309</v>
      </c>
    </row>
    <row r="359" spans="1:21">
      <c r="A359" s="233">
        <v>43727</v>
      </c>
      <c r="B359" s="240">
        <v>1.83502314814815</v>
      </c>
      <c r="C359" s="304">
        <f>'VCO2 Raw'!C359*'VCO2-mouse'!C$61/1000</f>
        <v>90.324300000000008</v>
      </c>
      <c r="D359" s="305">
        <f>'VCO2 Raw'!D359*'VCO2-mouse'!D$61/1000</f>
        <v>77.347999999999999</v>
      </c>
      <c r="E359" s="305">
        <f>'VCO2 Raw'!E359*'VCO2-mouse'!E$61/1000</f>
        <v>54.728999999999999</v>
      </c>
      <c r="F359" s="305">
        <f>'VCO2 Raw'!F359*'VCO2-mouse'!F$61/1000</f>
        <v>77.061599999999984</v>
      </c>
      <c r="G359" s="305">
        <f>'VCO2 Raw'!G359*'VCO2-mouse'!G$61/1000</f>
        <v>59.131799999999998</v>
      </c>
      <c r="H359" s="86">
        <f>'VCO2 Raw'!H359*'VCO2-mouse'!H$61/1000</f>
        <v>54.805399999999992</v>
      </c>
      <c r="I359" s="86">
        <f>'VCO2 Raw'!I359*'VCO2-mouse'!I$61/1000</f>
        <v>66.814999999999998</v>
      </c>
      <c r="J359" s="86">
        <f>'VCO2 Raw'!J359*'VCO2-mouse'!J$61/1000</f>
        <v>75.449799999999996</v>
      </c>
      <c r="K359" s="108">
        <f>'VCO2 Raw'!K359*'VCO2-mouse'!K$61/1000</f>
        <v>69.718299999999999</v>
      </c>
      <c r="L359" s="107"/>
      <c r="M359" s="160"/>
      <c r="N359" s="160"/>
      <c r="O359" s="160"/>
      <c r="P359" s="160"/>
      <c r="Q359" s="160"/>
      <c r="R359" s="160"/>
      <c r="S359" s="160"/>
      <c r="T359" s="160"/>
      <c r="U359" s="232"/>
    </row>
    <row r="360" spans="1:21">
      <c r="A360" s="233">
        <v>43727</v>
      </c>
      <c r="B360" s="240">
        <v>1.84891203703703</v>
      </c>
      <c r="C360" s="304">
        <f>'VCO2 Raw'!C360*'VCO2-mouse'!C$61/1000</f>
        <v>67.235100000000003</v>
      </c>
      <c r="D360" s="305">
        <f>'VCO2 Raw'!D360*'VCO2-mouse'!D$61/1000</f>
        <v>59.017499999999998</v>
      </c>
      <c r="E360" s="305">
        <f>'VCO2 Raw'!E360*'VCO2-mouse'!E$61/1000</f>
        <v>73.278000000000006</v>
      </c>
      <c r="F360" s="305">
        <f>'VCO2 Raw'!F360*'VCO2-mouse'!F$61/1000</f>
        <v>97.204799999999992</v>
      </c>
      <c r="G360" s="305">
        <f>'VCO2 Raw'!G360*'VCO2-mouse'!G$61/1000</f>
        <v>68.863599999999991</v>
      </c>
      <c r="H360" s="86">
        <f>'VCO2 Raw'!H360*'VCO2-mouse'!H$61/1000</f>
        <v>53.756799999999998</v>
      </c>
      <c r="I360" s="86">
        <f>'VCO2 Raw'!I360*'VCO2-mouse'!I$61/1000</f>
        <v>86.71</v>
      </c>
      <c r="J360" s="86">
        <f>'VCO2 Raw'!J360*'VCO2-mouse'!J$61/1000</f>
        <v>75.929400000000015</v>
      </c>
      <c r="K360" s="108">
        <f>'VCO2 Raw'!K360*'VCO2-mouse'!K$61/1000</f>
        <v>59.572799999999994</v>
      </c>
      <c r="L360" s="107">
        <f t="shared" ref="L360:P360" si="690">AVERAGE(C360:C362)</f>
        <v>73.188066666666671</v>
      </c>
      <c r="M360" s="160">
        <f t="shared" si="690"/>
        <v>61.528666666666673</v>
      </c>
      <c r="N360" s="160">
        <f t="shared" si="690"/>
        <v>82.62</v>
      </c>
      <c r="O360" s="160">
        <f t="shared" si="690"/>
        <v>81.584799999999987</v>
      </c>
      <c r="P360" s="160">
        <f t="shared" si="690"/>
        <v>74.750433333333334</v>
      </c>
      <c r="Q360" s="160">
        <f t="shared" ref="Q360" si="691">AVERAGE(H360:H362)</f>
        <v>66.275800000000004</v>
      </c>
      <c r="R360" s="160">
        <f t="shared" ref="R360" si="692">AVERAGE(I360:I362)</f>
        <v>75.409333333333336</v>
      </c>
      <c r="S360" s="160">
        <f t="shared" ref="S360" si="693">AVERAGE(J360:J362)</f>
        <v>61.446933333333341</v>
      </c>
      <c r="T360" s="160">
        <f t="shared" ref="T360" si="694">AVERAGE(K360:K362)</f>
        <v>64.169466666666665</v>
      </c>
      <c r="U360" s="232">
        <f t="shared" ref="U360" si="695">AVERAGE(L360:T360)</f>
        <v>71.219277777777791</v>
      </c>
    </row>
    <row r="361" spans="1:21">
      <c r="A361" s="233">
        <v>43727</v>
      </c>
      <c r="B361" s="240">
        <v>1.8628009259259199</v>
      </c>
      <c r="C361" s="304">
        <f>'VCO2 Raw'!C361*'VCO2-mouse'!C$61/1000</f>
        <v>66.205300000000008</v>
      </c>
      <c r="D361" s="305">
        <f>'VCO2 Raw'!D361*'VCO2-mouse'!D$61/1000</f>
        <v>56.485999999999997</v>
      </c>
      <c r="E361" s="305">
        <f>'VCO2 Raw'!E361*'VCO2-mouse'!E$61/1000</f>
        <v>88.100999999999999</v>
      </c>
      <c r="F361" s="305">
        <f>'VCO2 Raw'!F361*'VCO2-mouse'!F$61/1000</f>
        <v>73.444800000000001</v>
      </c>
      <c r="G361" s="305">
        <f>'VCO2 Raw'!G361*'VCO2-mouse'!G$61/1000</f>
        <v>84.721000000000004</v>
      </c>
      <c r="H361" s="86">
        <f>'VCO2 Raw'!H361*'VCO2-mouse'!H$61/1000</f>
        <v>84.12339999999999</v>
      </c>
      <c r="I361" s="86">
        <f>'VCO2 Raw'!I361*'VCO2-mouse'!I$61/1000</f>
        <v>69.92</v>
      </c>
      <c r="J361" s="86">
        <f>'VCO2 Raw'!J361*'VCO2-mouse'!J$61/1000</f>
        <v>57.334000000000003</v>
      </c>
      <c r="K361" s="108">
        <f>'VCO2 Raw'!K361*'VCO2-mouse'!K$61/1000</f>
        <v>63.749199999999995</v>
      </c>
      <c r="L361" s="107"/>
      <c r="M361" s="160"/>
      <c r="N361" s="160"/>
      <c r="O361" s="160"/>
      <c r="P361" s="160"/>
      <c r="Q361" s="160"/>
      <c r="R361" s="160"/>
      <c r="S361" s="160"/>
      <c r="T361" s="160"/>
      <c r="U361" s="232">
        <f t="shared" ref="U361" si="696">STDEV(L360:T360)/SQRT(COUNT(L360:T360))</f>
        <v>2.7255650327098597</v>
      </c>
    </row>
    <row r="362" spans="1:21">
      <c r="A362" s="233">
        <v>43727</v>
      </c>
      <c r="B362" s="240">
        <v>1.8766898148148099</v>
      </c>
      <c r="C362" s="304">
        <f>'VCO2 Raw'!C362*'VCO2-mouse'!C$61/1000</f>
        <v>86.123800000000003</v>
      </c>
      <c r="D362" s="305">
        <f>'VCO2 Raw'!D362*'VCO2-mouse'!D$61/1000</f>
        <v>69.082499999999996</v>
      </c>
      <c r="E362" s="305">
        <f>'VCO2 Raw'!E362*'VCO2-mouse'!E$61/1000</f>
        <v>86.480999999999995</v>
      </c>
      <c r="F362" s="305">
        <f>'VCO2 Raw'!F362*'VCO2-mouse'!F$61/1000</f>
        <v>74.104799999999997</v>
      </c>
      <c r="G362" s="305">
        <f>'VCO2 Raw'!G362*'VCO2-mouse'!G$61/1000</f>
        <v>70.666699999999992</v>
      </c>
      <c r="H362" s="86">
        <f>'VCO2 Raw'!H362*'VCO2-mouse'!H$61/1000</f>
        <v>60.947199999999995</v>
      </c>
      <c r="I362" s="86">
        <f>'VCO2 Raw'!I362*'VCO2-mouse'!I$61/1000</f>
        <v>69.597999999999999</v>
      </c>
      <c r="J362" s="86">
        <f>'VCO2 Raw'!J362*'VCO2-mouse'!J$61/1000</f>
        <v>51.077400000000004</v>
      </c>
      <c r="K362" s="108">
        <f>'VCO2 Raw'!K362*'VCO2-mouse'!K$61/1000</f>
        <v>69.186399999999992</v>
      </c>
      <c r="L362" s="107"/>
      <c r="M362" s="160"/>
      <c r="N362" s="160"/>
      <c r="O362" s="160"/>
      <c r="P362" s="160"/>
      <c r="Q362" s="160"/>
      <c r="R362" s="160"/>
      <c r="S362" s="160"/>
      <c r="T362" s="160"/>
      <c r="U362" s="232"/>
    </row>
    <row r="363" spans="1:21">
      <c r="A363" s="233">
        <v>43727</v>
      </c>
      <c r="B363" s="240">
        <v>1.8905787037037001</v>
      </c>
      <c r="C363" s="304">
        <f>'VCO2 Raw'!C363*'VCO2-mouse'!C$61/1000</f>
        <v>94.714500000000001</v>
      </c>
      <c r="D363" s="305">
        <f>'VCO2 Raw'!D363*'VCO2-mouse'!D$61/1000</f>
        <v>55.753999999999998</v>
      </c>
      <c r="E363" s="305">
        <f>'VCO2 Raw'!E363*'VCO2-mouse'!E$61/1000</f>
        <v>59.912999999999997</v>
      </c>
      <c r="F363" s="305">
        <f>'VCO2 Raw'!F363*'VCO2-mouse'!F$61/1000</f>
        <v>78.487200000000001</v>
      </c>
      <c r="G363" s="305">
        <f>'VCO2 Raw'!G363*'VCO2-mouse'!G$61/1000</f>
        <v>76.520599999999988</v>
      </c>
      <c r="H363" s="86">
        <f>'VCO2 Raw'!H363*'VCO2-mouse'!H$61/1000</f>
        <v>52.900799999999997</v>
      </c>
      <c r="I363" s="86">
        <f>'VCO2 Raw'!I363*'VCO2-mouse'!I$61/1000</f>
        <v>78.061999999999998</v>
      </c>
      <c r="J363" s="86">
        <f>'VCO2 Raw'!J363*'VCO2-mouse'!J$61/1000</f>
        <v>78.763400000000004</v>
      </c>
      <c r="K363" s="108">
        <f>'VCO2 Raw'!K363*'VCO2-mouse'!K$61/1000</f>
        <v>52.914199999999994</v>
      </c>
      <c r="L363" s="107">
        <f t="shared" ref="L363:P363" si="697">AVERAGE(C363:C365)</f>
        <v>90.83016666666667</v>
      </c>
      <c r="M363" s="160">
        <f t="shared" si="697"/>
        <v>59.536000000000001</v>
      </c>
      <c r="N363" s="160">
        <f t="shared" si="697"/>
        <v>66.617999999999995</v>
      </c>
      <c r="O363" s="160">
        <f t="shared" si="697"/>
        <v>87.885599999999997</v>
      </c>
      <c r="P363" s="160">
        <f t="shared" si="697"/>
        <v>72.840299999999999</v>
      </c>
      <c r="Q363" s="160">
        <f t="shared" ref="Q363" si="698">AVERAGE(H363:H365)</f>
        <v>70.042199999999994</v>
      </c>
      <c r="R363" s="160">
        <f t="shared" ref="R363" si="699">AVERAGE(I363:I365)</f>
        <v>74.64266666666667</v>
      </c>
      <c r="S363" s="160">
        <f t="shared" ref="S363" si="700">AVERAGE(J363:J365)</f>
        <v>74.417933333333337</v>
      </c>
      <c r="T363" s="160">
        <f t="shared" ref="T363" si="701">AVERAGE(K363:K365)</f>
        <v>66.658233333333328</v>
      </c>
      <c r="U363" s="232">
        <f t="shared" ref="U363" si="702">AVERAGE(L363:T363)</f>
        <v>73.719011111111115</v>
      </c>
    </row>
    <row r="364" spans="1:21">
      <c r="A364" s="233">
        <v>43727</v>
      </c>
      <c r="B364" s="240">
        <v>1.90446759259259</v>
      </c>
      <c r="C364" s="304">
        <f>'VCO2 Raw'!C364*'VCO2-mouse'!C$61/1000</f>
        <v>96.394700000000014</v>
      </c>
      <c r="D364" s="305">
        <f>'VCO2 Raw'!D364*'VCO2-mouse'!D$61/1000</f>
        <v>68.381</v>
      </c>
      <c r="E364" s="305">
        <f>'VCO2 Raw'!E364*'VCO2-mouse'!E$61/1000</f>
        <v>81.081000000000003</v>
      </c>
      <c r="F364" s="305">
        <f>'VCO2 Raw'!F364*'VCO2-mouse'!F$61/1000</f>
        <v>89.865599999999986</v>
      </c>
      <c r="G364" s="305">
        <f>'VCO2 Raw'!G364*'VCO2-mouse'!G$61/1000</f>
        <v>56.661799999999992</v>
      </c>
      <c r="H364" s="86">
        <f>'VCO2 Raw'!H364*'VCO2-mouse'!H$61/1000</f>
        <v>72.310599999999994</v>
      </c>
      <c r="I364" s="86">
        <f>'VCO2 Raw'!I364*'VCO2-mouse'!I$61/1000</f>
        <v>80.040000000000006</v>
      </c>
      <c r="J364" s="86">
        <f>'VCO2 Raw'!J364*'VCO2-mouse'!J$61/1000</f>
        <v>79.744400000000013</v>
      </c>
      <c r="K364" s="108">
        <f>'VCO2 Raw'!K364*'VCO2-mouse'!K$61/1000</f>
        <v>64.714500000000001</v>
      </c>
      <c r="L364" s="107"/>
      <c r="M364" s="160"/>
      <c r="N364" s="160"/>
      <c r="O364" s="160"/>
      <c r="P364" s="160"/>
      <c r="Q364" s="160"/>
      <c r="R364" s="160"/>
      <c r="S364" s="160"/>
      <c r="T364" s="160"/>
      <c r="U364" s="232">
        <f t="shared" ref="U364" si="703">STDEV(L363:T363)/SQRT(COUNT(L363:T363))</f>
        <v>3.355247415988869</v>
      </c>
    </row>
    <row r="365" spans="1:21">
      <c r="A365" s="233">
        <v>43727</v>
      </c>
      <c r="B365" s="240">
        <v>1.91835648148148</v>
      </c>
      <c r="C365" s="304">
        <f>'VCO2 Raw'!C365*'VCO2-mouse'!C$61/1000</f>
        <v>81.381299999999996</v>
      </c>
      <c r="D365" s="305">
        <f>'VCO2 Raw'!D365*'VCO2-mouse'!D$61/1000</f>
        <v>54.472999999999999</v>
      </c>
      <c r="E365" s="305">
        <f>'VCO2 Raw'!E365*'VCO2-mouse'!E$61/1000</f>
        <v>58.86</v>
      </c>
      <c r="F365" s="305">
        <f>'VCO2 Raw'!F365*'VCO2-mouse'!F$61/1000</f>
        <v>95.304000000000002</v>
      </c>
      <c r="G365" s="305">
        <f>'VCO2 Raw'!G365*'VCO2-mouse'!G$61/1000</f>
        <v>85.338499999999996</v>
      </c>
      <c r="H365" s="86">
        <f>'VCO2 Raw'!H365*'VCO2-mouse'!H$61/1000</f>
        <v>84.915199999999999</v>
      </c>
      <c r="I365" s="86">
        <f>'VCO2 Raw'!I365*'VCO2-mouse'!I$61/1000</f>
        <v>65.825999999999993</v>
      </c>
      <c r="J365" s="86">
        <f>'VCO2 Raw'!J365*'VCO2-mouse'!J$61/1000</f>
        <v>64.745999999999995</v>
      </c>
      <c r="K365" s="108">
        <f>'VCO2 Raw'!K365*'VCO2-mouse'!K$61/1000</f>
        <v>82.346000000000004</v>
      </c>
      <c r="L365" s="107"/>
      <c r="M365" s="160"/>
      <c r="N365" s="160"/>
      <c r="O365" s="160"/>
      <c r="P365" s="160"/>
      <c r="Q365" s="160"/>
      <c r="R365" s="160"/>
      <c r="S365" s="160"/>
      <c r="T365" s="160"/>
      <c r="U365" s="232"/>
    </row>
    <row r="366" spans="1:21">
      <c r="A366" s="233">
        <v>43727</v>
      </c>
      <c r="B366" s="240">
        <v>1.9322453703703699</v>
      </c>
      <c r="C366" s="304">
        <f>'VCO2 Raw'!C366*'VCO2-mouse'!C$61/1000</f>
        <v>59.809700000000007</v>
      </c>
      <c r="D366" s="305">
        <f>'VCO2 Raw'!D366*'VCO2-mouse'!D$61/1000</f>
        <v>57.797499999999999</v>
      </c>
      <c r="E366" s="305">
        <f>'VCO2 Raw'!E366*'VCO2-mouse'!E$61/1000</f>
        <v>57.24</v>
      </c>
      <c r="F366" s="305">
        <f>'VCO2 Raw'!F366*'VCO2-mouse'!F$61/1000</f>
        <v>94.696799999999982</v>
      </c>
      <c r="G366" s="305">
        <f>'VCO2 Raw'!G366*'VCO2-mouse'!G$61/1000</f>
        <v>70.963099999999997</v>
      </c>
      <c r="H366" s="86">
        <f>'VCO2 Raw'!H366*'VCO2-mouse'!H$61/1000</f>
        <v>71.561599999999984</v>
      </c>
      <c r="I366" s="86">
        <f>'VCO2 Raw'!I366*'VCO2-mouse'!I$61/1000</f>
        <v>60.351999999999997</v>
      </c>
      <c r="J366" s="86">
        <f>'VCO2 Raw'!J366*'VCO2-mouse'!J$61/1000</f>
        <v>60.0154</v>
      </c>
      <c r="K366" s="108">
        <f>'VCO2 Raw'!K366*'VCO2-mouse'!K$61/1000</f>
        <v>60.735099999999996</v>
      </c>
      <c r="L366" s="107">
        <f t="shared" ref="L366:P366" si="704">AVERAGE(C366:C368)</f>
        <v>65.780733333333345</v>
      </c>
      <c r="M366" s="160">
        <f t="shared" si="704"/>
        <v>69.001166666666663</v>
      </c>
      <c r="N366" s="160">
        <f t="shared" si="704"/>
        <v>69.975000000000009</v>
      </c>
      <c r="O366" s="160">
        <f t="shared" si="704"/>
        <v>89.381599999999978</v>
      </c>
      <c r="P366" s="160">
        <f t="shared" si="704"/>
        <v>63.734233333333329</v>
      </c>
      <c r="Q366" s="160">
        <f t="shared" ref="Q366" si="705">AVERAGE(H366:H368)</f>
        <v>59.870066666666652</v>
      </c>
      <c r="R366" s="160">
        <f t="shared" ref="R366" si="706">AVERAGE(I366:I368)</f>
        <v>78.912999999999997</v>
      </c>
      <c r="S366" s="160">
        <f t="shared" ref="S366" si="707">AVERAGE(J366:J368)</f>
        <v>62.834866666666663</v>
      </c>
      <c r="T366" s="160">
        <f t="shared" ref="T366" si="708">AVERAGE(K366:K368)</f>
        <v>63.158200000000001</v>
      </c>
      <c r="U366" s="232">
        <f t="shared" ref="U366" si="709">AVERAGE(L366:T366)</f>
        <v>69.183207407407409</v>
      </c>
    </row>
    <row r="367" spans="1:21">
      <c r="A367" s="233">
        <v>43727</v>
      </c>
      <c r="B367" s="240">
        <v>1.9461342592592601</v>
      </c>
      <c r="C367" s="304">
        <f>'VCO2 Raw'!C367*'VCO2-mouse'!C$61/1000</f>
        <v>58.373400000000004</v>
      </c>
      <c r="D367" s="305">
        <f>'VCO2 Raw'!D367*'VCO2-mouse'!D$61/1000</f>
        <v>76.829499999999996</v>
      </c>
      <c r="E367" s="305">
        <f>'VCO2 Raw'!E367*'VCO2-mouse'!E$61/1000</f>
        <v>89.963999999999999</v>
      </c>
      <c r="F367" s="305">
        <f>'VCO2 Raw'!F367*'VCO2-mouse'!F$61/1000</f>
        <v>99.712799999999987</v>
      </c>
      <c r="G367" s="305">
        <f>'VCO2 Raw'!G367*'VCO2-mouse'!G$61/1000</f>
        <v>63.231999999999999</v>
      </c>
      <c r="H367" s="86">
        <f>'VCO2 Raw'!H367*'VCO2-mouse'!H$61/1000</f>
        <v>56.239199999999997</v>
      </c>
      <c r="I367" s="86">
        <f>'VCO2 Raw'!I367*'VCO2-mouse'!I$61/1000</f>
        <v>91.563000000000002</v>
      </c>
      <c r="J367" s="86">
        <f>'VCO2 Raw'!J367*'VCO2-mouse'!J$61/1000</f>
        <v>69.018799999999999</v>
      </c>
      <c r="K367" s="108">
        <f>'VCO2 Raw'!K367*'VCO2-mouse'!K$61/1000</f>
        <v>70.328999999999994</v>
      </c>
      <c r="L367" s="107"/>
      <c r="M367" s="160"/>
      <c r="N367" s="160"/>
      <c r="O367" s="160"/>
      <c r="P367" s="160"/>
      <c r="Q367" s="160"/>
      <c r="R367" s="160"/>
      <c r="S367" s="160"/>
      <c r="T367" s="160"/>
      <c r="U367" s="232">
        <f t="shared" ref="U367" si="710">STDEV(L366:T366)/SQRT(COUNT(L366:T366))</f>
        <v>3.1356128337786271</v>
      </c>
    </row>
    <row r="368" spans="1:21">
      <c r="A368" s="233">
        <v>43727</v>
      </c>
      <c r="B368" s="240">
        <v>1.96002314814815</v>
      </c>
      <c r="C368" s="304">
        <f>'VCO2 Raw'!C368*'VCO2-mouse'!C$61/1000</f>
        <v>79.159100000000009</v>
      </c>
      <c r="D368" s="305">
        <f>'VCO2 Raw'!D368*'VCO2-mouse'!D$61/1000</f>
        <v>72.376499999999993</v>
      </c>
      <c r="E368" s="305">
        <f>'VCO2 Raw'!E368*'VCO2-mouse'!E$61/1000</f>
        <v>62.720999999999997</v>
      </c>
      <c r="F368" s="305">
        <f>'VCO2 Raw'!F368*'VCO2-mouse'!F$61/1000</f>
        <v>73.735199999999992</v>
      </c>
      <c r="G368" s="305">
        <f>'VCO2 Raw'!G368*'VCO2-mouse'!G$61/1000</f>
        <v>57.007599999999996</v>
      </c>
      <c r="H368" s="86">
        <f>'VCO2 Raw'!H368*'VCO2-mouse'!H$61/1000</f>
        <v>51.809399999999997</v>
      </c>
      <c r="I368" s="86">
        <f>'VCO2 Raw'!I368*'VCO2-mouse'!I$61/1000</f>
        <v>84.823999999999998</v>
      </c>
      <c r="J368" s="86">
        <f>'VCO2 Raw'!J368*'VCO2-mouse'!J$61/1000</f>
        <v>59.470399999999998</v>
      </c>
      <c r="K368" s="108">
        <f>'VCO2 Raw'!K368*'VCO2-mouse'!K$61/1000</f>
        <v>58.410499999999999</v>
      </c>
      <c r="L368" s="107"/>
      <c r="M368" s="160"/>
      <c r="N368" s="160"/>
      <c r="O368" s="160"/>
      <c r="P368" s="160"/>
      <c r="Q368" s="160"/>
      <c r="R368" s="160"/>
      <c r="S368" s="160"/>
      <c r="T368" s="160"/>
      <c r="U368" s="232"/>
    </row>
    <row r="369" spans="1:21">
      <c r="A369" s="233">
        <v>43727</v>
      </c>
      <c r="B369" s="240">
        <v>1.97391203703703</v>
      </c>
      <c r="C369" s="304">
        <f>'VCO2 Raw'!C369*'VCO2-mouse'!C$61/1000</f>
        <v>61.0563</v>
      </c>
      <c r="D369" s="305">
        <f>'VCO2 Raw'!D369*'VCO2-mouse'!D$61/1000</f>
        <v>54.411999999999999</v>
      </c>
      <c r="E369" s="305">
        <f>'VCO2 Raw'!E369*'VCO2-mouse'!E$61/1000</f>
        <v>71.766000000000005</v>
      </c>
      <c r="F369" s="305">
        <f>'VCO2 Raw'!F369*'VCO2-mouse'!F$61/1000</f>
        <v>88.862399999999994</v>
      </c>
      <c r="G369" s="305">
        <f>'VCO2 Raw'!G369*'VCO2-mouse'!G$61/1000</f>
        <v>50.783199999999994</v>
      </c>
      <c r="H369" s="86">
        <f>'VCO2 Raw'!H369*'VCO2-mouse'!H$61/1000</f>
        <v>52.43</v>
      </c>
      <c r="I369" s="86">
        <f>'VCO2 Raw'!I369*'VCO2-mouse'!I$61/1000</f>
        <v>63.433999999999997</v>
      </c>
      <c r="J369" s="86">
        <f>'VCO2 Raw'!J369*'VCO2-mouse'!J$61/1000</f>
        <v>56.287599999999998</v>
      </c>
      <c r="K369" s="108">
        <f>'VCO2 Raw'!K369*'VCO2-mouse'!K$61/1000</f>
        <v>82.661199999999994</v>
      </c>
      <c r="L369" s="107">
        <f t="shared" ref="L369:P369" si="711">AVERAGE(C369:C371)</f>
        <v>72.727366666666668</v>
      </c>
      <c r="M369" s="160">
        <f t="shared" si="711"/>
        <v>53.222499999999997</v>
      </c>
      <c r="N369" s="160">
        <f t="shared" si="711"/>
        <v>77.822999999999993</v>
      </c>
      <c r="O369" s="160">
        <f t="shared" si="711"/>
        <v>87.225599999999986</v>
      </c>
      <c r="P369" s="160">
        <f t="shared" si="711"/>
        <v>72.906166666666664</v>
      </c>
      <c r="Q369" s="160">
        <f t="shared" ref="Q369" si="712">AVERAGE(H369:H371)</f>
        <v>70.891066666666674</v>
      </c>
      <c r="R369" s="160">
        <f t="shared" ref="R369" si="713">AVERAGE(I369:I371)</f>
        <v>80.60733333333333</v>
      </c>
      <c r="S369" s="160">
        <f t="shared" ref="S369" si="714">AVERAGE(J369:J371)</f>
        <v>64.360866666666666</v>
      </c>
      <c r="T369" s="160">
        <f t="shared" ref="T369" si="715">AVERAGE(K369:K371)</f>
        <v>79.699633333333324</v>
      </c>
      <c r="U369" s="232">
        <f t="shared" ref="U369" si="716">AVERAGE(L369:T369)</f>
        <v>73.27372592592593</v>
      </c>
    </row>
    <row r="370" spans="1:21">
      <c r="A370" s="233">
        <v>43727</v>
      </c>
      <c r="B370" s="240">
        <v>1.9878009259259199</v>
      </c>
      <c r="C370" s="304">
        <f>'VCO2 Raw'!C370*'VCO2-mouse'!C$61/1000</f>
        <v>60.324600000000004</v>
      </c>
      <c r="D370" s="305">
        <f>'VCO2 Raw'!D370*'VCO2-mouse'!D$61/1000</f>
        <v>57.2485</v>
      </c>
      <c r="E370" s="305">
        <f>'VCO2 Raw'!E370*'VCO2-mouse'!E$61/1000</f>
        <v>74.465999999999994</v>
      </c>
      <c r="F370" s="305">
        <f>'VCO2 Raw'!F370*'VCO2-mouse'!F$61/1000</f>
        <v>82.420799999999986</v>
      </c>
      <c r="G370" s="305">
        <f>'VCO2 Raw'!G370*'VCO2-mouse'!G$61/1000</f>
        <v>80.94189999999999</v>
      </c>
      <c r="H370" s="86">
        <f>'VCO2 Raw'!H370*'VCO2-mouse'!H$61/1000</f>
        <v>76.933000000000007</v>
      </c>
      <c r="I370" s="86">
        <f>'VCO2 Raw'!I370*'VCO2-mouse'!I$61/1000</f>
        <v>82.730999999999995</v>
      </c>
      <c r="J370" s="86">
        <f>'VCO2 Raw'!J370*'VCO2-mouse'!J$61/1000</f>
        <v>53.017600000000002</v>
      </c>
      <c r="K370" s="108">
        <f>'VCO2 Raw'!K370*'VCO2-mouse'!K$61/1000</f>
        <v>64.379599999999996</v>
      </c>
      <c r="L370" s="107"/>
      <c r="M370" s="160"/>
      <c r="N370" s="160"/>
      <c r="O370" s="160"/>
      <c r="P370" s="160"/>
      <c r="Q370" s="160"/>
      <c r="R370" s="160"/>
      <c r="S370" s="160"/>
      <c r="T370" s="160"/>
      <c r="U370" s="232">
        <f t="shared" ref="U370" si="717">STDEV(L369:T369)/SQRT(COUNT(L369:T369))</f>
        <v>3.3292186335061218</v>
      </c>
    </row>
    <row r="371" spans="1:21">
      <c r="A371" s="233">
        <v>43728</v>
      </c>
      <c r="B371" s="240">
        <v>2.001689814814815</v>
      </c>
      <c r="C371" s="304">
        <f>'VCO2 Raw'!C371*'VCO2-mouse'!C$61/1000</f>
        <v>96.801200000000009</v>
      </c>
      <c r="D371" s="305">
        <f>'VCO2 Raw'!D371*'VCO2-mouse'!D$61/1000</f>
        <v>48.006999999999998</v>
      </c>
      <c r="E371" s="305">
        <f>'VCO2 Raw'!E371*'VCO2-mouse'!E$61/1000</f>
        <v>87.236999999999995</v>
      </c>
      <c r="F371" s="305">
        <f>'VCO2 Raw'!F371*'VCO2-mouse'!F$61/1000</f>
        <v>90.393599999999992</v>
      </c>
      <c r="G371" s="305">
        <f>'VCO2 Raw'!G371*'VCO2-mouse'!G$61/1000</f>
        <v>86.993399999999994</v>
      </c>
      <c r="H371" s="86">
        <f>'VCO2 Raw'!H371*'VCO2-mouse'!H$61/1000</f>
        <v>83.310199999999995</v>
      </c>
      <c r="I371" s="86">
        <f>'VCO2 Raw'!I371*'VCO2-mouse'!I$61/1000</f>
        <v>95.656999999999996</v>
      </c>
      <c r="J371" s="86">
        <f>'VCO2 Raw'!J371*'VCO2-mouse'!J$61/1000</f>
        <v>83.777400000000014</v>
      </c>
      <c r="K371" s="108">
        <f>'VCO2 Raw'!K371*'VCO2-mouse'!K$61/1000</f>
        <v>92.058099999999996</v>
      </c>
      <c r="L371" s="107"/>
      <c r="M371" s="160"/>
      <c r="N371" s="160"/>
      <c r="O371" s="160"/>
      <c r="P371" s="160"/>
      <c r="Q371" s="160"/>
      <c r="R371" s="160"/>
      <c r="S371" s="160"/>
      <c r="T371" s="160"/>
      <c r="U371" s="232"/>
    </row>
    <row r="372" spans="1:21">
      <c r="A372" s="233">
        <v>43728</v>
      </c>
      <c r="B372" s="240">
        <v>2.0155787037036998</v>
      </c>
      <c r="C372" s="304">
        <f>'VCO2 Raw'!C372*'VCO2-mouse'!C$61/1000</f>
        <v>85.202400000000011</v>
      </c>
      <c r="D372" s="305">
        <f>'VCO2 Raw'!D372*'VCO2-mouse'!D$61/1000</f>
        <v>59.414000000000001</v>
      </c>
      <c r="E372" s="305">
        <f>'VCO2 Raw'!E372*'VCO2-mouse'!E$61/1000</f>
        <v>72.278999999999996</v>
      </c>
      <c r="F372" s="305">
        <f>'VCO2 Raw'!F372*'VCO2-mouse'!F$61/1000</f>
        <v>102.93359999999998</v>
      </c>
      <c r="G372" s="305">
        <f>'VCO2 Raw'!G372*'VCO2-mouse'!G$61/1000</f>
        <v>53.845999999999997</v>
      </c>
      <c r="H372" s="86">
        <f>'VCO2 Raw'!H372*'VCO2-mouse'!H$61/1000</f>
        <v>83.995000000000005</v>
      </c>
      <c r="I372" s="86">
        <f>'VCO2 Raw'!I372*'VCO2-mouse'!I$61/1000</f>
        <v>70.081000000000003</v>
      </c>
      <c r="J372" s="86">
        <f>'VCO2 Raw'!J372*'VCO2-mouse'!J$61/1000</f>
        <v>66.533600000000007</v>
      </c>
      <c r="K372" s="108">
        <f>'VCO2 Raw'!K372*'VCO2-mouse'!K$61/1000</f>
        <v>75.332800000000006</v>
      </c>
      <c r="L372" s="107">
        <f t="shared" ref="L372:P372" si="718">AVERAGE(C372:C374)</f>
        <v>71.95953333333334</v>
      </c>
      <c r="M372" s="160">
        <f t="shared" si="718"/>
        <v>55.398166666666668</v>
      </c>
      <c r="N372" s="160">
        <f t="shared" si="718"/>
        <v>69.399000000000001</v>
      </c>
      <c r="O372" s="160">
        <f t="shared" si="718"/>
        <v>93.227199999999996</v>
      </c>
      <c r="P372" s="160">
        <f t="shared" si="718"/>
        <v>61.074866666666658</v>
      </c>
      <c r="Q372" s="160">
        <f t="shared" ref="Q372" si="719">AVERAGE(H372:H374)</f>
        <v>62.666333333333334</v>
      </c>
      <c r="R372" s="160">
        <f t="shared" ref="R372" si="720">AVERAGE(I372:I374)</f>
        <v>69.820333333333338</v>
      </c>
      <c r="S372" s="160">
        <f t="shared" ref="S372" si="721">AVERAGE(J372:J374)</f>
        <v>70.915400000000005</v>
      </c>
      <c r="T372" s="160">
        <f t="shared" ref="T372" si="722">AVERAGE(K372:K374)</f>
        <v>73.980066666666673</v>
      </c>
      <c r="U372" s="232">
        <f t="shared" ref="U372" si="723">AVERAGE(L372:T372)</f>
        <v>69.826766666666657</v>
      </c>
    </row>
    <row r="373" spans="1:21">
      <c r="A373" s="233">
        <v>43728</v>
      </c>
      <c r="B373" s="240">
        <v>2.02946759259259</v>
      </c>
      <c r="C373" s="304">
        <f>'VCO2 Raw'!C373*'VCO2-mouse'!C$61/1000</f>
        <v>68.156499999999994</v>
      </c>
      <c r="D373" s="305">
        <f>'VCO2 Raw'!D373*'VCO2-mouse'!D$61/1000</f>
        <v>59.139499999999998</v>
      </c>
      <c r="E373" s="305">
        <f>'VCO2 Raw'!E373*'VCO2-mouse'!E$61/1000</f>
        <v>74.600999999999999</v>
      </c>
      <c r="F373" s="305">
        <f>'VCO2 Raw'!F373*'VCO2-mouse'!F$61/1000</f>
        <v>95.119199999999992</v>
      </c>
      <c r="G373" s="305">
        <f>'VCO2 Raw'!G373*'VCO2-mouse'!G$61/1000</f>
        <v>77.113399999999999</v>
      </c>
      <c r="H373" s="86">
        <f>'VCO2 Raw'!H373*'VCO2-mouse'!H$61/1000</f>
        <v>54.034999999999997</v>
      </c>
      <c r="I373" s="86">
        <f>'VCO2 Raw'!I373*'VCO2-mouse'!I$61/1000</f>
        <v>63.548999999999999</v>
      </c>
      <c r="J373" s="86">
        <f>'VCO2 Raw'!J373*'VCO2-mouse'!J$61/1000</f>
        <v>71.700199999999995</v>
      </c>
      <c r="K373" s="108">
        <f>'VCO2 Raw'!K373*'VCO2-mouse'!K$61/1000</f>
        <v>86.995199999999997</v>
      </c>
      <c r="L373" s="107"/>
      <c r="M373" s="160"/>
      <c r="N373" s="160"/>
      <c r="O373" s="160"/>
      <c r="P373" s="160"/>
      <c r="Q373" s="160"/>
      <c r="R373" s="160"/>
      <c r="S373" s="160"/>
      <c r="T373" s="160"/>
      <c r="U373" s="232">
        <f t="shared" ref="U373" si="724">STDEV(L372:T372)/SQRT(COUNT(L372:T372))</f>
        <v>3.5488634332124831</v>
      </c>
    </row>
    <row r="374" spans="1:21">
      <c r="A374" s="233">
        <v>43728</v>
      </c>
      <c r="B374" s="240">
        <v>2.0433564814814802</v>
      </c>
      <c r="C374" s="304">
        <f>'VCO2 Raw'!C374*'VCO2-mouse'!C$61/1000</f>
        <v>62.519700000000007</v>
      </c>
      <c r="D374" s="305">
        <f>'VCO2 Raw'!D374*'VCO2-mouse'!D$61/1000</f>
        <v>47.640999999999998</v>
      </c>
      <c r="E374" s="305">
        <f>'VCO2 Raw'!E374*'VCO2-mouse'!E$61/1000</f>
        <v>61.317</v>
      </c>
      <c r="F374" s="305">
        <f>'VCO2 Raw'!F374*'VCO2-mouse'!F$61/1000</f>
        <v>81.628799999999984</v>
      </c>
      <c r="G374" s="305">
        <f>'VCO2 Raw'!G374*'VCO2-mouse'!G$61/1000</f>
        <v>52.2652</v>
      </c>
      <c r="H374" s="86">
        <f>'VCO2 Raw'!H374*'VCO2-mouse'!H$61/1000</f>
        <v>49.969000000000001</v>
      </c>
      <c r="I374" s="86">
        <f>'VCO2 Raw'!I374*'VCO2-mouse'!I$61/1000</f>
        <v>75.831000000000003</v>
      </c>
      <c r="J374" s="86">
        <f>'VCO2 Raw'!J374*'VCO2-mouse'!J$61/1000</f>
        <v>74.512400000000014</v>
      </c>
      <c r="K374" s="108">
        <f>'VCO2 Raw'!K374*'VCO2-mouse'!K$61/1000</f>
        <v>59.612199999999994</v>
      </c>
      <c r="L374" s="107"/>
      <c r="M374" s="160"/>
      <c r="N374" s="160"/>
      <c r="O374" s="160"/>
      <c r="P374" s="160"/>
      <c r="Q374" s="160"/>
      <c r="R374" s="160"/>
      <c r="S374" s="160"/>
      <c r="T374" s="160"/>
      <c r="U374" s="232"/>
    </row>
    <row r="375" spans="1:21">
      <c r="A375" s="233">
        <v>43728</v>
      </c>
      <c r="B375" s="240">
        <v>2.0572453703703699</v>
      </c>
      <c r="C375" s="304">
        <f>'VCO2 Raw'!C375*'VCO2-mouse'!C$61/1000</f>
        <v>88.373100000000008</v>
      </c>
      <c r="D375" s="305">
        <f>'VCO2 Raw'!D375*'VCO2-mouse'!D$61/1000</f>
        <v>54.777999999999999</v>
      </c>
      <c r="E375" s="305">
        <f>'VCO2 Raw'!E375*'VCO2-mouse'!E$61/1000</f>
        <v>54.783000000000001</v>
      </c>
      <c r="F375" s="305">
        <f>'VCO2 Raw'!F375*'VCO2-mouse'!F$61/1000</f>
        <v>78.355199999999996</v>
      </c>
      <c r="G375" s="305">
        <f>'VCO2 Raw'!G375*'VCO2-mouse'!G$61/1000</f>
        <v>79.064700000000002</v>
      </c>
      <c r="H375" s="86">
        <f>'VCO2 Raw'!H375*'VCO2-mouse'!H$61/1000</f>
        <v>53.970799999999997</v>
      </c>
      <c r="I375" s="86">
        <f>'VCO2 Raw'!I375*'VCO2-mouse'!I$61/1000</f>
        <v>94.07</v>
      </c>
      <c r="J375" s="86">
        <f>'VCO2 Raw'!J375*'VCO2-mouse'!J$61/1000</f>
        <v>56.505600000000001</v>
      </c>
      <c r="K375" s="108">
        <f>'VCO2 Raw'!K375*'VCO2-mouse'!K$61/1000</f>
        <v>60.518399999999993</v>
      </c>
      <c r="L375" s="107">
        <f t="shared" ref="L375:P375" si="725">AVERAGE(C375:C377)</f>
        <v>84.145500000000013</v>
      </c>
      <c r="M375" s="160">
        <f t="shared" si="725"/>
        <v>76.27033333333334</v>
      </c>
      <c r="N375" s="160">
        <f t="shared" si="725"/>
        <v>68.355000000000004</v>
      </c>
      <c r="O375" s="160">
        <f t="shared" si="725"/>
        <v>80.343999999999994</v>
      </c>
      <c r="P375" s="160">
        <f t="shared" si="725"/>
        <v>74.289366666666652</v>
      </c>
      <c r="Q375" s="160">
        <f t="shared" ref="Q375" si="726">AVERAGE(H375:H377)</f>
        <v>63.165666666666674</v>
      </c>
      <c r="R375" s="160">
        <f t="shared" ref="R375" si="727">AVERAGE(I375:I377)</f>
        <v>82.286333333333332</v>
      </c>
      <c r="S375" s="160">
        <f t="shared" ref="S375" si="728">AVERAGE(J375:J377)</f>
        <v>57.581066666666665</v>
      </c>
      <c r="T375" s="160">
        <f t="shared" ref="T375" si="729">AVERAGE(K375:K377)</f>
        <v>65.6995</v>
      </c>
      <c r="U375" s="232">
        <f t="shared" ref="U375" si="730">AVERAGE(L375:T375)</f>
        <v>72.459640740740724</v>
      </c>
    </row>
    <row r="376" spans="1:21">
      <c r="A376" s="233">
        <v>43728</v>
      </c>
      <c r="B376" s="240">
        <v>2.0711342592592601</v>
      </c>
      <c r="C376" s="304">
        <f>'VCO2 Raw'!C376*'VCO2-mouse'!C$61/1000</f>
        <v>88.91510000000001</v>
      </c>
      <c r="D376" s="305">
        <f>'VCO2 Raw'!D376*'VCO2-mouse'!D$61/1000</f>
        <v>92.689499999999995</v>
      </c>
      <c r="E376" s="305">
        <f>'VCO2 Raw'!E376*'VCO2-mouse'!E$61/1000</f>
        <v>67.013999999999996</v>
      </c>
      <c r="F376" s="305">
        <f>'VCO2 Raw'!F376*'VCO2-mouse'!F$61/1000</f>
        <v>91.423199999999994</v>
      </c>
      <c r="G376" s="305">
        <f>'VCO2 Raw'!G376*'VCO2-mouse'!G$61/1000</f>
        <v>74.692800000000005</v>
      </c>
      <c r="H376" s="86">
        <f>'VCO2 Raw'!H376*'VCO2-mouse'!H$61/1000</f>
        <v>58.593199999999996</v>
      </c>
      <c r="I376" s="86">
        <f>'VCO2 Raw'!I376*'VCO2-mouse'!I$61/1000</f>
        <v>82.662000000000006</v>
      </c>
      <c r="J376" s="86">
        <f>'VCO2 Raw'!J376*'VCO2-mouse'!J$61/1000</f>
        <v>57.748200000000004</v>
      </c>
      <c r="K376" s="108">
        <f>'VCO2 Raw'!K376*'VCO2-mouse'!K$61/1000</f>
        <v>82.306599999999989</v>
      </c>
      <c r="L376" s="107"/>
      <c r="M376" s="160"/>
      <c r="N376" s="160"/>
      <c r="O376" s="160"/>
      <c r="P376" s="160"/>
      <c r="Q376" s="160"/>
      <c r="R376" s="160"/>
      <c r="S376" s="160"/>
      <c r="T376" s="160"/>
      <c r="U376" s="232">
        <f t="shared" ref="U376" si="731">STDEV(L375:T375)/SQRT(COUNT(L375:T375))</f>
        <v>3.0809745231313954</v>
      </c>
    </row>
    <row r="377" spans="1:21">
      <c r="A377" s="233">
        <v>43728</v>
      </c>
      <c r="B377" s="240">
        <v>2.0850231481481498</v>
      </c>
      <c r="C377" s="304">
        <f>'VCO2 Raw'!C377*'VCO2-mouse'!C$61/1000</f>
        <v>75.148300000000006</v>
      </c>
      <c r="D377" s="305">
        <f>'VCO2 Raw'!D377*'VCO2-mouse'!D$61/1000</f>
        <v>81.343500000000006</v>
      </c>
      <c r="E377" s="305">
        <f>'VCO2 Raw'!E377*'VCO2-mouse'!E$61/1000</f>
        <v>83.268000000000001</v>
      </c>
      <c r="F377" s="305">
        <f>'VCO2 Raw'!F377*'VCO2-mouse'!F$61/1000</f>
        <v>71.253599999999992</v>
      </c>
      <c r="G377" s="305">
        <f>'VCO2 Raw'!G377*'VCO2-mouse'!G$61/1000</f>
        <v>69.110599999999991</v>
      </c>
      <c r="H377" s="86">
        <f>'VCO2 Raw'!H377*'VCO2-mouse'!H$61/1000</f>
        <v>76.933000000000007</v>
      </c>
      <c r="I377" s="86">
        <f>'VCO2 Raw'!I377*'VCO2-mouse'!I$61/1000</f>
        <v>70.126999999999995</v>
      </c>
      <c r="J377" s="86">
        <f>'VCO2 Raw'!J377*'VCO2-mouse'!J$61/1000</f>
        <v>58.489400000000003</v>
      </c>
      <c r="K377" s="108">
        <f>'VCO2 Raw'!K377*'VCO2-mouse'!K$61/1000</f>
        <v>54.273499999999999</v>
      </c>
      <c r="L377" s="107"/>
      <c r="M377" s="160"/>
      <c r="N377" s="160"/>
      <c r="O377" s="160"/>
      <c r="P377" s="160"/>
      <c r="Q377" s="160"/>
      <c r="R377" s="160"/>
      <c r="S377" s="160"/>
      <c r="T377" s="160"/>
      <c r="U377" s="232"/>
    </row>
    <row r="378" spans="1:21">
      <c r="A378" s="233">
        <v>43728</v>
      </c>
      <c r="B378" s="240">
        <v>2.0989120370370302</v>
      </c>
      <c r="C378" s="304">
        <f>'VCO2 Raw'!C378*'VCO2-mouse'!C$61/1000</f>
        <v>77.749900000000011</v>
      </c>
      <c r="D378" s="305">
        <f>'VCO2 Raw'!D378*'VCO2-mouse'!D$61/1000</f>
        <v>53.100499999999997</v>
      </c>
      <c r="E378" s="305">
        <f>'VCO2 Raw'!E378*'VCO2-mouse'!E$61/1000</f>
        <v>65.691000000000003</v>
      </c>
      <c r="F378" s="305">
        <f>'VCO2 Raw'!F378*'VCO2-mouse'!F$61/1000</f>
        <v>86.354399999999998</v>
      </c>
      <c r="G378" s="305">
        <f>'VCO2 Raw'!G378*'VCO2-mouse'!G$61/1000</f>
        <v>58.143799999999999</v>
      </c>
      <c r="H378" s="86">
        <f>'VCO2 Raw'!H378*'VCO2-mouse'!H$61/1000</f>
        <v>68.779599999999988</v>
      </c>
      <c r="I378" s="86">
        <f>'VCO2 Raw'!I378*'VCO2-mouse'!I$61/1000</f>
        <v>73.921999999999997</v>
      </c>
      <c r="J378" s="86">
        <f>'VCO2 Raw'!J378*'VCO2-mouse'!J$61/1000</f>
        <v>76.779600000000002</v>
      </c>
      <c r="K378" s="108">
        <f>'VCO2 Raw'!K378*'VCO2-mouse'!K$61/1000</f>
        <v>77.874099999999984</v>
      </c>
      <c r="L378" s="107">
        <f t="shared" ref="L378:P378" si="732">AVERAGE(C378:C380)</f>
        <v>79.068766666666676</v>
      </c>
      <c r="M378" s="160">
        <f t="shared" si="732"/>
        <v>47.610499999999995</v>
      </c>
      <c r="N378" s="160">
        <f t="shared" si="732"/>
        <v>65.690999999999988</v>
      </c>
      <c r="O378" s="160">
        <f t="shared" si="732"/>
        <v>87.692000000000007</v>
      </c>
      <c r="P378" s="160">
        <f t="shared" si="732"/>
        <v>53.491966666666663</v>
      </c>
      <c r="Q378" s="160">
        <f t="shared" ref="Q378" si="733">AVERAGE(H378:H380)</f>
        <v>60.776000000000003</v>
      </c>
      <c r="R378" s="160">
        <f t="shared" ref="R378" si="734">AVERAGE(I378:I380)</f>
        <v>69.314333333333323</v>
      </c>
      <c r="S378" s="160">
        <f t="shared" ref="S378" si="735">AVERAGE(J378:J380)</f>
        <v>73.967399999999998</v>
      </c>
      <c r="T378" s="160">
        <f t="shared" ref="T378" si="736">AVERAGE(K378:K380)</f>
        <v>70.611366666666655</v>
      </c>
      <c r="U378" s="232">
        <f t="shared" ref="U378" si="737">AVERAGE(L378:T378)</f>
        <v>67.58037037037036</v>
      </c>
    </row>
    <row r="379" spans="1:21">
      <c r="A379" s="233">
        <v>43728</v>
      </c>
      <c r="B379" s="240">
        <v>2.1128009259259199</v>
      </c>
      <c r="C379" s="304">
        <f>'VCO2 Raw'!C379*'VCO2-mouse'!C$61/1000</f>
        <v>66.991199999999992</v>
      </c>
      <c r="D379" s="305">
        <f>'VCO2 Raw'!D379*'VCO2-mouse'!D$61/1000</f>
        <v>44.926499999999997</v>
      </c>
      <c r="E379" s="305">
        <f>'VCO2 Raw'!E379*'VCO2-mouse'!E$61/1000</f>
        <v>80.864999999999995</v>
      </c>
      <c r="F379" s="305">
        <f>'VCO2 Raw'!F379*'VCO2-mouse'!F$61/1000</f>
        <v>77.6952</v>
      </c>
      <c r="G379" s="305">
        <f>'VCO2 Raw'!G379*'VCO2-mouse'!G$61/1000</f>
        <v>50.832599999999999</v>
      </c>
      <c r="H379" s="86">
        <f>'VCO2 Raw'!H379*'VCO2-mouse'!H$61/1000</f>
        <v>64.242800000000003</v>
      </c>
      <c r="I379" s="86">
        <f>'VCO2 Raw'!I379*'VCO2-mouse'!I$61/1000</f>
        <v>57.223999999999997</v>
      </c>
      <c r="J379" s="86">
        <f>'VCO2 Raw'!J379*'VCO2-mouse'!J$61/1000</f>
        <v>71.874600000000001</v>
      </c>
      <c r="K379" s="108">
        <f>'VCO2 Raw'!K379*'VCO2-mouse'!K$61/1000</f>
        <v>79.647099999999995</v>
      </c>
      <c r="L379" s="107"/>
      <c r="M379" s="160"/>
      <c r="N379" s="160"/>
      <c r="O379" s="160"/>
      <c r="P379" s="160"/>
      <c r="Q379" s="160"/>
      <c r="R379" s="160"/>
      <c r="S379" s="160"/>
      <c r="T379" s="160"/>
      <c r="U379" s="232">
        <f t="shared" ref="U379" si="738">STDEV(L378:T378)/SQRT(COUNT(L378:T378))</f>
        <v>4.1442675057718654</v>
      </c>
    </row>
    <row r="380" spans="1:21">
      <c r="A380" s="233">
        <v>43728</v>
      </c>
      <c r="B380" s="240">
        <v>2.1266898148148101</v>
      </c>
      <c r="C380" s="304">
        <f>'VCO2 Raw'!C380*'VCO2-mouse'!C$61/1000</f>
        <v>92.46520000000001</v>
      </c>
      <c r="D380" s="305">
        <f>'VCO2 Raw'!D380*'VCO2-mouse'!D$61/1000</f>
        <v>44.804499999999997</v>
      </c>
      <c r="E380" s="305">
        <f>'VCO2 Raw'!E380*'VCO2-mouse'!E$61/1000</f>
        <v>50.517000000000003</v>
      </c>
      <c r="F380" s="305">
        <f>'VCO2 Raw'!F380*'VCO2-mouse'!F$61/1000</f>
        <v>99.026399999999995</v>
      </c>
      <c r="G380" s="305">
        <f>'VCO2 Raw'!G380*'VCO2-mouse'!G$61/1000</f>
        <v>51.499499999999998</v>
      </c>
      <c r="H380" s="86">
        <f>'VCO2 Raw'!H380*'VCO2-mouse'!H$61/1000</f>
        <v>49.305599999999998</v>
      </c>
      <c r="I380" s="86">
        <f>'VCO2 Raw'!I380*'VCO2-mouse'!I$61/1000</f>
        <v>76.796999999999997</v>
      </c>
      <c r="J380" s="86">
        <f>'VCO2 Raw'!J380*'VCO2-mouse'!J$61/1000</f>
        <v>73.248000000000005</v>
      </c>
      <c r="K380" s="108">
        <f>'VCO2 Raw'!K380*'VCO2-mouse'!K$61/1000</f>
        <v>54.312899999999999</v>
      </c>
      <c r="L380" s="107"/>
      <c r="M380" s="160"/>
      <c r="N380" s="160"/>
      <c r="O380" s="160"/>
      <c r="P380" s="160"/>
      <c r="Q380" s="160"/>
      <c r="R380" s="160"/>
      <c r="S380" s="160"/>
      <c r="T380" s="160"/>
      <c r="U380" s="232"/>
    </row>
    <row r="381" spans="1:21">
      <c r="A381" s="233">
        <v>43728</v>
      </c>
      <c r="B381" s="240">
        <v>2.1405787037036998</v>
      </c>
      <c r="C381" s="304">
        <f>'VCO2 Raw'!C381*'VCO2-mouse'!C$61/1000</f>
        <v>72.384100000000004</v>
      </c>
      <c r="D381" s="305">
        <f>'VCO2 Raw'!D381*'VCO2-mouse'!D$61/1000</f>
        <v>46.329500000000003</v>
      </c>
      <c r="E381" s="305">
        <f>'VCO2 Raw'!E381*'VCO2-mouse'!E$61/1000</f>
        <v>76.787999999999997</v>
      </c>
      <c r="F381" s="305">
        <f>'VCO2 Raw'!F381*'VCO2-mouse'!F$61/1000</f>
        <v>93.482399999999998</v>
      </c>
      <c r="G381" s="305">
        <f>'VCO2 Raw'!G381*'VCO2-mouse'!G$61/1000</f>
        <v>54.142400000000002</v>
      </c>
      <c r="H381" s="86">
        <f>'VCO2 Raw'!H381*'VCO2-mouse'!H$61/1000</f>
        <v>54.334600000000002</v>
      </c>
      <c r="I381" s="86">
        <f>'VCO2 Raw'!I381*'VCO2-mouse'!I$61/1000</f>
        <v>79.947999999999993</v>
      </c>
      <c r="J381" s="86">
        <f>'VCO2 Raw'!J381*'VCO2-mouse'!J$61/1000</f>
        <v>74.272600000000011</v>
      </c>
      <c r="K381" s="108">
        <f>'VCO2 Raw'!K381*'VCO2-mouse'!K$61/1000</f>
        <v>57.169400000000003</v>
      </c>
      <c r="L381" s="107">
        <f t="shared" ref="L381:P381" si="739">AVERAGE(C381:C383)</f>
        <v>76.54846666666667</v>
      </c>
      <c r="M381" s="160">
        <f t="shared" si="739"/>
        <v>55.306666666666672</v>
      </c>
      <c r="N381" s="160">
        <f t="shared" si="739"/>
        <v>82.98</v>
      </c>
      <c r="O381" s="160">
        <f t="shared" si="739"/>
        <v>81.215199999999996</v>
      </c>
      <c r="P381" s="160">
        <f t="shared" si="739"/>
        <v>62.770933333333339</v>
      </c>
      <c r="Q381" s="160">
        <f t="shared" ref="Q381" si="740">AVERAGE(H381:H383)</f>
        <v>68.62266666666666</v>
      </c>
      <c r="R381" s="160">
        <f t="shared" ref="R381" si="741">AVERAGE(I381:I383)</f>
        <v>83.213999999999999</v>
      </c>
      <c r="S381" s="160">
        <f t="shared" ref="S381" si="742">AVERAGE(J381:J383)</f>
        <v>61.119933333333336</v>
      </c>
      <c r="T381" s="160">
        <f t="shared" ref="T381" si="743">AVERAGE(K381:K383)</f>
        <v>61.772633333333339</v>
      </c>
      <c r="U381" s="232">
        <f t="shared" ref="U381" si="744">AVERAGE(L381:T381)</f>
        <v>70.394500000000008</v>
      </c>
    </row>
    <row r="382" spans="1:21">
      <c r="A382" s="233">
        <v>43728</v>
      </c>
      <c r="B382" s="240">
        <v>2.15446759259259</v>
      </c>
      <c r="C382" s="304">
        <f>'VCO2 Raw'!C382*'VCO2-mouse'!C$61/1000</f>
        <v>86.259299999999996</v>
      </c>
      <c r="D382" s="305">
        <f>'VCO2 Raw'!D382*'VCO2-mouse'!D$61/1000</f>
        <v>70.638000000000005</v>
      </c>
      <c r="E382" s="305">
        <f>'VCO2 Raw'!E382*'VCO2-mouse'!E$61/1000</f>
        <v>83.888999999999996</v>
      </c>
      <c r="F382" s="305">
        <f>'VCO2 Raw'!F382*'VCO2-mouse'!F$61/1000</f>
        <v>76.56</v>
      </c>
      <c r="G382" s="305">
        <f>'VCO2 Raw'!G382*'VCO2-mouse'!G$61/1000</f>
        <v>57.007599999999996</v>
      </c>
      <c r="H382" s="86">
        <f>'VCO2 Raw'!H382*'VCO2-mouse'!H$61/1000</f>
        <v>75.670400000000001</v>
      </c>
      <c r="I382" s="86">
        <f>'VCO2 Raw'!I382*'VCO2-mouse'!I$61/1000</f>
        <v>94.783000000000001</v>
      </c>
      <c r="J382" s="86">
        <f>'VCO2 Raw'!J382*'VCO2-mouse'!J$61/1000</f>
        <v>53.889600000000002</v>
      </c>
      <c r="K382" s="108">
        <f>'VCO2 Raw'!K382*'VCO2-mouse'!K$61/1000</f>
        <v>74.269000000000005</v>
      </c>
      <c r="L382" s="107"/>
      <c r="M382" s="160"/>
      <c r="N382" s="160"/>
      <c r="O382" s="160"/>
      <c r="P382" s="160"/>
      <c r="Q382" s="160"/>
      <c r="R382" s="160"/>
      <c r="S382" s="160"/>
      <c r="T382" s="160"/>
      <c r="U382" s="232">
        <f t="shared" ref="U382" si="745">STDEV(L381:T381)/SQRT(COUNT(L381:T381))</f>
        <v>3.5880749503918632</v>
      </c>
    </row>
    <row r="383" spans="1:21">
      <c r="A383" s="233">
        <v>43728</v>
      </c>
      <c r="B383" s="240">
        <v>2.1683564814814802</v>
      </c>
      <c r="C383" s="304">
        <f>'VCO2 Raw'!C383*'VCO2-mouse'!C$61/1000</f>
        <v>71.001999999999995</v>
      </c>
      <c r="D383" s="305">
        <f>'VCO2 Raw'!D383*'VCO2-mouse'!D$61/1000</f>
        <v>48.952500000000001</v>
      </c>
      <c r="E383" s="305">
        <f>'VCO2 Raw'!E383*'VCO2-mouse'!E$61/1000</f>
        <v>88.263000000000005</v>
      </c>
      <c r="F383" s="305">
        <f>'VCO2 Raw'!F383*'VCO2-mouse'!F$61/1000</f>
        <v>73.603200000000001</v>
      </c>
      <c r="G383" s="305">
        <f>'VCO2 Raw'!G383*'VCO2-mouse'!G$61/1000</f>
        <v>77.162800000000004</v>
      </c>
      <c r="H383" s="86">
        <f>'VCO2 Raw'!H383*'VCO2-mouse'!H$61/1000</f>
        <v>75.863</v>
      </c>
      <c r="I383" s="86">
        <f>'VCO2 Raw'!I383*'VCO2-mouse'!I$61/1000</f>
        <v>74.911000000000001</v>
      </c>
      <c r="J383" s="86">
        <f>'VCO2 Raw'!J383*'VCO2-mouse'!J$61/1000</f>
        <v>55.197600000000001</v>
      </c>
      <c r="K383" s="108">
        <f>'VCO2 Raw'!K383*'VCO2-mouse'!K$61/1000</f>
        <v>53.8795</v>
      </c>
      <c r="L383" s="107"/>
      <c r="M383" s="160"/>
      <c r="N383" s="160"/>
      <c r="O383" s="160"/>
      <c r="P383" s="160"/>
      <c r="Q383" s="160"/>
      <c r="R383" s="160"/>
      <c r="S383" s="160"/>
      <c r="T383" s="160"/>
      <c r="U383" s="232"/>
    </row>
    <row r="384" spans="1:21">
      <c r="A384" s="233">
        <v>43728</v>
      </c>
      <c r="B384" s="240">
        <v>2.1822453703703699</v>
      </c>
      <c r="C384" s="304">
        <f>'VCO2 Raw'!C384*'VCO2-mouse'!C$61/1000</f>
        <v>95.093900000000005</v>
      </c>
      <c r="D384" s="305">
        <f>'VCO2 Raw'!D384*'VCO2-mouse'!D$61/1000</f>
        <v>88.0535</v>
      </c>
      <c r="E384" s="305">
        <f>'VCO2 Raw'!E384*'VCO2-mouse'!E$61/1000</f>
        <v>74.600999999999999</v>
      </c>
      <c r="F384" s="305">
        <f>'VCO2 Raw'!F384*'VCO2-mouse'!F$61/1000</f>
        <v>77.9328</v>
      </c>
      <c r="G384" s="305">
        <f>'VCO2 Raw'!G384*'VCO2-mouse'!G$61/1000</f>
        <v>65.652599999999993</v>
      </c>
      <c r="H384" s="86">
        <f>'VCO2 Raw'!H384*'VCO2-mouse'!H$61/1000</f>
        <v>74.257999999999996</v>
      </c>
      <c r="I384" s="86">
        <f>'VCO2 Raw'!I384*'VCO2-mouse'!I$61/1000</f>
        <v>59.593000000000004</v>
      </c>
      <c r="J384" s="86">
        <f>'VCO2 Raw'!J384*'VCO2-mouse'!J$61/1000</f>
        <v>78.022199999999998</v>
      </c>
      <c r="K384" s="108">
        <f>'VCO2 Raw'!K384*'VCO2-mouse'!K$61/1000</f>
        <v>54.135599999999997</v>
      </c>
      <c r="L384" s="107">
        <f t="shared" ref="L384:P384" si="746">AVERAGE(C384:C386)</f>
        <v>80.532166666666669</v>
      </c>
      <c r="M384" s="160">
        <f t="shared" si="746"/>
        <v>74.542000000000002</v>
      </c>
      <c r="N384" s="160">
        <f t="shared" si="746"/>
        <v>69.326999999999998</v>
      </c>
      <c r="O384" s="160">
        <f t="shared" si="746"/>
        <v>70.241600000000005</v>
      </c>
      <c r="P384" s="160">
        <f t="shared" si="746"/>
        <v>56.595933333333335</v>
      </c>
      <c r="Q384" s="160">
        <f t="shared" ref="Q384" si="747">AVERAGE(H384:H386)</f>
        <v>61.703333333333326</v>
      </c>
      <c r="R384" s="160">
        <f t="shared" ref="R384" si="748">AVERAGE(I384:I386)</f>
        <v>54.502333333333333</v>
      </c>
      <c r="S384" s="160">
        <f t="shared" ref="S384" si="749">AVERAGE(J384:J386)</f>
        <v>71.031666666666652</v>
      </c>
      <c r="T384" s="160">
        <f t="shared" ref="T384" si="750">AVERAGE(K384:K386)</f>
        <v>64.734200000000001</v>
      </c>
      <c r="U384" s="232">
        <f t="shared" ref="U384" si="751">AVERAGE(L384:T384)</f>
        <v>67.023359259259266</v>
      </c>
    </row>
    <row r="385" spans="1:21">
      <c r="A385" s="233">
        <v>43728</v>
      </c>
      <c r="B385" s="240">
        <v>2.1961342592592601</v>
      </c>
      <c r="C385" s="304">
        <f>'VCO2 Raw'!C385*'VCO2-mouse'!C$61/1000</f>
        <v>67.018299999999996</v>
      </c>
      <c r="D385" s="305">
        <f>'VCO2 Raw'!D385*'VCO2-mouse'!D$61/1000</f>
        <v>66.886499999999998</v>
      </c>
      <c r="E385" s="305">
        <f>'VCO2 Raw'!E385*'VCO2-mouse'!E$61/1000</f>
        <v>65.664000000000001</v>
      </c>
      <c r="F385" s="305">
        <f>'VCO2 Raw'!F385*'VCO2-mouse'!F$61/1000</f>
        <v>67.847999999999999</v>
      </c>
      <c r="G385" s="305">
        <f>'VCO2 Raw'!G385*'VCO2-mouse'!G$61/1000</f>
        <v>51.919400000000003</v>
      </c>
      <c r="H385" s="86">
        <f>'VCO2 Raw'!H385*'VCO2-mouse'!H$61/1000</f>
        <v>56.346199999999996</v>
      </c>
      <c r="I385" s="86">
        <f>'VCO2 Raw'!I385*'VCO2-mouse'!I$61/1000</f>
        <v>51.957000000000001</v>
      </c>
      <c r="J385" s="86">
        <f>'VCO2 Raw'!J385*'VCO2-mouse'!J$61/1000</f>
        <v>70.174199999999999</v>
      </c>
      <c r="K385" s="108">
        <f>'VCO2 Raw'!K385*'VCO2-mouse'!K$61/1000</f>
        <v>81.400399999999991</v>
      </c>
      <c r="L385" s="107"/>
      <c r="M385" s="160"/>
      <c r="N385" s="160"/>
      <c r="O385" s="160"/>
      <c r="P385" s="160"/>
      <c r="Q385" s="160"/>
      <c r="R385" s="160"/>
      <c r="S385" s="160"/>
      <c r="T385" s="160"/>
      <c r="U385" s="232">
        <f t="shared" ref="U385" si="752">STDEV(L384:T384)/SQRT(COUNT(L384:T384))</f>
        <v>2.8131596169805877</v>
      </c>
    </row>
    <row r="386" spans="1:21">
      <c r="A386" s="233">
        <v>43728</v>
      </c>
      <c r="B386" s="240">
        <v>2.21002314814814</v>
      </c>
      <c r="C386" s="304">
        <f>'VCO2 Raw'!C386*'VCO2-mouse'!C$61/1000</f>
        <v>79.484300000000005</v>
      </c>
      <c r="D386" s="305">
        <f>'VCO2 Raw'!D386*'VCO2-mouse'!D$61/1000</f>
        <v>68.686000000000007</v>
      </c>
      <c r="E386" s="305">
        <f>'VCO2 Raw'!E386*'VCO2-mouse'!E$61/1000</f>
        <v>67.715999999999994</v>
      </c>
      <c r="F386" s="305">
        <f>'VCO2 Raw'!F386*'VCO2-mouse'!F$61/1000</f>
        <v>64.944000000000003</v>
      </c>
      <c r="G386" s="305">
        <f>'VCO2 Raw'!G386*'VCO2-mouse'!G$61/1000</f>
        <v>52.215799999999994</v>
      </c>
      <c r="H386" s="86">
        <f>'VCO2 Raw'!H386*'VCO2-mouse'!H$61/1000</f>
        <v>54.505799999999994</v>
      </c>
      <c r="I386" s="86">
        <f>'VCO2 Raw'!I386*'VCO2-mouse'!I$61/1000</f>
        <v>51.957000000000001</v>
      </c>
      <c r="J386" s="86">
        <f>'VCO2 Raw'!J386*'VCO2-mouse'!J$61/1000</f>
        <v>64.898600000000002</v>
      </c>
      <c r="K386" s="108">
        <f>'VCO2 Raw'!K386*'VCO2-mouse'!K$61/1000</f>
        <v>58.666599999999995</v>
      </c>
      <c r="L386" s="107"/>
      <c r="M386" s="160"/>
      <c r="N386" s="160"/>
      <c r="O386" s="160"/>
      <c r="P386" s="160"/>
      <c r="Q386" s="160"/>
      <c r="R386" s="160"/>
      <c r="S386" s="160"/>
      <c r="T386" s="160"/>
      <c r="U386" s="232"/>
    </row>
    <row r="387" spans="1:21">
      <c r="A387" s="233">
        <v>43728</v>
      </c>
      <c r="B387" s="240">
        <v>2.2239120370370302</v>
      </c>
      <c r="C387" s="304">
        <f>'VCO2 Raw'!C387*'VCO2-mouse'!C$61/1000</f>
        <v>87.289100000000005</v>
      </c>
      <c r="D387" s="305">
        <f>'VCO2 Raw'!D387*'VCO2-mouse'!D$61/1000</f>
        <v>82.746499999999997</v>
      </c>
      <c r="E387" s="305">
        <f>'VCO2 Raw'!E387*'VCO2-mouse'!E$61/1000</f>
        <v>49.814999999999998</v>
      </c>
      <c r="F387" s="305">
        <f>'VCO2 Raw'!F387*'VCO2-mouse'!F$61/1000</f>
        <v>93.403199999999998</v>
      </c>
      <c r="G387" s="305">
        <f>'VCO2 Raw'!G387*'VCO2-mouse'!G$61/1000</f>
        <v>84.572800000000001</v>
      </c>
      <c r="H387" s="86">
        <f>'VCO2 Raw'!H387*'VCO2-mouse'!H$61/1000</f>
        <v>49.0702</v>
      </c>
      <c r="I387" s="86">
        <f>'VCO2 Raw'!I387*'VCO2-mouse'!I$61/1000</f>
        <v>76.36</v>
      </c>
      <c r="J387" s="86">
        <f>'VCO2 Raw'!J387*'VCO2-mouse'!J$61/1000</f>
        <v>78.065799999999996</v>
      </c>
      <c r="K387" s="108">
        <f>'VCO2 Raw'!K387*'VCO2-mouse'!K$61/1000</f>
        <v>50.510799999999996</v>
      </c>
      <c r="L387" s="107">
        <f t="shared" ref="L387:P387" si="753">AVERAGE(C387:C389)</f>
        <v>65.301966666666672</v>
      </c>
      <c r="M387" s="160">
        <f t="shared" si="753"/>
        <v>76.392333333333326</v>
      </c>
      <c r="N387" s="160">
        <f t="shared" si="753"/>
        <v>70.164000000000001</v>
      </c>
      <c r="O387" s="160">
        <f t="shared" si="753"/>
        <v>79.578400000000002</v>
      </c>
      <c r="P387" s="160">
        <f t="shared" si="753"/>
        <v>76.281833333333324</v>
      </c>
      <c r="Q387" s="160">
        <f t="shared" ref="Q387" si="754">AVERAGE(H387:H389)</f>
        <v>63.5794</v>
      </c>
      <c r="R387" s="160">
        <f t="shared" ref="R387" si="755">AVERAGE(I387:I389)</f>
        <v>62.421999999999997</v>
      </c>
      <c r="S387" s="160">
        <f t="shared" ref="S387" si="756">AVERAGE(J387:J389)</f>
        <v>62.348000000000006</v>
      </c>
      <c r="T387" s="160">
        <f t="shared" ref="T387" si="757">AVERAGE(K387:K389)</f>
        <v>56.079333333333331</v>
      </c>
      <c r="U387" s="232">
        <f t="shared" ref="U387" si="758">AVERAGE(L387:T387)</f>
        <v>68.016362962962958</v>
      </c>
    </row>
    <row r="388" spans="1:21">
      <c r="A388" s="233">
        <v>43728</v>
      </c>
      <c r="B388" s="240">
        <v>2.2378009259259199</v>
      </c>
      <c r="C388" s="304">
        <f>'VCO2 Raw'!C388*'VCO2-mouse'!C$61/1000</f>
        <v>55.582100000000004</v>
      </c>
      <c r="D388" s="305">
        <f>'VCO2 Raw'!D388*'VCO2-mouse'!D$61/1000</f>
        <v>89.852999999999994</v>
      </c>
      <c r="E388" s="305">
        <f>'VCO2 Raw'!E388*'VCO2-mouse'!E$61/1000</f>
        <v>78.759</v>
      </c>
      <c r="F388" s="305">
        <f>'VCO2 Raw'!F388*'VCO2-mouse'!F$61/1000</f>
        <v>79.648800000000008</v>
      </c>
      <c r="G388" s="305">
        <f>'VCO2 Raw'!G388*'VCO2-mouse'!G$61/1000</f>
        <v>86.128899999999987</v>
      </c>
      <c r="H388" s="86">
        <f>'VCO2 Raw'!H388*'VCO2-mouse'!H$61/1000</f>
        <v>67.324399999999997</v>
      </c>
      <c r="I388" s="86">
        <f>'VCO2 Raw'!I388*'VCO2-mouse'!I$61/1000</f>
        <v>57.27</v>
      </c>
      <c r="J388" s="86">
        <f>'VCO2 Raw'!J388*'VCO2-mouse'!J$61/1000</f>
        <v>54.609000000000002</v>
      </c>
      <c r="K388" s="108">
        <f>'VCO2 Raw'!K388*'VCO2-mouse'!K$61/1000</f>
        <v>50.648699999999998</v>
      </c>
      <c r="L388" s="107"/>
      <c r="M388" s="160"/>
      <c r="N388" s="160"/>
      <c r="O388" s="160"/>
      <c r="P388" s="160"/>
      <c r="Q388" s="160"/>
      <c r="R388" s="160"/>
      <c r="S388" s="160"/>
      <c r="T388" s="160"/>
      <c r="U388" s="232">
        <f t="shared" ref="U388" si="759">STDEV(L387:T387)/SQRT(COUNT(L387:T387))</f>
        <v>2.6607810700197643</v>
      </c>
    </row>
    <row r="389" spans="1:21">
      <c r="A389" s="223">
        <v>43728</v>
      </c>
      <c r="B389" s="235">
        <v>2.2516898148148101</v>
      </c>
      <c r="C389" s="304">
        <f>'VCO2 Raw'!C389*'VCO2-mouse'!C$61/1000</f>
        <v>53.034700000000001</v>
      </c>
      <c r="D389" s="305">
        <f>'VCO2 Raw'!D389*'VCO2-mouse'!D$61/1000</f>
        <v>56.577500000000001</v>
      </c>
      <c r="E389" s="305">
        <f>'VCO2 Raw'!E389*'VCO2-mouse'!E$61/1000</f>
        <v>81.918000000000006</v>
      </c>
      <c r="F389" s="305">
        <f>'VCO2 Raw'!F389*'VCO2-mouse'!F$61/1000</f>
        <v>65.683199999999999</v>
      </c>
      <c r="G389" s="305">
        <f>'VCO2 Raw'!G389*'VCO2-mouse'!G$61/1000</f>
        <v>58.143799999999999</v>
      </c>
      <c r="H389" s="86">
        <f>'VCO2 Raw'!H389*'VCO2-mouse'!H$61/1000</f>
        <v>74.343599999999995</v>
      </c>
      <c r="I389" s="86">
        <f>'VCO2 Raw'!I389*'VCO2-mouse'!I$61/1000</f>
        <v>53.636000000000003</v>
      </c>
      <c r="J389" s="86">
        <f>'VCO2 Raw'!J389*'VCO2-mouse'!J$61/1000</f>
        <v>54.369200000000006</v>
      </c>
      <c r="K389" s="108">
        <f>'VCO2 Raw'!K389*'VCO2-mouse'!K$61/1000</f>
        <v>67.078500000000005</v>
      </c>
      <c r="L389" s="107"/>
      <c r="M389" s="160"/>
      <c r="N389" s="160"/>
      <c r="O389" s="160"/>
      <c r="P389" s="160"/>
      <c r="Q389" s="160"/>
      <c r="R389" s="160"/>
      <c r="S389" s="160"/>
      <c r="T389" s="160"/>
      <c r="U389" s="232"/>
    </row>
    <row r="390" spans="1:21">
      <c r="A390" s="223">
        <v>43728</v>
      </c>
      <c r="B390" s="235">
        <v>2.2655787037036998</v>
      </c>
      <c r="C390" s="304">
        <f>'VCO2 Raw'!C390*'VCO2-mouse'!C$61/1000</f>
        <v>86.530299999999997</v>
      </c>
      <c r="D390" s="305">
        <f>'VCO2 Raw'!D390*'VCO2-mouse'!D$61/1000</f>
        <v>47.183500000000002</v>
      </c>
      <c r="E390" s="305">
        <f>'VCO2 Raw'!E390*'VCO2-mouse'!E$61/1000</f>
        <v>95.04</v>
      </c>
      <c r="F390" s="305">
        <f>'VCO2 Raw'!F390*'VCO2-mouse'!F$61/1000</f>
        <v>51.849599999999995</v>
      </c>
      <c r="G390" s="305">
        <f>'VCO2 Raw'!G390*'VCO2-mouse'!G$61/1000</f>
        <v>56.686500000000002</v>
      </c>
      <c r="H390" s="86">
        <f>'VCO2 Raw'!H390*'VCO2-mouse'!H$61/1000</f>
        <v>64.221399999999988</v>
      </c>
      <c r="I390" s="86">
        <f>'VCO2 Raw'!I390*'VCO2-mouse'!I$61/1000</f>
        <v>48.046999999999997</v>
      </c>
      <c r="J390" s="86">
        <f>'VCO2 Raw'!J390*'VCO2-mouse'!J$61/1000</f>
        <v>49.05</v>
      </c>
      <c r="K390" s="108">
        <f>'VCO2 Raw'!K390*'VCO2-mouse'!K$61/1000</f>
        <v>58.4499</v>
      </c>
      <c r="L390" s="107">
        <f t="shared" ref="L390:P390" si="760">AVERAGE(C390:C392)</f>
        <v>67.41576666666667</v>
      </c>
      <c r="M390" s="160">
        <f t="shared" si="760"/>
        <v>45.180666666666667</v>
      </c>
      <c r="N390" s="160">
        <f t="shared" si="760"/>
        <v>73.853999999999999</v>
      </c>
      <c r="O390" s="160">
        <f t="shared" si="760"/>
        <v>50.802399999999999</v>
      </c>
      <c r="P390" s="160">
        <f t="shared" si="760"/>
        <v>59.91396666666666</v>
      </c>
      <c r="Q390" s="160">
        <f t="shared" ref="Q390" si="761">AVERAGE(H390:H392)</f>
        <v>51.909266666666667</v>
      </c>
      <c r="R390" s="160">
        <f t="shared" ref="R390" si="762">AVERAGE(I390:I392)</f>
        <v>52.302</v>
      </c>
      <c r="S390" s="160">
        <f t="shared" ref="S390" si="763">AVERAGE(J390:J392)</f>
        <v>70.072466666666671</v>
      </c>
      <c r="T390" s="160">
        <f t="shared" ref="T390" si="764">AVERAGE(K390:K392)</f>
        <v>57.202233333333332</v>
      </c>
      <c r="U390" s="232">
        <f t="shared" ref="U390" si="765">AVERAGE(L390:T390)</f>
        <v>58.739196296296299</v>
      </c>
    </row>
    <row r="391" spans="1:21">
      <c r="A391" s="223">
        <v>43728</v>
      </c>
      <c r="B391" s="235">
        <v>2.27946759259259</v>
      </c>
      <c r="C391" s="304">
        <f>'VCO2 Raw'!C391*'VCO2-mouse'!C$61/1000</f>
        <v>59.213500000000003</v>
      </c>
      <c r="D391" s="305">
        <f>'VCO2 Raw'!D391*'VCO2-mouse'!D$61/1000</f>
        <v>48.403500000000001</v>
      </c>
      <c r="E391" s="305">
        <f>'VCO2 Raw'!E391*'VCO2-mouse'!E$61/1000</f>
        <v>81.027000000000001</v>
      </c>
      <c r="F391" s="305">
        <f>'VCO2 Raw'!F391*'VCO2-mouse'!F$61/1000</f>
        <v>50.054399999999994</v>
      </c>
      <c r="G391" s="305">
        <f>'VCO2 Raw'!G391*'VCO2-mouse'!G$61/1000</f>
        <v>71.6053</v>
      </c>
      <c r="H391" s="86">
        <f>'VCO2 Raw'!H391*'VCO2-mouse'!H$61/1000</f>
        <v>47.015799999999999</v>
      </c>
      <c r="I391" s="86">
        <f>'VCO2 Raw'!I391*'VCO2-mouse'!I$61/1000</f>
        <v>42.043999999999997</v>
      </c>
      <c r="J391" s="86">
        <f>'VCO2 Raw'!J391*'VCO2-mouse'!J$61/1000</f>
        <v>80.114999999999995</v>
      </c>
      <c r="K391" s="108">
        <f>'VCO2 Raw'!K391*'VCO2-mouse'!K$61/1000</f>
        <v>49.2697</v>
      </c>
      <c r="L391" s="107"/>
      <c r="M391" s="160"/>
      <c r="N391" s="160"/>
      <c r="O391" s="160"/>
      <c r="P391" s="160"/>
      <c r="Q391" s="160"/>
      <c r="R391" s="160"/>
      <c r="S391" s="160"/>
      <c r="T391" s="160"/>
      <c r="U391" s="232">
        <f t="shared" ref="U391" si="766">STDEV(L390:T390)/SQRT(COUNT(L390:T390))</f>
        <v>3.2720139447271541</v>
      </c>
    </row>
    <row r="392" spans="1:21">
      <c r="A392" s="223">
        <v>43728</v>
      </c>
      <c r="B392" s="235">
        <v>2.2933564814814802</v>
      </c>
      <c r="C392" s="304">
        <f>'VCO2 Raw'!C392*'VCO2-mouse'!C$61/1000</f>
        <v>56.503500000000003</v>
      </c>
      <c r="D392" s="305">
        <f>'VCO2 Raw'!D392*'VCO2-mouse'!D$61/1000</f>
        <v>39.954999999999998</v>
      </c>
      <c r="E392" s="305">
        <f>'VCO2 Raw'!E392*'VCO2-mouse'!E$61/1000</f>
        <v>45.494999999999997</v>
      </c>
      <c r="F392" s="305">
        <f>'VCO2 Raw'!F392*'VCO2-mouse'!F$61/1000</f>
        <v>50.5032</v>
      </c>
      <c r="G392" s="305">
        <f>'VCO2 Raw'!G392*'VCO2-mouse'!G$61/1000</f>
        <v>51.450099999999999</v>
      </c>
      <c r="H392" s="86">
        <f>'VCO2 Raw'!H392*'VCO2-mouse'!H$61/1000</f>
        <v>44.490600000000001</v>
      </c>
      <c r="I392" s="86">
        <f>'VCO2 Raw'!I392*'VCO2-mouse'!I$61/1000</f>
        <v>66.814999999999998</v>
      </c>
      <c r="J392" s="86">
        <f>'VCO2 Raw'!J392*'VCO2-mouse'!J$61/1000</f>
        <v>81.052400000000006</v>
      </c>
      <c r="K392" s="108">
        <f>'VCO2 Raw'!K392*'VCO2-mouse'!K$61/1000</f>
        <v>63.887099999999997</v>
      </c>
      <c r="L392" s="107"/>
      <c r="M392" s="160"/>
      <c r="N392" s="160"/>
      <c r="O392" s="160"/>
      <c r="P392" s="160"/>
      <c r="Q392" s="160"/>
      <c r="R392" s="160"/>
      <c r="S392" s="160"/>
      <c r="T392" s="160"/>
      <c r="U392" s="232"/>
    </row>
    <row r="393" spans="1:21">
      <c r="A393" s="223">
        <v>43728</v>
      </c>
      <c r="B393" s="235">
        <v>2.3072453703703699</v>
      </c>
      <c r="C393" s="304">
        <f>'VCO2 Raw'!C393*'VCO2-mouse'!C$61/1000</f>
        <v>52.519800000000004</v>
      </c>
      <c r="D393" s="305">
        <f>'VCO2 Raw'!D393*'VCO2-mouse'!D$61/1000</f>
        <v>41.083500000000001</v>
      </c>
      <c r="E393" s="305">
        <f>'VCO2 Raw'!E393*'VCO2-mouse'!E$61/1000</f>
        <v>50.165999999999997</v>
      </c>
      <c r="F393" s="305">
        <f>'VCO2 Raw'!F393*'VCO2-mouse'!F$61/1000</f>
        <v>65.075999999999993</v>
      </c>
      <c r="G393" s="305">
        <f>'VCO2 Raw'!G393*'VCO2-mouse'!G$61/1000</f>
        <v>46.633600000000001</v>
      </c>
      <c r="H393" s="86">
        <f>'VCO2 Raw'!H393*'VCO2-mouse'!H$61/1000</f>
        <v>61.653399999999991</v>
      </c>
      <c r="I393" s="86">
        <f>'VCO2 Raw'!I393*'VCO2-mouse'!I$61/1000</f>
        <v>45.677999999999997</v>
      </c>
      <c r="J393" s="86">
        <f>'VCO2 Raw'!J393*'VCO2-mouse'!J$61/1000</f>
        <v>79.482799999999997</v>
      </c>
      <c r="K393" s="108">
        <f>'VCO2 Raw'!K393*'VCO2-mouse'!K$61/1000</f>
        <v>71.057899999999989</v>
      </c>
      <c r="L393" s="107">
        <f t="shared" ref="L393:P393" si="767">AVERAGE(C393:C395)</f>
        <v>53.459266666666672</v>
      </c>
      <c r="M393" s="160">
        <f t="shared" si="767"/>
        <v>49.145666666666671</v>
      </c>
      <c r="N393" s="160">
        <f t="shared" si="767"/>
        <v>55.331999999999994</v>
      </c>
      <c r="O393" s="160">
        <f t="shared" si="767"/>
        <v>54.278399999999998</v>
      </c>
      <c r="P393" s="160">
        <f t="shared" si="767"/>
        <v>58.835399999999993</v>
      </c>
      <c r="Q393" s="160">
        <f t="shared" ref="Q393" si="768">AVERAGE(H393:H395)</f>
        <v>46.730466666666665</v>
      </c>
      <c r="R393" s="160">
        <f t="shared" ref="R393" si="769">AVERAGE(I393:I395)</f>
        <v>50.561666666666667</v>
      </c>
      <c r="S393" s="160">
        <f t="shared" ref="S393" si="770">AVERAGE(J393:J395)</f>
        <v>66.664400000000001</v>
      </c>
      <c r="T393" s="160">
        <f t="shared" ref="T393" si="771">AVERAGE(K393:K395)</f>
        <v>63.066266666666657</v>
      </c>
      <c r="U393" s="232">
        <f t="shared" ref="U393" si="772">AVERAGE(L393:T393)</f>
        <v>55.341503703703701</v>
      </c>
    </row>
    <row r="394" spans="1:21">
      <c r="A394" s="223">
        <v>43728</v>
      </c>
      <c r="B394" s="235">
        <v>2.3211342592592601</v>
      </c>
      <c r="C394" s="304">
        <f>'VCO2 Raw'!C394*'VCO2-mouse'!C$61/1000</f>
        <v>54.254200000000004</v>
      </c>
      <c r="D394" s="305">
        <f>'VCO2 Raw'!D394*'VCO2-mouse'!D$61/1000</f>
        <v>41.7545</v>
      </c>
      <c r="E394" s="305">
        <f>'VCO2 Raw'!E394*'VCO2-mouse'!E$61/1000</f>
        <v>51.164999999999999</v>
      </c>
      <c r="F394" s="305">
        <f>'VCO2 Raw'!F394*'VCO2-mouse'!F$61/1000</f>
        <v>47.361599999999996</v>
      </c>
      <c r="G394" s="305">
        <f>'VCO2 Raw'!G394*'VCO2-mouse'!G$61/1000</f>
        <v>54.290599999999998</v>
      </c>
      <c r="H394" s="86">
        <f>'VCO2 Raw'!H394*'VCO2-mouse'!H$61/1000</f>
        <v>38.477199999999996</v>
      </c>
      <c r="I394" s="86">
        <f>'VCO2 Raw'!I394*'VCO2-mouse'!I$61/1000</f>
        <v>42.021000000000001</v>
      </c>
      <c r="J394" s="86">
        <f>'VCO2 Raw'!J394*'VCO2-mouse'!J$61/1000</f>
        <v>72.158000000000001</v>
      </c>
      <c r="K394" s="108">
        <f>'VCO2 Raw'!K394*'VCO2-mouse'!K$61/1000</f>
        <v>65.049399999999991</v>
      </c>
      <c r="L394" s="107"/>
      <c r="M394" s="160"/>
      <c r="N394" s="160"/>
      <c r="O394" s="160"/>
      <c r="P394" s="160"/>
      <c r="Q394" s="160"/>
      <c r="R394" s="160"/>
      <c r="S394" s="160"/>
      <c r="T394" s="160"/>
      <c r="U394" s="232">
        <f t="shared" ref="U394" si="773">STDEV(L393:T393)/SQRT(COUNT(L393:T393))</f>
        <v>2.1735325455481176</v>
      </c>
    </row>
    <row r="395" spans="1:21">
      <c r="A395" s="223">
        <v>43728</v>
      </c>
      <c r="B395" s="235">
        <v>2.33502314814814</v>
      </c>
      <c r="C395" s="304">
        <f>'VCO2 Raw'!C395*'VCO2-mouse'!C$61/1000</f>
        <v>53.6038</v>
      </c>
      <c r="D395" s="305">
        <f>'VCO2 Raw'!D395*'VCO2-mouse'!D$61/1000</f>
        <v>64.599000000000004</v>
      </c>
      <c r="E395" s="305">
        <f>'VCO2 Raw'!E395*'VCO2-mouse'!E$61/1000</f>
        <v>64.665000000000006</v>
      </c>
      <c r="F395" s="305">
        <f>'VCO2 Raw'!F395*'VCO2-mouse'!F$61/1000</f>
        <v>50.397599999999997</v>
      </c>
      <c r="G395" s="305">
        <f>'VCO2 Raw'!G395*'VCO2-mouse'!G$61/1000</f>
        <v>75.581999999999994</v>
      </c>
      <c r="H395" s="86">
        <f>'VCO2 Raw'!H395*'VCO2-mouse'!H$61/1000</f>
        <v>40.060799999999993</v>
      </c>
      <c r="I395" s="86">
        <f>'VCO2 Raw'!I395*'VCO2-mouse'!I$61/1000</f>
        <v>63.985999999999997</v>
      </c>
      <c r="J395" s="86">
        <f>'VCO2 Raw'!J395*'VCO2-mouse'!J$61/1000</f>
        <v>48.352400000000003</v>
      </c>
      <c r="K395" s="108">
        <f>'VCO2 Raw'!K395*'VCO2-mouse'!K$61/1000</f>
        <v>53.091500000000003</v>
      </c>
      <c r="L395" s="107"/>
      <c r="M395" s="160"/>
      <c r="N395" s="160"/>
      <c r="O395" s="160"/>
      <c r="P395" s="160"/>
      <c r="Q395" s="160"/>
      <c r="R395" s="160"/>
      <c r="S395" s="160"/>
      <c r="T395" s="160"/>
      <c r="U395" s="232"/>
    </row>
    <row r="396" spans="1:21">
      <c r="A396" s="223">
        <v>43728</v>
      </c>
      <c r="B396" s="235">
        <v>2.3489120370370302</v>
      </c>
      <c r="C396" s="304">
        <f>'VCO2 Raw'!C396*'VCO2-mouse'!C$61/1000</f>
        <v>52.872100000000003</v>
      </c>
      <c r="D396" s="305">
        <f>'VCO2 Raw'!D396*'VCO2-mouse'!D$61/1000</f>
        <v>50.904499999999999</v>
      </c>
      <c r="E396" s="305">
        <f>'VCO2 Raw'!E396*'VCO2-mouse'!E$61/1000</f>
        <v>53.649000000000001</v>
      </c>
      <c r="F396" s="305">
        <f>'VCO2 Raw'!F396*'VCO2-mouse'!F$61/1000</f>
        <v>41.975999999999999</v>
      </c>
      <c r="G396" s="305">
        <f>'VCO2 Raw'!G396*'VCO2-mouse'!G$61/1000</f>
        <v>71.061899999999994</v>
      </c>
      <c r="H396" s="86">
        <f>'VCO2 Raw'!H396*'VCO2-mouse'!H$61/1000</f>
        <v>48.064399999999992</v>
      </c>
      <c r="I396" s="86">
        <f>'VCO2 Raw'!I396*'VCO2-mouse'!I$61/1000</f>
        <v>43.194000000000003</v>
      </c>
      <c r="J396" s="86">
        <f>'VCO2 Raw'!J396*'VCO2-mouse'!J$61/1000</f>
        <v>51.360800000000005</v>
      </c>
      <c r="K396" s="108">
        <f>'VCO2 Raw'!K396*'VCO2-mouse'!K$61/1000</f>
        <v>49.959199999999996</v>
      </c>
      <c r="L396" s="107">
        <f t="shared" ref="L396:P396" si="774">AVERAGE(C396:C398)</f>
        <v>63.152033333333343</v>
      </c>
      <c r="M396" s="160">
        <f t="shared" si="774"/>
        <v>47.803666666666665</v>
      </c>
      <c r="N396" s="160">
        <f t="shared" si="774"/>
        <v>63.467999999999996</v>
      </c>
      <c r="O396" s="160">
        <f t="shared" si="774"/>
        <v>51.189599999999992</v>
      </c>
      <c r="P396" s="160">
        <f t="shared" si="774"/>
        <v>64.944533333333325</v>
      </c>
      <c r="Q396" s="160">
        <f t="shared" ref="Q396" si="775">AVERAGE(H396:H398)</f>
        <v>50.703733333333332</v>
      </c>
      <c r="R396" s="160">
        <f t="shared" ref="R396" si="776">AVERAGE(I396:I398)</f>
        <v>46.084333333333326</v>
      </c>
      <c r="S396" s="160">
        <f t="shared" ref="S396" si="777">AVERAGE(J396:J398)</f>
        <v>52.596133333333334</v>
      </c>
      <c r="T396" s="160">
        <f t="shared" ref="T396" si="778">AVERAGE(K396:K398)</f>
        <v>59.999633333333328</v>
      </c>
      <c r="U396" s="232">
        <f t="shared" ref="U396" si="779">AVERAGE(L396:T396)</f>
        <v>55.54907407407407</v>
      </c>
    </row>
    <row r="397" spans="1:21">
      <c r="A397" s="223">
        <v>43728</v>
      </c>
      <c r="B397" s="235">
        <v>2.3628009259259199</v>
      </c>
      <c r="C397" s="304">
        <f>'VCO2 Raw'!C397*'VCO2-mouse'!C$61/1000</f>
        <v>70.216100000000012</v>
      </c>
      <c r="D397" s="305">
        <f>'VCO2 Raw'!D397*'VCO2-mouse'!D$61/1000</f>
        <v>39.893999999999998</v>
      </c>
      <c r="E397" s="305">
        <f>'VCO2 Raw'!E397*'VCO2-mouse'!E$61/1000</f>
        <v>49.572000000000003</v>
      </c>
      <c r="F397" s="305">
        <f>'VCO2 Raw'!F397*'VCO2-mouse'!F$61/1000</f>
        <v>67.742399999999989</v>
      </c>
      <c r="G397" s="305">
        <f>'VCO2 Raw'!G397*'VCO2-mouse'!G$61/1000</f>
        <v>63.948299999999996</v>
      </c>
      <c r="H397" s="86">
        <f>'VCO2 Raw'!H397*'VCO2-mouse'!H$61/1000</f>
        <v>41.986799999999995</v>
      </c>
      <c r="I397" s="86">
        <f>'VCO2 Raw'!I397*'VCO2-mouse'!I$61/1000</f>
        <v>45.424999999999997</v>
      </c>
      <c r="J397" s="86">
        <f>'VCO2 Raw'!J397*'VCO2-mouse'!J$61/1000</f>
        <v>57.006999999999998</v>
      </c>
      <c r="K397" s="108">
        <f>'VCO2 Raw'!K397*'VCO2-mouse'!K$61/1000</f>
        <v>72.771799999999999</v>
      </c>
      <c r="L397" s="107"/>
      <c r="M397" s="160"/>
      <c r="N397" s="160"/>
      <c r="O397" s="160"/>
      <c r="P397" s="160"/>
      <c r="Q397" s="160"/>
      <c r="R397" s="160"/>
      <c r="S397" s="160"/>
      <c r="T397" s="160"/>
      <c r="U397" s="232">
        <f t="shared" ref="U397" si="780">STDEV(L396:T396)/SQRT(COUNT(L396:T396))</f>
        <v>2.442026034537164</v>
      </c>
    </row>
    <row r="398" spans="1:21">
      <c r="A398" s="223">
        <v>43728</v>
      </c>
      <c r="B398" s="235">
        <v>2.3766898148148101</v>
      </c>
      <c r="C398" s="304">
        <f>'VCO2 Raw'!C398*'VCO2-mouse'!C$61/1000</f>
        <v>66.367900000000006</v>
      </c>
      <c r="D398" s="305">
        <f>'VCO2 Raw'!D398*'VCO2-mouse'!D$61/1000</f>
        <v>52.612499999999997</v>
      </c>
      <c r="E398" s="305">
        <f>'VCO2 Raw'!E398*'VCO2-mouse'!E$61/1000</f>
        <v>87.183000000000007</v>
      </c>
      <c r="F398" s="305">
        <f>'VCO2 Raw'!F398*'VCO2-mouse'!F$61/1000</f>
        <v>43.850399999999993</v>
      </c>
      <c r="G398" s="305">
        <f>'VCO2 Raw'!G398*'VCO2-mouse'!G$61/1000</f>
        <v>59.823399999999999</v>
      </c>
      <c r="H398" s="86">
        <f>'VCO2 Raw'!H398*'VCO2-mouse'!H$61/1000</f>
        <v>62.059999999999995</v>
      </c>
      <c r="I398" s="86">
        <f>'VCO2 Raw'!I398*'VCO2-mouse'!I$61/1000</f>
        <v>49.634</v>
      </c>
      <c r="J398" s="86">
        <f>'VCO2 Raw'!J398*'VCO2-mouse'!J$61/1000</f>
        <v>49.4206</v>
      </c>
      <c r="K398" s="108">
        <f>'VCO2 Raw'!K398*'VCO2-mouse'!K$61/1000</f>
        <v>57.267900000000004</v>
      </c>
      <c r="L398" s="107"/>
      <c r="M398" s="160"/>
      <c r="N398" s="160"/>
      <c r="O398" s="160"/>
      <c r="P398" s="160"/>
      <c r="Q398" s="160"/>
      <c r="R398" s="160"/>
      <c r="S398" s="160"/>
      <c r="T398" s="160"/>
      <c r="U398" s="232"/>
    </row>
    <row r="399" spans="1:21">
      <c r="A399" s="223">
        <v>43728</v>
      </c>
      <c r="B399" s="235">
        <v>2.3905787037036998</v>
      </c>
      <c r="C399" s="304">
        <f>'VCO2 Raw'!C399*'VCO2-mouse'!C$61/1000</f>
        <v>60.731100000000005</v>
      </c>
      <c r="D399" s="305">
        <f>'VCO2 Raw'!D399*'VCO2-mouse'!D$61/1000</f>
        <v>85.918499999999995</v>
      </c>
      <c r="E399" s="305">
        <f>'VCO2 Raw'!E399*'VCO2-mouse'!E$61/1000</f>
        <v>52.92</v>
      </c>
      <c r="F399" s="305">
        <f>'VCO2 Raw'!F399*'VCO2-mouse'!F$61/1000</f>
        <v>55.334399999999995</v>
      </c>
      <c r="G399" s="305">
        <f>'VCO2 Raw'!G399*'VCO2-mouse'!G$61/1000</f>
        <v>59.107099999999996</v>
      </c>
      <c r="H399" s="86">
        <f>'VCO2 Raw'!H399*'VCO2-mouse'!H$61/1000</f>
        <v>41.366199999999999</v>
      </c>
      <c r="I399" s="86">
        <f>'VCO2 Raw'!I399*'VCO2-mouse'!I$61/1000</f>
        <v>50.347000000000001</v>
      </c>
      <c r="J399" s="86">
        <f>'VCO2 Raw'!J399*'VCO2-mouse'!J$61/1000</f>
        <v>60.364200000000004</v>
      </c>
      <c r="K399" s="108">
        <f>'VCO2 Raw'!K399*'VCO2-mouse'!K$61/1000</f>
        <v>53.544599999999996</v>
      </c>
      <c r="L399" s="107">
        <f t="shared" ref="L399:P399" si="781">AVERAGE(C399:C401)</f>
        <v>55.473700000000008</v>
      </c>
      <c r="M399" s="160">
        <f t="shared" si="781"/>
        <v>71.17683333333332</v>
      </c>
      <c r="N399" s="160">
        <f t="shared" si="781"/>
        <v>58.716000000000001</v>
      </c>
      <c r="O399" s="160">
        <f t="shared" si="781"/>
        <v>50.617600000000003</v>
      </c>
      <c r="P399" s="160">
        <f t="shared" si="781"/>
        <v>58.538999999999987</v>
      </c>
      <c r="Q399" s="160">
        <f t="shared" ref="Q399" si="782">AVERAGE(H399:H401)</f>
        <v>49.177199999999999</v>
      </c>
      <c r="R399" s="160">
        <f t="shared" ref="R399" si="783">AVERAGE(I399:I401)</f>
        <v>52.61633333333333</v>
      </c>
      <c r="S399" s="160">
        <f t="shared" ref="S399" si="784">AVERAGE(J399:J401)</f>
        <v>66.141200000000012</v>
      </c>
      <c r="T399" s="160">
        <f t="shared" ref="T399" si="785">AVERAGE(K399:K401)</f>
        <v>55.081199999999995</v>
      </c>
      <c r="U399" s="232">
        <f t="shared" ref="U399" si="786">AVERAGE(L399:T399)</f>
        <v>57.504340740740744</v>
      </c>
    </row>
    <row r="400" spans="1:21">
      <c r="A400" s="223">
        <v>43728</v>
      </c>
      <c r="B400" s="235">
        <v>2.40446759259259</v>
      </c>
      <c r="C400" s="304">
        <f>'VCO2 Raw'!C400*'VCO2-mouse'!C$61/1000</f>
        <v>53.956100000000006</v>
      </c>
      <c r="D400" s="305">
        <f>'VCO2 Raw'!D400*'VCO2-mouse'!D$61/1000</f>
        <v>79.147499999999994</v>
      </c>
      <c r="E400" s="305">
        <f>'VCO2 Raw'!E400*'VCO2-mouse'!E$61/1000</f>
        <v>49.220999999999997</v>
      </c>
      <c r="F400" s="305">
        <f>'VCO2 Raw'!F400*'VCO2-mouse'!F$61/1000</f>
        <v>47.493600000000001</v>
      </c>
      <c r="G400" s="305">
        <f>'VCO2 Raw'!G400*'VCO2-mouse'!G$61/1000</f>
        <v>66.640599999999992</v>
      </c>
      <c r="H400" s="86">
        <f>'VCO2 Raw'!H400*'VCO2-mouse'!H$61/1000</f>
        <v>46.801799999999993</v>
      </c>
      <c r="I400" s="86">
        <f>'VCO2 Raw'!I400*'VCO2-mouse'!I$61/1000</f>
        <v>67.090999999999994</v>
      </c>
      <c r="J400" s="86">
        <f>'VCO2 Raw'!J400*'VCO2-mouse'!J$61/1000</f>
        <v>64.244600000000005</v>
      </c>
      <c r="K400" s="108">
        <f>'VCO2 Raw'!K400*'VCO2-mouse'!K$61/1000</f>
        <v>54.056799999999996</v>
      </c>
      <c r="L400" s="107"/>
      <c r="M400" s="160"/>
      <c r="N400" s="160"/>
      <c r="O400" s="160"/>
      <c r="P400" s="160"/>
      <c r="Q400" s="160"/>
      <c r="R400" s="160"/>
      <c r="S400" s="160"/>
      <c r="T400" s="160"/>
      <c r="U400" s="232">
        <f t="shared" ref="U400" si="787">STDEV(L399:T399)/SQRT(COUNT(L399:T399))</f>
        <v>2.400020919268218</v>
      </c>
    </row>
    <row r="401" spans="1:21">
      <c r="A401" s="223">
        <v>43728</v>
      </c>
      <c r="B401" s="235">
        <v>2.4183564814814802</v>
      </c>
      <c r="C401" s="304">
        <f>'VCO2 Raw'!C401*'VCO2-mouse'!C$61/1000</f>
        <v>51.733899999999998</v>
      </c>
      <c r="D401" s="305">
        <f>'VCO2 Raw'!D401*'VCO2-mouse'!D$61/1000</f>
        <v>48.464500000000001</v>
      </c>
      <c r="E401" s="305">
        <f>'VCO2 Raw'!E401*'VCO2-mouse'!E$61/1000</f>
        <v>74.007000000000005</v>
      </c>
      <c r="F401" s="305">
        <f>'VCO2 Raw'!F401*'VCO2-mouse'!F$61/1000</f>
        <v>49.024799999999999</v>
      </c>
      <c r="G401" s="305">
        <f>'VCO2 Raw'!G401*'VCO2-mouse'!G$61/1000</f>
        <v>49.869299999999996</v>
      </c>
      <c r="H401" s="86">
        <f>'VCO2 Raw'!H401*'VCO2-mouse'!H$61/1000</f>
        <v>59.363599999999998</v>
      </c>
      <c r="I401" s="86">
        <f>'VCO2 Raw'!I401*'VCO2-mouse'!I$61/1000</f>
        <v>40.411000000000001</v>
      </c>
      <c r="J401" s="86">
        <f>'VCO2 Raw'!J401*'VCO2-mouse'!J$61/1000</f>
        <v>73.814800000000005</v>
      </c>
      <c r="K401" s="108">
        <f>'VCO2 Raw'!K401*'VCO2-mouse'!K$61/1000</f>
        <v>57.642199999999995</v>
      </c>
      <c r="L401" s="107"/>
      <c r="M401" s="160"/>
      <c r="N401" s="160"/>
      <c r="O401" s="160"/>
      <c r="P401" s="160"/>
      <c r="Q401" s="160"/>
      <c r="R401" s="160"/>
      <c r="S401" s="160"/>
      <c r="T401" s="160"/>
      <c r="U401" s="232"/>
    </row>
    <row r="402" spans="1:21">
      <c r="A402" s="223">
        <v>43728</v>
      </c>
      <c r="B402" s="235">
        <v>2.4322453703703699</v>
      </c>
      <c r="C402" s="304">
        <f>'VCO2 Raw'!C402*'VCO2-mouse'!C$61/1000</f>
        <v>47.045600000000007</v>
      </c>
      <c r="D402" s="305">
        <f>'VCO2 Raw'!D402*'VCO2-mouse'!D$61/1000</f>
        <v>44.286000000000001</v>
      </c>
      <c r="E402" s="305">
        <f>'VCO2 Raw'!E402*'VCO2-mouse'!E$61/1000</f>
        <v>67.311000000000007</v>
      </c>
      <c r="F402" s="305">
        <f>'VCO2 Raw'!F402*'VCO2-mouse'!F$61/1000</f>
        <v>72.916800000000009</v>
      </c>
      <c r="G402" s="305">
        <f>'VCO2 Raw'!G402*'VCO2-mouse'!G$61/1000</f>
        <v>49.128299999999996</v>
      </c>
      <c r="H402" s="86">
        <f>'VCO2 Raw'!H402*'VCO2-mouse'!H$61/1000</f>
        <v>54.398799999999994</v>
      </c>
      <c r="I402" s="86">
        <f>'VCO2 Raw'!I402*'VCO2-mouse'!I$61/1000</f>
        <v>45.011000000000003</v>
      </c>
      <c r="J402" s="86">
        <f>'VCO2 Raw'!J402*'VCO2-mouse'!J$61/1000</f>
        <v>52.276400000000002</v>
      </c>
      <c r="K402" s="108">
        <f>'VCO2 Raw'!K402*'VCO2-mouse'!K$61/1000</f>
        <v>51.870100000000001</v>
      </c>
      <c r="L402" s="107">
        <f t="shared" ref="L402:P402" si="788">AVERAGE(C402:C404)</f>
        <v>46.937199999999997</v>
      </c>
      <c r="M402" s="160">
        <f t="shared" si="788"/>
        <v>45.109499999999997</v>
      </c>
      <c r="N402" s="160">
        <f t="shared" si="788"/>
        <v>57.914999999999999</v>
      </c>
      <c r="O402" s="160">
        <f t="shared" si="788"/>
        <v>58.317599999999999</v>
      </c>
      <c r="P402" s="160">
        <f t="shared" si="788"/>
        <v>46.938233333333329</v>
      </c>
      <c r="Q402" s="160">
        <f t="shared" ref="Q402" si="789">AVERAGE(H402:H404)</f>
        <v>51.267266666666664</v>
      </c>
      <c r="R402" s="160">
        <f t="shared" ref="R402" si="790">AVERAGE(I402:I404)</f>
        <v>59.048666666666669</v>
      </c>
      <c r="S402" s="160">
        <f t="shared" ref="S402" si="791">AVERAGE(J402:J404)</f>
        <v>52.102000000000004</v>
      </c>
      <c r="T402" s="160">
        <f t="shared" ref="T402" si="792">AVERAGE(K402:K404)</f>
        <v>48.120533333333327</v>
      </c>
      <c r="U402" s="232">
        <f t="shared" ref="U402" si="793">AVERAGE(L402:T402)</f>
        <v>51.75066666666666</v>
      </c>
    </row>
    <row r="403" spans="1:21">
      <c r="A403" s="223">
        <v>43728</v>
      </c>
      <c r="B403" s="235">
        <v>2.4461342592592592</v>
      </c>
      <c r="C403" s="304">
        <f>'VCO2 Raw'!C403*'VCO2-mouse'!C$61/1000</f>
        <v>48.915500000000002</v>
      </c>
      <c r="D403" s="305">
        <f>'VCO2 Raw'!D403*'VCO2-mouse'!D$61/1000</f>
        <v>44.133499999999998</v>
      </c>
      <c r="E403" s="305">
        <f>'VCO2 Raw'!E403*'VCO2-mouse'!E$61/1000</f>
        <v>41.552999999999997</v>
      </c>
      <c r="F403" s="305">
        <f>'VCO2 Raw'!F403*'VCO2-mouse'!F$61/1000</f>
        <v>49.156799999999997</v>
      </c>
      <c r="G403" s="305">
        <f>'VCO2 Raw'!G403*'VCO2-mouse'!G$61/1000</f>
        <v>46.337199999999996</v>
      </c>
      <c r="H403" s="86">
        <f>'VCO2 Raw'!H403*'VCO2-mouse'!H$61/1000</f>
        <v>53.713999999999999</v>
      </c>
      <c r="I403" s="86">
        <f>'VCO2 Raw'!I403*'VCO2-mouse'!I$61/1000</f>
        <v>75.923000000000002</v>
      </c>
      <c r="J403" s="86">
        <f>'VCO2 Raw'!J403*'VCO2-mouse'!J$61/1000</f>
        <v>56.396599999999999</v>
      </c>
      <c r="K403" s="108">
        <f>'VCO2 Raw'!K403*'VCO2-mouse'!K$61/1000</f>
        <v>45.861599999999996</v>
      </c>
      <c r="L403" s="107"/>
      <c r="M403" s="160"/>
      <c r="N403" s="160"/>
      <c r="O403" s="160"/>
      <c r="P403" s="160"/>
      <c r="Q403" s="160"/>
      <c r="R403" s="160"/>
      <c r="S403" s="160"/>
      <c r="T403" s="160"/>
      <c r="U403" s="232">
        <f t="shared" ref="U403" si="794">STDEV(L402:T402)/SQRT(COUNT(L402:T402))</f>
        <v>1.8194682990548185</v>
      </c>
    </row>
    <row r="404" spans="1:21">
      <c r="A404" s="223">
        <v>43728</v>
      </c>
      <c r="B404" s="235">
        <v>2.46002314814814</v>
      </c>
      <c r="C404" s="304">
        <f>'VCO2 Raw'!C404*'VCO2-mouse'!C$61/1000</f>
        <v>44.850499999999997</v>
      </c>
      <c r="D404" s="305">
        <f>'VCO2 Raw'!D404*'VCO2-mouse'!D$61/1000</f>
        <v>46.908999999999999</v>
      </c>
      <c r="E404" s="305">
        <f>'VCO2 Raw'!E404*'VCO2-mouse'!E$61/1000</f>
        <v>64.881</v>
      </c>
      <c r="F404" s="305">
        <f>'VCO2 Raw'!F404*'VCO2-mouse'!F$61/1000</f>
        <v>52.879199999999997</v>
      </c>
      <c r="G404" s="305">
        <f>'VCO2 Raw'!G404*'VCO2-mouse'!G$61/1000</f>
        <v>45.349199999999996</v>
      </c>
      <c r="H404" s="86">
        <f>'VCO2 Raw'!H404*'VCO2-mouse'!H$61/1000</f>
        <v>45.689</v>
      </c>
      <c r="I404" s="86">
        <f>'VCO2 Raw'!I404*'VCO2-mouse'!I$61/1000</f>
        <v>56.212000000000003</v>
      </c>
      <c r="J404" s="86">
        <f>'VCO2 Raw'!J404*'VCO2-mouse'!J$61/1000</f>
        <v>47.633000000000003</v>
      </c>
      <c r="K404" s="108">
        <f>'VCO2 Raw'!K404*'VCO2-mouse'!K$61/1000</f>
        <v>46.629899999999999</v>
      </c>
      <c r="L404" s="107"/>
      <c r="M404" s="160"/>
      <c r="N404" s="160"/>
      <c r="O404" s="160"/>
      <c r="P404" s="160"/>
      <c r="Q404" s="160"/>
      <c r="R404" s="160"/>
      <c r="S404" s="160"/>
      <c r="T404" s="160"/>
      <c r="U404" s="232"/>
    </row>
    <row r="405" spans="1:21">
      <c r="A405" s="223">
        <v>43728</v>
      </c>
      <c r="B405" s="235">
        <v>2.4739120370370302</v>
      </c>
      <c r="C405" s="304">
        <f>'VCO2 Raw'!C405*'VCO2-mouse'!C$61/1000</f>
        <v>66.1511</v>
      </c>
      <c r="D405" s="305">
        <f>'VCO2 Raw'!D405*'VCO2-mouse'!D$61/1000</f>
        <v>63.012999999999998</v>
      </c>
      <c r="E405" s="305">
        <f>'VCO2 Raw'!E405*'VCO2-mouse'!E$61/1000</f>
        <v>39.366</v>
      </c>
      <c r="F405" s="305">
        <f>'VCO2 Raw'!F405*'VCO2-mouse'!F$61/1000</f>
        <v>46.1736</v>
      </c>
      <c r="G405" s="305">
        <f>'VCO2 Raw'!G405*'VCO2-mouse'!G$61/1000</f>
        <v>43.817799999999998</v>
      </c>
      <c r="H405" s="86">
        <f>'VCO2 Raw'!H405*'VCO2-mouse'!H$61/1000</f>
        <v>41.622999999999998</v>
      </c>
      <c r="I405" s="86">
        <f>'VCO2 Raw'!I405*'VCO2-mouse'!I$61/1000</f>
        <v>46.552</v>
      </c>
      <c r="J405" s="86">
        <f>'VCO2 Raw'!J405*'VCO2-mouse'!J$61/1000</f>
        <v>70.871800000000007</v>
      </c>
      <c r="K405" s="108">
        <f>'VCO2 Raw'!K405*'VCO2-mouse'!K$61/1000</f>
        <v>47.339100000000002</v>
      </c>
      <c r="L405" s="107">
        <f t="shared" ref="L405:P405" si="795">AVERAGE(C405:C407)</f>
        <v>58.915399999999998</v>
      </c>
      <c r="M405" s="160">
        <f t="shared" si="795"/>
        <v>53.38516666666667</v>
      </c>
      <c r="N405" s="160">
        <f t="shared" si="795"/>
        <v>55.277999999999999</v>
      </c>
      <c r="O405" s="160">
        <f t="shared" si="795"/>
        <v>43.032000000000004</v>
      </c>
      <c r="P405" s="160">
        <f t="shared" si="795"/>
        <v>54.134166666666658</v>
      </c>
      <c r="Q405" s="160">
        <f t="shared" ref="Q405" si="796">AVERAGE(H405:H407)</f>
        <v>38.684066666666659</v>
      </c>
      <c r="R405" s="160">
        <f t="shared" ref="R405" si="797">AVERAGE(I405:I407)</f>
        <v>46.69</v>
      </c>
      <c r="S405" s="160">
        <f t="shared" ref="S405" si="798">AVERAGE(J405:J407)</f>
        <v>62.021000000000008</v>
      </c>
      <c r="T405" s="160">
        <f t="shared" ref="T405" si="799">AVERAGE(K405:K407)</f>
        <v>55.035233333333338</v>
      </c>
      <c r="U405" s="232">
        <f t="shared" ref="U405" si="800">AVERAGE(L405:T405)</f>
        <v>51.908337037037036</v>
      </c>
    </row>
    <row r="406" spans="1:21">
      <c r="A406" s="223">
        <v>43728</v>
      </c>
      <c r="B406" s="235">
        <v>2.4878009259259199</v>
      </c>
      <c r="C406" s="304">
        <f>'VCO2 Raw'!C406*'VCO2-mouse'!C$61/1000</f>
        <v>63.576600000000006</v>
      </c>
      <c r="D406" s="305">
        <f>'VCO2 Raw'!D406*'VCO2-mouse'!D$61/1000</f>
        <v>40.961500000000001</v>
      </c>
      <c r="E406" s="305">
        <f>'VCO2 Raw'!E406*'VCO2-mouse'!E$61/1000</f>
        <v>42.146999999999998</v>
      </c>
      <c r="F406" s="305">
        <f>'VCO2 Raw'!F406*'VCO2-mouse'!F$61/1000</f>
        <v>41.870399999999997</v>
      </c>
      <c r="G406" s="305">
        <f>'VCO2 Raw'!G406*'VCO2-mouse'!G$61/1000</f>
        <v>70.419699999999992</v>
      </c>
      <c r="H406" s="86">
        <f>'VCO2 Raw'!H406*'VCO2-mouse'!H$61/1000</f>
        <v>40.531599999999997</v>
      </c>
      <c r="I406" s="86">
        <f>'VCO2 Raw'!I406*'VCO2-mouse'!I$61/1000</f>
        <v>46.942999999999998</v>
      </c>
      <c r="J406" s="86">
        <f>'VCO2 Raw'!J406*'VCO2-mouse'!J$61/1000</f>
        <v>67.776200000000003</v>
      </c>
      <c r="K406" s="108">
        <f>'VCO2 Raw'!K406*'VCO2-mouse'!K$61/1000</f>
        <v>73.815899999999999</v>
      </c>
      <c r="L406" s="107"/>
      <c r="M406" s="160"/>
      <c r="N406" s="160"/>
      <c r="O406" s="160"/>
      <c r="P406" s="160"/>
      <c r="Q406" s="160"/>
      <c r="R406" s="160"/>
      <c r="S406" s="160"/>
      <c r="T406" s="160"/>
      <c r="U406" s="232">
        <f t="shared" ref="U406" si="801">STDEV(L405:T405)/SQRT(COUNT(L405:T405))</f>
        <v>2.5290920177124629</v>
      </c>
    </row>
    <row r="407" spans="1:21">
      <c r="A407" s="223">
        <v>43728</v>
      </c>
      <c r="B407" s="235">
        <v>2.5016898148148101</v>
      </c>
      <c r="C407" s="304">
        <f>'VCO2 Raw'!C407*'VCO2-mouse'!C$61/1000</f>
        <v>47.018500000000003</v>
      </c>
      <c r="D407" s="305">
        <f>'VCO2 Raw'!D407*'VCO2-mouse'!D$61/1000</f>
        <v>56.180999999999997</v>
      </c>
      <c r="E407" s="305">
        <f>'VCO2 Raw'!E407*'VCO2-mouse'!E$61/1000</f>
        <v>84.320999999999998</v>
      </c>
      <c r="F407" s="305">
        <f>'VCO2 Raw'!F407*'VCO2-mouse'!F$61/1000</f>
        <v>41.052</v>
      </c>
      <c r="G407" s="305">
        <f>'VCO2 Raw'!G407*'VCO2-mouse'!G$61/1000</f>
        <v>48.164999999999999</v>
      </c>
      <c r="H407" s="86">
        <f>'VCO2 Raw'!H407*'VCO2-mouse'!H$61/1000</f>
        <v>33.897599999999997</v>
      </c>
      <c r="I407" s="86">
        <f>'VCO2 Raw'!I407*'VCO2-mouse'!I$61/1000</f>
        <v>46.575000000000003</v>
      </c>
      <c r="J407" s="86">
        <f>'VCO2 Raw'!J407*'VCO2-mouse'!J$61/1000</f>
        <v>47.414999999999999</v>
      </c>
      <c r="K407" s="108">
        <f>'VCO2 Raw'!K407*'VCO2-mouse'!K$61/1000</f>
        <v>43.950699999999998</v>
      </c>
      <c r="L407" s="107"/>
      <c r="M407" s="160"/>
      <c r="N407" s="160"/>
      <c r="O407" s="160"/>
      <c r="P407" s="160"/>
      <c r="Q407" s="160"/>
      <c r="R407" s="160"/>
      <c r="S407" s="160"/>
      <c r="T407" s="160"/>
      <c r="U407" s="232"/>
    </row>
    <row r="408" spans="1:21">
      <c r="A408" s="223">
        <v>43728</v>
      </c>
      <c r="B408" s="235">
        <v>2.5155787037036998</v>
      </c>
      <c r="C408" s="304">
        <f>'VCO2 Raw'!C408*'VCO2-mouse'!C$61/1000</f>
        <v>46.232600000000005</v>
      </c>
      <c r="D408" s="305">
        <f>'VCO2 Raw'!D408*'VCO2-mouse'!D$61/1000</f>
        <v>37.027000000000001</v>
      </c>
      <c r="E408" s="305">
        <f>'VCO2 Raw'!E408*'VCO2-mouse'!E$61/1000</f>
        <v>54.674999999999997</v>
      </c>
      <c r="F408" s="305">
        <f>'VCO2 Raw'!F408*'VCO2-mouse'!F$61/1000</f>
        <v>46.305599999999998</v>
      </c>
      <c r="G408" s="305">
        <f>'VCO2 Raw'!G408*'VCO2-mouse'!G$61/1000</f>
        <v>50.807900000000004</v>
      </c>
      <c r="H408" s="86">
        <f>'VCO2 Raw'!H408*'VCO2-mouse'!H$61/1000</f>
        <v>47.165599999999998</v>
      </c>
      <c r="I408" s="86">
        <f>'VCO2 Raw'!I408*'VCO2-mouse'!I$61/1000</f>
        <v>63.917000000000002</v>
      </c>
      <c r="J408" s="86">
        <f>'VCO2 Raw'!J408*'VCO2-mouse'!J$61/1000</f>
        <v>54.7834</v>
      </c>
      <c r="K408" s="108">
        <f>'VCO2 Raw'!K408*'VCO2-mouse'!K$61/1000</f>
        <v>53.446100000000001</v>
      </c>
      <c r="L408" s="107">
        <f t="shared" ref="L408:P408" si="802">AVERAGE(C408:C410)</f>
        <v>48.807099999999998</v>
      </c>
      <c r="M408" s="160">
        <f t="shared" si="802"/>
        <v>51.290833333333332</v>
      </c>
      <c r="N408" s="160">
        <f t="shared" si="802"/>
        <v>50.697000000000003</v>
      </c>
      <c r="O408" s="160">
        <f t="shared" si="802"/>
        <v>54.595199999999998</v>
      </c>
      <c r="P408" s="160">
        <f t="shared" si="802"/>
        <v>59.436433333333333</v>
      </c>
      <c r="Q408" s="160">
        <f t="shared" ref="Q408" si="803">AVERAGE(H408:H410)</f>
        <v>56.859799999999986</v>
      </c>
      <c r="R408" s="160">
        <f t="shared" ref="R408" si="804">AVERAGE(I408:I410)</f>
        <v>53.275666666666666</v>
      </c>
      <c r="S408" s="160">
        <f t="shared" ref="S408" si="805">AVERAGE(J408:J410)</f>
        <v>52.334533333333333</v>
      </c>
      <c r="T408" s="160">
        <f t="shared" ref="T408" si="806">AVERAGE(K408:K410)</f>
        <v>46.715266666666658</v>
      </c>
      <c r="U408" s="232">
        <f t="shared" ref="U408" si="807">AVERAGE(L408:T408)</f>
        <v>52.667981481481483</v>
      </c>
    </row>
    <row r="409" spans="1:21">
      <c r="A409" s="223">
        <v>43728</v>
      </c>
      <c r="B409" s="235">
        <v>2.52946759259259</v>
      </c>
      <c r="C409" s="304">
        <f>'VCO2 Raw'!C409*'VCO2-mouse'!C$61/1000</f>
        <v>47.289499999999997</v>
      </c>
      <c r="D409" s="305">
        <f>'VCO2 Raw'!D409*'VCO2-mouse'!D$61/1000</f>
        <v>43.523499999999999</v>
      </c>
      <c r="E409" s="305">
        <f>'VCO2 Raw'!E409*'VCO2-mouse'!E$61/1000</f>
        <v>49.383000000000003</v>
      </c>
      <c r="F409" s="305">
        <f>'VCO2 Raw'!F409*'VCO2-mouse'!F$61/1000</f>
        <v>41.896799999999999</v>
      </c>
      <c r="G409" s="305">
        <f>'VCO2 Raw'!G409*'VCO2-mouse'!G$61/1000</f>
        <v>70.814899999999994</v>
      </c>
      <c r="H409" s="86">
        <f>'VCO2 Raw'!H409*'VCO2-mouse'!H$61/1000</f>
        <v>66.16879999999999</v>
      </c>
      <c r="I409" s="86">
        <f>'VCO2 Raw'!I409*'VCO2-mouse'!I$61/1000</f>
        <v>40.295999999999999</v>
      </c>
      <c r="J409" s="86">
        <f>'VCO2 Raw'!J409*'VCO2-mouse'!J$61/1000</f>
        <v>51.731400000000001</v>
      </c>
      <c r="K409" s="108">
        <f>'VCO2 Raw'!K409*'VCO2-mouse'!K$61/1000</f>
        <v>44.108299999999993</v>
      </c>
      <c r="L409" s="107"/>
      <c r="M409" s="160"/>
      <c r="N409" s="160"/>
      <c r="O409" s="160"/>
      <c r="P409" s="160"/>
      <c r="Q409" s="160"/>
      <c r="R409" s="160"/>
      <c r="S409" s="160"/>
      <c r="T409" s="160"/>
      <c r="U409" s="232">
        <f t="shared" ref="U409" si="808">STDEV(L408:T408)/SQRT(COUNT(L408:T408))</f>
        <v>1.310748554345752</v>
      </c>
    </row>
    <row r="410" spans="1:21">
      <c r="A410" s="223">
        <v>43728</v>
      </c>
      <c r="B410" s="235">
        <v>2.5433564814814802</v>
      </c>
      <c r="C410" s="304">
        <f>'VCO2 Raw'!C410*'VCO2-mouse'!C$61/1000</f>
        <v>52.899200000000008</v>
      </c>
      <c r="D410" s="305">
        <f>'VCO2 Raw'!D410*'VCO2-mouse'!D$61/1000</f>
        <v>73.322000000000003</v>
      </c>
      <c r="E410" s="305">
        <f>'VCO2 Raw'!E410*'VCO2-mouse'!E$61/1000</f>
        <v>48.033000000000001</v>
      </c>
      <c r="F410" s="305">
        <f>'VCO2 Raw'!F410*'VCO2-mouse'!F$61/1000</f>
        <v>75.583199999999991</v>
      </c>
      <c r="G410" s="305">
        <f>'VCO2 Raw'!G410*'VCO2-mouse'!G$61/1000</f>
        <v>56.686500000000002</v>
      </c>
      <c r="H410" s="86">
        <f>'VCO2 Raw'!H410*'VCO2-mouse'!H$61/1000</f>
        <v>57.24499999999999</v>
      </c>
      <c r="I410" s="86">
        <f>'VCO2 Raw'!I410*'VCO2-mouse'!I$61/1000</f>
        <v>55.613999999999997</v>
      </c>
      <c r="J410" s="86">
        <f>'VCO2 Raw'!J410*'VCO2-mouse'!J$61/1000</f>
        <v>50.488800000000005</v>
      </c>
      <c r="K410" s="108">
        <f>'VCO2 Raw'!K410*'VCO2-mouse'!K$61/1000</f>
        <v>42.5914</v>
      </c>
      <c r="L410" s="107"/>
      <c r="M410" s="160"/>
      <c r="N410" s="160"/>
      <c r="O410" s="160"/>
      <c r="P410" s="160"/>
      <c r="Q410" s="160"/>
      <c r="R410" s="160"/>
      <c r="S410" s="160"/>
      <c r="T410" s="160"/>
      <c r="U410" s="232"/>
    </row>
    <row r="411" spans="1:21">
      <c r="A411" s="223">
        <v>43728</v>
      </c>
      <c r="B411" s="235">
        <v>2.5572453703703699</v>
      </c>
      <c r="C411" s="304">
        <f>'VCO2 Raw'!C411*'VCO2-mouse'!C$61/1000</f>
        <v>44.227200000000003</v>
      </c>
      <c r="D411" s="305">
        <f>'VCO2 Raw'!D411*'VCO2-mouse'!D$61/1000</f>
        <v>32.726500000000001</v>
      </c>
      <c r="E411" s="305">
        <f>'VCO2 Raw'!E411*'VCO2-mouse'!E$61/1000</f>
        <v>82.781999999999996</v>
      </c>
      <c r="F411" s="305">
        <f>'VCO2 Raw'!F411*'VCO2-mouse'!F$61/1000</f>
        <v>67.927199999999999</v>
      </c>
      <c r="G411" s="305">
        <f>'VCO2 Raw'!G411*'VCO2-mouse'!G$61/1000</f>
        <v>70.938399999999987</v>
      </c>
      <c r="H411" s="86">
        <f>'VCO2 Raw'!H411*'VCO2-mouse'!H$61/1000</f>
        <v>43.934199999999997</v>
      </c>
      <c r="I411" s="86">
        <f>'VCO2 Raw'!I411*'VCO2-mouse'!I$61/1000</f>
        <v>40.94</v>
      </c>
      <c r="J411" s="86">
        <f>'VCO2 Raw'!J411*'VCO2-mouse'!J$61/1000</f>
        <v>46.891800000000003</v>
      </c>
      <c r="K411" s="108">
        <f>'VCO2 Raw'!K411*'VCO2-mouse'!K$61/1000</f>
        <v>44.384099999999997</v>
      </c>
      <c r="L411" s="107">
        <f t="shared" ref="L411:P411" si="809">AVERAGE(C411:C413)</f>
        <v>47.117866666666679</v>
      </c>
      <c r="M411" s="160">
        <f t="shared" si="809"/>
        <v>39.080666666666666</v>
      </c>
      <c r="N411" s="160">
        <f t="shared" si="809"/>
        <v>68.192999999999998</v>
      </c>
      <c r="O411" s="160">
        <f t="shared" si="809"/>
        <v>53.503999999999998</v>
      </c>
      <c r="P411" s="160">
        <f t="shared" si="809"/>
        <v>52.446333333333335</v>
      </c>
      <c r="Q411" s="160">
        <f t="shared" ref="Q411" si="810">AVERAGE(H411:H413)</f>
        <v>47.158466666666662</v>
      </c>
      <c r="R411" s="160">
        <f t="shared" ref="R411" si="811">AVERAGE(I411:I413)</f>
        <v>44.182999999999993</v>
      </c>
      <c r="S411" s="160">
        <f t="shared" ref="S411" si="812">AVERAGE(J411:J413)</f>
        <v>54.587200000000003</v>
      </c>
      <c r="T411" s="160">
        <f t="shared" ref="T411" si="813">AVERAGE(K411:K413)</f>
        <v>58.410499999999992</v>
      </c>
      <c r="U411" s="232">
        <f t="shared" ref="U411" si="814">AVERAGE(L411:T411)</f>
        <v>51.631225925925918</v>
      </c>
    </row>
    <row r="412" spans="1:21">
      <c r="A412" s="223">
        <v>43728</v>
      </c>
      <c r="B412" s="235">
        <v>2.5711342592592499</v>
      </c>
      <c r="C412" s="304">
        <f>'VCO2 Raw'!C412*'VCO2-mouse'!C$61/1000</f>
        <v>49.647200000000005</v>
      </c>
      <c r="D412" s="305">
        <f>'VCO2 Raw'!D412*'VCO2-mouse'!D$61/1000</f>
        <v>40.198999999999998</v>
      </c>
      <c r="E412" s="305">
        <f>'VCO2 Raw'!E412*'VCO2-mouse'!E$61/1000</f>
        <v>46.575000000000003</v>
      </c>
      <c r="F412" s="305">
        <f>'VCO2 Raw'!F412*'VCO2-mouse'!F$61/1000</f>
        <v>49.394399999999997</v>
      </c>
      <c r="G412" s="305">
        <f>'VCO2 Raw'!G412*'VCO2-mouse'!G$61/1000</f>
        <v>42.558099999999996</v>
      </c>
      <c r="H412" s="86">
        <f>'VCO2 Raw'!H412*'VCO2-mouse'!H$61/1000</f>
        <v>56.260599999999997</v>
      </c>
      <c r="I412" s="86">
        <f>'VCO2 Raw'!I412*'VCO2-mouse'!I$61/1000</f>
        <v>46.390999999999998</v>
      </c>
      <c r="J412" s="86">
        <f>'VCO2 Raw'!J412*'VCO2-mouse'!J$61/1000</f>
        <v>67.710800000000006</v>
      </c>
      <c r="K412" s="108">
        <f>'VCO2 Raw'!K412*'VCO2-mouse'!K$61/1000</f>
        <v>67.570999999999998</v>
      </c>
      <c r="L412" s="107"/>
      <c r="M412" s="160"/>
      <c r="N412" s="160"/>
      <c r="O412" s="160"/>
      <c r="P412" s="160"/>
      <c r="Q412" s="160"/>
      <c r="R412" s="160"/>
      <c r="S412" s="160"/>
      <c r="T412" s="160"/>
      <c r="U412" s="232">
        <f t="shared" ref="U412" si="815">STDEV(L411:T411)/SQRT(COUNT(L411:T411))</f>
        <v>2.8541611371115896</v>
      </c>
    </row>
    <row r="413" spans="1:21">
      <c r="A413" s="223">
        <v>43728</v>
      </c>
      <c r="B413" s="235">
        <v>2.58502314814814</v>
      </c>
      <c r="C413" s="304">
        <f>'VCO2 Raw'!C413*'VCO2-mouse'!C$61/1000</f>
        <v>47.479200000000006</v>
      </c>
      <c r="D413" s="305">
        <f>'VCO2 Raw'!D413*'VCO2-mouse'!D$61/1000</f>
        <v>44.316499999999998</v>
      </c>
      <c r="E413" s="305">
        <f>'VCO2 Raw'!E413*'VCO2-mouse'!E$61/1000</f>
        <v>75.221999999999994</v>
      </c>
      <c r="F413" s="305">
        <f>'VCO2 Raw'!F413*'VCO2-mouse'!F$61/1000</f>
        <v>43.190399999999997</v>
      </c>
      <c r="G413" s="305">
        <f>'VCO2 Raw'!G413*'VCO2-mouse'!G$61/1000</f>
        <v>43.842500000000001</v>
      </c>
      <c r="H413" s="86">
        <f>'VCO2 Raw'!H413*'VCO2-mouse'!H$61/1000</f>
        <v>41.2806</v>
      </c>
      <c r="I413" s="86">
        <f>'VCO2 Raw'!I413*'VCO2-mouse'!I$61/1000</f>
        <v>45.218000000000004</v>
      </c>
      <c r="J413" s="86">
        <f>'VCO2 Raw'!J413*'VCO2-mouse'!J$61/1000</f>
        <v>49.158999999999999</v>
      </c>
      <c r="K413" s="108">
        <f>'VCO2 Raw'!K413*'VCO2-mouse'!K$61/1000</f>
        <v>63.276399999999995</v>
      </c>
      <c r="L413" s="107"/>
      <c r="M413" s="160"/>
      <c r="N413" s="160"/>
      <c r="O413" s="160"/>
      <c r="P413" s="160"/>
      <c r="Q413" s="160"/>
      <c r="R413" s="160"/>
      <c r="S413" s="160"/>
      <c r="T413" s="160"/>
      <c r="U413" s="232"/>
    </row>
    <row r="414" spans="1:21">
      <c r="A414" s="223">
        <v>43728</v>
      </c>
      <c r="B414" s="235">
        <v>2.5989120370370302</v>
      </c>
      <c r="C414" s="304">
        <f>'VCO2 Raw'!C414*'VCO2-mouse'!C$61/1000</f>
        <v>69.918000000000006</v>
      </c>
      <c r="D414" s="305">
        <f>'VCO2 Raw'!D414*'VCO2-mouse'!D$61/1000</f>
        <v>80.611500000000007</v>
      </c>
      <c r="E414" s="305">
        <f>'VCO2 Raw'!E414*'VCO2-mouse'!E$61/1000</f>
        <v>83.322000000000003</v>
      </c>
      <c r="F414" s="305">
        <f>'VCO2 Raw'!F414*'VCO2-mouse'!F$61/1000</f>
        <v>48.444000000000003</v>
      </c>
      <c r="G414" s="305">
        <f>'VCO2 Raw'!G414*'VCO2-mouse'!G$61/1000</f>
        <v>70.963099999999997</v>
      </c>
      <c r="H414" s="86">
        <f>'VCO2 Raw'!H414*'VCO2-mouse'!H$61/1000</f>
        <v>41.1736</v>
      </c>
      <c r="I414" s="86">
        <f>'VCO2 Raw'!I414*'VCO2-mouse'!I$61/1000</f>
        <v>57.223999999999997</v>
      </c>
      <c r="J414" s="86">
        <f>'VCO2 Raw'!J414*'VCO2-mouse'!J$61/1000</f>
        <v>45.78</v>
      </c>
      <c r="K414" s="108">
        <f>'VCO2 Raw'!K414*'VCO2-mouse'!K$61/1000</f>
        <v>51.200299999999999</v>
      </c>
      <c r="L414" s="107">
        <f t="shared" ref="L414:P414" si="816">AVERAGE(C414:C416)</f>
        <v>61.860266666666668</v>
      </c>
      <c r="M414" s="160">
        <f t="shared" si="816"/>
        <v>62.291166666666669</v>
      </c>
      <c r="N414" s="160">
        <f t="shared" si="816"/>
        <v>72.242999999999995</v>
      </c>
      <c r="O414" s="160">
        <f t="shared" si="816"/>
        <v>47.168000000000006</v>
      </c>
      <c r="P414" s="160">
        <f t="shared" si="816"/>
        <v>58.753066666666662</v>
      </c>
      <c r="Q414" s="160">
        <f t="shared" ref="Q414" si="817">AVERAGE(H414:H416)</f>
        <v>46.181199999999997</v>
      </c>
      <c r="R414" s="160">
        <f t="shared" ref="R414" si="818">AVERAGE(I414:I416)</f>
        <v>53.413666666666664</v>
      </c>
      <c r="S414" s="160">
        <f t="shared" ref="S414" si="819">AVERAGE(J414:J416)</f>
        <v>46.942666666666668</v>
      </c>
      <c r="T414" s="160">
        <f t="shared" ref="T414" si="820">AVERAGE(K414:K416)</f>
        <v>48.632733333333334</v>
      </c>
      <c r="U414" s="232">
        <f t="shared" ref="U414" si="821">AVERAGE(L414:T414)</f>
        <v>55.276196296296298</v>
      </c>
    </row>
    <row r="415" spans="1:21">
      <c r="A415" s="223">
        <v>43728</v>
      </c>
      <c r="B415" s="235">
        <v>2.6128009259259199</v>
      </c>
      <c r="C415" s="304">
        <f>'VCO2 Raw'!C415*'VCO2-mouse'!C$61/1000</f>
        <v>58.807000000000002</v>
      </c>
      <c r="D415" s="305">
        <f>'VCO2 Raw'!D415*'VCO2-mouse'!D$61/1000</f>
        <v>64.477000000000004</v>
      </c>
      <c r="E415" s="305">
        <f>'VCO2 Raw'!E415*'VCO2-mouse'!E$61/1000</f>
        <v>79.730999999999995</v>
      </c>
      <c r="F415" s="305">
        <f>'VCO2 Raw'!F415*'VCO2-mouse'!F$61/1000</f>
        <v>45.381599999999999</v>
      </c>
      <c r="G415" s="305">
        <f>'VCO2 Raw'!G415*'VCO2-mouse'!G$61/1000</f>
        <v>52.314599999999999</v>
      </c>
      <c r="H415" s="86">
        <f>'VCO2 Raw'!H415*'VCO2-mouse'!H$61/1000</f>
        <v>54.869599999999998</v>
      </c>
      <c r="I415" s="86">
        <f>'VCO2 Raw'!I415*'VCO2-mouse'!I$61/1000</f>
        <v>63.387999999999998</v>
      </c>
      <c r="J415" s="86">
        <f>'VCO2 Raw'!J415*'VCO2-mouse'!J$61/1000</f>
        <v>48.505000000000003</v>
      </c>
      <c r="K415" s="108">
        <f>'VCO2 Raw'!K415*'VCO2-mouse'!K$61/1000</f>
        <v>49.171199999999999</v>
      </c>
      <c r="L415" s="107"/>
      <c r="M415" s="160"/>
      <c r="N415" s="160"/>
      <c r="O415" s="160"/>
      <c r="P415" s="160"/>
      <c r="Q415" s="160"/>
      <c r="R415" s="160"/>
      <c r="S415" s="160"/>
      <c r="T415" s="160"/>
      <c r="U415" s="232">
        <f t="shared" ref="U415" si="822">STDEV(L414:T414)/SQRT(COUNT(L414:T414))</f>
        <v>3.0231398897363193</v>
      </c>
    </row>
    <row r="416" spans="1:21">
      <c r="A416" s="223">
        <v>43728</v>
      </c>
      <c r="B416" s="235">
        <v>2.6266898148148101</v>
      </c>
      <c r="C416" s="304">
        <f>'VCO2 Raw'!C416*'VCO2-mouse'!C$61/1000</f>
        <v>56.855800000000002</v>
      </c>
      <c r="D416" s="305">
        <f>'VCO2 Raw'!D416*'VCO2-mouse'!D$61/1000</f>
        <v>41.784999999999997</v>
      </c>
      <c r="E416" s="305">
        <f>'VCO2 Raw'!E416*'VCO2-mouse'!E$61/1000</f>
        <v>53.676000000000002</v>
      </c>
      <c r="F416" s="305">
        <f>'VCO2 Raw'!F416*'VCO2-mouse'!F$61/1000</f>
        <v>47.678399999999996</v>
      </c>
      <c r="G416" s="305">
        <f>'VCO2 Raw'!G416*'VCO2-mouse'!G$61/1000</f>
        <v>52.981499999999997</v>
      </c>
      <c r="H416" s="86">
        <f>'VCO2 Raw'!H416*'VCO2-mouse'!H$61/1000</f>
        <v>42.500399999999992</v>
      </c>
      <c r="I416" s="86">
        <f>'VCO2 Raw'!I416*'VCO2-mouse'!I$61/1000</f>
        <v>39.628999999999998</v>
      </c>
      <c r="J416" s="86">
        <f>'VCO2 Raw'!J416*'VCO2-mouse'!J$61/1000</f>
        <v>46.542999999999999</v>
      </c>
      <c r="K416" s="108">
        <f>'VCO2 Raw'!K416*'VCO2-mouse'!K$61/1000</f>
        <v>45.526699999999998</v>
      </c>
      <c r="L416" s="107"/>
      <c r="M416" s="160"/>
      <c r="N416" s="160"/>
      <c r="O416" s="160"/>
      <c r="P416" s="160"/>
      <c r="Q416" s="160"/>
      <c r="R416" s="160"/>
      <c r="S416" s="160"/>
      <c r="T416" s="160"/>
      <c r="U416" s="232"/>
    </row>
    <row r="417" spans="1:21">
      <c r="A417" s="223">
        <v>43728</v>
      </c>
      <c r="B417" s="235">
        <v>2.6405787037036998</v>
      </c>
      <c r="C417" s="304">
        <f>'VCO2 Raw'!C417*'VCO2-mouse'!C$61/1000</f>
        <v>54.064500000000002</v>
      </c>
      <c r="D417" s="305">
        <f>'VCO2 Raw'!D417*'VCO2-mouse'!D$61/1000</f>
        <v>47.58</v>
      </c>
      <c r="E417" s="305">
        <f>'VCO2 Raw'!E417*'VCO2-mouse'!E$61/1000</f>
        <v>50.975999999999999</v>
      </c>
      <c r="F417" s="305">
        <f>'VCO2 Raw'!F417*'VCO2-mouse'!F$61/1000</f>
        <v>72.494399999999999</v>
      </c>
      <c r="G417" s="305">
        <f>'VCO2 Raw'!G417*'VCO2-mouse'!G$61/1000</f>
        <v>49.4</v>
      </c>
      <c r="H417" s="86">
        <f>'VCO2 Raw'!H417*'VCO2-mouse'!H$61/1000</f>
        <v>43.784399999999991</v>
      </c>
      <c r="I417" s="86">
        <f>'VCO2 Raw'!I417*'VCO2-mouse'!I$61/1000</f>
        <v>43.24</v>
      </c>
      <c r="J417" s="86">
        <f>'VCO2 Raw'!J417*'VCO2-mouse'!J$61/1000</f>
        <v>48.461400000000005</v>
      </c>
      <c r="K417" s="108">
        <f>'VCO2 Raw'!K417*'VCO2-mouse'!K$61/1000</f>
        <v>67.413399999999996</v>
      </c>
      <c r="L417" s="107">
        <f t="shared" ref="L417:P417" si="823">AVERAGE(C417:C419)</f>
        <v>55.094300000000004</v>
      </c>
      <c r="M417" s="160">
        <f t="shared" si="823"/>
        <v>47.925666666666672</v>
      </c>
      <c r="N417" s="160">
        <f t="shared" si="823"/>
        <v>51.524999999999999</v>
      </c>
      <c r="O417" s="160">
        <f t="shared" si="823"/>
        <v>61.907999999999994</v>
      </c>
      <c r="P417" s="160">
        <f t="shared" si="823"/>
        <v>55.673799999999993</v>
      </c>
      <c r="Q417" s="160">
        <f t="shared" ref="Q417" si="824">AVERAGE(H417:H419)</f>
        <v>53.521399999999993</v>
      </c>
      <c r="R417" s="160">
        <f t="shared" ref="R417" si="825">AVERAGE(I417:I419)</f>
        <v>42.772333333333336</v>
      </c>
      <c r="S417" s="160">
        <f t="shared" ref="S417" si="826">AVERAGE(J417:J419)</f>
        <v>57.47206666666667</v>
      </c>
      <c r="T417" s="160">
        <f t="shared" ref="T417" si="827">AVERAGE(K417:K419)</f>
        <v>62.225733333333331</v>
      </c>
      <c r="U417" s="232">
        <f t="shared" ref="U417" si="828">AVERAGE(L417:T417)</f>
        <v>54.235366666666657</v>
      </c>
    </row>
    <row r="418" spans="1:21">
      <c r="A418" s="223">
        <v>43728</v>
      </c>
      <c r="B418" s="235">
        <v>2.65446759259259</v>
      </c>
      <c r="C418" s="304">
        <f>'VCO2 Raw'!C418*'VCO2-mouse'!C$61/1000</f>
        <v>68.698499999999996</v>
      </c>
      <c r="D418" s="305">
        <f>'VCO2 Raw'!D418*'VCO2-mouse'!D$61/1000</f>
        <v>53.466500000000003</v>
      </c>
      <c r="E418" s="305">
        <f>'VCO2 Raw'!E418*'VCO2-mouse'!E$61/1000</f>
        <v>54.701999999999998</v>
      </c>
      <c r="F418" s="305">
        <f>'VCO2 Raw'!F418*'VCO2-mouse'!F$61/1000</f>
        <v>63.122399999999992</v>
      </c>
      <c r="G418" s="305">
        <f>'VCO2 Raw'!G418*'VCO2-mouse'!G$61/1000</f>
        <v>50.116299999999995</v>
      </c>
      <c r="H418" s="160">
        <f>'VCO2 Raw'!H418*'VCO2-mouse'!H$61/1000</f>
        <v>65.098799999999997</v>
      </c>
      <c r="I418" s="160">
        <f>'VCO2 Raw'!I418*'VCO2-mouse'!I$61/1000</f>
        <v>43.447000000000003</v>
      </c>
      <c r="J418" s="160">
        <f>'VCO2 Raw'!J418*'VCO2-mouse'!J$61/1000</f>
        <v>48.810200000000002</v>
      </c>
      <c r="K418" s="108">
        <f>'VCO2 Raw'!K418*'VCO2-mouse'!K$61/1000</f>
        <v>68.378699999999995</v>
      </c>
      <c r="L418" s="107"/>
      <c r="M418" s="160"/>
      <c r="N418" s="160"/>
      <c r="O418" s="160"/>
      <c r="P418" s="160"/>
      <c r="Q418" s="160"/>
      <c r="R418" s="160"/>
      <c r="S418" s="160"/>
      <c r="T418" s="160"/>
      <c r="U418" s="232">
        <f t="shared" ref="U418" si="829">STDEV(L417:T417)/SQRT(COUNT(L417:T417))</f>
        <v>2.0918745869803943</v>
      </c>
    </row>
    <row r="419" spans="1:21">
      <c r="A419" s="223">
        <v>43728</v>
      </c>
      <c r="B419" s="224">
        <v>1.66835648148148</v>
      </c>
      <c r="C419" s="307">
        <f>'VCO2 Raw'!C419*'VCO2-mouse'!C$61/1000</f>
        <v>42.5199</v>
      </c>
      <c r="D419" s="308">
        <f>'VCO2 Raw'!D419*'VCO2-mouse'!D$61/1000</f>
        <v>42.730499999999999</v>
      </c>
      <c r="E419" s="308">
        <f>'VCO2 Raw'!E419*'VCO2-mouse'!E$61/1000</f>
        <v>48.896999999999998</v>
      </c>
      <c r="F419" s="308">
        <f>'VCO2 Raw'!F419*'VCO2-mouse'!F$61/1000</f>
        <v>50.107199999999999</v>
      </c>
      <c r="G419" s="308">
        <f>'VCO2 Raw'!G419*'VCO2-mouse'!G$61/1000</f>
        <v>67.505099999999985</v>
      </c>
      <c r="H419" s="121">
        <f>'VCO2 Raw'!H419*'VCO2-mouse'!H$61/1000</f>
        <v>51.680999999999997</v>
      </c>
      <c r="I419" s="121">
        <f>'VCO2 Raw'!I419*'VCO2-mouse'!I$61/1000</f>
        <v>41.63</v>
      </c>
      <c r="J419" s="121">
        <f>'VCO2 Raw'!J419*'VCO2-mouse'!J$61/1000</f>
        <v>75.144600000000011</v>
      </c>
      <c r="K419" s="120">
        <f>'VCO2 Raw'!K419*'VCO2-mouse'!K$61/1000</f>
        <v>50.885100000000001</v>
      </c>
      <c r="L419" s="121"/>
      <c r="M419" s="121"/>
      <c r="N419" s="121"/>
      <c r="O419" s="121"/>
      <c r="P419" s="121"/>
      <c r="Q419" s="121"/>
      <c r="R419" s="121"/>
      <c r="S419" s="121"/>
      <c r="T419" s="121"/>
      <c r="U419" s="120"/>
    </row>
    <row r="420" spans="1:21">
      <c r="K420" s="58"/>
    </row>
  </sheetData>
  <sheetProtection algorithmName="SHA-512" hashValue="tPaRzGbrJztwyemlMTjLMrlI2/MoGd0NIsGHSbuaUoc6ky0+XQyP5vb1ViFbN45fZsk7iaoZb6IBmKz9eL+ssg==" saltValue="DqLPq4ps0ADPMokBv3YnCQ==" spinCount="100000" sheet="1" objects="1" scenarios="1"/>
  <mergeCells count="15">
    <mergeCell ref="O21:W21"/>
    <mergeCell ref="A29:C29"/>
    <mergeCell ref="E30:G30"/>
    <mergeCell ref="H30:J30"/>
    <mergeCell ref="K30:M30"/>
    <mergeCell ref="N30:P30"/>
    <mergeCell ref="Q30:S30"/>
    <mergeCell ref="T30:V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1" width="9.1796875" style="55"/>
    <col min="2" max="3" width="9.1796875" style="55" customWidth="1"/>
    <col min="4"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53">
        <f>AVERAGE(C$66:C$101)</f>
        <v>2612.9527027027025</v>
      </c>
      <c r="F32" s="153">
        <f>AVERAGE(C$102:C$137)</f>
        <v>2233.1922994422994</v>
      </c>
      <c r="G32" s="154">
        <f>AVERAGE(C$66:C$137)</f>
        <v>2423.0725010725018</v>
      </c>
      <c r="H32" s="155">
        <f>AVERAGE(C$138:C$173)</f>
        <v>2956.294937794939</v>
      </c>
      <c r="I32" s="153">
        <f>AVERAGE(C$174:C$209)</f>
        <v>2251.0962033462042</v>
      </c>
      <c r="J32" s="154">
        <f>AVERAGE(C$138:C$209)</f>
        <v>2603.6955705705714</v>
      </c>
      <c r="K32" s="155">
        <f>AVERAGE(C$210:C$245)</f>
        <v>2859.9451951951951</v>
      </c>
      <c r="L32" s="153">
        <f>AVERAGE(C$246:C$281)</f>
        <v>2328.4085156585156</v>
      </c>
      <c r="M32" s="154">
        <f>AVERAGE(C$210:C$281)</f>
        <v>2594.1768554268551</v>
      </c>
      <c r="N32" s="155">
        <f>AVERAGE(C282:C317)</f>
        <v>2989.3415915915916</v>
      </c>
      <c r="O32" s="153">
        <f>AVERAGE(C318:C352)</f>
        <v>2473.2897959183674</v>
      </c>
      <c r="P32" s="154">
        <f>AVERAGE(C282:C352)</f>
        <v>2734.9498613301434</v>
      </c>
      <c r="Q32" s="155">
        <f>AVERAGE(C353:C388)</f>
        <v>2930.2819605319614</v>
      </c>
      <c r="R32" s="153">
        <f>AVERAGE(C389:C419)</f>
        <v>2151.8662348984926</v>
      </c>
      <c r="S32" s="154">
        <f>AVERAGE(C353:C419)</f>
        <v>2570.119460611998</v>
      </c>
      <c r="T32" s="155"/>
      <c r="U32" s="153"/>
      <c r="V32" s="156"/>
      <c r="W32" s="135"/>
    </row>
    <row r="33" spans="1:23" ht="12.75" customHeight="1">
      <c r="A33" s="157"/>
      <c r="B33" s="158"/>
      <c r="C33" s="264">
        <f>'VO2 Raw '!C33</f>
        <v>1</v>
      </c>
      <c r="D33" s="265">
        <f>'Body Composition'!D31</f>
        <v>306</v>
      </c>
      <c r="E33" s="160">
        <f>AVERAGE(D$66:D$101)</f>
        <v>2218.8843101343095</v>
      </c>
      <c r="F33" s="160">
        <f>AVERAGE(D$102:D$137)</f>
        <v>1994.4480056980053</v>
      </c>
      <c r="G33" s="108">
        <f>AVERAGE(D$66:D$137)</f>
        <v>2106.6661579161578</v>
      </c>
      <c r="H33" s="107">
        <f>AVERAGE(D$138:D$173)</f>
        <v>2428.2071632071629</v>
      </c>
      <c r="I33" s="160">
        <f>AVERAGE(D$174:D$209)</f>
        <v>2117.1555759055764</v>
      </c>
      <c r="J33" s="108">
        <f>AVERAGE(D$138:D$209)</f>
        <v>2272.6813695563696</v>
      </c>
      <c r="K33" s="107">
        <f>AVERAGE(D$210:D$245)</f>
        <v>2535.70818070818</v>
      </c>
      <c r="L33" s="160">
        <f>AVERAGE(D$246:D$281)</f>
        <v>2464.2373829873832</v>
      </c>
      <c r="M33" s="108">
        <f>AVERAGE(D$210:D$281)</f>
        <v>2499.9727818477813</v>
      </c>
      <c r="N33" s="107">
        <f>AVERAGE(D282:D317)</f>
        <v>2258.421347171347</v>
      </c>
      <c r="O33" s="160">
        <f>AVERAGE(D318:D352)</f>
        <v>2026.6938775510203</v>
      </c>
      <c r="P33" s="108">
        <f>AVERAGE(D282:D352)</f>
        <v>2144.1894959500596</v>
      </c>
      <c r="Q33" s="107">
        <f>AVERAGE(D353:D388)</f>
        <v>2364.5879120879113</v>
      </c>
      <c r="R33" s="160">
        <f>AVERAGE(D389:D419)</f>
        <v>1883.193902871323</v>
      </c>
      <c r="S33" s="108">
        <f>AVERAGE(D353:D419)</f>
        <v>2141.8533705100854</v>
      </c>
      <c r="T33" s="107"/>
      <c r="U33" s="160"/>
      <c r="V33" s="161"/>
      <c r="W33" s="162"/>
    </row>
    <row r="34" spans="1:23" ht="13">
      <c r="A34" s="157"/>
      <c r="B34" s="158"/>
      <c r="C34" s="159"/>
      <c r="D34" s="265">
        <f>'Body Composition'!D32</f>
        <v>307</v>
      </c>
      <c r="E34" s="160">
        <f>AVERAGE(E$66:E$101)</f>
        <v>2353.4645669291335</v>
      </c>
      <c r="F34" s="160">
        <f>AVERAGE(E$102:E$137)</f>
        <v>2107.1161417322833</v>
      </c>
      <c r="G34" s="108">
        <f>AVERAGE(E$66:E$137)</f>
        <v>2230.2903543307084</v>
      </c>
      <c r="H34" s="107">
        <f>AVERAGE(E$138:E$173)</f>
        <v>2525.3740157480315</v>
      </c>
      <c r="I34" s="160">
        <f>AVERAGE(E$174:E$209)</f>
        <v>2172.9330708661423</v>
      </c>
      <c r="J34" s="108">
        <f>AVERAGE(E$138:E$209)</f>
        <v>2349.1535433070862</v>
      </c>
      <c r="K34" s="107">
        <f>AVERAGE(E$210:E$245)</f>
        <v>2753.9763779527566</v>
      </c>
      <c r="L34" s="160">
        <f>AVERAGE(E$246:E$281)</f>
        <v>2303.5629921259842</v>
      </c>
      <c r="M34" s="108">
        <f>AVERAGE(E$210:E$281)</f>
        <v>2528.7696850393704</v>
      </c>
      <c r="N34" s="107">
        <f>AVERAGE(E282:E317)</f>
        <v>2655.1476377952763</v>
      </c>
      <c r="O34" s="160">
        <f>AVERAGE(E318:E352)</f>
        <v>2192.4060742407196</v>
      </c>
      <c r="P34" s="108">
        <f>AVERAGE(E282:E352)</f>
        <v>2427.0355994233123</v>
      </c>
      <c r="Q34" s="107">
        <f>AVERAGE(E353:E388)</f>
        <v>2837.2145669291331</v>
      </c>
      <c r="R34" s="160">
        <f>AVERAGE(E389:E419)</f>
        <v>2417.55270510541</v>
      </c>
      <c r="S34" s="108">
        <f>AVERAGE(E353:E419)</f>
        <v>2643.0426607121863</v>
      </c>
      <c r="T34" s="107"/>
      <c r="U34" s="160"/>
      <c r="V34" s="161"/>
      <c r="W34" s="162"/>
    </row>
    <row r="35" spans="1:23" ht="13">
      <c r="A35" s="157"/>
      <c r="B35" s="158"/>
      <c r="C35" s="159"/>
      <c r="D35" s="265">
        <f>'Body Composition'!D33</f>
        <v>797</v>
      </c>
      <c r="E35" s="160">
        <f>AVERAGE(F$66:F$101)</f>
        <v>2925.7869986168735</v>
      </c>
      <c r="F35" s="160">
        <f>AVERAGE(F$102:F$137)</f>
        <v>2536.1770401106496</v>
      </c>
      <c r="G35" s="108">
        <f>AVERAGE(F$66:F$137)</f>
        <v>2730.9820193637602</v>
      </c>
      <c r="H35" s="107">
        <f>AVERAGE(F$138:F$173)</f>
        <v>3168.9128630705395</v>
      </c>
      <c r="I35" s="160">
        <f>AVERAGE(F$174:F$209)</f>
        <v>2337.203319502074</v>
      </c>
      <c r="J35" s="108">
        <f>AVERAGE(F$138:F$209)</f>
        <v>2753.0580912863061</v>
      </c>
      <c r="K35" s="107">
        <f>AVERAGE(F$210:F$245)</f>
        <v>3375.8284923928077</v>
      </c>
      <c r="L35" s="160">
        <f>AVERAGE(F$246:F$281)</f>
        <v>2519.5629322268323</v>
      </c>
      <c r="M35" s="108">
        <f>AVERAGE(F$210:F$281)</f>
        <v>2947.6957123098191</v>
      </c>
      <c r="N35" s="107">
        <f>AVERAGE(F282:F317)</f>
        <v>3260.6860304287688</v>
      </c>
      <c r="O35" s="160">
        <f>AVERAGE(E318:F352)</f>
        <v>2192.2177377724056</v>
      </c>
      <c r="P35" s="108">
        <f>AVERAGE(F282:F352)</f>
        <v>2733.8834667757569</v>
      </c>
      <c r="Q35" s="107">
        <f>AVERAGE(F353:F388)</f>
        <v>3412.5560165975094</v>
      </c>
      <c r="R35" s="160">
        <f>AVERAGE(F389:F419)</f>
        <v>2197.7266764823985</v>
      </c>
      <c r="S35" s="108">
        <f>AVERAGE(F353:F419)</f>
        <v>2850.4707995293229</v>
      </c>
      <c r="T35" s="107"/>
      <c r="U35" s="160"/>
      <c r="V35" s="161"/>
      <c r="W35" s="162"/>
    </row>
    <row r="36" spans="1:23" ht="13">
      <c r="A36" s="157"/>
      <c r="B36" s="158"/>
      <c r="C36" s="159"/>
      <c r="D36" s="265">
        <f>'Body Composition'!D34</f>
        <v>798</v>
      </c>
      <c r="E36" s="160">
        <f>AVERAGE(G$66:G$101)</f>
        <v>2613.1287439613529</v>
      </c>
      <c r="F36" s="160">
        <f>AVERAGE(G$102:G$137)</f>
        <v>2311.3591787439614</v>
      </c>
      <c r="G36" s="108">
        <f>AVERAGE(G$66:G$137)</f>
        <v>2462.2439613526567</v>
      </c>
      <c r="H36" s="107">
        <f>AVERAGE(G$138:G$173)</f>
        <v>2674.0136473429948</v>
      </c>
      <c r="I36" s="160">
        <f>AVERAGE(G$174:G$209)</f>
        <v>2278.7838164251207</v>
      </c>
      <c r="J36" s="108">
        <f>AVERAGE(G$138:G$209)</f>
        <v>2476.3987318840577</v>
      </c>
      <c r="K36" s="107">
        <f>AVERAGE(G$210:G$245)</f>
        <v>2787.5202898550715</v>
      </c>
      <c r="L36" s="160">
        <f>AVERAGE(G$246:G$281)</f>
        <v>2422.3898550724643</v>
      </c>
      <c r="M36" s="108">
        <f>AVERAGE(G$210:G$281)</f>
        <v>2604.9550724637675</v>
      </c>
      <c r="N36" s="107">
        <f>AVERAGE(G282:G317)</f>
        <v>2958.2724637681154</v>
      </c>
      <c r="O36" s="160">
        <f>AVERAGE(G318:G352)</f>
        <v>2441.3725465838506</v>
      </c>
      <c r="P36" s="108">
        <f>AVERAGE(G282:G352)</f>
        <v>2703.4626454378445</v>
      </c>
      <c r="Q36" s="107">
        <f>AVERAGE(G353:G388)</f>
        <v>2965.0440821256034</v>
      </c>
      <c r="R36" s="160">
        <f>AVERAGE(G389:G419)</f>
        <v>2478.2448807854139</v>
      </c>
      <c r="S36" s="108">
        <f>AVERAGE(G353:G419)</f>
        <v>2739.8086307592457</v>
      </c>
      <c r="T36" s="107"/>
      <c r="U36" s="160"/>
      <c r="V36" s="161"/>
      <c r="W36" s="162"/>
    </row>
    <row r="37" spans="1:23" ht="13">
      <c r="A37" s="157"/>
      <c r="B37" s="158"/>
      <c r="C37" s="159"/>
      <c r="D37" s="265">
        <f>'Body Composition'!D35</f>
        <v>308</v>
      </c>
      <c r="E37" s="160">
        <f>AVERAGE(H$66:H$101)</f>
        <v>2759.9330623306223</v>
      </c>
      <c r="F37" s="160">
        <f>AVERAGE(H$102:H$137)</f>
        <v>2554.1102981029812</v>
      </c>
      <c r="G37" s="108">
        <f>AVERAGE(H$66:H$137)</f>
        <v>2657.0216802168015</v>
      </c>
      <c r="H37" s="107">
        <f>AVERAGE(H$138:H$173)</f>
        <v>3157.0799457994576</v>
      </c>
      <c r="I37" s="160">
        <f>AVERAGE(H$174:H$209)</f>
        <v>2597.1712737127368</v>
      </c>
      <c r="J37" s="108">
        <f>AVERAGE(H$138:H$209)</f>
        <v>2877.1256097560968</v>
      </c>
      <c r="K37" s="107">
        <f>AVERAGE(H$210:H$245)</f>
        <v>3138.0287262872625</v>
      </c>
      <c r="L37" s="160">
        <f>AVERAGE(H$246:H$281)</f>
        <v>2363.946070460705</v>
      </c>
      <c r="M37" s="108">
        <f>AVERAGE(H$210:H$281)</f>
        <v>2750.9873983739826</v>
      </c>
      <c r="N37" s="107">
        <f>AVERAGE(H282:H317)</f>
        <v>3143.4802168021674</v>
      </c>
      <c r="O37" s="160">
        <f>AVERAGE(H318:H352)</f>
        <v>2397.6351219512189</v>
      </c>
      <c r="P37" s="108">
        <f>AVERAGE(H282:H352)</f>
        <v>2775.8100996221242</v>
      </c>
      <c r="Q37" s="107">
        <f>AVERAGE(H353:H388)</f>
        <v>3130.9243902439025</v>
      </c>
      <c r="R37" s="160">
        <f>AVERAGE(H389:H419)</f>
        <v>2440.475531077891</v>
      </c>
      <c r="S37" s="108">
        <f>AVERAGE(H353:H419)</f>
        <v>2811.4629777939581</v>
      </c>
      <c r="T37" s="107"/>
      <c r="U37" s="160"/>
      <c r="V37" s="161"/>
      <c r="W37" s="162"/>
    </row>
    <row r="38" spans="1:23" ht="13">
      <c r="A38" s="157"/>
      <c r="B38" s="158"/>
      <c r="C38" s="159"/>
      <c r="D38" s="265">
        <f>'Body Composition'!D36</f>
        <v>309</v>
      </c>
      <c r="E38" s="160">
        <f>AVERAGE(I$66:I$101)</f>
        <v>2687.8803803803808</v>
      </c>
      <c r="F38" s="160">
        <f>AVERAGE(I$102:I$137)</f>
        <v>2274.8473473473473</v>
      </c>
      <c r="G38" s="108">
        <f>AVERAGE(I$66:I$137)</f>
        <v>2481.3638638638636</v>
      </c>
      <c r="H38" s="107">
        <f>AVERAGE(I$138:I$173)</f>
        <v>3085.8045545545547</v>
      </c>
      <c r="I38" s="160">
        <f>AVERAGE(I$174:I$209)</f>
        <v>2448.9014014014019</v>
      </c>
      <c r="J38" s="108">
        <f>AVERAGE(I$138:I$209)</f>
        <v>2767.3529779779778</v>
      </c>
      <c r="K38" s="107">
        <f>AVERAGE(I$210:I$245)</f>
        <v>3141.117367367367</v>
      </c>
      <c r="L38" s="160">
        <f>AVERAGE(I$246:I$281)</f>
        <v>2426.3676176176177</v>
      </c>
      <c r="M38" s="108">
        <f>AVERAGE(I$210:I$281)</f>
        <v>2783.7424924924935</v>
      </c>
      <c r="N38" s="107">
        <f>AVERAGE(I282:I317)</f>
        <v>3100.9709709709709</v>
      </c>
      <c r="O38" s="160">
        <f>AVERAGE(H318:I352)</f>
        <v>2385.9372520953002</v>
      </c>
      <c r="P38" s="108">
        <f>AVERAGE(I282:I352)</f>
        <v>2742.7230046948353</v>
      </c>
      <c r="Q38" s="107">
        <f>AVERAGE(I353:I388)</f>
        <v>3201.4952452452449</v>
      </c>
      <c r="R38" s="160">
        <f>AVERAGE(I389:I419)</f>
        <v>2261.6666666666661</v>
      </c>
      <c r="S38" s="108">
        <f>AVERAGE(I353:I419)</f>
        <v>2766.649186499933</v>
      </c>
      <c r="T38" s="107"/>
      <c r="U38" s="160"/>
      <c r="V38" s="161"/>
      <c r="W38" s="162"/>
    </row>
    <row r="39" spans="1:23" ht="13">
      <c r="A39" s="157"/>
      <c r="B39" s="158"/>
      <c r="C39" s="159"/>
      <c r="D39" s="265">
        <f>'Body Composition'!D37</f>
        <v>312</v>
      </c>
      <c r="E39" s="160">
        <f>AVERAGE(J$66:J$101)</f>
        <v>3082.6834130781508</v>
      </c>
      <c r="F39" s="160">
        <f>AVERAGE(J$102:J$137)</f>
        <v>2587.51860712387</v>
      </c>
      <c r="G39" s="108">
        <f>AVERAGE(J$66:J$137)</f>
        <v>2835.1010101010102</v>
      </c>
      <c r="H39" s="107">
        <f>AVERAGE(J$138:J$173)</f>
        <v>3359.471557682084</v>
      </c>
      <c r="I39" s="160">
        <f>AVERAGE(J$174:J$209)</f>
        <v>2928.773790536949</v>
      </c>
      <c r="J39" s="108">
        <f>AVERAGE(J$138:J$209)</f>
        <v>3144.1226741095161</v>
      </c>
      <c r="K39" s="107">
        <f>AVERAGE(J$210:J$245)</f>
        <v>3516.1337054758114</v>
      </c>
      <c r="L39" s="160">
        <f>AVERAGE(J$246:J$281)</f>
        <v>2775.5595427963854</v>
      </c>
      <c r="M39" s="108">
        <f>AVERAGE(J$210:J$281)</f>
        <v>3145.8466241360979</v>
      </c>
      <c r="N39" s="107">
        <f>AVERAGE(J282:J317)</f>
        <v>3219.0058479532158</v>
      </c>
      <c r="O39" s="160">
        <f>AVERAGE(I318:J352)</f>
        <v>2427.5143596090961</v>
      </c>
      <c r="P39" s="108">
        <f>AVERAGE(J282:J352)</f>
        <v>2855.0963002897761</v>
      </c>
      <c r="Q39" s="107">
        <f>AVERAGE(J353:J388)</f>
        <v>3140.3705475810734</v>
      </c>
      <c r="R39" s="160">
        <f>AVERAGE(J389:J419)</f>
        <v>2773.8388640222261</v>
      </c>
      <c r="S39" s="108">
        <f>AVERAGE(J353:J419)</f>
        <v>2970.7812611583226</v>
      </c>
      <c r="T39" s="107"/>
      <c r="U39" s="160"/>
      <c r="V39" s="161"/>
      <c r="W39" s="162"/>
    </row>
    <row r="40" spans="1:23" ht="13">
      <c r="A40" s="157"/>
      <c r="B40" s="158"/>
      <c r="C40" s="163"/>
      <c r="D40" s="266" t="str">
        <f>'Body Composition'!D38</f>
        <v>NT</v>
      </c>
      <c r="E40" s="160">
        <f>AVERAGE(K$66:K$101)</f>
        <v>2672.9149137001073</v>
      </c>
      <c r="F40" s="160">
        <f>AVERAGE(K$102:K$137)</f>
        <v>2416.4908306364623</v>
      </c>
      <c r="G40" s="108">
        <f>AVERAGE(K$66:K$137)</f>
        <v>2544.7028721682841</v>
      </c>
      <c r="H40" s="107">
        <f>AVERAGE(K$138:K$173)</f>
        <v>3005.3125674217904</v>
      </c>
      <c r="I40" s="160">
        <f>AVERAGE(K$174:K$209)</f>
        <v>2585.2531014023725</v>
      </c>
      <c r="J40" s="108">
        <f>AVERAGE(K$138:K$209)</f>
        <v>2795.2828344120812</v>
      </c>
      <c r="K40" s="107">
        <f>AVERAGE(K$210:K$245)</f>
        <v>3236.7397518878088</v>
      </c>
      <c r="L40" s="160">
        <f>AVERAGE(K$246:K$281)</f>
        <v>2639.5768608414237</v>
      </c>
      <c r="M40" s="108">
        <f>AVERAGE(K$210:K$281)</f>
        <v>2938.1583063646162</v>
      </c>
      <c r="N40" s="107">
        <f>AVERAGE(K282:K317)</f>
        <v>3085.2973300970866</v>
      </c>
      <c r="O40" s="160">
        <f>AVERAGE(J318:K352)</f>
        <v>2594.8311456045235</v>
      </c>
      <c r="P40" s="108">
        <f>AVERAGE(K282:K352)</f>
        <v>2899.7360180500468</v>
      </c>
      <c r="Q40" s="107">
        <f>AVERAGE(K353:K388)</f>
        <v>3140.1523732470328</v>
      </c>
      <c r="R40" s="160">
        <f>AVERAGE(K389:K419)</f>
        <v>2709.9068274350134</v>
      </c>
      <c r="S40" s="108">
        <f>AVERAGE(K353:K419)</f>
        <v>2941.0835386175927</v>
      </c>
      <c r="T40" s="107"/>
      <c r="U40" s="160"/>
      <c r="V40" s="161"/>
      <c r="W40" s="162"/>
    </row>
    <row r="41" spans="1:23" ht="13">
      <c r="A41" s="157"/>
      <c r="B41" s="158"/>
      <c r="C41" s="165"/>
      <c r="D41" s="166" t="s">
        <v>25</v>
      </c>
      <c r="E41" s="268">
        <f>AVERAGE(E32:E40)</f>
        <v>2658.6254546481814</v>
      </c>
      <c r="F41" s="267">
        <f>AVERAGE(F32:F40)</f>
        <v>2335.0288609930958</v>
      </c>
      <c r="G41" s="267">
        <f t="shared" ref="G41:S41" si="0">AVERAGE(G32:G40)</f>
        <v>2496.8271578206381</v>
      </c>
      <c r="H41" s="268">
        <f t="shared" si="0"/>
        <v>2928.9412502912837</v>
      </c>
      <c r="I41" s="267">
        <f t="shared" si="0"/>
        <v>2413.030172566509</v>
      </c>
      <c r="J41" s="269">
        <f t="shared" si="0"/>
        <v>2670.9857114288957</v>
      </c>
      <c r="K41" s="267">
        <f t="shared" si="0"/>
        <v>3038.3331207913625</v>
      </c>
      <c r="L41" s="267">
        <f t="shared" si="0"/>
        <v>2471.5124188652571</v>
      </c>
      <c r="M41" s="269">
        <f t="shared" si="0"/>
        <v>2754.9227698283094</v>
      </c>
      <c r="N41" s="267">
        <f t="shared" si="0"/>
        <v>2963.4026040642825</v>
      </c>
      <c r="O41" s="267">
        <f t="shared" si="0"/>
        <v>2347.9886568140555</v>
      </c>
      <c r="P41" s="269">
        <f t="shared" si="0"/>
        <v>2668.542943508211</v>
      </c>
      <c r="Q41" s="267">
        <f t="shared" si="0"/>
        <v>3013.6252327321527</v>
      </c>
      <c r="R41" s="267">
        <f t="shared" si="0"/>
        <v>2368.2746988160925</v>
      </c>
      <c r="S41" s="269">
        <f t="shared" si="0"/>
        <v>2715.0302095769603</v>
      </c>
      <c r="T41" s="267"/>
      <c r="U41" s="267"/>
      <c r="V41" s="270"/>
      <c r="W41" s="162"/>
    </row>
    <row r="42" spans="1:23" ht="13.5" thickBot="1">
      <c r="A42" s="157"/>
      <c r="B42" s="158"/>
      <c r="C42" s="165"/>
      <c r="D42" s="166" t="s">
        <v>15</v>
      </c>
      <c r="E42" s="272">
        <f>STDEV(E32:E40)/SQRT(COUNT(E32:E40))</f>
        <v>87.652653023081768</v>
      </c>
      <c r="F42" s="271">
        <f>STDEV(F32:F40)/SQRT(COUNT(F32:F40))</f>
        <v>68.853373873716293</v>
      </c>
      <c r="G42" s="271">
        <f t="shared" ref="G42:M42" si="1">STDEV(G32:G40)/SQRT(COUNT(G32:G40))</f>
        <v>77.042052112067992</v>
      </c>
      <c r="H42" s="272">
        <f t="shared" si="1"/>
        <v>105.72278379384007</v>
      </c>
      <c r="I42" s="271">
        <f t="shared" si="1"/>
        <v>85.474956391399374</v>
      </c>
      <c r="J42" s="273">
        <f t="shared" si="1"/>
        <v>91.472437589304036</v>
      </c>
      <c r="K42" s="271">
        <f t="shared" si="1"/>
        <v>107.38595026894394</v>
      </c>
      <c r="L42" s="271">
        <f t="shared" si="1"/>
        <v>51.066327229928326</v>
      </c>
      <c r="M42" s="273">
        <f t="shared" si="1"/>
        <v>73.492107098211164</v>
      </c>
      <c r="N42" s="316">
        <f>STDEV(N32:N40)/SQRT(COUNT(N32:N40))</f>
        <v>106.23876584453016</v>
      </c>
      <c r="O42" s="316">
        <f t="shared" ref="O42:S42" si="2">STDEV(O32:O40)/SQRT(COUNT(O32:O40))</f>
        <v>58.604394008574303</v>
      </c>
      <c r="P42" s="317">
        <f t="shared" si="2"/>
        <v>78.91911298675754</v>
      </c>
      <c r="Q42" s="316">
        <f t="shared" si="2"/>
        <v>98.73856419061201</v>
      </c>
      <c r="R42" s="316">
        <f t="shared" si="2"/>
        <v>93.058929112138586</v>
      </c>
      <c r="S42" s="317">
        <f t="shared" si="2"/>
        <v>83.511779798043918</v>
      </c>
      <c r="T42" s="316"/>
      <c r="U42" s="316"/>
      <c r="V42" s="318"/>
      <c r="W42" s="162"/>
    </row>
    <row r="43" spans="1:23" ht="13">
      <c r="A43" s="157"/>
      <c r="B43" s="158"/>
      <c r="C43" s="275"/>
      <c r="D43" s="276"/>
      <c r="E43" s="279"/>
      <c r="F43" s="277"/>
      <c r="G43" s="278"/>
      <c r="H43" s="279"/>
      <c r="I43" s="277"/>
      <c r="J43" s="278"/>
      <c r="K43" s="279"/>
      <c r="L43" s="277"/>
      <c r="M43" s="278"/>
      <c r="N43" s="279"/>
      <c r="O43" s="277"/>
      <c r="P43" s="278"/>
      <c r="Q43" s="279"/>
      <c r="R43" s="277"/>
      <c r="S43" s="278"/>
      <c r="T43" s="279"/>
      <c r="U43" s="277"/>
      <c r="V43" s="280"/>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268"/>
      <c r="F54" s="267"/>
      <c r="G54" s="267"/>
      <c r="H54" s="268"/>
      <c r="I54" s="267"/>
      <c r="J54" s="269"/>
      <c r="K54" s="267"/>
      <c r="L54" s="267"/>
      <c r="M54" s="269"/>
      <c r="N54" s="267"/>
      <c r="O54" s="267"/>
      <c r="P54" s="269"/>
      <c r="Q54" s="267"/>
      <c r="R54" s="267"/>
      <c r="S54" s="269"/>
      <c r="T54" s="267"/>
      <c r="U54" s="267"/>
      <c r="V54" s="270"/>
      <c r="W54" s="162"/>
    </row>
    <row r="55" spans="1:44" ht="13.5" thickBot="1">
      <c r="A55" s="157"/>
      <c r="B55" s="158"/>
      <c r="C55" s="184"/>
      <c r="D55" s="284"/>
      <c r="E55" s="272"/>
      <c r="F55" s="271"/>
      <c r="G55" s="271"/>
      <c r="H55" s="272"/>
      <c r="I55" s="271"/>
      <c r="J55" s="273"/>
      <c r="K55" s="271"/>
      <c r="L55" s="271"/>
      <c r="M55" s="273"/>
      <c r="N55" s="271"/>
      <c r="O55" s="271"/>
      <c r="P55" s="273"/>
      <c r="Q55" s="271"/>
      <c r="R55" s="271"/>
      <c r="S55" s="273"/>
      <c r="T55" s="271"/>
      <c r="U55" s="271"/>
      <c r="V55" s="274"/>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90"/>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88" t="str">
        <f>'VO2 Raw '!U62</f>
        <v>Average</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99">
        <f>'VCO2 Raw'!C63*'VCO2-BW '!C$61/'VCO2-BW '!C$62</f>
        <v>2637.8030888030894</v>
      </c>
      <c r="D63" s="300">
        <f>'VCO2 Raw'!D63*'VCO2-BW '!D$61/'VCO2-BW '!D$62</f>
        <v>2657.8571428571427</v>
      </c>
      <c r="E63" s="300">
        <f>'VCO2 Raw'!E63*'VCO2-BW '!E$61/'VCO2-BW '!E$62</f>
        <v>1962.2834645669293</v>
      </c>
      <c r="F63" s="300">
        <f>'VCO2 Raw'!F63*'VCO2-BW '!F$61/'VCO2-BW '!F$62</f>
        <v>1403.2531120331951</v>
      </c>
      <c r="G63" s="300">
        <f>'VCO2 Raw'!G63*'VCO2-BW '!G$61/'VCO2-BW '!G$62</f>
        <v>2290.6565217391303</v>
      </c>
      <c r="H63" s="300">
        <f>'VCO2 Raw'!H63*'VCO2-BW '!H$61/'VCO2-BW '!H$62</f>
        <v>2885.3463414634148</v>
      </c>
      <c r="I63" s="300">
        <f>'VCO2 Raw'!I63*'VCO2-BW '!I$61/'VCO2-BW '!I$62</f>
        <v>3265.5855855855857</v>
      </c>
      <c r="J63" s="300">
        <f>'VCO2 Raw'!J63*'VCO2-BW '!J$61/'VCO2-BW '!J$62</f>
        <v>2063.1770334928233</v>
      </c>
      <c r="K63" s="301">
        <f>'VCO2 Raw'!K63*'VCO2-BW '!K$61/'VCO2-BW '!K$62</f>
        <v>1621.9029126213591</v>
      </c>
      <c r="L63" s="227">
        <f>AVERAGE(C63:C65)</f>
        <v>2415.631917631918</v>
      </c>
      <c r="M63" s="228">
        <f>AVERAGE(D63:D65)</f>
        <v>2721.166056166056</v>
      </c>
      <c r="N63" s="228">
        <f>AVERAGE(E63:E65)</f>
        <v>2114.6456692913389</v>
      </c>
      <c r="O63" s="228">
        <f>AVERAGE(F63:F65)</f>
        <v>1537.9917012448132</v>
      </c>
      <c r="P63" s="228">
        <f>AVERAGE(G63:G65)</f>
        <v>2243.4043478260869</v>
      </c>
      <c r="Q63" s="228">
        <f t="shared" ref="Q63:T63" si="4">AVERAGE(H63:H65)</f>
        <v>2445.1674796747966</v>
      </c>
      <c r="R63" s="228">
        <f t="shared" si="4"/>
        <v>2810.765765765766</v>
      </c>
      <c r="S63" s="228">
        <f t="shared" si="4"/>
        <v>1644.2137161084531</v>
      </c>
      <c r="T63" s="228">
        <f t="shared" si="4"/>
        <v>2113.7653721682841</v>
      </c>
      <c r="U63" s="229">
        <f>AVERAGE(L63:T63)</f>
        <v>2227.4168917641678</v>
      </c>
      <c r="V63" s="92"/>
      <c r="W63" s="92"/>
      <c r="X63" s="92"/>
      <c r="Y63" s="92"/>
      <c r="Z63" s="92"/>
      <c r="AA63" s="92"/>
      <c r="AB63" s="92"/>
      <c r="AC63" s="92"/>
      <c r="AD63" s="92"/>
      <c r="AE63" s="92"/>
      <c r="AF63" s="92"/>
      <c r="AG63" s="92"/>
      <c r="AH63" s="92"/>
      <c r="AI63" s="92"/>
      <c r="AJ63" s="92"/>
      <c r="AK63" s="92"/>
      <c r="AL63" s="92"/>
      <c r="AM63" s="92"/>
      <c r="AN63" s="92"/>
      <c r="AO63" s="92"/>
      <c r="AP63" s="92"/>
      <c r="AQ63" s="92"/>
      <c r="AR63" s="231"/>
    </row>
    <row r="64" spans="1:44">
      <c r="A64" s="223">
        <v>43723</v>
      </c>
      <c r="B64" s="224">
        <v>0.72391203703703699</v>
      </c>
      <c r="C64" s="304">
        <f>'VCO2 Raw'!C64*'VCO2-BW '!C$61/'VCO2-BW '!C$62</f>
        <v>2501.7799227799233</v>
      </c>
      <c r="D64" s="305">
        <f>'VCO2 Raw'!D64*'VCO2-BW '!D$61/'VCO2-BW '!D$62</f>
        <v>2765.1098901098899</v>
      </c>
      <c r="E64" s="305">
        <f>'VCO2 Raw'!E64*'VCO2-BW '!E$61/'VCO2-BW '!E$62</f>
        <v>2584.1338582677167</v>
      </c>
      <c r="F64" s="305">
        <f>'VCO2 Raw'!F64*'VCO2-BW '!F$61/'VCO2-BW '!F$62</f>
        <v>1488.6970954356846</v>
      </c>
      <c r="G64" s="305">
        <f>'VCO2 Raw'!G64*'VCO2-BW '!G$61/'VCO2-BW '!G$62</f>
        <v>2953.2608695652175</v>
      </c>
      <c r="H64" s="305">
        <f>'VCO2 Raw'!H64*'VCO2-BW '!H$61/'VCO2-BW '!H$62</f>
        <v>2311.1999999999998</v>
      </c>
      <c r="I64" s="305">
        <f>'VCO2 Raw'!I64*'VCO2-BW '!I$61/'VCO2-BW '!I$62</f>
        <v>2661.5765765765768</v>
      </c>
      <c r="J64" s="305">
        <f>'VCO2 Raw'!J64*'VCO2-BW '!J$61/'VCO2-BW '!J$62</f>
        <v>1315.3014354066986</v>
      </c>
      <c r="K64" s="306">
        <f>'VCO2 Raw'!K64*'VCO2-BW '!K$61/'VCO2-BW '!K$62</f>
        <v>1696.4951456310675</v>
      </c>
      <c r="L64" s="107"/>
      <c r="M64" s="160"/>
      <c r="N64" s="160"/>
      <c r="O64" s="160"/>
      <c r="P64" s="160"/>
      <c r="Q64" s="160"/>
      <c r="R64" s="160"/>
      <c r="S64" s="160"/>
      <c r="T64" s="160"/>
      <c r="U64" s="232">
        <f>STDEV(L63:T63)/SQRT(COUNT(L63:T63))</f>
        <v>144.73380802440613</v>
      </c>
      <c r="V64" s="92"/>
      <c r="W64" s="92"/>
      <c r="X64" s="92"/>
      <c r="Y64" s="92"/>
      <c r="Z64" s="92"/>
      <c r="AA64" s="92"/>
      <c r="AB64" s="92"/>
      <c r="AC64" s="92"/>
      <c r="AD64" s="92"/>
      <c r="AE64" s="92"/>
      <c r="AF64" s="92"/>
      <c r="AG64" s="92"/>
      <c r="AH64" s="92"/>
      <c r="AI64" s="92"/>
      <c r="AJ64" s="92"/>
      <c r="AK64" s="92"/>
      <c r="AL64" s="92"/>
      <c r="AM64" s="92"/>
      <c r="AN64" s="92"/>
      <c r="AO64" s="92"/>
      <c r="AP64" s="92"/>
      <c r="AQ64" s="92"/>
      <c r="AR64" s="231"/>
    </row>
    <row r="65" spans="1:44">
      <c r="A65" s="223">
        <v>43723</v>
      </c>
      <c r="B65" s="224">
        <v>0.73780092592592605</v>
      </c>
      <c r="C65" s="304">
        <f>'VCO2 Raw'!C65*'VCO2-BW '!C$61/'VCO2-BW '!C$62</f>
        <v>2107.3127413127413</v>
      </c>
      <c r="D65" s="305">
        <f>'VCO2 Raw'!D65*'VCO2-BW '!D$61/'VCO2-BW '!D$62</f>
        <v>2740.5311355311355</v>
      </c>
      <c r="E65" s="305">
        <f>'VCO2 Raw'!E65*'VCO2-BW '!E$61/'VCO2-BW '!E$62</f>
        <v>1797.5196850393702</v>
      </c>
      <c r="F65" s="305">
        <f>'VCO2 Raw'!F65*'VCO2-BW '!F$61/'VCO2-BW '!F$62</f>
        <v>1722.0248962655598</v>
      </c>
      <c r="G65" s="305">
        <f>'VCO2 Raw'!G65*'VCO2-BW '!G$61/'VCO2-BW '!G$62</f>
        <v>1486.2956521739129</v>
      </c>
      <c r="H65" s="305">
        <f>'VCO2 Raw'!H65*'VCO2-BW '!H$61/'VCO2-BW '!H$62</f>
        <v>2138.9560975609756</v>
      </c>
      <c r="I65" s="305">
        <f>'VCO2 Raw'!I65*'VCO2-BW '!I$61/'VCO2-BW '!I$62</f>
        <v>2505.1351351351354</v>
      </c>
      <c r="J65" s="305">
        <f>'VCO2 Raw'!J65*'VCO2-BW '!J$61/'VCO2-BW '!J$62</f>
        <v>1554.1626794258375</v>
      </c>
      <c r="K65" s="306">
        <f>'VCO2 Raw'!K65*'VCO2-BW '!K$61/'VCO2-BW '!K$62</f>
        <v>3022.8980582524268</v>
      </c>
      <c r="L65" s="107"/>
      <c r="M65" s="160"/>
      <c r="N65" s="160"/>
      <c r="O65" s="160"/>
      <c r="P65" s="160"/>
      <c r="Q65" s="160"/>
      <c r="R65" s="160"/>
      <c r="S65" s="160"/>
      <c r="T65" s="160"/>
      <c r="U65" s="232"/>
      <c r="V65" s="92"/>
      <c r="W65" s="92"/>
      <c r="X65" s="92"/>
      <c r="Y65" s="92"/>
      <c r="Z65" s="92"/>
      <c r="AA65" s="92"/>
      <c r="AB65" s="92"/>
      <c r="AC65" s="92"/>
      <c r="AD65" s="92"/>
      <c r="AE65" s="92"/>
      <c r="AF65" s="92"/>
      <c r="AG65" s="92"/>
      <c r="AH65" s="92"/>
      <c r="AI65" s="92"/>
      <c r="AJ65" s="92"/>
      <c r="AK65" s="92"/>
      <c r="AL65" s="92"/>
      <c r="AM65" s="92"/>
      <c r="AN65" s="92"/>
      <c r="AO65" s="92"/>
      <c r="AP65" s="92"/>
      <c r="AQ65" s="92"/>
      <c r="AR65" s="231"/>
    </row>
    <row r="66" spans="1:44">
      <c r="A66" s="233">
        <v>43723</v>
      </c>
      <c r="B66" s="234">
        <v>0.751689814814815</v>
      </c>
      <c r="C66" s="304">
        <f>'VCO2 Raw'!C66*'VCO2-BW '!C$61/'VCO2-BW '!C$62</f>
        <v>1819.5714285714287</v>
      </c>
      <c r="D66" s="305">
        <f>'VCO2 Raw'!D66*'VCO2-BW '!D$61/'VCO2-BW '!D$62</f>
        <v>1407.6923076923076</v>
      </c>
      <c r="E66" s="305">
        <f>'VCO2 Raw'!E66*'VCO2-BW '!E$61/'VCO2-BW '!E$62</f>
        <v>1616.8110236220473</v>
      </c>
      <c r="F66" s="305">
        <f>'VCO2 Raw'!F66*'VCO2-BW '!F$61/'VCO2-BW '!F$62</f>
        <v>2856.8962655601658</v>
      </c>
      <c r="G66" s="305">
        <f>'VCO2 Raw'!G66*'VCO2-BW '!G$61/'VCO2-BW '!G$62</f>
        <v>3570.7608695652175</v>
      </c>
      <c r="H66" s="305">
        <f>'VCO2 Raw'!H66*'VCO2-BW '!H$61/'VCO2-BW '!H$62</f>
        <v>1981.3268292682926</v>
      </c>
      <c r="I66" s="305">
        <f>'VCO2 Raw'!I66*'VCO2-BW '!I$61/'VCO2-BW '!I$62</f>
        <v>1393.4684684684685</v>
      </c>
      <c r="J66" s="305">
        <f>'VCO2 Raw'!J66*'VCO2-BW '!J$61/'VCO2-BW '!J$62</f>
        <v>1620.9186602870816</v>
      </c>
      <c r="K66" s="306">
        <f>'VCO2 Raw'!K66*'VCO2-BW '!K$61/'VCO2-BW '!K$62</f>
        <v>1553.0485436893202</v>
      </c>
      <c r="L66" s="107">
        <f t="shared" ref="L66:P66" si="5">AVERAGE(C66:C68)</f>
        <v>1608.2123552123555</v>
      </c>
      <c r="M66" s="160">
        <f t="shared" si="5"/>
        <v>1476.214896214896</v>
      </c>
      <c r="N66" s="160">
        <f t="shared" si="5"/>
        <v>2309.1732283464567</v>
      </c>
      <c r="O66" s="160">
        <f t="shared" si="5"/>
        <v>2467.6514522821576</v>
      </c>
      <c r="P66" s="160">
        <f t="shared" si="5"/>
        <v>3236.4159420289852</v>
      </c>
      <c r="Q66" s="160">
        <f t="shared" ref="Q66" si="6">AVERAGE(H66:H68)</f>
        <v>2387.0569105691056</v>
      </c>
      <c r="R66" s="160">
        <f t="shared" ref="R66" si="7">AVERAGE(I66:I68)</f>
        <v>1745.0300300300303</v>
      </c>
      <c r="S66" s="160">
        <f t="shared" ref="S66" si="8">AVERAGE(J66:J68)</f>
        <v>2687.6236044657098</v>
      </c>
      <c r="T66" s="160">
        <f t="shared" ref="T66" si="9">AVERAGE(K66:K68)</f>
        <v>1591.3009708737864</v>
      </c>
      <c r="U66" s="232">
        <f t="shared" ref="U66" si="10">AVERAGE(L66:T66)</f>
        <v>2167.6310433359426</v>
      </c>
      <c r="V66" s="92"/>
      <c r="W66" s="92"/>
      <c r="X66" s="92"/>
      <c r="Y66" s="92"/>
      <c r="Z66" s="92"/>
      <c r="AA66" s="92"/>
      <c r="AB66" s="92"/>
      <c r="AC66" s="92"/>
      <c r="AD66" s="92"/>
      <c r="AE66" s="92"/>
      <c r="AF66" s="92"/>
      <c r="AG66" s="92"/>
      <c r="AH66" s="92"/>
      <c r="AI66" s="92"/>
      <c r="AJ66" s="92"/>
      <c r="AK66" s="92"/>
      <c r="AL66" s="92"/>
      <c r="AM66" s="92"/>
      <c r="AN66" s="92"/>
      <c r="AO66" s="92"/>
      <c r="AP66" s="92"/>
      <c r="AQ66" s="92"/>
      <c r="AR66" s="231"/>
    </row>
    <row r="67" spans="1:44">
      <c r="A67" s="233">
        <v>43723</v>
      </c>
      <c r="B67" s="234">
        <v>0.76557870370370396</v>
      </c>
      <c r="C67" s="304">
        <f>'VCO2 Raw'!C67*'VCO2-BW '!C$61/'VCO2-BW '!C$62</f>
        <v>1698.1969111969115</v>
      </c>
      <c r="D67" s="305">
        <f>'VCO2 Raw'!D67*'VCO2-BW '!D$61/'VCO2-BW '!D$62</f>
        <v>1387.5824175824175</v>
      </c>
      <c r="E67" s="305">
        <f>'VCO2 Raw'!E67*'VCO2-BW '!E$61/'VCO2-BW '!E$62</f>
        <v>2687.2440944881891</v>
      </c>
      <c r="F67" s="305">
        <f>'VCO2 Raw'!F67*'VCO2-BW '!F$61/'VCO2-BW '!F$62</f>
        <v>1548.9460580912862</v>
      </c>
      <c r="G67" s="305">
        <f>'VCO2 Raw'!G67*'VCO2-BW '!G$61/'VCO2-BW '!G$62</f>
        <v>3027.3608695652174</v>
      </c>
      <c r="H67" s="305">
        <f>'VCO2 Raw'!H67*'VCO2-BW '!H$61/'VCO2-BW '!H$62</f>
        <v>3320.6536585365852</v>
      </c>
      <c r="I67" s="305">
        <f>'VCO2 Raw'!I67*'VCO2-BW '!I$61/'VCO2-BW '!I$62</f>
        <v>1332.3423423423424</v>
      </c>
      <c r="J67" s="305">
        <f>'VCO2 Raw'!J67*'VCO2-BW '!J$61/'VCO2-BW '!J$62</f>
        <v>3171.9521531100481</v>
      </c>
      <c r="K67" s="306">
        <f>'VCO2 Raw'!K67*'VCO2-BW '!K$61/'VCO2-BW '!K$62</f>
        <v>1623.8155339805824</v>
      </c>
      <c r="L67" s="107"/>
      <c r="M67" s="160"/>
      <c r="N67" s="160"/>
      <c r="O67" s="160"/>
      <c r="P67" s="160"/>
      <c r="Q67" s="160"/>
      <c r="R67" s="160"/>
      <c r="S67" s="160"/>
      <c r="T67" s="160"/>
      <c r="U67" s="232">
        <f t="shared" ref="U67" si="11">STDEV(L66:T66)/SQRT(COUNT(L66:T66))</f>
        <v>199.74431908311908</v>
      </c>
      <c r="V67" s="92"/>
      <c r="W67" s="92"/>
      <c r="X67" s="92"/>
      <c r="Y67" s="92"/>
      <c r="Z67" s="92"/>
      <c r="AA67" s="92"/>
      <c r="AB67" s="92"/>
      <c r="AC67" s="92"/>
      <c r="AD67" s="92"/>
      <c r="AE67" s="92"/>
      <c r="AF67" s="92"/>
      <c r="AG67" s="92"/>
      <c r="AH67" s="92"/>
      <c r="AI67" s="92"/>
      <c r="AJ67" s="92"/>
      <c r="AK67" s="92"/>
      <c r="AL67" s="92"/>
      <c r="AM67" s="92"/>
      <c r="AN67" s="92"/>
      <c r="AO67" s="92"/>
      <c r="AP67" s="92"/>
      <c r="AQ67" s="92"/>
      <c r="AR67" s="231"/>
    </row>
    <row r="68" spans="1:44">
      <c r="A68" s="233">
        <v>43723</v>
      </c>
      <c r="B68" s="234">
        <v>0.77946759259259202</v>
      </c>
      <c r="C68" s="304">
        <f>'VCO2 Raw'!C68*'VCO2-BW '!C$61/'VCO2-BW '!C$62</f>
        <v>1306.868725868726</v>
      </c>
      <c r="D68" s="305">
        <f>'VCO2 Raw'!D68*'VCO2-BW '!D$61/'VCO2-BW '!D$62</f>
        <v>1633.3699633699632</v>
      </c>
      <c r="E68" s="305">
        <f>'VCO2 Raw'!E68*'VCO2-BW '!E$61/'VCO2-BW '!E$62</f>
        <v>2623.464566929134</v>
      </c>
      <c r="F68" s="305">
        <f>'VCO2 Raw'!F68*'VCO2-BW '!F$61/'VCO2-BW '!F$62</f>
        <v>2997.1120331950201</v>
      </c>
      <c r="G68" s="305">
        <f>'VCO2 Raw'!G68*'VCO2-BW '!G$61/'VCO2-BW '!G$62</f>
        <v>3111.1260869565217</v>
      </c>
      <c r="H68" s="305">
        <f>'VCO2 Raw'!H68*'VCO2-BW '!H$61/'VCO2-BW '!H$62</f>
        <v>1859.1902439024389</v>
      </c>
      <c r="I68" s="305">
        <f>'VCO2 Raw'!I68*'VCO2-BW '!I$61/'VCO2-BW '!I$62</f>
        <v>2509.2792792792793</v>
      </c>
      <c r="J68" s="305">
        <f>'VCO2 Raw'!J68*'VCO2-BW '!J$61/'VCO2-BW '!J$62</f>
        <v>3270</v>
      </c>
      <c r="K68" s="306">
        <f>'VCO2 Raw'!K68*'VCO2-BW '!K$61/'VCO2-BW '!K$62</f>
        <v>1597.0388349514562</v>
      </c>
      <c r="L68" s="107"/>
      <c r="M68" s="160"/>
      <c r="N68" s="160"/>
      <c r="O68" s="160"/>
      <c r="P68" s="160"/>
      <c r="Q68" s="160"/>
      <c r="R68" s="160"/>
      <c r="S68" s="160"/>
      <c r="T68" s="160"/>
      <c r="U68" s="232"/>
      <c r="V68" s="92"/>
      <c r="W68" s="92"/>
      <c r="X68" s="92"/>
      <c r="Y68" s="92"/>
      <c r="Z68" s="92"/>
      <c r="AA68" s="92"/>
      <c r="AB68" s="92"/>
      <c r="AC68" s="92"/>
      <c r="AD68" s="92"/>
      <c r="AE68" s="92"/>
      <c r="AF68" s="92"/>
      <c r="AG68" s="92"/>
      <c r="AH68" s="92"/>
      <c r="AI68" s="92"/>
      <c r="AJ68" s="92"/>
      <c r="AK68" s="92"/>
      <c r="AL68" s="92"/>
      <c r="AM68" s="92"/>
      <c r="AN68" s="92"/>
      <c r="AO68" s="92"/>
      <c r="AP68" s="92"/>
      <c r="AQ68" s="92"/>
      <c r="AR68" s="231"/>
    </row>
    <row r="69" spans="1:44">
      <c r="A69" s="233">
        <v>43723</v>
      </c>
      <c r="B69" s="234">
        <v>0.79335648148148097</v>
      </c>
      <c r="C69" s="304">
        <f>'VCO2 Raw'!C69*'VCO2-BW '!C$61/'VCO2-BW '!C$62</f>
        <v>2011.0501930501932</v>
      </c>
      <c r="D69" s="305">
        <f>'VCO2 Raw'!D69*'VCO2-BW '!D$61/'VCO2-BW '!D$62</f>
        <v>3024.3040293040294</v>
      </c>
      <c r="E69" s="305">
        <f>'VCO2 Raw'!E69*'VCO2-BW '!E$61/'VCO2-BW '!E$62</f>
        <v>1527.5196850393702</v>
      </c>
      <c r="F69" s="305">
        <f>'VCO2 Raw'!F69*'VCO2-BW '!F$61/'VCO2-BW '!F$62</f>
        <v>3178.9543568464728</v>
      </c>
      <c r="G69" s="305">
        <f>'VCO2 Raw'!G69*'VCO2-BW '!G$61/'VCO2-BW '!G$62</f>
        <v>2968.2956521739134</v>
      </c>
      <c r="H69" s="305">
        <f>'VCO2 Raw'!H69*'VCO2-BW '!H$61/'VCO2-BW '!H$62</f>
        <v>2182.7999999999997</v>
      </c>
      <c r="I69" s="305">
        <f>'VCO2 Raw'!I69*'VCO2-BW '!I$61/'VCO2-BW '!I$62</f>
        <v>2497.8828828828828</v>
      </c>
      <c r="J69" s="305">
        <f>'VCO2 Raw'!J69*'VCO2-BW '!J$61/'VCO2-BW '!J$62</f>
        <v>3262.6985645933019</v>
      </c>
      <c r="K69" s="306">
        <f>'VCO2 Raw'!K69*'VCO2-BW '!K$61/'VCO2-BW '!K$62</f>
        <v>2988.4708737864075</v>
      </c>
      <c r="L69" s="107">
        <f t="shared" ref="L69:P69" si="12">AVERAGE(C69:C71)</f>
        <v>2571.1866151866157</v>
      </c>
      <c r="M69" s="160">
        <f t="shared" si="12"/>
        <v>2409.4627594627595</v>
      </c>
      <c r="N69" s="160">
        <f t="shared" si="12"/>
        <v>2381.8110236220477</v>
      </c>
      <c r="O69" s="160">
        <f t="shared" si="12"/>
        <v>3237.7427385892115</v>
      </c>
      <c r="P69" s="160">
        <f t="shared" si="12"/>
        <v>2949.3231884057968</v>
      </c>
      <c r="Q69" s="160">
        <f t="shared" ref="Q69" si="13">AVERAGE(H69:H71)</f>
        <v>3013.3983739837399</v>
      </c>
      <c r="R69" s="160">
        <f t="shared" ref="R69" si="14">AVERAGE(I69:I71)</f>
        <v>2093.4834834834833</v>
      </c>
      <c r="S69" s="160">
        <f t="shared" ref="S69" si="15">AVERAGE(J69:J71)</f>
        <v>3200.8102073365239</v>
      </c>
      <c r="T69" s="160">
        <f t="shared" ref="T69" si="16">AVERAGE(K69:K71)</f>
        <v>2455.1682847896441</v>
      </c>
      <c r="U69" s="232">
        <f t="shared" ref="U69" si="17">AVERAGE(L69:T69)</f>
        <v>2701.376297206647</v>
      </c>
      <c r="V69" s="92"/>
      <c r="W69" s="92"/>
      <c r="X69" s="92"/>
      <c r="Y69" s="92"/>
      <c r="Z69" s="92"/>
      <c r="AA69" s="92"/>
      <c r="AB69" s="92"/>
      <c r="AC69" s="92"/>
      <c r="AD69" s="92"/>
      <c r="AE69" s="92"/>
      <c r="AF69" s="92"/>
      <c r="AG69" s="92"/>
      <c r="AH69" s="92"/>
      <c r="AI69" s="92"/>
      <c r="AJ69" s="92"/>
      <c r="AK69" s="92"/>
      <c r="AL69" s="92"/>
      <c r="AM69" s="92"/>
      <c r="AN69" s="92"/>
      <c r="AO69" s="92"/>
      <c r="AP69" s="92"/>
      <c r="AQ69" s="92"/>
      <c r="AR69" s="231"/>
    </row>
    <row r="70" spans="1:44">
      <c r="A70" s="233">
        <v>43723</v>
      </c>
      <c r="B70" s="234">
        <v>0.80724537037037003</v>
      </c>
      <c r="C70" s="304">
        <f>'VCO2 Raw'!C70*'VCO2-BW '!C$61/'VCO2-BW '!C$62</f>
        <v>2818.8185328185332</v>
      </c>
      <c r="D70" s="305">
        <f>'VCO2 Raw'!D70*'VCO2-BW '!D$61/'VCO2-BW '!D$62</f>
        <v>1581.9780219780218</v>
      </c>
      <c r="E70" s="305">
        <f>'VCO2 Raw'!E70*'VCO2-BW '!E$61/'VCO2-BW '!E$62</f>
        <v>2877.5196850393704</v>
      </c>
      <c r="F70" s="305">
        <f>'VCO2 Raw'!F70*'VCO2-BW '!F$61/'VCO2-BW '!F$62</f>
        <v>3205.2448132780078</v>
      </c>
      <c r="G70" s="305">
        <f>'VCO2 Raw'!G70*'VCO2-BW '!G$61/'VCO2-BW '!G$62</f>
        <v>2640.7521739130434</v>
      </c>
      <c r="H70" s="305">
        <f>'VCO2 Raw'!H70*'VCO2-BW '!H$61/'VCO2-BW '!H$62</f>
        <v>3518.9951219512191</v>
      </c>
      <c r="I70" s="305">
        <f>'VCO2 Raw'!I70*'VCO2-BW '!I$61/'VCO2-BW '!I$62</f>
        <v>1597.5675675675677</v>
      </c>
      <c r="J70" s="305">
        <f>'VCO2 Raw'!J70*'VCO2-BW '!J$61/'VCO2-BW '!J$62</f>
        <v>3289.818181818182</v>
      </c>
      <c r="K70" s="306">
        <f>'VCO2 Raw'!K70*'VCO2-BW '!K$61/'VCO2-BW '!K$62</f>
        <v>1456.4611650485435</v>
      </c>
      <c r="L70" s="107"/>
      <c r="M70" s="160"/>
      <c r="N70" s="160"/>
      <c r="O70" s="160"/>
      <c r="P70" s="160"/>
      <c r="Q70" s="160"/>
      <c r="R70" s="160"/>
      <c r="S70" s="160"/>
      <c r="T70" s="160"/>
      <c r="U70" s="232">
        <f t="shared" ref="U70" si="18">STDEV(L69:T69)/SQRT(COUNT(L69:T69))</f>
        <v>135.93276097941524</v>
      </c>
      <c r="V70" s="92"/>
      <c r="W70" s="92"/>
      <c r="X70" s="92"/>
      <c r="Y70" s="92"/>
      <c r="Z70" s="92"/>
      <c r="AA70" s="92"/>
      <c r="AB70" s="92"/>
      <c r="AC70" s="92"/>
      <c r="AD70" s="92"/>
      <c r="AE70" s="92"/>
      <c r="AF70" s="92"/>
      <c r="AG70" s="92"/>
      <c r="AH70" s="92"/>
      <c r="AI70" s="92"/>
      <c r="AJ70" s="92"/>
      <c r="AK70" s="92"/>
      <c r="AL70" s="92"/>
      <c r="AM70" s="92"/>
      <c r="AN70" s="92"/>
      <c r="AO70" s="92"/>
      <c r="AP70" s="92"/>
      <c r="AQ70" s="92"/>
      <c r="AR70" s="231"/>
    </row>
    <row r="71" spans="1:44">
      <c r="A71" s="233">
        <v>43723</v>
      </c>
      <c r="B71" s="234">
        <v>0.82113425925925898</v>
      </c>
      <c r="C71" s="304">
        <f>'VCO2 Raw'!C71*'VCO2-BW '!C$61/'VCO2-BW '!C$62</f>
        <v>2883.6911196911201</v>
      </c>
      <c r="D71" s="305">
        <f>'VCO2 Raw'!D71*'VCO2-BW '!D$61/'VCO2-BW '!D$62</f>
        <v>2622.1062271062269</v>
      </c>
      <c r="E71" s="305">
        <f>'VCO2 Raw'!E71*'VCO2-BW '!E$61/'VCO2-BW '!E$62</f>
        <v>2740.3937007874019</v>
      </c>
      <c r="F71" s="305">
        <f>'VCO2 Raw'!F71*'VCO2-BW '!F$61/'VCO2-BW '!F$62</f>
        <v>3329.029045643153</v>
      </c>
      <c r="G71" s="305">
        <f>'VCO2 Raw'!G71*'VCO2-BW '!G$61/'VCO2-BW '!G$62</f>
        <v>3238.9217391304346</v>
      </c>
      <c r="H71" s="305">
        <f>'VCO2 Raw'!H71*'VCO2-BW '!H$61/'VCO2-BW '!H$62</f>
        <v>3338.3999999999996</v>
      </c>
      <c r="I71" s="305">
        <f>'VCO2 Raw'!I71*'VCO2-BW '!I$61/'VCO2-BW '!I$62</f>
        <v>2185</v>
      </c>
      <c r="J71" s="305">
        <f>'VCO2 Raw'!J71*'VCO2-BW '!J$61/'VCO2-BW '!J$62</f>
        <v>3049.9138755980866</v>
      </c>
      <c r="K71" s="306">
        <f>'VCO2 Raw'!K71*'VCO2-BW '!K$61/'VCO2-BW '!K$62</f>
        <v>2920.5728155339802</v>
      </c>
      <c r="L71" s="107"/>
      <c r="M71" s="160"/>
      <c r="N71" s="160"/>
      <c r="O71" s="160"/>
      <c r="P71" s="160"/>
      <c r="Q71" s="160"/>
      <c r="R71" s="160"/>
      <c r="S71" s="160"/>
      <c r="T71" s="160"/>
      <c r="U71" s="232"/>
      <c r="V71" s="92"/>
      <c r="W71" s="92"/>
      <c r="X71" s="92"/>
      <c r="Y71" s="92"/>
      <c r="Z71" s="92"/>
      <c r="AA71" s="92"/>
      <c r="AB71" s="92"/>
      <c r="AC71" s="92"/>
      <c r="AD71" s="92"/>
      <c r="AE71" s="92"/>
      <c r="AF71" s="92"/>
      <c r="AG71" s="92"/>
      <c r="AH71" s="92"/>
      <c r="AI71" s="92"/>
      <c r="AJ71" s="92"/>
      <c r="AK71" s="92"/>
      <c r="AL71" s="92"/>
      <c r="AM71" s="92"/>
      <c r="AN71" s="92"/>
      <c r="AO71" s="92"/>
      <c r="AP71" s="92"/>
      <c r="AQ71" s="92"/>
      <c r="AR71" s="231"/>
    </row>
    <row r="72" spans="1:44">
      <c r="A72" s="233">
        <v>43723</v>
      </c>
      <c r="B72" s="234">
        <v>0.83502314814814804</v>
      </c>
      <c r="C72" s="304">
        <f>'VCO2 Raw'!C72*'VCO2-BW '!C$61/'VCO2-BW '!C$62</f>
        <v>3021.8069498069499</v>
      </c>
      <c r="D72" s="305">
        <f>'VCO2 Raw'!D72*'VCO2-BW '!D$61/'VCO2-BW '!D$62</f>
        <v>2523.7912087912086</v>
      </c>
      <c r="E72" s="305">
        <f>'VCO2 Raw'!E72*'VCO2-BW '!E$61/'VCO2-BW '!E$62</f>
        <v>2725.5118110236222</v>
      </c>
      <c r="F72" s="305">
        <f>'VCO2 Raw'!F72*'VCO2-BW '!F$61/'VCO2-BW '!F$62</f>
        <v>3113.228215767635</v>
      </c>
      <c r="G72" s="305">
        <f>'VCO2 Raw'!G72*'VCO2-BW '!G$61/'VCO2-BW '!G$62</f>
        <v>2547.3217391304347</v>
      </c>
      <c r="H72" s="305">
        <f>'VCO2 Raw'!H72*'VCO2-BW '!H$61/'VCO2-BW '!H$62</f>
        <v>3225.6585365853657</v>
      </c>
      <c r="I72" s="305">
        <f>'VCO2 Raw'!I72*'VCO2-BW '!I$61/'VCO2-BW '!I$62</f>
        <v>2929.9099099099099</v>
      </c>
      <c r="J72" s="305">
        <f>'VCO2 Raw'!J72*'VCO2-BW '!J$61/'VCO2-BW '!J$62</f>
        <v>3014.4497607655503</v>
      </c>
      <c r="K72" s="306">
        <f>'VCO2 Raw'!K72*'VCO2-BW '!K$61/'VCO2-BW '!K$62</f>
        <v>2973.1699029126207</v>
      </c>
      <c r="L72" s="107">
        <f t="shared" ref="L72:P72" si="19">AVERAGE(C72:C74)</f>
        <v>2965.3050193050199</v>
      </c>
      <c r="M72" s="160">
        <f t="shared" si="19"/>
        <v>2545.0183150183148</v>
      </c>
      <c r="N72" s="160">
        <f t="shared" si="19"/>
        <v>2646.4960629921261</v>
      </c>
      <c r="O72" s="160">
        <f t="shared" si="19"/>
        <v>3139.1535269709543</v>
      </c>
      <c r="P72" s="160">
        <f t="shared" si="19"/>
        <v>2837.6362318840579</v>
      </c>
      <c r="Q72" s="160">
        <f t="shared" ref="Q72" si="20">AVERAGE(H72:H74)</f>
        <v>2852.6373983739832</v>
      </c>
      <c r="R72" s="160">
        <f t="shared" ref="R72" si="21">AVERAGE(I72:I74)</f>
        <v>2914.369369369369</v>
      </c>
      <c r="S72" s="160">
        <f t="shared" ref="S72" si="22">AVERAGE(J72:J74)</f>
        <v>3166.3891547049443</v>
      </c>
      <c r="T72" s="160">
        <f t="shared" ref="T72" si="23">AVERAGE(K72:K74)</f>
        <v>2887.4207119741095</v>
      </c>
      <c r="U72" s="232">
        <f t="shared" ref="U72" si="24">AVERAGE(L72:T72)</f>
        <v>2883.8250878436538</v>
      </c>
      <c r="V72" s="92"/>
      <c r="W72" s="92"/>
      <c r="X72" s="92"/>
      <c r="Y72" s="92"/>
      <c r="Z72" s="92"/>
      <c r="AA72" s="92"/>
      <c r="AB72" s="92"/>
      <c r="AC72" s="92"/>
      <c r="AD72" s="92"/>
      <c r="AE72" s="92"/>
      <c r="AF72" s="92"/>
      <c r="AG72" s="92"/>
      <c r="AH72" s="92"/>
      <c r="AI72" s="92"/>
      <c r="AJ72" s="92"/>
      <c r="AK72" s="92"/>
      <c r="AL72" s="92"/>
      <c r="AM72" s="92"/>
      <c r="AN72" s="92"/>
      <c r="AO72" s="92"/>
      <c r="AP72" s="92"/>
      <c r="AQ72" s="92"/>
      <c r="AR72" s="231"/>
    </row>
    <row r="73" spans="1:44">
      <c r="A73" s="233">
        <v>43723</v>
      </c>
      <c r="B73" s="234">
        <v>0.84891203703703599</v>
      </c>
      <c r="C73" s="304">
        <f>'VCO2 Raw'!C73*'VCO2-BW '!C$61/'VCO2-BW '!C$62</f>
        <v>3010.2972972972975</v>
      </c>
      <c r="D73" s="305">
        <f>'VCO2 Raw'!D73*'VCO2-BW '!D$61/'VCO2-BW '!D$62</f>
        <v>2633.2783882783883</v>
      </c>
      <c r="E73" s="305">
        <f>'VCO2 Raw'!E73*'VCO2-BW '!E$61/'VCO2-BW '!E$62</f>
        <v>2621.3385826771655</v>
      </c>
      <c r="F73" s="305">
        <f>'VCO2 Raw'!F73*'VCO2-BW '!F$61/'VCO2-BW '!F$62</f>
        <v>3246.8713692946053</v>
      </c>
      <c r="G73" s="305">
        <f>'VCO2 Raw'!G73*'VCO2-BW '!G$61/'VCO2-BW '!G$62</f>
        <v>3230.3304347826083</v>
      </c>
      <c r="H73" s="305">
        <f>'VCO2 Raw'!H73*'VCO2-BW '!H$61/'VCO2-BW '!H$62</f>
        <v>2527.2878048780485</v>
      </c>
      <c r="I73" s="305">
        <f>'VCO2 Raw'!I73*'VCO2-BW '!I$61/'VCO2-BW '!I$62</f>
        <v>3058.3783783783783</v>
      </c>
      <c r="J73" s="305">
        <f>'VCO2 Raw'!J73*'VCO2-BW '!J$61/'VCO2-BW '!J$62</f>
        <v>3389.9521531100481</v>
      </c>
      <c r="K73" s="306">
        <f>'VCO2 Raw'!K73*'VCO2-BW '!K$61/'VCO2-BW '!K$62</f>
        <v>3072.6262135922329</v>
      </c>
      <c r="L73" s="107"/>
      <c r="M73" s="160"/>
      <c r="N73" s="160"/>
      <c r="O73" s="160"/>
      <c r="P73" s="160"/>
      <c r="Q73" s="160"/>
      <c r="R73" s="160"/>
      <c r="S73" s="160"/>
      <c r="T73" s="160"/>
      <c r="U73" s="232">
        <f t="shared" ref="U73" si="25">STDEV(L72:T72)/SQRT(COUNT(L72:T72))</f>
        <v>67.375513018531777</v>
      </c>
      <c r="V73" s="92"/>
      <c r="W73" s="92"/>
      <c r="X73" s="92"/>
      <c r="Y73" s="92"/>
      <c r="Z73" s="92"/>
      <c r="AA73" s="92"/>
      <c r="AB73" s="92"/>
      <c r="AC73" s="92"/>
      <c r="AD73" s="92"/>
      <c r="AE73" s="92"/>
      <c r="AF73" s="92"/>
      <c r="AG73" s="92"/>
      <c r="AH73" s="92"/>
      <c r="AI73" s="92"/>
      <c r="AJ73" s="92"/>
      <c r="AK73" s="92"/>
      <c r="AL73" s="92"/>
      <c r="AM73" s="92"/>
      <c r="AN73" s="92"/>
      <c r="AO73" s="92"/>
      <c r="AP73" s="92"/>
      <c r="AQ73" s="92"/>
      <c r="AR73" s="231"/>
    </row>
    <row r="74" spans="1:44">
      <c r="A74" s="233">
        <v>43723</v>
      </c>
      <c r="B74" s="234">
        <v>0.86280092592592506</v>
      </c>
      <c r="C74" s="304">
        <f>'VCO2 Raw'!C74*'VCO2-BW '!C$61/'VCO2-BW '!C$62</f>
        <v>2863.8108108108108</v>
      </c>
      <c r="D74" s="305">
        <f>'VCO2 Raw'!D74*'VCO2-BW '!D$61/'VCO2-BW '!D$62</f>
        <v>2477.9853479853477</v>
      </c>
      <c r="E74" s="305">
        <f>'VCO2 Raw'!E74*'VCO2-BW '!E$61/'VCO2-BW '!E$62</f>
        <v>2592.6377952755906</v>
      </c>
      <c r="F74" s="305">
        <f>'VCO2 Raw'!F74*'VCO2-BW '!F$61/'VCO2-BW '!F$62</f>
        <v>3057.3609958506222</v>
      </c>
      <c r="G74" s="305">
        <f>'VCO2 Raw'!G74*'VCO2-BW '!G$61/'VCO2-BW '!G$62</f>
        <v>2735.2565217391307</v>
      </c>
      <c r="H74" s="305">
        <f>'VCO2 Raw'!H74*'VCO2-BW '!H$61/'VCO2-BW '!H$62</f>
        <v>2804.9658536585362</v>
      </c>
      <c r="I74" s="305">
        <f>'VCO2 Raw'!I74*'VCO2-BW '!I$61/'VCO2-BW '!I$62</f>
        <v>2754.8198198198197</v>
      </c>
      <c r="J74" s="305">
        <f>'VCO2 Raw'!J74*'VCO2-BW '!J$61/'VCO2-BW '!J$62</f>
        <v>3094.7655502392345</v>
      </c>
      <c r="K74" s="306">
        <f>'VCO2 Raw'!K74*'VCO2-BW '!K$61/'VCO2-BW '!K$62</f>
        <v>2616.4660194174753</v>
      </c>
      <c r="L74" s="107"/>
      <c r="M74" s="160"/>
      <c r="N74" s="160"/>
      <c r="O74" s="160"/>
      <c r="P74" s="160"/>
      <c r="Q74" s="160"/>
      <c r="R74" s="160"/>
      <c r="S74" s="160"/>
      <c r="T74" s="160"/>
      <c r="U74" s="232"/>
      <c r="V74" s="92"/>
      <c r="W74" s="92"/>
      <c r="X74" s="92"/>
      <c r="Y74" s="92"/>
      <c r="Z74" s="92"/>
      <c r="AA74" s="92"/>
      <c r="AB74" s="92"/>
      <c r="AC74" s="92"/>
      <c r="AD74" s="92"/>
      <c r="AE74" s="92"/>
      <c r="AF74" s="92"/>
      <c r="AG74" s="92"/>
      <c r="AH74" s="92"/>
      <c r="AI74" s="92"/>
      <c r="AJ74" s="92"/>
      <c r="AK74" s="92"/>
      <c r="AL74" s="92"/>
      <c r="AM74" s="92"/>
      <c r="AN74" s="92"/>
      <c r="AO74" s="92"/>
      <c r="AP74" s="92"/>
      <c r="AQ74" s="92"/>
      <c r="AR74" s="231"/>
    </row>
    <row r="75" spans="1:44">
      <c r="A75" s="233">
        <v>43723</v>
      </c>
      <c r="B75" s="234">
        <v>0.87668981481481401</v>
      </c>
      <c r="C75" s="304">
        <f>'VCO2 Raw'!C75*'VCO2-BW '!C$61/'VCO2-BW '!C$62</f>
        <v>2920.3127413127418</v>
      </c>
      <c r="D75" s="305">
        <f>'VCO2 Raw'!D75*'VCO2-BW '!D$61/'VCO2-BW '!D$62</f>
        <v>2835.4945054945056</v>
      </c>
      <c r="E75" s="305">
        <f>'VCO2 Raw'!E75*'VCO2-BW '!E$61/'VCO2-BW '!E$62</f>
        <v>1473.3070866141734</v>
      </c>
      <c r="F75" s="305">
        <f>'VCO2 Raw'!F75*'VCO2-BW '!F$61/'VCO2-BW '!F$62</f>
        <v>3049.6929460580909</v>
      </c>
      <c r="G75" s="305">
        <f>'VCO2 Raw'!G75*'VCO2-BW '!G$61/'VCO2-BW '!G$62</f>
        <v>2435.6347826086958</v>
      </c>
      <c r="H75" s="305">
        <f>'VCO2 Raw'!H75*'VCO2-BW '!H$61/'VCO2-BW '!H$62</f>
        <v>3196.4292682926825</v>
      </c>
      <c r="I75" s="305">
        <f>'VCO2 Raw'!I75*'VCO2-BW '!I$61/'VCO2-BW '!I$62</f>
        <v>2898.828828828829</v>
      </c>
      <c r="J75" s="305">
        <f>'VCO2 Raw'!J75*'VCO2-BW '!J$61/'VCO2-BW '!J$62</f>
        <v>2922.6602870813399</v>
      </c>
      <c r="K75" s="306">
        <f>'VCO2 Raw'!K75*'VCO2-BW '!K$61/'VCO2-BW '!K$62</f>
        <v>2911.0097087378635</v>
      </c>
      <c r="L75" s="107">
        <f t="shared" ref="L75:P75" si="26">AVERAGE(C75:C77)</f>
        <v>2886.1325611325615</v>
      </c>
      <c r="M75" s="160">
        <f t="shared" si="26"/>
        <v>2237.0390720390719</v>
      </c>
      <c r="N75" s="160">
        <f t="shared" si="26"/>
        <v>2242.2047244094488</v>
      </c>
      <c r="O75" s="160">
        <f t="shared" si="26"/>
        <v>2736.3983402489625</v>
      </c>
      <c r="P75" s="160">
        <f t="shared" si="26"/>
        <v>2763.1782608695653</v>
      </c>
      <c r="Q75" s="160">
        <f t="shared" ref="Q75" si="27">AVERAGE(H75:H77)</f>
        <v>2914.923577235772</v>
      </c>
      <c r="R75" s="160">
        <f t="shared" ref="R75" si="28">AVERAGE(I75:I77)</f>
        <v>2483.3783783783783</v>
      </c>
      <c r="S75" s="160">
        <f t="shared" ref="S75" si="29">AVERAGE(J75:J77)</f>
        <v>2748.4688995215315</v>
      </c>
      <c r="T75" s="160">
        <f t="shared" ref="T75" si="30">AVERAGE(K75:K77)</f>
        <v>2254.6618122977347</v>
      </c>
      <c r="U75" s="232">
        <f t="shared" ref="U75" si="31">AVERAGE(L75:T75)</f>
        <v>2585.1539584592251</v>
      </c>
      <c r="V75" s="92"/>
      <c r="W75" s="92"/>
      <c r="X75" s="92"/>
      <c r="Y75" s="92"/>
      <c r="Z75" s="92"/>
      <c r="AA75" s="92"/>
      <c r="AB75" s="92"/>
      <c r="AC75" s="92"/>
      <c r="AD75" s="92"/>
      <c r="AE75" s="92"/>
      <c r="AF75" s="92"/>
      <c r="AG75" s="92"/>
      <c r="AH75" s="92"/>
      <c r="AI75" s="92"/>
      <c r="AJ75" s="92"/>
      <c r="AK75" s="92"/>
      <c r="AL75" s="92"/>
      <c r="AM75" s="92"/>
      <c r="AN75" s="92"/>
      <c r="AO75" s="92"/>
      <c r="AP75" s="92"/>
      <c r="AQ75" s="92"/>
      <c r="AR75" s="231"/>
    </row>
    <row r="76" spans="1:44">
      <c r="A76" s="233">
        <v>43723</v>
      </c>
      <c r="B76" s="234">
        <v>0.89057870370370373</v>
      </c>
      <c r="C76" s="304">
        <f>'VCO2 Raw'!C76*'VCO2-BW '!C$61/'VCO2-BW '!C$62</f>
        <v>2927.6370656370659</v>
      </c>
      <c r="D76" s="305">
        <f>'VCO2 Raw'!D76*'VCO2-BW '!D$61/'VCO2-BW '!D$62</f>
        <v>1633.3699633699632</v>
      </c>
      <c r="E76" s="305">
        <f>'VCO2 Raw'!E76*'VCO2-BW '!E$61/'VCO2-BW '!E$62</f>
        <v>2343.8976377952758</v>
      </c>
      <c r="F76" s="305">
        <f>'VCO2 Raw'!F76*'VCO2-BW '!F$61/'VCO2-BW '!F$62</f>
        <v>3040.9294605809123</v>
      </c>
      <c r="G76" s="305">
        <f>'VCO2 Raw'!G76*'VCO2-BW '!G$61/'VCO2-BW '!G$62</f>
        <v>2255.217391304348</v>
      </c>
      <c r="H76" s="305">
        <f>'VCO2 Raw'!H76*'VCO2-BW '!H$61/'VCO2-BW '!H$62</f>
        <v>2428.1170731707316</v>
      </c>
      <c r="I76" s="305">
        <f>'VCO2 Raw'!I76*'VCO2-BW '!I$61/'VCO2-BW '!I$62</f>
        <v>2516.5315315315315</v>
      </c>
      <c r="J76" s="305">
        <f>'VCO2 Raw'!J76*'VCO2-BW '!J$61/'VCO2-BW '!J$62</f>
        <v>3176.1244019138758</v>
      </c>
      <c r="K76" s="306">
        <f>'VCO2 Raw'!K76*'VCO2-BW '!K$61/'VCO2-BW '!K$62</f>
        <v>1946.0922330097087</v>
      </c>
      <c r="L76" s="107"/>
      <c r="M76" s="160"/>
      <c r="N76" s="160"/>
      <c r="O76" s="160"/>
      <c r="P76" s="160"/>
      <c r="Q76" s="160"/>
      <c r="R76" s="160"/>
      <c r="S76" s="160"/>
      <c r="T76" s="160"/>
      <c r="U76" s="232">
        <f t="shared" ref="U76" si="32">STDEV(L75:T75)/SQRT(COUNT(L75:T75))</f>
        <v>94.204040123238158</v>
      </c>
      <c r="V76" s="92"/>
      <c r="W76" s="92"/>
      <c r="X76" s="92"/>
      <c r="Y76" s="92"/>
      <c r="Z76" s="92"/>
      <c r="AA76" s="92"/>
      <c r="AB76" s="92"/>
      <c r="AC76" s="92"/>
      <c r="AD76" s="92"/>
      <c r="AE76" s="92"/>
      <c r="AF76" s="92"/>
      <c r="AG76" s="92"/>
      <c r="AH76" s="92"/>
      <c r="AI76" s="92"/>
      <c r="AJ76" s="92"/>
      <c r="AK76" s="92"/>
      <c r="AL76" s="92"/>
      <c r="AM76" s="92"/>
      <c r="AN76" s="92"/>
      <c r="AO76" s="92"/>
      <c r="AP76" s="92"/>
      <c r="AQ76" s="92"/>
      <c r="AR76" s="231"/>
    </row>
    <row r="77" spans="1:44">
      <c r="A77" s="233">
        <v>43723</v>
      </c>
      <c r="B77" s="234">
        <v>0.90446759259259202</v>
      </c>
      <c r="C77" s="304">
        <f>'VCO2 Raw'!C77*'VCO2-BW '!C$61/'VCO2-BW '!C$62</f>
        <v>2810.4478764478768</v>
      </c>
      <c r="D77" s="305">
        <f>'VCO2 Raw'!D77*'VCO2-BW '!D$61/'VCO2-BW '!D$62</f>
        <v>2242.2527472527472</v>
      </c>
      <c r="E77" s="305">
        <f>'VCO2 Raw'!E77*'VCO2-BW '!E$61/'VCO2-BW '!E$62</f>
        <v>2909.409448818898</v>
      </c>
      <c r="F77" s="305">
        <f>'VCO2 Raw'!F77*'VCO2-BW '!F$61/'VCO2-BW '!F$62</f>
        <v>2118.5726141078835</v>
      </c>
      <c r="G77" s="305">
        <f>'VCO2 Raw'!G77*'VCO2-BW '!G$61/'VCO2-BW '!G$62</f>
        <v>3598.6826086956521</v>
      </c>
      <c r="H77" s="305">
        <f>'VCO2 Raw'!H77*'VCO2-BW '!H$61/'VCO2-BW '!H$62</f>
        <v>3120.2243902439022</v>
      </c>
      <c r="I77" s="305">
        <f>'VCO2 Raw'!I77*'VCO2-BW '!I$61/'VCO2-BW '!I$62</f>
        <v>2034.7747747747749</v>
      </c>
      <c r="J77" s="305">
        <f>'VCO2 Raw'!J77*'VCO2-BW '!J$61/'VCO2-BW '!J$62</f>
        <v>2146.6220095693784</v>
      </c>
      <c r="K77" s="306">
        <f>'VCO2 Raw'!K77*'VCO2-BW '!K$61/'VCO2-BW '!K$62</f>
        <v>1906.8834951456308</v>
      </c>
      <c r="L77" s="107"/>
      <c r="M77" s="160"/>
      <c r="N77" s="160"/>
      <c r="O77" s="160"/>
      <c r="P77" s="160"/>
      <c r="Q77" s="160"/>
      <c r="R77" s="160"/>
      <c r="S77" s="160"/>
      <c r="T77" s="160"/>
      <c r="U77" s="232"/>
      <c r="V77" s="92"/>
      <c r="W77" s="92"/>
      <c r="X77" s="92"/>
      <c r="Y77" s="92"/>
      <c r="Z77" s="92"/>
      <c r="AA77" s="92"/>
      <c r="AB77" s="92"/>
      <c r="AC77" s="92"/>
      <c r="AD77" s="92"/>
      <c r="AE77" s="92"/>
      <c r="AF77" s="92"/>
      <c r="AG77" s="92"/>
      <c r="AH77" s="92"/>
      <c r="AI77" s="92"/>
      <c r="AJ77" s="92"/>
      <c r="AK77" s="92"/>
      <c r="AL77" s="92"/>
      <c r="AM77" s="92"/>
      <c r="AN77" s="92"/>
      <c r="AO77" s="92"/>
      <c r="AP77" s="92"/>
      <c r="AQ77" s="92"/>
      <c r="AR77" s="231"/>
    </row>
    <row r="78" spans="1:44">
      <c r="A78" s="233">
        <v>43723</v>
      </c>
      <c r="B78" s="234">
        <v>0.91835648148148097</v>
      </c>
      <c r="C78" s="304">
        <f>'VCO2 Raw'!C78*'VCO2-BW '!C$61/'VCO2-BW '!C$62</f>
        <v>2917.1737451737454</v>
      </c>
      <c r="D78" s="305">
        <f>'VCO2 Raw'!D78*'VCO2-BW '!D$61/'VCO2-BW '!D$62</f>
        <v>2871.2454212454213</v>
      </c>
      <c r="E78" s="305">
        <f>'VCO2 Raw'!E78*'VCO2-BW '!E$61/'VCO2-BW '!E$62</f>
        <v>1924.0157480314961</v>
      </c>
      <c r="F78" s="305">
        <f>'VCO2 Raw'!F78*'VCO2-BW '!F$61/'VCO2-BW '!F$62</f>
        <v>2324.5145228215765</v>
      </c>
      <c r="G78" s="305">
        <f>'VCO2 Raw'!G78*'VCO2-BW '!G$61/'VCO2-BW '!G$62</f>
        <v>2690.1521739130435</v>
      </c>
      <c r="H78" s="305">
        <f>'VCO2 Raw'!H78*'VCO2-BW '!H$61/'VCO2-BW '!H$62</f>
        <v>3115.0048780487805</v>
      </c>
      <c r="I78" s="305">
        <f>'VCO2 Raw'!I78*'VCO2-BW '!I$61/'VCO2-BW '!I$62</f>
        <v>1707.3873873873874</v>
      </c>
      <c r="J78" s="305">
        <f>'VCO2 Raw'!J78*'VCO2-BW '!J$61/'VCO2-BW '!J$62</f>
        <v>3808.2200956937804</v>
      </c>
      <c r="K78" s="306">
        <f>'VCO2 Raw'!K78*'VCO2-BW '!K$61/'VCO2-BW '!K$62</f>
        <v>2811.5533980582522</v>
      </c>
      <c r="L78" s="107">
        <f t="shared" ref="L78:P78" si="33">AVERAGE(C78:C80)</f>
        <v>2638.1518661518662</v>
      </c>
      <c r="M78" s="160">
        <f t="shared" si="33"/>
        <v>2737.1794871794868</v>
      </c>
      <c r="N78" s="160">
        <f t="shared" si="33"/>
        <v>2564.2913385826773</v>
      </c>
      <c r="O78" s="160">
        <f t="shared" si="33"/>
        <v>2469.4771784232362</v>
      </c>
      <c r="P78" s="160">
        <f t="shared" si="33"/>
        <v>2372.9898550724633</v>
      </c>
      <c r="Q78" s="160">
        <f t="shared" ref="Q78" si="34">AVERAGE(H78:H80)</f>
        <v>2605.580487804878</v>
      </c>
      <c r="R78" s="160">
        <f t="shared" ref="R78" si="35">AVERAGE(I78:I80)</f>
        <v>2668.4834834834833</v>
      </c>
      <c r="S78" s="160">
        <f t="shared" ref="S78" si="36">AVERAGE(J78:J80)</f>
        <v>3499.8213716108457</v>
      </c>
      <c r="T78" s="160">
        <f t="shared" ref="T78" si="37">AVERAGE(K78:K80)</f>
        <v>3209.0598705501616</v>
      </c>
      <c r="U78" s="232">
        <f t="shared" ref="U78" si="38">AVERAGE(L78:T78)</f>
        <v>2751.6705487621221</v>
      </c>
      <c r="V78" s="92"/>
      <c r="W78" s="92"/>
      <c r="X78" s="92"/>
      <c r="Y78" s="92"/>
      <c r="Z78" s="92"/>
      <c r="AA78" s="92"/>
      <c r="AB78" s="92"/>
      <c r="AC78" s="92"/>
      <c r="AD78" s="92"/>
      <c r="AE78" s="92"/>
      <c r="AF78" s="92"/>
      <c r="AG78" s="92"/>
      <c r="AH78" s="92"/>
      <c r="AI78" s="92"/>
      <c r="AJ78" s="92"/>
      <c r="AK78" s="92"/>
      <c r="AL78" s="92"/>
      <c r="AM78" s="92"/>
      <c r="AN78" s="92"/>
      <c r="AO78" s="92"/>
      <c r="AP78" s="92"/>
      <c r="AQ78" s="92"/>
      <c r="AR78" s="231"/>
    </row>
    <row r="79" spans="1:44">
      <c r="A79" s="233">
        <v>43723</v>
      </c>
      <c r="B79" s="234">
        <v>0.93224537037036903</v>
      </c>
      <c r="C79" s="304">
        <f>'VCO2 Raw'!C79*'VCO2-BW '!C$61/'VCO2-BW '!C$62</f>
        <v>2855.4401544401549</v>
      </c>
      <c r="D79" s="305">
        <f>'VCO2 Raw'!D79*'VCO2-BW '!D$61/'VCO2-BW '!D$62</f>
        <v>2600.8791208791208</v>
      </c>
      <c r="E79" s="305">
        <f>'VCO2 Raw'!E79*'VCO2-BW '!E$61/'VCO2-BW '!E$62</f>
        <v>2713.8188976377955</v>
      </c>
      <c r="F79" s="305">
        <f>'VCO2 Raw'!F79*'VCO2-BW '!F$61/'VCO2-BW '!F$62</f>
        <v>2637.8091286307053</v>
      </c>
      <c r="G79" s="305">
        <f>'VCO2 Raw'!G79*'VCO2-BW '!G$61/'VCO2-BW '!G$62</f>
        <v>1662.4173913043478</v>
      </c>
      <c r="H79" s="305">
        <f>'VCO2 Raw'!H79*'VCO2-BW '!H$61/'VCO2-BW '!H$62</f>
        <v>2426.0292682926829</v>
      </c>
      <c r="I79" s="305">
        <f>'VCO2 Raw'!I79*'VCO2-BW '!I$61/'VCO2-BW '!I$62</f>
        <v>3124.6846846846847</v>
      </c>
      <c r="J79" s="305">
        <f>'VCO2 Raw'!J79*'VCO2-BW '!J$61/'VCO2-BW '!J$62</f>
        <v>3808.2200956937804</v>
      </c>
      <c r="K79" s="306">
        <f>'VCO2 Raw'!K79*'VCO2-BW '!K$61/'VCO2-BW '!K$62</f>
        <v>3404.4660194174753</v>
      </c>
      <c r="L79" s="107"/>
      <c r="M79" s="160"/>
      <c r="N79" s="160"/>
      <c r="O79" s="160"/>
      <c r="P79" s="160"/>
      <c r="Q79" s="160"/>
      <c r="R79" s="160"/>
      <c r="S79" s="160"/>
      <c r="T79" s="160"/>
      <c r="U79" s="232">
        <f t="shared" ref="U79" si="39">STDEV(L78:T78)/SQRT(COUNT(L78:T78))</f>
        <v>121.81706775635401</v>
      </c>
      <c r="V79" s="92"/>
      <c r="W79" s="92"/>
      <c r="X79" s="92"/>
      <c r="Y79" s="92"/>
      <c r="Z79" s="92"/>
      <c r="AA79" s="92"/>
      <c r="AB79" s="92"/>
      <c r="AC79" s="92"/>
      <c r="AD79" s="92"/>
      <c r="AE79" s="92"/>
      <c r="AF79" s="92"/>
      <c r="AG79" s="92"/>
      <c r="AH79" s="92"/>
      <c r="AI79" s="92"/>
      <c r="AJ79" s="92"/>
      <c r="AK79" s="92"/>
      <c r="AL79" s="92"/>
      <c r="AM79" s="92"/>
      <c r="AN79" s="92"/>
      <c r="AO79" s="92"/>
      <c r="AP79" s="92"/>
      <c r="AQ79" s="92"/>
      <c r="AR79" s="231"/>
    </row>
    <row r="80" spans="1:44">
      <c r="A80" s="233">
        <v>43723</v>
      </c>
      <c r="B80" s="234">
        <v>0.94613425925925798</v>
      </c>
      <c r="C80" s="304">
        <f>'VCO2 Raw'!C80*'VCO2-BW '!C$61/'VCO2-BW '!C$62</f>
        <v>2141.8416988416993</v>
      </c>
      <c r="D80" s="305">
        <f>'VCO2 Raw'!D80*'VCO2-BW '!D$61/'VCO2-BW '!D$62</f>
        <v>2739.4139194139193</v>
      </c>
      <c r="E80" s="305">
        <f>'VCO2 Raw'!E80*'VCO2-BW '!E$61/'VCO2-BW '!E$62</f>
        <v>3055.0393700787404</v>
      </c>
      <c r="F80" s="305">
        <f>'VCO2 Raw'!F80*'VCO2-BW '!F$61/'VCO2-BW '!F$62</f>
        <v>2446.1078838174271</v>
      </c>
      <c r="G80" s="305">
        <f>'VCO2 Raw'!G80*'VCO2-BW '!G$61/'VCO2-BW '!G$62</f>
        <v>2766.4</v>
      </c>
      <c r="H80" s="305">
        <f>'VCO2 Raw'!H80*'VCO2-BW '!H$61/'VCO2-BW '!H$62</f>
        <v>2275.7073170731705</v>
      </c>
      <c r="I80" s="305">
        <f>'VCO2 Raw'!I80*'VCO2-BW '!I$61/'VCO2-BW '!I$62</f>
        <v>3173.3783783783783</v>
      </c>
      <c r="J80" s="305">
        <f>'VCO2 Raw'!J80*'VCO2-BW '!J$61/'VCO2-BW '!J$62</f>
        <v>2883.0239234449764</v>
      </c>
      <c r="K80" s="306">
        <f>'VCO2 Raw'!K80*'VCO2-BW '!K$61/'VCO2-BW '!K$62</f>
        <v>3411.1601941747567</v>
      </c>
      <c r="L80" s="107"/>
      <c r="M80" s="160"/>
      <c r="N80" s="160"/>
      <c r="O80" s="160"/>
      <c r="P80" s="160"/>
      <c r="Q80" s="160"/>
      <c r="R80" s="160"/>
      <c r="S80" s="160"/>
      <c r="T80" s="160"/>
      <c r="U80" s="232"/>
      <c r="V80" s="92"/>
      <c r="W80" s="92"/>
      <c r="X80" s="92"/>
      <c r="Y80" s="92"/>
      <c r="Z80" s="92"/>
      <c r="AA80" s="92"/>
      <c r="AB80" s="92"/>
      <c r="AC80" s="92"/>
      <c r="AD80" s="92"/>
      <c r="AE80" s="92"/>
      <c r="AF80" s="92"/>
      <c r="AG80" s="92"/>
      <c r="AH80" s="92"/>
      <c r="AI80" s="92"/>
      <c r="AJ80" s="92"/>
      <c r="AK80" s="92"/>
      <c r="AL80" s="92"/>
      <c r="AM80" s="92"/>
      <c r="AN80" s="92"/>
      <c r="AO80" s="92"/>
      <c r="AP80" s="92"/>
      <c r="AQ80" s="92"/>
      <c r="AR80" s="231"/>
    </row>
    <row r="81" spans="1:44">
      <c r="A81" s="233">
        <v>43723</v>
      </c>
      <c r="B81" s="234">
        <v>0.96002314814814704</v>
      </c>
      <c r="C81" s="304">
        <f>'VCO2 Raw'!C81*'VCO2-BW '!C$61/'VCO2-BW '!C$62</f>
        <v>2528.9845559845562</v>
      </c>
      <c r="D81" s="305">
        <f>'VCO2 Raw'!D81*'VCO2-BW '!D$61/'VCO2-BW '!D$62</f>
        <v>2730.4761904761904</v>
      </c>
      <c r="E81" s="305">
        <f>'VCO2 Raw'!E81*'VCO2-BW '!E$61/'VCO2-BW '!E$62</f>
        <v>2652.1653543307089</v>
      </c>
      <c r="F81" s="305">
        <f>'VCO2 Raw'!F81*'VCO2-BW '!F$61/'VCO2-BW '!F$62</f>
        <v>3430.9045643153522</v>
      </c>
      <c r="G81" s="305">
        <f>'VCO2 Raw'!G81*'VCO2-BW '!G$61/'VCO2-BW '!G$62</f>
        <v>2940.3739130434778</v>
      </c>
      <c r="H81" s="305">
        <f>'VCO2 Raw'!H81*'VCO2-BW '!H$61/'VCO2-BW '!H$62</f>
        <v>3147.3658536585363</v>
      </c>
      <c r="I81" s="305">
        <f>'VCO2 Raw'!I81*'VCO2-BW '!I$61/'VCO2-BW '!I$62</f>
        <v>3081.1711711711714</v>
      </c>
      <c r="J81" s="305">
        <f>'VCO2 Raw'!J81*'VCO2-BW '!J$61/'VCO2-BW '!J$62</f>
        <v>3514.0765550239234</v>
      </c>
      <c r="K81" s="306">
        <f>'VCO2 Raw'!K81*'VCO2-BW '!K$61/'VCO2-BW '!K$62</f>
        <v>3278.2330097087374</v>
      </c>
      <c r="L81" s="107">
        <f t="shared" ref="L81:P81" si="40">AVERAGE(C81:C83)</f>
        <v>2762.6653796653795</v>
      </c>
      <c r="M81" s="160">
        <f t="shared" si="40"/>
        <v>1919.7496947496948</v>
      </c>
      <c r="N81" s="160">
        <f t="shared" si="40"/>
        <v>2674.4881889763783</v>
      </c>
      <c r="O81" s="160">
        <f t="shared" si="40"/>
        <v>3083.286307053942</v>
      </c>
      <c r="P81" s="160">
        <f t="shared" si="40"/>
        <v>2652.9231884057972</v>
      </c>
      <c r="Q81" s="160">
        <f t="shared" ref="Q81" si="41">AVERAGE(H81:H83)</f>
        <v>3049.9349593495936</v>
      </c>
      <c r="R81" s="160">
        <f t="shared" ref="R81" si="42">AVERAGE(I81:I83)</f>
        <v>2849.4444444444448</v>
      </c>
      <c r="S81" s="160">
        <f t="shared" ref="S81" si="43">AVERAGE(J81:J83)</f>
        <v>3239.4035087719299</v>
      </c>
      <c r="T81" s="160">
        <f t="shared" ref="T81" si="44">AVERAGE(K81:K83)</f>
        <v>3059.5566343042065</v>
      </c>
      <c r="U81" s="232">
        <f t="shared" ref="U81" si="45">AVERAGE(L81:T81)</f>
        <v>2810.1613673023739</v>
      </c>
      <c r="V81" s="92"/>
      <c r="W81" s="92"/>
      <c r="X81" s="92"/>
      <c r="Y81" s="92"/>
      <c r="Z81" s="92"/>
      <c r="AA81" s="92"/>
      <c r="AB81" s="92"/>
      <c r="AC81" s="92"/>
      <c r="AD81" s="92"/>
      <c r="AE81" s="92"/>
      <c r="AF81" s="92"/>
      <c r="AG81" s="92"/>
      <c r="AH81" s="92"/>
      <c r="AI81" s="92"/>
      <c r="AJ81" s="92"/>
      <c r="AK81" s="92"/>
      <c r="AL81" s="92"/>
      <c r="AM81" s="92"/>
      <c r="AN81" s="92"/>
      <c r="AO81" s="92"/>
      <c r="AP81" s="92"/>
      <c r="AQ81" s="92"/>
      <c r="AR81" s="231"/>
    </row>
    <row r="82" spans="1:44">
      <c r="A82" s="233">
        <v>43723</v>
      </c>
      <c r="B82" s="234">
        <v>0.97391203703703599</v>
      </c>
      <c r="C82" s="304">
        <f>'VCO2 Raw'!C82*'VCO2-BW '!C$61/'VCO2-BW '!C$62</f>
        <v>2794.7528957528962</v>
      </c>
      <c r="D82" s="305">
        <f>'VCO2 Raw'!D82*'VCO2-BW '!D$61/'VCO2-BW '!D$62</f>
        <v>1663.5347985347985</v>
      </c>
      <c r="E82" s="305">
        <f>'VCO2 Raw'!E82*'VCO2-BW '!E$61/'VCO2-BW '!E$62</f>
        <v>2795.6692913385828</v>
      </c>
      <c r="F82" s="305">
        <f>'VCO2 Raw'!F82*'VCO2-BW '!F$61/'VCO2-BW '!F$62</f>
        <v>3217.2946058091284</v>
      </c>
      <c r="G82" s="305">
        <f>'VCO2 Raw'!G82*'VCO2-BW '!G$61/'VCO2-BW '!G$62</f>
        <v>2610.6826086956521</v>
      </c>
      <c r="H82" s="305">
        <f>'VCO2 Raw'!H82*'VCO2-BW '!H$61/'VCO2-BW '!H$62</f>
        <v>2501.1902439024389</v>
      </c>
      <c r="I82" s="305">
        <f>'VCO2 Raw'!I82*'VCO2-BW '!I$61/'VCO2-BW '!I$62</f>
        <v>2359.0540540540542</v>
      </c>
      <c r="J82" s="305">
        <f>'VCO2 Raw'!J82*'VCO2-BW '!J$61/'VCO2-BW '!J$62</f>
        <v>3379.5215311004786</v>
      </c>
      <c r="K82" s="306">
        <f>'VCO2 Raw'!K82*'VCO2-BW '!K$61/'VCO2-BW '!K$62</f>
        <v>2327.6601941747567</v>
      </c>
      <c r="L82" s="107"/>
      <c r="M82" s="160"/>
      <c r="N82" s="160"/>
      <c r="O82" s="160"/>
      <c r="P82" s="160"/>
      <c r="Q82" s="160"/>
      <c r="R82" s="160"/>
      <c r="S82" s="160"/>
      <c r="T82" s="160"/>
      <c r="U82" s="232">
        <f t="shared" ref="U82" si="46">STDEV(L81:T81)/SQRT(COUNT(L81:T81))</f>
        <v>130.08002105557875</v>
      </c>
      <c r="V82" s="92"/>
      <c r="W82" s="92"/>
      <c r="X82" s="92"/>
      <c r="Y82" s="92"/>
      <c r="Z82" s="92"/>
      <c r="AA82" s="92"/>
      <c r="AB82" s="92"/>
      <c r="AC82" s="92"/>
      <c r="AD82" s="92"/>
      <c r="AE82" s="92"/>
      <c r="AF82" s="92"/>
      <c r="AG82" s="92"/>
      <c r="AH82" s="92"/>
      <c r="AI82" s="92"/>
      <c r="AJ82" s="92"/>
      <c r="AK82" s="92"/>
      <c r="AL82" s="92"/>
      <c r="AM82" s="92"/>
      <c r="AN82" s="92"/>
      <c r="AO82" s="92"/>
      <c r="AP82" s="92"/>
      <c r="AQ82" s="92"/>
      <c r="AR82" s="231"/>
    </row>
    <row r="83" spans="1:44">
      <c r="A83" s="233">
        <v>43723</v>
      </c>
      <c r="B83" s="234">
        <v>0.98780092592592506</v>
      </c>
      <c r="C83" s="304">
        <f>'VCO2 Raw'!C83*'VCO2-BW '!C$61/'VCO2-BW '!C$62</f>
        <v>2964.2586872586876</v>
      </c>
      <c r="D83" s="305">
        <f>'VCO2 Raw'!D83*'VCO2-BW '!D$61/'VCO2-BW '!D$62</f>
        <v>1365.2380952380952</v>
      </c>
      <c r="E83" s="305">
        <f>'VCO2 Raw'!E83*'VCO2-BW '!E$61/'VCO2-BW '!E$62</f>
        <v>2575.6299212598428</v>
      </c>
      <c r="F83" s="305">
        <f>'VCO2 Raw'!F83*'VCO2-BW '!F$61/'VCO2-BW '!F$62</f>
        <v>2601.6597510373444</v>
      </c>
      <c r="G83" s="305">
        <f>'VCO2 Raw'!G83*'VCO2-BW '!G$61/'VCO2-BW '!G$62</f>
        <v>2407.7130434782607</v>
      </c>
      <c r="H83" s="305">
        <f>'VCO2 Raw'!H83*'VCO2-BW '!H$61/'VCO2-BW '!H$62</f>
        <v>3501.2487804878047</v>
      </c>
      <c r="I83" s="305">
        <f>'VCO2 Raw'!I83*'VCO2-BW '!I$61/'VCO2-BW '!I$62</f>
        <v>3108.1081081081084</v>
      </c>
      <c r="J83" s="305">
        <f>'VCO2 Raw'!J83*'VCO2-BW '!J$61/'VCO2-BW '!J$62</f>
        <v>2824.612440191388</v>
      </c>
      <c r="K83" s="306">
        <f>'VCO2 Raw'!K83*'VCO2-BW '!K$61/'VCO2-BW '!K$62</f>
        <v>3572.7766990291257</v>
      </c>
      <c r="L83" s="107"/>
      <c r="M83" s="160"/>
      <c r="N83" s="160"/>
      <c r="O83" s="160"/>
      <c r="P83" s="160"/>
      <c r="Q83" s="160"/>
      <c r="R83" s="160"/>
      <c r="S83" s="160"/>
      <c r="T83" s="160"/>
      <c r="U83" s="232"/>
      <c r="V83" s="92"/>
      <c r="W83" s="92"/>
      <c r="X83" s="92"/>
      <c r="Y83" s="92"/>
      <c r="Z83" s="92"/>
      <c r="AA83" s="92"/>
      <c r="AB83" s="92"/>
      <c r="AC83" s="92"/>
      <c r="AD83" s="92"/>
      <c r="AE83" s="92"/>
      <c r="AF83" s="92"/>
      <c r="AG83" s="92"/>
      <c r="AH83" s="92"/>
      <c r="AI83" s="92"/>
      <c r="AJ83" s="92"/>
      <c r="AK83" s="92"/>
      <c r="AL83" s="92"/>
      <c r="AM83" s="92"/>
      <c r="AN83" s="92"/>
      <c r="AO83" s="92"/>
      <c r="AP83" s="92"/>
      <c r="AQ83" s="92"/>
      <c r="AR83" s="231"/>
    </row>
    <row r="84" spans="1:44">
      <c r="A84" s="233">
        <v>43724</v>
      </c>
      <c r="B84" s="234">
        <v>1.0016898148148148</v>
      </c>
      <c r="C84" s="304">
        <f>'VCO2 Raw'!C84*'VCO2-BW '!C$61/'VCO2-BW '!C$62</f>
        <v>2088.4787644787648</v>
      </c>
      <c r="D84" s="305">
        <f>'VCO2 Raw'!D84*'VCO2-BW '!D$61/'VCO2-BW '!D$62</f>
        <v>1120.5677655677655</v>
      </c>
      <c r="E84" s="305">
        <f>'VCO2 Raw'!E84*'VCO2-BW '!E$61/'VCO2-BW '!E$62</f>
        <v>1549.8425196850394</v>
      </c>
      <c r="F84" s="305">
        <f>'VCO2 Raw'!F84*'VCO2-BW '!F$61/'VCO2-BW '!F$62</f>
        <v>3154.8547717842321</v>
      </c>
      <c r="G84" s="305">
        <f>'VCO2 Raw'!G84*'VCO2-BW '!G$61/'VCO2-BW '!G$62</f>
        <v>1774.104347826087</v>
      </c>
      <c r="H84" s="305">
        <f>'VCO2 Raw'!H84*'VCO2-BW '!H$61/'VCO2-BW '!H$62</f>
        <v>2819.580487804878</v>
      </c>
      <c r="I84" s="305">
        <f>'VCO2 Raw'!I84*'VCO2-BW '!I$61/'VCO2-BW '!I$62</f>
        <v>3531.8468468468468</v>
      </c>
      <c r="J84" s="305">
        <f>'VCO2 Raw'!J84*'VCO2-BW '!J$61/'VCO2-BW '!J$62</f>
        <v>3167.7799043062205</v>
      </c>
      <c r="K84" s="306">
        <f>'VCO2 Raw'!K84*'VCO2-BW '!K$61/'VCO2-BW '!K$62</f>
        <v>3623.4611650485435</v>
      </c>
      <c r="L84" s="107">
        <f t="shared" ref="L84:P84" si="47">AVERAGE(C84:C86)</f>
        <v>2598.0424710424713</v>
      </c>
      <c r="M84" s="160">
        <f t="shared" si="47"/>
        <v>2434.4139194139193</v>
      </c>
      <c r="N84" s="160">
        <f t="shared" si="47"/>
        <v>2197.2047244094488</v>
      </c>
      <c r="O84" s="160">
        <f t="shared" si="47"/>
        <v>2882.8215767634852</v>
      </c>
      <c r="P84" s="160">
        <f t="shared" si="47"/>
        <v>1925.1681159420289</v>
      </c>
      <c r="Q84" s="160">
        <f t="shared" ref="Q84" si="48">AVERAGE(H84:H86)</f>
        <v>2667.1707317073169</v>
      </c>
      <c r="R84" s="160">
        <f t="shared" ref="R84" si="49">AVERAGE(I84:I86)</f>
        <v>2911.2612612612611</v>
      </c>
      <c r="S84" s="160">
        <f t="shared" ref="S84" si="50">AVERAGE(J84:J86)</f>
        <v>3023.1419457735251</v>
      </c>
      <c r="T84" s="160">
        <f t="shared" ref="T84" si="51">AVERAGE(K84:K86)</f>
        <v>3329.2362459546916</v>
      </c>
      <c r="U84" s="232">
        <f t="shared" ref="U84" si="52">AVERAGE(L84:T84)</f>
        <v>2663.1623324742386</v>
      </c>
      <c r="V84" s="92"/>
      <c r="W84" s="92"/>
      <c r="X84" s="92"/>
      <c r="Y84" s="92"/>
      <c r="Z84" s="92"/>
      <c r="AA84" s="92"/>
      <c r="AB84" s="92"/>
      <c r="AC84" s="92"/>
      <c r="AD84" s="92"/>
      <c r="AE84" s="92"/>
      <c r="AF84" s="92"/>
      <c r="AG84" s="92"/>
      <c r="AH84" s="92"/>
      <c r="AI84" s="92"/>
      <c r="AJ84" s="92"/>
      <c r="AK84" s="92"/>
      <c r="AL84" s="92"/>
      <c r="AM84" s="92"/>
      <c r="AN84" s="92"/>
      <c r="AO84" s="92"/>
      <c r="AP84" s="92"/>
      <c r="AQ84" s="92"/>
      <c r="AR84" s="231"/>
    </row>
    <row r="85" spans="1:44">
      <c r="A85" s="233">
        <v>43724</v>
      </c>
      <c r="B85" s="234">
        <v>1.0155787037037001</v>
      </c>
      <c r="C85" s="304">
        <f>'VCO2 Raw'!C85*'VCO2-BW '!C$61/'VCO2-BW '!C$62</f>
        <v>2617.9227799227801</v>
      </c>
      <c r="D85" s="305">
        <f>'VCO2 Raw'!D85*'VCO2-BW '!D$61/'VCO2-BW '!D$62</f>
        <v>3142.7289377289376</v>
      </c>
      <c r="E85" s="305">
        <f>'VCO2 Raw'!E85*'VCO2-BW '!E$61/'VCO2-BW '!E$62</f>
        <v>2113.2283464566931</v>
      </c>
      <c r="F85" s="305">
        <f>'VCO2 Raw'!F85*'VCO2-BW '!F$61/'VCO2-BW '!F$62</f>
        <v>2516.2157676348543</v>
      </c>
      <c r="G85" s="305">
        <f>'VCO2 Raw'!G85*'VCO2-BW '!G$61/'VCO2-BW '!G$62</f>
        <v>2254.1434782608694</v>
      </c>
      <c r="H85" s="305">
        <f>'VCO2 Raw'!H85*'VCO2-BW '!H$61/'VCO2-BW '!H$62</f>
        <v>2041.873170731707</v>
      </c>
      <c r="I85" s="305">
        <f>'VCO2 Raw'!I85*'VCO2-BW '!I$61/'VCO2-BW '!I$62</f>
        <v>3103.963963963964</v>
      </c>
      <c r="J85" s="305">
        <f>'VCO2 Raw'!J85*'VCO2-BW '!J$61/'VCO2-BW '!J$62</f>
        <v>3105.196172248804</v>
      </c>
      <c r="K85" s="306">
        <f>'VCO2 Raw'!K85*'VCO2-BW '!K$61/'VCO2-BW '!K$62</f>
        <v>3402.5533980582518</v>
      </c>
      <c r="L85" s="107"/>
      <c r="M85" s="160"/>
      <c r="N85" s="160"/>
      <c r="O85" s="160"/>
      <c r="P85" s="160"/>
      <c r="Q85" s="160"/>
      <c r="R85" s="160"/>
      <c r="S85" s="160"/>
      <c r="T85" s="160"/>
      <c r="U85" s="232">
        <f t="shared" ref="U85" si="53">STDEV(L84:T84)/SQRT(COUNT(L84:T84))</f>
        <v>144.40382701726102</v>
      </c>
      <c r="V85" s="92"/>
      <c r="W85" s="92"/>
      <c r="X85" s="92"/>
      <c r="Y85" s="92"/>
      <c r="Z85" s="92"/>
      <c r="AA85" s="92"/>
      <c r="AB85" s="92"/>
      <c r="AC85" s="92"/>
      <c r="AD85" s="92"/>
      <c r="AE85" s="92"/>
      <c r="AF85" s="92"/>
      <c r="AG85" s="92"/>
      <c r="AH85" s="92"/>
      <c r="AI85" s="92"/>
      <c r="AJ85" s="92"/>
      <c r="AK85" s="92"/>
      <c r="AL85" s="92"/>
      <c r="AM85" s="92"/>
      <c r="AN85" s="92"/>
      <c r="AO85" s="92"/>
      <c r="AP85" s="92"/>
      <c r="AQ85" s="92"/>
      <c r="AR85" s="231"/>
    </row>
    <row r="86" spans="1:44">
      <c r="A86" s="233">
        <v>43724</v>
      </c>
      <c r="B86" s="234">
        <v>1.02946759259259</v>
      </c>
      <c r="C86" s="304">
        <f>'VCO2 Raw'!C86*'VCO2-BW '!C$61/'VCO2-BW '!C$62</f>
        <v>3087.7258687258691</v>
      </c>
      <c r="D86" s="305">
        <f>'VCO2 Raw'!D86*'VCO2-BW '!D$61/'VCO2-BW '!D$62</f>
        <v>3039.9450549450548</v>
      </c>
      <c r="E86" s="305">
        <f>'VCO2 Raw'!E86*'VCO2-BW '!E$61/'VCO2-BW '!E$62</f>
        <v>2928.5433070866143</v>
      </c>
      <c r="F86" s="305">
        <f>'VCO2 Raw'!F86*'VCO2-BW '!F$61/'VCO2-BW '!F$62</f>
        <v>2977.3941908713691</v>
      </c>
      <c r="G86" s="305">
        <f>'VCO2 Raw'!G86*'VCO2-BW '!G$61/'VCO2-BW '!G$62</f>
        <v>1747.2565217391304</v>
      </c>
      <c r="H86" s="305">
        <f>'VCO2 Raw'!H86*'VCO2-BW '!H$61/'VCO2-BW '!H$62</f>
        <v>3140.0585365853658</v>
      </c>
      <c r="I86" s="305">
        <f>'VCO2 Raw'!I86*'VCO2-BW '!I$61/'VCO2-BW '!I$62</f>
        <v>2097.9729729729729</v>
      </c>
      <c r="J86" s="305">
        <f>'VCO2 Raw'!J86*'VCO2-BW '!J$61/'VCO2-BW '!J$62</f>
        <v>2796.4497607655508</v>
      </c>
      <c r="K86" s="306">
        <f>'VCO2 Raw'!K86*'VCO2-BW '!K$61/'VCO2-BW '!K$62</f>
        <v>2961.694174757281</v>
      </c>
      <c r="L86" s="107"/>
      <c r="M86" s="160"/>
      <c r="N86" s="160"/>
      <c r="O86" s="160"/>
      <c r="P86" s="160"/>
      <c r="Q86" s="160"/>
      <c r="R86" s="160"/>
      <c r="S86" s="160"/>
      <c r="T86" s="160"/>
      <c r="U86" s="232"/>
      <c r="V86" s="92"/>
      <c r="W86" s="92"/>
      <c r="X86" s="92"/>
      <c r="Y86" s="92"/>
      <c r="Z86" s="92"/>
      <c r="AA86" s="92"/>
      <c r="AB86" s="92"/>
      <c r="AC86" s="92"/>
      <c r="AD86" s="92"/>
      <c r="AE86" s="92"/>
      <c r="AF86" s="92"/>
      <c r="AG86" s="92"/>
      <c r="AH86" s="92"/>
      <c r="AI86" s="92"/>
      <c r="AJ86" s="92"/>
      <c r="AK86" s="92"/>
      <c r="AL86" s="92"/>
      <c r="AM86" s="92"/>
      <c r="AN86" s="92"/>
      <c r="AO86" s="92"/>
      <c r="AP86" s="92"/>
      <c r="AQ86" s="92"/>
      <c r="AR86" s="231"/>
    </row>
    <row r="87" spans="1:44">
      <c r="A87" s="233">
        <v>43724</v>
      </c>
      <c r="B87" s="234">
        <v>1.04335648148148</v>
      </c>
      <c r="C87" s="304">
        <f>'VCO2 Raw'!C87*'VCO2-BW '!C$61/'VCO2-BW '!C$62</f>
        <v>3152.598455598456</v>
      </c>
      <c r="D87" s="305">
        <f>'VCO2 Raw'!D87*'VCO2-BW '!D$61/'VCO2-BW '!D$62</f>
        <v>2913.6996336996335</v>
      </c>
      <c r="E87" s="305">
        <f>'VCO2 Raw'!E87*'VCO2-BW '!E$61/'VCO2-BW '!E$62</f>
        <v>2073.8976377952758</v>
      </c>
      <c r="F87" s="305">
        <f>'VCO2 Raw'!F87*'VCO2-BW '!F$61/'VCO2-BW '!F$62</f>
        <v>3195.3858921161827</v>
      </c>
      <c r="G87" s="305">
        <f>'VCO2 Raw'!G87*'VCO2-BW '!G$61/'VCO2-BW '!G$62</f>
        <v>3072.4652173913041</v>
      </c>
      <c r="H87" s="305">
        <f>'VCO2 Raw'!H87*'VCO2-BW '!H$61/'VCO2-BW '!H$62</f>
        <v>2876.9951219512191</v>
      </c>
      <c r="I87" s="305">
        <f>'VCO2 Raw'!I87*'VCO2-BW '!I$61/'VCO2-BW '!I$62</f>
        <v>3443.7837837837837</v>
      </c>
      <c r="J87" s="305">
        <f>'VCO2 Raw'!J87*'VCO2-BW '!J$61/'VCO2-BW '!J$62</f>
        <v>3296.0765550239234</v>
      </c>
      <c r="K87" s="306">
        <f>'VCO2 Raw'!K87*'VCO2-BW '!K$61/'VCO2-BW '!K$62</f>
        <v>2955.9563106796113</v>
      </c>
      <c r="L87" s="107">
        <f t="shared" ref="L87:P87" si="54">AVERAGE(C87:C89)</f>
        <v>3008.2046332046339</v>
      </c>
      <c r="M87" s="160">
        <f t="shared" si="54"/>
        <v>2714.4627594627595</v>
      </c>
      <c r="N87" s="160">
        <f t="shared" si="54"/>
        <v>2077.0866141732286</v>
      </c>
      <c r="O87" s="160">
        <f t="shared" si="54"/>
        <v>3330.4896265560164</v>
      </c>
      <c r="P87" s="160">
        <f t="shared" si="54"/>
        <v>2398.0478260869568</v>
      </c>
      <c r="Q87" s="160">
        <f t="shared" ref="Q87" si="55">AVERAGE(H87:H89)</f>
        <v>2818.5365853658536</v>
      </c>
      <c r="R87" s="160">
        <f t="shared" ref="R87" si="56">AVERAGE(I87:I89)</f>
        <v>3265.5855855855857</v>
      </c>
      <c r="S87" s="160">
        <f t="shared" ref="S87" si="57">AVERAGE(J87:J89)</f>
        <v>2379.2248803827752</v>
      </c>
      <c r="T87" s="160">
        <f t="shared" ref="T87" si="58">AVERAGE(K87:K89)</f>
        <v>2367.1877022653721</v>
      </c>
      <c r="U87" s="232">
        <f t="shared" ref="U87" si="59">AVERAGE(L87:T87)</f>
        <v>2706.5362458981313</v>
      </c>
      <c r="V87" s="92"/>
      <c r="W87" s="92"/>
      <c r="X87" s="92"/>
      <c r="Y87" s="92"/>
      <c r="Z87" s="92"/>
      <c r="AA87" s="92"/>
      <c r="AB87" s="92"/>
      <c r="AC87" s="92"/>
      <c r="AD87" s="92"/>
      <c r="AE87" s="92"/>
      <c r="AF87" s="92"/>
      <c r="AG87" s="92"/>
      <c r="AH87" s="92"/>
      <c r="AI87" s="92"/>
      <c r="AJ87" s="92"/>
      <c r="AK87" s="92"/>
      <c r="AL87" s="92"/>
      <c r="AM87" s="92"/>
      <c r="AN87" s="92"/>
      <c r="AO87" s="92"/>
      <c r="AP87" s="92"/>
      <c r="AQ87" s="92"/>
      <c r="AR87" s="231"/>
    </row>
    <row r="88" spans="1:44">
      <c r="A88" s="233">
        <v>43724</v>
      </c>
      <c r="B88" s="234">
        <v>1.0572453703703699</v>
      </c>
      <c r="C88" s="304">
        <f>'VCO2 Raw'!C88*'VCO2-BW '!C$61/'VCO2-BW '!C$62</f>
        <v>2705.8146718146722</v>
      </c>
      <c r="D88" s="305">
        <f>'VCO2 Raw'!D88*'VCO2-BW '!D$61/'VCO2-BW '!D$62</f>
        <v>2797.5091575091574</v>
      </c>
      <c r="E88" s="305">
        <f>'VCO2 Raw'!E88*'VCO2-BW '!E$61/'VCO2-BW '!E$62</f>
        <v>2416.1811023622049</v>
      </c>
      <c r="F88" s="305">
        <f>'VCO2 Raw'!F88*'VCO2-BW '!F$61/'VCO2-BW '!F$62</f>
        <v>3094.6058091286304</v>
      </c>
      <c r="G88" s="305">
        <f>'VCO2 Raw'!G88*'VCO2-BW '!G$61/'VCO2-BW '!G$62</f>
        <v>1811.6913043478262</v>
      </c>
      <c r="H88" s="305">
        <f>'VCO2 Raw'!H88*'VCO2-BW '!H$61/'VCO2-BW '!H$62</f>
        <v>3383.2878048780485</v>
      </c>
      <c r="I88" s="305">
        <f>'VCO2 Raw'!I88*'VCO2-BW '!I$61/'VCO2-BW '!I$62</f>
        <v>3339.1441441441443</v>
      </c>
      <c r="J88" s="305">
        <f>'VCO2 Raw'!J88*'VCO2-BW '!J$61/'VCO2-BW '!J$62</f>
        <v>1922.3636363636365</v>
      </c>
      <c r="K88" s="306">
        <f>'VCO2 Raw'!K88*'VCO2-BW '!K$61/'VCO2-BW '!K$62</f>
        <v>1992.9514563106793</v>
      </c>
      <c r="L88" s="107"/>
      <c r="M88" s="160"/>
      <c r="N88" s="160"/>
      <c r="O88" s="160"/>
      <c r="P88" s="160"/>
      <c r="Q88" s="160"/>
      <c r="R88" s="160"/>
      <c r="S88" s="160"/>
      <c r="T88" s="160"/>
      <c r="U88" s="232">
        <f t="shared" ref="U88" si="60">STDEV(L87:T87)/SQRT(COUNT(L87:T87))</f>
        <v>145.25489163187257</v>
      </c>
      <c r="V88" s="92"/>
      <c r="W88" s="92"/>
      <c r="X88" s="92"/>
      <c r="Y88" s="92"/>
      <c r="Z88" s="92"/>
      <c r="AA88" s="92"/>
      <c r="AB88" s="92"/>
      <c r="AC88" s="92"/>
      <c r="AD88" s="92"/>
      <c r="AE88" s="92"/>
      <c r="AF88" s="92"/>
      <c r="AG88" s="92"/>
      <c r="AH88" s="92"/>
      <c r="AI88" s="92"/>
      <c r="AJ88" s="92"/>
      <c r="AK88" s="92"/>
      <c r="AL88" s="92"/>
      <c r="AM88" s="92"/>
      <c r="AN88" s="92"/>
      <c r="AO88" s="92"/>
      <c r="AP88" s="92"/>
      <c r="AQ88" s="92"/>
      <c r="AR88" s="231"/>
    </row>
    <row r="89" spans="1:44">
      <c r="A89" s="233">
        <v>43724</v>
      </c>
      <c r="B89" s="234">
        <v>1.0711342592592601</v>
      </c>
      <c r="C89" s="304">
        <f>'VCO2 Raw'!C89*'VCO2-BW '!C$61/'VCO2-BW '!C$62</f>
        <v>3166.2007722007725</v>
      </c>
      <c r="D89" s="305">
        <f>'VCO2 Raw'!D89*'VCO2-BW '!D$61/'VCO2-BW '!D$62</f>
        <v>2432.1794871794873</v>
      </c>
      <c r="E89" s="305">
        <f>'VCO2 Raw'!E89*'VCO2-BW '!E$61/'VCO2-BW '!E$62</f>
        <v>1741.1811023622049</v>
      </c>
      <c r="F89" s="305">
        <f>'VCO2 Raw'!F89*'VCO2-BW '!F$61/'VCO2-BW '!F$62</f>
        <v>3701.4771784232357</v>
      </c>
      <c r="G89" s="305">
        <f>'VCO2 Raw'!G89*'VCO2-BW '!G$61/'VCO2-BW '!G$62</f>
        <v>2309.9869565217391</v>
      </c>
      <c r="H89" s="305">
        <f>'VCO2 Raw'!H89*'VCO2-BW '!H$61/'VCO2-BW '!H$62</f>
        <v>2195.3268292682924</v>
      </c>
      <c r="I89" s="305">
        <f>'VCO2 Raw'!I89*'VCO2-BW '!I$61/'VCO2-BW '!I$62</f>
        <v>3013.828828828829</v>
      </c>
      <c r="J89" s="305">
        <f>'VCO2 Raw'!J89*'VCO2-BW '!J$61/'VCO2-BW '!J$62</f>
        <v>1919.2344497607658</v>
      </c>
      <c r="K89" s="306">
        <f>'VCO2 Raw'!K89*'VCO2-BW '!K$61/'VCO2-BW '!K$62</f>
        <v>2152.655339805825</v>
      </c>
      <c r="L89" s="107"/>
      <c r="M89" s="160"/>
      <c r="N89" s="160"/>
      <c r="O89" s="160"/>
      <c r="P89" s="160"/>
      <c r="Q89" s="160"/>
      <c r="R89" s="160"/>
      <c r="S89" s="160"/>
      <c r="T89" s="160"/>
      <c r="U89" s="232"/>
      <c r="V89" s="92"/>
      <c r="W89" s="92"/>
      <c r="X89" s="92"/>
      <c r="Y89" s="92"/>
      <c r="Z89" s="92"/>
      <c r="AA89" s="92"/>
      <c r="AB89" s="92"/>
      <c r="AC89" s="92"/>
      <c r="AD89" s="92"/>
      <c r="AE89" s="92"/>
      <c r="AF89" s="92"/>
      <c r="AG89" s="92"/>
      <c r="AH89" s="92"/>
      <c r="AI89" s="92"/>
      <c r="AJ89" s="92"/>
      <c r="AK89" s="92"/>
      <c r="AL89" s="92"/>
      <c r="AM89" s="92"/>
      <c r="AN89" s="92"/>
      <c r="AO89" s="92"/>
      <c r="AP89" s="92"/>
      <c r="AQ89" s="92"/>
      <c r="AR89" s="231"/>
    </row>
    <row r="90" spans="1:44">
      <c r="A90" s="233">
        <v>43724</v>
      </c>
      <c r="B90" s="234">
        <v>1.08502314814815</v>
      </c>
      <c r="C90" s="304">
        <f>'VCO2 Raw'!C90*'VCO2-BW '!C$61/'VCO2-BW '!C$62</f>
        <v>2202.5289575289576</v>
      </c>
      <c r="D90" s="305">
        <f>'VCO2 Raw'!D90*'VCO2-BW '!D$61/'VCO2-BW '!D$62</f>
        <v>2151.7582417582416</v>
      </c>
      <c r="E90" s="305">
        <f>'VCO2 Raw'!E90*'VCO2-BW '!E$61/'VCO2-BW '!E$62</f>
        <v>2263.1102362204724</v>
      </c>
      <c r="F90" s="305">
        <f>'VCO2 Raw'!F90*'VCO2-BW '!F$61/'VCO2-BW '!F$62</f>
        <v>3417.7593360995847</v>
      </c>
      <c r="G90" s="305">
        <f>'VCO2 Raw'!G90*'VCO2-BW '!G$61/'VCO2-BW '!G$62</f>
        <v>2932.8565217391301</v>
      </c>
      <c r="H90" s="305">
        <f>'VCO2 Raw'!H90*'VCO2-BW '!H$61/'VCO2-BW '!H$62</f>
        <v>3240.2731707317071</v>
      </c>
      <c r="I90" s="305">
        <f>'VCO2 Raw'!I90*'VCO2-BW '!I$61/'VCO2-BW '!I$62</f>
        <v>2597.3423423423424</v>
      </c>
      <c r="J90" s="305">
        <f>'VCO2 Raw'!J90*'VCO2-BW '!J$61/'VCO2-BW '!J$62</f>
        <v>3753.9808612440193</v>
      </c>
      <c r="K90" s="306">
        <f>'VCO2 Raw'!K90*'VCO2-BW '!K$61/'VCO2-BW '!K$62</f>
        <v>1849.5048543689318</v>
      </c>
      <c r="L90" s="107">
        <f t="shared" ref="L90:P90" si="61">AVERAGE(C90:C92)</f>
        <v>2359.8275418275421</v>
      </c>
      <c r="M90" s="160">
        <f t="shared" si="61"/>
        <v>1805.7936507936508</v>
      </c>
      <c r="N90" s="160">
        <f t="shared" si="61"/>
        <v>2105.4330708661419</v>
      </c>
      <c r="O90" s="160">
        <f t="shared" si="61"/>
        <v>3129.6597510373444</v>
      </c>
      <c r="P90" s="160">
        <f t="shared" si="61"/>
        <v>2815.7999999999997</v>
      </c>
      <c r="Q90" s="160">
        <f t="shared" ref="Q90" si="62">AVERAGE(H90:H92)</f>
        <v>3101.0861788617881</v>
      </c>
      <c r="R90" s="160">
        <f t="shared" ref="R90" si="63">AVERAGE(I90:I92)</f>
        <v>2400.1501501501502</v>
      </c>
      <c r="S90" s="160">
        <f t="shared" ref="S90" si="64">AVERAGE(J90:J92)</f>
        <v>3679.2280701754389</v>
      </c>
      <c r="T90" s="160">
        <f t="shared" ref="T90" si="65">AVERAGE(K90:K92)</f>
        <v>2936.5113268608416</v>
      </c>
      <c r="U90" s="232">
        <f t="shared" ref="U90" si="66">AVERAGE(L90:T90)</f>
        <v>2703.7210822858774</v>
      </c>
      <c r="V90" s="92"/>
      <c r="W90" s="92"/>
      <c r="X90" s="92"/>
      <c r="Y90" s="92"/>
      <c r="Z90" s="92"/>
      <c r="AA90" s="92"/>
      <c r="AB90" s="92"/>
      <c r="AC90" s="92"/>
      <c r="AD90" s="92"/>
      <c r="AE90" s="92"/>
      <c r="AF90" s="92"/>
      <c r="AG90" s="92"/>
      <c r="AH90" s="92"/>
      <c r="AI90" s="92"/>
      <c r="AJ90" s="92"/>
      <c r="AK90" s="92"/>
      <c r="AL90" s="92"/>
      <c r="AM90" s="92"/>
      <c r="AN90" s="92"/>
      <c r="AO90" s="92"/>
      <c r="AP90" s="92"/>
      <c r="AQ90" s="92"/>
      <c r="AR90" s="231"/>
    </row>
    <row r="91" spans="1:44">
      <c r="A91" s="233">
        <v>43724</v>
      </c>
      <c r="B91" s="234">
        <v>1.09891203703704</v>
      </c>
      <c r="C91" s="304">
        <f>'VCO2 Raw'!C91*'VCO2-BW '!C$61/'VCO2-BW '!C$62</f>
        <v>1975.4749034749036</v>
      </c>
      <c r="D91" s="305">
        <f>'VCO2 Raw'!D91*'VCO2-BW '!D$61/'VCO2-BW '!D$62</f>
        <v>2063.4981684981685</v>
      </c>
      <c r="E91" s="305">
        <f>'VCO2 Raw'!E91*'VCO2-BW '!E$61/'VCO2-BW '!E$62</f>
        <v>2445.944881889764</v>
      </c>
      <c r="F91" s="305">
        <f>'VCO2 Raw'!F91*'VCO2-BW '!F$61/'VCO2-BW '!F$62</f>
        <v>2770.3568464730283</v>
      </c>
      <c r="G91" s="305">
        <f>'VCO2 Raw'!G91*'VCO2-BW '!G$61/'VCO2-BW '!G$62</f>
        <v>2198.3000000000002</v>
      </c>
      <c r="H91" s="305">
        <f>'VCO2 Raw'!H91*'VCO2-BW '!H$61/'VCO2-BW '!H$62</f>
        <v>2381.141463414634</v>
      </c>
      <c r="I91" s="305">
        <f>'VCO2 Raw'!I91*'VCO2-BW '!I$61/'VCO2-BW '!I$62</f>
        <v>2293.7837837837837</v>
      </c>
      <c r="J91" s="305">
        <f>'VCO2 Raw'!J91*'VCO2-BW '!J$61/'VCO2-BW '!J$62</f>
        <v>3630.8995215311011</v>
      </c>
      <c r="K91" s="306">
        <f>'VCO2 Raw'!K91*'VCO2-BW '!K$61/'VCO2-BW '!K$62</f>
        <v>3327.0048543689318</v>
      </c>
      <c r="L91" s="107"/>
      <c r="M91" s="160"/>
      <c r="N91" s="160"/>
      <c r="O91" s="160"/>
      <c r="P91" s="160"/>
      <c r="Q91" s="160"/>
      <c r="R91" s="160"/>
      <c r="S91" s="160"/>
      <c r="T91" s="160"/>
      <c r="U91" s="232">
        <f t="shared" ref="U91" si="67">STDEV(L90:T90)/SQRT(COUNT(L90:T90))</f>
        <v>194.80509952053163</v>
      </c>
      <c r="V91" s="92"/>
      <c r="W91" s="92"/>
      <c r="X91" s="92"/>
      <c r="Y91" s="92"/>
      <c r="Z91" s="92"/>
      <c r="AA91" s="92"/>
      <c r="AB91" s="92"/>
      <c r="AC91" s="92"/>
      <c r="AD91" s="92"/>
      <c r="AE91" s="92"/>
      <c r="AF91" s="92"/>
      <c r="AG91" s="92"/>
      <c r="AH91" s="92"/>
      <c r="AI91" s="92"/>
      <c r="AJ91" s="92"/>
      <c r="AK91" s="92"/>
      <c r="AL91" s="92"/>
      <c r="AM91" s="92"/>
      <c r="AN91" s="92"/>
      <c r="AO91" s="92"/>
      <c r="AP91" s="92"/>
      <c r="AQ91" s="92"/>
      <c r="AR91" s="231"/>
    </row>
    <row r="92" spans="1:44">
      <c r="A92" s="233">
        <v>43724</v>
      </c>
      <c r="B92" s="234">
        <v>1.1128009259259199</v>
      </c>
      <c r="C92" s="304">
        <f>'VCO2 Raw'!C92*'VCO2-BW '!C$61/'VCO2-BW '!C$62</f>
        <v>2901.4787644787648</v>
      </c>
      <c r="D92" s="305">
        <f>'VCO2 Raw'!D92*'VCO2-BW '!D$61/'VCO2-BW '!D$62</f>
        <v>1202.1245421245421</v>
      </c>
      <c r="E92" s="305">
        <f>'VCO2 Raw'!E92*'VCO2-BW '!E$61/'VCO2-BW '!E$62</f>
        <v>1607.2440944881891</v>
      </c>
      <c r="F92" s="305">
        <f>'VCO2 Raw'!F92*'VCO2-BW '!F$61/'VCO2-BW '!F$62</f>
        <v>3200.8630705394189</v>
      </c>
      <c r="G92" s="305">
        <f>'VCO2 Raw'!G92*'VCO2-BW '!G$61/'VCO2-BW '!G$62</f>
        <v>3316.2434782608693</v>
      </c>
      <c r="H92" s="305">
        <f>'VCO2 Raw'!H92*'VCO2-BW '!H$61/'VCO2-BW '!H$62</f>
        <v>3681.8439024390236</v>
      </c>
      <c r="I92" s="305">
        <f>'VCO2 Raw'!I92*'VCO2-BW '!I$61/'VCO2-BW '!I$62</f>
        <v>2309.3243243243246</v>
      </c>
      <c r="J92" s="305">
        <f>'VCO2 Raw'!J92*'VCO2-BW '!J$61/'VCO2-BW '!J$62</f>
        <v>3652.8038277511969</v>
      </c>
      <c r="K92" s="306">
        <f>'VCO2 Raw'!K92*'VCO2-BW '!K$61/'VCO2-BW '!K$62</f>
        <v>3633.0242718446602</v>
      </c>
      <c r="L92" s="107"/>
      <c r="M92" s="160"/>
      <c r="N92" s="160"/>
      <c r="O92" s="160"/>
      <c r="P92" s="160"/>
      <c r="Q92" s="160"/>
      <c r="R92" s="160"/>
      <c r="S92" s="160"/>
      <c r="T92" s="160"/>
      <c r="U92" s="232"/>
      <c r="V92" s="92"/>
      <c r="W92" s="92"/>
      <c r="X92" s="92"/>
      <c r="Y92" s="92"/>
      <c r="Z92" s="92"/>
      <c r="AA92" s="92"/>
      <c r="AB92" s="92"/>
      <c r="AC92" s="92"/>
      <c r="AD92" s="92"/>
      <c r="AE92" s="92"/>
      <c r="AF92" s="92"/>
      <c r="AG92" s="92"/>
      <c r="AH92" s="92"/>
      <c r="AI92" s="92"/>
      <c r="AJ92" s="92"/>
      <c r="AK92" s="92"/>
      <c r="AL92" s="92"/>
      <c r="AM92" s="92"/>
      <c r="AN92" s="92"/>
      <c r="AO92" s="92"/>
      <c r="AP92" s="92"/>
      <c r="AQ92" s="92"/>
      <c r="AR92" s="231"/>
    </row>
    <row r="93" spans="1:44">
      <c r="A93" s="233">
        <v>43724</v>
      </c>
      <c r="B93" s="234">
        <v>1.1266898148148099</v>
      </c>
      <c r="C93" s="304">
        <f>'VCO2 Raw'!C93*'VCO2-BW '!C$61/'VCO2-BW '!C$62</f>
        <v>2387.72972972973</v>
      </c>
      <c r="D93" s="305">
        <f>'VCO2 Raw'!D93*'VCO2-BW '!D$61/'VCO2-BW '!D$62</f>
        <v>956.33699633699632</v>
      </c>
      <c r="E93" s="305">
        <f>'VCO2 Raw'!E93*'VCO2-BW '!E$61/'VCO2-BW '!E$62</f>
        <v>1615.748031496063</v>
      </c>
      <c r="F93" s="305">
        <f>'VCO2 Raw'!F93*'VCO2-BW '!F$61/'VCO2-BW '!F$62</f>
        <v>3525.1120331950206</v>
      </c>
      <c r="G93" s="305">
        <f>'VCO2 Raw'!G93*'VCO2-BW '!G$61/'VCO2-BW '!G$62</f>
        <v>2189.7086956521739</v>
      </c>
      <c r="H93" s="305">
        <f>'VCO2 Raw'!H93*'VCO2-BW '!H$61/'VCO2-BW '!H$62</f>
        <v>2646.2926829268295</v>
      </c>
      <c r="I93" s="305">
        <f>'VCO2 Raw'!I93*'VCO2-BW '!I$61/'VCO2-BW '!I$62</f>
        <v>3346.3963963963965</v>
      </c>
      <c r="J93" s="305">
        <f>'VCO2 Raw'!J93*'VCO2-BW '!J$61/'VCO2-BW '!J$62</f>
        <v>2723.4354066985647</v>
      </c>
      <c r="K93" s="306">
        <f>'VCO2 Raw'!K93*'VCO2-BW '!K$61/'VCO2-BW '!K$62</f>
        <v>3132.8737864077666</v>
      </c>
      <c r="L93" s="107">
        <f t="shared" ref="L93:P93" si="68">AVERAGE(C93:C95)</f>
        <v>2584.4401544401549</v>
      </c>
      <c r="M93" s="160">
        <f t="shared" si="68"/>
        <v>1692.9548229548229</v>
      </c>
      <c r="N93" s="160">
        <f t="shared" si="68"/>
        <v>2007.9921259842522</v>
      </c>
      <c r="O93" s="160">
        <f t="shared" si="68"/>
        <v>3054.0746887966802</v>
      </c>
      <c r="P93" s="160">
        <f t="shared" si="68"/>
        <v>2091.6246376811596</v>
      </c>
      <c r="Q93" s="160">
        <f t="shared" ref="Q93" si="69">AVERAGE(H93:H95)</f>
        <v>2336.2536585365851</v>
      </c>
      <c r="R93" s="160">
        <f t="shared" ref="R93" si="70">AVERAGE(I93:I95)</f>
        <v>3400.6156156156158</v>
      </c>
      <c r="S93" s="160">
        <f t="shared" ref="S93" si="71">AVERAGE(J93:J95)</f>
        <v>3035.6586921850085</v>
      </c>
      <c r="T93" s="160">
        <f t="shared" ref="T93" si="72">AVERAGE(K93:K95)</f>
        <v>3033.4174757281548</v>
      </c>
      <c r="U93" s="232">
        <f t="shared" ref="U93" si="73">AVERAGE(L93:T93)</f>
        <v>2581.8924302136038</v>
      </c>
      <c r="V93" s="92"/>
      <c r="W93" s="92"/>
      <c r="X93" s="92"/>
      <c r="Y93" s="92"/>
      <c r="Z93" s="92"/>
      <c r="AA93" s="92"/>
      <c r="AB93" s="92"/>
      <c r="AC93" s="92"/>
      <c r="AD93" s="92"/>
      <c r="AE93" s="92"/>
      <c r="AF93" s="92"/>
      <c r="AG93" s="92"/>
      <c r="AH93" s="92"/>
      <c r="AI93" s="92"/>
      <c r="AJ93" s="92"/>
      <c r="AK93" s="92"/>
      <c r="AL93" s="92"/>
      <c r="AM93" s="92"/>
      <c r="AN93" s="92"/>
      <c r="AO93" s="92"/>
      <c r="AP93" s="92"/>
      <c r="AQ93" s="92"/>
      <c r="AR93" s="231"/>
    </row>
    <row r="94" spans="1:44">
      <c r="A94" s="233">
        <v>43724</v>
      </c>
      <c r="B94" s="234">
        <v>1.1405787037037001</v>
      </c>
      <c r="C94" s="304">
        <f>'VCO2 Raw'!C94*'VCO2-BW '!C$61/'VCO2-BW '!C$62</f>
        <v>2443.1853281853282</v>
      </c>
      <c r="D94" s="305">
        <f>'VCO2 Raw'!D94*'VCO2-BW '!D$61/'VCO2-BW '!D$62</f>
        <v>1186.4835164835165</v>
      </c>
      <c r="E94" s="305">
        <f>'VCO2 Raw'!E94*'VCO2-BW '!E$61/'VCO2-BW '!E$62</f>
        <v>1546.6535433070867</v>
      </c>
      <c r="F94" s="305">
        <f>'VCO2 Raw'!F94*'VCO2-BW '!F$61/'VCO2-BW '!F$62</f>
        <v>3171.2863070539415</v>
      </c>
      <c r="G94" s="305">
        <f>'VCO2 Raw'!G94*'VCO2-BW '!G$61/'VCO2-BW '!G$62</f>
        <v>1976</v>
      </c>
      <c r="H94" s="305">
        <f>'VCO2 Raw'!H94*'VCO2-BW '!H$61/'VCO2-BW '!H$62</f>
        <v>2228.731707317073</v>
      </c>
      <c r="I94" s="305">
        <f>'VCO2 Raw'!I94*'VCO2-BW '!I$61/'VCO2-BW '!I$62</f>
        <v>3497.6576576576576</v>
      </c>
      <c r="J94" s="305">
        <f>'VCO2 Raw'!J94*'VCO2-BW '!J$61/'VCO2-BW '!J$62</f>
        <v>3595.4354066985652</v>
      </c>
      <c r="K94" s="306">
        <f>'VCO2 Raw'!K94*'VCO2-BW '!K$61/'VCO2-BW '!K$62</f>
        <v>3439.8495145631064</v>
      </c>
      <c r="L94" s="107"/>
      <c r="M94" s="160"/>
      <c r="N94" s="160"/>
      <c r="O94" s="160"/>
      <c r="P94" s="160"/>
      <c r="Q94" s="160"/>
      <c r="R94" s="160"/>
      <c r="S94" s="160"/>
      <c r="T94" s="160"/>
      <c r="U94" s="232">
        <f t="shared" ref="U94" si="74">STDEV(L93:T93)/SQRT(COUNT(L93:T93))</f>
        <v>194.48369901355753</v>
      </c>
      <c r="V94" s="92"/>
      <c r="W94" s="92"/>
      <c r="X94" s="92"/>
      <c r="Y94" s="92"/>
      <c r="Z94" s="92"/>
      <c r="AA94" s="92"/>
      <c r="AB94" s="92"/>
      <c r="AC94" s="92"/>
      <c r="AD94" s="92"/>
      <c r="AE94" s="92"/>
      <c r="AF94" s="92"/>
      <c r="AG94" s="92"/>
      <c r="AH94" s="92"/>
      <c r="AI94" s="92"/>
      <c r="AJ94" s="92"/>
      <c r="AK94" s="92"/>
      <c r="AL94" s="92"/>
      <c r="AM94" s="92"/>
      <c r="AN94" s="92"/>
      <c r="AO94" s="92"/>
      <c r="AP94" s="92"/>
      <c r="AQ94" s="92"/>
      <c r="AR94" s="231"/>
    </row>
    <row r="95" spans="1:44">
      <c r="A95" s="233">
        <v>43724</v>
      </c>
      <c r="B95" s="234">
        <v>1.15446759259259</v>
      </c>
      <c r="C95" s="304">
        <f>'VCO2 Raw'!C95*'VCO2-BW '!C$61/'VCO2-BW '!C$62</f>
        <v>2922.4054054054059</v>
      </c>
      <c r="D95" s="305">
        <f>'VCO2 Raw'!D95*'VCO2-BW '!D$61/'VCO2-BW '!D$62</f>
        <v>2936.0439560439559</v>
      </c>
      <c r="E95" s="305">
        <f>'VCO2 Raw'!E95*'VCO2-BW '!E$61/'VCO2-BW '!E$62</f>
        <v>2861.5748031496064</v>
      </c>
      <c r="F95" s="305">
        <f>'VCO2 Raw'!F95*'VCO2-BW '!F$61/'VCO2-BW '!F$62</f>
        <v>2465.8257261410786</v>
      </c>
      <c r="G95" s="305">
        <f>'VCO2 Raw'!G95*'VCO2-BW '!G$61/'VCO2-BW '!G$62</f>
        <v>2109.1652173913039</v>
      </c>
      <c r="H95" s="305">
        <f>'VCO2 Raw'!H95*'VCO2-BW '!H$61/'VCO2-BW '!H$62</f>
        <v>2133.7365853658534</v>
      </c>
      <c r="I95" s="305">
        <f>'VCO2 Raw'!I95*'VCO2-BW '!I$61/'VCO2-BW '!I$62</f>
        <v>3357.7927927927931</v>
      </c>
      <c r="J95" s="305">
        <f>'VCO2 Raw'!J95*'VCO2-BW '!J$61/'VCO2-BW '!J$62</f>
        <v>2788.105263157895</v>
      </c>
      <c r="K95" s="306">
        <f>'VCO2 Raw'!K95*'VCO2-BW '!K$61/'VCO2-BW '!K$62</f>
        <v>2527.529126213592</v>
      </c>
      <c r="L95" s="107"/>
      <c r="M95" s="160"/>
      <c r="N95" s="160"/>
      <c r="O95" s="160"/>
      <c r="P95" s="160"/>
      <c r="Q95" s="160"/>
      <c r="R95" s="160"/>
      <c r="S95" s="160"/>
      <c r="T95" s="160"/>
      <c r="U95" s="232"/>
      <c r="V95" s="92"/>
      <c r="W95" s="92"/>
      <c r="X95" s="92"/>
      <c r="Y95" s="92"/>
      <c r="Z95" s="92"/>
      <c r="AA95" s="92"/>
      <c r="AB95" s="92"/>
      <c r="AC95" s="92"/>
      <c r="AD95" s="92"/>
      <c r="AE95" s="92"/>
      <c r="AF95" s="92"/>
      <c r="AG95" s="92"/>
      <c r="AH95" s="92"/>
      <c r="AI95" s="92"/>
      <c r="AJ95" s="92"/>
      <c r="AK95" s="92"/>
      <c r="AL95" s="92"/>
      <c r="AM95" s="92"/>
      <c r="AN95" s="92"/>
      <c r="AO95" s="92"/>
      <c r="AP95" s="92"/>
      <c r="AQ95" s="92"/>
      <c r="AR95" s="231"/>
    </row>
    <row r="96" spans="1:44">
      <c r="A96" s="233">
        <v>43724</v>
      </c>
      <c r="B96" s="234">
        <v>1.16835648148148</v>
      </c>
      <c r="C96" s="304">
        <f>'VCO2 Raw'!C96*'VCO2-BW '!C$61/'VCO2-BW '!C$62</f>
        <v>3402.6718146718154</v>
      </c>
      <c r="D96" s="305">
        <f>'VCO2 Raw'!D96*'VCO2-BW '!D$61/'VCO2-BW '!D$62</f>
        <v>2908.1135531135528</v>
      </c>
      <c r="E96" s="305">
        <f>'VCO2 Raw'!E96*'VCO2-BW '!E$61/'VCO2-BW '!E$62</f>
        <v>2119.6062992125985</v>
      </c>
      <c r="F96" s="305">
        <f>'VCO2 Raw'!F96*'VCO2-BW '!F$61/'VCO2-BW '!F$62</f>
        <v>2273.0290456431535</v>
      </c>
      <c r="G96" s="305">
        <f>'VCO2 Raw'!G96*'VCO2-BW '!G$61/'VCO2-BW '!G$62</f>
        <v>2039.3608695652172</v>
      </c>
      <c r="H96" s="305">
        <f>'VCO2 Raw'!H96*'VCO2-BW '!H$61/'VCO2-BW '!H$62</f>
        <v>3484.5463414634146</v>
      </c>
      <c r="I96" s="305">
        <f>'VCO2 Raw'!I96*'VCO2-BW '!I$61/'VCO2-BW '!I$62</f>
        <v>2776.5765765765768</v>
      </c>
      <c r="J96" s="305">
        <f>'VCO2 Raw'!J96*'VCO2-BW '!J$61/'VCO2-BW '!J$62</f>
        <v>2799.5789473684213</v>
      </c>
      <c r="K96" s="306">
        <f>'VCO2 Raw'!K96*'VCO2-BW '!K$61/'VCO2-BW '!K$62</f>
        <v>2538.04854368932</v>
      </c>
      <c r="L96" s="107">
        <f t="shared" ref="L96:P96" si="75">AVERAGE(C96:C98)</f>
        <v>2587.5791505791508</v>
      </c>
      <c r="M96" s="160">
        <f t="shared" si="75"/>
        <v>2549.4871794871792</v>
      </c>
      <c r="N96" s="160">
        <f t="shared" si="75"/>
        <v>2745.7086614173227</v>
      </c>
      <c r="O96" s="160">
        <f t="shared" si="75"/>
        <v>2559.6680497925313</v>
      </c>
      <c r="P96" s="160">
        <f t="shared" si="75"/>
        <v>2390.1724637681159</v>
      </c>
      <c r="Q96" s="160">
        <f t="shared" ref="Q96" si="76">AVERAGE(H96:H98)</f>
        <v>3016.8780487804875</v>
      </c>
      <c r="R96" s="160">
        <f t="shared" ref="R96" si="77">AVERAGE(I96:I98)</f>
        <v>2540.0150150150153</v>
      </c>
      <c r="S96" s="160">
        <f t="shared" ref="S96" si="78">AVERAGE(J96:J98)</f>
        <v>3140.6602870813399</v>
      </c>
      <c r="T96" s="160">
        <f t="shared" ref="T96" si="79">AVERAGE(K96:K98)</f>
        <v>2120.1407766990287</v>
      </c>
      <c r="U96" s="232">
        <f t="shared" ref="U96" si="80">AVERAGE(L96:T96)</f>
        <v>2627.8121814022411</v>
      </c>
      <c r="V96" s="92"/>
      <c r="W96" s="92"/>
      <c r="X96" s="92"/>
      <c r="Y96" s="92"/>
      <c r="Z96" s="92"/>
      <c r="AA96" s="92"/>
      <c r="AB96" s="92"/>
      <c r="AC96" s="92"/>
      <c r="AD96" s="92"/>
      <c r="AE96" s="92"/>
      <c r="AF96" s="92"/>
      <c r="AG96" s="92"/>
      <c r="AH96" s="92"/>
      <c r="AI96" s="92"/>
      <c r="AJ96" s="92"/>
      <c r="AK96" s="92"/>
      <c r="AL96" s="92"/>
      <c r="AM96" s="92"/>
      <c r="AN96" s="92"/>
      <c r="AO96" s="92"/>
      <c r="AP96" s="92"/>
      <c r="AQ96" s="92"/>
      <c r="AR96" s="231"/>
    </row>
    <row r="97" spans="1:44">
      <c r="A97" s="233">
        <v>43724</v>
      </c>
      <c r="B97" s="234">
        <v>1.1822453703703699</v>
      </c>
      <c r="C97" s="304">
        <f>'VCO2 Raw'!C97*'VCO2-BW '!C$61/'VCO2-BW '!C$62</f>
        <v>2389.8223938223941</v>
      </c>
      <c r="D97" s="305">
        <f>'VCO2 Raw'!D97*'VCO2-BW '!D$61/'VCO2-BW '!D$62</f>
        <v>1695.934065934066</v>
      </c>
      <c r="E97" s="305">
        <f>'VCO2 Raw'!E97*'VCO2-BW '!E$61/'VCO2-BW '!E$62</f>
        <v>3039.0944881889764</v>
      </c>
      <c r="F97" s="305">
        <f>'VCO2 Raw'!F97*'VCO2-BW '!F$61/'VCO2-BW '!F$62</f>
        <v>2919.3360995850621</v>
      </c>
      <c r="G97" s="305">
        <f>'VCO2 Raw'!G97*'VCO2-BW '!G$61/'VCO2-BW '!G$62</f>
        <v>2501.1434782608694</v>
      </c>
      <c r="H97" s="305">
        <f>'VCO2 Raw'!H97*'VCO2-BW '!H$61/'VCO2-BW '!H$62</f>
        <v>3030.4487804878049</v>
      </c>
      <c r="I97" s="305">
        <f>'VCO2 Raw'!I97*'VCO2-BW '!I$61/'VCO2-BW '!I$62</f>
        <v>2486.4864864864867</v>
      </c>
      <c r="J97" s="305">
        <f>'VCO2 Raw'!J97*'VCO2-BW '!J$61/'VCO2-BW '!J$62</f>
        <v>2643.1196172248806</v>
      </c>
      <c r="K97" s="306">
        <f>'VCO2 Raw'!K97*'VCO2-BW '!K$61/'VCO2-BW '!K$62</f>
        <v>1936.529126213592</v>
      </c>
      <c r="L97" s="107"/>
      <c r="M97" s="160"/>
      <c r="N97" s="160"/>
      <c r="O97" s="160"/>
      <c r="P97" s="160"/>
      <c r="Q97" s="160"/>
      <c r="R97" s="160"/>
      <c r="S97" s="160"/>
      <c r="T97" s="160"/>
      <c r="U97" s="232">
        <f t="shared" ref="U97" si="81">STDEV(L96:T96)/SQRT(COUNT(L96:T96))</f>
        <v>102.91537563296963</v>
      </c>
      <c r="V97" s="92"/>
      <c r="W97" s="92"/>
      <c r="X97" s="92"/>
      <c r="Y97" s="92"/>
      <c r="Z97" s="92"/>
      <c r="AA97" s="92"/>
      <c r="AB97" s="92"/>
      <c r="AC97" s="92"/>
      <c r="AD97" s="92"/>
      <c r="AE97" s="92"/>
      <c r="AF97" s="92"/>
      <c r="AG97" s="92"/>
      <c r="AH97" s="92"/>
      <c r="AI97" s="92"/>
      <c r="AJ97" s="92"/>
      <c r="AK97" s="92"/>
      <c r="AL97" s="92"/>
      <c r="AM97" s="92"/>
      <c r="AN97" s="92"/>
      <c r="AO97" s="92"/>
      <c r="AP97" s="92"/>
      <c r="AQ97" s="92"/>
      <c r="AR97" s="231"/>
    </row>
    <row r="98" spans="1:44">
      <c r="A98" s="233">
        <v>43724</v>
      </c>
      <c r="B98" s="234">
        <v>1.1961342592592601</v>
      </c>
      <c r="C98" s="304">
        <f>'VCO2 Raw'!C98*'VCO2-BW '!C$61/'VCO2-BW '!C$62</f>
        <v>1970.2432432432436</v>
      </c>
      <c r="D98" s="305">
        <f>'VCO2 Raw'!D98*'VCO2-BW '!D$61/'VCO2-BW '!D$62</f>
        <v>3044.4139194139193</v>
      </c>
      <c r="E98" s="305">
        <f>'VCO2 Raw'!E98*'VCO2-BW '!E$61/'VCO2-BW '!E$62</f>
        <v>3078.4251968503941</v>
      </c>
      <c r="F98" s="305">
        <f>'VCO2 Raw'!F98*'VCO2-BW '!F$61/'VCO2-BW '!F$62</f>
        <v>2486.6390041493773</v>
      </c>
      <c r="G98" s="305">
        <f>'VCO2 Raw'!G98*'VCO2-BW '!G$61/'VCO2-BW '!G$62</f>
        <v>2630.0130434782609</v>
      </c>
      <c r="H98" s="305">
        <f>'VCO2 Raw'!H98*'VCO2-BW '!H$61/'VCO2-BW '!H$62</f>
        <v>2535.6390243902438</v>
      </c>
      <c r="I98" s="305">
        <f>'VCO2 Raw'!I98*'VCO2-BW '!I$61/'VCO2-BW '!I$62</f>
        <v>2356.9819819819822</v>
      </c>
      <c r="J98" s="305">
        <f>'VCO2 Raw'!J98*'VCO2-BW '!J$61/'VCO2-BW '!J$62</f>
        <v>3979.2822966507179</v>
      </c>
      <c r="K98" s="306">
        <f>'VCO2 Raw'!K98*'VCO2-BW '!K$61/'VCO2-BW '!K$62</f>
        <v>1885.8446601941746</v>
      </c>
      <c r="L98" s="107"/>
      <c r="M98" s="160"/>
      <c r="N98" s="160"/>
      <c r="O98" s="160"/>
      <c r="P98" s="160"/>
      <c r="Q98" s="160"/>
      <c r="R98" s="160"/>
      <c r="S98" s="160"/>
      <c r="T98" s="160"/>
      <c r="U98" s="232"/>
      <c r="V98" s="92"/>
      <c r="W98" s="92"/>
      <c r="X98" s="92"/>
      <c r="Y98" s="92"/>
      <c r="Z98" s="92"/>
      <c r="AA98" s="92"/>
      <c r="AB98" s="92"/>
      <c r="AC98" s="92"/>
      <c r="AD98" s="92"/>
      <c r="AE98" s="92"/>
      <c r="AF98" s="92"/>
      <c r="AG98" s="92"/>
      <c r="AH98" s="92"/>
      <c r="AI98" s="92"/>
      <c r="AJ98" s="92"/>
      <c r="AK98" s="92"/>
      <c r="AL98" s="92"/>
      <c r="AM98" s="92"/>
      <c r="AN98" s="92"/>
      <c r="AO98" s="92"/>
      <c r="AP98" s="92"/>
      <c r="AQ98" s="92"/>
      <c r="AR98" s="231"/>
    </row>
    <row r="99" spans="1:44">
      <c r="A99" s="233">
        <v>43724</v>
      </c>
      <c r="B99" s="234">
        <v>1.21002314814815</v>
      </c>
      <c r="C99" s="304">
        <f>'VCO2 Raw'!C99*'VCO2-BW '!C$61/'VCO2-BW '!C$62</f>
        <v>1925.2509652509655</v>
      </c>
      <c r="D99" s="305">
        <f>'VCO2 Raw'!D99*'VCO2-BW '!D$61/'VCO2-BW '!D$62</f>
        <v>2957.2710622710624</v>
      </c>
      <c r="E99" s="305">
        <f>'VCO2 Raw'!E99*'VCO2-BW '!E$61/'VCO2-BW '!E$62</f>
        <v>2574.5669291338586</v>
      </c>
      <c r="F99" s="305">
        <f>'VCO2 Raw'!F99*'VCO2-BW '!F$61/'VCO2-BW '!F$62</f>
        <v>3532.7800829875519</v>
      </c>
      <c r="G99" s="305">
        <f>'VCO2 Raw'!G99*'VCO2-BW '!G$61/'VCO2-BW '!G$62</f>
        <v>2062.9869565217391</v>
      </c>
      <c r="H99" s="305">
        <f>'VCO2 Raw'!H99*'VCO2-BW '!H$61/'VCO2-BW '!H$62</f>
        <v>2169.2292682926827</v>
      </c>
      <c r="I99" s="305">
        <f>'VCO2 Raw'!I99*'VCO2-BW '!I$61/'VCO2-BW '!I$62</f>
        <v>3119.5045045045044</v>
      </c>
      <c r="J99" s="305">
        <f>'VCO2 Raw'!J99*'VCO2-BW '!J$61/'VCO2-BW '!J$62</f>
        <v>3503.6459330143543</v>
      </c>
      <c r="K99" s="306">
        <f>'VCO2 Raw'!K99*'VCO2-BW '!K$61/'VCO2-BW '!K$62</f>
        <v>3946.694174757281</v>
      </c>
      <c r="L99" s="107">
        <f t="shared" ref="L99:P99" si="82">AVERAGE(C99:C101)</f>
        <v>2785.6846846846852</v>
      </c>
      <c r="M99" s="160">
        <f t="shared" si="82"/>
        <v>2104.835164835165</v>
      </c>
      <c r="N99" s="160">
        <f t="shared" si="82"/>
        <v>2289.6850393700788</v>
      </c>
      <c r="O99" s="160">
        <f t="shared" si="82"/>
        <v>3019.0207468879667</v>
      </c>
      <c r="P99" s="160">
        <f t="shared" si="82"/>
        <v>2924.2652173913048</v>
      </c>
      <c r="Q99" s="160">
        <f t="shared" ref="Q99" si="83">AVERAGE(H99:H101)</f>
        <v>2355.7398373983738</v>
      </c>
      <c r="R99" s="160">
        <f t="shared" ref="R99" si="84">AVERAGE(I99:I101)</f>
        <v>2982.7477477477478</v>
      </c>
      <c r="S99" s="160">
        <f t="shared" ref="S99" si="85">AVERAGE(J99:J101)</f>
        <v>3191.7703349282297</v>
      </c>
      <c r="T99" s="160">
        <f t="shared" ref="T99" si="86">AVERAGE(K99:K101)</f>
        <v>2831.3171521035597</v>
      </c>
      <c r="U99" s="232">
        <f t="shared" ref="U99" si="87">AVERAGE(L99:T99)</f>
        <v>2720.5628805941237</v>
      </c>
      <c r="V99" s="92"/>
      <c r="W99" s="92"/>
      <c r="X99" s="92"/>
      <c r="Y99" s="92"/>
      <c r="Z99" s="92"/>
      <c r="AA99" s="92"/>
      <c r="AB99" s="92"/>
      <c r="AC99" s="92"/>
      <c r="AD99" s="92"/>
      <c r="AE99" s="92"/>
      <c r="AF99" s="92"/>
      <c r="AG99" s="92"/>
      <c r="AH99" s="92"/>
      <c r="AI99" s="92"/>
      <c r="AJ99" s="92"/>
      <c r="AK99" s="92"/>
      <c r="AL99" s="92"/>
      <c r="AM99" s="92"/>
      <c r="AN99" s="92"/>
      <c r="AO99" s="92"/>
      <c r="AP99" s="92"/>
      <c r="AQ99" s="92"/>
      <c r="AR99" s="231"/>
    </row>
    <row r="100" spans="1:44">
      <c r="A100" s="233">
        <v>43724</v>
      </c>
      <c r="B100" s="234">
        <v>1.22391203703704</v>
      </c>
      <c r="C100" s="304">
        <f>'VCO2 Raw'!C100*'VCO2-BW '!C$61/'VCO2-BW '!C$62</f>
        <v>3295.9459459459463</v>
      </c>
      <c r="D100" s="305">
        <f>'VCO2 Raw'!D100*'VCO2-BW '!D$61/'VCO2-BW '!D$62</f>
        <v>1967.4175824175825</v>
      </c>
      <c r="E100" s="305">
        <f>'VCO2 Raw'!E100*'VCO2-BW '!E$61/'VCO2-BW '!E$62</f>
        <v>2007.992125984252</v>
      </c>
      <c r="F100" s="305">
        <f>'VCO2 Raw'!F100*'VCO2-BW '!F$61/'VCO2-BW '!F$62</f>
        <v>3353.1286307053938</v>
      </c>
      <c r="G100" s="305">
        <f>'VCO2 Raw'!G100*'VCO2-BW '!G$61/'VCO2-BW '!G$62</f>
        <v>2694.4478260869564</v>
      </c>
      <c r="H100" s="305">
        <f>'VCO2 Raw'!H100*'VCO2-BW '!H$61/'VCO2-BW '!H$62</f>
        <v>2839.4146341463411</v>
      </c>
      <c r="I100" s="305">
        <f>'VCO2 Raw'!I100*'VCO2-BW '!I$61/'VCO2-BW '!I$62</f>
        <v>3473.828828828829</v>
      </c>
      <c r="J100" s="305">
        <f>'VCO2 Raw'!J100*'VCO2-BW '!J$61/'VCO2-BW '!J$62</f>
        <v>2381.3110047846894</v>
      </c>
      <c r="K100" s="306">
        <f>'VCO2 Raw'!K100*'VCO2-BW '!K$61/'VCO2-BW '!K$62</f>
        <v>2355.3932038834951</v>
      </c>
      <c r="L100" s="107"/>
      <c r="M100" s="160"/>
      <c r="N100" s="160"/>
      <c r="O100" s="160"/>
      <c r="P100" s="160"/>
      <c r="Q100" s="160"/>
      <c r="R100" s="160"/>
      <c r="S100" s="160"/>
      <c r="T100" s="160"/>
      <c r="U100" s="232">
        <f t="shared" ref="U100" si="88">STDEV(L99:T99)/SQRT(COUNT(L99:T99))</f>
        <v>125.59462205608207</v>
      </c>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231"/>
    </row>
    <row r="101" spans="1:44">
      <c r="A101" s="233">
        <v>43724</v>
      </c>
      <c r="B101" s="234">
        <v>1.2378009259259199</v>
      </c>
      <c r="C101" s="304">
        <f>'VCO2 Raw'!C101*'VCO2-BW '!C$61/'VCO2-BW '!C$62</f>
        <v>3135.8571428571431</v>
      </c>
      <c r="D101" s="305">
        <f>'VCO2 Raw'!D101*'VCO2-BW '!D$61/'VCO2-BW '!D$62</f>
        <v>1389.8168498168498</v>
      </c>
      <c r="E101" s="305">
        <f>'VCO2 Raw'!E101*'VCO2-BW '!E$61/'VCO2-BW '!E$62</f>
        <v>2286.4960629921261</v>
      </c>
      <c r="F101" s="305">
        <f>'VCO2 Raw'!F101*'VCO2-BW '!F$61/'VCO2-BW '!F$62</f>
        <v>2171.1535269709539</v>
      </c>
      <c r="G101" s="305">
        <f>'VCO2 Raw'!G101*'VCO2-BW '!G$61/'VCO2-BW '!G$62</f>
        <v>4015.3608695652174</v>
      </c>
      <c r="H101" s="305">
        <f>'VCO2 Raw'!H101*'VCO2-BW '!H$61/'VCO2-BW '!H$62</f>
        <v>2058.5756097560975</v>
      </c>
      <c r="I101" s="305">
        <f>'VCO2 Raw'!I101*'VCO2-BW '!I$61/'VCO2-BW '!I$62</f>
        <v>2354.9099099099099</v>
      </c>
      <c r="J101" s="305">
        <f>'VCO2 Raw'!J101*'VCO2-BW '!J$61/'VCO2-BW '!J$62</f>
        <v>3690.3540669856466</v>
      </c>
      <c r="K101" s="306">
        <f>'VCO2 Raw'!K101*'VCO2-BW '!K$61/'VCO2-BW '!K$62</f>
        <v>2191.8640776699031</v>
      </c>
      <c r="L101" s="107"/>
      <c r="M101" s="160"/>
      <c r="N101" s="160"/>
      <c r="O101" s="160"/>
      <c r="P101" s="160"/>
      <c r="Q101" s="160"/>
      <c r="R101" s="160"/>
      <c r="S101" s="160"/>
      <c r="T101" s="160"/>
      <c r="U101" s="232"/>
      <c r="V101" s="92"/>
      <c r="W101" s="92"/>
      <c r="X101" s="92"/>
      <c r="Y101" s="92"/>
      <c r="Z101" s="92"/>
      <c r="AA101" s="92"/>
      <c r="AB101" s="92"/>
      <c r="AC101" s="92"/>
      <c r="AD101" s="92"/>
      <c r="AE101" s="92"/>
      <c r="AF101" s="92"/>
      <c r="AG101" s="92"/>
      <c r="AH101" s="92"/>
      <c r="AI101" s="92"/>
      <c r="AJ101" s="92"/>
      <c r="AK101" s="92"/>
      <c r="AL101" s="92"/>
      <c r="AM101" s="92"/>
      <c r="AN101" s="92"/>
      <c r="AO101" s="92"/>
      <c r="AP101" s="92"/>
      <c r="AQ101" s="92"/>
      <c r="AR101" s="231"/>
    </row>
    <row r="102" spans="1:44">
      <c r="A102" s="223">
        <v>43724</v>
      </c>
      <c r="B102" s="224">
        <v>1.2516898148148099</v>
      </c>
      <c r="C102" s="304">
        <f>'VCO2 Raw'!C102*'VCO2-BW '!C$61/'VCO2-BW '!C$62</f>
        <v>2047.6718146718149</v>
      </c>
      <c r="D102" s="305">
        <f>'VCO2 Raw'!D102*'VCO2-BW '!D$61/'VCO2-BW '!D$62</f>
        <v>1912.6739926739926</v>
      </c>
      <c r="E102" s="305">
        <f>'VCO2 Raw'!E102*'VCO2-BW '!E$61/'VCO2-BW '!E$62</f>
        <v>2600.0787401574803</v>
      </c>
      <c r="F102" s="305">
        <f>'VCO2 Raw'!F102*'VCO2-BW '!F$61/'VCO2-BW '!F$62</f>
        <v>3070.5062240663897</v>
      </c>
      <c r="G102" s="305">
        <f>'VCO2 Raw'!G102*'VCO2-BW '!G$61/'VCO2-BW '!G$62</f>
        <v>2587.0565217391304</v>
      </c>
      <c r="H102" s="305">
        <f>'VCO2 Raw'!H102*'VCO2-BW '!H$61/'VCO2-BW '!H$62</f>
        <v>1928.0878048780485</v>
      </c>
      <c r="I102" s="305">
        <f>'VCO2 Raw'!I102*'VCO2-BW '!I$61/'VCO2-BW '!I$62</f>
        <v>3011.7567567567567</v>
      </c>
      <c r="J102" s="305">
        <f>'VCO2 Raw'!J102*'VCO2-BW '!J$61/'VCO2-BW '!J$62</f>
        <v>2517.9521531100481</v>
      </c>
      <c r="K102" s="306">
        <f>'VCO2 Raw'!K102*'VCO2-BW '!K$61/'VCO2-BW '!K$62</f>
        <v>1794.038834951456</v>
      </c>
      <c r="L102" s="107">
        <f t="shared" ref="L102:P102" si="89">AVERAGE(C102:C104)</f>
        <v>2289.0257400257406</v>
      </c>
      <c r="M102" s="160">
        <f t="shared" si="89"/>
        <v>2145.0549450549452</v>
      </c>
      <c r="N102" s="160">
        <f t="shared" si="89"/>
        <v>2388.1889763779532</v>
      </c>
      <c r="O102" s="160">
        <f t="shared" si="89"/>
        <v>2593.9917012448132</v>
      </c>
      <c r="P102" s="160">
        <f t="shared" si="89"/>
        <v>2659.0086956521736</v>
      </c>
      <c r="Q102" s="160">
        <f t="shared" ref="Q102" si="90">AVERAGE(H102:H104)</f>
        <v>1914.8650406504064</v>
      </c>
      <c r="R102" s="160">
        <f t="shared" ref="R102" si="91">AVERAGE(I102:I104)</f>
        <v>2493.7387387387389</v>
      </c>
      <c r="S102" s="160">
        <f t="shared" ref="S102" si="92">AVERAGE(J102:J104)</f>
        <v>2442.1562998405102</v>
      </c>
      <c r="T102" s="160">
        <f t="shared" ref="T102" si="93">AVERAGE(K102:K104)</f>
        <v>2229.7977346278317</v>
      </c>
      <c r="U102" s="232">
        <f t="shared" ref="U102" si="94">AVERAGE(L102:T102)</f>
        <v>2350.6475413570124</v>
      </c>
      <c r="V102" s="92"/>
      <c r="W102" s="92"/>
      <c r="X102" s="92"/>
      <c r="Y102" s="92"/>
      <c r="Z102" s="92"/>
      <c r="AA102" s="92"/>
      <c r="AB102" s="92"/>
      <c r="AC102" s="92"/>
      <c r="AD102" s="92"/>
      <c r="AE102" s="92"/>
      <c r="AF102" s="92"/>
      <c r="AG102" s="92"/>
      <c r="AH102" s="92"/>
      <c r="AI102" s="92"/>
      <c r="AJ102" s="92"/>
      <c r="AK102" s="92"/>
      <c r="AL102" s="92"/>
      <c r="AM102" s="92"/>
      <c r="AN102" s="92"/>
      <c r="AO102" s="92"/>
      <c r="AP102" s="92"/>
      <c r="AQ102" s="92"/>
      <c r="AR102" s="231"/>
    </row>
    <row r="103" spans="1:44">
      <c r="A103" s="223">
        <v>43724</v>
      </c>
      <c r="B103" s="224">
        <v>1.2655787037037001</v>
      </c>
      <c r="C103" s="304">
        <f>'VCO2 Raw'!C103*'VCO2-BW '!C$61/'VCO2-BW '!C$62</f>
        <v>2803.1235521235526</v>
      </c>
      <c r="D103" s="305">
        <f>'VCO2 Raw'!D103*'VCO2-BW '!D$61/'VCO2-BW '!D$62</f>
        <v>2528.2600732600731</v>
      </c>
      <c r="E103" s="305">
        <f>'VCO2 Raw'!E103*'VCO2-BW '!E$61/'VCO2-BW '!E$62</f>
        <v>2766.9685039370079</v>
      </c>
      <c r="F103" s="305">
        <f>'VCO2 Raw'!F103*'VCO2-BW '!F$61/'VCO2-BW '!F$62</f>
        <v>2790.0746887966807</v>
      </c>
      <c r="G103" s="305">
        <f>'VCO2 Raw'!G103*'VCO2-BW '!G$61/'VCO2-BW '!G$62</f>
        <v>2881.3086956521734</v>
      </c>
      <c r="H103" s="305">
        <f>'VCO2 Raw'!H103*'VCO2-BW '!H$61/'VCO2-BW '!H$62</f>
        <v>1916.6048780487802</v>
      </c>
      <c r="I103" s="305">
        <f>'VCO2 Raw'!I103*'VCO2-BW '!I$61/'VCO2-BW '!I$62</f>
        <v>2319.6846846846847</v>
      </c>
      <c r="J103" s="305">
        <f>'VCO2 Raw'!J103*'VCO2-BW '!J$61/'VCO2-BW '!J$62</f>
        <v>2492.9186602870814</v>
      </c>
      <c r="K103" s="306">
        <f>'VCO2 Raw'!K103*'VCO2-BW '!K$61/'VCO2-BW '!K$62</f>
        <v>2478.7572815533981</v>
      </c>
      <c r="L103" s="107"/>
      <c r="M103" s="160"/>
      <c r="N103" s="160"/>
      <c r="O103" s="160"/>
      <c r="P103" s="160"/>
      <c r="Q103" s="160"/>
      <c r="R103" s="160"/>
      <c r="S103" s="160"/>
      <c r="T103" s="160"/>
      <c r="U103" s="232">
        <f t="shared" ref="U103" si="95">STDEV(L102:T102)/SQRT(COUNT(L102:T102))</f>
        <v>77.740479086815</v>
      </c>
      <c r="V103" s="92"/>
      <c r="W103" s="92"/>
      <c r="X103" s="92"/>
      <c r="Y103" s="92"/>
      <c r="Z103" s="92"/>
      <c r="AA103" s="92"/>
      <c r="AB103" s="92"/>
      <c r="AC103" s="92"/>
      <c r="AD103" s="92"/>
      <c r="AE103" s="92"/>
      <c r="AF103" s="92"/>
      <c r="AG103" s="92"/>
      <c r="AH103" s="92"/>
      <c r="AI103" s="92"/>
      <c r="AJ103" s="92"/>
      <c r="AK103" s="92"/>
      <c r="AL103" s="92"/>
      <c r="AM103" s="92"/>
      <c r="AN103" s="92"/>
      <c r="AO103" s="92"/>
      <c r="AP103" s="92"/>
      <c r="AQ103" s="92"/>
      <c r="AR103" s="231"/>
    </row>
    <row r="104" spans="1:44">
      <c r="A104" s="223">
        <v>43724</v>
      </c>
      <c r="B104" s="224">
        <v>1.27946759259259</v>
      </c>
      <c r="C104" s="304">
        <f>'VCO2 Raw'!C104*'VCO2-BW '!C$61/'VCO2-BW '!C$62</f>
        <v>2016.2818532818535</v>
      </c>
      <c r="D104" s="305">
        <f>'VCO2 Raw'!D104*'VCO2-BW '!D$61/'VCO2-BW '!D$62</f>
        <v>1994.2307692307693</v>
      </c>
      <c r="E104" s="305">
        <f>'VCO2 Raw'!E104*'VCO2-BW '!E$61/'VCO2-BW '!E$62</f>
        <v>1797.5196850393702</v>
      </c>
      <c r="F104" s="305">
        <f>'VCO2 Raw'!F104*'VCO2-BW '!F$61/'VCO2-BW '!F$62</f>
        <v>1921.3941908713691</v>
      </c>
      <c r="G104" s="305">
        <f>'VCO2 Raw'!G104*'VCO2-BW '!G$61/'VCO2-BW '!G$62</f>
        <v>2508.6608695652171</v>
      </c>
      <c r="H104" s="305">
        <f>'VCO2 Raw'!H104*'VCO2-BW '!H$61/'VCO2-BW '!H$62</f>
        <v>1899.9024390243903</v>
      </c>
      <c r="I104" s="305">
        <f>'VCO2 Raw'!I104*'VCO2-BW '!I$61/'VCO2-BW '!I$62</f>
        <v>2149.7747747747749</v>
      </c>
      <c r="J104" s="305">
        <f>'VCO2 Raw'!J104*'VCO2-BW '!J$61/'VCO2-BW '!J$62</f>
        <v>2315.598086124402</v>
      </c>
      <c r="K104" s="306">
        <f>'VCO2 Raw'!K104*'VCO2-BW '!K$61/'VCO2-BW '!K$62</f>
        <v>2416.5970873786405</v>
      </c>
      <c r="L104" s="107"/>
      <c r="M104" s="160"/>
      <c r="N104" s="160"/>
      <c r="O104" s="160"/>
      <c r="P104" s="160"/>
      <c r="Q104" s="160"/>
      <c r="R104" s="160"/>
      <c r="S104" s="160"/>
      <c r="T104" s="160"/>
      <c r="U104" s="232"/>
      <c r="V104" s="92"/>
      <c r="W104" s="92"/>
      <c r="X104" s="92"/>
      <c r="Y104" s="92"/>
      <c r="Z104" s="92"/>
      <c r="AA104" s="92"/>
      <c r="AB104" s="92"/>
      <c r="AC104" s="92"/>
      <c r="AD104" s="92"/>
      <c r="AE104" s="92"/>
      <c r="AF104" s="92"/>
      <c r="AG104" s="92"/>
      <c r="AH104" s="92"/>
      <c r="AI104" s="92"/>
      <c r="AJ104" s="92"/>
      <c r="AK104" s="92"/>
      <c r="AL104" s="92"/>
      <c r="AM104" s="92"/>
      <c r="AN104" s="92"/>
      <c r="AO104" s="92"/>
      <c r="AP104" s="92"/>
      <c r="AQ104" s="92"/>
      <c r="AR104" s="231"/>
    </row>
    <row r="105" spans="1:44">
      <c r="A105" s="223">
        <v>43724</v>
      </c>
      <c r="B105" s="224">
        <v>1.29335648148148</v>
      </c>
      <c r="C105" s="304">
        <f>'VCO2 Raw'!C105*'VCO2-BW '!C$61/'VCO2-BW '!C$62</f>
        <v>1739.0038610038612</v>
      </c>
      <c r="D105" s="305">
        <f>'VCO2 Raw'!D105*'VCO2-BW '!D$61/'VCO2-BW '!D$62</f>
        <v>1340.6593406593406</v>
      </c>
      <c r="E105" s="305">
        <f>'VCO2 Raw'!E105*'VCO2-BW '!E$61/'VCO2-BW '!E$62</f>
        <v>1529.6456692913387</v>
      </c>
      <c r="F105" s="305">
        <f>'VCO2 Raw'!F105*'VCO2-BW '!F$61/'VCO2-BW '!F$62</f>
        <v>2728.7302904564312</v>
      </c>
      <c r="G105" s="305">
        <f>'VCO2 Raw'!G105*'VCO2-BW '!G$61/'VCO2-BW '!G$62</f>
        <v>2100.5739130434781</v>
      </c>
      <c r="H105" s="305">
        <f>'VCO2 Raw'!H105*'VCO2-BW '!H$61/'VCO2-BW '!H$62</f>
        <v>3617.1219512195121</v>
      </c>
      <c r="I105" s="305">
        <f>'VCO2 Raw'!I105*'VCO2-BW '!I$61/'VCO2-BW '!I$62</f>
        <v>2057.5675675675675</v>
      </c>
      <c r="J105" s="305">
        <f>'VCO2 Raw'!J105*'VCO2-BW '!J$61/'VCO2-BW '!J$62</f>
        <v>4076.2870813397135</v>
      </c>
      <c r="K105" s="306">
        <f>'VCO2 Raw'!K105*'VCO2-BW '!K$61/'VCO2-BW '!K$62</f>
        <v>2057.0242718446598</v>
      </c>
      <c r="L105" s="107">
        <f t="shared" ref="L105:P105" si="96">AVERAGE(C105:C107)</f>
        <v>2259.030888030888</v>
      </c>
      <c r="M105" s="160">
        <f t="shared" si="96"/>
        <v>1731.6849816849817</v>
      </c>
      <c r="N105" s="160">
        <f t="shared" si="96"/>
        <v>1956.259842519685</v>
      </c>
      <c r="O105" s="160">
        <f t="shared" si="96"/>
        <v>2691.4854771784226</v>
      </c>
      <c r="P105" s="160">
        <f t="shared" si="96"/>
        <v>2192.9304347826087</v>
      </c>
      <c r="Q105" s="160">
        <f t="shared" ref="Q105" si="97">AVERAGE(H105:H107)</f>
        <v>3210.695934959349</v>
      </c>
      <c r="R105" s="160">
        <f t="shared" ref="R105" si="98">AVERAGE(I105:I107)</f>
        <v>2208.4834834834837</v>
      </c>
      <c r="S105" s="160">
        <f t="shared" ref="S105" si="99">AVERAGE(J105:J107)</f>
        <v>3036.7017543859656</v>
      </c>
      <c r="T105" s="160">
        <f t="shared" ref="T105" si="100">AVERAGE(K105:K107)</f>
        <v>2454.2119741100323</v>
      </c>
      <c r="U105" s="232">
        <f t="shared" ref="U105" si="101">AVERAGE(L105:T105)</f>
        <v>2415.7205301261574</v>
      </c>
      <c r="V105" s="92"/>
      <c r="W105" s="92"/>
      <c r="X105" s="92"/>
      <c r="Y105" s="92"/>
      <c r="Z105" s="92"/>
      <c r="AA105" s="92"/>
      <c r="AB105" s="92"/>
      <c r="AC105" s="92"/>
      <c r="AD105" s="92"/>
      <c r="AE105" s="92"/>
      <c r="AF105" s="92"/>
      <c r="AG105" s="92"/>
      <c r="AH105" s="92"/>
      <c r="AI105" s="92"/>
      <c r="AJ105" s="92"/>
      <c r="AK105" s="92"/>
      <c r="AL105" s="92"/>
      <c r="AM105" s="92"/>
      <c r="AN105" s="92"/>
      <c r="AO105" s="92"/>
      <c r="AP105" s="92"/>
      <c r="AQ105" s="92"/>
      <c r="AR105" s="231"/>
    </row>
    <row r="106" spans="1:44">
      <c r="A106" s="223">
        <v>43724</v>
      </c>
      <c r="B106" s="224">
        <v>1.3072453703703699</v>
      </c>
      <c r="C106" s="304">
        <f>'VCO2 Raw'!C106*'VCO2-BW '!C$61/'VCO2-BW '!C$62</f>
        <v>2501.7799227799233</v>
      </c>
      <c r="D106" s="305">
        <f>'VCO2 Raw'!D106*'VCO2-BW '!D$61/'VCO2-BW '!D$62</f>
        <v>1244.5787545787546</v>
      </c>
      <c r="E106" s="305">
        <f>'VCO2 Raw'!E106*'VCO2-BW '!E$61/'VCO2-BW '!E$62</f>
        <v>1440.3543307086616</v>
      </c>
      <c r="F106" s="305">
        <f>'VCO2 Raw'!F106*'VCO2-BW '!F$61/'VCO2-BW '!F$62</f>
        <v>1865.5269709543566</v>
      </c>
      <c r="G106" s="305">
        <f>'VCO2 Raw'!G106*'VCO2-BW '!G$61/'VCO2-BW '!G$62</f>
        <v>2464.6304347826085</v>
      </c>
      <c r="H106" s="305">
        <f>'VCO2 Raw'!H106*'VCO2-BW '!H$61/'VCO2-BW '!H$62</f>
        <v>2808.0975609756092</v>
      </c>
      <c r="I106" s="305">
        <f>'VCO2 Raw'!I106*'VCO2-BW '!I$61/'VCO2-BW '!I$62</f>
        <v>1810.9909909909911</v>
      </c>
      <c r="J106" s="305">
        <f>'VCO2 Raw'!J106*'VCO2-BW '!J$61/'VCO2-BW '!J$62</f>
        <v>2790.1913875598088</v>
      </c>
      <c r="K106" s="306">
        <f>'VCO2 Raw'!K106*'VCO2-BW '!K$61/'VCO2-BW '!K$62</f>
        <v>3498.184466019417</v>
      </c>
      <c r="L106" s="107"/>
      <c r="M106" s="160"/>
      <c r="N106" s="160"/>
      <c r="O106" s="160"/>
      <c r="P106" s="160"/>
      <c r="Q106" s="160"/>
      <c r="R106" s="160"/>
      <c r="S106" s="160"/>
      <c r="T106" s="160"/>
      <c r="U106" s="232">
        <f t="shared" ref="U106" si="102">STDEV(L105:T105)/SQRT(COUNT(L105:T105))</f>
        <v>162.07313556038292</v>
      </c>
      <c r="V106" s="92"/>
      <c r="W106" s="92"/>
      <c r="X106" s="92"/>
      <c r="Y106" s="92"/>
      <c r="Z106" s="92"/>
      <c r="AA106" s="92"/>
      <c r="AB106" s="92"/>
      <c r="AC106" s="92"/>
      <c r="AD106" s="92"/>
      <c r="AE106" s="92"/>
      <c r="AF106" s="92"/>
      <c r="AG106" s="92"/>
      <c r="AH106" s="92"/>
      <c r="AI106" s="92"/>
      <c r="AJ106" s="92"/>
      <c r="AK106" s="92"/>
      <c r="AL106" s="92"/>
      <c r="AM106" s="92"/>
      <c r="AN106" s="92"/>
      <c r="AO106" s="92"/>
      <c r="AP106" s="92"/>
      <c r="AQ106" s="92"/>
      <c r="AR106" s="231"/>
    </row>
    <row r="107" spans="1:44">
      <c r="A107" s="223">
        <v>43724</v>
      </c>
      <c r="B107" s="224">
        <v>1.3211342592592601</v>
      </c>
      <c r="C107" s="304">
        <f>'VCO2 Raw'!C107*'VCO2-BW '!C$61/'VCO2-BW '!C$62</f>
        <v>2536.3088803088808</v>
      </c>
      <c r="D107" s="305">
        <f>'VCO2 Raw'!D107*'VCO2-BW '!D$61/'VCO2-BW '!D$62</f>
        <v>2609.8168498168498</v>
      </c>
      <c r="E107" s="305">
        <f>'VCO2 Raw'!E107*'VCO2-BW '!E$61/'VCO2-BW '!E$62</f>
        <v>2898.7795275590552</v>
      </c>
      <c r="F107" s="305">
        <f>'VCO2 Raw'!F107*'VCO2-BW '!F$61/'VCO2-BW '!F$62</f>
        <v>3480.1991701244806</v>
      </c>
      <c r="G107" s="305">
        <f>'VCO2 Raw'!G107*'VCO2-BW '!G$61/'VCO2-BW '!G$62</f>
        <v>2013.5869565217392</v>
      </c>
      <c r="H107" s="305">
        <f>'VCO2 Raw'!H107*'VCO2-BW '!H$61/'VCO2-BW '!H$62</f>
        <v>3206.868292682926</v>
      </c>
      <c r="I107" s="305">
        <f>'VCO2 Raw'!I107*'VCO2-BW '!I$61/'VCO2-BW '!I$62</f>
        <v>2756.8918918918921</v>
      </c>
      <c r="J107" s="305">
        <f>'VCO2 Raw'!J107*'VCO2-BW '!J$61/'VCO2-BW '!J$62</f>
        <v>2243.6267942583736</v>
      </c>
      <c r="K107" s="306">
        <f>'VCO2 Raw'!K107*'VCO2-BW '!K$61/'VCO2-BW '!K$62</f>
        <v>1807.4271844660193</v>
      </c>
      <c r="L107" s="107"/>
      <c r="M107" s="160"/>
      <c r="N107" s="160"/>
      <c r="O107" s="160"/>
      <c r="P107" s="160"/>
      <c r="Q107" s="160"/>
      <c r="R107" s="160"/>
      <c r="S107" s="160"/>
      <c r="T107" s="160"/>
      <c r="U107" s="232"/>
      <c r="V107" s="92"/>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231"/>
    </row>
    <row r="108" spans="1:44">
      <c r="A108" s="223">
        <v>43724</v>
      </c>
      <c r="B108" s="224">
        <v>1.33502314814815</v>
      </c>
      <c r="C108" s="304">
        <f>'VCO2 Raw'!C108*'VCO2-BW '!C$61/'VCO2-BW '!C$62</f>
        <v>1687.733590733591</v>
      </c>
      <c r="D108" s="305">
        <f>'VCO2 Raw'!D108*'VCO2-BW '!D$61/'VCO2-BW '!D$62</f>
        <v>2624.3406593406594</v>
      </c>
      <c r="E108" s="305">
        <f>'VCO2 Raw'!E108*'VCO2-BW '!E$61/'VCO2-BW '!E$62</f>
        <v>2617.0866141732286</v>
      </c>
      <c r="F108" s="305">
        <f>'VCO2 Raw'!F108*'VCO2-BW '!F$61/'VCO2-BW '!F$62</f>
        <v>2996.0165975103732</v>
      </c>
      <c r="G108" s="305">
        <f>'VCO2 Raw'!G108*'VCO2-BW '!G$61/'VCO2-BW '!G$62</f>
        <v>1952.3739130434783</v>
      </c>
      <c r="H108" s="305">
        <f>'VCO2 Raw'!H108*'VCO2-BW '!H$61/'VCO2-BW '!H$62</f>
        <v>1955.2292682926827</v>
      </c>
      <c r="I108" s="305">
        <f>'VCO2 Raw'!I108*'VCO2-BW '!I$61/'VCO2-BW '!I$62</f>
        <v>2379.7747747747749</v>
      </c>
      <c r="J108" s="305">
        <f>'VCO2 Raw'!J108*'VCO2-BW '!J$61/'VCO2-BW '!J$62</f>
        <v>2169.5693779904309</v>
      </c>
      <c r="K108" s="306">
        <f>'VCO2 Raw'!K108*'VCO2-BW '!K$61/'VCO2-BW '!K$62</f>
        <v>2205.2524271844659</v>
      </c>
      <c r="L108" s="107">
        <f t="shared" ref="L108:P108" si="103">AVERAGE(C108:C110)</f>
        <v>1807.712998712999</v>
      </c>
      <c r="M108" s="160">
        <f t="shared" si="103"/>
        <v>1915.6532356532359</v>
      </c>
      <c r="N108" s="160">
        <f t="shared" si="103"/>
        <v>1916.2204724409451</v>
      </c>
      <c r="O108" s="160">
        <f t="shared" si="103"/>
        <v>2285.4439834024893</v>
      </c>
      <c r="P108" s="160">
        <f t="shared" si="103"/>
        <v>2385.8768115942025</v>
      </c>
      <c r="Q108" s="160">
        <f t="shared" ref="Q108" si="104">AVERAGE(H108:H110)</f>
        <v>2242.9983739837394</v>
      </c>
      <c r="R108" s="160">
        <f t="shared" ref="R108" si="105">AVERAGE(I108:I110)</f>
        <v>2170.4954954954956</v>
      </c>
      <c r="S108" s="160">
        <f t="shared" ref="S108" si="106">AVERAGE(J108:J110)</f>
        <v>2932.0478468899523</v>
      </c>
      <c r="T108" s="160">
        <f t="shared" ref="T108" si="107">AVERAGE(K108:K110)</f>
        <v>2095.5954692556629</v>
      </c>
      <c r="U108" s="232">
        <f t="shared" ref="U108" si="108">AVERAGE(L108:T108)</f>
        <v>2194.6716319365241</v>
      </c>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231"/>
    </row>
    <row r="109" spans="1:44">
      <c r="A109" s="223">
        <v>43724</v>
      </c>
      <c r="B109" s="224">
        <v>1.34891203703704</v>
      </c>
      <c r="C109" s="304">
        <f>'VCO2 Raw'!C109*'VCO2-BW '!C$61/'VCO2-BW '!C$62</f>
        <v>1824.8030888030889</v>
      </c>
      <c r="D109" s="305">
        <f>'VCO2 Raw'!D109*'VCO2-BW '!D$61/'VCO2-BW '!D$62</f>
        <v>1578.6263736263736</v>
      </c>
      <c r="E109" s="305">
        <f>'VCO2 Raw'!E109*'VCO2-BW '!E$61/'VCO2-BW '!E$62</f>
        <v>1551.9685039370079</v>
      </c>
      <c r="F109" s="305">
        <f>'VCO2 Raw'!F109*'VCO2-BW '!F$61/'VCO2-BW '!F$62</f>
        <v>1947.6846473029043</v>
      </c>
      <c r="G109" s="305">
        <f>'VCO2 Raw'!G109*'VCO2-BW '!G$61/'VCO2-BW '!G$62</f>
        <v>2156.4173913043478</v>
      </c>
      <c r="H109" s="305">
        <f>'VCO2 Raw'!H109*'VCO2-BW '!H$61/'VCO2-BW '!H$62</f>
        <v>1618.0487804878048</v>
      </c>
      <c r="I109" s="305">
        <f>'VCO2 Raw'!I109*'VCO2-BW '!I$61/'VCO2-BW '!I$62</f>
        <v>2182.9279279279281</v>
      </c>
      <c r="J109" s="305">
        <f>'VCO2 Raw'!J109*'VCO2-BW '!J$61/'VCO2-BW '!J$62</f>
        <v>4022.0478468899528</v>
      </c>
      <c r="K109" s="306">
        <f>'VCO2 Raw'!K109*'VCO2-BW '!K$61/'VCO2-BW '!K$62</f>
        <v>2018.7718446601939</v>
      </c>
      <c r="L109" s="107"/>
      <c r="M109" s="160"/>
      <c r="N109" s="160"/>
      <c r="O109" s="160"/>
      <c r="P109" s="160"/>
      <c r="Q109" s="160"/>
      <c r="R109" s="160"/>
      <c r="S109" s="160"/>
      <c r="T109" s="160"/>
      <c r="U109" s="232">
        <f t="shared" ref="U109" si="109">STDEV(L108:T108)/SQRT(COUNT(L108:T108))</f>
        <v>112.19910786400563</v>
      </c>
      <c r="V109" s="92"/>
      <c r="W109" s="92"/>
      <c r="X109" s="92"/>
      <c r="Y109" s="92"/>
      <c r="Z109" s="92"/>
      <c r="AA109" s="92"/>
      <c r="AB109" s="92"/>
      <c r="AC109" s="92"/>
      <c r="AD109" s="92"/>
      <c r="AE109" s="92"/>
      <c r="AF109" s="92"/>
      <c r="AG109" s="92"/>
      <c r="AH109" s="92"/>
      <c r="AI109" s="92"/>
      <c r="AJ109" s="92"/>
      <c r="AK109" s="92"/>
      <c r="AL109" s="92"/>
      <c r="AM109" s="92"/>
      <c r="AN109" s="92"/>
      <c r="AO109" s="92"/>
      <c r="AP109" s="92"/>
      <c r="AQ109" s="92"/>
      <c r="AR109" s="231"/>
    </row>
    <row r="110" spans="1:44">
      <c r="A110" s="223">
        <v>43724</v>
      </c>
      <c r="B110" s="224">
        <v>1.3628009259259199</v>
      </c>
      <c r="C110" s="304">
        <f>'VCO2 Raw'!C110*'VCO2-BW '!C$61/'VCO2-BW '!C$62</f>
        <v>1910.6023166023169</v>
      </c>
      <c r="D110" s="305">
        <f>'VCO2 Raw'!D110*'VCO2-BW '!D$61/'VCO2-BW '!D$62</f>
        <v>1543.9926739926739</v>
      </c>
      <c r="E110" s="305">
        <f>'VCO2 Raw'!E110*'VCO2-BW '!E$61/'VCO2-BW '!E$62</f>
        <v>1579.6062992125985</v>
      </c>
      <c r="F110" s="305">
        <f>'VCO2 Raw'!F110*'VCO2-BW '!F$61/'VCO2-BW '!F$62</f>
        <v>1912.6307053941905</v>
      </c>
      <c r="G110" s="305">
        <f>'VCO2 Raw'!G110*'VCO2-BW '!G$61/'VCO2-BW '!G$62</f>
        <v>3048.8391304347829</v>
      </c>
      <c r="H110" s="305">
        <f>'VCO2 Raw'!H110*'VCO2-BW '!H$61/'VCO2-BW '!H$62</f>
        <v>3155.7170731707315</v>
      </c>
      <c r="I110" s="305">
        <f>'VCO2 Raw'!I110*'VCO2-BW '!I$61/'VCO2-BW '!I$62</f>
        <v>1948.7837837837837</v>
      </c>
      <c r="J110" s="305">
        <f>'VCO2 Raw'!J110*'VCO2-BW '!J$61/'VCO2-BW '!J$62</f>
        <v>2604.5263157894738</v>
      </c>
      <c r="K110" s="306">
        <f>'VCO2 Raw'!K110*'VCO2-BW '!K$61/'VCO2-BW '!K$62</f>
        <v>2062.7621359223299</v>
      </c>
      <c r="L110" s="107"/>
      <c r="M110" s="160"/>
      <c r="N110" s="160"/>
      <c r="O110" s="160"/>
      <c r="P110" s="160"/>
      <c r="Q110" s="160"/>
      <c r="R110" s="160"/>
      <c r="S110" s="160"/>
      <c r="T110" s="160"/>
      <c r="U110" s="232"/>
      <c r="V110" s="92"/>
      <c r="W110" s="92"/>
      <c r="X110" s="92"/>
      <c r="Y110" s="92"/>
      <c r="Z110" s="92"/>
      <c r="AA110" s="92"/>
      <c r="AB110" s="92"/>
      <c r="AC110" s="92"/>
      <c r="AD110" s="92"/>
      <c r="AE110" s="92"/>
      <c r="AF110" s="92"/>
      <c r="AG110" s="92"/>
      <c r="AH110" s="92"/>
      <c r="AI110" s="92"/>
      <c r="AJ110" s="92"/>
      <c r="AK110" s="92"/>
      <c r="AL110" s="92"/>
      <c r="AM110" s="92"/>
      <c r="AN110" s="92"/>
      <c r="AO110" s="92"/>
      <c r="AP110" s="92"/>
      <c r="AQ110" s="92"/>
      <c r="AR110" s="231"/>
    </row>
    <row r="111" spans="1:44">
      <c r="A111" s="223">
        <v>43724</v>
      </c>
      <c r="B111" s="224">
        <v>1.3766898148148099</v>
      </c>
      <c r="C111" s="304">
        <f>'VCO2 Raw'!C111*'VCO2-BW '!C$61/'VCO2-BW '!C$62</f>
        <v>1666.8069498069501</v>
      </c>
      <c r="D111" s="305">
        <f>'VCO2 Raw'!D111*'VCO2-BW '!D$61/'VCO2-BW '!D$62</f>
        <v>1519.4139194139193</v>
      </c>
      <c r="E111" s="305">
        <f>'VCO2 Raw'!E111*'VCO2-BW '!E$61/'VCO2-BW '!E$62</f>
        <v>2768.0314960629921</v>
      </c>
      <c r="F111" s="305">
        <f>'VCO2 Raw'!F111*'VCO2-BW '!F$61/'VCO2-BW '!F$62</f>
        <v>3416.6639004149374</v>
      </c>
      <c r="G111" s="305">
        <f>'VCO2 Raw'!G111*'VCO2-BW '!G$61/'VCO2-BW '!G$62</f>
        <v>2147.8260869565215</v>
      </c>
      <c r="H111" s="305">
        <f>'VCO2 Raw'!H111*'VCO2-BW '!H$61/'VCO2-BW '!H$62</f>
        <v>3203.7365853658534</v>
      </c>
      <c r="I111" s="305">
        <f>'VCO2 Raw'!I111*'VCO2-BW '!I$61/'VCO2-BW '!I$62</f>
        <v>1810.9909909909911</v>
      </c>
      <c r="J111" s="305">
        <f>'VCO2 Raw'!J111*'VCO2-BW '!J$61/'VCO2-BW '!J$62</f>
        <v>2132.0191387559812</v>
      </c>
      <c r="K111" s="306">
        <f>'VCO2 Raw'!K111*'VCO2-BW '!K$61/'VCO2-BW '!K$62</f>
        <v>3936.174757281553</v>
      </c>
      <c r="L111" s="107">
        <f t="shared" ref="L111:P111" si="110">AVERAGE(C111:C113)</f>
        <v>2140.4465894465898</v>
      </c>
      <c r="M111" s="160">
        <f t="shared" si="110"/>
        <v>2327.5335775335775</v>
      </c>
      <c r="N111" s="160">
        <f t="shared" si="110"/>
        <v>2392.7952755905512</v>
      </c>
      <c r="O111" s="160">
        <f t="shared" si="110"/>
        <v>3161.0622406639</v>
      </c>
      <c r="P111" s="160">
        <f t="shared" si="110"/>
        <v>2870.2115942028981</v>
      </c>
      <c r="Q111" s="160">
        <f t="shared" ref="Q111" si="111">AVERAGE(H111:H113)</f>
        <v>2929.8861788617883</v>
      </c>
      <c r="R111" s="160">
        <f t="shared" ref="R111" si="112">AVERAGE(I111:I113)</f>
        <v>2842.5375375375374</v>
      </c>
      <c r="S111" s="160">
        <f t="shared" ref="S111" si="113">AVERAGE(J111:J113)</f>
        <v>2377.4864433811804</v>
      </c>
      <c r="T111" s="160">
        <f t="shared" ref="T111" si="114">AVERAGE(K111:K113)</f>
        <v>3399.684466019417</v>
      </c>
      <c r="U111" s="232">
        <f t="shared" ref="U111" si="115">AVERAGE(L111:T111)</f>
        <v>2715.7382114708271</v>
      </c>
      <c r="V111" s="92"/>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231"/>
    </row>
    <row r="112" spans="1:44">
      <c r="A112" s="223">
        <v>43724</v>
      </c>
      <c r="B112" s="224">
        <v>1.3905787037037001</v>
      </c>
      <c r="C112" s="304">
        <f>'VCO2 Raw'!C112*'VCO2-BW '!C$61/'VCO2-BW '!C$62</f>
        <v>2244.3822393822397</v>
      </c>
      <c r="D112" s="305">
        <f>'VCO2 Raw'!D112*'VCO2-BW '!D$61/'VCO2-BW '!D$62</f>
        <v>1730.5677655677655</v>
      </c>
      <c r="E112" s="305">
        <f>'VCO2 Raw'!E112*'VCO2-BW '!E$61/'VCO2-BW '!E$62</f>
        <v>2735.0787401574803</v>
      </c>
      <c r="F112" s="305">
        <f>'VCO2 Raw'!F112*'VCO2-BW '!F$61/'VCO2-BW '!F$62</f>
        <v>3899.7510373443979</v>
      </c>
      <c r="G112" s="305">
        <f>'VCO2 Raw'!G112*'VCO2-BW '!G$61/'VCO2-BW '!G$62</f>
        <v>3872.5304347826086</v>
      </c>
      <c r="H112" s="305">
        <f>'VCO2 Raw'!H112*'VCO2-BW '!H$61/'VCO2-BW '!H$62</f>
        <v>2881.1707317073169</v>
      </c>
      <c r="I112" s="305">
        <f>'VCO2 Raw'!I112*'VCO2-BW '!I$61/'VCO2-BW '!I$62</f>
        <v>3745.2702702702704</v>
      </c>
      <c r="J112" s="305">
        <f>'VCO2 Raw'!J112*'VCO2-BW '!J$61/'VCO2-BW '!J$62</f>
        <v>2611.8277511961728</v>
      </c>
      <c r="K112" s="306">
        <f>'VCO2 Raw'!K112*'VCO2-BW '!K$61/'VCO2-BW '!K$62</f>
        <v>3189.2961165048541</v>
      </c>
      <c r="L112" s="107"/>
      <c r="M112" s="160"/>
      <c r="N112" s="160"/>
      <c r="O112" s="160"/>
      <c r="P112" s="160"/>
      <c r="Q112" s="160"/>
      <c r="R112" s="160"/>
      <c r="S112" s="160"/>
      <c r="T112" s="160"/>
      <c r="U112" s="232">
        <f t="shared" ref="U112" si="116">STDEV(L111:T111)/SQRT(COUNT(L111:T111))</f>
        <v>142.02235268716822</v>
      </c>
      <c r="V112" s="92"/>
      <c r="W112" s="92"/>
      <c r="X112" s="92"/>
      <c r="Y112" s="92"/>
      <c r="Z112" s="92"/>
      <c r="AA112" s="92"/>
      <c r="AB112" s="92"/>
      <c r="AC112" s="92"/>
      <c r="AD112" s="92"/>
      <c r="AE112" s="92"/>
      <c r="AF112" s="92"/>
      <c r="AG112" s="92"/>
      <c r="AH112" s="92"/>
      <c r="AI112" s="92"/>
      <c r="AJ112" s="92"/>
      <c r="AK112" s="92"/>
      <c r="AL112" s="92"/>
      <c r="AM112" s="92"/>
      <c r="AN112" s="92"/>
      <c r="AO112" s="92"/>
      <c r="AP112" s="92"/>
      <c r="AQ112" s="92"/>
      <c r="AR112" s="231"/>
    </row>
    <row r="113" spans="1:44">
      <c r="A113" s="223">
        <v>43724</v>
      </c>
      <c r="B113" s="224">
        <v>1.40446759259259</v>
      </c>
      <c r="C113" s="304">
        <f>'VCO2 Raw'!C113*'VCO2-BW '!C$61/'VCO2-BW '!C$62</f>
        <v>2510.1505791505792</v>
      </c>
      <c r="D113" s="305">
        <f>'VCO2 Raw'!D113*'VCO2-BW '!D$61/'VCO2-BW '!D$62</f>
        <v>3732.6190476190477</v>
      </c>
      <c r="E113" s="305">
        <f>'VCO2 Raw'!E113*'VCO2-BW '!E$61/'VCO2-BW '!E$62</f>
        <v>1675.2755905511813</v>
      </c>
      <c r="F113" s="305">
        <f>'VCO2 Raw'!F113*'VCO2-BW '!F$61/'VCO2-BW '!F$62</f>
        <v>2166.771784232365</v>
      </c>
      <c r="G113" s="305">
        <f>'VCO2 Raw'!G113*'VCO2-BW '!G$61/'VCO2-BW '!G$62</f>
        <v>2590.2782608695652</v>
      </c>
      <c r="H113" s="305">
        <f>'VCO2 Raw'!H113*'VCO2-BW '!H$61/'VCO2-BW '!H$62</f>
        <v>2704.7512195121949</v>
      </c>
      <c r="I113" s="305">
        <f>'VCO2 Raw'!I113*'VCO2-BW '!I$61/'VCO2-BW '!I$62</f>
        <v>2971.3513513513512</v>
      </c>
      <c r="J113" s="305">
        <f>'VCO2 Raw'!J113*'VCO2-BW '!J$61/'VCO2-BW '!J$62</f>
        <v>2388.6124401913876</v>
      </c>
      <c r="K113" s="306">
        <f>'VCO2 Raw'!K113*'VCO2-BW '!K$61/'VCO2-BW '!K$62</f>
        <v>3073.5825242718442</v>
      </c>
      <c r="L113" s="107"/>
      <c r="M113" s="160"/>
      <c r="N113" s="160"/>
      <c r="O113" s="160"/>
      <c r="P113" s="160"/>
      <c r="Q113" s="160"/>
      <c r="R113" s="160"/>
      <c r="S113" s="160"/>
      <c r="T113" s="160"/>
      <c r="U113" s="232"/>
      <c r="V113" s="92"/>
      <c r="W113" s="92"/>
      <c r="X113" s="92"/>
      <c r="Y113" s="92"/>
      <c r="Z113" s="92"/>
      <c r="AA113" s="92"/>
      <c r="AB113" s="92"/>
      <c r="AC113" s="92"/>
      <c r="AD113" s="92"/>
      <c r="AE113" s="92"/>
      <c r="AF113" s="92"/>
      <c r="AG113" s="92"/>
      <c r="AH113" s="92"/>
      <c r="AI113" s="92"/>
      <c r="AJ113" s="92"/>
      <c r="AK113" s="92"/>
      <c r="AL113" s="92"/>
      <c r="AM113" s="92"/>
      <c r="AN113" s="92"/>
      <c r="AO113" s="92"/>
      <c r="AP113" s="92"/>
      <c r="AQ113" s="92"/>
      <c r="AR113" s="231"/>
    </row>
    <row r="114" spans="1:44">
      <c r="A114" s="223">
        <v>43724</v>
      </c>
      <c r="B114" s="224">
        <v>1.41835648148148</v>
      </c>
      <c r="C114" s="304">
        <f>'VCO2 Raw'!C114*'VCO2-BW '!C$61/'VCO2-BW '!C$62</f>
        <v>2324.9498069498072</v>
      </c>
      <c r="D114" s="305">
        <f>'VCO2 Raw'!D114*'VCO2-BW '!D$61/'VCO2-BW '!D$62</f>
        <v>2634.3956043956046</v>
      </c>
      <c r="E114" s="305">
        <f>'VCO2 Raw'!E114*'VCO2-BW '!E$61/'VCO2-BW '!E$62</f>
        <v>1624.2519685039372</v>
      </c>
      <c r="F114" s="305">
        <f>'VCO2 Raw'!F114*'VCO2-BW '!F$61/'VCO2-BW '!F$62</f>
        <v>3417.7593360995847</v>
      </c>
      <c r="G114" s="305">
        <f>'VCO2 Raw'!G114*'VCO2-BW '!G$61/'VCO2-BW '!G$62</f>
        <v>1910.4913043478259</v>
      </c>
      <c r="H114" s="305">
        <f>'VCO2 Raw'!H114*'VCO2-BW '!H$61/'VCO2-BW '!H$62</f>
        <v>3069.0731707317068</v>
      </c>
      <c r="I114" s="305">
        <f>'VCO2 Raw'!I114*'VCO2-BW '!I$61/'VCO2-BW '!I$62</f>
        <v>2171.5315315315315</v>
      </c>
      <c r="J114" s="305">
        <f>'VCO2 Raw'!J114*'VCO2-BW '!J$61/'VCO2-BW '!J$62</f>
        <v>3700.7846889952161</v>
      </c>
      <c r="K114" s="306">
        <f>'VCO2 Raw'!K114*'VCO2-BW '!K$61/'VCO2-BW '!K$62</f>
        <v>1816.033980582524</v>
      </c>
      <c r="L114" s="107">
        <f t="shared" ref="L114:P114" si="117">AVERAGE(C114:C116)</f>
        <v>2043.8352638352642</v>
      </c>
      <c r="M114" s="160">
        <f t="shared" si="117"/>
        <v>2439.6275946275946</v>
      </c>
      <c r="N114" s="160">
        <f t="shared" si="117"/>
        <v>2204.2913385826773</v>
      </c>
      <c r="O114" s="160">
        <f t="shared" si="117"/>
        <v>2926.6390041493773</v>
      </c>
      <c r="P114" s="160">
        <f t="shared" si="117"/>
        <v>2345.4260869565219</v>
      </c>
      <c r="Q114" s="160">
        <f t="shared" ref="Q114" si="118">AVERAGE(H114:H116)</f>
        <v>2471.6130081300812</v>
      </c>
      <c r="R114" s="160">
        <f t="shared" ref="R114" si="119">AVERAGE(I114:I116)</f>
        <v>2287.2222222222226</v>
      </c>
      <c r="S114" s="160">
        <f t="shared" ref="S114" si="120">AVERAGE(J114:J116)</f>
        <v>2709.8755980861247</v>
      </c>
      <c r="T114" s="160">
        <f t="shared" ref="T114" si="121">AVERAGE(K114:K116)</f>
        <v>2247.9676375404529</v>
      </c>
      <c r="U114" s="232">
        <f t="shared" ref="U114" si="122">AVERAGE(L114:T114)</f>
        <v>2408.4997504589242</v>
      </c>
      <c r="V114" s="92"/>
      <c r="W114" s="92"/>
      <c r="X114" s="92"/>
      <c r="Y114" s="92"/>
      <c r="Z114" s="92"/>
      <c r="AA114" s="92"/>
      <c r="AB114" s="92"/>
      <c r="AC114" s="92"/>
      <c r="AD114" s="92"/>
      <c r="AE114" s="92"/>
      <c r="AF114" s="92"/>
      <c r="AG114" s="92"/>
      <c r="AH114" s="92"/>
      <c r="AI114" s="92"/>
      <c r="AJ114" s="92"/>
      <c r="AK114" s="92"/>
      <c r="AL114" s="92"/>
      <c r="AM114" s="92"/>
      <c r="AN114" s="92"/>
      <c r="AO114" s="92"/>
      <c r="AP114" s="92"/>
      <c r="AQ114" s="92"/>
      <c r="AR114" s="231"/>
    </row>
    <row r="115" spans="1:44">
      <c r="A115" s="223">
        <v>43724</v>
      </c>
      <c r="B115" s="224">
        <v>1.4322453703703699</v>
      </c>
      <c r="C115" s="304">
        <f>'VCO2 Raw'!C115*'VCO2-BW '!C$61/'VCO2-BW '!C$62</f>
        <v>1915.8339768339772</v>
      </c>
      <c r="D115" s="305">
        <f>'VCO2 Raw'!D115*'VCO2-BW '!D$61/'VCO2-BW '!D$62</f>
        <v>2690.2564102564102</v>
      </c>
      <c r="E115" s="305">
        <f>'VCO2 Raw'!E115*'VCO2-BW '!E$61/'VCO2-BW '!E$62</f>
        <v>2624.5275590551182</v>
      </c>
      <c r="F115" s="305">
        <f>'VCO2 Raw'!F115*'VCO2-BW '!F$61/'VCO2-BW '!F$62</f>
        <v>1883.0539419087136</v>
      </c>
      <c r="G115" s="305">
        <f>'VCO2 Raw'!G115*'VCO2-BW '!G$61/'VCO2-BW '!G$62</f>
        <v>2543.0260869565218</v>
      </c>
      <c r="H115" s="305">
        <f>'VCO2 Raw'!H115*'VCO2-BW '!H$61/'VCO2-BW '!H$62</f>
        <v>2363.3951219512196</v>
      </c>
      <c r="I115" s="305">
        <f>'VCO2 Raw'!I115*'VCO2-BW '!I$61/'VCO2-BW '!I$62</f>
        <v>2542.4324324324325</v>
      </c>
      <c r="J115" s="305">
        <f>'VCO2 Raw'!J115*'VCO2-BW '!J$61/'VCO2-BW '!J$62</f>
        <v>2255.1004784688994</v>
      </c>
      <c r="K115" s="306">
        <f>'VCO2 Raw'!K115*'VCO2-BW '!K$61/'VCO2-BW '!K$62</f>
        <v>3130.9611650485431</v>
      </c>
      <c r="L115" s="107"/>
      <c r="M115" s="160"/>
      <c r="N115" s="160"/>
      <c r="O115" s="160"/>
      <c r="P115" s="160"/>
      <c r="Q115" s="160"/>
      <c r="R115" s="160"/>
      <c r="S115" s="160"/>
      <c r="T115" s="160"/>
      <c r="U115" s="232">
        <f t="shared" ref="U115" si="123">STDEV(L114:T114)/SQRT(COUNT(L114:T114))</f>
        <v>90.014370933723782</v>
      </c>
      <c r="V115" s="92"/>
      <c r="W115" s="92"/>
      <c r="X115" s="92"/>
      <c r="Y115" s="92"/>
      <c r="Z115" s="92"/>
      <c r="AA115" s="92"/>
      <c r="AB115" s="92"/>
      <c r="AC115" s="92"/>
      <c r="AD115" s="92"/>
      <c r="AE115" s="92"/>
      <c r="AF115" s="92"/>
      <c r="AG115" s="92"/>
      <c r="AH115" s="92"/>
      <c r="AI115" s="92"/>
      <c r="AJ115" s="92"/>
      <c r="AK115" s="92"/>
      <c r="AL115" s="92"/>
      <c r="AM115" s="92"/>
      <c r="AN115" s="92"/>
      <c r="AO115" s="92"/>
      <c r="AP115" s="92"/>
      <c r="AQ115" s="92"/>
      <c r="AR115" s="231"/>
    </row>
    <row r="116" spans="1:44">
      <c r="A116" s="223">
        <v>43724</v>
      </c>
      <c r="B116" s="224">
        <v>1.4461342592592601</v>
      </c>
      <c r="C116" s="304">
        <f>'VCO2 Raw'!C116*'VCO2-BW '!C$61/'VCO2-BW '!C$62</f>
        <v>1890.7220077220079</v>
      </c>
      <c r="D116" s="305">
        <f>'VCO2 Raw'!D116*'VCO2-BW '!D$61/'VCO2-BW '!D$62</f>
        <v>1994.2307692307693</v>
      </c>
      <c r="E116" s="305">
        <f>'VCO2 Raw'!E116*'VCO2-BW '!E$61/'VCO2-BW '!E$62</f>
        <v>2364.0944881889764</v>
      </c>
      <c r="F116" s="305">
        <f>'VCO2 Raw'!F116*'VCO2-BW '!F$61/'VCO2-BW '!F$62</f>
        <v>3479.1037344398337</v>
      </c>
      <c r="G116" s="305">
        <f>'VCO2 Raw'!G116*'VCO2-BW '!G$61/'VCO2-BW '!G$62</f>
        <v>2582.7608695652175</v>
      </c>
      <c r="H116" s="305">
        <f>'VCO2 Raw'!H116*'VCO2-BW '!H$61/'VCO2-BW '!H$62</f>
        <v>1982.370731707317</v>
      </c>
      <c r="I116" s="305">
        <f>'VCO2 Raw'!I116*'VCO2-BW '!I$61/'VCO2-BW '!I$62</f>
        <v>2147.7027027027029</v>
      </c>
      <c r="J116" s="305">
        <f>'VCO2 Raw'!J116*'VCO2-BW '!J$61/'VCO2-BW '!J$62</f>
        <v>2173.7416267942585</v>
      </c>
      <c r="K116" s="306">
        <f>'VCO2 Raw'!K116*'VCO2-BW '!K$61/'VCO2-BW '!K$62</f>
        <v>1796.9077669902908</v>
      </c>
      <c r="L116" s="107"/>
      <c r="M116" s="160"/>
      <c r="N116" s="160"/>
      <c r="O116" s="160"/>
      <c r="P116" s="160"/>
      <c r="Q116" s="160"/>
      <c r="R116" s="160"/>
      <c r="S116" s="160"/>
      <c r="T116" s="160"/>
      <c r="U116" s="232"/>
      <c r="V116" s="92"/>
      <c r="W116" s="92"/>
      <c r="X116" s="92"/>
      <c r="Y116" s="92"/>
      <c r="Z116" s="92"/>
      <c r="AA116" s="92"/>
      <c r="AB116" s="92"/>
      <c r="AC116" s="92"/>
      <c r="AD116" s="92"/>
      <c r="AE116" s="92"/>
      <c r="AF116" s="92"/>
      <c r="AG116" s="92"/>
      <c r="AH116" s="92"/>
      <c r="AI116" s="92"/>
      <c r="AJ116" s="92"/>
      <c r="AK116" s="92"/>
      <c r="AL116" s="92"/>
      <c r="AM116" s="92"/>
      <c r="AN116" s="92"/>
      <c r="AO116" s="92"/>
      <c r="AP116" s="92"/>
      <c r="AQ116" s="92"/>
      <c r="AR116" s="231"/>
    </row>
    <row r="117" spans="1:44">
      <c r="A117" s="223">
        <v>43724</v>
      </c>
      <c r="B117" s="224">
        <v>1.46002314814815</v>
      </c>
      <c r="C117" s="304">
        <f>'VCO2 Raw'!C117*'VCO2-BW '!C$61/'VCO2-BW '!C$62</f>
        <v>1672.0386100386102</v>
      </c>
      <c r="D117" s="305">
        <f>'VCO2 Raw'!D117*'VCO2-BW '!D$61/'VCO2-BW '!D$62</f>
        <v>1892.5641025641025</v>
      </c>
      <c r="E117" s="305">
        <f>'VCO2 Raw'!E117*'VCO2-BW '!E$61/'VCO2-BW '!E$62</f>
        <v>1706.1023622047246</v>
      </c>
      <c r="F117" s="305">
        <f>'VCO2 Raw'!F117*'VCO2-BW '!F$61/'VCO2-BW '!F$62</f>
        <v>2867.8506224066386</v>
      </c>
      <c r="G117" s="305">
        <f>'VCO2 Raw'!G117*'VCO2-BW '!G$61/'VCO2-BW '!G$62</f>
        <v>1601.2043478260869</v>
      </c>
      <c r="H117" s="305">
        <f>'VCO2 Raw'!H117*'VCO2-BW '!H$61/'VCO2-BW '!H$62</f>
        <v>2987.6487804878047</v>
      </c>
      <c r="I117" s="305">
        <f>'VCO2 Raw'!I117*'VCO2-BW '!I$61/'VCO2-BW '!I$62</f>
        <v>1847.2522522522522</v>
      </c>
      <c r="J117" s="305">
        <f>'VCO2 Raw'!J117*'VCO2-BW '!J$61/'VCO2-BW '!J$62</f>
        <v>2215.4641148325363</v>
      </c>
      <c r="K117" s="306">
        <f>'VCO2 Raw'!K117*'VCO2-BW '!K$61/'VCO2-BW '!K$62</f>
        <v>1837.0728155339802</v>
      </c>
      <c r="L117" s="107">
        <f t="shared" ref="L117:P117" si="124">AVERAGE(C117:C119)</f>
        <v>1907.4633204633208</v>
      </c>
      <c r="M117" s="160">
        <f t="shared" si="124"/>
        <v>1613.6324786324785</v>
      </c>
      <c r="N117" s="160">
        <f t="shared" si="124"/>
        <v>1709.2913385826771</v>
      </c>
      <c r="O117" s="160">
        <f t="shared" si="124"/>
        <v>2264.2655601659749</v>
      </c>
      <c r="P117" s="160">
        <f t="shared" si="124"/>
        <v>2026.4739130434782</v>
      </c>
      <c r="Q117" s="160">
        <f t="shared" ref="Q117" si="125">AVERAGE(H117:H119)</f>
        <v>2402.3674796747969</v>
      </c>
      <c r="R117" s="160">
        <f t="shared" ref="R117" si="126">AVERAGE(I117:I119)</f>
        <v>2053.4234234234236</v>
      </c>
      <c r="S117" s="160">
        <f t="shared" ref="S117" si="127">AVERAGE(J117:J119)</f>
        <v>2734.5614035087724</v>
      </c>
      <c r="T117" s="160">
        <f t="shared" ref="T117" si="128">AVERAGE(K117:K119)</f>
        <v>2243.1860841423945</v>
      </c>
      <c r="U117" s="232">
        <f t="shared" ref="U117" si="129">AVERAGE(L117:T117)</f>
        <v>2106.0738890708126</v>
      </c>
      <c r="V117" s="92"/>
      <c r="W117" s="92"/>
      <c r="X117" s="92"/>
      <c r="Y117" s="92"/>
      <c r="Z117" s="92"/>
      <c r="AA117" s="92"/>
      <c r="AB117" s="92"/>
      <c r="AC117" s="92"/>
      <c r="AD117" s="92"/>
      <c r="AE117" s="92"/>
      <c r="AF117" s="92"/>
      <c r="AG117" s="92"/>
      <c r="AH117" s="92"/>
      <c r="AI117" s="92"/>
      <c r="AJ117" s="92"/>
      <c r="AK117" s="92"/>
      <c r="AL117" s="92"/>
      <c r="AM117" s="92"/>
      <c r="AN117" s="92"/>
      <c r="AO117" s="92"/>
      <c r="AP117" s="92"/>
      <c r="AQ117" s="92"/>
      <c r="AR117" s="231"/>
    </row>
    <row r="118" spans="1:44">
      <c r="A118" s="223">
        <v>43724</v>
      </c>
      <c r="B118" s="224">
        <v>1.47391203703703</v>
      </c>
      <c r="C118" s="304">
        <f>'VCO2 Raw'!C118*'VCO2-BW '!C$61/'VCO2-BW '!C$62</f>
        <v>1659.4826254826257</v>
      </c>
      <c r="D118" s="305">
        <f>'VCO2 Raw'!D118*'VCO2-BW '!D$61/'VCO2-BW '!D$62</f>
        <v>1545.1098901098901</v>
      </c>
      <c r="E118" s="305">
        <f>'VCO2 Raw'!E118*'VCO2-BW '!E$61/'VCO2-BW '!E$62</f>
        <v>1782.6377952755906</v>
      </c>
      <c r="F118" s="305">
        <f>'VCO2 Raw'!F118*'VCO2-BW '!F$61/'VCO2-BW '!F$62</f>
        <v>1911.5352697095434</v>
      </c>
      <c r="G118" s="305">
        <f>'VCO2 Raw'!G118*'VCO2-BW '!G$61/'VCO2-BW '!G$62</f>
        <v>1994.2565217391304</v>
      </c>
      <c r="H118" s="305">
        <f>'VCO2 Raw'!H118*'VCO2-BW '!H$61/'VCO2-BW '!H$62</f>
        <v>2194.282926829268</v>
      </c>
      <c r="I118" s="305">
        <f>'VCO2 Raw'!I118*'VCO2-BW '!I$61/'VCO2-BW '!I$62</f>
        <v>2327.9729729729729</v>
      </c>
      <c r="J118" s="305">
        <f>'VCO2 Raw'!J118*'VCO2-BW '!J$61/'VCO2-BW '!J$62</f>
        <v>2351.0622009569383</v>
      </c>
      <c r="K118" s="306">
        <f>'VCO2 Raw'!K118*'VCO2-BW '!K$61/'VCO2-BW '!K$62</f>
        <v>1986.2572815533979</v>
      </c>
      <c r="L118" s="107"/>
      <c r="M118" s="160"/>
      <c r="N118" s="160"/>
      <c r="O118" s="160"/>
      <c r="P118" s="160"/>
      <c r="Q118" s="160"/>
      <c r="R118" s="160"/>
      <c r="S118" s="160"/>
      <c r="T118" s="160"/>
      <c r="U118" s="232">
        <f t="shared" ref="U118" si="130">STDEV(L117:T117)/SQRT(COUNT(L117:T117))</f>
        <v>116.37464209540667</v>
      </c>
      <c r="V118" s="92"/>
      <c r="W118" s="92"/>
      <c r="X118" s="92"/>
      <c r="Y118" s="92"/>
      <c r="Z118" s="92"/>
      <c r="AA118" s="92"/>
      <c r="AB118" s="92"/>
      <c r="AC118" s="92"/>
      <c r="AD118" s="92"/>
      <c r="AE118" s="92"/>
      <c r="AF118" s="92"/>
      <c r="AG118" s="92"/>
      <c r="AH118" s="92"/>
      <c r="AI118" s="92"/>
      <c r="AJ118" s="92"/>
      <c r="AK118" s="92"/>
      <c r="AL118" s="92"/>
      <c r="AM118" s="92"/>
      <c r="AN118" s="92"/>
      <c r="AO118" s="92"/>
      <c r="AP118" s="92"/>
      <c r="AQ118" s="92"/>
      <c r="AR118" s="231"/>
    </row>
    <row r="119" spans="1:44">
      <c r="A119" s="223">
        <v>43724</v>
      </c>
      <c r="B119" s="224">
        <v>1.4878009259259199</v>
      </c>
      <c r="C119" s="304">
        <f>'VCO2 Raw'!C119*'VCO2-BW '!C$61/'VCO2-BW '!C$62</f>
        <v>2390.868725868726</v>
      </c>
      <c r="D119" s="305">
        <f>'VCO2 Raw'!D119*'VCO2-BW '!D$61/'VCO2-BW '!D$62</f>
        <v>1403.2234432234432</v>
      </c>
      <c r="E119" s="305">
        <f>'VCO2 Raw'!E119*'VCO2-BW '!E$61/'VCO2-BW '!E$62</f>
        <v>1639.1338582677167</v>
      </c>
      <c r="F119" s="305">
        <f>'VCO2 Raw'!F119*'VCO2-BW '!F$61/'VCO2-BW '!F$62</f>
        <v>2013.4107883817426</v>
      </c>
      <c r="G119" s="305">
        <f>'VCO2 Raw'!G119*'VCO2-BW '!G$61/'VCO2-BW '!G$62</f>
        <v>2483.9608695652173</v>
      </c>
      <c r="H119" s="305">
        <f>'VCO2 Raw'!H119*'VCO2-BW '!H$61/'VCO2-BW '!H$62</f>
        <v>2025.1707317073171</v>
      </c>
      <c r="I119" s="305">
        <f>'VCO2 Raw'!I119*'VCO2-BW '!I$61/'VCO2-BW '!I$62</f>
        <v>1985.0450450450451</v>
      </c>
      <c r="J119" s="305">
        <f>'VCO2 Raw'!J119*'VCO2-BW '!J$61/'VCO2-BW '!J$62</f>
        <v>3637.1578947368425</v>
      </c>
      <c r="K119" s="306">
        <f>'VCO2 Raw'!K119*'VCO2-BW '!K$61/'VCO2-BW '!K$62</f>
        <v>2906.2281553398052</v>
      </c>
      <c r="L119" s="107"/>
      <c r="M119" s="160"/>
      <c r="N119" s="160"/>
      <c r="O119" s="160"/>
      <c r="P119" s="160"/>
      <c r="Q119" s="160"/>
      <c r="R119" s="160"/>
      <c r="S119" s="160"/>
      <c r="T119" s="160"/>
      <c r="U119" s="23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231"/>
    </row>
    <row r="120" spans="1:44">
      <c r="A120" s="223">
        <v>43724</v>
      </c>
      <c r="B120" s="224">
        <v>1.5016898148148099</v>
      </c>
      <c r="C120" s="304">
        <f>'VCO2 Raw'!C120*'VCO2-BW '!C$61/'VCO2-BW '!C$62</f>
        <v>2429.5830115830117</v>
      </c>
      <c r="D120" s="305">
        <f>'VCO2 Raw'!D120*'VCO2-BW '!D$61/'VCO2-BW '!D$62</f>
        <v>2670.1465201465203</v>
      </c>
      <c r="E120" s="305">
        <f>'VCO2 Raw'!E120*'VCO2-BW '!E$61/'VCO2-BW '!E$62</f>
        <v>3048.661417322835</v>
      </c>
      <c r="F120" s="305">
        <f>'VCO2 Raw'!F120*'VCO2-BW '!F$61/'VCO2-BW '!F$62</f>
        <v>2053.941908713693</v>
      </c>
      <c r="G120" s="305">
        <f>'VCO2 Raw'!G120*'VCO2-BW '!G$61/'VCO2-BW '!G$62</f>
        <v>1829.9478260869564</v>
      </c>
      <c r="H120" s="305">
        <f>'VCO2 Raw'!H120*'VCO2-BW '!H$61/'VCO2-BW '!H$62</f>
        <v>2926.0585365853658</v>
      </c>
      <c r="I120" s="305">
        <f>'VCO2 Raw'!I120*'VCO2-BW '!I$61/'VCO2-BW '!I$62</f>
        <v>1916.6666666666667</v>
      </c>
      <c r="J120" s="305">
        <f>'VCO2 Raw'!J120*'VCO2-BW '!J$61/'VCO2-BW '!J$62</f>
        <v>2093.4258373205744</v>
      </c>
      <c r="K120" s="306">
        <f>'VCO2 Raw'!K120*'VCO2-BW '!K$61/'VCO2-BW '!K$62</f>
        <v>3279.1893203883496</v>
      </c>
      <c r="L120" s="107">
        <f t="shared" ref="L120:P120" si="131">AVERAGE(C120:C122)</f>
        <v>2735.460746460747</v>
      </c>
      <c r="M120" s="160">
        <f t="shared" si="131"/>
        <v>1838.9377289377289</v>
      </c>
      <c r="N120" s="160">
        <f t="shared" si="131"/>
        <v>2098.7007874015749</v>
      </c>
      <c r="O120" s="160">
        <f t="shared" si="131"/>
        <v>2378.9211618257259</v>
      </c>
      <c r="P120" s="160">
        <f t="shared" si="131"/>
        <v>1965.2608695652173</v>
      </c>
      <c r="Q120" s="160">
        <f t="shared" ref="Q120" si="132">AVERAGE(H120:H122)</f>
        <v>2617.4113821138212</v>
      </c>
      <c r="R120" s="160">
        <f t="shared" ref="R120" si="133">AVERAGE(I120:I122)</f>
        <v>2277.897897897898</v>
      </c>
      <c r="S120" s="160">
        <f t="shared" ref="S120" si="134">AVERAGE(J120:J122)</f>
        <v>2125.7607655502397</v>
      </c>
      <c r="T120" s="160">
        <f t="shared" ref="T120" si="135">AVERAGE(K120:K122)</f>
        <v>2382.4886731391584</v>
      </c>
      <c r="U120" s="232">
        <f t="shared" ref="U120" si="136">AVERAGE(L120:T120)</f>
        <v>2268.9822236546793</v>
      </c>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231"/>
    </row>
    <row r="121" spans="1:44">
      <c r="A121" s="223">
        <v>43724</v>
      </c>
      <c r="B121" s="224">
        <v>1.5155787037037001</v>
      </c>
      <c r="C121" s="304">
        <f>'VCO2 Raw'!C121*'VCO2-BW '!C$61/'VCO2-BW '!C$62</f>
        <v>2875.3204633204637</v>
      </c>
      <c r="D121" s="305">
        <f>'VCO2 Raw'!D121*'VCO2-BW '!D$61/'VCO2-BW '!D$62</f>
        <v>1356.3003663003662</v>
      </c>
      <c r="E121" s="305">
        <f>'VCO2 Raw'!E121*'VCO2-BW '!E$61/'VCO2-BW '!E$62</f>
        <v>1515.8267716535433</v>
      </c>
      <c r="F121" s="305">
        <f>'VCO2 Raw'!F121*'VCO2-BW '!F$61/'VCO2-BW '!F$62</f>
        <v>2051.7510373443979</v>
      </c>
      <c r="G121" s="305">
        <f>'VCO2 Raw'!G121*'VCO2-BW '!G$61/'VCO2-BW '!G$62</f>
        <v>1904.0478260869565</v>
      </c>
      <c r="H121" s="305">
        <f>'VCO2 Raw'!H121*'VCO2-BW '!H$61/'VCO2-BW '!H$62</f>
        <v>3085.7756097560973</v>
      </c>
      <c r="I121" s="305">
        <f>'VCO2 Raw'!I121*'VCO2-BW '!I$61/'VCO2-BW '!I$62</f>
        <v>3058.3783783783783</v>
      </c>
      <c r="J121" s="305">
        <f>'VCO2 Raw'!J121*'VCO2-BW '!J$61/'VCO2-BW '!J$62</f>
        <v>2224.8516746411487</v>
      </c>
      <c r="K121" s="306">
        <f>'VCO2 Raw'!K121*'VCO2-BW '!K$61/'VCO2-BW '!K$62</f>
        <v>1860.02427184466</v>
      </c>
      <c r="L121" s="107"/>
      <c r="M121" s="160"/>
      <c r="N121" s="160"/>
      <c r="O121" s="160"/>
      <c r="P121" s="160"/>
      <c r="Q121" s="160"/>
      <c r="R121" s="160"/>
      <c r="S121" s="160"/>
      <c r="T121" s="160"/>
      <c r="U121" s="232">
        <f t="shared" ref="U121" si="137">STDEV(L120:T120)/SQRT(COUNT(L120:T120))</f>
        <v>97.947544501019607</v>
      </c>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231"/>
    </row>
    <row r="122" spans="1:44">
      <c r="A122" s="223">
        <v>43724</v>
      </c>
      <c r="B122" s="224">
        <v>1.52946759259259</v>
      </c>
      <c r="C122" s="304">
        <f>'VCO2 Raw'!C122*'VCO2-BW '!C$61/'VCO2-BW '!C$62</f>
        <v>2901.4787644787648</v>
      </c>
      <c r="D122" s="305">
        <f>'VCO2 Raw'!D122*'VCO2-BW '!D$61/'VCO2-BW '!D$62</f>
        <v>1490.3663003663003</v>
      </c>
      <c r="E122" s="305">
        <f>'VCO2 Raw'!E122*'VCO2-BW '!E$61/'VCO2-BW '!E$62</f>
        <v>1731.6141732283465</v>
      </c>
      <c r="F122" s="305">
        <f>'VCO2 Raw'!F122*'VCO2-BW '!F$61/'VCO2-BW '!F$62</f>
        <v>3031.0705394190873</v>
      </c>
      <c r="G122" s="305">
        <f>'VCO2 Raw'!G122*'VCO2-BW '!G$61/'VCO2-BW '!G$62</f>
        <v>2161.7869565217393</v>
      </c>
      <c r="H122" s="305">
        <f>'VCO2 Raw'!H122*'VCO2-BW '!H$61/'VCO2-BW '!H$62</f>
        <v>1840.3999999999999</v>
      </c>
      <c r="I122" s="305">
        <f>'VCO2 Raw'!I122*'VCO2-BW '!I$61/'VCO2-BW '!I$62</f>
        <v>1858.6486486486488</v>
      </c>
      <c r="J122" s="305">
        <f>'VCO2 Raw'!J122*'VCO2-BW '!J$61/'VCO2-BW '!J$62</f>
        <v>2059.0047846889956</v>
      </c>
      <c r="K122" s="306">
        <f>'VCO2 Raw'!K122*'VCO2-BW '!K$61/'VCO2-BW '!K$62</f>
        <v>2008.2524271844659</v>
      </c>
      <c r="L122" s="107"/>
      <c r="M122" s="160"/>
      <c r="N122" s="160"/>
      <c r="O122" s="160"/>
      <c r="P122" s="160"/>
      <c r="Q122" s="160"/>
      <c r="R122" s="160"/>
      <c r="S122" s="160"/>
      <c r="T122" s="160"/>
      <c r="U122" s="232"/>
      <c r="V122" s="92"/>
      <c r="W122" s="92"/>
      <c r="X122" s="92"/>
      <c r="Y122" s="92"/>
      <c r="Z122" s="92"/>
      <c r="AA122" s="92"/>
      <c r="AB122" s="92"/>
      <c r="AC122" s="92"/>
      <c r="AD122" s="92"/>
      <c r="AE122" s="92"/>
      <c r="AF122" s="92"/>
      <c r="AG122" s="92"/>
      <c r="AH122" s="92"/>
      <c r="AI122" s="92"/>
      <c r="AJ122" s="92"/>
      <c r="AK122" s="92"/>
      <c r="AL122" s="92"/>
      <c r="AM122" s="92"/>
      <c r="AN122" s="92"/>
      <c r="AO122" s="92"/>
      <c r="AP122" s="92"/>
      <c r="AQ122" s="92"/>
      <c r="AR122" s="231"/>
    </row>
    <row r="123" spans="1:44">
      <c r="A123" s="223">
        <v>43724</v>
      </c>
      <c r="B123" s="224">
        <v>1.54335648148148</v>
      </c>
      <c r="C123" s="304">
        <f>'VCO2 Raw'!C123*'VCO2-BW '!C$61/'VCO2-BW '!C$62</f>
        <v>2276.8185328185332</v>
      </c>
      <c r="D123" s="305">
        <f>'VCO2 Raw'!D123*'VCO2-BW '!D$61/'VCO2-BW '!D$62</f>
        <v>1597.6190476190475</v>
      </c>
      <c r="E123" s="305">
        <f>'VCO2 Raw'!E123*'VCO2-BW '!E$61/'VCO2-BW '!E$62</f>
        <v>1697.5984251968505</v>
      </c>
      <c r="F123" s="305">
        <f>'VCO2 Raw'!F123*'VCO2-BW '!F$61/'VCO2-BW '!F$62</f>
        <v>1923.5850622406635</v>
      </c>
      <c r="G123" s="305">
        <f>'VCO2 Raw'!G123*'VCO2-BW '!G$61/'VCO2-BW '!G$62</f>
        <v>2032.9173913043478</v>
      </c>
      <c r="H123" s="305">
        <f>'VCO2 Raw'!H123*'VCO2-BW '!H$61/'VCO2-BW '!H$62</f>
        <v>2569.0439024390239</v>
      </c>
      <c r="I123" s="305">
        <f>'VCO2 Raw'!I123*'VCO2-BW '!I$61/'VCO2-BW '!I$62</f>
        <v>1666.981981981982</v>
      </c>
      <c r="J123" s="305">
        <f>'VCO2 Raw'!J123*'VCO2-BW '!J$61/'VCO2-BW '!J$62</f>
        <v>3167.7799043062205</v>
      </c>
      <c r="K123" s="306">
        <f>'VCO2 Raw'!K123*'VCO2-BW '!K$61/'VCO2-BW '!K$62</f>
        <v>1974.7815533980581</v>
      </c>
      <c r="L123" s="107">
        <f t="shared" ref="L123:P123" si="138">AVERAGE(C123:C125)</f>
        <v>2060.9253539253541</v>
      </c>
      <c r="M123" s="160">
        <f t="shared" si="138"/>
        <v>2081.001221001221</v>
      </c>
      <c r="N123" s="160">
        <f t="shared" si="138"/>
        <v>2304.5669291338586</v>
      </c>
      <c r="O123" s="160">
        <f t="shared" si="138"/>
        <v>2351.5352697095436</v>
      </c>
      <c r="P123" s="160">
        <f t="shared" si="138"/>
        <v>2084.4652173913041</v>
      </c>
      <c r="Q123" s="160">
        <f t="shared" ref="Q123" si="139">AVERAGE(H123:H125)</f>
        <v>2214.813008130081</v>
      </c>
      <c r="R123" s="160">
        <f t="shared" ref="R123" si="140">AVERAGE(I123:I125)</f>
        <v>1756.4264264264266</v>
      </c>
      <c r="S123" s="160">
        <f t="shared" ref="S123" si="141">AVERAGE(J123:J125)</f>
        <v>2589.923444976077</v>
      </c>
      <c r="T123" s="160">
        <f t="shared" ref="T123" si="142">AVERAGE(K123:K125)</f>
        <v>1865.1245954692556</v>
      </c>
      <c r="U123" s="232">
        <f t="shared" ref="U123" si="143">AVERAGE(L123:T123)</f>
        <v>2145.4201629070139</v>
      </c>
      <c r="V123" s="92"/>
      <c r="W123" s="92"/>
      <c r="X123" s="92"/>
      <c r="Y123" s="92"/>
      <c r="Z123" s="92"/>
      <c r="AA123" s="92"/>
      <c r="AB123" s="92"/>
      <c r="AC123" s="92"/>
      <c r="AD123" s="92"/>
      <c r="AE123" s="92"/>
      <c r="AF123" s="92"/>
      <c r="AG123" s="92"/>
      <c r="AH123" s="92"/>
      <c r="AI123" s="92"/>
      <c r="AJ123" s="92"/>
      <c r="AK123" s="92"/>
      <c r="AL123" s="92"/>
      <c r="AM123" s="92"/>
      <c r="AN123" s="92"/>
      <c r="AO123" s="92"/>
      <c r="AP123" s="92"/>
      <c r="AQ123" s="92"/>
      <c r="AR123" s="231"/>
    </row>
    <row r="124" spans="1:44">
      <c r="A124" s="223">
        <v>43724</v>
      </c>
      <c r="B124" s="224">
        <v>1.5572453703703699</v>
      </c>
      <c r="C124" s="304">
        <f>'VCO2 Raw'!C124*'VCO2-BW '!C$61/'VCO2-BW '!C$62</f>
        <v>1979.6602316602318</v>
      </c>
      <c r="D124" s="305">
        <f>'VCO2 Raw'!D124*'VCO2-BW '!D$61/'VCO2-BW '!D$62</f>
        <v>1803.1868131868132</v>
      </c>
      <c r="E124" s="305">
        <f>'VCO2 Raw'!E124*'VCO2-BW '!E$61/'VCO2-BW '!E$62</f>
        <v>2730.8267716535433</v>
      </c>
      <c r="F124" s="305">
        <f>'VCO2 Raw'!F124*'VCO2-BW '!F$61/'VCO2-BW '!F$62</f>
        <v>2108.713692946058</v>
      </c>
      <c r="G124" s="305">
        <f>'VCO2 Raw'!G124*'VCO2-BW '!G$61/'VCO2-BW '!G$62</f>
        <v>1952.3739130434783</v>
      </c>
      <c r="H124" s="305">
        <f>'VCO2 Raw'!H124*'VCO2-BW '!H$61/'VCO2-BW '!H$62</f>
        <v>2050.2243902439022</v>
      </c>
      <c r="I124" s="305">
        <f>'VCO2 Raw'!I124*'VCO2-BW '!I$61/'VCO2-BW '!I$62</f>
        <v>1732.2522522522522</v>
      </c>
      <c r="J124" s="305">
        <f>'VCO2 Raw'!J124*'VCO2-BW '!J$61/'VCO2-BW '!J$62</f>
        <v>2390.6985645933014</v>
      </c>
      <c r="K124" s="306">
        <f>'VCO2 Raw'!K124*'VCO2-BW '!K$61/'VCO2-BW '!K$62</f>
        <v>1597.0388349514562</v>
      </c>
      <c r="L124" s="107"/>
      <c r="M124" s="160"/>
      <c r="N124" s="160"/>
      <c r="O124" s="160"/>
      <c r="P124" s="160"/>
      <c r="Q124" s="160"/>
      <c r="R124" s="160"/>
      <c r="S124" s="160"/>
      <c r="T124" s="160"/>
      <c r="U124" s="232">
        <f t="shared" ref="U124" si="144">STDEV(L123:T123)/SQRT(COUNT(L123:T123))</f>
        <v>84.58198484485969</v>
      </c>
      <c r="V124" s="92"/>
      <c r="W124" s="92"/>
      <c r="X124" s="92"/>
      <c r="Y124" s="92"/>
      <c r="Z124" s="92"/>
      <c r="AA124" s="92"/>
      <c r="AB124" s="92"/>
      <c r="AC124" s="92"/>
      <c r="AD124" s="92"/>
      <c r="AE124" s="92"/>
      <c r="AF124" s="92"/>
      <c r="AG124" s="92"/>
      <c r="AH124" s="92"/>
      <c r="AI124" s="92"/>
      <c r="AJ124" s="92"/>
      <c r="AK124" s="92"/>
      <c r="AL124" s="92"/>
      <c r="AM124" s="92"/>
      <c r="AN124" s="92"/>
      <c r="AO124" s="92"/>
      <c r="AP124" s="92"/>
      <c r="AQ124" s="92"/>
      <c r="AR124" s="231"/>
    </row>
    <row r="125" spans="1:44">
      <c r="A125" s="223">
        <v>43724</v>
      </c>
      <c r="B125" s="224">
        <v>1.5711342592592601</v>
      </c>
      <c r="C125" s="304">
        <f>'VCO2 Raw'!C125*'VCO2-BW '!C$61/'VCO2-BW '!C$62</f>
        <v>1926.2972972972975</v>
      </c>
      <c r="D125" s="305">
        <f>'VCO2 Raw'!D125*'VCO2-BW '!D$61/'VCO2-BW '!D$62</f>
        <v>2842.197802197802</v>
      </c>
      <c r="E125" s="305">
        <f>'VCO2 Raw'!E125*'VCO2-BW '!E$61/'VCO2-BW '!E$62</f>
        <v>2485.2755905511813</v>
      </c>
      <c r="F125" s="305">
        <f>'VCO2 Raw'!F125*'VCO2-BW '!F$61/'VCO2-BW '!F$62</f>
        <v>3022.3070539419082</v>
      </c>
      <c r="G125" s="305">
        <f>'VCO2 Raw'!G125*'VCO2-BW '!G$61/'VCO2-BW '!G$62</f>
        <v>2268.1043478260872</v>
      </c>
      <c r="H125" s="305">
        <f>'VCO2 Raw'!H125*'VCO2-BW '!H$61/'VCO2-BW '!H$62</f>
        <v>2025.1707317073171</v>
      </c>
      <c r="I125" s="305">
        <f>'VCO2 Raw'!I125*'VCO2-BW '!I$61/'VCO2-BW '!I$62</f>
        <v>1870.0450450450451</v>
      </c>
      <c r="J125" s="305">
        <f>'VCO2 Raw'!J125*'VCO2-BW '!J$61/'VCO2-BW '!J$62</f>
        <v>2211.2918660287082</v>
      </c>
      <c r="K125" s="306">
        <f>'VCO2 Raw'!K125*'VCO2-BW '!K$61/'VCO2-BW '!K$62</f>
        <v>2023.5533980582522</v>
      </c>
      <c r="L125" s="107"/>
      <c r="M125" s="160"/>
      <c r="N125" s="160"/>
      <c r="O125" s="160"/>
      <c r="P125" s="160"/>
      <c r="Q125" s="160"/>
      <c r="R125" s="160"/>
      <c r="S125" s="160"/>
      <c r="T125" s="160"/>
      <c r="U125" s="232"/>
      <c r="V125" s="92"/>
      <c r="W125" s="92"/>
      <c r="X125" s="92"/>
      <c r="Y125" s="92"/>
      <c r="Z125" s="92"/>
      <c r="AA125" s="92"/>
      <c r="AB125" s="92"/>
      <c r="AC125" s="92"/>
      <c r="AD125" s="92"/>
      <c r="AE125" s="92"/>
      <c r="AF125" s="92"/>
      <c r="AG125" s="92"/>
      <c r="AH125" s="92"/>
      <c r="AI125" s="92"/>
      <c r="AJ125" s="92"/>
      <c r="AK125" s="92"/>
      <c r="AL125" s="92"/>
      <c r="AM125" s="92"/>
      <c r="AN125" s="92"/>
      <c r="AO125" s="92"/>
      <c r="AP125" s="92"/>
      <c r="AQ125" s="92"/>
      <c r="AR125" s="231"/>
    </row>
    <row r="126" spans="1:44">
      <c r="A126" s="223">
        <v>43724</v>
      </c>
      <c r="B126" s="224">
        <v>1.58502314814815</v>
      </c>
      <c r="C126" s="304">
        <f>'VCO2 Raw'!C126*'VCO2-BW '!C$61/'VCO2-BW '!C$62</f>
        <v>1715.984555984556</v>
      </c>
      <c r="D126" s="305">
        <f>'VCO2 Raw'!D126*'VCO2-BW '!D$61/'VCO2-BW '!D$62</f>
        <v>1675.8241758241759</v>
      </c>
      <c r="E126" s="305">
        <f>'VCO2 Raw'!E126*'VCO2-BW '!E$61/'VCO2-BW '!E$62</f>
        <v>1819.8425196850394</v>
      </c>
      <c r="F126" s="305">
        <f>'VCO2 Raw'!F126*'VCO2-BW '!F$61/'VCO2-BW '!F$62</f>
        <v>2048.4647302904564</v>
      </c>
      <c r="G126" s="305">
        <f>'VCO2 Raw'!G126*'VCO2-BW '!G$61/'VCO2-BW '!G$62</f>
        <v>1738.6652173913042</v>
      </c>
      <c r="H126" s="305">
        <f>'VCO2 Raw'!H126*'VCO2-BW '!H$61/'VCO2-BW '!H$62</f>
        <v>3375.9804878048776</v>
      </c>
      <c r="I126" s="305">
        <f>'VCO2 Raw'!I126*'VCO2-BW '!I$61/'VCO2-BW '!I$62</f>
        <v>2163.2432432432433</v>
      </c>
      <c r="J126" s="305">
        <f>'VCO2 Raw'!J126*'VCO2-BW '!J$61/'VCO2-BW '!J$62</f>
        <v>2271.7894736842109</v>
      </c>
      <c r="K126" s="306">
        <f>'VCO2 Raw'!K126*'VCO2-BW '!K$61/'VCO2-BW '!K$62</f>
        <v>2033.1165048543687</v>
      </c>
      <c r="L126" s="107">
        <f t="shared" ref="L126:P126" si="145">AVERAGE(C126:C128)</f>
        <v>2165.9073359073359</v>
      </c>
      <c r="M126" s="160">
        <f t="shared" si="145"/>
        <v>1628.5286935286933</v>
      </c>
      <c r="N126" s="160">
        <f t="shared" si="145"/>
        <v>1768.464566929134</v>
      </c>
      <c r="O126" s="160">
        <f t="shared" si="145"/>
        <v>2231.402489626556</v>
      </c>
      <c r="P126" s="160">
        <f t="shared" si="145"/>
        <v>1920.5144927536232</v>
      </c>
      <c r="Q126" s="160">
        <f t="shared" ref="Q126" si="146">AVERAGE(H126:H128)</f>
        <v>2677.6097560975609</v>
      </c>
      <c r="R126" s="160">
        <f t="shared" ref="R126" si="147">AVERAGE(I126:I128)</f>
        <v>2547.2672672672675</v>
      </c>
      <c r="S126" s="160">
        <f t="shared" ref="S126" si="148">AVERAGE(J126:J128)</f>
        <v>2384.4401913875604</v>
      </c>
      <c r="T126" s="160">
        <f t="shared" ref="T126" si="149">AVERAGE(K126:K128)</f>
        <v>2475.2508090614883</v>
      </c>
      <c r="U126" s="232">
        <f t="shared" ref="U126" si="150">AVERAGE(L126:T126)</f>
        <v>2199.931733617691</v>
      </c>
      <c r="V126" s="92"/>
      <c r="W126" s="92"/>
      <c r="X126" s="92"/>
      <c r="Y126" s="92"/>
      <c r="Z126" s="92"/>
      <c r="AA126" s="92"/>
      <c r="AB126" s="92"/>
      <c r="AC126" s="92"/>
      <c r="AD126" s="92"/>
      <c r="AE126" s="92"/>
      <c r="AF126" s="92"/>
      <c r="AG126" s="92"/>
      <c r="AH126" s="92"/>
      <c r="AI126" s="92"/>
      <c r="AJ126" s="92"/>
      <c r="AK126" s="92"/>
      <c r="AL126" s="92"/>
      <c r="AM126" s="92"/>
      <c r="AN126" s="92"/>
      <c r="AO126" s="92"/>
      <c r="AP126" s="92"/>
      <c r="AQ126" s="92"/>
      <c r="AR126" s="231"/>
    </row>
    <row r="127" spans="1:44">
      <c r="A127" s="223">
        <v>43724</v>
      </c>
      <c r="B127" s="224">
        <v>1.59891203703703</v>
      </c>
      <c r="C127" s="304">
        <f>'VCO2 Raw'!C127*'VCO2-BW '!C$61/'VCO2-BW '!C$62</f>
        <v>2625.2471042471047</v>
      </c>
      <c r="D127" s="305">
        <f>'VCO2 Raw'!D127*'VCO2-BW '!D$61/'VCO2-BW '!D$62</f>
        <v>1578.6263736263736</v>
      </c>
      <c r="E127" s="305">
        <f>'VCO2 Raw'!E127*'VCO2-BW '!E$61/'VCO2-BW '!E$62</f>
        <v>1821.9685039370079</v>
      </c>
      <c r="F127" s="305">
        <f>'VCO2 Raw'!F127*'VCO2-BW '!F$61/'VCO2-BW '!F$62</f>
        <v>2629.0456431535267</v>
      </c>
      <c r="G127" s="305">
        <f>'VCO2 Raw'!G127*'VCO2-BW '!G$61/'VCO2-BW '!G$62</f>
        <v>1835.3173913043477</v>
      </c>
      <c r="H127" s="305">
        <f>'VCO2 Raw'!H127*'VCO2-BW '!H$61/'VCO2-BW '!H$62</f>
        <v>2138.9560975609756</v>
      </c>
      <c r="I127" s="305">
        <f>'VCO2 Raw'!I127*'VCO2-BW '!I$61/'VCO2-BW '!I$62</f>
        <v>3304.9549549549552</v>
      </c>
      <c r="J127" s="305">
        <f>'VCO2 Raw'!J127*'VCO2-BW '!J$61/'VCO2-BW '!J$62</f>
        <v>2453.2822966507179</v>
      </c>
      <c r="K127" s="306">
        <f>'VCO2 Raw'!K127*'VCO2-BW '!K$61/'VCO2-BW '!K$62</f>
        <v>2704.4466019417473</v>
      </c>
      <c r="L127" s="107"/>
      <c r="M127" s="160"/>
      <c r="N127" s="160"/>
      <c r="O127" s="160"/>
      <c r="P127" s="160"/>
      <c r="Q127" s="160"/>
      <c r="R127" s="160"/>
      <c r="S127" s="160"/>
      <c r="T127" s="160"/>
      <c r="U127" s="232">
        <f t="shared" ref="U127" si="151">STDEV(L126:T126)/SQRT(COUNT(L126:T126))</f>
        <v>120.85055297742628</v>
      </c>
      <c r="V127" s="92"/>
      <c r="W127" s="92"/>
      <c r="X127" s="92"/>
      <c r="Y127" s="92"/>
      <c r="Z127" s="92"/>
      <c r="AA127" s="92"/>
      <c r="AB127" s="92"/>
      <c r="AC127" s="92"/>
      <c r="AD127" s="92"/>
      <c r="AE127" s="92"/>
      <c r="AF127" s="92"/>
      <c r="AG127" s="92"/>
      <c r="AH127" s="92"/>
      <c r="AI127" s="92"/>
      <c r="AJ127" s="92"/>
      <c r="AK127" s="92"/>
      <c r="AL127" s="92"/>
      <c r="AM127" s="92"/>
      <c r="AN127" s="92"/>
      <c r="AO127" s="92"/>
      <c r="AP127" s="92"/>
      <c r="AQ127" s="92"/>
      <c r="AR127" s="231"/>
    </row>
    <row r="128" spans="1:44">
      <c r="A128" s="223">
        <v>43724</v>
      </c>
      <c r="B128" s="224">
        <v>1.6128009259259199</v>
      </c>
      <c r="C128" s="304">
        <f>'VCO2 Raw'!C128*'VCO2-BW '!C$61/'VCO2-BW '!C$62</f>
        <v>2156.4903474903476</v>
      </c>
      <c r="D128" s="305">
        <f>'VCO2 Raw'!D128*'VCO2-BW '!D$61/'VCO2-BW '!D$62</f>
        <v>1631.135531135531</v>
      </c>
      <c r="E128" s="305">
        <f>'VCO2 Raw'!E128*'VCO2-BW '!E$61/'VCO2-BW '!E$62</f>
        <v>1663.5826771653544</v>
      </c>
      <c r="F128" s="305">
        <f>'VCO2 Raw'!F128*'VCO2-BW '!F$61/'VCO2-BW '!F$62</f>
        <v>2016.6970954356843</v>
      </c>
      <c r="G128" s="305">
        <f>'VCO2 Raw'!G128*'VCO2-BW '!G$61/'VCO2-BW '!G$62</f>
        <v>2187.5608695652177</v>
      </c>
      <c r="H128" s="305">
        <f>'VCO2 Raw'!H128*'VCO2-BW '!H$61/'VCO2-BW '!H$62</f>
        <v>2517.8926829268289</v>
      </c>
      <c r="I128" s="305">
        <f>'VCO2 Raw'!I128*'VCO2-BW '!I$61/'VCO2-BW '!I$62</f>
        <v>2173.6036036036035</v>
      </c>
      <c r="J128" s="305">
        <f>'VCO2 Raw'!J128*'VCO2-BW '!J$61/'VCO2-BW '!J$62</f>
        <v>2428.2488038277515</v>
      </c>
      <c r="K128" s="306">
        <f>'VCO2 Raw'!K128*'VCO2-BW '!K$61/'VCO2-BW '!K$62</f>
        <v>2688.1893203883492</v>
      </c>
      <c r="L128" s="107"/>
      <c r="M128" s="160"/>
      <c r="N128" s="160"/>
      <c r="O128" s="160"/>
      <c r="P128" s="160"/>
      <c r="Q128" s="160"/>
      <c r="R128" s="160"/>
      <c r="S128" s="160"/>
      <c r="T128" s="160"/>
      <c r="U128" s="232"/>
      <c r="V128" s="92"/>
      <c r="W128" s="92"/>
      <c r="X128" s="92"/>
      <c r="Y128" s="92"/>
      <c r="Z128" s="92"/>
      <c r="AA128" s="92"/>
      <c r="AB128" s="92"/>
      <c r="AC128" s="92"/>
      <c r="AD128" s="92"/>
      <c r="AE128" s="92"/>
      <c r="AF128" s="92"/>
      <c r="AG128" s="92"/>
      <c r="AH128" s="92"/>
      <c r="AI128" s="92"/>
      <c r="AJ128" s="92"/>
      <c r="AK128" s="92"/>
      <c r="AL128" s="92"/>
      <c r="AM128" s="92"/>
      <c r="AN128" s="92"/>
      <c r="AO128" s="92"/>
      <c r="AP128" s="92"/>
      <c r="AQ128" s="92"/>
      <c r="AR128" s="231"/>
    </row>
    <row r="129" spans="1:44">
      <c r="A129" s="223">
        <v>43724</v>
      </c>
      <c r="B129" s="224">
        <v>1.6266898148148099</v>
      </c>
      <c r="C129" s="304">
        <f>'VCO2 Raw'!C129*'VCO2-BW '!C$61/'VCO2-BW '!C$62</f>
        <v>2161.7220077220081</v>
      </c>
      <c r="D129" s="305">
        <f>'VCO2 Raw'!D129*'VCO2-BW '!D$61/'VCO2-BW '!D$62</f>
        <v>1695.934065934066</v>
      </c>
      <c r="E129" s="305">
        <f>'VCO2 Raw'!E129*'VCO2-BW '!E$61/'VCO2-BW '!E$62</f>
        <v>2481.0236220472443</v>
      </c>
      <c r="F129" s="305">
        <f>'VCO2 Raw'!F129*'VCO2-BW '!F$61/'VCO2-BW '!F$62</f>
        <v>1998.0746887966802</v>
      </c>
      <c r="G129" s="305">
        <f>'VCO2 Raw'!G129*'VCO2-BW '!G$61/'VCO2-BW '!G$62</f>
        <v>1924.4521739130435</v>
      </c>
      <c r="H129" s="305">
        <f>'VCO2 Raw'!H129*'VCO2-BW '!H$61/'VCO2-BW '!H$62</f>
        <v>2269.4439024390244</v>
      </c>
      <c r="I129" s="305">
        <f>'VCO2 Raw'!I129*'VCO2-BW '!I$61/'VCO2-BW '!I$62</f>
        <v>2339.3693693693695</v>
      </c>
      <c r="J129" s="305">
        <f>'VCO2 Raw'!J129*'VCO2-BW '!J$61/'VCO2-BW '!J$62</f>
        <v>2599.311004784689</v>
      </c>
      <c r="K129" s="306">
        <f>'VCO2 Raw'!K129*'VCO2-BW '!K$61/'VCO2-BW '!K$62</f>
        <v>1951.8300970873784</v>
      </c>
      <c r="L129" s="107">
        <f t="shared" ref="L129:P129" si="152">AVERAGE(C129:C131)</f>
        <v>2319.0205920205922</v>
      </c>
      <c r="M129" s="160">
        <f t="shared" si="152"/>
        <v>1630.7631257631256</v>
      </c>
      <c r="N129" s="160">
        <f t="shared" si="152"/>
        <v>2089.1338582677167</v>
      </c>
      <c r="O129" s="160">
        <f t="shared" si="152"/>
        <v>2450.8547717842321</v>
      </c>
      <c r="P129" s="160">
        <f t="shared" si="152"/>
        <v>2145.6782608695648</v>
      </c>
      <c r="Q129" s="160">
        <f t="shared" ref="Q129" si="153">AVERAGE(H129:H131)</f>
        <v>2240.9105691056907</v>
      </c>
      <c r="R129" s="160">
        <f t="shared" ref="R129" si="154">AVERAGE(I129:I131)</f>
        <v>2039.9549549549549</v>
      </c>
      <c r="S129" s="160">
        <f t="shared" ref="S129" si="155">AVERAGE(J129:J131)</f>
        <v>2429.6395534290273</v>
      </c>
      <c r="T129" s="160">
        <f t="shared" ref="T129" si="156">AVERAGE(K129:K131)</f>
        <v>1991.6763754045305</v>
      </c>
      <c r="U129" s="232">
        <f t="shared" ref="U129" si="157">AVERAGE(L129:T129)</f>
        <v>2148.6257846221597</v>
      </c>
      <c r="V129" s="92"/>
      <c r="W129" s="92"/>
      <c r="X129" s="92"/>
      <c r="Y129" s="92"/>
      <c r="Z129" s="92"/>
      <c r="AA129" s="92"/>
      <c r="AB129" s="92"/>
      <c r="AC129" s="92"/>
      <c r="AD129" s="92"/>
      <c r="AE129" s="92"/>
      <c r="AF129" s="92"/>
      <c r="AG129" s="92"/>
      <c r="AH129" s="92"/>
      <c r="AI129" s="92"/>
      <c r="AJ129" s="92"/>
      <c r="AK129" s="92"/>
      <c r="AL129" s="92"/>
      <c r="AM129" s="92"/>
      <c r="AN129" s="92"/>
      <c r="AO129" s="92"/>
      <c r="AP129" s="92"/>
      <c r="AQ129" s="92"/>
      <c r="AR129" s="231"/>
    </row>
    <row r="130" spans="1:44">
      <c r="A130" s="223">
        <v>43724</v>
      </c>
      <c r="B130" s="224">
        <v>1.6405787037037001</v>
      </c>
      <c r="C130" s="304">
        <f>'VCO2 Raw'!C130*'VCO2-BW '!C$61/'VCO2-BW '!C$62</f>
        <v>2059.1814671814673</v>
      </c>
      <c r="D130" s="305">
        <f>'VCO2 Raw'!D130*'VCO2-BW '!D$61/'VCO2-BW '!D$62</f>
        <v>1766.3186813186812</v>
      </c>
      <c r="E130" s="305">
        <f>'VCO2 Raw'!E130*'VCO2-BW '!E$61/'VCO2-BW '!E$62</f>
        <v>1975.0393700787404</v>
      </c>
      <c r="F130" s="305">
        <f>'VCO2 Raw'!F130*'VCO2-BW '!F$61/'VCO2-BW '!F$62</f>
        <v>2859.0871369294605</v>
      </c>
      <c r="G130" s="305">
        <f>'VCO2 Raw'!G130*'VCO2-BW '!G$61/'VCO2-BW '!G$62</f>
        <v>2478.5913043478258</v>
      </c>
      <c r="H130" s="305">
        <f>'VCO2 Raw'!H130*'VCO2-BW '!H$61/'VCO2-BW '!H$62</f>
        <v>2145.2195121951218</v>
      </c>
      <c r="I130" s="305">
        <f>'VCO2 Raw'!I130*'VCO2-BW '!I$61/'VCO2-BW '!I$62</f>
        <v>1805.8108108108108</v>
      </c>
      <c r="J130" s="305">
        <f>'VCO2 Raw'!J130*'VCO2-BW '!J$61/'VCO2-BW '!J$62</f>
        <v>2027.7129186602874</v>
      </c>
      <c r="K130" s="306">
        <f>'VCO2 Raw'!K130*'VCO2-BW '!K$61/'VCO2-BW '!K$62</f>
        <v>1779.6941747572812</v>
      </c>
      <c r="L130" s="107"/>
      <c r="M130" s="160"/>
      <c r="N130" s="160"/>
      <c r="O130" s="160"/>
      <c r="P130" s="160"/>
      <c r="Q130" s="160"/>
      <c r="R130" s="160"/>
      <c r="S130" s="160"/>
      <c r="T130" s="160"/>
      <c r="U130" s="232">
        <f t="shared" ref="U130" si="158">STDEV(L129:T129)/SQRT(COUNT(L129:T129))</f>
        <v>84.658968456461011</v>
      </c>
      <c r="V130" s="92"/>
      <c r="W130" s="92"/>
      <c r="X130" s="92"/>
      <c r="Y130" s="92"/>
      <c r="Z130" s="92"/>
      <c r="AA130" s="92"/>
      <c r="AB130" s="92"/>
      <c r="AC130" s="92"/>
      <c r="AD130" s="92"/>
      <c r="AE130" s="92"/>
      <c r="AF130" s="92"/>
      <c r="AG130" s="92"/>
      <c r="AH130" s="92"/>
      <c r="AI130" s="92"/>
      <c r="AJ130" s="92"/>
      <c r="AK130" s="92"/>
      <c r="AL130" s="92"/>
      <c r="AM130" s="92"/>
      <c r="AN130" s="92"/>
      <c r="AO130" s="92"/>
      <c r="AP130" s="92"/>
      <c r="AQ130" s="92"/>
      <c r="AR130" s="231"/>
    </row>
    <row r="131" spans="1:44">
      <c r="A131" s="223">
        <v>43724</v>
      </c>
      <c r="B131" s="224">
        <v>1.65446759259259</v>
      </c>
      <c r="C131" s="304">
        <f>'VCO2 Raw'!C131*'VCO2-BW '!C$61/'VCO2-BW '!C$62</f>
        <v>2736.1583011583011</v>
      </c>
      <c r="D131" s="305">
        <f>'VCO2 Raw'!D131*'VCO2-BW '!D$61/'VCO2-BW '!D$62</f>
        <v>1430.03663003663</v>
      </c>
      <c r="E131" s="305">
        <f>'VCO2 Raw'!E131*'VCO2-BW '!E$61/'VCO2-BW '!E$62</f>
        <v>1811.3385826771655</v>
      </c>
      <c r="F131" s="305">
        <f>'VCO2 Raw'!F131*'VCO2-BW '!F$61/'VCO2-BW '!F$62</f>
        <v>2495.402489626556</v>
      </c>
      <c r="G131" s="305">
        <f>'VCO2 Raw'!G131*'VCO2-BW '!G$61/'VCO2-BW '!G$62</f>
        <v>2033.9913043478259</v>
      </c>
      <c r="H131" s="305">
        <f>'VCO2 Raw'!H131*'VCO2-BW '!H$61/'VCO2-BW '!H$62</f>
        <v>2308.0682926829268</v>
      </c>
      <c r="I131" s="305">
        <f>'VCO2 Raw'!I131*'VCO2-BW '!I$61/'VCO2-BW '!I$62</f>
        <v>1974.6846846846847</v>
      </c>
      <c r="J131" s="305">
        <f>'VCO2 Raw'!J131*'VCO2-BW '!J$61/'VCO2-BW '!J$62</f>
        <v>2661.8947368421054</v>
      </c>
      <c r="K131" s="306">
        <f>'VCO2 Raw'!K131*'VCO2-BW '!K$61/'VCO2-BW '!K$62</f>
        <v>2243.5048543689318</v>
      </c>
      <c r="L131" s="107"/>
      <c r="M131" s="160"/>
      <c r="N131" s="160"/>
      <c r="O131" s="160"/>
      <c r="P131" s="160"/>
      <c r="Q131" s="160"/>
      <c r="R131" s="160"/>
      <c r="S131" s="160"/>
      <c r="T131" s="160"/>
      <c r="U131" s="232"/>
      <c r="V131" s="92"/>
      <c r="W131" s="92"/>
      <c r="X131" s="92"/>
      <c r="Y131" s="92"/>
      <c r="Z131" s="92"/>
      <c r="AA131" s="92"/>
      <c r="AB131" s="92"/>
      <c r="AC131" s="92"/>
      <c r="AD131" s="92"/>
      <c r="AE131" s="92"/>
      <c r="AF131" s="92"/>
      <c r="AG131" s="92"/>
      <c r="AH131" s="92"/>
      <c r="AI131" s="92"/>
      <c r="AJ131" s="92"/>
      <c r="AK131" s="92"/>
      <c r="AL131" s="92"/>
      <c r="AM131" s="92"/>
      <c r="AN131" s="92"/>
      <c r="AO131" s="92"/>
      <c r="AP131" s="92"/>
      <c r="AQ131" s="92"/>
      <c r="AR131" s="231"/>
    </row>
    <row r="132" spans="1:44">
      <c r="A132" s="223">
        <v>43724</v>
      </c>
      <c r="B132" s="224">
        <v>1.66835648148148</v>
      </c>
      <c r="C132" s="304">
        <f>'VCO2 Raw'!C132*'VCO2-BW '!C$61/'VCO2-BW '!C$62</f>
        <v>2166.9536679536682</v>
      </c>
      <c r="D132" s="305">
        <f>'VCO2 Raw'!D132*'VCO2-BW '!D$61/'VCO2-BW '!D$62</f>
        <v>1819.9450549450548</v>
      </c>
      <c r="E132" s="305">
        <f>'VCO2 Raw'!E132*'VCO2-BW '!E$61/'VCO2-BW '!E$62</f>
        <v>1752.8740157480315</v>
      </c>
      <c r="F132" s="305">
        <f>'VCO2 Raw'!F132*'VCO2-BW '!F$61/'VCO2-BW '!F$62</f>
        <v>2156.9128630705391</v>
      </c>
      <c r="G132" s="305">
        <f>'VCO2 Raw'!G132*'VCO2-BW '!G$61/'VCO2-BW '!G$62</f>
        <v>2212.2608695652175</v>
      </c>
      <c r="H132" s="305">
        <f>'VCO2 Raw'!H132*'VCO2-BW '!H$61/'VCO2-BW '!H$62</f>
        <v>3290.3804878048777</v>
      </c>
      <c r="I132" s="305">
        <f>'VCO2 Raw'!I132*'VCO2-BW '!I$61/'VCO2-BW '!I$62</f>
        <v>2659.5045045045044</v>
      </c>
      <c r="J132" s="305">
        <f>'VCO2 Raw'!J132*'VCO2-BW '!J$61/'VCO2-BW '!J$62</f>
        <v>2144.5358851674646</v>
      </c>
      <c r="K132" s="306">
        <f>'VCO2 Raw'!K132*'VCO2-BW '!K$61/'VCO2-BW '!K$62</f>
        <v>3544.0873786407765</v>
      </c>
      <c r="L132" s="107">
        <f t="shared" ref="L132:P132" si="159">AVERAGE(C132:C134)</f>
        <v>2313.0913770913771</v>
      </c>
      <c r="M132" s="160">
        <f t="shared" si="159"/>
        <v>2398.2905982905982</v>
      </c>
      <c r="N132" s="160">
        <f t="shared" si="159"/>
        <v>2228.0314960629926</v>
      </c>
      <c r="O132" s="160">
        <f t="shared" si="159"/>
        <v>2915.319502074688</v>
      </c>
      <c r="P132" s="160">
        <f t="shared" si="159"/>
        <v>2656.5028985507247</v>
      </c>
      <c r="Q132" s="160">
        <f t="shared" ref="Q132" si="160">AVERAGE(H132:H134)</f>
        <v>2972.3382113821135</v>
      </c>
      <c r="R132" s="160">
        <f t="shared" ref="R132" si="161">AVERAGE(I132:I134)</f>
        <v>2674.3543543543542</v>
      </c>
      <c r="S132" s="160">
        <f t="shared" ref="S132" si="162">AVERAGE(J132:J134)</f>
        <v>2545.4194577352478</v>
      </c>
      <c r="T132" s="160">
        <f t="shared" ref="T132" si="163">AVERAGE(K132:K134)</f>
        <v>3000.5841423948218</v>
      </c>
      <c r="U132" s="232">
        <f t="shared" ref="U132" si="164">AVERAGE(L132:T132)</f>
        <v>2633.7702264374352</v>
      </c>
      <c r="V132" s="92"/>
      <c r="W132" s="92"/>
      <c r="X132" s="92"/>
      <c r="Y132" s="92"/>
      <c r="Z132" s="92"/>
      <c r="AA132" s="92"/>
      <c r="AB132" s="92"/>
      <c r="AC132" s="92"/>
      <c r="AD132" s="92"/>
      <c r="AE132" s="92"/>
      <c r="AF132" s="92"/>
      <c r="AG132" s="92"/>
      <c r="AH132" s="92"/>
      <c r="AI132" s="92"/>
      <c r="AJ132" s="92"/>
      <c r="AK132" s="92"/>
      <c r="AL132" s="92"/>
      <c r="AM132" s="92"/>
      <c r="AN132" s="92"/>
      <c r="AO132" s="92"/>
      <c r="AP132" s="92"/>
      <c r="AQ132" s="92"/>
      <c r="AR132" s="231"/>
    </row>
    <row r="133" spans="1:44">
      <c r="A133" s="223">
        <v>43724</v>
      </c>
      <c r="B133" s="224">
        <v>1.6822453703703699</v>
      </c>
      <c r="C133" s="304">
        <f>'VCO2 Raw'!C133*'VCO2-BW '!C$61/'VCO2-BW '!C$62</f>
        <v>2146.0270270270275</v>
      </c>
      <c r="D133" s="305">
        <f>'VCO2 Raw'!D133*'VCO2-BW '!D$61/'VCO2-BW '!D$62</f>
        <v>3131.5567765567766</v>
      </c>
      <c r="E133" s="305">
        <f>'VCO2 Raw'!E133*'VCO2-BW '!E$61/'VCO2-BW '!E$62</f>
        <v>1994.1732283464569</v>
      </c>
      <c r="F133" s="305">
        <f>'VCO2 Raw'!F133*'VCO2-BW '!F$61/'VCO2-BW '!F$62</f>
        <v>2769.2614107883815</v>
      </c>
      <c r="G133" s="305">
        <f>'VCO2 Raw'!G133*'VCO2-BW '!G$61/'VCO2-BW '!G$62</f>
        <v>2278.8434782608697</v>
      </c>
      <c r="H133" s="305">
        <f>'VCO2 Raw'!H133*'VCO2-BW '!H$61/'VCO2-BW '!H$62</f>
        <v>2612.8878048780484</v>
      </c>
      <c r="I133" s="305">
        <f>'VCO2 Raw'!I133*'VCO2-BW '!I$61/'VCO2-BW '!I$62</f>
        <v>2659.5045045045044</v>
      </c>
      <c r="J133" s="305">
        <f>'VCO2 Raw'!J133*'VCO2-BW '!J$61/'VCO2-BW '!J$62</f>
        <v>2126.8038277511964</v>
      </c>
      <c r="K133" s="306">
        <f>'VCO2 Raw'!K133*'VCO2-BW '!K$61/'VCO2-BW '!K$62</f>
        <v>2198.558252427184</v>
      </c>
      <c r="L133" s="107"/>
      <c r="M133" s="160"/>
      <c r="N133" s="160"/>
      <c r="O133" s="160"/>
      <c r="P133" s="160"/>
      <c r="Q133" s="160"/>
      <c r="R133" s="160"/>
      <c r="S133" s="160"/>
      <c r="T133" s="160"/>
      <c r="U133" s="232">
        <f t="shared" ref="U133" si="165">STDEV(L132:T132)/SQRT(COUNT(L132:T132))</f>
        <v>95.839124835708972</v>
      </c>
      <c r="V133" s="92"/>
      <c r="W133" s="92"/>
      <c r="X133" s="92"/>
      <c r="Y133" s="92"/>
      <c r="Z133" s="92"/>
      <c r="AA133" s="92"/>
      <c r="AB133" s="92"/>
      <c r="AC133" s="92"/>
      <c r="AD133" s="92"/>
      <c r="AE133" s="92"/>
      <c r="AF133" s="92"/>
      <c r="AG133" s="92"/>
      <c r="AH133" s="92"/>
      <c r="AI133" s="92"/>
      <c r="AJ133" s="92"/>
      <c r="AK133" s="92"/>
      <c r="AL133" s="92"/>
      <c r="AM133" s="92"/>
      <c r="AN133" s="92"/>
      <c r="AO133" s="92"/>
      <c r="AP133" s="92"/>
      <c r="AQ133" s="92"/>
      <c r="AR133" s="231"/>
    </row>
    <row r="134" spans="1:44">
      <c r="A134" s="223">
        <v>43724</v>
      </c>
      <c r="B134" s="224">
        <v>1.6961342592592601</v>
      </c>
      <c r="C134" s="304">
        <f>'VCO2 Raw'!C134*'VCO2-BW '!C$61/'VCO2-BW '!C$62</f>
        <v>2626.2934362934366</v>
      </c>
      <c r="D134" s="305">
        <f>'VCO2 Raw'!D134*'VCO2-BW '!D$61/'VCO2-BW '!D$62</f>
        <v>2243.3699633699634</v>
      </c>
      <c r="E134" s="305">
        <f>'VCO2 Raw'!E134*'VCO2-BW '!E$61/'VCO2-BW '!E$62</f>
        <v>2937.0472440944882</v>
      </c>
      <c r="F134" s="305">
        <f>'VCO2 Raw'!F134*'VCO2-BW '!F$61/'VCO2-BW '!F$62</f>
        <v>3819.7842323651444</v>
      </c>
      <c r="G134" s="305">
        <f>'VCO2 Raw'!G134*'VCO2-BW '!G$61/'VCO2-BW '!G$62</f>
        <v>3478.4043478260869</v>
      </c>
      <c r="H134" s="305">
        <f>'VCO2 Raw'!H134*'VCO2-BW '!H$61/'VCO2-BW '!H$62</f>
        <v>3013.7463414634144</v>
      </c>
      <c r="I134" s="305">
        <f>'VCO2 Raw'!I134*'VCO2-BW '!I$61/'VCO2-BW '!I$62</f>
        <v>2704.0540540540542</v>
      </c>
      <c r="J134" s="305">
        <f>'VCO2 Raw'!J134*'VCO2-BW '!J$61/'VCO2-BW '!J$62</f>
        <v>3364.9186602870818</v>
      </c>
      <c r="K134" s="306">
        <f>'VCO2 Raw'!K134*'VCO2-BW '!K$61/'VCO2-BW '!K$62</f>
        <v>3259.106796116504</v>
      </c>
      <c r="L134" s="107"/>
      <c r="M134" s="160"/>
      <c r="N134" s="160"/>
      <c r="O134" s="160"/>
      <c r="P134" s="160"/>
      <c r="Q134" s="160"/>
      <c r="R134" s="160"/>
      <c r="S134" s="160"/>
      <c r="T134" s="160"/>
      <c r="U134" s="232"/>
      <c r="V134" s="92"/>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231"/>
    </row>
    <row r="135" spans="1:44">
      <c r="A135" s="223">
        <v>43724</v>
      </c>
      <c r="B135" s="224">
        <v>1.71002314814814</v>
      </c>
      <c r="C135" s="304">
        <f>'VCO2 Raw'!C135*'VCO2-BW '!C$61/'VCO2-BW '!C$62</f>
        <v>2714.1853281853287</v>
      </c>
      <c r="D135" s="305">
        <f>'VCO2 Raw'!D135*'VCO2-BW '!D$61/'VCO2-BW '!D$62</f>
        <v>2288.0586080586081</v>
      </c>
      <c r="E135" s="305">
        <f>'VCO2 Raw'!E135*'VCO2-BW '!E$61/'VCO2-BW '!E$62</f>
        <v>1895.3149606299214</v>
      </c>
      <c r="F135" s="305">
        <f>'VCO2 Raw'!F135*'VCO2-BW '!F$61/'VCO2-BW '!F$62</f>
        <v>2042.9875518672197</v>
      </c>
      <c r="G135" s="305">
        <f>'VCO2 Raw'!G135*'VCO2-BW '!G$61/'VCO2-BW '!G$62</f>
        <v>2261.6608695652171</v>
      </c>
      <c r="H135" s="305">
        <f>'VCO2 Raw'!H135*'VCO2-BW '!H$61/'VCO2-BW '!H$62</f>
        <v>2309.1121951219511</v>
      </c>
      <c r="I135" s="305">
        <f>'VCO2 Raw'!I135*'VCO2-BW '!I$61/'VCO2-BW '!I$62</f>
        <v>1916.6666666666667</v>
      </c>
      <c r="J135" s="305">
        <f>'VCO2 Raw'!J135*'VCO2-BW '!J$61/'VCO2-BW '!J$62</f>
        <v>1923.4066985645936</v>
      </c>
      <c r="K135" s="306">
        <f>'VCO2 Raw'!K135*'VCO2-BW '!K$61/'VCO2-BW '!K$62</f>
        <v>3622.5048543689313</v>
      </c>
      <c r="L135" s="107">
        <f t="shared" ref="L135:P135" si="166">AVERAGE(C135:C137)</f>
        <v>2756.3873873873877</v>
      </c>
      <c r="M135" s="160">
        <f t="shared" si="166"/>
        <v>2182.6678876678875</v>
      </c>
      <c r="N135" s="160">
        <f t="shared" si="166"/>
        <v>2229.4488188976379</v>
      </c>
      <c r="O135" s="160">
        <f t="shared" si="166"/>
        <v>2183.2033195020745</v>
      </c>
      <c r="P135" s="160">
        <f t="shared" si="166"/>
        <v>2483.9608695652173</v>
      </c>
      <c r="Q135" s="160">
        <f t="shared" ref="Q135" si="167">AVERAGE(H135:H137)</f>
        <v>2753.8146341463412</v>
      </c>
      <c r="R135" s="160">
        <f t="shared" ref="R135" si="168">AVERAGE(I135:I137)</f>
        <v>1946.3663663663665</v>
      </c>
      <c r="S135" s="160">
        <f t="shared" ref="S135" si="169">AVERAGE(J135:J137)</f>
        <v>2742.21052631579</v>
      </c>
      <c r="T135" s="160">
        <f t="shared" ref="T135" si="170">AVERAGE(K135:K137)</f>
        <v>2612.3220064724915</v>
      </c>
      <c r="U135" s="232">
        <f t="shared" ref="U135" si="171">AVERAGE(L135:T135)</f>
        <v>2432.2646462579105</v>
      </c>
      <c r="V135" s="92"/>
      <c r="W135" s="92"/>
      <c r="X135" s="92"/>
      <c r="Y135" s="92"/>
      <c r="Z135" s="92"/>
      <c r="AA135" s="92"/>
      <c r="AB135" s="92"/>
      <c r="AC135" s="92"/>
      <c r="AD135" s="92"/>
      <c r="AE135" s="92"/>
      <c r="AF135" s="92"/>
      <c r="AG135" s="92"/>
      <c r="AH135" s="92"/>
      <c r="AI135" s="92"/>
      <c r="AJ135" s="92"/>
      <c r="AK135" s="92"/>
      <c r="AL135" s="92"/>
      <c r="AM135" s="92"/>
      <c r="AN135" s="92"/>
      <c r="AO135" s="92"/>
      <c r="AP135" s="92"/>
      <c r="AQ135" s="92"/>
      <c r="AR135" s="231"/>
    </row>
    <row r="136" spans="1:44">
      <c r="A136" s="223">
        <v>43724</v>
      </c>
      <c r="B136" s="224">
        <v>1.72391203703704</v>
      </c>
      <c r="C136" s="304">
        <f>'VCO2 Raw'!C136*'VCO2-BW '!C$61/'VCO2-BW '!C$62</f>
        <v>3313.7335907335914</v>
      </c>
      <c r="D136" s="305">
        <f>'VCO2 Raw'!D136*'VCO2-BW '!D$61/'VCO2-BW '!D$62</f>
        <v>1443.4432234432234</v>
      </c>
      <c r="E136" s="305">
        <f>'VCO2 Raw'!E136*'VCO2-BW '!E$61/'VCO2-BW '!E$62</f>
        <v>2874.3307086614177</v>
      </c>
      <c r="F136" s="305">
        <f>'VCO2 Raw'!F136*'VCO2-BW '!F$61/'VCO2-BW '!F$62</f>
        <v>1991.5020746887965</v>
      </c>
      <c r="G136" s="305">
        <f>'VCO2 Raw'!G136*'VCO2-BW '!G$61/'VCO2-BW '!G$62</f>
        <v>3054.2086956521739</v>
      </c>
      <c r="H136" s="305">
        <f>'VCO2 Raw'!H136*'VCO2-BW '!H$61/'VCO2-BW '!H$62</f>
        <v>3482.4585365853654</v>
      </c>
      <c r="I136" s="305">
        <f>'VCO2 Raw'!I136*'VCO2-BW '!I$61/'VCO2-BW '!I$62</f>
        <v>1952.9279279279281</v>
      </c>
      <c r="J136" s="305">
        <f>'VCO2 Raw'!J136*'VCO2-BW '!J$61/'VCO2-BW '!J$62</f>
        <v>2395.9138755980862</v>
      </c>
      <c r="K136" s="306">
        <f>'VCO2 Raw'!K136*'VCO2-BW '!K$61/'VCO2-BW '!K$62</f>
        <v>2087.6262135922329</v>
      </c>
      <c r="L136" s="107"/>
      <c r="M136" s="160"/>
      <c r="N136" s="160"/>
      <c r="O136" s="160"/>
      <c r="P136" s="160"/>
      <c r="Q136" s="160"/>
      <c r="R136" s="160"/>
      <c r="S136" s="160"/>
      <c r="T136" s="160"/>
      <c r="U136" s="232">
        <f t="shared" ref="U136" si="172">STDEV(L135:T135)/SQRT(COUNT(L135:T135))</f>
        <v>101.45955897126157</v>
      </c>
      <c r="V136" s="92"/>
      <c r="W136" s="92"/>
      <c r="X136" s="92"/>
      <c r="Y136" s="92"/>
      <c r="Z136" s="92"/>
      <c r="AA136" s="92"/>
      <c r="AB136" s="92"/>
      <c r="AC136" s="92"/>
      <c r="AD136" s="92"/>
      <c r="AE136" s="92"/>
      <c r="AF136" s="92"/>
      <c r="AG136" s="92"/>
      <c r="AH136" s="92"/>
      <c r="AI136" s="92"/>
      <c r="AJ136" s="92"/>
      <c r="AK136" s="92"/>
      <c r="AL136" s="92"/>
      <c r="AM136" s="92"/>
      <c r="AN136" s="92"/>
      <c r="AO136" s="92"/>
      <c r="AP136" s="92"/>
      <c r="AQ136" s="92"/>
      <c r="AR136" s="231"/>
    </row>
    <row r="137" spans="1:44">
      <c r="A137" s="223">
        <v>43724</v>
      </c>
      <c r="B137" s="224">
        <v>1.7378009259259199</v>
      </c>
      <c r="C137" s="304">
        <f>'VCO2 Raw'!C137*'VCO2-BW '!C$61/'VCO2-BW '!C$62</f>
        <v>2241.2432432432433</v>
      </c>
      <c r="D137" s="305">
        <f>'VCO2 Raw'!D137*'VCO2-BW '!D$61/'VCO2-BW '!D$62</f>
        <v>2816.5018315018315</v>
      </c>
      <c r="E137" s="305">
        <f>'VCO2 Raw'!E137*'VCO2-BW '!E$61/'VCO2-BW '!E$62</f>
        <v>1918.7007874015749</v>
      </c>
      <c r="F137" s="305">
        <f>'VCO2 Raw'!F137*'VCO2-BW '!F$61/'VCO2-BW '!F$62</f>
        <v>2515.1203319502069</v>
      </c>
      <c r="G137" s="305">
        <f>'VCO2 Raw'!G137*'VCO2-BW '!G$61/'VCO2-BW '!G$62</f>
        <v>2136.0130434782609</v>
      </c>
      <c r="H137" s="305">
        <f>'VCO2 Raw'!H137*'VCO2-BW '!H$61/'VCO2-BW '!H$62</f>
        <v>2469.873170731707</v>
      </c>
      <c r="I137" s="305">
        <f>'VCO2 Raw'!I137*'VCO2-BW '!I$61/'VCO2-BW '!I$62</f>
        <v>1969.5045045045047</v>
      </c>
      <c r="J137" s="305">
        <f>'VCO2 Raw'!J137*'VCO2-BW '!J$61/'VCO2-BW '!J$62</f>
        <v>3907.3110047846894</v>
      </c>
      <c r="K137" s="306">
        <f>'VCO2 Raw'!K137*'VCO2-BW '!K$61/'VCO2-BW '!K$62</f>
        <v>2126.8349514563101</v>
      </c>
      <c r="L137" s="107"/>
      <c r="M137" s="160"/>
      <c r="N137" s="160"/>
      <c r="O137" s="160"/>
      <c r="P137" s="160"/>
      <c r="Q137" s="160"/>
      <c r="R137" s="160"/>
      <c r="S137" s="160"/>
      <c r="T137" s="160"/>
      <c r="U137" s="232"/>
      <c r="V137" s="92"/>
      <c r="W137" s="92"/>
      <c r="X137" s="92"/>
      <c r="Y137" s="92"/>
      <c r="Z137" s="92"/>
      <c r="AA137" s="92"/>
      <c r="AB137" s="92"/>
      <c r="AC137" s="92"/>
      <c r="AD137" s="92"/>
      <c r="AE137" s="92"/>
      <c r="AF137" s="92"/>
      <c r="AG137" s="92"/>
      <c r="AH137" s="92"/>
      <c r="AI137" s="92"/>
      <c r="AJ137" s="92"/>
      <c r="AK137" s="92"/>
      <c r="AL137" s="92"/>
      <c r="AM137" s="92"/>
      <c r="AN137" s="92"/>
      <c r="AO137" s="92"/>
      <c r="AP137" s="92"/>
      <c r="AQ137" s="92"/>
      <c r="AR137" s="231"/>
    </row>
    <row r="138" spans="1:44">
      <c r="A138" s="233">
        <v>43724</v>
      </c>
      <c r="B138" s="234">
        <v>1.7516898148148099</v>
      </c>
      <c r="C138" s="304">
        <f>'VCO2 Raw'!C138*'VCO2-BW '!C$61/'VCO2-BW '!C$62</f>
        <v>2291.4671814671815</v>
      </c>
      <c r="D138" s="305">
        <f>'VCO2 Raw'!D138*'VCO2-BW '!D$61/'VCO2-BW '!D$62</f>
        <v>1691.4652014652015</v>
      </c>
      <c r="E138" s="305">
        <f>'VCO2 Raw'!E138*'VCO2-BW '!E$61/'VCO2-BW '!E$62</f>
        <v>1764.5669291338584</v>
      </c>
      <c r="F138" s="305">
        <f>'VCO2 Raw'!F138*'VCO2-BW '!F$61/'VCO2-BW '!F$62</f>
        <v>2349.7095435684646</v>
      </c>
      <c r="G138" s="305">
        <f>'VCO2 Raw'!G138*'VCO2-BW '!G$61/'VCO2-BW '!G$62</f>
        <v>3438.6695652173912</v>
      </c>
      <c r="H138" s="305">
        <f>'VCO2 Raw'!H138*'VCO2-BW '!H$61/'VCO2-BW '!H$62</f>
        <v>3737.1707317073169</v>
      </c>
      <c r="I138" s="305">
        <f>'VCO2 Raw'!I138*'VCO2-BW '!I$61/'VCO2-BW '!I$62</f>
        <v>1962.2522522522522</v>
      </c>
      <c r="J138" s="305">
        <f>'VCO2 Raw'!J138*'VCO2-BW '!J$61/'VCO2-BW '!J$62</f>
        <v>3850.9856459330149</v>
      </c>
      <c r="K138" s="306">
        <f>'VCO2 Raw'!K138*'VCO2-BW '!K$61/'VCO2-BW '!K$62</f>
        <v>3324.1359223300965</v>
      </c>
      <c r="L138" s="107">
        <f t="shared" ref="L138:P138" si="173">AVERAGE(C138:C140)</f>
        <v>3102.0257400257401</v>
      </c>
      <c r="M138" s="160">
        <f t="shared" si="173"/>
        <v>2175.2197802197802</v>
      </c>
      <c r="N138" s="160">
        <f t="shared" si="173"/>
        <v>2301.3779527559059</v>
      </c>
      <c r="O138" s="160">
        <f t="shared" si="173"/>
        <v>2743.7012448132778</v>
      </c>
      <c r="P138" s="160">
        <f t="shared" si="173"/>
        <v>3153.7246376811595</v>
      </c>
      <c r="Q138" s="160">
        <f t="shared" ref="Q138" si="174">AVERAGE(H138:H140)</f>
        <v>3438.6146341463414</v>
      </c>
      <c r="R138" s="160">
        <f t="shared" ref="R138" si="175">AVERAGE(I138:I140)</f>
        <v>2591.1261261261266</v>
      </c>
      <c r="S138" s="160">
        <f t="shared" ref="S138" si="176">AVERAGE(J138:J140)</f>
        <v>3179.9489633173848</v>
      </c>
      <c r="T138" s="160">
        <f t="shared" ref="T138" si="177">AVERAGE(K138:K140)</f>
        <v>2574.0695792880256</v>
      </c>
      <c r="U138" s="232">
        <f t="shared" ref="U138" si="178">AVERAGE(L138:T138)</f>
        <v>2806.6454064859713</v>
      </c>
      <c r="V138" s="92"/>
      <c r="W138" s="92"/>
      <c r="X138" s="92"/>
      <c r="Y138" s="92"/>
      <c r="Z138" s="92"/>
      <c r="AA138" s="92"/>
      <c r="AB138" s="92"/>
      <c r="AC138" s="92"/>
      <c r="AD138" s="92"/>
      <c r="AE138" s="92"/>
      <c r="AF138" s="92"/>
      <c r="AG138" s="92"/>
      <c r="AH138" s="92"/>
      <c r="AI138" s="92"/>
      <c r="AJ138" s="92"/>
      <c r="AK138" s="92"/>
      <c r="AL138" s="92"/>
      <c r="AM138" s="92"/>
      <c r="AN138" s="92"/>
      <c r="AO138" s="92"/>
      <c r="AP138" s="92"/>
      <c r="AQ138" s="92"/>
      <c r="AR138" s="231"/>
    </row>
    <row r="139" spans="1:44">
      <c r="A139" s="233">
        <v>43724</v>
      </c>
      <c r="B139" s="234">
        <v>1.7655787037037001</v>
      </c>
      <c r="C139" s="304">
        <f>'VCO2 Raw'!C139*'VCO2-BW '!C$61/'VCO2-BW '!C$62</f>
        <v>3429.8764478764483</v>
      </c>
      <c r="D139" s="305">
        <f>'VCO2 Raw'!D139*'VCO2-BW '!D$61/'VCO2-BW '!D$62</f>
        <v>2972.9120879120878</v>
      </c>
      <c r="E139" s="305">
        <f>'VCO2 Raw'!E139*'VCO2-BW '!E$61/'VCO2-BW '!E$62</f>
        <v>2798.8582677165355</v>
      </c>
      <c r="F139" s="305">
        <f>'VCO2 Raw'!F139*'VCO2-BW '!F$61/'VCO2-BW '!F$62</f>
        <v>2778.0248962655596</v>
      </c>
      <c r="G139" s="305">
        <f>'VCO2 Raw'!G139*'VCO2-BW '!G$61/'VCO2-BW '!G$62</f>
        <v>3591.1652173913044</v>
      </c>
      <c r="H139" s="305">
        <f>'VCO2 Raw'!H139*'VCO2-BW '!H$61/'VCO2-BW '!H$62</f>
        <v>3167.2</v>
      </c>
      <c r="I139" s="305">
        <f>'VCO2 Raw'!I139*'VCO2-BW '!I$61/'VCO2-BW '!I$62</f>
        <v>3251.0810810810813</v>
      </c>
      <c r="J139" s="305">
        <f>'VCO2 Raw'!J139*'VCO2-BW '!J$61/'VCO2-BW '!J$62</f>
        <v>3092.6794258373207</v>
      </c>
      <c r="K139" s="306">
        <f>'VCO2 Raw'!K139*'VCO2-BW '!K$61/'VCO2-BW '!K$62</f>
        <v>2131.6165048543685</v>
      </c>
      <c r="L139" s="107"/>
      <c r="M139" s="160"/>
      <c r="N139" s="160"/>
      <c r="O139" s="160"/>
      <c r="P139" s="160"/>
      <c r="Q139" s="160"/>
      <c r="R139" s="160"/>
      <c r="S139" s="160"/>
      <c r="T139" s="160"/>
      <c r="U139" s="232">
        <f t="shared" ref="U139" si="179">STDEV(L138:T138)/SQRT(COUNT(L138:T138))</f>
        <v>144.57551606237567</v>
      </c>
      <c r="V139" s="92"/>
      <c r="W139" s="92"/>
      <c r="X139" s="92"/>
      <c r="Y139" s="92"/>
      <c r="Z139" s="92"/>
      <c r="AA139" s="92"/>
      <c r="AB139" s="92"/>
      <c r="AC139" s="92"/>
      <c r="AD139" s="92"/>
      <c r="AE139" s="92"/>
      <c r="AF139" s="92"/>
      <c r="AG139" s="92"/>
      <c r="AH139" s="92"/>
      <c r="AI139" s="92"/>
      <c r="AJ139" s="92"/>
      <c r="AK139" s="92"/>
      <c r="AL139" s="92"/>
      <c r="AM139" s="92"/>
      <c r="AN139" s="92"/>
      <c r="AO139" s="92"/>
      <c r="AP139" s="92"/>
      <c r="AQ139" s="92"/>
      <c r="AR139" s="231"/>
    </row>
    <row r="140" spans="1:44">
      <c r="A140" s="233">
        <v>43724</v>
      </c>
      <c r="B140" s="234">
        <v>1.77946759259259</v>
      </c>
      <c r="C140" s="304">
        <f>'VCO2 Raw'!C140*'VCO2-BW '!C$61/'VCO2-BW '!C$62</f>
        <v>3584.733590733591</v>
      </c>
      <c r="D140" s="305">
        <f>'VCO2 Raw'!D140*'VCO2-BW '!D$61/'VCO2-BW '!D$62</f>
        <v>1861.2820512820513</v>
      </c>
      <c r="E140" s="305">
        <f>'VCO2 Raw'!E140*'VCO2-BW '!E$61/'VCO2-BW '!E$62</f>
        <v>2340.7086614173231</v>
      </c>
      <c r="F140" s="305">
        <f>'VCO2 Raw'!F140*'VCO2-BW '!F$61/'VCO2-BW '!F$62</f>
        <v>3103.369294605809</v>
      </c>
      <c r="G140" s="305">
        <f>'VCO2 Raw'!G140*'VCO2-BW '!G$61/'VCO2-BW '!G$62</f>
        <v>2431.3391304347824</v>
      </c>
      <c r="H140" s="305">
        <f>'VCO2 Raw'!H140*'VCO2-BW '!H$61/'VCO2-BW '!H$62</f>
        <v>3411.4731707317073</v>
      </c>
      <c r="I140" s="305">
        <f>'VCO2 Raw'!I140*'VCO2-BW '!I$61/'VCO2-BW '!I$62</f>
        <v>2560.0450450450453</v>
      </c>
      <c r="J140" s="305">
        <f>'VCO2 Raw'!J140*'VCO2-BW '!J$61/'VCO2-BW '!J$62</f>
        <v>2596.1818181818185</v>
      </c>
      <c r="K140" s="306">
        <f>'VCO2 Raw'!K140*'VCO2-BW '!K$61/'VCO2-BW '!K$62</f>
        <v>2266.4563106796113</v>
      </c>
      <c r="L140" s="107"/>
      <c r="M140" s="160"/>
      <c r="N140" s="160"/>
      <c r="O140" s="160"/>
      <c r="P140" s="160"/>
      <c r="Q140" s="160"/>
      <c r="R140" s="160"/>
      <c r="S140" s="160"/>
      <c r="T140" s="160"/>
      <c r="U140" s="232"/>
      <c r="V140" s="92"/>
      <c r="W140" s="92"/>
      <c r="X140" s="92"/>
      <c r="Y140" s="92"/>
      <c r="Z140" s="92"/>
      <c r="AA140" s="92"/>
      <c r="AB140" s="92"/>
      <c r="AC140" s="92"/>
      <c r="AD140" s="92"/>
      <c r="AE140" s="92"/>
      <c r="AF140" s="92"/>
      <c r="AG140" s="92"/>
      <c r="AH140" s="92"/>
      <c r="AI140" s="92"/>
      <c r="AJ140" s="92"/>
      <c r="AK140" s="92"/>
      <c r="AL140" s="92"/>
      <c r="AM140" s="92"/>
      <c r="AN140" s="92"/>
      <c r="AO140" s="92"/>
      <c r="AP140" s="92"/>
      <c r="AQ140" s="92"/>
      <c r="AR140" s="231"/>
    </row>
    <row r="141" spans="1:44">
      <c r="A141" s="233">
        <v>43724</v>
      </c>
      <c r="B141" s="234">
        <v>1.79335648148148</v>
      </c>
      <c r="C141" s="304">
        <f>'VCO2 Raw'!C141*'VCO2-BW '!C$61/'VCO2-BW '!C$62</f>
        <v>2435.8610038610041</v>
      </c>
      <c r="D141" s="305">
        <f>'VCO2 Raw'!D141*'VCO2-BW '!D$61/'VCO2-BW '!D$62</f>
        <v>1497.069597069597</v>
      </c>
      <c r="E141" s="305">
        <f>'VCO2 Raw'!E141*'VCO2-BW '!E$61/'VCO2-BW '!E$62</f>
        <v>2485.2755905511813</v>
      </c>
      <c r="F141" s="305">
        <f>'VCO2 Raw'!F141*'VCO2-BW '!F$61/'VCO2-BW '!F$62</f>
        <v>2900.713692946058</v>
      </c>
      <c r="G141" s="305">
        <f>'VCO2 Raw'!G141*'VCO2-BW '!G$61/'VCO2-BW '!G$62</f>
        <v>2073.7260869565216</v>
      </c>
      <c r="H141" s="305">
        <f>'VCO2 Raw'!H141*'VCO2-BW '!H$61/'VCO2-BW '!H$62</f>
        <v>2914.5756097560975</v>
      </c>
      <c r="I141" s="305">
        <f>'VCO2 Raw'!I141*'VCO2-BW '!I$61/'VCO2-BW '!I$62</f>
        <v>2379.7747747747749</v>
      </c>
      <c r="J141" s="305">
        <f>'VCO2 Raw'!J141*'VCO2-BW '!J$61/'VCO2-BW '!J$62</f>
        <v>3886.4497607655508</v>
      </c>
      <c r="K141" s="306">
        <f>'VCO2 Raw'!K141*'VCO2-BW '!K$61/'VCO2-BW '!K$62</f>
        <v>3669.3640776699026</v>
      </c>
      <c r="L141" s="107">
        <f t="shared" ref="L141:P141" si="180">AVERAGE(C141:C143)</f>
        <v>3063.3114543114548</v>
      </c>
      <c r="M141" s="160">
        <f t="shared" si="180"/>
        <v>2580.0244200244197</v>
      </c>
      <c r="N141" s="160">
        <f t="shared" si="180"/>
        <v>2764.1338582677163</v>
      </c>
      <c r="O141" s="160">
        <f t="shared" si="180"/>
        <v>3101.1784232365139</v>
      </c>
      <c r="P141" s="160">
        <f t="shared" si="180"/>
        <v>2273.4739130434782</v>
      </c>
      <c r="Q141" s="160">
        <f t="shared" ref="Q141" si="181">AVERAGE(H141:H143)</f>
        <v>3345.0113821138207</v>
      </c>
      <c r="R141" s="160">
        <f t="shared" ref="R141" si="182">AVERAGE(I141:I143)</f>
        <v>2799.7147147147148</v>
      </c>
      <c r="S141" s="160">
        <f t="shared" ref="S141" si="183">AVERAGE(J141:J143)</f>
        <v>3540.8484848484854</v>
      </c>
      <c r="T141" s="160">
        <f t="shared" ref="T141" si="184">AVERAGE(K141:K143)</f>
        <v>3550.7815533980579</v>
      </c>
      <c r="U141" s="232">
        <f t="shared" ref="U141" si="185">AVERAGE(L141:T141)</f>
        <v>3002.0531337731845</v>
      </c>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231"/>
    </row>
    <row r="142" spans="1:44">
      <c r="A142" s="233">
        <v>43724</v>
      </c>
      <c r="B142" s="234">
        <v>1.8072453703703699</v>
      </c>
      <c r="C142" s="304">
        <f>'VCO2 Raw'!C142*'VCO2-BW '!C$61/'VCO2-BW '!C$62</f>
        <v>3304.3166023166027</v>
      </c>
      <c r="D142" s="305">
        <f>'VCO2 Raw'!D142*'VCO2-BW '!D$61/'VCO2-BW '!D$62</f>
        <v>2994.1391941391939</v>
      </c>
      <c r="E142" s="305">
        <f>'VCO2 Raw'!E142*'VCO2-BW '!E$61/'VCO2-BW '!E$62</f>
        <v>2166.3779527559054</v>
      </c>
      <c r="F142" s="305">
        <f>'VCO2 Raw'!F142*'VCO2-BW '!F$61/'VCO2-BW '!F$62</f>
        <v>3140.6141078838173</v>
      </c>
      <c r="G142" s="305">
        <f>'VCO2 Raw'!G142*'VCO2-BW '!G$61/'VCO2-BW '!G$62</f>
        <v>2664.3782608695651</v>
      </c>
      <c r="H142" s="305">
        <f>'VCO2 Raw'!H142*'VCO2-BW '!H$61/'VCO2-BW '!H$62</f>
        <v>3988.7512195121949</v>
      </c>
      <c r="I142" s="305">
        <f>'VCO2 Raw'!I142*'VCO2-BW '!I$61/'VCO2-BW '!I$62</f>
        <v>2408.7837837837837</v>
      </c>
      <c r="J142" s="305">
        <f>'VCO2 Raw'!J142*'VCO2-BW '!J$61/'VCO2-BW '!J$62</f>
        <v>3297.1196172248806</v>
      </c>
      <c r="K142" s="306">
        <f>'VCO2 Raw'!K142*'VCO2-BW '!K$61/'VCO2-BW '!K$62</f>
        <v>3553.6504854368927</v>
      </c>
      <c r="L142" s="107"/>
      <c r="M142" s="160"/>
      <c r="N142" s="160"/>
      <c r="O142" s="160"/>
      <c r="P142" s="160"/>
      <c r="Q142" s="160"/>
      <c r="R142" s="160"/>
      <c r="S142" s="160"/>
      <c r="T142" s="160"/>
      <c r="U142" s="232">
        <f t="shared" ref="U142" si="186">STDEV(L141:T141)/SQRT(COUNT(L141:T141))</f>
        <v>145.73017338881655</v>
      </c>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231"/>
    </row>
    <row r="143" spans="1:44">
      <c r="A143" s="233">
        <v>43724</v>
      </c>
      <c r="B143" s="234">
        <v>1.8211342592592601</v>
      </c>
      <c r="C143" s="304">
        <f>'VCO2 Raw'!C143*'VCO2-BW '!C$61/'VCO2-BW '!C$62</f>
        <v>3449.7567567567576</v>
      </c>
      <c r="D143" s="305">
        <f>'VCO2 Raw'!D143*'VCO2-BW '!D$61/'VCO2-BW '!D$62</f>
        <v>3248.8644688644686</v>
      </c>
      <c r="E143" s="305">
        <f>'VCO2 Raw'!E143*'VCO2-BW '!E$61/'VCO2-BW '!E$62</f>
        <v>3640.748031496063</v>
      </c>
      <c r="F143" s="305">
        <f>'VCO2 Raw'!F143*'VCO2-BW '!F$61/'VCO2-BW '!F$62</f>
        <v>3262.2074688796679</v>
      </c>
      <c r="G143" s="305">
        <f>'VCO2 Raw'!G143*'VCO2-BW '!G$61/'VCO2-BW '!G$62</f>
        <v>2082.3173913043474</v>
      </c>
      <c r="H143" s="305">
        <f>'VCO2 Raw'!H143*'VCO2-BW '!H$61/'VCO2-BW '!H$62</f>
        <v>3131.7073170731705</v>
      </c>
      <c r="I143" s="305">
        <f>'VCO2 Raw'!I143*'VCO2-BW '!I$61/'VCO2-BW '!I$62</f>
        <v>3610.5855855855857</v>
      </c>
      <c r="J143" s="305">
        <f>'VCO2 Raw'!J143*'VCO2-BW '!J$61/'VCO2-BW '!J$62</f>
        <v>3438.9760765550245</v>
      </c>
      <c r="K143" s="306">
        <f>'VCO2 Raw'!K143*'VCO2-BW '!K$61/'VCO2-BW '!K$62</f>
        <v>3429.3300970873784</v>
      </c>
      <c r="L143" s="107"/>
      <c r="M143" s="160"/>
      <c r="N143" s="160"/>
      <c r="O143" s="160"/>
      <c r="P143" s="160"/>
      <c r="Q143" s="160"/>
      <c r="R143" s="160"/>
      <c r="S143" s="160"/>
      <c r="T143" s="160"/>
      <c r="U143" s="23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231"/>
    </row>
    <row r="144" spans="1:44">
      <c r="A144" s="233">
        <v>43724</v>
      </c>
      <c r="B144" s="234">
        <v>1.83502314814815</v>
      </c>
      <c r="C144" s="304">
        <f>'VCO2 Raw'!C144*'VCO2-BW '!C$61/'VCO2-BW '!C$62</f>
        <v>3733.3127413127418</v>
      </c>
      <c r="D144" s="305">
        <f>'VCO2 Raw'!D144*'VCO2-BW '!D$61/'VCO2-BW '!D$62</f>
        <v>3005.3113553113553</v>
      </c>
      <c r="E144" s="305">
        <f>'VCO2 Raw'!E144*'VCO2-BW '!E$61/'VCO2-BW '!E$62</f>
        <v>1992.0472440944884</v>
      </c>
      <c r="F144" s="305">
        <f>'VCO2 Raw'!F144*'VCO2-BW '!F$61/'VCO2-BW '!F$62</f>
        <v>3182.2406639004148</v>
      </c>
      <c r="G144" s="305">
        <f>'VCO2 Raw'!G144*'VCO2-BW '!G$61/'VCO2-BW '!G$62</f>
        <v>3635.195652173913</v>
      </c>
      <c r="H144" s="305">
        <f>'VCO2 Raw'!H144*'VCO2-BW '!H$61/'VCO2-BW '!H$62</f>
        <v>4022.1560975609755</v>
      </c>
      <c r="I144" s="305">
        <f>'VCO2 Raw'!I144*'VCO2-BW '!I$61/'VCO2-BW '!I$62</f>
        <v>2810.765765765766</v>
      </c>
      <c r="J144" s="305">
        <f>'VCO2 Raw'!J144*'VCO2-BW '!J$61/'VCO2-BW '!J$62</f>
        <v>3684.0956937799047</v>
      </c>
      <c r="K144" s="306">
        <f>'VCO2 Raw'!K144*'VCO2-BW '!K$61/'VCO2-BW '!K$62</f>
        <v>2561.9563106796113</v>
      </c>
      <c r="L144" s="107">
        <f t="shared" ref="L144:P144" si="187">AVERAGE(C144:C146)</f>
        <v>3528.9292149292146</v>
      </c>
      <c r="M144" s="160">
        <f t="shared" si="187"/>
        <v>2476.1233211233211</v>
      </c>
      <c r="N144" s="160">
        <f t="shared" si="187"/>
        <v>2477.8346456692911</v>
      </c>
      <c r="O144" s="160">
        <f t="shared" si="187"/>
        <v>3592.2987551867213</v>
      </c>
      <c r="P144" s="160">
        <f t="shared" si="187"/>
        <v>3247.8710144927536</v>
      </c>
      <c r="Q144" s="160">
        <f t="shared" ref="Q144" si="188">AVERAGE(H144:H146)</f>
        <v>3548.2243902439022</v>
      </c>
      <c r="R144" s="160">
        <f t="shared" ref="R144" si="189">AVERAGE(I144:I146)</f>
        <v>3060.4504504504507</v>
      </c>
      <c r="S144" s="160">
        <f t="shared" ref="S144" si="190">AVERAGE(J144:J146)</f>
        <v>3172.6475279106858</v>
      </c>
      <c r="T144" s="160">
        <f t="shared" ref="T144" si="191">AVERAGE(K144:K146)</f>
        <v>2854.5873786407769</v>
      </c>
      <c r="U144" s="232">
        <f t="shared" ref="U144" si="192">AVERAGE(L144:T144)</f>
        <v>3106.5518554052351</v>
      </c>
      <c r="V144" s="92"/>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231"/>
    </row>
    <row r="145" spans="1:44">
      <c r="A145" s="233">
        <v>43724</v>
      </c>
      <c r="B145" s="234">
        <v>1.84891203703703</v>
      </c>
      <c r="C145" s="304">
        <f>'VCO2 Raw'!C145*'VCO2-BW '!C$61/'VCO2-BW '!C$62</f>
        <v>3405.8108108108108</v>
      </c>
      <c r="D145" s="305">
        <f>'VCO2 Raw'!D145*'VCO2-BW '!D$61/'VCO2-BW '!D$62</f>
        <v>1914.9084249084249</v>
      </c>
      <c r="E145" s="305">
        <f>'VCO2 Raw'!E145*'VCO2-BW '!E$61/'VCO2-BW '!E$62</f>
        <v>3184.7244094488192</v>
      </c>
      <c r="F145" s="305">
        <f>'VCO2 Raw'!F145*'VCO2-BW '!F$61/'VCO2-BW '!F$62</f>
        <v>3901.9419087136921</v>
      </c>
      <c r="G145" s="305">
        <f>'VCO2 Raw'!G145*'VCO2-BW '!G$61/'VCO2-BW '!G$62</f>
        <v>3178.782608695652</v>
      </c>
      <c r="H145" s="305">
        <f>'VCO2 Raw'!H145*'VCO2-BW '!H$61/'VCO2-BW '!H$62</f>
        <v>2844.6341463414628</v>
      </c>
      <c r="I145" s="305">
        <f>'VCO2 Raw'!I145*'VCO2-BW '!I$61/'VCO2-BW '!I$62</f>
        <v>2568.3333333333335</v>
      </c>
      <c r="J145" s="305">
        <f>'VCO2 Raw'!J145*'VCO2-BW '!J$61/'VCO2-BW '!J$62</f>
        <v>3196.9856459330144</v>
      </c>
      <c r="K145" s="306">
        <f>'VCO2 Raw'!K145*'VCO2-BW '!K$61/'VCO2-BW '!K$62</f>
        <v>3221.8106796116504</v>
      </c>
      <c r="L145" s="107"/>
      <c r="M145" s="160"/>
      <c r="N145" s="160"/>
      <c r="O145" s="160"/>
      <c r="P145" s="160"/>
      <c r="Q145" s="160"/>
      <c r="R145" s="160"/>
      <c r="S145" s="160"/>
      <c r="T145" s="160"/>
      <c r="U145" s="232">
        <f t="shared" ref="U145" si="193">STDEV(L144:T144)/SQRT(COUNT(L144:T144))</f>
        <v>143.95716757418577</v>
      </c>
      <c r="V145" s="92"/>
      <c r="W145" s="92"/>
      <c r="X145" s="92"/>
      <c r="Y145" s="92"/>
      <c r="Z145" s="92"/>
      <c r="AA145" s="92"/>
      <c r="AB145" s="92"/>
      <c r="AC145" s="92"/>
      <c r="AD145" s="92"/>
      <c r="AE145" s="92"/>
      <c r="AF145" s="92"/>
      <c r="AG145" s="92"/>
      <c r="AH145" s="92"/>
      <c r="AI145" s="92"/>
      <c r="AJ145" s="92"/>
      <c r="AK145" s="92"/>
      <c r="AL145" s="92"/>
      <c r="AM145" s="92"/>
      <c r="AN145" s="92"/>
      <c r="AO145" s="92"/>
      <c r="AP145" s="92"/>
      <c r="AQ145" s="92"/>
      <c r="AR145" s="231"/>
    </row>
    <row r="146" spans="1:44">
      <c r="A146" s="233">
        <v>43724</v>
      </c>
      <c r="B146" s="234">
        <v>1.8628009259259199</v>
      </c>
      <c r="C146" s="304">
        <f>'VCO2 Raw'!C146*'VCO2-BW '!C$61/'VCO2-BW '!C$62</f>
        <v>3447.664092664093</v>
      </c>
      <c r="D146" s="305">
        <f>'VCO2 Raw'!D146*'VCO2-BW '!D$61/'VCO2-BW '!D$62</f>
        <v>2508.1501831501832</v>
      </c>
      <c r="E146" s="305">
        <f>'VCO2 Raw'!E146*'VCO2-BW '!E$61/'VCO2-BW '!E$62</f>
        <v>2256.732283464567</v>
      </c>
      <c r="F146" s="305">
        <f>'VCO2 Raw'!F146*'VCO2-BW '!F$61/'VCO2-BW '!F$62</f>
        <v>3692.7136929460576</v>
      </c>
      <c r="G146" s="305">
        <f>'VCO2 Raw'!G146*'VCO2-BW '!G$61/'VCO2-BW '!G$62</f>
        <v>2929.6347826086953</v>
      </c>
      <c r="H146" s="305">
        <f>'VCO2 Raw'!H146*'VCO2-BW '!H$61/'VCO2-BW '!H$62</f>
        <v>3777.8829268292679</v>
      </c>
      <c r="I146" s="305">
        <f>'VCO2 Raw'!I146*'VCO2-BW '!I$61/'VCO2-BW '!I$62</f>
        <v>3802.2522522522522</v>
      </c>
      <c r="J146" s="305">
        <f>'VCO2 Raw'!J146*'VCO2-BW '!J$61/'VCO2-BW '!J$62</f>
        <v>2636.8612440191391</v>
      </c>
      <c r="K146" s="306">
        <f>'VCO2 Raw'!K146*'VCO2-BW '!K$61/'VCO2-BW '!K$62</f>
        <v>2779.9951456310678</v>
      </c>
      <c r="L146" s="107"/>
      <c r="M146" s="160"/>
      <c r="N146" s="160"/>
      <c r="O146" s="160"/>
      <c r="P146" s="160"/>
      <c r="Q146" s="160"/>
      <c r="R146" s="160"/>
      <c r="S146" s="160"/>
      <c r="T146" s="160"/>
      <c r="U146" s="232"/>
      <c r="V146" s="92"/>
      <c r="W146" s="92"/>
      <c r="X146" s="92"/>
      <c r="Y146" s="92"/>
      <c r="Z146" s="92"/>
      <c r="AA146" s="92"/>
      <c r="AB146" s="92"/>
      <c r="AC146" s="92"/>
      <c r="AD146" s="92"/>
      <c r="AE146" s="92"/>
      <c r="AF146" s="92"/>
      <c r="AG146" s="92"/>
      <c r="AH146" s="92"/>
      <c r="AI146" s="92"/>
      <c r="AJ146" s="92"/>
      <c r="AK146" s="92"/>
      <c r="AL146" s="92"/>
      <c r="AM146" s="92"/>
      <c r="AN146" s="92"/>
      <c r="AO146" s="92"/>
      <c r="AP146" s="92"/>
      <c r="AQ146" s="92"/>
      <c r="AR146" s="231"/>
    </row>
    <row r="147" spans="1:44">
      <c r="A147" s="233">
        <v>43724</v>
      </c>
      <c r="B147" s="234">
        <v>1.8766898148148099</v>
      </c>
      <c r="C147" s="304">
        <f>'VCO2 Raw'!C147*'VCO2-BW '!C$61/'VCO2-BW '!C$62</f>
        <v>3473.8223938223941</v>
      </c>
      <c r="D147" s="305">
        <f>'VCO2 Raw'!D147*'VCO2-BW '!D$61/'VCO2-BW '!D$62</f>
        <v>3406.3919413919411</v>
      </c>
      <c r="E147" s="305">
        <f>'VCO2 Raw'!E147*'VCO2-BW '!E$61/'VCO2-BW '!E$62</f>
        <v>1862.3622047244096</v>
      </c>
      <c r="F147" s="305">
        <f>'VCO2 Raw'!F147*'VCO2-BW '!F$61/'VCO2-BW '!F$62</f>
        <v>3116.5145228215765</v>
      </c>
      <c r="G147" s="305">
        <f>'VCO2 Raw'!G147*'VCO2-BW '!G$61/'VCO2-BW '!G$62</f>
        <v>2355.0913043478258</v>
      </c>
      <c r="H147" s="305">
        <f>'VCO2 Raw'!H147*'VCO2-BW '!H$61/'VCO2-BW '!H$62</f>
        <v>2865.5121951219508</v>
      </c>
      <c r="I147" s="305">
        <f>'VCO2 Raw'!I147*'VCO2-BW '!I$61/'VCO2-BW '!I$62</f>
        <v>3071.8468468468468</v>
      </c>
      <c r="J147" s="305">
        <f>'VCO2 Raw'!J147*'VCO2-BW '!J$61/'VCO2-BW '!J$62</f>
        <v>3901.0526315789475</v>
      </c>
      <c r="K147" s="306">
        <f>'VCO2 Raw'!K147*'VCO2-BW '!K$61/'VCO2-BW '!K$62</f>
        <v>3026.7233009708734</v>
      </c>
      <c r="L147" s="107">
        <f t="shared" ref="L147:P147" si="194">AVERAGE(C147:C149)</f>
        <v>2992.8584298584301</v>
      </c>
      <c r="M147" s="160">
        <f t="shared" si="194"/>
        <v>2662.3260073260067</v>
      </c>
      <c r="N147" s="160">
        <f t="shared" si="194"/>
        <v>2391.732283464567</v>
      </c>
      <c r="O147" s="160">
        <f t="shared" si="194"/>
        <v>3388.547717842323</v>
      </c>
      <c r="P147" s="160">
        <f t="shared" si="194"/>
        <v>2653.2811594202899</v>
      </c>
      <c r="Q147" s="160">
        <f t="shared" ref="Q147" si="195">AVERAGE(H147:H149)</f>
        <v>3070.4650406504061</v>
      </c>
      <c r="R147" s="160">
        <f t="shared" ref="R147" si="196">AVERAGE(I147:I149)</f>
        <v>3032.132132132132</v>
      </c>
      <c r="S147" s="160">
        <f t="shared" ref="S147" si="197">AVERAGE(J147:J149)</f>
        <v>3869.7607655502397</v>
      </c>
      <c r="T147" s="160">
        <f t="shared" ref="T147" si="198">AVERAGE(K147:K149)</f>
        <v>3054.7750809061486</v>
      </c>
      <c r="U147" s="232">
        <f t="shared" ref="U147" si="199">AVERAGE(L147:T147)</f>
        <v>3012.8754019056155</v>
      </c>
      <c r="V147" s="92"/>
      <c r="W147" s="92"/>
      <c r="X147" s="92"/>
      <c r="Y147" s="92"/>
      <c r="Z147" s="92"/>
      <c r="AA147" s="92"/>
      <c r="AB147" s="92"/>
      <c r="AC147" s="92"/>
      <c r="AD147" s="92"/>
      <c r="AE147" s="92"/>
      <c r="AF147" s="92"/>
      <c r="AG147" s="92"/>
      <c r="AH147" s="92"/>
      <c r="AI147" s="92"/>
      <c r="AJ147" s="92"/>
      <c r="AK147" s="92"/>
      <c r="AL147" s="92"/>
      <c r="AM147" s="92"/>
      <c r="AN147" s="92"/>
      <c r="AO147" s="92"/>
      <c r="AP147" s="92"/>
      <c r="AQ147" s="92"/>
      <c r="AR147" s="231"/>
    </row>
    <row r="148" spans="1:44">
      <c r="A148" s="233">
        <v>43724</v>
      </c>
      <c r="B148" s="234">
        <v>1.8905787037037001</v>
      </c>
      <c r="C148" s="304">
        <f>'VCO2 Raw'!C148*'VCO2-BW '!C$61/'VCO2-BW '!C$62</f>
        <v>2346.9227799227801</v>
      </c>
      <c r="D148" s="305">
        <f>'VCO2 Raw'!D148*'VCO2-BW '!D$61/'VCO2-BW '!D$62</f>
        <v>2434.4139194139193</v>
      </c>
      <c r="E148" s="305">
        <f>'VCO2 Raw'!E148*'VCO2-BW '!E$61/'VCO2-BW '!E$62</f>
        <v>3179.409448818898</v>
      </c>
      <c r="F148" s="305">
        <f>'VCO2 Raw'!F148*'VCO2-BW '!F$61/'VCO2-BW '!F$62</f>
        <v>3221.6763485477172</v>
      </c>
      <c r="G148" s="305">
        <f>'VCO2 Raw'!G148*'VCO2-BW '!G$61/'VCO2-BW '!G$62</f>
        <v>3093.9434782608696</v>
      </c>
      <c r="H148" s="305">
        <f>'VCO2 Raw'!H148*'VCO2-BW '!H$61/'VCO2-BW '!H$62</f>
        <v>3153.6292682926828</v>
      </c>
      <c r="I148" s="305">
        <f>'VCO2 Raw'!I148*'VCO2-BW '!I$61/'VCO2-BW '!I$62</f>
        <v>2584.9099099099099</v>
      </c>
      <c r="J148" s="305">
        <f>'VCO2 Raw'!J148*'VCO2-BW '!J$61/'VCO2-BW '!J$62</f>
        <v>3667.4066985645936</v>
      </c>
      <c r="K148" s="306">
        <f>'VCO2 Raw'!K148*'VCO2-BW '!K$61/'VCO2-BW '!K$62</f>
        <v>2730.2669902912621</v>
      </c>
      <c r="L148" s="107"/>
      <c r="M148" s="160"/>
      <c r="N148" s="160"/>
      <c r="O148" s="160"/>
      <c r="P148" s="160"/>
      <c r="Q148" s="160"/>
      <c r="R148" s="160"/>
      <c r="S148" s="160"/>
      <c r="T148" s="160"/>
      <c r="U148" s="232">
        <f t="shared" ref="U148" si="200">STDEV(L147:T147)/SQRT(COUNT(L147:T147))</f>
        <v>145.2601849873908</v>
      </c>
      <c r="V148" s="92"/>
      <c r="W148" s="92"/>
      <c r="X148" s="92"/>
      <c r="Y148" s="92"/>
      <c r="Z148" s="92"/>
      <c r="AA148" s="92"/>
      <c r="AB148" s="92"/>
      <c r="AC148" s="92"/>
      <c r="AD148" s="92"/>
      <c r="AE148" s="92"/>
      <c r="AF148" s="92"/>
      <c r="AG148" s="92"/>
      <c r="AH148" s="92"/>
      <c r="AI148" s="92"/>
      <c r="AJ148" s="92"/>
      <c r="AK148" s="92"/>
      <c r="AL148" s="92"/>
      <c r="AM148" s="92"/>
      <c r="AN148" s="92"/>
      <c r="AO148" s="92"/>
      <c r="AP148" s="92"/>
      <c r="AQ148" s="92"/>
      <c r="AR148" s="231"/>
    </row>
    <row r="149" spans="1:44">
      <c r="A149" s="233">
        <v>43724</v>
      </c>
      <c r="B149" s="234">
        <v>1.90446759259259</v>
      </c>
      <c r="C149" s="304">
        <f>'VCO2 Raw'!C149*'VCO2-BW '!C$61/'VCO2-BW '!C$62</f>
        <v>3157.830115830116</v>
      </c>
      <c r="D149" s="305">
        <f>'VCO2 Raw'!D149*'VCO2-BW '!D$61/'VCO2-BW '!D$62</f>
        <v>2146.1721611721609</v>
      </c>
      <c r="E149" s="305">
        <f>'VCO2 Raw'!E149*'VCO2-BW '!E$61/'VCO2-BW '!E$62</f>
        <v>2133.4251968503936</v>
      </c>
      <c r="F149" s="305">
        <f>'VCO2 Raw'!F149*'VCO2-BW '!F$61/'VCO2-BW '!F$62</f>
        <v>3827.4522821576757</v>
      </c>
      <c r="G149" s="305">
        <f>'VCO2 Raw'!G149*'VCO2-BW '!G$61/'VCO2-BW '!G$62</f>
        <v>2510.8086956521738</v>
      </c>
      <c r="H149" s="305">
        <f>'VCO2 Raw'!H149*'VCO2-BW '!H$61/'VCO2-BW '!H$62</f>
        <v>3192.2536585365851</v>
      </c>
      <c r="I149" s="305">
        <f>'VCO2 Raw'!I149*'VCO2-BW '!I$61/'VCO2-BW '!I$62</f>
        <v>3439.6396396396399</v>
      </c>
      <c r="J149" s="305">
        <f>'VCO2 Raw'!J149*'VCO2-BW '!J$61/'VCO2-BW '!J$62</f>
        <v>4040.8229665071772</v>
      </c>
      <c r="K149" s="306">
        <f>'VCO2 Raw'!K149*'VCO2-BW '!K$61/'VCO2-BW '!K$62</f>
        <v>3407.3349514563101</v>
      </c>
      <c r="L149" s="107"/>
      <c r="M149" s="160"/>
      <c r="N149" s="160"/>
      <c r="O149" s="160"/>
      <c r="P149" s="160"/>
      <c r="Q149" s="160"/>
      <c r="R149" s="160"/>
      <c r="S149" s="160"/>
      <c r="T149" s="160"/>
      <c r="U149" s="232"/>
      <c r="V149" s="92"/>
      <c r="W149" s="92"/>
      <c r="X149" s="92"/>
      <c r="Y149" s="92"/>
      <c r="Z149" s="92"/>
      <c r="AA149" s="92"/>
      <c r="AB149" s="92"/>
      <c r="AC149" s="92"/>
      <c r="AD149" s="92"/>
      <c r="AE149" s="92"/>
      <c r="AF149" s="92"/>
      <c r="AG149" s="92"/>
      <c r="AH149" s="92"/>
      <c r="AI149" s="92"/>
      <c r="AJ149" s="92"/>
      <c r="AK149" s="92"/>
      <c r="AL149" s="92"/>
      <c r="AM149" s="92"/>
      <c r="AN149" s="92"/>
      <c r="AO149" s="92"/>
      <c r="AP149" s="92"/>
      <c r="AQ149" s="92"/>
      <c r="AR149" s="231"/>
    </row>
    <row r="150" spans="1:44">
      <c r="A150" s="233">
        <v>43724</v>
      </c>
      <c r="B150" s="234">
        <v>1.91835648148148</v>
      </c>
      <c r="C150" s="304">
        <f>'VCO2 Raw'!C150*'VCO2-BW '!C$61/'VCO2-BW '!C$62</f>
        <v>2340.6447876447878</v>
      </c>
      <c r="D150" s="305">
        <f>'VCO2 Raw'!D150*'VCO2-BW '!D$61/'VCO2-BW '!D$62</f>
        <v>1811.0073260073259</v>
      </c>
      <c r="E150" s="305">
        <f>'VCO2 Raw'!E150*'VCO2-BW '!E$61/'VCO2-BW '!E$62</f>
        <v>1927.204724409449</v>
      </c>
      <c r="F150" s="305">
        <f>'VCO2 Raw'!F150*'VCO2-BW '!F$61/'VCO2-BW '!F$62</f>
        <v>3699.2863070539411</v>
      </c>
      <c r="G150" s="305">
        <f>'VCO2 Raw'!G150*'VCO2-BW '!G$61/'VCO2-BW '!G$62</f>
        <v>2153.195652173913</v>
      </c>
      <c r="H150" s="305">
        <f>'VCO2 Raw'!H150*'VCO2-BW '!H$61/'VCO2-BW '!H$62</f>
        <v>3605.6390243902433</v>
      </c>
      <c r="I150" s="305">
        <f>'VCO2 Raw'!I150*'VCO2-BW '!I$61/'VCO2-BW '!I$62</f>
        <v>3720.4054054054054</v>
      </c>
      <c r="J150" s="305">
        <f>'VCO2 Raw'!J150*'VCO2-BW '!J$61/'VCO2-BW '!J$62</f>
        <v>3765.4545454545455</v>
      </c>
      <c r="K150" s="306">
        <f>'VCO2 Raw'!K150*'VCO2-BW '!K$61/'VCO2-BW '!K$62</f>
        <v>2618.3786407766988</v>
      </c>
      <c r="L150" s="107">
        <f t="shared" ref="L150:P150" si="201">AVERAGE(C150:C152)</f>
        <v>2779.7554697554697</v>
      </c>
      <c r="M150" s="160">
        <f t="shared" si="201"/>
        <v>2271.300366300366</v>
      </c>
      <c r="N150" s="160">
        <f t="shared" si="201"/>
        <v>2755.9842519685044</v>
      </c>
      <c r="O150" s="160">
        <f t="shared" si="201"/>
        <v>3731.7842323651444</v>
      </c>
      <c r="P150" s="160">
        <f t="shared" si="201"/>
        <v>2508.3028985507244</v>
      </c>
      <c r="Q150" s="160">
        <f t="shared" ref="Q150" si="202">AVERAGE(H150:H152)</f>
        <v>3260.4552845528451</v>
      </c>
      <c r="R150" s="160">
        <f t="shared" ref="R150" si="203">AVERAGE(I150:I152)</f>
        <v>3149.2042042042049</v>
      </c>
      <c r="S150" s="160">
        <f t="shared" ref="S150" si="204">AVERAGE(J150:J152)</f>
        <v>3836.7304625199372</v>
      </c>
      <c r="T150" s="160">
        <f t="shared" ref="T150" si="205">AVERAGE(K150:K152)</f>
        <v>3268.3511326860839</v>
      </c>
      <c r="U150" s="232">
        <f t="shared" ref="U150" si="206">AVERAGE(L150:T150)</f>
        <v>3062.4298114336975</v>
      </c>
      <c r="V150" s="92"/>
      <c r="W150" s="92"/>
      <c r="X150" s="92"/>
      <c r="Y150" s="92"/>
      <c r="Z150" s="92"/>
      <c r="AA150" s="92"/>
      <c r="AB150" s="92"/>
      <c r="AC150" s="92"/>
      <c r="AD150" s="92"/>
      <c r="AE150" s="92"/>
      <c r="AF150" s="92"/>
      <c r="AG150" s="92"/>
      <c r="AH150" s="92"/>
      <c r="AI150" s="92"/>
      <c r="AJ150" s="92"/>
      <c r="AK150" s="92"/>
      <c r="AL150" s="92"/>
      <c r="AM150" s="92"/>
      <c r="AN150" s="92"/>
      <c r="AO150" s="92"/>
      <c r="AP150" s="92"/>
      <c r="AQ150" s="92"/>
      <c r="AR150" s="231"/>
    </row>
    <row r="151" spans="1:44">
      <c r="A151" s="233">
        <v>43724</v>
      </c>
      <c r="B151" s="234">
        <v>1.9322453703703699</v>
      </c>
      <c r="C151" s="304">
        <f>'VCO2 Raw'!C151*'VCO2-BW '!C$61/'VCO2-BW '!C$62</f>
        <v>2351.1081081081084</v>
      </c>
      <c r="D151" s="305">
        <f>'VCO2 Raw'!D151*'VCO2-BW '!D$61/'VCO2-BW '!D$62</f>
        <v>2091.4285714285716</v>
      </c>
      <c r="E151" s="305">
        <f>'VCO2 Raw'!E151*'VCO2-BW '!E$61/'VCO2-BW '!E$62</f>
        <v>2837.1259842519685</v>
      </c>
      <c r="F151" s="305">
        <f>'VCO2 Raw'!F151*'VCO2-BW '!F$61/'VCO2-BW '!F$62</f>
        <v>3319.1701244813275</v>
      </c>
      <c r="G151" s="305">
        <f>'VCO2 Raw'!G151*'VCO2-BW '!G$61/'VCO2-BW '!G$62</f>
        <v>3024.1391304347826</v>
      </c>
      <c r="H151" s="305">
        <f>'VCO2 Raw'!H151*'VCO2-BW '!H$61/'VCO2-BW '!H$62</f>
        <v>2720.4097560975606</v>
      </c>
      <c r="I151" s="305">
        <f>'VCO2 Raw'!I151*'VCO2-BW '!I$61/'VCO2-BW '!I$62</f>
        <v>3005.5405405405409</v>
      </c>
      <c r="J151" s="305">
        <f>'VCO2 Raw'!J151*'VCO2-BW '!J$61/'VCO2-BW '!J$62</f>
        <v>3908.3540669856466</v>
      </c>
      <c r="K151" s="306">
        <f>'VCO2 Raw'!K151*'VCO2-BW '!K$61/'VCO2-BW '!K$62</f>
        <v>4010.7669902912621</v>
      </c>
      <c r="L151" s="107"/>
      <c r="M151" s="160"/>
      <c r="N151" s="160"/>
      <c r="O151" s="160"/>
      <c r="P151" s="160"/>
      <c r="Q151" s="160"/>
      <c r="R151" s="160"/>
      <c r="S151" s="160"/>
      <c r="T151" s="160"/>
      <c r="U151" s="232">
        <f t="shared" ref="U151" si="207">STDEV(L150:T150)/SQRT(COUNT(L150:T150))</f>
        <v>176.52039588566529</v>
      </c>
      <c r="V151" s="92"/>
      <c r="W151" s="92"/>
      <c r="X151" s="92"/>
      <c r="Y151" s="92"/>
      <c r="Z151" s="92"/>
      <c r="AA151" s="92"/>
      <c r="AB151" s="92"/>
      <c r="AC151" s="92"/>
      <c r="AD151" s="92"/>
      <c r="AE151" s="92"/>
      <c r="AF151" s="92"/>
      <c r="AG151" s="92"/>
      <c r="AH151" s="92"/>
      <c r="AI151" s="92"/>
      <c r="AJ151" s="92"/>
      <c r="AK151" s="92"/>
      <c r="AL151" s="92"/>
      <c r="AM151" s="92"/>
      <c r="AN151" s="92"/>
      <c r="AO151" s="92"/>
      <c r="AP151" s="92"/>
      <c r="AQ151" s="92"/>
      <c r="AR151" s="231"/>
    </row>
    <row r="152" spans="1:44">
      <c r="A152" s="233">
        <v>43724</v>
      </c>
      <c r="B152" s="234">
        <v>1.9461342592592601</v>
      </c>
      <c r="C152" s="304">
        <f>'VCO2 Raw'!C152*'VCO2-BW '!C$61/'VCO2-BW '!C$62</f>
        <v>3647.5135135135138</v>
      </c>
      <c r="D152" s="305">
        <f>'VCO2 Raw'!D152*'VCO2-BW '!D$61/'VCO2-BW '!D$62</f>
        <v>2911.4652014652015</v>
      </c>
      <c r="E152" s="305">
        <f>'VCO2 Raw'!E152*'VCO2-BW '!E$61/'VCO2-BW '!E$62</f>
        <v>3503.6220472440946</v>
      </c>
      <c r="F152" s="305">
        <f>'VCO2 Raw'!F152*'VCO2-BW '!F$61/'VCO2-BW '!F$62</f>
        <v>4176.8962655601654</v>
      </c>
      <c r="G152" s="305">
        <f>'VCO2 Raw'!G152*'VCO2-BW '!G$61/'VCO2-BW '!G$62</f>
        <v>2347.5739130434781</v>
      </c>
      <c r="H152" s="305">
        <f>'VCO2 Raw'!H152*'VCO2-BW '!H$61/'VCO2-BW '!H$62</f>
        <v>3455.3170731707319</v>
      </c>
      <c r="I152" s="305">
        <f>'VCO2 Raw'!I152*'VCO2-BW '!I$61/'VCO2-BW '!I$62</f>
        <v>2721.666666666667</v>
      </c>
      <c r="J152" s="305">
        <f>'VCO2 Raw'!J152*'VCO2-BW '!J$61/'VCO2-BW '!J$62</f>
        <v>3836.3827751196177</v>
      </c>
      <c r="K152" s="306">
        <f>'VCO2 Raw'!K152*'VCO2-BW '!K$61/'VCO2-BW '!K$62</f>
        <v>3175.9077669902908</v>
      </c>
      <c r="L152" s="107"/>
      <c r="M152" s="160"/>
      <c r="N152" s="160"/>
      <c r="O152" s="160"/>
      <c r="P152" s="160"/>
      <c r="Q152" s="160"/>
      <c r="R152" s="160"/>
      <c r="S152" s="160"/>
      <c r="T152" s="160"/>
      <c r="U152" s="232"/>
      <c r="V152" s="92"/>
      <c r="W152" s="92"/>
      <c r="X152" s="92"/>
      <c r="Y152" s="92"/>
      <c r="Z152" s="92"/>
      <c r="AA152" s="92"/>
      <c r="AB152" s="92"/>
      <c r="AC152" s="92"/>
      <c r="AD152" s="92"/>
      <c r="AE152" s="92"/>
      <c r="AF152" s="92"/>
      <c r="AG152" s="92"/>
      <c r="AH152" s="92"/>
      <c r="AI152" s="92"/>
      <c r="AJ152" s="92"/>
      <c r="AK152" s="92"/>
      <c r="AL152" s="92"/>
      <c r="AM152" s="92"/>
      <c r="AN152" s="92"/>
      <c r="AO152" s="92"/>
      <c r="AP152" s="92"/>
      <c r="AQ152" s="92"/>
      <c r="AR152" s="231"/>
    </row>
    <row r="153" spans="1:44">
      <c r="A153" s="233">
        <v>43724</v>
      </c>
      <c r="B153" s="234">
        <v>1.96002314814815</v>
      </c>
      <c r="C153" s="304">
        <f>'VCO2 Raw'!C153*'VCO2-BW '!C$61/'VCO2-BW '!C$62</f>
        <v>2781.1505791505792</v>
      </c>
      <c r="D153" s="305">
        <f>'VCO2 Raw'!D153*'VCO2-BW '!D$61/'VCO2-BW '!D$62</f>
        <v>1973.003663003663</v>
      </c>
      <c r="E153" s="305">
        <f>'VCO2 Raw'!E153*'VCO2-BW '!E$61/'VCO2-BW '!E$62</f>
        <v>3162.4015748031497</v>
      </c>
      <c r="F153" s="305">
        <f>'VCO2 Raw'!F153*'VCO2-BW '!F$61/'VCO2-BW '!F$62</f>
        <v>3811.0207468879662</v>
      </c>
      <c r="G153" s="305">
        <f>'VCO2 Raw'!G153*'VCO2-BW '!G$61/'VCO2-BW '!G$62</f>
        <v>2220.8521739130433</v>
      </c>
      <c r="H153" s="305">
        <f>'VCO2 Raw'!H153*'VCO2-BW '!H$61/'VCO2-BW '!H$62</f>
        <v>3997.1024390243897</v>
      </c>
      <c r="I153" s="305">
        <f>'VCO2 Raw'!I153*'VCO2-BW '!I$61/'VCO2-BW '!I$62</f>
        <v>3796.036036036036</v>
      </c>
      <c r="J153" s="305">
        <f>'VCO2 Raw'!J153*'VCO2-BW '!J$61/'VCO2-BW '!J$62</f>
        <v>4012.6602870813404</v>
      </c>
      <c r="K153" s="306">
        <f>'VCO2 Raw'!K153*'VCO2-BW '!K$61/'VCO2-BW '!K$62</f>
        <v>2671.9320388349511</v>
      </c>
      <c r="L153" s="107">
        <f t="shared" ref="L153:P153" si="208">AVERAGE(C153:C155)</f>
        <v>3322.8018018018024</v>
      </c>
      <c r="M153" s="160">
        <f t="shared" si="208"/>
        <v>2644.4505494505497</v>
      </c>
      <c r="N153" s="160">
        <f t="shared" si="208"/>
        <v>2711.6929133858271</v>
      </c>
      <c r="O153" s="160">
        <f t="shared" si="208"/>
        <v>3385.6265560165971</v>
      </c>
      <c r="P153" s="160">
        <f t="shared" si="208"/>
        <v>2385.8768115942025</v>
      </c>
      <c r="Q153" s="160">
        <f t="shared" ref="Q153" si="209">AVERAGE(H153:H155)</f>
        <v>3164.0682926829268</v>
      </c>
      <c r="R153" s="160">
        <f t="shared" ref="R153" si="210">AVERAGE(I153:I155)</f>
        <v>3181.3213213213216</v>
      </c>
      <c r="S153" s="160">
        <f t="shared" ref="S153" si="211">AVERAGE(J153:J155)</f>
        <v>3354.8357256778313</v>
      </c>
      <c r="T153" s="160">
        <f t="shared" ref="T153" si="212">AVERAGE(K153:K155)</f>
        <v>3059.8754045307446</v>
      </c>
      <c r="U153" s="232">
        <f t="shared" ref="U153" si="213">AVERAGE(L153:T153)</f>
        <v>3023.3943751624229</v>
      </c>
      <c r="V153" s="92"/>
      <c r="W153" s="92"/>
      <c r="X153" s="92"/>
      <c r="Y153" s="92"/>
      <c r="Z153" s="92"/>
      <c r="AA153" s="92"/>
      <c r="AB153" s="92"/>
      <c r="AC153" s="92"/>
      <c r="AD153" s="92"/>
      <c r="AE153" s="92"/>
      <c r="AF153" s="92"/>
      <c r="AG153" s="92"/>
      <c r="AH153" s="92"/>
      <c r="AI153" s="92"/>
      <c r="AJ153" s="92"/>
      <c r="AK153" s="92"/>
      <c r="AL153" s="92"/>
      <c r="AM153" s="92"/>
      <c r="AN153" s="92"/>
      <c r="AO153" s="92"/>
      <c r="AP153" s="92"/>
      <c r="AQ153" s="92"/>
      <c r="AR153" s="231"/>
    </row>
    <row r="154" spans="1:44">
      <c r="A154" s="233">
        <v>43724</v>
      </c>
      <c r="B154" s="234">
        <v>1.97391203703703</v>
      </c>
      <c r="C154" s="304">
        <f>'VCO2 Raw'!C154*'VCO2-BW '!C$61/'VCO2-BW '!C$62</f>
        <v>3768.8880308880316</v>
      </c>
      <c r="D154" s="305">
        <f>'VCO2 Raw'!D154*'VCO2-BW '!D$61/'VCO2-BW '!D$62</f>
        <v>2711.4835164835163</v>
      </c>
      <c r="E154" s="305">
        <f>'VCO2 Raw'!E154*'VCO2-BW '!E$61/'VCO2-BW '!E$62</f>
        <v>3090.1181102362207</v>
      </c>
      <c r="F154" s="305">
        <f>'VCO2 Raw'!F154*'VCO2-BW '!F$61/'VCO2-BW '!F$62</f>
        <v>3499.9170124481325</v>
      </c>
      <c r="G154" s="305">
        <f>'VCO2 Raw'!G154*'VCO2-BW '!G$61/'VCO2-BW '!G$62</f>
        <v>2704.1130434782608</v>
      </c>
      <c r="H154" s="305">
        <f>'VCO2 Raw'!H154*'VCO2-BW '!H$61/'VCO2-BW '!H$62</f>
        <v>2883.2585365853656</v>
      </c>
      <c r="I154" s="305">
        <f>'VCO2 Raw'!I154*'VCO2-BW '!I$61/'VCO2-BW '!I$62</f>
        <v>2988.963963963964</v>
      </c>
      <c r="J154" s="305">
        <f>'VCO2 Raw'!J154*'VCO2-BW '!J$61/'VCO2-BW '!J$62</f>
        <v>3322.1531100478469</v>
      </c>
      <c r="K154" s="306">
        <f>'VCO2 Raw'!K154*'VCO2-BW '!K$61/'VCO2-BW '!K$62</f>
        <v>2625.0728155339802</v>
      </c>
      <c r="L154" s="107"/>
      <c r="M154" s="160"/>
      <c r="N154" s="160"/>
      <c r="O154" s="160"/>
      <c r="P154" s="160"/>
      <c r="Q154" s="160"/>
      <c r="R154" s="160"/>
      <c r="S154" s="160"/>
      <c r="T154" s="160"/>
      <c r="U154" s="232">
        <f t="shared" ref="U154" si="214">STDEV(L153:T153)/SQRT(COUNT(L153:T153))</f>
        <v>119.25440440729841</v>
      </c>
      <c r="V154" s="92"/>
      <c r="W154" s="92"/>
      <c r="X154" s="92"/>
      <c r="Y154" s="92"/>
      <c r="Z154" s="92"/>
      <c r="AA154" s="92"/>
      <c r="AB154" s="92"/>
      <c r="AC154" s="92"/>
      <c r="AD154" s="92"/>
      <c r="AE154" s="92"/>
      <c r="AF154" s="92"/>
      <c r="AG154" s="92"/>
      <c r="AH154" s="92"/>
      <c r="AI154" s="92"/>
      <c r="AJ154" s="92"/>
      <c r="AK154" s="92"/>
      <c r="AL154" s="92"/>
      <c r="AM154" s="92"/>
      <c r="AN154" s="92"/>
      <c r="AO154" s="92"/>
      <c r="AP154" s="92"/>
      <c r="AQ154" s="92"/>
      <c r="AR154" s="231"/>
    </row>
    <row r="155" spans="1:44">
      <c r="A155" s="233">
        <v>43724</v>
      </c>
      <c r="B155" s="234">
        <v>1.9878009259259199</v>
      </c>
      <c r="C155" s="304">
        <f>'VCO2 Raw'!C155*'VCO2-BW '!C$61/'VCO2-BW '!C$62</f>
        <v>3418.3667953667959</v>
      </c>
      <c r="D155" s="305">
        <f>'VCO2 Raw'!D155*'VCO2-BW '!D$61/'VCO2-BW '!D$62</f>
        <v>3248.8644688644686</v>
      </c>
      <c r="E155" s="305">
        <f>'VCO2 Raw'!E155*'VCO2-BW '!E$61/'VCO2-BW '!E$62</f>
        <v>1882.5590551181103</v>
      </c>
      <c r="F155" s="305">
        <f>'VCO2 Raw'!F155*'VCO2-BW '!F$61/'VCO2-BW '!F$62</f>
        <v>2845.9419087136926</v>
      </c>
      <c r="G155" s="305">
        <f>'VCO2 Raw'!G155*'VCO2-BW '!G$61/'VCO2-BW '!G$62</f>
        <v>2232.6652173913039</v>
      </c>
      <c r="H155" s="305">
        <f>'VCO2 Raw'!H155*'VCO2-BW '!H$61/'VCO2-BW '!H$62</f>
        <v>2611.8439024390241</v>
      </c>
      <c r="I155" s="305">
        <f>'VCO2 Raw'!I155*'VCO2-BW '!I$61/'VCO2-BW '!I$62</f>
        <v>2758.963963963964</v>
      </c>
      <c r="J155" s="305">
        <f>'VCO2 Raw'!J155*'VCO2-BW '!J$61/'VCO2-BW '!J$62</f>
        <v>2729.6937799043062</v>
      </c>
      <c r="K155" s="306">
        <f>'VCO2 Raw'!K155*'VCO2-BW '!K$61/'VCO2-BW '!K$62</f>
        <v>3882.6213592233007</v>
      </c>
      <c r="L155" s="107"/>
      <c r="M155" s="160"/>
      <c r="N155" s="160"/>
      <c r="O155" s="160"/>
      <c r="P155" s="160"/>
      <c r="Q155" s="160"/>
      <c r="R155" s="160"/>
      <c r="S155" s="160"/>
      <c r="T155" s="160"/>
      <c r="U155" s="232"/>
      <c r="V155" s="92"/>
      <c r="W155" s="92"/>
      <c r="X155" s="92"/>
      <c r="Y155" s="92"/>
      <c r="Z155" s="92"/>
      <c r="AA155" s="92"/>
      <c r="AB155" s="92"/>
      <c r="AC155" s="92"/>
      <c r="AD155" s="92"/>
      <c r="AE155" s="92"/>
      <c r="AF155" s="92"/>
      <c r="AG155" s="92"/>
      <c r="AH155" s="92"/>
      <c r="AI155" s="92"/>
      <c r="AJ155" s="92"/>
      <c r="AK155" s="92"/>
      <c r="AL155" s="92"/>
      <c r="AM155" s="92"/>
      <c r="AN155" s="92"/>
      <c r="AO155" s="92"/>
      <c r="AP155" s="92"/>
      <c r="AQ155" s="92"/>
      <c r="AR155" s="231"/>
    </row>
    <row r="156" spans="1:44">
      <c r="A156" s="233">
        <v>43725</v>
      </c>
      <c r="B156" s="234">
        <v>2.001689814814815</v>
      </c>
      <c r="C156" s="304">
        <f>'VCO2 Raw'!C156*'VCO2-BW '!C$61/'VCO2-BW '!C$62</f>
        <v>2932.868725868726</v>
      </c>
      <c r="D156" s="305">
        <f>'VCO2 Raw'!D156*'VCO2-BW '!D$61/'VCO2-BW '!D$62</f>
        <v>2538.3150183150183</v>
      </c>
      <c r="E156" s="305">
        <f>'VCO2 Raw'!E156*'VCO2-BW '!E$61/'VCO2-BW '!E$62</f>
        <v>1798.5826771653544</v>
      </c>
      <c r="F156" s="305">
        <f>'VCO2 Raw'!F156*'VCO2-BW '!F$61/'VCO2-BW '!F$62</f>
        <v>3920.5643153526967</v>
      </c>
      <c r="G156" s="305">
        <f>'VCO2 Raw'!G156*'VCO2-BW '!G$61/'VCO2-BW '!G$62</f>
        <v>3252.8826086956524</v>
      </c>
      <c r="H156" s="305">
        <f>'VCO2 Raw'!H156*'VCO2-BW '!H$61/'VCO2-BW '!H$62</f>
        <v>3646.3512195121948</v>
      </c>
      <c r="I156" s="305">
        <f>'VCO2 Raw'!I156*'VCO2-BW '!I$61/'VCO2-BW '!I$62</f>
        <v>3661.3513513513517</v>
      </c>
      <c r="J156" s="305">
        <f>'VCO2 Raw'!J156*'VCO2-BW '!J$61/'VCO2-BW '!J$62</f>
        <v>3180.2966507177034</v>
      </c>
      <c r="K156" s="306">
        <f>'VCO2 Raw'!K156*'VCO2-BW '!K$61/'VCO2-BW '!K$62</f>
        <v>3887.4029126213591</v>
      </c>
      <c r="L156" s="107">
        <f t="shared" ref="L156:P156" si="215">AVERAGE(C156:C158)</f>
        <v>2483.2947232947236</v>
      </c>
      <c r="M156" s="160">
        <f t="shared" si="215"/>
        <v>2941.6300366300366</v>
      </c>
      <c r="N156" s="160">
        <f t="shared" si="215"/>
        <v>2264.1732283464567</v>
      </c>
      <c r="O156" s="160">
        <f t="shared" si="215"/>
        <v>3461.9419087136926</v>
      </c>
      <c r="P156" s="160">
        <f t="shared" si="215"/>
        <v>3021.2753623188401</v>
      </c>
      <c r="Q156" s="160">
        <f t="shared" ref="Q156" si="216">AVERAGE(H156:H158)</f>
        <v>3275.4178861788619</v>
      </c>
      <c r="R156" s="160">
        <f t="shared" ref="R156" si="217">AVERAGE(I156:I158)</f>
        <v>3166.8168168168172</v>
      </c>
      <c r="S156" s="160">
        <f t="shared" ref="S156" si="218">AVERAGE(J156:J158)</f>
        <v>3349.968102073366</v>
      </c>
      <c r="T156" s="160">
        <f t="shared" ref="T156" si="219">AVERAGE(K156:K158)</f>
        <v>3175.2702265372168</v>
      </c>
      <c r="U156" s="232">
        <f t="shared" ref="U156" si="220">AVERAGE(L156:T156)</f>
        <v>3015.5320323233341</v>
      </c>
      <c r="V156" s="92"/>
      <c r="W156" s="92"/>
      <c r="X156" s="92"/>
      <c r="Y156" s="92"/>
      <c r="Z156" s="92"/>
      <c r="AA156" s="92"/>
      <c r="AB156" s="92"/>
      <c r="AC156" s="92"/>
      <c r="AD156" s="92"/>
      <c r="AE156" s="92"/>
      <c r="AF156" s="92"/>
      <c r="AG156" s="92"/>
      <c r="AH156" s="92"/>
      <c r="AI156" s="92"/>
      <c r="AJ156" s="92"/>
      <c r="AK156" s="92"/>
      <c r="AL156" s="92"/>
      <c r="AM156" s="92"/>
      <c r="AN156" s="92"/>
      <c r="AO156" s="92"/>
      <c r="AP156" s="92"/>
      <c r="AQ156" s="92"/>
      <c r="AR156" s="231"/>
    </row>
    <row r="157" spans="1:44">
      <c r="A157" s="233">
        <v>43725</v>
      </c>
      <c r="B157" s="234">
        <v>2.0155787037037038</v>
      </c>
      <c r="C157" s="304">
        <f>'VCO2 Raw'!C157*'VCO2-BW '!C$61/'VCO2-BW '!C$62</f>
        <v>2355.2934362934366</v>
      </c>
      <c r="D157" s="305">
        <f>'VCO2 Raw'!D157*'VCO2-BW '!D$61/'VCO2-BW '!D$62</f>
        <v>3482.3626373626371</v>
      </c>
      <c r="E157" s="305">
        <f>'VCO2 Raw'!E157*'VCO2-BW '!E$61/'VCO2-BW '!E$62</f>
        <v>2843.5039370078744</v>
      </c>
      <c r="F157" s="305">
        <f>'VCO2 Raw'!F157*'VCO2-BW '!F$61/'VCO2-BW '!F$62</f>
        <v>3021.2116182572613</v>
      </c>
      <c r="G157" s="305">
        <f>'VCO2 Raw'!G157*'VCO2-BW '!G$61/'VCO2-BW '!G$62</f>
        <v>3154.0826086956517</v>
      </c>
      <c r="H157" s="305">
        <f>'VCO2 Raw'!H157*'VCO2-BW '!H$61/'VCO2-BW '!H$62</f>
        <v>3554.4878048780488</v>
      </c>
      <c r="I157" s="305">
        <f>'VCO2 Raw'!I157*'VCO2-BW '!I$61/'VCO2-BW '!I$62</f>
        <v>2967.2072072072074</v>
      </c>
      <c r="J157" s="305">
        <f>'VCO2 Raw'!J157*'VCO2-BW '!J$61/'VCO2-BW '!J$62</f>
        <v>4123.2248803827761</v>
      </c>
      <c r="K157" s="306">
        <f>'VCO2 Raw'!K157*'VCO2-BW '!K$61/'VCO2-BW '!K$62</f>
        <v>3072.6262135922329</v>
      </c>
      <c r="L157" s="107"/>
      <c r="M157" s="160"/>
      <c r="N157" s="160"/>
      <c r="O157" s="160"/>
      <c r="P157" s="160"/>
      <c r="Q157" s="160"/>
      <c r="R157" s="160"/>
      <c r="S157" s="160"/>
      <c r="T157" s="160"/>
      <c r="U157" s="232">
        <f t="shared" ref="U157" si="221">STDEV(L156:T156)/SQRT(COUNT(L156:T156))</f>
        <v>133.35335227191578</v>
      </c>
      <c r="V157" s="92"/>
      <c r="W157" s="92"/>
      <c r="X157" s="92"/>
      <c r="Y157" s="92"/>
      <c r="Z157" s="92"/>
      <c r="AA157" s="92"/>
      <c r="AB157" s="92"/>
      <c r="AC157" s="92"/>
      <c r="AD157" s="92"/>
      <c r="AE157" s="92"/>
      <c r="AF157" s="92"/>
      <c r="AG157" s="92"/>
      <c r="AH157" s="92"/>
      <c r="AI157" s="92"/>
      <c r="AJ157" s="92"/>
      <c r="AK157" s="92"/>
      <c r="AL157" s="92"/>
      <c r="AM157" s="92"/>
      <c r="AN157" s="92"/>
      <c r="AO157" s="92"/>
      <c r="AP157" s="92"/>
      <c r="AQ157" s="92"/>
      <c r="AR157" s="231"/>
    </row>
    <row r="158" spans="1:44">
      <c r="A158" s="233">
        <v>43725</v>
      </c>
      <c r="B158" s="234">
        <v>2.02946759259259</v>
      </c>
      <c r="C158" s="304">
        <f>'VCO2 Raw'!C158*'VCO2-BW '!C$61/'VCO2-BW '!C$62</f>
        <v>2161.7220077220081</v>
      </c>
      <c r="D158" s="305">
        <f>'VCO2 Raw'!D158*'VCO2-BW '!D$61/'VCO2-BW '!D$62</f>
        <v>2804.2124542124543</v>
      </c>
      <c r="E158" s="305">
        <f>'VCO2 Raw'!E158*'VCO2-BW '!E$61/'VCO2-BW '!E$62</f>
        <v>2150.4330708661419</v>
      </c>
      <c r="F158" s="305">
        <f>'VCO2 Raw'!F158*'VCO2-BW '!F$61/'VCO2-BW '!F$62</f>
        <v>3444.0497925311197</v>
      </c>
      <c r="G158" s="305">
        <f>'VCO2 Raw'!G158*'VCO2-BW '!G$61/'VCO2-BW '!G$62</f>
        <v>2656.8608695652174</v>
      </c>
      <c r="H158" s="305">
        <f>'VCO2 Raw'!H158*'VCO2-BW '!H$61/'VCO2-BW '!H$62</f>
        <v>2625.4146341463415</v>
      </c>
      <c r="I158" s="305">
        <f>'VCO2 Raw'!I158*'VCO2-BW '!I$61/'VCO2-BW '!I$62</f>
        <v>2871.8918918918921</v>
      </c>
      <c r="J158" s="305">
        <f>'VCO2 Raw'!J158*'VCO2-BW '!J$61/'VCO2-BW '!J$62</f>
        <v>2746.3827751196177</v>
      </c>
      <c r="K158" s="306">
        <f>'VCO2 Raw'!K158*'VCO2-BW '!K$61/'VCO2-BW '!K$62</f>
        <v>2565.7815533980579</v>
      </c>
      <c r="L158" s="107"/>
      <c r="M158" s="160"/>
      <c r="N158" s="160"/>
      <c r="O158" s="160"/>
      <c r="P158" s="160"/>
      <c r="Q158" s="160"/>
      <c r="R158" s="160"/>
      <c r="S158" s="160"/>
      <c r="T158" s="160"/>
      <c r="U158" s="232"/>
      <c r="V158" s="92"/>
      <c r="W158" s="92"/>
      <c r="X158" s="92"/>
      <c r="Y158" s="92"/>
      <c r="Z158" s="92"/>
      <c r="AA158" s="92"/>
      <c r="AB158" s="92"/>
      <c r="AC158" s="92"/>
      <c r="AD158" s="92"/>
      <c r="AE158" s="92"/>
      <c r="AF158" s="92"/>
      <c r="AG158" s="92"/>
      <c r="AH158" s="92"/>
      <c r="AI158" s="92"/>
      <c r="AJ158" s="92"/>
      <c r="AK158" s="92"/>
      <c r="AL158" s="92"/>
      <c r="AM158" s="92"/>
      <c r="AN158" s="92"/>
      <c r="AO158" s="92"/>
      <c r="AP158" s="92"/>
      <c r="AQ158" s="92"/>
      <c r="AR158" s="231"/>
    </row>
    <row r="159" spans="1:44">
      <c r="A159" s="233">
        <v>43725</v>
      </c>
      <c r="B159" s="234">
        <v>2.0433564814814802</v>
      </c>
      <c r="C159" s="304">
        <f>'VCO2 Raw'!C159*'VCO2-BW '!C$61/'VCO2-BW '!C$62</f>
        <v>2125.1003861003865</v>
      </c>
      <c r="D159" s="305">
        <f>'VCO2 Raw'!D159*'VCO2-BW '!D$61/'VCO2-BW '!D$62</f>
        <v>2593.0586080586081</v>
      </c>
      <c r="E159" s="305">
        <f>'VCO2 Raw'!E159*'VCO2-BW '!E$61/'VCO2-BW '!E$62</f>
        <v>1922.9527559055118</v>
      </c>
      <c r="F159" s="305">
        <f>'VCO2 Raw'!F159*'VCO2-BW '!F$61/'VCO2-BW '!F$62</f>
        <v>3633.5601659751032</v>
      </c>
      <c r="G159" s="305">
        <f>'VCO2 Raw'!G159*'VCO2-BW '!G$61/'VCO2-BW '!G$62</f>
        <v>1832.0956521739129</v>
      </c>
      <c r="H159" s="305">
        <f>'VCO2 Raw'!H159*'VCO2-BW '!H$61/'VCO2-BW '!H$62</f>
        <v>2463.6097560975609</v>
      </c>
      <c r="I159" s="305">
        <f>'VCO2 Raw'!I159*'VCO2-BW '!I$61/'VCO2-BW '!I$62</f>
        <v>3561.8918918918921</v>
      </c>
      <c r="J159" s="305">
        <f>'VCO2 Raw'!J159*'VCO2-BW '!J$61/'VCO2-BW '!J$62</f>
        <v>3097.8947368421054</v>
      </c>
      <c r="K159" s="306">
        <f>'VCO2 Raw'!K159*'VCO2-BW '!K$61/'VCO2-BW '!K$62</f>
        <v>3153.9126213592231</v>
      </c>
      <c r="L159" s="107">
        <f t="shared" ref="L159:P159" si="222">AVERAGE(C159:C161)</f>
        <v>2877.0643500643505</v>
      </c>
      <c r="M159" s="160">
        <f t="shared" si="222"/>
        <v>2035.1953601953603</v>
      </c>
      <c r="N159" s="160">
        <f t="shared" si="222"/>
        <v>2146.5354330708665</v>
      </c>
      <c r="O159" s="160">
        <f t="shared" si="222"/>
        <v>3506.4896265560164</v>
      </c>
      <c r="P159" s="160">
        <f t="shared" si="222"/>
        <v>2569.1579710144924</v>
      </c>
      <c r="Q159" s="160">
        <f t="shared" ref="Q159" si="223">AVERAGE(H159:H161)</f>
        <v>2913.8796747967481</v>
      </c>
      <c r="R159" s="160">
        <f t="shared" ref="R159" si="224">AVERAGE(I159:I161)</f>
        <v>3712.1171171171172</v>
      </c>
      <c r="S159" s="160">
        <f t="shared" ref="S159" si="225">AVERAGE(J159:J161)</f>
        <v>2854.5135566188201</v>
      </c>
      <c r="T159" s="160">
        <f t="shared" ref="T159" si="226">AVERAGE(K159:K161)</f>
        <v>3076.1326860841418</v>
      </c>
      <c r="U159" s="232">
        <f t="shared" ref="U159" si="227">AVERAGE(L159:T159)</f>
        <v>2854.5650861686572</v>
      </c>
      <c r="V159" s="92"/>
      <c r="W159" s="92"/>
      <c r="X159" s="92"/>
      <c r="Y159" s="92"/>
      <c r="Z159" s="92"/>
      <c r="AA159" s="92"/>
      <c r="AB159" s="92"/>
      <c r="AC159" s="92"/>
      <c r="AD159" s="92"/>
      <c r="AE159" s="92"/>
      <c r="AF159" s="92"/>
      <c r="AG159" s="92"/>
      <c r="AH159" s="92"/>
      <c r="AI159" s="92"/>
      <c r="AJ159" s="92"/>
      <c r="AK159" s="92"/>
      <c r="AL159" s="92"/>
      <c r="AM159" s="92"/>
      <c r="AN159" s="92"/>
      <c r="AO159" s="92"/>
      <c r="AP159" s="92"/>
      <c r="AQ159" s="92"/>
      <c r="AR159" s="231"/>
    </row>
    <row r="160" spans="1:44">
      <c r="A160" s="233">
        <v>43725</v>
      </c>
      <c r="B160" s="234">
        <v>2.0572453703703699</v>
      </c>
      <c r="C160" s="304">
        <f>'VCO2 Raw'!C160*'VCO2-BW '!C$61/'VCO2-BW '!C$62</f>
        <v>2994.6023166023165</v>
      </c>
      <c r="D160" s="305">
        <f>'VCO2 Raw'!D160*'VCO2-BW '!D$61/'VCO2-BW '!D$62</f>
        <v>1758.4981684981685</v>
      </c>
      <c r="E160" s="305">
        <f>'VCO2 Raw'!E160*'VCO2-BW '!E$61/'VCO2-BW '!E$62</f>
        <v>2727.6377952755906</v>
      </c>
      <c r="F160" s="305">
        <f>'VCO2 Raw'!F160*'VCO2-BW '!F$61/'VCO2-BW '!F$62</f>
        <v>3851.5518672199164</v>
      </c>
      <c r="G160" s="305">
        <f>'VCO2 Raw'!G160*'VCO2-BW '!G$61/'VCO2-BW '!G$62</f>
        <v>3066.021739130435</v>
      </c>
      <c r="H160" s="305">
        <f>'VCO2 Raw'!H160*'VCO2-BW '!H$61/'VCO2-BW '!H$62</f>
        <v>2530.419512195122</v>
      </c>
      <c r="I160" s="305">
        <f>'VCO2 Raw'!I160*'VCO2-BW '!I$61/'VCO2-BW '!I$62</f>
        <v>3904.8198198198202</v>
      </c>
      <c r="J160" s="305">
        <f>'VCO2 Raw'!J160*'VCO2-BW '!J$61/'VCO2-BW '!J$62</f>
        <v>2960.2105263157896</v>
      </c>
      <c r="K160" s="306">
        <f>'VCO2 Raw'!K160*'VCO2-BW '!K$61/'VCO2-BW '!K$62</f>
        <v>3471.4077669902908</v>
      </c>
      <c r="L160" s="107"/>
      <c r="M160" s="160"/>
      <c r="N160" s="160"/>
      <c r="O160" s="160"/>
      <c r="P160" s="160"/>
      <c r="Q160" s="160"/>
      <c r="R160" s="160"/>
      <c r="S160" s="160"/>
      <c r="T160" s="160"/>
      <c r="U160" s="232">
        <f t="shared" ref="U160" si="228">STDEV(L159:T159)/SQRT(COUNT(L159:T159))</f>
        <v>185.12937264393341</v>
      </c>
      <c r="V160" s="92"/>
      <c r="W160" s="92"/>
      <c r="X160" s="92"/>
      <c r="Y160" s="92"/>
      <c r="Z160" s="92"/>
      <c r="AA160" s="92"/>
      <c r="AB160" s="92"/>
      <c r="AC160" s="92"/>
      <c r="AD160" s="92"/>
      <c r="AE160" s="92"/>
      <c r="AF160" s="92"/>
      <c r="AG160" s="92"/>
      <c r="AH160" s="92"/>
      <c r="AI160" s="92"/>
      <c r="AJ160" s="92"/>
      <c r="AK160" s="92"/>
      <c r="AL160" s="92"/>
      <c r="AM160" s="92"/>
      <c r="AN160" s="92"/>
      <c r="AO160" s="92"/>
      <c r="AP160" s="92"/>
      <c r="AQ160" s="92"/>
      <c r="AR160" s="231"/>
    </row>
    <row r="161" spans="1:44">
      <c r="A161" s="233">
        <v>43725</v>
      </c>
      <c r="B161" s="234">
        <v>2.0711342592592601</v>
      </c>
      <c r="C161" s="304">
        <f>'VCO2 Raw'!C161*'VCO2-BW '!C$61/'VCO2-BW '!C$62</f>
        <v>3511.4903474903481</v>
      </c>
      <c r="D161" s="305">
        <f>'VCO2 Raw'!D161*'VCO2-BW '!D$61/'VCO2-BW '!D$62</f>
        <v>1754.0293040293041</v>
      </c>
      <c r="E161" s="305">
        <f>'VCO2 Raw'!E161*'VCO2-BW '!E$61/'VCO2-BW '!E$62</f>
        <v>1789.0157480314961</v>
      </c>
      <c r="F161" s="305">
        <f>'VCO2 Raw'!F161*'VCO2-BW '!F$61/'VCO2-BW '!F$62</f>
        <v>3034.3568464730288</v>
      </c>
      <c r="G161" s="305">
        <f>'VCO2 Raw'!G161*'VCO2-BW '!G$61/'VCO2-BW '!G$62</f>
        <v>2809.3565217391301</v>
      </c>
      <c r="H161" s="305">
        <f>'VCO2 Raw'!H161*'VCO2-BW '!H$61/'VCO2-BW '!H$62</f>
        <v>3747.6097560975609</v>
      </c>
      <c r="I161" s="305">
        <f>'VCO2 Raw'!I161*'VCO2-BW '!I$61/'VCO2-BW '!I$62</f>
        <v>3669.6396396396399</v>
      </c>
      <c r="J161" s="305">
        <f>'VCO2 Raw'!J161*'VCO2-BW '!J$61/'VCO2-BW '!J$62</f>
        <v>2505.4354066985647</v>
      </c>
      <c r="K161" s="306">
        <f>'VCO2 Raw'!K161*'VCO2-BW '!K$61/'VCO2-BW '!K$62</f>
        <v>2603.0776699029125</v>
      </c>
      <c r="L161" s="107"/>
      <c r="M161" s="160"/>
      <c r="N161" s="160"/>
      <c r="O161" s="160"/>
      <c r="P161" s="160"/>
      <c r="Q161" s="160"/>
      <c r="R161" s="160"/>
      <c r="S161" s="160"/>
      <c r="T161" s="160"/>
      <c r="U161" s="232"/>
      <c r="V161" s="92"/>
      <c r="W161" s="92"/>
      <c r="X161" s="92"/>
      <c r="Y161" s="92"/>
      <c r="Z161" s="92"/>
      <c r="AA161" s="92"/>
      <c r="AB161" s="92"/>
      <c r="AC161" s="92"/>
      <c r="AD161" s="92"/>
      <c r="AE161" s="92"/>
      <c r="AF161" s="92"/>
      <c r="AG161" s="92"/>
      <c r="AH161" s="92"/>
      <c r="AI161" s="92"/>
      <c r="AJ161" s="92"/>
      <c r="AK161" s="92"/>
      <c r="AL161" s="92"/>
      <c r="AM161" s="92"/>
      <c r="AN161" s="92"/>
      <c r="AO161" s="92"/>
      <c r="AP161" s="92"/>
      <c r="AQ161" s="92"/>
      <c r="AR161" s="231"/>
    </row>
    <row r="162" spans="1:44">
      <c r="A162" s="233">
        <v>43725</v>
      </c>
      <c r="B162" s="234">
        <v>2.0850231481481498</v>
      </c>
      <c r="C162" s="304">
        <f>'VCO2 Raw'!C162*'VCO2-BW '!C$61/'VCO2-BW '!C$62</f>
        <v>3457.0810810810817</v>
      </c>
      <c r="D162" s="305">
        <f>'VCO2 Raw'!D162*'VCO2-BW '!D$61/'VCO2-BW '!D$62</f>
        <v>1714.9267399267399</v>
      </c>
      <c r="E162" s="305">
        <f>'VCO2 Raw'!E162*'VCO2-BW '!E$61/'VCO2-BW '!E$62</f>
        <v>3198.5433070866143</v>
      </c>
      <c r="F162" s="305">
        <f>'VCO2 Raw'!F162*'VCO2-BW '!F$61/'VCO2-BW '!F$62</f>
        <v>2507.4522821576761</v>
      </c>
      <c r="G162" s="305">
        <f>'VCO2 Raw'!G162*'VCO2-BW '!G$61/'VCO2-BW '!G$62</f>
        <v>2617.1260869565217</v>
      </c>
      <c r="H162" s="305">
        <f>'VCO2 Raw'!H162*'VCO2-BW '!H$61/'VCO2-BW '!H$62</f>
        <v>3960.5658536585361</v>
      </c>
      <c r="I162" s="305">
        <f>'VCO2 Raw'!I162*'VCO2-BW '!I$61/'VCO2-BW '!I$62</f>
        <v>2728.9189189189192</v>
      </c>
      <c r="J162" s="305">
        <f>'VCO2 Raw'!J162*'VCO2-BW '!J$61/'VCO2-BW '!J$62</f>
        <v>2598.2679425837323</v>
      </c>
      <c r="K162" s="306">
        <f>'VCO2 Raw'!K162*'VCO2-BW '!K$61/'VCO2-BW '!K$62</f>
        <v>2409.9029126213591</v>
      </c>
      <c r="L162" s="107">
        <f t="shared" ref="L162:P162" si="229">AVERAGE(C162:C164)</f>
        <v>3056.6846846846852</v>
      </c>
      <c r="M162" s="160">
        <f t="shared" si="229"/>
        <v>2354.3467643467643</v>
      </c>
      <c r="N162" s="160">
        <f t="shared" si="229"/>
        <v>2747.1259842519689</v>
      </c>
      <c r="O162" s="160">
        <f t="shared" si="229"/>
        <v>2993.8257261410786</v>
      </c>
      <c r="P162" s="160">
        <f t="shared" si="229"/>
        <v>2799.3333333333335</v>
      </c>
      <c r="Q162" s="160">
        <f t="shared" ref="Q162" si="230">AVERAGE(H162:H164)</f>
        <v>3598.3317073170729</v>
      </c>
      <c r="R162" s="160">
        <f t="shared" ref="R162" si="231">AVERAGE(I162:I164)</f>
        <v>2589.7447447447448</v>
      </c>
      <c r="S162" s="160">
        <f t="shared" ref="S162" si="232">AVERAGE(J162:J164)</f>
        <v>3456.3604465709736</v>
      </c>
      <c r="T162" s="160">
        <f t="shared" ref="T162" si="233">AVERAGE(K162:K164)</f>
        <v>3064.6569579288021</v>
      </c>
      <c r="U162" s="232">
        <f t="shared" ref="U162" si="234">AVERAGE(L162:T162)</f>
        <v>2962.2678165910465</v>
      </c>
      <c r="V162" s="92"/>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231"/>
    </row>
    <row r="163" spans="1:44">
      <c r="A163" s="233">
        <v>43725</v>
      </c>
      <c r="B163" s="234">
        <v>2.0989120370370302</v>
      </c>
      <c r="C163" s="304">
        <f>'VCO2 Raw'!C163*'VCO2-BW '!C$61/'VCO2-BW '!C$62</f>
        <v>2321.8108108108108</v>
      </c>
      <c r="D163" s="305">
        <f>'VCO2 Raw'!D163*'VCO2-BW '!D$61/'VCO2-BW '!D$62</f>
        <v>1883.6263736263736</v>
      </c>
      <c r="E163" s="305">
        <f>'VCO2 Raw'!E163*'VCO2-BW '!E$61/'VCO2-BW '!E$62</f>
        <v>3077.3622047244098</v>
      </c>
      <c r="F163" s="305">
        <f>'VCO2 Raw'!F163*'VCO2-BW '!F$61/'VCO2-BW '!F$62</f>
        <v>2323.4190871369292</v>
      </c>
      <c r="G163" s="305">
        <f>'VCO2 Raw'!G163*'VCO2-BW '!G$61/'VCO2-BW '!G$62</f>
        <v>3442.9652173913041</v>
      </c>
      <c r="H163" s="305">
        <f>'VCO2 Raw'!H163*'VCO2-BW '!H$61/'VCO2-BW '!H$62</f>
        <v>2819.580487804878</v>
      </c>
      <c r="I163" s="305">
        <f>'VCO2 Raw'!I163*'VCO2-BW '!I$61/'VCO2-BW '!I$62</f>
        <v>2565.2252252252251</v>
      </c>
      <c r="J163" s="305">
        <f>'VCO2 Raw'!J163*'VCO2-BW '!J$61/'VCO2-BW '!J$62</f>
        <v>3766.4976076555026</v>
      </c>
      <c r="K163" s="306">
        <f>'VCO2 Raw'!K163*'VCO2-BW '!K$61/'VCO2-BW '!K$62</f>
        <v>2839.2864077669897</v>
      </c>
      <c r="L163" s="107"/>
      <c r="M163" s="160"/>
      <c r="N163" s="160"/>
      <c r="O163" s="160"/>
      <c r="P163" s="160"/>
      <c r="Q163" s="160"/>
      <c r="R163" s="160"/>
      <c r="S163" s="160"/>
      <c r="T163" s="160"/>
      <c r="U163" s="232">
        <f t="shared" ref="U163" si="235">STDEV(L162:T162)/SQRT(COUNT(L162:T162))</f>
        <v>131.77600321410142</v>
      </c>
      <c r="V163" s="92"/>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231"/>
    </row>
    <row r="164" spans="1:44">
      <c r="A164" s="233">
        <v>43725</v>
      </c>
      <c r="B164" s="234">
        <v>2.1128009259259199</v>
      </c>
      <c r="C164" s="304">
        <f>'VCO2 Raw'!C164*'VCO2-BW '!C$61/'VCO2-BW '!C$62</f>
        <v>3391.1621621621625</v>
      </c>
      <c r="D164" s="305">
        <f>'VCO2 Raw'!D164*'VCO2-BW '!D$61/'VCO2-BW '!D$62</f>
        <v>3464.4871794871792</v>
      </c>
      <c r="E164" s="305">
        <f>'VCO2 Raw'!E164*'VCO2-BW '!E$61/'VCO2-BW '!E$62</f>
        <v>1965.472440944882</v>
      </c>
      <c r="F164" s="305">
        <f>'VCO2 Raw'!F164*'VCO2-BW '!F$61/'VCO2-BW '!F$62</f>
        <v>4150.6058091286304</v>
      </c>
      <c r="G164" s="305">
        <f>'VCO2 Raw'!G164*'VCO2-BW '!G$61/'VCO2-BW '!G$62</f>
        <v>2337.9086956521742</v>
      </c>
      <c r="H164" s="305">
        <f>'VCO2 Raw'!H164*'VCO2-BW '!H$61/'VCO2-BW '!H$62</f>
        <v>4014.8487804878046</v>
      </c>
      <c r="I164" s="305">
        <f>'VCO2 Raw'!I164*'VCO2-BW '!I$61/'VCO2-BW '!I$62</f>
        <v>2475.0900900900901</v>
      </c>
      <c r="J164" s="305">
        <f>'VCO2 Raw'!J164*'VCO2-BW '!J$61/'VCO2-BW '!J$62</f>
        <v>4004.3157894736842</v>
      </c>
      <c r="K164" s="306">
        <f>'VCO2 Raw'!K164*'VCO2-BW '!K$61/'VCO2-BW '!K$62</f>
        <v>3944.7815533980579</v>
      </c>
      <c r="L164" s="107"/>
      <c r="M164" s="160"/>
      <c r="N164" s="160"/>
      <c r="O164" s="160"/>
      <c r="P164" s="160"/>
      <c r="Q164" s="160"/>
      <c r="R164" s="160"/>
      <c r="S164" s="160"/>
      <c r="T164" s="160"/>
      <c r="U164" s="23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231"/>
    </row>
    <row r="165" spans="1:44">
      <c r="A165" s="233">
        <v>43725</v>
      </c>
      <c r="B165" s="234">
        <v>2.1266898148148101</v>
      </c>
      <c r="C165" s="304">
        <f>'VCO2 Raw'!C165*'VCO2-BW '!C$61/'VCO2-BW '!C$62</f>
        <v>2902.5250965250971</v>
      </c>
      <c r="D165" s="305">
        <f>'VCO2 Raw'!D165*'VCO2-BW '!D$61/'VCO2-BW '!D$62</f>
        <v>3168.4249084249082</v>
      </c>
      <c r="E165" s="305">
        <f>'VCO2 Raw'!E165*'VCO2-BW '!E$61/'VCO2-BW '!E$62</f>
        <v>2414.0551181102364</v>
      </c>
      <c r="F165" s="305">
        <f>'VCO2 Raw'!F165*'VCO2-BW '!F$61/'VCO2-BW '!F$62</f>
        <v>3390.3734439834025</v>
      </c>
      <c r="G165" s="305">
        <f>'VCO2 Raw'!G165*'VCO2-BW '!G$61/'VCO2-BW '!G$62</f>
        <v>2660.0826086956522</v>
      </c>
      <c r="H165" s="305">
        <f>'VCO2 Raw'!H165*'VCO2-BW '!H$61/'VCO2-BW '!H$62</f>
        <v>3018.9658536585362</v>
      </c>
      <c r="I165" s="305">
        <f>'VCO2 Raw'!I165*'VCO2-BW '!I$61/'VCO2-BW '!I$62</f>
        <v>3774.2792792792793</v>
      </c>
      <c r="J165" s="305">
        <f>'VCO2 Raw'!J165*'VCO2-BW '!J$61/'VCO2-BW '!J$62</f>
        <v>3686.1818181818185</v>
      </c>
      <c r="K165" s="306">
        <f>'VCO2 Raw'!K165*'VCO2-BW '!K$61/'VCO2-BW '!K$62</f>
        <v>2254.9805825242715</v>
      </c>
      <c r="L165" s="107">
        <f t="shared" ref="L165:P165" si="236">AVERAGE(C165:C167)</f>
        <v>2842.5353925353934</v>
      </c>
      <c r="M165" s="160">
        <f t="shared" si="236"/>
        <v>2610.1892551892552</v>
      </c>
      <c r="N165" s="160">
        <f t="shared" si="236"/>
        <v>2285.7874015748034</v>
      </c>
      <c r="O165" s="160">
        <f t="shared" si="236"/>
        <v>3000.3983402489625</v>
      </c>
      <c r="P165" s="160">
        <f t="shared" si="236"/>
        <v>2528.3492753623191</v>
      </c>
      <c r="Q165" s="160">
        <f t="shared" ref="Q165" si="237">AVERAGE(H165:H167)</f>
        <v>2556.8650406504062</v>
      </c>
      <c r="R165" s="160">
        <f t="shared" ref="R165" si="238">AVERAGE(I165:I167)</f>
        <v>3751.831831831832</v>
      </c>
      <c r="S165" s="160">
        <f t="shared" ref="S165" si="239">AVERAGE(J165:J167)</f>
        <v>3532.8516746411483</v>
      </c>
      <c r="T165" s="160">
        <f t="shared" ref="T165" si="240">AVERAGE(K165:K167)</f>
        <v>3191.8462783171512</v>
      </c>
      <c r="U165" s="232">
        <f t="shared" ref="U165" si="241">AVERAGE(L165:T165)</f>
        <v>2922.2949433723638</v>
      </c>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231"/>
    </row>
    <row r="166" spans="1:44">
      <c r="A166" s="233">
        <v>43725</v>
      </c>
      <c r="B166" s="234">
        <v>2.1405787037036998</v>
      </c>
      <c r="C166" s="304">
        <f>'VCO2 Raw'!C166*'VCO2-BW '!C$61/'VCO2-BW '!C$62</f>
        <v>2207.7606177606181</v>
      </c>
      <c r="D166" s="305">
        <f>'VCO2 Raw'!D166*'VCO2-BW '!D$61/'VCO2-BW '!D$62</f>
        <v>1755.1465201465201</v>
      </c>
      <c r="E166" s="305">
        <f>'VCO2 Raw'!E166*'VCO2-BW '!E$61/'VCO2-BW '!E$62</f>
        <v>2430</v>
      </c>
      <c r="F166" s="305">
        <f>'VCO2 Raw'!F166*'VCO2-BW '!F$61/'VCO2-BW '!F$62</f>
        <v>2814.1742738589205</v>
      </c>
      <c r="G166" s="305">
        <f>'VCO2 Raw'!G166*'VCO2-BW '!G$61/'VCO2-BW '!G$62</f>
        <v>2793.2478260869566</v>
      </c>
      <c r="H166" s="305">
        <f>'VCO2 Raw'!H166*'VCO2-BW '!H$61/'VCO2-BW '!H$62</f>
        <v>2419.7658536585363</v>
      </c>
      <c r="I166" s="305">
        <f>'VCO2 Raw'!I166*'VCO2-BW '!I$61/'VCO2-BW '!I$62</f>
        <v>4011.5315315315315</v>
      </c>
      <c r="J166" s="305">
        <f>'VCO2 Raw'!J166*'VCO2-BW '!J$61/'VCO2-BW '!J$62</f>
        <v>3690.3540669856466</v>
      </c>
      <c r="K166" s="306">
        <f>'VCO2 Raw'!K166*'VCO2-BW '!K$61/'VCO2-BW '!K$62</f>
        <v>3715.2669902912617</v>
      </c>
      <c r="L166" s="107"/>
      <c r="M166" s="160"/>
      <c r="N166" s="160"/>
      <c r="O166" s="160"/>
      <c r="P166" s="160"/>
      <c r="Q166" s="160"/>
      <c r="R166" s="160"/>
      <c r="S166" s="160"/>
      <c r="T166" s="160"/>
      <c r="U166" s="232">
        <f t="shared" ref="U166" si="242">STDEV(L165:T165)/SQRT(COUNT(L165:T165))</f>
        <v>164.03398337968164</v>
      </c>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231"/>
    </row>
    <row r="167" spans="1:44">
      <c r="A167" s="233">
        <v>43725</v>
      </c>
      <c r="B167" s="234">
        <v>2.15446759259259</v>
      </c>
      <c r="C167" s="304">
        <f>'VCO2 Raw'!C167*'VCO2-BW '!C$61/'VCO2-BW '!C$62</f>
        <v>3417.3204633204637</v>
      </c>
      <c r="D167" s="305">
        <f>'VCO2 Raw'!D167*'VCO2-BW '!D$61/'VCO2-BW '!D$62</f>
        <v>2906.996336996337</v>
      </c>
      <c r="E167" s="305">
        <f>'VCO2 Raw'!E167*'VCO2-BW '!E$61/'VCO2-BW '!E$62</f>
        <v>2013.3070866141734</v>
      </c>
      <c r="F167" s="305">
        <f>'VCO2 Raw'!F167*'VCO2-BW '!F$61/'VCO2-BW '!F$62</f>
        <v>2796.6473029045642</v>
      </c>
      <c r="G167" s="305">
        <f>'VCO2 Raw'!G167*'VCO2-BW '!G$61/'VCO2-BW '!G$62</f>
        <v>2131.717391304348</v>
      </c>
      <c r="H167" s="305">
        <f>'VCO2 Raw'!H167*'VCO2-BW '!H$61/'VCO2-BW '!H$62</f>
        <v>2231.863414634146</v>
      </c>
      <c r="I167" s="305">
        <f>'VCO2 Raw'!I167*'VCO2-BW '!I$61/'VCO2-BW '!I$62</f>
        <v>3469.6846846846847</v>
      </c>
      <c r="J167" s="305">
        <f>'VCO2 Raw'!J167*'VCO2-BW '!J$61/'VCO2-BW '!J$62</f>
        <v>3222.0191387559807</v>
      </c>
      <c r="K167" s="306">
        <f>'VCO2 Raw'!K167*'VCO2-BW '!K$61/'VCO2-BW '!K$62</f>
        <v>3605.2912621359219</v>
      </c>
      <c r="L167" s="107"/>
      <c r="M167" s="160"/>
      <c r="N167" s="160"/>
      <c r="O167" s="160"/>
      <c r="P167" s="160"/>
      <c r="Q167" s="160"/>
      <c r="R167" s="160"/>
      <c r="S167" s="160"/>
      <c r="T167" s="160"/>
      <c r="U167" s="23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231"/>
    </row>
    <row r="168" spans="1:44">
      <c r="A168" s="233">
        <v>43725</v>
      </c>
      <c r="B168" s="234">
        <v>2.1683564814814802</v>
      </c>
      <c r="C168" s="304">
        <f>'VCO2 Raw'!C168*'VCO2-BW '!C$61/'VCO2-BW '!C$62</f>
        <v>2760.2239382239386</v>
      </c>
      <c r="D168" s="305">
        <f>'VCO2 Raw'!D168*'VCO2-BW '!D$61/'VCO2-BW '!D$62</f>
        <v>2454.5238095238096</v>
      </c>
      <c r="E168" s="305">
        <f>'VCO2 Raw'!E168*'VCO2-BW '!E$61/'VCO2-BW '!E$62</f>
        <v>3156.0236220472443</v>
      </c>
      <c r="F168" s="305">
        <f>'VCO2 Raw'!F168*'VCO2-BW '!F$61/'VCO2-BW '!F$62</f>
        <v>1921.3941908713691</v>
      </c>
      <c r="G168" s="305">
        <f>'VCO2 Raw'!G168*'VCO2-BW '!G$61/'VCO2-BW '!G$62</f>
        <v>2380.8652173913042</v>
      </c>
      <c r="H168" s="305">
        <f>'VCO2 Raw'!H168*'VCO2-BW '!H$61/'VCO2-BW '!H$62</f>
        <v>2588.8780487804879</v>
      </c>
      <c r="I168" s="305">
        <f>'VCO2 Raw'!I168*'VCO2-BW '!I$61/'VCO2-BW '!I$62</f>
        <v>3874.7747747747749</v>
      </c>
      <c r="J168" s="305">
        <f>'VCO2 Raw'!J168*'VCO2-BW '!J$61/'VCO2-BW '!J$62</f>
        <v>3264.7846889952157</v>
      </c>
      <c r="K168" s="306">
        <f>'VCO2 Raw'!K168*'VCO2-BW '!K$61/'VCO2-BW '!K$62</f>
        <v>2296.1019417475727</v>
      </c>
      <c r="L168" s="107">
        <f t="shared" ref="L168:P168" si="243">AVERAGE(C168:C170)</f>
        <v>2835.5598455598461</v>
      </c>
      <c r="M168" s="160">
        <f t="shared" si="243"/>
        <v>2324.5543345543342</v>
      </c>
      <c r="N168" s="160">
        <f t="shared" si="243"/>
        <v>2905.5118110236222</v>
      </c>
      <c r="O168" s="160">
        <f t="shared" si="243"/>
        <v>2671.0373443983399</v>
      </c>
      <c r="P168" s="160">
        <f t="shared" si="243"/>
        <v>2282.0652173913045</v>
      </c>
      <c r="Q168" s="160">
        <f t="shared" ref="Q168" si="244">AVERAGE(H168:H170)</f>
        <v>3331.4406504065041</v>
      </c>
      <c r="R168" s="160">
        <f t="shared" ref="R168" si="245">AVERAGE(I168:I170)</f>
        <v>3596.0810810810813</v>
      </c>
      <c r="S168" s="160">
        <f t="shared" ref="S168" si="246">AVERAGE(J168:J170)</f>
        <v>2870.159489633174</v>
      </c>
      <c r="T168" s="160">
        <f t="shared" ref="T168" si="247">AVERAGE(K168:K170)</f>
        <v>2314.2718446601939</v>
      </c>
      <c r="U168" s="232">
        <f t="shared" ref="U168" si="248">AVERAGE(L168:T168)</f>
        <v>2792.2979576342664</v>
      </c>
      <c r="V168" s="92"/>
      <c r="W168" s="92"/>
      <c r="X168" s="92"/>
      <c r="Y168" s="92"/>
      <c r="Z168" s="92"/>
      <c r="AA168" s="92"/>
      <c r="AB168" s="92"/>
      <c r="AC168" s="92"/>
      <c r="AD168" s="92"/>
      <c r="AE168" s="92"/>
      <c r="AF168" s="92"/>
      <c r="AG168" s="92"/>
      <c r="AH168" s="92"/>
      <c r="AI168" s="92"/>
      <c r="AJ168" s="92"/>
      <c r="AK168" s="92"/>
      <c r="AL168" s="92"/>
      <c r="AM168" s="92"/>
      <c r="AN168" s="92"/>
      <c r="AO168" s="92"/>
      <c r="AP168" s="92"/>
      <c r="AQ168" s="92"/>
      <c r="AR168" s="231"/>
    </row>
    <row r="169" spans="1:44">
      <c r="A169" s="233">
        <v>43725</v>
      </c>
      <c r="B169" s="234">
        <v>2.1822453703703699</v>
      </c>
      <c r="C169" s="304">
        <f>'VCO2 Raw'!C169*'VCO2-BW '!C$61/'VCO2-BW '!C$62</f>
        <v>2730.9266409266411</v>
      </c>
      <c r="D169" s="305">
        <f>'VCO2 Raw'!D169*'VCO2-BW '!D$61/'VCO2-BW '!D$62</f>
        <v>1848.9926739926739</v>
      </c>
      <c r="E169" s="305">
        <f>'VCO2 Raw'!E169*'VCO2-BW '!E$61/'VCO2-BW '!E$62</f>
        <v>3098.6220472440946</v>
      </c>
      <c r="F169" s="305">
        <f>'VCO2 Raw'!F169*'VCO2-BW '!F$61/'VCO2-BW '!F$62</f>
        <v>2129.5269709543568</v>
      </c>
      <c r="G169" s="305">
        <f>'VCO2 Raw'!G169*'VCO2-BW '!G$61/'VCO2-BW '!G$62</f>
        <v>1963.1130434782608</v>
      </c>
      <c r="H169" s="305">
        <f>'VCO2 Raw'!H169*'VCO2-BW '!H$61/'VCO2-BW '!H$62</f>
        <v>3842.6048780487804</v>
      </c>
      <c r="I169" s="305">
        <f>'VCO2 Raw'!I169*'VCO2-BW '!I$61/'VCO2-BW '!I$62</f>
        <v>3914.1441441441443</v>
      </c>
      <c r="J169" s="305">
        <f>'VCO2 Raw'!J169*'VCO2-BW '!J$61/'VCO2-BW '!J$62</f>
        <v>2628.5167464114834</v>
      </c>
      <c r="K169" s="306">
        <f>'VCO2 Raw'!K169*'VCO2-BW '!K$61/'VCO2-BW '!K$62</f>
        <v>2304.7087378640776</v>
      </c>
      <c r="L169" s="107"/>
      <c r="M169" s="160"/>
      <c r="N169" s="160"/>
      <c r="O169" s="160"/>
      <c r="P169" s="160"/>
      <c r="Q169" s="160"/>
      <c r="R169" s="160"/>
      <c r="S169" s="160"/>
      <c r="T169" s="160"/>
      <c r="U169" s="232">
        <f t="shared" ref="U169" si="249">STDEV(L168:T168)/SQRT(COUNT(L168:T168))</f>
        <v>152.74471192766168</v>
      </c>
      <c r="V169" s="92"/>
      <c r="W169" s="92"/>
      <c r="X169" s="92"/>
      <c r="Y169" s="92"/>
      <c r="Z169" s="92"/>
      <c r="AA169" s="92"/>
      <c r="AB169" s="92"/>
      <c r="AC169" s="92"/>
      <c r="AD169" s="92"/>
      <c r="AE169" s="92"/>
      <c r="AF169" s="92"/>
      <c r="AG169" s="92"/>
      <c r="AH169" s="92"/>
      <c r="AI169" s="92"/>
      <c r="AJ169" s="92"/>
      <c r="AK169" s="92"/>
      <c r="AL169" s="92"/>
      <c r="AM169" s="92"/>
      <c r="AN169" s="92"/>
      <c r="AO169" s="92"/>
      <c r="AP169" s="92"/>
      <c r="AQ169" s="92"/>
      <c r="AR169" s="231"/>
    </row>
    <row r="170" spans="1:44">
      <c r="A170" s="233">
        <v>43725</v>
      </c>
      <c r="B170" s="234">
        <v>2.1961342592592601</v>
      </c>
      <c r="C170" s="304">
        <f>'VCO2 Raw'!C170*'VCO2-BW '!C$61/'VCO2-BW '!C$62</f>
        <v>3015.5289575289576</v>
      </c>
      <c r="D170" s="305">
        <f>'VCO2 Raw'!D170*'VCO2-BW '!D$61/'VCO2-BW '!D$62</f>
        <v>2670.1465201465203</v>
      </c>
      <c r="E170" s="305">
        <f>'VCO2 Raw'!E170*'VCO2-BW '!E$61/'VCO2-BW '!E$62</f>
        <v>2461.8897637795276</v>
      </c>
      <c r="F170" s="305">
        <f>'VCO2 Raw'!F170*'VCO2-BW '!F$61/'VCO2-BW '!F$62</f>
        <v>3962.1908713692937</v>
      </c>
      <c r="G170" s="305">
        <f>'VCO2 Raw'!G170*'VCO2-BW '!G$61/'VCO2-BW '!G$62</f>
        <v>2502.217391304348</v>
      </c>
      <c r="H170" s="305">
        <f>'VCO2 Raw'!H170*'VCO2-BW '!H$61/'VCO2-BW '!H$62</f>
        <v>3562.8390243902436</v>
      </c>
      <c r="I170" s="305">
        <f>'VCO2 Raw'!I170*'VCO2-BW '!I$61/'VCO2-BW '!I$62</f>
        <v>2999.3243243243246</v>
      </c>
      <c r="J170" s="305">
        <f>'VCO2 Raw'!J170*'VCO2-BW '!J$61/'VCO2-BW '!J$62</f>
        <v>2717.1770334928233</v>
      </c>
      <c r="K170" s="306">
        <f>'VCO2 Raw'!K170*'VCO2-BW '!K$61/'VCO2-BW '!K$62</f>
        <v>2342.0048543689318</v>
      </c>
      <c r="L170" s="107"/>
      <c r="M170" s="160"/>
      <c r="N170" s="160"/>
      <c r="O170" s="160"/>
      <c r="P170" s="160"/>
      <c r="Q170" s="160"/>
      <c r="R170" s="160"/>
      <c r="S170" s="160"/>
      <c r="T170" s="160"/>
      <c r="U170" s="232"/>
      <c r="V170" s="92"/>
      <c r="W170" s="92"/>
      <c r="X170" s="92"/>
      <c r="Y170" s="92"/>
      <c r="Z170" s="92"/>
      <c r="AA170" s="92"/>
      <c r="AB170" s="92"/>
      <c r="AC170" s="92"/>
      <c r="AD170" s="92"/>
      <c r="AE170" s="92"/>
      <c r="AF170" s="92"/>
      <c r="AG170" s="92"/>
      <c r="AH170" s="92"/>
      <c r="AI170" s="92"/>
      <c r="AJ170" s="92"/>
      <c r="AK170" s="92"/>
      <c r="AL170" s="92"/>
      <c r="AM170" s="92"/>
      <c r="AN170" s="92"/>
      <c r="AO170" s="92"/>
      <c r="AP170" s="92"/>
      <c r="AQ170" s="92"/>
      <c r="AR170" s="231"/>
    </row>
    <row r="171" spans="1:44">
      <c r="A171" s="233">
        <v>43725</v>
      </c>
      <c r="B171" s="234">
        <v>2.21002314814814</v>
      </c>
      <c r="C171" s="304">
        <f>'VCO2 Raw'!C171*'VCO2-BW '!C$61/'VCO2-BW '!C$62</f>
        <v>2185.7876447876451</v>
      </c>
      <c r="D171" s="305">
        <f>'VCO2 Raw'!D171*'VCO2-BW '!D$61/'VCO2-BW '!D$62</f>
        <v>1615.4945054945053</v>
      </c>
      <c r="E171" s="305">
        <f>'VCO2 Raw'!E171*'VCO2-BW '!E$61/'VCO2-BW '!E$62</f>
        <v>1862.3622047244096</v>
      </c>
      <c r="F171" s="305">
        <f>'VCO2 Raw'!F171*'VCO2-BW '!F$61/'VCO2-BW '!F$62</f>
        <v>2411.0539419087131</v>
      </c>
      <c r="G171" s="305">
        <f>'VCO2 Raw'!G171*'VCO2-BW '!G$61/'VCO2-BW '!G$62</f>
        <v>2378.717391304348</v>
      </c>
      <c r="H171" s="305">
        <f>'VCO2 Raw'!H171*'VCO2-BW '!H$61/'VCO2-BW '!H$62</f>
        <v>2370.7024390243901</v>
      </c>
      <c r="I171" s="305">
        <f>'VCO2 Raw'!I171*'VCO2-BW '!I$61/'VCO2-BW '!I$62</f>
        <v>2477.1621621621621</v>
      </c>
      <c r="J171" s="305">
        <f>'VCO2 Raw'!J171*'VCO2-BW '!J$61/'VCO2-BW '!J$62</f>
        <v>3648.6315789473692</v>
      </c>
      <c r="K171" s="306">
        <f>'VCO2 Raw'!K171*'VCO2-BW '!K$61/'VCO2-BW '!K$62</f>
        <v>3059.2378640776697</v>
      </c>
      <c r="L171" s="107">
        <f t="shared" ref="L171:P171" si="250">AVERAGE(C171:C173)</f>
        <v>2590.7181467181472</v>
      </c>
      <c r="M171" s="160">
        <f t="shared" si="250"/>
        <v>2063.1257631257631</v>
      </c>
      <c r="N171" s="160">
        <f t="shared" si="250"/>
        <v>2552.5984251968507</v>
      </c>
      <c r="O171" s="160">
        <f t="shared" si="250"/>
        <v>2450.1244813278004</v>
      </c>
      <c r="P171" s="160">
        <f t="shared" si="250"/>
        <v>2665.4521739130432</v>
      </c>
      <c r="Q171" s="160">
        <f t="shared" ref="Q171" si="251">AVERAGE(H171:H173)</f>
        <v>2382.1853658536584</v>
      </c>
      <c r="R171" s="160">
        <f t="shared" ref="R171" si="252">AVERAGE(I171:I173)</f>
        <v>2399.1141141141143</v>
      </c>
      <c r="S171" s="160">
        <f t="shared" ref="S171" si="253">AVERAGE(J171:J173)</f>
        <v>3295.0334928229672</v>
      </c>
      <c r="T171" s="160">
        <f t="shared" ref="T171" si="254">AVERAGE(K171:K173)</f>
        <v>2879.1326860841423</v>
      </c>
      <c r="U171" s="232">
        <f t="shared" ref="U171" si="255">AVERAGE(L171:T171)</f>
        <v>2586.3871832396098</v>
      </c>
      <c r="V171" s="92"/>
      <c r="W171" s="92"/>
      <c r="X171" s="92"/>
      <c r="Y171" s="92"/>
      <c r="Z171" s="92"/>
      <c r="AA171" s="92"/>
      <c r="AB171" s="92"/>
      <c r="AC171" s="92"/>
      <c r="AD171" s="92"/>
      <c r="AE171" s="92"/>
      <c r="AF171" s="92"/>
      <c r="AG171" s="92"/>
      <c r="AH171" s="92"/>
      <c r="AI171" s="92"/>
      <c r="AJ171" s="92"/>
      <c r="AK171" s="92"/>
      <c r="AL171" s="92"/>
      <c r="AM171" s="92"/>
      <c r="AN171" s="92"/>
      <c r="AO171" s="92"/>
      <c r="AP171" s="92"/>
      <c r="AQ171" s="92"/>
      <c r="AR171" s="231"/>
    </row>
    <row r="172" spans="1:44">
      <c r="A172" s="233">
        <v>43725</v>
      </c>
      <c r="B172" s="234">
        <v>2.2239120370370302</v>
      </c>
      <c r="C172" s="304">
        <f>'VCO2 Raw'!C172*'VCO2-BW '!C$61/'VCO2-BW '!C$62</f>
        <v>2207.7606177606181</v>
      </c>
      <c r="D172" s="305">
        <f>'VCO2 Raw'!D172*'VCO2-BW '!D$61/'VCO2-BW '!D$62</f>
        <v>1899.2673992673992</v>
      </c>
      <c r="E172" s="305">
        <f>'VCO2 Raw'!E172*'VCO2-BW '!E$61/'VCO2-BW '!E$62</f>
        <v>2895.5905511811025</v>
      </c>
      <c r="F172" s="305">
        <f>'VCO2 Raw'!F172*'VCO2-BW '!F$61/'VCO2-BW '!F$62</f>
        <v>2620.2821576763481</v>
      </c>
      <c r="G172" s="305">
        <f>'VCO2 Raw'!G172*'VCO2-BW '!G$61/'VCO2-BW '!G$62</f>
        <v>2865.2</v>
      </c>
      <c r="H172" s="305">
        <f>'VCO2 Raw'!H172*'VCO2-BW '!H$61/'VCO2-BW '!H$62</f>
        <v>2596.1853658536584</v>
      </c>
      <c r="I172" s="305">
        <f>'VCO2 Raw'!I172*'VCO2-BW '!I$61/'VCO2-BW '!I$62</f>
        <v>2572.4774774774774</v>
      </c>
      <c r="J172" s="305">
        <f>'VCO2 Raw'!J172*'VCO2-BW '!J$61/'VCO2-BW '!J$62</f>
        <v>3673.6650717703355</v>
      </c>
      <c r="K172" s="306">
        <f>'VCO2 Raw'!K172*'VCO2-BW '!K$61/'VCO2-BW '!K$62</f>
        <v>2685.3203883495144</v>
      </c>
      <c r="L172" s="107"/>
      <c r="M172" s="160"/>
      <c r="N172" s="160"/>
      <c r="O172" s="160"/>
      <c r="P172" s="160"/>
      <c r="Q172" s="160"/>
      <c r="R172" s="160"/>
      <c r="S172" s="160"/>
      <c r="T172" s="160"/>
      <c r="U172" s="232">
        <f t="shared" ref="U172" si="256">STDEV(L171:T171)/SQRT(COUNT(L171:T171))</f>
        <v>115.73622152466082</v>
      </c>
      <c r="V172" s="92"/>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231"/>
    </row>
    <row r="173" spans="1:44">
      <c r="A173" s="233">
        <v>43725</v>
      </c>
      <c r="B173" s="234">
        <v>2.2378009259259199</v>
      </c>
      <c r="C173" s="304">
        <f>'VCO2 Raw'!C173*'VCO2-BW '!C$61/'VCO2-BW '!C$62</f>
        <v>3378.6061776061783</v>
      </c>
      <c r="D173" s="305">
        <f>'VCO2 Raw'!D173*'VCO2-BW '!D$61/'VCO2-BW '!D$62</f>
        <v>2674.6153846153848</v>
      </c>
      <c r="E173" s="305">
        <f>'VCO2 Raw'!E173*'VCO2-BW '!E$61/'VCO2-BW '!E$62</f>
        <v>2899.8425196850394</v>
      </c>
      <c r="F173" s="305">
        <f>'VCO2 Raw'!F173*'VCO2-BW '!F$61/'VCO2-BW '!F$62</f>
        <v>2319.0373443983399</v>
      </c>
      <c r="G173" s="305">
        <f>'VCO2 Raw'!G173*'VCO2-BW '!G$61/'VCO2-BW '!G$62</f>
        <v>2752.4391304347823</v>
      </c>
      <c r="H173" s="305">
        <f>'VCO2 Raw'!H173*'VCO2-BW '!H$61/'VCO2-BW '!H$62</f>
        <v>2179.6682926829267</v>
      </c>
      <c r="I173" s="305">
        <f>'VCO2 Raw'!I173*'VCO2-BW '!I$61/'VCO2-BW '!I$62</f>
        <v>2147.7027027027029</v>
      </c>
      <c r="J173" s="305">
        <f>'VCO2 Raw'!J173*'VCO2-BW '!J$61/'VCO2-BW '!J$62</f>
        <v>2562.8038277511964</v>
      </c>
      <c r="K173" s="306">
        <f>'VCO2 Raw'!K173*'VCO2-BW '!K$61/'VCO2-BW '!K$62</f>
        <v>2892.8398058252424</v>
      </c>
      <c r="L173" s="107"/>
      <c r="M173" s="160"/>
      <c r="N173" s="160"/>
      <c r="O173" s="160"/>
      <c r="P173" s="160"/>
      <c r="Q173" s="160"/>
      <c r="R173" s="160"/>
      <c r="S173" s="160"/>
      <c r="T173" s="160"/>
      <c r="U173" s="232"/>
      <c r="V173" s="92"/>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231"/>
    </row>
    <row r="174" spans="1:44">
      <c r="A174" s="223">
        <v>43725</v>
      </c>
      <c r="B174" s="224">
        <v>1.2516898148148099</v>
      </c>
      <c r="C174" s="304">
        <f>'VCO2 Raw'!C174*'VCO2-BW '!C$61/'VCO2-BW '!C$62</f>
        <v>3193.4054054054054</v>
      </c>
      <c r="D174" s="305">
        <f>'VCO2 Raw'!D174*'VCO2-BW '!D$61/'VCO2-BW '!D$62</f>
        <v>1491.4835164835165</v>
      </c>
      <c r="E174" s="305">
        <f>'VCO2 Raw'!E174*'VCO2-BW '!E$61/'VCO2-BW '!E$62</f>
        <v>2728.7007874015749</v>
      </c>
      <c r="F174" s="305">
        <f>'VCO2 Raw'!F174*'VCO2-BW '!F$61/'VCO2-BW '!F$62</f>
        <v>2057.2282157676345</v>
      </c>
      <c r="G174" s="305">
        <f>'VCO2 Raw'!G174*'VCO2-BW '!G$61/'VCO2-BW '!G$62</f>
        <v>2037.2130434782609</v>
      </c>
      <c r="H174" s="305">
        <f>'VCO2 Raw'!H174*'VCO2-BW '!H$61/'VCO2-BW '!H$62</f>
        <v>3175.5512195121951</v>
      </c>
      <c r="I174" s="305">
        <f>'VCO2 Raw'!I174*'VCO2-BW '!I$61/'VCO2-BW '!I$62</f>
        <v>2023.3783783783786</v>
      </c>
      <c r="J174" s="305">
        <f>'VCO2 Raw'!J174*'VCO2-BW '!J$61/'VCO2-BW '!J$62</f>
        <v>3791.5311004784689</v>
      </c>
      <c r="K174" s="306">
        <f>'VCO2 Raw'!K174*'VCO2-BW '!K$61/'VCO2-BW '!K$62</f>
        <v>3275.3640776699026</v>
      </c>
      <c r="L174" s="107">
        <f t="shared" ref="L174:P174" si="257">AVERAGE(C174:C176)</f>
        <v>2368.5469755469758</v>
      </c>
      <c r="M174" s="160">
        <f t="shared" si="257"/>
        <v>1454.2429792429793</v>
      </c>
      <c r="N174" s="160">
        <f t="shared" si="257"/>
        <v>2147.2440944881891</v>
      </c>
      <c r="O174" s="160">
        <f t="shared" si="257"/>
        <v>2527.5352697095436</v>
      </c>
      <c r="P174" s="160">
        <f t="shared" si="257"/>
        <v>2438.4985507246379</v>
      </c>
      <c r="Q174" s="160">
        <f t="shared" ref="Q174" si="258">AVERAGE(H174:H176)</f>
        <v>2877.6910569105689</v>
      </c>
      <c r="R174" s="160">
        <f t="shared" ref="R174" si="259">AVERAGE(I174:I176)</f>
        <v>2287.5675675675679</v>
      </c>
      <c r="S174" s="160">
        <f t="shared" ref="S174" si="260">AVERAGE(J174:J176)</f>
        <v>2985.2440191387559</v>
      </c>
      <c r="T174" s="160">
        <f t="shared" ref="T174" si="261">AVERAGE(K174:K176)</f>
        <v>2722.6165048543685</v>
      </c>
      <c r="U174" s="232">
        <f t="shared" ref="U174" si="262">AVERAGE(L174:T174)</f>
        <v>2423.2430020203992</v>
      </c>
      <c r="V174" s="92"/>
      <c r="W174" s="92"/>
      <c r="X174" s="92"/>
      <c r="Y174" s="92"/>
      <c r="Z174" s="92"/>
      <c r="AA174" s="92"/>
      <c r="AB174" s="92"/>
      <c r="AC174" s="92"/>
      <c r="AD174" s="92"/>
      <c r="AE174" s="92"/>
      <c r="AF174" s="92"/>
      <c r="AG174" s="92"/>
      <c r="AH174" s="92"/>
      <c r="AI174" s="92"/>
      <c r="AJ174" s="92"/>
      <c r="AK174" s="92"/>
      <c r="AL174" s="92"/>
      <c r="AM174" s="92"/>
      <c r="AN174" s="92"/>
      <c r="AO174" s="92"/>
      <c r="AP174" s="92"/>
      <c r="AQ174" s="92"/>
      <c r="AR174" s="231"/>
    </row>
    <row r="175" spans="1:44">
      <c r="A175" s="223">
        <v>43725</v>
      </c>
      <c r="B175" s="224">
        <v>1.2655787037037001</v>
      </c>
      <c r="C175" s="304">
        <f>'VCO2 Raw'!C175*'VCO2-BW '!C$61/'VCO2-BW '!C$62</f>
        <v>1990.1235521235524</v>
      </c>
      <c r="D175" s="305">
        <f>'VCO2 Raw'!D175*'VCO2-BW '!D$61/'VCO2-BW '!D$62</f>
        <v>1604.3223443223442</v>
      </c>
      <c r="E175" s="305">
        <f>'VCO2 Raw'!E175*'VCO2-BW '!E$61/'VCO2-BW '!E$62</f>
        <v>1780.5118110236222</v>
      </c>
      <c r="F175" s="305">
        <f>'VCO2 Raw'!F175*'VCO2-BW '!F$61/'VCO2-BW '!F$62</f>
        <v>3455.004149377593</v>
      </c>
      <c r="G175" s="305">
        <f>'VCO2 Raw'!G175*'VCO2-BW '!G$61/'VCO2-BW '!G$62</f>
        <v>2141.3826086956519</v>
      </c>
      <c r="H175" s="305">
        <f>'VCO2 Raw'!H175*'VCO2-BW '!H$61/'VCO2-BW '!H$62</f>
        <v>3271.5902439024385</v>
      </c>
      <c r="I175" s="305">
        <f>'VCO2 Raw'!I175*'VCO2-BW '!I$61/'VCO2-BW '!I$62</f>
        <v>1919.7747747747749</v>
      </c>
      <c r="J175" s="305">
        <f>'VCO2 Raw'!J175*'VCO2-BW '!J$61/'VCO2-BW '!J$62</f>
        <v>2517.9521531100481</v>
      </c>
      <c r="K175" s="306">
        <f>'VCO2 Raw'!K175*'VCO2-BW '!K$61/'VCO2-BW '!K$62</f>
        <v>2192.8203883495144</v>
      </c>
      <c r="L175" s="107"/>
      <c r="M175" s="160"/>
      <c r="N175" s="160"/>
      <c r="O175" s="160"/>
      <c r="P175" s="160"/>
      <c r="Q175" s="160"/>
      <c r="R175" s="160"/>
      <c r="S175" s="160"/>
      <c r="T175" s="160"/>
      <c r="U175" s="232">
        <f t="shared" ref="U175" si="263">STDEV(L174:T174)/SQRT(COUNT(L174:T174))</f>
        <v>151.82401182638284</v>
      </c>
      <c r="V175" s="92"/>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231"/>
    </row>
    <row r="176" spans="1:44">
      <c r="A176" s="223">
        <v>43725</v>
      </c>
      <c r="B176" s="224">
        <v>1.27946759259259</v>
      </c>
      <c r="C176" s="304">
        <f>'VCO2 Raw'!C176*'VCO2-BW '!C$61/'VCO2-BW '!C$62</f>
        <v>1922.1119691119693</v>
      </c>
      <c r="D176" s="305">
        <f>'VCO2 Raw'!D176*'VCO2-BW '!D$61/'VCO2-BW '!D$62</f>
        <v>1266.9230769230769</v>
      </c>
      <c r="E176" s="305">
        <f>'VCO2 Raw'!E176*'VCO2-BW '!E$61/'VCO2-BW '!E$62</f>
        <v>1932.5196850393702</v>
      </c>
      <c r="F176" s="305">
        <f>'VCO2 Raw'!F176*'VCO2-BW '!F$61/'VCO2-BW '!F$62</f>
        <v>2070.3734439834025</v>
      </c>
      <c r="G176" s="305">
        <f>'VCO2 Raw'!G176*'VCO2-BW '!G$61/'VCO2-BW '!G$62</f>
        <v>3136.9</v>
      </c>
      <c r="H176" s="305">
        <f>'VCO2 Raw'!H176*'VCO2-BW '!H$61/'VCO2-BW '!H$62</f>
        <v>2185.9317073170732</v>
      </c>
      <c r="I176" s="305">
        <f>'VCO2 Raw'!I176*'VCO2-BW '!I$61/'VCO2-BW '!I$62</f>
        <v>2919.5495495495497</v>
      </c>
      <c r="J176" s="305">
        <f>'VCO2 Raw'!J176*'VCO2-BW '!J$61/'VCO2-BW '!J$62</f>
        <v>2646.2488038277511</v>
      </c>
      <c r="K176" s="306">
        <f>'VCO2 Raw'!K176*'VCO2-BW '!K$61/'VCO2-BW '!K$62</f>
        <v>2699.665048543689</v>
      </c>
      <c r="L176" s="107"/>
      <c r="M176" s="160"/>
      <c r="N176" s="160"/>
      <c r="O176" s="160"/>
      <c r="P176" s="160"/>
      <c r="Q176" s="160"/>
      <c r="R176" s="160"/>
      <c r="S176" s="160"/>
      <c r="T176" s="160"/>
      <c r="U176" s="232"/>
      <c r="V176" s="92"/>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231"/>
    </row>
    <row r="177" spans="1:44">
      <c r="A177" s="223">
        <v>43725</v>
      </c>
      <c r="B177" s="224">
        <v>1.29335648148148</v>
      </c>
      <c r="C177" s="304">
        <f>'VCO2 Raw'!C177*'VCO2-BW '!C$61/'VCO2-BW '!C$62</f>
        <v>1881.3050193050194</v>
      </c>
      <c r="D177" s="305">
        <f>'VCO2 Raw'!D177*'VCO2-BW '!D$61/'VCO2-BW '!D$62</f>
        <v>1269.1575091575091</v>
      </c>
      <c r="E177" s="305">
        <f>'VCO2 Raw'!E177*'VCO2-BW '!E$61/'VCO2-BW '!E$62</f>
        <v>1890</v>
      </c>
      <c r="F177" s="305">
        <f>'VCO2 Raw'!F177*'VCO2-BW '!F$61/'VCO2-BW '!F$62</f>
        <v>1820.614107883817</v>
      </c>
      <c r="G177" s="305">
        <f>'VCO2 Raw'!G177*'VCO2-BW '!G$61/'VCO2-BW '!G$62</f>
        <v>1796.6565217391303</v>
      </c>
      <c r="H177" s="305">
        <f>'VCO2 Raw'!H177*'VCO2-BW '!H$61/'VCO2-BW '!H$62</f>
        <v>2355.0439024390239</v>
      </c>
      <c r="I177" s="305">
        <f>'VCO2 Raw'!I177*'VCO2-BW '!I$61/'VCO2-BW '!I$62</f>
        <v>2083.4684684684685</v>
      </c>
      <c r="J177" s="305">
        <f>'VCO2 Raw'!J177*'VCO2-BW '!J$61/'VCO2-BW '!J$62</f>
        <v>2464.7559808612441</v>
      </c>
      <c r="K177" s="306">
        <f>'VCO2 Raw'!K177*'VCO2-BW '!K$61/'VCO2-BW '!K$62</f>
        <v>2145.9611650485435</v>
      </c>
      <c r="L177" s="107">
        <f t="shared" ref="L177:P177" si="264">AVERAGE(C177:C179)</f>
        <v>1950.7117117117116</v>
      </c>
      <c r="M177" s="160">
        <f t="shared" si="264"/>
        <v>2258.6385836385834</v>
      </c>
      <c r="N177" s="160">
        <f t="shared" si="264"/>
        <v>2094.8031496062995</v>
      </c>
      <c r="O177" s="160">
        <f t="shared" si="264"/>
        <v>1929.7925311203317</v>
      </c>
      <c r="P177" s="160">
        <f t="shared" si="264"/>
        <v>2208.68115942029</v>
      </c>
      <c r="Q177" s="160">
        <f t="shared" ref="Q177" si="265">AVERAGE(H177:H179)</f>
        <v>2206.1138211382113</v>
      </c>
      <c r="R177" s="160">
        <f t="shared" ref="R177" si="266">AVERAGE(I177:I179)</f>
        <v>2540.0150150150148</v>
      </c>
      <c r="S177" s="160">
        <f t="shared" ref="S177" si="267">AVERAGE(J177:J179)</f>
        <v>3398.296650717703</v>
      </c>
      <c r="T177" s="160">
        <f t="shared" ref="T177" si="268">AVERAGE(K177:K179)</f>
        <v>2029.2912621359221</v>
      </c>
      <c r="U177" s="232">
        <f t="shared" ref="U177" si="269">AVERAGE(L177:T177)</f>
        <v>2290.7048760560074</v>
      </c>
      <c r="V177" s="92"/>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231"/>
    </row>
    <row r="178" spans="1:44">
      <c r="A178" s="223">
        <v>43725</v>
      </c>
      <c r="B178" s="224">
        <v>1.3072453703703699</v>
      </c>
      <c r="C178" s="304">
        <f>'VCO2 Raw'!C178*'VCO2-BW '!C$61/'VCO2-BW '!C$62</f>
        <v>1953.5019305019307</v>
      </c>
      <c r="D178" s="305">
        <f>'VCO2 Raw'!D178*'VCO2-BW '!D$61/'VCO2-BW '!D$62</f>
        <v>2219.9084249084249</v>
      </c>
      <c r="E178" s="305">
        <f>'VCO2 Raw'!E178*'VCO2-BW '!E$61/'VCO2-BW '!E$62</f>
        <v>2648.9763779527561</v>
      </c>
      <c r="F178" s="305">
        <f>'VCO2 Raw'!F178*'VCO2-BW '!F$61/'VCO2-BW '!F$62</f>
        <v>2028.7468879668047</v>
      </c>
      <c r="G178" s="305">
        <f>'VCO2 Raw'!G178*'VCO2-BW '!G$61/'VCO2-BW '!G$62</f>
        <v>1543.2130434782609</v>
      </c>
      <c r="H178" s="305">
        <f>'VCO2 Raw'!H178*'VCO2-BW '!H$61/'VCO2-BW '!H$62</f>
        <v>1936.439024390244</v>
      </c>
      <c r="I178" s="305">
        <f>'VCO2 Raw'!I178*'VCO2-BW '!I$61/'VCO2-BW '!I$62</f>
        <v>2060.6756756756758</v>
      </c>
      <c r="J178" s="305">
        <f>'VCO2 Raw'!J178*'VCO2-BW '!J$61/'VCO2-BW '!J$62</f>
        <v>4145.1291866028705</v>
      </c>
      <c r="K178" s="306">
        <f>'VCO2 Raw'!K178*'VCO2-BW '!K$61/'VCO2-BW '!K$62</f>
        <v>1953.7427184466017</v>
      </c>
      <c r="L178" s="107"/>
      <c r="M178" s="160"/>
      <c r="N178" s="160"/>
      <c r="O178" s="160"/>
      <c r="P178" s="160"/>
      <c r="Q178" s="160"/>
      <c r="R178" s="160"/>
      <c r="S178" s="160"/>
      <c r="T178" s="160"/>
      <c r="U178" s="232">
        <f t="shared" ref="U178" si="270">STDEV(L177:T177)/SQRT(COUNT(L177:T177))</f>
        <v>151.6755723097277</v>
      </c>
      <c r="V178" s="92"/>
      <c r="W178" s="92"/>
      <c r="X178" s="92"/>
      <c r="Y178" s="92"/>
      <c r="Z178" s="92"/>
      <c r="AA178" s="92"/>
      <c r="AB178" s="92"/>
      <c r="AC178" s="92"/>
      <c r="AD178" s="92"/>
      <c r="AE178" s="92"/>
      <c r="AF178" s="92"/>
      <c r="AG178" s="92"/>
      <c r="AH178" s="92"/>
      <c r="AI178" s="92"/>
      <c r="AJ178" s="92"/>
      <c r="AK178" s="92"/>
      <c r="AL178" s="92"/>
      <c r="AM178" s="92"/>
      <c r="AN178" s="92"/>
      <c r="AO178" s="92"/>
      <c r="AP178" s="92"/>
      <c r="AQ178" s="92"/>
      <c r="AR178" s="231"/>
    </row>
    <row r="179" spans="1:44">
      <c r="A179" s="223">
        <v>43725</v>
      </c>
      <c r="B179" s="224">
        <v>1.3211342592592601</v>
      </c>
      <c r="C179" s="304">
        <f>'VCO2 Raw'!C179*'VCO2-BW '!C$61/'VCO2-BW '!C$62</f>
        <v>2017.3281853281856</v>
      </c>
      <c r="D179" s="305">
        <f>'VCO2 Raw'!D179*'VCO2-BW '!D$61/'VCO2-BW '!D$62</f>
        <v>3286.8498168498168</v>
      </c>
      <c r="E179" s="305">
        <f>'VCO2 Raw'!E179*'VCO2-BW '!E$61/'VCO2-BW '!E$62</f>
        <v>1745.4330708661419</v>
      </c>
      <c r="F179" s="305">
        <f>'VCO2 Raw'!F179*'VCO2-BW '!F$61/'VCO2-BW '!F$62</f>
        <v>1940.016597510373</v>
      </c>
      <c r="G179" s="305">
        <f>'VCO2 Raw'!G179*'VCO2-BW '!G$61/'VCO2-BW '!G$62</f>
        <v>3286.1739130434785</v>
      </c>
      <c r="H179" s="305">
        <f>'VCO2 Raw'!H179*'VCO2-BW '!H$61/'VCO2-BW '!H$62</f>
        <v>2326.858536585366</v>
      </c>
      <c r="I179" s="305">
        <f>'VCO2 Raw'!I179*'VCO2-BW '!I$61/'VCO2-BW '!I$62</f>
        <v>3475.900900900901</v>
      </c>
      <c r="J179" s="305">
        <f>'VCO2 Raw'!J179*'VCO2-BW '!J$61/'VCO2-BW '!J$62</f>
        <v>3585.0047846889956</v>
      </c>
      <c r="K179" s="306">
        <f>'VCO2 Raw'!K179*'VCO2-BW '!K$61/'VCO2-BW '!K$62</f>
        <v>1988.169902912621</v>
      </c>
      <c r="L179" s="107"/>
      <c r="M179" s="160"/>
      <c r="N179" s="160"/>
      <c r="O179" s="160"/>
      <c r="P179" s="160"/>
      <c r="Q179" s="160"/>
      <c r="R179" s="160"/>
      <c r="S179" s="160"/>
      <c r="T179" s="160"/>
      <c r="U179" s="232"/>
      <c r="V179" s="92"/>
      <c r="W179" s="92"/>
      <c r="X179" s="92"/>
      <c r="Y179" s="92"/>
      <c r="Z179" s="92"/>
      <c r="AA179" s="92"/>
      <c r="AB179" s="92"/>
      <c r="AC179" s="92"/>
      <c r="AD179" s="92"/>
      <c r="AE179" s="92"/>
      <c r="AF179" s="92"/>
      <c r="AG179" s="92"/>
      <c r="AH179" s="92"/>
      <c r="AI179" s="92"/>
      <c r="AJ179" s="92"/>
      <c r="AK179" s="92"/>
      <c r="AL179" s="92"/>
      <c r="AM179" s="92"/>
      <c r="AN179" s="92"/>
      <c r="AO179" s="92"/>
      <c r="AP179" s="92"/>
      <c r="AQ179" s="92"/>
      <c r="AR179" s="231"/>
    </row>
    <row r="180" spans="1:44">
      <c r="A180" s="223">
        <v>43725</v>
      </c>
      <c r="B180" s="224">
        <v>1.33502314814815</v>
      </c>
      <c r="C180" s="304">
        <f>'VCO2 Raw'!C180*'VCO2-BW '!C$61/'VCO2-BW '!C$62</f>
        <v>1909.5559845559847</v>
      </c>
      <c r="D180" s="305">
        <f>'VCO2 Raw'!D180*'VCO2-BW '!D$61/'VCO2-BW '!D$62</f>
        <v>2113.7728937728939</v>
      </c>
      <c r="E180" s="305">
        <f>'VCO2 Raw'!E180*'VCO2-BW '!E$61/'VCO2-BW '!E$62</f>
        <v>3035.9055118110236</v>
      </c>
      <c r="F180" s="305">
        <f>'VCO2 Raw'!F180*'VCO2-BW '!F$61/'VCO2-BW '!F$62</f>
        <v>3135.1369294605806</v>
      </c>
      <c r="G180" s="305">
        <f>'VCO2 Raw'!G180*'VCO2-BW '!G$61/'VCO2-BW '!G$62</f>
        <v>1620.5347826086954</v>
      </c>
      <c r="H180" s="305">
        <f>'VCO2 Raw'!H180*'VCO2-BW '!H$61/'VCO2-BW '!H$62</f>
        <v>2669.2585365853656</v>
      </c>
      <c r="I180" s="305">
        <f>'VCO2 Raw'!I180*'VCO2-BW '!I$61/'VCO2-BW '!I$62</f>
        <v>2160.135135135135</v>
      </c>
      <c r="J180" s="305">
        <f>'VCO2 Raw'!J180*'VCO2-BW '!J$61/'VCO2-BW '!J$62</f>
        <v>2650.4210526315792</v>
      </c>
      <c r="K180" s="306">
        <f>'VCO2 Raw'!K180*'VCO2-BW '!K$61/'VCO2-BW '!K$62</f>
        <v>3890.2718446601934</v>
      </c>
      <c r="L180" s="107">
        <f t="shared" ref="L180:P180" si="271">AVERAGE(C180:C182)</f>
        <v>2560.7232947232947</v>
      </c>
      <c r="M180" s="160">
        <f t="shared" si="271"/>
        <v>1737.6434676434676</v>
      </c>
      <c r="N180" s="160">
        <f t="shared" si="271"/>
        <v>2268.7795275590552</v>
      </c>
      <c r="O180" s="160">
        <f t="shared" si="271"/>
        <v>2510.3734439834025</v>
      </c>
      <c r="P180" s="160">
        <f t="shared" si="271"/>
        <v>2149.2579710144923</v>
      </c>
      <c r="Q180" s="160">
        <f t="shared" ref="Q180" si="272">AVERAGE(H180:H182)</f>
        <v>2941.3691056910561</v>
      </c>
      <c r="R180" s="160">
        <f t="shared" ref="R180" si="273">AVERAGE(I180:I182)</f>
        <v>2396.3513513513512</v>
      </c>
      <c r="S180" s="160">
        <f t="shared" ref="S180" si="274">AVERAGE(J180:J182)</f>
        <v>2905.2759170653912</v>
      </c>
      <c r="T180" s="160">
        <f t="shared" ref="T180" si="275">AVERAGE(K180:K182)</f>
        <v>2698.3899676375399</v>
      </c>
      <c r="U180" s="232">
        <f t="shared" ref="U180" si="276">AVERAGE(L180:T180)</f>
        <v>2463.1293385187837</v>
      </c>
      <c r="V180" s="92"/>
      <c r="W180" s="92"/>
      <c r="X180" s="92"/>
      <c r="Y180" s="92"/>
      <c r="Z180" s="92"/>
      <c r="AA180" s="92"/>
      <c r="AB180" s="92"/>
      <c r="AC180" s="92"/>
      <c r="AD180" s="92"/>
      <c r="AE180" s="92"/>
      <c r="AF180" s="92"/>
      <c r="AG180" s="92"/>
      <c r="AH180" s="92"/>
      <c r="AI180" s="92"/>
      <c r="AJ180" s="92"/>
      <c r="AK180" s="92"/>
      <c r="AL180" s="92"/>
      <c r="AM180" s="92"/>
      <c r="AN180" s="92"/>
      <c r="AO180" s="92"/>
      <c r="AP180" s="92"/>
      <c r="AQ180" s="92"/>
      <c r="AR180" s="231"/>
    </row>
    <row r="181" spans="1:44">
      <c r="A181" s="223">
        <v>43725</v>
      </c>
      <c r="B181" s="224">
        <v>1.34891203703704</v>
      </c>
      <c r="C181" s="304">
        <f>'VCO2 Raw'!C181*'VCO2-BW '!C$61/'VCO2-BW '!C$62</f>
        <v>2581.3011583011585</v>
      </c>
      <c r="D181" s="305">
        <f>'VCO2 Raw'!D181*'VCO2-BW '!D$61/'VCO2-BW '!D$62</f>
        <v>1564.102564102564</v>
      </c>
      <c r="E181" s="305">
        <f>'VCO2 Raw'!E181*'VCO2-BW '!E$61/'VCO2-BW '!E$62</f>
        <v>1952.7165354330709</v>
      </c>
      <c r="F181" s="305">
        <f>'VCO2 Raw'!F181*'VCO2-BW '!F$61/'VCO2-BW '!F$62</f>
        <v>2655.3360995850621</v>
      </c>
      <c r="G181" s="305">
        <f>'VCO2 Raw'!G181*'VCO2-BW '!G$61/'VCO2-BW '!G$62</f>
        <v>2836.2043478260866</v>
      </c>
      <c r="H181" s="305">
        <f>'VCO2 Raw'!H181*'VCO2-BW '!H$61/'VCO2-BW '!H$62</f>
        <v>3556.575609756097</v>
      </c>
      <c r="I181" s="305">
        <f>'VCO2 Raw'!I181*'VCO2-BW '!I$61/'VCO2-BW '!I$62</f>
        <v>1869.0090090090091</v>
      </c>
      <c r="J181" s="305">
        <f>'VCO2 Raw'!J181*'VCO2-BW '!J$61/'VCO2-BW '!J$62</f>
        <v>2500.22009569378</v>
      </c>
      <c r="K181" s="306">
        <f>'VCO2 Raw'!K181*'VCO2-BW '!K$61/'VCO2-BW '!K$62</f>
        <v>2461.5436893203878</v>
      </c>
      <c r="L181" s="107"/>
      <c r="M181" s="160"/>
      <c r="N181" s="160"/>
      <c r="O181" s="160"/>
      <c r="P181" s="160"/>
      <c r="Q181" s="160"/>
      <c r="R181" s="160"/>
      <c r="S181" s="160"/>
      <c r="T181" s="160"/>
      <c r="U181" s="232">
        <f t="shared" ref="U181" si="277">STDEV(L180:T180)/SQRT(COUNT(L180:T180))</f>
        <v>126.84128063124562</v>
      </c>
      <c r="V181" s="92"/>
      <c r="W181" s="92"/>
      <c r="X181" s="92"/>
      <c r="Y181" s="92"/>
      <c r="Z181" s="92"/>
      <c r="AA181" s="92"/>
      <c r="AB181" s="92"/>
      <c r="AC181" s="92"/>
      <c r="AD181" s="92"/>
      <c r="AE181" s="92"/>
      <c r="AF181" s="92"/>
      <c r="AG181" s="92"/>
      <c r="AH181" s="92"/>
      <c r="AI181" s="92"/>
      <c r="AJ181" s="92"/>
      <c r="AK181" s="92"/>
      <c r="AL181" s="92"/>
      <c r="AM181" s="92"/>
      <c r="AN181" s="92"/>
      <c r="AO181" s="92"/>
      <c r="AP181" s="92"/>
      <c r="AQ181" s="92"/>
      <c r="AR181" s="231"/>
    </row>
    <row r="182" spans="1:44">
      <c r="A182" s="223">
        <v>43725</v>
      </c>
      <c r="B182" s="224">
        <v>1.3628009259259199</v>
      </c>
      <c r="C182" s="304">
        <f>'VCO2 Raw'!C182*'VCO2-BW '!C$61/'VCO2-BW '!C$62</f>
        <v>3191.3127413127413</v>
      </c>
      <c r="D182" s="305">
        <f>'VCO2 Raw'!D182*'VCO2-BW '!D$61/'VCO2-BW '!D$62</f>
        <v>1535.0549450549449</v>
      </c>
      <c r="E182" s="305">
        <f>'VCO2 Raw'!E182*'VCO2-BW '!E$61/'VCO2-BW '!E$62</f>
        <v>1817.7165354330709</v>
      </c>
      <c r="F182" s="305">
        <f>'VCO2 Raw'!F182*'VCO2-BW '!F$61/'VCO2-BW '!F$62</f>
        <v>1740.6473029045642</v>
      </c>
      <c r="G182" s="305">
        <f>'VCO2 Raw'!G182*'VCO2-BW '!G$61/'VCO2-BW '!G$62</f>
        <v>1991.0347826086954</v>
      </c>
      <c r="H182" s="305">
        <f>'VCO2 Raw'!H182*'VCO2-BW '!H$61/'VCO2-BW '!H$62</f>
        <v>2598.2731707317071</v>
      </c>
      <c r="I182" s="305">
        <f>'VCO2 Raw'!I182*'VCO2-BW '!I$61/'VCO2-BW '!I$62</f>
        <v>3159.9099099099099</v>
      </c>
      <c r="J182" s="305">
        <f>'VCO2 Raw'!J182*'VCO2-BW '!J$61/'VCO2-BW '!J$62</f>
        <v>3565.1866028708141</v>
      </c>
      <c r="K182" s="306">
        <f>'VCO2 Raw'!K182*'VCO2-BW '!K$61/'VCO2-BW '!K$62</f>
        <v>1743.3543689320386</v>
      </c>
      <c r="L182" s="107"/>
      <c r="M182" s="160"/>
      <c r="N182" s="160"/>
      <c r="O182" s="160"/>
      <c r="P182" s="160"/>
      <c r="Q182" s="160"/>
      <c r="R182" s="160"/>
      <c r="S182" s="160"/>
      <c r="T182" s="160"/>
      <c r="U182" s="232"/>
      <c r="V182" s="92"/>
      <c r="W182" s="92"/>
      <c r="X182" s="92"/>
      <c r="Y182" s="92"/>
      <c r="Z182" s="92"/>
      <c r="AA182" s="92"/>
      <c r="AB182" s="92"/>
      <c r="AC182" s="92"/>
      <c r="AD182" s="92"/>
      <c r="AE182" s="92"/>
      <c r="AF182" s="92"/>
      <c r="AG182" s="92"/>
      <c r="AH182" s="92"/>
      <c r="AI182" s="92"/>
      <c r="AJ182" s="92"/>
      <c r="AK182" s="92"/>
      <c r="AL182" s="92"/>
      <c r="AM182" s="92"/>
      <c r="AN182" s="92"/>
      <c r="AO182" s="92"/>
      <c r="AP182" s="92"/>
      <c r="AQ182" s="92"/>
      <c r="AR182" s="231"/>
    </row>
    <row r="183" spans="1:44">
      <c r="A183" s="223">
        <v>43725</v>
      </c>
      <c r="B183" s="224">
        <v>1.3766898148148099</v>
      </c>
      <c r="C183" s="304">
        <f>'VCO2 Raw'!C183*'VCO2-BW '!C$61/'VCO2-BW '!C$62</f>
        <v>2097.895752895753</v>
      </c>
      <c r="D183" s="305">
        <f>'VCO2 Raw'!D183*'VCO2-BW '!D$61/'VCO2-BW '!D$62</f>
        <v>1705.9890109890109</v>
      </c>
      <c r="E183" s="305">
        <f>'VCO2 Raw'!E183*'VCO2-BW '!E$61/'VCO2-BW '!E$62</f>
        <v>1883.6220472440946</v>
      </c>
      <c r="F183" s="305">
        <f>'VCO2 Raw'!F183*'VCO2-BW '!F$61/'VCO2-BW '!F$62</f>
        <v>1976.1659751037344</v>
      </c>
      <c r="G183" s="305">
        <f>'VCO2 Raw'!G183*'VCO2-BW '!G$61/'VCO2-BW '!G$62</f>
        <v>2094.1304347826085</v>
      </c>
      <c r="H183" s="305">
        <f>'VCO2 Raw'!H183*'VCO2-BW '!H$61/'VCO2-BW '!H$62</f>
        <v>1749.5804878048777</v>
      </c>
      <c r="I183" s="305">
        <f>'VCO2 Raw'!I183*'VCO2-BW '!I$61/'VCO2-BW '!I$62</f>
        <v>1963.2882882882884</v>
      </c>
      <c r="J183" s="305">
        <f>'VCO2 Raw'!J183*'VCO2-BW '!J$61/'VCO2-BW '!J$62</f>
        <v>3111.454545454546</v>
      </c>
      <c r="K183" s="306">
        <f>'VCO2 Raw'!K183*'VCO2-BW '!K$61/'VCO2-BW '!K$62</f>
        <v>2584.9077669902908</v>
      </c>
      <c r="L183" s="107">
        <f t="shared" ref="L183:P183" si="278">AVERAGE(C183:C185)</f>
        <v>2364.7104247104248</v>
      </c>
      <c r="M183" s="160">
        <f t="shared" si="278"/>
        <v>2253.4249084249082</v>
      </c>
      <c r="N183" s="160">
        <f t="shared" si="278"/>
        <v>2189.7637795275591</v>
      </c>
      <c r="O183" s="160">
        <f t="shared" si="278"/>
        <v>2859.4522821576761</v>
      </c>
      <c r="P183" s="160">
        <f t="shared" si="278"/>
        <v>2764.2521739130439</v>
      </c>
      <c r="Q183" s="160">
        <f t="shared" ref="Q183" si="279">AVERAGE(H183:H185)</f>
        <v>2427.0731707317068</v>
      </c>
      <c r="R183" s="160">
        <f t="shared" ref="R183" si="280">AVERAGE(I183:I185)</f>
        <v>2555.2102102102103</v>
      </c>
      <c r="S183" s="160">
        <f t="shared" ref="S183" si="281">AVERAGE(J183:J185)</f>
        <v>2687.6236044657103</v>
      </c>
      <c r="T183" s="160">
        <f t="shared" ref="T183" si="282">AVERAGE(K183:K185)</f>
        <v>2825.5792880258891</v>
      </c>
      <c r="U183" s="232">
        <f t="shared" ref="U183" si="283">AVERAGE(L183:T183)</f>
        <v>2547.4544269074586</v>
      </c>
      <c r="V183" s="92"/>
      <c r="W183" s="92"/>
      <c r="X183" s="92"/>
      <c r="Y183" s="92"/>
      <c r="Z183" s="92"/>
      <c r="AA183" s="92"/>
      <c r="AB183" s="92"/>
      <c r="AC183" s="92"/>
      <c r="AD183" s="92"/>
      <c r="AE183" s="92"/>
      <c r="AF183" s="92"/>
      <c r="AG183" s="92"/>
      <c r="AH183" s="92"/>
      <c r="AI183" s="92"/>
      <c r="AJ183" s="92"/>
      <c r="AK183" s="92"/>
      <c r="AL183" s="92"/>
      <c r="AM183" s="92"/>
      <c r="AN183" s="92"/>
      <c r="AO183" s="92"/>
      <c r="AP183" s="92"/>
      <c r="AQ183" s="92"/>
      <c r="AR183" s="231"/>
    </row>
    <row r="184" spans="1:44">
      <c r="A184" s="223">
        <v>43725</v>
      </c>
      <c r="B184" s="224">
        <v>1.3905787037037001</v>
      </c>
      <c r="C184" s="304">
        <f>'VCO2 Raw'!C184*'VCO2-BW '!C$61/'VCO2-BW '!C$62</f>
        <v>2833.4671814671819</v>
      </c>
      <c r="D184" s="305">
        <f>'VCO2 Raw'!D184*'VCO2-BW '!D$61/'VCO2-BW '!D$62</f>
        <v>2996.3736263736264</v>
      </c>
      <c r="E184" s="305">
        <f>'VCO2 Raw'!E184*'VCO2-BW '!E$61/'VCO2-BW '!E$62</f>
        <v>1833.6614173228347</v>
      </c>
      <c r="F184" s="305">
        <f>'VCO2 Raw'!F184*'VCO2-BW '!F$61/'VCO2-BW '!F$62</f>
        <v>2888.6639004149379</v>
      </c>
      <c r="G184" s="305">
        <f>'VCO2 Raw'!G184*'VCO2-BW '!G$61/'VCO2-BW '!G$62</f>
        <v>2874.8652173913042</v>
      </c>
      <c r="H184" s="305">
        <f>'VCO2 Raw'!H184*'VCO2-BW '!H$61/'VCO2-BW '!H$62</f>
        <v>2406.1951219512193</v>
      </c>
      <c r="I184" s="305">
        <f>'VCO2 Raw'!I184*'VCO2-BW '!I$61/'VCO2-BW '!I$62</f>
        <v>2597.3423423423424</v>
      </c>
      <c r="J184" s="305">
        <f>'VCO2 Raw'!J184*'VCO2-BW '!J$61/'VCO2-BW '!J$62</f>
        <v>2423.0334928229668</v>
      </c>
      <c r="K184" s="306">
        <f>'VCO2 Raw'!K184*'VCO2-BW '!K$61/'VCO2-BW '!K$62</f>
        <v>3482.8834951456306</v>
      </c>
      <c r="L184" s="107"/>
      <c r="M184" s="160"/>
      <c r="N184" s="160"/>
      <c r="O184" s="160"/>
      <c r="P184" s="160"/>
      <c r="Q184" s="160"/>
      <c r="R184" s="160"/>
      <c r="S184" s="160"/>
      <c r="T184" s="160"/>
      <c r="U184" s="232">
        <f t="shared" ref="U184" si="284">STDEV(L183:T183)/SQRT(COUNT(L183:T183))</f>
        <v>83.640092709705812</v>
      </c>
      <c r="V184" s="92"/>
      <c r="W184" s="92"/>
      <c r="X184" s="92"/>
      <c r="Y184" s="92"/>
      <c r="Z184" s="92"/>
      <c r="AA184" s="92"/>
      <c r="AB184" s="92"/>
      <c r="AC184" s="92"/>
      <c r="AD184" s="92"/>
      <c r="AE184" s="92"/>
      <c r="AF184" s="92"/>
      <c r="AG184" s="92"/>
      <c r="AH184" s="92"/>
      <c r="AI184" s="92"/>
      <c r="AJ184" s="92"/>
      <c r="AK184" s="92"/>
      <c r="AL184" s="92"/>
      <c r="AM184" s="92"/>
      <c r="AN184" s="92"/>
      <c r="AO184" s="92"/>
      <c r="AP184" s="92"/>
      <c r="AQ184" s="92"/>
      <c r="AR184" s="231"/>
    </row>
    <row r="185" spans="1:44">
      <c r="A185" s="223">
        <v>43725</v>
      </c>
      <c r="B185" s="224">
        <v>1.40446759259259</v>
      </c>
      <c r="C185" s="304">
        <f>'VCO2 Raw'!C185*'VCO2-BW '!C$61/'VCO2-BW '!C$62</f>
        <v>2162.76833976834</v>
      </c>
      <c r="D185" s="305">
        <f>'VCO2 Raw'!D185*'VCO2-BW '!D$61/'VCO2-BW '!D$62</f>
        <v>2057.9120879120878</v>
      </c>
      <c r="E185" s="305">
        <f>'VCO2 Raw'!E185*'VCO2-BW '!E$61/'VCO2-BW '!E$62</f>
        <v>2852.0078740157483</v>
      </c>
      <c r="F185" s="305">
        <f>'VCO2 Raw'!F185*'VCO2-BW '!F$61/'VCO2-BW '!F$62</f>
        <v>3713.5269709543568</v>
      </c>
      <c r="G185" s="305">
        <f>'VCO2 Raw'!G185*'VCO2-BW '!G$61/'VCO2-BW '!G$62</f>
        <v>3323.7608695652175</v>
      </c>
      <c r="H185" s="305">
        <f>'VCO2 Raw'!H185*'VCO2-BW '!H$61/'VCO2-BW '!H$62</f>
        <v>3125.4439024390244</v>
      </c>
      <c r="I185" s="305">
        <f>'VCO2 Raw'!I185*'VCO2-BW '!I$61/'VCO2-BW '!I$62</f>
        <v>3105</v>
      </c>
      <c r="J185" s="305">
        <f>'VCO2 Raw'!J185*'VCO2-BW '!J$61/'VCO2-BW '!J$62</f>
        <v>2528.3827751196177</v>
      </c>
      <c r="K185" s="306">
        <f>'VCO2 Raw'!K185*'VCO2-BW '!K$61/'VCO2-BW '!K$62</f>
        <v>2408.9466019417473</v>
      </c>
      <c r="L185" s="107"/>
      <c r="M185" s="160"/>
      <c r="N185" s="160"/>
      <c r="O185" s="160"/>
      <c r="P185" s="160"/>
      <c r="Q185" s="160"/>
      <c r="R185" s="160"/>
      <c r="S185" s="160"/>
      <c r="T185" s="160"/>
      <c r="U185" s="23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231"/>
    </row>
    <row r="186" spans="1:44">
      <c r="A186" s="223">
        <v>43725</v>
      </c>
      <c r="B186" s="224">
        <v>1.41835648148148</v>
      </c>
      <c r="C186" s="304">
        <f>'VCO2 Raw'!C186*'VCO2-BW '!C$61/'VCO2-BW '!C$62</f>
        <v>2549.9111969111968</v>
      </c>
      <c r="D186" s="305">
        <f>'VCO2 Raw'!D186*'VCO2-BW '!D$61/'VCO2-BW '!D$62</f>
        <v>2752.8205128205127</v>
      </c>
      <c r="E186" s="305">
        <f>'VCO2 Raw'!E186*'VCO2-BW '!E$61/'VCO2-BW '!E$62</f>
        <v>2487.4015748031497</v>
      </c>
      <c r="F186" s="305">
        <f>'VCO2 Raw'!F186*'VCO2-BW '!F$61/'VCO2-BW '!F$62</f>
        <v>2096.6639004149374</v>
      </c>
      <c r="G186" s="305">
        <f>'VCO2 Raw'!G186*'VCO2-BW '!G$61/'VCO2-BW '!G$62</f>
        <v>3187.3739130434778</v>
      </c>
      <c r="H186" s="305">
        <f>'VCO2 Raw'!H186*'VCO2-BW '!H$61/'VCO2-BW '!H$62</f>
        <v>2975.1219512195116</v>
      </c>
      <c r="I186" s="305">
        <f>'VCO2 Raw'!I186*'VCO2-BW '!I$61/'VCO2-BW '!I$62</f>
        <v>2748.6036036036039</v>
      </c>
      <c r="J186" s="305">
        <f>'VCO2 Raw'!J186*'VCO2-BW '!J$61/'VCO2-BW '!J$62</f>
        <v>2419.9043062200958</v>
      </c>
      <c r="K186" s="306">
        <f>'VCO2 Raw'!K186*'VCO2-BW '!K$61/'VCO2-BW '!K$62</f>
        <v>2067.5436893203882</v>
      </c>
      <c r="L186" s="107">
        <f t="shared" ref="L186:P186" si="285">AVERAGE(C186:C188)</f>
        <v>2076.969111969112</v>
      </c>
      <c r="M186" s="160">
        <f t="shared" si="285"/>
        <v>2317.4786324786323</v>
      </c>
      <c r="N186" s="160">
        <f t="shared" si="285"/>
        <v>2405.5511811023621</v>
      </c>
      <c r="O186" s="160">
        <f t="shared" si="285"/>
        <v>1920.6639004149374</v>
      </c>
      <c r="P186" s="160">
        <f t="shared" si="285"/>
        <v>2341.8463768115939</v>
      </c>
      <c r="Q186" s="160">
        <f t="shared" ref="Q186" si="286">AVERAGE(H186:H188)</f>
        <v>2416.2861788617884</v>
      </c>
      <c r="R186" s="160">
        <f t="shared" ref="R186" si="287">AVERAGE(I186:I188)</f>
        <v>2767.2522522522522</v>
      </c>
      <c r="S186" s="160">
        <f t="shared" ref="S186" si="288">AVERAGE(J186:J188)</f>
        <v>2297.8660287081343</v>
      </c>
      <c r="T186" s="160">
        <f t="shared" ref="T186" si="289">AVERAGE(K186:K188)</f>
        <v>2602.440129449838</v>
      </c>
      <c r="U186" s="232">
        <f t="shared" ref="U186" si="290">AVERAGE(L186:T186)</f>
        <v>2349.5948657831832</v>
      </c>
      <c r="V186" s="92"/>
      <c r="W186" s="92"/>
      <c r="X186" s="92"/>
      <c r="Y186" s="92"/>
      <c r="Z186" s="92"/>
      <c r="AA186" s="92"/>
      <c r="AB186" s="92"/>
      <c r="AC186" s="92"/>
      <c r="AD186" s="92"/>
      <c r="AE186" s="92"/>
      <c r="AF186" s="92"/>
      <c r="AG186" s="92"/>
      <c r="AH186" s="92"/>
      <c r="AI186" s="92"/>
      <c r="AJ186" s="92"/>
      <c r="AK186" s="92"/>
      <c r="AL186" s="92"/>
      <c r="AM186" s="92"/>
      <c r="AN186" s="92"/>
      <c r="AO186" s="92"/>
      <c r="AP186" s="92"/>
      <c r="AQ186" s="92"/>
      <c r="AR186" s="231"/>
    </row>
    <row r="187" spans="1:44">
      <c r="A187" s="223">
        <v>43725</v>
      </c>
      <c r="B187" s="224">
        <v>1.4322453703703699</v>
      </c>
      <c r="C187" s="304">
        <f>'VCO2 Raw'!C187*'VCO2-BW '!C$61/'VCO2-BW '!C$62</f>
        <v>1971.2895752895754</v>
      </c>
      <c r="D187" s="305">
        <f>'VCO2 Raw'!D187*'VCO2-BW '!D$61/'VCO2-BW '!D$62</f>
        <v>2571.8315018315016</v>
      </c>
      <c r="E187" s="305">
        <f>'VCO2 Raw'!E187*'VCO2-BW '!E$61/'VCO2-BW '!E$62</f>
        <v>2829.6850393700788</v>
      </c>
      <c r="F187" s="305">
        <f>'VCO2 Raw'!F187*'VCO2-BW '!F$61/'VCO2-BW '!F$62</f>
        <v>1823.9004149377593</v>
      </c>
      <c r="G187" s="305">
        <f>'VCO2 Raw'!G187*'VCO2-BW '!G$61/'VCO2-BW '!G$62</f>
        <v>1668.8608695652172</v>
      </c>
      <c r="H187" s="305">
        <f>'VCO2 Raw'!H187*'VCO2-BW '!H$61/'VCO2-BW '!H$62</f>
        <v>2302.8487804878046</v>
      </c>
      <c r="I187" s="305">
        <f>'VCO2 Raw'!I187*'VCO2-BW '!I$61/'VCO2-BW '!I$62</f>
        <v>2124.9099099099099</v>
      </c>
      <c r="J187" s="305">
        <f>'VCO2 Raw'!J187*'VCO2-BW '!J$61/'VCO2-BW '!J$62</f>
        <v>2139.3205741626798</v>
      </c>
      <c r="K187" s="306">
        <f>'VCO2 Raw'!K187*'VCO2-BW '!K$61/'VCO2-BW '!K$62</f>
        <v>3579.4708737864071</v>
      </c>
      <c r="L187" s="107"/>
      <c r="M187" s="160"/>
      <c r="N187" s="160"/>
      <c r="O187" s="160"/>
      <c r="P187" s="160"/>
      <c r="Q187" s="160"/>
      <c r="R187" s="160"/>
      <c r="S187" s="160"/>
      <c r="T187" s="160"/>
      <c r="U187" s="232">
        <f t="shared" ref="U187" si="291">STDEV(L186:T186)/SQRT(COUNT(L186:T186))</f>
        <v>83.999107063513136</v>
      </c>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231"/>
    </row>
    <row r="188" spans="1:44">
      <c r="A188" s="223">
        <v>43725</v>
      </c>
      <c r="B188" s="224">
        <v>1.4461342592592601</v>
      </c>
      <c r="C188" s="304">
        <f>'VCO2 Raw'!C188*'VCO2-BW '!C$61/'VCO2-BW '!C$62</f>
        <v>1709.7065637065639</v>
      </c>
      <c r="D188" s="305">
        <f>'VCO2 Raw'!D188*'VCO2-BW '!D$61/'VCO2-BW '!D$62</f>
        <v>1627.7838827838827</v>
      </c>
      <c r="E188" s="305">
        <f>'VCO2 Raw'!E188*'VCO2-BW '!E$61/'VCO2-BW '!E$62</f>
        <v>1899.5669291338584</v>
      </c>
      <c r="F188" s="305">
        <f>'VCO2 Raw'!F188*'VCO2-BW '!F$61/'VCO2-BW '!F$62</f>
        <v>1841.4273858921158</v>
      </c>
      <c r="G188" s="305">
        <f>'VCO2 Raw'!G188*'VCO2-BW '!G$61/'VCO2-BW '!G$62</f>
        <v>2169.304347826087</v>
      </c>
      <c r="H188" s="305">
        <f>'VCO2 Raw'!H188*'VCO2-BW '!H$61/'VCO2-BW '!H$62</f>
        <v>1970.8878048780487</v>
      </c>
      <c r="I188" s="305">
        <f>'VCO2 Raw'!I188*'VCO2-BW '!I$61/'VCO2-BW '!I$62</f>
        <v>3428.2432432432433</v>
      </c>
      <c r="J188" s="305">
        <f>'VCO2 Raw'!J188*'VCO2-BW '!J$61/'VCO2-BW '!J$62</f>
        <v>2334.3732057416269</v>
      </c>
      <c r="K188" s="306">
        <f>'VCO2 Raw'!K188*'VCO2-BW '!K$61/'VCO2-BW '!K$62</f>
        <v>2160.3058252427181</v>
      </c>
      <c r="L188" s="107"/>
      <c r="M188" s="160"/>
      <c r="N188" s="160"/>
      <c r="O188" s="160"/>
      <c r="P188" s="160"/>
      <c r="Q188" s="160"/>
      <c r="R188" s="160"/>
      <c r="S188" s="160"/>
      <c r="T188" s="160"/>
      <c r="U188" s="23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231"/>
    </row>
    <row r="189" spans="1:44">
      <c r="A189" s="223">
        <v>43725</v>
      </c>
      <c r="B189" s="224">
        <v>1.46002314814815</v>
      </c>
      <c r="C189" s="304">
        <f>'VCO2 Raw'!C189*'VCO2-BW '!C$61/'VCO2-BW '!C$62</f>
        <v>1531.830115830116</v>
      </c>
      <c r="D189" s="305">
        <f>'VCO2 Raw'!D189*'VCO2-BW '!D$61/'VCO2-BW '!D$62</f>
        <v>2883.5347985347985</v>
      </c>
      <c r="E189" s="305">
        <f>'VCO2 Raw'!E189*'VCO2-BW '!E$61/'VCO2-BW '!E$62</f>
        <v>1813.464566929134</v>
      </c>
      <c r="F189" s="305">
        <f>'VCO2 Raw'!F189*'VCO2-BW '!F$61/'VCO2-BW '!F$62</f>
        <v>3275.3526970954354</v>
      </c>
      <c r="G189" s="305">
        <f>'VCO2 Raw'!G189*'VCO2-BW '!G$61/'VCO2-BW '!G$62</f>
        <v>2161.7869565217393</v>
      </c>
      <c r="H189" s="305">
        <f>'VCO2 Raw'!H189*'VCO2-BW '!H$61/'VCO2-BW '!H$62</f>
        <v>2963.6390243902438</v>
      </c>
      <c r="I189" s="305">
        <f>'VCO2 Raw'!I189*'VCO2-BW '!I$61/'VCO2-BW '!I$62</f>
        <v>3572.2522522522522</v>
      </c>
      <c r="J189" s="305">
        <f>'VCO2 Raw'!J189*'VCO2-BW '!J$61/'VCO2-BW '!J$62</f>
        <v>3646.545454545455</v>
      </c>
      <c r="K189" s="306">
        <f>'VCO2 Raw'!K189*'VCO2-BW '!K$61/'VCO2-BW '!K$62</f>
        <v>3232.3300970873784</v>
      </c>
      <c r="L189" s="107">
        <f t="shared" ref="L189:P189" si="292">AVERAGE(C189:C191)</f>
        <v>2118.1248391248391</v>
      </c>
      <c r="M189" s="160">
        <f t="shared" si="292"/>
        <v>2329.3956043956046</v>
      </c>
      <c r="N189" s="160">
        <f t="shared" si="292"/>
        <v>1777.3228346456692</v>
      </c>
      <c r="O189" s="160">
        <f t="shared" si="292"/>
        <v>2269.7427385892111</v>
      </c>
      <c r="P189" s="160">
        <f t="shared" si="292"/>
        <v>2026.1159420289853</v>
      </c>
      <c r="Q189" s="160">
        <f t="shared" ref="Q189" si="293">AVERAGE(H189:H191)</f>
        <v>2706.8390243902436</v>
      </c>
      <c r="R189" s="160">
        <f t="shared" ref="R189" si="294">AVERAGE(I189:I191)</f>
        <v>2584.9099099099099</v>
      </c>
      <c r="S189" s="160">
        <f t="shared" ref="S189" si="295">AVERAGE(J189:J191)</f>
        <v>3736.2488038277515</v>
      </c>
      <c r="T189" s="160">
        <f t="shared" ref="T189" si="296">AVERAGE(K189:K191)</f>
        <v>2575.6634304207118</v>
      </c>
      <c r="U189" s="232">
        <f t="shared" ref="U189" si="297">AVERAGE(L189:T189)</f>
        <v>2458.2625697036583</v>
      </c>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231"/>
    </row>
    <row r="190" spans="1:44">
      <c r="A190" s="223">
        <v>43725</v>
      </c>
      <c r="B190" s="224">
        <v>1.47391203703703</v>
      </c>
      <c r="C190" s="304">
        <f>'VCO2 Raw'!C190*'VCO2-BW '!C$61/'VCO2-BW '!C$62</f>
        <v>2736.1583011583011</v>
      </c>
      <c r="D190" s="305">
        <f>'VCO2 Raw'!D190*'VCO2-BW '!D$61/'VCO2-BW '!D$62</f>
        <v>2352.8571428571427</v>
      </c>
      <c r="E190" s="305">
        <f>'VCO2 Raw'!E190*'VCO2-BW '!E$61/'VCO2-BW '!E$62</f>
        <v>1691.2204724409451</v>
      </c>
      <c r="F190" s="305">
        <f>'VCO2 Raw'!F190*'VCO2-BW '!F$61/'VCO2-BW '!F$62</f>
        <v>1728.5975103734438</v>
      </c>
      <c r="G190" s="305">
        <f>'VCO2 Raw'!G190*'VCO2-BW '!G$61/'VCO2-BW '!G$62</f>
        <v>1937.3391304347824</v>
      </c>
      <c r="H190" s="305">
        <f>'VCO2 Raw'!H190*'VCO2-BW '!H$61/'VCO2-BW '!H$62</f>
        <v>3227.746341463414</v>
      </c>
      <c r="I190" s="305">
        <f>'VCO2 Raw'!I190*'VCO2-BW '!I$61/'VCO2-BW '!I$62</f>
        <v>2193.2882882882882</v>
      </c>
      <c r="J190" s="305">
        <f>'VCO2 Raw'!J190*'VCO2-BW '!J$61/'VCO2-BW '!J$62</f>
        <v>4048.1244019138762</v>
      </c>
      <c r="K190" s="306">
        <f>'VCO2 Raw'!K190*'VCO2-BW '!K$61/'VCO2-BW '!K$62</f>
        <v>2231.0728155339802</v>
      </c>
      <c r="L190" s="107"/>
      <c r="M190" s="160"/>
      <c r="N190" s="160"/>
      <c r="O190" s="160"/>
      <c r="P190" s="160"/>
      <c r="Q190" s="160"/>
      <c r="R190" s="160"/>
      <c r="S190" s="160"/>
      <c r="T190" s="160"/>
      <c r="U190" s="232">
        <f t="shared" ref="U190" si="298">STDEV(L189:T189)/SQRT(COUNT(L189:T189))</f>
        <v>187.93953324065697</v>
      </c>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231"/>
    </row>
    <row r="191" spans="1:44">
      <c r="A191" s="223">
        <v>43725</v>
      </c>
      <c r="B191" s="224">
        <v>1.4878009259259199</v>
      </c>
      <c r="C191" s="304">
        <f>'VCO2 Raw'!C191*'VCO2-BW '!C$61/'VCO2-BW '!C$62</f>
        <v>2086.3861003861007</v>
      </c>
      <c r="D191" s="305">
        <f>'VCO2 Raw'!D191*'VCO2-BW '!D$61/'VCO2-BW '!D$62</f>
        <v>1751.7948717948718</v>
      </c>
      <c r="E191" s="305">
        <f>'VCO2 Raw'!E191*'VCO2-BW '!E$61/'VCO2-BW '!E$62</f>
        <v>1827.2834645669293</v>
      </c>
      <c r="F191" s="305">
        <f>'VCO2 Raw'!F191*'VCO2-BW '!F$61/'VCO2-BW '!F$62</f>
        <v>1805.2780082987549</v>
      </c>
      <c r="G191" s="305">
        <f>'VCO2 Raw'!G191*'VCO2-BW '!G$61/'VCO2-BW '!G$62</f>
        <v>1979.2217391304348</v>
      </c>
      <c r="H191" s="305">
        <f>'VCO2 Raw'!H191*'VCO2-BW '!H$61/'VCO2-BW '!H$62</f>
        <v>1929.1317073170731</v>
      </c>
      <c r="I191" s="305">
        <f>'VCO2 Raw'!I191*'VCO2-BW '!I$61/'VCO2-BW '!I$62</f>
        <v>1989.1891891891892</v>
      </c>
      <c r="J191" s="305">
        <f>'VCO2 Raw'!J191*'VCO2-BW '!J$61/'VCO2-BW '!J$62</f>
        <v>3514.0765550239234</v>
      </c>
      <c r="K191" s="306">
        <f>'VCO2 Raw'!K191*'VCO2-BW '!K$61/'VCO2-BW '!K$62</f>
        <v>2263.5873786407765</v>
      </c>
      <c r="L191" s="107"/>
      <c r="M191" s="160"/>
      <c r="N191" s="160"/>
      <c r="O191" s="160"/>
      <c r="P191" s="160"/>
      <c r="Q191" s="160"/>
      <c r="R191" s="160"/>
      <c r="S191" s="160"/>
      <c r="T191" s="160"/>
      <c r="U191" s="232"/>
      <c r="V191" s="92"/>
      <c r="W191" s="92"/>
      <c r="X191" s="92"/>
      <c r="Y191" s="92"/>
      <c r="Z191" s="92"/>
      <c r="AA191" s="92"/>
      <c r="AB191" s="92"/>
      <c r="AC191" s="92"/>
      <c r="AD191" s="92"/>
      <c r="AE191" s="92"/>
      <c r="AF191" s="92"/>
      <c r="AG191" s="92"/>
      <c r="AH191" s="92"/>
      <c r="AI191" s="92"/>
      <c r="AJ191" s="92"/>
      <c r="AK191" s="92"/>
      <c r="AL191" s="92"/>
      <c r="AM191" s="92"/>
      <c r="AN191" s="92"/>
      <c r="AO191" s="92"/>
      <c r="AP191" s="92"/>
      <c r="AQ191" s="92"/>
      <c r="AR191" s="231"/>
    </row>
    <row r="192" spans="1:44">
      <c r="A192" s="223">
        <v>43725</v>
      </c>
      <c r="B192" s="224">
        <v>1.5016898148148099</v>
      </c>
      <c r="C192" s="304">
        <f>'VCO2 Raw'!C192*'VCO2-BW '!C$61/'VCO2-BW '!C$62</f>
        <v>1743.1891891891896</v>
      </c>
      <c r="D192" s="305">
        <f>'VCO2 Raw'!D192*'VCO2-BW '!D$61/'VCO2-BW '!D$62</f>
        <v>1817.7106227106226</v>
      </c>
      <c r="E192" s="305">
        <f>'VCO2 Raw'!E192*'VCO2-BW '!E$61/'VCO2-BW '!E$62</f>
        <v>3018.8976377952758</v>
      </c>
      <c r="F192" s="305">
        <f>'VCO2 Raw'!F192*'VCO2-BW '!F$61/'VCO2-BW '!F$62</f>
        <v>1851.2863070539418</v>
      </c>
      <c r="G192" s="305">
        <f>'VCO2 Raw'!G192*'VCO2-BW '!G$61/'VCO2-BW '!G$62</f>
        <v>2044.7304347826084</v>
      </c>
      <c r="H192" s="305">
        <f>'VCO2 Raw'!H192*'VCO2-BW '!H$61/'VCO2-BW '!H$62</f>
        <v>3577.453658536585</v>
      </c>
      <c r="I192" s="305">
        <f>'VCO2 Raw'!I192*'VCO2-BW '!I$61/'VCO2-BW '!I$62</f>
        <v>2411.8918918918921</v>
      </c>
      <c r="J192" s="305">
        <f>'VCO2 Raw'!J192*'VCO2-BW '!J$61/'VCO2-BW '!J$62</f>
        <v>2583.6650717703351</v>
      </c>
      <c r="K192" s="306">
        <f>'VCO2 Raw'!K192*'VCO2-BW '!K$61/'VCO2-BW '!K$62</f>
        <v>2192.8203883495144</v>
      </c>
      <c r="L192" s="107">
        <f t="shared" ref="L192:P192" si="299">AVERAGE(C192:C194)</f>
        <v>1735.516087516088</v>
      </c>
      <c r="M192" s="160">
        <f t="shared" si="299"/>
        <v>1698.913308913309</v>
      </c>
      <c r="N192" s="160">
        <f t="shared" si="299"/>
        <v>2323.3464566929138</v>
      </c>
      <c r="O192" s="160">
        <f t="shared" si="299"/>
        <v>2282.1576763485473</v>
      </c>
      <c r="P192" s="160">
        <f t="shared" si="299"/>
        <v>2287.0768115942028</v>
      </c>
      <c r="Q192" s="160">
        <f t="shared" ref="Q192" si="300">AVERAGE(H192:H194)</f>
        <v>2857.1609756097555</v>
      </c>
      <c r="R192" s="160">
        <f t="shared" ref="R192" si="301">AVERAGE(I192:I194)</f>
        <v>2023.0330330330332</v>
      </c>
      <c r="S192" s="160">
        <f t="shared" ref="S192" si="302">AVERAGE(J192:J194)</f>
        <v>2513.7799043062205</v>
      </c>
      <c r="T192" s="160">
        <f t="shared" ref="T192" si="303">AVERAGE(K192:K194)</f>
        <v>2469.5129449838182</v>
      </c>
      <c r="U192" s="232">
        <f t="shared" ref="U192" si="304">AVERAGE(L192:T192)</f>
        <v>2243.3885776664315</v>
      </c>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231"/>
    </row>
    <row r="193" spans="1:44">
      <c r="A193" s="223">
        <v>43725</v>
      </c>
      <c r="B193" s="224">
        <v>1.5155787037037001</v>
      </c>
      <c r="C193" s="304">
        <f>'VCO2 Raw'!C193*'VCO2-BW '!C$61/'VCO2-BW '!C$62</f>
        <v>1729.5868725868727</v>
      </c>
      <c r="D193" s="305">
        <f>'VCO2 Raw'!D193*'VCO2-BW '!D$61/'VCO2-BW '!D$62</f>
        <v>1564.102564102564</v>
      </c>
      <c r="E193" s="305">
        <f>'VCO2 Raw'!E193*'VCO2-BW '!E$61/'VCO2-BW '!E$62</f>
        <v>2068.5826771653547</v>
      </c>
      <c r="F193" s="305">
        <f>'VCO2 Raw'!F193*'VCO2-BW '!F$61/'VCO2-BW '!F$62</f>
        <v>2717.775933609958</v>
      </c>
      <c r="G193" s="305">
        <f>'VCO2 Raw'!G193*'VCO2-BW '!G$61/'VCO2-BW '!G$62</f>
        <v>1997.4782608695652</v>
      </c>
      <c r="H193" s="305">
        <f>'VCO2 Raw'!H193*'VCO2-BW '!H$61/'VCO2-BW '!H$62</f>
        <v>2765.2975609756095</v>
      </c>
      <c r="I193" s="305">
        <f>'VCO2 Raw'!I193*'VCO2-BW '!I$61/'VCO2-BW '!I$62</f>
        <v>1938.4234234234234</v>
      </c>
      <c r="J193" s="305">
        <f>'VCO2 Raw'!J193*'VCO2-BW '!J$61/'VCO2-BW '!J$62</f>
        <v>2637.9043062200963</v>
      </c>
      <c r="K193" s="306">
        <f>'VCO2 Raw'!K193*'VCO2-BW '!K$61/'VCO2-BW '!K$62</f>
        <v>2888.0582524271845</v>
      </c>
      <c r="L193" s="107"/>
      <c r="M193" s="160"/>
      <c r="N193" s="160"/>
      <c r="O193" s="160"/>
      <c r="P193" s="160"/>
      <c r="Q193" s="160"/>
      <c r="R193" s="160"/>
      <c r="S193" s="160"/>
      <c r="T193" s="160"/>
      <c r="U193" s="232">
        <f t="shared" ref="U193" si="305">STDEV(L192:T192)/SQRT(COUNT(L192:T192))</f>
        <v>124.37117237519381</v>
      </c>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231"/>
    </row>
    <row r="194" spans="1:44">
      <c r="A194" s="223">
        <v>43725</v>
      </c>
      <c r="B194" s="224">
        <v>1.52946759259259</v>
      </c>
      <c r="C194" s="304">
        <f>'VCO2 Raw'!C194*'VCO2-BW '!C$61/'VCO2-BW '!C$62</f>
        <v>1733.7722007722011</v>
      </c>
      <c r="D194" s="305">
        <f>'VCO2 Raw'!D194*'VCO2-BW '!D$61/'VCO2-BW '!D$62</f>
        <v>1714.9267399267399</v>
      </c>
      <c r="E194" s="305">
        <f>'VCO2 Raw'!E194*'VCO2-BW '!E$61/'VCO2-BW '!E$62</f>
        <v>1882.5590551181103</v>
      </c>
      <c r="F194" s="305">
        <f>'VCO2 Raw'!F194*'VCO2-BW '!F$61/'VCO2-BW '!F$62</f>
        <v>2277.4107883817423</v>
      </c>
      <c r="G194" s="305">
        <f>'VCO2 Raw'!G194*'VCO2-BW '!G$61/'VCO2-BW '!G$62</f>
        <v>2819.021739130435</v>
      </c>
      <c r="H194" s="305">
        <f>'VCO2 Raw'!H194*'VCO2-BW '!H$61/'VCO2-BW '!H$62</f>
        <v>2228.731707317073</v>
      </c>
      <c r="I194" s="305">
        <f>'VCO2 Raw'!I194*'VCO2-BW '!I$61/'VCO2-BW '!I$62</f>
        <v>1718.7837837837837</v>
      </c>
      <c r="J194" s="305">
        <f>'VCO2 Raw'!J194*'VCO2-BW '!J$61/'VCO2-BW '!J$62</f>
        <v>2319.7703349282301</v>
      </c>
      <c r="K194" s="306">
        <f>'VCO2 Raw'!K194*'VCO2-BW '!K$61/'VCO2-BW '!K$62</f>
        <v>2327.6601941747567</v>
      </c>
      <c r="L194" s="107"/>
      <c r="M194" s="160"/>
      <c r="N194" s="160"/>
      <c r="O194" s="160"/>
      <c r="P194" s="160"/>
      <c r="Q194" s="160"/>
      <c r="R194" s="160"/>
      <c r="S194" s="160"/>
      <c r="T194" s="160"/>
      <c r="U194" s="232"/>
      <c r="V194" s="92"/>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231"/>
    </row>
    <row r="195" spans="1:44">
      <c r="A195" s="223">
        <v>43725</v>
      </c>
      <c r="B195" s="224">
        <v>1.54335648148148</v>
      </c>
      <c r="C195" s="304">
        <f>'VCO2 Raw'!C195*'VCO2-BW '!C$61/'VCO2-BW '!C$62</f>
        <v>1613.4440154440158</v>
      </c>
      <c r="D195" s="305">
        <f>'VCO2 Raw'!D195*'VCO2-BW '!D$61/'VCO2-BW '!D$62</f>
        <v>2881.300366300366</v>
      </c>
      <c r="E195" s="305">
        <f>'VCO2 Raw'!E195*'VCO2-BW '!E$61/'VCO2-BW '!E$62</f>
        <v>3010.3937007874019</v>
      </c>
      <c r="F195" s="305">
        <f>'VCO2 Raw'!F195*'VCO2-BW '!F$61/'VCO2-BW '!F$62</f>
        <v>1981.6431535269708</v>
      </c>
      <c r="G195" s="305">
        <f>'VCO2 Raw'!G195*'VCO2-BW '!G$61/'VCO2-BW '!G$62</f>
        <v>2080.1695652173912</v>
      </c>
      <c r="H195" s="305">
        <f>'VCO2 Raw'!H195*'VCO2-BW '!H$61/'VCO2-BW '!H$62</f>
        <v>2216.2048780487803</v>
      </c>
      <c r="I195" s="305">
        <f>'VCO2 Raw'!I195*'VCO2-BW '!I$61/'VCO2-BW '!I$62</f>
        <v>2707.1621621621621</v>
      </c>
      <c r="J195" s="305">
        <f>'VCO2 Raw'!J195*'VCO2-BW '!J$61/'VCO2-BW '!J$62</f>
        <v>2417.818181818182</v>
      </c>
      <c r="K195" s="306">
        <f>'VCO2 Raw'!K195*'VCO2-BW '!K$61/'VCO2-BW '!K$62</f>
        <v>2141.1796116504852</v>
      </c>
      <c r="L195" s="107">
        <f t="shared" ref="L195:P195" si="306">AVERAGE(C195:C197)</f>
        <v>2167.3024453024459</v>
      </c>
      <c r="M195" s="160">
        <f t="shared" si="306"/>
        <v>2002.7960927960924</v>
      </c>
      <c r="N195" s="160">
        <f t="shared" si="306"/>
        <v>2178.0708661417325</v>
      </c>
      <c r="O195" s="160">
        <f t="shared" si="306"/>
        <v>2041.8921161825726</v>
      </c>
      <c r="P195" s="160">
        <f t="shared" si="306"/>
        <v>2084.4652173913041</v>
      </c>
      <c r="Q195" s="160">
        <f t="shared" ref="Q195" si="307">AVERAGE(H195:H197)</f>
        <v>2154.6146341463414</v>
      </c>
      <c r="R195" s="160">
        <f t="shared" ref="R195" si="308">AVERAGE(I195:I197)</f>
        <v>2464.3843843843842</v>
      </c>
      <c r="S195" s="160">
        <f t="shared" ref="S195" si="309">AVERAGE(J195:J197)</f>
        <v>3319.0239234449764</v>
      </c>
      <c r="T195" s="160">
        <f t="shared" ref="T195" si="310">AVERAGE(K195:K197)</f>
        <v>2305.9838187702262</v>
      </c>
      <c r="U195" s="232">
        <f t="shared" ref="U195" si="311">AVERAGE(L195:T195)</f>
        <v>2302.0592776177859</v>
      </c>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231"/>
    </row>
    <row r="196" spans="1:44">
      <c r="A196" s="223">
        <v>43725</v>
      </c>
      <c r="B196" s="224">
        <v>1.5572453703703699</v>
      </c>
      <c r="C196" s="304">
        <f>'VCO2 Raw'!C196*'VCO2-BW '!C$61/'VCO2-BW '!C$62</f>
        <v>1923.1583011583014</v>
      </c>
      <c r="D196" s="305">
        <f>'VCO2 Raw'!D196*'VCO2-BW '!D$61/'VCO2-BW '!D$62</f>
        <v>1631.135531135531</v>
      </c>
      <c r="E196" s="305">
        <f>'VCO2 Raw'!E196*'VCO2-BW '!E$61/'VCO2-BW '!E$62</f>
        <v>1770.9448818897638</v>
      </c>
      <c r="F196" s="305">
        <f>'VCO2 Raw'!F196*'VCO2-BW '!F$61/'VCO2-BW '!F$62</f>
        <v>2339.8506224066386</v>
      </c>
      <c r="G196" s="305">
        <f>'VCO2 Raw'!G196*'VCO2-BW '!G$61/'VCO2-BW '!G$62</f>
        <v>1996.4043478260867</v>
      </c>
      <c r="H196" s="305">
        <f>'VCO2 Raw'!H196*'VCO2-BW '!H$61/'VCO2-BW '!H$62</f>
        <v>2129.560975609756</v>
      </c>
      <c r="I196" s="305">
        <f>'VCO2 Raw'!I196*'VCO2-BW '!I$61/'VCO2-BW '!I$62</f>
        <v>2748.6036036036039</v>
      </c>
      <c r="J196" s="305">
        <f>'VCO2 Raw'!J196*'VCO2-BW '!J$61/'VCO2-BW '!J$62</f>
        <v>3310.6794258373207</v>
      </c>
      <c r="K196" s="306">
        <f>'VCO2 Raw'!K196*'VCO2-BW '!K$61/'VCO2-BW '!K$62</f>
        <v>2677.6699029126212</v>
      </c>
      <c r="L196" s="107"/>
      <c r="M196" s="160"/>
      <c r="N196" s="160"/>
      <c r="O196" s="160"/>
      <c r="P196" s="160"/>
      <c r="Q196" s="160"/>
      <c r="R196" s="160"/>
      <c r="S196" s="160"/>
      <c r="T196" s="160"/>
      <c r="U196" s="232">
        <f t="shared" ref="U196" si="312">STDEV(L195:T195)/SQRT(COUNT(L195:T195))</f>
        <v>135.42356222554523</v>
      </c>
      <c r="V196" s="92"/>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231"/>
    </row>
    <row r="197" spans="1:44">
      <c r="A197" s="223">
        <v>43725</v>
      </c>
      <c r="B197" s="224">
        <v>1.5711342592592601</v>
      </c>
      <c r="C197" s="304">
        <f>'VCO2 Raw'!C197*'VCO2-BW '!C$61/'VCO2-BW '!C$62</f>
        <v>2965.3050193050199</v>
      </c>
      <c r="D197" s="305">
        <f>'VCO2 Raw'!D197*'VCO2-BW '!D$61/'VCO2-BW '!D$62</f>
        <v>1495.952380952381</v>
      </c>
      <c r="E197" s="305">
        <f>'VCO2 Raw'!E197*'VCO2-BW '!E$61/'VCO2-BW '!E$62</f>
        <v>1752.8740157480315</v>
      </c>
      <c r="F197" s="305">
        <f>'VCO2 Raw'!F197*'VCO2-BW '!F$61/'VCO2-BW '!F$62</f>
        <v>1804.1825726141076</v>
      </c>
      <c r="G197" s="305">
        <f>'VCO2 Raw'!G197*'VCO2-BW '!G$61/'VCO2-BW '!G$62</f>
        <v>2176.8217391304347</v>
      </c>
      <c r="H197" s="305">
        <f>'VCO2 Raw'!H197*'VCO2-BW '!H$61/'VCO2-BW '!H$62</f>
        <v>2118.0780487804877</v>
      </c>
      <c r="I197" s="305">
        <f>'VCO2 Raw'!I197*'VCO2-BW '!I$61/'VCO2-BW '!I$62</f>
        <v>1937.3873873873874</v>
      </c>
      <c r="J197" s="305">
        <f>'VCO2 Raw'!J197*'VCO2-BW '!J$61/'VCO2-BW '!J$62</f>
        <v>4228.5741626794261</v>
      </c>
      <c r="K197" s="306">
        <f>'VCO2 Raw'!K197*'VCO2-BW '!K$61/'VCO2-BW '!K$62</f>
        <v>2099.1019417475727</v>
      </c>
      <c r="L197" s="107"/>
      <c r="M197" s="160"/>
      <c r="N197" s="160"/>
      <c r="O197" s="160"/>
      <c r="P197" s="160"/>
      <c r="Q197" s="160"/>
      <c r="R197" s="160"/>
      <c r="S197" s="160"/>
      <c r="T197" s="160"/>
      <c r="U197" s="23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231"/>
    </row>
    <row r="198" spans="1:44">
      <c r="A198" s="223">
        <v>43725</v>
      </c>
      <c r="B198" s="224">
        <v>1.58502314814815</v>
      </c>
      <c r="C198" s="304">
        <f>'VCO2 Raw'!C198*'VCO2-BW '!C$61/'VCO2-BW '!C$62</f>
        <v>2184.7413127413129</v>
      </c>
      <c r="D198" s="305">
        <f>'VCO2 Raw'!D198*'VCO2-BW '!D$61/'VCO2-BW '!D$62</f>
        <v>2568.4798534798533</v>
      </c>
      <c r="E198" s="305">
        <f>'VCO2 Raw'!E198*'VCO2-BW '!E$61/'VCO2-BW '!E$62</f>
        <v>1825.1574803149608</v>
      </c>
      <c r="F198" s="305">
        <f>'VCO2 Raw'!F198*'VCO2-BW '!F$61/'VCO2-BW '!F$62</f>
        <v>2868.946058091286</v>
      </c>
      <c r="G198" s="305">
        <f>'VCO2 Raw'!G198*'VCO2-BW '!G$61/'VCO2-BW '!G$62</f>
        <v>1522.8086956521738</v>
      </c>
      <c r="H198" s="305">
        <f>'VCO2 Raw'!H198*'VCO2-BW '!H$61/'VCO2-BW '!H$62</f>
        <v>1931.219512195122</v>
      </c>
      <c r="I198" s="305">
        <f>'VCO2 Raw'!I198*'VCO2-BW '!I$61/'VCO2-BW '!I$62</f>
        <v>1910.4504504504505</v>
      </c>
      <c r="J198" s="305">
        <f>'VCO2 Raw'!J198*'VCO2-BW '!J$61/'VCO2-BW '!J$62</f>
        <v>2679.6267942583736</v>
      </c>
      <c r="K198" s="306">
        <f>'VCO2 Raw'!K198*'VCO2-BW '!K$61/'VCO2-BW '!K$62</f>
        <v>2095.2766990291261</v>
      </c>
      <c r="L198" s="107">
        <f t="shared" ref="L198:P198" si="313">AVERAGE(C198:C200)</f>
        <v>2281.701415701416</v>
      </c>
      <c r="M198" s="160">
        <f t="shared" si="313"/>
        <v>1874.6886446886444</v>
      </c>
      <c r="N198" s="160">
        <f t="shared" si="313"/>
        <v>1735.8661417322837</v>
      </c>
      <c r="O198" s="160">
        <f t="shared" si="313"/>
        <v>2115.286307053942</v>
      </c>
      <c r="P198" s="160">
        <f t="shared" si="313"/>
        <v>2120.2623188405796</v>
      </c>
      <c r="Q198" s="160">
        <f t="shared" ref="Q198" si="314">AVERAGE(H198:H200)</f>
        <v>2683.873170731707</v>
      </c>
      <c r="R198" s="160">
        <f t="shared" ref="R198" si="315">AVERAGE(I198:I200)</f>
        <v>1808.918918918919</v>
      </c>
      <c r="S198" s="160">
        <f t="shared" ref="S198" si="316">AVERAGE(J198:J200)</f>
        <v>2520.7336523126</v>
      </c>
      <c r="T198" s="160">
        <f t="shared" ref="T198" si="317">AVERAGE(K198:K200)</f>
        <v>2221.509708737864</v>
      </c>
      <c r="U198" s="232">
        <f t="shared" ref="U198" si="318">AVERAGE(L198:T198)</f>
        <v>2151.4266976353283</v>
      </c>
      <c r="V198" s="92"/>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231"/>
    </row>
    <row r="199" spans="1:44">
      <c r="A199" s="223">
        <v>43725</v>
      </c>
      <c r="B199" s="224">
        <v>1.59891203703703</v>
      </c>
      <c r="C199" s="304">
        <f>'VCO2 Raw'!C199*'VCO2-BW '!C$61/'VCO2-BW '!C$62</f>
        <v>1932.5752895752898</v>
      </c>
      <c r="D199" s="305">
        <f>'VCO2 Raw'!D199*'VCO2-BW '!D$61/'VCO2-BW '!D$62</f>
        <v>1508.2417582417581</v>
      </c>
      <c r="E199" s="305">
        <f>'VCO2 Raw'!E199*'VCO2-BW '!E$61/'VCO2-BW '!E$62</f>
        <v>1669.9606299212599</v>
      </c>
      <c r="F199" s="305">
        <f>'VCO2 Raw'!F199*'VCO2-BW '!F$61/'VCO2-BW '!F$62</f>
        <v>1799.8008298755185</v>
      </c>
      <c r="G199" s="305">
        <f>'VCO2 Raw'!G199*'VCO2-BW '!G$61/'VCO2-BW '!G$62</f>
        <v>2194.0043478260868</v>
      </c>
      <c r="H199" s="305">
        <f>'VCO2 Raw'!H199*'VCO2-BW '!H$61/'VCO2-BW '!H$62</f>
        <v>3250.7121951219506</v>
      </c>
      <c r="I199" s="305">
        <f>'VCO2 Raw'!I199*'VCO2-BW '!I$61/'VCO2-BW '!I$62</f>
        <v>1746.7567567567569</v>
      </c>
      <c r="J199" s="305">
        <f>'VCO2 Raw'!J199*'VCO2-BW '!J$61/'VCO2-BW '!J$62</f>
        <v>2394.8708133971295</v>
      </c>
      <c r="K199" s="306">
        <f>'VCO2 Raw'!K199*'VCO2-BW '!K$61/'VCO2-BW '!K$62</f>
        <v>2237.7669902912621</v>
      </c>
      <c r="L199" s="107"/>
      <c r="M199" s="160"/>
      <c r="N199" s="160"/>
      <c r="O199" s="160"/>
      <c r="P199" s="160"/>
      <c r="Q199" s="160"/>
      <c r="R199" s="160"/>
      <c r="S199" s="160"/>
      <c r="T199" s="160"/>
      <c r="U199" s="232">
        <f t="shared" ref="U199" si="319">STDEV(L198:T198)/SQRT(COUNT(L198:T198))</f>
        <v>106.1074831432489</v>
      </c>
      <c r="V199" s="92"/>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231"/>
    </row>
    <row r="200" spans="1:44">
      <c r="A200" s="223">
        <v>43725</v>
      </c>
      <c r="B200" s="224">
        <v>1.6128009259259199</v>
      </c>
      <c r="C200" s="304">
        <f>'VCO2 Raw'!C200*'VCO2-BW '!C$61/'VCO2-BW '!C$62</f>
        <v>2727.7876447876447</v>
      </c>
      <c r="D200" s="305">
        <f>'VCO2 Raw'!D200*'VCO2-BW '!D$61/'VCO2-BW '!D$62</f>
        <v>1547.3443223443223</v>
      </c>
      <c r="E200" s="305">
        <f>'VCO2 Raw'!E200*'VCO2-BW '!E$61/'VCO2-BW '!E$62</f>
        <v>1712.48031496063</v>
      </c>
      <c r="F200" s="305">
        <f>'VCO2 Raw'!F200*'VCO2-BW '!F$61/'VCO2-BW '!F$62</f>
        <v>1677.1120331950208</v>
      </c>
      <c r="G200" s="305">
        <f>'VCO2 Raw'!G200*'VCO2-BW '!G$61/'VCO2-BW '!G$62</f>
        <v>2643.9739130434782</v>
      </c>
      <c r="H200" s="305">
        <f>'VCO2 Raw'!H200*'VCO2-BW '!H$61/'VCO2-BW '!H$62</f>
        <v>2869.6878048780486</v>
      </c>
      <c r="I200" s="305">
        <f>'VCO2 Raw'!I200*'VCO2-BW '!I$61/'VCO2-BW '!I$62</f>
        <v>1769.5495495495495</v>
      </c>
      <c r="J200" s="305">
        <f>'VCO2 Raw'!J200*'VCO2-BW '!J$61/'VCO2-BW '!J$62</f>
        <v>2487.703349282297</v>
      </c>
      <c r="K200" s="306">
        <f>'VCO2 Raw'!K200*'VCO2-BW '!K$61/'VCO2-BW '!K$62</f>
        <v>2331.4854368932038</v>
      </c>
      <c r="L200" s="107"/>
      <c r="M200" s="160"/>
      <c r="N200" s="160"/>
      <c r="O200" s="160"/>
      <c r="P200" s="160"/>
      <c r="Q200" s="160"/>
      <c r="R200" s="160"/>
      <c r="S200" s="160"/>
      <c r="T200" s="160"/>
      <c r="U200" s="23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231"/>
    </row>
    <row r="201" spans="1:44">
      <c r="A201" s="223">
        <v>43725</v>
      </c>
      <c r="B201" s="224">
        <v>1.6266898148148099</v>
      </c>
      <c r="C201" s="304">
        <f>'VCO2 Raw'!C201*'VCO2-BW '!C$61/'VCO2-BW '!C$62</f>
        <v>1796.5521235521239</v>
      </c>
      <c r="D201" s="305">
        <f>'VCO2 Raw'!D201*'VCO2-BW '!D$61/'VCO2-BW '!D$62</f>
        <v>1623.3150183150183</v>
      </c>
      <c r="E201" s="305">
        <f>'VCO2 Raw'!E201*'VCO2-BW '!E$61/'VCO2-BW '!E$62</f>
        <v>2951.929133858268</v>
      </c>
      <c r="F201" s="305">
        <f>'VCO2 Raw'!F201*'VCO2-BW '!F$61/'VCO2-BW '!F$62</f>
        <v>2015.6016597510372</v>
      </c>
      <c r="G201" s="305">
        <f>'VCO2 Raw'!G201*'VCO2-BW '!G$61/'VCO2-BW '!G$62</f>
        <v>2086.6130434782608</v>
      </c>
      <c r="H201" s="305">
        <f>'VCO2 Raw'!H201*'VCO2-BW '!H$61/'VCO2-BW '!H$62</f>
        <v>3150.4975609756098</v>
      </c>
      <c r="I201" s="305">
        <f>'VCO2 Raw'!I201*'VCO2-BW '!I$61/'VCO2-BW '!I$62</f>
        <v>2410.8558558558561</v>
      </c>
      <c r="J201" s="305">
        <f>'VCO2 Raw'!J201*'VCO2-BW '!J$61/'VCO2-BW '!J$62</f>
        <v>2437.6363636363635</v>
      </c>
      <c r="K201" s="306">
        <f>'VCO2 Raw'!K201*'VCO2-BW '!K$61/'VCO2-BW '!K$62</f>
        <v>2196.6456310679609</v>
      </c>
      <c r="L201" s="107">
        <f t="shared" ref="L201:P201" si="320">AVERAGE(C201:C203)</f>
        <v>2142.8880308880312</v>
      </c>
      <c r="M201" s="160">
        <f t="shared" si="320"/>
        <v>2499.9572649572651</v>
      </c>
      <c r="N201" s="160">
        <f t="shared" si="320"/>
        <v>2172.0472440944882</v>
      </c>
      <c r="O201" s="160">
        <f t="shared" si="320"/>
        <v>2702.4398340248958</v>
      </c>
      <c r="P201" s="160">
        <f t="shared" si="320"/>
        <v>2619.2739130434779</v>
      </c>
      <c r="Q201" s="160">
        <f t="shared" ref="Q201" si="321">AVERAGE(H201:H203)</f>
        <v>2598.2731707317075</v>
      </c>
      <c r="R201" s="160">
        <f t="shared" ref="R201" si="322">AVERAGE(I201:I203)</f>
        <v>2625.3153153153157</v>
      </c>
      <c r="S201" s="160">
        <f t="shared" ref="S201" si="323">AVERAGE(J201:J203)</f>
        <v>2439.7224880382778</v>
      </c>
      <c r="T201" s="160">
        <f t="shared" ref="T201" si="324">AVERAGE(K201:K203)</f>
        <v>2820.4789644012944</v>
      </c>
      <c r="U201" s="232">
        <f t="shared" ref="U201" si="325">AVERAGE(L201:T201)</f>
        <v>2513.3773583883062</v>
      </c>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231"/>
    </row>
    <row r="202" spans="1:44">
      <c r="A202" s="223">
        <v>43725</v>
      </c>
      <c r="B202" s="224">
        <v>1.6405787037037001</v>
      </c>
      <c r="C202" s="304">
        <f>'VCO2 Raw'!C202*'VCO2-BW '!C$61/'VCO2-BW '!C$62</f>
        <v>1936.7606177606181</v>
      </c>
      <c r="D202" s="305">
        <f>'VCO2 Raw'!D202*'VCO2-BW '!D$61/'VCO2-BW '!D$62</f>
        <v>3022.069597069597</v>
      </c>
      <c r="E202" s="305">
        <f>'VCO2 Raw'!E202*'VCO2-BW '!E$61/'VCO2-BW '!E$62</f>
        <v>2006.9291338582677</v>
      </c>
      <c r="F202" s="305">
        <f>'VCO2 Raw'!F202*'VCO2-BW '!F$61/'VCO2-BW '!F$62</f>
        <v>3227.1535269709539</v>
      </c>
      <c r="G202" s="305">
        <f>'VCO2 Raw'!G202*'VCO2-BW '!G$61/'VCO2-BW '!G$62</f>
        <v>3359.2</v>
      </c>
      <c r="H202" s="305">
        <f>'VCO2 Raw'!H202*'VCO2-BW '!H$61/'VCO2-BW '!H$62</f>
        <v>2379.0536585365853</v>
      </c>
      <c r="I202" s="305">
        <f>'VCO2 Raw'!I202*'VCO2-BW '!I$61/'VCO2-BW '!I$62</f>
        <v>3178.5585585585586</v>
      </c>
      <c r="J202" s="305">
        <f>'VCO2 Raw'!J202*'VCO2-BW '!J$61/'VCO2-BW '!J$62</f>
        <v>2528.3827751196177</v>
      </c>
      <c r="K202" s="306">
        <f>'VCO2 Raw'!K202*'VCO2-BW '!K$61/'VCO2-BW '!K$62</f>
        <v>3613.8980582524273</v>
      </c>
      <c r="L202" s="107"/>
      <c r="M202" s="160"/>
      <c r="N202" s="160"/>
      <c r="O202" s="160"/>
      <c r="P202" s="160"/>
      <c r="Q202" s="160"/>
      <c r="R202" s="160"/>
      <c r="S202" s="160"/>
      <c r="T202" s="160"/>
      <c r="U202" s="232">
        <f t="shared" ref="U202" si="326">STDEV(L201:T201)/SQRT(COUNT(L201:T201))</f>
        <v>76.410916641290513</v>
      </c>
      <c r="V202" s="92"/>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231"/>
    </row>
    <row r="203" spans="1:44">
      <c r="A203" s="223">
        <v>43725</v>
      </c>
      <c r="B203" s="224">
        <v>1.65446759259259</v>
      </c>
      <c r="C203" s="304">
        <f>'VCO2 Raw'!C203*'VCO2-BW '!C$61/'VCO2-BW '!C$62</f>
        <v>2695.3513513513517</v>
      </c>
      <c r="D203" s="305">
        <f>'VCO2 Raw'!D203*'VCO2-BW '!D$61/'VCO2-BW '!D$62</f>
        <v>2854.4871794871792</v>
      </c>
      <c r="E203" s="305">
        <f>'VCO2 Raw'!E203*'VCO2-BW '!E$61/'VCO2-BW '!E$62</f>
        <v>1557.2834645669293</v>
      </c>
      <c r="F203" s="305">
        <f>'VCO2 Raw'!F203*'VCO2-BW '!F$61/'VCO2-BW '!F$62</f>
        <v>2864.5643153526971</v>
      </c>
      <c r="G203" s="305">
        <f>'VCO2 Raw'!G203*'VCO2-BW '!G$61/'VCO2-BW '!G$62</f>
        <v>2412.0086956521736</v>
      </c>
      <c r="H203" s="305">
        <f>'VCO2 Raw'!H203*'VCO2-BW '!H$61/'VCO2-BW '!H$62</f>
        <v>2265.268292682927</v>
      </c>
      <c r="I203" s="305">
        <f>'VCO2 Raw'!I203*'VCO2-BW '!I$61/'VCO2-BW '!I$62</f>
        <v>2286.5315315315315</v>
      </c>
      <c r="J203" s="305">
        <f>'VCO2 Raw'!J203*'VCO2-BW '!J$61/'VCO2-BW '!J$62</f>
        <v>2353.1483253588522</v>
      </c>
      <c r="K203" s="306">
        <f>'VCO2 Raw'!K203*'VCO2-BW '!K$61/'VCO2-BW '!K$62</f>
        <v>2650.8932038834951</v>
      </c>
      <c r="L203" s="107"/>
      <c r="M203" s="160"/>
      <c r="N203" s="160"/>
      <c r="O203" s="160"/>
      <c r="P203" s="160"/>
      <c r="Q203" s="160"/>
      <c r="R203" s="160"/>
      <c r="S203" s="160"/>
      <c r="T203" s="160"/>
      <c r="U203" s="232"/>
      <c r="V203" s="92"/>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231"/>
    </row>
    <row r="204" spans="1:44">
      <c r="A204" s="223">
        <v>43725</v>
      </c>
      <c r="B204" s="224">
        <v>1.66835648148148</v>
      </c>
      <c r="C204" s="304">
        <f>'VCO2 Raw'!C204*'VCO2-BW '!C$61/'VCO2-BW '!C$62</f>
        <v>2848.1158301158302</v>
      </c>
      <c r="D204" s="305">
        <f>'VCO2 Raw'!D204*'VCO2-BW '!D$61/'VCO2-BW '!D$62</f>
        <v>1538.4065934065934</v>
      </c>
      <c r="E204" s="305">
        <f>'VCO2 Raw'!E204*'VCO2-BW '!E$61/'VCO2-BW '!E$62</f>
        <v>2131.2992125984251</v>
      </c>
      <c r="F204" s="305">
        <f>'VCO2 Raw'!F204*'VCO2-BW '!F$61/'VCO2-BW '!F$62</f>
        <v>1805.2780082987549</v>
      </c>
      <c r="G204" s="305">
        <f>'VCO2 Raw'!G204*'VCO2-BW '!G$61/'VCO2-BW '!G$62</f>
        <v>1895.4565217391305</v>
      </c>
      <c r="H204" s="305">
        <f>'VCO2 Raw'!H204*'VCO2-BW '!H$61/'VCO2-BW '!H$62</f>
        <v>2524.1560975609755</v>
      </c>
      <c r="I204" s="305">
        <f>'VCO2 Raw'!I204*'VCO2-BW '!I$61/'VCO2-BW '!I$62</f>
        <v>2148.7387387387389</v>
      </c>
      <c r="J204" s="305">
        <f>'VCO2 Raw'!J204*'VCO2-BW '!J$61/'VCO2-BW '!J$62</f>
        <v>2461.6267942583736</v>
      </c>
      <c r="K204" s="306">
        <f>'VCO2 Raw'!K204*'VCO2-BW '!K$61/'VCO2-BW '!K$62</f>
        <v>2040.7669902912619</v>
      </c>
      <c r="L204" s="107">
        <f t="shared" ref="L204:P204" si="327">AVERAGE(C204:C206)</f>
        <v>2947.5173745173747</v>
      </c>
      <c r="M204" s="160">
        <f t="shared" si="327"/>
        <v>2289.9206349206347</v>
      </c>
      <c r="N204" s="160">
        <f t="shared" si="327"/>
        <v>2460.8267716535433</v>
      </c>
      <c r="O204" s="160">
        <f t="shared" si="327"/>
        <v>2384.3983402489625</v>
      </c>
      <c r="P204" s="160">
        <f t="shared" si="327"/>
        <v>1813.4811594202899</v>
      </c>
      <c r="Q204" s="160">
        <f t="shared" ref="Q204" si="328">AVERAGE(H204:H206)</f>
        <v>2512.6731707317072</v>
      </c>
      <c r="R204" s="160">
        <f t="shared" ref="R204" si="329">AVERAGE(I204:I206)</f>
        <v>2636.7117117117118</v>
      </c>
      <c r="S204" s="160">
        <f t="shared" ref="S204" si="330">AVERAGE(J204:J206)</f>
        <v>3118.0606060606065</v>
      </c>
      <c r="T204" s="160">
        <f t="shared" ref="T204" si="331">AVERAGE(K204:K206)</f>
        <v>2721.6601941747572</v>
      </c>
      <c r="U204" s="232">
        <f t="shared" ref="U204" si="332">AVERAGE(L204:T204)</f>
        <v>2542.8055514932876</v>
      </c>
      <c r="V204" s="92"/>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231"/>
    </row>
    <row r="205" spans="1:44">
      <c r="A205" s="223">
        <v>43725</v>
      </c>
      <c r="B205" s="224">
        <v>1.6822453703703699</v>
      </c>
      <c r="C205" s="304">
        <f>'VCO2 Raw'!C205*'VCO2-BW '!C$61/'VCO2-BW '!C$62</f>
        <v>3111.7915057915061</v>
      </c>
      <c r="D205" s="305">
        <f>'VCO2 Raw'!D205*'VCO2-BW '!D$61/'VCO2-BW '!D$62</f>
        <v>1621.080586080586</v>
      </c>
      <c r="E205" s="305">
        <f>'VCO2 Raw'!E205*'VCO2-BW '!E$61/'VCO2-BW '!E$62</f>
        <v>2897.7165354330709</v>
      </c>
      <c r="F205" s="305">
        <f>'VCO2 Raw'!F205*'VCO2-BW '!F$61/'VCO2-BW '!F$62</f>
        <v>2000.2655601659746</v>
      </c>
      <c r="G205" s="305">
        <f>'VCO2 Raw'!G205*'VCO2-BW '!G$61/'VCO2-BW '!G$62</f>
        <v>1930.895652173913</v>
      </c>
      <c r="H205" s="305">
        <f>'VCO2 Raw'!H205*'VCO2-BW '!H$61/'VCO2-BW '!H$62</f>
        <v>2028.3024390243902</v>
      </c>
      <c r="I205" s="305">
        <f>'VCO2 Raw'!I205*'VCO2-BW '!I$61/'VCO2-BW '!I$62</f>
        <v>2115.5855855855857</v>
      </c>
      <c r="J205" s="305">
        <f>'VCO2 Raw'!J205*'VCO2-BW '!J$61/'VCO2-BW '!J$62</f>
        <v>4206.6698564593307</v>
      </c>
      <c r="K205" s="306">
        <f>'VCO2 Raw'!K205*'VCO2-BW '!K$61/'VCO2-BW '!K$62</f>
        <v>2304.7087378640776</v>
      </c>
      <c r="L205" s="107"/>
      <c r="M205" s="160"/>
      <c r="N205" s="160"/>
      <c r="O205" s="160"/>
      <c r="P205" s="160"/>
      <c r="Q205" s="160"/>
      <c r="R205" s="160"/>
      <c r="S205" s="160"/>
      <c r="T205" s="160"/>
      <c r="U205" s="232">
        <f t="shared" ref="U205" si="333">STDEV(L204:T204)/SQRT(COUNT(L204:T204))</f>
        <v>127.1538636427224</v>
      </c>
      <c r="V205" s="92"/>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231"/>
    </row>
    <row r="206" spans="1:44">
      <c r="A206" s="223">
        <v>43725</v>
      </c>
      <c r="B206" s="224">
        <v>1.6961342592592601</v>
      </c>
      <c r="C206" s="304">
        <f>'VCO2 Raw'!C206*'VCO2-BW '!C$61/'VCO2-BW '!C$62</f>
        <v>2882.6447876447878</v>
      </c>
      <c r="D206" s="305">
        <f>'VCO2 Raw'!D206*'VCO2-BW '!D$61/'VCO2-BW '!D$62</f>
        <v>3710.2747252747254</v>
      </c>
      <c r="E206" s="305">
        <f>'VCO2 Raw'!E206*'VCO2-BW '!E$61/'VCO2-BW '!E$62</f>
        <v>2353.464566929134</v>
      </c>
      <c r="F206" s="305">
        <f>'VCO2 Raw'!F206*'VCO2-BW '!F$61/'VCO2-BW '!F$62</f>
        <v>3347.6514522821572</v>
      </c>
      <c r="G206" s="305">
        <f>'VCO2 Raw'!G206*'VCO2-BW '!G$61/'VCO2-BW '!G$62</f>
        <v>1614.0913043478261</v>
      </c>
      <c r="H206" s="305">
        <f>'VCO2 Raw'!H206*'VCO2-BW '!H$61/'VCO2-BW '!H$62</f>
        <v>2985.5609756097556</v>
      </c>
      <c r="I206" s="305">
        <f>'VCO2 Raw'!I206*'VCO2-BW '!I$61/'VCO2-BW '!I$62</f>
        <v>3645.8108108108108</v>
      </c>
      <c r="J206" s="305">
        <f>'VCO2 Raw'!J206*'VCO2-BW '!J$61/'VCO2-BW '!J$62</f>
        <v>2685.8851674641151</v>
      </c>
      <c r="K206" s="306">
        <f>'VCO2 Raw'!K206*'VCO2-BW '!K$61/'VCO2-BW '!K$62</f>
        <v>3819.5048543689318</v>
      </c>
      <c r="L206" s="107"/>
      <c r="M206" s="160"/>
      <c r="N206" s="160"/>
      <c r="O206" s="160"/>
      <c r="P206" s="160"/>
      <c r="Q206" s="160"/>
      <c r="R206" s="160"/>
      <c r="S206" s="160"/>
      <c r="T206" s="160"/>
      <c r="U206" s="23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231"/>
    </row>
    <row r="207" spans="1:44">
      <c r="A207" s="223">
        <v>43725</v>
      </c>
      <c r="B207" s="224">
        <v>1.71002314814814</v>
      </c>
      <c r="C207" s="304">
        <f>'VCO2 Raw'!C207*'VCO2-BW '!C$61/'VCO2-BW '!C$62</f>
        <v>2047.6718146718149</v>
      </c>
      <c r="D207" s="305">
        <f>'VCO2 Raw'!D207*'VCO2-BW '!D$61/'VCO2-BW '!D$62</f>
        <v>2827.6739926739924</v>
      </c>
      <c r="E207" s="305">
        <f>'VCO2 Raw'!E207*'VCO2-BW '!E$61/'VCO2-BW '!E$62</f>
        <v>1849.6062992125985</v>
      </c>
      <c r="F207" s="305">
        <f>'VCO2 Raw'!F207*'VCO2-BW '!F$61/'VCO2-BW '!F$62</f>
        <v>2658.6224066390037</v>
      </c>
      <c r="G207" s="305">
        <f>'VCO2 Raw'!G207*'VCO2-BW '!G$61/'VCO2-BW '!G$62</f>
        <v>2622.4956521739132</v>
      </c>
      <c r="H207" s="305">
        <f>'VCO2 Raw'!H207*'VCO2-BW '!H$61/'VCO2-BW '!H$62</f>
        <v>2152.5268292682927</v>
      </c>
      <c r="I207" s="305">
        <f>'VCO2 Raw'!I207*'VCO2-BW '!I$61/'VCO2-BW '!I$62</f>
        <v>3069.7747747747749</v>
      </c>
      <c r="J207" s="305">
        <f>'VCO2 Raw'!J207*'VCO2-BW '!J$61/'VCO2-BW '!J$62</f>
        <v>3429.5885167464121</v>
      </c>
      <c r="K207" s="306">
        <f>'VCO2 Raw'!K207*'VCO2-BW '!K$61/'VCO2-BW '!K$62</f>
        <v>3154.8689320388344</v>
      </c>
      <c r="L207" s="107">
        <f t="shared" ref="L207:P207" si="334">AVERAGE(C207:C209)</f>
        <v>2298.4427284427288</v>
      </c>
      <c r="M207" s="160">
        <f t="shared" si="334"/>
        <v>2688.7667887667885</v>
      </c>
      <c r="N207" s="160">
        <f t="shared" si="334"/>
        <v>2321.5748031496064</v>
      </c>
      <c r="O207" s="160">
        <f t="shared" si="334"/>
        <v>2502.7053941908712</v>
      </c>
      <c r="P207" s="160">
        <f t="shared" si="334"/>
        <v>2492.1942028985509</v>
      </c>
      <c r="Q207" s="160">
        <f t="shared" ref="Q207" si="335">AVERAGE(H207:H209)</f>
        <v>2784.0878048780482</v>
      </c>
      <c r="R207" s="160">
        <f t="shared" ref="R207" si="336">AVERAGE(I207:I209)</f>
        <v>2697.1471471471473</v>
      </c>
      <c r="S207" s="160">
        <f t="shared" ref="S207" si="337">AVERAGE(J207:J209)</f>
        <v>3223.4098883572574</v>
      </c>
      <c r="T207" s="160">
        <f t="shared" ref="T207" si="338">AVERAGE(K207:K209)</f>
        <v>3029.9110032362455</v>
      </c>
      <c r="U207" s="232">
        <f t="shared" ref="U207" si="339">AVERAGE(L207:T207)</f>
        <v>2670.9155290074718</v>
      </c>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231"/>
    </row>
    <row r="208" spans="1:44">
      <c r="A208" s="223">
        <v>43725</v>
      </c>
      <c r="B208" s="224">
        <v>1.72391203703704</v>
      </c>
      <c r="C208" s="304">
        <f>'VCO2 Raw'!C208*'VCO2-BW '!C$61/'VCO2-BW '!C$62</f>
        <v>1967.1042471042472</v>
      </c>
      <c r="D208" s="305">
        <f>'VCO2 Raw'!D208*'VCO2-BW '!D$61/'VCO2-BW '!D$62</f>
        <v>2219.9084249084249</v>
      </c>
      <c r="E208" s="305">
        <f>'VCO2 Raw'!E208*'VCO2-BW '!E$61/'VCO2-BW '!E$62</f>
        <v>2385.3543307086616</v>
      </c>
      <c r="F208" s="305">
        <f>'VCO2 Raw'!F208*'VCO2-BW '!F$61/'VCO2-BW '!F$62</f>
        <v>2000.2655601659746</v>
      </c>
      <c r="G208" s="305">
        <f>'VCO2 Raw'!G208*'VCO2-BW '!G$61/'VCO2-BW '!G$62</f>
        <v>2927.4869565217391</v>
      </c>
      <c r="H208" s="305">
        <f>'VCO2 Raw'!H208*'VCO2-BW '!H$61/'VCO2-BW '!H$62</f>
        <v>3692.2829268292676</v>
      </c>
      <c r="I208" s="305">
        <f>'VCO2 Raw'!I208*'VCO2-BW '!I$61/'VCO2-BW '!I$62</f>
        <v>2593.1981981981985</v>
      </c>
      <c r="J208" s="305">
        <f>'VCO2 Raw'!J208*'VCO2-BW '!J$61/'VCO2-BW '!J$62</f>
        <v>2813.1387559808613</v>
      </c>
      <c r="K208" s="306">
        <f>'VCO2 Raw'!K208*'VCO2-BW '!K$61/'VCO2-BW '!K$62</f>
        <v>3461.8446601941746</v>
      </c>
      <c r="L208" s="107"/>
      <c r="M208" s="160"/>
      <c r="N208" s="160"/>
      <c r="O208" s="160"/>
      <c r="P208" s="160"/>
      <c r="Q208" s="160"/>
      <c r="R208" s="160"/>
      <c r="S208" s="160"/>
      <c r="T208" s="160"/>
      <c r="U208" s="232">
        <f t="shared" ref="U208" si="340">STDEV(L207:T207)/SQRT(COUNT(L207:T207))</f>
        <v>103.34364119861887</v>
      </c>
      <c r="V208" s="92"/>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231"/>
    </row>
    <row r="209" spans="1:44">
      <c r="A209" s="223">
        <v>43725</v>
      </c>
      <c r="B209" s="224">
        <v>1.7378009259259199</v>
      </c>
      <c r="C209" s="304">
        <f>'VCO2 Raw'!C209*'VCO2-BW '!C$61/'VCO2-BW '!C$62</f>
        <v>2880.5521235521237</v>
      </c>
      <c r="D209" s="305">
        <f>'VCO2 Raw'!D209*'VCO2-BW '!D$61/'VCO2-BW '!D$62</f>
        <v>3018.7179487179487</v>
      </c>
      <c r="E209" s="305">
        <f>'VCO2 Raw'!E209*'VCO2-BW '!E$61/'VCO2-BW '!E$62</f>
        <v>2729.7637795275591</v>
      </c>
      <c r="F209" s="305">
        <f>'VCO2 Raw'!F209*'VCO2-BW '!F$61/'VCO2-BW '!F$62</f>
        <v>2849.2282157676345</v>
      </c>
      <c r="G209" s="305">
        <f>'VCO2 Raw'!G209*'VCO2-BW '!G$61/'VCO2-BW '!G$62</f>
        <v>1926.6</v>
      </c>
      <c r="H209" s="305">
        <f>'VCO2 Raw'!H209*'VCO2-BW '!H$61/'VCO2-BW '!H$62</f>
        <v>2507.453658536585</v>
      </c>
      <c r="I209" s="305">
        <f>'VCO2 Raw'!I209*'VCO2-BW '!I$61/'VCO2-BW '!I$62</f>
        <v>2428.4684684684685</v>
      </c>
      <c r="J209" s="305">
        <f>'VCO2 Raw'!J209*'VCO2-BW '!J$61/'VCO2-BW '!J$62</f>
        <v>3427.5023923444978</v>
      </c>
      <c r="K209" s="306">
        <f>'VCO2 Raw'!K209*'VCO2-BW '!K$61/'VCO2-BW '!K$62</f>
        <v>2473.019417475728</v>
      </c>
      <c r="L209" s="107"/>
      <c r="M209" s="160"/>
      <c r="N209" s="160"/>
      <c r="O209" s="160"/>
      <c r="P209" s="160"/>
      <c r="Q209" s="160"/>
      <c r="R209" s="160"/>
      <c r="S209" s="160"/>
      <c r="T209" s="160"/>
      <c r="U209" s="23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231"/>
    </row>
    <row r="210" spans="1:44">
      <c r="A210" s="233">
        <v>43725</v>
      </c>
      <c r="B210" s="234">
        <v>1.7516898148148099</v>
      </c>
      <c r="C210" s="304">
        <f>'VCO2 Raw'!C210*'VCO2-BW '!C$61/'VCO2-BW '!C$62</f>
        <v>1862.4710424710427</v>
      </c>
      <c r="D210" s="305">
        <f>'VCO2 Raw'!D210*'VCO2-BW '!D$61/'VCO2-BW '!D$62</f>
        <v>2417.6556776556777</v>
      </c>
      <c r="E210" s="305">
        <f>'VCO2 Raw'!E210*'VCO2-BW '!E$61/'VCO2-BW '!E$62</f>
        <v>2101.5354330708665</v>
      </c>
      <c r="F210" s="305">
        <f>'VCO2 Raw'!F210*'VCO2-BW '!F$61/'VCO2-BW '!F$62</f>
        <v>3318.0746887966798</v>
      </c>
      <c r="G210" s="305">
        <f>'VCO2 Raw'!G210*'VCO2-BW '!G$61/'VCO2-BW '!G$62</f>
        <v>2477.5173913043477</v>
      </c>
      <c r="H210" s="305">
        <f>'VCO2 Raw'!H210*'VCO2-BW '!H$61/'VCO2-BW '!H$62</f>
        <v>2288.2341463414632</v>
      </c>
      <c r="I210" s="305">
        <f>'VCO2 Raw'!I210*'VCO2-BW '!I$61/'VCO2-BW '!I$62</f>
        <v>2147.7027027027029</v>
      </c>
      <c r="J210" s="305">
        <f>'VCO2 Raw'!J210*'VCO2-BW '!J$61/'VCO2-BW '!J$62</f>
        <v>2940.3923444976081</v>
      </c>
      <c r="K210" s="306">
        <f>'VCO2 Raw'!K210*'VCO2-BW '!K$61/'VCO2-BW '!K$62</f>
        <v>3301.184466019417</v>
      </c>
      <c r="L210" s="107">
        <f t="shared" ref="L210:P210" si="341">AVERAGE(C210:C212)</f>
        <v>2576.767052767053</v>
      </c>
      <c r="M210" s="160">
        <f t="shared" si="341"/>
        <v>2454.5238095238096</v>
      </c>
      <c r="N210" s="160">
        <f t="shared" si="341"/>
        <v>2764.8425196850399</v>
      </c>
      <c r="O210" s="160">
        <f t="shared" si="341"/>
        <v>3056.9958506224066</v>
      </c>
      <c r="P210" s="160">
        <f t="shared" si="341"/>
        <v>2703.0391304347822</v>
      </c>
      <c r="Q210" s="160">
        <f t="shared" ref="Q210" si="342">AVERAGE(H210:H212)</f>
        <v>2928.146341463414</v>
      </c>
      <c r="R210" s="160">
        <f t="shared" ref="R210" si="343">AVERAGE(I210:I212)</f>
        <v>2730.9909909909911</v>
      </c>
      <c r="S210" s="160">
        <f t="shared" ref="S210" si="344">AVERAGE(J210:J212)</f>
        <v>3493.9106858054233</v>
      </c>
      <c r="T210" s="160">
        <f t="shared" ref="T210" si="345">AVERAGE(K210:K212)</f>
        <v>3114.7038834951454</v>
      </c>
      <c r="U210" s="232">
        <f t="shared" ref="U210" si="346">AVERAGE(L210:T210)</f>
        <v>2869.3244738653402</v>
      </c>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231"/>
    </row>
    <row r="211" spans="1:44">
      <c r="A211" s="233">
        <v>43725</v>
      </c>
      <c r="B211" s="234">
        <v>1.7655787037037001</v>
      </c>
      <c r="C211" s="304">
        <f>'VCO2 Raw'!C211*'VCO2-BW '!C$61/'VCO2-BW '!C$62</f>
        <v>2488.1776061776063</v>
      </c>
      <c r="D211" s="305">
        <f>'VCO2 Raw'!D211*'VCO2-BW '!D$61/'VCO2-BW '!D$62</f>
        <v>1672.4725274725274</v>
      </c>
      <c r="E211" s="305">
        <f>'VCO2 Raw'!E211*'VCO2-BW '!E$61/'VCO2-BW '!E$62</f>
        <v>2717.0078740157483</v>
      </c>
      <c r="F211" s="305">
        <f>'VCO2 Raw'!F211*'VCO2-BW '!F$61/'VCO2-BW '!F$62</f>
        <v>2783.5020746887963</v>
      </c>
      <c r="G211" s="305">
        <f>'VCO2 Raw'!G211*'VCO2-BW '!G$61/'VCO2-BW '!G$62</f>
        <v>2327.1695652173912</v>
      </c>
      <c r="H211" s="305">
        <f>'VCO2 Raw'!H211*'VCO2-BW '!H$61/'VCO2-BW '!H$62</f>
        <v>3467.8439024390236</v>
      </c>
      <c r="I211" s="305">
        <f>'VCO2 Raw'!I211*'VCO2-BW '!I$61/'VCO2-BW '!I$62</f>
        <v>3369.1891891891892</v>
      </c>
      <c r="J211" s="305">
        <f>'VCO2 Raw'!J211*'VCO2-BW '!J$61/'VCO2-BW '!J$62</f>
        <v>3919.8277511961728</v>
      </c>
      <c r="K211" s="306">
        <f>'VCO2 Raw'!K211*'VCO2-BW '!K$61/'VCO2-BW '!K$62</f>
        <v>2388.8640776699026</v>
      </c>
      <c r="L211" s="107"/>
      <c r="M211" s="160"/>
      <c r="N211" s="160"/>
      <c r="O211" s="160"/>
      <c r="P211" s="160"/>
      <c r="Q211" s="160"/>
      <c r="R211" s="160"/>
      <c r="S211" s="160"/>
      <c r="T211" s="160"/>
      <c r="U211" s="232">
        <f t="shared" ref="U211" si="347">STDEV(L210:T210)/SQRT(COUNT(L210:T210))</f>
        <v>105.69560796014945</v>
      </c>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231"/>
    </row>
    <row r="212" spans="1:44">
      <c r="A212" s="233">
        <v>43725</v>
      </c>
      <c r="B212" s="234">
        <v>1.77946759259259</v>
      </c>
      <c r="C212" s="304">
        <f>'VCO2 Raw'!C212*'VCO2-BW '!C$61/'VCO2-BW '!C$62</f>
        <v>3379.6525096525097</v>
      </c>
      <c r="D212" s="305">
        <f>'VCO2 Raw'!D212*'VCO2-BW '!D$61/'VCO2-BW '!D$62</f>
        <v>3273.4432234432234</v>
      </c>
      <c r="E212" s="305">
        <f>'VCO2 Raw'!E212*'VCO2-BW '!E$61/'VCO2-BW '!E$62</f>
        <v>3475.9842519685039</v>
      </c>
      <c r="F212" s="305">
        <f>'VCO2 Raw'!F212*'VCO2-BW '!F$61/'VCO2-BW '!F$62</f>
        <v>3069.4107883817428</v>
      </c>
      <c r="G212" s="305">
        <f>'VCO2 Raw'!G212*'VCO2-BW '!G$61/'VCO2-BW '!G$62</f>
        <v>3304.4304347826082</v>
      </c>
      <c r="H212" s="305">
        <f>'VCO2 Raw'!H212*'VCO2-BW '!H$61/'VCO2-BW '!H$62</f>
        <v>3028.3609756097558</v>
      </c>
      <c r="I212" s="305">
        <f>'VCO2 Raw'!I212*'VCO2-BW '!I$61/'VCO2-BW '!I$62</f>
        <v>2676.0810810810813</v>
      </c>
      <c r="J212" s="305">
        <f>'VCO2 Raw'!J212*'VCO2-BW '!J$61/'VCO2-BW '!J$62</f>
        <v>3621.5119617224886</v>
      </c>
      <c r="K212" s="306">
        <f>'VCO2 Raw'!K212*'VCO2-BW '!K$61/'VCO2-BW '!K$62</f>
        <v>3654.0631067961162</v>
      </c>
      <c r="L212" s="107"/>
      <c r="M212" s="160"/>
      <c r="N212" s="160"/>
      <c r="O212" s="160"/>
      <c r="P212" s="160"/>
      <c r="Q212" s="160"/>
      <c r="R212" s="160"/>
      <c r="S212" s="160"/>
      <c r="T212" s="160"/>
      <c r="U212" s="23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231"/>
    </row>
    <row r="213" spans="1:44">
      <c r="A213" s="233">
        <v>43725</v>
      </c>
      <c r="B213" s="234">
        <v>1.79335648148148</v>
      </c>
      <c r="C213" s="304">
        <f>'VCO2 Raw'!C213*'VCO2-BW '!C$61/'VCO2-BW '!C$62</f>
        <v>2736.1583011583011</v>
      </c>
      <c r="D213" s="305">
        <f>'VCO2 Raw'!D213*'VCO2-BW '!D$61/'VCO2-BW '!D$62</f>
        <v>2075.7875457875457</v>
      </c>
      <c r="E213" s="305">
        <f>'VCO2 Raw'!E213*'VCO2-BW '!E$61/'VCO2-BW '!E$62</f>
        <v>2438.5039370078744</v>
      </c>
      <c r="F213" s="305">
        <f>'VCO2 Raw'!F213*'VCO2-BW '!F$61/'VCO2-BW '!F$62</f>
        <v>3526.2074688796674</v>
      </c>
      <c r="G213" s="305">
        <f>'VCO2 Raw'!G213*'VCO2-BW '!G$61/'VCO2-BW '!G$62</f>
        <v>3725.4043478260869</v>
      </c>
      <c r="H213" s="305">
        <f>'VCO2 Raw'!H213*'VCO2-BW '!H$61/'VCO2-BW '!H$62</f>
        <v>2878.0390243902439</v>
      </c>
      <c r="I213" s="305">
        <f>'VCO2 Raw'!I213*'VCO2-BW '!I$61/'VCO2-BW '!I$62</f>
        <v>2683.3333333333335</v>
      </c>
      <c r="J213" s="305">
        <f>'VCO2 Raw'!J213*'VCO2-BW '!J$61/'VCO2-BW '!J$62</f>
        <v>3733.1196172248806</v>
      </c>
      <c r="K213" s="306">
        <f>'VCO2 Raw'!K213*'VCO2-BW '!K$61/'VCO2-BW '!K$62</f>
        <v>3021.9417475728155</v>
      </c>
      <c r="L213" s="107">
        <f t="shared" ref="L213:P213" si="348">AVERAGE(C213:C215)</f>
        <v>3081.4478764478768</v>
      </c>
      <c r="M213" s="160">
        <f t="shared" si="348"/>
        <v>2684.2979242979241</v>
      </c>
      <c r="N213" s="160">
        <f t="shared" si="348"/>
        <v>3037.677165354331</v>
      </c>
      <c r="O213" s="160">
        <f t="shared" si="348"/>
        <v>3354.9543568464724</v>
      </c>
      <c r="P213" s="160">
        <f t="shared" si="348"/>
        <v>3145.1333333333332</v>
      </c>
      <c r="Q213" s="160">
        <f t="shared" ref="Q213" si="349">AVERAGE(H213:H215)</f>
        <v>3234.7056910569104</v>
      </c>
      <c r="R213" s="160">
        <f t="shared" ref="R213" si="350">AVERAGE(I213:I215)</f>
        <v>3062.5225225225226</v>
      </c>
      <c r="S213" s="160">
        <f t="shared" ref="S213" si="351">AVERAGE(J213:J215)</f>
        <v>3644.4593301435411</v>
      </c>
      <c r="T213" s="160">
        <f t="shared" ref="T213" si="352">AVERAGE(K213:K215)</f>
        <v>3293.8527508090615</v>
      </c>
      <c r="U213" s="232">
        <f t="shared" ref="U213" si="353">AVERAGE(L213:T213)</f>
        <v>3171.0056612013304</v>
      </c>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231"/>
    </row>
    <row r="214" spans="1:44">
      <c r="A214" s="233">
        <v>43725</v>
      </c>
      <c r="B214" s="234">
        <v>1.8072453703703699</v>
      </c>
      <c r="C214" s="304">
        <f>'VCO2 Raw'!C214*'VCO2-BW '!C$61/'VCO2-BW '!C$62</f>
        <v>3239.4440154440158</v>
      </c>
      <c r="D214" s="305">
        <f>'VCO2 Raw'!D214*'VCO2-BW '!D$61/'VCO2-BW '!D$62</f>
        <v>3572.8571428571427</v>
      </c>
      <c r="E214" s="305">
        <f>'VCO2 Raw'!E214*'VCO2-BW '!E$61/'VCO2-BW '!E$62</f>
        <v>3514.2519685039374</v>
      </c>
      <c r="F214" s="305">
        <f>'VCO2 Raw'!F214*'VCO2-BW '!F$61/'VCO2-BW '!F$62</f>
        <v>3456.0995850622403</v>
      </c>
      <c r="G214" s="305">
        <f>'VCO2 Raw'!G214*'VCO2-BW '!G$61/'VCO2-BW '!G$62</f>
        <v>2587.0565217391304</v>
      </c>
      <c r="H214" s="305">
        <f>'VCO2 Raw'!H214*'VCO2-BW '!H$61/'VCO2-BW '!H$62</f>
        <v>3662.009756097561</v>
      </c>
      <c r="I214" s="305">
        <f>'VCO2 Raw'!I214*'VCO2-BW '!I$61/'VCO2-BW '!I$62</f>
        <v>2546.5765765765768</v>
      </c>
      <c r="J214" s="305">
        <f>'VCO2 Raw'!J214*'VCO2-BW '!J$61/'VCO2-BW '!J$62</f>
        <v>4097.1483253588522</v>
      </c>
      <c r="K214" s="306">
        <f>'VCO2 Raw'!K214*'VCO2-BW '!K$61/'VCO2-BW '!K$62</f>
        <v>3570.8640776699026</v>
      </c>
      <c r="L214" s="107"/>
      <c r="M214" s="160"/>
      <c r="N214" s="160"/>
      <c r="O214" s="160"/>
      <c r="P214" s="160"/>
      <c r="Q214" s="160"/>
      <c r="R214" s="160"/>
      <c r="S214" s="160"/>
      <c r="T214" s="160"/>
      <c r="U214" s="232">
        <f t="shared" ref="U214" si="354">STDEV(L213:T213)/SQRT(COUNT(L213:T213))</f>
        <v>87.580445163004313</v>
      </c>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231"/>
    </row>
    <row r="215" spans="1:44">
      <c r="A215" s="233">
        <v>43725</v>
      </c>
      <c r="B215" s="234">
        <v>1.8211342592592601</v>
      </c>
      <c r="C215" s="304">
        <f>'VCO2 Raw'!C215*'VCO2-BW '!C$61/'VCO2-BW '!C$62</f>
        <v>3268.7413127413133</v>
      </c>
      <c r="D215" s="305">
        <f>'VCO2 Raw'!D215*'VCO2-BW '!D$61/'VCO2-BW '!D$62</f>
        <v>2404.2490842490843</v>
      </c>
      <c r="E215" s="305">
        <f>'VCO2 Raw'!E215*'VCO2-BW '!E$61/'VCO2-BW '!E$62</f>
        <v>3160.2755905511813</v>
      </c>
      <c r="F215" s="305">
        <f>'VCO2 Raw'!F215*'VCO2-BW '!F$61/'VCO2-BW '!F$62</f>
        <v>3082.5560165975098</v>
      </c>
      <c r="G215" s="305">
        <f>'VCO2 Raw'!G215*'VCO2-BW '!G$61/'VCO2-BW '!G$62</f>
        <v>3122.9391304347823</v>
      </c>
      <c r="H215" s="305">
        <f>'VCO2 Raw'!H215*'VCO2-BW '!H$61/'VCO2-BW '!H$62</f>
        <v>3164.0682926829268</v>
      </c>
      <c r="I215" s="305">
        <f>'VCO2 Raw'!I215*'VCO2-BW '!I$61/'VCO2-BW '!I$62</f>
        <v>3957.6576576576576</v>
      </c>
      <c r="J215" s="305">
        <f>'VCO2 Raw'!J215*'VCO2-BW '!J$61/'VCO2-BW '!J$62</f>
        <v>3103.1100478468902</v>
      </c>
      <c r="K215" s="306">
        <f>'VCO2 Raw'!K215*'VCO2-BW '!K$61/'VCO2-BW '!K$62</f>
        <v>3288.7524271844659</v>
      </c>
      <c r="L215" s="107"/>
      <c r="M215" s="160"/>
      <c r="N215" s="160"/>
      <c r="O215" s="160"/>
      <c r="P215" s="160"/>
      <c r="Q215" s="160"/>
      <c r="R215" s="160"/>
      <c r="S215" s="160"/>
      <c r="T215" s="160"/>
      <c r="U215" s="23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231"/>
    </row>
    <row r="216" spans="1:44">
      <c r="A216" s="233">
        <v>43725</v>
      </c>
      <c r="B216" s="234">
        <v>1.83502314814815</v>
      </c>
      <c r="C216" s="304">
        <f>'VCO2 Raw'!C216*'VCO2-BW '!C$61/'VCO2-BW '!C$62</f>
        <v>2860.6718146718154</v>
      </c>
      <c r="D216" s="305">
        <f>'VCO2 Raw'!D216*'VCO2-BW '!D$61/'VCO2-BW '!D$62</f>
        <v>2260.1282051282051</v>
      </c>
      <c r="E216" s="305">
        <f>'VCO2 Raw'!E216*'VCO2-BW '!E$61/'VCO2-BW '!E$62</f>
        <v>2444.8818897637798</v>
      </c>
      <c r="F216" s="305">
        <f>'VCO2 Raw'!F216*'VCO2-BW '!F$61/'VCO2-BW '!F$62</f>
        <v>3576.5975103734436</v>
      </c>
      <c r="G216" s="305">
        <f>'VCO2 Raw'!G216*'VCO2-BW '!G$61/'VCO2-BW '!G$62</f>
        <v>2985.478260869565</v>
      </c>
      <c r="H216" s="305">
        <f>'VCO2 Raw'!H216*'VCO2-BW '!H$61/'VCO2-BW '!H$62</f>
        <v>3668.2731707317071</v>
      </c>
      <c r="I216" s="305">
        <f>'VCO2 Raw'!I216*'VCO2-BW '!I$61/'VCO2-BW '!I$62</f>
        <v>3982.5225225225226</v>
      </c>
      <c r="J216" s="305">
        <f>'VCO2 Raw'!J216*'VCO2-BW '!J$61/'VCO2-BW '!J$62</f>
        <v>2857.9904306220096</v>
      </c>
      <c r="K216" s="306">
        <f>'VCO2 Raw'!K216*'VCO2-BW '!K$61/'VCO2-BW '!K$62</f>
        <v>3180.6893203883492</v>
      </c>
      <c r="L216" s="107">
        <f t="shared" ref="L216:P216" si="355">AVERAGE(C216:C218)</f>
        <v>2802.7747747747749</v>
      </c>
      <c r="M216" s="160">
        <f t="shared" si="355"/>
        <v>2523.7912087912086</v>
      </c>
      <c r="N216" s="160">
        <f t="shared" si="355"/>
        <v>2669.8818897637798</v>
      </c>
      <c r="O216" s="160">
        <f t="shared" si="355"/>
        <v>3666.4232365145222</v>
      </c>
      <c r="P216" s="160">
        <f t="shared" si="355"/>
        <v>2939.6579710144924</v>
      </c>
      <c r="Q216" s="160">
        <f t="shared" ref="Q216" si="356">AVERAGE(H216:H218)</f>
        <v>3465.7560975609754</v>
      </c>
      <c r="R216" s="160">
        <f t="shared" ref="R216" si="357">AVERAGE(I216:I218)</f>
        <v>3239.3393393393394</v>
      </c>
      <c r="S216" s="160">
        <f t="shared" ref="S216" si="358">AVERAGE(J216:J218)</f>
        <v>3475.8309409888366</v>
      </c>
      <c r="T216" s="160">
        <f t="shared" ref="T216" si="359">AVERAGE(K216:K218)</f>
        <v>3307.8786407766988</v>
      </c>
      <c r="U216" s="232">
        <f t="shared" ref="U216" si="360">AVERAGE(L216:T216)</f>
        <v>3121.2593443916248</v>
      </c>
      <c r="V216" s="92"/>
      <c r="W216" s="92"/>
      <c r="X216" s="92"/>
      <c r="Y216" s="92"/>
      <c r="Z216" s="92"/>
      <c r="AA216" s="92"/>
      <c r="AB216" s="92"/>
      <c r="AC216" s="92"/>
      <c r="AD216" s="92"/>
      <c r="AE216" s="92"/>
      <c r="AF216" s="92"/>
      <c r="AG216" s="92"/>
      <c r="AH216" s="92"/>
      <c r="AI216" s="92"/>
      <c r="AJ216" s="92"/>
      <c r="AK216" s="92"/>
      <c r="AL216" s="92"/>
      <c r="AM216" s="92"/>
      <c r="AN216" s="92"/>
      <c r="AO216" s="92"/>
      <c r="AP216" s="92"/>
      <c r="AQ216" s="92"/>
      <c r="AR216" s="231"/>
    </row>
    <row r="217" spans="1:44">
      <c r="A217" s="233">
        <v>43725</v>
      </c>
      <c r="B217" s="234">
        <v>1.84891203703703</v>
      </c>
      <c r="C217" s="304">
        <f>'VCO2 Raw'!C217*'VCO2-BW '!C$61/'VCO2-BW '!C$62</f>
        <v>3111.7915057915061</v>
      </c>
      <c r="D217" s="305">
        <f>'VCO2 Raw'!D217*'VCO2-BW '!D$61/'VCO2-BW '!D$62</f>
        <v>2943.8644688644686</v>
      </c>
      <c r="E217" s="305">
        <f>'VCO2 Raw'!E217*'VCO2-BW '!E$61/'VCO2-BW '!E$62</f>
        <v>2186.5748031496064</v>
      </c>
      <c r="F217" s="305">
        <f>'VCO2 Raw'!F217*'VCO2-BW '!F$61/'VCO2-BW '!F$62</f>
        <v>3591.9336099585057</v>
      </c>
      <c r="G217" s="305">
        <f>'VCO2 Raw'!G217*'VCO2-BW '!G$61/'VCO2-BW '!G$62</f>
        <v>2980.108695652174</v>
      </c>
      <c r="H217" s="305">
        <f>'VCO2 Raw'!H217*'VCO2-BW '!H$61/'VCO2-BW '!H$62</f>
        <v>3646.3512195121948</v>
      </c>
      <c r="I217" s="305">
        <f>'VCO2 Raw'!I217*'VCO2-BW '!I$61/'VCO2-BW '!I$62</f>
        <v>3059.4144144144143</v>
      </c>
      <c r="J217" s="305">
        <f>'VCO2 Raw'!J217*'VCO2-BW '!J$61/'VCO2-BW '!J$62</f>
        <v>3723.7320574162682</v>
      </c>
      <c r="K217" s="306">
        <f>'VCO2 Raw'!K217*'VCO2-BW '!K$61/'VCO2-BW '!K$62</f>
        <v>3628.2427184466019</v>
      </c>
      <c r="L217" s="107"/>
      <c r="M217" s="160"/>
      <c r="N217" s="160"/>
      <c r="O217" s="160"/>
      <c r="P217" s="160"/>
      <c r="Q217" s="160"/>
      <c r="R217" s="160"/>
      <c r="S217" s="160"/>
      <c r="T217" s="160"/>
      <c r="U217" s="232">
        <f t="shared" ref="U217" si="361">STDEV(L216:T216)/SQRT(COUNT(L216:T216))</f>
        <v>133.61915228983437</v>
      </c>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231"/>
    </row>
    <row r="218" spans="1:44">
      <c r="A218" s="233">
        <v>43725</v>
      </c>
      <c r="B218" s="234">
        <v>1.8628009259259199</v>
      </c>
      <c r="C218" s="304">
        <f>'VCO2 Raw'!C218*'VCO2-BW '!C$61/'VCO2-BW '!C$62</f>
        <v>2435.8610038610041</v>
      </c>
      <c r="D218" s="305">
        <f>'VCO2 Raw'!D218*'VCO2-BW '!D$61/'VCO2-BW '!D$62</f>
        <v>2367.3809523809523</v>
      </c>
      <c r="E218" s="305">
        <f>'VCO2 Raw'!E218*'VCO2-BW '!E$61/'VCO2-BW '!E$62</f>
        <v>3378.1889763779532</v>
      </c>
      <c r="F218" s="305">
        <f>'VCO2 Raw'!F218*'VCO2-BW '!F$61/'VCO2-BW '!F$62</f>
        <v>3830.7385892116176</v>
      </c>
      <c r="G218" s="305">
        <f>'VCO2 Raw'!G218*'VCO2-BW '!G$61/'VCO2-BW '!G$62</f>
        <v>2853.3869565217387</v>
      </c>
      <c r="H218" s="305">
        <f>'VCO2 Raw'!H218*'VCO2-BW '!H$61/'VCO2-BW '!H$62</f>
        <v>3082.6439024390243</v>
      </c>
      <c r="I218" s="305">
        <f>'VCO2 Raw'!I218*'VCO2-BW '!I$61/'VCO2-BW '!I$62</f>
        <v>2676.0810810810813</v>
      </c>
      <c r="J218" s="305">
        <f>'VCO2 Raw'!J218*'VCO2-BW '!J$61/'VCO2-BW '!J$62</f>
        <v>3845.7703349282301</v>
      </c>
      <c r="K218" s="306">
        <f>'VCO2 Raw'!K218*'VCO2-BW '!K$61/'VCO2-BW '!K$62</f>
        <v>3114.703883495145</v>
      </c>
      <c r="L218" s="107"/>
      <c r="M218" s="160"/>
      <c r="N218" s="160"/>
      <c r="O218" s="160"/>
      <c r="P218" s="160"/>
      <c r="Q218" s="160"/>
      <c r="R218" s="160"/>
      <c r="S218" s="160"/>
      <c r="T218" s="160"/>
      <c r="U218" s="232"/>
      <c r="V218" s="92"/>
      <c r="W218" s="92"/>
      <c r="X218" s="92"/>
      <c r="Y218" s="92"/>
      <c r="Z218" s="92"/>
      <c r="AA218" s="92"/>
      <c r="AB218" s="92"/>
      <c r="AC218" s="92"/>
      <c r="AD218" s="92"/>
      <c r="AE218" s="92"/>
      <c r="AF218" s="92"/>
      <c r="AG218" s="92"/>
      <c r="AH218" s="92"/>
      <c r="AI218" s="92"/>
      <c r="AJ218" s="92"/>
      <c r="AK218" s="92"/>
      <c r="AL218" s="92"/>
      <c r="AM218" s="92"/>
      <c r="AN218" s="92"/>
      <c r="AO218" s="92"/>
      <c r="AP218" s="92"/>
      <c r="AQ218" s="92"/>
      <c r="AR218" s="231"/>
    </row>
    <row r="219" spans="1:44">
      <c r="A219" s="233">
        <v>43725</v>
      </c>
      <c r="B219" s="234">
        <v>1.8766898148148099</v>
      </c>
      <c r="C219" s="304">
        <f>'VCO2 Raw'!C219*'VCO2-BW '!C$61/'VCO2-BW '!C$62</f>
        <v>3366.0501930501937</v>
      </c>
      <c r="D219" s="305">
        <f>'VCO2 Raw'!D219*'VCO2-BW '!D$61/'VCO2-BW '!D$62</f>
        <v>2349.5054945054944</v>
      </c>
      <c r="E219" s="305">
        <f>'VCO2 Raw'!E219*'VCO2-BW '!E$61/'VCO2-BW '!E$62</f>
        <v>2704.251968503937</v>
      </c>
      <c r="F219" s="305">
        <f>'VCO2 Raw'!F219*'VCO2-BW '!F$61/'VCO2-BW '!F$62</f>
        <v>3437.4771784232362</v>
      </c>
      <c r="G219" s="305">
        <f>'VCO2 Raw'!G219*'VCO2-BW '!G$61/'VCO2-BW '!G$62</f>
        <v>2373.3478260869565</v>
      </c>
      <c r="H219" s="305">
        <f>'VCO2 Raw'!H219*'VCO2-BW '!H$61/'VCO2-BW '!H$62</f>
        <v>2928.1463414634145</v>
      </c>
      <c r="I219" s="305">
        <f>'VCO2 Raw'!I219*'VCO2-BW '!I$61/'VCO2-BW '!I$62</f>
        <v>3815.7207207207207</v>
      </c>
      <c r="J219" s="305">
        <f>'VCO2 Raw'!J219*'VCO2-BW '!J$61/'VCO2-BW '!J$62</f>
        <v>3336.7559808612441</v>
      </c>
      <c r="K219" s="306">
        <f>'VCO2 Raw'!K219*'VCO2-BW '!K$61/'VCO2-BW '!K$62</f>
        <v>3655.0194174757276</v>
      </c>
      <c r="L219" s="107">
        <f t="shared" ref="L219:P219" si="362">AVERAGE(C219:C221)</f>
        <v>3186.7786357786358</v>
      </c>
      <c r="M219" s="160">
        <f t="shared" si="362"/>
        <v>2365.5189255189257</v>
      </c>
      <c r="N219" s="160">
        <f t="shared" si="362"/>
        <v>2675.5511811023621</v>
      </c>
      <c r="O219" s="160">
        <f t="shared" si="362"/>
        <v>3660.9460580912855</v>
      </c>
      <c r="P219" s="160">
        <f t="shared" si="362"/>
        <v>2834.0565217391304</v>
      </c>
      <c r="Q219" s="160">
        <f t="shared" ref="Q219" si="363">AVERAGE(H219:H221)</f>
        <v>3042.6276422764226</v>
      </c>
      <c r="R219" s="160">
        <f t="shared" ref="R219" si="364">AVERAGE(I219:I221)</f>
        <v>3415.4654654654655</v>
      </c>
      <c r="S219" s="160">
        <f t="shared" ref="S219" si="365">AVERAGE(J219:J221)</f>
        <v>3500.1690590111648</v>
      </c>
      <c r="T219" s="160">
        <f t="shared" ref="T219" si="366">AVERAGE(K219:K221)</f>
        <v>3135.7427184466019</v>
      </c>
      <c r="U219" s="232">
        <f t="shared" ref="U219" si="367">AVERAGE(L219:T219)</f>
        <v>3090.7618008255549</v>
      </c>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231"/>
    </row>
    <row r="220" spans="1:44">
      <c r="A220" s="233">
        <v>43725</v>
      </c>
      <c r="B220" s="234">
        <v>1.8905787037037001</v>
      </c>
      <c r="C220" s="304">
        <f>'VCO2 Raw'!C220*'VCO2-BW '!C$61/'VCO2-BW '!C$62</f>
        <v>3050.0579150579151</v>
      </c>
      <c r="D220" s="305">
        <f>'VCO2 Raw'!D220*'VCO2-BW '!D$61/'VCO2-BW '!D$62</f>
        <v>2247.8388278388279</v>
      </c>
      <c r="E220" s="305">
        <f>'VCO2 Raw'!E220*'VCO2-BW '!E$61/'VCO2-BW '!E$62</f>
        <v>3158.1496062992128</v>
      </c>
      <c r="F220" s="305">
        <f>'VCO2 Raw'!F220*'VCO2-BW '!F$61/'VCO2-BW '!F$62</f>
        <v>3765.0124481327794</v>
      </c>
      <c r="G220" s="305">
        <f>'VCO2 Raw'!G220*'VCO2-BW '!G$61/'VCO2-BW '!G$62</f>
        <v>3025.2130434782607</v>
      </c>
      <c r="H220" s="305">
        <f>'VCO2 Raw'!H220*'VCO2-BW '!H$61/'VCO2-BW '!H$62</f>
        <v>3415.6487804878043</v>
      </c>
      <c r="I220" s="305">
        <f>'VCO2 Raw'!I220*'VCO2-BW '!I$61/'VCO2-BW '!I$62</f>
        <v>2779.6846846846847</v>
      </c>
      <c r="J220" s="305">
        <f>'VCO2 Raw'!J220*'VCO2-BW '!J$61/'VCO2-BW '!J$62</f>
        <v>3065.5598086124405</v>
      </c>
      <c r="K220" s="306">
        <f>'VCO2 Raw'!K220*'VCO2-BW '!K$61/'VCO2-BW '!K$62</f>
        <v>2685.3203883495144</v>
      </c>
      <c r="L220" s="107"/>
      <c r="M220" s="160"/>
      <c r="N220" s="160"/>
      <c r="O220" s="160"/>
      <c r="P220" s="160"/>
      <c r="Q220" s="160"/>
      <c r="R220" s="160"/>
      <c r="S220" s="160"/>
      <c r="T220" s="160"/>
      <c r="U220" s="232">
        <f t="shared" ref="U220" si="368">STDEV(L219:T219)/SQRT(COUNT(L219:T219))</f>
        <v>138.24248824819452</v>
      </c>
      <c r="V220" s="92"/>
      <c r="W220" s="92"/>
      <c r="X220" s="92"/>
      <c r="Y220" s="92"/>
      <c r="Z220" s="92"/>
      <c r="AA220" s="92"/>
      <c r="AB220" s="92"/>
      <c r="AC220" s="92"/>
      <c r="AD220" s="92"/>
      <c r="AE220" s="92"/>
      <c r="AF220" s="92"/>
      <c r="AG220" s="92"/>
      <c r="AH220" s="92"/>
      <c r="AI220" s="92"/>
      <c r="AJ220" s="92"/>
      <c r="AK220" s="92"/>
      <c r="AL220" s="92"/>
      <c r="AM220" s="92"/>
      <c r="AN220" s="92"/>
      <c r="AO220" s="92"/>
      <c r="AP220" s="92"/>
      <c r="AQ220" s="92"/>
      <c r="AR220" s="231"/>
    </row>
    <row r="221" spans="1:44">
      <c r="A221" s="233">
        <v>43725</v>
      </c>
      <c r="B221" s="234">
        <v>1.90446759259259</v>
      </c>
      <c r="C221" s="304">
        <f>'VCO2 Raw'!C221*'VCO2-BW '!C$61/'VCO2-BW '!C$62</f>
        <v>3144.2277992277996</v>
      </c>
      <c r="D221" s="305">
        <f>'VCO2 Raw'!D221*'VCO2-BW '!D$61/'VCO2-BW '!D$62</f>
        <v>2499.2124542124543</v>
      </c>
      <c r="E221" s="305">
        <f>'VCO2 Raw'!E221*'VCO2-BW '!E$61/'VCO2-BW '!E$62</f>
        <v>2164.251968503937</v>
      </c>
      <c r="F221" s="305">
        <f>'VCO2 Raw'!F221*'VCO2-BW '!F$61/'VCO2-BW '!F$62</f>
        <v>3780.3485477178419</v>
      </c>
      <c r="G221" s="305">
        <f>'VCO2 Raw'!G221*'VCO2-BW '!G$61/'VCO2-BW '!G$62</f>
        <v>3103.608695652174</v>
      </c>
      <c r="H221" s="305">
        <f>'VCO2 Raw'!H221*'VCO2-BW '!H$61/'VCO2-BW '!H$62</f>
        <v>2784.0878048780487</v>
      </c>
      <c r="I221" s="305">
        <f>'VCO2 Raw'!I221*'VCO2-BW '!I$61/'VCO2-BW '!I$62</f>
        <v>3650.9909909909911</v>
      </c>
      <c r="J221" s="305">
        <f>'VCO2 Raw'!J221*'VCO2-BW '!J$61/'VCO2-BW '!J$62</f>
        <v>4098.1913875598084</v>
      </c>
      <c r="K221" s="306">
        <f>'VCO2 Raw'!K221*'VCO2-BW '!K$61/'VCO2-BW '!K$62</f>
        <v>3066.8883495145628</v>
      </c>
      <c r="L221" s="107"/>
      <c r="M221" s="160"/>
      <c r="N221" s="160"/>
      <c r="O221" s="160"/>
      <c r="P221" s="160"/>
      <c r="Q221" s="160"/>
      <c r="R221" s="160"/>
      <c r="S221" s="160"/>
      <c r="T221" s="160"/>
      <c r="U221" s="232"/>
      <c r="V221" s="92"/>
      <c r="W221" s="92"/>
      <c r="X221" s="92"/>
      <c r="Y221" s="92"/>
      <c r="Z221" s="92"/>
      <c r="AA221" s="92"/>
      <c r="AB221" s="92"/>
      <c r="AC221" s="92"/>
      <c r="AD221" s="92"/>
      <c r="AE221" s="92"/>
      <c r="AF221" s="92"/>
      <c r="AG221" s="92"/>
      <c r="AH221" s="92"/>
      <c r="AI221" s="92"/>
      <c r="AJ221" s="92"/>
      <c r="AK221" s="92"/>
      <c r="AL221" s="92"/>
      <c r="AM221" s="92"/>
      <c r="AN221" s="92"/>
      <c r="AO221" s="92"/>
      <c r="AP221" s="92"/>
      <c r="AQ221" s="92"/>
      <c r="AR221" s="231"/>
    </row>
    <row r="222" spans="1:44">
      <c r="A222" s="233">
        <v>43725</v>
      </c>
      <c r="B222" s="234">
        <v>1.91835648148148</v>
      </c>
      <c r="C222" s="304">
        <f>'VCO2 Raw'!C222*'VCO2-BW '!C$61/'VCO2-BW '!C$62</f>
        <v>2508.0579150579156</v>
      </c>
      <c r="D222" s="305">
        <f>'VCO2 Raw'!D222*'VCO2-BW '!D$61/'VCO2-BW '!D$62</f>
        <v>2405.3663003663005</v>
      </c>
      <c r="E222" s="305">
        <f>'VCO2 Raw'!E222*'VCO2-BW '!E$61/'VCO2-BW '!E$62</f>
        <v>2650.0393700787404</v>
      </c>
      <c r="F222" s="305">
        <f>'VCO2 Raw'!F222*'VCO2-BW '!F$61/'VCO2-BW '!F$62</f>
        <v>3555.7842323651448</v>
      </c>
      <c r="G222" s="305">
        <f>'VCO2 Raw'!G222*'VCO2-BW '!G$61/'VCO2-BW '!G$62</f>
        <v>2522.6217391304344</v>
      </c>
      <c r="H222" s="305">
        <f>'VCO2 Raw'!H222*'VCO2-BW '!H$61/'VCO2-BW '!H$62</f>
        <v>3700.6341463414633</v>
      </c>
      <c r="I222" s="305">
        <f>'VCO2 Raw'!I222*'VCO2-BW '!I$61/'VCO2-BW '!I$62</f>
        <v>3060.4504504504507</v>
      </c>
      <c r="J222" s="305">
        <f>'VCO2 Raw'!J222*'VCO2-BW '!J$61/'VCO2-BW '!J$62</f>
        <v>4331.8373205741636</v>
      </c>
      <c r="K222" s="306">
        <f>'VCO2 Raw'!K222*'VCO2-BW '!K$61/'VCO2-BW '!K$62</f>
        <v>2872.7572815533977</v>
      </c>
      <c r="L222" s="107">
        <f t="shared" ref="L222:P222" si="369">AVERAGE(C222:C224)</f>
        <v>2513.6383526383529</v>
      </c>
      <c r="M222" s="160">
        <f t="shared" si="369"/>
        <v>2063.8705738705739</v>
      </c>
      <c r="N222" s="160">
        <f t="shared" si="369"/>
        <v>2800.9842519685044</v>
      </c>
      <c r="O222" s="160">
        <f t="shared" si="369"/>
        <v>3871.2697095435683</v>
      </c>
      <c r="P222" s="160">
        <f t="shared" si="369"/>
        <v>2862.6942028985504</v>
      </c>
      <c r="Q222" s="160">
        <f t="shared" ref="Q222" si="370">AVERAGE(H222:H224)</f>
        <v>3413.2130081300807</v>
      </c>
      <c r="R222" s="160">
        <f t="shared" ref="R222" si="371">AVERAGE(I222:I224)</f>
        <v>3519.7597597597596</v>
      </c>
      <c r="S222" s="160">
        <f t="shared" ref="S222" si="372">AVERAGE(J222:J224)</f>
        <v>3917.3939393939399</v>
      </c>
      <c r="T222" s="160">
        <f t="shared" ref="T222" si="373">AVERAGE(K222:K224)</f>
        <v>3396.8155339805821</v>
      </c>
      <c r="U222" s="232">
        <f t="shared" ref="U222" si="374">AVERAGE(L222:T222)</f>
        <v>3151.0710369093235</v>
      </c>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231"/>
    </row>
    <row r="223" spans="1:44">
      <c r="A223" s="233">
        <v>43725</v>
      </c>
      <c r="B223" s="234">
        <v>1.9322453703703699</v>
      </c>
      <c r="C223" s="304">
        <f>'VCO2 Raw'!C223*'VCO2-BW '!C$61/'VCO2-BW '!C$62</f>
        <v>2631.5250965250966</v>
      </c>
      <c r="D223" s="305">
        <f>'VCO2 Raw'!D223*'VCO2-BW '!D$61/'VCO2-BW '!D$62</f>
        <v>1826.6483516483515</v>
      </c>
      <c r="E223" s="305">
        <f>'VCO2 Raw'!E223*'VCO2-BW '!E$61/'VCO2-BW '!E$62</f>
        <v>3502.5590551181103</v>
      </c>
      <c r="F223" s="305">
        <f>'VCO2 Raw'!F223*'VCO2-BW '!F$61/'VCO2-BW '!F$62</f>
        <v>4134.174273858921</v>
      </c>
      <c r="G223" s="305">
        <f>'VCO2 Raw'!G223*'VCO2-BW '!G$61/'VCO2-BW '!G$62</f>
        <v>2371.1999999999998</v>
      </c>
      <c r="H223" s="305">
        <f>'VCO2 Raw'!H223*'VCO2-BW '!H$61/'VCO2-BW '!H$62</f>
        <v>3749.6975609756091</v>
      </c>
      <c r="I223" s="305">
        <f>'VCO2 Raw'!I223*'VCO2-BW '!I$61/'VCO2-BW '!I$62</f>
        <v>4144.1441441441439</v>
      </c>
      <c r="J223" s="305">
        <f>'VCO2 Raw'!J223*'VCO2-BW '!J$61/'VCO2-BW '!J$62</f>
        <v>3160.4784688995219</v>
      </c>
      <c r="K223" s="306">
        <f>'VCO2 Raw'!K223*'VCO2-BW '!K$61/'VCO2-BW '!K$62</f>
        <v>2886.1456310679609</v>
      </c>
      <c r="L223" s="107"/>
      <c r="M223" s="160"/>
      <c r="N223" s="160"/>
      <c r="O223" s="160"/>
      <c r="P223" s="160"/>
      <c r="Q223" s="160"/>
      <c r="R223" s="160"/>
      <c r="S223" s="160"/>
      <c r="T223" s="160"/>
      <c r="U223" s="232">
        <f t="shared" ref="U223" si="375">STDEV(L222:T222)/SQRT(COUNT(L222:T222))</f>
        <v>209.66323173533704</v>
      </c>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231"/>
    </row>
    <row r="224" spans="1:44">
      <c r="A224" s="233">
        <v>43725</v>
      </c>
      <c r="B224" s="234">
        <v>1.9461342592592601</v>
      </c>
      <c r="C224" s="304">
        <f>'VCO2 Raw'!C224*'VCO2-BW '!C$61/'VCO2-BW '!C$62</f>
        <v>2401.3320463320465</v>
      </c>
      <c r="D224" s="305">
        <f>'VCO2 Raw'!D224*'VCO2-BW '!D$61/'VCO2-BW '!D$62</f>
        <v>1959.5970695970695</v>
      </c>
      <c r="E224" s="305">
        <f>'VCO2 Raw'!E224*'VCO2-BW '!E$61/'VCO2-BW '!E$62</f>
        <v>2250.3543307086616</v>
      </c>
      <c r="F224" s="305">
        <f>'VCO2 Raw'!F224*'VCO2-BW '!F$61/'VCO2-BW '!F$62</f>
        <v>3923.8506224066382</v>
      </c>
      <c r="G224" s="305">
        <f>'VCO2 Raw'!G224*'VCO2-BW '!G$61/'VCO2-BW '!G$62</f>
        <v>3694.2608695652175</v>
      </c>
      <c r="H224" s="305">
        <f>'VCO2 Raw'!H224*'VCO2-BW '!H$61/'VCO2-BW '!H$62</f>
        <v>2789.3073170731705</v>
      </c>
      <c r="I224" s="305">
        <f>'VCO2 Raw'!I224*'VCO2-BW '!I$61/'VCO2-BW '!I$62</f>
        <v>3354.6846846846847</v>
      </c>
      <c r="J224" s="305">
        <f>'VCO2 Raw'!J224*'VCO2-BW '!J$61/'VCO2-BW '!J$62</f>
        <v>4259.8660287081339</v>
      </c>
      <c r="K224" s="306">
        <f>'VCO2 Raw'!K224*'VCO2-BW '!K$61/'VCO2-BW '!K$62</f>
        <v>4431.5436893203878</v>
      </c>
      <c r="L224" s="107"/>
      <c r="M224" s="160"/>
      <c r="N224" s="160"/>
      <c r="O224" s="160"/>
      <c r="P224" s="160"/>
      <c r="Q224" s="160"/>
      <c r="R224" s="160"/>
      <c r="S224" s="160"/>
      <c r="T224" s="160"/>
      <c r="U224" s="232"/>
      <c r="V224" s="92"/>
      <c r="W224" s="92"/>
      <c r="X224" s="92"/>
      <c r="Y224" s="92"/>
      <c r="Z224" s="92"/>
      <c r="AA224" s="92"/>
      <c r="AB224" s="92"/>
      <c r="AC224" s="92"/>
      <c r="AD224" s="92"/>
      <c r="AE224" s="92"/>
      <c r="AF224" s="92"/>
      <c r="AG224" s="92"/>
      <c r="AH224" s="92"/>
      <c r="AI224" s="92"/>
      <c r="AJ224" s="92"/>
      <c r="AK224" s="92"/>
      <c r="AL224" s="92"/>
      <c r="AM224" s="92"/>
      <c r="AN224" s="92"/>
      <c r="AO224" s="92"/>
      <c r="AP224" s="92"/>
      <c r="AQ224" s="92"/>
      <c r="AR224" s="231"/>
    </row>
    <row r="225" spans="1:44">
      <c r="A225" s="233">
        <v>43725</v>
      </c>
      <c r="B225" s="234">
        <v>1.96002314814815</v>
      </c>
      <c r="C225" s="304">
        <f>'VCO2 Raw'!C225*'VCO2-BW '!C$61/'VCO2-BW '!C$62</f>
        <v>3535.5559845559851</v>
      </c>
      <c r="D225" s="305">
        <f>'VCO2 Raw'!D225*'VCO2-BW '!D$61/'VCO2-BW '!D$62</f>
        <v>3417.5641025641025</v>
      </c>
      <c r="E225" s="305">
        <f>'VCO2 Raw'!E225*'VCO2-BW '!E$61/'VCO2-BW '!E$62</f>
        <v>2510.7874015748034</v>
      </c>
      <c r="F225" s="305">
        <f>'VCO2 Raw'!F225*'VCO2-BW '!F$61/'VCO2-BW '!F$62</f>
        <v>3117.6099585062238</v>
      </c>
      <c r="G225" s="305">
        <f>'VCO2 Raw'!G225*'VCO2-BW '!G$61/'VCO2-BW '!G$62</f>
        <v>3004.8086956521734</v>
      </c>
      <c r="H225" s="305">
        <f>'VCO2 Raw'!H225*'VCO2-BW '!H$61/'VCO2-BW '!H$62</f>
        <v>2621.2390243902437</v>
      </c>
      <c r="I225" s="305">
        <f>'VCO2 Raw'!I225*'VCO2-BW '!I$61/'VCO2-BW '!I$62</f>
        <v>4367.9279279279281</v>
      </c>
      <c r="J225" s="305">
        <f>'VCO2 Raw'!J225*'VCO2-BW '!J$61/'VCO2-BW '!J$62</f>
        <v>3424.3732057416273</v>
      </c>
      <c r="K225" s="306">
        <f>'VCO2 Raw'!K225*'VCO2-BW '!K$61/'VCO2-BW '!K$62</f>
        <v>3010.4660194174753</v>
      </c>
      <c r="L225" s="107">
        <f t="shared" ref="L225:P225" si="376">AVERAGE(C225:C227)</f>
        <v>3262.8120978120983</v>
      </c>
      <c r="M225" s="160">
        <f t="shared" si="376"/>
        <v>3094.6886446886442</v>
      </c>
      <c r="N225" s="160">
        <f t="shared" si="376"/>
        <v>2612.8346456692911</v>
      </c>
      <c r="O225" s="160">
        <f t="shared" si="376"/>
        <v>3446.2406639004148</v>
      </c>
      <c r="P225" s="160">
        <f t="shared" si="376"/>
        <v>3326.2666666666664</v>
      </c>
      <c r="Q225" s="160">
        <f t="shared" ref="Q225" si="377">AVERAGE(H225:H227)</f>
        <v>3120.9203252032517</v>
      </c>
      <c r="R225" s="160">
        <f t="shared" ref="R225" si="378">AVERAGE(I225:I227)</f>
        <v>3435.4954954954956</v>
      </c>
      <c r="S225" s="160">
        <f t="shared" ref="S225" si="379">AVERAGE(J225:J227)</f>
        <v>3753.2854864433816</v>
      </c>
      <c r="T225" s="160">
        <f t="shared" ref="T225" si="380">AVERAGE(K225:K227)</f>
        <v>3479.0582524271845</v>
      </c>
      <c r="U225" s="232">
        <f t="shared" ref="U225" si="381">AVERAGE(L225:T225)</f>
        <v>3281.2891420340475</v>
      </c>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231"/>
    </row>
    <row r="226" spans="1:44">
      <c r="A226" s="233">
        <v>43725</v>
      </c>
      <c r="B226" s="234">
        <v>1.97391203703703</v>
      </c>
      <c r="C226" s="304">
        <f>'VCO2 Raw'!C226*'VCO2-BW '!C$61/'VCO2-BW '!C$62</f>
        <v>2719.4169884169887</v>
      </c>
      <c r="D226" s="305">
        <f>'VCO2 Raw'!D226*'VCO2-BW '!D$61/'VCO2-BW '!D$62</f>
        <v>2593.0586080586081</v>
      </c>
      <c r="E226" s="305">
        <f>'VCO2 Raw'!E226*'VCO2-BW '!E$61/'VCO2-BW '!E$62</f>
        <v>1994.1732283464569</v>
      </c>
      <c r="F226" s="305">
        <f>'VCO2 Raw'!F226*'VCO2-BW '!F$61/'VCO2-BW '!F$62</f>
        <v>3933.7095435684641</v>
      </c>
      <c r="G226" s="305">
        <f>'VCO2 Raw'!G226*'VCO2-BW '!G$61/'VCO2-BW '!G$62</f>
        <v>4051.8739130434778</v>
      </c>
      <c r="H226" s="305">
        <f>'VCO2 Raw'!H226*'VCO2-BW '!H$61/'VCO2-BW '!H$62</f>
        <v>2823.7560975609754</v>
      </c>
      <c r="I226" s="305">
        <f>'VCO2 Raw'!I226*'VCO2-BW '!I$61/'VCO2-BW '!I$62</f>
        <v>3132.9729729729729</v>
      </c>
      <c r="J226" s="305">
        <f>'VCO2 Raw'!J226*'VCO2-BW '!J$61/'VCO2-BW '!J$62</f>
        <v>4374.6028708133972</v>
      </c>
      <c r="K226" s="306">
        <f>'VCO2 Raw'!K226*'VCO2-BW '!K$61/'VCO2-BW '!K$62</f>
        <v>3142.4368932038833</v>
      </c>
      <c r="L226" s="107"/>
      <c r="M226" s="160"/>
      <c r="N226" s="160"/>
      <c r="O226" s="160"/>
      <c r="P226" s="160"/>
      <c r="Q226" s="160"/>
      <c r="R226" s="160"/>
      <c r="S226" s="160"/>
      <c r="T226" s="160"/>
      <c r="U226" s="232">
        <f t="shared" ref="U226" si="382">STDEV(L225:T225)/SQRT(COUNT(L225:T225))</f>
        <v>106.88879669181595</v>
      </c>
      <c r="V226" s="92"/>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231"/>
    </row>
    <row r="227" spans="1:44">
      <c r="A227" s="233">
        <v>43725</v>
      </c>
      <c r="B227" s="234">
        <v>1.9878009259259199</v>
      </c>
      <c r="C227" s="304">
        <f>'VCO2 Raw'!C227*'VCO2-BW '!C$61/'VCO2-BW '!C$62</f>
        <v>3533.463320463321</v>
      </c>
      <c r="D227" s="305">
        <f>'VCO2 Raw'!D227*'VCO2-BW '!D$61/'VCO2-BW '!D$62</f>
        <v>3273.4432234432234</v>
      </c>
      <c r="E227" s="305">
        <f>'VCO2 Raw'!E227*'VCO2-BW '!E$61/'VCO2-BW '!E$62</f>
        <v>3333.5433070866143</v>
      </c>
      <c r="F227" s="305">
        <f>'VCO2 Raw'!F227*'VCO2-BW '!F$61/'VCO2-BW '!F$62</f>
        <v>3287.4024896265555</v>
      </c>
      <c r="G227" s="305">
        <f>'VCO2 Raw'!G227*'VCO2-BW '!G$61/'VCO2-BW '!G$62</f>
        <v>2922.1173913043476</v>
      </c>
      <c r="H227" s="305">
        <f>'VCO2 Raw'!H227*'VCO2-BW '!H$61/'VCO2-BW '!H$62</f>
        <v>3917.7658536585363</v>
      </c>
      <c r="I227" s="305">
        <f>'VCO2 Raw'!I227*'VCO2-BW '!I$61/'VCO2-BW '!I$62</f>
        <v>2805.5855855855857</v>
      </c>
      <c r="J227" s="305">
        <f>'VCO2 Raw'!J227*'VCO2-BW '!J$61/'VCO2-BW '!J$62</f>
        <v>3460.8803827751203</v>
      </c>
      <c r="K227" s="306">
        <f>'VCO2 Raw'!K227*'VCO2-BW '!K$61/'VCO2-BW '!K$62</f>
        <v>4284.2718446601939</v>
      </c>
      <c r="L227" s="107"/>
      <c r="M227" s="160"/>
      <c r="N227" s="160"/>
      <c r="O227" s="160"/>
      <c r="P227" s="160"/>
      <c r="Q227" s="160"/>
      <c r="R227" s="160"/>
      <c r="S227" s="160"/>
      <c r="T227" s="160"/>
      <c r="U227" s="23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231"/>
    </row>
    <row r="228" spans="1:44">
      <c r="A228" s="233">
        <v>43726</v>
      </c>
      <c r="B228" s="234">
        <v>2.001689814814815</v>
      </c>
      <c r="C228" s="304">
        <f>'VCO2 Raw'!C228*'VCO2-BW '!C$61/'VCO2-BW '!C$62</f>
        <v>3618.2162162162167</v>
      </c>
      <c r="D228" s="305">
        <f>'VCO2 Raw'!D228*'VCO2-BW '!D$61/'VCO2-BW '!D$62</f>
        <v>2112.6556776556777</v>
      </c>
      <c r="E228" s="305">
        <f>'VCO2 Raw'!E228*'VCO2-BW '!E$61/'VCO2-BW '!E$62</f>
        <v>3409.0157480314961</v>
      </c>
      <c r="F228" s="305">
        <f>'VCO2 Raw'!F228*'VCO2-BW '!F$61/'VCO2-BW '!F$62</f>
        <v>3035.4522821576761</v>
      </c>
      <c r="G228" s="305">
        <f>'VCO2 Raw'!G228*'VCO2-BW '!G$61/'VCO2-BW '!G$62</f>
        <v>2040.4347826086957</v>
      </c>
      <c r="H228" s="305">
        <f>'VCO2 Raw'!H228*'VCO2-BW '!H$61/'VCO2-BW '!H$62</f>
        <v>3950.1268292682921</v>
      </c>
      <c r="I228" s="305">
        <f>'VCO2 Raw'!I228*'VCO2-BW '!I$61/'VCO2-BW '!I$62</f>
        <v>2686.4414414414414</v>
      </c>
      <c r="J228" s="305">
        <f>'VCO2 Raw'!J228*'VCO2-BW '!J$61/'VCO2-BW '!J$62</f>
        <v>3403.5119617224886</v>
      </c>
      <c r="K228" s="306">
        <f>'VCO2 Raw'!K228*'VCO2-BW '!K$61/'VCO2-BW '!K$62</f>
        <v>3136.6990291262132</v>
      </c>
      <c r="L228" s="107">
        <f t="shared" ref="L228:P228" si="383">AVERAGE(C228:C230)</f>
        <v>3234.2123552123558</v>
      </c>
      <c r="M228" s="160">
        <f t="shared" si="383"/>
        <v>2202.4053724053724</v>
      </c>
      <c r="N228" s="160">
        <f t="shared" si="383"/>
        <v>2661.0236220472443</v>
      </c>
      <c r="O228" s="160">
        <f t="shared" si="383"/>
        <v>3230.4398340248958</v>
      </c>
      <c r="P228" s="160">
        <f t="shared" si="383"/>
        <v>2703.0391304347827</v>
      </c>
      <c r="Q228" s="160">
        <f t="shared" ref="Q228" si="384">AVERAGE(H228:H230)</f>
        <v>3185.2943089430896</v>
      </c>
      <c r="R228" s="160">
        <f t="shared" ref="R228" si="385">AVERAGE(I228:I230)</f>
        <v>3042.8378378378379</v>
      </c>
      <c r="S228" s="160">
        <f t="shared" ref="S228" si="386">AVERAGE(J228:J230)</f>
        <v>3400.0350877192991</v>
      </c>
      <c r="T228" s="160">
        <f t="shared" ref="T228" si="387">AVERAGE(K228:K230)</f>
        <v>3653.4255663430413</v>
      </c>
      <c r="U228" s="232">
        <f t="shared" ref="U228" si="388">AVERAGE(L228:T228)</f>
        <v>3034.7459016631019</v>
      </c>
      <c r="V228" s="92"/>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231"/>
    </row>
    <row r="229" spans="1:44">
      <c r="A229" s="233">
        <v>43726</v>
      </c>
      <c r="B229" s="234">
        <v>2.0155787037036998</v>
      </c>
      <c r="C229" s="304">
        <f>'VCO2 Raw'!C229*'VCO2-BW '!C$61/'VCO2-BW '!C$62</f>
        <v>3471.72972972973</v>
      </c>
      <c r="D229" s="305">
        <f>'VCO2 Raw'!D229*'VCO2-BW '!D$61/'VCO2-BW '!D$62</f>
        <v>2651.1538461538462</v>
      </c>
      <c r="E229" s="305">
        <f>'VCO2 Raw'!E229*'VCO2-BW '!E$61/'VCO2-BW '!E$62</f>
        <v>2648.9763779527561</v>
      </c>
      <c r="F229" s="305">
        <f>'VCO2 Raw'!F229*'VCO2-BW '!F$61/'VCO2-BW '!F$62</f>
        <v>3218.3900414937757</v>
      </c>
      <c r="G229" s="305">
        <f>'VCO2 Raw'!G229*'VCO2-BW '!G$61/'VCO2-BW '!G$62</f>
        <v>3565.391304347826</v>
      </c>
      <c r="H229" s="305">
        <f>'VCO2 Raw'!H229*'VCO2-BW '!H$61/'VCO2-BW '!H$62</f>
        <v>2796.6146341463414</v>
      </c>
      <c r="I229" s="305">
        <f>'VCO2 Raw'!I229*'VCO2-BW '!I$61/'VCO2-BW '!I$62</f>
        <v>2645</v>
      </c>
      <c r="J229" s="305">
        <f>'VCO2 Raw'!J229*'VCO2-BW '!J$61/'VCO2-BW '!J$62</f>
        <v>2616.0000000000005</v>
      </c>
      <c r="K229" s="306">
        <f>'VCO2 Raw'!K229*'VCO2-BW '!K$61/'VCO2-BW '!K$62</f>
        <v>3693.2718446601934</v>
      </c>
      <c r="L229" s="107"/>
      <c r="M229" s="160"/>
      <c r="N229" s="160"/>
      <c r="O229" s="160"/>
      <c r="P229" s="160"/>
      <c r="Q229" s="160"/>
      <c r="R229" s="160"/>
      <c r="S229" s="160"/>
      <c r="T229" s="160"/>
      <c r="U229" s="232">
        <f t="shared" ref="U229" si="389">STDEV(L228:T228)/SQRT(COUNT(L228:T228))</f>
        <v>147.17254053790552</v>
      </c>
      <c r="V229" s="92"/>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231"/>
    </row>
    <row r="230" spans="1:44">
      <c r="A230" s="233">
        <v>43726</v>
      </c>
      <c r="B230" s="234">
        <v>2.02946759259259</v>
      </c>
      <c r="C230" s="304">
        <f>'VCO2 Raw'!C230*'VCO2-BW '!C$61/'VCO2-BW '!C$62</f>
        <v>2612.6911196911196</v>
      </c>
      <c r="D230" s="305">
        <f>'VCO2 Raw'!D230*'VCO2-BW '!D$61/'VCO2-BW '!D$62</f>
        <v>1843.4065934065934</v>
      </c>
      <c r="E230" s="305">
        <f>'VCO2 Raw'!E230*'VCO2-BW '!E$61/'VCO2-BW '!E$62</f>
        <v>1925.0787401574805</v>
      </c>
      <c r="F230" s="305">
        <f>'VCO2 Raw'!F230*'VCO2-BW '!F$61/'VCO2-BW '!F$62</f>
        <v>3437.4771784232362</v>
      </c>
      <c r="G230" s="305">
        <f>'VCO2 Raw'!G230*'VCO2-BW '!G$61/'VCO2-BW '!G$62</f>
        <v>2503.2913043478261</v>
      </c>
      <c r="H230" s="305">
        <f>'VCO2 Raw'!H230*'VCO2-BW '!H$61/'VCO2-BW '!H$62</f>
        <v>2809.141463414634</v>
      </c>
      <c r="I230" s="305">
        <f>'VCO2 Raw'!I230*'VCO2-BW '!I$61/'VCO2-BW '!I$62</f>
        <v>3797.0720720720724</v>
      </c>
      <c r="J230" s="305">
        <f>'VCO2 Raw'!J230*'VCO2-BW '!J$61/'VCO2-BW '!J$62</f>
        <v>4180.5933014354077</v>
      </c>
      <c r="K230" s="306">
        <f>'VCO2 Raw'!K230*'VCO2-BW '!K$61/'VCO2-BW '!K$62</f>
        <v>4130.3058252427181</v>
      </c>
      <c r="L230" s="107"/>
      <c r="M230" s="160"/>
      <c r="N230" s="160"/>
      <c r="O230" s="160"/>
      <c r="P230" s="160"/>
      <c r="Q230" s="160"/>
      <c r="R230" s="160"/>
      <c r="S230" s="160"/>
      <c r="T230" s="160"/>
      <c r="U230" s="23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231"/>
    </row>
    <row r="231" spans="1:44">
      <c r="A231" s="233">
        <v>43726</v>
      </c>
      <c r="B231" s="234">
        <v>2.0433564814814802</v>
      </c>
      <c r="C231" s="304">
        <f>'VCO2 Raw'!C231*'VCO2-BW '!C$61/'VCO2-BW '!C$62</f>
        <v>2405.5173745173747</v>
      </c>
      <c r="D231" s="305">
        <f>'VCO2 Raw'!D231*'VCO2-BW '!D$61/'VCO2-BW '!D$62</f>
        <v>2839.96336996337</v>
      </c>
      <c r="E231" s="305">
        <f>'VCO2 Raw'!E231*'VCO2-BW '!E$61/'VCO2-BW '!E$62</f>
        <v>3179.409448818898</v>
      </c>
      <c r="F231" s="305">
        <f>'VCO2 Raw'!F231*'VCO2-BW '!F$61/'VCO2-BW '!F$62</f>
        <v>4225.0954356846469</v>
      </c>
      <c r="G231" s="305">
        <f>'VCO2 Raw'!G231*'VCO2-BW '!G$61/'VCO2-BW '!G$62</f>
        <v>1947.0043478260868</v>
      </c>
      <c r="H231" s="305">
        <f>'VCO2 Raw'!H231*'VCO2-BW '!H$61/'VCO2-BW '!H$62</f>
        <v>2828.9756097560971</v>
      </c>
      <c r="I231" s="305">
        <f>'VCO2 Raw'!I231*'VCO2-BW '!I$61/'VCO2-BW '!I$62</f>
        <v>3576.3963963963965</v>
      </c>
      <c r="J231" s="305">
        <f>'VCO2 Raw'!J231*'VCO2-BW '!J$61/'VCO2-BW '!J$62</f>
        <v>3332.5837320574165</v>
      </c>
      <c r="K231" s="306">
        <f>'VCO2 Raw'!K231*'VCO2-BW '!K$61/'VCO2-BW '!K$62</f>
        <v>2553.3495145631068</v>
      </c>
      <c r="L231" s="107">
        <f t="shared" ref="L231:P231" si="390">AVERAGE(C231:C233)</f>
        <v>2652.4517374517377</v>
      </c>
      <c r="M231" s="160">
        <f t="shared" si="390"/>
        <v>3023.9316239316236</v>
      </c>
      <c r="N231" s="160">
        <f t="shared" si="390"/>
        <v>3235.0393700787404</v>
      </c>
      <c r="O231" s="160">
        <f t="shared" si="390"/>
        <v>3652.1825726141074</v>
      </c>
      <c r="P231" s="160">
        <f t="shared" si="390"/>
        <v>2845.1536231884056</v>
      </c>
      <c r="Q231" s="160">
        <f t="shared" ref="Q231" si="391">AVERAGE(H231:H233)</f>
        <v>3146.6699186991864</v>
      </c>
      <c r="R231" s="160">
        <f t="shared" ref="R231" si="392">AVERAGE(I231:I233)</f>
        <v>3876.1561561561562</v>
      </c>
      <c r="S231" s="160">
        <f t="shared" ref="S231" si="393">AVERAGE(J231:J233)</f>
        <v>3635.4194577352478</v>
      </c>
      <c r="T231" s="160">
        <f t="shared" ref="T231" si="394">AVERAGE(K231:K233)</f>
        <v>2750.3495145631064</v>
      </c>
      <c r="U231" s="232">
        <f t="shared" ref="U231" si="395">AVERAGE(L231:T231)</f>
        <v>3201.9282193798122</v>
      </c>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231"/>
    </row>
    <row r="232" spans="1:44">
      <c r="A232" s="233">
        <v>43726</v>
      </c>
      <c r="B232" s="234">
        <v>2.0572453703703699</v>
      </c>
      <c r="C232" s="304">
        <f>'VCO2 Raw'!C232*'VCO2-BW '!C$61/'VCO2-BW '!C$62</f>
        <v>2066.5057915057914</v>
      </c>
      <c r="D232" s="305">
        <f>'VCO2 Raw'!D232*'VCO2-BW '!D$61/'VCO2-BW '!D$62</f>
        <v>3595.201465201465</v>
      </c>
      <c r="E232" s="305">
        <f>'VCO2 Raw'!E232*'VCO2-BW '!E$61/'VCO2-BW '!E$62</f>
        <v>2959.3700787401576</v>
      </c>
      <c r="F232" s="305">
        <f>'VCO2 Raw'!F232*'VCO2-BW '!F$61/'VCO2-BW '!F$62</f>
        <v>4069.54356846473</v>
      </c>
      <c r="G232" s="305">
        <f>'VCO2 Raw'!G232*'VCO2-BW '!G$61/'VCO2-BW '!G$62</f>
        <v>2699.8173913043474</v>
      </c>
      <c r="H232" s="305">
        <f>'VCO2 Raw'!H232*'VCO2-BW '!H$61/'VCO2-BW '!H$62</f>
        <v>3633.8243902439021</v>
      </c>
      <c r="I232" s="305">
        <f>'VCO2 Raw'!I232*'VCO2-BW '!I$61/'VCO2-BW '!I$62</f>
        <v>3734.9099099099099</v>
      </c>
      <c r="J232" s="305">
        <f>'VCO2 Raw'!J232*'VCO2-BW '!J$61/'VCO2-BW '!J$62</f>
        <v>3794.6602870813404</v>
      </c>
      <c r="K232" s="306">
        <f>'VCO2 Raw'!K232*'VCO2-BW '!K$61/'VCO2-BW '!K$62</f>
        <v>2556.2184466019417</v>
      </c>
      <c r="L232" s="107"/>
      <c r="M232" s="160"/>
      <c r="N232" s="160"/>
      <c r="O232" s="160"/>
      <c r="P232" s="160"/>
      <c r="Q232" s="160"/>
      <c r="R232" s="160"/>
      <c r="S232" s="160"/>
      <c r="T232" s="160"/>
      <c r="U232" s="232">
        <f t="shared" ref="U232" si="396">STDEV(L231:T231)/SQRT(COUNT(L231:T231))</f>
        <v>145.01893585534754</v>
      </c>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231"/>
    </row>
    <row r="233" spans="1:44">
      <c r="A233" s="233">
        <v>43726</v>
      </c>
      <c r="B233" s="234">
        <v>2.0711342592592601</v>
      </c>
      <c r="C233" s="304">
        <f>'VCO2 Raw'!C233*'VCO2-BW '!C$61/'VCO2-BW '!C$62</f>
        <v>3485.332046332047</v>
      </c>
      <c r="D233" s="305">
        <f>'VCO2 Raw'!D233*'VCO2-BW '!D$61/'VCO2-BW '!D$62</f>
        <v>2636.6300366300366</v>
      </c>
      <c r="E233" s="305">
        <f>'VCO2 Raw'!E233*'VCO2-BW '!E$61/'VCO2-BW '!E$62</f>
        <v>3566.3385826771655</v>
      </c>
      <c r="F233" s="305">
        <f>'VCO2 Raw'!F233*'VCO2-BW '!F$61/'VCO2-BW '!F$62</f>
        <v>2661.9087136929461</v>
      </c>
      <c r="G233" s="305">
        <f>'VCO2 Raw'!G233*'VCO2-BW '!G$61/'VCO2-BW '!G$62</f>
        <v>3888.6391304347826</v>
      </c>
      <c r="H233" s="305">
        <f>'VCO2 Raw'!H233*'VCO2-BW '!H$61/'VCO2-BW '!H$62</f>
        <v>2977.2097560975608</v>
      </c>
      <c r="I233" s="305">
        <f>'VCO2 Raw'!I233*'VCO2-BW '!I$61/'VCO2-BW '!I$62</f>
        <v>4317.1621621621625</v>
      </c>
      <c r="J233" s="305">
        <f>'VCO2 Raw'!J233*'VCO2-BW '!J$61/'VCO2-BW '!J$62</f>
        <v>3779.0143540669865</v>
      </c>
      <c r="K233" s="306">
        <f>'VCO2 Raw'!K233*'VCO2-BW '!K$61/'VCO2-BW '!K$62</f>
        <v>3141.4805825242715</v>
      </c>
      <c r="L233" s="107"/>
      <c r="M233" s="160"/>
      <c r="N233" s="160"/>
      <c r="O233" s="160"/>
      <c r="P233" s="160"/>
      <c r="Q233" s="160"/>
      <c r="R233" s="160"/>
      <c r="S233" s="160"/>
      <c r="T233" s="160"/>
      <c r="U233" s="23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231"/>
    </row>
    <row r="234" spans="1:44">
      <c r="A234" s="233">
        <v>43726</v>
      </c>
      <c r="B234" s="234">
        <v>2.0850231481481498</v>
      </c>
      <c r="C234" s="304">
        <f>'VCO2 Raw'!C234*'VCO2-BW '!C$61/'VCO2-BW '!C$62</f>
        <v>2557.2355212355219</v>
      </c>
      <c r="D234" s="305">
        <f>'VCO2 Raw'!D234*'VCO2-BW '!D$61/'VCO2-BW '!D$62</f>
        <v>1952.8937728937728</v>
      </c>
      <c r="E234" s="305">
        <f>'VCO2 Raw'!E234*'VCO2-BW '!E$61/'VCO2-BW '!E$62</f>
        <v>2536.2992125984251</v>
      </c>
      <c r="F234" s="305">
        <f>'VCO2 Raw'!F234*'VCO2-BW '!F$61/'VCO2-BW '!F$62</f>
        <v>2733.1120331950206</v>
      </c>
      <c r="G234" s="305">
        <f>'VCO2 Raw'!G234*'VCO2-BW '!G$61/'VCO2-BW '!G$62</f>
        <v>2136.0130434782609</v>
      </c>
      <c r="H234" s="305">
        <f>'VCO2 Raw'!H234*'VCO2-BW '!H$61/'VCO2-BW '!H$62</f>
        <v>2590.9658536585362</v>
      </c>
      <c r="I234" s="305">
        <f>'VCO2 Raw'!I234*'VCO2-BW '!I$61/'VCO2-BW '!I$62</f>
        <v>3373.3333333333335</v>
      </c>
      <c r="J234" s="305">
        <f>'VCO2 Raw'!J234*'VCO2-BW '!J$61/'VCO2-BW '!J$62</f>
        <v>2849.6459330143543</v>
      </c>
      <c r="K234" s="306">
        <f>'VCO2 Raw'!K234*'VCO2-BW '!K$61/'VCO2-BW '!K$62</f>
        <v>4257.4951456310673</v>
      </c>
      <c r="L234" s="107">
        <f t="shared" ref="L234:P234" si="397">AVERAGE(C234:C236)</f>
        <v>2372.034749034749</v>
      </c>
      <c r="M234" s="160">
        <f t="shared" si="397"/>
        <v>2623.5958485958486</v>
      </c>
      <c r="N234" s="160">
        <f t="shared" si="397"/>
        <v>2706.732283464567</v>
      </c>
      <c r="O234" s="160">
        <f t="shared" si="397"/>
        <v>3195.3858921161823</v>
      </c>
      <c r="P234" s="160">
        <f t="shared" si="397"/>
        <v>2680.8449275362318</v>
      </c>
      <c r="Q234" s="160">
        <f t="shared" ref="Q234" si="398">AVERAGE(H234:H236)</f>
        <v>3428.8715447154468</v>
      </c>
      <c r="R234" s="160">
        <f t="shared" ref="R234" si="399">AVERAGE(I234:I236)</f>
        <v>2894.3393393393394</v>
      </c>
      <c r="S234" s="160">
        <f t="shared" ref="S234" si="400">AVERAGE(J234:J236)</f>
        <v>3392.7336523126</v>
      </c>
      <c r="T234" s="160">
        <f t="shared" ref="T234" si="401">AVERAGE(K234:K236)</f>
        <v>3080.9142394821997</v>
      </c>
      <c r="U234" s="232">
        <f t="shared" ref="U234" si="402">AVERAGE(L234:T234)</f>
        <v>2930.6058307330186</v>
      </c>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231"/>
    </row>
    <row r="235" spans="1:44">
      <c r="A235" s="233">
        <v>43726</v>
      </c>
      <c r="B235" s="234">
        <v>2.0989120370370302</v>
      </c>
      <c r="C235" s="304">
        <f>'VCO2 Raw'!C235*'VCO2-BW '!C$61/'VCO2-BW '!C$62</f>
        <v>2266.3552123552126</v>
      </c>
      <c r="D235" s="305">
        <f>'VCO2 Raw'!D235*'VCO2-BW '!D$61/'VCO2-BW '!D$62</f>
        <v>2383.0219780219782</v>
      </c>
      <c r="E235" s="305">
        <f>'VCO2 Raw'!E235*'VCO2-BW '!E$61/'VCO2-BW '!E$62</f>
        <v>2238.661417322835</v>
      </c>
      <c r="F235" s="305">
        <f>'VCO2 Raw'!F235*'VCO2-BW '!F$61/'VCO2-BW '!F$62</f>
        <v>2838.2738589211613</v>
      </c>
      <c r="G235" s="305">
        <f>'VCO2 Raw'!G235*'VCO2-BW '!G$61/'VCO2-BW '!G$62</f>
        <v>2998.3652173913042</v>
      </c>
      <c r="H235" s="305">
        <f>'VCO2 Raw'!H235*'VCO2-BW '!H$61/'VCO2-BW '!H$62</f>
        <v>3924.0292682926824</v>
      </c>
      <c r="I235" s="305">
        <f>'VCO2 Raw'!I235*'VCO2-BW '!I$61/'VCO2-BW '!I$62</f>
        <v>2850.1351351351354</v>
      </c>
      <c r="J235" s="305">
        <f>'VCO2 Raw'!J235*'VCO2-BW '!J$61/'VCO2-BW '!J$62</f>
        <v>4347.4832535885171</v>
      </c>
      <c r="K235" s="306">
        <f>'VCO2 Raw'!K235*'VCO2-BW '!K$61/'VCO2-BW '!K$62</f>
        <v>2748.4368932038833</v>
      </c>
      <c r="L235" s="107"/>
      <c r="M235" s="160"/>
      <c r="N235" s="160"/>
      <c r="O235" s="160"/>
      <c r="P235" s="160"/>
      <c r="Q235" s="160"/>
      <c r="R235" s="160"/>
      <c r="S235" s="160"/>
      <c r="T235" s="160"/>
      <c r="U235" s="232">
        <f t="shared" ref="U235" si="403">STDEV(L234:T234)/SQRT(COUNT(L234:T234))</f>
        <v>122.16813656612122</v>
      </c>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231"/>
    </row>
    <row r="236" spans="1:44">
      <c r="A236" s="233">
        <v>43726</v>
      </c>
      <c r="B236" s="234">
        <v>2.1128009259259199</v>
      </c>
      <c r="C236" s="304">
        <f>'VCO2 Raw'!C236*'VCO2-BW '!C$61/'VCO2-BW '!C$62</f>
        <v>2292.5135135135138</v>
      </c>
      <c r="D236" s="305">
        <f>'VCO2 Raw'!D236*'VCO2-BW '!D$61/'VCO2-BW '!D$62</f>
        <v>3534.8717948717949</v>
      </c>
      <c r="E236" s="305">
        <f>'VCO2 Raw'!E236*'VCO2-BW '!E$61/'VCO2-BW '!E$62</f>
        <v>3345.2362204724413</v>
      </c>
      <c r="F236" s="305">
        <f>'VCO2 Raw'!F236*'VCO2-BW '!F$61/'VCO2-BW '!F$62</f>
        <v>4014.771784232365</v>
      </c>
      <c r="G236" s="305">
        <f>'VCO2 Raw'!G236*'VCO2-BW '!G$61/'VCO2-BW '!G$62</f>
        <v>2908.1565217391299</v>
      </c>
      <c r="H236" s="305">
        <f>'VCO2 Raw'!H236*'VCO2-BW '!H$61/'VCO2-BW '!H$62</f>
        <v>3771.6195121951218</v>
      </c>
      <c r="I236" s="305">
        <f>'VCO2 Raw'!I236*'VCO2-BW '!I$61/'VCO2-BW '!I$62</f>
        <v>2459.5495495495497</v>
      </c>
      <c r="J236" s="305">
        <f>'VCO2 Raw'!J236*'VCO2-BW '!J$61/'VCO2-BW '!J$62</f>
        <v>2981.0717703349287</v>
      </c>
      <c r="K236" s="306">
        <f>'VCO2 Raw'!K236*'VCO2-BW '!K$61/'VCO2-BW '!K$62</f>
        <v>2236.8106796116499</v>
      </c>
      <c r="L236" s="107"/>
      <c r="M236" s="160"/>
      <c r="N236" s="160"/>
      <c r="O236" s="160"/>
      <c r="P236" s="160"/>
      <c r="Q236" s="160"/>
      <c r="R236" s="160"/>
      <c r="S236" s="160"/>
      <c r="T236" s="160"/>
      <c r="U236" s="23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231"/>
    </row>
    <row r="237" spans="1:44">
      <c r="A237" s="233">
        <v>43726</v>
      </c>
      <c r="B237" s="234">
        <v>2.1266898148148101</v>
      </c>
      <c r="C237" s="304">
        <f>'VCO2 Raw'!C237*'VCO2-BW '!C$61/'VCO2-BW '!C$62</f>
        <v>3452.895752895753</v>
      </c>
      <c r="D237" s="305">
        <f>'VCO2 Raw'!D237*'VCO2-BW '!D$61/'VCO2-BW '!D$62</f>
        <v>2703.6630036630036</v>
      </c>
      <c r="E237" s="305">
        <f>'VCO2 Raw'!E237*'VCO2-BW '!E$61/'VCO2-BW '!E$62</f>
        <v>2202.5196850393704</v>
      </c>
      <c r="F237" s="305">
        <f>'VCO2 Raw'!F237*'VCO2-BW '!F$61/'VCO2-BW '!F$62</f>
        <v>3865.7925311203312</v>
      </c>
      <c r="G237" s="305">
        <f>'VCO2 Raw'!G237*'VCO2-BW '!G$61/'VCO2-BW '!G$62</f>
        <v>1814.9130434782608</v>
      </c>
      <c r="H237" s="305">
        <f>'VCO2 Raw'!H237*'VCO2-BW '!H$61/'VCO2-BW '!H$62</f>
        <v>3778.9268292682927</v>
      </c>
      <c r="I237" s="305">
        <f>'VCO2 Raw'!I237*'VCO2-BW '!I$61/'VCO2-BW '!I$62</f>
        <v>2394.2792792792793</v>
      </c>
      <c r="J237" s="305">
        <f>'VCO2 Raw'!J237*'VCO2-BW '!J$61/'VCO2-BW '!J$62</f>
        <v>3882.2775119617231</v>
      </c>
      <c r="K237" s="306">
        <f>'VCO2 Raw'!K237*'VCO2-BW '!K$61/'VCO2-BW '!K$62</f>
        <v>4133.174757281553</v>
      </c>
      <c r="L237" s="107">
        <f t="shared" ref="L237:P237" si="404">AVERAGE(C237:C239)</f>
        <v>2959.0270270270271</v>
      </c>
      <c r="M237" s="160">
        <f t="shared" si="404"/>
        <v>2556.5628815628816</v>
      </c>
      <c r="N237" s="160">
        <f t="shared" si="404"/>
        <v>2648.622047244095</v>
      </c>
      <c r="O237" s="160">
        <f t="shared" si="404"/>
        <v>3131.485477178423</v>
      </c>
      <c r="P237" s="160">
        <f t="shared" si="404"/>
        <v>2146.036231884058</v>
      </c>
      <c r="Q237" s="160">
        <f t="shared" ref="Q237" si="405">AVERAGE(H237:H239)</f>
        <v>2960.1593495934958</v>
      </c>
      <c r="R237" s="160">
        <f t="shared" ref="R237" si="406">AVERAGE(I237:I239)</f>
        <v>2799.0240240240241</v>
      </c>
      <c r="S237" s="160">
        <f t="shared" ref="S237" si="407">AVERAGE(J237:J239)</f>
        <v>3257.1355661881985</v>
      </c>
      <c r="T237" s="160">
        <f t="shared" ref="T237" si="408">AVERAGE(K237:K239)</f>
        <v>3827.1553398058254</v>
      </c>
      <c r="U237" s="232">
        <f t="shared" ref="U237" si="409">AVERAGE(L237:T237)</f>
        <v>2920.5786605008916</v>
      </c>
      <c r="V237" s="92"/>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231"/>
    </row>
    <row r="238" spans="1:44">
      <c r="A238" s="233">
        <v>43726</v>
      </c>
      <c r="B238" s="234">
        <v>2.1405787037036998</v>
      </c>
      <c r="C238" s="304">
        <f>'VCO2 Raw'!C238*'VCO2-BW '!C$61/'VCO2-BW '!C$62</f>
        <v>2785.3359073359075</v>
      </c>
      <c r="D238" s="305">
        <f>'VCO2 Raw'!D238*'VCO2-BW '!D$61/'VCO2-BW '!D$62</f>
        <v>2043.3882783882784</v>
      </c>
      <c r="E238" s="305">
        <f>'VCO2 Raw'!E238*'VCO2-BW '!E$61/'VCO2-BW '!E$62</f>
        <v>3113.5039370078744</v>
      </c>
      <c r="F238" s="305">
        <f>'VCO2 Raw'!F238*'VCO2-BW '!F$61/'VCO2-BW '!F$62</f>
        <v>2792.2655601659744</v>
      </c>
      <c r="G238" s="305">
        <f>'VCO2 Raw'!G238*'VCO2-BW '!G$61/'VCO2-BW '!G$62</f>
        <v>2903.8608695652174</v>
      </c>
      <c r="H238" s="305">
        <f>'VCO2 Raw'!H238*'VCO2-BW '!H$61/'VCO2-BW '!H$62</f>
        <v>2701.6195121951218</v>
      </c>
      <c r="I238" s="305">
        <f>'VCO2 Raw'!I238*'VCO2-BW '!I$61/'VCO2-BW '!I$62</f>
        <v>2600.4504504504507</v>
      </c>
      <c r="J238" s="305">
        <f>'VCO2 Raw'!J238*'VCO2-BW '!J$61/'VCO2-BW '!J$62</f>
        <v>2901.7990430622012</v>
      </c>
      <c r="K238" s="306">
        <f>'VCO2 Raw'!K238*'VCO2-BW '!K$61/'VCO2-BW '!K$62</f>
        <v>3470.4514563106795</v>
      </c>
      <c r="L238" s="107"/>
      <c r="M238" s="160"/>
      <c r="N238" s="160"/>
      <c r="O238" s="160"/>
      <c r="P238" s="160"/>
      <c r="Q238" s="160"/>
      <c r="R238" s="160"/>
      <c r="S238" s="160"/>
      <c r="T238" s="160"/>
      <c r="U238" s="232">
        <f t="shared" ref="U238" si="410">STDEV(L237:T237)/SQRT(COUNT(L237:T237))</f>
        <v>158.28235186117101</v>
      </c>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231"/>
    </row>
    <row r="239" spans="1:44">
      <c r="A239" s="233">
        <v>43726</v>
      </c>
      <c r="B239" s="234">
        <v>2.15446759259259</v>
      </c>
      <c r="C239" s="304">
        <f>'VCO2 Raw'!C239*'VCO2-BW '!C$61/'VCO2-BW '!C$62</f>
        <v>2638.8494208494208</v>
      </c>
      <c r="D239" s="305">
        <f>'VCO2 Raw'!D239*'VCO2-BW '!D$61/'VCO2-BW '!D$62</f>
        <v>2922.6373626373625</v>
      </c>
      <c r="E239" s="305">
        <f>'VCO2 Raw'!E239*'VCO2-BW '!E$61/'VCO2-BW '!E$62</f>
        <v>2629.8425196850394</v>
      </c>
      <c r="F239" s="305">
        <f>'VCO2 Raw'!F239*'VCO2-BW '!F$61/'VCO2-BW '!F$62</f>
        <v>2736.3983402489625</v>
      </c>
      <c r="G239" s="305">
        <f>'VCO2 Raw'!G239*'VCO2-BW '!G$61/'VCO2-BW '!G$62</f>
        <v>1719.3347826086956</v>
      </c>
      <c r="H239" s="305">
        <f>'VCO2 Raw'!H239*'VCO2-BW '!H$61/'VCO2-BW '!H$62</f>
        <v>2399.9317073170732</v>
      </c>
      <c r="I239" s="305">
        <f>'VCO2 Raw'!I239*'VCO2-BW '!I$61/'VCO2-BW '!I$62</f>
        <v>3402.3423423423424</v>
      </c>
      <c r="J239" s="305">
        <f>'VCO2 Raw'!J239*'VCO2-BW '!J$61/'VCO2-BW '!J$62</f>
        <v>2987.3301435406702</v>
      </c>
      <c r="K239" s="306">
        <f>'VCO2 Raw'!K239*'VCO2-BW '!K$61/'VCO2-BW '!K$62</f>
        <v>3877.8398058252424</v>
      </c>
      <c r="L239" s="107"/>
      <c r="M239" s="160"/>
      <c r="N239" s="160"/>
      <c r="O239" s="160"/>
      <c r="P239" s="160"/>
      <c r="Q239" s="160"/>
      <c r="R239" s="160"/>
      <c r="S239" s="160"/>
      <c r="T239" s="160"/>
      <c r="U239" s="232"/>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231"/>
    </row>
    <row r="240" spans="1:44">
      <c r="A240" s="233">
        <v>43726</v>
      </c>
      <c r="B240" s="234">
        <v>2.1683564814814802</v>
      </c>
      <c r="C240" s="304">
        <f>'VCO2 Raw'!C240*'VCO2-BW '!C$61/'VCO2-BW '!C$62</f>
        <v>2699.5366795366795</v>
      </c>
      <c r="D240" s="305">
        <f>'VCO2 Raw'!D240*'VCO2-BW '!D$61/'VCO2-BW '!D$62</f>
        <v>2262.3626373626371</v>
      </c>
      <c r="E240" s="305">
        <f>'VCO2 Raw'!E240*'VCO2-BW '!E$61/'VCO2-BW '!E$62</f>
        <v>2007.992125984252</v>
      </c>
      <c r="F240" s="305">
        <f>'VCO2 Raw'!F240*'VCO2-BW '!F$61/'VCO2-BW '!F$62</f>
        <v>3726.6721991701238</v>
      </c>
      <c r="G240" s="305">
        <f>'VCO2 Raw'!G240*'VCO2-BW '!G$61/'VCO2-BW '!G$62</f>
        <v>1672.0826086956522</v>
      </c>
      <c r="H240" s="305">
        <f>'VCO2 Raw'!H240*'VCO2-BW '!H$61/'VCO2-BW '!H$62</f>
        <v>2340.4292682926825</v>
      </c>
      <c r="I240" s="305">
        <f>'VCO2 Raw'!I240*'VCO2-BW '!I$61/'VCO2-BW '!I$62</f>
        <v>3656.1711711711714</v>
      </c>
      <c r="J240" s="305">
        <f>'VCO2 Raw'!J240*'VCO2-BW '!J$61/'VCO2-BW '!J$62</f>
        <v>2765.1578947368425</v>
      </c>
      <c r="K240" s="306">
        <f>'VCO2 Raw'!K240*'VCO2-BW '!K$61/'VCO2-BW '!K$62</f>
        <v>3287.7961165048537</v>
      </c>
      <c r="L240" s="107">
        <f t="shared" ref="L240:P240" si="411">AVERAGE(C240:C242)</f>
        <v>3198.9858429858432</v>
      </c>
      <c r="M240" s="160">
        <f t="shared" si="411"/>
        <v>2911.0927960927961</v>
      </c>
      <c r="N240" s="160">
        <f t="shared" si="411"/>
        <v>2836.7716535433069</v>
      </c>
      <c r="O240" s="160">
        <f t="shared" si="411"/>
        <v>3284.4813278008296</v>
      </c>
      <c r="P240" s="160">
        <f t="shared" si="411"/>
        <v>2836.5623188405793</v>
      </c>
      <c r="Q240" s="160">
        <f t="shared" ref="Q240" si="412">AVERAGE(H240:H242)</f>
        <v>3457.4048780487797</v>
      </c>
      <c r="R240" s="160">
        <f t="shared" ref="R240" si="413">AVERAGE(I240:I242)</f>
        <v>3464.8498498498502</v>
      </c>
      <c r="S240" s="160">
        <f t="shared" ref="S240" si="414">AVERAGE(J240:J242)</f>
        <v>3529.7224880382782</v>
      </c>
      <c r="T240" s="160">
        <f t="shared" ref="T240" si="415">AVERAGE(K240:K242)</f>
        <v>3253.6877022653716</v>
      </c>
      <c r="U240" s="232">
        <f t="shared" ref="U240" si="416">AVERAGE(L240:T240)</f>
        <v>3197.0620952739596</v>
      </c>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231"/>
    </row>
    <row r="241" spans="1:44">
      <c r="A241" s="233">
        <v>43726</v>
      </c>
      <c r="B241" s="234">
        <v>2.1822453703703699</v>
      </c>
      <c r="C241" s="304">
        <f>'VCO2 Raw'!C241*'VCO2-BW '!C$61/'VCO2-BW '!C$62</f>
        <v>3547.0656370656375</v>
      </c>
      <c r="D241" s="305">
        <f>'VCO2 Raw'!D241*'VCO2-BW '!D$61/'VCO2-BW '!D$62</f>
        <v>3266.7399267399264</v>
      </c>
      <c r="E241" s="305">
        <f>'VCO2 Raw'!E241*'VCO2-BW '!E$61/'VCO2-BW '!E$62</f>
        <v>3274.0157480314961</v>
      </c>
      <c r="F241" s="305">
        <f>'VCO2 Raw'!F241*'VCO2-BW '!F$61/'VCO2-BW '!F$62</f>
        <v>3485.6763485477172</v>
      </c>
      <c r="G241" s="305">
        <f>'VCO2 Raw'!G241*'VCO2-BW '!G$61/'VCO2-BW '!G$62</f>
        <v>2969.3695652173915</v>
      </c>
      <c r="H241" s="305">
        <f>'VCO2 Raw'!H241*'VCO2-BW '!H$61/'VCO2-BW '!H$62</f>
        <v>4008.5853658536585</v>
      </c>
      <c r="I241" s="305">
        <f>'VCO2 Raw'!I241*'VCO2-BW '!I$61/'VCO2-BW '!I$62</f>
        <v>4018.7837837837837</v>
      </c>
      <c r="J241" s="305">
        <f>'VCO2 Raw'!J241*'VCO2-BW '!J$61/'VCO2-BW '!J$62</f>
        <v>3132.3157894736846</v>
      </c>
      <c r="K241" s="306">
        <f>'VCO2 Raw'!K241*'VCO2-BW '!K$61/'VCO2-BW '!K$62</f>
        <v>3801.3349514563106</v>
      </c>
      <c r="L241" s="107"/>
      <c r="M241" s="160"/>
      <c r="N241" s="160"/>
      <c r="O241" s="160"/>
      <c r="P241" s="160"/>
      <c r="Q241" s="160"/>
      <c r="R241" s="160"/>
      <c r="S241" s="160"/>
      <c r="T241" s="160"/>
      <c r="U241" s="232">
        <f t="shared" ref="U241" si="417">STDEV(L240:T240)/SQRT(COUNT(L240:T240))</f>
        <v>91.480993520131832</v>
      </c>
      <c r="V241" s="92"/>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231"/>
    </row>
    <row r="242" spans="1:44">
      <c r="A242" s="233">
        <v>43726</v>
      </c>
      <c r="B242" s="234">
        <v>2.1961342592592601</v>
      </c>
      <c r="C242" s="304">
        <f>'VCO2 Raw'!C242*'VCO2-BW '!C$61/'VCO2-BW '!C$62</f>
        <v>3350.3552123552131</v>
      </c>
      <c r="D242" s="305">
        <f>'VCO2 Raw'!D242*'VCO2-BW '!D$61/'VCO2-BW '!D$62</f>
        <v>3204.1758241758239</v>
      </c>
      <c r="E242" s="305">
        <f>'VCO2 Raw'!E242*'VCO2-BW '!E$61/'VCO2-BW '!E$62</f>
        <v>3228.3070866141734</v>
      </c>
      <c r="F242" s="305">
        <f>'VCO2 Raw'!F242*'VCO2-BW '!F$61/'VCO2-BW '!F$62</f>
        <v>2641.0954356846469</v>
      </c>
      <c r="G242" s="305">
        <f>'VCO2 Raw'!G242*'VCO2-BW '!G$61/'VCO2-BW '!G$62</f>
        <v>3868.2347826086952</v>
      </c>
      <c r="H242" s="305">
        <f>'VCO2 Raw'!H242*'VCO2-BW '!H$61/'VCO2-BW '!H$62</f>
        <v>4023.1999999999994</v>
      </c>
      <c r="I242" s="305">
        <f>'VCO2 Raw'!I242*'VCO2-BW '!I$61/'VCO2-BW '!I$62</f>
        <v>2719.5945945945946</v>
      </c>
      <c r="J242" s="305">
        <f>'VCO2 Raw'!J242*'VCO2-BW '!J$61/'VCO2-BW '!J$62</f>
        <v>4691.6937799043071</v>
      </c>
      <c r="K242" s="306">
        <f>'VCO2 Raw'!K242*'VCO2-BW '!K$61/'VCO2-BW '!K$62</f>
        <v>2671.9320388349511</v>
      </c>
      <c r="L242" s="107"/>
      <c r="M242" s="160"/>
      <c r="N242" s="160"/>
      <c r="O242" s="160"/>
      <c r="P242" s="160"/>
      <c r="Q242" s="160"/>
      <c r="R242" s="160"/>
      <c r="S242" s="160"/>
      <c r="T242" s="160"/>
      <c r="U242" s="232"/>
      <c r="V242" s="92"/>
      <c r="W242" s="92"/>
      <c r="X242" s="92"/>
      <c r="Y242" s="92"/>
      <c r="Z242" s="92"/>
      <c r="AA242" s="92"/>
      <c r="AB242" s="92"/>
      <c r="AC242" s="92"/>
      <c r="AD242" s="92"/>
      <c r="AE242" s="92"/>
      <c r="AF242" s="92"/>
      <c r="AG242" s="92"/>
      <c r="AH242" s="92"/>
      <c r="AI242" s="92"/>
      <c r="AJ242" s="92"/>
      <c r="AK242" s="92"/>
      <c r="AL242" s="92"/>
      <c r="AM242" s="92"/>
      <c r="AN242" s="92"/>
      <c r="AO242" s="92"/>
      <c r="AP242" s="92"/>
      <c r="AQ242" s="92"/>
      <c r="AR242" s="231"/>
    </row>
    <row r="243" spans="1:44">
      <c r="A243" s="233">
        <v>43726</v>
      </c>
      <c r="B243" s="234">
        <v>2.21002314814814</v>
      </c>
      <c r="C243" s="304">
        <f>'VCO2 Raw'!C243*'VCO2-BW '!C$61/'VCO2-BW '!C$62</f>
        <v>3151.5521235521237</v>
      </c>
      <c r="D243" s="305">
        <f>'VCO2 Raw'!D243*'VCO2-BW '!D$61/'VCO2-BW '!D$62</f>
        <v>2051.2087912087914</v>
      </c>
      <c r="E243" s="305">
        <f>'VCO2 Raw'!E243*'VCO2-BW '!E$61/'VCO2-BW '!E$62</f>
        <v>2224.8425196850394</v>
      </c>
      <c r="F243" s="305">
        <f>'VCO2 Raw'!F243*'VCO2-BW '!F$61/'VCO2-BW '!F$62</f>
        <v>3731.0539419087131</v>
      </c>
      <c r="G243" s="305">
        <f>'VCO2 Raw'!G243*'VCO2-BW '!G$61/'VCO2-BW '!G$62</f>
        <v>2283.1391304347826</v>
      </c>
      <c r="H243" s="305">
        <f>'VCO2 Raw'!H243*'VCO2-BW '!H$61/'VCO2-BW '!H$62</f>
        <v>2662.9951219512191</v>
      </c>
      <c r="I243" s="305">
        <f>'VCO2 Raw'!I243*'VCO2-BW '!I$61/'VCO2-BW '!I$62</f>
        <v>2446.0810810810813</v>
      </c>
      <c r="J243" s="305">
        <f>'VCO2 Raw'!J243*'VCO2-BW '!J$61/'VCO2-BW '!J$62</f>
        <v>3158.3923444976081</v>
      </c>
      <c r="K243" s="306">
        <f>'VCO2 Raw'!K243*'VCO2-BW '!K$61/'VCO2-BW '!K$62</f>
        <v>2374.519417475728</v>
      </c>
      <c r="L243" s="107">
        <f t="shared" ref="L243:P243" si="418">AVERAGE(C243:C245)</f>
        <v>2478.4118404118403</v>
      </c>
      <c r="M243" s="160">
        <f t="shared" si="418"/>
        <v>1924.218559218559</v>
      </c>
      <c r="N243" s="160">
        <f t="shared" si="418"/>
        <v>2397.7559055118113</v>
      </c>
      <c r="O243" s="160">
        <f t="shared" si="418"/>
        <v>2959.1369294605806</v>
      </c>
      <c r="P243" s="160">
        <f t="shared" si="418"/>
        <v>2427.7594202898549</v>
      </c>
      <c r="Q243" s="160">
        <f t="shared" ref="Q243" si="419">AVERAGE(H243:H245)</f>
        <v>2272.5756097560975</v>
      </c>
      <c r="R243" s="160">
        <f t="shared" ref="R243" si="420">AVERAGE(I243:I245)</f>
        <v>2212.627627627628</v>
      </c>
      <c r="S243" s="160">
        <f t="shared" ref="S243" si="421">AVERAGE(J243:J245)</f>
        <v>3193.5087719298244</v>
      </c>
      <c r="T243" s="160">
        <f t="shared" ref="T243" si="422">AVERAGE(K243:K245)</f>
        <v>2547.2928802588995</v>
      </c>
      <c r="U243" s="232">
        <f t="shared" ref="U243" si="423">AVERAGE(L243:T243)</f>
        <v>2490.3652827183437</v>
      </c>
      <c r="V243" s="92"/>
      <c r="W243" s="92"/>
      <c r="X243" s="92"/>
      <c r="Y243" s="92"/>
      <c r="Z243" s="92"/>
      <c r="AA243" s="92"/>
      <c r="AB243" s="92"/>
      <c r="AC243" s="92"/>
      <c r="AD243" s="92"/>
      <c r="AE243" s="92"/>
      <c r="AF243" s="92"/>
      <c r="AG243" s="92"/>
      <c r="AH243" s="92"/>
      <c r="AI243" s="92"/>
      <c r="AJ243" s="92"/>
      <c r="AK243" s="92"/>
      <c r="AL243" s="92"/>
      <c r="AM243" s="92"/>
      <c r="AN243" s="92"/>
      <c r="AO243" s="92"/>
      <c r="AP243" s="92"/>
      <c r="AQ243" s="92"/>
      <c r="AR243" s="231"/>
    </row>
    <row r="244" spans="1:44">
      <c r="A244" s="233">
        <v>43726</v>
      </c>
      <c r="B244" s="234">
        <v>2.2239120370370302</v>
      </c>
      <c r="C244" s="304">
        <f>'VCO2 Raw'!C244*'VCO2-BW '!C$61/'VCO2-BW '!C$62</f>
        <v>2293.5598455598461</v>
      </c>
      <c r="D244" s="305">
        <f>'VCO2 Raw'!D244*'VCO2-BW '!D$61/'VCO2-BW '!D$62</f>
        <v>1794.2490842490843</v>
      </c>
      <c r="E244" s="305">
        <f>'VCO2 Raw'!E244*'VCO2-BW '!E$61/'VCO2-BW '!E$62</f>
        <v>2149.3700787401576</v>
      </c>
      <c r="F244" s="305">
        <f>'VCO2 Raw'!F244*'VCO2-BW '!F$61/'VCO2-BW '!F$62</f>
        <v>2676.1493775933609</v>
      </c>
      <c r="G244" s="305">
        <f>'VCO2 Raw'!G244*'VCO2-BW '!G$61/'VCO2-BW '!G$62</f>
        <v>3303.3565217391301</v>
      </c>
      <c r="H244" s="305">
        <f>'VCO2 Raw'!H244*'VCO2-BW '!H$61/'VCO2-BW '!H$62</f>
        <v>2218.2926829268295</v>
      </c>
      <c r="I244" s="305">
        <f>'VCO2 Raw'!I244*'VCO2-BW '!I$61/'VCO2-BW '!I$62</f>
        <v>2170.4954954954956</v>
      </c>
      <c r="J244" s="305">
        <f>'VCO2 Raw'!J244*'VCO2-BW '!J$61/'VCO2-BW '!J$62</f>
        <v>3769.6267942583731</v>
      </c>
      <c r="K244" s="306">
        <f>'VCO2 Raw'!K244*'VCO2-BW '!K$61/'VCO2-BW '!K$62</f>
        <v>2327.6601941747567</v>
      </c>
      <c r="L244" s="107"/>
      <c r="M244" s="160"/>
      <c r="N244" s="160"/>
      <c r="O244" s="160"/>
      <c r="P244" s="160"/>
      <c r="Q244" s="160"/>
      <c r="R244" s="160"/>
      <c r="S244" s="160"/>
      <c r="T244" s="160"/>
      <c r="U244" s="232">
        <f t="shared" ref="U244" si="424">STDEV(L243:T243)/SQRT(COUNT(L243:T243))</f>
        <v>127.75464273720006</v>
      </c>
      <c r="V244" s="92"/>
      <c r="W244" s="92"/>
      <c r="X244" s="92"/>
      <c r="Y244" s="92"/>
      <c r="Z244" s="92"/>
      <c r="AA244" s="92"/>
      <c r="AB244" s="92"/>
      <c r="AC244" s="92"/>
      <c r="AD244" s="92"/>
      <c r="AE244" s="92"/>
      <c r="AF244" s="92"/>
      <c r="AG244" s="92"/>
      <c r="AH244" s="92"/>
      <c r="AI244" s="92"/>
      <c r="AJ244" s="92"/>
      <c r="AK244" s="92"/>
      <c r="AL244" s="92"/>
      <c r="AM244" s="92"/>
      <c r="AN244" s="92"/>
      <c r="AO244" s="92"/>
      <c r="AP244" s="92"/>
      <c r="AQ244" s="92"/>
      <c r="AR244" s="231"/>
    </row>
    <row r="245" spans="1:44">
      <c r="A245" s="233">
        <v>43726</v>
      </c>
      <c r="B245" s="234">
        <v>2.2378009259259199</v>
      </c>
      <c r="C245" s="304">
        <f>'VCO2 Raw'!C245*'VCO2-BW '!C$61/'VCO2-BW '!C$62</f>
        <v>1990.1235521235524</v>
      </c>
      <c r="D245" s="305">
        <f>'VCO2 Raw'!D245*'VCO2-BW '!D$61/'VCO2-BW '!D$62</f>
        <v>1927.197802197802</v>
      </c>
      <c r="E245" s="305">
        <f>'VCO2 Raw'!E245*'VCO2-BW '!E$61/'VCO2-BW '!E$62</f>
        <v>2819.0551181102364</v>
      </c>
      <c r="F245" s="305">
        <f>'VCO2 Raw'!F245*'VCO2-BW '!F$61/'VCO2-BW '!F$62</f>
        <v>2470.2074688796679</v>
      </c>
      <c r="G245" s="305">
        <f>'VCO2 Raw'!G245*'VCO2-BW '!G$61/'VCO2-BW '!G$62</f>
        <v>1696.7826086956522</v>
      </c>
      <c r="H245" s="305">
        <f>'VCO2 Raw'!H245*'VCO2-BW '!H$61/'VCO2-BW '!H$62</f>
        <v>1936.439024390244</v>
      </c>
      <c r="I245" s="305">
        <f>'VCO2 Raw'!I245*'VCO2-BW '!I$61/'VCO2-BW '!I$62</f>
        <v>2021.3063063063064</v>
      </c>
      <c r="J245" s="305">
        <f>'VCO2 Raw'!J245*'VCO2-BW '!J$61/'VCO2-BW '!J$62</f>
        <v>2652.507177033493</v>
      </c>
      <c r="K245" s="306">
        <f>'VCO2 Raw'!K245*'VCO2-BW '!K$61/'VCO2-BW '!K$62</f>
        <v>2939.6990291262132</v>
      </c>
      <c r="L245" s="107"/>
      <c r="M245" s="160"/>
      <c r="N245" s="160"/>
      <c r="O245" s="160"/>
      <c r="P245" s="160"/>
      <c r="Q245" s="160"/>
      <c r="R245" s="160"/>
      <c r="S245" s="160"/>
      <c r="T245" s="160"/>
      <c r="U245" s="232"/>
      <c r="V245" s="92"/>
      <c r="W245" s="92"/>
      <c r="X245" s="92"/>
      <c r="Y245" s="92"/>
      <c r="Z245" s="92"/>
      <c r="AA245" s="92"/>
      <c r="AB245" s="92"/>
      <c r="AC245" s="92"/>
      <c r="AD245" s="92"/>
      <c r="AE245" s="92"/>
      <c r="AF245" s="92"/>
      <c r="AG245" s="92"/>
      <c r="AH245" s="92"/>
      <c r="AI245" s="92"/>
      <c r="AJ245" s="92"/>
      <c r="AK245" s="92"/>
      <c r="AL245" s="92"/>
      <c r="AM245" s="92"/>
      <c r="AN245" s="92"/>
      <c r="AO245" s="92"/>
      <c r="AP245" s="92"/>
      <c r="AQ245" s="92"/>
      <c r="AR245" s="231"/>
    </row>
    <row r="246" spans="1:44">
      <c r="A246" s="223">
        <v>43726</v>
      </c>
      <c r="B246" s="224">
        <v>2.2516898148148101</v>
      </c>
      <c r="C246" s="304">
        <f>'VCO2 Raw'!C246*'VCO2-BW '!C$61/'VCO2-BW '!C$62</f>
        <v>2762.3166023166023</v>
      </c>
      <c r="D246" s="305">
        <f>'VCO2 Raw'!D246*'VCO2-BW '!D$61/'VCO2-BW '!D$62</f>
        <v>1615.4945054945053</v>
      </c>
      <c r="E246" s="305">
        <f>'VCO2 Raw'!E246*'VCO2-BW '!E$61/'VCO2-BW '!E$62</f>
        <v>3337.7952755905512</v>
      </c>
      <c r="F246" s="305">
        <f>'VCO2 Raw'!F246*'VCO2-BW '!F$61/'VCO2-BW '!F$62</f>
        <v>2459.2531120331951</v>
      </c>
      <c r="G246" s="305">
        <f>'VCO2 Raw'!G246*'VCO2-BW '!G$61/'VCO2-BW '!G$62</f>
        <v>3031.6565217391299</v>
      </c>
      <c r="H246" s="305">
        <f>'VCO2 Raw'!H246*'VCO2-BW '!H$61/'VCO2-BW '!H$62</f>
        <v>3585.8048780487807</v>
      </c>
      <c r="I246" s="305">
        <f>'VCO2 Raw'!I246*'VCO2-BW '!I$61/'VCO2-BW '!I$62</f>
        <v>1820.3153153153153</v>
      </c>
      <c r="J246" s="305">
        <f>'VCO2 Raw'!J246*'VCO2-BW '!J$61/'VCO2-BW '!J$62</f>
        <v>2351.0622009569383</v>
      </c>
      <c r="K246" s="306">
        <f>'VCO2 Raw'!K246*'VCO2-BW '!K$61/'VCO2-BW '!K$62</f>
        <v>3400.6407766990287</v>
      </c>
      <c r="L246" s="107">
        <f t="shared" ref="L246:P246" si="425">AVERAGE(C246:C248)</f>
        <v>2253.1016731016734</v>
      </c>
      <c r="M246" s="160">
        <f t="shared" si="425"/>
        <v>2555.8180708180703</v>
      </c>
      <c r="N246" s="160">
        <f t="shared" si="425"/>
        <v>2631.6141732283463</v>
      </c>
      <c r="O246" s="160">
        <f t="shared" si="425"/>
        <v>2687.1037344398342</v>
      </c>
      <c r="P246" s="160">
        <f t="shared" si="425"/>
        <v>2656.8608695652169</v>
      </c>
      <c r="Q246" s="160">
        <f t="shared" ref="Q246" si="426">AVERAGE(H246:H248)</f>
        <v>3210.6959349593494</v>
      </c>
      <c r="R246" s="160">
        <f t="shared" ref="R246" si="427">AVERAGE(I246:I248)</f>
        <v>2317.6126126126128</v>
      </c>
      <c r="S246" s="160">
        <f t="shared" ref="S246" si="428">AVERAGE(J246:J248)</f>
        <v>2349.6714513556622</v>
      </c>
      <c r="T246" s="160">
        <f t="shared" ref="T246" si="429">AVERAGE(K246:K248)</f>
        <v>2664.9190938511329</v>
      </c>
      <c r="U246" s="232">
        <f t="shared" ref="U246" si="430">AVERAGE(L246:T246)</f>
        <v>2591.9330682146556</v>
      </c>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231"/>
    </row>
    <row r="247" spans="1:44">
      <c r="A247" s="223">
        <v>43726</v>
      </c>
      <c r="B247" s="224">
        <v>2.2655787037036998</v>
      </c>
      <c r="C247" s="304">
        <f>'VCO2 Raw'!C247*'VCO2-BW '!C$61/'VCO2-BW '!C$62</f>
        <v>1907.4633204633208</v>
      </c>
      <c r="D247" s="305">
        <f>'VCO2 Raw'!D247*'VCO2-BW '!D$61/'VCO2-BW '!D$62</f>
        <v>3510.2930402930401</v>
      </c>
      <c r="E247" s="305">
        <f>'VCO2 Raw'!E247*'VCO2-BW '!E$61/'VCO2-BW '!E$62</f>
        <v>1951.6535433070867</v>
      </c>
      <c r="F247" s="305">
        <f>'VCO2 Raw'!F247*'VCO2-BW '!F$61/'VCO2-BW '!F$62</f>
        <v>3486.771784232365</v>
      </c>
      <c r="G247" s="305">
        <f>'VCO2 Raw'!G247*'VCO2-BW '!G$61/'VCO2-BW '!G$62</f>
        <v>2935.0043478260864</v>
      </c>
      <c r="H247" s="305">
        <f>'VCO2 Raw'!H247*'VCO2-BW '!H$61/'VCO2-BW '!H$62</f>
        <v>3458.4487804878049</v>
      </c>
      <c r="I247" s="305">
        <f>'VCO2 Raw'!I247*'VCO2-BW '!I$61/'VCO2-BW '!I$62</f>
        <v>1634.864864864865</v>
      </c>
      <c r="J247" s="305">
        <f>'VCO2 Raw'!J247*'VCO2-BW '!J$61/'VCO2-BW '!J$62</f>
        <v>2421.9904306220096</v>
      </c>
      <c r="K247" s="306">
        <f>'VCO2 Raw'!K247*'VCO2-BW '!K$61/'VCO2-BW '!K$62</f>
        <v>2167.9563106796118</v>
      </c>
      <c r="L247" s="107"/>
      <c r="M247" s="160"/>
      <c r="N247" s="160"/>
      <c r="O247" s="160"/>
      <c r="P247" s="160"/>
      <c r="Q247" s="160"/>
      <c r="R247" s="160"/>
      <c r="S247" s="160"/>
      <c r="T247" s="160"/>
      <c r="U247" s="232">
        <f t="shared" ref="U247" si="431">STDEV(L246:T246)/SQRT(COUNT(L246:T246))</f>
        <v>95.240596000441812</v>
      </c>
      <c r="V247" s="92"/>
      <c r="W247" s="92"/>
      <c r="X247" s="92"/>
      <c r="Y247" s="92"/>
      <c r="Z247" s="92"/>
      <c r="AA247" s="92"/>
      <c r="AB247" s="92"/>
      <c r="AC247" s="92"/>
      <c r="AD247" s="92"/>
      <c r="AE247" s="92"/>
      <c r="AF247" s="92"/>
      <c r="AG247" s="92"/>
      <c r="AH247" s="92"/>
      <c r="AI247" s="92"/>
      <c r="AJ247" s="92"/>
      <c r="AK247" s="92"/>
      <c r="AL247" s="92"/>
      <c r="AM247" s="92"/>
      <c r="AN247" s="92"/>
      <c r="AO247" s="92"/>
      <c r="AP247" s="92"/>
      <c r="AQ247" s="92"/>
      <c r="AR247" s="231"/>
    </row>
    <row r="248" spans="1:44">
      <c r="A248" s="223">
        <v>43726</v>
      </c>
      <c r="B248" s="224">
        <v>2.27946759259259</v>
      </c>
      <c r="C248" s="304">
        <f>'VCO2 Raw'!C248*'VCO2-BW '!C$61/'VCO2-BW '!C$62</f>
        <v>2089.5250965250966</v>
      </c>
      <c r="D248" s="305">
        <f>'VCO2 Raw'!D248*'VCO2-BW '!D$61/'VCO2-BW '!D$62</f>
        <v>2541.6666666666665</v>
      </c>
      <c r="E248" s="305">
        <f>'VCO2 Raw'!E248*'VCO2-BW '!E$61/'VCO2-BW '!E$62</f>
        <v>2605.3937007874019</v>
      </c>
      <c r="F248" s="305">
        <f>'VCO2 Raw'!F248*'VCO2-BW '!F$61/'VCO2-BW '!F$62</f>
        <v>2115.2863070539415</v>
      </c>
      <c r="G248" s="305">
        <f>'VCO2 Raw'!G248*'VCO2-BW '!G$61/'VCO2-BW '!G$62</f>
        <v>2003.9217391304346</v>
      </c>
      <c r="H248" s="305">
        <f>'VCO2 Raw'!H248*'VCO2-BW '!H$61/'VCO2-BW '!H$62</f>
        <v>2587.8341463414636</v>
      </c>
      <c r="I248" s="305">
        <f>'VCO2 Raw'!I248*'VCO2-BW '!I$61/'VCO2-BW '!I$62</f>
        <v>3497.6576576576576</v>
      </c>
      <c r="J248" s="305">
        <f>'VCO2 Raw'!J248*'VCO2-BW '!J$61/'VCO2-BW '!J$62</f>
        <v>2275.9617224880385</v>
      </c>
      <c r="K248" s="306">
        <f>'VCO2 Raw'!K248*'VCO2-BW '!K$61/'VCO2-BW '!K$62</f>
        <v>2426.1601941747572</v>
      </c>
      <c r="L248" s="107"/>
      <c r="M248" s="160"/>
      <c r="N248" s="160"/>
      <c r="O248" s="160"/>
      <c r="P248" s="160"/>
      <c r="Q248" s="160"/>
      <c r="R248" s="160"/>
      <c r="S248" s="160"/>
      <c r="T248" s="160"/>
      <c r="U248" s="232"/>
      <c r="V248" s="92"/>
      <c r="W248" s="92"/>
      <c r="X248" s="92"/>
      <c r="Y248" s="92"/>
      <c r="Z248" s="92"/>
      <c r="AA248" s="92"/>
      <c r="AB248" s="92"/>
      <c r="AC248" s="92"/>
      <c r="AD248" s="92"/>
      <c r="AE248" s="92"/>
      <c r="AF248" s="92"/>
      <c r="AG248" s="92"/>
      <c r="AH248" s="92"/>
      <c r="AI248" s="92"/>
      <c r="AJ248" s="92"/>
      <c r="AK248" s="92"/>
      <c r="AL248" s="92"/>
      <c r="AM248" s="92"/>
      <c r="AN248" s="92"/>
      <c r="AO248" s="92"/>
      <c r="AP248" s="92"/>
      <c r="AQ248" s="92"/>
      <c r="AR248" s="231"/>
    </row>
    <row r="249" spans="1:44">
      <c r="A249" s="223">
        <v>43726</v>
      </c>
      <c r="B249" s="224">
        <v>2.2933564814814802</v>
      </c>
      <c r="C249" s="304">
        <f>'VCO2 Raw'!C249*'VCO2-BW '!C$61/'VCO2-BW '!C$62</f>
        <v>2014.1891891891894</v>
      </c>
      <c r="D249" s="305">
        <f>'VCO2 Raw'!D249*'VCO2-BW '!D$61/'VCO2-BW '!D$62</f>
        <v>1806.5384615384614</v>
      </c>
      <c r="E249" s="305">
        <f>'VCO2 Raw'!E249*'VCO2-BW '!E$61/'VCO2-BW '!E$62</f>
        <v>2949.8031496062995</v>
      </c>
      <c r="F249" s="305">
        <f>'VCO2 Raw'!F249*'VCO2-BW '!F$61/'VCO2-BW '!F$62</f>
        <v>2211.6846473029045</v>
      </c>
      <c r="G249" s="305">
        <f>'VCO2 Raw'!G249*'VCO2-BW '!G$61/'VCO2-BW '!G$62</f>
        <v>2461.4086956521742</v>
      </c>
      <c r="H249" s="305">
        <f>'VCO2 Raw'!H249*'VCO2-BW '!H$61/'VCO2-BW '!H$62</f>
        <v>2053.3560975609753</v>
      </c>
      <c r="I249" s="305">
        <f>'VCO2 Raw'!I249*'VCO2-BW '!I$61/'VCO2-BW '!I$62</f>
        <v>3538.0630630630631</v>
      </c>
      <c r="J249" s="305">
        <f>'VCO2 Raw'!J249*'VCO2-BW '!J$61/'VCO2-BW '!J$62</f>
        <v>2348.9760765550241</v>
      </c>
      <c r="K249" s="306">
        <f>'VCO2 Raw'!K249*'VCO2-BW '!K$61/'VCO2-BW '!K$62</f>
        <v>2948.3058252427181</v>
      </c>
      <c r="L249" s="107">
        <f t="shared" ref="L249:P249" si="432">AVERAGE(C249:C251)</f>
        <v>2002.679536679537</v>
      </c>
      <c r="M249" s="160">
        <f t="shared" si="432"/>
        <v>1817.3382173382172</v>
      </c>
      <c r="N249" s="160">
        <f t="shared" si="432"/>
        <v>2927.8346456692911</v>
      </c>
      <c r="O249" s="160">
        <f t="shared" si="432"/>
        <v>2738.5892116182572</v>
      </c>
      <c r="P249" s="160">
        <f t="shared" si="432"/>
        <v>2480.0231884057971</v>
      </c>
      <c r="Q249" s="160">
        <f t="shared" ref="Q249" si="433">AVERAGE(H249:H251)</f>
        <v>2131.6487804878047</v>
      </c>
      <c r="R249" s="160">
        <f t="shared" ref="R249" si="434">AVERAGE(I249:I251)</f>
        <v>2660.1951951951951</v>
      </c>
      <c r="S249" s="160">
        <f t="shared" ref="S249" si="435">AVERAGE(J249:J251)</f>
        <v>3228.2775119617231</v>
      </c>
      <c r="T249" s="160">
        <f t="shared" ref="T249" si="436">AVERAGE(K249:K251)</f>
        <v>3068.8009708737864</v>
      </c>
      <c r="U249" s="232">
        <f t="shared" ref="U249" si="437">AVERAGE(L249:T249)</f>
        <v>2561.7096953588457</v>
      </c>
      <c r="V249" s="92"/>
      <c r="W249" s="92"/>
      <c r="X249" s="92"/>
      <c r="Y249" s="92"/>
      <c r="Z249" s="92"/>
      <c r="AA249" s="92"/>
      <c r="AB249" s="92"/>
      <c r="AC249" s="92"/>
      <c r="AD249" s="92"/>
      <c r="AE249" s="92"/>
      <c r="AF249" s="92"/>
      <c r="AG249" s="92"/>
      <c r="AH249" s="92"/>
      <c r="AI249" s="92"/>
      <c r="AJ249" s="92"/>
      <c r="AK249" s="92"/>
      <c r="AL249" s="92"/>
      <c r="AM249" s="92"/>
      <c r="AN249" s="92"/>
      <c r="AO249" s="92"/>
      <c r="AP249" s="92"/>
      <c r="AQ249" s="92"/>
      <c r="AR249" s="231"/>
    </row>
    <row r="250" spans="1:44">
      <c r="A250" s="223">
        <v>43726</v>
      </c>
      <c r="B250" s="224">
        <v>2.3072453703703699</v>
      </c>
      <c r="C250" s="304">
        <f>'VCO2 Raw'!C250*'VCO2-BW '!C$61/'VCO2-BW '!C$62</f>
        <v>2017.3281853281856</v>
      </c>
      <c r="D250" s="305">
        <f>'VCO2 Raw'!D250*'VCO2-BW '!D$61/'VCO2-BW '!D$62</f>
        <v>1798.7179487179487</v>
      </c>
      <c r="E250" s="305">
        <f>'VCO2 Raw'!E250*'VCO2-BW '!E$61/'VCO2-BW '!E$62</f>
        <v>2732.9527559055118</v>
      </c>
      <c r="F250" s="305">
        <f>'VCO2 Raw'!F250*'VCO2-BW '!F$61/'VCO2-BW '!F$62</f>
        <v>2401.1950207468876</v>
      </c>
      <c r="G250" s="305">
        <f>'VCO2 Raw'!G250*'VCO2-BW '!G$61/'VCO2-BW '!G$62</f>
        <v>1875.0521739130434</v>
      </c>
      <c r="H250" s="305">
        <f>'VCO2 Raw'!H250*'VCO2-BW '!H$61/'VCO2-BW '!H$62</f>
        <v>2463.6097560975609</v>
      </c>
      <c r="I250" s="305">
        <f>'VCO2 Raw'!I250*'VCO2-BW '!I$61/'VCO2-BW '!I$62</f>
        <v>2342.4774774774774</v>
      </c>
      <c r="J250" s="305">
        <f>'VCO2 Raw'!J250*'VCO2-BW '!J$61/'VCO2-BW '!J$62</f>
        <v>3921.9138755980862</v>
      </c>
      <c r="K250" s="306">
        <f>'VCO2 Raw'!K250*'VCO2-BW '!K$61/'VCO2-BW '!K$62</f>
        <v>2847.8932038834951</v>
      </c>
      <c r="L250" s="107"/>
      <c r="M250" s="160"/>
      <c r="N250" s="160"/>
      <c r="O250" s="160"/>
      <c r="P250" s="160"/>
      <c r="Q250" s="160"/>
      <c r="R250" s="160"/>
      <c r="S250" s="160"/>
      <c r="T250" s="160"/>
      <c r="U250" s="232">
        <f t="shared" ref="U250" si="438">STDEV(L249:T249)/SQRT(COUNT(L249:T249))</f>
        <v>163.92393830446159</v>
      </c>
      <c r="V250" s="92"/>
      <c r="W250" s="92"/>
      <c r="X250" s="92"/>
      <c r="Y250" s="92"/>
      <c r="Z250" s="92"/>
      <c r="AA250" s="92"/>
      <c r="AB250" s="92"/>
      <c r="AC250" s="92"/>
      <c r="AD250" s="92"/>
      <c r="AE250" s="92"/>
      <c r="AF250" s="92"/>
      <c r="AG250" s="92"/>
      <c r="AH250" s="92"/>
      <c r="AI250" s="92"/>
      <c r="AJ250" s="92"/>
      <c r="AK250" s="92"/>
      <c r="AL250" s="92"/>
      <c r="AM250" s="92"/>
      <c r="AN250" s="92"/>
      <c r="AO250" s="92"/>
      <c r="AP250" s="92"/>
      <c r="AQ250" s="92"/>
      <c r="AR250" s="231"/>
    </row>
    <row r="251" spans="1:44">
      <c r="A251" s="223">
        <v>43726</v>
      </c>
      <c r="B251" s="224">
        <v>2.3211342592592601</v>
      </c>
      <c r="C251" s="304">
        <f>'VCO2 Raw'!C251*'VCO2-BW '!C$61/'VCO2-BW '!C$62</f>
        <v>1976.5212355212357</v>
      </c>
      <c r="D251" s="305">
        <f>'VCO2 Raw'!D251*'VCO2-BW '!D$61/'VCO2-BW '!D$62</f>
        <v>1846.7582417582416</v>
      </c>
      <c r="E251" s="305">
        <f>'VCO2 Raw'!E251*'VCO2-BW '!E$61/'VCO2-BW '!E$62</f>
        <v>3100.748031496063</v>
      </c>
      <c r="F251" s="305">
        <f>'VCO2 Raw'!F251*'VCO2-BW '!F$61/'VCO2-BW '!F$62</f>
        <v>3602.8879668049785</v>
      </c>
      <c r="G251" s="305">
        <f>'VCO2 Raw'!G251*'VCO2-BW '!G$61/'VCO2-BW '!G$62</f>
        <v>3103.608695652174</v>
      </c>
      <c r="H251" s="305">
        <f>'VCO2 Raw'!H251*'VCO2-BW '!H$61/'VCO2-BW '!H$62</f>
        <v>1877.9804878048781</v>
      </c>
      <c r="I251" s="305">
        <f>'VCO2 Raw'!I251*'VCO2-BW '!I$61/'VCO2-BW '!I$62</f>
        <v>2100.0450450450453</v>
      </c>
      <c r="J251" s="305">
        <f>'VCO2 Raw'!J251*'VCO2-BW '!J$61/'VCO2-BW '!J$62</f>
        <v>3413.9425837320582</v>
      </c>
      <c r="K251" s="306">
        <f>'VCO2 Raw'!K251*'VCO2-BW '!K$61/'VCO2-BW '!K$62</f>
        <v>3410.2038834951454</v>
      </c>
      <c r="L251" s="107"/>
      <c r="M251" s="160"/>
      <c r="N251" s="160"/>
      <c r="O251" s="160"/>
      <c r="P251" s="160"/>
      <c r="Q251" s="160"/>
      <c r="R251" s="160"/>
      <c r="S251" s="160"/>
      <c r="T251" s="160"/>
      <c r="U251" s="232"/>
      <c r="V251" s="92"/>
      <c r="W251" s="92"/>
      <c r="X251" s="92"/>
      <c r="Y251" s="92"/>
      <c r="Z251" s="92"/>
      <c r="AA251" s="92"/>
      <c r="AB251" s="92"/>
      <c r="AC251" s="92"/>
      <c r="AD251" s="92"/>
      <c r="AE251" s="92"/>
      <c r="AF251" s="92"/>
      <c r="AG251" s="92"/>
      <c r="AH251" s="92"/>
      <c r="AI251" s="92"/>
      <c r="AJ251" s="92"/>
      <c r="AK251" s="92"/>
      <c r="AL251" s="92"/>
      <c r="AM251" s="92"/>
      <c r="AN251" s="92"/>
      <c r="AO251" s="92"/>
      <c r="AP251" s="92"/>
      <c r="AQ251" s="92"/>
      <c r="AR251" s="231"/>
    </row>
    <row r="252" spans="1:44">
      <c r="A252" s="223">
        <v>43726</v>
      </c>
      <c r="B252" s="224">
        <v>2.33502314814814</v>
      </c>
      <c r="C252" s="304">
        <f>'VCO2 Raw'!C252*'VCO2-BW '!C$61/'VCO2-BW '!C$62</f>
        <v>3263.5096525096528</v>
      </c>
      <c r="D252" s="305">
        <f>'VCO2 Raw'!D252*'VCO2-BW '!D$61/'VCO2-BW '!D$62</f>
        <v>2133.8827838827838</v>
      </c>
      <c r="E252" s="305">
        <f>'VCO2 Raw'!E252*'VCO2-BW '!E$61/'VCO2-BW '!E$62</f>
        <v>2001.6141732283465</v>
      </c>
      <c r="F252" s="305">
        <f>'VCO2 Raw'!F252*'VCO2-BW '!F$61/'VCO2-BW '!F$62</f>
        <v>2649.8589211618255</v>
      </c>
      <c r="G252" s="305">
        <f>'VCO2 Raw'!G252*'VCO2-BW '!G$61/'VCO2-BW '!G$62</f>
        <v>3352.7565217391302</v>
      </c>
      <c r="H252" s="305">
        <f>'VCO2 Raw'!H252*'VCO2-BW '!H$61/'VCO2-BW '!H$62</f>
        <v>2095.1121951219511</v>
      </c>
      <c r="I252" s="305">
        <f>'VCO2 Raw'!I252*'VCO2-BW '!I$61/'VCO2-BW '!I$62</f>
        <v>2486.4864864864867</v>
      </c>
      <c r="J252" s="305">
        <f>'VCO2 Raw'!J252*'VCO2-BW '!J$61/'VCO2-BW '!J$62</f>
        <v>2820.4401913875604</v>
      </c>
      <c r="K252" s="306">
        <f>'VCO2 Raw'!K252*'VCO2-BW '!K$61/'VCO2-BW '!K$62</f>
        <v>2612.6407766990292</v>
      </c>
      <c r="L252" s="107">
        <f t="shared" ref="L252:P252" si="439">AVERAGE(C252:C254)</f>
        <v>2713.1389961389964</v>
      </c>
      <c r="M252" s="160">
        <f t="shared" si="439"/>
        <v>2670.1465201465198</v>
      </c>
      <c r="N252" s="160">
        <f t="shared" si="439"/>
        <v>1973.6220472440946</v>
      </c>
      <c r="O252" s="160">
        <f t="shared" si="439"/>
        <v>2619.5518672199169</v>
      </c>
      <c r="P252" s="160">
        <f t="shared" si="439"/>
        <v>2565.2202898550722</v>
      </c>
      <c r="Q252" s="160">
        <f t="shared" ref="Q252" si="440">AVERAGE(H252:H254)</f>
        <v>2264.2243902439022</v>
      </c>
      <c r="R252" s="160">
        <f t="shared" ref="R252" si="441">AVERAGE(I252:I254)</f>
        <v>2051.3513513513512</v>
      </c>
      <c r="S252" s="160">
        <f t="shared" ref="S252" si="442">AVERAGE(J252:J254)</f>
        <v>2791.234449760766</v>
      </c>
      <c r="T252" s="160">
        <f t="shared" ref="T252" si="443">AVERAGE(K252:K254)</f>
        <v>2823.6666666666661</v>
      </c>
      <c r="U252" s="232">
        <f t="shared" ref="U252" si="444">AVERAGE(L252:T252)</f>
        <v>2496.9062865141427</v>
      </c>
      <c r="V252" s="92"/>
      <c r="W252" s="92"/>
      <c r="X252" s="92"/>
      <c r="Y252" s="92"/>
      <c r="Z252" s="92"/>
      <c r="AA252" s="92"/>
      <c r="AB252" s="92"/>
      <c r="AC252" s="92"/>
      <c r="AD252" s="92"/>
      <c r="AE252" s="92"/>
      <c r="AF252" s="92"/>
      <c r="AG252" s="92"/>
      <c r="AH252" s="92"/>
      <c r="AI252" s="92"/>
      <c r="AJ252" s="92"/>
      <c r="AK252" s="92"/>
      <c r="AL252" s="92"/>
      <c r="AM252" s="92"/>
      <c r="AN252" s="92"/>
      <c r="AO252" s="92"/>
      <c r="AP252" s="92"/>
      <c r="AQ252" s="92"/>
      <c r="AR252" s="231"/>
    </row>
    <row r="253" spans="1:44">
      <c r="A253" s="223">
        <v>43726</v>
      </c>
      <c r="B253" s="224">
        <v>2.3489120370370302</v>
      </c>
      <c r="C253" s="304">
        <f>'VCO2 Raw'!C253*'VCO2-BW '!C$61/'VCO2-BW '!C$62</f>
        <v>2121.9613899613901</v>
      </c>
      <c r="D253" s="305">
        <f>'VCO2 Raw'!D253*'VCO2-BW '!D$61/'VCO2-BW '!D$62</f>
        <v>3066.7582417582416</v>
      </c>
      <c r="E253" s="305">
        <f>'VCO2 Raw'!E253*'VCO2-BW '!E$61/'VCO2-BW '!E$62</f>
        <v>1925.0787401574805</v>
      </c>
      <c r="F253" s="305">
        <f>'VCO2 Raw'!F253*'VCO2-BW '!F$61/'VCO2-BW '!F$62</f>
        <v>2163.485477178423</v>
      </c>
      <c r="G253" s="305">
        <f>'VCO2 Raw'!G253*'VCO2-BW '!G$61/'VCO2-BW '!G$62</f>
        <v>2072.6521739130435</v>
      </c>
      <c r="H253" s="305">
        <f>'VCO2 Raw'!H253*'VCO2-BW '!H$61/'VCO2-BW '!H$62</f>
        <v>2822.712195121951</v>
      </c>
      <c r="I253" s="305">
        <f>'VCO2 Raw'!I253*'VCO2-BW '!I$61/'VCO2-BW '!I$62</f>
        <v>1991.2612612612613</v>
      </c>
      <c r="J253" s="305">
        <f>'VCO2 Raw'!J253*'VCO2-BW '!J$61/'VCO2-BW '!J$62</f>
        <v>3053.0430622009571</v>
      </c>
      <c r="K253" s="306">
        <f>'VCO2 Raw'!K253*'VCO2-BW '!K$61/'VCO2-BW '!K$62</f>
        <v>2418.5097087378635</v>
      </c>
      <c r="L253" s="107"/>
      <c r="M253" s="160"/>
      <c r="N253" s="160"/>
      <c r="O253" s="160"/>
      <c r="P253" s="160"/>
      <c r="Q253" s="160"/>
      <c r="R253" s="160"/>
      <c r="S253" s="160"/>
      <c r="T253" s="160"/>
      <c r="U253" s="232">
        <f t="shared" ref="U253" si="445">STDEV(L252:T252)/SQRT(COUNT(L252:T252))</f>
        <v>106.4819610874208</v>
      </c>
      <c r="V253" s="92"/>
      <c r="W253" s="92"/>
      <c r="X253" s="92"/>
      <c r="Y253" s="92"/>
      <c r="Z253" s="92"/>
      <c r="AA253" s="92"/>
      <c r="AB253" s="92"/>
      <c r="AC253" s="92"/>
      <c r="AD253" s="92"/>
      <c r="AE253" s="92"/>
      <c r="AF253" s="92"/>
      <c r="AG253" s="92"/>
      <c r="AH253" s="92"/>
      <c r="AI253" s="92"/>
      <c r="AJ253" s="92"/>
      <c r="AK253" s="92"/>
      <c r="AL253" s="92"/>
      <c r="AM253" s="92"/>
      <c r="AN253" s="92"/>
      <c r="AO253" s="92"/>
      <c r="AP253" s="92"/>
      <c r="AQ253" s="92"/>
      <c r="AR253" s="231"/>
    </row>
    <row r="254" spans="1:44">
      <c r="A254" s="223">
        <v>43726</v>
      </c>
      <c r="B254" s="224">
        <v>2.3628009259259199</v>
      </c>
      <c r="C254" s="304">
        <f>'VCO2 Raw'!C254*'VCO2-BW '!C$61/'VCO2-BW '!C$62</f>
        <v>2753.9459459459458</v>
      </c>
      <c r="D254" s="305">
        <f>'VCO2 Raw'!D254*'VCO2-BW '!D$61/'VCO2-BW '!D$62</f>
        <v>2809.7985347985345</v>
      </c>
      <c r="E254" s="305">
        <f>'VCO2 Raw'!E254*'VCO2-BW '!E$61/'VCO2-BW '!E$62</f>
        <v>1994.1732283464569</v>
      </c>
      <c r="F254" s="305">
        <f>'VCO2 Raw'!F254*'VCO2-BW '!F$61/'VCO2-BW '!F$62</f>
        <v>3045.3112033195021</v>
      </c>
      <c r="G254" s="305">
        <f>'VCO2 Raw'!G254*'VCO2-BW '!G$61/'VCO2-BW '!G$62</f>
        <v>2270.2521739130434</v>
      </c>
      <c r="H254" s="305">
        <f>'VCO2 Raw'!H254*'VCO2-BW '!H$61/'VCO2-BW '!H$62</f>
        <v>1874.8487804878046</v>
      </c>
      <c r="I254" s="305">
        <f>'VCO2 Raw'!I254*'VCO2-BW '!I$61/'VCO2-BW '!I$62</f>
        <v>1676.3063063063064</v>
      </c>
      <c r="J254" s="305">
        <f>'VCO2 Raw'!J254*'VCO2-BW '!J$61/'VCO2-BW '!J$62</f>
        <v>2500.22009569378</v>
      </c>
      <c r="K254" s="306">
        <f>'VCO2 Raw'!K254*'VCO2-BW '!K$61/'VCO2-BW '!K$62</f>
        <v>3439.8495145631064</v>
      </c>
      <c r="L254" s="107"/>
      <c r="M254" s="160"/>
      <c r="N254" s="160"/>
      <c r="O254" s="160"/>
      <c r="P254" s="160"/>
      <c r="Q254" s="160"/>
      <c r="R254" s="160"/>
      <c r="S254" s="160"/>
      <c r="T254" s="160"/>
      <c r="U254" s="232"/>
      <c r="V254" s="92"/>
      <c r="W254" s="92"/>
      <c r="X254" s="92"/>
      <c r="Y254" s="92"/>
      <c r="Z254" s="92"/>
      <c r="AA254" s="92"/>
      <c r="AB254" s="92"/>
      <c r="AC254" s="92"/>
      <c r="AD254" s="92"/>
      <c r="AE254" s="92"/>
      <c r="AF254" s="92"/>
      <c r="AG254" s="92"/>
      <c r="AH254" s="92"/>
      <c r="AI254" s="92"/>
      <c r="AJ254" s="92"/>
      <c r="AK254" s="92"/>
      <c r="AL254" s="92"/>
      <c r="AM254" s="92"/>
      <c r="AN254" s="92"/>
      <c r="AO254" s="92"/>
      <c r="AP254" s="92"/>
      <c r="AQ254" s="92"/>
      <c r="AR254" s="231"/>
    </row>
    <row r="255" spans="1:44">
      <c r="A255" s="223">
        <v>43726</v>
      </c>
      <c r="B255" s="224">
        <v>2.3766898148148101</v>
      </c>
      <c r="C255" s="304">
        <f>'VCO2 Raw'!C255*'VCO2-BW '!C$61/'VCO2-BW '!C$62</f>
        <v>1954.5482625482628</v>
      </c>
      <c r="D255" s="305">
        <f>'VCO2 Raw'!D255*'VCO2-BW '!D$61/'VCO2-BW '!D$62</f>
        <v>1692.5824175824175</v>
      </c>
      <c r="E255" s="305">
        <f>'VCO2 Raw'!E255*'VCO2-BW '!E$61/'VCO2-BW '!E$62</f>
        <v>3043.3464566929138</v>
      </c>
      <c r="F255" s="305">
        <f>'VCO2 Raw'!F255*'VCO2-BW '!F$61/'VCO2-BW '!F$62</f>
        <v>2053.941908713693</v>
      </c>
      <c r="G255" s="305">
        <f>'VCO2 Raw'!G255*'VCO2-BW '!G$61/'VCO2-BW '!G$62</f>
        <v>2646.1217391304344</v>
      </c>
      <c r="H255" s="305">
        <f>'VCO2 Raw'!H255*'VCO2-BW '!H$61/'VCO2-BW '!H$62</f>
        <v>1786.1170731707314</v>
      </c>
      <c r="I255" s="305">
        <f>'VCO2 Raw'!I255*'VCO2-BW '!I$61/'VCO2-BW '!I$62</f>
        <v>1998.5135135135135</v>
      </c>
      <c r="J255" s="305">
        <f>'VCO2 Raw'!J255*'VCO2-BW '!J$61/'VCO2-BW '!J$62</f>
        <v>3765.4545454545455</v>
      </c>
      <c r="K255" s="306">
        <f>'VCO2 Raw'!K255*'VCO2-BW '!K$61/'VCO2-BW '!K$62</f>
        <v>2131.6165048543685</v>
      </c>
      <c r="L255" s="107">
        <f t="shared" ref="L255:P255" si="446">AVERAGE(C255:C257)</f>
        <v>2508.4066924066924</v>
      </c>
      <c r="M255" s="160">
        <f t="shared" si="446"/>
        <v>2361.7948717948716</v>
      </c>
      <c r="N255" s="160">
        <f t="shared" si="446"/>
        <v>2633.7401574803152</v>
      </c>
      <c r="O255" s="160">
        <f t="shared" si="446"/>
        <v>2658.9875518672197</v>
      </c>
      <c r="P255" s="160">
        <f t="shared" si="446"/>
        <v>2517.6101449275361</v>
      </c>
      <c r="Q255" s="160">
        <f t="shared" ref="Q255" si="447">AVERAGE(H255:H257)</f>
        <v>2252.393495934959</v>
      </c>
      <c r="R255" s="160">
        <f t="shared" ref="R255" si="448">AVERAGE(I255:I257)</f>
        <v>2547.2672672672675</v>
      </c>
      <c r="S255" s="160">
        <f t="shared" ref="S255" si="449">AVERAGE(J255:J257)</f>
        <v>3266.870813397129</v>
      </c>
      <c r="T255" s="160">
        <f t="shared" ref="T255" si="450">AVERAGE(K255:K257)</f>
        <v>2745.8867313915853</v>
      </c>
      <c r="U255" s="232">
        <f t="shared" ref="U255" si="451">AVERAGE(L255:T255)</f>
        <v>2610.3286362741751</v>
      </c>
      <c r="V255" s="92"/>
      <c r="W255" s="92"/>
      <c r="X255" s="92"/>
      <c r="Y255" s="92"/>
      <c r="Z255" s="92"/>
      <c r="AA255" s="92"/>
      <c r="AB255" s="92"/>
      <c r="AC255" s="92"/>
      <c r="AD255" s="92"/>
      <c r="AE255" s="92"/>
      <c r="AF255" s="92"/>
      <c r="AG255" s="92"/>
      <c r="AH255" s="92"/>
      <c r="AI255" s="92"/>
      <c r="AJ255" s="92"/>
      <c r="AK255" s="92"/>
      <c r="AL255" s="92"/>
      <c r="AM255" s="92"/>
      <c r="AN255" s="92"/>
      <c r="AO255" s="92"/>
      <c r="AP255" s="92"/>
      <c r="AQ255" s="92"/>
      <c r="AR255" s="231"/>
    </row>
    <row r="256" spans="1:44">
      <c r="A256" s="223">
        <v>43726</v>
      </c>
      <c r="B256" s="224">
        <v>2.3905787037036998</v>
      </c>
      <c r="C256" s="304">
        <f>'VCO2 Raw'!C256*'VCO2-BW '!C$61/'VCO2-BW '!C$62</f>
        <v>2214.0386100386104</v>
      </c>
      <c r="D256" s="305">
        <f>'VCO2 Raw'!D256*'VCO2-BW '!D$61/'VCO2-BW '!D$62</f>
        <v>1576.3919413919414</v>
      </c>
      <c r="E256" s="305">
        <f>'VCO2 Raw'!E256*'VCO2-BW '!E$61/'VCO2-BW '!E$62</f>
        <v>2617.0866141732286</v>
      </c>
      <c r="F256" s="305">
        <f>'VCO2 Raw'!F256*'VCO2-BW '!F$61/'VCO2-BW '!F$62</f>
        <v>2011.2199170124477</v>
      </c>
      <c r="G256" s="305">
        <f>'VCO2 Raw'!G256*'VCO2-BW '!G$61/'VCO2-BW '!G$62</f>
        <v>1942.7086956521737</v>
      </c>
      <c r="H256" s="305">
        <f>'VCO2 Raw'!H256*'VCO2-BW '!H$61/'VCO2-BW '!H$62</f>
        <v>2033.5219512195119</v>
      </c>
      <c r="I256" s="305">
        <f>'VCO2 Raw'!I256*'VCO2-BW '!I$61/'VCO2-BW '!I$62</f>
        <v>1985.0450450450451</v>
      </c>
      <c r="J256" s="305">
        <f>'VCO2 Raw'!J256*'VCO2-BW '!J$61/'VCO2-BW '!J$62</f>
        <v>3070.7751196172253</v>
      </c>
      <c r="K256" s="306">
        <f>'VCO2 Raw'!K256*'VCO2-BW '!K$61/'VCO2-BW '!K$62</f>
        <v>2703.490291262136</v>
      </c>
      <c r="L256" s="107"/>
      <c r="M256" s="160"/>
      <c r="N256" s="160"/>
      <c r="O256" s="160"/>
      <c r="P256" s="160"/>
      <c r="Q256" s="160"/>
      <c r="R256" s="160"/>
      <c r="S256" s="160"/>
      <c r="T256" s="160"/>
      <c r="U256" s="232">
        <f t="shared" ref="U256" si="452">STDEV(L255:T255)/SQRT(COUNT(L255:T255))</f>
        <v>96.118239626553432</v>
      </c>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231"/>
    </row>
    <row r="257" spans="1:44">
      <c r="A257" s="223">
        <v>43726</v>
      </c>
      <c r="B257" s="224">
        <v>2.40446759259259</v>
      </c>
      <c r="C257" s="304">
        <f>'VCO2 Raw'!C257*'VCO2-BW '!C$61/'VCO2-BW '!C$62</f>
        <v>3356.633204633205</v>
      </c>
      <c r="D257" s="305">
        <f>'VCO2 Raw'!D257*'VCO2-BW '!D$61/'VCO2-BW '!D$62</f>
        <v>3816.4102564102564</v>
      </c>
      <c r="E257" s="305">
        <f>'VCO2 Raw'!E257*'VCO2-BW '!E$61/'VCO2-BW '!E$62</f>
        <v>2240.7874015748034</v>
      </c>
      <c r="F257" s="305">
        <f>'VCO2 Raw'!F257*'VCO2-BW '!F$61/'VCO2-BW '!F$62</f>
        <v>3911.800829875518</v>
      </c>
      <c r="G257" s="305">
        <f>'VCO2 Raw'!G257*'VCO2-BW '!G$61/'VCO2-BW '!G$62</f>
        <v>2964</v>
      </c>
      <c r="H257" s="305">
        <f>'VCO2 Raw'!H257*'VCO2-BW '!H$61/'VCO2-BW '!H$62</f>
        <v>2937.5414634146341</v>
      </c>
      <c r="I257" s="305">
        <f>'VCO2 Raw'!I257*'VCO2-BW '!I$61/'VCO2-BW '!I$62</f>
        <v>3658.2432432432433</v>
      </c>
      <c r="J257" s="305">
        <f>'VCO2 Raw'!J257*'VCO2-BW '!J$61/'VCO2-BW '!J$62</f>
        <v>2964.3827751196172</v>
      </c>
      <c r="K257" s="306">
        <f>'VCO2 Raw'!K257*'VCO2-BW '!K$61/'VCO2-BW '!K$62</f>
        <v>3402.5533980582518</v>
      </c>
      <c r="L257" s="107"/>
      <c r="M257" s="160"/>
      <c r="N257" s="160"/>
      <c r="O257" s="160"/>
      <c r="P257" s="160"/>
      <c r="Q257" s="160"/>
      <c r="R257" s="160"/>
      <c r="S257" s="160"/>
      <c r="T257" s="160"/>
      <c r="U257" s="232"/>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231"/>
    </row>
    <row r="258" spans="1:44">
      <c r="A258" s="223">
        <v>43726</v>
      </c>
      <c r="B258" s="224">
        <v>2.4183564814814802</v>
      </c>
      <c r="C258" s="304">
        <f>'VCO2 Raw'!C258*'VCO2-BW '!C$61/'VCO2-BW '!C$62</f>
        <v>3039.5945945945946</v>
      </c>
      <c r="D258" s="305">
        <f>'VCO2 Raw'!D258*'VCO2-BW '!D$61/'VCO2-BW '!D$62</f>
        <v>3540.4578754578752</v>
      </c>
      <c r="E258" s="305">
        <f>'VCO2 Raw'!E258*'VCO2-BW '!E$61/'VCO2-BW '!E$62</f>
        <v>2281.1811023622049</v>
      </c>
      <c r="F258" s="305">
        <f>'VCO2 Raw'!F258*'VCO2-BW '!F$61/'VCO2-BW '!F$62</f>
        <v>2181.0124481327798</v>
      </c>
      <c r="G258" s="305">
        <f>'VCO2 Raw'!G258*'VCO2-BW '!G$61/'VCO2-BW '!G$62</f>
        <v>2325.021739130435</v>
      </c>
      <c r="H258" s="305">
        <f>'VCO2 Raw'!H258*'VCO2-BW '!H$61/'VCO2-BW '!H$62</f>
        <v>1676.5073170731705</v>
      </c>
      <c r="I258" s="305">
        <f>'VCO2 Raw'!I258*'VCO2-BW '!I$61/'VCO2-BW '!I$62</f>
        <v>2984.8198198198197</v>
      </c>
      <c r="J258" s="305">
        <f>'VCO2 Raw'!J258*'VCO2-BW '!J$61/'VCO2-BW '!J$62</f>
        <v>2403.2153110047852</v>
      </c>
      <c r="K258" s="306">
        <f>'VCO2 Raw'!K258*'VCO2-BW '!K$61/'VCO2-BW '!K$62</f>
        <v>3217.029126213592</v>
      </c>
      <c r="L258" s="107">
        <f t="shared" ref="L258:P258" si="453">AVERAGE(C258:C260)</f>
        <v>2751.1557271557272</v>
      </c>
      <c r="M258" s="160">
        <f t="shared" si="453"/>
        <v>3290.2014652014645</v>
      </c>
      <c r="N258" s="160">
        <f t="shared" si="453"/>
        <v>2436.732283464567</v>
      </c>
      <c r="O258" s="160">
        <f t="shared" si="453"/>
        <v>2630.1410788381741</v>
      </c>
      <c r="P258" s="160">
        <f t="shared" si="453"/>
        <v>2651.8492753623191</v>
      </c>
      <c r="Q258" s="160">
        <f t="shared" ref="Q258" si="454">AVERAGE(H258:H260)</f>
        <v>2174.7967479674794</v>
      </c>
      <c r="R258" s="160">
        <f t="shared" ref="R258" si="455">AVERAGE(I258:I260)</f>
        <v>2677.8078078078074</v>
      </c>
      <c r="S258" s="160">
        <f t="shared" ref="S258" si="456">AVERAGE(J258:J260)</f>
        <v>2789.4960127591712</v>
      </c>
      <c r="T258" s="160">
        <f t="shared" ref="T258" si="457">AVERAGE(K258:K260)</f>
        <v>2975.0825242718442</v>
      </c>
      <c r="U258" s="232">
        <f t="shared" ref="U258" si="458">AVERAGE(L258:T258)</f>
        <v>2708.584769203173</v>
      </c>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231"/>
    </row>
    <row r="259" spans="1:44">
      <c r="A259" s="223">
        <v>43726</v>
      </c>
      <c r="B259" s="224">
        <v>2.4322453703703699</v>
      </c>
      <c r="C259" s="304">
        <f>'VCO2 Raw'!C259*'VCO2-BW '!C$61/'VCO2-BW '!C$62</f>
        <v>2304.0231660231661</v>
      </c>
      <c r="D259" s="305">
        <f>'VCO2 Raw'!D259*'VCO2-BW '!D$61/'VCO2-BW '!D$62</f>
        <v>3179.5970695970695</v>
      </c>
      <c r="E259" s="305">
        <f>'VCO2 Raw'!E259*'VCO2-BW '!E$61/'VCO2-BW '!E$62</f>
        <v>2759.5275590551182</v>
      </c>
      <c r="F259" s="305">
        <f>'VCO2 Raw'!F259*'VCO2-BW '!F$61/'VCO2-BW '!F$62</f>
        <v>2450.4896265560164</v>
      </c>
      <c r="G259" s="305">
        <f>'VCO2 Raw'!G259*'VCO2-BW '!G$61/'VCO2-BW '!G$62</f>
        <v>3050.9869565217391</v>
      </c>
      <c r="H259" s="305">
        <f>'VCO2 Raw'!H259*'VCO2-BW '!H$61/'VCO2-BW '!H$62</f>
        <v>2943.8048780487802</v>
      </c>
      <c r="I259" s="305">
        <f>'VCO2 Raw'!I259*'VCO2-BW '!I$61/'VCO2-BW '!I$62</f>
        <v>2131.1261261261261</v>
      </c>
      <c r="J259" s="305">
        <f>'VCO2 Raw'!J259*'VCO2-BW '!J$61/'VCO2-BW '!J$62</f>
        <v>2673.3684210526317</v>
      </c>
      <c r="K259" s="306">
        <f>'VCO2 Raw'!K259*'VCO2-BW '!K$61/'VCO2-BW '!K$62</f>
        <v>2595.4271844660188</v>
      </c>
      <c r="L259" s="107"/>
      <c r="M259" s="160"/>
      <c r="N259" s="160"/>
      <c r="O259" s="160"/>
      <c r="P259" s="160"/>
      <c r="Q259" s="160"/>
      <c r="R259" s="160"/>
      <c r="S259" s="160"/>
      <c r="T259" s="160"/>
      <c r="U259" s="232">
        <f t="shared" ref="U259" si="459">STDEV(L258:T258)/SQRT(COUNT(L258:T258))</f>
        <v>104.53673770129615</v>
      </c>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231"/>
    </row>
    <row r="260" spans="1:44">
      <c r="A260" s="223">
        <v>43726</v>
      </c>
      <c r="B260" s="224">
        <v>2.4461342592592592</v>
      </c>
      <c r="C260" s="304">
        <f>'VCO2 Raw'!C260*'VCO2-BW '!C$61/'VCO2-BW '!C$62</f>
        <v>2909.8494208494212</v>
      </c>
      <c r="D260" s="305">
        <f>'VCO2 Raw'!D260*'VCO2-BW '!D$61/'VCO2-BW '!D$62</f>
        <v>3150.5494505494503</v>
      </c>
      <c r="E260" s="305">
        <f>'VCO2 Raw'!E260*'VCO2-BW '!E$61/'VCO2-BW '!E$62</f>
        <v>2269.4881889763783</v>
      </c>
      <c r="F260" s="305">
        <f>'VCO2 Raw'!F260*'VCO2-BW '!F$61/'VCO2-BW '!F$62</f>
        <v>3258.9211618257259</v>
      </c>
      <c r="G260" s="305">
        <f>'VCO2 Raw'!G260*'VCO2-BW '!G$61/'VCO2-BW '!G$62</f>
        <v>2579.5391304347827</v>
      </c>
      <c r="H260" s="305">
        <f>'VCO2 Raw'!H260*'VCO2-BW '!H$61/'VCO2-BW '!H$62</f>
        <v>1904.0780487804877</v>
      </c>
      <c r="I260" s="305">
        <f>'VCO2 Raw'!I260*'VCO2-BW '!I$61/'VCO2-BW '!I$62</f>
        <v>2917.4774774774774</v>
      </c>
      <c r="J260" s="305">
        <f>'VCO2 Raw'!J260*'VCO2-BW '!J$61/'VCO2-BW '!J$62</f>
        <v>3291.9043062200963</v>
      </c>
      <c r="K260" s="306">
        <f>'VCO2 Raw'!K260*'VCO2-BW '!K$61/'VCO2-BW '!K$62</f>
        <v>3112.7912621359219</v>
      </c>
      <c r="L260" s="107"/>
      <c r="M260" s="160"/>
      <c r="N260" s="160"/>
      <c r="O260" s="160"/>
      <c r="P260" s="160"/>
      <c r="Q260" s="160"/>
      <c r="R260" s="160"/>
      <c r="S260" s="160"/>
      <c r="T260" s="160"/>
      <c r="U260" s="232"/>
      <c r="V260" s="92"/>
      <c r="W260" s="92"/>
      <c r="X260" s="92"/>
      <c r="Y260" s="92"/>
      <c r="Z260" s="92"/>
      <c r="AA260" s="92"/>
      <c r="AB260" s="92"/>
      <c r="AC260" s="92"/>
      <c r="AD260" s="92"/>
      <c r="AE260" s="92"/>
      <c r="AF260" s="92"/>
      <c r="AG260" s="92"/>
      <c r="AH260" s="92"/>
      <c r="AI260" s="92"/>
      <c r="AJ260" s="92"/>
      <c r="AK260" s="92"/>
      <c r="AL260" s="92"/>
      <c r="AM260" s="92"/>
      <c r="AN260" s="92"/>
      <c r="AO260" s="92"/>
      <c r="AP260" s="92"/>
      <c r="AQ260" s="92"/>
      <c r="AR260" s="231"/>
    </row>
    <row r="261" spans="1:44">
      <c r="A261" s="223">
        <v>43726</v>
      </c>
      <c r="B261" s="224">
        <v>2.46002314814814</v>
      </c>
      <c r="C261" s="304">
        <f>'VCO2 Raw'!C261*'VCO2-BW '!C$61/'VCO2-BW '!C$62</f>
        <v>1957.6872586872589</v>
      </c>
      <c r="D261" s="305">
        <f>'VCO2 Raw'!D261*'VCO2-BW '!D$61/'VCO2-BW '!D$62</f>
        <v>3050</v>
      </c>
      <c r="E261" s="305">
        <f>'VCO2 Raw'!E261*'VCO2-BW '!E$61/'VCO2-BW '!E$62</f>
        <v>2253.5433070866143</v>
      </c>
      <c r="F261" s="305">
        <f>'VCO2 Raw'!F261*'VCO2-BW '!F$61/'VCO2-BW '!F$62</f>
        <v>2019.9834024896263</v>
      </c>
      <c r="G261" s="305">
        <f>'VCO2 Raw'!G261*'VCO2-BW '!G$61/'VCO2-BW '!G$62</f>
        <v>1891.1608695652174</v>
      </c>
      <c r="H261" s="305">
        <f>'VCO2 Raw'!H261*'VCO2-BW '!H$61/'VCO2-BW '!H$62</f>
        <v>2137.9121951219513</v>
      </c>
      <c r="I261" s="305">
        <f>'VCO2 Raw'!I261*'VCO2-BW '!I$61/'VCO2-BW '!I$62</f>
        <v>1930.1351351351352</v>
      </c>
      <c r="J261" s="305">
        <f>'VCO2 Raw'!J261*'VCO2-BW '!J$61/'VCO2-BW '!J$62</f>
        <v>3123.9712918660289</v>
      </c>
      <c r="K261" s="306">
        <f>'VCO2 Raw'!K261*'VCO2-BW '!K$61/'VCO2-BW '!K$62</f>
        <v>2453.8932038834951</v>
      </c>
      <c r="L261" s="107">
        <f t="shared" ref="L261:P261" si="460">AVERAGE(C261:C263)</f>
        <v>2065.4594594594596</v>
      </c>
      <c r="M261" s="160">
        <f t="shared" si="460"/>
        <v>2953.1746031746029</v>
      </c>
      <c r="N261" s="160">
        <f t="shared" si="460"/>
        <v>2165.6692913385828</v>
      </c>
      <c r="O261" s="160">
        <f t="shared" si="460"/>
        <v>2114.5560165975098</v>
      </c>
      <c r="P261" s="160">
        <f t="shared" si="460"/>
        <v>2280.2753623188405</v>
      </c>
      <c r="Q261" s="160">
        <f t="shared" ref="Q261" si="461">AVERAGE(H261:H263)</f>
        <v>1985.1544715447155</v>
      </c>
      <c r="R261" s="160">
        <f t="shared" ref="R261" si="462">AVERAGE(I261:I263)</f>
        <v>2320.3753753753754</v>
      </c>
      <c r="S261" s="160">
        <f t="shared" ref="S261" si="463">AVERAGE(J261:J263)</f>
        <v>2555.1547049441788</v>
      </c>
      <c r="T261" s="160">
        <f t="shared" ref="T261" si="464">AVERAGE(K261:K263)</f>
        <v>2365.275080906149</v>
      </c>
      <c r="U261" s="232">
        <f t="shared" ref="U261" si="465">AVERAGE(L261:T261)</f>
        <v>2311.6771517399352</v>
      </c>
      <c r="V261" s="92"/>
      <c r="W261" s="92"/>
      <c r="X261" s="92"/>
      <c r="Y261" s="92"/>
      <c r="Z261" s="92"/>
      <c r="AA261" s="92"/>
      <c r="AB261" s="92"/>
      <c r="AC261" s="92"/>
      <c r="AD261" s="92"/>
      <c r="AE261" s="92"/>
      <c r="AF261" s="92"/>
      <c r="AG261" s="92"/>
      <c r="AH261" s="92"/>
      <c r="AI261" s="92"/>
      <c r="AJ261" s="92"/>
      <c r="AK261" s="92"/>
      <c r="AL261" s="92"/>
      <c r="AM261" s="92"/>
      <c r="AN261" s="92"/>
      <c r="AO261" s="92"/>
      <c r="AP261" s="92"/>
      <c r="AQ261" s="92"/>
      <c r="AR261" s="231"/>
    </row>
    <row r="262" spans="1:44">
      <c r="A262" s="223">
        <v>43726</v>
      </c>
      <c r="B262" s="224">
        <v>2.4739120370370302</v>
      </c>
      <c r="C262" s="304">
        <f>'VCO2 Raw'!C262*'VCO2-BW '!C$61/'VCO2-BW '!C$62</f>
        <v>2083.2471042471047</v>
      </c>
      <c r="D262" s="305">
        <f>'VCO2 Raw'!D262*'VCO2-BW '!D$61/'VCO2-BW '!D$62</f>
        <v>2904.7619047619046</v>
      </c>
      <c r="E262" s="305">
        <f>'VCO2 Raw'!E262*'VCO2-BW '!E$61/'VCO2-BW '!E$62</f>
        <v>2216.3385826771655</v>
      </c>
      <c r="F262" s="305">
        <f>'VCO2 Raw'!F262*'VCO2-BW '!F$61/'VCO2-BW '!F$62</f>
        <v>1965.2116182572613</v>
      </c>
      <c r="G262" s="305">
        <f>'VCO2 Raw'!G262*'VCO2-BW '!G$61/'VCO2-BW '!G$62</f>
        <v>2865.2</v>
      </c>
      <c r="H262" s="305">
        <f>'VCO2 Raw'!H262*'VCO2-BW '!H$61/'VCO2-BW '!H$62</f>
        <v>2013.6878048780486</v>
      </c>
      <c r="I262" s="305">
        <f>'VCO2 Raw'!I262*'VCO2-BW '!I$61/'VCO2-BW '!I$62</f>
        <v>1899.0540540540542</v>
      </c>
      <c r="J262" s="305">
        <f>'VCO2 Raw'!J262*'VCO2-BW '!J$61/'VCO2-BW '!J$62</f>
        <v>2205.0334928229668</v>
      </c>
      <c r="K262" s="306">
        <f>'VCO2 Raw'!K262*'VCO2-BW '!K$61/'VCO2-BW '!K$62</f>
        <v>2548.5679611650485</v>
      </c>
      <c r="L262" s="107"/>
      <c r="M262" s="160"/>
      <c r="N262" s="160"/>
      <c r="O262" s="160"/>
      <c r="P262" s="160"/>
      <c r="Q262" s="160"/>
      <c r="R262" s="160"/>
      <c r="S262" s="160"/>
      <c r="T262" s="160"/>
      <c r="U262" s="232">
        <f t="shared" ref="U262" si="466">STDEV(L261:T261)/SQRT(COUNT(L261:T261))</f>
        <v>98.752638395714769</v>
      </c>
      <c r="V262" s="92"/>
      <c r="W262" s="92"/>
      <c r="X262" s="92"/>
      <c r="Y262" s="92"/>
      <c r="Z262" s="92"/>
      <c r="AA262" s="92"/>
      <c r="AB262" s="92"/>
      <c r="AC262" s="92"/>
      <c r="AD262" s="92"/>
      <c r="AE262" s="92"/>
      <c r="AF262" s="92"/>
      <c r="AG262" s="92"/>
      <c r="AH262" s="92"/>
      <c r="AI262" s="92"/>
      <c r="AJ262" s="92"/>
      <c r="AK262" s="92"/>
      <c r="AL262" s="92"/>
      <c r="AM262" s="92"/>
      <c r="AN262" s="92"/>
      <c r="AO262" s="92"/>
      <c r="AP262" s="92"/>
      <c r="AQ262" s="92"/>
      <c r="AR262" s="231"/>
    </row>
    <row r="263" spans="1:44">
      <c r="A263" s="223">
        <v>43726</v>
      </c>
      <c r="B263" s="224">
        <v>2.4878009259259199</v>
      </c>
      <c r="C263" s="304">
        <f>'VCO2 Raw'!C263*'VCO2-BW '!C$61/'VCO2-BW '!C$62</f>
        <v>2155.4440154440153</v>
      </c>
      <c r="D263" s="305">
        <f>'VCO2 Raw'!D263*'VCO2-BW '!D$61/'VCO2-BW '!D$62</f>
        <v>2904.7619047619046</v>
      </c>
      <c r="E263" s="305">
        <f>'VCO2 Raw'!E263*'VCO2-BW '!E$61/'VCO2-BW '!E$62</f>
        <v>2027.1259842519687</v>
      </c>
      <c r="F263" s="305">
        <f>'VCO2 Raw'!F263*'VCO2-BW '!F$61/'VCO2-BW '!F$62</f>
        <v>2358.4730290456428</v>
      </c>
      <c r="G263" s="305">
        <f>'VCO2 Raw'!G263*'VCO2-BW '!G$61/'VCO2-BW '!G$62</f>
        <v>2084.4652173913041</v>
      </c>
      <c r="H263" s="305">
        <f>'VCO2 Raw'!H263*'VCO2-BW '!H$61/'VCO2-BW '!H$62</f>
        <v>1803.8634146341462</v>
      </c>
      <c r="I263" s="305">
        <f>'VCO2 Raw'!I263*'VCO2-BW '!I$61/'VCO2-BW '!I$62</f>
        <v>3131.9369369369369</v>
      </c>
      <c r="J263" s="305">
        <f>'VCO2 Raw'!J263*'VCO2-BW '!J$61/'VCO2-BW '!J$62</f>
        <v>2336.4593301435407</v>
      </c>
      <c r="K263" s="306">
        <f>'VCO2 Raw'!K263*'VCO2-BW '!K$61/'VCO2-BW '!K$62</f>
        <v>2093.3640776699026</v>
      </c>
      <c r="L263" s="107"/>
      <c r="M263" s="160"/>
      <c r="N263" s="160"/>
      <c r="O263" s="160"/>
      <c r="P263" s="160"/>
      <c r="Q263" s="160"/>
      <c r="R263" s="160"/>
      <c r="S263" s="160"/>
      <c r="T263" s="160"/>
      <c r="U263" s="232"/>
      <c r="V263" s="92"/>
      <c r="W263" s="92"/>
      <c r="X263" s="92"/>
      <c r="Y263" s="92"/>
      <c r="Z263" s="92"/>
      <c r="AA263" s="92"/>
      <c r="AB263" s="92"/>
      <c r="AC263" s="92"/>
      <c r="AD263" s="92"/>
      <c r="AE263" s="92"/>
      <c r="AF263" s="92"/>
      <c r="AG263" s="92"/>
      <c r="AH263" s="92"/>
      <c r="AI263" s="92"/>
      <c r="AJ263" s="92"/>
      <c r="AK263" s="92"/>
      <c r="AL263" s="92"/>
      <c r="AM263" s="92"/>
      <c r="AN263" s="92"/>
      <c r="AO263" s="92"/>
      <c r="AP263" s="92"/>
      <c r="AQ263" s="92"/>
      <c r="AR263" s="231"/>
    </row>
    <row r="264" spans="1:44">
      <c r="A264" s="223">
        <v>43726</v>
      </c>
      <c r="B264" s="224">
        <v>2.5016898148148101</v>
      </c>
      <c r="C264" s="304">
        <f>'VCO2 Raw'!C264*'VCO2-BW '!C$61/'VCO2-BW '!C$62</f>
        <v>2579.2084942084944</v>
      </c>
      <c r="D264" s="305">
        <f>'VCO2 Raw'!D264*'VCO2-BW '!D$61/'VCO2-BW '!D$62</f>
        <v>2755.0549450549452</v>
      </c>
      <c r="E264" s="305">
        <f>'VCO2 Raw'!E264*'VCO2-BW '!E$61/'VCO2-BW '!E$62</f>
        <v>2301.3779527559054</v>
      </c>
      <c r="F264" s="305">
        <f>'VCO2 Raw'!F264*'VCO2-BW '!F$61/'VCO2-BW '!F$62</f>
        <v>2951.1037344398337</v>
      </c>
      <c r="G264" s="305">
        <f>'VCO2 Raw'!G264*'VCO2-BW '!G$61/'VCO2-BW '!G$62</f>
        <v>2002.8478260869565</v>
      </c>
      <c r="H264" s="305">
        <f>'VCO2 Raw'!H264*'VCO2-BW '!H$61/'VCO2-BW '!H$62</f>
        <v>2907.2682926829266</v>
      </c>
      <c r="I264" s="305">
        <f>'VCO2 Raw'!I264*'VCO2-BW '!I$61/'VCO2-BW '!I$62</f>
        <v>2455.4054054054054</v>
      </c>
      <c r="J264" s="305">
        <f>'VCO2 Raw'!J264*'VCO2-BW '!J$61/'VCO2-BW '!J$62</f>
        <v>3083.2918660287087</v>
      </c>
      <c r="K264" s="306">
        <f>'VCO2 Raw'!K264*'VCO2-BW '!K$61/'VCO2-BW '!K$62</f>
        <v>3116.6165048543685</v>
      </c>
      <c r="L264" s="107">
        <f t="shared" ref="L264:P264" si="467">AVERAGE(C264:C266)</f>
        <v>2149.863577863578</v>
      </c>
      <c r="M264" s="160">
        <f t="shared" si="467"/>
        <v>2520.0671550671545</v>
      </c>
      <c r="N264" s="160">
        <f t="shared" si="467"/>
        <v>2367.6377952755906</v>
      </c>
      <c r="O264" s="160">
        <f t="shared" si="467"/>
        <v>2214.9709543568461</v>
      </c>
      <c r="P264" s="160">
        <f t="shared" si="467"/>
        <v>2008.2173913043478</v>
      </c>
      <c r="Q264" s="160">
        <f t="shared" ref="Q264" si="468">AVERAGE(H264:H266)</f>
        <v>2299.0211382113821</v>
      </c>
      <c r="R264" s="160">
        <f t="shared" ref="R264" si="469">AVERAGE(I264:I266)</f>
        <v>2209.5195195195192</v>
      </c>
      <c r="S264" s="160">
        <f t="shared" ref="S264" si="470">AVERAGE(J264:J266)</f>
        <v>2538.8133971291868</v>
      </c>
      <c r="T264" s="160">
        <f t="shared" ref="T264" si="471">AVERAGE(K264:K266)</f>
        <v>2520.1974110032356</v>
      </c>
      <c r="U264" s="232">
        <f t="shared" ref="U264" si="472">AVERAGE(L264:T264)</f>
        <v>2314.2564821923156</v>
      </c>
      <c r="V264" s="92"/>
      <c r="W264" s="92"/>
      <c r="X264" s="92"/>
      <c r="Y264" s="92"/>
      <c r="Z264" s="92"/>
      <c r="AA264" s="92"/>
      <c r="AB264" s="92"/>
      <c r="AC264" s="92"/>
      <c r="AD264" s="92"/>
      <c r="AE264" s="92"/>
      <c r="AF264" s="92"/>
      <c r="AG264" s="92"/>
      <c r="AH264" s="92"/>
      <c r="AI264" s="92"/>
      <c r="AJ264" s="92"/>
      <c r="AK264" s="92"/>
      <c r="AL264" s="92"/>
      <c r="AM264" s="92"/>
      <c r="AN264" s="92"/>
      <c r="AO264" s="92"/>
      <c r="AP264" s="92"/>
      <c r="AQ264" s="92"/>
      <c r="AR264" s="231"/>
    </row>
    <row r="265" spans="1:44">
      <c r="A265" s="223">
        <v>43726</v>
      </c>
      <c r="B265" s="224">
        <v>2.5155787037036998</v>
      </c>
      <c r="C265" s="304">
        <f>'VCO2 Raw'!C265*'VCO2-BW '!C$61/'VCO2-BW '!C$62</f>
        <v>1868.749034749035</v>
      </c>
      <c r="D265" s="305">
        <f>'VCO2 Raw'!D265*'VCO2-BW '!D$61/'VCO2-BW '!D$62</f>
        <v>2190.8608058608056</v>
      </c>
      <c r="E265" s="305">
        <f>'VCO2 Raw'!E265*'VCO2-BW '!E$61/'VCO2-BW '!E$62</f>
        <v>2730.8267716535433</v>
      </c>
      <c r="F265" s="305">
        <f>'VCO2 Raw'!F265*'VCO2-BW '!F$61/'VCO2-BW '!F$62</f>
        <v>1839.2365145228214</v>
      </c>
      <c r="G265" s="305">
        <f>'VCO2 Raw'!G265*'VCO2-BW '!G$61/'VCO2-BW '!G$62</f>
        <v>2224.0739130434781</v>
      </c>
      <c r="H265" s="305">
        <f>'VCO2 Raw'!H265*'VCO2-BW '!H$61/'VCO2-BW '!H$62</f>
        <v>2084.6731707317072</v>
      </c>
      <c r="I265" s="305">
        <f>'VCO2 Raw'!I265*'VCO2-BW '!I$61/'VCO2-BW '!I$62</f>
        <v>2094.864864864865</v>
      </c>
      <c r="J265" s="305">
        <f>'VCO2 Raw'!J265*'VCO2-BW '!J$61/'VCO2-BW '!J$62</f>
        <v>1963.0430622009569</v>
      </c>
      <c r="K265" s="306">
        <f>'VCO2 Raw'!K265*'VCO2-BW '!K$61/'VCO2-BW '!K$62</f>
        <v>2372.6067961165045</v>
      </c>
      <c r="L265" s="107"/>
      <c r="M265" s="160"/>
      <c r="N265" s="160"/>
      <c r="O265" s="160"/>
      <c r="P265" s="160"/>
      <c r="Q265" s="160"/>
      <c r="R265" s="160"/>
      <c r="S265" s="160"/>
      <c r="T265" s="160"/>
      <c r="U265" s="232">
        <f t="shared" ref="U265" si="473">STDEV(L264:T264)/SQRT(COUNT(L264:T264))</f>
        <v>62.337520703830698</v>
      </c>
      <c r="V265" s="92"/>
      <c r="W265" s="92"/>
      <c r="X265" s="92"/>
      <c r="Y265" s="92"/>
      <c r="Z265" s="92"/>
      <c r="AA265" s="92"/>
      <c r="AB265" s="92"/>
      <c r="AC265" s="92"/>
      <c r="AD265" s="92"/>
      <c r="AE265" s="92"/>
      <c r="AF265" s="92"/>
      <c r="AG265" s="92"/>
      <c r="AH265" s="92"/>
      <c r="AI265" s="92"/>
      <c r="AJ265" s="92"/>
      <c r="AK265" s="92"/>
      <c r="AL265" s="92"/>
      <c r="AM265" s="92"/>
      <c r="AN265" s="92"/>
      <c r="AO265" s="92"/>
      <c r="AP265" s="92"/>
      <c r="AQ265" s="92"/>
      <c r="AR265" s="231"/>
    </row>
    <row r="266" spans="1:44">
      <c r="A266" s="223">
        <v>43726</v>
      </c>
      <c r="B266" s="224">
        <v>2.52946759259259</v>
      </c>
      <c r="C266" s="304">
        <f>'VCO2 Raw'!C266*'VCO2-BW '!C$61/'VCO2-BW '!C$62</f>
        <v>2001.633204633205</v>
      </c>
      <c r="D266" s="305">
        <f>'VCO2 Raw'!D266*'VCO2-BW '!D$61/'VCO2-BW '!D$62</f>
        <v>2614.2857142857142</v>
      </c>
      <c r="E266" s="305">
        <f>'VCO2 Raw'!E266*'VCO2-BW '!E$61/'VCO2-BW '!E$62</f>
        <v>2070.7086614173231</v>
      </c>
      <c r="F266" s="305">
        <f>'VCO2 Raw'!F266*'VCO2-BW '!F$61/'VCO2-BW '!F$62</f>
        <v>1854.5726141078835</v>
      </c>
      <c r="G266" s="305">
        <f>'VCO2 Raw'!G266*'VCO2-BW '!G$61/'VCO2-BW '!G$62</f>
        <v>1797.7304347826084</v>
      </c>
      <c r="H266" s="305">
        <f>'VCO2 Raw'!H266*'VCO2-BW '!H$61/'VCO2-BW '!H$62</f>
        <v>1905.1219512195121</v>
      </c>
      <c r="I266" s="305">
        <f>'VCO2 Raw'!I266*'VCO2-BW '!I$61/'VCO2-BW '!I$62</f>
        <v>2078.2882882882882</v>
      </c>
      <c r="J266" s="305">
        <f>'VCO2 Raw'!J266*'VCO2-BW '!J$61/'VCO2-BW '!J$62</f>
        <v>2570.105263157895</v>
      </c>
      <c r="K266" s="306">
        <f>'VCO2 Raw'!K266*'VCO2-BW '!K$61/'VCO2-BW '!K$62</f>
        <v>2071.3689320388348</v>
      </c>
      <c r="L266" s="107"/>
      <c r="M266" s="160"/>
      <c r="N266" s="160"/>
      <c r="O266" s="160"/>
      <c r="P266" s="160"/>
      <c r="Q266" s="160"/>
      <c r="R266" s="160"/>
      <c r="S266" s="160"/>
      <c r="T266" s="160"/>
      <c r="U266" s="232"/>
      <c r="V266" s="92"/>
      <c r="W266" s="92"/>
      <c r="X266" s="92"/>
      <c r="Y266" s="92"/>
      <c r="Z266" s="92"/>
      <c r="AA266" s="92"/>
      <c r="AB266" s="92"/>
      <c r="AC266" s="92"/>
      <c r="AD266" s="92"/>
      <c r="AE266" s="92"/>
      <c r="AF266" s="92"/>
      <c r="AG266" s="92"/>
      <c r="AH266" s="92"/>
      <c r="AI266" s="92"/>
      <c r="AJ266" s="92"/>
      <c r="AK266" s="92"/>
      <c r="AL266" s="92"/>
      <c r="AM266" s="92"/>
      <c r="AN266" s="92"/>
      <c r="AO266" s="92"/>
      <c r="AP266" s="92"/>
      <c r="AQ266" s="92"/>
      <c r="AR266" s="231"/>
    </row>
    <row r="267" spans="1:44">
      <c r="A267" s="223">
        <v>43726</v>
      </c>
      <c r="B267" s="224">
        <v>2.5433564814814802</v>
      </c>
      <c r="C267" s="304">
        <f>'VCO2 Raw'!C267*'VCO2-BW '!C$61/'VCO2-BW '!C$62</f>
        <v>2013.1428571428573</v>
      </c>
      <c r="D267" s="305">
        <f>'VCO2 Raw'!D267*'VCO2-BW '!D$61/'VCO2-BW '!D$62</f>
        <v>2122.7106227106228</v>
      </c>
      <c r="E267" s="305">
        <f>'VCO2 Raw'!E267*'VCO2-BW '!E$61/'VCO2-BW '!E$62</f>
        <v>2201.4566929133857</v>
      </c>
      <c r="F267" s="305">
        <f>'VCO2 Raw'!F267*'VCO2-BW '!F$61/'VCO2-BW '!F$62</f>
        <v>2017.7925311203317</v>
      </c>
      <c r="G267" s="305">
        <f>'VCO2 Raw'!G267*'VCO2-BW '!G$61/'VCO2-BW '!G$62</f>
        <v>2153.195652173913</v>
      </c>
      <c r="H267" s="305">
        <f>'VCO2 Raw'!H267*'VCO2-BW '!H$61/'VCO2-BW '!H$62</f>
        <v>1963.5804878048777</v>
      </c>
      <c r="I267" s="305">
        <f>'VCO2 Raw'!I267*'VCO2-BW '!I$61/'VCO2-BW '!I$62</f>
        <v>2560.0450450450453</v>
      </c>
      <c r="J267" s="305">
        <f>'VCO2 Raw'!J267*'VCO2-BW '!J$61/'VCO2-BW '!J$62</f>
        <v>2046.488038277512</v>
      </c>
      <c r="K267" s="306">
        <f>'VCO2 Raw'!K267*'VCO2-BW '!K$61/'VCO2-BW '!K$62</f>
        <v>3046.8058252427181</v>
      </c>
      <c r="L267" s="107">
        <f t="shared" ref="L267:P267" si="474">AVERAGE(C267:C269)</f>
        <v>2247.1724581724584</v>
      </c>
      <c r="M267" s="160">
        <f t="shared" si="474"/>
        <v>2187.136752136752</v>
      </c>
      <c r="N267" s="160">
        <f t="shared" si="474"/>
        <v>1985.3149606299214</v>
      </c>
      <c r="O267" s="160">
        <f t="shared" si="474"/>
        <v>2335.1037344398337</v>
      </c>
      <c r="P267" s="160">
        <f t="shared" si="474"/>
        <v>2428.4753623188408</v>
      </c>
      <c r="Q267" s="160">
        <f t="shared" ref="Q267" si="475">AVERAGE(H267:H269)</f>
        <v>2322.6829268292681</v>
      </c>
      <c r="R267" s="160">
        <f t="shared" ref="R267" si="476">AVERAGE(I267:I269)</f>
        <v>2511.696696696697</v>
      </c>
      <c r="S267" s="160">
        <f t="shared" ref="S267" si="477">AVERAGE(J267:J269)</f>
        <v>2466.8421052631579</v>
      </c>
      <c r="T267" s="160">
        <f t="shared" ref="T267" si="478">AVERAGE(K267:K269)</f>
        <v>2217.684466019417</v>
      </c>
      <c r="U267" s="232">
        <f t="shared" ref="U267" si="479">AVERAGE(L267:T267)</f>
        <v>2300.2343847229272</v>
      </c>
      <c r="V267" s="92"/>
      <c r="W267" s="92"/>
      <c r="X267" s="92"/>
      <c r="Y267" s="92"/>
      <c r="Z267" s="92"/>
      <c r="AA267" s="92"/>
      <c r="AB267" s="92"/>
      <c r="AC267" s="92"/>
      <c r="AD267" s="92"/>
      <c r="AE267" s="92"/>
      <c r="AF267" s="92"/>
      <c r="AG267" s="92"/>
      <c r="AH267" s="92"/>
      <c r="AI267" s="92"/>
      <c r="AJ267" s="92"/>
      <c r="AK267" s="92"/>
      <c r="AL267" s="92"/>
      <c r="AM267" s="92"/>
      <c r="AN267" s="92"/>
      <c r="AO267" s="92"/>
      <c r="AP267" s="92"/>
      <c r="AQ267" s="92"/>
      <c r="AR267" s="231"/>
    </row>
    <row r="268" spans="1:44">
      <c r="A268" s="223">
        <v>43726</v>
      </c>
      <c r="B268" s="224">
        <v>2.5572453703703699</v>
      </c>
      <c r="C268" s="304">
        <f>'VCO2 Raw'!C268*'VCO2-BW '!C$61/'VCO2-BW '!C$62</f>
        <v>2151.2586872586876</v>
      </c>
      <c r="D268" s="305">
        <f>'VCO2 Raw'!D268*'VCO2-BW '!D$61/'VCO2-BW '!D$62</f>
        <v>2576.300366300366</v>
      </c>
      <c r="E268" s="305">
        <f>'VCO2 Raw'!E268*'VCO2-BW '!E$61/'VCO2-BW '!E$62</f>
        <v>1958.0314960629923</v>
      </c>
      <c r="F268" s="305">
        <f>'VCO2 Raw'!F268*'VCO2-BW '!F$61/'VCO2-BW '!F$62</f>
        <v>3131.8506224066386</v>
      </c>
      <c r="G268" s="305">
        <f>'VCO2 Raw'!G268*'VCO2-BW '!G$61/'VCO2-BW '!G$62</f>
        <v>3000.5130434782609</v>
      </c>
      <c r="H268" s="305">
        <f>'VCO2 Raw'!H268*'VCO2-BW '!H$61/'VCO2-BW '!H$62</f>
        <v>2189.0634146341463</v>
      </c>
      <c r="I268" s="305">
        <f>'VCO2 Raw'!I268*'VCO2-BW '!I$61/'VCO2-BW '!I$62</f>
        <v>1781.981981981982</v>
      </c>
      <c r="J268" s="305">
        <f>'VCO2 Raw'!J268*'VCO2-BW '!J$61/'VCO2-BW '!J$62</f>
        <v>2127.8468899521531</v>
      </c>
      <c r="K268" s="306">
        <f>'VCO2 Raw'!K268*'VCO2-BW '!K$61/'VCO2-BW '!K$62</f>
        <v>1846.6359223300967</v>
      </c>
      <c r="L268" s="107"/>
      <c r="M268" s="160"/>
      <c r="N268" s="160"/>
      <c r="O268" s="160"/>
      <c r="P268" s="160"/>
      <c r="Q268" s="160"/>
      <c r="R268" s="160"/>
      <c r="S268" s="160"/>
      <c r="T268" s="160"/>
      <c r="U268" s="232">
        <f t="shared" ref="U268" si="480">STDEV(L267:T267)/SQRT(COUNT(L267:T267))</f>
        <v>54.29284971222048</v>
      </c>
      <c r="V268" s="92"/>
      <c r="W268" s="92"/>
      <c r="X268" s="92"/>
      <c r="Y268" s="92"/>
      <c r="Z268" s="92"/>
      <c r="AA268" s="92"/>
      <c r="AB268" s="92"/>
      <c r="AC268" s="92"/>
      <c r="AD268" s="92"/>
      <c r="AE268" s="92"/>
      <c r="AF268" s="92"/>
      <c r="AG268" s="92"/>
      <c r="AH268" s="92"/>
      <c r="AI268" s="92"/>
      <c r="AJ268" s="92"/>
      <c r="AK268" s="92"/>
      <c r="AL268" s="92"/>
      <c r="AM268" s="92"/>
      <c r="AN268" s="92"/>
      <c r="AO268" s="92"/>
      <c r="AP268" s="92"/>
      <c r="AQ268" s="92"/>
      <c r="AR268" s="231"/>
    </row>
    <row r="269" spans="1:44">
      <c r="A269" s="223">
        <v>43726</v>
      </c>
      <c r="B269" s="224">
        <v>2.5711342592592499</v>
      </c>
      <c r="C269" s="304">
        <f>'VCO2 Raw'!C269*'VCO2-BW '!C$61/'VCO2-BW '!C$62</f>
        <v>2577.1158301158302</v>
      </c>
      <c r="D269" s="305">
        <f>'VCO2 Raw'!D269*'VCO2-BW '!D$61/'VCO2-BW '!D$62</f>
        <v>1862.3992673992673</v>
      </c>
      <c r="E269" s="305">
        <f>'VCO2 Raw'!E269*'VCO2-BW '!E$61/'VCO2-BW '!E$62</f>
        <v>1796.456692913386</v>
      </c>
      <c r="F269" s="305">
        <f>'VCO2 Raw'!F269*'VCO2-BW '!F$61/'VCO2-BW '!F$62</f>
        <v>1855.6680497925308</v>
      </c>
      <c r="G269" s="305">
        <f>'VCO2 Raw'!G269*'VCO2-BW '!G$61/'VCO2-BW '!G$62</f>
        <v>2131.717391304348</v>
      </c>
      <c r="H269" s="305">
        <f>'VCO2 Raw'!H269*'VCO2-BW '!H$61/'VCO2-BW '!H$62</f>
        <v>2815.4048780487801</v>
      </c>
      <c r="I269" s="305">
        <f>'VCO2 Raw'!I269*'VCO2-BW '!I$61/'VCO2-BW '!I$62</f>
        <v>3193.0630630630631</v>
      </c>
      <c r="J269" s="305">
        <f>'VCO2 Raw'!J269*'VCO2-BW '!J$61/'VCO2-BW '!J$62</f>
        <v>3226.1913875598093</v>
      </c>
      <c r="K269" s="306">
        <f>'VCO2 Raw'!K269*'VCO2-BW '!K$61/'VCO2-BW '!K$62</f>
        <v>1759.6116504854367</v>
      </c>
      <c r="L269" s="107"/>
      <c r="M269" s="160"/>
      <c r="N269" s="160"/>
      <c r="O269" s="160"/>
      <c r="P269" s="160"/>
      <c r="Q269" s="160"/>
      <c r="R269" s="160"/>
      <c r="S269" s="160"/>
      <c r="T269" s="160"/>
      <c r="U269" s="232"/>
      <c r="V269" s="92"/>
      <c r="W269" s="92"/>
      <c r="X269" s="92"/>
      <c r="Y269" s="92"/>
      <c r="Z269" s="92"/>
      <c r="AA269" s="92"/>
      <c r="AB269" s="92"/>
      <c r="AC269" s="92"/>
      <c r="AD269" s="92"/>
      <c r="AE269" s="92"/>
      <c r="AF269" s="92"/>
      <c r="AG269" s="92"/>
      <c r="AH269" s="92"/>
      <c r="AI269" s="92"/>
      <c r="AJ269" s="92"/>
      <c r="AK269" s="92"/>
      <c r="AL269" s="92"/>
      <c r="AM269" s="92"/>
      <c r="AN269" s="92"/>
      <c r="AO269" s="92"/>
      <c r="AP269" s="92"/>
      <c r="AQ269" s="92"/>
      <c r="AR269" s="231"/>
    </row>
    <row r="270" spans="1:44">
      <c r="A270" s="223">
        <v>43726</v>
      </c>
      <c r="B270" s="224">
        <v>2.58502314814814</v>
      </c>
      <c r="C270" s="304">
        <f>'VCO2 Raw'!C270*'VCO2-BW '!C$61/'VCO2-BW '!C$62</f>
        <v>1886.5366795366797</v>
      </c>
      <c r="D270" s="305">
        <f>'VCO2 Raw'!D270*'VCO2-BW '!D$61/'VCO2-BW '!D$62</f>
        <v>2099.2490842490843</v>
      </c>
      <c r="E270" s="305">
        <f>'VCO2 Raw'!E270*'VCO2-BW '!E$61/'VCO2-BW '!E$62</f>
        <v>1657.204724409449</v>
      </c>
      <c r="F270" s="305">
        <f>'VCO2 Raw'!F270*'VCO2-BW '!F$61/'VCO2-BW '!F$62</f>
        <v>3361.892116182572</v>
      </c>
      <c r="G270" s="305">
        <f>'VCO2 Raw'!G270*'VCO2-BW '!G$61/'VCO2-BW '!G$62</f>
        <v>2061.913043478261</v>
      </c>
      <c r="H270" s="305">
        <f>'VCO2 Raw'!H270*'VCO2-BW '!H$61/'VCO2-BW '!H$62</f>
        <v>2944.8487804878046</v>
      </c>
      <c r="I270" s="305">
        <f>'VCO2 Raw'!I270*'VCO2-BW '!I$61/'VCO2-BW '!I$62</f>
        <v>2274.099099099099</v>
      </c>
      <c r="J270" s="305">
        <f>'VCO2 Raw'!J270*'VCO2-BW '!J$61/'VCO2-BW '!J$62</f>
        <v>3393.0813397129191</v>
      </c>
      <c r="K270" s="306">
        <f>'VCO2 Raw'!K270*'VCO2-BW '!K$61/'VCO2-BW '!K$62</f>
        <v>3015.2475728155337</v>
      </c>
      <c r="L270" s="107">
        <f t="shared" ref="L270:P270" si="481">AVERAGE(C270:C272)</f>
        <v>1869.7953667953668</v>
      </c>
      <c r="M270" s="160">
        <f t="shared" si="481"/>
        <v>1853.8339438339437</v>
      </c>
      <c r="N270" s="160">
        <f t="shared" si="481"/>
        <v>2169.5669291338586</v>
      </c>
      <c r="O270" s="160">
        <f t="shared" si="481"/>
        <v>2701.7095435684641</v>
      </c>
      <c r="P270" s="160">
        <f t="shared" si="481"/>
        <v>1951.6579710144931</v>
      </c>
      <c r="Q270" s="160">
        <f t="shared" ref="Q270" si="482">AVERAGE(H270:H272)</f>
        <v>2399.2357723577234</v>
      </c>
      <c r="R270" s="160">
        <f t="shared" ref="R270" si="483">AVERAGE(I270:I272)</f>
        <v>2096.2462462462463</v>
      </c>
      <c r="S270" s="160">
        <f t="shared" ref="S270" si="484">AVERAGE(J270:J272)</f>
        <v>2759.5948963317387</v>
      </c>
      <c r="T270" s="160">
        <f t="shared" ref="T270" si="485">AVERAGE(K270:K272)</f>
        <v>2533.9045307443362</v>
      </c>
      <c r="U270" s="232">
        <f t="shared" ref="U270" si="486">AVERAGE(L270:T270)</f>
        <v>2259.5050222251302</v>
      </c>
      <c r="V270" s="92"/>
      <c r="W270" s="92"/>
      <c r="X270" s="92"/>
      <c r="Y270" s="92"/>
      <c r="Z270" s="92"/>
      <c r="AA270" s="92"/>
      <c r="AB270" s="92"/>
      <c r="AC270" s="92"/>
      <c r="AD270" s="92"/>
      <c r="AE270" s="92"/>
      <c r="AF270" s="92"/>
      <c r="AG270" s="92"/>
      <c r="AH270" s="92"/>
      <c r="AI270" s="92"/>
      <c r="AJ270" s="92"/>
      <c r="AK270" s="92"/>
      <c r="AL270" s="92"/>
      <c r="AM270" s="92"/>
      <c r="AN270" s="92"/>
      <c r="AO270" s="92"/>
      <c r="AP270" s="92"/>
      <c r="AQ270" s="92"/>
      <c r="AR270" s="231"/>
    </row>
    <row r="271" spans="1:44">
      <c r="A271" s="223">
        <v>43726</v>
      </c>
      <c r="B271" s="224">
        <v>2.5989120370370302</v>
      </c>
      <c r="C271" s="304">
        <f>'VCO2 Raw'!C271*'VCO2-BW '!C$61/'VCO2-BW '!C$62</f>
        <v>1760.9768339768341</v>
      </c>
      <c r="D271" s="305">
        <f>'VCO2 Raw'!D271*'VCO2-BW '!D$61/'VCO2-BW '!D$62</f>
        <v>1742.8571428571429</v>
      </c>
      <c r="E271" s="305">
        <f>'VCO2 Raw'!E271*'VCO2-BW '!E$61/'VCO2-BW '!E$62</f>
        <v>2030.3149606299214</v>
      </c>
      <c r="F271" s="305">
        <f>'VCO2 Raw'!F271*'VCO2-BW '!F$61/'VCO2-BW '!F$62</f>
        <v>2493.2116182572609</v>
      </c>
      <c r="G271" s="305">
        <f>'VCO2 Raw'!G271*'VCO2-BW '!G$61/'VCO2-BW '!G$62</f>
        <v>1913.7130434782609</v>
      </c>
      <c r="H271" s="305">
        <f>'VCO2 Raw'!H271*'VCO2-BW '!H$61/'VCO2-BW '!H$62</f>
        <v>2158.7902439024388</v>
      </c>
      <c r="I271" s="305">
        <f>'VCO2 Raw'!I271*'VCO2-BW '!I$61/'VCO2-BW '!I$62</f>
        <v>2067.9279279279281</v>
      </c>
      <c r="J271" s="305">
        <f>'VCO2 Raw'!J271*'VCO2-BW '!J$61/'VCO2-BW '!J$62</f>
        <v>2272.832535885168</v>
      </c>
      <c r="K271" s="306">
        <f>'VCO2 Raw'!K271*'VCO2-BW '!K$61/'VCO2-BW '!K$62</f>
        <v>2079.9757281553398</v>
      </c>
      <c r="L271" s="107"/>
      <c r="M271" s="160"/>
      <c r="N271" s="160"/>
      <c r="O271" s="160"/>
      <c r="P271" s="160"/>
      <c r="Q271" s="160"/>
      <c r="R271" s="160"/>
      <c r="S271" s="160"/>
      <c r="T271" s="160"/>
      <c r="U271" s="232">
        <f t="shared" ref="U271" si="487">STDEV(L270:T270)/SQRT(COUNT(L270:T270))</f>
        <v>117.04754663816698</v>
      </c>
      <c r="V271" s="92"/>
      <c r="W271" s="92"/>
      <c r="X271" s="92"/>
      <c r="Y271" s="92"/>
      <c r="Z271" s="92"/>
      <c r="AA271" s="92"/>
      <c r="AB271" s="92"/>
      <c r="AC271" s="92"/>
      <c r="AD271" s="92"/>
      <c r="AE271" s="92"/>
      <c r="AF271" s="92"/>
      <c r="AG271" s="92"/>
      <c r="AH271" s="92"/>
      <c r="AI271" s="92"/>
      <c r="AJ271" s="92"/>
      <c r="AK271" s="92"/>
      <c r="AL271" s="92"/>
      <c r="AM271" s="92"/>
      <c r="AN271" s="92"/>
      <c r="AO271" s="92"/>
      <c r="AP271" s="92"/>
      <c r="AQ271" s="92"/>
      <c r="AR271" s="231"/>
    </row>
    <row r="272" spans="1:44">
      <c r="A272" s="223">
        <v>43726</v>
      </c>
      <c r="B272" s="224">
        <v>2.6128009259259199</v>
      </c>
      <c r="C272" s="304">
        <f>'VCO2 Raw'!C272*'VCO2-BW '!C$61/'VCO2-BW '!C$62</f>
        <v>1961.8725868725869</v>
      </c>
      <c r="D272" s="305">
        <f>'VCO2 Raw'!D272*'VCO2-BW '!D$61/'VCO2-BW '!D$62</f>
        <v>1719.3956043956043</v>
      </c>
      <c r="E272" s="305">
        <f>'VCO2 Raw'!E272*'VCO2-BW '!E$61/'VCO2-BW '!E$62</f>
        <v>2821.1811023622049</v>
      </c>
      <c r="F272" s="305">
        <f>'VCO2 Raw'!F272*'VCO2-BW '!F$61/'VCO2-BW '!F$62</f>
        <v>2250.0248962655601</v>
      </c>
      <c r="G272" s="305">
        <f>'VCO2 Raw'!G272*'VCO2-BW '!G$61/'VCO2-BW '!G$62</f>
        <v>1879.3478260869565</v>
      </c>
      <c r="H272" s="305">
        <f>'VCO2 Raw'!H272*'VCO2-BW '!H$61/'VCO2-BW '!H$62</f>
        <v>2094.0682926829268</v>
      </c>
      <c r="I272" s="305">
        <f>'VCO2 Raw'!I272*'VCO2-BW '!I$61/'VCO2-BW '!I$62</f>
        <v>1946.7117117117118</v>
      </c>
      <c r="J272" s="305">
        <f>'VCO2 Raw'!J272*'VCO2-BW '!J$61/'VCO2-BW '!J$62</f>
        <v>2612.8708133971295</v>
      </c>
      <c r="K272" s="306">
        <f>'VCO2 Raw'!K272*'VCO2-BW '!K$61/'VCO2-BW '!K$62</f>
        <v>2506.4902912621355</v>
      </c>
      <c r="L272" s="107"/>
      <c r="M272" s="160"/>
      <c r="N272" s="160"/>
      <c r="O272" s="160"/>
      <c r="P272" s="160"/>
      <c r="Q272" s="160"/>
      <c r="R272" s="160"/>
      <c r="S272" s="160"/>
      <c r="T272" s="160"/>
      <c r="U272" s="232"/>
      <c r="V272" s="92"/>
      <c r="W272" s="92"/>
      <c r="X272" s="92"/>
      <c r="Y272" s="92"/>
      <c r="Z272" s="92"/>
      <c r="AA272" s="92"/>
      <c r="AB272" s="92"/>
      <c r="AC272" s="92"/>
      <c r="AD272" s="92"/>
      <c r="AE272" s="92"/>
      <c r="AF272" s="92"/>
      <c r="AG272" s="92"/>
      <c r="AH272" s="92"/>
      <c r="AI272" s="92"/>
      <c r="AJ272" s="92"/>
      <c r="AK272" s="92"/>
      <c r="AL272" s="92"/>
      <c r="AM272" s="92"/>
      <c r="AN272" s="92"/>
      <c r="AO272" s="92"/>
      <c r="AP272" s="92"/>
      <c r="AQ272" s="92"/>
      <c r="AR272" s="231"/>
    </row>
    <row r="273" spans="1:44">
      <c r="A273" s="223">
        <v>43726</v>
      </c>
      <c r="B273" s="224">
        <v>2.6266898148148101</v>
      </c>
      <c r="C273" s="304">
        <f>'VCO2 Raw'!C273*'VCO2-BW '!C$61/'VCO2-BW '!C$62</f>
        <v>1992.2162162162165</v>
      </c>
      <c r="D273" s="305">
        <f>'VCO2 Raw'!D273*'VCO2-BW '!D$61/'VCO2-BW '!D$62</f>
        <v>1657.948717948718</v>
      </c>
      <c r="E273" s="305">
        <f>'VCO2 Raw'!E273*'VCO2-BW '!E$61/'VCO2-BW '!E$62</f>
        <v>1855.9842519685039</v>
      </c>
      <c r="F273" s="305">
        <f>'VCO2 Raw'!F273*'VCO2-BW '!F$61/'VCO2-BW '!F$62</f>
        <v>2761.5933609958502</v>
      </c>
      <c r="G273" s="305">
        <f>'VCO2 Raw'!G273*'VCO2-BW '!G$61/'VCO2-BW '!G$62</f>
        <v>1840.6869565217389</v>
      </c>
      <c r="H273" s="305">
        <f>'VCO2 Raw'!H273*'VCO2-BW '!H$61/'VCO2-BW '!H$62</f>
        <v>2005.3365853658534</v>
      </c>
      <c r="I273" s="305">
        <f>'VCO2 Raw'!I273*'VCO2-BW '!I$61/'VCO2-BW '!I$62</f>
        <v>2227.4774774774774</v>
      </c>
      <c r="J273" s="305">
        <f>'VCO2 Raw'!J273*'VCO2-BW '!J$61/'VCO2-BW '!J$62</f>
        <v>2274.9186602870818</v>
      </c>
      <c r="K273" s="306">
        <f>'VCO2 Raw'!K273*'VCO2-BW '!K$61/'VCO2-BW '!K$62</f>
        <v>2698.7087378640776</v>
      </c>
      <c r="L273" s="107">
        <f t="shared" ref="L273:P273" si="488">AVERAGE(C273:C275)</f>
        <v>2516.0797940797943</v>
      </c>
      <c r="M273" s="160">
        <f t="shared" si="488"/>
        <v>2031.8437118437116</v>
      </c>
      <c r="N273" s="160">
        <f t="shared" si="488"/>
        <v>1925.4330708661419</v>
      </c>
      <c r="O273" s="160">
        <f t="shared" si="488"/>
        <v>2672.8630705394189</v>
      </c>
      <c r="P273" s="160">
        <f t="shared" si="488"/>
        <v>2383.7289855072463</v>
      </c>
      <c r="Q273" s="160">
        <f t="shared" ref="Q273" si="489">AVERAGE(H273:H275)</f>
        <v>2044.6569105691053</v>
      </c>
      <c r="R273" s="160">
        <f t="shared" ref="R273" si="490">AVERAGE(I273:I275)</f>
        <v>2532.0720720720724</v>
      </c>
      <c r="S273" s="160">
        <f t="shared" ref="S273" si="491">AVERAGE(J273:J275)</f>
        <v>2580.1881977671451</v>
      </c>
      <c r="T273" s="160">
        <f t="shared" ref="T273" si="492">AVERAGE(K273:K275)</f>
        <v>2323.1974110032361</v>
      </c>
      <c r="U273" s="232">
        <f t="shared" ref="U273" si="493">AVERAGE(L273:T273)</f>
        <v>2334.4514693608744</v>
      </c>
      <c r="V273" s="92"/>
      <c r="W273" s="92"/>
      <c r="X273" s="92"/>
      <c r="Y273" s="92"/>
      <c r="Z273" s="92"/>
      <c r="AA273" s="92"/>
      <c r="AB273" s="92"/>
      <c r="AC273" s="92"/>
      <c r="AD273" s="92"/>
      <c r="AE273" s="92"/>
      <c r="AF273" s="92"/>
      <c r="AG273" s="92"/>
      <c r="AH273" s="92"/>
      <c r="AI273" s="92"/>
      <c r="AJ273" s="92"/>
      <c r="AK273" s="92"/>
      <c r="AL273" s="92"/>
      <c r="AM273" s="92"/>
      <c r="AN273" s="92"/>
      <c r="AO273" s="92"/>
      <c r="AP273" s="92"/>
      <c r="AQ273" s="92"/>
      <c r="AR273" s="231"/>
    </row>
    <row r="274" spans="1:44">
      <c r="A274" s="223">
        <v>43726</v>
      </c>
      <c r="B274" s="224">
        <v>2.6405787037036998</v>
      </c>
      <c r="C274" s="304">
        <f>'VCO2 Raw'!C274*'VCO2-BW '!C$61/'VCO2-BW '!C$62</f>
        <v>2625.2471042471047</v>
      </c>
      <c r="D274" s="305">
        <f>'VCO2 Raw'!D274*'VCO2-BW '!D$61/'VCO2-BW '!D$62</f>
        <v>2613.168498168498</v>
      </c>
      <c r="E274" s="305">
        <f>'VCO2 Raw'!E274*'VCO2-BW '!E$61/'VCO2-BW '!E$62</f>
        <v>2020.748031496063</v>
      </c>
      <c r="F274" s="305">
        <f>'VCO2 Raw'!F274*'VCO2-BW '!F$61/'VCO2-BW '!F$62</f>
        <v>3071.601659751037</v>
      </c>
      <c r="G274" s="305">
        <f>'VCO2 Raw'!G274*'VCO2-BW '!G$61/'VCO2-BW '!G$62</f>
        <v>2149.9739130434782</v>
      </c>
      <c r="H274" s="305">
        <f>'VCO2 Raw'!H274*'VCO2-BW '!H$61/'VCO2-BW '!H$62</f>
        <v>2203.6780487804876</v>
      </c>
      <c r="I274" s="305">
        <f>'VCO2 Raw'!I274*'VCO2-BW '!I$61/'VCO2-BW '!I$62</f>
        <v>3304.9549549549552</v>
      </c>
      <c r="J274" s="305">
        <f>'VCO2 Raw'!J274*'VCO2-BW '!J$61/'VCO2-BW '!J$62</f>
        <v>2150.7942583732056</v>
      </c>
      <c r="K274" s="306">
        <f>'VCO2 Raw'!K274*'VCO2-BW '!K$61/'VCO2-BW '!K$62</f>
        <v>1991.9951456310678</v>
      </c>
      <c r="L274" s="107"/>
      <c r="M274" s="160"/>
      <c r="N274" s="160"/>
      <c r="O274" s="160"/>
      <c r="P274" s="160"/>
      <c r="Q274" s="160"/>
      <c r="R274" s="160"/>
      <c r="S274" s="160"/>
      <c r="T274" s="160"/>
      <c r="U274" s="232">
        <f t="shared" ref="U274" si="494">STDEV(L273:T273)/SQRT(COUNT(L273:T273))</f>
        <v>90.703655246490243</v>
      </c>
      <c r="V274" s="92"/>
      <c r="W274" s="92"/>
      <c r="X274" s="92"/>
      <c r="Y274" s="92"/>
      <c r="Z274" s="92"/>
      <c r="AA274" s="92"/>
      <c r="AB274" s="92"/>
      <c r="AC274" s="92"/>
      <c r="AD274" s="92"/>
      <c r="AE274" s="92"/>
      <c r="AF274" s="92"/>
      <c r="AG274" s="92"/>
      <c r="AH274" s="92"/>
      <c r="AI274" s="92"/>
      <c r="AJ274" s="92"/>
      <c r="AK274" s="92"/>
      <c r="AL274" s="92"/>
      <c r="AM274" s="92"/>
      <c r="AN274" s="92"/>
      <c r="AO274" s="92"/>
      <c r="AP274" s="92"/>
      <c r="AQ274" s="92"/>
      <c r="AR274" s="231"/>
    </row>
    <row r="275" spans="1:44">
      <c r="A275" s="223">
        <v>43726</v>
      </c>
      <c r="B275" s="235">
        <v>2.65446759259259</v>
      </c>
      <c r="C275" s="304">
        <f>'VCO2 Raw'!C275*'VCO2-BW '!C$61/'VCO2-BW '!C$62</f>
        <v>2930.7760617760623</v>
      </c>
      <c r="D275" s="305">
        <f>'VCO2 Raw'!D275*'VCO2-BW '!D$61/'VCO2-BW '!D$62</f>
        <v>1824.4139194139193</v>
      </c>
      <c r="E275" s="305">
        <f>'VCO2 Raw'!E275*'VCO2-BW '!E$61/'VCO2-BW '!E$62</f>
        <v>1899.5669291338584</v>
      </c>
      <c r="F275" s="305">
        <f>'VCO2 Raw'!F275*'VCO2-BW '!F$61/'VCO2-BW '!F$62</f>
        <v>2185.3941908713691</v>
      </c>
      <c r="G275" s="305">
        <f>'VCO2 Raw'!G275*'VCO2-BW '!G$61/'VCO2-BW '!G$62</f>
        <v>3160.5260869565213</v>
      </c>
      <c r="H275" s="305">
        <f>'VCO2 Raw'!H275*'VCO2-BW '!H$61/'VCO2-BW '!H$62</f>
        <v>1924.9560975609756</v>
      </c>
      <c r="I275" s="305">
        <f>'VCO2 Raw'!I275*'VCO2-BW '!I$61/'VCO2-BW '!I$62</f>
        <v>2063.7837837837837</v>
      </c>
      <c r="J275" s="305">
        <f>'VCO2 Raw'!J275*'VCO2-BW '!J$61/'VCO2-BW '!J$62</f>
        <v>3314.8516746411487</v>
      </c>
      <c r="K275" s="306">
        <f>'VCO2 Raw'!K275*'VCO2-BW '!K$61/'VCO2-BW '!K$62</f>
        <v>2278.8883495145628</v>
      </c>
      <c r="L275" s="107"/>
      <c r="M275" s="160"/>
      <c r="N275" s="160"/>
      <c r="O275" s="160"/>
      <c r="P275" s="160"/>
      <c r="Q275" s="160"/>
      <c r="R275" s="160"/>
      <c r="S275" s="160"/>
      <c r="T275" s="160"/>
      <c r="U275" s="232"/>
      <c r="V275" s="92"/>
      <c r="W275" s="92"/>
      <c r="X275" s="92"/>
      <c r="Y275" s="92"/>
      <c r="Z275" s="92"/>
      <c r="AA275" s="92"/>
      <c r="AB275" s="92"/>
      <c r="AC275" s="92"/>
      <c r="AD275" s="92"/>
      <c r="AE275" s="92"/>
      <c r="AF275" s="92"/>
      <c r="AG275" s="92"/>
      <c r="AH275" s="92"/>
      <c r="AI275" s="92"/>
      <c r="AJ275" s="92"/>
      <c r="AK275" s="92"/>
      <c r="AL275" s="92"/>
      <c r="AM275" s="92"/>
      <c r="AN275" s="92"/>
      <c r="AO275" s="92"/>
      <c r="AP275" s="92"/>
      <c r="AQ275" s="92"/>
      <c r="AR275" s="231"/>
    </row>
    <row r="276" spans="1:44">
      <c r="A276" s="223">
        <v>43726</v>
      </c>
      <c r="B276" s="235">
        <v>1.66835648148148</v>
      </c>
      <c r="C276" s="304">
        <f>'VCO2 Raw'!C276*'VCO2-BW '!C$61/'VCO2-BW '!C$62</f>
        <v>2937.0540540540542</v>
      </c>
      <c r="D276" s="305">
        <f>'VCO2 Raw'!D276*'VCO2-BW '!D$61/'VCO2-BW '!D$62</f>
        <v>2502.5641025641025</v>
      </c>
      <c r="E276" s="305">
        <f>'VCO2 Raw'!E276*'VCO2-BW '!E$61/'VCO2-BW '!E$62</f>
        <v>1813.464566929134</v>
      </c>
      <c r="F276" s="305">
        <f>'VCO2 Raw'!F276*'VCO2-BW '!F$61/'VCO2-BW '!F$62</f>
        <v>2303.7012448132778</v>
      </c>
      <c r="G276" s="305">
        <f>'VCO2 Raw'!G276*'VCO2-BW '!G$61/'VCO2-BW '!G$62</f>
        <v>2128.4956521739132</v>
      </c>
      <c r="H276" s="86">
        <f>'VCO2 Raw'!H276*'VCO2-BW '!H$61/'VCO2-BW '!H$62</f>
        <v>1924.9560975609756</v>
      </c>
      <c r="I276" s="86">
        <f>'VCO2 Raw'!I276*'VCO2-BW '!I$61/'VCO2-BW '!I$62</f>
        <v>1918.7387387387389</v>
      </c>
      <c r="J276" s="86">
        <f>'VCO2 Raw'!J276*'VCO2-BW '!J$61/'VCO2-BW '!J$62</f>
        <v>3692.4401913875599</v>
      </c>
      <c r="K276" s="108">
        <f>'VCO2 Raw'!K276*'VCO2-BW '!K$61/'VCO2-BW '!K$62</f>
        <v>3266.7572815533977</v>
      </c>
      <c r="L276" s="107">
        <f t="shared" ref="L276:P276" si="495">AVERAGE(C276:C278)</f>
        <v>2434.465894465895</v>
      </c>
      <c r="M276" s="160">
        <f t="shared" si="495"/>
        <v>2329.0231990231987</v>
      </c>
      <c r="N276" s="160">
        <f t="shared" si="495"/>
        <v>2110.3937007874015</v>
      </c>
      <c r="O276" s="160">
        <f t="shared" si="495"/>
        <v>2558.9377593360991</v>
      </c>
      <c r="P276" s="160">
        <f t="shared" si="495"/>
        <v>2437.4246376811593</v>
      </c>
      <c r="Q276" s="160">
        <f t="shared" ref="Q276" si="496">AVERAGE(H276:H278)</f>
        <v>2733.2845528455287</v>
      </c>
      <c r="R276" s="160">
        <f t="shared" ref="R276" si="497">AVERAGE(I276:I278)</f>
        <v>2364.5795795795798</v>
      </c>
      <c r="S276" s="160">
        <f t="shared" ref="S276" si="498">AVERAGE(J276:J278)</f>
        <v>3362.4848484848494</v>
      </c>
      <c r="T276" s="160">
        <f t="shared" ref="T276" si="499">AVERAGE(K276:K278)</f>
        <v>2838.9676375404524</v>
      </c>
      <c r="U276" s="232">
        <f t="shared" ref="U276" si="500">AVERAGE(L276:T276)</f>
        <v>2574.3957566382401</v>
      </c>
    </row>
    <row r="277" spans="1:44">
      <c r="A277" s="223">
        <v>43726</v>
      </c>
      <c r="B277" s="235">
        <v>1.6822453703703699</v>
      </c>
      <c r="C277" s="304">
        <f>'VCO2 Raw'!C277*'VCO2-BW '!C$61/'VCO2-BW '!C$62</f>
        <v>1762.0231660231661</v>
      </c>
      <c r="D277" s="305">
        <f>'VCO2 Raw'!D277*'VCO2-BW '!D$61/'VCO2-BW '!D$62</f>
        <v>1637.8388278388277</v>
      </c>
      <c r="E277" s="305">
        <f>'VCO2 Raw'!E277*'VCO2-BW '!E$61/'VCO2-BW '!E$62</f>
        <v>2316.2598425196852</v>
      </c>
      <c r="F277" s="305">
        <f>'VCO2 Raw'!F277*'VCO2-BW '!F$61/'VCO2-BW '!F$62</f>
        <v>2133.9087136929456</v>
      </c>
      <c r="G277" s="305">
        <f>'VCO2 Raw'!G277*'VCO2-BW '!G$61/'VCO2-BW '!G$62</f>
        <v>2651.4913043478259</v>
      </c>
      <c r="H277" s="86">
        <f>'VCO2 Raw'!H277*'VCO2-BW '!H$61/'VCO2-BW '!H$62</f>
        <v>3213.1317073170731</v>
      </c>
      <c r="I277" s="86">
        <f>'VCO2 Raw'!I277*'VCO2-BW '!I$61/'VCO2-BW '!I$62</f>
        <v>1874.1891891891892</v>
      </c>
      <c r="J277" s="86">
        <f>'VCO2 Raw'!J277*'VCO2-BW '!J$61/'VCO2-BW '!J$62</f>
        <v>2843.3875598086129</v>
      </c>
      <c r="K277" s="108">
        <f>'VCO2 Raw'!K277*'VCO2-BW '!K$61/'VCO2-BW '!K$62</f>
        <v>3386.2961165048541</v>
      </c>
      <c r="L277" s="107"/>
      <c r="M277" s="160"/>
      <c r="N277" s="160"/>
      <c r="O277" s="160"/>
      <c r="P277" s="160"/>
      <c r="Q277" s="160"/>
      <c r="R277" s="160"/>
      <c r="S277" s="160"/>
      <c r="T277" s="160"/>
      <c r="U277" s="232">
        <f t="shared" ref="U277" si="501">STDEV(L276:T276)/SQRT(COUNT(L276:T276))</f>
        <v>122.15866150832194</v>
      </c>
    </row>
    <row r="278" spans="1:44">
      <c r="A278" s="223">
        <v>43726</v>
      </c>
      <c r="B278" s="235">
        <v>1.6961342592592601</v>
      </c>
      <c r="C278" s="304">
        <f>'VCO2 Raw'!C278*'VCO2-BW '!C$61/'VCO2-BW '!C$62</f>
        <v>2604.3204633204637</v>
      </c>
      <c r="D278" s="305">
        <f>'VCO2 Raw'!D278*'VCO2-BW '!D$61/'VCO2-BW '!D$62</f>
        <v>2846.6666666666665</v>
      </c>
      <c r="E278" s="305">
        <f>'VCO2 Raw'!E278*'VCO2-BW '!E$61/'VCO2-BW '!E$62</f>
        <v>2201.4566929133857</v>
      </c>
      <c r="F278" s="305">
        <f>'VCO2 Raw'!F278*'VCO2-BW '!F$61/'VCO2-BW '!F$62</f>
        <v>3239.2033195020745</v>
      </c>
      <c r="G278" s="305">
        <f>'VCO2 Raw'!G278*'VCO2-BW '!G$61/'VCO2-BW '!G$62</f>
        <v>2532.2869565217393</v>
      </c>
      <c r="H278" s="86">
        <f>'VCO2 Raw'!H278*'VCO2-BW '!H$61/'VCO2-BW '!H$62</f>
        <v>3061.7658536585363</v>
      </c>
      <c r="I278" s="86">
        <f>'VCO2 Raw'!I278*'VCO2-BW '!I$61/'VCO2-BW '!I$62</f>
        <v>3300.8108108108108</v>
      </c>
      <c r="J278" s="86">
        <f>'VCO2 Raw'!J278*'VCO2-BW '!J$61/'VCO2-BW '!J$62</f>
        <v>3551.6267942583736</v>
      </c>
      <c r="K278" s="108">
        <f>'VCO2 Raw'!K278*'VCO2-BW '!K$61/'VCO2-BW '!K$62</f>
        <v>1863.8495145631064</v>
      </c>
      <c r="L278" s="107"/>
      <c r="M278" s="160"/>
      <c r="N278" s="160"/>
      <c r="O278" s="160"/>
      <c r="P278" s="160"/>
      <c r="Q278" s="160"/>
      <c r="R278" s="160"/>
      <c r="S278" s="160"/>
      <c r="T278" s="160"/>
      <c r="U278" s="232"/>
    </row>
    <row r="279" spans="1:44">
      <c r="A279" s="223">
        <v>43726</v>
      </c>
      <c r="B279" s="235">
        <v>1.71002314814814</v>
      </c>
      <c r="C279" s="304">
        <f>'VCO2 Raw'!C279*'VCO2-BW '!C$61/'VCO2-BW '!C$62</f>
        <v>2564.5598455598461</v>
      </c>
      <c r="D279" s="305">
        <f>'VCO2 Raw'!D279*'VCO2-BW '!D$61/'VCO2-BW '!D$62</f>
        <v>3220.934065934066</v>
      </c>
      <c r="E279" s="305">
        <f>'VCO2 Raw'!E279*'VCO2-BW '!E$61/'VCO2-BW '!E$62</f>
        <v>2287.5590551181103</v>
      </c>
      <c r="F279" s="305">
        <f>'VCO2 Raw'!F279*'VCO2-BW '!F$61/'VCO2-BW '!F$62</f>
        <v>1954.2572614107883</v>
      </c>
      <c r="G279" s="305">
        <f>'VCO2 Raw'!G279*'VCO2-BW '!G$61/'VCO2-BW '!G$62</f>
        <v>2974.7391304347825</v>
      </c>
      <c r="H279" s="86">
        <f>'VCO2 Raw'!H279*'VCO2-BW '!H$61/'VCO2-BW '!H$62</f>
        <v>2424.9853658536585</v>
      </c>
      <c r="I279" s="86">
        <f>'VCO2 Raw'!I279*'VCO2-BW '!I$61/'VCO2-BW '!I$62</f>
        <v>3368.1531531531532</v>
      </c>
      <c r="J279" s="86">
        <f>'VCO2 Raw'!J279*'VCO2-BW '!J$61/'VCO2-BW '!J$62</f>
        <v>3349.2727272727275</v>
      </c>
      <c r="K279" s="108">
        <f>'VCO2 Raw'!K279*'VCO2-BW '!K$61/'VCO2-BW '!K$62</f>
        <v>3159.6504854368927</v>
      </c>
      <c r="L279" s="107">
        <f t="shared" ref="L279:P279" si="502">AVERAGE(C279:C281)</f>
        <v>2429.5830115830122</v>
      </c>
      <c r="M279" s="160">
        <f t="shared" si="502"/>
        <v>3000.4700854700855</v>
      </c>
      <c r="N279" s="160">
        <f t="shared" si="502"/>
        <v>2315.196850393701</v>
      </c>
      <c r="O279" s="160">
        <f t="shared" si="502"/>
        <v>2302.2406639004148</v>
      </c>
      <c r="P279" s="160">
        <f t="shared" si="502"/>
        <v>2707.3347826086956</v>
      </c>
      <c r="Q279" s="160">
        <f t="shared" ref="Q279" si="503">AVERAGE(H279:H281)</f>
        <v>2549.5577235772357</v>
      </c>
      <c r="R279" s="160">
        <f t="shared" ref="R279" si="504">AVERAGE(I279:I281)</f>
        <v>2827.6876876876872</v>
      </c>
      <c r="S279" s="160">
        <f t="shared" ref="S279" si="505">AVERAGE(J279:J281)</f>
        <v>2618.0861244019143</v>
      </c>
      <c r="T279" s="160">
        <f t="shared" ref="T279" si="506">AVERAGE(K279:K281)</f>
        <v>2597.3398058252424</v>
      </c>
      <c r="U279" s="232">
        <f t="shared" ref="U279" si="507">AVERAGE(L279:T279)</f>
        <v>2594.1663039386654</v>
      </c>
    </row>
    <row r="280" spans="1:44">
      <c r="A280" s="223">
        <v>43726</v>
      </c>
      <c r="B280" s="235">
        <v>1.72391203703704</v>
      </c>
      <c r="C280" s="304">
        <f>'VCO2 Raw'!C280*'VCO2-BW '!C$61/'VCO2-BW '!C$62</f>
        <v>2123.0077220077224</v>
      </c>
      <c r="D280" s="305">
        <f>'VCO2 Raw'!D280*'VCO2-BW '!D$61/'VCO2-BW '!D$62</f>
        <v>3176.2454212454213</v>
      </c>
      <c r="E280" s="305">
        <f>'VCO2 Raw'!E280*'VCO2-BW '!E$61/'VCO2-BW '!E$62</f>
        <v>2162.1259842519685</v>
      </c>
      <c r="F280" s="305">
        <f>'VCO2 Raw'!F280*'VCO2-BW '!F$61/'VCO2-BW '!F$62</f>
        <v>1992.5975103734438</v>
      </c>
      <c r="G280" s="305">
        <f>'VCO2 Raw'!G280*'VCO2-BW '!G$61/'VCO2-BW '!G$62</f>
        <v>2831.9086956521742</v>
      </c>
      <c r="H280" s="86">
        <f>'VCO2 Raw'!H280*'VCO2-BW '!H$61/'VCO2-BW '!H$62</f>
        <v>2091.9804878048781</v>
      </c>
      <c r="I280" s="86">
        <f>'VCO2 Raw'!I280*'VCO2-BW '!I$61/'VCO2-BW '!I$62</f>
        <v>1958.1081081081081</v>
      </c>
      <c r="J280" s="86">
        <f>'VCO2 Raw'!J280*'VCO2-BW '!J$61/'VCO2-BW '!J$62</f>
        <v>2164.3540669856461</v>
      </c>
      <c r="K280" s="108">
        <f>'VCO2 Raw'!K280*'VCO2-BW '!K$61/'VCO2-BW '!K$62</f>
        <v>2227.2475728155337</v>
      </c>
      <c r="L280" s="107"/>
      <c r="M280" s="160"/>
      <c r="N280" s="160"/>
      <c r="O280" s="160"/>
      <c r="P280" s="160"/>
      <c r="Q280" s="160"/>
      <c r="R280" s="160"/>
      <c r="S280" s="160"/>
      <c r="T280" s="160"/>
      <c r="U280" s="232">
        <f t="shared" ref="U280" si="508">STDEV(L279:T279)/SQRT(COUNT(L279:T279))</f>
        <v>76.840966172918172</v>
      </c>
    </row>
    <row r="281" spans="1:44">
      <c r="A281" s="223">
        <v>43726</v>
      </c>
      <c r="B281" s="235">
        <v>1.7378009259259199</v>
      </c>
      <c r="C281" s="304">
        <f>'VCO2 Raw'!C281*'VCO2-BW '!C$61/'VCO2-BW '!C$62</f>
        <v>2601.1814671814677</v>
      </c>
      <c r="D281" s="305">
        <f>'VCO2 Raw'!D281*'VCO2-BW '!D$61/'VCO2-BW '!D$62</f>
        <v>2604.2307692307691</v>
      </c>
      <c r="E281" s="305">
        <f>'VCO2 Raw'!E281*'VCO2-BW '!E$61/'VCO2-BW '!E$62</f>
        <v>2495.9055118110236</v>
      </c>
      <c r="F281" s="305">
        <f>'VCO2 Raw'!F281*'VCO2-BW '!F$61/'VCO2-BW '!F$62</f>
        <v>2959.8672199170123</v>
      </c>
      <c r="G281" s="305">
        <f>'VCO2 Raw'!G281*'VCO2-BW '!G$61/'VCO2-BW '!G$62</f>
        <v>2315.3565217391301</v>
      </c>
      <c r="H281" s="86">
        <f>'VCO2 Raw'!H281*'VCO2-BW '!H$61/'VCO2-BW '!H$62</f>
        <v>3131.7073170731705</v>
      </c>
      <c r="I281" s="86">
        <f>'VCO2 Raw'!I281*'VCO2-BW '!I$61/'VCO2-BW '!I$62</f>
        <v>3156.801801801802</v>
      </c>
      <c r="J281" s="86">
        <f>'VCO2 Raw'!J281*'VCO2-BW '!J$61/'VCO2-BW '!J$62</f>
        <v>2340.6315789473688</v>
      </c>
      <c r="K281" s="108">
        <f>'VCO2 Raw'!K281*'VCO2-BW '!K$61/'VCO2-BW '!K$62</f>
        <v>2405.1213592233007</v>
      </c>
      <c r="L281" s="107"/>
      <c r="M281" s="160"/>
      <c r="N281" s="160"/>
      <c r="O281" s="160"/>
      <c r="P281" s="160"/>
      <c r="Q281" s="160"/>
      <c r="R281" s="160"/>
      <c r="S281" s="160"/>
      <c r="T281" s="160"/>
      <c r="U281" s="232"/>
    </row>
    <row r="282" spans="1:44">
      <c r="A282" s="233">
        <v>43726</v>
      </c>
      <c r="B282" s="240">
        <v>1.7516898148148099</v>
      </c>
      <c r="C282" s="304">
        <f>'VCO2 Raw'!C282*'VCO2-BW '!C$61/'VCO2-BW '!C$62</f>
        <v>2505.965250965251</v>
      </c>
      <c r="D282" s="305">
        <f>'VCO2 Raw'!D282*'VCO2-BW '!D$61/'VCO2-BW '!D$62</f>
        <v>2777.3992673992675</v>
      </c>
      <c r="E282" s="305">
        <f>'VCO2 Raw'!E282*'VCO2-BW '!E$61/'VCO2-BW '!E$62</f>
        <v>2264.1732283464567</v>
      </c>
      <c r="F282" s="305">
        <f>'VCO2 Raw'!F282*'VCO2-BW '!F$61/'VCO2-BW '!F$62</f>
        <v>3061.7427385892115</v>
      </c>
      <c r="G282" s="305">
        <f>'VCO2 Raw'!G282*'VCO2-BW '!G$61/'VCO2-BW '!G$62</f>
        <v>3130.4565217391305</v>
      </c>
      <c r="H282" s="86">
        <f>'VCO2 Raw'!H282*'VCO2-BW '!H$61/'VCO2-BW '!H$62</f>
        <v>2865.5121951219508</v>
      </c>
      <c r="I282" s="86">
        <f>'VCO2 Raw'!I282*'VCO2-BW '!I$61/'VCO2-BW '!I$62</f>
        <v>3255.2252252252251</v>
      </c>
      <c r="J282" s="86">
        <f>'VCO2 Raw'!J282*'VCO2-BW '!J$61/'VCO2-BW '!J$62</f>
        <v>2811.0526315789475</v>
      </c>
      <c r="K282" s="108">
        <f>'VCO2 Raw'!K282*'VCO2-BW '!K$61/'VCO2-BW '!K$62</f>
        <v>2448.155339805825</v>
      </c>
      <c r="L282" s="107">
        <f t="shared" ref="L282:P282" si="509">AVERAGE(C282:C284)</f>
        <v>2546.0746460746464</v>
      </c>
      <c r="M282" s="160">
        <f t="shared" si="509"/>
        <v>2434.0415140415139</v>
      </c>
      <c r="N282" s="160">
        <f t="shared" si="509"/>
        <v>2386.4173228346458</v>
      </c>
      <c r="O282" s="160">
        <f t="shared" si="509"/>
        <v>3292.1493775933609</v>
      </c>
      <c r="P282" s="160">
        <f t="shared" si="509"/>
        <v>3280.4463768115943</v>
      </c>
      <c r="Q282" s="160">
        <f t="shared" ref="Q282" si="510">AVERAGE(H282:H284)</f>
        <v>2662.2991869918696</v>
      </c>
      <c r="R282" s="160">
        <f t="shared" ref="R282" si="511">AVERAGE(I282:I284)</f>
        <v>2703.3633633633631</v>
      </c>
      <c r="S282" s="160">
        <f t="shared" ref="S282" si="512">AVERAGE(J282:J284)</f>
        <v>3085.7256778309406</v>
      </c>
      <c r="T282" s="160">
        <f t="shared" ref="T282" si="513">AVERAGE(K282:K284)</f>
        <v>2474.2944983818766</v>
      </c>
      <c r="U282" s="232">
        <f t="shared" ref="U282" si="514">AVERAGE(L282:T282)</f>
        <v>2762.756884880424</v>
      </c>
    </row>
    <row r="283" spans="1:44">
      <c r="A283" s="233">
        <v>43726</v>
      </c>
      <c r="B283" s="240">
        <v>1.7655787037037001</v>
      </c>
      <c r="C283" s="304">
        <f>'VCO2 Raw'!C283*'VCO2-BW '!C$61/'VCO2-BW '!C$62</f>
        <v>2699.5366795366795</v>
      </c>
      <c r="D283" s="305">
        <f>'VCO2 Raw'!D283*'VCO2-BW '!D$61/'VCO2-BW '!D$62</f>
        <v>2193.0952380952381</v>
      </c>
      <c r="E283" s="305">
        <f>'VCO2 Raw'!E283*'VCO2-BW '!E$61/'VCO2-BW '!E$62</f>
        <v>2529.9212598425197</v>
      </c>
      <c r="F283" s="305">
        <f>'VCO2 Raw'!F283*'VCO2-BW '!F$61/'VCO2-BW '!F$62</f>
        <v>3239.2033195020745</v>
      </c>
      <c r="G283" s="305">
        <f>'VCO2 Raw'!G283*'VCO2-BW '!G$61/'VCO2-BW '!G$62</f>
        <v>3234.6260869565217</v>
      </c>
      <c r="H283" s="86">
        <f>'VCO2 Raw'!H283*'VCO2-BW '!H$61/'VCO2-BW '!H$62</f>
        <v>2569.0439024390239</v>
      </c>
      <c r="I283" s="86">
        <f>'VCO2 Raw'!I283*'VCO2-BW '!I$61/'VCO2-BW '!I$62</f>
        <v>2466.801801801802</v>
      </c>
      <c r="J283" s="86">
        <f>'VCO2 Raw'!J283*'VCO2-BW '!J$61/'VCO2-BW '!J$62</f>
        <v>3559.9712918660293</v>
      </c>
      <c r="K283" s="108">
        <f>'VCO2 Raw'!K283*'VCO2-BW '!K$61/'VCO2-BW '!K$62</f>
        <v>2382.1699029126212</v>
      </c>
      <c r="L283" s="107"/>
      <c r="M283" s="160"/>
      <c r="N283" s="160"/>
      <c r="O283" s="160"/>
      <c r="P283" s="160"/>
      <c r="Q283" s="160"/>
      <c r="R283" s="160"/>
      <c r="S283" s="160"/>
      <c r="T283" s="160"/>
      <c r="U283" s="232">
        <f t="shared" ref="U283" si="515">STDEV(L282:T282)/SQRT(COUNT(L282:T282))</f>
        <v>120.53319068626462</v>
      </c>
    </row>
    <row r="284" spans="1:44">
      <c r="A284" s="233">
        <v>43726</v>
      </c>
      <c r="B284" s="240">
        <v>1.77946759259259</v>
      </c>
      <c r="C284" s="304">
        <f>'VCO2 Raw'!C284*'VCO2-BW '!C$61/'VCO2-BW '!C$62</f>
        <v>2432.7220077220077</v>
      </c>
      <c r="D284" s="305">
        <f>'VCO2 Raw'!D284*'VCO2-BW '!D$61/'VCO2-BW '!D$62</f>
        <v>2331.6300366300366</v>
      </c>
      <c r="E284" s="305">
        <f>'VCO2 Raw'!E284*'VCO2-BW '!E$61/'VCO2-BW '!E$62</f>
        <v>2365.1574803149606</v>
      </c>
      <c r="F284" s="305">
        <f>'VCO2 Raw'!F284*'VCO2-BW '!F$61/'VCO2-BW '!F$62</f>
        <v>3575.5020746887963</v>
      </c>
      <c r="G284" s="305">
        <f>'VCO2 Raw'!G284*'VCO2-BW '!G$61/'VCO2-BW '!G$62</f>
        <v>3476.2565217391302</v>
      </c>
      <c r="H284" s="86">
        <f>'VCO2 Raw'!H284*'VCO2-BW '!H$61/'VCO2-BW '!H$62</f>
        <v>2552.3414634146343</v>
      </c>
      <c r="I284" s="86">
        <f>'VCO2 Raw'!I284*'VCO2-BW '!I$61/'VCO2-BW '!I$62</f>
        <v>2388.0630630630631</v>
      </c>
      <c r="J284" s="86">
        <f>'VCO2 Raw'!J284*'VCO2-BW '!J$61/'VCO2-BW '!J$62</f>
        <v>2886.1531100478469</v>
      </c>
      <c r="K284" s="108">
        <f>'VCO2 Raw'!K284*'VCO2-BW '!K$61/'VCO2-BW '!K$62</f>
        <v>2592.558252427184</v>
      </c>
      <c r="L284" s="107"/>
      <c r="M284" s="160"/>
      <c r="N284" s="160"/>
      <c r="O284" s="160"/>
      <c r="P284" s="160"/>
      <c r="Q284" s="160"/>
      <c r="R284" s="160"/>
      <c r="S284" s="160"/>
      <c r="T284" s="160"/>
      <c r="U284" s="232"/>
    </row>
    <row r="285" spans="1:44">
      <c r="A285" s="233">
        <v>43726</v>
      </c>
      <c r="B285" s="240">
        <v>1.79335648148148</v>
      </c>
      <c r="C285" s="304">
        <f>'VCO2 Raw'!C285*'VCO2-BW '!C$61/'VCO2-BW '!C$62</f>
        <v>3260.3706563706569</v>
      </c>
      <c r="D285" s="305">
        <f>'VCO2 Raw'!D285*'VCO2-BW '!D$61/'VCO2-BW '!D$62</f>
        <v>2499.2124542124543</v>
      </c>
      <c r="E285" s="305">
        <f>'VCO2 Raw'!E285*'VCO2-BW '!E$61/'VCO2-BW '!E$62</f>
        <v>2669.1732283464567</v>
      </c>
      <c r="F285" s="305">
        <f>'VCO2 Raw'!F285*'VCO2-BW '!F$61/'VCO2-BW '!F$62</f>
        <v>3393.659751037344</v>
      </c>
      <c r="G285" s="305">
        <f>'VCO2 Raw'!G285*'VCO2-BW '!G$61/'VCO2-BW '!G$62</f>
        <v>3107.9043478260869</v>
      </c>
      <c r="H285" s="86">
        <f>'VCO2 Raw'!H285*'VCO2-BW '!H$61/'VCO2-BW '!H$62</f>
        <v>3502.2926829268295</v>
      </c>
      <c r="I285" s="86">
        <f>'VCO2 Raw'!I285*'VCO2-BW '!I$61/'VCO2-BW '!I$62</f>
        <v>3387.8378378378379</v>
      </c>
      <c r="J285" s="86">
        <f>'VCO2 Raw'!J285*'VCO2-BW '!J$61/'VCO2-BW '!J$62</f>
        <v>2799.5789473684213</v>
      </c>
      <c r="K285" s="108">
        <f>'VCO2 Raw'!K285*'VCO2-BW '!K$61/'VCO2-BW '!K$62</f>
        <v>2629.8543689320386</v>
      </c>
      <c r="L285" s="107">
        <f t="shared" ref="L285:P285" si="516">AVERAGE(C285:C287)</f>
        <v>2901.8275418275425</v>
      </c>
      <c r="M285" s="160">
        <f t="shared" si="516"/>
        <v>2423.2417582417584</v>
      </c>
      <c r="N285" s="160">
        <f t="shared" si="516"/>
        <v>2861.929133858268</v>
      </c>
      <c r="O285" s="160">
        <f t="shared" si="516"/>
        <v>3388.9128630705386</v>
      </c>
      <c r="P285" s="160">
        <f t="shared" si="516"/>
        <v>2840.5</v>
      </c>
      <c r="Q285" s="160">
        <f t="shared" ref="Q285" si="517">AVERAGE(H285:H287)</f>
        <v>3192.6016260162601</v>
      </c>
      <c r="R285" s="160">
        <f t="shared" ref="R285" si="518">AVERAGE(I285:I287)</f>
        <v>3016.2462462462463</v>
      </c>
      <c r="S285" s="160">
        <f t="shared" ref="S285" si="519">AVERAGE(J285:J287)</f>
        <v>3196.9856459330149</v>
      </c>
      <c r="T285" s="160">
        <f t="shared" ref="T285" si="520">AVERAGE(K285:K287)</f>
        <v>2974.763754045307</v>
      </c>
      <c r="U285" s="232">
        <f t="shared" ref="U285" si="521">AVERAGE(L285:T285)</f>
        <v>2977.445396582104</v>
      </c>
    </row>
    <row r="286" spans="1:44">
      <c r="A286" s="233">
        <v>43726</v>
      </c>
      <c r="B286" s="240">
        <v>1.8072453703703699</v>
      </c>
      <c r="C286" s="304">
        <f>'VCO2 Raw'!C286*'VCO2-BW '!C$61/'VCO2-BW '!C$62</f>
        <v>2897.2934362934366</v>
      </c>
      <c r="D286" s="305">
        <f>'VCO2 Raw'!D286*'VCO2-BW '!D$61/'VCO2-BW '!D$62</f>
        <v>2176.3369963369964</v>
      </c>
      <c r="E286" s="305">
        <f>'VCO2 Raw'!E286*'VCO2-BW '!E$61/'VCO2-BW '!E$62</f>
        <v>3235.748031496063</v>
      </c>
      <c r="F286" s="305">
        <f>'VCO2 Raw'!F286*'VCO2-BW '!F$61/'VCO2-BW '!F$62</f>
        <v>3135.1369294605806</v>
      </c>
      <c r="G286" s="305">
        <f>'VCO2 Raw'!G286*'VCO2-BW '!G$61/'VCO2-BW '!G$62</f>
        <v>2574.1695652173912</v>
      </c>
      <c r="H286" s="86">
        <f>'VCO2 Raw'!H286*'VCO2-BW '!H$61/'VCO2-BW '!H$62</f>
        <v>3600.4195121951216</v>
      </c>
      <c r="I286" s="86">
        <f>'VCO2 Raw'!I286*'VCO2-BW '!I$61/'VCO2-BW '!I$62</f>
        <v>2734.099099099099</v>
      </c>
      <c r="J286" s="86">
        <f>'VCO2 Raw'!J286*'VCO2-BW '!J$61/'VCO2-BW '!J$62</f>
        <v>2721.3492822966509</v>
      </c>
      <c r="K286" s="108">
        <f>'VCO2 Raw'!K286*'VCO2-BW '!K$61/'VCO2-BW '!K$62</f>
        <v>2473.019417475728</v>
      </c>
      <c r="L286" s="107"/>
      <c r="M286" s="160"/>
      <c r="N286" s="160"/>
      <c r="O286" s="160"/>
      <c r="P286" s="160"/>
      <c r="Q286" s="160"/>
      <c r="R286" s="160"/>
      <c r="S286" s="160"/>
      <c r="T286" s="160"/>
      <c r="U286" s="232">
        <f t="shared" ref="U286" si="522">STDEV(L285:T285)/SQRT(COUNT(L285:T285))</f>
        <v>92.064747639849429</v>
      </c>
    </row>
    <row r="287" spans="1:44">
      <c r="A287" s="233">
        <v>43726</v>
      </c>
      <c r="B287" s="240">
        <v>1.8211342592592601</v>
      </c>
      <c r="C287" s="304">
        <f>'VCO2 Raw'!C287*'VCO2-BW '!C$61/'VCO2-BW '!C$62</f>
        <v>2547.8185328185332</v>
      </c>
      <c r="D287" s="305">
        <f>'VCO2 Raw'!D287*'VCO2-BW '!D$61/'VCO2-BW '!D$62</f>
        <v>2594.1758241758239</v>
      </c>
      <c r="E287" s="305">
        <f>'VCO2 Raw'!E287*'VCO2-BW '!E$61/'VCO2-BW '!E$62</f>
        <v>2680.8661417322837</v>
      </c>
      <c r="F287" s="305">
        <f>'VCO2 Raw'!F287*'VCO2-BW '!F$61/'VCO2-BW '!F$62</f>
        <v>3637.9419087136926</v>
      </c>
      <c r="G287" s="305">
        <f>'VCO2 Raw'!G287*'VCO2-BW '!G$61/'VCO2-BW '!G$62</f>
        <v>2839.4260869565214</v>
      </c>
      <c r="H287" s="86">
        <f>'VCO2 Raw'!H287*'VCO2-BW '!H$61/'VCO2-BW '!H$62</f>
        <v>2475.0926829268292</v>
      </c>
      <c r="I287" s="86">
        <f>'VCO2 Raw'!I287*'VCO2-BW '!I$61/'VCO2-BW '!I$62</f>
        <v>2926.801801801802</v>
      </c>
      <c r="J287" s="86">
        <f>'VCO2 Raw'!J287*'VCO2-BW '!J$61/'VCO2-BW '!J$62</f>
        <v>4070.028708133972</v>
      </c>
      <c r="K287" s="108">
        <f>'VCO2 Raw'!K287*'VCO2-BW '!K$61/'VCO2-BW '!K$62</f>
        <v>3821.4174757281548</v>
      </c>
      <c r="L287" s="107"/>
      <c r="M287" s="160"/>
      <c r="N287" s="160"/>
      <c r="O287" s="160"/>
      <c r="P287" s="160"/>
      <c r="Q287" s="160"/>
      <c r="R287" s="160"/>
      <c r="S287" s="160"/>
      <c r="T287" s="160"/>
      <c r="U287" s="232"/>
    </row>
    <row r="288" spans="1:44">
      <c r="A288" s="233">
        <v>43726</v>
      </c>
      <c r="B288" s="240">
        <v>1.83502314814815</v>
      </c>
      <c r="C288" s="304">
        <f>'VCO2 Raw'!C288*'VCO2-BW '!C$61/'VCO2-BW '!C$62</f>
        <v>3091.9111969111973</v>
      </c>
      <c r="D288" s="305">
        <f>'VCO2 Raw'!D288*'VCO2-BW '!D$61/'VCO2-BW '!D$62</f>
        <v>2188.6263736263736</v>
      </c>
      <c r="E288" s="305">
        <f>'VCO2 Raw'!E288*'VCO2-BW '!E$61/'VCO2-BW '!E$62</f>
        <v>2886.0236220472443</v>
      </c>
      <c r="F288" s="305">
        <f>'VCO2 Raw'!F288*'VCO2-BW '!F$61/'VCO2-BW '!F$62</f>
        <v>3459.3858921161823</v>
      </c>
      <c r="G288" s="305">
        <f>'VCO2 Raw'!G288*'VCO2-BW '!G$61/'VCO2-BW '!G$62</f>
        <v>3364.5695652173908</v>
      </c>
      <c r="H288" s="86">
        <f>'VCO2 Raw'!H288*'VCO2-BW '!H$61/'VCO2-BW '!H$62</f>
        <v>3878.0975609756097</v>
      </c>
      <c r="I288" s="86">
        <f>'VCO2 Raw'!I288*'VCO2-BW '!I$61/'VCO2-BW '!I$62</f>
        <v>3227.2522522522522</v>
      </c>
      <c r="J288" s="86">
        <f>'VCO2 Raw'!J288*'VCO2-BW '!J$61/'VCO2-BW '!J$62</f>
        <v>3092.6794258373207</v>
      </c>
      <c r="K288" s="108">
        <f>'VCO2 Raw'!K288*'VCO2-BW '!K$61/'VCO2-BW '!K$62</f>
        <v>3876.8834951456311</v>
      </c>
      <c r="L288" s="107">
        <f t="shared" ref="L288:P288" si="523">AVERAGE(C288:C290)</f>
        <v>3400.5791505791508</v>
      </c>
      <c r="M288" s="160">
        <f t="shared" si="523"/>
        <v>2388.235653235653</v>
      </c>
      <c r="N288" s="160">
        <f t="shared" si="523"/>
        <v>2921.1023622047246</v>
      </c>
      <c r="O288" s="160">
        <f t="shared" si="523"/>
        <v>3124.9128630705386</v>
      </c>
      <c r="P288" s="160">
        <f t="shared" si="523"/>
        <v>3183.0782608695649</v>
      </c>
      <c r="Q288" s="160">
        <f t="shared" ref="Q288" si="524">AVERAGE(H288:H290)</f>
        <v>3727.0796747967483</v>
      </c>
      <c r="R288" s="160">
        <f t="shared" ref="R288" si="525">AVERAGE(I288:I290)</f>
        <v>3172.3423423423424</v>
      </c>
      <c r="S288" s="160">
        <f t="shared" ref="S288" si="526">AVERAGE(J288:J290)</f>
        <v>3192.8133971291868</v>
      </c>
      <c r="T288" s="160">
        <f t="shared" ref="T288" si="527">AVERAGE(K288:K290)</f>
        <v>3653.1067961165049</v>
      </c>
      <c r="U288" s="232">
        <f t="shared" ref="U288" si="528">AVERAGE(L288:T288)</f>
        <v>3195.9167222604901</v>
      </c>
    </row>
    <row r="289" spans="1:21">
      <c r="A289" s="233">
        <v>43726</v>
      </c>
      <c r="B289" s="240">
        <v>1.84891203703703</v>
      </c>
      <c r="C289" s="304">
        <f>'VCO2 Raw'!C289*'VCO2-BW '!C$61/'VCO2-BW '!C$62</f>
        <v>3569.0386100386104</v>
      </c>
      <c r="D289" s="305">
        <f>'VCO2 Raw'!D289*'VCO2-BW '!D$61/'VCO2-BW '!D$62</f>
        <v>2178.5714285714284</v>
      </c>
      <c r="E289" s="305">
        <f>'VCO2 Raw'!E289*'VCO2-BW '!E$61/'VCO2-BW '!E$62</f>
        <v>2559.6850393700788</v>
      </c>
      <c r="F289" s="305">
        <f>'VCO2 Raw'!F289*'VCO2-BW '!F$61/'VCO2-BW '!F$62</f>
        <v>2745.1618257261407</v>
      </c>
      <c r="G289" s="305">
        <f>'VCO2 Raw'!G289*'VCO2-BW '!G$61/'VCO2-BW '!G$62</f>
        <v>3843.5347826086959</v>
      </c>
      <c r="H289" s="86">
        <f>'VCO2 Raw'!H289*'VCO2-BW '!H$61/'VCO2-BW '!H$62</f>
        <v>3865.570731707317</v>
      </c>
      <c r="I289" s="86">
        <f>'VCO2 Raw'!I289*'VCO2-BW '!I$61/'VCO2-BW '!I$62</f>
        <v>2900.900900900901</v>
      </c>
      <c r="J289" s="86">
        <f>'VCO2 Raw'!J289*'VCO2-BW '!J$61/'VCO2-BW '!J$62</f>
        <v>3486.9569377990438</v>
      </c>
      <c r="K289" s="108">
        <f>'VCO2 Raw'!K289*'VCO2-BW '!K$61/'VCO2-BW '!K$62</f>
        <v>3403.509708737864</v>
      </c>
      <c r="L289" s="107"/>
      <c r="M289" s="160"/>
      <c r="N289" s="160"/>
      <c r="O289" s="160"/>
      <c r="P289" s="160"/>
      <c r="Q289" s="160"/>
      <c r="R289" s="160"/>
      <c r="S289" s="160"/>
      <c r="T289" s="160"/>
      <c r="U289" s="232">
        <f t="shared" ref="U289" si="529">STDEV(L288:T288)/SQRT(COUNT(L288:T288))</f>
        <v>132.63813309281008</v>
      </c>
    </row>
    <row r="290" spans="1:21">
      <c r="A290" s="233">
        <v>43726</v>
      </c>
      <c r="B290" s="240">
        <v>1.8628009259259199</v>
      </c>
      <c r="C290" s="304">
        <f>'VCO2 Raw'!C290*'VCO2-BW '!C$61/'VCO2-BW '!C$62</f>
        <v>3540.7876447876451</v>
      </c>
      <c r="D290" s="305">
        <f>'VCO2 Raw'!D290*'VCO2-BW '!D$61/'VCO2-BW '!D$62</f>
        <v>2797.5091575091574</v>
      </c>
      <c r="E290" s="305">
        <f>'VCO2 Raw'!E290*'VCO2-BW '!E$61/'VCO2-BW '!E$62</f>
        <v>3317.5984251968507</v>
      </c>
      <c r="F290" s="305">
        <f>'VCO2 Raw'!F290*'VCO2-BW '!F$61/'VCO2-BW '!F$62</f>
        <v>3170.1908713692942</v>
      </c>
      <c r="G290" s="305">
        <f>'VCO2 Raw'!G290*'VCO2-BW '!G$61/'VCO2-BW '!G$62</f>
        <v>2341.1304347826085</v>
      </c>
      <c r="H290" s="86">
        <f>'VCO2 Raw'!H290*'VCO2-BW '!H$61/'VCO2-BW '!H$62</f>
        <v>3437.570731707317</v>
      </c>
      <c r="I290" s="86">
        <f>'VCO2 Raw'!I290*'VCO2-BW '!I$61/'VCO2-BW '!I$62</f>
        <v>3388.8738738738739</v>
      </c>
      <c r="J290" s="86">
        <f>'VCO2 Raw'!J290*'VCO2-BW '!J$61/'VCO2-BW '!J$62</f>
        <v>2998.8038277511964</v>
      </c>
      <c r="K290" s="108">
        <f>'VCO2 Raw'!K290*'VCO2-BW '!K$61/'VCO2-BW '!K$62</f>
        <v>3678.9271844660188</v>
      </c>
      <c r="L290" s="107"/>
      <c r="M290" s="160"/>
      <c r="N290" s="160"/>
      <c r="O290" s="160"/>
      <c r="P290" s="160"/>
      <c r="Q290" s="160"/>
      <c r="R290" s="160"/>
      <c r="S290" s="160"/>
      <c r="T290" s="160"/>
      <c r="U290" s="232"/>
    </row>
    <row r="291" spans="1:21">
      <c r="A291" s="233">
        <v>43726</v>
      </c>
      <c r="B291" s="240">
        <v>1.8766898148148099</v>
      </c>
      <c r="C291" s="304">
        <f>'VCO2 Raw'!C291*'VCO2-BW '!C$61/'VCO2-BW '!C$62</f>
        <v>3360.8185328185336</v>
      </c>
      <c r="D291" s="305">
        <f>'VCO2 Raw'!D291*'VCO2-BW '!D$61/'VCO2-BW '!D$62</f>
        <v>2014.3406593406594</v>
      </c>
      <c r="E291" s="305">
        <f>'VCO2 Raw'!E291*'VCO2-BW '!E$61/'VCO2-BW '!E$62</f>
        <v>2088.7795275590552</v>
      </c>
      <c r="F291" s="305">
        <f>'VCO2 Raw'!F291*'VCO2-BW '!F$61/'VCO2-BW '!F$62</f>
        <v>4105.6929460580914</v>
      </c>
      <c r="G291" s="305">
        <f>'VCO2 Raw'!G291*'VCO2-BW '!G$61/'VCO2-BW '!G$62</f>
        <v>2940.3739130434778</v>
      </c>
      <c r="H291" s="86">
        <f>'VCO2 Raw'!H291*'VCO2-BW '!H$61/'VCO2-BW '!H$62</f>
        <v>2741.2878048780485</v>
      </c>
      <c r="I291" s="86">
        <f>'VCO2 Raw'!I291*'VCO2-BW '!I$61/'VCO2-BW '!I$62</f>
        <v>3031.4414414414414</v>
      </c>
      <c r="J291" s="86">
        <f>'VCO2 Raw'!J291*'VCO2-BW '!J$61/'VCO2-BW '!J$62</f>
        <v>2927.8755980861247</v>
      </c>
      <c r="K291" s="108">
        <f>'VCO2 Raw'!K291*'VCO2-BW '!K$61/'VCO2-BW '!K$62</f>
        <v>3757.3446601941746</v>
      </c>
      <c r="L291" s="107">
        <f t="shared" ref="L291:P291" si="530">AVERAGE(C291:C293)</f>
        <v>2698.8391248391254</v>
      </c>
      <c r="M291" s="160">
        <f t="shared" si="530"/>
        <v>2051.5811965811968</v>
      </c>
      <c r="N291" s="160">
        <f t="shared" si="530"/>
        <v>2339.2913385826773</v>
      </c>
      <c r="O291" s="160">
        <f t="shared" si="530"/>
        <v>3648.5311203319502</v>
      </c>
      <c r="P291" s="160">
        <f t="shared" si="530"/>
        <v>2812.2202898550718</v>
      </c>
      <c r="Q291" s="160">
        <f t="shared" ref="Q291" si="531">AVERAGE(H291:H293)</f>
        <v>3222.8747967479671</v>
      </c>
      <c r="R291" s="160">
        <f t="shared" ref="R291" si="532">AVERAGE(I291:I293)</f>
        <v>3051.8168168168163</v>
      </c>
      <c r="S291" s="160">
        <f t="shared" ref="S291" si="533">AVERAGE(J291:J293)</f>
        <v>2968.5550239234458</v>
      </c>
      <c r="T291" s="160">
        <f t="shared" ref="T291" si="534">AVERAGE(K291:K293)</f>
        <v>2978.9077669902913</v>
      </c>
      <c r="U291" s="232">
        <f t="shared" ref="U291" si="535">AVERAGE(L291:T291)</f>
        <v>2863.6241638520605</v>
      </c>
    </row>
    <row r="292" spans="1:21">
      <c r="A292" s="233">
        <v>43726</v>
      </c>
      <c r="B292" s="240">
        <v>1.8905787037037001</v>
      </c>
      <c r="C292" s="304">
        <f>'VCO2 Raw'!C292*'VCO2-BW '!C$61/'VCO2-BW '!C$62</f>
        <v>2458.8803088803088</v>
      </c>
      <c r="D292" s="305">
        <f>'VCO2 Raw'!D292*'VCO2-BW '!D$61/'VCO2-BW '!D$62</f>
        <v>1795.3663003663003</v>
      </c>
      <c r="E292" s="305">
        <f>'VCO2 Raw'!E292*'VCO2-BW '!E$61/'VCO2-BW '!E$62</f>
        <v>2071.7716535433074</v>
      </c>
      <c r="F292" s="305">
        <f>'VCO2 Raw'!F292*'VCO2-BW '!F$61/'VCO2-BW '!F$62</f>
        <v>3266.5892116182572</v>
      </c>
      <c r="G292" s="305">
        <f>'VCO2 Raw'!G292*'VCO2-BW '!G$61/'VCO2-BW '!G$62</f>
        <v>2977.9608695652169</v>
      </c>
      <c r="H292" s="86">
        <f>'VCO2 Raw'!H292*'VCO2-BW '!H$61/'VCO2-BW '!H$62</f>
        <v>3255.9317073170728</v>
      </c>
      <c r="I292" s="86">
        <f>'VCO2 Raw'!I292*'VCO2-BW '!I$61/'VCO2-BW '!I$62</f>
        <v>2949.5945945945946</v>
      </c>
      <c r="J292" s="86">
        <f>'VCO2 Raw'!J292*'VCO2-BW '!J$61/'VCO2-BW '!J$62</f>
        <v>3231.4066985645941</v>
      </c>
      <c r="K292" s="108">
        <f>'VCO2 Raw'!K292*'VCO2-BW '!K$61/'VCO2-BW '!K$62</f>
        <v>2368.7815533980583</v>
      </c>
      <c r="L292" s="107"/>
      <c r="M292" s="160"/>
      <c r="N292" s="160"/>
      <c r="O292" s="160"/>
      <c r="P292" s="160"/>
      <c r="Q292" s="160"/>
      <c r="R292" s="160"/>
      <c r="S292" s="160"/>
      <c r="T292" s="160"/>
      <c r="U292" s="232">
        <f t="shared" ref="U292" si="536">STDEV(L291:T291)/SQRT(COUNT(L291:T291))</f>
        <v>156.7460958417673</v>
      </c>
    </row>
    <row r="293" spans="1:21">
      <c r="A293" s="233">
        <v>43726</v>
      </c>
      <c r="B293" s="240">
        <v>1.90446759259259</v>
      </c>
      <c r="C293" s="304">
        <f>'VCO2 Raw'!C293*'VCO2-BW '!C$61/'VCO2-BW '!C$62</f>
        <v>2276.8185328185332</v>
      </c>
      <c r="D293" s="305">
        <f>'VCO2 Raw'!D293*'VCO2-BW '!D$61/'VCO2-BW '!D$62</f>
        <v>2345.03663003663</v>
      </c>
      <c r="E293" s="305">
        <f>'VCO2 Raw'!E293*'VCO2-BW '!E$61/'VCO2-BW '!E$62</f>
        <v>2857.3228346456694</v>
      </c>
      <c r="F293" s="305">
        <f>'VCO2 Raw'!F293*'VCO2-BW '!F$61/'VCO2-BW '!F$62</f>
        <v>3573.3112033195016</v>
      </c>
      <c r="G293" s="305">
        <f>'VCO2 Raw'!G293*'VCO2-BW '!G$61/'VCO2-BW '!G$62</f>
        <v>2518.3260869565215</v>
      </c>
      <c r="H293" s="86">
        <f>'VCO2 Raw'!H293*'VCO2-BW '!H$61/'VCO2-BW '!H$62</f>
        <v>3671.4048780487801</v>
      </c>
      <c r="I293" s="86">
        <f>'VCO2 Raw'!I293*'VCO2-BW '!I$61/'VCO2-BW '!I$62</f>
        <v>3174.4144144144143</v>
      </c>
      <c r="J293" s="86">
        <f>'VCO2 Raw'!J293*'VCO2-BW '!J$61/'VCO2-BW '!J$62</f>
        <v>2746.3827751196177</v>
      </c>
      <c r="K293" s="108">
        <f>'VCO2 Raw'!K293*'VCO2-BW '!K$61/'VCO2-BW '!K$62</f>
        <v>2810.5970873786405</v>
      </c>
      <c r="L293" s="107"/>
      <c r="M293" s="160"/>
      <c r="N293" s="160"/>
      <c r="O293" s="160"/>
      <c r="P293" s="160"/>
      <c r="Q293" s="160"/>
      <c r="R293" s="160"/>
      <c r="S293" s="160"/>
      <c r="T293" s="160"/>
      <c r="U293" s="232"/>
    </row>
    <row r="294" spans="1:21">
      <c r="A294" s="233">
        <v>43726</v>
      </c>
      <c r="B294" s="240">
        <v>1.91835648148148</v>
      </c>
      <c r="C294" s="304">
        <f>'VCO2 Raw'!C294*'VCO2-BW '!C$61/'VCO2-BW '!C$62</f>
        <v>3064.7065637065643</v>
      </c>
      <c r="D294" s="305">
        <f>'VCO2 Raw'!D294*'VCO2-BW '!D$61/'VCO2-BW '!D$62</f>
        <v>1998.6996336996338</v>
      </c>
      <c r="E294" s="305">
        <f>'VCO2 Raw'!E294*'VCO2-BW '!E$61/'VCO2-BW '!E$62</f>
        <v>2342.8346456692916</v>
      </c>
      <c r="F294" s="305">
        <f>'VCO2 Raw'!F294*'VCO2-BW '!F$61/'VCO2-BW '!F$62</f>
        <v>3786.9211618257254</v>
      </c>
      <c r="G294" s="305">
        <f>'VCO2 Raw'!G294*'VCO2-BW '!G$61/'VCO2-BW '!G$62</f>
        <v>3305.5043478260864</v>
      </c>
      <c r="H294" s="86">
        <f>'VCO2 Raw'!H294*'VCO2-BW '!H$61/'VCO2-BW '!H$62</f>
        <v>3627.560975609756</v>
      </c>
      <c r="I294" s="86">
        <f>'VCO2 Raw'!I294*'VCO2-BW '!I$61/'VCO2-BW '!I$62</f>
        <v>3547.3873873873877</v>
      </c>
      <c r="J294" s="86">
        <f>'VCO2 Raw'!J294*'VCO2-BW '!J$61/'VCO2-BW '!J$62</f>
        <v>4510.2009569377988</v>
      </c>
      <c r="K294" s="108">
        <f>'VCO2 Raw'!K294*'VCO2-BW '!K$61/'VCO2-BW '!K$62</f>
        <v>2794.3398058252428</v>
      </c>
      <c r="L294" s="107">
        <f t="shared" ref="L294:P294" si="537">AVERAGE(C294:C296)</f>
        <v>3073.0772200772203</v>
      </c>
      <c r="M294" s="160">
        <f t="shared" si="537"/>
        <v>2458.6202686202687</v>
      </c>
      <c r="N294" s="160">
        <f t="shared" si="537"/>
        <v>2472.51968503937</v>
      </c>
      <c r="O294" s="160">
        <f t="shared" si="537"/>
        <v>3496.6307053941905</v>
      </c>
      <c r="P294" s="160">
        <f t="shared" si="537"/>
        <v>3217.8014492753623</v>
      </c>
      <c r="Q294" s="160">
        <f t="shared" ref="Q294" si="538">AVERAGE(H294:H296)</f>
        <v>2946.9365853658542</v>
      </c>
      <c r="R294" s="160">
        <f t="shared" ref="R294" si="539">AVERAGE(I294:I296)</f>
        <v>3252.8078078078083</v>
      </c>
      <c r="S294" s="160">
        <f t="shared" ref="S294" si="540">AVERAGE(J294:J296)</f>
        <v>3556.4944178628393</v>
      </c>
      <c r="T294" s="160">
        <f t="shared" ref="T294" si="541">AVERAGE(K294:K296)</f>
        <v>3462.8009708737864</v>
      </c>
      <c r="U294" s="232">
        <f t="shared" ref="U294" si="542">AVERAGE(L294:T294)</f>
        <v>3104.1876789240778</v>
      </c>
    </row>
    <row r="295" spans="1:21">
      <c r="A295" s="233">
        <v>43726</v>
      </c>
      <c r="B295" s="240">
        <v>1.9322453703703699</v>
      </c>
      <c r="C295" s="304">
        <f>'VCO2 Raw'!C295*'VCO2-BW '!C$61/'VCO2-BW '!C$62</f>
        <v>2944.3783783783788</v>
      </c>
      <c r="D295" s="305">
        <f>'VCO2 Raw'!D295*'VCO2-BW '!D$61/'VCO2-BW '!D$62</f>
        <v>2851.135531135531</v>
      </c>
      <c r="E295" s="305">
        <f>'VCO2 Raw'!E295*'VCO2-BW '!E$61/'VCO2-BW '!E$62</f>
        <v>3030.5905511811025</v>
      </c>
      <c r="F295" s="305">
        <f>'VCO2 Raw'!F295*'VCO2-BW '!F$61/'VCO2-BW '!F$62</f>
        <v>3430.9045643153522</v>
      </c>
      <c r="G295" s="305">
        <f>'VCO2 Raw'!G295*'VCO2-BW '!G$61/'VCO2-BW '!G$62</f>
        <v>2768.5478260869563</v>
      </c>
      <c r="H295" s="86">
        <f>'VCO2 Raw'!H295*'VCO2-BW '!H$61/'VCO2-BW '!H$62</f>
        <v>2718.3219512195119</v>
      </c>
      <c r="I295" s="86">
        <f>'VCO2 Raw'!I295*'VCO2-BW '!I$61/'VCO2-BW '!I$62</f>
        <v>3353.6486486486488</v>
      </c>
      <c r="J295" s="86">
        <f>'VCO2 Raw'!J295*'VCO2-BW '!J$61/'VCO2-BW '!J$62</f>
        <v>3333.6267942583736</v>
      </c>
      <c r="K295" s="108">
        <f>'VCO2 Raw'!K295*'VCO2-BW '!K$61/'VCO2-BW '!K$62</f>
        <v>3950.5194174757276</v>
      </c>
      <c r="L295" s="107"/>
      <c r="M295" s="160"/>
      <c r="N295" s="160"/>
      <c r="O295" s="160"/>
      <c r="P295" s="160"/>
      <c r="Q295" s="160"/>
      <c r="R295" s="160"/>
      <c r="S295" s="160"/>
      <c r="T295" s="160"/>
      <c r="U295" s="232">
        <f t="shared" ref="U295" si="543">STDEV(L294:T294)/SQRT(COUNT(L294:T294))</f>
        <v>137.62115584599547</v>
      </c>
    </row>
    <row r="296" spans="1:21">
      <c r="A296" s="233">
        <v>43726</v>
      </c>
      <c r="B296" s="240">
        <v>1.9461342592592601</v>
      </c>
      <c r="C296" s="304">
        <f>'VCO2 Raw'!C296*'VCO2-BW '!C$61/'VCO2-BW '!C$62</f>
        <v>3210.1467181467183</v>
      </c>
      <c r="D296" s="305">
        <f>'VCO2 Raw'!D296*'VCO2-BW '!D$61/'VCO2-BW '!D$62</f>
        <v>2526.0256410256411</v>
      </c>
      <c r="E296" s="305">
        <f>'VCO2 Raw'!E296*'VCO2-BW '!E$61/'VCO2-BW '!E$62</f>
        <v>2044.1338582677167</v>
      </c>
      <c r="F296" s="305">
        <f>'VCO2 Raw'!F296*'VCO2-BW '!F$61/'VCO2-BW '!F$62</f>
        <v>3272.0663900414938</v>
      </c>
      <c r="G296" s="305">
        <f>'VCO2 Raw'!G296*'VCO2-BW '!G$61/'VCO2-BW '!G$62</f>
        <v>3579.3521739130433</v>
      </c>
      <c r="H296" s="86">
        <f>'VCO2 Raw'!H296*'VCO2-BW '!H$61/'VCO2-BW '!H$62</f>
        <v>2494.9268292682927</v>
      </c>
      <c r="I296" s="86">
        <f>'VCO2 Raw'!I296*'VCO2-BW '!I$61/'VCO2-BW '!I$62</f>
        <v>2857.3873873873877</v>
      </c>
      <c r="J296" s="86">
        <f>'VCO2 Raw'!J296*'VCO2-BW '!J$61/'VCO2-BW '!J$62</f>
        <v>2825.6555023923447</v>
      </c>
      <c r="K296" s="108">
        <f>'VCO2 Raw'!K296*'VCO2-BW '!K$61/'VCO2-BW '!K$62</f>
        <v>3643.5436893203882</v>
      </c>
      <c r="L296" s="107"/>
      <c r="M296" s="160"/>
      <c r="N296" s="160"/>
      <c r="O296" s="160"/>
      <c r="P296" s="160"/>
      <c r="Q296" s="160"/>
      <c r="R296" s="160"/>
      <c r="S296" s="160"/>
      <c r="T296" s="160"/>
      <c r="U296" s="232"/>
    </row>
    <row r="297" spans="1:21">
      <c r="A297" s="233">
        <v>43726</v>
      </c>
      <c r="B297" s="240">
        <v>1.96002314814815</v>
      </c>
      <c r="C297" s="304">
        <f>'VCO2 Raw'!C297*'VCO2-BW '!C$61/'VCO2-BW '!C$62</f>
        <v>3562.7606177606181</v>
      </c>
      <c r="D297" s="305">
        <f>'VCO2 Raw'!D297*'VCO2-BW '!D$61/'VCO2-BW '!D$62</f>
        <v>1827.7655677655678</v>
      </c>
      <c r="E297" s="305">
        <f>'VCO2 Raw'!E297*'VCO2-BW '!E$61/'VCO2-BW '!E$62</f>
        <v>1747.5590551181103</v>
      </c>
      <c r="F297" s="305">
        <f>'VCO2 Raw'!F297*'VCO2-BW '!F$61/'VCO2-BW '!F$62</f>
        <v>3691.6182572614107</v>
      </c>
      <c r="G297" s="305">
        <f>'VCO2 Raw'!G297*'VCO2-BW '!G$61/'VCO2-BW '!G$62</f>
        <v>2631.086956521739</v>
      </c>
      <c r="H297" s="86">
        <f>'VCO2 Raw'!H297*'VCO2-BW '!H$61/'VCO2-BW '!H$62</f>
        <v>3278.8975609756094</v>
      </c>
      <c r="I297" s="86">
        <f>'VCO2 Raw'!I297*'VCO2-BW '!I$61/'VCO2-BW '!I$62</f>
        <v>2571.4414414414414</v>
      </c>
      <c r="J297" s="86">
        <f>'VCO2 Raw'!J297*'VCO2-BW '!J$61/'VCO2-BW '!J$62</f>
        <v>3758.1531100478473</v>
      </c>
      <c r="K297" s="108">
        <f>'VCO2 Raw'!K297*'VCO2-BW '!K$61/'VCO2-BW '!K$62</f>
        <v>3257.194174757281</v>
      </c>
      <c r="L297" s="107">
        <f t="shared" ref="L297:P297" si="544">AVERAGE(C297:C299)</f>
        <v>3194.1029601029604</v>
      </c>
      <c r="M297" s="160">
        <f t="shared" si="544"/>
        <v>1817.3382173382172</v>
      </c>
      <c r="N297" s="160">
        <f t="shared" si="544"/>
        <v>2736.4960629921261</v>
      </c>
      <c r="O297" s="160">
        <f t="shared" si="544"/>
        <v>3741.6431535269708</v>
      </c>
      <c r="P297" s="160">
        <f t="shared" si="544"/>
        <v>3190.2376811594204</v>
      </c>
      <c r="Q297" s="160">
        <f t="shared" ref="Q297" si="545">AVERAGE(H297:H299)</f>
        <v>3355.7983739837396</v>
      </c>
      <c r="R297" s="160">
        <f t="shared" ref="R297" si="546">AVERAGE(I297:I299)</f>
        <v>3475.2102102102103</v>
      </c>
      <c r="S297" s="160">
        <f t="shared" ref="S297" si="547">AVERAGE(J297:J299)</f>
        <v>3426.1116427432221</v>
      </c>
      <c r="T297" s="160">
        <f t="shared" ref="T297" si="548">AVERAGE(K297:K299)</f>
        <v>3348.6812297734618</v>
      </c>
      <c r="U297" s="232">
        <f t="shared" ref="U297" si="549">AVERAGE(L297:T297)</f>
        <v>3142.846614647814</v>
      </c>
    </row>
    <row r="298" spans="1:21">
      <c r="A298" s="233">
        <v>43726</v>
      </c>
      <c r="B298" s="240">
        <v>1.97391203703703</v>
      </c>
      <c r="C298" s="304">
        <f>'VCO2 Raw'!C298*'VCO2-BW '!C$61/'VCO2-BW '!C$62</f>
        <v>3497.8880308880312</v>
      </c>
      <c r="D298" s="305">
        <f>'VCO2 Raw'!D298*'VCO2-BW '!D$61/'VCO2-BW '!D$62</f>
        <v>1833.3516483516482</v>
      </c>
      <c r="E298" s="305">
        <f>'VCO2 Raw'!E298*'VCO2-BW '!E$61/'VCO2-BW '!E$62</f>
        <v>3248.5039370078744</v>
      </c>
      <c r="F298" s="305">
        <f>'VCO2 Raw'!F298*'VCO2-BW '!F$61/'VCO2-BW '!F$62</f>
        <v>4110.0746887966798</v>
      </c>
      <c r="G298" s="305">
        <f>'VCO2 Raw'!G298*'VCO2-BW '!G$61/'VCO2-BW '!G$62</f>
        <v>4034.6913043478257</v>
      </c>
      <c r="H298" s="86">
        <f>'VCO2 Raw'!H298*'VCO2-BW '!H$61/'VCO2-BW '!H$62</f>
        <v>3271.5902439024385</v>
      </c>
      <c r="I298" s="86">
        <f>'VCO2 Raw'!I298*'VCO2-BW '!I$61/'VCO2-BW '!I$62</f>
        <v>3726.6216216216217</v>
      </c>
      <c r="J298" s="86">
        <f>'VCO2 Raw'!J298*'VCO2-BW '!J$61/'VCO2-BW '!J$62</f>
        <v>3738.3349282296654</v>
      </c>
      <c r="K298" s="108">
        <f>'VCO2 Raw'!K298*'VCO2-BW '!K$61/'VCO2-BW '!K$62</f>
        <v>3558.4320388349511</v>
      </c>
      <c r="L298" s="107"/>
      <c r="M298" s="160"/>
      <c r="N298" s="160"/>
      <c r="O298" s="160"/>
      <c r="P298" s="160"/>
      <c r="Q298" s="160"/>
      <c r="R298" s="160"/>
      <c r="S298" s="160"/>
      <c r="T298" s="160"/>
      <c r="U298" s="232">
        <f t="shared" ref="U298" si="550">STDEV(L297:T297)/SQRT(COUNT(L297:T297))</f>
        <v>188.70702894458239</v>
      </c>
    </row>
    <row r="299" spans="1:21">
      <c r="A299" s="233">
        <v>43726</v>
      </c>
      <c r="B299" s="240">
        <v>1.9878009259259199</v>
      </c>
      <c r="C299" s="304">
        <f>'VCO2 Raw'!C299*'VCO2-BW '!C$61/'VCO2-BW '!C$62</f>
        <v>2521.6602316602316</v>
      </c>
      <c r="D299" s="305">
        <f>'VCO2 Raw'!D299*'VCO2-BW '!D$61/'VCO2-BW '!D$62</f>
        <v>1790.8974358974358</v>
      </c>
      <c r="E299" s="305">
        <f>'VCO2 Raw'!E299*'VCO2-BW '!E$61/'VCO2-BW '!E$62</f>
        <v>3213.4251968503941</v>
      </c>
      <c r="F299" s="305">
        <f>'VCO2 Raw'!F299*'VCO2-BW '!F$61/'VCO2-BW '!F$62</f>
        <v>3423.2365145228214</v>
      </c>
      <c r="G299" s="305">
        <f>'VCO2 Raw'!G299*'VCO2-BW '!G$61/'VCO2-BW '!G$62</f>
        <v>2904.9347826086955</v>
      </c>
      <c r="H299" s="86">
        <f>'VCO2 Raw'!H299*'VCO2-BW '!H$61/'VCO2-BW '!H$62</f>
        <v>3516.9073170731704</v>
      </c>
      <c r="I299" s="86">
        <f>'VCO2 Raw'!I299*'VCO2-BW '!I$61/'VCO2-BW '!I$62</f>
        <v>4127.5675675675675</v>
      </c>
      <c r="J299" s="86">
        <f>'VCO2 Raw'!J299*'VCO2-BW '!J$61/'VCO2-BW '!J$62</f>
        <v>2781.8468899521531</v>
      </c>
      <c r="K299" s="108">
        <f>'VCO2 Raw'!K299*'VCO2-BW '!K$61/'VCO2-BW '!K$62</f>
        <v>3230.4174757281548</v>
      </c>
      <c r="L299" s="107"/>
      <c r="M299" s="160"/>
      <c r="N299" s="160"/>
      <c r="O299" s="160"/>
      <c r="P299" s="160"/>
      <c r="Q299" s="160"/>
      <c r="R299" s="160"/>
      <c r="S299" s="160"/>
      <c r="T299" s="160"/>
      <c r="U299" s="232"/>
    </row>
    <row r="300" spans="1:21">
      <c r="A300" s="233">
        <v>43727</v>
      </c>
      <c r="B300" s="240">
        <v>2.001689814814815</v>
      </c>
      <c r="C300" s="304">
        <f>'VCO2 Raw'!C300*'VCO2-BW '!C$61/'VCO2-BW '!C$62</f>
        <v>3105.5135135135138</v>
      </c>
      <c r="D300" s="305">
        <f>'VCO2 Raw'!D300*'VCO2-BW '!D$61/'VCO2-BW '!D$62</f>
        <v>2787.4542124542122</v>
      </c>
      <c r="E300" s="305">
        <f>'VCO2 Raw'!E300*'VCO2-BW '!E$61/'VCO2-BW '!E$62</f>
        <v>2269.4881889763783</v>
      </c>
      <c r="F300" s="305">
        <f>'VCO2 Raw'!F300*'VCO2-BW '!F$61/'VCO2-BW '!F$62</f>
        <v>2751.7344398340247</v>
      </c>
      <c r="G300" s="305">
        <f>'VCO2 Raw'!G300*'VCO2-BW '!G$61/'VCO2-BW '!G$62</f>
        <v>3120.7913043478261</v>
      </c>
      <c r="H300" s="86">
        <f>'VCO2 Raw'!H300*'VCO2-BW '!H$61/'VCO2-BW '!H$62</f>
        <v>3815.4634146341464</v>
      </c>
      <c r="I300" s="86">
        <f>'VCO2 Raw'!I300*'VCO2-BW '!I$61/'VCO2-BW '!I$62</f>
        <v>4169.0090090090089</v>
      </c>
      <c r="J300" s="86">
        <f>'VCO2 Raw'!J300*'VCO2-BW '!J$61/'VCO2-BW '!J$62</f>
        <v>2637.9043062200963</v>
      </c>
      <c r="K300" s="108">
        <f>'VCO2 Raw'!K300*'VCO2-BW '!K$61/'VCO2-BW '!K$62</f>
        <v>3427.4174757281553</v>
      </c>
      <c r="L300" s="107">
        <f t="shared" ref="L300:P300" si="551">AVERAGE(C300:C302)</f>
        <v>2691.1660231660235</v>
      </c>
      <c r="M300" s="160">
        <f t="shared" si="551"/>
        <v>2127.5518925518923</v>
      </c>
      <c r="N300" s="160">
        <f t="shared" si="551"/>
        <v>2130.5905511811029</v>
      </c>
      <c r="O300" s="160">
        <f t="shared" si="551"/>
        <v>3205.6099585062238</v>
      </c>
      <c r="P300" s="160">
        <f t="shared" si="551"/>
        <v>2536.5826086956527</v>
      </c>
      <c r="Q300" s="160">
        <f t="shared" ref="Q300" si="552">AVERAGE(H300:H302)</f>
        <v>2956.3317073170729</v>
      </c>
      <c r="R300" s="160">
        <f t="shared" ref="R300" si="553">AVERAGE(I300:I302)</f>
        <v>3272.8378378378379</v>
      </c>
      <c r="S300" s="160">
        <f t="shared" ref="S300" si="554">AVERAGE(J300:J302)</f>
        <v>3140.6602870813404</v>
      </c>
      <c r="T300" s="160">
        <f t="shared" ref="T300" si="555">AVERAGE(K300:K302)</f>
        <v>2935.8737864077666</v>
      </c>
      <c r="U300" s="232">
        <f t="shared" ref="U300" si="556">AVERAGE(L300:T300)</f>
        <v>2777.4671836383236</v>
      </c>
    </row>
    <row r="301" spans="1:21">
      <c r="A301" s="233">
        <v>43727</v>
      </c>
      <c r="B301" s="240">
        <v>2.0155787037036998</v>
      </c>
      <c r="C301" s="304">
        <f>'VCO2 Raw'!C301*'VCO2-BW '!C$61/'VCO2-BW '!C$62</f>
        <v>2666.0540540540542</v>
      </c>
      <c r="D301" s="305">
        <f>'VCO2 Raw'!D301*'VCO2-BW '!D$61/'VCO2-BW '!D$62</f>
        <v>1750.6776556776556</v>
      </c>
      <c r="E301" s="305">
        <f>'VCO2 Raw'!E301*'VCO2-BW '!E$61/'VCO2-BW '!E$62</f>
        <v>2070.7086614173231</v>
      </c>
      <c r="F301" s="305">
        <f>'VCO2 Raw'!F301*'VCO2-BW '!F$61/'VCO2-BW '!F$62</f>
        <v>3345.4605809128625</v>
      </c>
      <c r="G301" s="305">
        <f>'VCO2 Raw'!G301*'VCO2-BW '!G$61/'VCO2-BW '!G$62</f>
        <v>2214.4086956521742</v>
      </c>
      <c r="H301" s="86">
        <f>'VCO2 Raw'!H301*'VCO2-BW '!H$61/'VCO2-BW '!H$62</f>
        <v>2632.721951219512</v>
      </c>
      <c r="I301" s="86">
        <f>'VCO2 Raw'!I301*'VCO2-BW '!I$61/'VCO2-BW '!I$62</f>
        <v>3022.1171171171172</v>
      </c>
      <c r="J301" s="86">
        <f>'VCO2 Raw'!J301*'VCO2-BW '!J$61/'VCO2-BW '!J$62</f>
        <v>2707.7894736842109</v>
      </c>
      <c r="K301" s="108">
        <f>'VCO2 Raw'!K301*'VCO2-BW '!K$61/'VCO2-BW '!K$62</f>
        <v>2650.8932038834951</v>
      </c>
      <c r="L301" s="107"/>
      <c r="M301" s="160"/>
      <c r="N301" s="160"/>
      <c r="O301" s="160"/>
      <c r="P301" s="160"/>
      <c r="Q301" s="160"/>
      <c r="R301" s="160"/>
      <c r="S301" s="160"/>
      <c r="T301" s="160"/>
      <c r="U301" s="232">
        <f t="shared" ref="U301" si="557">STDEV(L300:T300)/SQRT(COUNT(L300:T300))</f>
        <v>145.48793634054235</v>
      </c>
    </row>
    <row r="302" spans="1:21">
      <c r="A302" s="233">
        <v>43727</v>
      </c>
      <c r="B302" s="240">
        <v>2.02946759259259</v>
      </c>
      <c r="C302" s="304">
        <f>'VCO2 Raw'!C302*'VCO2-BW '!C$61/'VCO2-BW '!C$62</f>
        <v>2301.930501930502</v>
      </c>
      <c r="D302" s="305">
        <f>'VCO2 Raw'!D302*'VCO2-BW '!D$61/'VCO2-BW '!D$62</f>
        <v>1844.5238095238094</v>
      </c>
      <c r="E302" s="305">
        <f>'VCO2 Raw'!E302*'VCO2-BW '!E$61/'VCO2-BW '!E$62</f>
        <v>2051.5748031496064</v>
      </c>
      <c r="F302" s="305">
        <f>'VCO2 Raw'!F302*'VCO2-BW '!F$61/'VCO2-BW '!F$62</f>
        <v>3519.6348547717839</v>
      </c>
      <c r="G302" s="305">
        <f>'VCO2 Raw'!G302*'VCO2-BW '!G$61/'VCO2-BW '!G$62</f>
        <v>2274.5478260869563</v>
      </c>
      <c r="H302" s="86">
        <f>'VCO2 Raw'!H302*'VCO2-BW '!H$61/'VCO2-BW '!H$62</f>
        <v>2420.8097560975607</v>
      </c>
      <c r="I302" s="86">
        <f>'VCO2 Raw'!I302*'VCO2-BW '!I$61/'VCO2-BW '!I$62</f>
        <v>2627.3873873873877</v>
      </c>
      <c r="J302" s="86">
        <f>'VCO2 Raw'!J302*'VCO2-BW '!J$61/'VCO2-BW '!J$62</f>
        <v>4076.2870813397135</v>
      </c>
      <c r="K302" s="108">
        <f>'VCO2 Raw'!K302*'VCO2-BW '!K$61/'VCO2-BW '!K$62</f>
        <v>2729.3106796116499</v>
      </c>
      <c r="L302" s="107"/>
      <c r="M302" s="160"/>
      <c r="N302" s="160"/>
      <c r="O302" s="160"/>
      <c r="P302" s="160"/>
      <c r="Q302" s="160"/>
      <c r="R302" s="160"/>
      <c r="S302" s="160"/>
      <c r="T302" s="160"/>
      <c r="U302" s="232"/>
    </row>
    <row r="303" spans="1:21">
      <c r="A303" s="233">
        <v>43727</v>
      </c>
      <c r="B303" s="240">
        <v>2.0433564814814802</v>
      </c>
      <c r="C303" s="304">
        <f>'VCO2 Raw'!C303*'VCO2-BW '!C$61/'VCO2-BW '!C$62</f>
        <v>2587.5791505791508</v>
      </c>
      <c r="D303" s="305">
        <f>'VCO2 Raw'!D303*'VCO2-BW '!D$61/'VCO2-BW '!D$62</f>
        <v>1976.3553113553114</v>
      </c>
      <c r="E303" s="305">
        <f>'VCO2 Raw'!E303*'VCO2-BW '!E$61/'VCO2-BW '!E$62</f>
        <v>2879.6456692913389</v>
      </c>
      <c r="F303" s="305">
        <f>'VCO2 Raw'!F303*'VCO2-BW '!F$61/'VCO2-BW '!F$62</f>
        <v>2885.3775933609954</v>
      </c>
      <c r="G303" s="305">
        <f>'VCO2 Raw'!G303*'VCO2-BW '!G$61/'VCO2-BW '!G$62</f>
        <v>2427.0434782608695</v>
      </c>
      <c r="H303" s="86">
        <f>'VCO2 Raw'!H303*'VCO2-BW '!H$61/'VCO2-BW '!H$62</f>
        <v>2908.3121951219509</v>
      </c>
      <c r="I303" s="86">
        <f>'VCO2 Raw'!I303*'VCO2-BW '!I$61/'VCO2-BW '!I$62</f>
        <v>2546.5765765765768</v>
      </c>
      <c r="J303" s="86">
        <f>'VCO2 Raw'!J303*'VCO2-BW '!J$61/'VCO2-BW '!J$62</f>
        <v>4478.909090909091</v>
      </c>
      <c r="K303" s="108">
        <f>'VCO2 Raw'!K303*'VCO2-BW '!K$61/'VCO2-BW '!K$62</f>
        <v>3928.5242718446593</v>
      </c>
      <c r="L303" s="107">
        <f t="shared" ref="L303:P303" si="558">AVERAGE(C303:C305)</f>
        <v>3099.2355212355214</v>
      </c>
      <c r="M303" s="160">
        <f t="shared" si="558"/>
        <v>2478.3577533577532</v>
      </c>
      <c r="N303" s="160">
        <f t="shared" si="558"/>
        <v>3273.661417322835</v>
      </c>
      <c r="O303" s="160">
        <f t="shared" si="558"/>
        <v>3529.8589211618255</v>
      </c>
      <c r="P303" s="160">
        <f t="shared" si="558"/>
        <v>3300.1347826086953</v>
      </c>
      <c r="Q303" s="160">
        <f t="shared" ref="Q303" si="559">AVERAGE(H303:H305)</f>
        <v>3108.393495934959</v>
      </c>
      <c r="R303" s="160">
        <f t="shared" ref="R303" si="560">AVERAGE(I303:I305)</f>
        <v>2686.7867867867867</v>
      </c>
      <c r="S303" s="160">
        <f t="shared" ref="S303" si="561">AVERAGE(J303:J305)</f>
        <v>3793.6172248803832</v>
      </c>
      <c r="T303" s="160">
        <f t="shared" ref="T303" si="562">AVERAGE(K303:K305)</f>
        <v>3025.7669902912617</v>
      </c>
      <c r="U303" s="232">
        <f t="shared" ref="U303" si="563">AVERAGE(L303:T303)</f>
        <v>3143.9792103977798</v>
      </c>
    </row>
    <row r="304" spans="1:21">
      <c r="A304" s="233">
        <v>43727</v>
      </c>
      <c r="B304" s="240">
        <v>2.0572453703703699</v>
      </c>
      <c r="C304" s="304">
        <f>'VCO2 Raw'!C304*'VCO2-BW '!C$61/'VCO2-BW '!C$62</f>
        <v>3356.633204633205</v>
      </c>
      <c r="D304" s="305">
        <f>'VCO2 Raw'!D304*'VCO2-BW '!D$61/'VCO2-BW '!D$62</f>
        <v>3451.0805860805858</v>
      </c>
      <c r="E304" s="305">
        <f>'VCO2 Raw'!E304*'VCO2-BW '!E$61/'VCO2-BW '!E$62</f>
        <v>3415.3937007874019</v>
      </c>
      <c r="F304" s="305">
        <f>'VCO2 Raw'!F304*'VCO2-BW '!F$61/'VCO2-BW '!F$62</f>
        <v>4136.3651452282156</v>
      </c>
      <c r="G304" s="305">
        <f>'VCO2 Raw'!G304*'VCO2-BW '!G$61/'VCO2-BW '!G$62</f>
        <v>3871.4565217391305</v>
      </c>
      <c r="H304" s="86">
        <f>'VCO2 Raw'!H304*'VCO2-BW '!H$61/'VCO2-BW '!H$62</f>
        <v>2542.9463414634142</v>
      </c>
      <c r="I304" s="86">
        <f>'VCO2 Raw'!I304*'VCO2-BW '!I$61/'VCO2-BW '!I$62</f>
        <v>2595.2702702702704</v>
      </c>
      <c r="J304" s="86">
        <f>'VCO2 Raw'!J304*'VCO2-BW '!J$61/'VCO2-BW '!J$62</f>
        <v>3289.818181818182</v>
      </c>
      <c r="K304" s="108">
        <f>'VCO2 Raw'!K304*'VCO2-BW '!K$61/'VCO2-BW '!K$62</f>
        <v>2697.7524271844659</v>
      </c>
      <c r="L304" s="107"/>
      <c r="M304" s="160"/>
      <c r="N304" s="160"/>
      <c r="O304" s="160"/>
      <c r="P304" s="160"/>
      <c r="Q304" s="160"/>
      <c r="R304" s="160"/>
      <c r="S304" s="160"/>
      <c r="T304" s="160"/>
      <c r="U304" s="232">
        <f t="shared" ref="U304" si="564">STDEV(L303:T303)/SQRT(COUNT(L303:T303))</f>
        <v>133.40904332901252</v>
      </c>
    </row>
    <row r="305" spans="1:21">
      <c r="A305" s="233">
        <v>43727</v>
      </c>
      <c r="B305" s="240">
        <v>2.0711342592592601</v>
      </c>
      <c r="C305" s="304">
        <f>'VCO2 Raw'!C305*'VCO2-BW '!C$61/'VCO2-BW '!C$62</f>
        <v>3353.4942084942086</v>
      </c>
      <c r="D305" s="305">
        <f>'VCO2 Raw'!D305*'VCO2-BW '!D$61/'VCO2-BW '!D$62</f>
        <v>2007.6373626373627</v>
      </c>
      <c r="E305" s="305">
        <f>'VCO2 Raw'!E305*'VCO2-BW '!E$61/'VCO2-BW '!E$62</f>
        <v>3525.944881889764</v>
      </c>
      <c r="F305" s="305">
        <f>'VCO2 Raw'!F305*'VCO2-BW '!F$61/'VCO2-BW '!F$62</f>
        <v>3567.834024896265</v>
      </c>
      <c r="G305" s="305">
        <f>'VCO2 Raw'!G305*'VCO2-BW '!G$61/'VCO2-BW '!G$62</f>
        <v>3601.9043478260869</v>
      </c>
      <c r="H305" s="86">
        <f>'VCO2 Raw'!H305*'VCO2-BW '!H$61/'VCO2-BW '!H$62</f>
        <v>3873.9219512195118</v>
      </c>
      <c r="I305" s="86">
        <f>'VCO2 Raw'!I305*'VCO2-BW '!I$61/'VCO2-BW '!I$62</f>
        <v>2918.5135135135138</v>
      </c>
      <c r="J305" s="86">
        <f>'VCO2 Raw'!J305*'VCO2-BW '!J$61/'VCO2-BW '!J$62</f>
        <v>3612.1244019138762</v>
      </c>
      <c r="K305" s="108">
        <f>'VCO2 Raw'!K305*'VCO2-BW '!K$61/'VCO2-BW '!K$62</f>
        <v>2451.0242718446598</v>
      </c>
      <c r="L305" s="107"/>
      <c r="M305" s="160"/>
      <c r="N305" s="160"/>
      <c r="O305" s="160"/>
      <c r="P305" s="160"/>
      <c r="Q305" s="160"/>
      <c r="R305" s="160"/>
      <c r="S305" s="160"/>
      <c r="T305" s="160"/>
      <c r="U305" s="232"/>
    </row>
    <row r="306" spans="1:21">
      <c r="A306" s="233">
        <v>43727</v>
      </c>
      <c r="B306" s="240">
        <v>2.0850231481481498</v>
      </c>
      <c r="C306" s="304">
        <f>'VCO2 Raw'!C306*'VCO2-BW '!C$61/'VCO2-BW '!C$62</f>
        <v>2534.2162162162163</v>
      </c>
      <c r="D306" s="305">
        <f>'VCO2 Raw'!D306*'VCO2-BW '!D$61/'VCO2-BW '!D$62</f>
        <v>1939.4871794871794</v>
      </c>
      <c r="E306" s="305">
        <f>'VCO2 Raw'!E306*'VCO2-BW '!E$61/'VCO2-BW '!E$62</f>
        <v>2200.3937007874015</v>
      </c>
      <c r="F306" s="305">
        <f>'VCO2 Raw'!F306*'VCO2-BW '!F$61/'VCO2-BW '!F$62</f>
        <v>2669.5767634854769</v>
      </c>
      <c r="G306" s="305">
        <f>'VCO2 Raw'!G306*'VCO2-BW '!G$61/'VCO2-BW '!G$62</f>
        <v>2838.3521739130433</v>
      </c>
      <c r="H306" s="86">
        <f>'VCO2 Raw'!H306*'VCO2-BW '!H$61/'VCO2-BW '!H$62</f>
        <v>3631.7365853658534</v>
      </c>
      <c r="I306" s="86">
        <f>'VCO2 Raw'!I306*'VCO2-BW '!I$61/'VCO2-BW '!I$62</f>
        <v>2916.4414414414414</v>
      </c>
      <c r="J306" s="86">
        <f>'VCO2 Raw'!J306*'VCO2-BW '!J$61/'VCO2-BW '!J$62</f>
        <v>3608.9952153110048</v>
      </c>
      <c r="K306" s="108">
        <f>'VCO2 Raw'!K306*'VCO2-BW '!K$61/'VCO2-BW '!K$62</f>
        <v>3060.1941747572814</v>
      </c>
      <c r="L306" s="107">
        <f t="shared" ref="L306:P306" si="565">AVERAGE(C306:C308)</f>
        <v>2882.296010296011</v>
      </c>
      <c r="M306" s="160">
        <f t="shared" si="565"/>
        <v>2143.9377289377289</v>
      </c>
      <c r="N306" s="160">
        <f t="shared" si="565"/>
        <v>2124.2125984251966</v>
      </c>
      <c r="O306" s="160">
        <f t="shared" si="565"/>
        <v>2481.8921161825724</v>
      </c>
      <c r="P306" s="160">
        <f t="shared" si="565"/>
        <v>2717</v>
      </c>
      <c r="Q306" s="160">
        <f t="shared" ref="Q306" si="566">AVERAGE(H306:H308)</f>
        <v>3470.6276422764226</v>
      </c>
      <c r="R306" s="160">
        <f t="shared" ref="R306" si="567">AVERAGE(I306:I308)</f>
        <v>3450.3453453453458</v>
      </c>
      <c r="S306" s="160">
        <f t="shared" ref="S306" si="568">AVERAGE(J306:J308)</f>
        <v>2924.0510366826161</v>
      </c>
      <c r="T306" s="160">
        <f t="shared" ref="T306" si="569">AVERAGE(K306:K308)</f>
        <v>3041.3867313915853</v>
      </c>
      <c r="U306" s="232">
        <f t="shared" ref="U306" si="570">AVERAGE(L306:T306)</f>
        <v>2803.9721343930528</v>
      </c>
    </row>
    <row r="307" spans="1:21">
      <c r="A307" s="233">
        <v>43727</v>
      </c>
      <c r="B307" s="240">
        <v>2.0989120370370302</v>
      </c>
      <c r="C307" s="304">
        <f>'VCO2 Raw'!C307*'VCO2-BW '!C$61/'VCO2-BW '!C$62</f>
        <v>2312.3938223938226</v>
      </c>
      <c r="D307" s="305">
        <f>'VCO2 Raw'!D307*'VCO2-BW '!D$61/'VCO2-BW '!D$62</f>
        <v>1796.4835164835165</v>
      </c>
      <c r="E307" s="305">
        <f>'VCO2 Raw'!E307*'VCO2-BW '!E$61/'VCO2-BW '!E$62</f>
        <v>1980.3543307086616</v>
      </c>
      <c r="F307" s="305">
        <f>'VCO2 Raw'!F307*'VCO2-BW '!F$61/'VCO2-BW '!F$62</f>
        <v>2411.0539419087131</v>
      </c>
      <c r="G307" s="305">
        <f>'VCO2 Raw'!G307*'VCO2-BW '!G$61/'VCO2-BW '!G$62</f>
        <v>2269.1782608695653</v>
      </c>
      <c r="H307" s="86">
        <f>'VCO2 Raw'!H307*'VCO2-BW '!H$61/'VCO2-BW '!H$62</f>
        <v>4000.2341463414627</v>
      </c>
      <c r="I307" s="86">
        <f>'VCO2 Raw'!I307*'VCO2-BW '!I$61/'VCO2-BW '!I$62</f>
        <v>3853.0180180180182</v>
      </c>
      <c r="J307" s="86">
        <f>'VCO2 Raw'!J307*'VCO2-BW '!J$61/'VCO2-BW '!J$62</f>
        <v>2526.2966507177034</v>
      </c>
      <c r="K307" s="108">
        <f>'VCO2 Raw'!K307*'VCO2-BW '!K$61/'VCO2-BW '!K$62</f>
        <v>2516.0533980582522</v>
      </c>
      <c r="L307" s="107"/>
      <c r="M307" s="160"/>
      <c r="N307" s="160"/>
      <c r="O307" s="160"/>
      <c r="P307" s="160"/>
      <c r="Q307" s="160"/>
      <c r="R307" s="160"/>
      <c r="S307" s="160"/>
      <c r="T307" s="160"/>
      <c r="U307" s="232">
        <f t="shared" ref="U307" si="571">STDEV(L306:T306)/SQRT(COUNT(L306:T306))</f>
        <v>164.4927088312763</v>
      </c>
    </row>
    <row r="308" spans="1:21">
      <c r="A308" s="233">
        <v>43727</v>
      </c>
      <c r="B308" s="240">
        <v>2.1128009259259199</v>
      </c>
      <c r="C308" s="304">
        <f>'VCO2 Raw'!C308*'VCO2-BW '!C$61/'VCO2-BW '!C$62</f>
        <v>3800.2779922779928</v>
      </c>
      <c r="D308" s="305">
        <f>'VCO2 Raw'!D308*'VCO2-BW '!D$61/'VCO2-BW '!D$62</f>
        <v>2695.8424908424909</v>
      </c>
      <c r="E308" s="305">
        <f>'VCO2 Raw'!E308*'VCO2-BW '!E$61/'VCO2-BW '!E$62</f>
        <v>2191.8897637795276</v>
      </c>
      <c r="F308" s="305">
        <f>'VCO2 Raw'!F308*'VCO2-BW '!F$61/'VCO2-BW '!F$62</f>
        <v>2365.0456431535267</v>
      </c>
      <c r="G308" s="305">
        <f>'VCO2 Raw'!G308*'VCO2-BW '!G$61/'VCO2-BW '!G$62</f>
        <v>3043.4695652173914</v>
      </c>
      <c r="H308" s="86">
        <f>'VCO2 Raw'!H308*'VCO2-BW '!H$61/'VCO2-BW '!H$62</f>
        <v>2779.9121951219513</v>
      </c>
      <c r="I308" s="86">
        <f>'VCO2 Raw'!I308*'VCO2-BW '!I$61/'VCO2-BW '!I$62</f>
        <v>3581.5765765765768</v>
      </c>
      <c r="J308" s="86">
        <f>'VCO2 Raw'!J308*'VCO2-BW '!J$61/'VCO2-BW '!J$62</f>
        <v>2636.8612440191391</v>
      </c>
      <c r="K308" s="108">
        <f>'VCO2 Raw'!K308*'VCO2-BW '!K$61/'VCO2-BW '!K$62</f>
        <v>3547.9126213592231</v>
      </c>
      <c r="L308" s="107"/>
      <c r="M308" s="160"/>
      <c r="N308" s="160"/>
      <c r="O308" s="160"/>
      <c r="P308" s="160"/>
      <c r="Q308" s="160"/>
      <c r="R308" s="160"/>
      <c r="S308" s="160"/>
      <c r="T308" s="160"/>
      <c r="U308" s="232"/>
    </row>
    <row r="309" spans="1:21">
      <c r="A309" s="233">
        <v>43727</v>
      </c>
      <c r="B309" s="240">
        <v>2.1266898148148101</v>
      </c>
      <c r="C309" s="304">
        <f>'VCO2 Raw'!C309*'VCO2-BW '!C$61/'VCO2-BW '!C$62</f>
        <v>3683.0888030888032</v>
      </c>
      <c r="D309" s="305">
        <f>'VCO2 Raw'!D309*'VCO2-BW '!D$61/'VCO2-BW '!D$62</f>
        <v>1640.0732600732601</v>
      </c>
      <c r="E309" s="305">
        <f>'VCO2 Raw'!E309*'VCO2-BW '!E$61/'VCO2-BW '!E$62</f>
        <v>3246.3779527559059</v>
      </c>
      <c r="F309" s="305">
        <f>'VCO2 Raw'!F309*'VCO2-BW '!F$61/'VCO2-BW '!F$62</f>
        <v>2784.597510373444</v>
      </c>
      <c r="G309" s="305">
        <f>'VCO2 Raw'!G309*'VCO2-BW '!G$61/'VCO2-BW '!G$62</f>
        <v>2341.1304347826085</v>
      </c>
      <c r="H309" s="86">
        <f>'VCO2 Raw'!H309*'VCO2-BW '!H$61/'VCO2-BW '!H$62</f>
        <v>2601.4048780487801</v>
      </c>
      <c r="I309" s="86">
        <f>'VCO2 Raw'!I309*'VCO2-BW '!I$61/'VCO2-BW '!I$62</f>
        <v>2786.9369369369369</v>
      </c>
      <c r="J309" s="86">
        <f>'VCO2 Raw'!J309*'VCO2-BW '!J$61/'VCO2-BW '!J$62</f>
        <v>2669.196172248804</v>
      </c>
      <c r="K309" s="108">
        <f>'VCO2 Raw'!K309*'VCO2-BW '!K$61/'VCO2-BW '!K$62</f>
        <v>2857.4563106796113</v>
      </c>
      <c r="L309" s="107">
        <f t="shared" ref="L309:P309" si="572">AVERAGE(C309:C311)</f>
        <v>3217.1222651222652</v>
      </c>
      <c r="M309" s="160">
        <f t="shared" si="572"/>
        <v>1574.9023199023202</v>
      </c>
      <c r="N309" s="160">
        <f t="shared" si="572"/>
        <v>3043.3464566929138</v>
      </c>
      <c r="O309" s="160">
        <f t="shared" si="572"/>
        <v>3346.1908713692942</v>
      </c>
      <c r="P309" s="160">
        <f t="shared" si="572"/>
        <v>2988.6999999999994</v>
      </c>
      <c r="Q309" s="160">
        <f t="shared" ref="Q309" si="573">AVERAGE(H309:H311)</f>
        <v>3147.3658536585367</v>
      </c>
      <c r="R309" s="160">
        <f t="shared" ref="R309" si="574">AVERAGE(I309:I311)</f>
        <v>2847.3723723723724</v>
      </c>
      <c r="S309" s="160">
        <f t="shared" ref="S309" si="575">AVERAGE(J309:J311)</f>
        <v>3237.6650717703355</v>
      </c>
      <c r="T309" s="160">
        <f t="shared" ref="T309" si="576">AVERAGE(K309:K311)</f>
        <v>3348.0436893203878</v>
      </c>
      <c r="U309" s="232">
        <f t="shared" ref="U309" si="577">AVERAGE(L309:T309)</f>
        <v>2972.3009889120467</v>
      </c>
    </row>
    <row r="310" spans="1:21">
      <c r="A310" s="233">
        <v>43727</v>
      </c>
      <c r="B310" s="240">
        <v>2.1405787037036998</v>
      </c>
      <c r="C310" s="304">
        <f>'VCO2 Raw'!C310*'VCO2-BW '!C$61/'VCO2-BW '!C$62</f>
        <v>3413.1351351351359</v>
      </c>
      <c r="D310" s="305">
        <f>'VCO2 Raw'!D310*'VCO2-BW '!D$61/'VCO2-BW '!D$62</f>
        <v>1384.2307692307693</v>
      </c>
      <c r="E310" s="305">
        <f>'VCO2 Raw'!E310*'VCO2-BW '!E$61/'VCO2-BW '!E$62</f>
        <v>3117.7559055118113</v>
      </c>
      <c r="F310" s="305">
        <f>'VCO2 Raw'!F310*'VCO2-BW '!F$61/'VCO2-BW '!F$62</f>
        <v>3705.8589211618255</v>
      </c>
      <c r="G310" s="305">
        <f>'VCO2 Raw'!G310*'VCO2-BW '!G$61/'VCO2-BW '!G$62</f>
        <v>3486.9956521739127</v>
      </c>
      <c r="H310" s="86">
        <f>'VCO2 Raw'!H310*'VCO2-BW '!H$61/'VCO2-BW '!H$62</f>
        <v>2882.2146341463413</v>
      </c>
      <c r="I310" s="86">
        <f>'VCO2 Raw'!I310*'VCO2-BW '!I$61/'VCO2-BW '!I$62</f>
        <v>2553.828828828829</v>
      </c>
      <c r="J310" s="86">
        <f>'VCO2 Raw'!J310*'VCO2-BW '!J$61/'VCO2-BW '!J$62</f>
        <v>2755.7703349282297</v>
      </c>
      <c r="K310" s="108">
        <f>'VCO2 Raw'!K310*'VCO2-BW '!K$61/'VCO2-BW '!K$62</f>
        <v>3410.2038834951454</v>
      </c>
      <c r="L310" s="107"/>
      <c r="M310" s="160"/>
      <c r="N310" s="160"/>
      <c r="O310" s="160"/>
      <c r="P310" s="160"/>
      <c r="Q310" s="160"/>
      <c r="R310" s="160"/>
      <c r="S310" s="160"/>
      <c r="T310" s="160"/>
      <c r="U310" s="232">
        <f t="shared" ref="U310" si="578">STDEV(L309:T309)/SQRT(COUNT(L309:T309))</f>
        <v>183.16757912938974</v>
      </c>
    </row>
    <row r="311" spans="1:21">
      <c r="A311" s="233">
        <v>43727</v>
      </c>
      <c r="B311" s="240">
        <v>2.15446759259259</v>
      </c>
      <c r="C311" s="304">
        <f>'VCO2 Raw'!C311*'VCO2-BW '!C$61/'VCO2-BW '!C$62</f>
        <v>2555.1428571428573</v>
      </c>
      <c r="D311" s="305">
        <f>'VCO2 Raw'!D311*'VCO2-BW '!D$61/'VCO2-BW '!D$62</f>
        <v>1700.4029304029305</v>
      </c>
      <c r="E311" s="305">
        <f>'VCO2 Raw'!E311*'VCO2-BW '!E$61/'VCO2-BW '!E$62</f>
        <v>2765.9055118110236</v>
      </c>
      <c r="F311" s="305">
        <f>'VCO2 Raw'!F311*'VCO2-BW '!F$61/'VCO2-BW '!F$62</f>
        <v>3548.1161825726135</v>
      </c>
      <c r="G311" s="305">
        <f>'VCO2 Raw'!G311*'VCO2-BW '!G$61/'VCO2-BW '!G$62</f>
        <v>3137.9739130434782</v>
      </c>
      <c r="H311" s="86">
        <f>'VCO2 Raw'!H311*'VCO2-BW '!H$61/'VCO2-BW '!H$62</f>
        <v>3958.4780487804874</v>
      </c>
      <c r="I311" s="86">
        <f>'VCO2 Raw'!I311*'VCO2-BW '!I$61/'VCO2-BW '!I$62</f>
        <v>3201.3513513513512</v>
      </c>
      <c r="J311" s="86">
        <f>'VCO2 Raw'!J311*'VCO2-BW '!J$61/'VCO2-BW '!J$62</f>
        <v>4288.028708133972</v>
      </c>
      <c r="K311" s="108">
        <f>'VCO2 Raw'!K311*'VCO2-BW '!K$61/'VCO2-BW '!K$62</f>
        <v>3776.4708737864075</v>
      </c>
      <c r="L311" s="107"/>
      <c r="M311" s="160"/>
      <c r="N311" s="160"/>
      <c r="O311" s="160"/>
      <c r="P311" s="160"/>
      <c r="Q311" s="160"/>
      <c r="R311" s="160"/>
      <c r="S311" s="160"/>
      <c r="T311" s="160"/>
      <c r="U311" s="232"/>
    </row>
    <row r="312" spans="1:21">
      <c r="A312" s="233">
        <v>43727</v>
      </c>
      <c r="B312" s="240">
        <v>2.1683564814814802</v>
      </c>
      <c r="C312" s="304">
        <f>'VCO2 Raw'!C312*'VCO2-BW '!C$61/'VCO2-BW '!C$62</f>
        <v>2497.594594594595</v>
      </c>
      <c r="D312" s="305">
        <f>'VCO2 Raw'!D312*'VCO2-BW '!D$61/'VCO2-BW '!D$62</f>
        <v>2975.1465201465203</v>
      </c>
      <c r="E312" s="305">
        <f>'VCO2 Raw'!E312*'VCO2-BW '!E$61/'VCO2-BW '!E$62</f>
        <v>2416.1811023622049</v>
      </c>
      <c r="F312" s="305">
        <f>'VCO2 Raw'!F312*'VCO2-BW '!F$61/'VCO2-BW '!F$62</f>
        <v>3054.0746887966802</v>
      </c>
      <c r="G312" s="305">
        <f>'VCO2 Raw'!G312*'VCO2-BW '!G$61/'VCO2-BW '!G$62</f>
        <v>2089.8347826086956</v>
      </c>
      <c r="H312" s="86">
        <f>'VCO2 Raw'!H312*'VCO2-BW '!H$61/'VCO2-BW '!H$62</f>
        <v>3388.5073170731703</v>
      </c>
      <c r="I312" s="86">
        <f>'VCO2 Raw'!I312*'VCO2-BW '!I$61/'VCO2-BW '!I$62</f>
        <v>3167.1621621621621</v>
      </c>
      <c r="J312" s="86">
        <f>'VCO2 Raw'!J312*'VCO2-BW '!J$61/'VCO2-BW '!J$62</f>
        <v>3235.5789473684217</v>
      </c>
      <c r="K312" s="108">
        <f>'VCO2 Raw'!K312*'VCO2-BW '!K$61/'VCO2-BW '!K$62</f>
        <v>3072.6262135922329</v>
      </c>
      <c r="L312" s="107">
        <f t="shared" ref="L312:P312" si="579">AVERAGE(C312:C314)</f>
        <v>2713.4877734877737</v>
      </c>
      <c r="M312" s="160">
        <f t="shared" si="579"/>
        <v>2360.3052503052504</v>
      </c>
      <c r="N312" s="160">
        <f t="shared" si="579"/>
        <v>2606.8110236220473</v>
      </c>
      <c r="O312" s="160">
        <f t="shared" si="579"/>
        <v>2731.286307053942</v>
      </c>
      <c r="P312" s="160">
        <f t="shared" si="579"/>
        <v>2528.3492753623191</v>
      </c>
      <c r="Q312" s="160">
        <f t="shared" ref="Q312" si="580">AVERAGE(H312:H314)</f>
        <v>3271.9382113821139</v>
      </c>
      <c r="R312" s="160">
        <f t="shared" ref="R312" si="581">AVERAGE(I312:I314)</f>
        <v>3175.7957957957965</v>
      </c>
      <c r="S312" s="160">
        <f t="shared" ref="S312" si="582">AVERAGE(J312:J314)</f>
        <v>3183.0781499202553</v>
      </c>
      <c r="T312" s="160">
        <f t="shared" ref="T312" si="583">AVERAGE(K312:K314)</f>
        <v>2694.5647249190934</v>
      </c>
      <c r="U312" s="232">
        <f t="shared" ref="U312" si="584">AVERAGE(L312:T312)</f>
        <v>2807.2907235387329</v>
      </c>
    </row>
    <row r="313" spans="1:21">
      <c r="A313" s="233">
        <v>43727</v>
      </c>
      <c r="B313" s="240">
        <v>2.1822453703703699</v>
      </c>
      <c r="C313" s="304">
        <f>'VCO2 Raw'!C313*'VCO2-BW '!C$61/'VCO2-BW '!C$62</f>
        <v>2267.4015444015445</v>
      </c>
      <c r="D313" s="305">
        <f>'VCO2 Raw'!D313*'VCO2-BW '!D$61/'VCO2-BW '!D$62</f>
        <v>2142.8205128205127</v>
      </c>
      <c r="E313" s="305">
        <f>'VCO2 Raw'!E313*'VCO2-BW '!E$61/'VCO2-BW '!E$62</f>
        <v>2037.7559055118111</v>
      </c>
      <c r="F313" s="305">
        <f>'VCO2 Raw'!F313*'VCO2-BW '!F$61/'VCO2-BW '!F$62</f>
        <v>2544.6970954356843</v>
      </c>
      <c r="G313" s="305">
        <f>'VCO2 Raw'!G313*'VCO2-BW '!G$61/'VCO2-BW '!G$62</f>
        <v>3038.1</v>
      </c>
      <c r="H313" s="86">
        <f>'VCO2 Raw'!H313*'VCO2-BW '!H$61/'VCO2-BW '!H$62</f>
        <v>3481.4146341463415</v>
      </c>
      <c r="I313" s="86">
        <f>'VCO2 Raw'!I313*'VCO2-BW '!I$61/'VCO2-BW '!I$62</f>
        <v>2880.1801801801803</v>
      </c>
      <c r="J313" s="86">
        <f>'VCO2 Raw'!J313*'VCO2-BW '!J$61/'VCO2-BW '!J$62</f>
        <v>2516.909090909091</v>
      </c>
      <c r="K313" s="108">
        <f>'VCO2 Raw'!K313*'VCO2-BW '!K$61/'VCO2-BW '!K$62</f>
        <v>2482.5825242718442</v>
      </c>
      <c r="L313" s="107"/>
      <c r="M313" s="160"/>
      <c r="N313" s="160"/>
      <c r="O313" s="160"/>
      <c r="P313" s="160"/>
      <c r="Q313" s="160"/>
      <c r="R313" s="160"/>
      <c r="S313" s="160"/>
      <c r="T313" s="160"/>
      <c r="U313" s="232">
        <f t="shared" ref="U313" si="585">STDEV(L312:T312)/SQRT(COUNT(L312:T312))</f>
        <v>107.88295718459017</v>
      </c>
    </row>
    <row r="314" spans="1:21">
      <c r="A314" s="233">
        <v>43727</v>
      </c>
      <c r="B314" s="240">
        <v>2.1961342592592601</v>
      </c>
      <c r="C314" s="304">
        <f>'VCO2 Raw'!C314*'VCO2-BW '!C$61/'VCO2-BW '!C$62</f>
        <v>3375.4671814671819</v>
      </c>
      <c r="D314" s="305">
        <f>'VCO2 Raw'!D314*'VCO2-BW '!D$61/'VCO2-BW '!D$62</f>
        <v>1962.9487179487178</v>
      </c>
      <c r="E314" s="305">
        <f>'VCO2 Raw'!E314*'VCO2-BW '!E$61/'VCO2-BW '!E$62</f>
        <v>3366.4960629921261</v>
      </c>
      <c r="F314" s="305">
        <f>'VCO2 Raw'!F314*'VCO2-BW '!F$61/'VCO2-BW '!F$62</f>
        <v>2595.0871369294605</v>
      </c>
      <c r="G314" s="305">
        <f>'VCO2 Raw'!G314*'VCO2-BW '!G$61/'VCO2-BW '!G$62</f>
        <v>2457.1130434782608</v>
      </c>
      <c r="H314" s="86">
        <f>'VCO2 Raw'!H314*'VCO2-BW '!H$61/'VCO2-BW '!H$62</f>
        <v>2945.8926829268289</v>
      </c>
      <c r="I314" s="86">
        <f>'VCO2 Raw'!I314*'VCO2-BW '!I$61/'VCO2-BW '!I$62</f>
        <v>3480.0450450450453</v>
      </c>
      <c r="J314" s="86">
        <f>'VCO2 Raw'!J314*'VCO2-BW '!J$61/'VCO2-BW '!J$62</f>
        <v>3796.7464114832537</v>
      </c>
      <c r="K314" s="108">
        <f>'VCO2 Raw'!K314*'VCO2-BW '!K$61/'VCO2-BW '!K$62</f>
        <v>2528.4854368932033</v>
      </c>
      <c r="L314" s="107"/>
      <c r="M314" s="160"/>
      <c r="N314" s="160"/>
      <c r="O314" s="160"/>
      <c r="P314" s="160"/>
      <c r="Q314" s="160"/>
      <c r="R314" s="160"/>
      <c r="S314" s="160"/>
      <c r="T314" s="160"/>
      <c r="U314" s="232"/>
    </row>
    <row r="315" spans="1:21">
      <c r="A315" s="233">
        <v>43727</v>
      </c>
      <c r="B315" s="240">
        <v>2.21002314814814</v>
      </c>
      <c r="C315" s="304">
        <f>'VCO2 Raw'!C315*'VCO2-BW '!C$61/'VCO2-BW '!C$62</f>
        <v>3232.1196911196917</v>
      </c>
      <c r="D315" s="305">
        <f>'VCO2 Raw'!D315*'VCO2-BW '!D$61/'VCO2-BW '!D$62</f>
        <v>2968.4432234432234</v>
      </c>
      <c r="E315" s="305">
        <f>'VCO2 Raw'!E315*'VCO2-BW '!E$61/'VCO2-BW '!E$62</f>
        <v>3157.0866141732286</v>
      </c>
      <c r="F315" s="305">
        <f>'VCO2 Raw'!F315*'VCO2-BW '!F$61/'VCO2-BW '!F$62</f>
        <v>4032.2987551867213</v>
      </c>
      <c r="G315" s="305">
        <f>'VCO2 Raw'!G315*'VCO2-BW '!G$61/'VCO2-BW '!G$62</f>
        <v>3110.0521739130431</v>
      </c>
      <c r="H315" s="86">
        <f>'VCO2 Raw'!H315*'VCO2-BW '!H$61/'VCO2-BW '!H$62</f>
        <v>2469.873170731707</v>
      </c>
      <c r="I315" s="86">
        <f>'VCO2 Raw'!I315*'VCO2-BW '!I$61/'VCO2-BW '!I$62</f>
        <v>3617.8378378378379</v>
      </c>
      <c r="J315" s="86">
        <f>'VCO2 Raw'!J315*'VCO2-BW '!J$61/'VCO2-BW '!J$62</f>
        <v>2706.7464114832537</v>
      </c>
      <c r="K315" s="108">
        <f>'VCO2 Raw'!K315*'VCO2-BW '!K$61/'VCO2-BW '!K$62</f>
        <v>4110.2233009708734</v>
      </c>
      <c r="L315" s="107">
        <f t="shared" ref="L315:P315" si="586">AVERAGE(C315:C317)</f>
        <v>3454.2908622908631</v>
      </c>
      <c r="M315" s="160">
        <f t="shared" si="586"/>
        <v>2842.9426129426124</v>
      </c>
      <c r="N315" s="160">
        <f t="shared" si="586"/>
        <v>2965.3937007874015</v>
      </c>
      <c r="O315" s="160">
        <f t="shared" si="586"/>
        <v>3140.6141078838173</v>
      </c>
      <c r="P315" s="160">
        <f t="shared" si="586"/>
        <v>2904.2188405797096</v>
      </c>
      <c r="Q315" s="160">
        <f t="shared" ref="Q315" si="587">AVERAGE(H315:H317)</f>
        <v>2659.5154471544715</v>
      </c>
      <c r="R315" s="160">
        <f t="shared" ref="R315" si="588">AVERAGE(I315:I317)</f>
        <v>3106.7267267267271</v>
      </c>
      <c r="S315" s="160">
        <f t="shared" ref="S315" si="589">AVERAGE(J315:J317)</f>
        <v>2922.3125996810209</v>
      </c>
      <c r="T315" s="160">
        <f t="shared" ref="T315" si="590">AVERAGE(K315:K317)</f>
        <v>3085.3770226537213</v>
      </c>
      <c r="U315" s="232">
        <f t="shared" ref="U315" si="591">AVERAGE(L315:T315)</f>
        <v>3009.0435467444822</v>
      </c>
    </row>
    <row r="316" spans="1:21">
      <c r="A316" s="233">
        <v>43727</v>
      </c>
      <c r="B316" s="240">
        <v>2.2239120370370302</v>
      </c>
      <c r="C316" s="304">
        <f>'VCO2 Raw'!C316*'VCO2-BW '!C$61/'VCO2-BW '!C$62</f>
        <v>3718.664092664093</v>
      </c>
      <c r="D316" s="305">
        <f>'VCO2 Raw'!D316*'VCO2-BW '!D$61/'VCO2-BW '!D$62</f>
        <v>3388.5164835164833</v>
      </c>
      <c r="E316" s="305">
        <f>'VCO2 Raw'!E316*'VCO2-BW '!E$61/'VCO2-BW '!E$62</f>
        <v>3024.212598425197</v>
      </c>
      <c r="F316" s="305">
        <f>'VCO2 Raw'!F316*'VCO2-BW '!F$61/'VCO2-BW '!F$62</f>
        <v>3287.4024896265555</v>
      </c>
      <c r="G316" s="305">
        <f>'VCO2 Raw'!G316*'VCO2-BW '!G$61/'VCO2-BW '!G$62</f>
        <v>3452.6304347826085</v>
      </c>
      <c r="H316" s="86">
        <f>'VCO2 Raw'!H316*'VCO2-BW '!H$61/'VCO2-BW '!H$62</f>
        <v>2729.8048780487802</v>
      </c>
      <c r="I316" s="86">
        <f>'VCO2 Raw'!I316*'VCO2-BW '!I$61/'VCO2-BW '!I$62</f>
        <v>3203.4234234234236</v>
      </c>
      <c r="J316" s="86">
        <f>'VCO2 Raw'!J316*'VCO2-BW '!J$61/'VCO2-BW '!J$62</f>
        <v>3597.5215311004786</v>
      </c>
      <c r="K316" s="108">
        <f>'VCO2 Raw'!K316*'VCO2-BW '!K$61/'VCO2-BW '!K$62</f>
        <v>2922.4854368932033</v>
      </c>
      <c r="L316" s="107"/>
      <c r="M316" s="160"/>
      <c r="N316" s="160"/>
      <c r="O316" s="160"/>
      <c r="P316" s="160"/>
      <c r="Q316" s="160"/>
      <c r="R316" s="160"/>
      <c r="S316" s="160"/>
      <c r="T316" s="160"/>
      <c r="U316" s="232">
        <f t="shared" ref="U316" si="592">STDEV(L315:T315)/SQRT(COUNT(L315:T315))</f>
        <v>74.638013998453275</v>
      </c>
    </row>
    <row r="317" spans="1:21">
      <c r="A317" s="233">
        <v>43727</v>
      </c>
      <c r="B317" s="240">
        <v>2.2378009259259199</v>
      </c>
      <c r="C317" s="304">
        <f>'VCO2 Raw'!C317*'VCO2-BW '!C$61/'VCO2-BW '!C$62</f>
        <v>3412.0888030888036</v>
      </c>
      <c r="D317" s="305">
        <f>'VCO2 Raw'!D317*'VCO2-BW '!D$61/'VCO2-BW '!D$62</f>
        <v>2171.868131868132</v>
      </c>
      <c r="E317" s="305">
        <f>'VCO2 Raw'!E317*'VCO2-BW '!E$61/'VCO2-BW '!E$62</f>
        <v>2714.8818897637798</v>
      </c>
      <c r="F317" s="305">
        <f>'VCO2 Raw'!F317*'VCO2-BW '!F$61/'VCO2-BW '!F$62</f>
        <v>2102.1410788381741</v>
      </c>
      <c r="G317" s="305">
        <f>'VCO2 Raw'!G317*'VCO2-BW '!G$61/'VCO2-BW '!G$62</f>
        <v>2149.9739130434782</v>
      </c>
      <c r="H317" s="86">
        <f>'VCO2 Raw'!H317*'VCO2-BW '!H$61/'VCO2-BW '!H$62</f>
        <v>2778.8682926829265</v>
      </c>
      <c r="I317" s="86">
        <f>'VCO2 Raw'!I317*'VCO2-BW '!I$61/'VCO2-BW '!I$62</f>
        <v>2498.9189189189192</v>
      </c>
      <c r="J317" s="86">
        <f>'VCO2 Raw'!J317*'VCO2-BW '!J$61/'VCO2-BW '!J$62</f>
        <v>2462.6698564593303</v>
      </c>
      <c r="K317" s="108">
        <f>'VCO2 Raw'!K317*'VCO2-BW '!K$61/'VCO2-BW '!K$62</f>
        <v>2223.4223300970871</v>
      </c>
      <c r="L317" s="107"/>
      <c r="M317" s="160"/>
      <c r="N317" s="160"/>
      <c r="O317" s="160"/>
      <c r="P317" s="160"/>
      <c r="Q317" s="160"/>
      <c r="R317" s="160"/>
      <c r="S317" s="160"/>
      <c r="T317" s="160"/>
      <c r="U317" s="232"/>
    </row>
    <row r="318" spans="1:21">
      <c r="A318" s="223">
        <v>43727</v>
      </c>
      <c r="B318" s="235">
        <v>2.2516898148148101</v>
      </c>
      <c r="C318" s="304">
        <f>'VCO2 Raw'!C318*'VCO2-BW '!C$61/'VCO2-BW '!C$62</f>
        <v>2474.5752895752898</v>
      </c>
      <c r="D318" s="305">
        <f>'VCO2 Raw'!D318*'VCO2-BW '!D$61/'VCO2-BW '!D$62</f>
        <v>1819.9450549450548</v>
      </c>
      <c r="E318" s="305">
        <f>'VCO2 Raw'!E318*'VCO2-BW '!E$61/'VCO2-BW '!E$62</f>
        <v>2084.5275590551182</v>
      </c>
      <c r="F318" s="305">
        <f>'VCO2 Raw'!F318*'VCO2-BW '!F$61/'VCO2-BW '!F$62</f>
        <v>2379.2863070539415</v>
      </c>
      <c r="G318" s="305">
        <f>'VCO2 Raw'!G318*'VCO2-BW '!G$61/'VCO2-BW '!G$62</f>
        <v>3287.2478260869566</v>
      </c>
      <c r="H318" s="86">
        <f>'VCO2 Raw'!H318*'VCO2-BW '!H$61/'VCO2-BW '!H$62</f>
        <v>1892.5951219512194</v>
      </c>
      <c r="I318" s="86">
        <f>'VCO2 Raw'!I318*'VCO2-BW '!I$61/'VCO2-BW '!I$62</f>
        <v>2712.3423423423424</v>
      </c>
      <c r="J318" s="86">
        <f>'VCO2 Raw'!J318*'VCO2-BW '!J$61/'VCO2-BW '!J$62</f>
        <v>2530.4688995215315</v>
      </c>
      <c r="K318" s="108">
        <f>'VCO2 Raw'!K318*'VCO2-BW '!K$61/'VCO2-BW '!K$62</f>
        <v>3773.6019417475723</v>
      </c>
      <c r="L318" s="107">
        <f t="shared" ref="L318:P318" si="593">AVERAGE(C318:C320)</f>
        <v>2304.3719433719434</v>
      </c>
      <c r="M318" s="160">
        <f t="shared" si="593"/>
        <v>1572.2954822954823</v>
      </c>
      <c r="N318" s="160">
        <f t="shared" si="593"/>
        <v>2423.267716535433</v>
      </c>
      <c r="O318" s="160">
        <f t="shared" si="593"/>
        <v>2967.5352697095427</v>
      </c>
      <c r="P318" s="160">
        <f t="shared" si="593"/>
        <v>2405.5652173913045</v>
      </c>
      <c r="Q318" s="160">
        <f t="shared" ref="Q318" si="594">AVERAGE(H318:H320)</f>
        <v>1974.0195121951219</v>
      </c>
      <c r="R318" s="160">
        <f t="shared" ref="R318" si="595">AVERAGE(I318:I320)</f>
        <v>2492.0120120120123</v>
      </c>
      <c r="S318" s="160">
        <f t="shared" ref="S318" si="596">AVERAGE(J318:J320)</f>
        <v>2472.7527910685808</v>
      </c>
      <c r="T318" s="160">
        <f t="shared" ref="T318" si="597">AVERAGE(K318:K320)</f>
        <v>3490.5339805825242</v>
      </c>
      <c r="U318" s="232">
        <f t="shared" ref="U318" si="598">AVERAGE(L318:T318)</f>
        <v>2455.8171027957715</v>
      </c>
    </row>
    <row r="319" spans="1:21">
      <c r="A319" s="223">
        <v>43727</v>
      </c>
      <c r="B319" s="235">
        <v>2.2655787037036998</v>
      </c>
      <c r="C319" s="304">
        <f>'VCO2 Raw'!C319*'VCO2-BW '!C$61/'VCO2-BW '!C$62</f>
        <v>2188.9266409266411</v>
      </c>
      <c r="D319" s="305">
        <f>'VCO2 Raw'!D319*'VCO2-BW '!D$61/'VCO2-BW '!D$62</f>
        <v>1536.1721611721612</v>
      </c>
      <c r="E319" s="305">
        <f>'VCO2 Raw'!E319*'VCO2-BW '!E$61/'VCO2-BW '!E$62</f>
        <v>2805.2362204724409</v>
      </c>
      <c r="F319" s="305">
        <f>'VCO2 Raw'!F319*'VCO2-BW '!F$61/'VCO2-BW '!F$62</f>
        <v>3385.9917012448127</v>
      </c>
      <c r="G319" s="305">
        <f>'VCO2 Raw'!G319*'VCO2-BW '!G$61/'VCO2-BW '!G$62</f>
        <v>1890.0869565217392</v>
      </c>
      <c r="H319" s="86">
        <f>'VCO2 Raw'!H319*'VCO2-BW '!H$61/'VCO2-BW '!H$62</f>
        <v>2027.2585365853656</v>
      </c>
      <c r="I319" s="86">
        <f>'VCO2 Raw'!I319*'VCO2-BW '!I$61/'VCO2-BW '!I$62</f>
        <v>2202.6126126126128</v>
      </c>
      <c r="J319" s="86">
        <f>'VCO2 Raw'!J319*'VCO2-BW '!J$61/'VCO2-BW '!J$62</f>
        <v>2430.3349282296654</v>
      </c>
      <c r="K319" s="108">
        <f>'VCO2 Raw'!K319*'VCO2-BW '!K$61/'VCO2-BW '!K$62</f>
        <v>2966.4757281553393</v>
      </c>
      <c r="L319" s="107"/>
      <c r="M319" s="160"/>
      <c r="N319" s="160"/>
      <c r="O319" s="160"/>
      <c r="P319" s="160"/>
      <c r="Q319" s="160"/>
      <c r="R319" s="160"/>
      <c r="S319" s="160"/>
      <c r="T319" s="160"/>
      <c r="U319" s="232">
        <f t="shared" ref="U319" si="599">STDEV(L318:T318)/SQRT(COUNT(L318:T318))</f>
        <v>181.55773154236897</v>
      </c>
    </row>
    <row r="320" spans="1:21">
      <c r="A320" s="223">
        <v>43727</v>
      </c>
      <c r="B320" s="235">
        <v>2.27946759259259</v>
      </c>
      <c r="C320" s="304">
        <f>'VCO2 Raw'!C320*'VCO2-BW '!C$61/'VCO2-BW '!C$62</f>
        <v>2249.6138996138998</v>
      </c>
      <c r="D320" s="305">
        <f>'VCO2 Raw'!D320*'VCO2-BW '!D$61/'VCO2-BW '!D$62</f>
        <v>1360.7692307692307</v>
      </c>
      <c r="E320" s="305">
        <f>'VCO2 Raw'!E320*'VCO2-BW '!E$61/'VCO2-BW '!E$62</f>
        <v>2380.0393700787404</v>
      </c>
      <c r="F320" s="305">
        <f>'VCO2 Raw'!F320*'VCO2-BW '!F$61/'VCO2-BW '!F$62</f>
        <v>3137.3278008298748</v>
      </c>
      <c r="G320" s="305">
        <f>'VCO2 Raw'!G320*'VCO2-BW '!G$61/'VCO2-BW '!G$62</f>
        <v>2039.3608695652172</v>
      </c>
      <c r="H320" s="86">
        <f>'VCO2 Raw'!H320*'VCO2-BW '!H$61/'VCO2-BW '!H$62</f>
        <v>2002.2048780487803</v>
      </c>
      <c r="I320" s="86">
        <f>'VCO2 Raw'!I320*'VCO2-BW '!I$61/'VCO2-BW '!I$62</f>
        <v>2561.0810810810813</v>
      </c>
      <c r="J320" s="86">
        <f>'VCO2 Raw'!J320*'VCO2-BW '!J$61/'VCO2-BW '!J$62</f>
        <v>2457.454545454546</v>
      </c>
      <c r="K320" s="108">
        <f>'VCO2 Raw'!K320*'VCO2-BW '!K$61/'VCO2-BW '!K$62</f>
        <v>3731.5242718446598</v>
      </c>
      <c r="L320" s="107"/>
      <c r="M320" s="160"/>
      <c r="N320" s="160"/>
      <c r="O320" s="160"/>
      <c r="P320" s="160"/>
      <c r="Q320" s="160"/>
      <c r="R320" s="160"/>
      <c r="S320" s="160"/>
      <c r="T320" s="160"/>
      <c r="U320" s="232"/>
    </row>
    <row r="321" spans="1:21">
      <c r="A321" s="223">
        <v>43727</v>
      </c>
      <c r="B321" s="235">
        <v>2.2933564814814802</v>
      </c>
      <c r="C321" s="304">
        <f>'VCO2 Raw'!C321*'VCO2-BW '!C$61/'VCO2-BW '!C$62</f>
        <v>2311.3474903474907</v>
      </c>
      <c r="D321" s="305">
        <f>'VCO2 Raw'!D321*'VCO2-BW '!D$61/'VCO2-BW '!D$62</f>
        <v>2587.4725274725274</v>
      </c>
      <c r="E321" s="305">
        <f>'VCO2 Raw'!E321*'VCO2-BW '!E$61/'VCO2-BW '!E$62</f>
        <v>1988.8582677165355</v>
      </c>
      <c r="F321" s="305">
        <f>'VCO2 Raw'!F321*'VCO2-BW '!F$61/'VCO2-BW '!F$62</f>
        <v>2144.8630705394189</v>
      </c>
      <c r="G321" s="305">
        <f>'VCO2 Raw'!G321*'VCO2-BW '!G$61/'VCO2-BW '!G$62</f>
        <v>3837.0913043478258</v>
      </c>
      <c r="H321" s="86">
        <f>'VCO2 Raw'!H321*'VCO2-BW '!H$61/'VCO2-BW '!H$62</f>
        <v>3456.3609756097558</v>
      </c>
      <c r="I321" s="86">
        <f>'VCO2 Raw'!I321*'VCO2-BW '!I$61/'VCO2-BW '!I$62</f>
        <v>1984.0090090090091</v>
      </c>
      <c r="J321" s="86">
        <f>'VCO2 Raw'!J321*'VCO2-BW '!J$61/'VCO2-BW '!J$62</f>
        <v>2413.6459330143543</v>
      </c>
      <c r="K321" s="108">
        <f>'VCO2 Raw'!K321*'VCO2-BW '!K$61/'VCO2-BW '!K$62</f>
        <v>2854.5873786407765</v>
      </c>
      <c r="L321" s="107">
        <f t="shared" ref="L321:P321" si="600">AVERAGE(C321:C323)</f>
        <v>3082.8429858429863</v>
      </c>
      <c r="M321" s="160">
        <f t="shared" si="600"/>
        <v>1900.7570207570207</v>
      </c>
      <c r="N321" s="160">
        <f t="shared" si="600"/>
        <v>2036.3385826771655</v>
      </c>
      <c r="O321" s="160">
        <f t="shared" si="600"/>
        <v>2077.3112033195016</v>
      </c>
      <c r="P321" s="160">
        <f t="shared" si="600"/>
        <v>3197.7550724637681</v>
      </c>
      <c r="Q321" s="160">
        <f t="shared" ref="Q321" si="601">AVERAGE(H321:H323)</f>
        <v>2749.6390243902438</v>
      </c>
      <c r="R321" s="160">
        <f t="shared" ref="R321" si="602">AVERAGE(I321:I323)</f>
        <v>2337.6426426426428</v>
      </c>
      <c r="S321" s="160">
        <f t="shared" ref="S321" si="603">AVERAGE(J321:J323)</f>
        <v>3143.0940988835732</v>
      </c>
      <c r="T321" s="160">
        <f t="shared" ref="T321" si="604">AVERAGE(K321:K323)</f>
        <v>3011.4223300970866</v>
      </c>
      <c r="U321" s="232">
        <f t="shared" ref="U321" si="605">AVERAGE(L321:T321)</f>
        <v>2615.2003290082212</v>
      </c>
    </row>
    <row r="322" spans="1:21">
      <c r="A322" s="223">
        <v>43727</v>
      </c>
      <c r="B322" s="235">
        <v>2.3072453703703699</v>
      </c>
      <c r="C322" s="304">
        <f>'VCO2 Raw'!C322*'VCO2-BW '!C$61/'VCO2-BW '!C$62</f>
        <v>3475.9150579150587</v>
      </c>
      <c r="D322" s="305">
        <f>'VCO2 Raw'!D322*'VCO2-BW '!D$61/'VCO2-BW '!D$62</f>
        <v>1528.3516483516482</v>
      </c>
      <c r="E322" s="305">
        <f>'VCO2 Raw'!E322*'VCO2-BW '!E$61/'VCO2-BW '!E$62</f>
        <v>2380.0393700787404</v>
      </c>
      <c r="F322" s="305">
        <f>'VCO2 Raw'!F322*'VCO2-BW '!F$61/'VCO2-BW '!F$62</f>
        <v>2055.0373443983399</v>
      </c>
      <c r="G322" s="305">
        <f>'VCO2 Raw'!G322*'VCO2-BW '!G$61/'VCO2-BW '!G$62</f>
        <v>3514.9173913043473</v>
      </c>
      <c r="H322" s="86">
        <f>'VCO2 Raw'!H322*'VCO2-BW '!H$61/'VCO2-BW '!H$62</f>
        <v>2907.2682926829266</v>
      </c>
      <c r="I322" s="86">
        <f>'VCO2 Raw'!I322*'VCO2-BW '!I$61/'VCO2-BW '!I$62</f>
        <v>2007.8378378378379</v>
      </c>
      <c r="J322" s="86">
        <f>'VCO2 Raw'!J322*'VCO2-BW '!J$61/'VCO2-BW '!J$62</f>
        <v>3644.4593301435407</v>
      </c>
      <c r="K322" s="108">
        <f>'VCO2 Raw'!K322*'VCO2-BW '!K$61/'VCO2-BW '!K$62</f>
        <v>2928.2233009708739</v>
      </c>
      <c r="L322" s="107"/>
      <c r="M322" s="160"/>
      <c r="N322" s="160"/>
      <c r="O322" s="160"/>
      <c r="P322" s="160"/>
      <c r="Q322" s="160"/>
      <c r="R322" s="160"/>
      <c r="S322" s="160"/>
      <c r="T322" s="160"/>
      <c r="U322" s="232">
        <f t="shared" ref="U322" si="606">STDEV(L321:T321)/SQRT(COUNT(L321:T321))</f>
        <v>175.73932304043998</v>
      </c>
    </row>
    <row r="323" spans="1:21">
      <c r="A323" s="223">
        <v>43727</v>
      </c>
      <c r="B323" s="235">
        <v>2.3211342592592601</v>
      </c>
      <c r="C323" s="304">
        <f>'VCO2 Raw'!C323*'VCO2-BW '!C$61/'VCO2-BW '!C$62</f>
        <v>3461.2664092664095</v>
      </c>
      <c r="D323" s="305">
        <f>'VCO2 Raw'!D323*'VCO2-BW '!D$61/'VCO2-BW '!D$62</f>
        <v>1586.4468864468863</v>
      </c>
      <c r="E323" s="305">
        <f>'VCO2 Raw'!E323*'VCO2-BW '!E$61/'VCO2-BW '!E$62</f>
        <v>1740.1181102362207</v>
      </c>
      <c r="F323" s="305">
        <f>'VCO2 Raw'!F323*'VCO2-BW '!F$61/'VCO2-BW '!F$62</f>
        <v>2032.0331950207467</v>
      </c>
      <c r="G323" s="305">
        <f>'VCO2 Raw'!G323*'VCO2-BW '!G$61/'VCO2-BW '!G$62</f>
        <v>2241.2565217391307</v>
      </c>
      <c r="H323" s="86">
        <f>'VCO2 Raw'!H323*'VCO2-BW '!H$61/'VCO2-BW '!H$62</f>
        <v>1885.2878048780485</v>
      </c>
      <c r="I323" s="86">
        <f>'VCO2 Raw'!I323*'VCO2-BW '!I$61/'VCO2-BW '!I$62</f>
        <v>3021.0810810810813</v>
      </c>
      <c r="J323" s="86">
        <f>'VCO2 Raw'!J323*'VCO2-BW '!J$61/'VCO2-BW '!J$62</f>
        <v>3371.1770334928233</v>
      </c>
      <c r="K323" s="108">
        <f>'VCO2 Raw'!K323*'VCO2-BW '!K$61/'VCO2-BW '!K$62</f>
        <v>3251.4563106796113</v>
      </c>
      <c r="L323" s="107"/>
      <c r="M323" s="160"/>
      <c r="N323" s="160"/>
      <c r="O323" s="160"/>
      <c r="P323" s="160"/>
      <c r="Q323" s="160"/>
      <c r="R323" s="160"/>
      <c r="S323" s="160"/>
      <c r="T323" s="160"/>
      <c r="U323" s="232"/>
    </row>
    <row r="324" spans="1:21">
      <c r="A324" s="223">
        <v>43727</v>
      </c>
      <c r="B324" s="235">
        <v>2.33502314814814</v>
      </c>
      <c r="C324" s="304">
        <f>'VCO2 Raw'!C324*'VCO2-BW '!C$61/'VCO2-BW '!C$62</f>
        <v>2374.1274131274131</v>
      </c>
      <c r="D324" s="305">
        <f>'VCO2 Raw'!D324*'VCO2-BW '!D$61/'VCO2-BW '!D$62</f>
        <v>1598.7362637362637</v>
      </c>
      <c r="E324" s="305">
        <f>'VCO2 Raw'!E324*'VCO2-BW '!E$61/'VCO2-BW '!E$62</f>
        <v>2458.7007874015749</v>
      </c>
      <c r="F324" s="305">
        <f>'VCO2 Raw'!F324*'VCO2-BW '!F$61/'VCO2-BW '!F$62</f>
        <v>2113.0954356846473</v>
      </c>
      <c r="G324" s="305">
        <f>'VCO2 Raw'!G324*'VCO2-BW '!G$61/'VCO2-BW '!G$62</f>
        <v>2407.7130434782607</v>
      </c>
      <c r="H324" s="86">
        <f>'VCO2 Raw'!H324*'VCO2-BW '!H$61/'VCO2-BW '!H$62</f>
        <v>1987.5902439024389</v>
      </c>
      <c r="I324" s="86">
        <f>'VCO2 Raw'!I324*'VCO2-BW '!I$61/'VCO2-BW '!I$62</f>
        <v>2129.0540540540542</v>
      </c>
      <c r="J324" s="86">
        <f>'VCO2 Raw'!J324*'VCO2-BW '!J$61/'VCO2-BW '!J$62</f>
        <v>2126.8038277511964</v>
      </c>
      <c r="K324" s="108">
        <f>'VCO2 Raw'!K324*'VCO2-BW '!K$61/'VCO2-BW '!K$62</f>
        <v>2422.3349514563106</v>
      </c>
      <c r="L324" s="107">
        <f t="shared" ref="L324:P324" si="607">AVERAGE(C324:C326)</f>
        <v>2284.4916344916346</v>
      </c>
      <c r="M324" s="160">
        <f t="shared" si="607"/>
        <v>1606.1843711843712</v>
      </c>
      <c r="N324" s="160">
        <f t="shared" si="607"/>
        <v>2108.267716535433</v>
      </c>
      <c r="O324" s="160">
        <f t="shared" si="607"/>
        <v>2295.3029045643152</v>
      </c>
      <c r="P324" s="160">
        <f t="shared" si="607"/>
        <v>2183.9811594202897</v>
      </c>
      <c r="Q324" s="160">
        <f t="shared" ref="Q324" si="608">AVERAGE(H324:H326)</f>
        <v>2283.7105691056909</v>
      </c>
      <c r="R324" s="160">
        <f t="shared" ref="R324" si="609">AVERAGE(I324:I326)</f>
        <v>2030.6306306306305</v>
      </c>
      <c r="S324" s="160">
        <f t="shared" ref="S324" si="610">AVERAGE(J324:J326)</f>
        <v>2473.4481658692184</v>
      </c>
      <c r="T324" s="160">
        <f t="shared" ref="T324" si="611">AVERAGE(K324:K326)</f>
        <v>2806.7718446601939</v>
      </c>
      <c r="U324" s="232">
        <f t="shared" ref="U324" si="612">AVERAGE(L324:T324)</f>
        <v>2230.3098884957531</v>
      </c>
    </row>
    <row r="325" spans="1:21">
      <c r="A325" s="223">
        <v>43727</v>
      </c>
      <c r="B325" s="235">
        <v>2.3489120370370302</v>
      </c>
      <c r="C325" s="304">
        <f>'VCO2 Raw'!C325*'VCO2-BW '!C$61/'VCO2-BW '!C$62</f>
        <v>2335.4131274131278</v>
      </c>
      <c r="D325" s="305">
        <f>'VCO2 Raw'!D325*'VCO2-BW '!D$61/'VCO2-BW '!D$62</f>
        <v>1769.6703296703297</v>
      </c>
      <c r="E325" s="305">
        <f>'VCO2 Raw'!E325*'VCO2-BW '!E$61/'VCO2-BW '!E$62</f>
        <v>1767.7559055118111</v>
      </c>
      <c r="F325" s="305">
        <f>'VCO2 Raw'!F325*'VCO2-BW '!F$61/'VCO2-BW '!F$62</f>
        <v>2642.1908713692942</v>
      </c>
      <c r="G325" s="305">
        <f>'VCO2 Raw'!G325*'VCO2-BW '!G$61/'VCO2-BW '!G$62</f>
        <v>2114.5347826086954</v>
      </c>
      <c r="H325" s="86">
        <f>'VCO2 Raw'!H325*'VCO2-BW '!H$61/'VCO2-BW '!H$62</f>
        <v>2067.9707317073166</v>
      </c>
      <c r="I325" s="86">
        <f>'VCO2 Raw'!I325*'VCO2-BW '!I$61/'VCO2-BW '!I$62</f>
        <v>1905.2702702702704</v>
      </c>
      <c r="J325" s="86">
        <f>'VCO2 Raw'!J325*'VCO2-BW '!J$61/'VCO2-BW '!J$62</f>
        <v>2333.3301435406697</v>
      </c>
      <c r="K325" s="108">
        <f>'VCO2 Raw'!K325*'VCO2-BW '!K$61/'VCO2-BW '!K$62</f>
        <v>2373.5631067961162</v>
      </c>
      <c r="L325" s="107"/>
      <c r="M325" s="160"/>
      <c r="N325" s="160"/>
      <c r="O325" s="160"/>
      <c r="P325" s="160"/>
      <c r="Q325" s="160"/>
      <c r="R325" s="160"/>
      <c r="S325" s="160"/>
      <c r="T325" s="160"/>
      <c r="U325" s="232">
        <f t="shared" ref="U325" si="613">STDEV(L324:T324)/SQRT(COUNT(L324:T324))</f>
        <v>108.51786242563018</v>
      </c>
    </row>
    <row r="326" spans="1:21">
      <c r="A326" s="223">
        <v>43727</v>
      </c>
      <c r="B326" s="235">
        <v>2.3628009259259199</v>
      </c>
      <c r="C326" s="304">
        <f>'VCO2 Raw'!C326*'VCO2-BW '!C$61/'VCO2-BW '!C$62</f>
        <v>2143.934362934363</v>
      </c>
      <c r="D326" s="305">
        <f>'VCO2 Raw'!D326*'VCO2-BW '!D$61/'VCO2-BW '!D$62</f>
        <v>1450.1465201465201</v>
      </c>
      <c r="E326" s="305">
        <f>'VCO2 Raw'!E326*'VCO2-BW '!E$61/'VCO2-BW '!E$62</f>
        <v>2098.3464566929133</v>
      </c>
      <c r="F326" s="305">
        <f>'VCO2 Raw'!F326*'VCO2-BW '!F$61/'VCO2-BW '!F$62</f>
        <v>2130.6224066390041</v>
      </c>
      <c r="G326" s="305">
        <f>'VCO2 Raw'!G326*'VCO2-BW '!G$61/'VCO2-BW '!G$62</f>
        <v>2029.695652173913</v>
      </c>
      <c r="H326" s="86">
        <f>'VCO2 Raw'!H326*'VCO2-BW '!H$61/'VCO2-BW '!H$62</f>
        <v>2795.570731707317</v>
      </c>
      <c r="I326" s="86">
        <f>'VCO2 Raw'!I326*'VCO2-BW '!I$61/'VCO2-BW '!I$62</f>
        <v>2057.5675675675675</v>
      </c>
      <c r="J326" s="86">
        <f>'VCO2 Raw'!J326*'VCO2-BW '!J$61/'VCO2-BW '!J$62</f>
        <v>2960.2105263157896</v>
      </c>
      <c r="K326" s="108">
        <f>'VCO2 Raw'!K326*'VCO2-BW '!K$61/'VCO2-BW '!K$62</f>
        <v>3624.4174757281553</v>
      </c>
      <c r="L326" s="107"/>
      <c r="M326" s="160"/>
      <c r="N326" s="160"/>
      <c r="O326" s="160"/>
      <c r="P326" s="160"/>
      <c r="Q326" s="160"/>
      <c r="R326" s="160"/>
      <c r="S326" s="160"/>
      <c r="T326" s="160"/>
      <c r="U326" s="232"/>
    </row>
    <row r="327" spans="1:21">
      <c r="A327" s="223">
        <v>43727</v>
      </c>
      <c r="B327" s="235">
        <v>2.3766898148148101</v>
      </c>
      <c r="C327" s="304">
        <f>'VCO2 Raw'!C327*'VCO2-BW '!C$61/'VCO2-BW '!C$62</f>
        <v>2253.799227799228</v>
      </c>
      <c r="D327" s="305">
        <f>'VCO2 Raw'!D327*'VCO2-BW '!D$61/'VCO2-BW '!D$62</f>
        <v>1900.3846153846152</v>
      </c>
      <c r="E327" s="305">
        <f>'VCO2 Raw'!E327*'VCO2-BW '!E$61/'VCO2-BW '!E$62</f>
        <v>1741.1811023622049</v>
      </c>
      <c r="F327" s="305">
        <f>'VCO2 Raw'!F327*'VCO2-BW '!F$61/'VCO2-BW '!F$62</f>
        <v>2159.1037344398337</v>
      </c>
      <c r="G327" s="305">
        <f>'VCO2 Raw'!G327*'VCO2-BW '!G$61/'VCO2-BW '!G$62</f>
        <v>1934.1173913043476</v>
      </c>
      <c r="H327" s="86">
        <f>'VCO2 Raw'!H327*'VCO2-BW '!H$61/'VCO2-BW '!H$62</f>
        <v>1918.6926829268291</v>
      </c>
      <c r="I327" s="86">
        <f>'VCO2 Raw'!I327*'VCO2-BW '!I$61/'VCO2-BW '!I$62</f>
        <v>2016.1261261261261</v>
      </c>
      <c r="J327" s="86">
        <f>'VCO2 Raw'!J327*'VCO2-BW '!J$61/'VCO2-BW '!J$62</f>
        <v>2150.7942583732056</v>
      </c>
      <c r="K327" s="108">
        <f>'VCO2 Raw'!K327*'VCO2-BW '!K$61/'VCO2-BW '!K$62</f>
        <v>2751.3058252427181</v>
      </c>
      <c r="L327" s="107">
        <f t="shared" ref="L327:P327" si="614">AVERAGE(C327:C329)</f>
        <v>2242.9871299871302</v>
      </c>
      <c r="M327" s="160">
        <f t="shared" si="614"/>
        <v>1632.2527472527472</v>
      </c>
      <c r="N327" s="160">
        <f t="shared" si="614"/>
        <v>1937.1259842519685</v>
      </c>
      <c r="O327" s="160">
        <f t="shared" si="614"/>
        <v>1685.875518672199</v>
      </c>
      <c r="P327" s="160">
        <f t="shared" si="614"/>
        <v>2682.2768115942031</v>
      </c>
      <c r="Q327" s="160">
        <f t="shared" ref="Q327" si="615">AVERAGE(H327:H329)</f>
        <v>2270.8357723577233</v>
      </c>
      <c r="R327" s="160">
        <f t="shared" ref="R327" si="616">AVERAGE(I327:I329)</f>
        <v>2310.0150150150153</v>
      </c>
      <c r="S327" s="160">
        <f t="shared" ref="S327" si="617">AVERAGE(J327:J329)</f>
        <v>2396.9569377990433</v>
      </c>
      <c r="T327" s="160">
        <f t="shared" ref="T327" si="618">AVERAGE(K327:K329)</f>
        <v>2840.5614886731387</v>
      </c>
      <c r="U327" s="232">
        <f t="shared" ref="U327" si="619">AVERAGE(L327:T327)</f>
        <v>2222.0986006225739</v>
      </c>
    </row>
    <row r="328" spans="1:21">
      <c r="A328" s="223">
        <v>43727</v>
      </c>
      <c r="B328" s="235">
        <v>2.3905787037036998</v>
      </c>
      <c r="C328" s="304">
        <f>'VCO2 Raw'!C328*'VCO2-BW '!C$61/'VCO2-BW '!C$62</f>
        <v>2110.4517374517377</v>
      </c>
      <c r="D328" s="305">
        <f>'VCO2 Raw'!D328*'VCO2-BW '!D$61/'VCO2-BW '!D$62</f>
        <v>1432.2710622710622</v>
      </c>
      <c r="E328" s="305">
        <f>'VCO2 Raw'!E328*'VCO2-BW '!E$61/'VCO2-BW '!E$62</f>
        <v>1622.1259842519687</v>
      </c>
      <c r="F328" s="305">
        <f>'VCO2 Raw'!F328*'VCO2-BW '!F$61/'VCO2-BW '!F$62</f>
        <v>1863.3360995850619</v>
      </c>
      <c r="G328" s="305">
        <f>'VCO2 Raw'!G328*'VCO2-BW '!G$61/'VCO2-BW '!G$62</f>
        <v>3243.217391304348</v>
      </c>
      <c r="H328" s="86">
        <f>'VCO2 Raw'!H328*'VCO2-BW '!H$61/'VCO2-BW '!H$62</f>
        <v>1885.2878048780485</v>
      </c>
      <c r="I328" s="86">
        <f>'VCO2 Raw'!I328*'VCO2-BW '!I$61/'VCO2-BW '!I$62</f>
        <v>2195.3603603603606</v>
      </c>
      <c r="J328" s="86">
        <f>'VCO2 Raw'!J328*'VCO2-BW '!J$61/'VCO2-BW '!J$62</f>
        <v>2372.9665071770337</v>
      </c>
      <c r="K328" s="108">
        <f>'VCO2 Raw'!K328*'VCO2-BW '!K$61/'VCO2-BW '!K$62</f>
        <v>2244.4611650485435</v>
      </c>
      <c r="L328" s="107"/>
      <c r="M328" s="160"/>
      <c r="N328" s="160"/>
      <c r="O328" s="160"/>
      <c r="P328" s="160"/>
      <c r="Q328" s="160"/>
      <c r="R328" s="160"/>
      <c r="S328" s="160"/>
      <c r="T328" s="160"/>
      <c r="U328" s="232">
        <f t="shared" ref="U328" si="620">STDEV(L327:T327)/SQRT(COUNT(L327:T327))</f>
        <v>137.0340297736013</v>
      </c>
    </row>
    <row r="329" spans="1:21">
      <c r="A329" s="223">
        <v>43727</v>
      </c>
      <c r="B329" s="235">
        <v>2.40446759259259</v>
      </c>
      <c r="C329" s="304">
        <f>'VCO2 Raw'!C329*'VCO2-BW '!C$61/'VCO2-BW '!C$62</f>
        <v>2364.7104247104248</v>
      </c>
      <c r="D329" s="305">
        <f>'VCO2 Raw'!D329*'VCO2-BW '!D$61/'VCO2-BW '!D$62</f>
        <v>1564.102564102564</v>
      </c>
      <c r="E329" s="305">
        <f>'VCO2 Raw'!E329*'VCO2-BW '!E$61/'VCO2-BW '!E$62</f>
        <v>2448.0708661417325</v>
      </c>
      <c r="F329" s="305">
        <f>'VCO2 Raw'!F329*'VCO2-BW '!F$61/'VCO2-BW '!F$62</f>
        <v>1035.1867219917012</v>
      </c>
      <c r="G329" s="305">
        <f>'VCO2 Raw'!G329*'VCO2-BW '!G$61/'VCO2-BW '!G$62</f>
        <v>2869.4956521739127</v>
      </c>
      <c r="H329" s="86">
        <f>'VCO2 Raw'!H329*'VCO2-BW '!H$61/'VCO2-BW '!H$62</f>
        <v>3008.5268292682927</v>
      </c>
      <c r="I329" s="86">
        <f>'VCO2 Raw'!I329*'VCO2-BW '!I$61/'VCO2-BW '!I$62</f>
        <v>2718.5585585585586</v>
      </c>
      <c r="J329" s="86">
        <f>'VCO2 Raw'!J329*'VCO2-BW '!J$61/'VCO2-BW '!J$62</f>
        <v>2667.1100478468902</v>
      </c>
      <c r="K329" s="108">
        <f>'VCO2 Raw'!K329*'VCO2-BW '!K$61/'VCO2-BW '!K$62</f>
        <v>3525.9174757281548</v>
      </c>
      <c r="L329" s="107"/>
      <c r="M329" s="160"/>
      <c r="N329" s="160"/>
      <c r="O329" s="160"/>
      <c r="P329" s="160"/>
      <c r="Q329" s="160"/>
      <c r="R329" s="160"/>
      <c r="S329" s="160"/>
      <c r="T329" s="160"/>
      <c r="U329" s="232"/>
    </row>
    <row r="330" spans="1:21">
      <c r="A330" s="223">
        <v>43727</v>
      </c>
      <c r="B330" s="235">
        <v>2.4183564814814802</v>
      </c>
      <c r="C330" s="304">
        <f>'VCO2 Raw'!C330*'VCO2-BW '!C$61/'VCO2-BW '!C$62</f>
        <v>2757.0849420849422</v>
      </c>
      <c r="D330" s="305">
        <f>'VCO2 Raw'!D330*'VCO2-BW '!D$61/'VCO2-BW '!D$62</f>
        <v>3264.5054945054944</v>
      </c>
      <c r="E330" s="305">
        <f>'VCO2 Raw'!E330*'VCO2-BW '!E$61/'VCO2-BW '!E$62</f>
        <v>2039.8818897637796</v>
      </c>
      <c r="F330" s="305">
        <f>'VCO2 Raw'!F330*'VCO2-BW '!F$61/'VCO2-BW '!F$62</f>
        <v>2113.0954356846473</v>
      </c>
      <c r="G330" s="305">
        <f>'VCO2 Raw'!G330*'VCO2-BW '!G$61/'VCO2-BW '!G$62</f>
        <v>2956.4826086956518</v>
      </c>
      <c r="H330" s="86">
        <f>'VCO2 Raw'!H330*'VCO2-BW '!H$61/'VCO2-BW '!H$62</f>
        <v>2502.2341463414632</v>
      </c>
      <c r="I330" s="86">
        <f>'VCO2 Raw'!I330*'VCO2-BW '!I$61/'VCO2-BW '!I$62</f>
        <v>2391.1711711711714</v>
      </c>
      <c r="J330" s="86">
        <f>'VCO2 Raw'!J330*'VCO2-BW '!J$61/'VCO2-BW '!J$62</f>
        <v>3207.416267942584</v>
      </c>
      <c r="K330" s="108">
        <f>'VCO2 Raw'!K330*'VCO2-BW '!K$61/'VCO2-BW '!K$62</f>
        <v>2720.7038834951454</v>
      </c>
      <c r="L330" s="107">
        <f t="shared" ref="L330:P330" si="621">AVERAGE(C330:C332)</f>
        <v>2870.0888030888032</v>
      </c>
      <c r="M330" s="160">
        <f t="shared" si="621"/>
        <v>2954.2918192918191</v>
      </c>
      <c r="N330" s="160">
        <f t="shared" si="621"/>
        <v>2117.8346456692911</v>
      </c>
      <c r="O330" s="160">
        <f t="shared" si="621"/>
        <v>1914.4564315352698</v>
      </c>
      <c r="P330" s="160">
        <f t="shared" si="621"/>
        <v>2428.833333333333</v>
      </c>
      <c r="Q330" s="160">
        <f t="shared" ref="Q330" si="622">AVERAGE(H330:H332)</f>
        <v>2207.5056910569106</v>
      </c>
      <c r="R330" s="160">
        <f t="shared" ref="R330" si="623">AVERAGE(I330:I332)</f>
        <v>2463.0030030030034</v>
      </c>
      <c r="S330" s="160">
        <f t="shared" ref="S330" si="624">AVERAGE(J330:J332)</f>
        <v>2724.4784688995219</v>
      </c>
      <c r="T330" s="160">
        <f t="shared" ref="T330" si="625">AVERAGE(K330:K332)</f>
        <v>2772.0258899676373</v>
      </c>
      <c r="U330" s="232">
        <f t="shared" ref="U330" si="626">AVERAGE(L330:T330)</f>
        <v>2494.7242317606206</v>
      </c>
    </row>
    <row r="331" spans="1:21">
      <c r="A331" s="223">
        <v>43727</v>
      </c>
      <c r="B331" s="235">
        <v>2.4322453703703699</v>
      </c>
      <c r="C331" s="304">
        <f>'VCO2 Raw'!C331*'VCO2-BW '!C$61/'VCO2-BW '!C$62</f>
        <v>3085.633204633205</v>
      </c>
      <c r="D331" s="305">
        <f>'VCO2 Raw'!D331*'VCO2-BW '!D$61/'VCO2-BW '!D$62</f>
        <v>2922.6373626373625</v>
      </c>
      <c r="E331" s="305">
        <f>'VCO2 Raw'!E331*'VCO2-BW '!E$61/'VCO2-BW '!E$62</f>
        <v>2259.9212598425197</v>
      </c>
      <c r="F331" s="305">
        <f>'VCO2 Raw'!F331*'VCO2-BW '!F$61/'VCO2-BW '!F$62</f>
        <v>1914.8215767634852</v>
      </c>
      <c r="G331" s="305">
        <f>'VCO2 Raw'!G331*'VCO2-BW '!G$61/'VCO2-BW '!G$62</f>
        <v>2316.4304347826087</v>
      </c>
      <c r="H331" s="86">
        <f>'VCO2 Raw'!H331*'VCO2-BW '!H$61/'VCO2-BW '!H$62</f>
        <v>2193.2390243902437</v>
      </c>
      <c r="I331" s="86">
        <f>'VCO2 Raw'!I331*'VCO2-BW '!I$61/'VCO2-BW '!I$62</f>
        <v>2980.6756756756758</v>
      </c>
      <c r="J331" s="86">
        <f>'VCO2 Raw'!J331*'VCO2-BW '!J$61/'VCO2-BW '!J$62</f>
        <v>2715.0909090909095</v>
      </c>
      <c r="K331" s="108">
        <f>'VCO2 Raw'!K331*'VCO2-BW '!K$61/'VCO2-BW '!K$62</f>
        <v>3240.9368932038833</v>
      </c>
      <c r="L331" s="107"/>
      <c r="M331" s="160"/>
      <c r="N331" s="160"/>
      <c r="O331" s="160"/>
      <c r="P331" s="160"/>
      <c r="Q331" s="160"/>
      <c r="R331" s="160"/>
      <c r="S331" s="160"/>
      <c r="T331" s="160"/>
      <c r="U331" s="232">
        <f t="shared" ref="U331" si="627">STDEV(L330:T330)/SQRT(COUNT(L330:T330))</f>
        <v>120.66844871503855</v>
      </c>
    </row>
    <row r="332" spans="1:21">
      <c r="A332" s="223">
        <v>43727</v>
      </c>
      <c r="B332" s="235">
        <v>2.4461342592592592</v>
      </c>
      <c r="C332" s="304">
        <f>'VCO2 Raw'!C332*'VCO2-BW '!C$61/'VCO2-BW '!C$62</f>
        <v>2767.5482625482628</v>
      </c>
      <c r="D332" s="305">
        <f>'VCO2 Raw'!D332*'VCO2-BW '!D$61/'VCO2-BW '!D$62</f>
        <v>2675.7326007326005</v>
      </c>
      <c r="E332" s="305">
        <f>'VCO2 Raw'!E332*'VCO2-BW '!E$61/'VCO2-BW '!E$62</f>
        <v>2053.7007874015749</v>
      </c>
      <c r="F332" s="305">
        <f>'VCO2 Raw'!F332*'VCO2-BW '!F$61/'VCO2-BW '!F$62</f>
        <v>1715.4522821576761</v>
      </c>
      <c r="G332" s="305">
        <f>'VCO2 Raw'!G332*'VCO2-BW '!G$61/'VCO2-BW '!G$62</f>
        <v>2013.5869565217392</v>
      </c>
      <c r="H332" s="86">
        <f>'VCO2 Raw'!H332*'VCO2-BW '!H$61/'VCO2-BW '!H$62</f>
        <v>1927.0439024390241</v>
      </c>
      <c r="I332" s="86">
        <f>'VCO2 Raw'!I332*'VCO2-BW '!I$61/'VCO2-BW '!I$62</f>
        <v>2017.1621621621623</v>
      </c>
      <c r="J332" s="86">
        <f>'VCO2 Raw'!J332*'VCO2-BW '!J$61/'VCO2-BW '!J$62</f>
        <v>2250.9282296650722</v>
      </c>
      <c r="K332" s="108">
        <f>'VCO2 Raw'!K332*'VCO2-BW '!K$61/'VCO2-BW '!K$62</f>
        <v>2354.4368932038833</v>
      </c>
      <c r="L332" s="107"/>
      <c r="M332" s="160"/>
      <c r="N332" s="160"/>
      <c r="O332" s="160"/>
      <c r="P332" s="160"/>
      <c r="Q332" s="160"/>
      <c r="R332" s="160"/>
      <c r="S332" s="160"/>
      <c r="T332" s="160"/>
      <c r="U332" s="232"/>
    </row>
    <row r="333" spans="1:21">
      <c r="A333" s="223">
        <v>43727</v>
      </c>
      <c r="B333" s="235">
        <v>2.46002314814814</v>
      </c>
      <c r="C333" s="304">
        <f>'VCO2 Raw'!C333*'VCO2-BW '!C$61/'VCO2-BW '!C$62</f>
        <v>2251.7065637065639</v>
      </c>
      <c r="D333" s="305">
        <f>'VCO2 Raw'!D333*'VCO2-BW '!D$61/'VCO2-BW '!D$62</f>
        <v>2417.6556776556777</v>
      </c>
      <c r="E333" s="305">
        <f>'VCO2 Raw'!E333*'VCO2-BW '!E$61/'VCO2-BW '!E$62</f>
        <v>2810.5511811023625</v>
      </c>
      <c r="F333" s="305">
        <f>'VCO2 Raw'!F333*'VCO2-BW '!F$61/'VCO2-BW '!F$62</f>
        <v>2539.2199170124477</v>
      </c>
      <c r="G333" s="305">
        <f>'VCO2 Raw'!G333*'VCO2-BW '!G$61/'VCO2-BW '!G$62</f>
        <v>2289.5826086956522</v>
      </c>
      <c r="H333" s="86">
        <f>'VCO2 Raw'!H333*'VCO2-BW '!H$61/'VCO2-BW '!H$62</f>
        <v>2124.3414634146343</v>
      </c>
      <c r="I333" s="86">
        <f>'VCO2 Raw'!I333*'VCO2-BW '!I$61/'VCO2-BW '!I$62</f>
        <v>1966.3963963963965</v>
      </c>
      <c r="J333" s="86">
        <f>'VCO2 Raw'!J333*'VCO2-BW '!J$61/'VCO2-BW '!J$62</f>
        <v>2234.2392344497607</v>
      </c>
      <c r="K333" s="108">
        <f>'VCO2 Raw'!K333*'VCO2-BW '!K$61/'VCO2-BW '!K$62</f>
        <v>2909.0970873786405</v>
      </c>
      <c r="L333" s="107">
        <f t="shared" ref="L333:P333" si="628">AVERAGE(C333:C335)</f>
        <v>2373.0810810810813</v>
      </c>
      <c r="M333" s="160">
        <f t="shared" si="628"/>
        <v>2315.2442002442003</v>
      </c>
      <c r="N333" s="160">
        <f t="shared" si="628"/>
        <v>2240.4330708661419</v>
      </c>
      <c r="O333" s="160">
        <f t="shared" si="628"/>
        <v>2214.6058091286304</v>
      </c>
      <c r="P333" s="160">
        <f t="shared" si="628"/>
        <v>2331.4652173913041</v>
      </c>
      <c r="Q333" s="160">
        <f t="shared" ref="Q333" si="629">AVERAGE(H333:H335)</f>
        <v>2394.3642276422765</v>
      </c>
      <c r="R333" s="160">
        <f t="shared" ref="R333" si="630">AVERAGE(I333:I335)</f>
        <v>2369.7597597597601</v>
      </c>
      <c r="S333" s="160">
        <f t="shared" ref="S333" si="631">AVERAGE(J333:J335)</f>
        <v>2312.121212121212</v>
      </c>
      <c r="T333" s="160">
        <f t="shared" ref="T333" si="632">AVERAGE(K333:K335)</f>
        <v>2409.5841423948218</v>
      </c>
      <c r="U333" s="232">
        <f t="shared" ref="U333" si="633">AVERAGE(L333:T333)</f>
        <v>2328.9620800699363</v>
      </c>
    </row>
    <row r="334" spans="1:21">
      <c r="A334" s="223">
        <v>43727</v>
      </c>
      <c r="B334" s="235">
        <v>2.4739120370370302</v>
      </c>
      <c r="C334" s="304">
        <f>'VCO2 Raw'!C334*'VCO2-BW '!C$61/'VCO2-BW '!C$62</f>
        <v>2357.3861003861007</v>
      </c>
      <c r="D334" s="305">
        <f>'VCO2 Raw'!D334*'VCO2-BW '!D$61/'VCO2-BW '!D$62</f>
        <v>2251.1904761904761</v>
      </c>
      <c r="E334" s="305">
        <f>'VCO2 Raw'!E334*'VCO2-BW '!E$61/'VCO2-BW '!E$62</f>
        <v>2032.4409448818899</v>
      </c>
      <c r="F334" s="305">
        <f>'VCO2 Raw'!F334*'VCO2-BW '!F$61/'VCO2-BW '!F$62</f>
        <v>2047.369294605809</v>
      </c>
      <c r="G334" s="305">
        <f>'VCO2 Raw'!G334*'VCO2-BW '!G$61/'VCO2-BW '!G$62</f>
        <v>1951.3</v>
      </c>
      <c r="H334" s="86">
        <f>'VCO2 Raw'!H334*'VCO2-BW '!H$61/'VCO2-BW '!H$62</f>
        <v>3117.0926829268292</v>
      </c>
      <c r="I334" s="86">
        <f>'VCO2 Raw'!I334*'VCO2-BW '!I$61/'VCO2-BW '!I$62</f>
        <v>3040.765765765766</v>
      </c>
      <c r="J334" s="86">
        <f>'VCO2 Raw'!J334*'VCO2-BW '!J$61/'VCO2-BW '!J$62</f>
        <v>2286.3923444976076</v>
      </c>
      <c r="K334" s="108">
        <f>'VCO2 Raw'!K334*'VCO2-BW '!K$61/'VCO2-BW '!K$62</f>
        <v>2240.6359223300969</v>
      </c>
      <c r="L334" s="107"/>
      <c r="M334" s="160"/>
      <c r="N334" s="160"/>
      <c r="O334" s="160"/>
      <c r="P334" s="160"/>
      <c r="Q334" s="160"/>
      <c r="R334" s="160"/>
      <c r="S334" s="160"/>
      <c r="T334" s="160"/>
      <c r="U334" s="232">
        <f t="shared" ref="U334" si="634">STDEV(L333:T333)/SQRT(COUNT(L333:T333))</f>
        <v>22.292592718996175</v>
      </c>
    </row>
    <row r="335" spans="1:21">
      <c r="A335" s="223">
        <v>43727</v>
      </c>
      <c r="B335" s="235">
        <v>2.4878009259259199</v>
      </c>
      <c r="C335" s="304">
        <f>'VCO2 Raw'!C335*'VCO2-BW '!C$61/'VCO2-BW '!C$62</f>
        <v>2510.1505791505792</v>
      </c>
      <c r="D335" s="305">
        <f>'VCO2 Raw'!D335*'VCO2-BW '!D$61/'VCO2-BW '!D$62</f>
        <v>2276.8864468864467</v>
      </c>
      <c r="E335" s="305">
        <f>'VCO2 Raw'!E335*'VCO2-BW '!E$61/'VCO2-BW '!E$62</f>
        <v>1878.3070866141734</v>
      </c>
      <c r="F335" s="305">
        <f>'VCO2 Raw'!F335*'VCO2-BW '!F$61/'VCO2-BW '!F$62</f>
        <v>2057.2282157676345</v>
      </c>
      <c r="G335" s="305">
        <f>'VCO2 Raw'!G335*'VCO2-BW '!G$61/'VCO2-BW '!G$62</f>
        <v>2753.5130434782609</v>
      </c>
      <c r="H335" s="86">
        <f>'VCO2 Raw'!H335*'VCO2-BW '!H$61/'VCO2-BW '!H$62</f>
        <v>1941.6585365853659</v>
      </c>
      <c r="I335" s="86">
        <f>'VCO2 Raw'!I335*'VCO2-BW '!I$61/'VCO2-BW '!I$62</f>
        <v>2102.1171171171172</v>
      </c>
      <c r="J335" s="86">
        <f>'VCO2 Raw'!J335*'VCO2-BW '!J$61/'VCO2-BW '!J$62</f>
        <v>2415.7320574162682</v>
      </c>
      <c r="K335" s="108">
        <f>'VCO2 Raw'!K335*'VCO2-BW '!K$61/'VCO2-BW '!K$62</f>
        <v>2079.019417475728</v>
      </c>
      <c r="L335" s="107"/>
      <c r="M335" s="160"/>
      <c r="N335" s="160"/>
      <c r="O335" s="160"/>
      <c r="P335" s="160"/>
      <c r="Q335" s="160"/>
      <c r="R335" s="160"/>
      <c r="S335" s="160"/>
      <c r="T335" s="160"/>
      <c r="U335" s="232"/>
    </row>
    <row r="336" spans="1:21">
      <c r="A336" s="223">
        <v>43727</v>
      </c>
      <c r="B336" s="235">
        <v>2.5016898148148101</v>
      </c>
      <c r="C336" s="304">
        <f>'VCO2 Raw'!C336*'VCO2-BW '!C$61/'VCO2-BW '!C$62</f>
        <v>2027.7915057915061</v>
      </c>
      <c r="D336" s="305">
        <f>'VCO2 Raw'!D336*'VCO2-BW '!D$61/'VCO2-BW '!D$62</f>
        <v>2689.1391941391939</v>
      </c>
      <c r="E336" s="305">
        <f>'VCO2 Raw'!E336*'VCO2-BW '!E$61/'VCO2-BW '!E$62</f>
        <v>1868.740157480315</v>
      </c>
      <c r="F336" s="305">
        <f>'VCO2 Raw'!F336*'VCO2-BW '!F$61/'VCO2-BW '!F$62</f>
        <v>1769.128630705394</v>
      </c>
      <c r="G336" s="305">
        <f>'VCO2 Raw'!G336*'VCO2-BW '!G$61/'VCO2-BW '!G$62</f>
        <v>1851.4260869565217</v>
      </c>
      <c r="H336" s="86">
        <f>'VCO2 Raw'!H336*'VCO2-BW '!H$61/'VCO2-BW '!H$62</f>
        <v>1938.5268292682924</v>
      </c>
      <c r="I336" s="86">
        <f>'VCO2 Raw'!I336*'VCO2-BW '!I$61/'VCO2-BW '!I$62</f>
        <v>2016.1261261261261</v>
      </c>
      <c r="J336" s="86">
        <f>'VCO2 Raw'!J336*'VCO2-BW '!J$61/'VCO2-BW '!J$62</f>
        <v>2260.3157894736842</v>
      </c>
      <c r="K336" s="108">
        <f>'VCO2 Raw'!K336*'VCO2-BW '!K$61/'VCO2-BW '!K$62</f>
        <v>2362.0873786407765</v>
      </c>
      <c r="L336" s="107">
        <f t="shared" ref="L336:P336" si="635">AVERAGE(C336:C338)</f>
        <v>2216.131274131274</v>
      </c>
      <c r="M336" s="160">
        <f t="shared" si="635"/>
        <v>2129.4139194139193</v>
      </c>
      <c r="N336" s="160">
        <f t="shared" si="635"/>
        <v>1959.8031496062995</v>
      </c>
      <c r="O336" s="160">
        <f t="shared" si="635"/>
        <v>2458.5228215767634</v>
      </c>
      <c r="P336" s="160">
        <f t="shared" si="635"/>
        <v>1936.2652173913041</v>
      </c>
      <c r="Q336" s="160">
        <f t="shared" ref="Q336" si="636">AVERAGE(H336:H338)</f>
        <v>2308.0682926829268</v>
      </c>
      <c r="R336" s="160">
        <f t="shared" ref="R336" si="637">AVERAGE(I336:I338)</f>
        <v>2586.6366366366369</v>
      </c>
      <c r="S336" s="160">
        <f t="shared" ref="S336" si="638">AVERAGE(J336:J338)</f>
        <v>2170.2647527910685</v>
      </c>
      <c r="T336" s="160">
        <f t="shared" ref="T336" si="639">AVERAGE(K336:K338)</f>
        <v>2446.8802588996764</v>
      </c>
      <c r="U336" s="232">
        <f t="shared" ref="U336" si="640">AVERAGE(L336:T336)</f>
        <v>2245.7762581255411</v>
      </c>
    </row>
    <row r="337" spans="1:21">
      <c r="A337" s="223">
        <v>43727</v>
      </c>
      <c r="B337" s="235">
        <v>2.5155787037036998</v>
      </c>
      <c r="C337" s="304">
        <f>'VCO2 Raw'!C337*'VCO2-BW '!C$61/'VCO2-BW '!C$62</f>
        <v>2683.8416988416989</v>
      </c>
      <c r="D337" s="305">
        <f>'VCO2 Raw'!D337*'VCO2-BW '!D$61/'VCO2-BW '!D$62</f>
        <v>1816.5934065934066</v>
      </c>
      <c r="E337" s="305">
        <f>'VCO2 Raw'!E337*'VCO2-BW '!E$61/'VCO2-BW '!E$62</f>
        <v>1833.6614173228347</v>
      </c>
      <c r="F337" s="305">
        <f>'VCO2 Raw'!F337*'VCO2-BW '!F$61/'VCO2-BW '!F$62</f>
        <v>3396.946058091286</v>
      </c>
      <c r="G337" s="305">
        <f>'VCO2 Raw'!G337*'VCO2-BW '!G$61/'VCO2-BW '!G$62</f>
        <v>1883.6434782608694</v>
      </c>
      <c r="H337" s="86">
        <f>'VCO2 Raw'!H337*'VCO2-BW '!H$61/'VCO2-BW '!H$62</f>
        <v>1970.8878048780487</v>
      </c>
      <c r="I337" s="86">
        <f>'VCO2 Raw'!I337*'VCO2-BW '!I$61/'VCO2-BW '!I$62</f>
        <v>2858.4234234234236</v>
      </c>
      <c r="J337" s="86">
        <f>'VCO2 Raw'!J337*'VCO2-BW '!J$61/'VCO2-BW '!J$62</f>
        <v>2194.6028708133977</v>
      </c>
      <c r="K337" s="108">
        <f>'VCO2 Raw'!K337*'VCO2-BW '!K$61/'VCO2-BW '!K$62</f>
        <v>1990.0825242718445</v>
      </c>
      <c r="L337" s="107"/>
      <c r="M337" s="160"/>
      <c r="N337" s="160"/>
      <c r="O337" s="160"/>
      <c r="P337" s="160"/>
      <c r="Q337" s="160"/>
      <c r="R337" s="160"/>
      <c r="S337" s="160"/>
      <c r="T337" s="160"/>
      <c r="U337" s="232">
        <f t="shared" ref="U337" si="641">STDEV(L336:T336)/SQRT(COUNT(L336:T336))</f>
        <v>74.858080922111427</v>
      </c>
    </row>
    <row r="338" spans="1:21">
      <c r="A338" s="223">
        <v>43727</v>
      </c>
      <c r="B338" s="235">
        <v>2.52946759259259</v>
      </c>
      <c r="C338" s="304">
        <f>'VCO2 Raw'!C338*'VCO2-BW '!C$61/'VCO2-BW '!C$62</f>
        <v>1936.7606177606181</v>
      </c>
      <c r="D338" s="305">
        <f>'VCO2 Raw'!D338*'VCO2-BW '!D$61/'VCO2-BW '!D$62</f>
        <v>1882.5091575091574</v>
      </c>
      <c r="E338" s="305">
        <f>'VCO2 Raw'!E338*'VCO2-BW '!E$61/'VCO2-BW '!E$62</f>
        <v>2177.0078740157483</v>
      </c>
      <c r="F338" s="305">
        <f>'VCO2 Raw'!F338*'VCO2-BW '!F$61/'VCO2-BW '!F$62</f>
        <v>2209.4937759336099</v>
      </c>
      <c r="G338" s="305">
        <f>'VCO2 Raw'!G338*'VCO2-BW '!G$61/'VCO2-BW '!G$62</f>
        <v>2073.7260869565216</v>
      </c>
      <c r="H338" s="86">
        <f>'VCO2 Raw'!H338*'VCO2-BW '!H$61/'VCO2-BW '!H$62</f>
        <v>3014.7902439024388</v>
      </c>
      <c r="I338" s="86">
        <f>'VCO2 Raw'!I338*'VCO2-BW '!I$61/'VCO2-BW '!I$62</f>
        <v>2885.3603603603606</v>
      </c>
      <c r="J338" s="86">
        <f>'VCO2 Raw'!J338*'VCO2-BW '!J$61/'VCO2-BW '!J$62</f>
        <v>2055.8755980861247</v>
      </c>
      <c r="K338" s="108">
        <f>'VCO2 Raw'!K338*'VCO2-BW '!K$61/'VCO2-BW '!K$62</f>
        <v>2988.4708737864075</v>
      </c>
      <c r="L338" s="107"/>
      <c r="M338" s="160"/>
      <c r="N338" s="160"/>
      <c r="O338" s="160"/>
      <c r="P338" s="160"/>
      <c r="Q338" s="160"/>
      <c r="R338" s="160"/>
      <c r="S338" s="160"/>
      <c r="T338" s="160"/>
      <c r="U338" s="232"/>
    </row>
    <row r="339" spans="1:21">
      <c r="A339" s="223">
        <v>43727</v>
      </c>
      <c r="B339" s="235">
        <v>2.5433564814814802</v>
      </c>
      <c r="C339" s="304">
        <f>'VCO2 Raw'!C339*'VCO2-BW '!C$61/'VCO2-BW '!C$62</f>
        <v>1932.5752895752898</v>
      </c>
      <c r="D339" s="305">
        <f>'VCO2 Raw'!D339*'VCO2-BW '!D$61/'VCO2-BW '!D$62</f>
        <v>2350.6227106227107</v>
      </c>
      <c r="E339" s="305">
        <f>'VCO2 Raw'!E339*'VCO2-BW '!E$61/'VCO2-BW '!E$62</f>
        <v>2589.4488188976379</v>
      </c>
      <c r="F339" s="305">
        <f>'VCO2 Raw'!F339*'VCO2-BW '!F$61/'VCO2-BW '!F$62</f>
        <v>2884.2821576763481</v>
      </c>
      <c r="G339" s="305">
        <f>'VCO2 Raw'!G339*'VCO2-BW '!G$61/'VCO2-BW '!G$62</f>
        <v>1817.0608695652174</v>
      </c>
      <c r="H339" s="86">
        <f>'VCO2 Raw'!H339*'VCO2-BW '!H$61/'VCO2-BW '!H$62</f>
        <v>2053.3560975609753</v>
      </c>
      <c r="I339" s="86">
        <f>'VCO2 Raw'!I339*'VCO2-BW '!I$61/'VCO2-BW '!I$62</f>
        <v>2346.6216216216217</v>
      </c>
      <c r="J339" s="86">
        <f>'VCO2 Raw'!J339*'VCO2-BW '!J$61/'VCO2-BW '!J$62</f>
        <v>2826.6985645933019</v>
      </c>
      <c r="K339" s="108">
        <f>'VCO2 Raw'!K339*'VCO2-BW '!K$61/'VCO2-BW '!K$62</f>
        <v>2153.6116504854367</v>
      </c>
      <c r="L339" s="107">
        <f t="shared" ref="L339:P339" si="642">AVERAGE(C339:C341)</f>
        <v>2230.431145431146</v>
      </c>
      <c r="M339" s="160">
        <f t="shared" si="642"/>
        <v>1965.5555555555554</v>
      </c>
      <c r="N339" s="160">
        <f t="shared" si="642"/>
        <v>2268.7795275590552</v>
      </c>
      <c r="O339" s="160">
        <f t="shared" si="642"/>
        <v>2266.4564315352695</v>
      </c>
      <c r="P339" s="160">
        <f t="shared" si="642"/>
        <v>2011.7971014492753</v>
      </c>
      <c r="Q339" s="160">
        <f t="shared" ref="Q339" si="643">AVERAGE(H339:H341)</f>
        <v>2044.3089430894308</v>
      </c>
      <c r="R339" s="160">
        <f t="shared" ref="R339" si="644">AVERAGE(I339:I341)</f>
        <v>2475.4354354354355</v>
      </c>
      <c r="S339" s="160">
        <f t="shared" ref="S339" si="645">AVERAGE(J339:J341)</f>
        <v>2308.2966507177039</v>
      </c>
      <c r="T339" s="160">
        <f t="shared" ref="T339" si="646">AVERAGE(K339:K341)</f>
        <v>2238.4045307443362</v>
      </c>
      <c r="U339" s="232">
        <f t="shared" ref="U339" si="647">AVERAGE(L339:T339)</f>
        <v>2201.0517023908014</v>
      </c>
    </row>
    <row r="340" spans="1:21">
      <c r="A340" s="223">
        <v>43727</v>
      </c>
      <c r="B340" s="235">
        <v>2.5572453703703699</v>
      </c>
      <c r="C340" s="304">
        <f>'VCO2 Raw'!C340*'VCO2-BW '!C$61/'VCO2-BW '!C$62</f>
        <v>1973.3822393822397</v>
      </c>
      <c r="D340" s="305">
        <f>'VCO2 Raw'!D340*'VCO2-BW '!D$61/'VCO2-BW '!D$62</f>
        <v>1881.3919413919414</v>
      </c>
      <c r="E340" s="305">
        <f>'VCO2 Raw'!E340*'VCO2-BW '!E$61/'VCO2-BW '!E$62</f>
        <v>2053.7007874015749</v>
      </c>
      <c r="F340" s="305">
        <f>'VCO2 Raw'!F340*'VCO2-BW '!F$61/'VCO2-BW '!F$62</f>
        <v>1982.7385892116181</v>
      </c>
      <c r="G340" s="305">
        <f>'VCO2 Raw'!G340*'VCO2-BW '!G$61/'VCO2-BW '!G$62</f>
        <v>2235.8869565217392</v>
      </c>
      <c r="H340" s="86">
        <f>'VCO2 Raw'!H340*'VCO2-BW '!H$61/'VCO2-BW '!H$62</f>
        <v>2039.7853658536585</v>
      </c>
      <c r="I340" s="86">
        <f>'VCO2 Raw'!I340*'VCO2-BW '!I$61/'VCO2-BW '!I$62</f>
        <v>2772.4324324324325</v>
      </c>
      <c r="J340" s="86">
        <f>'VCO2 Raw'!J340*'VCO2-BW '!J$61/'VCO2-BW '!J$62</f>
        <v>1992.2488038277513</v>
      </c>
      <c r="K340" s="108">
        <f>'VCO2 Raw'!K340*'VCO2-BW '!K$61/'VCO2-BW '!K$62</f>
        <v>2383.1262135922329</v>
      </c>
      <c r="L340" s="107"/>
      <c r="M340" s="160"/>
      <c r="N340" s="160"/>
      <c r="O340" s="160"/>
      <c r="P340" s="160"/>
      <c r="Q340" s="160"/>
      <c r="R340" s="160"/>
      <c r="S340" s="160"/>
      <c r="T340" s="160"/>
      <c r="U340" s="232">
        <f t="shared" ref="U340" si="648">STDEV(L339:T339)/SQRT(COUNT(L339:T339))</f>
        <v>54.486895213715883</v>
      </c>
    </row>
    <row r="341" spans="1:21">
      <c r="A341" s="223">
        <v>43727</v>
      </c>
      <c r="B341" s="235">
        <v>2.5711342592592499</v>
      </c>
      <c r="C341" s="304">
        <f>'VCO2 Raw'!C341*'VCO2-BW '!C$61/'VCO2-BW '!C$62</f>
        <v>2785.3359073359075</v>
      </c>
      <c r="D341" s="305">
        <f>'VCO2 Raw'!D341*'VCO2-BW '!D$61/'VCO2-BW '!D$62</f>
        <v>1664.6520146520147</v>
      </c>
      <c r="E341" s="305">
        <f>'VCO2 Raw'!E341*'VCO2-BW '!E$61/'VCO2-BW '!E$62</f>
        <v>2163.1889763779527</v>
      </c>
      <c r="F341" s="305">
        <f>'VCO2 Raw'!F341*'VCO2-BW '!F$61/'VCO2-BW '!F$62</f>
        <v>1932.3485477178422</v>
      </c>
      <c r="G341" s="305">
        <f>'VCO2 Raw'!G341*'VCO2-BW '!G$61/'VCO2-BW '!G$62</f>
        <v>1982.4434782608694</v>
      </c>
      <c r="H341" s="86">
        <f>'VCO2 Raw'!H341*'VCO2-BW '!H$61/'VCO2-BW '!H$62</f>
        <v>2039.7853658536585</v>
      </c>
      <c r="I341" s="86">
        <f>'VCO2 Raw'!I341*'VCO2-BW '!I$61/'VCO2-BW '!I$62</f>
        <v>2307.2522522522522</v>
      </c>
      <c r="J341" s="86">
        <f>'VCO2 Raw'!J341*'VCO2-BW '!J$61/'VCO2-BW '!J$62</f>
        <v>2105.9425837320578</v>
      </c>
      <c r="K341" s="108">
        <f>'VCO2 Raw'!K341*'VCO2-BW '!K$61/'VCO2-BW '!K$62</f>
        <v>2178.4757281553398</v>
      </c>
      <c r="L341" s="107"/>
      <c r="M341" s="160"/>
      <c r="N341" s="160"/>
      <c r="O341" s="160"/>
      <c r="P341" s="160"/>
      <c r="Q341" s="160"/>
      <c r="R341" s="160"/>
      <c r="S341" s="160"/>
      <c r="T341" s="160"/>
      <c r="U341" s="232"/>
    </row>
    <row r="342" spans="1:21">
      <c r="A342" s="223">
        <v>43727</v>
      </c>
      <c r="B342" s="235">
        <v>2.58502314814814</v>
      </c>
      <c r="C342" s="304">
        <f>'VCO2 Raw'!C342*'VCO2-BW '!C$61/'VCO2-BW '!C$62</f>
        <v>1799.6911196911199</v>
      </c>
      <c r="D342" s="305">
        <f>'VCO2 Raw'!D342*'VCO2-BW '!D$61/'VCO2-BW '!D$62</f>
        <v>2004.2857142857142</v>
      </c>
      <c r="E342" s="305">
        <f>'VCO2 Raw'!E342*'VCO2-BW '!E$61/'VCO2-BW '!E$62</f>
        <v>1976.1023622047246</v>
      </c>
      <c r="F342" s="305">
        <f>'VCO2 Raw'!F342*'VCO2-BW '!F$61/'VCO2-BW '!F$62</f>
        <v>1837.0456431535267</v>
      </c>
      <c r="G342" s="305">
        <f>'VCO2 Raw'!G342*'VCO2-BW '!G$61/'VCO2-BW '!G$62</f>
        <v>2840.5</v>
      </c>
      <c r="H342" s="86">
        <f>'VCO2 Raw'!H342*'VCO2-BW '!H$61/'VCO2-BW '!H$62</f>
        <v>1950.0097560975607</v>
      </c>
      <c r="I342" s="86">
        <f>'VCO2 Raw'!I342*'VCO2-BW '!I$61/'VCO2-BW '!I$62</f>
        <v>1650.4054054054054</v>
      </c>
      <c r="J342" s="86">
        <f>'VCO2 Raw'!J342*'VCO2-BW '!J$61/'VCO2-BW '!J$62</f>
        <v>1996.4210526315792</v>
      </c>
      <c r="K342" s="108">
        <f>'VCO2 Raw'!K342*'VCO2-BW '!K$61/'VCO2-BW '!K$62</f>
        <v>3025.7669902912617</v>
      </c>
      <c r="L342" s="107">
        <f t="shared" ref="L342:P342" si="649">AVERAGE(C342:C344)</f>
        <v>1825.849420849421</v>
      </c>
      <c r="M342" s="160">
        <f t="shared" si="649"/>
        <v>1691.8376068376067</v>
      </c>
      <c r="N342" s="160">
        <f t="shared" si="649"/>
        <v>2143.7007874015749</v>
      </c>
      <c r="O342" s="160">
        <f t="shared" si="649"/>
        <v>2229.2116182572613</v>
      </c>
      <c r="P342" s="160">
        <f t="shared" si="649"/>
        <v>2463.5565217391304</v>
      </c>
      <c r="Q342" s="160">
        <f t="shared" ref="Q342" si="650">AVERAGE(H342:H344)</f>
        <v>2633.7658536585363</v>
      </c>
      <c r="R342" s="160">
        <f t="shared" ref="R342" si="651">AVERAGE(I342:I344)</f>
        <v>1837.9279279279278</v>
      </c>
      <c r="S342" s="160">
        <f t="shared" ref="S342" si="652">AVERAGE(J342:J344)</f>
        <v>2521.7767145135567</v>
      </c>
      <c r="T342" s="160">
        <f t="shared" ref="T342" si="653">AVERAGE(K342:K344)</f>
        <v>2419.4660194174753</v>
      </c>
      <c r="U342" s="232">
        <f t="shared" ref="U342" si="654">AVERAGE(L342:T342)</f>
        <v>2196.3436078447212</v>
      </c>
    </row>
    <row r="343" spans="1:21">
      <c r="A343" s="223">
        <v>43727</v>
      </c>
      <c r="B343" s="235">
        <v>2.5989120370370302</v>
      </c>
      <c r="C343" s="304">
        <f>'VCO2 Raw'!C343*'VCO2-BW '!C$61/'VCO2-BW '!C$62</f>
        <v>1913.7413127413129</v>
      </c>
      <c r="D343" s="305">
        <f>'VCO2 Raw'!D343*'VCO2-BW '!D$61/'VCO2-BW '!D$62</f>
        <v>1522.7655677655678</v>
      </c>
      <c r="E343" s="305">
        <f>'VCO2 Raw'!E343*'VCO2-BW '!E$61/'VCO2-BW '!E$62</f>
        <v>2094.0944881889764</v>
      </c>
      <c r="F343" s="305">
        <f>'VCO2 Raw'!F343*'VCO2-BW '!F$61/'VCO2-BW '!F$62</f>
        <v>1837.0456431535267</v>
      </c>
      <c r="G343" s="305">
        <f>'VCO2 Raw'!G343*'VCO2-BW '!G$61/'VCO2-BW '!G$62</f>
        <v>2352.9434782608696</v>
      </c>
      <c r="H343" s="86">
        <f>'VCO2 Raw'!H343*'VCO2-BW '!H$61/'VCO2-BW '!H$62</f>
        <v>3051.3268292682924</v>
      </c>
      <c r="I343" s="86">
        <f>'VCO2 Raw'!I343*'VCO2-BW '!I$61/'VCO2-BW '!I$62</f>
        <v>2036.8468468468468</v>
      </c>
      <c r="J343" s="86">
        <f>'VCO2 Raw'!J343*'VCO2-BW '!J$61/'VCO2-BW '!J$62</f>
        <v>2873.636363636364</v>
      </c>
      <c r="K343" s="108">
        <f>'VCO2 Raw'!K343*'VCO2-BW '!K$61/'VCO2-BW '!K$62</f>
        <v>2170.8252427184466</v>
      </c>
      <c r="L343" s="107"/>
      <c r="M343" s="160"/>
      <c r="N343" s="160"/>
      <c r="O343" s="160"/>
      <c r="P343" s="160"/>
      <c r="Q343" s="160"/>
      <c r="R343" s="160"/>
      <c r="S343" s="160"/>
      <c r="T343" s="160"/>
      <c r="U343" s="232">
        <f t="shared" ref="U343" si="655">STDEV(L342:T342)/SQRT(COUNT(L342:T342))</f>
        <v>114.41499148198909</v>
      </c>
    </row>
    <row r="344" spans="1:21">
      <c r="A344" s="223">
        <v>43727</v>
      </c>
      <c r="B344" s="235">
        <v>2.6128009259259199</v>
      </c>
      <c r="C344" s="304">
        <f>'VCO2 Raw'!C344*'VCO2-BW '!C$61/'VCO2-BW '!C$62</f>
        <v>1764.1158301158305</v>
      </c>
      <c r="D344" s="305">
        <f>'VCO2 Raw'!D344*'VCO2-BW '!D$61/'VCO2-BW '!D$62</f>
        <v>1548.4615384615383</v>
      </c>
      <c r="E344" s="305">
        <f>'VCO2 Raw'!E344*'VCO2-BW '!E$61/'VCO2-BW '!E$62</f>
        <v>2360.9055118110236</v>
      </c>
      <c r="F344" s="305">
        <f>'VCO2 Raw'!F344*'VCO2-BW '!F$61/'VCO2-BW '!F$62</f>
        <v>3013.54356846473</v>
      </c>
      <c r="G344" s="305">
        <f>'VCO2 Raw'!G344*'VCO2-BW '!G$61/'VCO2-BW '!G$62</f>
        <v>2197.2260869565216</v>
      </c>
      <c r="H344" s="86">
        <f>'VCO2 Raw'!H344*'VCO2-BW '!H$61/'VCO2-BW '!H$62</f>
        <v>2899.9609756097561</v>
      </c>
      <c r="I344" s="86">
        <f>'VCO2 Raw'!I344*'VCO2-BW '!I$61/'VCO2-BW '!I$62</f>
        <v>1826.5315315315315</v>
      </c>
      <c r="J344" s="86">
        <f>'VCO2 Raw'!J344*'VCO2-BW '!J$61/'VCO2-BW '!J$62</f>
        <v>2695.2727272727275</v>
      </c>
      <c r="K344" s="108">
        <f>'VCO2 Raw'!K344*'VCO2-BW '!K$61/'VCO2-BW '!K$62</f>
        <v>2061.8058252427181</v>
      </c>
      <c r="L344" s="107"/>
      <c r="M344" s="160"/>
      <c r="N344" s="160"/>
      <c r="O344" s="160"/>
      <c r="P344" s="160"/>
      <c r="Q344" s="160"/>
      <c r="R344" s="160"/>
      <c r="S344" s="160"/>
      <c r="T344" s="160"/>
      <c r="U344" s="232"/>
    </row>
    <row r="345" spans="1:21">
      <c r="A345" s="223">
        <v>43727</v>
      </c>
      <c r="B345" s="235">
        <v>2.6266898148148101</v>
      </c>
      <c r="C345" s="304">
        <f>'VCO2 Raw'!C345*'VCO2-BW '!C$61/'VCO2-BW '!C$62</f>
        <v>2994.6023166023165</v>
      </c>
      <c r="D345" s="305">
        <f>'VCO2 Raw'!D345*'VCO2-BW '!D$61/'VCO2-BW '!D$62</f>
        <v>1409.9267399267399</v>
      </c>
      <c r="E345" s="305">
        <f>'VCO2 Raw'!E345*'VCO2-BW '!E$61/'VCO2-BW '!E$62</f>
        <v>1722.0472440944882</v>
      </c>
      <c r="F345" s="305">
        <f>'VCO2 Raw'!F345*'VCO2-BW '!F$61/'VCO2-BW '!F$62</f>
        <v>1648.6307053941907</v>
      </c>
      <c r="G345" s="305">
        <f>'VCO2 Raw'!G345*'VCO2-BW '!G$61/'VCO2-BW '!G$62</f>
        <v>2068.3565217391301</v>
      </c>
      <c r="H345" s="86">
        <f>'VCO2 Raw'!H345*'VCO2-BW '!H$61/'VCO2-BW '!H$62</f>
        <v>2423.9414634146337</v>
      </c>
      <c r="I345" s="86">
        <f>'VCO2 Raw'!I345*'VCO2-BW '!I$61/'VCO2-BW '!I$62</f>
        <v>1864.864864864865</v>
      </c>
      <c r="J345" s="86">
        <f>'VCO2 Raw'!J345*'VCO2-BW '!J$61/'VCO2-BW '!J$62</f>
        <v>2104.8995215311006</v>
      </c>
      <c r="K345" s="108">
        <f>'VCO2 Raw'!K345*'VCO2-BW '!K$61/'VCO2-BW '!K$62</f>
        <v>2731.2233009708734</v>
      </c>
      <c r="L345" s="107">
        <f t="shared" ref="L345:P345" si="656">AVERAGE(C345:C347)</f>
        <v>2767.5482625482623</v>
      </c>
      <c r="M345" s="160">
        <f t="shared" si="656"/>
        <v>1589.053724053724</v>
      </c>
      <c r="N345" s="160">
        <f t="shared" si="656"/>
        <v>1808.8582677165352</v>
      </c>
      <c r="O345" s="160">
        <f t="shared" si="656"/>
        <v>1946.954356846473</v>
      </c>
      <c r="P345" s="160">
        <f t="shared" si="656"/>
        <v>2310.7028985507245</v>
      </c>
      <c r="Q345" s="160">
        <f t="shared" ref="Q345" si="657">AVERAGE(H345:H347)</f>
        <v>2471.6130081300812</v>
      </c>
      <c r="R345" s="160">
        <f t="shared" ref="R345" si="658">AVERAGE(I345:I347)</f>
        <v>2157.3723723723724</v>
      </c>
      <c r="S345" s="160">
        <f t="shared" ref="S345" si="659">AVERAGE(J345:J347)</f>
        <v>2384.787878787879</v>
      </c>
      <c r="T345" s="160">
        <f t="shared" ref="T345" si="660">AVERAGE(K345:K347)</f>
        <v>2360.174757281553</v>
      </c>
      <c r="U345" s="232">
        <f t="shared" ref="U345" si="661">AVERAGE(L345:T345)</f>
        <v>2199.6739473652892</v>
      </c>
    </row>
    <row r="346" spans="1:21">
      <c r="A346" s="223">
        <v>43727</v>
      </c>
      <c r="B346" s="235">
        <v>2.6405787037036998</v>
      </c>
      <c r="C346" s="304">
        <f>'VCO2 Raw'!C346*'VCO2-BW '!C$61/'VCO2-BW '!C$62</f>
        <v>3060.5212355212357</v>
      </c>
      <c r="D346" s="305">
        <f>'VCO2 Raw'!D346*'VCO2-BW '!D$61/'VCO2-BW '!D$62</f>
        <v>2048.9743589743589</v>
      </c>
      <c r="E346" s="305">
        <f>'VCO2 Raw'!E346*'VCO2-BW '!E$61/'VCO2-BW '!E$62</f>
        <v>1865.5511811023623</v>
      </c>
      <c r="F346" s="305">
        <f>'VCO2 Raw'!F346*'VCO2-BW '!F$61/'VCO2-BW '!F$62</f>
        <v>2063.8008298755185</v>
      </c>
      <c r="G346" s="305">
        <f>'VCO2 Raw'!G346*'VCO2-BW '!G$61/'VCO2-BW '!G$62</f>
        <v>2011.4391304347826</v>
      </c>
      <c r="H346" s="86">
        <f>'VCO2 Raw'!H346*'VCO2-BW '!H$61/'VCO2-BW '!H$62</f>
        <v>2923.9707317073166</v>
      </c>
      <c r="I346" s="86">
        <f>'VCO2 Raw'!I346*'VCO2-BW '!I$61/'VCO2-BW '!I$62</f>
        <v>1829.6396396396397</v>
      </c>
      <c r="J346" s="86">
        <f>'VCO2 Raw'!J346*'VCO2-BW '!J$61/'VCO2-BW '!J$62</f>
        <v>2759.9425837320578</v>
      </c>
      <c r="K346" s="108">
        <f>'VCO2 Raw'!K346*'VCO2-BW '!K$61/'VCO2-BW '!K$62</f>
        <v>2129.7038834951454</v>
      </c>
      <c r="L346" s="107"/>
      <c r="M346" s="160"/>
      <c r="N346" s="160"/>
      <c r="O346" s="160"/>
      <c r="P346" s="160"/>
      <c r="Q346" s="160"/>
      <c r="R346" s="160"/>
      <c r="S346" s="160"/>
      <c r="T346" s="160"/>
      <c r="U346" s="232">
        <f t="shared" ref="U346" si="662">STDEV(L345:T345)/SQRT(COUNT(L345:T345))</f>
        <v>121.33732613973352</v>
      </c>
    </row>
    <row r="347" spans="1:21">
      <c r="A347" s="223">
        <v>43727</v>
      </c>
      <c r="B347" s="235">
        <v>2.65446759259259</v>
      </c>
      <c r="C347" s="304">
        <f>'VCO2 Raw'!C347*'VCO2-BW '!C$61/'VCO2-BW '!C$62</f>
        <v>2247.5212355212357</v>
      </c>
      <c r="D347" s="305">
        <f>'VCO2 Raw'!D347*'VCO2-BW '!D$61/'VCO2-BW '!D$62</f>
        <v>1308.2600732600731</v>
      </c>
      <c r="E347" s="305">
        <f>'VCO2 Raw'!E347*'VCO2-BW '!E$61/'VCO2-BW '!E$62</f>
        <v>1838.9763779527559</v>
      </c>
      <c r="F347" s="305">
        <f>'VCO2 Raw'!F347*'VCO2-BW '!F$61/'VCO2-BW '!F$62</f>
        <v>2128.4315352697095</v>
      </c>
      <c r="G347" s="305">
        <f>'VCO2 Raw'!G347*'VCO2-BW '!G$61/'VCO2-BW '!G$62</f>
        <v>2852.3130434782606</v>
      </c>
      <c r="H347" s="86">
        <f>'VCO2 Raw'!H347*'VCO2-BW '!H$61/'VCO2-BW '!H$62</f>
        <v>2066.9268292682927</v>
      </c>
      <c r="I347" s="86">
        <f>'VCO2 Raw'!I347*'VCO2-BW '!I$61/'VCO2-BW '!I$62</f>
        <v>2777.6126126126128</v>
      </c>
      <c r="J347" s="86">
        <f>'VCO2 Raw'!J347*'VCO2-BW '!J$61/'VCO2-BW '!J$62</f>
        <v>2289.5215311004786</v>
      </c>
      <c r="K347" s="108">
        <f>'VCO2 Raw'!K347*'VCO2-BW '!K$61/'VCO2-BW '!K$62</f>
        <v>2219.5970873786405</v>
      </c>
      <c r="L347" s="107"/>
      <c r="M347" s="160"/>
      <c r="N347" s="160"/>
      <c r="O347" s="160"/>
      <c r="P347" s="160"/>
      <c r="Q347" s="160"/>
      <c r="R347" s="160"/>
      <c r="S347" s="160"/>
      <c r="T347" s="160"/>
      <c r="U347" s="232"/>
    </row>
    <row r="348" spans="1:21">
      <c r="A348" s="223">
        <v>43727</v>
      </c>
      <c r="B348" s="235">
        <v>1.6822453703703699</v>
      </c>
      <c r="C348" s="304">
        <f>'VCO2 Raw'!C348*'VCO2-BW '!C$61/'VCO2-BW '!C$62</f>
        <v>2176.3706563706564</v>
      </c>
      <c r="D348" s="305">
        <f>'VCO2 Raw'!D348*'VCO2-BW '!D$61/'VCO2-BW '!D$62</f>
        <v>2198.6813186813188</v>
      </c>
      <c r="E348" s="305">
        <f>'VCO2 Raw'!E348*'VCO2-BW '!E$61/'VCO2-BW '!E$62</f>
        <v>2678.7401574803152</v>
      </c>
      <c r="F348" s="305">
        <f>'VCO2 Raw'!F348*'VCO2-BW '!F$61/'VCO2-BW '!F$62</f>
        <v>2580.8464730290452</v>
      </c>
      <c r="G348" s="305">
        <f>'VCO2 Raw'!G348*'VCO2-BW '!G$61/'VCO2-BW '!G$62</f>
        <v>2921.0434782608695</v>
      </c>
      <c r="H348" s="86">
        <f>'VCO2 Raw'!H348*'VCO2-BW '!H$61/'VCO2-BW '!H$62</f>
        <v>2224.5560975609751</v>
      </c>
      <c r="I348" s="86">
        <f>'VCO2 Raw'!I348*'VCO2-BW '!I$61/'VCO2-BW '!I$62</f>
        <v>2487.5225225225226</v>
      </c>
      <c r="J348" s="86">
        <f>'VCO2 Raw'!J348*'VCO2-BW '!J$61/'VCO2-BW '!J$62</f>
        <v>1731.4832535885168</v>
      </c>
      <c r="K348" s="108">
        <f>'VCO2 Raw'!K348*'VCO2-BW '!K$61/'VCO2-BW '!K$62</f>
        <v>2781.9077669902908</v>
      </c>
      <c r="L348" s="107">
        <f t="shared" ref="L348:P348" si="663">AVERAGE(C348:C350)</f>
        <v>2708.9536679536682</v>
      </c>
      <c r="M348" s="160">
        <f t="shared" si="663"/>
        <v>2534.96336996337</v>
      </c>
      <c r="N348" s="160">
        <f t="shared" si="663"/>
        <v>2803.4645669291335</v>
      </c>
      <c r="O348" s="160">
        <f t="shared" si="663"/>
        <v>2366.8713692946058</v>
      </c>
      <c r="P348" s="160">
        <f t="shared" si="663"/>
        <v>2761.7463768115945</v>
      </c>
      <c r="Q348" s="160">
        <f t="shared" ref="Q348" si="664">AVERAGE(H348:H350)</f>
        <v>2894.7414634146335</v>
      </c>
      <c r="R348" s="160">
        <f t="shared" ref="R348" si="665">AVERAGE(I348:I350)</f>
        <v>2764.1441441441443</v>
      </c>
      <c r="S348" s="160">
        <f t="shared" ref="S348" si="666">AVERAGE(J348:J350)</f>
        <v>2425.4673046251996</v>
      </c>
      <c r="T348" s="160">
        <f t="shared" ref="T348" si="667">AVERAGE(K348:K350)</f>
        <v>2966.7944983818766</v>
      </c>
      <c r="U348" s="232">
        <f t="shared" ref="U348" si="668">AVERAGE(L348:T348)</f>
        <v>2691.9051957242473</v>
      </c>
    </row>
    <row r="349" spans="1:21">
      <c r="A349" s="223">
        <v>43727</v>
      </c>
      <c r="B349" s="235">
        <v>1.6961342592592601</v>
      </c>
      <c r="C349" s="304">
        <f>'VCO2 Raw'!C349*'VCO2-BW '!C$61/'VCO2-BW '!C$62</f>
        <v>2854.3938223938226</v>
      </c>
      <c r="D349" s="305">
        <f>'VCO2 Raw'!D349*'VCO2-BW '!D$61/'VCO2-BW '!D$62</f>
        <v>2400.897435897436</v>
      </c>
      <c r="E349" s="305">
        <f>'VCO2 Raw'!E349*'VCO2-BW '!E$61/'VCO2-BW '!E$62</f>
        <v>2624.5275590551182</v>
      </c>
      <c r="F349" s="305">
        <f>'VCO2 Raw'!F349*'VCO2-BW '!F$61/'VCO2-BW '!F$62</f>
        <v>1660.6804979253111</v>
      </c>
      <c r="G349" s="305">
        <f>'VCO2 Raw'!G349*'VCO2-BW '!G$61/'VCO2-BW '!G$62</f>
        <v>2076.9478260869564</v>
      </c>
      <c r="H349" s="86">
        <f>'VCO2 Raw'!H349*'VCO2-BW '!H$61/'VCO2-BW '!H$62</f>
        <v>2897.873170731707</v>
      </c>
      <c r="I349" s="86">
        <f>'VCO2 Raw'!I349*'VCO2-BW '!I$61/'VCO2-BW '!I$62</f>
        <v>2503.0630630630631</v>
      </c>
      <c r="J349" s="86">
        <f>'VCO2 Raw'!J349*'VCO2-BW '!J$61/'VCO2-BW '!J$62</f>
        <v>2532.5550239234453</v>
      </c>
      <c r="K349" s="108">
        <f>'VCO2 Raw'!K349*'VCO2-BW '!K$61/'VCO2-BW '!K$62</f>
        <v>2883.2766990291261</v>
      </c>
      <c r="L349" s="107"/>
      <c r="M349" s="160"/>
      <c r="N349" s="160"/>
      <c r="O349" s="160"/>
      <c r="P349" s="160"/>
      <c r="Q349" s="160"/>
      <c r="R349" s="160"/>
      <c r="S349" s="160"/>
      <c r="T349" s="160"/>
      <c r="U349" s="232">
        <f t="shared" ref="U349" si="669">STDEV(L348:T348)/SQRT(COUNT(L348:T348))</f>
        <v>68.799825880916487</v>
      </c>
    </row>
    <row r="350" spans="1:21">
      <c r="A350" s="223">
        <v>43727</v>
      </c>
      <c r="B350" s="235">
        <v>1.71002314814814</v>
      </c>
      <c r="C350" s="304">
        <f>'VCO2 Raw'!C350*'VCO2-BW '!C$61/'VCO2-BW '!C$62</f>
        <v>3096.0965250965255</v>
      </c>
      <c r="D350" s="305">
        <f>'VCO2 Raw'!D350*'VCO2-BW '!D$61/'VCO2-BW '!D$62</f>
        <v>3005.3113553113553</v>
      </c>
      <c r="E350" s="305">
        <f>'VCO2 Raw'!E350*'VCO2-BW '!E$61/'VCO2-BW '!E$62</f>
        <v>3107.1259842519685</v>
      </c>
      <c r="F350" s="305">
        <f>'VCO2 Raw'!F350*'VCO2-BW '!F$61/'VCO2-BW '!F$62</f>
        <v>2859.0871369294605</v>
      </c>
      <c r="G350" s="305">
        <f>'VCO2 Raw'!G350*'VCO2-BW '!G$61/'VCO2-BW '!G$62</f>
        <v>3287.2478260869566</v>
      </c>
      <c r="H350" s="86">
        <f>'VCO2 Raw'!H350*'VCO2-BW '!H$61/'VCO2-BW '!H$62</f>
        <v>3561.7951219512188</v>
      </c>
      <c r="I350" s="86">
        <f>'VCO2 Raw'!I350*'VCO2-BW '!I$61/'VCO2-BW '!I$62</f>
        <v>3301.8468468468468</v>
      </c>
      <c r="J350" s="86">
        <f>'VCO2 Raw'!J350*'VCO2-BW '!J$61/'VCO2-BW '!J$62</f>
        <v>3012.3636363636365</v>
      </c>
      <c r="K350" s="108">
        <f>'VCO2 Raw'!K350*'VCO2-BW '!K$61/'VCO2-BW '!K$62</f>
        <v>3235.1990291262127</v>
      </c>
      <c r="L350" s="107"/>
      <c r="M350" s="160"/>
      <c r="N350" s="160"/>
      <c r="O350" s="160"/>
      <c r="P350" s="160"/>
      <c r="Q350" s="160"/>
      <c r="R350" s="160"/>
      <c r="S350" s="160"/>
      <c r="T350" s="160"/>
      <c r="U350" s="232"/>
    </row>
    <row r="351" spans="1:21">
      <c r="A351" s="223">
        <v>43727</v>
      </c>
      <c r="B351" s="235">
        <v>1.72391203703704</v>
      </c>
      <c r="C351" s="304">
        <f>'VCO2 Raw'!C351*'VCO2-BW '!C$61/'VCO2-BW '!C$62</f>
        <v>3013.4362934362935</v>
      </c>
      <c r="D351" s="305">
        <f>'VCO2 Raw'!D351*'VCO2-BW '!D$61/'VCO2-BW '!D$62</f>
        <v>2758.4065934065934</v>
      </c>
      <c r="E351" s="305">
        <f>'VCO2 Raw'!E351*'VCO2-BW '!E$61/'VCO2-BW '!E$62</f>
        <v>3114.5669291338586</v>
      </c>
      <c r="F351" s="305">
        <f>'VCO2 Raw'!F351*'VCO2-BW '!F$61/'VCO2-BW '!F$62</f>
        <v>1709.9751037344395</v>
      </c>
      <c r="G351" s="305">
        <f>'VCO2 Raw'!G351*'VCO2-BW '!G$61/'VCO2-BW '!G$62</f>
        <v>2347.5739130434781</v>
      </c>
      <c r="H351" s="86">
        <f>'VCO2 Raw'!H351*'VCO2-BW '!H$61/'VCO2-BW '!H$62</f>
        <v>2281.9707317073166</v>
      </c>
      <c r="I351" s="86">
        <f>'VCO2 Raw'!I351*'VCO2-BW '!I$61/'VCO2-BW '!I$62</f>
        <v>2625.3153153153153</v>
      </c>
      <c r="J351" s="86">
        <f>'VCO2 Raw'!J351*'VCO2-BW '!J$61/'VCO2-BW '!J$62</f>
        <v>2118.4593301435411</v>
      </c>
      <c r="K351" s="108">
        <f>'VCO2 Raw'!K351*'VCO2-BW '!K$61/'VCO2-BW '!K$62</f>
        <v>2945.4368932038833</v>
      </c>
      <c r="L351" s="107">
        <f t="shared" ref="L351:P351" si="670">AVERAGE(C351:C353)</f>
        <v>2619.3178893178897</v>
      </c>
      <c r="M351" s="160">
        <f t="shared" si="670"/>
        <v>2572.2039072039074</v>
      </c>
      <c r="N351" s="160">
        <f t="shared" si="670"/>
        <v>2808.0708661417325</v>
      </c>
      <c r="O351" s="160">
        <f t="shared" si="670"/>
        <v>2116.7468879668045</v>
      </c>
      <c r="P351" s="160">
        <f t="shared" si="670"/>
        <v>2593.8579710144927</v>
      </c>
      <c r="Q351" s="160">
        <f t="shared" ref="Q351" si="671">AVERAGE(H351:H353)</f>
        <v>2539.8146341463412</v>
      </c>
      <c r="R351" s="160">
        <f t="shared" ref="R351" si="672">AVERAGE(I351:I353)</f>
        <v>2563.1531531531532</v>
      </c>
      <c r="S351" s="160">
        <f t="shared" ref="S351" si="673">AVERAGE(J351:J353)</f>
        <v>2745.339712918661</v>
      </c>
      <c r="T351" s="160">
        <f t="shared" ref="T351" si="674">AVERAGE(K351:K353)</f>
        <v>2592.8770226537213</v>
      </c>
      <c r="U351" s="232">
        <f t="shared" ref="U351" si="675">AVERAGE(L351:T351)</f>
        <v>2572.3757827240784</v>
      </c>
    </row>
    <row r="352" spans="1:21">
      <c r="A352" s="223">
        <v>43727</v>
      </c>
      <c r="B352" s="235">
        <v>1.7378009259259199</v>
      </c>
      <c r="C352" s="304">
        <f>'VCO2 Raw'!C352*'VCO2-BW '!C$61/'VCO2-BW '!C$62</f>
        <v>2831.3745173745178</v>
      </c>
      <c r="D352" s="305">
        <f>'VCO2 Raw'!D352*'VCO2-BW '!D$61/'VCO2-BW '!D$62</f>
        <v>2500.3296703296701</v>
      </c>
      <c r="E352" s="305">
        <f>'VCO2 Raw'!E352*'VCO2-BW '!E$61/'VCO2-BW '!E$62</f>
        <v>2076.0236220472443</v>
      </c>
      <c r="F352" s="305">
        <f>'VCO2 Raw'!F352*'VCO2-BW '!F$61/'VCO2-BW '!F$62</f>
        <v>1741.7427385892115</v>
      </c>
      <c r="G352" s="305">
        <f>'VCO2 Raw'!G352*'VCO2-BW '!G$61/'VCO2-BW '!G$62</f>
        <v>2958.6304347826085</v>
      </c>
      <c r="H352" s="86">
        <f>'VCO2 Raw'!H352*'VCO2-BW '!H$61/'VCO2-BW '!H$62</f>
        <v>2937.5414634146341</v>
      </c>
      <c r="I352" s="86">
        <f>'VCO2 Raw'!I352*'VCO2-BW '!I$61/'VCO2-BW '!I$62</f>
        <v>2999.3243243243246</v>
      </c>
      <c r="J352" s="86">
        <f>'VCO2 Raw'!J352*'VCO2-BW '!J$61/'VCO2-BW '!J$62</f>
        <v>2708.8325358851675</v>
      </c>
      <c r="K352" s="108">
        <f>'VCO2 Raw'!K352*'VCO2-BW '!K$61/'VCO2-BW '!K$62</f>
        <v>2577.2572815533977</v>
      </c>
      <c r="L352" s="107"/>
      <c r="M352" s="160"/>
      <c r="N352" s="160"/>
      <c r="O352" s="160"/>
      <c r="P352" s="160"/>
      <c r="Q352" s="160"/>
      <c r="R352" s="160"/>
      <c r="S352" s="160"/>
      <c r="T352" s="160"/>
      <c r="U352" s="232">
        <f t="shared" ref="U352" si="676">STDEV(L351:T351)/SQRT(COUNT(L351:T351))</f>
        <v>64.258272780340107</v>
      </c>
    </row>
    <row r="353" spans="1:21">
      <c r="A353" s="233">
        <v>43727</v>
      </c>
      <c r="B353" s="240">
        <v>1.7516898148148099</v>
      </c>
      <c r="C353" s="304">
        <f>'VCO2 Raw'!C353*'VCO2-BW '!C$61/'VCO2-BW '!C$62</f>
        <v>2013.1428571428573</v>
      </c>
      <c r="D353" s="305">
        <f>'VCO2 Raw'!D353*'VCO2-BW '!D$61/'VCO2-BW '!D$62</f>
        <v>2457.8754578754579</v>
      </c>
      <c r="E353" s="305">
        <f>'VCO2 Raw'!E353*'VCO2-BW '!E$61/'VCO2-BW '!E$62</f>
        <v>3233.6220472440946</v>
      </c>
      <c r="F353" s="305">
        <f>'VCO2 Raw'!F353*'VCO2-BW '!F$61/'VCO2-BW '!F$62</f>
        <v>2898.5228215767629</v>
      </c>
      <c r="G353" s="305">
        <f>'VCO2 Raw'!G353*'VCO2-BW '!G$61/'VCO2-BW '!G$62</f>
        <v>2475.3695652173915</v>
      </c>
      <c r="H353" s="86">
        <f>'VCO2 Raw'!H353*'VCO2-BW '!H$61/'VCO2-BW '!H$62</f>
        <v>2399.9317073170732</v>
      </c>
      <c r="I353" s="86">
        <f>'VCO2 Raw'!I353*'VCO2-BW '!I$61/'VCO2-BW '!I$62</f>
        <v>2064.8198198198197</v>
      </c>
      <c r="J353" s="86">
        <f>'VCO2 Raw'!J353*'VCO2-BW '!J$61/'VCO2-BW '!J$62</f>
        <v>3408.7272727272734</v>
      </c>
      <c r="K353" s="108">
        <f>'VCO2 Raw'!K353*'VCO2-BW '!K$61/'VCO2-BW '!K$62</f>
        <v>2255.9368932038833</v>
      </c>
      <c r="L353" s="107"/>
      <c r="M353" s="160"/>
      <c r="N353" s="160"/>
      <c r="O353" s="160"/>
      <c r="P353" s="160"/>
      <c r="Q353" s="160"/>
      <c r="R353" s="160"/>
      <c r="S353" s="160"/>
      <c r="T353" s="160"/>
      <c r="U353" s="232"/>
    </row>
    <row r="354" spans="1:21">
      <c r="A354" s="233">
        <v>43727</v>
      </c>
      <c r="B354" s="240">
        <v>1.7655787037037001</v>
      </c>
      <c r="C354" s="304">
        <f>'VCO2 Raw'!C354*'VCO2-BW '!C$61/'VCO2-BW '!C$62</f>
        <v>2169.0463320463323</v>
      </c>
      <c r="D354" s="305">
        <f>'VCO2 Raw'!D354*'VCO2-BW '!D$61/'VCO2-BW '!D$62</f>
        <v>2712.6007326007325</v>
      </c>
      <c r="E354" s="305">
        <f>'VCO2 Raw'!E354*'VCO2-BW '!E$61/'VCO2-BW '!E$62</f>
        <v>2321.5748031496064</v>
      </c>
      <c r="F354" s="305">
        <f>'VCO2 Raw'!F354*'VCO2-BW '!F$61/'VCO2-BW '!F$62</f>
        <v>2556.7468879668049</v>
      </c>
      <c r="G354" s="305">
        <f>'VCO2 Raw'!G354*'VCO2-BW '!G$61/'VCO2-BW '!G$62</f>
        <v>3583.6478260869562</v>
      </c>
      <c r="H354" s="86">
        <f>'VCO2 Raw'!H354*'VCO2-BW '!H$61/'VCO2-BW '!H$62</f>
        <v>2574.2634146341461</v>
      </c>
      <c r="I354" s="86">
        <f>'VCO2 Raw'!I354*'VCO2-BW '!I$61/'VCO2-BW '!I$62</f>
        <v>3115.3603603603606</v>
      </c>
      <c r="J354" s="86">
        <f>'VCO2 Raw'!J354*'VCO2-BW '!J$61/'VCO2-BW '!J$62</f>
        <v>2462.6698564593303</v>
      </c>
      <c r="K354" s="108">
        <f>'VCO2 Raw'!K354*'VCO2-BW '!K$61/'VCO2-BW '!K$62</f>
        <v>3015.2475728155337</v>
      </c>
      <c r="L354" s="107">
        <f t="shared" ref="L354:P354" si="677">AVERAGE(C354:C356)</f>
        <v>2609.2033462033464</v>
      </c>
      <c r="M354" s="160">
        <f t="shared" si="677"/>
        <v>2530.866910866911</v>
      </c>
      <c r="N354" s="160">
        <f t="shared" si="677"/>
        <v>2659.6062992125985</v>
      </c>
      <c r="O354" s="160">
        <f t="shared" si="677"/>
        <v>2916.0497925311197</v>
      </c>
      <c r="P354" s="160">
        <f t="shared" si="677"/>
        <v>3493.4391304347823</v>
      </c>
      <c r="Q354" s="160">
        <f t="shared" ref="Q354" si="678">AVERAGE(H354:H356)</f>
        <v>2994.2601626016258</v>
      </c>
      <c r="R354" s="160">
        <f t="shared" ref="R354" si="679">AVERAGE(I354:I356)</f>
        <v>2660.1951951951955</v>
      </c>
      <c r="S354" s="160">
        <f t="shared" ref="S354" si="680">AVERAGE(J354:J356)</f>
        <v>2797.4928229665074</v>
      </c>
      <c r="T354" s="160">
        <f t="shared" ref="T354" si="681">AVERAGE(K354:K356)</f>
        <v>2558.7686084142392</v>
      </c>
      <c r="U354" s="232">
        <f t="shared" ref="U354" si="682">AVERAGE(L354:T354)</f>
        <v>2802.2091409362588</v>
      </c>
    </row>
    <row r="355" spans="1:21">
      <c r="A355" s="233">
        <v>43727</v>
      </c>
      <c r="B355" s="240">
        <v>1.77946759259259</v>
      </c>
      <c r="C355" s="304">
        <f>'VCO2 Raw'!C355*'VCO2-BW '!C$61/'VCO2-BW '!C$62</f>
        <v>2435.8610038610041</v>
      </c>
      <c r="D355" s="305">
        <f>'VCO2 Raw'!D355*'VCO2-BW '!D$61/'VCO2-BW '!D$62</f>
        <v>2581.8864468864467</v>
      </c>
      <c r="E355" s="305">
        <f>'VCO2 Raw'!E355*'VCO2-BW '!E$61/'VCO2-BW '!E$62</f>
        <v>3187.9133858267719</v>
      </c>
      <c r="F355" s="305">
        <f>'VCO2 Raw'!F355*'VCO2-BW '!F$61/'VCO2-BW '!F$62</f>
        <v>3131.8506224066386</v>
      </c>
      <c r="G355" s="305">
        <f>'VCO2 Raw'!G355*'VCO2-BW '!G$61/'VCO2-BW '!G$62</f>
        <v>3056.3565217391301</v>
      </c>
      <c r="H355" s="86">
        <f>'VCO2 Raw'!H355*'VCO2-BW '!H$61/'VCO2-BW '!H$62</f>
        <v>3658.8780487804879</v>
      </c>
      <c r="I355" s="86">
        <f>'VCO2 Raw'!I355*'VCO2-BW '!I$61/'VCO2-BW '!I$62</f>
        <v>2459.5495495495497</v>
      </c>
      <c r="J355" s="86">
        <f>'VCO2 Raw'!J355*'VCO2-BW '!J$61/'VCO2-BW '!J$62</f>
        <v>2484.5741626794261</v>
      </c>
      <c r="K355" s="108">
        <f>'VCO2 Raw'!K355*'VCO2-BW '!K$61/'VCO2-BW '!K$62</f>
        <v>2342.9611650485435</v>
      </c>
      <c r="L355" s="107"/>
      <c r="M355" s="160"/>
      <c r="N355" s="160"/>
      <c r="O355" s="160"/>
      <c r="P355" s="160"/>
      <c r="Q355" s="160"/>
      <c r="R355" s="160"/>
      <c r="S355" s="160"/>
      <c r="T355" s="160"/>
      <c r="U355" s="232">
        <f t="shared" ref="U355" si="683">STDEV(L354:T354)/SQRT(COUNT(L354:T354))</f>
        <v>101.26348316687059</v>
      </c>
    </row>
    <row r="356" spans="1:21">
      <c r="A356" s="233">
        <v>43727</v>
      </c>
      <c r="B356" s="240">
        <v>1.79335648148148</v>
      </c>
      <c r="C356" s="304">
        <f>'VCO2 Raw'!C356*'VCO2-BW '!C$61/'VCO2-BW '!C$62</f>
        <v>3222.7027027027029</v>
      </c>
      <c r="D356" s="305">
        <f>'VCO2 Raw'!D356*'VCO2-BW '!D$61/'VCO2-BW '!D$62</f>
        <v>2298.1135531135533</v>
      </c>
      <c r="E356" s="305">
        <f>'VCO2 Raw'!E356*'VCO2-BW '!E$61/'VCO2-BW '!E$62</f>
        <v>2469.3307086614172</v>
      </c>
      <c r="F356" s="305">
        <f>'VCO2 Raw'!F356*'VCO2-BW '!F$61/'VCO2-BW '!F$62</f>
        <v>3059.5518672199169</v>
      </c>
      <c r="G356" s="305">
        <f>'VCO2 Raw'!G356*'VCO2-BW '!G$61/'VCO2-BW '!G$62</f>
        <v>3840.3130434782606</v>
      </c>
      <c r="H356" s="86">
        <f>'VCO2 Raw'!H356*'VCO2-BW '!H$61/'VCO2-BW '!H$62</f>
        <v>2749.6390243902438</v>
      </c>
      <c r="I356" s="86">
        <f>'VCO2 Raw'!I356*'VCO2-BW '!I$61/'VCO2-BW '!I$62</f>
        <v>2405.6756756756758</v>
      </c>
      <c r="J356" s="86">
        <f>'VCO2 Raw'!J356*'VCO2-BW '!J$61/'VCO2-BW '!J$62</f>
        <v>3445.234449760766</v>
      </c>
      <c r="K356" s="108">
        <f>'VCO2 Raw'!K356*'VCO2-BW '!K$61/'VCO2-BW '!K$62</f>
        <v>2318.0970873786405</v>
      </c>
      <c r="L356" s="107"/>
      <c r="M356" s="160"/>
      <c r="N356" s="160"/>
      <c r="O356" s="160"/>
      <c r="P356" s="160"/>
      <c r="Q356" s="160"/>
      <c r="R356" s="160"/>
      <c r="S356" s="160"/>
      <c r="T356" s="160"/>
      <c r="U356" s="232"/>
    </row>
    <row r="357" spans="1:21">
      <c r="A357" s="233">
        <v>43727</v>
      </c>
      <c r="B357" s="240">
        <v>1.8072453703703699</v>
      </c>
      <c r="C357" s="304">
        <f>'VCO2 Raw'!C357*'VCO2-BW '!C$61/'VCO2-BW '!C$62</f>
        <v>2744.528957528958</v>
      </c>
      <c r="D357" s="305">
        <f>'VCO2 Raw'!D357*'VCO2-BW '!D$61/'VCO2-BW '!D$62</f>
        <v>3214.2307692307691</v>
      </c>
      <c r="E357" s="305">
        <f>'VCO2 Raw'!E357*'VCO2-BW '!E$61/'VCO2-BW '!E$62</f>
        <v>3630.1181102362207</v>
      </c>
      <c r="F357" s="305">
        <f>'VCO2 Raw'!F357*'VCO2-BW '!F$61/'VCO2-BW '!F$62</f>
        <v>3513.0622406638995</v>
      </c>
      <c r="G357" s="305">
        <f>'VCO2 Raw'!G357*'VCO2-BW '!G$61/'VCO2-BW '!G$62</f>
        <v>3687.8173913043479</v>
      </c>
      <c r="H357" s="86">
        <f>'VCO2 Raw'!H357*'VCO2-BW '!H$61/'VCO2-BW '!H$62</f>
        <v>3557.6195121951218</v>
      </c>
      <c r="I357" s="86">
        <f>'VCO2 Raw'!I357*'VCO2-BW '!I$61/'VCO2-BW '!I$62</f>
        <v>3194.099099099099</v>
      </c>
      <c r="J357" s="86">
        <f>'VCO2 Raw'!J357*'VCO2-BW '!J$61/'VCO2-BW '!J$62</f>
        <v>2791.234449760766</v>
      </c>
      <c r="K357" s="108">
        <f>'VCO2 Raw'!K357*'VCO2-BW '!K$61/'VCO2-BW '!K$62</f>
        <v>3556.519417475728</v>
      </c>
      <c r="L357" s="107">
        <f t="shared" ref="L357:P357" si="684">AVERAGE(C357:C359)</f>
        <v>3218.8661518661524</v>
      </c>
      <c r="M357" s="160">
        <f t="shared" si="684"/>
        <v>2682.435897435897</v>
      </c>
      <c r="N357" s="160">
        <f t="shared" si="684"/>
        <v>2921.4566929133857</v>
      </c>
      <c r="O357" s="160">
        <f t="shared" si="684"/>
        <v>3189.5435684647296</v>
      </c>
      <c r="P357" s="160">
        <f t="shared" si="684"/>
        <v>3029.1507246376809</v>
      </c>
      <c r="Q357" s="160">
        <f t="shared" ref="Q357" si="685">AVERAGE(H357:H359)</f>
        <v>3395.8146341463412</v>
      </c>
      <c r="R357" s="160">
        <f t="shared" ref="R357" si="686">AVERAGE(I357:I359)</f>
        <v>2940.9609609609611</v>
      </c>
      <c r="S357" s="160">
        <f t="shared" ref="S357" si="687">AVERAGE(J357:J359)</f>
        <v>3037.7448165869223</v>
      </c>
      <c r="T357" s="160">
        <f t="shared" ref="T357" si="688">AVERAGE(K357:K359)</f>
        <v>3099.0841423948223</v>
      </c>
      <c r="U357" s="232">
        <f t="shared" ref="U357" si="689">AVERAGE(L357:T357)</f>
        <v>3057.2286210452098</v>
      </c>
    </row>
    <row r="358" spans="1:21">
      <c r="A358" s="233">
        <v>43727</v>
      </c>
      <c r="B358" s="240">
        <v>1.8211342592592601</v>
      </c>
      <c r="C358" s="304">
        <f>'VCO2 Raw'!C358*'VCO2-BW '!C$61/'VCO2-BW '!C$62</f>
        <v>3424.6447876447878</v>
      </c>
      <c r="D358" s="305">
        <f>'VCO2 Raw'!D358*'VCO2-BW '!D$61/'VCO2-BW '!D$62</f>
        <v>1999.8168498168498</v>
      </c>
      <c r="E358" s="305">
        <f>'VCO2 Raw'!E358*'VCO2-BW '!E$61/'VCO2-BW '!E$62</f>
        <v>2979.5669291338586</v>
      </c>
      <c r="F358" s="305">
        <f>'VCO2 Raw'!F358*'VCO2-BW '!F$61/'VCO2-BW '!F$62</f>
        <v>2857.9917012448127</v>
      </c>
      <c r="G358" s="305">
        <f>'VCO2 Raw'!G358*'VCO2-BW '!G$61/'VCO2-BW '!G$62</f>
        <v>2828.6869565217389</v>
      </c>
      <c r="H358" s="86">
        <f>'VCO2 Raw'!H358*'VCO2-BW '!H$61/'VCO2-BW '!H$62</f>
        <v>3956.3902439024391</v>
      </c>
      <c r="I358" s="86">
        <f>'VCO2 Raw'!I358*'VCO2-BW '!I$61/'VCO2-BW '!I$62</f>
        <v>2619.099099099099</v>
      </c>
      <c r="J358" s="86">
        <f>'VCO2 Raw'!J358*'VCO2-BW '!J$61/'VCO2-BW '!J$62</f>
        <v>2711.9617224880385</v>
      </c>
      <c r="K358" s="108">
        <f>'VCO2 Raw'!K358*'VCO2-BW '!K$61/'VCO2-BW '!K$62</f>
        <v>2356.3495145631064</v>
      </c>
      <c r="L358" s="107"/>
      <c r="M358" s="160"/>
      <c r="N358" s="160"/>
      <c r="O358" s="160"/>
      <c r="P358" s="160"/>
      <c r="Q358" s="160"/>
      <c r="R358" s="160"/>
      <c r="S358" s="160"/>
      <c r="T358" s="160"/>
      <c r="U358" s="232">
        <f t="shared" ref="U358" si="690">STDEV(L357:T357)/SQRT(COUNT(L357:T357))</f>
        <v>68.070232056383816</v>
      </c>
    </row>
    <row r="359" spans="1:21">
      <c r="A359" s="233">
        <v>43727</v>
      </c>
      <c r="B359" s="240">
        <v>1.83502314814815</v>
      </c>
      <c r="C359" s="304">
        <f>'VCO2 Raw'!C359*'VCO2-BW '!C$61/'VCO2-BW '!C$62</f>
        <v>3487.4247104247106</v>
      </c>
      <c r="D359" s="305">
        <f>'VCO2 Raw'!D359*'VCO2-BW '!D$61/'VCO2-BW '!D$62</f>
        <v>2833.2600732600731</v>
      </c>
      <c r="E359" s="305">
        <f>'VCO2 Raw'!E359*'VCO2-BW '!E$61/'VCO2-BW '!E$62</f>
        <v>2154.6850393700788</v>
      </c>
      <c r="F359" s="305">
        <f>'VCO2 Raw'!F359*'VCO2-BW '!F$61/'VCO2-BW '!F$62</f>
        <v>3197.5767634854765</v>
      </c>
      <c r="G359" s="305">
        <f>'VCO2 Raw'!G359*'VCO2-BW '!G$61/'VCO2-BW '!G$62</f>
        <v>2570.9478260869564</v>
      </c>
      <c r="H359" s="86">
        <f>'VCO2 Raw'!H359*'VCO2-BW '!H$61/'VCO2-BW '!H$62</f>
        <v>2673.434146341463</v>
      </c>
      <c r="I359" s="86">
        <f>'VCO2 Raw'!I359*'VCO2-BW '!I$61/'VCO2-BW '!I$62</f>
        <v>3009.6846846846847</v>
      </c>
      <c r="J359" s="86">
        <f>'VCO2 Raw'!J359*'VCO2-BW '!J$61/'VCO2-BW '!J$62</f>
        <v>3610.038277511962</v>
      </c>
      <c r="K359" s="108">
        <f>'VCO2 Raw'!K359*'VCO2-BW '!K$61/'VCO2-BW '!K$62</f>
        <v>3384.3834951456311</v>
      </c>
      <c r="L359" s="107"/>
      <c r="M359" s="160"/>
      <c r="N359" s="160"/>
      <c r="O359" s="160"/>
      <c r="P359" s="160"/>
      <c r="Q359" s="160"/>
      <c r="R359" s="160"/>
      <c r="S359" s="160"/>
      <c r="T359" s="160"/>
      <c r="U359" s="232"/>
    </row>
    <row r="360" spans="1:21">
      <c r="A360" s="233">
        <v>43727</v>
      </c>
      <c r="B360" s="240">
        <v>1.84891203703703</v>
      </c>
      <c r="C360" s="304">
        <f>'VCO2 Raw'!C360*'VCO2-BW '!C$61/'VCO2-BW '!C$62</f>
        <v>2595.9498069498072</v>
      </c>
      <c r="D360" s="305">
        <f>'VCO2 Raw'!D360*'VCO2-BW '!D$61/'VCO2-BW '!D$62</f>
        <v>2161.8131868131868</v>
      </c>
      <c r="E360" s="305">
        <f>'VCO2 Raw'!E360*'VCO2-BW '!E$61/'VCO2-BW '!E$62</f>
        <v>2884.9606299212601</v>
      </c>
      <c r="F360" s="305">
        <f>'VCO2 Raw'!F360*'VCO2-BW '!F$61/'VCO2-BW '!F$62</f>
        <v>4033.3941908713687</v>
      </c>
      <c r="G360" s="305">
        <f>'VCO2 Raw'!G360*'VCO2-BW '!G$61/'VCO2-BW '!G$62</f>
        <v>2994.0695652173908</v>
      </c>
      <c r="H360" s="86">
        <f>'VCO2 Raw'!H360*'VCO2-BW '!H$61/'VCO2-BW '!H$62</f>
        <v>2622.282926829268</v>
      </c>
      <c r="I360" s="86">
        <f>'VCO2 Raw'!I360*'VCO2-BW '!I$61/'VCO2-BW '!I$62</f>
        <v>3905.8558558558561</v>
      </c>
      <c r="J360" s="86">
        <f>'VCO2 Raw'!J360*'VCO2-BW '!J$61/'VCO2-BW '!J$62</f>
        <v>3632.9856459330149</v>
      </c>
      <c r="K360" s="108">
        <f>'VCO2 Raw'!K360*'VCO2-BW '!K$61/'VCO2-BW '!K$62</f>
        <v>2891.8834951456306</v>
      </c>
      <c r="L360" s="107">
        <f t="shared" ref="L360:P360" si="691">AVERAGE(C360:C362)</f>
        <v>2825.7940797940805</v>
      </c>
      <c r="M360" s="160">
        <f t="shared" si="691"/>
        <v>2253.7973137973136</v>
      </c>
      <c r="N360" s="160">
        <f t="shared" si="691"/>
        <v>3252.7559055118109</v>
      </c>
      <c r="O360" s="160">
        <f t="shared" si="691"/>
        <v>3385.2614107883815</v>
      </c>
      <c r="P360" s="160">
        <f t="shared" si="691"/>
        <v>3250.0188405797103</v>
      </c>
      <c r="Q360" s="160">
        <f t="shared" ref="Q360" si="692">AVERAGE(H360:H362)</f>
        <v>3232.9658536585362</v>
      </c>
      <c r="R360" s="160">
        <f t="shared" ref="R360" si="693">AVERAGE(I360:I362)</f>
        <v>3396.8168168168172</v>
      </c>
      <c r="S360" s="160">
        <f t="shared" ref="S360" si="694">AVERAGE(J360:J362)</f>
        <v>2940.044657097289</v>
      </c>
      <c r="T360" s="160">
        <f t="shared" ref="T360" si="695">AVERAGE(K360:K362)</f>
        <v>3115.0226537216827</v>
      </c>
      <c r="U360" s="232">
        <f t="shared" ref="U360" si="696">AVERAGE(L360:T360)</f>
        <v>3072.4975035295138</v>
      </c>
    </row>
    <row r="361" spans="1:21">
      <c r="A361" s="233">
        <v>43727</v>
      </c>
      <c r="B361" s="240">
        <v>1.8628009259259199</v>
      </c>
      <c r="C361" s="304">
        <f>'VCO2 Raw'!C361*'VCO2-BW '!C$61/'VCO2-BW '!C$62</f>
        <v>2556.1891891891896</v>
      </c>
      <c r="D361" s="305">
        <f>'VCO2 Raw'!D361*'VCO2-BW '!D$61/'VCO2-BW '!D$62</f>
        <v>2069.0842490842492</v>
      </c>
      <c r="E361" s="305">
        <f>'VCO2 Raw'!E361*'VCO2-BW '!E$61/'VCO2-BW '!E$62</f>
        <v>3468.5433070866143</v>
      </c>
      <c r="F361" s="305">
        <f>'VCO2 Raw'!F361*'VCO2-BW '!F$61/'VCO2-BW '!F$62</f>
        <v>3047.5020746887967</v>
      </c>
      <c r="G361" s="305">
        <f>'VCO2 Raw'!G361*'VCO2-BW '!G$61/'VCO2-BW '!G$62</f>
        <v>3683.521739130435</v>
      </c>
      <c r="H361" s="86">
        <f>'VCO2 Raw'!H361*'VCO2-BW '!H$61/'VCO2-BW '!H$62</f>
        <v>4103.5804878048775</v>
      </c>
      <c r="I361" s="86">
        <f>'VCO2 Raw'!I361*'VCO2-BW '!I$61/'VCO2-BW '!I$62</f>
        <v>3149.5495495495497</v>
      </c>
      <c r="J361" s="86">
        <f>'VCO2 Raw'!J361*'VCO2-BW '!J$61/'VCO2-BW '!J$62</f>
        <v>2743.2535885167467</v>
      </c>
      <c r="K361" s="108">
        <f>'VCO2 Raw'!K361*'VCO2-BW '!K$61/'VCO2-BW '!K$62</f>
        <v>3094.6213592233007</v>
      </c>
      <c r="L361" s="107"/>
      <c r="M361" s="160"/>
      <c r="N361" s="160"/>
      <c r="O361" s="160"/>
      <c r="P361" s="160"/>
      <c r="Q361" s="160"/>
      <c r="R361" s="160"/>
      <c r="S361" s="160"/>
      <c r="T361" s="160"/>
      <c r="U361" s="232">
        <f t="shared" ref="U361" si="697">STDEV(L360:T360)/SQRT(COUNT(L360:T360))</f>
        <v>120.37245506243653</v>
      </c>
    </row>
    <row r="362" spans="1:21">
      <c r="A362" s="233">
        <v>43727</v>
      </c>
      <c r="B362" s="240">
        <v>1.8766898148148099</v>
      </c>
      <c r="C362" s="304">
        <f>'VCO2 Raw'!C362*'VCO2-BW '!C$61/'VCO2-BW '!C$62</f>
        <v>3325.2432432432433</v>
      </c>
      <c r="D362" s="305">
        <f>'VCO2 Raw'!D362*'VCO2-BW '!D$61/'VCO2-BW '!D$62</f>
        <v>2530.4945054945056</v>
      </c>
      <c r="E362" s="305">
        <f>'VCO2 Raw'!E362*'VCO2-BW '!E$61/'VCO2-BW '!E$62</f>
        <v>3404.7637795275591</v>
      </c>
      <c r="F362" s="305">
        <f>'VCO2 Raw'!F362*'VCO2-BW '!F$61/'VCO2-BW '!F$62</f>
        <v>3074.887966804979</v>
      </c>
      <c r="G362" s="305">
        <f>'VCO2 Raw'!G362*'VCO2-BW '!G$61/'VCO2-BW '!G$62</f>
        <v>3072.4652173913041</v>
      </c>
      <c r="H362" s="86">
        <f>'VCO2 Raw'!H362*'VCO2-BW '!H$61/'VCO2-BW '!H$62</f>
        <v>2973.0341463414634</v>
      </c>
      <c r="I362" s="86">
        <f>'VCO2 Raw'!I362*'VCO2-BW '!I$61/'VCO2-BW '!I$62</f>
        <v>3135.0450450450453</v>
      </c>
      <c r="J362" s="86">
        <f>'VCO2 Raw'!J362*'VCO2-BW '!J$61/'VCO2-BW '!J$62</f>
        <v>2443.8947368421054</v>
      </c>
      <c r="K362" s="108">
        <f>'VCO2 Raw'!K362*'VCO2-BW '!K$61/'VCO2-BW '!K$62</f>
        <v>3358.5631067961158</v>
      </c>
      <c r="L362" s="107"/>
      <c r="M362" s="160"/>
      <c r="N362" s="160"/>
      <c r="O362" s="160"/>
      <c r="P362" s="160"/>
      <c r="Q362" s="160"/>
      <c r="R362" s="160"/>
      <c r="S362" s="160"/>
      <c r="T362" s="160"/>
      <c r="U362" s="232"/>
    </row>
    <row r="363" spans="1:21">
      <c r="A363" s="233">
        <v>43727</v>
      </c>
      <c r="B363" s="240">
        <v>1.8905787037037001</v>
      </c>
      <c r="C363" s="304">
        <f>'VCO2 Raw'!C363*'VCO2-BW '!C$61/'VCO2-BW '!C$62</f>
        <v>3656.930501930502</v>
      </c>
      <c r="D363" s="305">
        <f>'VCO2 Raw'!D363*'VCO2-BW '!D$61/'VCO2-BW '!D$62</f>
        <v>2042.2710622710622</v>
      </c>
      <c r="E363" s="305">
        <f>'VCO2 Raw'!E363*'VCO2-BW '!E$61/'VCO2-BW '!E$62</f>
        <v>2358.7795275590552</v>
      </c>
      <c r="F363" s="305">
        <f>'VCO2 Raw'!F363*'VCO2-BW '!F$61/'VCO2-BW '!F$62</f>
        <v>3256.7302904564312</v>
      </c>
      <c r="G363" s="305">
        <f>'VCO2 Raw'!G363*'VCO2-BW '!G$61/'VCO2-BW '!G$62</f>
        <v>3326.9826086956518</v>
      </c>
      <c r="H363" s="86">
        <f>'VCO2 Raw'!H363*'VCO2-BW '!H$61/'VCO2-BW '!H$62</f>
        <v>2580.5268292682927</v>
      </c>
      <c r="I363" s="86">
        <f>'VCO2 Raw'!I363*'VCO2-BW '!I$61/'VCO2-BW '!I$62</f>
        <v>3516.3063063063064</v>
      </c>
      <c r="J363" s="86">
        <f>'VCO2 Raw'!J363*'VCO2-BW '!J$61/'VCO2-BW '!J$62</f>
        <v>3768.5837320574169</v>
      </c>
      <c r="K363" s="108">
        <f>'VCO2 Raw'!K363*'VCO2-BW '!K$61/'VCO2-BW '!K$62</f>
        <v>2568.6504854368927</v>
      </c>
      <c r="L363" s="107">
        <f t="shared" ref="L363:P363" si="698">AVERAGE(C363:C365)</f>
        <v>3506.9562419562421</v>
      </c>
      <c r="M363" s="160">
        <f t="shared" si="698"/>
        <v>2180.8058608058604</v>
      </c>
      <c r="N363" s="160">
        <f t="shared" si="698"/>
        <v>2622.7559055118109</v>
      </c>
      <c r="O363" s="160">
        <f t="shared" si="698"/>
        <v>3646.7053941908712</v>
      </c>
      <c r="P363" s="160">
        <f t="shared" si="698"/>
        <v>3166.9695652173909</v>
      </c>
      <c r="Q363" s="160">
        <f t="shared" ref="Q363" si="699">AVERAGE(H363:H365)</f>
        <v>3416.6926829268291</v>
      </c>
      <c r="R363" s="160">
        <f t="shared" ref="R363" si="700">AVERAGE(I363:I365)</f>
        <v>3362.2822822822823</v>
      </c>
      <c r="S363" s="160">
        <f t="shared" ref="S363" si="701">AVERAGE(J363:J365)</f>
        <v>3560.6666666666674</v>
      </c>
      <c r="T363" s="160">
        <f t="shared" ref="T363" si="702">AVERAGE(K363:K365)</f>
        <v>3235.8365695792877</v>
      </c>
      <c r="U363" s="232">
        <f t="shared" ref="U363" si="703">AVERAGE(L363:T363)</f>
        <v>3188.8523521263605</v>
      </c>
    </row>
    <row r="364" spans="1:21">
      <c r="A364" s="233">
        <v>43727</v>
      </c>
      <c r="B364" s="240">
        <v>1.90446759259259</v>
      </c>
      <c r="C364" s="304">
        <f>'VCO2 Raw'!C364*'VCO2-BW '!C$61/'VCO2-BW '!C$62</f>
        <v>3721.8030888030894</v>
      </c>
      <c r="D364" s="305">
        <f>'VCO2 Raw'!D364*'VCO2-BW '!D$61/'VCO2-BW '!D$62</f>
        <v>2504.7985347985345</v>
      </c>
      <c r="E364" s="305">
        <f>'VCO2 Raw'!E364*'VCO2-BW '!E$61/'VCO2-BW '!E$62</f>
        <v>3192.1653543307089</v>
      </c>
      <c r="F364" s="305">
        <f>'VCO2 Raw'!F364*'VCO2-BW '!F$61/'VCO2-BW '!F$62</f>
        <v>3728.8630705394185</v>
      </c>
      <c r="G364" s="305">
        <f>'VCO2 Raw'!G364*'VCO2-BW '!G$61/'VCO2-BW '!G$62</f>
        <v>2463.5565217391304</v>
      </c>
      <c r="H364" s="86">
        <f>'VCO2 Raw'!H364*'VCO2-BW '!H$61/'VCO2-BW '!H$62</f>
        <v>3527.3463414634143</v>
      </c>
      <c r="I364" s="86">
        <f>'VCO2 Raw'!I364*'VCO2-BW '!I$61/'VCO2-BW '!I$62</f>
        <v>3605.4054054054054</v>
      </c>
      <c r="J364" s="86">
        <f>'VCO2 Raw'!J364*'VCO2-BW '!J$61/'VCO2-BW '!J$62</f>
        <v>3815.521531100479</v>
      </c>
      <c r="K364" s="108">
        <f>'VCO2 Raw'!K364*'VCO2-BW '!K$61/'VCO2-BW '!K$62</f>
        <v>3141.4805825242715</v>
      </c>
      <c r="L364" s="107"/>
      <c r="M364" s="160"/>
      <c r="N364" s="160"/>
      <c r="O364" s="160"/>
      <c r="P364" s="160"/>
      <c r="Q364" s="160"/>
      <c r="R364" s="160"/>
      <c r="S364" s="160"/>
      <c r="T364" s="160"/>
      <c r="U364" s="232">
        <f t="shared" ref="U364" si="704">STDEV(L363:T363)/SQRT(COUNT(L363:T363))</f>
        <v>161.17467331665549</v>
      </c>
    </row>
    <row r="365" spans="1:21">
      <c r="A365" s="233">
        <v>43727</v>
      </c>
      <c r="B365" s="240">
        <v>1.91835648148148</v>
      </c>
      <c r="C365" s="304">
        <f>'VCO2 Raw'!C365*'VCO2-BW '!C$61/'VCO2-BW '!C$62</f>
        <v>3142.1351351351354</v>
      </c>
      <c r="D365" s="305">
        <f>'VCO2 Raw'!D365*'VCO2-BW '!D$61/'VCO2-BW '!D$62</f>
        <v>1995.3479853479853</v>
      </c>
      <c r="E365" s="305">
        <f>'VCO2 Raw'!E365*'VCO2-BW '!E$61/'VCO2-BW '!E$62</f>
        <v>2317.3228346456694</v>
      </c>
      <c r="F365" s="305">
        <f>'VCO2 Raw'!F365*'VCO2-BW '!F$61/'VCO2-BW '!F$62</f>
        <v>3954.5228215767634</v>
      </c>
      <c r="G365" s="305">
        <f>'VCO2 Raw'!G365*'VCO2-BW '!G$61/'VCO2-BW '!G$62</f>
        <v>3710.3695652173915</v>
      </c>
      <c r="H365" s="86">
        <f>'VCO2 Raw'!H365*'VCO2-BW '!H$61/'VCO2-BW '!H$62</f>
        <v>4142.2048780487803</v>
      </c>
      <c r="I365" s="86">
        <f>'VCO2 Raw'!I365*'VCO2-BW '!I$61/'VCO2-BW '!I$62</f>
        <v>2965.1351351351354</v>
      </c>
      <c r="J365" s="86">
        <f>'VCO2 Raw'!J365*'VCO2-BW '!J$61/'VCO2-BW '!J$62</f>
        <v>3097.8947368421054</v>
      </c>
      <c r="K365" s="108">
        <f>'VCO2 Raw'!K365*'VCO2-BW '!K$61/'VCO2-BW '!K$62</f>
        <v>3997.3786407766988</v>
      </c>
      <c r="L365" s="107"/>
      <c r="M365" s="160"/>
      <c r="N365" s="160"/>
      <c r="O365" s="160"/>
      <c r="P365" s="160"/>
      <c r="Q365" s="160"/>
      <c r="R365" s="160"/>
      <c r="S365" s="160"/>
      <c r="T365" s="160"/>
      <c r="U365" s="232"/>
    </row>
    <row r="366" spans="1:21">
      <c r="A366" s="233">
        <v>43727</v>
      </c>
      <c r="B366" s="240">
        <v>1.9322453703703699</v>
      </c>
      <c r="C366" s="304">
        <f>'VCO2 Raw'!C366*'VCO2-BW '!C$61/'VCO2-BW '!C$62</f>
        <v>2309.2548262548266</v>
      </c>
      <c r="D366" s="305">
        <f>'VCO2 Raw'!D366*'VCO2-BW '!D$61/'VCO2-BW '!D$62</f>
        <v>2117.1245421245421</v>
      </c>
      <c r="E366" s="305">
        <f>'VCO2 Raw'!E366*'VCO2-BW '!E$61/'VCO2-BW '!E$62</f>
        <v>2253.5433070866143</v>
      </c>
      <c r="F366" s="305">
        <f>'VCO2 Raw'!F366*'VCO2-BW '!F$61/'VCO2-BW '!F$62</f>
        <v>3929.3278008298748</v>
      </c>
      <c r="G366" s="305">
        <f>'VCO2 Raw'!G366*'VCO2-BW '!G$61/'VCO2-BW '!G$62</f>
        <v>3085.3521739130433</v>
      </c>
      <c r="H366" s="86">
        <f>'VCO2 Raw'!H366*'VCO2-BW '!H$61/'VCO2-BW '!H$62</f>
        <v>3490.8097560975607</v>
      </c>
      <c r="I366" s="86">
        <f>'VCO2 Raw'!I366*'VCO2-BW '!I$61/'VCO2-BW '!I$62</f>
        <v>2718.5585585585586</v>
      </c>
      <c r="J366" s="86">
        <f>'VCO2 Raw'!J366*'VCO2-BW '!J$61/'VCO2-BW '!J$62</f>
        <v>2871.5502392344501</v>
      </c>
      <c r="K366" s="108">
        <f>'VCO2 Raw'!K366*'VCO2-BW '!K$61/'VCO2-BW '!K$62</f>
        <v>2948.3058252427181</v>
      </c>
      <c r="L366" s="107">
        <f t="shared" ref="L366:P366" si="705">AVERAGE(C366:C368)</f>
        <v>2539.7966537966545</v>
      </c>
      <c r="M366" s="160">
        <f t="shared" si="705"/>
        <v>2527.5152625152623</v>
      </c>
      <c r="N366" s="160">
        <f t="shared" si="705"/>
        <v>2754.9212598425197</v>
      </c>
      <c r="O366" s="160">
        <f t="shared" si="705"/>
        <v>3708.7800829875509</v>
      </c>
      <c r="P366" s="160">
        <f t="shared" si="705"/>
        <v>2771.0536231884057</v>
      </c>
      <c r="Q366" s="160">
        <f t="shared" ref="Q366" si="706">AVERAGE(H366:H368)</f>
        <v>2920.4910569105691</v>
      </c>
      <c r="R366" s="160">
        <f t="shared" ref="R366" si="707">AVERAGE(I366:I368)</f>
        <v>3554.6396396396394</v>
      </c>
      <c r="S366" s="160">
        <f t="shared" ref="S366" si="708">AVERAGE(J366:J368)</f>
        <v>3006.4529505582141</v>
      </c>
      <c r="T366" s="160">
        <f t="shared" ref="T366" si="709">AVERAGE(K366:K368)</f>
        <v>3065.9320388349515</v>
      </c>
      <c r="U366" s="232">
        <f t="shared" ref="U366" si="710">AVERAGE(L366:T366)</f>
        <v>2983.2869520304184</v>
      </c>
    </row>
    <row r="367" spans="1:21">
      <c r="A367" s="233">
        <v>43727</v>
      </c>
      <c r="B367" s="240">
        <v>1.9461342592592601</v>
      </c>
      <c r="C367" s="304">
        <f>'VCO2 Raw'!C367*'VCO2-BW '!C$61/'VCO2-BW '!C$62</f>
        <v>2253.799227799228</v>
      </c>
      <c r="D367" s="305">
        <f>'VCO2 Raw'!D367*'VCO2-BW '!D$61/'VCO2-BW '!D$62</f>
        <v>2814.267399267399</v>
      </c>
      <c r="E367" s="305">
        <f>'VCO2 Raw'!E367*'VCO2-BW '!E$61/'VCO2-BW '!E$62</f>
        <v>3541.8897637795276</v>
      </c>
      <c r="F367" s="305">
        <f>'VCO2 Raw'!F367*'VCO2-BW '!F$61/'VCO2-BW '!F$62</f>
        <v>4137.4605809128625</v>
      </c>
      <c r="G367" s="305">
        <f>'VCO2 Raw'!G367*'VCO2-BW '!G$61/'VCO2-BW '!G$62</f>
        <v>2749.217391304348</v>
      </c>
      <c r="H367" s="86">
        <f>'VCO2 Raw'!H367*'VCO2-BW '!H$61/'VCO2-BW '!H$62</f>
        <v>2743.3756097560972</v>
      </c>
      <c r="I367" s="86">
        <f>'VCO2 Raw'!I367*'VCO2-BW '!I$61/'VCO2-BW '!I$62</f>
        <v>4124.4594594594591</v>
      </c>
      <c r="J367" s="86">
        <f>'VCO2 Raw'!J367*'VCO2-BW '!J$61/'VCO2-BW '!J$62</f>
        <v>3302.3349282296654</v>
      </c>
      <c r="K367" s="108">
        <f>'VCO2 Raw'!K367*'VCO2-BW '!K$61/'VCO2-BW '!K$62</f>
        <v>3414.029126213592</v>
      </c>
      <c r="L367" s="107"/>
      <c r="M367" s="160"/>
      <c r="N367" s="160"/>
      <c r="O367" s="160"/>
      <c r="P367" s="160"/>
      <c r="Q367" s="160"/>
      <c r="R367" s="160"/>
      <c r="S367" s="160"/>
      <c r="T367" s="160"/>
      <c r="U367" s="232">
        <f t="shared" ref="U367" si="711">STDEV(L366:T366)/SQRT(COUNT(L366:T366))</f>
        <v>137.72455037338509</v>
      </c>
    </row>
    <row r="368" spans="1:21">
      <c r="A368" s="233">
        <v>43727</v>
      </c>
      <c r="B368" s="240">
        <v>1.96002314814815</v>
      </c>
      <c r="C368" s="304">
        <f>'VCO2 Raw'!C368*'VCO2-BW '!C$61/'VCO2-BW '!C$62</f>
        <v>3056.3359073359079</v>
      </c>
      <c r="D368" s="305">
        <f>'VCO2 Raw'!D368*'VCO2-BW '!D$61/'VCO2-BW '!D$62</f>
        <v>2651.1538461538462</v>
      </c>
      <c r="E368" s="305">
        <f>'VCO2 Raw'!E368*'VCO2-BW '!E$61/'VCO2-BW '!E$62</f>
        <v>2469.3307086614172</v>
      </c>
      <c r="F368" s="305">
        <f>'VCO2 Raw'!F368*'VCO2-BW '!F$61/'VCO2-BW '!F$62</f>
        <v>3059.5518672199169</v>
      </c>
      <c r="G368" s="305">
        <f>'VCO2 Raw'!G368*'VCO2-BW '!G$61/'VCO2-BW '!G$62</f>
        <v>2478.5913043478258</v>
      </c>
      <c r="H368" s="86">
        <f>'VCO2 Raw'!H368*'VCO2-BW '!H$61/'VCO2-BW '!H$62</f>
        <v>2527.2878048780485</v>
      </c>
      <c r="I368" s="86">
        <f>'VCO2 Raw'!I368*'VCO2-BW '!I$61/'VCO2-BW '!I$62</f>
        <v>3820.900900900901</v>
      </c>
      <c r="J368" s="86">
        <f>'VCO2 Raw'!J368*'VCO2-BW '!J$61/'VCO2-BW '!J$62</f>
        <v>2845.4736842105267</v>
      </c>
      <c r="K368" s="108">
        <f>'VCO2 Raw'!K368*'VCO2-BW '!K$61/'VCO2-BW '!K$62</f>
        <v>2835.4611650485435</v>
      </c>
      <c r="L368" s="107"/>
      <c r="M368" s="160"/>
      <c r="N368" s="160"/>
      <c r="O368" s="160"/>
      <c r="P368" s="160"/>
      <c r="Q368" s="160"/>
      <c r="R368" s="160"/>
      <c r="S368" s="160"/>
      <c r="T368" s="160"/>
      <c r="U368" s="232"/>
    </row>
    <row r="369" spans="1:21">
      <c r="A369" s="233">
        <v>43727</v>
      </c>
      <c r="B369" s="240">
        <v>1.97391203703703</v>
      </c>
      <c r="C369" s="304">
        <f>'VCO2 Raw'!C369*'VCO2-BW '!C$61/'VCO2-BW '!C$62</f>
        <v>2357.3861003861007</v>
      </c>
      <c r="D369" s="305">
        <f>'VCO2 Raw'!D369*'VCO2-BW '!D$61/'VCO2-BW '!D$62</f>
        <v>1993.1135531135531</v>
      </c>
      <c r="E369" s="305">
        <f>'VCO2 Raw'!E369*'VCO2-BW '!E$61/'VCO2-BW '!E$62</f>
        <v>2825.4330708661419</v>
      </c>
      <c r="F369" s="305">
        <f>'VCO2 Raw'!F369*'VCO2-BW '!F$61/'VCO2-BW '!F$62</f>
        <v>3687.2365145228209</v>
      </c>
      <c r="G369" s="305">
        <f>'VCO2 Raw'!G369*'VCO2-BW '!G$61/'VCO2-BW '!G$62</f>
        <v>2207.9652173913041</v>
      </c>
      <c r="H369" s="86">
        <f>'VCO2 Raw'!H369*'VCO2-BW '!H$61/'VCO2-BW '!H$62</f>
        <v>2557.560975609756</v>
      </c>
      <c r="I369" s="86">
        <f>'VCO2 Raw'!I369*'VCO2-BW '!I$61/'VCO2-BW '!I$62</f>
        <v>2857.3873873873877</v>
      </c>
      <c r="J369" s="86">
        <f>'VCO2 Raw'!J369*'VCO2-BW '!J$61/'VCO2-BW '!J$62</f>
        <v>2693.1866028708137</v>
      </c>
      <c r="K369" s="108">
        <f>'VCO2 Raw'!K369*'VCO2-BW '!K$61/'VCO2-BW '!K$62</f>
        <v>4012.6796116504852</v>
      </c>
      <c r="L369" s="107">
        <f t="shared" ref="L369:P369" si="712">AVERAGE(C369:C371)</f>
        <v>2808.0064350064354</v>
      </c>
      <c r="M369" s="160">
        <f t="shared" si="712"/>
        <v>1949.5421245421246</v>
      </c>
      <c r="N369" s="160">
        <f t="shared" si="712"/>
        <v>3063.8976377952763</v>
      </c>
      <c r="O369" s="160">
        <f t="shared" si="712"/>
        <v>3619.3195020746884</v>
      </c>
      <c r="P369" s="160">
        <f t="shared" si="712"/>
        <v>3169.8333333333335</v>
      </c>
      <c r="Q369" s="160">
        <f t="shared" ref="Q369" si="713">AVERAGE(H369:H371)</f>
        <v>3458.10081300813</v>
      </c>
      <c r="R369" s="160">
        <f t="shared" ref="R369" si="714">AVERAGE(I369:I371)</f>
        <v>3630.9609609609611</v>
      </c>
      <c r="S369" s="160">
        <f t="shared" ref="S369" si="715">AVERAGE(J369:J371)</f>
        <v>3079.4673046251996</v>
      </c>
      <c r="T369" s="160">
        <f t="shared" ref="T369" si="716">AVERAGE(K369:K371)</f>
        <v>3868.9142394822006</v>
      </c>
      <c r="U369" s="232">
        <f t="shared" ref="U369" si="717">AVERAGE(L369:T369)</f>
        <v>3183.1158167587055</v>
      </c>
    </row>
    <row r="370" spans="1:21">
      <c r="A370" s="233">
        <v>43727</v>
      </c>
      <c r="B370" s="240">
        <v>1.9878009259259199</v>
      </c>
      <c r="C370" s="304">
        <f>'VCO2 Raw'!C370*'VCO2-BW '!C$61/'VCO2-BW '!C$62</f>
        <v>2329.1351351351354</v>
      </c>
      <c r="D370" s="305">
        <f>'VCO2 Raw'!D370*'VCO2-BW '!D$61/'VCO2-BW '!D$62</f>
        <v>2097.0146520146518</v>
      </c>
      <c r="E370" s="305">
        <f>'VCO2 Raw'!E370*'VCO2-BW '!E$61/'VCO2-BW '!E$62</f>
        <v>2931.732283464567</v>
      </c>
      <c r="F370" s="305">
        <f>'VCO2 Raw'!F370*'VCO2-BW '!F$61/'VCO2-BW '!F$62</f>
        <v>3419.9502074688789</v>
      </c>
      <c r="G370" s="305">
        <f>'VCO2 Raw'!G370*'VCO2-BW '!G$61/'VCO2-BW '!G$62</f>
        <v>3519.2130434782607</v>
      </c>
      <c r="H370" s="86">
        <f>'VCO2 Raw'!H370*'VCO2-BW '!H$61/'VCO2-BW '!H$62</f>
        <v>3752.8292682926831</v>
      </c>
      <c r="I370" s="86">
        <f>'VCO2 Raw'!I370*'VCO2-BW '!I$61/'VCO2-BW '!I$62</f>
        <v>3726.6216216216217</v>
      </c>
      <c r="J370" s="86">
        <f>'VCO2 Raw'!J370*'VCO2-BW '!J$61/'VCO2-BW '!J$62</f>
        <v>2536.727272727273</v>
      </c>
      <c r="K370" s="108">
        <f>'VCO2 Raw'!K370*'VCO2-BW '!K$61/'VCO2-BW '!K$62</f>
        <v>3125.2233009708734</v>
      </c>
      <c r="L370" s="107"/>
      <c r="M370" s="160"/>
      <c r="N370" s="160"/>
      <c r="O370" s="160"/>
      <c r="P370" s="160"/>
      <c r="Q370" s="160"/>
      <c r="R370" s="160"/>
      <c r="S370" s="160"/>
      <c r="T370" s="160"/>
      <c r="U370" s="232">
        <f t="shared" ref="U370" si="718">STDEV(L369:T369)/SQRT(COUNT(L369:T369))</f>
        <v>190.91587254590169</v>
      </c>
    </row>
    <row r="371" spans="1:21">
      <c r="A371" s="233">
        <v>43728</v>
      </c>
      <c r="B371" s="240">
        <v>2.001689814814815</v>
      </c>
      <c r="C371" s="304">
        <f>'VCO2 Raw'!C371*'VCO2-BW '!C$61/'VCO2-BW '!C$62</f>
        <v>3737.49806949807</v>
      </c>
      <c r="D371" s="305">
        <f>'VCO2 Raw'!D371*'VCO2-BW '!D$61/'VCO2-BW '!D$62</f>
        <v>1758.4981684981685</v>
      </c>
      <c r="E371" s="305">
        <f>'VCO2 Raw'!E371*'VCO2-BW '!E$61/'VCO2-BW '!E$62</f>
        <v>3434.5275590551182</v>
      </c>
      <c r="F371" s="305">
        <f>'VCO2 Raw'!F371*'VCO2-BW '!F$61/'VCO2-BW '!F$62</f>
        <v>3750.7717842323646</v>
      </c>
      <c r="G371" s="305">
        <f>'VCO2 Raw'!G371*'VCO2-BW '!G$61/'VCO2-BW '!G$62</f>
        <v>3782.3217391304347</v>
      </c>
      <c r="H371" s="86">
        <f>'VCO2 Raw'!H371*'VCO2-BW '!H$61/'VCO2-BW '!H$62</f>
        <v>4063.9121951219513</v>
      </c>
      <c r="I371" s="86">
        <f>'VCO2 Raw'!I371*'VCO2-BW '!I$61/'VCO2-BW '!I$62</f>
        <v>4308.8738738738739</v>
      </c>
      <c r="J371" s="86">
        <f>'VCO2 Raw'!J371*'VCO2-BW '!J$61/'VCO2-BW '!J$62</f>
        <v>4008.4880382775127</v>
      </c>
      <c r="K371" s="108">
        <f>'VCO2 Raw'!K371*'VCO2-BW '!K$61/'VCO2-BW '!K$62</f>
        <v>4468.8398058252424</v>
      </c>
      <c r="L371" s="107"/>
      <c r="M371" s="160"/>
      <c r="N371" s="160"/>
      <c r="O371" s="160"/>
      <c r="P371" s="160"/>
      <c r="Q371" s="160"/>
      <c r="R371" s="160"/>
      <c r="S371" s="160"/>
      <c r="T371" s="160"/>
      <c r="U371" s="232"/>
    </row>
    <row r="372" spans="1:21">
      <c r="A372" s="233">
        <v>43728</v>
      </c>
      <c r="B372" s="240">
        <v>2.0155787037036998</v>
      </c>
      <c r="C372" s="304">
        <f>'VCO2 Raw'!C372*'VCO2-BW '!C$61/'VCO2-BW '!C$62</f>
        <v>3289.6679536679544</v>
      </c>
      <c r="D372" s="305">
        <f>'VCO2 Raw'!D372*'VCO2-BW '!D$61/'VCO2-BW '!D$62</f>
        <v>2176.3369963369964</v>
      </c>
      <c r="E372" s="305">
        <f>'VCO2 Raw'!E372*'VCO2-BW '!E$61/'VCO2-BW '!E$62</f>
        <v>2845.6299212598428</v>
      </c>
      <c r="F372" s="305">
        <f>'VCO2 Raw'!F372*'VCO2-BW '!F$61/'VCO2-BW '!F$62</f>
        <v>4271.1037344398337</v>
      </c>
      <c r="G372" s="305">
        <f>'VCO2 Raw'!G372*'VCO2-BW '!G$61/'VCO2-BW '!G$62</f>
        <v>2341.1304347826085</v>
      </c>
      <c r="H372" s="86">
        <f>'VCO2 Raw'!H372*'VCO2-BW '!H$61/'VCO2-BW '!H$62</f>
        <v>4097.3170731707314</v>
      </c>
      <c r="I372" s="86">
        <f>'VCO2 Raw'!I372*'VCO2-BW '!I$61/'VCO2-BW '!I$62</f>
        <v>3156.801801801802</v>
      </c>
      <c r="J372" s="86">
        <f>'VCO2 Raw'!J372*'VCO2-BW '!J$61/'VCO2-BW '!J$62</f>
        <v>3183.4258373205748</v>
      </c>
      <c r="K372" s="108">
        <f>'VCO2 Raw'!K372*'VCO2-BW '!K$61/'VCO2-BW '!K$62</f>
        <v>3656.9320388349515</v>
      </c>
      <c r="L372" s="107">
        <f t="shared" ref="L372:P372" si="719">AVERAGE(C372:C374)</f>
        <v>2778.3603603603606</v>
      </c>
      <c r="M372" s="160">
        <f t="shared" si="719"/>
        <v>2029.2368742368744</v>
      </c>
      <c r="N372" s="160">
        <f t="shared" si="719"/>
        <v>2732.2440944881891</v>
      </c>
      <c r="O372" s="160">
        <f t="shared" si="719"/>
        <v>3868.3485477178419</v>
      </c>
      <c r="P372" s="160">
        <f t="shared" si="719"/>
        <v>2655.4289855072461</v>
      </c>
      <c r="Q372" s="160">
        <f t="shared" ref="Q372" si="720">AVERAGE(H372:H374)</f>
        <v>3056.8943089430891</v>
      </c>
      <c r="R372" s="160">
        <f t="shared" ref="R372" si="721">AVERAGE(I372:I374)</f>
        <v>3145.0600600600606</v>
      </c>
      <c r="S372" s="160">
        <f t="shared" ref="S372" si="722">AVERAGE(J372:J374)</f>
        <v>3393.0813397129191</v>
      </c>
      <c r="T372" s="160">
        <f t="shared" ref="T372" si="723">AVERAGE(K372:K374)</f>
        <v>3591.265372168285</v>
      </c>
      <c r="U372" s="232">
        <f t="shared" ref="U372" si="724">AVERAGE(L372:T372)</f>
        <v>3027.7688825772075</v>
      </c>
    </row>
    <row r="373" spans="1:21">
      <c r="A373" s="233">
        <v>43728</v>
      </c>
      <c r="B373" s="240">
        <v>2.02946759259259</v>
      </c>
      <c r="C373" s="304">
        <f>'VCO2 Raw'!C373*'VCO2-BW '!C$61/'VCO2-BW '!C$62</f>
        <v>2631.5250965250966</v>
      </c>
      <c r="D373" s="305">
        <f>'VCO2 Raw'!D373*'VCO2-BW '!D$61/'VCO2-BW '!D$62</f>
        <v>2166.2820512820513</v>
      </c>
      <c r="E373" s="305">
        <f>'VCO2 Raw'!E373*'VCO2-BW '!E$61/'VCO2-BW '!E$62</f>
        <v>2937.0472440944882</v>
      </c>
      <c r="F373" s="305">
        <f>'VCO2 Raw'!F373*'VCO2-BW '!F$61/'VCO2-BW '!F$62</f>
        <v>3946.8547717842321</v>
      </c>
      <c r="G373" s="305">
        <f>'VCO2 Raw'!G373*'VCO2-BW '!G$61/'VCO2-BW '!G$62</f>
        <v>3352.7565217391302</v>
      </c>
      <c r="H373" s="86">
        <f>'VCO2 Raw'!H373*'VCO2-BW '!H$61/'VCO2-BW '!H$62</f>
        <v>2635.8536585365855</v>
      </c>
      <c r="I373" s="86">
        <f>'VCO2 Raw'!I373*'VCO2-BW '!I$61/'VCO2-BW '!I$62</f>
        <v>2862.5675675675675</v>
      </c>
      <c r="J373" s="86">
        <f>'VCO2 Raw'!J373*'VCO2-BW '!J$61/'VCO2-BW '!J$62</f>
        <v>3430.6315789473683</v>
      </c>
      <c r="K373" s="108">
        <f>'VCO2 Raw'!K373*'VCO2-BW '!K$61/'VCO2-BW '!K$62</f>
        <v>4223.0679611650485</v>
      </c>
      <c r="L373" s="107"/>
      <c r="M373" s="160"/>
      <c r="N373" s="160"/>
      <c r="O373" s="160"/>
      <c r="P373" s="160"/>
      <c r="Q373" s="160"/>
      <c r="R373" s="160"/>
      <c r="S373" s="160"/>
      <c r="T373" s="160"/>
      <c r="U373" s="232">
        <f t="shared" ref="U373" si="725">STDEV(L372:T372)/SQRT(COUNT(L372:T372))</f>
        <v>184.74471317439153</v>
      </c>
    </row>
    <row r="374" spans="1:21">
      <c r="A374" s="233">
        <v>43728</v>
      </c>
      <c r="B374" s="240">
        <v>2.0433564814814802</v>
      </c>
      <c r="C374" s="304">
        <f>'VCO2 Raw'!C374*'VCO2-BW '!C$61/'VCO2-BW '!C$62</f>
        <v>2413.8880308880312</v>
      </c>
      <c r="D374" s="305">
        <f>'VCO2 Raw'!D374*'VCO2-BW '!D$61/'VCO2-BW '!D$62</f>
        <v>1745.0915750915751</v>
      </c>
      <c r="E374" s="305">
        <f>'VCO2 Raw'!E374*'VCO2-BW '!E$61/'VCO2-BW '!E$62</f>
        <v>2414.0551181102364</v>
      </c>
      <c r="F374" s="305">
        <f>'VCO2 Raw'!F374*'VCO2-BW '!F$61/'VCO2-BW '!F$62</f>
        <v>3387.08713692946</v>
      </c>
      <c r="G374" s="305">
        <f>'VCO2 Raw'!G374*'VCO2-BW '!G$61/'VCO2-BW '!G$62</f>
        <v>2272.4</v>
      </c>
      <c r="H374" s="86">
        <f>'VCO2 Raw'!H374*'VCO2-BW '!H$61/'VCO2-BW '!H$62</f>
        <v>2437.5121951219512</v>
      </c>
      <c r="I374" s="86">
        <f>'VCO2 Raw'!I374*'VCO2-BW '!I$61/'VCO2-BW '!I$62</f>
        <v>3415.8108108108108</v>
      </c>
      <c r="J374" s="86">
        <f>'VCO2 Raw'!J374*'VCO2-BW '!J$61/'VCO2-BW '!J$62</f>
        <v>3565.1866028708141</v>
      </c>
      <c r="K374" s="108">
        <f>'VCO2 Raw'!K374*'VCO2-BW '!K$61/'VCO2-BW '!K$62</f>
        <v>2893.7961165048541</v>
      </c>
      <c r="L374" s="107"/>
      <c r="M374" s="160"/>
      <c r="N374" s="160"/>
      <c r="O374" s="160"/>
      <c r="P374" s="160"/>
      <c r="Q374" s="160"/>
      <c r="R374" s="160"/>
      <c r="S374" s="160"/>
      <c r="T374" s="160"/>
      <c r="U374" s="232"/>
    </row>
    <row r="375" spans="1:21">
      <c r="A375" s="233">
        <v>43728</v>
      </c>
      <c r="B375" s="240">
        <v>2.0572453703703699</v>
      </c>
      <c r="C375" s="304">
        <f>'VCO2 Raw'!C375*'VCO2-BW '!C$61/'VCO2-BW '!C$62</f>
        <v>3412.0888030888036</v>
      </c>
      <c r="D375" s="305">
        <f>'VCO2 Raw'!D375*'VCO2-BW '!D$61/'VCO2-BW '!D$62</f>
        <v>2006.5201465201465</v>
      </c>
      <c r="E375" s="305">
        <f>'VCO2 Raw'!E375*'VCO2-BW '!E$61/'VCO2-BW '!E$62</f>
        <v>2156.8110236220473</v>
      </c>
      <c r="F375" s="305">
        <f>'VCO2 Raw'!F375*'VCO2-BW '!F$61/'VCO2-BW '!F$62</f>
        <v>3251.2531120331946</v>
      </c>
      <c r="G375" s="305">
        <f>'VCO2 Raw'!G375*'VCO2-BW '!G$61/'VCO2-BW '!G$62</f>
        <v>3437.5956521739131</v>
      </c>
      <c r="H375" s="86">
        <f>'VCO2 Raw'!H375*'VCO2-BW '!H$61/'VCO2-BW '!H$62</f>
        <v>2632.721951219512</v>
      </c>
      <c r="I375" s="86">
        <f>'VCO2 Raw'!I375*'VCO2-BW '!I$61/'VCO2-BW '!I$62</f>
        <v>4237.3873873873872</v>
      </c>
      <c r="J375" s="86">
        <f>'VCO2 Raw'!J375*'VCO2-BW '!J$61/'VCO2-BW '!J$62</f>
        <v>2703.6172248803828</v>
      </c>
      <c r="K375" s="108">
        <f>'VCO2 Raw'!K375*'VCO2-BW '!K$61/'VCO2-BW '!K$62</f>
        <v>2937.7864077669897</v>
      </c>
      <c r="L375" s="107">
        <f t="shared" ref="L375:P375" si="726">AVERAGE(C375:C377)</f>
        <v>3248.8610038610041</v>
      </c>
      <c r="M375" s="160">
        <f t="shared" si="726"/>
        <v>2793.7851037851037</v>
      </c>
      <c r="N375" s="160">
        <f t="shared" si="726"/>
        <v>2691.1417322834645</v>
      </c>
      <c r="O375" s="160">
        <f t="shared" si="726"/>
        <v>3333.7759336099575</v>
      </c>
      <c r="P375" s="160">
        <f t="shared" si="726"/>
        <v>3229.9724637681156</v>
      </c>
      <c r="Q375" s="160">
        <f t="shared" ref="Q375" si="727">AVERAGE(H375:H377)</f>
        <v>3081.2520325203245</v>
      </c>
      <c r="R375" s="160">
        <f t="shared" ref="R375" si="728">AVERAGE(I375:I377)</f>
        <v>3706.5915915915916</v>
      </c>
      <c r="S375" s="160">
        <f t="shared" ref="S375" si="729">AVERAGE(J375:J377)</f>
        <v>2755.0749601275916</v>
      </c>
      <c r="T375" s="160">
        <f t="shared" ref="T375" si="730">AVERAGE(K375:K377)</f>
        <v>3189.2961165048541</v>
      </c>
      <c r="U375" s="232">
        <f t="shared" ref="U375" si="731">AVERAGE(L375:T375)</f>
        <v>3114.4167708946675</v>
      </c>
    </row>
    <row r="376" spans="1:21">
      <c r="A376" s="233">
        <v>43728</v>
      </c>
      <c r="B376" s="240">
        <v>2.0711342592592601</v>
      </c>
      <c r="C376" s="304">
        <f>'VCO2 Raw'!C376*'VCO2-BW '!C$61/'VCO2-BW '!C$62</f>
        <v>3433.0154440154442</v>
      </c>
      <c r="D376" s="305">
        <f>'VCO2 Raw'!D376*'VCO2-BW '!D$61/'VCO2-BW '!D$62</f>
        <v>3395.2197802197802</v>
      </c>
      <c r="E376" s="305">
        <f>'VCO2 Raw'!E376*'VCO2-BW '!E$61/'VCO2-BW '!E$62</f>
        <v>2638.3464566929133</v>
      </c>
      <c r="F376" s="305">
        <f>'VCO2 Raw'!F376*'VCO2-BW '!F$61/'VCO2-BW '!F$62</f>
        <v>3793.4937759336094</v>
      </c>
      <c r="G376" s="305">
        <f>'VCO2 Raw'!G376*'VCO2-BW '!G$61/'VCO2-BW '!G$62</f>
        <v>3247.5130434782609</v>
      </c>
      <c r="H376" s="86">
        <f>'VCO2 Raw'!H376*'VCO2-BW '!H$61/'VCO2-BW '!H$62</f>
        <v>2858.2048780487803</v>
      </c>
      <c r="I376" s="86">
        <f>'VCO2 Raw'!I376*'VCO2-BW '!I$61/'VCO2-BW '!I$62</f>
        <v>3723.5135135135138</v>
      </c>
      <c r="J376" s="86">
        <f>'VCO2 Raw'!J376*'VCO2-BW '!J$61/'VCO2-BW '!J$62</f>
        <v>2763.0717703349287</v>
      </c>
      <c r="K376" s="108">
        <f>'VCO2 Raw'!K376*'VCO2-BW '!K$61/'VCO2-BW '!K$62</f>
        <v>3995.4660194174749</v>
      </c>
      <c r="L376" s="107"/>
      <c r="M376" s="160"/>
      <c r="N376" s="160"/>
      <c r="O376" s="160"/>
      <c r="P376" s="160"/>
      <c r="Q376" s="160"/>
      <c r="R376" s="160"/>
      <c r="S376" s="160"/>
      <c r="T376" s="160"/>
      <c r="U376" s="232">
        <f t="shared" ref="U376" si="732">STDEV(L375:T375)/SQRT(COUNT(L375:T375))</f>
        <v>108.52659735242959</v>
      </c>
    </row>
    <row r="377" spans="1:21">
      <c r="A377" s="233">
        <v>43728</v>
      </c>
      <c r="B377" s="240">
        <v>2.0850231481481498</v>
      </c>
      <c r="C377" s="304">
        <f>'VCO2 Raw'!C377*'VCO2-BW '!C$61/'VCO2-BW '!C$62</f>
        <v>2901.4787644787648</v>
      </c>
      <c r="D377" s="305">
        <f>'VCO2 Raw'!D377*'VCO2-BW '!D$61/'VCO2-BW '!D$62</f>
        <v>2979.6153846153848</v>
      </c>
      <c r="E377" s="305">
        <f>'VCO2 Raw'!E377*'VCO2-BW '!E$61/'VCO2-BW '!E$62</f>
        <v>3278.2677165354335</v>
      </c>
      <c r="F377" s="305">
        <f>'VCO2 Raw'!F377*'VCO2-BW '!F$61/'VCO2-BW '!F$62</f>
        <v>2956.5809128630699</v>
      </c>
      <c r="G377" s="305">
        <f>'VCO2 Raw'!G377*'VCO2-BW '!G$61/'VCO2-BW '!G$62</f>
        <v>3004.8086956521734</v>
      </c>
      <c r="H377" s="86">
        <f>'VCO2 Raw'!H377*'VCO2-BW '!H$61/'VCO2-BW '!H$62</f>
        <v>3752.8292682926831</v>
      </c>
      <c r="I377" s="86">
        <f>'VCO2 Raw'!I377*'VCO2-BW '!I$61/'VCO2-BW '!I$62</f>
        <v>3158.8738738738739</v>
      </c>
      <c r="J377" s="86">
        <f>'VCO2 Raw'!J377*'VCO2-BW '!J$61/'VCO2-BW '!J$62</f>
        <v>2798.5358851674646</v>
      </c>
      <c r="K377" s="108">
        <f>'VCO2 Raw'!K377*'VCO2-BW '!K$61/'VCO2-BW '!K$62</f>
        <v>2634.6359223300969</v>
      </c>
      <c r="L377" s="107"/>
      <c r="M377" s="160"/>
      <c r="N377" s="160"/>
      <c r="O377" s="160"/>
      <c r="P377" s="160"/>
      <c r="Q377" s="160"/>
      <c r="R377" s="160"/>
      <c r="S377" s="160"/>
      <c r="T377" s="160"/>
      <c r="U377" s="232"/>
    </row>
    <row r="378" spans="1:21">
      <c r="A378" s="233">
        <v>43728</v>
      </c>
      <c r="B378" s="240">
        <v>2.0989120370370302</v>
      </c>
      <c r="C378" s="304">
        <f>'VCO2 Raw'!C378*'VCO2-BW '!C$61/'VCO2-BW '!C$62</f>
        <v>3001.9266409266415</v>
      </c>
      <c r="D378" s="305">
        <f>'VCO2 Raw'!D378*'VCO2-BW '!D$61/'VCO2-BW '!D$62</f>
        <v>1945.0732600732599</v>
      </c>
      <c r="E378" s="305">
        <f>'VCO2 Raw'!E378*'VCO2-BW '!E$61/'VCO2-BW '!E$62</f>
        <v>2586.2598425196852</v>
      </c>
      <c r="F378" s="305">
        <f>'VCO2 Raw'!F378*'VCO2-BW '!F$61/'VCO2-BW '!F$62</f>
        <v>3583.1701244813275</v>
      </c>
      <c r="G378" s="305">
        <f>'VCO2 Raw'!G378*'VCO2-BW '!G$61/'VCO2-BW '!G$62</f>
        <v>2527.9913043478259</v>
      </c>
      <c r="H378" s="86">
        <f>'VCO2 Raw'!H378*'VCO2-BW '!H$61/'VCO2-BW '!H$62</f>
        <v>3355.1024390243897</v>
      </c>
      <c r="I378" s="86">
        <f>'VCO2 Raw'!I378*'VCO2-BW '!I$61/'VCO2-BW '!I$62</f>
        <v>3329.8198198198197</v>
      </c>
      <c r="J378" s="86">
        <f>'VCO2 Raw'!J378*'VCO2-BW '!J$61/'VCO2-BW '!J$62</f>
        <v>3673.6650717703355</v>
      </c>
      <c r="K378" s="108">
        <f>'VCO2 Raw'!K378*'VCO2-BW '!K$61/'VCO2-BW '!K$62</f>
        <v>3780.2961165048537</v>
      </c>
      <c r="L378" s="107">
        <f t="shared" ref="L378:P378" si="733">AVERAGE(C378:C380)</f>
        <v>3052.8481338481342</v>
      </c>
      <c r="M378" s="160">
        <f t="shared" si="733"/>
        <v>1743.9743589743587</v>
      </c>
      <c r="N378" s="160">
        <f t="shared" si="733"/>
        <v>2586.2598425196852</v>
      </c>
      <c r="O378" s="160">
        <f t="shared" si="733"/>
        <v>3638.6721991701247</v>
      </c>
      <c r="P378" s="160">
        <f t="shared" si="733"/>
        <v>2325.7376811594204</v>
      </c>
      <c r="Q378" s="160">
        <f t="shared" ref="Q378" si="734">AVERAGE(H378:H380)</f>
        <v>2964.6829268292677</v>
      </c>
      <c r="R378" s="160">
        <f t="shared" ref="R378" si="735">AVERAGE(I378:I380)</f>
        <v>3122.2672672672675</v>
      </c>
      <c r="S378" s="160">
        <f t="shared" ref="S378" si="736">AVERAGE(J378:J380)</f>
        <v>3539.1100478468902</v>
      </c>
      <c r="T378" s="160">
        <f t="shared" ref="T378" si="737">AVERAGE(K378:K380)</f>
        <v>3427.7362459546916</v>
      </c>
      <c r="U378" s="232">
        <f t="shared" ref="U378" si="738">AVERAGE(L378:T378)</f>
        <v>2933.4765226188715</v>
      </c>
    </row>
    <row r="379" spans="1:21">
      <c r="A379" s="233">
        <v>43728</v>
      </c>
      <c r="B379" s="240">
        <v>2.1128009259259199</v>
      </c>
      <c r="C379" s="304">
        <f>'VCO2 Raw'!C379*'VCO2-BW '!C$61/'VCO2-BW '!C$62</f>
        <v>2586.5328185328185</v>
      </c>
      <c r="D379" s="305">
        <f>'VCO2 Raw'!D379*'VCO2-BW '!D$61/'VCO2-BW '!D$62</f>
        <v>1645.6593406593406</v>
      </c>
      <c r="E379" s="305">
        <f>'VCO2 Raw'!E379*'VCO2-BW '!E$61/'VCO2-BW '!E$62</f>
        <v>3183.661417322835</v>
      </c>
      <c r="F379" s="305">
        <f>'VCO2 Raw'!F379*'VCO2-BW '!F$61/'VCO2-BW '!F$62</f>
        <v>3223.8672199170123</v>
      </c>
      <c r="G379" s="305">
        <f>'VCO2 Raw'!G379*'VCO2-BW '!G$61/'VCO2-BW '!G$62</f>
        <v>2210.1130434782608</v>
      </c>
      <c r="H379" s="86">
        <f>'VCO2 Raw'!H379*'VCO2-BW '!H$61/'VCO2-BW '!H$62</f>
        <v>3133.7951219512192</v>
      </c>
      <c r="I379" s="86">
        <f>'VCO2 Raw'!I379*'VCO2-BW '!I$61/'VCO2-BW '!I$62</f>
        <v>2577.6576576576576</v>
      </c>
      <c r="J379" s="86">
        <f>'VCO2 Raw'!J379*'VCO2-BW '!J$61/'VCO2-BW '!J$62</f>
        <v>3438.9760765550245</v>
      </c>
      <c r="K379" s="108">
        <f>'VCO2 Raw'!K379*'VCO2-BW '!K$61/'VCO2-BW '!K$62</f>
        <v>3866.3640776699021</v>
      </c>
      <c r="L379" s="107"/>
      <c r="M379" s="160"/>
      <c r="N379" s="160"/>
      <c r="O379" s="160"/>
      <c r="P379" s="160"/>
      <c r="Q379" s="160"/>
      <c r="R379" s="160"/>
      <c r="S379" s="160"/>
      <c r="T379" s="160"/>
      <c r="U379" s="232">
        <f t="shared" ref="U379" si="739">STDEV(L378:T378)/SQRT(COUNT(L378:T378))</f>
        <v>206.29241211699068</v>
      </c>
    </row>
    <row r="380" spans="1:21">
      <c r="A380" s="233">
        <v>43728</v>
      </c>
      <c r="B380" s="240">
        <v>2.1266898148148101</v>
      </c>
      <c r="C380" s="304">
        <f>'VCO2 Raw'!C380*'VCO2-BW '!C$61/'VCO2-BW '!C$62</f>
        <v>3570.0849420849427</v>
      </c>
      <c r="D380" s="305">
        <f>'VCO2 Raw'!D380*'VCO2-BW '!D$61/'VCO2-BW '!D$62</f>
        <v>1641.1904761904761</v>
      </c>
      <c r="E380" s="305">
        <f>'VCO2 Raw'!E380*'VCO2-BW '!E$61/'VCO2-BW '!E$62</f>
        <v>1988.8582677165355</v>
      </c>
      <c r="F380" s="305">
        <f>'VCO2 Raw'!F380*'VCO2-BW '!F$61/'VCO2-BW '!F$62</f>
        <v>4108.9792531120329</v>
      </c>
      <c r="G380" s="305">
        <f>'VCO2 Raw'!G380*'VCO2-BW '!G$61/'VCO2-BW '!G$62</f>
        <v>2239.108695652174</v>
      </c>
      <c r="H380" s="86">
        <f>'VCO2 Raw'!H380*'VCO2-BW '!H$61/'VCO2-BW '!H$62</f>
        <v>2405.151219512195</v>
      </c>
      <c r="I380" s="86">
        <f>'VCO2 Raw'!I380*'VCO2-BW '!I$61/'VCO2-BW '!I$62</f>
        <v>3459.3243243243246</v>
      </c>
      <c r="J380" s="86">
        <f>'VCO2 Raw'!J380*'VCO2-BW '!J$61/'VCO2-BW '!J$62</f>
        <v>3504.688995215311</v>
      </c>
      <c r="K380" s="108">
        <f>'VCO2 Raw'!K380*'VCO2-BW '!K$61/'VCO2-BW '!K$62</f>
        <v>2636.5485436893205</v>
      </c>
      <c r="L380" s="107"/>
      <c r="M380" s="160"/>
      <c r="N380" s="160"/>
      <c r="O380" s="160"/>
      <c r="P380" s="160"/>
      <c r="Q380" s="160"/>
      <c r="R380" s="160"/>
      <c r="S380" s="160"/>
      <c r="T380" s="160"/>
      <c r="U380" s="232"/>
    </row>
    <row r="381" spans="1:21">
      <c r="A381" s="233">
        <v>43728</v>
      </c>
      <c r="B381" s="240">
        <v>2.1405787037036998</v>
      </c>
      <c r="C381" s="304">
        <f>'VCO2 Raw'!C381*'VCO2-BW '!C$61/'VCO2-BW '!C$62</f>
        <v>2794.7528957528962</v>
      </c>
      <c r="D381" s="305">
        <f>'VCO2 Raw'!D381*'VCO2-BW '!D$61/'VCO2-BW '!D$62</f>
        <v>1697.051282051282</v>
      </c>
      <c r="E381" s="305">
        <f>'VCO2 Raw'!E381*'VCO2-BW '!E$61/'VCO2-BW '!E$62</f>
        <v>3023.1496062992128</v>
      </c>
      <c r="F381" s="305">
        <f>'VCO2 Raw'!F381*'VCO2-BW '!F$61/'VCO2-BW '!F$62</f>
        <v>3878.9377593360991</v>
      </c>
      <c r="G381" s="305">
        <f>'VCO2 Raw'!G381*'VCO2-BW '!G$61/'VCO2-BW '!G$62</f>
        <v>2354.0173913043477</v>
      </c>
      <c r="H381" s="86">
        <f>'VCO2 Raw'!H381*'VCO2-BW '!H$61/'VCO2-BW '!H$62</f>
        <v>2650.4682926829269</v>
      </c>
      <c r="I381" s="86">
        <f>'VCO2 Raw'!I381*'VCO2-BW '!I$61/'VCO2-BW '!I$62</f>
        <v>3601.2612612612616</v>
      </c>
      <c r="J381" s="86">
        <f>'VCO2 Raw'!J381*'VCO2-BW '!J$61/'VCO2-BW '!J$62</f>
        <v>3553.7129186602874</v>
      </c>
      <c r="K381" s="108">
        <f>'VCO2 Raw'!K381*'VCO2-BW '!K$61/'VCO2-BW '!K$62</f>
        <v>2775.2135922330094</v>
      </c>
      <c r="L381" s="107">
        <f t="shared" ref="L381:P381" si="740">AVERAGE(C381:C383)</f>
        <v>2955.5392535392534</v>
      </c>
      <c r="M381" s="160">
        <f t="shared" si="740"/>
        <v>2025.8852258852257</v>
      </c>
      <c r="N381" s="160">
        <f t="shared" si="740"/>
        <v>3266.929133858268</v>
      </c>
      <c r="O381" s="160">
        <f t="shared" si="740"/>
        <v>3369.9253112033189</v>
      </c>
      <c r="P381" s="160">
        <f t="shared" si="740"/>
        <v>2729.1710144927533</v>
      </c>
      <c r="Q381" s="160">
        <f t="shared" ref="Q381" si="741">AVERAGE(H381:H383)</f>
        <v>3347.4471544715448</v>
      </c>
      <c r="R381" s="160">
        <f t="shared" ref="R381" si="742">AVERAGE(I381:I383)</f>
        <v>3748.3783783783783</v>
      </c>
      <c r="S381" s="160">
        <f t="shared" ref="S381" si="743">AVERAGE(J381:J383)</f>
        <v>2924.3987240829351</v>
      </c>
      <c r="T381" s="160">
        <f t="shared" ref="T381" si="744">AVERAGE(K381:K383)</f>
        <v>2998.6715210355983</v>
      </c>
      <c r="U381" s="232">
        <f t="shared" ref="U381" si="745">AVERAGE(L381:T381)</f>
        <v>3040.7050796608078</v>
      </c>
    </row>
    <row r="382" spans="1:21">
      <c r="A382" s="233">
        <v>43728</v>
      </c>
      <c r="B382" s="240">
        <v>2.15446759259259</v>
      </c>
      <c r="C382" s="304">
        <f>'VCO2 Raw'!C382*'VCO2-BW '!C$61/'VCO2-BW '!C$62</f>
        <v>3330.4749034749038</v>
      </c>
      <c r="D382" s="305">
        <f>'VCO2 Raw'!D382*'VCO2-BW '!D$61/'VCO2-BW '!D$62</f>
        <v>2587.4725274725274</v>
      </c>
      <c r="E382" s="305">
        <f>'VCO2 Raw'!E382*'VCO2-BW '!E$61/'VCO2-BW '!E$62</f>
        <v>3302.7165354330709</v>
      </c>
      <c r="F382" s="305">
        <f>'VCO2 Raw'!F382*'VCO2-BW '!F$61/'VCO2-BW '!F$62</f>
        <v>3176.7634854771782</v>
      </c>
      <c r="G382" s="305">
        <f>'VCO2 Raw'!G382*'VCO2-BW '!G$61/'VCO2-BW '!G$62</f>
        <v>2478.5913043478258</v>
      </c>
      <c r="H382" s="86">
        <f>'VCO2 Raw'!H382*'VCO2-BW '!H$61/'VCO2-BW '!H$62</f>
        <v>3691.2390243902437</v>
      </c>
      <c r="I382" s="86">
        <f>'VCO2 Raw'!I382*'VCO2-BW '!I$61/'VCO2-BW '!I$62</f>
        <v>4269.5045045045044</v>
      </c>
      <c r="J382" s="86">
        <f>'VCO2 Raw'!J382*'VCO2-BW '!J$61/'VCO2-BW '!J$62</f>
        <v>2578.4497607655503</v>
      </c>
      <c r="K382" s="108">
        <f>'VCO2 Raw'!K382*'VCO2-BW '!K$61/'VCO2-BW '!K$62</f>
        <v>3605.2912621359219</v>
      </c>
      <c r="L382" s="107"/>
      <c r="M382" s="160"/>
      <c r="N382" s="160"/>
      <c r="O382" s="160"/>
      <c r="P382" s="160"/>
      <c r="Q382" s="160"/>
      <c r="R382" s="160"/>
      <c r="S382" s="160"/>
      <c r="T382" s="160"/>
      <c r="U382" s="232">
        <f t="shared" ref="U382" si="746">STDEV(L381:T381)/SQRT(COUNT(L381:T381))</f>
        <v>162.61387025055211</v>
      </c>
    </row>
    <row r="383" spans="1:21">
      <c r="A383" s="233">
        <v>43728</v>
      </c>
      <c r="B383" s="240">
        <v>2.1683564814814802</v>
      </c>
      <c r="C383" s="304">
        <f>'VCO2 Raw'!C383*'VCO2-BW '!C$61/'VCO2-BW '!C$62</f>
        <v>2741.3899613899616</v>
      </c>
      <c r="D383" s="305">
        <f>'VCO2 Raw'!D383*'VCO2-BW '!D$61/'VCO2-BW '!D$62</f>
        <v>1793.131868131868</v>
      </c>
      <c r="E383" s="305">
        <f>'VCO2 Raw'!E383*'VCO2-BW '!E$61/'VCO2-BW '!E$62</f>
        <v>3474.9212598425197</v>
      </c>
      <c r="F383" s="305">
        <f>'VCO2 Raw'!F383*'VCO2-BW '!F$61/'VCO2-BW '!F$62</f>
        <v>3054.0746887966802</v>
      </c>
      <c r="G383" s="305">
        <f>'VCO2 Raw'!G383*'VCO2-BW '!G$61/'VCO2-BW '!G$62</f>
        <v>3354.9043478260869</v>
      </c>
      <c r="H383" s="86">
        <f>'VCO2 Raw'!H383*'VCO2-BW '!H$61/'VCO2-BW '!H$62</f>
        <v>3700.6341463414633</v>
      </c>
      <c r="I383" s="86">
        <f>'VCO2 Raw'!I383*'VCO2-BW '!I$61/'VCO2-BW '!I$62</f>
        <v>3374.3693693693695</v>
      </c>
      <c r="J383" s="86">
        <f>'VCO2 Raw'!J383*'VCO2-BW '!J$61/'VCO2-BW '!J$62</f>
        <v>2641.0334928229668</v>
      </c>
      <c r="K383" s="108">
        <f>'VCO2 Raw'!K383*'VCO2-BW '!K$61/'VCO2-BW '!K$62</f>
        <v>2615.509708737864</v>
      </c>
      <c r="L383" s="107"/>
      <c r="M383" s="160"/>
      <c r="N383" s="160"/>
      <c r="O383" s="160"/>
      <c r="P383" s="160"/>
      <c r="Q383" s="160"/>
      <c r="R383" s="160"/>
      <c r="S383" s="160"/>
      <c r="T383" s="160"/>
      <c r="U383" s="232"/>
    </row>
    <row r="384" spans="1:21">
      <c r="A384" s="233">
        <v>43728</v>
      </c>
      <c r="B384" s="240">
        <v>2.1822453703703699</v>
      </c>
      <c r="C384" s="304">
        <f>'VCO2 Raw'!C384*'VCO2-BW '!C$61/'VCO2-BW '!C$62</f>
        <v>3671.5791505791512</v>
      </c>
      <c r="D384" s="305">
        <f>'VCO2 Raw'!D384*'VCO2-BW '!D$61/'VCO2-BW '!D$62</f>
        <v>3225.4029304029305</v>
      </c>
      <c r="E384" s="305">
        <f>'VCO2 Raw'!E384*'VCO2-BW '!E$61/'VCO2-BW '!E$62</f>
        <v>2937.0472440944882</v>
      </c>
      <c r="F384" s="305">
        <f>'VCO2 Raw'!F384*'VCO2-BW '!F$61/'VCO2-BW '!F$62</f>
        <v>3233.7261410788383</v>
      </c>
      <c r="G384" s="305">
        <f>'VCO2 Raw'!G384*'VCO2-BW '!G$61/'VCO2-BW '!G$62</f>
        <v>2854.4608695652169</v>
      </c>
      <c r="H384" s="86">
        <f>'VCO2 Raw'!H384*'VCO2-BW '!H$61/'VCO2-BW '!H$62</f>
        <v>3622.3414634146343</v>
      </c>
      <c r="I384" s="86">
        <f>'VCO2 Raw'!I384*'VCO2-BW '!I$61/'VCO2-BW '!I$62</f>
        <v>2684.3693693693695</v>
      </c>
      <c r="J384" s="86">
        <f>'VCO2 Raw'!J384*'VCO2-BW '!J$61/'VCO2-BW '!J$62</f>
        <v>3733.1196172248806</v>
      </c>
      <c r="K384" s="108">
        <f>'VCO2 Raw'!K384*'VCO2-BW '!K$61/'VCO2-BW '!K$62</f>
        <v>2627.9417475728151</v>
      </c>
      <c r="L384" s="107">
        <f t="shared" ref="L384:P384" si="747">AVERAGE(C384:C386)</f>
        <v>3109.3500643500647</v>
      </c>
      <c r="M384" s="160">
        <f t="shared" si="747"/>
        <v>2730.4761904761908</v>
      </c>
      <c r="N384" s="160">
        <f t="shared" si="747"/>
        <v>2729.409448818898</v>
      </c>
      <c r="O384" s="160">
        <f t="shared" si="747"/>
        <v>2914.5892116182572</v>
      </c>
      <c r="P384" s="160">
        <f t="shared" si="747"/>
        <v>2460.6927536231883</v>
      </c>
      <c r="Q384" s="160">
        <f t="shared" ref="Q384" si="748">AVERAGE(H384:H386)</f>
        <v>3009.9186991869919</v>
      </c>
      <c r="R384" s="160">
        <f t="shared" ref="R384" si="749">AVERAGE(I384:I386)</f>
        <v>2455.0600600600596</v>
      </c>
      <c r="S384" s="160">
        <f t="shared" ref="S384" si="750">AVERAGE(J384:J386)</f>
        <v>3398.6443381180229</v>
      </c>
      <c r="T384" s="160">
        <f t="shared" ref="T384" si="751">AVERAGE(K384:K386)</f>
        <v>3142.4368932038833</v>
      </c>
      <c r="U384" s="232">
        <f t="shared" ref="U384" si="752">AVERAGE(L384:T384)</f>
        <v>2883.3975177172842</v>
      </c>
    </row>
    <row r="385" spans="1:21">
      <c r="A385" s="233">
        <v>43728</v>
      </c>
      <c r="B385" s="240">
        <v>2.1961342592592601</v>
      </c>
      <c r="C385" s="304">
        <f>'VCO2 Raw'!C385*'VCO2-BW '!C$61/'VCO2-BW '!C$62</f>
        <v>2587.5791505791508</v>
      </c>
      <c r="D385" s="305">
        <f>'VCO2 Raw'!D385*'VCO2-BW '!D$61/'VCO2-BW '!D$62</f>
        <v>2450.0549450549452</v>
      </c>
      <c r="E385" s="305">
        <f>'VCO2 Raw'!E385*'VCO2-BW '!E$61/'VCO2-BW '!E$62</f>
        <v>2585.196850393701</v>
      </c>
      <c r="F385" s="305">
        <f>'VCO2 Raw'!F385*'VCO2-BW '!F$61/'VCO2-BW '!F$62</f>
        <v>2815.2697095435683</v>
      </c>
      <c r="G385" s="305">
        <f>'VCO2 Raw'!G385*'VCO2-BW '!G$61/'VCO2-BW '!G$62</f>
        <v>2257.3652173913042</v>
      </c>
      <c r="H385" s="86">
        <f>'VCO2 Raw'!H385*'VCO2-BW '!H$61/'VCO2-BW '!H$62</f>
        <v>2748.5951219512194</v>
      </c>
      <c r="I385" s="86">
        <f>'VCO2 Raw'!I385*'VCO2-BW '!I$61/'VCO2-BW '!I$62</f>
        <v>2340.4054054054054</v>
      </c>
      <c r="J385" s="86">
        <f>'VCO2 Raw'!J385*'VCO2-BW '!J$61/'VCO2-BW '!J$62</f>
        <v>3357.6172248803828</v>
      </c>
      <c r="K385" s="108">
        <f>'VCO2 Raw'!K385*'VCO2-BW '!K$61/'VCO2-BW '!K$62</f>
        <v>3951.4757281553393</v>
      </c>
      <c r="L385" s="107"/>
      <c r="M385" s="160"/>
      <c r="N385" s="160"/>
      <c r="O385" s="160"/>
      <c r="P385" s="160"/>
      <c r="Q385" s="160"/>
      <c r="R385" s="160"/>
      <c r="S385" s="160"/>
      <c r="T385" s="160"/>
      <c r="U385" s="232">
        <f t="shared" ref="U385" si="753">STDEV(L384:T384)/SQRT(COUNT(L384:T384))</f>
        <v>106.0571990165259</v>
      </c>
    </row>
    <row r="386" spans="1:21">
      <c r="A386" s="233">
        <v>43728</v>
      </c>
      <c r="B386" s="240">
        <v>2.21002314814814</v>
      </c>
      <c r="C386" s="304">
        <f>'VCO2 Raw'!C386*'VCO2-BW '!C$61/'VCO2-BW '!C$62</f>
        <v>3068.8918918918921</v>
      </c>
      <c r="D386" s="305">
        <f>'VCO2 Raw'!D386*'VCO2-BW '!D$61/'VCO2-BW '!D$62</f>
        <v>2515.9706959706959</v>
      </c>
      <c r="E386" s="305">
        <f>'VCO2 Raw'!E386*'VCO2-BW '!E$61/'VCO2-BW '!E$62</f>
        <v>2665.9842519685039</v>
      </c>
      <c r="F386" s="305">
        <f>'VCO2 Raw'!F386*'VCO2-BW '!F$61/'VCO2-BW '!F$62</f>
        <v>2694.771784232365</v>
      </c>
      <c r="G386" s="305">
        <f>'VCO2 Raw'!G386*'VCO2-BW '!G$61/'VCO2-BW '!G$62</f>
        <v>2270.2521739130434</v>
      </c>
      <c r="H386" s="86">
        <f>'VCO2 Raw'!H386*'VCO2-BW '!H$61/'VCO2-BW '!H$62</f>
        <v>2658.8195121951217</v>
      </c>
      <c r="I386" s="86">
        <f>'VCO2 Raw'!I386*'VCO2-BW '!I$61/'VCO2-BW '!I$62</f>
        <v>2340.4054054054054</v>
      </c>
      <c r="J386" s="86">
        <f>'VCO2 Raw'!J386*'VCO2-BW '!J$61/'VCO2-BW '!J$62</f>
        <v>3105.196172248804</v>
      </c>
      <c r="K386" s="108">
        <f>'VCO2 Raw'!K386*'VCO2-BW '!K$61/'VCO2-BW '!K$62</f>
        <v>2847.8932038834951</v>
      </c>
      <c r="L386" s="107"/>
      <c r="M386" s="160"/>
      <c r="N386" s="160"/>
      <c r="O386" s="160"/>
      <c r="P386" s="160"/>
      <c r="Q386" s="160"/>
      <c r="R386" s="160"/>
      <c r="S386" s="160"/>
      <c r="T386" s="160"/>
      <c r="U386" s="232"/>
    </row>
    <row r="387" spans="1:21">
      <c r="A387" s="233">
        <v>43728</v>
      </c>
      <c r="B387" s="240">
        <v>2.2239120370370302</v>
      </c>
      <c r="C387" s="304">
        <f>'VCO2 Raw'!C387*'VCO2-BW '!C$61/'VCO2-BW '!C$62</f>
        <v>3370.2355212355214</v>
      </c>
      <c r="D387" s="305">
        <f>'VCO2 Raw'!D387*'VCO2-BW '!D$61/'VCO2-BW '!D$62</f>
        <v>3031.0073260073259</v>
      </c>
      <c r="E387" s="305">
        <f>'VCO2 Raw'!E387*'VCO2-BW '!E$61/'VCO2-BW '!E$62</f>
        <v>1961.2204724409451</v>
      </c>
      <c r="F387" s="305">
        <f>'VCO2 Raw'!F387*'VCO2-BW '!F$61/'VCO2-BW '!F$62</f>
        <v>3875.6514522821572</v>
      </c>
      <c r="G387" s="305">
        <f>'VCO2 Raw'!G387*'VCO2-BW '!G$61/'VCO2-BW '!G$62</f>
        <v>3677.0782608695654</v>
      </c>
      <c r="H387" s="86">
        <f>'VCO2 Raw'!H387*'VCO2-BW '!H$61/'VCO2-BW '!H$62</f>
        <v>2393.6682926829267</v>
      </c>
      <c r="I387" s="86">
        <f>'VCO2 Raw'!I387*'VCO2-BW '!I$61/'VCO2-BW '!I$62</f>
        <v>3439.6396396396399</v>
      </c>
      <c r="J387" s="86">
        <f>'VCO2 Raw'!J387*'VCO2-BW '!J$61/'VCO2-BW '!J$62</f>
        <v>3735.2057416267949</v>
      </c>
      <c r="K387" s="108">
        <f>'VCO2 Raw'!K387*'VCO2-BW '!K$61/'VCO2-BW '!K$62</f>
        <v>2451.9805825242715</v>
      </c>
      <c r="L387" s="107">
        <f t="shared" ref="L387:P387" si="754">AVERAGE(C387:C389)</f>
        <v>2521.3114543114548</v>
      </c>
      <c r="M387" s="160">
        <f t="shared" si="754"/>
        <v>2798.2539682539682</v>
      </c>
      <c r="N387" s="160">
        <f t="shared" si="754"/>
        <v>2762.3622047244098</v>
      </c>
      <c r="O387" s="160">
        <f t="shared" si="754"/>
        <v>3302.0082987551864</v>
      </c>
      <c r="P387" s="160">
        <f t="shared" si="754"/>
        <v>3316.601449275362</v>
      </c>
      <c r="Q387" s="160">
        <f t="shared" ref="Q387" si="755">AVERAGE(H387:H389)</f>
        <v>3101.4341463414635</v>
      </c>
      <c r="R387" s="160">
        <f t="shared" ref="R387" si="756">AVERAGE(I387:I389)</f>
        <v>2811.8018018018015</v>
      </c>
      <c r="S387" s="160">
        <f t="shared" ref="S387" si="757">AVERAGE(J387:J389)</f>
        <v>2983.157894736843</v>
      </c>
      <c r="T387" s="160">
        <f t="shared" ref="T387" si="758">AVERAGE(K387:K389)</f>
        <v>2722.2977346278312</v>
      </c>
      <c r="U387" s="232">
        <f t="shared" ref="U387" si="759">AVERAGE(L387:T387)</f>
        <v>2924.35877253648</v>
      </c>
    </row>
    <row r="388" spans="1:21">
      <c r="A388" s="233">
        <v>43728</v>
      </c>
      <c r="B388" s="240">
        <v>2.2378009259259199</v>
      </c>
      <c r="C388" s="304">
        <f>'VCO2 Raw'!C388*'VCO2-BW '!C$61/'VCO2-BW '!C$62</f>
        <v>2146.0270270270275</v>
      </c>
      <c r="D388" s="305">
        <f>'VCO2 Raw'!D388*'VCO2-BW '!D$61/'VCO2-BW '!D$62</f>
        <v>3291.3186813186812</v>
      </c>
      <c r="E388" s="305">
        <f>'VCO2 Raw'!E388*'VCO2-BW '!E$61/'VCO2-BW '!E$62</f>
        <v>3100.748031496063</v>
      </c>
      <c r="F388" s="305">
        <f>'VCO2 Raw'!F388*'VCO2-BW '!F$61/'VCO2-BW '!F$62</f>
        <v>3304.9294605809127</v>
      </c>
      <c r="G388" s="305">
        <f>'VCO2 Raw'!G388*'VCO2-BW '!G$61/'VCO2-BW '!G$62</f>
        <v>3744.7347826086952</v>
      </c>
      <c r="H388" s="86">
        <f>'VCO2 Raw'!H388*'VCO2-BW '!H$61/'VCO2-BW '!H$62</f>
        <v>3284.1170731707316</v>
      </c>
      <c r="I388" s="86">
        <f>'VCO2 Raw'!I388*'VCO2-BW '!I$61/'VCO2-BW '!I$62</f>
        <v>2579.72972972973</v>
      </c>
      <c r="J388" s="86">
        <f>'VCO2 Raw'!J388*'VCO2-BW '!J$61/'VCO2-BW '!J$62</f>
        <v>2612.8708133971295</v>
      </c>
      <c r="K388" s="108">
        <f>'VCO2 Raw'!K388*'VCO2-BW '!K$61/'VCO2-BW '!K$62</f>
        <v>2458.674757281553</v>
      </c>
      <c r="L388" s="107"/>
      <c r="M388" s="160"/>
      <c r="N388" s="160"/>
      <c r="O388" s="160"/>
      <c r="P388" s="160"/>
      <c r="Q388" s="160"/>
      <c r="R388" s="160"/>
      <c r="S388" s="160"/>
      <c r="T388" s="160"/>
      <c r="U388" s="232">
        <f t="shared" ref="U388" si="760">STDEV(L387:T387)/SQRT(COUNT(L387:T387))</f>
        <v>90.475341327861429</v>
      </c>
    </row>
    <row r="389" spans="1:21">
      <c r="A389" s="223">
        <v>43728</v>
      </c>
      <c r="B389" s="235">
        <v>2.2516898148148101</v>
      </c>
      <c r="C389" s="304">
        <f>'VCO2 Raw'!C389*'VCO2-BW '!C$61/'VCO2-BW '!C$62</f>
        <v>2047.6718146718149</v>
      </c>
      <c r="D389" s="305">
        <f>'VCO2 Raw'!D389*'VCO2-BW '!D$61/'VCO2-BW '!D$62</f>
        <v>2072.4358974358975</v>
      </c>
      <c r="E389" s="305">
        <f>'VCO2 Raw'!E389*'VCO2-BW '!E$61/'VCO2-BW '!E$62</f>
        <v>3225.1181102362207</v>
      </c>
      <c r="F389" s="305">
        <f>'VCO2 Raw'!F389*'VCO2-BW '!F$61/'VCO2-BW '!F$62</f>
        <v>2725.4439834024893</v>
      </c>
      <c r="G389" s="305">
        <f>'VCO2 Raw'!G389*'VCO2-BW '!G$61/'VCO2-BW '!G$62</f>
        <v>2527.9913043478259</v>
      </c>
      <c r="H389" s="86">
        <f>'VCO2 Raw'!H389*'VCO2-BW '!H$61/'VCO2-BW '!H$62</f>
        <v>3626.5170731707312</v>
      </c>
      <c r="I389" s="86">
        <f>'VCO2 Raw'!I389*'VCO2-BW '!I$61/'VCO2-BW '!I$62</f>
        <v>2416.036036036036</v>
      </c>
      <c r="J389" s="86">
        <f>'VCO2 Raw'!J389*'VCO2-BW '!J$61/'VCO2-BW '!J$62</f>
        <v>2601.3971291866033</v>
      </c>
      <c r="K389" s="108">
        <f>'VCO2 Raw'!K389*'VCO2-BW '!K$61/'VCO2-BW '!K$62</f>
        <v>3256.2378640776697</v>
      </c>
      <c r="L389" s="107"/>
      <c r="M389" s="160"/>
      <c r="N389" s="160"/>
      <c r="O389" s="160"/>
      <c r="P389" s="160"/>
      <c r="Q389" s="160"/>
      <c r="R389" s="160"/>
      <c r="S389" s="160"/>
      <c r="T389" s="160"/>
      <c r="U389" s="232"/>
    </row>
    <row r="390" spans="1:21">
      <c r="A390" s="223">
        <v>43728</v>
      </c>
      <c r="B390" s="235">
        <v>2.2655787037036998</v>
      </c>
      <c r="C390" s="304">
        <f>'VCO2 Raw'!C390*'VCO2-BW '!C$61/'VCO2-BW '!C$62</f>
        <v>3340.9382239382244</v>
      </c>
      <c r="D390" s="305">
        <f>'VCO2 Raw'!D390*'VCO2-BW '!D$61/'VCO2-BW '!D$62</f>
        <v>1728.3333333333333</v>
      </c>
      <c r="E390" s="305">
        <f>'VCO2 Raw'!E390*'VCO2-BW '!E$61/'VCO2-BW '!E$62</f>
        <v>3741.732283464567</v>
      </c>
      <c r="F390" s="305">
        <f>'VCO2 Raw'!F390*'VCO2-BW '!F$61/'VCO2-BW '!F$62</f>
        <v>2151.4356846473029</v>
      </c>
      <c r="G390" s="305">
        <f>'VCO2 Raw'!G390*'VCO2-BW '!G$61/'VCO2-BW '!G$62</f>
        <v>2464.6304347826085</v>
      </c>
      <c r="H390" s="86">
        <f>'VCO2 Raw'!H390*'VCO2-BW '!H$61/'VCO2-BW '!H$62</f>
        <v>3132.7512195121949</v>
      </c>
      <c r="I390" s="86">
        <f>'VCO2 Raw'!I390*'VCO2-BW '!I$61/'VCO2-BW '!I$62</f>
        <v>2164.2792792792793</v>
      </c>
      <c r="J390" s="86">
        <f>'VCO2 Raw'!J390*'VCO2-BW '!J$61/'VCO2-BW '!J$62</f>
        <v>2346.8899521531102</v>
      </c>
      <c r="K390" s="108">
        <f>'VCO2 Raw'!K390*'VCO2-BW '!K$61/'VCO2-BW '!K$62</f>
        <v>2837.3737864077671</v>
      </c>
      <c r="L390" s="107">
        <f t="shared" ref="L390:P390" si="761">AVERAGE(C390:C392)</f>
        <v>2602.9253539253546</v>
      </c>
      <c r="M390" s="160">
        <f t="shared" si="761"/>
        <v>1654.9694749694747</v>
      </c>
      <c r="N390" s="160">
        <f t="shared" si="761"/>
        <v>2907.6377952755906</v>
      </c>
      <c r="O390" s="160">
        <f t="shared" si="761"/>
        <v>2107.9834024896263</v>
      </c>
      <c r="P390" s="160">
        <f t="shared" si="761"/>
        <v>2604.9550724637679</v>
      </c>
      <c r="Q390" s="160">
        <f t="shared" ref="Q390" si="762">AVERAGE(H390:H392)</f>
        <v>2532.1593495934958</v>
      </c>
      <c r="R390" s="160">
        <f t="shared" ref="R390" si="763">AVERAGE(I390:I392)</f>
        <v>2355.9459459459463</v>
      </c>
      <c r="S390" s="160">
        <f t="shared" ref="S390" si="764">AVERAGE(J390:J392)</f>
        <v>3352.749601275917</v>
      </c>
      <c r="T390" s="160">
        <f t="shared" ref="T390" si="765">AVERAGE(K390:K392)</f>
        <v>2776.8074433656952</v>
      </c>
      <c r="U390" s="232">
        <f t="shared" ref="U390" si="766">AVERAGE(L390:T390)</f>
        <v>2544.01482658943</v>
      </c>
    </row>
    <row r="391" spans="1:21">
      <c r="A391" s="223">
        <v>43728</v>
      </c>
      <c r="B391" s="235">
        <v>2.27946759259259</v>
      </c>
      <c r="C391" s="304">
        <f>'VCO2 Raw'!C391*'VCO2-BW '!C$61/'VCO2-BW '!C$62</f>
        <v>2286.2355212355214</v>
      </c>
      <c r="D391" s="305">
        <f>'VCO2 Raw'!D391*'VCO2-BW '!D$61/'VCO2-BW '!D$62</f>
        <v>1773.0219780219779</v>
      </c>
      <c r="E391" s="305">
        <f>'VCO2 Raw'!E391*'VCO2-BW '!E$61/'VCO2-BW '!E$62</f>
        <v>3190.0393700787404</v>
      </c>
      <c r="F391" s="305">
        <f>'VCO2 Raw'!F391*'VCO2-BW '!F$61/'VCO2-BW '!F$62</f>
        <v>2076.946058091286</v>
      </c>
      <c r="G391" s="305">
        <f>'VCO2 Raw'!G391*'VCO2-BW '!G$61/'VCO2-BW '!G$62</f>
        <v>3113.2739130434784</v>
      </c>
      <c r="H391" s="86">
        <f>'VCO2 Raw'!H391*'VCO2-BW '!H$61/'VCO2-BW '!H$62</f>
        <v>2293.453658536585</v>
      </c>
      <c r="I391" s="86">
        <f>'VCO2 Raw'!I391*'VCO2-BW '!I$61/'VCO2-BW '!I$62</f>
        <v>1893.8738738738739</v>
      </c>
      <c r="J391" s="86">
        <f>'VCO2 Raw'!J391*'VCO2-BW '!J$61/'VCO2-BW '!J$62</f>
        <v>3833.2535885167467</v>
      </c>
      <c r="K391" s="108">
        <f>'VCO2 Raw'!K391*'VCO2-BW '!K$61/'VCO2-BW '!K$62</f>
        <v>2391.7330097087374</v>
      </c>
      <c r="L391" s="107"/>
      <c r="M391" s="160"/>
      <c r="N391" s="160"/>
      <c r="O391" s="160"/>
      <c r="P391" s="160"/>
      <c r="Q391" s="160"/>
      <c r="R391" s="160"/>
      <c r="S391" s="160"/>
      <c r="T391" s="160"/>
      <c r="U391" s="232">
        <f t="shared" ref="U391" si="767">STDEV(L390:T390)/SQRT(COUNT(L390:T390))</f>
        <v>160.88667775141639</v>
      </c>
    </row>
    <row r="392" spans="1:21">
      <c r="A392" s="223">
        <v>43728</v>
      </c>
      <c r="B392" s="235">
        <v>2.2933564814814802</v>
      </c>
      <c r="C392" s="304">
        <f>'VCO2 Raw'!C392*'VCO2-BW '!C$61/'VCO2-BW '!C$62</f>
        <v>2181.6023166023169</v>
      </c>
      <c r="D392" s="305">
        <f>'VCO2 Raw'!D392*'VCO2-BW '!D$61/'VCO2-BW '!D$62</f>
        <v>1463.5531135531135</v>
      </c>
      <c r="E392" s="305">
        <f>'VCO2 Raw'!E392*'VCO2-BW '!E$61/'VCO2-BW '!E$62</f>
        <v>1791.1417322834648</v>
      </c>
      <c r="F392" s="305">
        <f>'VCO2 Raw'!F392*'VCO2-BW '!F$61/'VCO2-BW '!F$62</f>
        <v>2095.5684647302901</v>
      </c>
      <c r="G392" s="305">
        <f>'VCO2 Raw'!G392*'VCO2-BW '!G$61/'VCO2-BW '!G$62</f>
        <v>2236.9608695652173</v>
      </c>
      <c r="H392" s="86">
        <f>'VCO2 Raw'!H392*'VCO2-BW '!H$61/'VCO2-BW '!H$62</f>
        <v>2170.2731707317071</v>
      </c>
      <c r="I392" s="86">
        <f>'VCO2 Raw'!I392*'VCO2-BW '!I$61/'VCO2-BW '!I$62</f>
        <v>3009.6846846846847</v>
      </c>
      <c r="J392" s="86">
        <f>'VCO2 Raw'!J392*'VCO2-BW '!J$61/'VCO2-BW '!J$62</f>
        <v>3878.1052631578955</v>
      </c>
      <c r="K392" s="108">
        <f>'VCO2 Raw'!K392*'VCO2-BW '!K$61/'VCO2-BW '!K$62</f>
        <v>3101.3155339805821</v>
      </c>
      <c r="L392" s="107"/>
      <c r="M392" s="160"/>
      <c r="N392" s="160"/>
      <c r="O392" s="160"/>
      <c r="P392" s="160"/>
      <c r="Q392" s="160"/>
      <c r="R392" s="160"/>
      <c r="S392" s="160"/>
      <c r="T392" s="160"/>
      <c r="U392" s="232"/>
    </row>
    <row r="393" spans="1:21">
      <c r="A393" s="223">
        <v>43728</v>
      </c>
      <c r="B393" s="235">
        <v>2.3072453703703699</v>
      </c>
      <c r="C393" s="304">
        <f>'VCO2 Raw'!C393*'VCO2-BW '!C$61/'VCO2-BW '!C$62</f>
        <v>2027.7915057915061</v>
      </c>
      <c r="D393" s="305">
        <f>'VCO2 Raw'!D393*'VCO2-BW '!D$61/'VCO2-BW '!D$62</f>
        <v>1504.8901098901099</v>
      </c>
      <c r="E393" s="305">
        <f>'VCO2 Raw'!E393*'VCO2-BW '!E$61/'VCO2-BW '!E$62</f>
        <v>1975.0393700787404</v>
      </c>
      <c r="F393" s="305">
        <f>'VCO2 Raw'!F393*'VCO2-BW '!F$61/'VCO2-BW '!F$62</f>
        <v>2700.2489626556016</v>
      </c>
      <c r="G393" s="305">
        <f>'VCO2 Raw'!G393*'VCO2-BW '!G$61/'VCO2-BW '!G$62</f>
        <v>2027.5478260869565</v>
      </c>
      <c r="H393" s="86">
        <f>'VCO2 Raw'!H393*'VCO2-BW '!H$61/'VCO2-BW '!H$62</f>
        <v>3007.4829268292679</v>
      </c>
      <c r="I393" s="86">
        <f>'VCO2 Raw'!I393*'VCO2-BW '!I$61/'VCO2-BW '!I$62</f>
        <v>2057.5675675675675</v>
      </c>
      <c r="J393" s="86">
        <f>'VCO2 Raw'!J393*'VCO2-BW '!J$61/'VCO2-BW '!J$62</f>
        <v>3803.0047846889956</v>
      </c>
      <c r="K393" s="108">
        <f>'VCO2 Raw'!K393*'VCO2-BW '!K$61/'VCO2-BW '!K$62</f>
        <v>3449.4126213592226</v>
      </c>
      <c r="L393" s="107">
        <f t="shared" ref="L393:P393" si="768">AVERAGE(C393:C395)</f>
        <v>2064.0643500643505</v>
      </c>
      <c r="M393" s="160">
        <f t="shared" si="768"/>
        <v>1800.2075702075701</v>
      </c>
      <c r="N393" s="160">
        <f t="shared" si="768"/>
        <v>2178.4251968503941</v>
      </c>
      <c r="O393" s="160">
        <f t="shared" si="768"/>
        <v>2252.2157676348547</v>
      </c>
      <c r="P393" s="160">
        <f t="shared" si="768"/>
        <v>2558.0608695652172</v>
      </c>
      <c r="Q393" s="160">
        <f t="shared" ref="Q393" si="769">AVERAGE(H393:H395)</f>
        <v>2279.5349593495935</v>
      </c>
      <c r="R393" s="160">
        <f t="shared" ref="R393" si="770">AVERAGE(I393:I395)</f>
        <v>2277.5525525525522</v>
      </c>
      <c r="S393" s="160">
        <f t="shared" ref="S393" si="771">AVERAGE(J393:J395)</f>
        <v>3189.6842105263163</v>
      </c>
      <c r="T393" s="160">
        <f t="shared" ref="T393" si="772">AVERAGE(K393:K395)</f>
        <v>3061.4692556634304</v>
      </c>
      <c r="U393" s="232">
        <f t="shared" ref="U393" si="773">AVERAGE(L393:T393)</f>
        <v>2406.8016369349198</v>
      </c>
    </row>
    <row r="394" spans="1:21">
      <c r="A394" s="223">
        <v>43728</v>
      </c>
      <c r="B394" s="235">
        <v>2.3211342592592601</v>
      </c>
      <c r="C394" s="304">
        <f>'VCO2 Raw'!C394*'VCO2-BW '!C$61/'VCO2-BW '!C$62</f>
        <v>2094.7567567567571</v>
      </c>
      <c r="D394" s="305">
        <f>'VCO2 Raw'!D394*'VCO2-BW '!D$61/'VCO2-BW '!D$62</f>
        <v>1529.4688644688645</v>
      </c>
      <c r="E394" s="305">
        <f>'VCO2 Raw'!E394*'VCO2-BW '!E$61/'VCO2-BW '!E$62</f>
        <v>2014.3700787401576</v>
      </c>
      <c r="F394" s="305">
        <f>'VCO2 Raw'!F394*'VCO2-BW '!F$61/'VCO2-BW '!F$62</f>
        <v>1965.2116182572613</v>
      </c>
      <c r="G394" s="305">
        <f>'VCO2 Raw'!G394*'VCO2-BW '!G$61/'VCO2-BW '!G$62</f>
        <v>2360.4608695652173</v>
      </c>
      <c r="H394" s="86">
        <f>'VCO2 Raw'!H394*'VCO2-BW '!H$61/'VCO2-BW '!H$62</f>
        <v>1876.9365853658535</v>
      </c>
      <c r="I394" s="86">
        <f>'VCO2 Raw'!I394*'VCO2-BW '!I$61/'VCO2-BW '!I$62</f>
        <v>1892.8378378378379</v>
      </c>
      <c r="J394" s="86">
        <f>'VCO2 Raw'!J394*'VCO2-BW '!J$61/'VCO2-BW '!J$62</f>
        <v>3452.5358851674641</v>
      </c>
      <c r="K394" s="108">
        <f>'VCO2 Raw'!K394*'VCO2-BW '!K$61/'VCO2-BW '!K$62</f>
        <v>3157.7378640776692</v>
      </c>
      <c r="L394" s="107"/>
      <c r="M394" s="160"/>
      <c r="N394" s="160"/>
      <c r="O394" s="160"/>
      <c r="P394" s="160"/>
      <c r="Q394" s="160"/>
      <c r="R394" s="160"/>
      <c r="S394" s="160"/>
      <c r="T394" s="160"/>
      <c r="U394" s="232">
        <f t="shared" ref="U394" si="774">STDEV(L393:T393)/SQRT(COUNT(L393:T393))</f>
        <v>151.7835677000817</v>
      </c>
    </row>
    <row r="395" spans="1:21">
      <c r="A395" s="223">
        <v>43728</v>
      </c>
      <c r="B395" s="235">
        <v>2.33502314814814</v>
      </c>
      <c r="C395" s="304">
        <f>'VCO2 Raw'!C395*'VCO2-BW '!C$61/'VCO2-BW '!C$62</f>
        <v>2069.6447876447878</v>
      </c>
      <c r="D395" s="305">
        <f>'VCO2 Raw'!D395*'VCO2-BW '!D$61/'VCO2-BW '!D$62</f>
        <v>2366.2637362637361</v>
      </c>
      <c r="E395" s="305">
        <f>'VCO2 Raw'!E395*'VCO2-BW '!E$61/'VCO2-BW '!E$62</f>
        <v>2545.8661417322837</v>
      </c>
      <c r="F395" s="305">
        <f>'VCO2 Raw'!F395*'VCO2-BW '!F$61/'VCO2-BW '!F$62</f>
        <v>2091.1867219917012</v>
      </c>
      <c r="G395" s="305">
        <f>'VCO2 Raw'!G395*'VCO2-BW '!G$61/'VCO2-BW '!G$62</f>
        <v>3286.1739130434785</v>
      </c>
      <c r="H395" s="86">
        <f>'VCO2 Raw'!H395*'VCO2-BW '!H$61/'VCO2-BW '!H$62</f>
        <v>1954.1853658536584</v>
      </c>
      <c r="I395" s="86">
        <f>'VCO2 Raw'!I395*'VCO2-BW '!I$61/'VCO2-BW '!I$62</f>
        <v>2882.2522522522522</v>
      </c>
      <c r="J395" s="86">
        <f>'VCO2 Raw'!J395*'VCO2-BW '!J$61/'VCO2-BW '!J$62</f>
        <v>2313.5119617224882</v>
      </c>
      <c r="K395" s="108">
        <f>'VCO2 Raw'!K395*'VCO2-BW '!K$61/'VCO2-BW '!K$62</f>
        <v>2577.2572815533977</v>
      </c>
      <c r="L395" s="107"/>
      <c r="M395" s="160"/>
      <c r="N395" s="160"/>
      <c r="O395" s="160"/>
      <c r="P395" s="160"/>
      <c r="Q395" s="160"/>
      <c r="R395" s="160"/>
      <c r="S395" s="160"/>
      <c r="T395" s="160"/>
      <c r="U395" s="232"/>
    </row>
    <row r="396" spans="1:21">
      <c r="A396" s="223">
        <v>43728</v>
      </c>
      <c r="B396" s="235">
        <v>2.3489120370370302</v>
      </c>
      <c r="C396" s="304">
        <f>'VCO2 Raw'!C396*'VCO2-BW '!C$61/'VCO2-BW '!C$62</f>
        <v>2041.3938223938228</v>
      </c>
      <c r="D396" s="305">
        <f>'VCO2 Raw'!D396*'VCO2-BW '!D$61/'VCO2-BW '!D$62</f>
        <v>1864.6336996336995</v>
      </c>
      <c r="E396" s="305">
        <f>'VCO2 Raw'!E396*'VCO2-BW '!E$61/'VCO2-BW '!E$62</f>
        <v>2112.1653543307089</v>
      </c>
      <c r="F396" s="305">
        <f>'VCO2 Raw'!F396*'VCO2-BW '!F$61/'VCO2-BW '!F$62</f>
        <v>1741.7427385892115</v>
      </c>
      <c r="G396" s="305">
        <f>'VCO2 Raw'!G396*'VCO2-BW '!G$61/'VCO2-BW '!G$62</f>
        <v>3089.6478260869562</v>
      </c>
      <c r="H396" s="86">
        <f>'VCO2 Raw'!H396*'VCO2-BW '!H$61/'VCO2-BW '!H$62</f>
        <v>2344.6048780487804</v>
      </c>
      <c r="I396" s="86">
        <f>'VCO2 Raw'!I396*'VCO2-BW '!I$61/'VCO2-BW '!I$62</f>
        <v>1945.6756756756758</v>
      </c>
      <c r="J396" s="86">
        <f>'VCO2 Raw'!J396*'VCO2-BW '!J$61/'VCO2-BW '!J$62</f>
        <v>2457.454545454546</v>
      </c>
      <c r="K396" s="108">
        <f>'VCO2 Raw'!K396*'VCO2-BW '!K$61/'VCO2-BW '!K$62</f>
        <v>2425.2038834951454</v>
      </c>
      <c r="L396" s="107">
        <f t="shared" ref="L396:P396" si="775">AVERAGE(C396:C398)</f>
        <v>2438.3024453024459</v>
      </c>
      <c r="M396" s="160">
        <f t="shared" si="775"/>
        <v>1751.050061050061</v>
      </c>
      <c r="N396" s="160">
        <f t="shared" si="775"/>
        <v>2498.7401574803152</v>
      </c>
      <c r="O396" s="160">
        <f t="shared" si="775"/>
        <v>2124.0497925311201</v>
      </c>
      <c r="P396" s="160">
        <f t="shared" si="775"/>
        <v>2823.6753623188401</v>
      </c>
      <c r="Q396" s="160">
        <f t="shared" ref="Q396" si="776">AVERAGE(H396:H398)</f>
        <v>2473.352845528455</v>
      </c>
      <c r="R396" s="160">
        <f t="shared" ref="R396" si="777">AVERAGE(I396:I398)</f>
        <v>2075.8708708708709</v>
      </c>
      <c r="S396" s="160">
        <f t="shared" ref="S396" si="778">AVERAGE(J396:J398)</f>
        <v>2516.5614035087719</v>
      </c>
      <c r="T396" s="160">
        <f t="shared" ref="T396" si="779">AVERAGE(K396:K398)</f>
        <v>2912.6035598705498</v>
      </c>
      <c r="U396" s="232">
        <f t="shared" ref="U396" si="780">AVERAGE(L396:T396)</f>
        <v>2401.5784998290478</v>
      </c>
    </row>
    <row r="397" spans="1:21">
      <c r="A397" s="223">
        <v>43728</v>
      </c>
      <c r="B397" s="235">
        <v>2.3628009259259199</v>
      </c>
      <c r="C397" s="304">
        <f>'VCO2 Raw'!C397*'VCO2-BW '!C$61/'VCO2-BW '!C$62</f>
        <v>2711.0463320463323</v>
      </c>
      <c r="D397" s="305">
        <f>'VCO2 Raw'!D397*'VCO2-BW '!D$61/'VCO2-BW '!D$62</f>
        <v>1461.3186813186812</v>
      </c>
      <c r="E397" s="305">
        <f>'VCO2 Raw'!E397*'VCO2-BW '!E$61/'VCO2-BW '!E$62</f>
        <v>1951.6535433070867</v>
      </c>
      <c r="F397" s="305">
        <f>'VCO2 Raw'!F397*'VCO2-BW '!F$61/'VCO2-BW '!F$62</f>
        <v>2810.887966804979</v>
      </c>
      <c r="G397" s="305">
        <f>'VCO2 Raw'!G397*'VCO2-BW '!G$61/'VCO2-BW '!G$62</f>
        <v>2780.3608695652174</v>
      </c>
      <c r="H397" s="86">
        <f>'VCO2 Raw'!H397*'VCO2-BW '!H$61/'VCO2-BW '!H$62</f>
        <v>2048.1365853658535</v>
      </c>
      <c r="I397" s="86">
        <f>'VCO2 Raw'!I397*'VCO2-BW '!I$61/'VCO2-BW '!I$62</f>
        <v>2046.1711711711712</v>
      </c>
      <c r="J397" s="86">
        <f>'VCO2 Raw'!J397*'VCO2-BW '!J$61/'VCO2-BW '!J$62</f>
        <v>2727.6076555023924</v>
      </c>
      <c r="K397" s="108">
        <f>'VCO2 Raw'!K397*'VCO2-BW '!K$61/'VCO2-BW '!K$62</f>
        <v>3532.6116504854367</v>
      </c>
      <c r="L397" s="107"/>
      <c r="M397" s="160"/>
      <c r="N397" s="160"/>
      <c r="O397" s="160"/>
      <c r="P397" s="160"/>
      <c r="Q397" s="160"/>
      <c r="R397" s="160"/>
      <c r="S397" s="160"/>
      <c r="T397" s="160"/>
      <c r="U397" s="232">
        <f t="shared" ref="U397" si="781">STDEV(L396:T396)/SQRT(COUNT(L396:T396))</f>
        <v>122.1775192222746</v>
      </c>
    </row>
    <row r="398" spans="1:21">
      <c r="A398" s="223">
        <v>43728</v>
      </c>
      <c r="B398" s="235">
        <v>2.3766898148148101</v>
      </c>
      <c r="C398" s="304">
        <f>'VCO2 Raw'!C398*'VCO2-BW '!C$61/'VCO2-BW '!C$62</f>
        <v>2562.4671814671819</v>
      </c>
      <c r="D398" s="305">
        <f>'VCO2 Raw'!D398*'VCO2-BW '!D$61/'VCO2-BW '!D$62</f>
        <v>1927.197802197802</v>
      </c>
      <c r="E398" s="305">
        <f>'VCO2 Raw'!E398*'VCO2-BW '!E$61/'VCO2-BW '!E$62</f>
        <v>3432.4015748031497</v>
      </c>
      <c r="F398" s="305">
        <f>'VCO2 Raw'!F398*'VCO2-BW '!F$61/'VCO2-BW '!F$62</f>
        <v>1819.5186721991697</v>
      </c>
      <c r="G398" s="305">
        <f>'VCO2 Raw'!G398*'VCO2-BW '!G$61/'VCO2-BW '!G$62</f>
        <v>2601.0173913043477</v>
      </c>
      <c r="H398" s="86">
        <f>'VCO2 Raw'!H398*'VCO2-BW '!H$61/'VCO2-BW '!H$62</f>
        <v>3027.3170731707314</v>
      </c>
      <c r="I398" s="86">
        <f>'VCO2 Raw'!I398*'VCO2-BW '!I$61/'VCO2-BW '!I$62</f>
        <v>2235.765765765766</v>
      </c>
      <c r="J398" s="86">
        <f>'VCO2 Raw'!J398*'VCO2-BW '!J$61/'VCO2-BW '!J$62</f>
        <v>2364.622009569378</v>
      </c>
      <c r="K398" s="108">
        <f>'VCO2 Raw'!K398*'VCO2-BW '!K$61/'VCO2-BW '!K$62</f>
        <v>2779.9951456310678</v>
      </c>
      <c r="L398" s="107"/>
      <c r="M398" s="160"/>
      <c r="N398" s="160"/>
      <c r="O398" s="160"/>
      <c r="P398" s="160"/>
      <c r="Q398" s="160"/>
      <c r="R398" s="160"/>
      <c r="S398" s="160"/>
      <c r="T398" s="160"/>
      <c r="U398" s="232"/>
    </row>
    <row r="399" spans="1:21">
      <c r="A399" s="223">
        <v>43728</v>
      </c>
      <c r="B399" s="235">
        <v>2.3905787037036998</v>
      </c>
      <c r="C399" s="304">
        <f>'VCO2 Raw'!C399*'VCO2-BW '!C$61/'VCO2-BW '!C$62</f>
        <v>2344.830115830116</v>
      </c>
      <c r="D399" s="305">
        <f>'VCO2 Raw'!D399*'VCO2-BW '!D$61/'VCO2-BW '!D$62</f>
        <v>3147.197802197802</v>
      </c>
      <c r="E399" s="305">
        <f>'VCO2 Raw'!E399*'VCO2-BW '!E$61/'VCO2-BW '!E$62</f>
        <v>2083.464566929134</v>
      </c>
      <c r="F399" s="305">
        <f>'VCO2 Raw'!F399*'VCO2-BW '!F$61/'VCO2-BW '!F$62</f>
        <v>2296.0331950207465</v>
      </c>
      <c r="G399" s="305">
        <f>'VCO2 Raw'!G399*'VCO2-BW '!G$61/'VCO2-BW '!G$62</f>
        <v>2569.8739130434783</v>
      </c>
      <c r="H399" s="86">
        <f>'VCO2 Raw'!H399*'VCO2-BW '!H$61/'VCO2-BW '!H$62</f>
        <v>2017.8634146341462</v>
      </c>
      <c r="I399" s="86">
        <f>'VCO2 Raw'!I399*'VCO2-BW '!I$61/'VCO2-BW '!I$62</f>
        <v>2267.8828828828828</v>
      </c>
      <c r="J399" s="86">
        <f>'VCO2 Raw'!J399*'VCO2-BW '!J$61/'VCO2-BW '!J$62</f>
        <v>2888.2392344497612</v>
      </c>
      <c r="K399" s="108">
        <f>'VCO2 Raw'!K399*'VCO2-BW '!K$61/'VCO2-BW '!K$62</f>
        <v>2599.2524271844659</v>
      </c>
      <c r="L399" s="107">
        <f t="shared" ref="L399:P399" si="782">AVERAGE(C399:C401)</f>
        <v>2141.8416988416989</v>
      </c>
      <c r="M399" s="160">
        <f t="shared" si="782"/>
        <v>2607.2100122100123</v>
      </c>
      <c r="N399" s="160">
        <f t="shared" si="782"/>
        <v>2311.6535433070871</v>
      </c>
      <c r="O399" s="160">
        <f t="shared" si="782"/>
        <v>2100.315352697095</v>
      </c>
      <c r="P399" s="160">
        <f t="shared" si="782"/>
        <v>2545.173913043478</v>
      </c>
      <c r="Q399" s="160">
        <f t="shared" ref="Q399" si="783">AVERAGE(H399:H401)</f>
        <v>2398.8878048780484</v>
      </c>
      <c r="R399" s="160">
        <f t="shared" ref="R399" si="784">AVERAGE(I399:I401)</f>
        <v>2370.1051051051049</v>
      </c>
      <c r="S399" s="160">
        <f t="shared" ref="S399" si="785">AVERAGE(J399:J401)</f>
        <v>3164.6507177033491</v>
      </c>
      <c r="T399" s="160">
        <f t="shared" ref="T399" si="786">AVERAGE(K399:K401)</f>
        <v>2673.8446601941746</v>
      </c>
      <c r="U399" s="232">
        <f t="shared" ref="U399" si="787">AVERAGE(L399:T399)</f>
        <v>2479.2980897755606</v>
      </c>
    </row>
    <row r="400" spans="1:21">
      <c r="A400" s="223">
        <v>43728</v>
      </c>
      <c r="B400" s="235">
        <v>2.40446759259259</v>
      </c>
      <c r="C400" s="304">
        <f>'VCO2 Raw'!C400*'VCO2-BW '!C$61/'VCO2-BW '!C$62</f>
        <v>2083.2471042471047</v>
      </c>
      <c r="D400" s="305">
        <f>'VCO2 Raw'!D400*'VCO2-BW '!D$61/'VCO2-BW '!D$62</f>
        <v>2899.1758241758239</v>
      </c>
      <c r="E400" s="305">
        <f>'VCO2 Raw'!E400*'VCO2-BW '!E$61/'VCO2-BW '!E$62</f>
        <v>1937.8346456692914</v>
      </c>
      <c r="F400" s="305">
        <f>'VCO2 Raw'!F400*'VCO2-BW '!F$61/'VCO2-BW '!F$62</f>
        <v>1970.6887966804977</v>
      </c>
      <c r="G400" s="305">
        <f>'VCO2 Raw'!G400*'VCO2-BW '!G$61/'VCO2-BW '!G$62</f>
        <v>2897.4173913043473</v>
      </c>
      <c r="H400" s="86">
        <f>'VCO2 Raw'!H400*'VCO2-BW '!H$61/'VCO2-BW '!H$62</f>
        <v>2283.0146341463415</v>
      </c>
      <c r="I400" s="86">
        <f>'VCO2 Raw'!I400*'VCO2-BW '!I$61/'VCO2-BW '!I$62</f>
        <v>3022.1171171171172</v>
      </c>
      <c r="J400" s="86">
        <f>'VCO2 Raw'!J400*'VCO2-BW '!J$61/'VCO2-BW '!J$62</f>
        <v>3073.9043062200958</v>
      </c>
      <c r="K400" s="108">
        <f>'VCO2 Raw'!K400*'VCO2-BW '!K$61/'VCO2-BW '!K$62</f>
        <v>2624.1165048543685</v>
      </c>
      <c r="L400" s="107"/>
      <c r="M400" s="160"/>
      <c r="N400" s="160"/>
      <c r="O400" s="160"/>
      <c r="P400" s="160"/>
      <c r="Q400" s="160"/>
      <c r="R400" s="160"/>
      <c r="S400" s="160"/>
      <c r="T400" s="160"/>
      <c r="U400" s="232">
        <f t="shared" ref="U400" si="788">STDEV(L399:T399)/SQRT(COUNT(L399:T399))</f>
        <v>107.51330817017475</v>
      </c>
    </row>
    <row r="401" spans="1:21">
      <c r="A401" s="223">
        <v>43728</v>
      </c>
      <c r="B401" s="235">
        <v>2.4183564814814802</v>
      </c>
      <c r="C401" s="304">
        <f>'VCO2 Raw'!C401*'VCO2-BW '!C$61/'VCO2-BW '!C$62</f>
        <v>1997.4478764478765</v>
      </c>
      <c r="D401" s="305">
        <f>'VCO2 Raw'!D401*'VCO2-BW '!D$61/'VCO2-BW '!D$62</f>
        <v>1775.2564102564102</v>
      </c>
      <c r="E401" s="305">
        <f>'VCO2 Raw'!E401*'VCO2-BW '!E$61/'VCO2-BW '!E$62</f>
        <v>2913.661417322835</v>
      </c>
      <c r="F401" s="305">
        <f>'VCO2 Raw'!F401*'VCO2-BW '!F$61/'VCO2-BW '!F$62</f>
        <v>2034.2240663900411</v>
      </c>
      <c r="G401" s="305">
        <f>'VCO2 Raw'!G401*'VCO2-BW '!G$61/'VCO2-BW '!G$62</f>
        <v>2168.2304347826084</v>
      </c>
      <c r="H401" s="86">
        <f>'VCO2 Raw'!H401*'VCO2-BW '!H$61/'VCO2-BW '!H$62</f>
        <v>2895.7853658536583</v>
      </c>
      <c r="I401" s="86">
        <f>'VCO2 Raw'!I401*'VCO2-BW '!I$61/'VCO2-BW '!I$62</f>
        <v>1820.3153153153153</v>
      </c>
      <c r="J401" s="86">
        <f>'VCO2 Raw'!J401*'VCO2-BW '!J$61/'VCO2-BW '!J$62</f>
        <v>3531.8086124401916</v>
      </c>
      <c r="K401" s="108">
        <f>'VCO2 Raw'!K401*'VCO2-BW '!K$61/'VCO2-BW '!K$62</f>
        <v>2798.165048543689</v>
      </c>
      <c r="L401" s="107"/>
      <c r="M401" s="160"/>
      <c r="N401" s="160"/>
      <c r="O401" s="160"/>
      <c r="P401" s="160"/>
      <c r="Q401" s="160"/>
      <c r="R401" s="160"/>
      <c r="S401" s="160"/>
      <c r="T401" s="160"/>
      <c r="U401" s="232"/>
    </row>
    <row r="402" spans="1:21">
      <c r="A402" s="223">
        <v>43728</v>
      </c>
      <c r="B402" s="235">
        <v>2.4322453703703699</v>
      </c>
      <c r="C402" s="304">
        <f>'VCO2 Raw'!C402*'VCO2-BW '!C$61/'VCO2-BW '!C$62</f>
        <v>1816.4324324324327</v>
      </c>
      <c r="D402" s="305">
        <f>'VCO2 Raw'!D402*'VCO2-BW '!D$61/'VCO2-BW '!D$62</f>
        <v>1622.197802197802</v>
      </c>
      <c r="E402" s="305">
        <f>'VCO2 Raw'!E402*'VCO2-BW '!E$61/'VCO2-BW '!E$62</f>
        <v>2650.0393700787404</v>
      </c>
      <c r="F402" s="305">
        <f>'VCO2 Raw'!F402*'VCO2-BW '!F$61/'VCO2-BW '!F$62</f>
        <v>3025.5933609958506</v>
      </c>
      <c r="G402" s="305">
        <f>'VCO2 Raw'!G402*'VCO2-BW '!G$61/'VCO2-BW '!G$62</f>
        <v>2136.0130434782609</v>
      </c>
      <c r="H402" s="86">
        <f>'VCO2 Raw'!H402*'VCO2-BW '!H$61/'VCO2-BW '!H$62</f>
        <v>2653.6</v>
      </c>
      <c r="I402" s="86">
        <f>'VCO2 Raw'!I402*'VCO2-BW '!I$61/'VCO2-BW '!I$62</f>
        <v>2027.5225225225226</v>
      </c>
      <c r="J402" s="86">
        <f>'VCO2 Raw'!J402*'VCO2-BW '!J$61/'VCO2-BW '!J$62</f>
        <v>2501.2631578947371</v>
      </c>
      <c r="K402" s="108">
        <f>'VCO2 Raw'!K402*'VCO2-BW '!K$61/'VCO2-BW '!K$62</f>
        <v>2517.9660194174753</v>
      </c>
      <c r="L402" s="107">
        <f t="shared" ref="L402:P402" si="789">AVERAGE(C402:C404)</f>
        <v>1812.2471042471043</v>
      </c>
      <c r="M402" s="160">
        <f t="shared" si="789"/>
        <v>1652.3626373626375</v>
      </c>
      <c r="N402" s="160">
        <f t="shared" si="789"/>
        <v>2280.1181102362207</v>
      </c>
      <c r="O402" s="160">
        <f t="shared" si="789"/>
        <v>2419.8174273858917</v>
      </c>
      <c r="P402" s="160">
        <f t="shared" si="789"/>
        <v>2040.7927536231882</v>
      </c>
      <c r="Q402" s="160">
        <f t="shared" ref="Q402" si="790">AVERAGE(H402:H404)</f>
        <v>2500.8422764227639</v>
      </c>
      <c r="R402" s="160">
        <f t="shared" ref="R402" si="791">AVERAGE(I402:I404)</f>
        <v>2659.8498498498498</v>
      </c>
      <c r="S402" s="160">
        <f t="shared" ref="S402" si="792">AVERAGE(J402:J404)</f>
        <v>2492.9186602870814</v>
      </c>
      <c r="T402" s="160">
        <f t="shared" ref="T402" si="793">AVERAGE(K402:K404)</f>
        <v>2335.9482200647244</v>
      </c>
      <c r="U402" s="232">
        <f t="shared" ref="U402" si="794">AVERAGE(L402:T402)</f>
        <v>2243.877448831051</v>
      </c>
    </row>
    <row r="403" spans="1:21">
      <c r="A403" s="223">
        <v>43728</v>
      </c>
      <c r="B403" s="235">
        <v>2.4461342592592592</v>
      </c>
      <c r="C403" s="304">
        <f>'VCO2 Raw'!C403*'VCO2-BW '!C$61/'VCO2-BW '!C$62</f>
        <v>1888.6293436293438</v>
      </c>
      <c r="D403" s="305">
        <f>'VCO2 Raw'!D403*'VCO2-BW '!D$61/'VCO2-BW '!D$62</f>
        <v>1616.6117216117216</v>
      </c>
      <c r="E403" s="305">
        <f>'VCO2 Raw'!E403*'VCO2-BW '!E$61/'VCO2-BW '!E$62</f>
        <v>1635.9448818897638</v>
      </c>
      <c r="F403" s="305">
        <f>'VCO2 Raw'!F403*'VCO2-BW '!F$61/'VCO2-BW '!F$62</f>
        <v>2039.7012448132778</v>
      </c>
      <c r="G403" s="305">
        <f>'VCO2 Raw'!G403*'VCO2-BW '!G$61/'VCO2-BW '!G$62</f>
        <v>2014.6608695652174</v>
      </c>
      <c r="H403" s="86">
        <f>'VCO2 Raw'!H403*'VCO2-BW '!H$61/'VCO2-BW '!H$62</f>
        <v>2620.1951219512193</v>
      </c>
      <c r="I403" s="86">
        <f>'VCO2 Raw'!I403*'VCO2-BW '!I$61/'VCO2-BW '!I$62</f>
        <v>3419.9549549549552</v>
      </c>
      <c r="J403" s="86">
        <f>'VCO2 Raw'!J403*'VCO2-BW '!J$61/'VCO2-BW '!J$62</f>
        <v>2698.401913875598</v>
      </c>
      <c r="K403" s="108">
        <f>'VCO2 Raw'!K403*'VCO2-BW '!K$61/'VCO2-BW '!K$62</f>
        <v>2226.2912621359219</v>
      </c>
      <c r="L403" s="107"/>
      <c r="M403" s="160"/>
      <c r="N403" s="160"/>
      <c r="O403" s="160"/>
      <c r="P403" s="160"/>
      <c r="Q403" s="160"/>
      <c r="R403" s="160"/>
      <c r="S403" s="160"/>
      <c r="T403" s="160"/>
      <c r="U403" s="232">
        <f t="shared" ref="U403" si="795">STDEV(L402:T402)/SQRT(COUNT(L402:T402))</f>
        <v>112.99389699106887</v>
      </c>
    </row>
    <row r="404" spans="1:21">
      <c r="A404" s="223">
        <v>43728</v>
      </c>
      <c r="B404" s="235">
        <v>2.46002314814814</v>
      </c>
      <c r="C404" s="304">
        <f>'VCO2 Raw'!C404*'VCO2-BW '!C$61/'VCO2-BW '!C$62</f>
        <v>1731.6795366795368</v>
      </c>
      <c r="D404" s="305">
        <f>'VCO2 Raw'!D404*'VCO2-BW '!D$61/'VCO2-BW '!D$62</f>
        <v>1718.2783882783883</v>
      </c>
      <c r="E404" s="305">
        <f>'VCO2 Raw'!E404*'VCO2-BW '!E$61/'VCO2-BW '!E$62</f>
        <v>2554.3700787401576</v>
      </c>
      <c r="F404" s="305">
        <f>'VCO2 Raw'!F404*'VCO2-BW '!F$61/'VCO2-BW '!F$62</f>
        <v>2194.1576763485473</v>
      </c>
      <c r="G404" s="305">
        <f>'VCO2 Raw'!G404*'VCO2-BW '!G$61/'VCO2-BW '!G$62</f>
        <v>1971.7043478260869</v>
      </c>
      <c r="H404" s="86">
        <f>'VCO2 Raw'!H404*'VCO2-BW '!H$61/'VCO2-BW '!H$62</f>
        <v>2228.731707317073</v>
      </c>
      <c r="I404" s="86">
        <f>'VCO2 Raw'!I404*'VCO2-BW '!I$61/'VCO2-BW '!I$62</f>
        <v>2532.0720720720719</v>
      </c>
      <c r="J404" s="86">
        <f>'VCO2 Raw'!J404*'VCO2-BW '!J$61/'VCO2-BW '!J$62</f>
        <v>2279.0909090909095</v>
      </c>
      <c r="K404" s="108">
        <f>'VCO2 Raw'!K404*'VCO2-BW '!K$61/'VCO2-BW '!K$62</f>
        <v>2263.5873786407765</v>
      </c>
      <c r="L404" s="107"/>
      <c r="M404" s="160"/>
      <c r="N404" s="160"/>
      <c r="O404" s="160"/>
      <c r="P404" s="160"/>
      <c r="Q404" s="160"/>
      <c r="R404" s="160"/>
      <c r="S404" s="160"/>
      <c r="T404" s="160"/>
      <c r="U404" s="232"/>
    </row>
    <row r="405" spans="1:21">
      <c r="A405" s="223">
        <v>43728</v>
      </c>
      <c r="B405" s="235">
        <v>2.4739120370370302</v>
      </c>
      <c r="C405" s="304">
        <f>'VCO2 Raw'!C405*'VCO2-BW '!C$61/'VCO2-BW '!C$62</f>
        <v>2554.0965250965255</v>
      </c>
      <c r="D405" s="305">
        <f>'VCO2 Raw'!D405*'VCO2-BW '!D$61/'VCO2-BW '!D$62</f>
        <v>2308.168498168498</v>
      </c>
      <c r="E405" s="305">
        <f>'VCO2 Raw'!E405*'VCO2-BW '!E$61/'VCO2-BW '!E$62</f>
        <v>1549.8425196850394</v>
      </c>
      <c r="F405" s="305">
        <f>'VCO2 Raw'!F405*'VCO2-BW '!F$61/'VCO2-BW '!F$62</f>
        <v>1915.9170124481327</v>
      </c>
      <c r="G405" s="305">
        <f>'VCO2 Raw'!G405*'VCO2-BW '!G$61/'VCO2-BW '!G$62</f>
        <v>1905.1217391304347</v>
      </c>
      <c r="H405" s="86">
        <f>'VCO2 Raw'!H405*'VCO2-BW '!H$61/'VCO2-BW '!H$62</f>
        <v>2030.3902439024391</v>
      </c>
      <c r="I405" s="86">
        <f>'VCO2 Raw'!I405*'VCO2-BW '!I$61/'VCO2-BW '!I$62</f>
        <v>2096.9369369369369</v>
      </c>
      <c r="J405" s="86">
        <f>'VCO2 Raw'!J405*'VCO2-BW '!J$61/'VCO2-BW '!J$62</f>
        <v>3390.9952153110053</v>
      </c>
      <c r="K405" s="108">
        <f>'VCO2 Raw'!K405*'VCO2-BW '!K$61/'VCO2-BW '!K$62</f>
        <v>2298.0145631067958</v>
      </c>
      <c r="L405" s="107">
        <f t="shared" ref="L405:P405" si="796">AVERAGE(C405:C407)</f>
        <v>2274.7258687258691</v>
      </c>
      <c r="M405" s="160">
        <f t="shared" si="796"/>
        <v>1955.5006105006105</v>
      </c>
      <c r="N405" s="160">
        <f t="shared" si="796"/>
        <v>2176.2992125984256</v>
      </c>
      <c r="O405" s="160">
        <f t="shared" si="796"/>
        <v>1785.5601659751035</v>
      </c>
      <c r="P405" s="160">
        <f t="shared" si="796"/>
        <v>2353.6594202898546</v>
      </c>
      <c r="Q405" s="160">
        <f t="shared" ref="Q405" si="797">AVERAGE(H405:H407)</f>
        <v>1887.0276422764227</v>
      </c>
      <c r="R405" s="160">
        <f t="shared" ref="R405" si="798">AVERAGE(I405:I407)</f>
        <v>2103.1531531531532</v>
      </c>
      <c r="S405" s="160">
        <f t="shared" ref="S405" si="799">AVERAGE(J405:J407)</f>
        <v>2967.5119617224882</v>
      </c>
      <c r="T405" s="160">
        <f t="shared" ref="T405" si="800">AVERAGE(K405:K407)</f>
        <v>2671.6132686084143</v>
      </c>
      <c r="U405" s="232">
        <f t="shared" ref="U405" si="801">AVERAGE(L405:T405)</f>
        <v>2241.6723670944821</v>
      </c>
    </row>
    <row r="406" spans="1:21">
      <c r="A406" s="223">
        <v>43728</v>
      </c>
      <c r="B406" s="235">
        <v>2.4878009259259199</v>
      </c>
      <c r="C406" s="304">
        <f>'VCO2 Raw'!C406*'VCO2-BW '!C$61/'VCO2-BW '!C$62</f>
        <v>2454.694980694981</v>
      </c>
      <c r="D406" s="305">
        <f>'VCO2 Raw'!D406*'VCO2-BW '!D$61/'VCO2-BW '!D$62</f>
        <v>1500.4212454212454</v>
      </c>
      <c r="E406" s="305">
        <f>'VCO2 Raw'!E406*'VCO2-BW '!E$61/'VCO2-BW '!E$62</f>
        <v>1659.3307086614175</v>
      </c>
      <c r="F406" s="305">
        <f>'VCO2 Raw'!F406*'VCO2-BW '!F$61/'VCO2-BW '!F$62</f>
        <v>1737.360995850622</v>
      </c>
      <c r="G406" s="305">
        <f>'VCO2 Raw'!G406*'VCO2-BW '!G$61/'VCO2-BW '!G$62</f>
        <v>3061.7260869565216</v>
      </c>
      <c r="H406" s="86">
        <f>'VCO2 Raw'!H406*'VCO2-BW '!H$61/'VCO2-BW '!H$62</f>
        <v>1977.151219512195</v>
      </c>
      <c r="I406" s="86">
        <f>'VCO2 Raw'!I406*'VCO2-BW '!I$61/'VCO2-BW '!I$62</f>
        <v>2114.5495495495497</v>
      </c>
      <c r="J406" s="86">
        <f>'VCO2 Raw'!J406*'VCO2-BW '!J$61/'VCO2-BW '!J$62</f>
        <v>3242.8803827751199</v>
      </c>
      <c r="K406" s="108">
        <f>'VCO2 Raw'!K406*'VCO2-BW '!K$61/'VCO2-BW '!K$62</f>
        <v>3583.2961165048537</v>
      </c>
      <c r="L406" s="107"/>
      <c r="M406" s="160"/>
      <c r="N406" s="160"/>
      <c r="O406" s="160"/>
      <c r="P406" s="160"/>
      <c r="Q406" s="160"/>
      <c r="R406" s="160"/>
      <c r="S406" s="160"/>
      <c r="T406" s="160"/>
      <c r="U406" s="232">
        <f t="shared" ref="U406" si="802">STDEV(L405:T405)/SQRT(COUNT(L405:T405))</f>
        <v>127.1751115075419</v>
      </c>
    </row>
    <row r="407" spans="1:21">
      <c r="A407" s="223">
        <v>43728</v>
      </c>
      <c r="B407" s="235">
        <v>2.5016898148148101</v>
      </c>
      <c r="C407" s="304">
        <f>'VCO2 Raw'!C407*'VCO2-BW '!C$61/'VCO2-BW '!C$62</f>
        <v>1815.3861003861005</v>
      </c>
      <c r="D407" s="305">
        <f>'VCO2 Raw'!D407*'VCO2-BW '!D$61/'VCO2-BW '!D$62</f>
        <v>2057.9120879120878</v>
      </c>
      <c r="E407" s="305">
        <f>'VCO2 Raw'!E407*'VCO2-BW '!E$61/'VCO2-BW '!E$62</f>
        <v>3319.7244094488192</v>
      </c>
      <c r="F407" s="305">
        <f>'VCO2 Raw'!F407*'VCO2-BW '!F$61/'VCO2-BW '!F$62</f>
        <v>1703.402489626556</v>
      </c>
      <c r="G407" s="305">
        <f>'VCO2 Raw'!G407*'VCO2-BW '!G$61/'VCO2-BW '!G$62</f>
        <v>2094.1304347826085</v>
      </c>
      <c r="H407" s="86">
        <f>'VCO2 Raw'!H407*'VCO2-BW '!H$61/'VCO2-BW '!H$62</f>
        <v>1653.5414634146341</v>
      </c>
      <c r="I407" s="86">
        <f>'VCO2 Raw'!I407*'VCO2-BW '!I$61/'VCO2-BW '!I$62</f>
        <v>2097.9729729729729</v>
      </c>
      <c r="J407" s="86">
        <f>'VCO2 Raw'!J407*'VCO2-BW '!J$61/'VCO2-BW '!J$62</f>
        <v>2268.6602870813399</v>
      </c>
      <c r="K407" s="108">
        <f>'VCO2 Raw'!K407*'VCO2-BW '!K$61/'VCO2-BW '!K$62</f>
        <v>2133.529126213592</v>
      </c>
      <c r="L407" s="107"/>
      <c r="M407" s="160"/>
      <c r="N407" s="160"/>
      <c r="O407" s="160"/>
      <c r="P407" s="160"/>
      <c r="Q407" s="160"/>
      <c r="R407" s="160"/>
      <c r="S407" s="160"/>
      <c r="T407" s="160"/>
      <c r="U407" s="232"/>
    </row>
    <row r="408" spans="1:21">
      <c r="A408" s="223">
        <v>43728</v>
      </c>
      <c r="B408" s="235">
        <v>2.5155787037036998</v>
      </c>
      <c r="C408" s="304">
        <f>'VCO2 Raw'!C408*'VCO2-BW '!C$61/'VCO2-BW '!C$62</f>
        <v>1785.0424710424713</v>
      </c>
      <c r="D408" s="305">
        <f>'VCO2 Raw'!D408*'VCO2-BW '!D$61/'VCO2-BW '!D$62</f>
        <v>1356.3003663003662</v>
      </c>
      <c r="E408" s="305">
        <f>'VCO2 Raw'!E408*'VCO2-BW '!E$61/'VCO2-BW '!E$62</f>
        <v>2152.5590551181103</v>
      </c>
      <c r="F408" s="305">
        <f>'VCO2 Raw'!F408*'VCO2-BW '!F$61/'VCO2-BW '!F$62</f>
        <v>1921.3941908713691</v>
      </c>
      <c r="G408" s="305">
        <f>'VCO2 Raw'!G408*'VCO2-BW '!G$61/'VCO2-BW '!G$62</f>
        <v>2209.0391304347827</v>
      </c>
      <c r="H408" s="86">
        <f>'VCO2 Raw'!H408*'VCO2-BW '!H$61/'VCO2-BW '!H$62</f>
        <v>2300.7609756097559</v>
      </c>
      <c r="I408" s="86">
        <f>'VCO2 Raw'!I408*'VCO2-BW '!I$61/'VCO2-BW '!I$62</f>
        <v>2879.1441441441443</v>
      </c>
      <c r="J408" s="86">
        <f>'VCO2 Raw'!J408*'VCO2-BW '!J$61/'VCO2-BW '!J$62</f>
        <v>2621.2153110047848</v>
      </c>
      <c r="K408" s="108">
        <f>'VCO2 Raw'!K408*'VCO2-BW '!K$61/'VCO2-BW '!K$62</f>
        <v>2594.4708737864075</v>
      </c>
      <c r="L408" s="107">
        <f t="shared" ref="L408:P408" si="803">AVERAGE(C408:C410)</f>
        <v>1884.4440154440156</v>
      </c>
      <c r="M408" s="160">
        <f t="shared" si="803"/>
        <v>1878.785103785104</v>
      </c>
      <c r="N408" s="160">
        <f t="shared" si="803"/>
        <v>1995.9448818897638</v>
      </c>
      <c r="O408" s="160">
        <f t="shared" si="803"/>
        <v>2265.3609958506222</v>
      </c>
      <c r="P408" s="160">
        <f t="shared" si="803"/>
        <v>2584.1927536231883</v>
      </c>
      <c r="Q408" s="160">
        <f t="shared" ref="Q408" si="804">AVERAGE(H408:H410)</f>
        <v>2773.6487804878047</v>
      </c>
      <c r="R408" s="160">
        <f t="shared" ref="R408" si="805">AVERAGE(I408:I410)</f>
        <v>2399.8048048048054</v>
      </c>
      <c r="S408" s="160">
        <f t="shared" ref="S408" si="806">AVERAGE(J408:J410)</f>
        <v>2504.044657097289</v>
      </c>
      <c r="T408" s="160">
        <f t="shared" ref="T408" si="807">AVERAGE(K408:K410)</f>
        <v>2267.7313915857599</v>
      </c>
      <c r="U408" s="232">
        <f t="shared" ref="U408" si="808">AVERAGE(L408:T408)</f>
        <v>2283.7730427298175</v>
      </c>
    </row>
    <row r="409" spans="1:21">
      <c r="A409" s="223">
        <v>43728</v>
      </c>
      <c r="B409" s="235">
        <v>2.52946759259259</v>
      </c>
      <c r="C409" s="304">
        <f>'VCO2 Raw'!C409*'VCO2-BW '!C$61/'VCO2-BW '!C$62</f>
        <v>1825.849420849421</v>
      </c>
      <c r="D409" s="305">
        <f>'VCO2 Raw'!D409*'VCO2-BW '!D$61/'VCO2-BW '!D$62</f>
        <v>1594.2673992673992</v>
      </c>
      <c r="E409" s="305">
        <f>'VCO2 Raw'!E409*'VCO2-BW '!E$61/'VCO2-BW '!E$62</f>
        <v>1944.212598425197</v>
      </c>
      <c r="F409" s="305">
        <f>'VCO2 Raw'!F409*'VCO2-BW '!F$61/'VCO2-BW '!F$62</f>
        <v>1738.4564315352695</v>
      </c>
      <c r="G409" s="305">
        <f>'VCO2 Raw'!G409*'VCO2-BW '!G$61/'VCO2-BW '!G$62</f>
        <v>3078.9086956521737</v>
      </c>
      <c r="H409" s="86">
        <f>'VCO2 Raw'!H409*'VCO2-BW '!H$61/'VCO2-BW '!H$62</f>
        <v>3227.746341463414</v>
      </c>
      <c r="I409" s="86">
        <f>'VCO2 Raw'!I409*'VCO2-BW '!I$61/'VCO2-BW '!I$62</f>
        <v>1815.1351351351352</v>
      </c>
      <c r="J409" s="86">
        <f>'VCO2 Raw'!J409*'VCO2-BW '!J$61/'VCO2-BW '!J$62</f>
        <v>2475.1866028708137</v>
      </c>
      <c r="K409" s="108">
        <f>'VCO2 Raw'!K409*'VCO2-BW '!K$61/'VCO2-BW '!K$62</f>
        <v>2141.1796116504852</v>
      </c>
      <c r="L409" s="107"/>
      <c r="M409" s="160"/>
      <c r="N409" s="160"/>
      <c r="O409" s="160"/>
      <c r="P409" s="160"/>
      <c r="Q409" s="160"/>
      <c r="R409" s="160"/>
      <c r="S409" s="160"/>
      <c r="T409" s="160"/>
      <c r="U409" s="232">
        <f t="shared" ref="U409" si="809">STDEV(L408:T408)/SQRT(COUNT(L408:T408))</f>
        <v>105.35215324893363</v>
      </c>
    </row>
    <row r="410" spans="1:21">
      <c r="A410" s="223">
        <v>43728</v>
      </c>
      <c r="B410" s="235">
        <v>2.5433564814814802</v>
      </c>
      <c r="C410" s="304">
        <f>'VCO2 Raw'!C410*'VCO2-BW '!C$61/'VCO2-BW '!C$62</f>
        <v>2042.4401544401546</v>
      </c>
      <c r="D410" s="305">
        <f>'VCO2 Raw'!D410*'VCO2-BW '!D$61/'VCO2-BW '!D$62</f>
        <v>2685.7875457875457</v>
      </c>
      <c r="E410" s="305">
        <f>'VCO2 Raw'!E410*'VCO2-BW '!E$61/'VCO2-BW '!E$62</f>
        <v>1891.0629921259845</v>
      </c>
      <c r="F410" s="305">
        <f>'VCO2 Raw'!F410*'VCO2-BW '!F$61/'VCO2-BW '!F$62</f>
        <v>3136.232365145228</v>
      </c>
      <c r="G410" s="305">
        <f>'VCO2 Raw'!G410*'VCO2-BW '!G$61/'VCO2-BW '!G$62</f>
        <v>2464.6304347826085</v>
      </c>
      <c r="H410" s="86">
        <f>'VCO2 Raw'!H410*'VCO2-BW '!H$61/'VCO2-BW '!H$62</f>
        <v>2792.4390243902435</v>
      </c>
      <c r="I410" s="86">
        <f>'VCO2 Raw'!I410*'VCO2-BW '!I$61/'VCO2-BW '!I$62</f>
        <v>2505.1351351351354</v>
      </c>
      <c r="J410" s="86">
        <f>'VCO2 Raw'!J410*'VCO2-BW '!J$61/'VCO2-BW '!J$62</f>
        <v>2415.7320574162682</v>
      </c>
      <c r="K410" s="108">
        <f>'VCO2 Raw'!K410*'VCO2-BW '!K$61/'VCO2-BW '!K$62</f>
        <v>2067.5436893203882</v>
      </c>
      <c r="L410" s="107"/>
      <c r="M410" s="160"/>
      <c r="N410" s="160"/>
      <c r="O410" s="160"/>
      <c r="P410" s="160"/>
      <c r="Q410" s="160"/>
      <c r="R410" s="160"/>
      <c r="S410" s="160"/>
      <c r="T410" s="160"/>
      <c r="U410" s="232"/>
    </row>
    <row r="411" spans="1:21">
      <c r="A411" s="223">
        <v>43728</v>
      </c>
      <c r="B411" s="235">
        <v>2.5572453703703699</v>
      </c>
      <c r="C411" s="304">
        <f>'VCO2 Raw'!C411*'VCO2-BW '!C$61/'VCO2-BW '!C$62</f>
        <v>1707.6138996138998</v>
      </c>
      <c r="D411" s="305">
        <f>'VCO2 Raw'!D411*'VCO2-BW '!D$61/'VCO2-BW '!D$62</f>
        <v>1198.7728937728937</v>
      </c>
      <c r="E411" s="305">
        <f>'VCO2 Raw'!E411*'VCO2-BW '!E$61/'VCO2-BW '!E$62</f>
        <v>3259.1338582677167</v>
      </c>
      <c r="F411" s="305">
        <f>'VCO2 Raw'!F411*'VCO2-BW '!F$61/'VCO2-BW '!F$62</f>
        <v>2818.5560165975103</v>
      </c>
      <c r="G411" s="305">
        <f>'VCO2 Raw'!G411*'VCO2-BW '!G$61/'VCO2-BW '!G$62</f>
        <v>3084.2782608695647</v>
      </c>
      <c r="H411" s="86">
        <f>'VCO2 Raw'!H411*'VCO2-BW '!H$61/'VCO2-BW '!H$62</f>
        <v>2143.1317073170731</v>
      </c>
      <c r="I411" s="86">
        <f>'VCO2 Raw'!I411*'VCO2-BW '!I$61/'VCO2-BW '!I$62</f>
        <v>1844.1441441441441</v>
      </c>
      <c r="J411" s="86">
        <f>'VCO2 Raw'!J411*'VCO2-BW '!J$61/'VCO2-BW '!J$62</f>
        <v>2243.6267942583736</v>
      </c>
      <c r="K411" s="108">
        <f>'VCO2 Raw'!K411*'VCO2-BW '!K$61/'VCO2-BW '!K$62</f>
        <v>2154.5679611650485</v>
      </c>
      <c r="L411" s="107">
        <f t="shared" ref="L411:P411" si="810">AVERAGE(C411:C413)</f>
        <v>1819.2226512226516</v>
      </c>
      <c r="M411" s="160">
        <f t="shared" si="810"/>
        <v>1431.5262515262514</v>
      </c>
      <c r="N411" s="160">
        <f t="shared" si="810"/>
        <v>2684.7637795275591</v>
      </c>
      <c r="O411" s="160">
        <f t="shared" si="810"/>
        <v>2220.0829875518671</v>
      </c>
      <c r="P411" s="160">
        <f t="shared" si="810"/>
        <v>2280.2753623188405</v>
      </c>
      <c r="Q411" s="160">
        <f t="shared" ref="Q411" si="811">AVERAGE(H411:H413)</f>
        <v>2300.4130081300814</v>
      </c>
      <c r="R411" s="160">
        <f t="shared" ref="R411" si="812">AVERAGE(I411:I413)</f>
        <v>1990.2252252252249</v>
      </c>
      <c r="S411" s="160">
        <f t="shared" ref="S411" si="813">AVERAGE(J411:J413)</f>
        <v>2611.8277511961728</v>
      </c>
      <c r="T411" s="160">
        <f t="shared" ref="T411" si="814">AVERAGE(K411:K413)</f>
        <v>2835.4611650485435</v>
      </c>
      <c r="U411" s="232">
        <f t="shared" ref="U411" si="815">AVERAGE(L411:T411)</f>
        <v>2241.5331313052429</v>
      </c>
    </row>
    <row r="412" spans="1:21">
      <c r="A412" s="223">
        <v>43728</v>
      </c>
      <c r="B412" s="235">
        <v>2.5711342592592499</v>
      </c>
      <c r="C412" s="304">
        <f>'VCO2 Raw'!C412*'VCO2-BW '!C$61/'VCO2-BW '!C$62</f>
        <v>1916.8803088803093</v>
      </c>
      <c r="D412" s="305">
        <f>'VCO2 Raw'!D412*'VCO2-BW '!D$61/'VCO2-BW '!D$62</f>
        <v>1472.4908424908424</v>
      </c>
      <c r="E412" s="305">
        <f>'VCO2 Raw'!E412*'VCO2-BW '!E$61/'VCO2-BW '!E$62</f>
        <v>1833.6614173228347</v>
      </c>
      <c r="F412" s="305">
        <f>'VCO2 Raw'!F412*'VCO2-BW '!F$61/'VCO2-BW '!F$62</f>
        <v>2049.5601659751032</v>
      </c>
      <c r="G412" s="305">
        <f>'VCO2 Raw'!G412*'VCO2-BW '!G$61/'VCO2-BW '!G$62</f>
        <v>1850.3521739130433</v>
      </c>
      <c r="H412" s="86">
        <f>'VCO2 Raw'!H412*'VCO2-BW '!H$61/'VCO2-BW '!H$62</f>
        <v>2744.419512195122</v>
      </c>
      <c r="I412" s="86">
        <f>'VCO2 Raw'!I412*'VCO2-BW '!I$61/'VCO2-BW '!I$62</f>
        <v>2089.6846846846847</v>
      </c>
      <c r="J412" s="86">
        <f>'VCO2 Raw'!J412*'VCO2-BW '!J$61/'VCO2-BW '!J$62</f>
        <v>3239.7511961722494</v>
      </c>
      <c r="K412" s="108">
        <f>'VCO2 Raw'!K412*'VCO2-BW '!K$61/'VCO2-BW '!K$62</f>
        <v>3280.1456310679609</v>
      </c>
      <c r="L412" s="107"/>
      <c r="M412" s="160"/>
      <c r="N412" s="160"/>
      <c r="O412" s="160"/>
      <c r="P412" s="160"/>
      <c r="Q412" s="160"/>
      <c r="R412" s="160"/>
      <c r="S412" s="160"/>
      <c r="T412" s="160"/>
      <c r="U412" s="232">
        <f t="shared" ref="U412" si="816">STDEV(L411:T411)/SQRT(COUNT(L411:T411))</f>
        <v>148.57484467577567</v>
      </c>
    </row>
    <row r="413" spans="1:21">
      <c r="A413" s="223">
        <v>43728</v>
      </c>
      <c r="B413" s="235">
        <v>2.58502314814814</v>
      </c>
      <c r="C413" s="304">
        <f>'VCO2 Raw'!C413*'VCO2-BW '!C$61/'VCO2-BW '!C$62</f>
        <v>1833.1737451737454</v>
      </c>
      <c r="D413" s="305">
        <f>'VCO2 Raw'!D413*'VCO2-BW '!D$61/'VCO2-BW '!D$62</f>
        <v>1623.3150183150183</v>
      </c>
      <c r="E413" s="305">
        <f>'VCO2 Raw'!E413*'VCO2-BW '!E$61/'VCO2-BW '!E$62</f>
        <v>2961.4960629921261</v>
      </c>
      <c r="F413" s="305">
        <f>'VCO2 Raw'!F413*'VCO2-BW '!F$61/'VCO2-BW '!F$62</f>
        <v>1792.1327800829872</v>
      </c>
      <c r="G413" s="305">
        <f>'VCO2 Raw'!G413*'VCO2-BW '!G$61/'VCO2-BW '!G$62</f>
        <v>1906.195652173913</v>
      </c>
      <c r="H413" s="86">
        <f>'VCO2 Raw'!H413*'VCO2-BW '!H$61/'VCO2-BW '!H$62</f>
        <v>2013.6878048780486</v>
      </c>
      <c r="I413" s="86">
        <f>'VCO2 Raw'!I413*'VCO2-BW '!I$61/'VCO2-BW '!I$62</f>
        <v>2036.8468468468468</v>
      </c>
      <c r="J413" s="86">
        <f>'VCO2 Raw'!J413*'VCO2-BW '!J$61/'VCO2-BW '!J$62</f>
        <v>2352.105263157895</v>
      </c>
      <c r="K413" s="108">
        <f>'VCO2 Raw'!K413*'VCO2-BW '!K$61/'VCO2-BW '!K$62</f>
        <v>3071.6699029126207</v>
      </c>
      <c r="L413" s="107"/>
      <c r="M413" s="160"/>
      <c r="N413" s="160"/>
      <c r="O413" s="160"/>
      <c r="P413" s="160"/>
      <c r="Q413" s="160"/>
      <c r="R413" s="160"/>
      <c r="S413" s="160"/>
      <c r="T413" s="160"/>
      <c r="U413" s="232"/>
    </row>
    <row r="414" spans="1:21">
      <c r="A414" s="223">
        <v>43728</v>
      </c>
      <c r="B414" s="235">
        <v>2.5989120370370302</v>
      </c>
      <c r="C414" s="304">
        <f>'VCO2 Raw'!C414*'VCO2-BW '!C$61/'VCO2-BW '!C$62</f>
        <v>2699.5366795366795</v>
      </c>
      <c r="D414" s="305">
        <f>'VCO2 Raw'!D414*'VCO2-BW '!D$61/'VCO2-BW '!D$62</f>
        <v>2952.802197802198</v>
      </c>
      <c r="E414" s="305">
        <f>'VCO2 Raw'!E414*'VCO2-BW '!E$61/'VCO2-BW '!E$62</f>
        <v>3280.3937007874019</v>
      </c>
      <c r="F414" s="305">
        <f>'VCO2 Raw'!F414*'VCO2-BW '!F$61/'VCO2-BW '!F$62</f>
        <v>2010.1244813278008</v>
      </c>
      <c r="G414" s="305">
        <f>'VCO2 Raw'!G414*'VCO2-BW '!G$61/'VCO2-BW '!G$62</f>
        <v>3085.3521739130433</v>
      </c>
      <c r="H414" s="86">
        <f>'VCO2 Raw'!H414*'VCO2-BW '!H$61/'VCO2-BW '!H$62</f>
        <v>2008.4682926829269</v>
      </c>
      <c r="I414" s="86">
        <f>'VCO2 Raw'!I414*'VCO2-BW '!I$61/'VCO2-BW '!I$62</f>
        <v>2577.6576576576576</v>
      </c>
      <c r="J414" s="86">
        <f>'VCO2 Raw'!J414*'VCO2-BW '!J$61/'VCO2-BW '!J$62</f>
        <v>2190.4306220095696</v>
      </c>
      <c r="K414" s="108">
        <f>'VCO2 Raw'!K414*'VCO2-BW '!K$61/'VCO2-BW '!K$62</f>
        <v>2485.4514563106791</v>
      </c>
      <c r="L414" s="107">
        <f t="shared" ref="L414:P414" si="817">AVERAGE(C414:C416)</f>
        <v>2388.427284427285</v>
      </c>
      <c r="M414" s="160">
        <f t="shared" si="817"/>
        <v>2281.7277167277166</v>
      </c>
      <c r="N414" s="160">
        <f t="shared" si="817"/>
        <v>2844.2125984251975</v>
      </c>
      <c r="O414" s="160">
        <f t="shared" si="817"/>
        <v>1957.1784232365144</v>
      </c>
      <c r="P414" s="160">
        <f t="shared" si="817"/>
        <v>2554.4811594202897</v>
      </c>
      <c r="Q414" s="160">
        <f t="shared" ref="Q414" si="818">AVERAGE(H414:H416)</f>
        <v>2252.7414634146339</v>
      </c>
      <c r="R414" s="160">
        <f t="shared" ref="R414" si="819">AVERAGE(I414:I416)</f>
        <v>2406.0210210210212</v>
      </c>
      <c r="S414" s="160">
        <f t="shared" ref="S414" si="820">AVERAGE(J414:J416)</f>
        <v>2246.060606060606</v>
      </c>
      <c r="T414" s="160">
        <f t="shared" ref="T414" si="821">AVERAGE(K414:K416)</f>
        <v>2360.8122977346279</v>
      </c>
      <c r="U414" s="232">
        <f t="shared" ref="U414" si="822">AVERAGE(L414:T414)</f>
        <v>2365.7402856075441</v>
      </c>
    </row>
    <row r="415" spans="1:21">
      <c r="A415" s="223">
        <v>43728</v>
      </c>
      <c r="B415" s="235">
        <v>2.6128009259259199</v>
      </c>
      <c r="C415" s="304">
        <f>'VCO2 Raw'!C415*'VCO2-BW '!C$61/'VCO2-BW '!C$62</f>
        <v>2270.5405405405409</v>
      </c>
      <c r="D415" s="305">
        <f>'VCO2 Raw'!D415*'VCO2-BW '!D$61/'VCO2-BW '!D$62</f>
        <v>2361.7948717948716</v>
      </c>
      <c r="E415" s="305">
        <f>'VCO2 Raw'!E415*'VCO2-BW '!E$61/'VCO2-BW '!E$62</f>
        <v>3139.0157480314961</v>
      </c>
      <c r="F415" s="305">
        <f>'VCO2 Raw'!F415*'VCO2-BW '!F$61/'VCO2-BW '!F$62</f>
        <v>1883.0539419087136</v>
      </c>
      <c r="G415" s="305">
        <f>'VCO2 Raw'!G415*'VCO2-BW '!G$61/'VCO2-BW '!G$62</f>
        <v>2274.5478260869563</v>
      </c>
      <c r="H415" s="86">
        <f>'VCO2 Raw'!H415*'VCO2-BW '!H$61/'VCO2-BW '!H$62</f>
        <v>2676.5658536585365</v>
      </c>
      <c r="I415" s="86">
        <f>'VCO2 Raw'!I415*'VCO2-BW '!I$61/'VCO2-BW '!I$62</f>
        <v>2855.3153153153153</v>
      </c>
      <c r="J415" s="86">
        <f>'VCO2 Raw'!J415*'VCO2-BW '!J$61/'VCO2-BW '!J$62</f>
        <v>2320.8133971291868</v>
      </c>
      <c r="K415" s="108">
        <f>'VCO2 Raw'!K415*'VCO2-BW '!K$61/'VCO2-BW '!K$62</f>
        <v>2386.9514563106795</v>
      </c>
      <c r="L415" s="107"/>
      <c r="M415" s="160"/>
      <c r="N415" s="160"/>
      <c r="O415" s="160"/>
      <c r="P415" s="160"/>
      <c r="Q415" s="160"/>
      <c r="R415" s="160"/>
      <c r="S415" s="160"/>
      <c r="T415" s="160"/>
      <c r="U415" s="232">
        <f t="shared" ref="U415" si="823">STDEV(L414:T414)/SQRT(COUNT(L414:T414))</f>
        <v>80.604767989775681</v>
      </c>
    </row>
    <row r="416" spans="1:21">
      <c r="A416" s="223">
        <v>43728</v>
      </c>
      <c r="B416" s="235">
        <v>2.6266898148148101</v>
      </c>
      <c r="C416" s="304">
        <f>'VCO2 Raw'!C416*'VCO2-BW '!C$61/'VCO2-BW '!C$62</f>
        <v>2195.2046332046334</v>
      </c>
      <c r="D416" s="305">
        <f>'VCO2 Raw'!D416*'VCO2-BW '!D$61/'VCO2-BW '!D$62</f>
        <v>1530.5860805860805</v>
      </c>
      <c r="E416" s="305">
        <f>'VCO2 Raw'!E416*'VCO2-BW '!E$61/'VCO2-BW '!E$62</f>
        <v>2113.2283464566931</v>
      </c>
      <c r="F416" s="305">
        <f>'VCO2 Raw'!F416*'VCO2-BW '!F$61/'VCO2-BW '!F$62</f>
        <v>1978.3568464730288</v>
      </c>
      <c r="G416" s="305">
        <f>'VCO2 Raw'!G416*'VCO2-BW '!G$61/'VCO2-BW '!G$62</f>
        <v>2303.5434782608695</v>
      </c>
      <c r="H416" s="86">
        <f>'VCO2 Raw'!H416*'VCO2-BW '!H$61/'VCO2-BW '!H$62</f>
        <v>2073.1902439024389</v>
      </c>
      <c r="I416" s="86">
        <f>'VCO2 Raw'!I416*'VCO2-BW '!I$61/'VCO2-BW '!I$62</f>
        <v>1785.0900900900901</v>
      </c>
      <c r="J416" s="86">
        <f>'VCO2 Raw'!J416*'VCO2-BW '!J$61/'VCO2-BW '!J$62</f>
        <v>2226.9377990430626</v>
      </c>
      <c r="K416" s="108">
        <f>'VCO2 Raw'!K416*'VCO2-BW '!K$61/'VCO2-BW '!K$62</f>
        <v>2210.0339805825238</v>
      </c>
      <c r="L416" s="107"/>
      <c r="M416" s="160"/>
      <c r="N416" s="160"/>
      <c r="O416" s="160"/>
      <c r="P416" s="160"/>
      <c r="Q416" s="160"/>
      <c r="R416" s="160"/>
      <c r="S416" s="160"/>
      <c r="T416" s="160"/>
      <c r="U416" s="232"/>
    </row>
    <row r="417" spans="1:21">
      <c r="A417" s="223">
        <v>43728</v>
      </c>
      <c r="B417" s="235">
        <v>2.6405787037036998</v>
      </c>
      <c r="C417" s="304">
        <f>'VCO2 Raw'!C417*'VCO2-BW '!C$61/'VCO2-BW '!C$62</f>
        <v>2087.4324324324325</v>
      </c>
      <c r="D417" s="305">
        <f>'VCO2 Raw'!D417*'VCO2-BW '!D$61/'VCO2-BW '!D$62</f>
        <v>1742.8571428571429</v>
      </c>
      <c r="E417" s="305">
        <f>'VCO2 Raw'!E417*'VCO2-BW '!E$61/'VCO2-BW '!E$62</f>
        <v>2006.9291338582677</v>
      </c>
      <c r="F417" s="305">
        <f>'VCO2 Raw'!F417*'VCO2-BW '!F$61/'VCO2-BW '!F$62</f>
        <v>3008.0663900414934</v>
      </c>
      <c r="G417" s="305">
        <f>'VCO2 Raw'!G417*'VCO2-BW '!G$61/'VCO2-BW '!G$62</f>
        <v>2147.8260869565215</v>
      </c>
      <c r="H417" s="86">
        <f>'VCO2 Raw'!H417*'VCO2-BW '!H$61/'VCO2-BW '!H$62</f>
        <v>2135.8243902439021</v>
      </c>
      <c r="I417" s="86">
        <f>'VCO2 Raw'!I417*'VCO2-BW '!I$61/'VCO2-BW '!I$62</f>
        <v>1947.7477477477478</v>
      </c>
      <c r="J417" s="86">
        <f>'VCO2 Raw'!J417*'VCO2-BW '!J$61/'VCO2-BW '!J$62</f>
        <v>2318.727272727273</v>
      </c>
      <c r="K417" s="108">
        <f>'VCO2 Raw'!K417*'VCO2-BW '!K$61/'VCO2-BW '!K$62</f>
        <v>3272.4951456310673</v>
      </c>
      <c r="L417" s="107">
        <f t="shared" ref="L417:P417" si="824">AVERAGE(C417:C419)</f>
        <v>2127.1930501930501</v>
      </c>
      <c r="M417" s="160">
        <f t="shared" si="824"/>
        <v>1755.5189255189252</v>
      </c>
      <c r="N417" s="160">
        <f t="shared" si="824"/>
        <v>2028.5433070866145</v>
      </c>
      <c r="O417" s="160">
        <f t="shared" si="824"/>
        <v>2568.7966804979246</v>
      </c>
      <c r="P417" s="160">
        <f t="shared" si="824"/>
        <v>2420.6</v>
      </c>
      <c r="Q417" s="160">
        <f>AVERAGE(H417:H419)</f>
        <v>2610.7999999999997</v>
      </c>
      <c r="R417" s="160">
        <f t="shared" ref="R417" si="825">AVERAGE(I417:I419)</f>
        <v>1926.6816816816818</v>
      </c>
      <c r="S417" s="160">
        <f t="shared" ref="S417" si="826">AVERAGE(J417:J419)</f>
        <v>2749.8596491228072</v>
      </c>
      <c r="T417" s="160">
        <f t="shared" ref="T417" si="827">AVERAGE(K417:K419)</f>
        <v>3020.6666666666665</v>
      </c>
      <c r="U417" s="232">
        <f t="shared" ref="U417" si="828">AVERAGE(L417:T417)</f>
        <v>2356.5177734186304</v>
      </c>
    </row>
    <row r="418" spans="1:21">
      <c r="A418" s="223">
        <v>43728</v>
      </c>
      <c r="B418" s="235">
        <v>2.65446759259259</v>
      </c>
      <c r="C418" s="304">
        <f>'VCO2 Raw'!C418*'VCO2-BW '!C$61/'VCO2-BW '!C$62</f>
        <v>2652.4517374517377</v>
      </c>
      <c r="D418" s="305">
        <f>'VCO2 Raw'!D418*'VCO2-BW '!D$61/'VCO2-BW '!D$62</f>
        <v>1958.4798534798533</v>
      </c>
      <c r="E418" s="305">
        <f>'VCO2 Raw'!E418*'VCO2-BW '!E$61/'VCO2-BW '!E$62</f>
        <v>2153.6220472440946</v>
      </c>
      <c r="F418" s="305">
        <f>'VCO2 Raw'!F418*'VCO2-BW '!F$61/'VCO2-BW '!F$62</f>
        <v>2619.1867219917008</v>
      </c>
      <c r="G418" s="305">
        <f>'VCO2 Raw'!G418*'VCO2-BW '!G$61/'VCO2-BW '!G$62</f>
        <v>2178.9695652173909</v>
      </c>
      <c r="H418" s="160">
        <f>'VCO2 Raw'!H418*'VCO2-BW '!H$61/'VCO2-BW '!H$62</f>
        <v>3175.5512195121951</v>
      </c>
      <c r="I418" s="160">
        <f>'VCO2 Raw'!I418*'VCO2-BW '!I$61/'VCO2-BW '!I$62</f>
        <v>1957.0720720720722</v>
      </c>
      <c r="J418" s="160">
        <f>'VCO2 Raw'!J418*'VCO2-BW '!J$61/'VCO2-BW '!J$62</f>
        <v>2335.416267942584</v>
      </c>
      <c r="K418" s="108">
        <f>'VCO2 Raw'!K418*'VCO2-BW '!K$61/'VCO2-BW '!K$62</f>
        <v>3319.3543689320386</v>
      </c>
      <c r="L418" s="107"/>
      <c r="M418" s="160"/>
      <c r="N418" s="160"/>
      <c r="O418" s="160"/>
      <c r="P418" s="160"/>
      <c r="Q418" s="160"/>
      <c r="R418" s="160"/>
      <c r="S418" s="160"/>
      <c r="T418" s="160"/>
      <c r="U418" s="232">
        <f t="shared" ref="U418" si="829">STDEV(L417:T417)/SQRT(COUNT(L417:T417))</f>
        <v>140.22579315158552</v>
      </c>
    </row>
    <row r="419" spans="1:21">
      <c r="A419" s="223">
        <v>43728</v>
      </c>
      <c r="B419" s="224">
        <v>1.66835648148148</v>
      </c>
      <c r="C419" s="307">
        <f>'VCO2 Raw'!C419*'VCO2-BW '!C$61/'VCO2-BW '!C$62</f>
        <v>1641.6949806949808</v>
      </c>
      <c r="D419" s="308">
        <f>'VCO2 Raw'!D419*'VCO2-BW '!D$61/'VCO2-BW '!D$62</f>
        <v>1565.2197802197802</v>
      </c>
      <c r="E419" s="308">
        <f>'VCO2 Raw'!E419*'VCO2-BW '!E$61/'VCO2-BW '!E$62</f>
        <v>1925.0787401574805</v>
      </c>
      <c r="F419" s="308">
        <f>'VCO2 Raw'!F419*'VCO2-BW '!F$61/'VCO2-BW '!F$62</f>
        <v>2079.1369294605806</v>
      </c>
      <c r="G419" s="308">
        <f>'VCO2 Raw'!G419*'VCO2-BW '!G$61/'VCO2-BW '!G$62</f>
        <v>2935.0043478260864</v>
      </c>
      <c r="H419" s="121">
        <f>'VCO2 Raw'!H419*'VCO2-BW '!H$61/'VCO2-BW '!H$62</f>
        <v>2521.0243902439024</v>
      </c>
      <c r="I419" s="121">
        <f>'VCO2 Raw'!I419*'VCO2-BW '!I$61/'VCO2-BW '!I$62</f>
        <v>1875.2252252252254</v>
      </c>
      <c r="J419" s="121">
        <f>'VCO2 Raw'!J419*'VCO2-BW '!J$61/'VCO2-BW '!J$62</f>
        <v>3595.4354066985652</v>
      </c>
      <c r="K419" s="120">
        <f>'VCO2 Raw'!K419*'VCO2-BW '!K$61/'VCO2-BW '!K$62</f>
        <v>2470.1504854368932</v>
      </c>
      <c r="L419" s="121"/>
      <c r="M419" s="121"/>
      <c r="N419" s="121"/>
      <c r="O419" s="121"/>
      <c r="P419" s="121"/>
      <c r="Q419" s="121"/>
      <c r="R419" s="121"/>
      <c r="S419" s="121"/>
      <c r="T419" s="121"/>
      <c r="U419" s="120"/>
    </row>
  </sheetData>
  <sheetProtection algorithmName="SHA-512" hashValue="rguzR1KAiq8/Z89cwI7CYe5dyUgvXXX1yI2vBxDrDkddj51I0NbcgdX8lLOXAelNiVxFXOKP2qZJI0L5EHi7mQ==" saltValue="d5sggqauxxrrQSMjbX9tQQ==" spinCount="100000" sheet="1" objects="1" scenarios="1"/>
  <mergeCells count="14">
    <mergeCell ref="N30:P30"/>
    <mergeCell ref="Q30:S30"/>
    <mergeCell ref="T30:V30"/>
    <mergeCell ref="A2:V2"/>
    <mergeCell ref="A3:V3"/>
    <mergeCell ref="A4:V4"/>
    <mergeCell ref="A6:V6"/>
    <mergeCell ref="A8:G8"/>
    <mergeCell ref="H8:N8"/>
    <mergeCell ref="O8:W8"/>
    <mergeCell ref="O21:W21"/>
    <mergeCell ref="E30:G30"/>
    <mergeCell ref="H30:J30"/>
    <mergeCell ref="K30:M30"/>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1" width="9.1796875" style="55"/>
    <col min="2" max="2" width="9.1796875" style="55" customWidth="1"/>
    <col min="3" max="7" width="9.1796875" style="55"/>
    <col min="8" max="11" width="9.453125" style="55" bestFit="1" customWidth="1"/>
    <col min="12"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53">
        <f>AVERAGE(C$66:C$101)</f>
        <v>3889.3951149425288</v>
      </c>
      <c r="F32" s="153">
        <f>AVERAGE(C$102:C$137)</f>
        <v>3324.1195721583667</v>
      </c>
      <c r="G32" s="154">
        <f>AVERAGE(C$66:C$137)</f>
        <v>3606.757343550446</v>
      </c>
      <c r="H32" s="155">
        <f>AVERAGE(C$138:C$173)</f>
        <v>4400.4620051085576</v>
      </c>
      <c r="I32" s="153">
        <f>AVERAGE(C$174:C$209)</f>
        <v>3350.7696360153259</v>
      </c>
      <c r="J32" s="154">
        <f>AVERAGE(C$138:C$209)</f>
        <v>3875.6158205619422</v>
      </c>
      <c r="K32" s="155">
        <f>AVERAGE(C$210:C$245)</f>
        <v>4257.0448595146872</v>
      </c>
      <c r="L32" s="153">
        <f>AVERAGE(C$246:C$281)</f>
        <v>3465.8494572158361</v>
      </c>
      <c r="M32" s="154">
        <f>AVERAGE(C$210:C$281)</f>
        <v>3861.447158365263</v>
      </c>
      <c r="N32" s="155">
        <f>AVERAGE(C282:C317)</f>
        <v>4449.652139208174</v>
      </c>
      <c r="O32" s="153">
        <f>AVERAGE(C318:C352)</f>
        <v>3681.5060755336617</v>
      </c>
      <c r="P32" s="154">
        <f>AVERAGE(C282:C352)</f>
        <v>4070.9885866925715</v>
      </c>
      <c r="Q32" s="155">
        <f>AVERAGE(C353:C388)</f>
        <v>4361.7415389527469</v>
      </c>
      <c r="R32" s="153">
        <f>AVERAGE(C389:C419)</f>
        <v>3203.0652576937359</v>
      </c>
      <c r="S32" s="154">
        <f>AVERAGE(C353:C419)</f>
        <v>3825.6375879224579</v>
      </c>
      <c r="T32" s="155"/>
      <c r="U32" s="153"/>
      <c r="V32" s="156"/>
      <c r="W32" s="135"/>
    </row>
    <row r="33" spans="1:23" ht="12.75" customHeight="1">
      <c r="A33" s="157"/>
      <c r="B33" s="158"/>
      <c r="C33" s="264">
        <f>'VO2 Raw '!C33</f>
        <v>1</v>
      </c>
      <c r="D33" s="265">
        <f>'Body Composition'!D31</f>
        <v>306</v>
      </c>
      <c r="E33" s="160">
        <f>AVERAGE(D$66:D$101)</f>
        <v>3346.7150092081019</v>
      </c>
      <c r="F33" s="160">
        <f>AVERAGE(D$102:D$137)</f>
        <v>3008.2005831798638</v>
      </c>
      <c r="G33" s="108">
        <f>AVERAGE(D$66:D$137)</f>
        <v>3177.4577961939844</v>
      </c>
      <c r="H33" s="107">
        <f>AVERAGE(D$138:D$173)</f>
        <v>3662.4340085942295</v>
      </c>
      <c r="I33" s="160">
        <f>AVERAGE(D$174:D$209)</f>
        <v>3193.2788520564759</v>
      </c>
      <c r="J33" s="108">
        <f>AVERAGE(D$138:D$209)</f>
        <v>3427.856430325352</v>
      </c>
      <c r="K33" s="107">
        <f>AVERAGE(D$210:D$245)</f>
        <v>3824.5764272559845</v>
      </c>
      <c r="L33" s="160">
        <f>AVERAGE(D$246:D$281)</f>
        <v>3716.7779312461635</v>
      </c>
      <c r="M33" s="108">
        <f>AVERAGE(D$210:D$281)</f>
        <v>3770.677179251074</v>
      </c>
      <c r="N33" s="107">
        <f>AVERAGE(D282:D317)</f>
        <v>3406.3482197667277</v>
      </c>
      <c r="O33" s="160">
        <f>AVERAGE(D318:D352)</f>
        <v>3056.8366219415939</v>
      </c>
      <c r="P33" s="108">
        <f>AVERAGE(D282:D352)</f>
        <v>3234.0537701346188</v>
      </c>
      <c r="Q33" s="107">
        <f>AVERAGE(D353:D388)</f>
        <v>3566.4779005524856</v>
      </c>
      <c r="R33" s="160">
        <f>AVERAGE(D389:D419)</f>
        <v>2840.3974336125461</v>
      </c>
      <c r="S33" s="108">
        <f>AVERAGE(D353:D419)</f>
        <v>3230.5302218190818</v>
      </c>
      <c r="T33" s="107"/>
      <c r="U33" s="160"/>
      <c r="V33" s="161"/>
      <c r="W33" s="162"/>
    </row>
    <row r="34" spans="1:23" ht="13">
      <c r="A34" s="157"/>
      <c r="B34" s="158"/>
      <c r="C34" s="159"/>
      <c r="D34" s="265">
        <f>'Body Composition'!D32</f>
        <v>307</v>
      </c>
      <c r="E34" s="160">
        <f>AVERAGE(E$66:E$101)</f>
        <v>3558.2142857142853</v>
      </c>
      <c r="F34" s="160">
        <f>AVERAGE(E$102:E$137)</f>
        <v>3185.7589285714289</v>
      </c>
      <c r="G34" s="108">
        <f>AVERAGE(E$66:E$137)</f>
        <v>3371.9866071428578</v>
      </c>
      <c r="H34" s="107">
        <f>AVERAGE(E$138:E$173)</f>
        <v>3818.1249999999991</v>
      </c>
      <c r="I34" s="160">
        <f>AVERAGE(E$174:E$209)</f>
        <v>3285.2678571428569</v>
      </c>
      <c r="J34" s="108">
        <f>AVERAGE(E$138:E$209)</f>
        <v>3551.6964285714284</v>
      </c>
      <c r="K34" s="107">
        <f>AVERAGE(E$210:E$245)</f>
        <v>4163.7500000000009</v>
      </c>
      <c r="L34" s="160">
        <f>AVERAGE(E$246:E$281)</f>
        <v>3482.7678571428578</v>
      </c>
      <c r="M34" s="108">
        <f>AVERAGE(E$210:E$281)</f>
        <v>3823.2589285714294</v>
      </c>
      <c r="N34" s="107">
        <f>AVERAGE(E282:E317)</f>
        <v>4014.3303571428569</v>
      </c>
      <c r="O34" s="160">
        <f>AVERAGE(E318:E352)</f>
        <v>3314.7091836734689</v>
      </c>
      <c r="P34" s="108">
        <f>AVERAGE(E282:E352)</f>
        <v>3669.4466800804821</v>
      </c>
      <c r="Q34" s="107">
        <f>AVERAGE(E353:E388)</f>
        <v>4289.5982142857138</v>
      </c>
      <c r="R34" s="160">
        <f>AVERAGE(E389:E419)</f>
        <v>3655.1094470046082</v>
      </c>
      <c r="S34" s="108">
        <f>AVERAGE(E353:E419)</f>
        <v>3996.0287846481879</v>
      </c>
      <c r="T34" s="107"/>
      <c r="U34" s="160"/>
      <c r="V34" s="161"/>
      <c r="W34" s="162"/>
    </row>
    <row r="35" spans="1:23" ht="13">
      <c r="A35" s="157"/>
      <c r="B35" s="158"/>
      <c r="C35" s="159"/>
      <c r="D35" s="265">
        <f>'Body Composition'!D33</f>
        <v>797</v>
      </c>
      <c r="E35" s="160">
        <f>AVERAGE(F$66:F$101)</f>
        <v>4519.9658119658134</v>
      </c>
      <c r="F35" s="160">
        <f>AVERAGE(F$102:F$137)</f>
        <v>3918.0683760683769</v>
      </c>
      <c r="G35" s="108">
        <f>AVERAGE(F$66:F$137)</f>
        <v>4219.0170940170956</v>
      </c>
      <c r="H35" s="107">
        <f>AVERAGE(F$138:F$173)</f>
        <v>4895.5641025641035</v>
      </c>
      <c r="I35" s="160">
        <f>AVERAGE(F$174:F$209)</f>
        <v>3610.6794871794864</v>
      </c>
      <c r="J35" s="108">
        <f>AVERAGE(F$138:F$209)</f>
        <v>4253.1217948717949</v>
      </c>
      <c r="K35" s="107">
        <f>AVERAGE(F$210:F$245)</f>
        <v>5215.2222222222217</v>
      </c>
      <c r="L35" s="160">
        <f>AVERAGE(F$246:F$281)</f>
        <v>3892.401709401709</v>
      </c>
      <c r="M35" s="108">
        <f>AVERAGE(F$210:F$281)</f>
        <v>4553.8119658119658</v>
      </c>
      <c r="N35" s="107">
        <f>AVERAGE(F282:F317)</f>
        <v>5037.3418803418808</v>
      </c>
      <c r="O35" s="160">
        <f>AVERAGE(E318:F352)</f>
        <v>3350.556789638933</v>
      </c>
      <c r="P35" s="108">
        <f>AVERAGE(F282:F352)</f>
        <v>4223.4994582881909</v>
      </c>
      <c r="Q35" s="107">
        <f>AVERAGE(F353:F388)</f>
        <v>5271.961538461539</v>
      </c>
      <c r="R35" s="160">
        <f>AVERAGE(F389:F419)</f>
        <v>3395.2059553349868</v>
      </c>
      <c r="S35" s="108">
        <f>AVERAGE(F353:F419)</f>
        <v>4403.6119402985078</v>
      </c>
      <c r="T35" s="107"/>
      <c r="U35" s="160"/>
      <c r="V35" s="161"/>
      <c r="W35" s="162"/>
    </row>
    <row r="36" spans="1:23" ht="13">
      <c r="A36" s="157"/>
      <c r="B36" s="158"/>
      <c r="C36" s="159"/>
      <c r="D36" s="265">
        <f>'Body Composition'!D34</f>
        <v>798</v>
      </c>
      <c r="E36" s="160">
        <f>AVERAGE(G$66:G$101)</f>
        <v>4116.5726788432275</v>
      </c>
      <c r="F36" s="160">
        <f>AVERAGE(G$102:G$137)</f>
        <v>3641.1822678843228</v>
      </c>
      <c r="G36" s="108">
        <f>AVERAGE(G$66:G$137)</f>
        <v>3878.8774733637756</v>
      </c>
      <c r="H36" s="107">
        <f>AVERAGE(G$138:G$173)</f>
        <v>4212.4872526636227</v>
      </c>
      <c r="I36" s="160">
        <f>AVERAGE(G$174:G$209)</f>
        <v>3589.8649162861493</v>
      </c>
      <c r="J36" s="108">
        <f>AVERAGE(G$138:G$209)</f>
        <v>3901.1760844748869</v>
      </c>
      <c r="K36" s="107">
        <f>AVERAGE(G$210:G$245)</f>
        <v>4391.2990867579902</v>
      </c>
      <c r="L36" s="160">
        <f>AVERAGE(G$246:G$281)</f>
        <v>3816.0936073059365</v>
      </c>
      <c r="M36" s="108">
        <f>AVERAGE(G$210:G$281)</f>
        <v>4103.6963470319643</v>
      </c>
      <c r="N36" s="107">
        <f>AVERAGE(G282:G317)</f>
        <v>4660.2922374429209</v>
      </c>
      <c r="O36" s="160">
        <f>AVERAGE(G318:G352)</f>
        <v>3845.99784735812</v>
      </c>
      <c r="P36" s="108">
        <f>AVERAGE(G282:G352)</f>
        <v>4258.8795099363297</v>
      </c>
      <c r="Q36" s="107">
        <f>AVERAGE(G353:G388)</f>
        <v>4670.9598554033473</v>
      </c>
      <c r="R36" s="160">
        <f>AVERAGE(G389:G419)</f>
        <v>3904.084401237295</v>
      </c>
      <c r="S36" s="108">
        <f>AVERAGE(G353:G419)</f>
        <v>4316.1368840727864</v>
      </c>
      <c r="T36" s="107"/>
      <c r="U36" s="160"/>
      <c r="V36" s="161"/>
      <c r="W36" s="162"/>
    </row>
    <row r="37" spans="1:23" ht="13">
      <c r="A37" s="157"/>
      <c r="B37" s="158"/>
      <c r="C37" s="159"/>
      <c r="D37" s="265">
        <f>'Body Composition'!D35</f>
        <v>308</v>
      </c>
      <c r="E37" s="160">
        <f>AVERAGE(H$66:H$101)</f>
        <v>4490.3672839506189</v>
      </c>
      <c r="F37" s="160">
        <f>AVERAGE(H$102:H$137)</f>
        <v>4155.4969135802467</v>
      </c>
      <c r="G37" s="108">
        <f>AVERAGE(H$66:H$137)</f>
        <v>4322.9320987654319</v>
      </c>
      <c r="H37" s="107">
        <f>AVERAGE(H$138:H$173)</f>
        <v>5136.5189594356243</v>
      </c>
      <c r="I37" s="160">
        <f>AVERAGE(H$174:H$209)</f>
        <v>4225.5564373897705</v>
      </c>
      <c r="J37" s="108">
        <f>AVERAGE(H$138:H$209)</f>
        <v>4681.037698412697</v>
      </c>
      <c r="K37" s="107">
        <f>AVERAGE(H$210:H$245)</f>
        <v>5105.5229276895952</v>
      </c>
      <c r="L37" s="160">
        <f>AVERAGE(H$246:H$281)</f>
        <v>3846.1027336860675</v>
      </c>
      <c r="M37" s="108">
        <f>AVERAGE(H$210:H$281)</f>
        <v>4475.8128306878316</v>
      </c>
      <c r="N37" s="107">
        <f>AVERAGE(H282:H317)</f>
        <v>5114.3924162257499</v>
      </c>
      <c r="O37" s="160">
        <f>AVERAGE(H318:H352)</f>
        <v>3900.9142857142865</v>
      </c>
      <c r="P37" s="108">
        <f>AVERAGE(H282:H352)</f>
        <v>4516.1989716074222</v>
      </c>
      <c r="Q37" s="107">
        <f>AVERAGE(H353:H388)</f>
        <v>5093.9642857142862</v>
      </c>
      <c r="R37" s="160">
        <f>AVERAGE(H389:H419)</f>
        <v>3970.6149513568866</v>
      </c>
      <c r="S37" s="108">
        <f>AVERAGE(H353:H419)</f>
        <v>4574.2056384742955</v>
      </c>
      <c r="T37" s="107"/>
      <c r="U37" s="160"/>
      <c r="V37" s="161"/>
      <c r="W37" s="162"/>
    </row>
    <row r="38" spans="1:23" ht="13">
      <c r="A38" s="157"/>
      <c r="B38" s="158"/>
      <c r="C38" s="159"/>
      <c r="D38" s="265">
        <f>'Body Composition'!D36</f>
        <v>309</v>
      </c>
      <c r="E38" s="160">
        <f>AVERAGE(I$66:I$101)</f>
        <v>4323.9814814814818</v>
      </c>
      <c r="F38" s="160">
        <f>AVERAGE(I$102:I$137)</f>
        <v>3659.5370370370374</v>
      </c>
      <c r="G38" s="108">
        <f>AVERAGE(I$66:I$137)</f>
        <v>3991.7592592592587</v>
      </c>
      <c r="H38" s="107">
        <f>AVERAGE(I$138:I$173)</f>
        <v>4964.1203703703695</v>
      </c>
      <c r="I38" s="160">
        <f>AVERAGE(I$174:I$209)</f>
        <v>3939.5370370370365</v>
      </c>
      <c r="J38" s="108">
        <f>AVERAGE(I$138:I$209)</f>
        <v>4451.8287037037035</v>
      </c>
      <c r="K38" s="107">
        <f>AVERAGE(I$210:I$245)</f>
        <v>5053.1018518518504</v>
      </c>
      <c r="L38" s="160">
        <f>AVERAGE(I$246:I$281)</f>
        <v>3903.2870370370374</v>
      </c>
      <c r="M38" s="108">
        <f>AVERAGE(I$210:I$281)</f>
        <v>4478.1944444444443</v>
      </c>
      <c r="N38" s="107">
        <f>AVERAGE(I282:I317)</f>
        <v>4988.5185185185201</v>
      </c>
      <c r="O38" s="160">
        <f>AVERAGE(H318:I352)</f>
        <v>3860.171428571427</v>
      </c>
      <c r="P38" s="108">
        <f>AVERAGE(I282:I352)</f>
        <v>4412.2065727699537</v>
      </c>
      <c r="Q38" s="107">
        <f>AVERAGE(I353:I388)</f>
        <v>5150.2314814814827</v>
      </c>
      <c r="R38" s="160">
        <f>AVERAGE(I389:I419)</f>
        <v>3638.3333333333339</v>
      </c>
      <c r="S38" s="108">
        <f>AVERAGE(I353:I419)</f>
        <v>4450.6965174129355</v>
      </c>
      <c r="T38" s="107"/>
      <c r="U38" s="160"/>
      <c r="V38" s="161"/>
      <c r="W38" s="162"/>
    </row>
    <row r="39" spans="1:23" ht="13">
      <c r="A39" s="157"/>
      <c r="B39" s="158"/>
      <c r="C39" s="159"/>
      <c r="D39" s="265">
        <f>'Body Composition'!D37</f>
        <v>312</v>
      </c>
      <c r="E39" s="160">
        <f>AVERAGE(J$66:J$101)</f>
        <v>4918.1743002544545</v>
      </c>
      <c r="F39" s="160">
        <f>AVERAGE(J$102:J$137)</f>
        <v>4128.1785411365563</v>
      </c>
      <c r="G39" s="108">
        <f>AVERAGE(J$66:J$137)</f>
        <v>4523.1764206955049</v>
      </c>
      <c r="H39" s="107">
        <f>AVERAGE(J$138:J$173)</f>
        <v>5359.7675996607304</v>
      </c>
      <c r="I39" s="160">
        <f>AVERAGE(J$174:J$209)</f>
        <v>4672.6238337574214</v>
      </c>
      <c r="J39" s="108">
        <f>AVERAGE(J$138:J$209)</f>
        <v>5016.195716709075</v>
      </c>
      <c r="K39" s="107">
        <f>AVERAGE(J$210:J$245)</f>
        <v>5609.7094995759107</v>
      </c>
      <c r="L39" s="160">
        <f>AVERAGE(J$246:J$281)</f>
        <v>4428.18278201866</v>
      </c>
      <c r="M39" s="108">
        <f>AVERAGE(J$210:J$281)</f>
        <v>5018.9461407972867</v>
      </c>
      <c r="N39" s="107">
        <f>AVERAGE(J282:J317)</f>
        <v>5135.6658184902471</v>
      </c>
      <c r="O39" s="160">
        <f>AVERAGE(I318:J352)</f>
        <v>3888.6645583424202</v>
      </c>
      <c r="P39" s="108">
        <f>AVERAGE(J282:J352)</f>
        <v>4555.0773035157508</v>
      </c>
      <c r="Q39" s="107">
        <f>AVERAGE(J353:J388)</f>
        <v>5010.2094995759126</v>
      </c>
      <c r="R39" s="160">
        <f>AVERAGE(J389:J419)</f>
        <v>4425.43757695149</v>
      </c>
      <c r="S39" s="108">
        <f>AVERAGE(J353:J419)</f>
        <v>4739.6433861228215</v>
      </c>
      <c r="T39" s="107"/>
      <c r="U39" s="160"/>
      <c r="V39" s="161"/>
      <c r="W39" s="162"/>
    </row>
    <row r="40" spans="1:23" ht="13">
      <c r="A40" s="157"/>
      <c r="B40" s="158"/>
      <c r="C40" s="163"/>
      <c r="D40" s="266" t="str">
        <f>'Body Composition'!D38</f>
        <v>NT</v>
      </c>
      <c r="E40" s="160">
        <f>AVERAGE(K$66:K$101)</f>
        <v>4335.5942694663163</v>
      </c>
      <c r="F40" s="160">
        <f>AVERAGE(K$102:K$137)</f>
        <v>3919.6622922134734</v>
      </c>
      <c r="G40" s="108">
        <f>AVERAGE(K$66:K$137)</f>
        <v>4127.6282808398955</v>
      </c>
      <c r="H40" s="107">
        <f>AVERAGE(K$138:K$173)</f>
        <v>4874.7589676290472</v>
      </c>
      <c r="I40" s="160">
        <f>AVERAGE(K$174:K$209)</f>
        <v>4193.4026684164473</v>
      </c>
      <c r="J40" s="108">
        <f>AVERAGE(K$138:K$209)</f>
        <v>4534.0808180227486</v>
      </c>
      <c r="K40" s="107">
        <f>AVERAGE(K$210:K$245)</f>
        <v>5250.1447944006986</v>
      </c>
      <c r="L40" s="160">
        <f>AVERAGE(K$246:K$281)</f>
        <v>4281.5183727034128</v>
      </c>
      <c r="M40" s="108">
        <f>AVERAGE(K$210:K$281)</f>
        <v>4765.8315835520552</v>
      </c>
      <c r="N40" s="107">
        <f>AVERAGE(K282:K317)</f>
        <v>5004.4980314960621</v>
      </c>
      <c r="O40" s="160">
        <f>AVERAGE(J318:K352)</f>
        <v>4175.9102276337562</v>
      </c>
      <c r="P40" s="108">
        <f>AVERAGE(K282:K352)</f>
        <v>4703.5088166796068</v>
      </c>
      <c r="Q40" s="107">
        <f>AVERAGE(K353:K388)</f>
        <v>5093.4755030621172</v>
      </c>
      <c r="R40" s="160">
        <f>AVERAGE(K389:K419)</f>
        <v>4395.5969011938032</v>
      </c>
      <c r="S40" s="108">
        <f>AVERAGE(K353:K419)</f>
        <v>4770.5764484663296</v>
      </c>
      <c r="T40" s="107"/>
      <c r="U40" s="160"/>
      <c r="V40" s="161"/>
      <c r="W40" s="162"/>
    </row>
    <row r="41" spans="1:23" ht="13">
      <c r="A41" s="157"/>
      <c r="B41" s="158"/>
      <c r="C41" s="165"/>
      <c r="D41" s="166" t="s">
        <v>25</v>
      </c>
      <c r="E41" s="268">
        <f>AVERAGE(E32:E40)</f>
        <v>4166.553359536314</v>
      </c>
      <c r="F41" s="267">
        <f>AVERAGE(F32:F40)</f>
        <v>3660.0227235366297</v>
      </c>
      <c r="G41" s="267">
        <f t="shared" ref="G41:S41" si="0">AVERAGE(G32:G40)</f>
        <v>3913.2880415364725</v>
      </c>
      <c r="H41" s="268">
        <f t="shared" si="0"/>
        <v>4591.5820295584754</v>
      </c>
      <c r="I41" s="267">
        <f t="shared" si="0"/>
        <v>3784.5534139201077</v>
      </c>
      <c r="J41" s="269">
        <f t="shared" si="0"/>
        <v>4188.0677217392913</v>
      </c>
      <c r="K41" s="267">
        <f t="shared" si="0"/>
        <v>4763.3746299187715</v>
      </c>
      <c r="L41" s="267">
        <f t="shared" si="0"/>
        <v>3870.3312764175198</v>
      </c>
      <c r="M41" s="269">
        <f t="shared" si="0"/>
        <v>4316.8529531681461</v>
      </c>
      <c r="N41" s="267">
        <f t="shared" si="0"/>
        <v>4645.671068737016</v>
      </c>
      <c r="O41" s="267">
        <f t="shared" si="0"/>
        <v>3675.0296687119635</v>
      </c>
      <c r="P41" s="269">
        <f t="shared" si="0"/>
        <v>4182.6510744116576</v>
      </c>
      <c r="Q41" s="267">
        <f t="shared" si="0"/>
        <v>4723.1799797210697</v>
      </c>
      <c r="R41" s="267">
        <f t="shared" si="0"/>
        <v>3714.2050286354092</v>
      </c>
      <c r="S41" s="269">
        <f t="shared" si="0"/>
        <v>4256.3408232485999</v>
      </c>
      <c r="T41" s="267"/>
      <c r="U41" s="267"/>
      <c r="V41" s="270"/>
      <c r="W41" s="162"/>
    </row>
    <row r="42" spans="1:23" ht="13.5" thickBot="1">
      <c r="A42" s="157"/>
      <c r="B42" s="158"/>
      <c r="C42" s="165"/>
      <c r="D42" s="166" t="s">
        <v>15</v>
      </c>
      <c r="E42" s="272">
        <f>STDEV(E32:E40)/SQRT(COUNT(E32:E40))</f>
        <v>165.39407532165333</v>
      </c>
      <c r="F42" s="271">
        <f>STDEV(F32:F40)/SQRT(COUNT(F32:F40))</f>
        <v>137.52015925986254</v>
      </c>
      <c r="G42" s="271">
        <f t="shared" ref="G42:M42" si="1">STDEV(G32:G40)/SQRT(COUNT(G32:G40))</f>
        <v>149.76557427960671</v>
      </c>
      <c r="H42" s="272">
        <f t="shared" si="1"/>
        <v>198.61450507361349</v>
      </c>
      <c r="I42" s="271">
        <f t="shared" si="1"/>
        <v>167.89241627345311</v>
      </c>
      <c r="J42" s="273">
        <f t="shared" si="1"/>
        <v>178.15274958252823</v>
      </c>
      <c r="K42" s="271">
        <f t="shared" si="1"/>
        <v>203.92343608291836</v>
      </c>
      <c r="L42" s="271">
        <f t="shared" si="1"/>
        <v>106.89848763969148</v>
      </c>
      <c r="M42" s="273">
        <f t="shared" si="1"/>
        <v>148.91919703171826</v>
      </c>
      <c r="N42" s="316">
        <f>STDEV(N32:N40)/SQRT(COUNT(N32:N40))</f>
        <v>198.34912967449</v>
      </c>
      <c r="O42" s="316">
        <f t="shared" ref="O42:S42" si="2">STDEV(O32:O40)/SQRT(COUNT(O32:O40))</f>
        <v>119.51119996549279</v>
      </c>
      <c r="P42" s="317">
        <f t="shared" si="2"/>
        <v>156.21866274238843</v>
      </c>
      <c r="Q42" s="316">
        <f t="shared" si="2"/>
        <v>186.33293980782307</v>
      </c>
      <c r="R42" s="316">
        <f t="shared" si="2"/>
        <v>175.10947510784766</v>
      </c>
      <c r="S42" s="317">
        <f t="shared" si="2"/>
        <v>165.31330512551361</v>
      </c>
      <c r="T42" s="316"/>
      <c r="U42" s="316"/>
      <c r="V42" s="318"/>
      <c r="W42" s="162"/>
    </row>
    <row r="43" spans="1:23" ht="13">
      <c r="A43" s="157"/>
      <c r="B43" s="158"/>
      <c r="C43" s="275"/>
      <c r="D43" s="276"/>
      <c r="E43" s="279"/>
      <c r="F43" s="277"/>
      <c r="G43" s="278"/>
      <c r="H43" s="279"/>
      <c r="I43" s="277"/>
      <c r="J43" s="278"/>
      <c r="K43" s="279"/>
      <c r="L43" s="277"/>
      <c r="M43" s="278"/>
      <c r="N43" s="279"/>
      <c r="O43" s="277"/>
      <c r="P43" s="278"/>
      <c r="Q43" s="279"/>
      <c r="R43" s="277"/>
      <c r="S43" s="278"/>
      <c r="T43" s="279"/>
      <c r="U43" s="277"/>
      <c r="V43" s="280"/>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268"/>
      <c r="F54" s="267"/>
      <c r="G54" s="267"/>
      <c r="H54" s="268"/>
      <c r="I54" s="267"/>
      <c r="J54" s="269"/>
      <c r="K54" s="267"/>
      <c r="L54" s="267"/>
      <c r="M54" s="269"/>
      <c r="N54" s="267"/>
      <c r="O54" s="267"/>
      <c r="P54" s="269"/>
      <c r="Q54" s="267"/>
      <c r="R54" s="267"/>
      <c r="S54" s="269"/>
      <c r="T54" s="267"/>
      <c r="U54" s="267"/>
      <c r="V54" s="270"/>
      <c r="W54" s="162"/>
    </row>
    <row r="55" spans="1:44" ht="13.5" thickBot="1">
      <c r="A55" s="157"/>
      <c r="B55" s="158"/>
      <c r="C55" s="184"/>
      <c r="D55" s="284"/>
      <c r="E55" s="272"/>
      <c r="F55" s="271"/>
      <c r="G55" s="271"/>
      <c r="H55" s="272"/>
      <c r="I55" s="271"/>
      <c r="J55" s="273"/>
      <c r="K55" s="271"/>
      <c r="L55" s="271"/>
      <c r="M55" s="273"/>
      <c r="N55" s="271"/>
      <c r="O55" s="271"/>
      <c r="P55" s="273"/>
      <c r="Q55" s="271"/>
      <c r="R55" s="271"/>
      <c r="S55" s="273"/>
      <c r="T55" s="271"/>
      <c r="U55" s="271"/>
      <c r="V55" s="274"/>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199" t="str">
        <f>'VO2 Raw '!C59</f>
        <v>Group 1:</v>
      </c>
      <c r="D59" s="200">
        <f>'VO2 Raw '!D59</f>
        <v>1</v>
      </c>
      <c r="E59" s="200"/>
      <c r="F59" s="200"/>
      <c r="G59" s="200"/>
      <c r="H59" s="200"/>
      <c r="I59" s="200"/>
      <c r="J59" s="200"/>
      <c r="K59" s="200"/>
      <c r="L59" s="65"/>
      <c r="M59" s="65"/>
      <c r="N59" s="65"/>
      <c r="O59" s="65"/>
      <c r="P59" s="65"/>
      <c r="Q59" s="65"/>
      <c r="R59" s="65"/>
      <c r="S59" s="65"/>
      <c r="T59" s="65"/>
      <c r="U59" s="201"/>
      <c r="V59" s="67"/>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04">
        <f>'VO2 Raw '!C60</f>
        <v>310</v>
      </c>
      <c r="D60" s="205">
        <f>'VO2 Raw '!D60</f>
        <v>306</v>
      </c>
      <c r="E60" s="205">
        <f>'VO2 Raw '!E60</f>
        <v>307</v>
      </c>
      <c r="F60" s="205">
        <f>'VO2 Raw '!F60</f>
        <v>797</v>
      </c>
      <c r="G60" s="205">
        <f>'VO2 Raw '!G60</f>
        <v>798</v>
      </c>
      <c r="H60" s="205">
        <f>'VO2 Raw '!H60</f>
        <v>308</v>
      </c>
      <c r="I60" s="205">
        <f>'VO2 Raw '!I60</f>
        <v>309</v>
      </c>
      <c r="J60" s="205">
        <f>'VO2 Raw '!J60</f>
        <v>312</v>
      </c>
      <c r="K60" s="206" t="str">
        <f>'VO2 Raw '!K60</f>
        <v>NT</v>
      </c>
      <c r="L60" s="289" t="s">
        <v>18</v>
      </c>
      <c r="M60" s="289"/>
      <c r="N60" s="289"/>
      <c r="O60" s="289"/>
      <c r="P60" s="289"/>
      <c r="Q60" s="289"/>
      <c r="R60" s="289"/>
      <c r="S60" s="289"/>
      <c r="T60" s="289"/>
      <c r="U60" s="290"/>
      <c r="V60" s="209"/>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17</v>
      </c>
      <c r="C61" s="211">
        <f>'VO2 Raw '!C62</f>
        <v>25.9</v>
      </c>
      <c r="D61" s="212">
        <f>'VO2 Raw '!D62</f>
        <v>27.3</v>
      </c>
      <c r="E61" s="212">
        <f>'VO2 Raw '!E62</f>
        <v>25.4</v>
      </c>
      <c r="F61" s="212">
        <f>'VO2 Raw '!F62</f>
        <v>24.1</v>
      </c>
      <c r="G61" s="212">
        <f>'VO2 Raw '!G62</f>
        <v>23</v>
      </c>
      <c r="H61" s="212">
        <f>'VO2 Raw '!H62</f>
        <v>20.5</v>
      </c>
      <c r="I61" s="212">
        <f>'VO2 Raw '!I62</f>
        <v>22.2</v>
      </c>
      <c r="J61" s="212">
        <f>'VO2 Raw '!J62</f>
        <v>20.9</v>
      </c>
      <c r="K61" s="213">
        <f>'VO2 Raw '!K62</f>
        <v>20.6</v>
      </c>
      <c r="L61" s="214"/>
      <c r="M61" s="214"/>
      <c r="N61" s="214"/>
      <c r="O61" s="214"/>
      <c r="P61" s="214"/>
      <c r="Q61" s="214"/>
      <c r="R61" s="214"/>
      <c r="S61" s="214"/>
      <c r="T61" s="214"/>
      <c r="U61" s="215" t="s">
        <v>19</v>
      </c>
      <c r="V61" s="216"/>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133</v>
      </c>
      <c r="C62" s="219">
        <f>'Body Composition'!G62</f>
        <v>17.399999999999999</v>
      </c>
      <c r="D62" s="220">
        <f>'Body Composition'!G63</f>
        <v>18.100000000000001</v>
      </c>
      <c r="E62" s="220">
        <f>'Body Composition'!G64</f>
        <v>16.8</v>
      </c>
      <c r="F62" s="220">
        <f>'Body Composition'!G65</f>
        <v>15.6</v>
      </c>
      <c r="G62" s="220">
        <f>'Body Composition'!G66</f>
        <v>14.6</v>
      </c>
      <c r="H62" s="220">
        <f>'Body Composition'!G67</f>
        <v>12.6</v>
      </c>
      <c r="I62" s="220">
        <f>'Body Composition'!G68</f>
        <v>13.8</v>
      </c>
      <c r="J62" s="220">
        <f>'Body Composition'!G69</f>
        <v>13.1</v>
      </c>
      <c r="K62" s="221">
        <f>'Body Composition'!G70</f>
        <v>12.7</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88" t="str">
        <f>'VO2 Raw '!U62</f>
        <v>Average</v>
      </c>
      <c r="V62" s="216"/>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299">
        <f>'VCO2-BW '!C63*'VCO2-LBM'!C$61/'VCO2-LBM'!C$62</f>
        <v>3926.3850574712651</v>
      </c>
      <c r="D63" s="300">
        <f>'VCO2-BW '!D63*'VCO2-LBM'!D$61/'VCO2-LBM'!D$62</f>
        <v>4008.8121546961324</v>
      </c>
      <c r="E63" s="300">
        <f>'VCO2-BW '!E63*'VCO2-LBM'!E$61/'VCO2-LBM'!E$62</f>
        <v>2966.7857142857142</v>
      </c>
      <c r="F63" s="300">
        <f>'VCO2-BW '!F63*'VCO2-LBM'!F$61/'VCO2-LBM'!F$62</f>
        <v>2167.8461538461538</v>
      </c>
      <c r="G63" s="300">
        <f>'VCO2-BW '!G63*'VCO2-LBM'!G$61/'VCO2-LBM'!G$62</f>
        <v>3608.5684931506848</v>
      </c>
      <c r="H63" s="300">
        <f>'VCO2-BW '!H63*'VCO2-LBM'!H$61/'VCO2-LBM'!H$62</f>
        <v>4694.4126984126988</v>
      </c>
      <c r="I63" s="300">
        <f>'VCO2-BW '!I63*'VCO2-LBM'!I$61/'VCO2-LBM'!I$62</f>
        <v>5253.333333333333</v>
      </c>
      <c r="J63" s="300">
        <f>'VCO2-BW '!J63*'VCO2-LBM'!J$61/'VCO2-LBM'!J$62</f>
        <v>3291.6335877862598</v>
      </c>
      <c r="K63" s="301">
        <f>'VCO2-BW '!K63*'VCO2-LBM'!K$61/'VCO2-LBM'!K$62</f>
        <v>2630.803149606299</v>
      </c>
      <c r="L63" s="228">
        <f>AVERAGE(C63:C65)</f>
        <v>3595.6819923371654</v>
      </c>
      <c r="M63" s="228">
        <f>AVERAGE(D63:D65)</f>
        <v>4104.3001841620617</v>
      </c>
      <c r="N63" s="228">
        <f>AVERAGE(E63:E65)</f>
        <v>3197.1428571428569</v>
      </c>
      <c r="O63" s="228">
        <f>AVERAGE(F63:F65)</f>
        <v>2376</v>
      </c>
      <c r="P63" s="228">
        <f>AVERAGE(G63:G65)</f>
        <v>3534.1301369863013</v>
      </c>
      <c r="Q63" s="228">
        <f t="shared" ref="Q63:T63" si="4">AVERAGE(H63:H65)</f>
        <v>3978.2486772486773</v>
      </c>
      <c r="R63" s="228">
        <f t="shared" si="4"/>
        <v>4521.666666666667</v>
      </c>
      <c r="S63" s="228">
        <f t="shared" si="4"/>
        <v>2623.2111959287536</v>
      </c>
      <c r="T63" s="228">
        <f t="shared" si="4"/>
        <v>3428.6272965879266</v>
      </c>
      <c r="U63" s="229">
        <f>AVERAGE(L63:T63)</f>
        <v>3484.3343341178233</v>
      </c>
      <c r="V63" s="92"/>
      <c r="W63" s="92"/>
      <c r="X63" s="92"/>
      <c r="Y63" s="92"/>
      <c r="Z63" s="92"/>
      <c r="AA63" s="92"/>
      <c r="AB63" s="92"/>
      <c r="AC63" s="92"/>
      <c r="AD63" s="92"/>
      <c r="AE63" s="92"/>
      <c r="AF63" s="92"/>
      <c r="AG63" s="92"/>
      <c r="AH63" s="92"/>
      <c r="AI63" s="92"/>
      <c r="AJ63" s="92"/>
      <c r="AK63" s="92"/>
      <c r="AL63" s="92"/>
      <c r="AM63" s="92"/>
      <c r="AN63" s="92"/>
      <c r="AO63" s="92"/>
      <c r="AP63" s="92"/>
      <c r="AQ63" s="92"/>
      <c r="AR63" s="231"/>
    </row>
    <row r="64" spans="1:44">
      <c r="A64" s="223">
        <v>43723</v>
      </c>
      <c r="B64" s="224">
        <v>0.72391203703703699</v>
      </c>
      <c r="C64" s="304">
        <f>'VCO2-BW '!C64*'VCO2-LBM'!C$61/'VCO2-LBM'!C$62</f>
        <v>3723.9137931034488</v>
      </c>
      <c r="D64" s="305">
        <f>'VCO2-BW '!D64*'VCO2-LBM'!D$61/'VCO2-LBM'!D$62</f>
        <v>4170.580110497237</v>
      </c>
      <c r="E64" s="305">
        <f>'VCO2-BW '!E64*'VCO2-LBM'!E$61/'VCO2-LBM'!E$62</f>
        <v>3906.9642857142853</v>
      </c>
      <c r="F64" s="305">
        <f>'VCO2-BW '!F64*'VCO2-LBM'!F$61/'VCO2-LBM'!F$62</f>
        <v>2299.8461538461538</v>
      </c>
      <c r="G64" s="305">
        <f>'VCO2-BW '!G64*'VCO2-LBM'!G$61/'VCO2-LBM'!G$62</f>
        <v>4652.3972602739723</v>
      </c>
      <c r="H64" s="305">
        <f>'VCO2-BW '!H64*'VCO2-LBM'!H$61/'VCO2-LBM'!H$62</f>
        <v>3760.2857142857142</v>
      </c>
      <c r="I64" s="305">
        <f>'VCO2-BW '!I64*'VCO2-LBM'!I$61/'VCO2-LBM'!I$62</f>
        <v>4281.666666666667</v>
      </c>
      <c r="J64" s="305">
        <f>'VCO2-BW '!J64*'VCO2-LBM'!J$61/'VCO2-LBM'!J$62</f>
        <v>2098.4580152671756</v>
      </c>
      <c r="K64" s="306">
        <f>'VCO2-BW '!K64*'VCO2-LBM'!K$61/'VCO2-LBM'!K$62</f>
        <v>2751.7952755905508</v>
      </c>
      <c r="L64" s="160"/>
      <c r="M64" s="160"/>
      <c r="N64" s="160"/>
      <c r="O64" s="160"/>
      <c r="P64" s="160"/>
      <c r="Q64" s="160"/>
      <c r="R64" s="160"/>
      <c r="S64" s="160"/>
      <c r="T64" s="160"/>
      <c r="U64" s="232">
        <f>STDEV(L63:T63)/SQRT(COUNT(L63:T63))</f>
        <v>228.97008533634971</v>
      </c>
      <c r="V64" s="92"/>
      <c r="W64" s="92"/>
      <c r="X64" s="92"/>
      <c r="Y64" s="92"/>
      <c r="Z64" s="92"/>
      <c r="AA64" s="92"/>
      <c r="AB64" s="92"/>
      <c r="AC64" s="92"/>
      <c r="AD64" s="92"/>
      <c r="AE64" s="92"/>
      <c r="AF64" s="92"/>
      <c r="AG64" s="92"/>
      <c r="AH64" s="92"/>
      <c r="AI64" s="92"/>
      <c r="AJ64" s="92"/>
      <c r="AK64" s="92"/>
      <c r="AL64" s="92"/>
      <c r="AM64" s="92"/>
      <c r="AN64" s="92"/>
      <c r="AO64" s="92"/>
      <c r="AP64" s="92"/>
      <c r="AQ64" s="92"/>
      <c r="AR64" s="231"/>
    </row>
    <row r="65" spans="1:44">
      <c r="A65" s="223">
        <v>43723</v>
      </c>
      <c r="B65" s="224">
        <v>0.73780092592592605</v>
      </c>
      <c r="C65" s="304">
        <f>'VCO2-BW '!C65*'VCO2-LBM'!C$61/'VCO2-LBM'!C$62</f>
        <v>3136.7471264367814</v>
      </c>
      <c r="D65" s="305">
        <f>'VCO2-BW '!D65*'VCO2-LBM'!D$61/'VCO2-LBM'!D$62</f>
        <v>4133.5082872928169</v>
      </c>
      <c r="E65" s="305">
        <f>'VCO2-BW '!E65*'VCO2-LBM'!E$61/'VCO2-LBM'!E$62</f>
        <v>2717.6785714285711</v>
      </c>
      <c r="F65" s="305">
        <f>'VCO2-BW '!F65*'VCO2-LBM'!F$61/'VCO2-LBM'!F$62</f>
        <v>2660.3076923076919</v>
      </c>
      <c r="G65" s="305">
        <f>'VCO2-BW '!G65*'VCO2-LBM'!G$61/'VCO2-LBM'!G$62</f>
        <v>2341.4246575342463</v>
      </c>
      <c r="H65" s="305">
        <f>'VCO2-BW '!H65*'VCO2-LBM'!H$61/'VCO2-LBM'!H$62</f>
        <v>3480.0476190476188</v>
      </c>
      <c r="I65" s="305">
        <f>'VCO2-BW '!I65*'VCO2-LBM'!I$61/'VCO2-LBM'!I$62</f>
        <v>4030.0000000000005</v>
      </c>
      <c r="J65" s="305">
        <f>'VCO2-BW '!J65*'VCO2-LBM'!J$61/'VCO2-LBM'!J$62</f>
        <v>2479.5419847328244</v>
      </c>
      <c r="K65" s="306">
        <f>'VCO2-BW '!K65*'VCO2-LBM'!K$61/'VCO2-LBM'!K$62</f>
        <v>4903.2834645669291</v>
      </c>
      <c r="L65" s="160"/>
      <c r="M65" s="160"/>
      <c r="N65" s="160"/>
      <c r="O65" s="160"/>
      <c r="P65" s="160"/>
      <c r="Q65" s="160"/>
      <c r="R65" s="160"/>
      <c r="S65" s="160"/>
      <c r="T65" s="160"/>
      <c r="U65" s="232"/>
      <c r="V65" s="92"/>
      <c r="W65" s="92"/>
      <c r="X65" s="92"/>
      <c r="Y65" s="92"/>
      <c r="Z65" s="92"/>
      <c r="AA65" s="92"/>
      <c r="AB65" s="92"/>
      <c r="AC65" s="92"/>
      <c r="AD65" s="92"/>
      <c r="AE65" s="92"/>
      <c r="AF65" s="92"/>
      <c r="AG65" s="92"/>
      <c r="AH65" s="92"/>
      <c r="AI65" s="92"/>
      <c r="AJ65" s="92"/>
      <c r="AK65" s="92"/>
      <c r="AL65" s="92"/>
      <c r="AM65" s="92"/>
      <c r="AN65" s="92"/>
      <c r="AO65" s="92"/>
      <c r="AP65" s="92"/>
      <c r="AQ65" s="92"/>
      <c r="AR65" s="231"/>
    </row>
    <row r="66" spans="1:44">
      <c r="A66" s="233">
        <v>43723</v>
      </c>
      <c r="B66" s="234">
        <v>0.751689814814815</v>
      </c>
      <c r="C66" s="304">
        <f>'VCO2-BW '!C66*'VCO2-LBM'!C$61/'VCO2-LBM'!C$62</f>
        <v>2708.4425287356325</v>
      </c>
      <c r="D66" s="305">
        <f>'VCO2-BW '!D66*'VCO2-LBM'!D$61/'VCO2-LBM'!D$62</f>
        <v>2123.2044198895028</v>
      </c>
      <c r="E66" s="305">
        <f>'VCO2-BW '!E66*'VCO2-LBM'!E$61/'VCO2-LBM'!E$62</f>
        <v>2444.4642857142858</v>
      </c>
      <c r="F66" s="305">
        <f>'VCO2-BW '!F66*'VCO2-LBM'!F$61/'VCO2-LBM'!F$62</f>
        <v>4413.5384615384619</v>
      </c>
      <c r="G66" s="305">
        <f>'VCO2-BW '!G66*'VCO2-LBM'!G$61/'VCO2-LBM'!G$62</f>
        <v>5625.1712328767126</v>
      </c>
      <c r="H66" s="305">
        <f>'VCO2-BW '!H66*'VCO2-LBM'!H$61/'VCO2-LBM'!H$62</f>
        <v>3223.5873015873012</v>
      </c>
      <c r="I66" s="305">
        <f>'VCO2-BW '!I66*'VCO2-LBM'!I$61/'VCO2-LBM'!I$62</f>
        <v>2241.6666666666665</v>
      </c>
      <c r="J66" s="305">
        <f>'VCO2-BW '!J66*'VCO2-LBM'!J$61/'VCO2-LBM'!J$62</f>
        <v>2586.0458015267182</v>
      </c>
      <c r="K66" s="306">
        <f>'VCO2-BW '!K66*'VCO2-LBM'!K$61/'VCO2-LBM'!K$62</f>
        <v>2519.1181102362207</v>
      </c>
      <c r="L66" s="160">
        <f t="shared" ref="L66:P66" si="5">AVERAGE(C66:C68)</f>
        <v>2393.8333333333339</v>
      </c>
      <c r="M66" s="160">
        <f t="shared" si="5"/>
        <v>2226.5561694290977</v>
      </c>
      <c r="N66" s="160">
        <f t="shared" si="5"/>
        <v>3491.25</v>
      </c>
      <c r="O66" s="160">
        <f t="shared" si="5"/>
        <v>3812.2051282051284</v>
      </c>
      <c r="P66" s="160">
        <f t="shared" si="5"/>
        <v>5098.4634703196343</v>
      </c>
      <c r="Q66" s="160">
        <f t="shared" ref="Q66" si="6">AVERAGE(H66:H68)</f>
        <v>3883.7037037037039</v>
      </c>
      <c r="R66" s="160">
        <f t="shared" ref="R66" si="7">AVERAGE(I66:I68)</f>
        <v>2807.2222222222222</v>
      </c>
      <c r="S66" s="160">
        <f t="shared" ref="S66" si="8">AVERAGE(J66:J68)</f>
        <v>4287.888040712468</v>
      </c>
      <c r="T66" s="160">
        <f t="shared" ref="T66" si="9">AVERAGE(K66:K68)</f>
        <v>2581.1653543307089</v>
      </c>
      <c r="U66" s="232">
        <f t="shared" ref="U66" si="10">AVERAGE(L66:T66)</f>
        <v>3398.0319358062552</v>
      </c>
      <c r="V66" s="92"/>
      <c r="W66" s="92"/>
      <c r="X66" s="92"/>
      <c r="Y66" s="92"/>
      <c r="Z66" s="92"/>
      <c r="AA66" s="92"/>
      <c r="AB66" s="92"/>
      <c r="AC66" s="92"/>
      <c r="AD66" s="92"/>
      <c r="AE66" s="92"/>
      <c r="AF66" s="92"/>
      <c r="AG66" s="92"/>
      <c r="AH66" s="92"/>
      <c r="AI66" s="92"/>
      <c r="AJ66" s="92"/>
      <c r="AK66" s="92"/>
      <c r="AL66" s="92"/>
      <c r="AM66" s="92"/>
      <c r="AN66" s="92"/>
      <c r="AO66" s="92"/>
      <c r="AP66" s="92"/>
      <c r="AQ66" s="92"/>
      <c r="AR66" s="231"/>
    </row>
    <row r="67" spans="1:44">
      <c r="A67" s="233">
        <v>43723</v>
      </c>
      <c r="B67" s="234">
        <v>0.76557870370370396</v>
      </c>
      <c r="C67" s="304">
        <f>'VCO2-BW '!C67*'VCO2-LBM'!C$61/'VCO2-LBM'!C$62</f>
        <v>2527.775862068966</v>
      </c>
      <c r="D67" s="305">
        <f>'VCO2-BW '!D67*'VCO2-LBM'!D$61/'VCO2-LBM'!D$62</f>
        <v>2092.8729281767955</v>
      </c>
      <c r="E67" s="305">
        <f>'VCO2-BW '!E67*'VCO2-LBM'!E$61/'VCO2-LBM'!E$62</f>
        <v>4062.8571428571427</v>
      </c>
      <c r="F67" s="305">
        <f>'VCO2-BW '!F67*'VCO2-LBM'!F$61/'VCO2-LBM'!F$62</f>
        <v>2392.9230769230767</v>
      </c>
      <c r="G67" s="305">
        <f>'VCO2-BW '!G67*'VCO2-LBM'!G$61/'VCO2-LBM'!G$62</f>
        <v>4769.1301369863013</v>
      </c>
      <c r="H67" s="305">
        <f>'VCO2-BW '!H67*'VCO2-LBM'!H$61/'VCO2-LBM'!H$62</f>
        <v>5402.6507936507933</v>
      </c>
      <c r="I67" s="305">
        <f>'VCO2-BW '!I67*'VCO2-LBM'!I$61/'VCO2-LBM'!I$62</f>
        <v>2143.333333333333</v>
      </c>
      <c r="J67" s="305">
        <f>'VCO2-BW '!J67*'VCO2-LBM'!J$61/'VCO2-LBM'!J$62</f>
        <v>5060.5954198473282</v>
      </c>
      <c r="K67" s="306">
        <f>'VCO2-BW '!K67*'VCO2-LBM'!K$61/'VCO2-LBM'!K$62</f>
        <v>2633.9055118110236</v>
      </c>
      <c r="L67" s="160"/>
      <c r="M67" s="160"/>
      <c r="N67" s="160"/>
      <c r="O67" s="160"/>
      <c r="P67" s="160"/>
      <c r="Q67" s="160"/>
      <c r="R67" s="160"/>
      <c r="S67" s="160"/>
      <c r="T67" s="160"/>
      <c r="U67" s="232">
        <f t="shared" ref="U67" si="11">STDEV(L66:T66)/SQRT(COUNT(L66:T66))</f>
        <v>322.67361459348132</v>
      </c>
      <c r="V67" s="92"/>
      <c r="W67" s="92"/>
      <c r="X67" s="92"/>
      <c r="Y67" s="92"/>
      <c r="Z67" s="92"/>
      <c r="AA67" s="92"/>
      <c r="AB67" s="92"/>
      <c r="AC67" s="92"/>
      <c r="AD67" s="92"/>
      <c r="AE67" s="92"/>
      <c r="AF67" s="92"/>
      <c r="AG67" s="92"/>
      <c r="AH67" s="92"/>
      <c r="AI67" s="92"/>
      <c r="AJ67" s="92"/>
      <c r="AK67" s="92"/>
      <c r="AL67" s="92"/>
      <c r="AM67" s="92"/>
      <c r="AN67" s="92"/>
      <c r="AO67" s="92"/>
      <c r="AP67" s="92"/>
      <c r="AQ67" s="92"/>
      <c r="AR67" s="231"/>
    </row>
    <row r="68" spans="1:44">
      <c r="A68" s="233">
        <v>43723</v>
      </c>
      <c r="B68" s="234">
        <v>0.77946759259259202</v>
      </c>
      <c r="C68" s="304">
        <f>'VCO2-BW '!C68*'VCO2-LBM'!C$61/'VCO2-LBM'!C$62</f>
        <v>1945.2816091954026</v>
      </c>
      <c r="D68" s="305">
        <f>'VCO2-BW '!D68*'VCO2-LBM'!D$61/'VCO2-LBM'!D$62</f>
        <v>2463.5911602209944</v>
      </c>
      <c r="E68" s="305">
        <f>'VCO2-BW '!E68*'VCO2-LBM'!E$61/'VCO2-LBM'!E$62</f>
        <v>3966.4285714285711</v>
      </c>
      <c r="F68" s="305">
        <f>'VCO2-BW '!F68*'VCO2-LBM'!F$61/'VCO2-LBM'!F$62</f>
        <v>4630.1538461538457</v>
      </c>
      <c r="G68" s="305">
        <f>'VCO2-BW '!G68*'VCO2-LBM'!G$61/'VCO2-LBM'!G$62</f>
        <v>4901.08904109589</v>
      </c>
      <c r="H68" s="305">
        <f>'VCO2-BW '!H68*'VCO2-LBM'!H$61/'VCO2-LBM'!H$62</f>
        <v>3024.8730158730154</v>
      </c>
      <c r="I68" s="305">
        <f>'VCO2-BW '!I68*'VCO2-LBM'!I$61/'VCO2-LBM'!I$62</f>
        <v>4036.6666666666665</v>
      </c>
      <c r="J68" s="305">
        <f>'VCO2-BW '!J68*'VCO2-LBM'!J$61/'VCO2-LBM'!J$62</f>
        <v>5217.0229007633588</v>
      </c>
      <c r="K68" s="306">
        <f>'VCO2-BW '!K68*'VCO2-LBM'!K$61/'VCO2-LBM'!K$62</f>
        <v>2590.4724409448822</v>
      </c>
      <c r="L68" s="160"/>
      <c r="M68" s="160"/>
      <c r="N68" s="160"/>
      <c r="O68" s="160"/>
      <c r="P68" s="160"/>
      <c r="Q68" s="160"/>
      <c r="R68" s="160"/>
      <c r="S68" s="160"/>
      <c r="T68" s="160"/>
      <c r="U68" s="232"/>
      <c r="V68" s="92"/>
      <c r="W68" s="92"/>
      <c r="X68" s="92"/>
      <c r="Y68" s="92"/>
      <c r="Z68" s="92"/>
      <c r="AA68" s="92"/>
      <c r="AB68" s="92"/>
      <c r="AC68" s="92"/>
      <c r="AD68" s="92"/>
      <c r="AE68" s="92"/>
      <c r="AF68" s="92"/>
      <c r="AG68" s="92"/>
      <c r="AH68" s="92"/>
      <c r="AI68" s="92"/>
      <c r="AJ68" s="92"/>
      <c r="AK68" s="92"/>
      <c r="AL68" s="92"/>
      <c r="AM68" s="92"/>
      <c r="AN68" s="92"/>
      <c r="AO68" s="92"/>
      <c r="AP68" s="92"/>
      <c r="AQ68" s="92"/>
      <c r="AR68" s="231"/>
    </row>
    <row r="69" spans="1:44">
      <c r="A69" s="233">
        <v>43723</v>
      </c>
      <c r="B69" s="234">
        <v>0.79335648148148097</v>
      </c>
      <c r="C69" s="304">
        <f>'VCO2-BW '!C69*'VCO2-LBM'!C$61/'VCO2-LBM'!C$62</f>
        <v>2993.4597701149432</v>
      </c>
      <c r="D69" s="305">
        <f>'VCO2-BW '!D69*'VCO2-LBM'!D$61/'VCO2-LBM'!D$62</f>
        <v>4561.5193370165744</v>
      </c>
      <c r="E69" s="305">
        <f>'VCO2-BW '!E69*'VCO2-LBM'!E$61/'VCO2-LBM'!E$62</f>
        <v>2309.4642857142858</v>
      </c>
      <c r="F69" s="305">
        <f>'VCO2-BW '!F69*'VCO2-LBM'!F$61/'VCO2-LBM'!F$62</f>
        <v>4911.0769230769238</v>
      </c>
      <c r="G69" s="305">
        <f>'VCO2-BW '!G69*'VCO2-LBM'!G$61/'VCO2-LBM'!G$62</f>
        <v>4676.0821917808225</v>
      </c>
      <c r="H69" s="305">
        <f>'VCO2-BW '!H69*'VCO2-LBM'!H$61/'VCO2-LBM'!H$62</f>
        <v>3551.3809523809518</v>
      </c>
      <c r="I69" s="305">
        <f>'VCO2-BW '!I69*'VCO2-LBM'!I$61/'VCO2-LBM'!I$62</f>
        <v>4018.3333333333326</v>
      </c>
      <c r="J69" s="305">
        <f>'VCO2-BW '!J69*'VCO2-LBM'!J$61/'VCO2-LBM'!J$62</f>
        <v>5205.3740458015272</v>
      </c>
      <c r="K69" s="306">
        <f>'VCO2-BW '!K69*'VCO2-LBM'!K$61/'VCO2-LBM'!K$62</f>
        <v>4847.4409448818897</v>
      </c>
      <c r="L69" s="160">
        <f t="shared" ref="L69" si="12">AVERAGE(C69:C71)</f>
        <v>3827.2260536398476</v>
      </c>
      <c r="M69" s="160">
        <f t="shared" ref="M69" si="13">AVERAGE(D69:D71)</f>
        <v>3634.1620626151011</v>
      </c>
      <c r="N69" s="160">
        <f t="shared" ref="N69" si="14">AVERAGE(E69:E71)</f>
        <v>3601.0714285714289</v>
      </c>
      <c r="O69" s="160">
        <f t="shared" ref="O69" si="15">AVERAGE(F69:F71)</f>
        <v>5001.8974358974356</v>
      </c>
      <c r="P69" s="160">
        <f t="shared" ref="P69" si="16">AVERAGE(G69:G71)</f>
        <v>4646.1940639269405</v>
      </c>
      <c r="Q69" s="160">
        <f t="shared" ref="Q69" si="17">AVERAGE(H69:H71)</f>
        <v>4902.7513227513218</v>
      </c>
      <c r="R69" s="160">
        <f t="shared" ref="R69" si="18">AVERAGE(I69:I71)</f>
        <v>3367.7777777777774</v>
      </c>
      <c r="S69" s="160">
        <f t="shared" ref="S69" si="19">AVERAGE(J69:J71)</f>
        <v>5106.6361323155224</v>
      </c>
      <c r="T69" s="160">
        <f t="shared" ref="T69" si="20">AVERAGE(K69:K71)</f>
        <v>3982.3989501312335</v>
      </c>
      <c r="U69" s="232">
        <f t="shared" ref="U69" si="21">AVERAGE(L69:T69)</f>
        <v>4230.0128030696233</v>
      </c>
      <c r="V69" s="92"/>
      <c r="W69" s="92"/>
      <c r="X69" s="92"/>
      <c r="Y69" s="92"/>
      <c r="Z69" s="92"/>
      <c r="AA69" s="92"/>
      <c r="AB69" s="92"/>
      <c r="AC69" s="92"/>
      <c r="AD69" s="92"/>
      <c r="AE69" s="92"/>
      <c r="AF69" s="92"/>
      <c r="AG69" s="92"/>
      <c r="AH69" s="92"/>
      <c r="AI69" s="92"/>
      <c r="AJ69" s="92"/>
      <c r="AK69" s="92"/>
      <c r="AL69" s="92"/>
      <c r="AM69" s="92"/>
      <c r="AN69" s="92"/>
      <c r="AO69" s="92"/>
      <c r="AP69" s="92"/>
      <c r="AQ69" s="92"/>
      <c r="AR69" s="231"/>
    </row>
    <row r="70" spans="1:44">
      <c r="A70" s="233">
        <v>43723</v>
      </c>
      <c r="B70" s="234">
        <v>0.80724537037037003</v>
      </c>
      <c r="C70" s="304">
        <f>'VCO2-BW '!C70*'VCO2-LBM'!C$61/'VCO2-LBM'!C$62</f>
        <v>4195.8275862068976</v>
      </c>
      <c r="D70" s="305">
        <f>'VCO2-BW '!D70*'VCO2-LBM'!D$61/'VCO2-LBM'!D$62</f>
        <v>2386.0773480662983</v>
      </c>
      <c r="E70" s="305">
        <f>'VCO2-BW '!E70*'VCO2-LBM'!E$61/'VCO2-LBM'!E$62</f>
        <v>4350.5357142857138</v>
      </c>
      <c r="F70" s="305">
        <f>'VCO2-BW '!F70*'VCO2-LBM'!F$61/'VCO2-LBM'!F$62</f>
        <v>4951.6923076923076</v>
      </c>
      <c r="G70" s="305">
        <f>'VCO2-BW '!G70*'VCO2-LBM'!G$61/'VCO2-LBM'!G$62</f>
        <v>4160.08904109589</v>
      </c>
      <c r="H70" s="305">
        <f>'VCO2-BW '!H70*'VCO2-LBM'!H$61/'VCO2-LBM'!H$62</f>
        <v>5725.3492063492058</v>
      </c>
      <c r="I70" s="305">
        <f>'VCO2-BW '!I70*'VCO2-LBM'!I$61/'VCO2-LBM'!I$62</f>
        <v>2570</v>
      </c>
      <c r="J70" s="305">
        <f>'VCO2-BW '!J70*'VCO2-LBM'!J$61/'VCO2-LBM'!J$62</f>
        <v>5248.6412213740459</v>
      </c>
      <c r="K70" s="306">
        <f>'VCO2-BW '!K70*'VCO2-LBM'!K$61/'VCO2-LBM'!K$62</f>
        <v>2362.4488188976379</v>
      </c>
      <c r="L70" s="160"/>
      <c r="M70" s="160"/>
      <c r="N70" s="160"/>
      <c r="O70" s="160"/>
      <c r="P70" s="160"/>
      <c r="Q70" s="160"/>
      <c r="R70" s="160"/>
      <c r="S70" s="160"/>
      <c r="T70" s="160"/>
      <c r="U70" s="232">
        <f t="shared" ref="U70" si="22">STDEV(L69:T69)/SQRT(COUNT(L69:T69))</f>
        <v>226.92579206480863</v>
      </c>
      <c r="V70" s="92"/>
      <c r="W70" s="92"/>
      <c r="X70" s="92"/>
      <c r="Y70" s="92"/>
      <c r="Z70" s="92"/>
      <c r="AA70" s="92"/>
      <c r="AB70" s="92"/>
      <c r="AC70" s="92"/>
      <c r="AD70" s="92"/>
      <c r="AE70" s="92"/>
      <c r="AF70" s="92"/>
      <c r="AG70" s="92"/>
      <c r="AH70" s="92"/>
      <c r="AI70" s="92"/>
      <c r="AJ70" s="92"/>
      <c r="AK70" s="92"/>
      <c r="AL70" s="92"/>
      <c r="AM70" s="92"/>
      <c r="AN70" s="92"/>
      <c r="AO70" s="92"/>
      <c r="AP70" s="92"/>
      <c r="AQ70" s="92"/>
      <c r="AR70" s="231"/>
    </row>
    <row r="71" spans="1:44">
      <c r="A71" s="233">
        <v>43723</v>
      </c>
      <c r="B71" s="234">
        <v>0.82113425925925898</v>
      </c>
      <c r="C71" s="304">
        <f>'VCO2-BW '!C71*'VCO2-LBM'!C$61/'VCO2-LBM'!C$62</f>
        <v>4292.3908045977014</v>
      </c>
      <c r="D71" s="305">
        <f>'VCO2-BW '!D71*'VCO2-LBM'!D$61/'VCO2-LBM'!D$62</f>
        <v>3954.8895027624308</v>
      </c>
      <c r="E71" s="305">
        <f>'VCO2-BW '!E71*'VCO2-LBM'!E$61/'VCO2-LBM'!E$62</f>
        <v>4143.2142857142853</v>
      </c>
      <c r="F71" s="305">
        <f>'VCO2-BW '!F71*'VCO2-LBM'!F$61/'VCO2-LBM'!F$62</f>
        <v>5142.9230769230762</v>
      </c>
      <c r="G71" s="305">
        <f>'VCO2-BW '!G71*'VCO2-LBM'!G$61/'VCO2-LBM'!G$62</f>
        <v>5102.4109589041091</v>
      </c>
      <c r="H71" s="305">
        <f>'VCO2-BW '!H71*'VCO2-LBM'!H$61/'VCO2-LBM'!H$62</f>
        <v>5431.5238095238092</v>
      </c>
      <c r="I71" s="305">
        <f>'VCO2-BW '!I71*'VCO2-LBM'!I$61/'VCO2-LBM'!I$62</f>
        <v>3515</v>
      </c>
      <c r="J71" s="305">
        <f>'VCO2-BW '!J71*'VCO2-LBM'!J$61/'VCO2-LBM'!J$62</f>
        <v>4865.8931297709933</v>
      </c>
      <c r="K71" s="306">
        <f>'VCO2-BW '!K71*'VCO2-LBM'!K$61/'VCO2-LBM'!K$62</f>
        <v>4737.3070866141734</v>
      </c>
      <c r="L71" s="160"/>
      <c r="M71" s="160"/>
      <c r="N71" s="160"/>
      <c r="O71" s="160"/>
      <c r="P71" s="160"/>
      <c r="Q71" s="160"/>
      <c r="R71" s="160"/>
      <c r="S71" s="160"/>
      <c r="T71" s="160"/>
      <c r="U71" s="232"/>
      <c r="V71" s="92"/>
      <c r="W71" s="92"/>
      <c r="X71" s="92"/>
      <c r="Y71" s="92"/>
      <c r="Z71" s="92"/>
      <c r="AA71" s="92"/>
      <c r="AB71" s="92"/>
      <c r="AC71" s="92"/>
      <c r="AD71" s="92"/>
      <c r="AE71" s="92"/>
      <c r="AF71" s="92"/>
      <c r="AG71" s="92"/>
      <c r="AH71" s="92"/>
      <c r="AI71" s="92"/>
      <c r="AJ71" s="92"/>
      <c r="AK71" s="92"/>
      <c r="AL71" s="92"/>
      <c r="AM71" s="92"/>
      <c r="AN71" s="92"/>
      <c r="AO71" s="92"/>
      <c r="AP71" s="92"/>
      <c r="AQ71" s="92"/>
      <c r="AR71" s="231"/>
    </row>
    <row r="72" spans="1:44">
      <c r="A72" s="233">
        <v>43723</v>
      </c>
      <c r="B72" s="234">
        <v>0.83502314814814804</v>
      </c>
      <c r="C72" s="304">
        <f>'VCO2-BW '!C72*'VCO2-LBM'!C$61/'VCO2-LBM'!C$62</f>
        <v>4497.977011494253</v>
      </c>
      <c r="D72" s="305">
        <f>'VCO2-BW '!D72*'VCO2-LBM'!D$61/'VCO2-LBM'!D$62</f>
        <v>3806.6022099447509</v>
      </c>
      <c r="E72" s="305">
        <f>'VCO2-BW '!E72*'VCO2-LBM'!E$61/'VCO2-LBM'!E$62</f>
        <v>4120.7142857142853</v>
      </c>
      <c r="F72" s="305">
        <f>'VCO2-BW '!F72*'VCO2-LBM'!F$61/'VCO2-LBM'!F$62</f>
        <v>4809.5384615384619</v>
      </c>
      <c r="G72" s="305">
        <f>'VCO2-BW '!G72*'VCO2-LBM'!G$61/'VCO2-LBM'!G$62</f>
        <v>4012.9041095890411</v>
      </c>
      <c r="H72" s="305">
        <f>'VCO2-BW '!H72*'VCO2-LBM'!H$61/'VCO2-LBM'!H$62</f>
        <v>5248.0952380952385</v>
      </c>
      <c r="I72" s="305">
        <f>'VCO2-BW '!I72*'VCO2-LBM'!I$61/'VCO2-LBM'!I$62</f>
        <v>4713.333333333333</v>
      </c>
      <c r="J72" s="305">
        <f>'VCO2-BW '!J72*'VCO2-LBM'!J$61/'VCO2-LBM'!J$62</f>
        <v>4809.3129770992364</v>
      </c>
      <c r="K72" s="306">
        <f>'VCO2-BW '!K72*'VCO2-LBM'!K$61/'VCO2-LBM'!K$62</f>
        <v>4822.6220472440937</v>
      </c>
      <c r="L72" s="160">
        <f t="shared" ref="L72" si="23">AVERAGE(C72:C74)</f>
        <v>4413.8735632183916</v>
      </c>
      <c r="M72" s="160">
        <f t="shared" ref="M72" si="24">AVERAGE(D72:D74)</f>
        <v>3838.6187845303862</v>
      </c>
      <c r="N72" s="160">
        <f t="shared" ref="N72" si="25">AVERAGE(E72:E74)</f>
        <v>4001.25</v>
      </c>
      <c r="O72" s="160">
        <f t="shared" ref="O72" si="26">AVERAGE(F72:F74)</f>
        <v>4849.5897435897432</v>
      </c>
      <c r="P72" s="160">
        <f t="shared" ref="P72" si="27">AVERAGE(G72:G74)</f>
        <v>4470.2488584474886</v>
      </c>
      <c r="Q72" s="160">
        <f t="shared" ref="Q72" si="28">AVERAGE(H72:H74)</f>
        <v>4641.1957671957671</v>
      </c>
      <c r="R72" s="160">
        <f t="shared" ref="R72" si="29">AVERAGE(I72:I74)</f>
        <v>4688.333333333333</v>
      </c>
      <c r="S72" s="160">
        <f t="shared" ref="S72" si="30">AVERAGE(J72:J74)</f>
        <v>5051.7201017811703</v>
      </c>
      <c r="T72" s="160">
        <f t="shared" ref="T72" si="31">AVERAGE(K72:K74)</f>
        <v>4683.5328083989507</v>
      </c>
      <c r="U72" s="232">
        <f t="shared" ref="U72" si="32">AVERAGE(L72:T72)</f>
        <v>4515.3736622772476</v>
      </c>
      <c r="V72" s="92"/>
      <c r="W72" s="92"/>
      <c r="X72" s="92"/>
      <c r="Y72" s="92"/>
      <c r="Z72" s="92"/>
      <c r="AA72" s="92"/>
      <c r="AB72" s="92"/>
      <c r="AC72" s="92"/>
      <c r="AD72" s="92"/>
      <c r="AE72" s="92"/>
      <c r="AF72" s="92"/>
      <c r="AG72" s="92"/>
      <c r="AH72" s="92"/>
      <c r="AI72" s="92"/>
      <c r="AJ72" s="92"/>
      <c r="AK72" s="92"/>
      <c r="AL72" s="92"/>
      <c r="AM72" s="92"/>
      <c r="AN72" s="92"/>
      <c r="AO72" s="92"/>
      <c r="AP72" s="92"/>
      <c r="AQ72" s="92"/>
      <c r="AR72" s="231"/>
    </row>
    <row r="73" spans="1:44">
      <c r="A73" s="233">
        <v>43723</v>
      </c>
      <c r="B73" s="234">
        <v>0.84891203703703599</v>
      </c>
      <c r="C73" s="304">
        <f>'VCO2-BW '!C73*'VCO2-LBM'!C$61/'VCO2-LBM'!C$62</f>
        <v>4480.8448275862074</v>
      </c>
      <c r="D73" s="305">
        <f>'VCO2-BW '!D73*'VCO2-LBM'!D$61/'VCO2-LBM'!D$62</f>
        <v>3971.7403314917124</v>
      </c>
      <c r="E73" s="305">
        <f>'VCO2-BW '!E73*'VCO2-LBM'!E$61/'VCO2-LBM'!E$62</f>
        <v>3963.2142857142853</v>
      </c>
      <c r="F73" s="305">
        <f>'VCO2-BW '!F73*'VCO2-LBM'!F$61/'VCO2-LBM'!F$62</f>
        <v>5016</v>
      </c>
      <c r="G73" s="305">
        <f>'VCO2-BW '!G73*'VCO2-LBM'!G$61/'VCO2-LBM'!G$62</f>
        <v>5088.8767123287671</v>
      </c>
      <c r="H73" s="305">
        <f>'VCO2-BW '!H73*'VCO2-LBM'!H$61/'VCO2-LBM'!H$62</f>
        <v>4111.8571428571422</v>
      </c>
      <c r="I73" s="305">
        <f>'VCO2-BW '!I73*'VCO2-LBM'!I$61/'VCO2-LBM'!I$62</f>
        <v>4920</v>
      </c>
      <c r="J73" s="305">
        <f>'VCO2-BW '!J73*'VCO2-LBM'!J$61/'VCO2-LBM'!J$62</f>
        <v>5408.3969465648861</v>
      </c>
      <c r="K73" s="306">
        <f>'VCO2-BW '!K73*'VCO2-LBM'!K$61/'VCO2-LBM'!K$62</f>
        <v>4983.9448818897645</v>
      </c>
      <c r="L73" s="160"/>
      <c r="M73" s="160"/>
      <c r="N73" s="160"/>
      <c r="O73" s="160"/>
      <c r="P73" s="160"/>
      <c r="Q73" s="160"/>
      <c r="R73" s="160"/>
      <c r="S73" s="160"/>
      <c r="T73" s="160"/>
      <c r="U73" s="232">
        <f t="shared" ref="U73" si="33">STDEV(L72:T72)/SQRT(COUNT(L72:T72))</f>
        <v>129.53176697435626</v>
      </c>
      <c r="V73" s="92"/>
      <c r="W73" s="92"/>
      <c r="X73" s="92"/>
      <c r="Y73" s="92"/>
      <c r="Z73" s="92"/>
      <c r="AA73" s="92"/>
      <c r="AB73" s="92"/>
      <c r="AC73" s="92"/>
      <c r="AD73" s="92"/>
      <c r="AE73" s="92"/>
      <c r="AF73" s="92"/>
      <c r="AG73" s="92"/>
      <c r="AH73" s="92"/>
      <c r="AI73" s="92"/>
      <c r="AJ73" s="92"/>
      <c r="AK73" s="92"/>
      <c r="AL73" s="92"/>
      <c r="AM73" s="92"/>
      <c r="AN73" s="92"/>
      <c r="AO73" s="92"/>
      <c r="AP73" s="92"/>
      <c r="AQ73" s="92"/>
      <c r="AR73" s="231"/>
    </row>
    <row r="74" spans="1:44">
      <c r="A74" s="233">
        <v>43723</v>
      </c>
      <c r="B74" s="234">
        <v>0.86280092592592506</v>
      </c>
      <c r="C74" s="304">
        <f>'VCO2-BW '!C74*'VCO2-LBM'!C$61/'VCO2-LBM'!C$62</f>
        <v>4262.7988505747126</v>
      </c>
      <c r="D74" s="305">
        <f>'VCO2-BW '!D74*'VCO2-LBM'!D$61/'VCO2-LBM'!D$62</f>
        <v>3737.5138121546956</v>
      </c>
      <c r="E74" s="305">
        <f>'VCO2-BW '!E74*'VCO2-LBM'!E$61/'VCO2-LBM'!E$62</f>
        <v>3919.8214285714284</v>
      </c>
      <c r="F74" s="305">
        <f>'VCO2-BW '!F74*'VCO2-LBM'!F$61/'VCO2-LBM'!F$62</f>
        <v>4723.2307692307686</v>
      </c>
      <c r="G74" s="305">
        <f>'VCO2-BW '!G74*'VCO2-LBM'!G$61/'VCO2-LBM'!G$62</f>
        <v>4308.965753424658</v>
      </c>
      <c r="H74" s="305">
        <f>'VCO2-BW '!H74*'VCO2-LBM'!H$61/'VCO2-LBM'!H$62</f>
        <v>4563.6349206349196</v>
      </c>
      <c r="I74" s="305">
        <f>'VCO2-BW '!I74*'VCO2-LBM'!I$61/'VCO2-LBM'!I$62</f>
        <v>4431.6666666666661</v>
      </c>
      <c r="J74" s="305">
        <f>'VCO2-BW '!J74*'VCO2-LBM'!J$61/'VCO2-LBM'!J$62</f>
        <v>4937.4503816793895</v>
      </c>
      <c r="K74" s="306">
        <f>'VCO2-BW '!K74*'VCO2-LBM'!K$61/'VCO2-LBM'!K$62</f>
        <v>4244.0314960629921</v>
      </c>
      <c r="L74" s="160"/>
      <c r="M74" s="160"/>
      <c r="N74" s="160"/>
      <c r="O74" s="160"/>
      <c r="P74" s="160"/>
      <c r="Q74" s="160"/>
      <c r="R74" s="160"/>
      <c r="S74" s="160"/>
      <c r="T74" s="160"/>
      <c r="U74" s="232"/>
      <c r="V74" s="92"/>
      <c r="W74" s="92"/>
      <c r="X74" s="92"/>
      <c r="Y74" s="92"/>
      <c r="Z74" s="92"/>
      <c r="AA74" s="92"/>
      <c r="AB74" s="92"/>
      <c r="AC74" s="92"/>
      <c r="AD74" s="92"/>
      <c r="AE74" s="92"/>
      <c r="AF74" s="92"/>
      <c r="AG74" s="92"/>
      <c r="AH74" s="92"/>
      <c r="AI74" s="92"/>
      <c r="AJ74" s="92"/>
      <c r="AK74" s="92"/>
      <c r="AL74" s="92"/>
      <c r="AM74" s="92"/>
      <c r="AN74" s="92"/>
      <c r="AO74" s="92"/>
      <c r="AP74" s="92"/>
      <c r="AQ74" s="92"/>
      <c r="AR74" s="231"/>
    </row>
    <row r="75" spans="1:44">
      <c r="A75" s="233">
        <v>43723</v>
      </c>
      <c r="B75" s="234">
        <v>0.87668981481481401</v>
      </c>
      <c r="C75" s="304">
        <f>'VCO2-BW '!C75*'VCO2-LBM'!C$61/'VCO2-LBM'!C$62</f>
        <v>4346.9022988505758</v>
      </c>
      <c r="D75" s="305">
        <f>'VCO2-BW '!D75*'VCO2-LBM'!D$61/'VCO2-LBM'!D$62</f>
        <v>4276.7403314917128</v>
      </c>
      <c r="E75" s="305">
        <f>'VCO2-BW '!E75*'VCO2-LBM'!E$61/'VCO2-LBM'!E$62</f>
        <v>2227.5</v>
      </c>
      <c r="F75" s="305">
        <f>'VCO2-BW '!F75*'VCO2-LBM'!F$61/'VCO2-LBM'!F$62</f>
        <v>4711.3846153846152</v>
      </c>
      <c r="G75" s="305">
        <f>'VCO2-BW '!G75*'VCO2-LBM'!G$61/'VCO2-LBM'!G$62</f>
        <v>3836.9589041095896</v>
      </c>
      <c r="H75" s="305">
        <f>'VCO2-BW '!H75*'VCO2-LBM'!H$61/'VCO2-LBM'!H$62</f>
        <v>5200.539682539682</v>
      </c>
      <c r="I75" s="305">
        <f>'VCO2-BW '!I75*'VCO2-LBM'!I$61/'VCO2-LBM'!I$62</f>
        <v>4663.333333333333</v>
      </c>
      <c r="J75" s="305">
        <f>'VCO2-BW '!J75*'VCO2-LBM'!J$61/'VCO2-LBM'!J$62</f>
        <v>4662.8702290076335</v>
      </c>
      <c r="K75" s="306">
        <f>'VCO2-BW '!K75*'VCO2-LBM'!K$61/'VCO2-LBM'!K$62</f>
        <v>4721.7952755905508</v>
      </c>
      <c r="L75" s="160">
        <f t="shared" ref="L75" si="34">AVERAGE(C75:C77)</f>
        <v>4296.0249042145597</v>
      </c>
      <c r="M75" s="160">
        <f t="shared" ref="M75" si="35">AVERAGE(D75:D77)</f>
        <v>3374.097605893186</v>
      </c>
      <c r="N75" s="160">
        <f t="shared" ref="N75" si="36">AVERAGE(E75:E77)</f>
        <v>3390</v>
      </c>
      <c r="O75" s="160">
        <f t="shared" ref="O75" si="37">AVERAGE(F75:F77)</f>
        <v>4227.3846153846152</v>
      </c>
      <c r="P75" s="160">
        <f t="shared" ref="P75" si="38">AVERAGE(G75:G77)</f>
        <v>4352.9520547945203</v>
      </c>
      <c r="Q75" s="160">
        <f t="shared" ref="Q75" si="39">AVERAGE(H75:H77)</f>
        <v>4742.534391534391</v>
      </c>
      <c r="R75" s="160">
        <f t="shared" ref="R75" si="40">AVERAGE(I75:I77)</f>
        <v>3995</v>
      </c>
      <c r="S75" s="160">
        <f t="shared" ref="S75" si="41">AVERAGE(J75:J77)</f>
        <v>4384.9618320610689</v>
      </c>
      <c r="T75" s="160">
        <f t="shared" ref="T75" si="42">AVERAGE(K75:K77)</f>
        <v>3657.1679790026246</v>
      </c>
      <c r="U75" s="232">
        <f t="shared" ref="U75" si="43">AVERAGE(L75:T75)</f>
        <v>4046.6803758761071</v>
      </c>
      <c r="V75" s="92"/>
      <c r="W75" s="92"/>
      <c r="X75" s="92"/>
      <c r="Y75" s="92"/>
      <c r="Z75" s="92"/>
      <c r="AA75" s="92"/>
      <c r="AB75" s="92"/>
      <c r="AC75" s="92"/>
      <c r="AD75" s="92"/>
      <c r="AE75" s="92"/>
      <c r="AF75" s="92"/>
      <c r="AG75" s="92"/>
      <c r="AH75" s="92"/>
      <c r="AI75" s="92"/>
      <c r="AJ75" s="92"/>
      <c r="AK75" s="92"/>
      <c r="AL75" s="92"/>
      <c r="AM75" s="92"/>
      <c r="AN75" s="92"/>
      <c r="AO75" s="92"/>
      <c r="AP75" s="92"/>
      <c r="AQ75" s="92"/>
      <c r="AR75" s="231"/>
    </row>
    <row r="76" spans="1:44">
      <c r="A76" s="233">
        <v>43723</v>
      </c>
      <c r="B76" s="234">
        <v>0.89057870370370373</v>
      </c>
      <c r="C76" s="304">
        <f>'VCO2-BW '!C76*'VCO2-LBM'!C$61/'VCO2-LBM'!C$62</f>
        <v>4357.8045977011498</v>
      </c>
      <c r="D76" s="305">
        <f>'VCO2-BW '!D76*'VCO2-LBM'!D$61/'VCO2-LBM'!D$62</f>
        <v>2463.5911602209944</v>
      </c>
      <c r="E76" s="305">
        <f>'VCO2-BW '!E76*'VCO2-LBM'!E$61/'VCO2-LBM'!E$62</f>
        <v>3543.75</v>
      </c>
      <c r="F76" s="305">
        <f>'VCO2-BW '!F76*'VCO2-LBM'!F$61/'VCO2-LBM'!F$62</f>
        <v>4697.8461538461534</v>
      </c>
      <c r="G76" s="305">
        <f>'VCO2-BW '!G76*'VCO2-LBM'!G$61/'VCO2-LBM'!G$62</f>
        <v>3552.7397260273974</v>
      </c>
      <c r="H76" s="305">
        <f>'VCO2-BW '!H76*'VCO2-LBM'!H$61/'VCO2-LBM'!H$62</f>
        <v>3950.5079365079359</v>
      </c>
      <c r="I76" s="305">
        <f>'VCO2-BW '!I76*'VCO2-LBM'!I$61/'VCO2-LBM'!I$62</f>
        <v>4048.333333333333</v>
      </c>
      <c r="J76" s="305">
        <f>'VCO2-BW '!J76*'VCO2-LBM'!J$61/'VCO2-LBM'!J$62</f>
        <v>5067.2519083969464</v>
      </c>
      <c r="K76" s="306">
        <f>'VCO2-BW '!K76*'VCO2-LBM'!K$61/'VCO2-LBM'!K$62</f>
        <v>3156.6535433070867</v>
      </c>
      <c r="L76" s="160"/>
      <c r="M76" s="160"/>
      <c r="N76" s="160"/>
      <c r="O76" s="160"/>
      <c r="P76" s="160"/>
      <c r="Q76" s="160"/>
      <c r="R76" s="160"/>
      <c r="S76" s="160"/>
      <c r="T76" s="160"/>
      <c r="U76" s="232">
        <f t="shared" ref="U76" si="44">STDEV(L75:T75)/SQRT(COUNT(L75:T75))</f>
        <v>159.21961070196105</v>
      </c>
      <c r="V76" s="92"/>
      <c r="W76" s="92"/>
      <c r="X76" s="92"/>
      <c r="Y76" s="92"/>
      <c r="Z76" s="92"/>
      <c r="AA76" s="92"/>
      <c r="AB76" s="92"/>
      <c r="AC76" s="92"/>
      <c r="AD76" s="92"/>
      <c r="AE76" s="92"/>
      <c r="AF76" s="92"/>
      <c r="AG76" s="92"/>
      <c r="AH76" s="92"/>
      <c r="AI76" s="92"/>
      <c r="AJ76" s="92"/>
      <c r="AK76" s="92"/>
      <c r="AL76" s="92"/>
      <c r="AM76" s="92"/>
      <c r="AN76" s="92"/>
      <c r="AO76" s="92"/>
      <c r="AP76" s="92"/>
      <c r="AQ76" s="92"/>
      <c r="AR76" s="231"/>
    </row>
    <row r="77" spans="1:44">
      <c r="A77" s="233">
        <v>43723</v>
      </c>
      <c r="B77" s="234">
        <v>0.90446759259259202</v>
      </c>
      <c r="C77" s="304">
        <f>'VCO2-BW '!C77*'VCO2-LBM'!C$61/'VCO2-LBM'!C$62</f>
        <v>4183.3678160919544</v>
      </c>
      <c r="D77" s="305">
        <f>'VCO2-BW '!D77*'VCO2-LBM'!D$61/'VCO2-LBM'!D$62</f>
        <v>3381.9613259668504</v>
      </c>
      <c r="E77" s="305">
        <f>'VCO2-BW '!E77*'VCO2-LBM'!E$61/'VCO2-LBM'!E$62</f>
        <v>4398.75</v>
      </c>
      <c r="F77" s="305">
        <f>'VCO2-BW '!F77*'VCO2-LBM'!F$61/'VCO2-LBM'!F$62</f>
        <v>3272.9230769230767</v>
      </c>
      <c r="G77" s="305">
        <f>'VCO2-BW '!G77*'VCO2-LBM'!G$61/'VCO2-LBM'!G$62</f>
        <v>5669.1575342465749</v>
      </c>
      <c r="H77" s="305">
        <f>'VCO2-BW '!H77*'VCO2-LBM'!H$61/'VCO2-LBM'!H$62</f>
        <v>5076.5555555555557</v>
      </c>
      <c r="I77" s="305">
        <f>'VCO2-BW '!I77*'VCO2-LBM'!I$61/'VCO2-LBM'!I$62</f>
        <v>3273.333333333333</v>
      </c>
      <c r="J77" s="305">
        <f>'VCO2-BW '!J77*'VCO2-LBM'!J$61/'VCO2-LBM'!J$62</f>
        <v>3424.7633587786268</v>
      </c>
      <c r="K77" s="306">
        <f>'VCO2-BW '!K77*'VCO2-LBM'!K$61/'VCO2-LBM'!K$62</f>
        <v>3093.055118110236</v>
      </c>
      <c r="L77" s="160"/>
      <c r="M77" s="160"/>
      <c r="N77" s="160"/>
      <c r="O77" s="160"/>
      <c r="P77" s="160"/>
      <c r="Q77" s="160"/>
      <c r="R77" s="160"/>
      <c r="S77" s="160"/>
      <c r="T77" s="160"/>
      <c r="U77" s="232"/>
      <c r="V77" s="92"/>
      <c r="W77" s="92"/>
      <c r="X77" s="92"/>
      <c r="Y77" s="92"/>
      <c r="Z77" s="92"/>
      <c r="AA77" s="92"/>
      <c r="AB77" s="92"/>
      <c r="AC77" s="92"/>
      <c r="AD77" s="92"/>
      <c r="AE77" s="92"/>
      <c r="AF77" s="92"/>
      <c r="AG77" s="92"/>
      <c r="AH77" s="92"/>
      <c r="AI77" s="92"/>
      <c r="AJ77" s="92"/>
      <c r="AK77" s="92"/>
      <c r="AL77" s="92"/>
      <c r="AM77" s="92"/>
      <c r="AN77" s="92"/>
      <c r="AO77" s="92"/>
      <c r="AP77" s="92"/>
      <c r="AQ77" s="92"/>
      <c r="AR77" s="231"/>
    </row>
    <row r="78" spans="1:44">
      <c r="A78" s="233">
        <v>43723</v>
      </c>
      <c r="B78" s="234">
        <v>0.91835648148148097</v>
      </c>
      <c r="C78" s="304">
        <f>'VCO2-BW '!C78*'VCO2-LBM'!C$61/'VCO2-LBM'!C$62</f>
        <v>4342.2298850574716</v>
      </c>
      <c r="D78" s="305">
        <f>'VCO2-BW '!D78*'VCO2-LBM'!D$61/'VCO2-LBM'!D$62</f>
        <v>4330.6629834254136</v>
      </c>
      <c r="E78" s="305">
        <f>'VCO2-BW '!E78*'VCO2-LBM'!E$61/'VCO2-LBM'!E$62</f>
        <v>2908.9285714285711</v>
      </c>
      <c r="F78" s="305">
        <f>'VCO2-BW '!F78*'VCO2-LBM'!F$61/'VCO2-LBM'!F$62</f>
        <v>3591.0769230769229</v>
      </c>
      <c r="G78" s="305">
        <f>'VCO2-BW '!G78*'VCO2-LBM'!G$61/'VCO2-LBM'!G$62</f>
        <v>4237.91095890411</v>
      </c>
      <c r="H78" s="305">
        <f>'VCO2-BW '!H78*'VCO2-LBM'!H$61/'VCO2-LBM'!H$62</f>
        <v>5068.063492063492</v>
      </c>
      <c r="I78" s="305">
        <f>'VCO2-BW '!I78*'VCO2-LBM'!I$61/'VCO2-LBM'!I$62</f>
        <v>2746.6666666666665</v>
      </c>
      <c r="J78" s="305">
        <f>'VCO2-BW '!J78*'VCO2-LBM'!J$61/'VCO2-LBM'!J$62</f>
        <v>6075.7099236641225</v>
      </c>
      <c r="K78" s="306">
        <f>'VCO2-BW '!K78*'VCO2-LBM'!K$61/'VCO2-LBM'!K$62</f>
        <v>4560.4724409448818</v>
      </c>
      <c r="L78" s="160">
        <f t="shared" ref="L78" si="45">AVERAGE(C78:C80)</f>
        <v>3926.904214559388</v>
      </c>
      <c r="M78" s="160">
        <f t="shared" ref="M78" si="46">AVERAGE(D78:D80)</f>
        <v>4128.4530386740325</v>
      </c>
      <c r="N78" s="160">
        <f t="shared" ref="N78" si="47">AVERAGE(E78:E80)</f>
        <v>3876.9642857142849</v>
      </c>
      <c r="O78" s="160">
        <f t="shared" ref="O78" si="48">AVERAGE(F78:F80)</f>
        <v>3815.0256410256407</v>
      </c>
      <c r="P78" s="160">
        <f t="shared" ref="P78" si="49">AVERAGE(G78:G80)</f>
        <v>3738.271689497717</v>
      </c>
      <c r="Q78" s="160">
        <f t="shared" ref="Q78" si="50">AVERAGE(H78:H80)</f>
        <v>4239.2380952380954</v>
      </c>
      <c r="R78" s="160">
        <f t="shared" ref="R78" si="51">AVERAGE(I78:I80)</f>
        <v>4292.7777777777774</v>
      </c>
      <c r="S78" s="160">
        <f t="shared" ref="S78" si="52">AVERAGE(J78:J80)</f>
        <v>5583.6844783715014</v>
      </c>
      <c r="T78" s="160">
        <f t="shared" ref="T78" si="53">AVERAGE(K78:K80)</f>
        <v>5205.2467191601054</v>
      </c>
      <c r="U78" s="232">
        <f t="shared" ref="U78" si="54">AVERAGE(L78:T78)</f>
        <v>4311.8406600020598</v>
      </c>
      <c r="V78" s="92"/>
      <c r="W78" s="92"/>
      <c r="X78" s="92"/>
      <c r="Y78" s="92"/>
      <c r="Z78" s="92"/>
      <c r="AA78" s="92"/>
      <c r="AB78" s="92"/>
      <c r="AC78" s="92"/>
      <c r="AD78" s="92"/>
      <c r="AE78" s="92"/>
      <c r="AF78" s="92"/>
      <c r="AG78" s="92"/>
      <c r="AH78" s="92"/>
      <c r="AI78" s="92"/>
      <c r="AJ78" s="92"/>
      <c r="AK78" s="92"/>
      <c r="AL78" s="92"/>
      <c r="AM78" s="92"/>
      <c r="AN78" s="92"/>
      <c r="AO78" s="92"/>
      <c r="AP78" s="92"/>
      <c r="AQ78" s="92"/>
      <c r="AR78" s="231"/>
    </row>
    <row r="79" spans="1:44">
      <c r="A79" s="233">
        <v>43723</v>
      </c>
      <c r="B79" s="234">
        <v>0.93224537037036903</v>
      </c>
      <c r="C79" s="304">
        <f>'VCO2-BW '!C79*'VCO2-LBM'!C$61/'VCO2-LBM'!C$62</f>
        <v>4250.3390804597711</v>
      </c>
      <c r="D79" s="305">
        <f>'VCO2-BW '!D79*'VCO2-LBM'!D$61/'VCO2-LBM'!D$62</f>
        <v>3922.8729281767951</v>
      </c>
      <c r="E79" s="305">
        <f>'VCO2-BW '!E79*'VCO2-LBM'!E$61/'VCO2-LBM'!E$62</f>
        <v>4103.0357142857138</v>
      </c>
      <c r="F79" s="305">
        <f>'VCO2-BW '!F79*'VCO2-LBM'!F$61/'VCO2-LBM'!F$62</f>
        <v>4075.0769230769233</v>
      </c>
      <c r="G79" s="305">
        <f>'VCO2-BW '!G79*'VCO2-LBM'!G$61/'VCO2-LBM'!G$62</f>
        <v>2618.8767123287671</v>
      </c>
      <c r="H79" s="305">
        <f>'VCO2-BW '!H79*'VCO2-LBM'!H$61/'VCO2-LBM'!H$62</f>
        <v>3947.1111111111113</v>
      </c>
      <c r="I79" s="305">
        <f>'VCO2-BW '!I79*'VCO2-LBM'!I$61/'VCO2-LBM'!I$62</f>
        <v>5026.6666666666661</v>
      </c>
      <c r="J79" s="305">
        <f>'VCO2-BW '!J79*'VCO2-LBM'!J$61/'VCO2-LBM'!J$62</f>
        <v>6075.7099236641225</v>
      </c>
      <c r="K79" s="306">
        <f>'VCO2-BW '!K79*'VCO2-LBM'!K$61/'VCO2-LBM'!K$62</f>
        <v>5522.2047244094492</v>
      </c>
      <c r="L79" s="160"/>
      <c r="M79" s="160"/>
      <c r="N79" s="160"/>
      <c r="O79" s="160"/>
      <c r="P79" s="160"/>
      <c r="Q79" s="160"/>
      <c r="R79" s="160"/>
      <c r="S79" s="160"/>
      <c r="T79" s="160"/>
      <c r="U79" s="232">
        <f t="shared" ref="U79" si="55">STDEV(L78:T78)/SQRT(COUNT(L78:T78))</f>
        <v>216.28577691717319</v>
      </c>
      <c r="V79" s="92"/>
      <c r="W79" s="92"/>
      <c r="X79" s="92"/>
      <c r="Y79" s="92"/>
      <c r="Z79" s="92"/>
      <c r="AA79" s="92"/>
      <c r="AB79" s="92"/>
      <c r="AC79" s="92"/>
      <c r="AD79" s="92"/>
      <c r="AE79" s="92"/>
      <c r="AF79" s="92"/>
      <c r="AG79" s="92"/>
      <c r="AH79" s="92"/>
      <c r="AI79" s="92"/>
      <c r="AJ79" s="92"/>
      <c r="AK79" s="92"/>
      <c r="AL79" s="92"/>
      <c r="AM79" s="92"/>
      <c r="AN79" s="92"/>
      <c r="AO79" s="92"/>
      <c r="AP79" s="92"/>
      <c r="AQ79" s="92"/>
      <c r="AR79" s="231"/>
    </row>
    <row r="80" spans="1:44">
      <c r="A80" s="233">
        <v>43723</v>
      </c>
      <c r="B80" s="234">
        <v>0.94613425925925798</v>
      </c>
      <c r="C80" s="304">
        <f>'VCO2-BW '!C80*'VCO2-LBM'!C$61/'VCO2-LBM'!C$62</f>
        <v>3188.1436781609204</v>
      </c>
      <c r="D80" s="305">
        <f>'VCO2-BW '!D80*'VCO2-LBM'!D$61/'VCO2-LBM'!D$62</f>
        <v>4131.8232044198894</v>
      </c>
      <c r="E80" s="305">
        <f>'VCO2-BW '!E80*'VCO2-LBM'!E$61/'VCO2-LBM'!E$62</f>
        <v>4618.9285714285716</v>
      </c>
      <c r="F80" s="305">
        <f>'VCO2-BW '!F80*'VCO2-LBM'!F$61/'VCO2-LBM'!F$62</f>
        <v>3778.9230769230767</v>
      </c>
      <c r="G80" s="305">
        <f>'VCO2-BW '!G80*'VCO2-LBM'!G$61/'VCO2-LBM'!G$62</f>
        <v>4358.0273972602745</v>
      </c>
      <c r="H80" s="305">
        <f>'VCO2-BW '!H80*'VCO2-LBM'!H$61/'VCO2-LBM'!H$62</f>
        <v>3702.539682539682</v>
      </c>
      <c r="I80" s="305">
        <f>'VCO2-BW '!I80*'VCO2-LBM'!I$61/'VCO2-LBM'!I$62</f>
        <v>5105</v>
      </c>
      <c r="J80" s="305">
        <f>'VCO2-BW '!J80*'VCO2-LBM'!J$61/'VCO2-LBM'!J$62</f>
        <v>4599.6335877862603</v>
      </c>
      <c r="K80" s="306">
        <f>'VCO2-BW '!K80*'VCO2-LBM'!K$61/'VCO2-LBM'!K$62</f>
        <v>5533.0629921259842</v>
      </c>
      <c r="L80" s="160"/>
      <c r="M80" s="160"/>
      <c r="N80" s="160"/>
      <c r="O80" s="160"/>
      <c r="P80" s="160"/>
      <c r="Q80" s="160"/>
      <c r="R80" s="160"/>
      <c r="S80" s="160"/>
      <c r="T80" s="160"/>
      <c r="U80" s="232"/>
      <c r="V80" s="92"/>
      <c r="W80" s="92"/>
      <c r="X80" s="92"/>
      <c r="Y80" s="92"/>
      <c r="Z80" s="92"/>
      <c r="AA80" s="92"/>
      <c r="AB80" s="92"/>
      <c r="AC80" s="92"/>
      <c r="AD80" s="92"/>
      <c r="AE80" s="92"/>
      <c r="AF80" s="92"/>
      <c r="AG80" s="92"/>
      <c r="AH80" s="92"/>
      <c r="AI80" s="92"/>
      <c r="AJ80" s="92"/>
      <c r="AK80" s="92"/>
      <c r="AL80" s="92"/>
      <c r="AM80" s="92"/>
      <c r="AN80" s="92"/>
      <c r="AO80" s="92"/>
      <c r="AP80" s="92"/>
      <c r="AQ80" s="92"/>
      <c r="AR80" s="231"/>
    </row>
    <row r="81" spans="1:44">
      <c r="A81" s="233">
        <v>43723</v>
      </c>
      <c r="B81" s="234">
        <v>0.96002314814814704</v>
      </c>
      <c r="C81" s="304">
        <f>'VCO2-BW '!C81*'VCO2-LBM'!C$61/'VCO2-LBM'!C$62</f>
        <v>3764.4080459770121</v>
      </c>
      <c r="D81" s="305">
        <f>'VCO2-BW '!D81*'VCO2-LBM'!D$61/'VCO2-LBM'!D$62</f>
        <v>4118.3425414364638</v>
      </c>
      <c r="E81" s="305">
        <f>'VCO2-BW '!E81*'VCO2-LBM'!E$61/'VCO2-LBM'!E$62</f>
        <v>4009.8214285714284</v>
      </c>
      <c r="F81" s="305">
        <f>'VCO2-BW '!F81*'VCO2-LBM'!F$61/'VCO2-LBM'!F$62</f>
        <v>5300.3076923076915</v>
      </c>
      <c r="G81" s="305">
        <f>'VCO2-BW '!G81*'VCO2-LBM'!G$61/'VCO2-LBM'!G$62</f>
        <v>4632.0958904109584</v>
      </c>
      <c r="H81" s="305">
        <f>'VCO2-BW '!H81*'VCO2-LBM'!H$61/'VCO2-LBM'!H$62</f>
        <v>5120.7142857142853</v>
      </c>
      <c r="I81" s="305">
        <f>'VCO2-BW '!I81*'VCO2-LBM'!I$61/'VCO2-LBM'!I$62</f>
        <v>4956.6666666666661</v>
      </c>
      <c r="J81" s="305">
        <f>'VCO2-BW '!J81*'VCO2-LBM'!J$61/'VCO2-LBM'!J$62</f>
        <v>5606.4274809160306</v>
      </c>
      <c r="K81" s="306">
        <f>'VCO2-BW '!K81*'VCO2-LBM'!K$61/'VCO2-LBM'!K$62</f>
        <v>5317.4488188976375</v>
      </c>
      <c r="L81" s="160">
        <f t="shared" ref="L81" si="56">AVERAGE(C81:C83)</f>
        <v>4112.2432950191578</v>
      </c>
      <c r="M81" s="160">
        <f t="shared" ref="M81" si="57">AVERAGE(D81:D83)</f>
        <v>2895.5340699815838</v>
      </c>
      <c r="N81" s="160">
        <f t="shared" ref="N81" si="58">AVERAGE(E81:E83)</f>
        <v>4043.571428571428</v>
      </c>
      <c r="O81" s="160">
        <f t="shared" ref="O81" si="59">AVERAGE(F81:F83)</f>
        <v>4763.2820512820508</v>
      </c>
      <c r="P81" s="160">
        <f t="shared" ref="P81" si="60">AVERAGE(G81:G83)</f>
        <v>4179.2625570776254</v>
      </c>
      <c r="Q81" s="160">
        <f t="shared" ref="Q81" si="61">AVERAGE(H81:H83)</f>
        <v>4962.1957671957671</v>
      </c>
      <c r="R81" s="160">
        <f t="shared" ref="R81" si="62">AVERAGE(I81:I83)</f>
        <v>4583.8888888888887</v>
      </c>
      <c r="S81" s="160">
        <f t="shared" ref="S81" si="63">AVERAGE(J81:J83)</f>
        <v>5168.2086513994918</v>
      </c>
      <c r="T81" s="160">
        <f t="shared" ref="T81" si="64">AVERAGE(K81:K83)</f>
        <v>4962.7454068241468</v>
      </c>
      <c r="U81" s="232">
        <f t="shared" ref="U81" si="65">AVERAGE(L81:T81)</f>
        <v>4407.8813462489052</v>
      </c>
      <c r="V81" s="92"/>
      <c r="W81" s="92"/>
      <c r="X81" s="92"/>
      <c r="Y81" s="92"/>
      <c r="Z81" s="92"/>
      <c r="AA81" s="92"/>
      <c r="AB81" s="92"/>
      <c r="AC81" s="92"/>
      <c r="AD81" s="92"/>
      <c r="AE81" s="92"/>
      <c r="AF81" s="92"/>
      <c r="AG81" s="92"/>
      <c r="AH81" s="92"/>
      <c r="AI81" s="92"/>
      <c r="AJ81" s="92"/>
      <c r="AK81" s="92"/>
      <c r="AL81" s="92"/>
      <c r="AM81" s="92"/>
      <c r="AN81" s="92"/>
      <c r="AO81" s="92"/>
      <c r="AP81" s="92"/>
      <c r="AQ81" s="92"/>
      <c r="AR81" s="231"/>
    </row>
    <row r="82" spans="1:44">
      <c r="A82" s="233">
        <v>43723</v>
      </c>
      <c r="B82" s="234">
        <v>0.97391203703703599</v>
      </c>
      <c r="C82" s="304">
        <f>'VCO2-BW '!C82*'VCO2-LBM'!C$61/'VCO2-LBM'!C$62</f>
        <v>4160.0057471264372</v>
      </c>
      <c r="D82" s="305">
        <f>'VCO2-BW '!D82*'VCO2-LBM'!D$61/'VCO2-LBM'!D$62</f>
        <v>2509.0883977900548</v>
      </c>
      <c r="E82" s="305">
        <f>'VCO2-BW '!E82*'VCO2-LBM'!E$61/'VCO2-LBM'!E$62</f>
        <v>4226.7857142857138</v>
      </c>
      <c r="F82" s="305">
        <f>'VCO2-BW '!F82*'VCO2-LBM'!F$61/'VCO2-LBM'!F$62</f>
        <v>4970.3076923076924</v>
      </c>
      <c r="G82" s="305">
        <f>'VCO2-BW '!G82*'VCO2-LBM'!G$61/'VCO2-LBM'!G$62</f>
        <v>4112.7191780821913</v>
      </c>
      <c r="H82" s="305">
        <f>'VCO2-BW '!H82*'VCO2-LBM'!H$61/'VCO2-LBM'!H$62</f>
        <v>4069.3968253968251</v>
      </c>
      <c r="I82" s="305">
        <f>'VCO2-BW '!I82*'VCO2-LBM'!I$61/'VCO2-LBM'!I$62</f>
        <v>3795</v>
      </c>
      <c r="J82" s="305">
        <f>'VCO2-BW '!J82*'VCO2-LBM'!J$61/'VCO2-LBM'!J$62</f>
        <v>5391.7557251908402</v>
      </c>
      <c r="K82" s="306">
        <f>'VCO2-BW '!K82*'VCO2-LBM'!K$61/'VCO2-LBM'!K$62</f>
        <v>3775.5748031496055</v>
      </c>
      <c r="L82" s="160"/>
      <c r="M82" s="160"/>
      <c r="N82" s="160"/>
      <c r="O82" s="160"/>
      <c r="P82" s="160"/>
      <c r="Q82" s="160"/>
      <c r="R82" s="160"/>
      <c r="S82" s="160"/>
      <c r="T82" s="160"/>
      <c r="U82" s="232">
        <f t="shared" ref="U82" si="66">STDEV(L81:T81)/SQRT(COUNT(L81:T81))</f>
        <v>233.03877057017414</v>
      </c>
      <c r="V82" s="92"/>
      <c r="W82" s="92"/>
      <c r="X82" s="92"/>
      <c r="Y82" s="92"/>
      <c r="Z82" s="92"/>
      <c r="AA82" s="92"/>
      <c r="AB82" s="92"/>
      <c r="AC82" s="92"/>
      <c r="AD82" s="92"/>
      <c r="AE82" s="92"/>
      <c r="AF82" s="92"/>
      <c r="AG82" s="92"/>
      <c r="AH82" s="92"/>
      <c r="AI82" s="92"/>
      <c r="AJ82" s="92"/>
      <c r="AK82" s="92"/>
      <c r="AL82" s="92"/>
      <c r="AM82" s="92"/>
      <c r="AN82" s="92"/>
      <c r="AO82" s="92"/>
      <c r="AP82" s="92"/>
      <c r="AQ82" s="92"/>
      <c r="AR82" s="231"/>
    </row>
    <row r="83" spans="1:44">
      <c r="A83" s="233">
        <v>43723</v>
      </c>
      <c r="B83" s="234">
        <v>0.98780092592592506</v>
      </c>
      <c r="C83" s="304">
        <f>'VCO2-BW '!C83*'VCO2-LBM'!C$61/'VCO2-LBM'!C$62</f>
        <v>4412.3160919540232</v>
      </c>
      <c r="D83" s="305">
        <f>'VCO2-BW '!D83*'VCO2-LBM'!D$61/'VCO2-LBM'!D$62</f>
        <v>2059.1712707182319</v>
      </c>
      <c r="E83" s="305">
        <f>'VCO2-BW '!E83*'VCO2-LBM'!E$61/'VCO2-LBM'!E$62</f>
        <v>3894.1071428571431</v>
      </c>
      <c r="F83" s="305">
        <f>'VCO2-BW '!F83*'VCO2-LBM'!F$61/'VCO2-LBM'!F$62</f>
        <v>4019.23076923077</v>
      </c>
      <c r="G83" s="305">
        <f>'VCO2-BW '!G83*'VCO2-LBM'!G$61/'VCO2-LBM'!G$62</f>
        <v>3792.9726027397255</v>
      </c>
      <c r="H83" s="305">
        <f>'VCO2-BW '!H83*'VCO2-LBM'!H$61/'VCO2-LBM'!H$62</f>
        <v>5696.4761904761899</v>
      </c>
      <c r="I83" s="305">
        <f>'VCO2-BW '!I83*'VCO2-LBM'!I$61/'VCO2-LBM'!I$62</f>
        <v>5000</v>
      </c>
      <c r="J83" s="305">
        <f>'VCO2-BW '!J83*'VCO2-LBM'!J$61/'VCO2-LBM'!J$62</f>
        <v>4506.4427480916038</v>
      </c>
      <c r="K83" s="306">
        <f>'VCO2-BW '!K83*'VCO2-LBM'!K$61/'VCO2-LBM'!K$62</f>
        <v>5795.212598425197</v>
      </c>
      <c r="L83" s="160"/>
      <c r="M83" s="160"/>
      <c r="N83" s="160"/>
      <c r="O83" s="160"/>
      <c r="P83" s="160"/>
      <c r="Q83" s="160"/>
      <c r="R83" s="160"/>
      <c r="S83" s="160"/>
      <c r="T83" s="160"/>
      <c r="U83" s="232"/>
      <c r="V83" s="92"/>
      <c r="W83" s="92"/>
      <c r="X83" s="92"/>
      <c r="Y83" s="92"/>
      <c r="Z83" s="92"/>
      <c r="AA83" s="92"/>
      <c r="AB83" s="92"/>
      <c r="AC83" s="92"/>
      <c r="AD83" s="92"/>
      <c r="AE83" s="92"/>
      <c r="AF83" s="92"/>
      <c r="AG83" s="92"/>
      <c r="AH83" s="92"/>
      <c r="AI83" s="92"/>
      <c r="AJ83" s="92"/>
      <c r="AK83" s="92"/>
      <c r="AL83" s="92"/>
      <c r="AM83" s="92"/>
      <c r="AN83" s="92"/>
      <c r="AO83" s="92"/>
      <c r="AP83" s="92"/>
      <c r="AQ83" s="92"/>
      <c r="AR83" s="231"/>
    </row>
    <row r="84" spans="1:44">
      <c r="A84" s="233">
        <v>43724</v>
      </c>
      <c r="B84" s="234">
        <v>1.0016898148148148</v>
      </c>
      <c r="C84" s="304">
        <f>'VCO2-BW '!C84*'VCO2-LBM'!C$61/'VCO2-LBM'!C$62</f>
        <v>3108.7126436781614</v>
      </c>
      <c r="D84" s="305">
        <f>'VCO2-BW '!D84*'VCO2-LBM'!D$61/'VCO2-LBM'!D$62</f>
        <v>1690.1381215469612</v>
      </c>
      <c r="E84" s="305">
        <f>'VCO2-BW '!E84*'VCO2-LBM'!E$61/'VCO2-LBM'!E$62</f>
        <v>2343.2142857142858</v>
      </c>
      <c r="F84" s="305">
        <f>'VCO2-BW '!F84*'VCO2-LBM'!F$61/'VCO2-LBM'!F$62</f>
        <v>4873.8461538461543</v>
      </c>
      <c r="G84" s="305">
        <f>'VCO2-BW '!G84*'VCO2-LBM'!G$61/'VCO2-LBM'!G$62</f>
        <v>2794.8219178082195</v>
      </c>
      <c r="H84" s="305">
        <f>'VCO2-BW '!H84*'VCO2-LBM'!H$61/'VCO2-LBM'!H$62</f>
        <v>4587.4126984126988</v>
      </c>
      <c r="I84" s="305">
        <f>'VCO2-BW '!I84*'VCO2-LBM'!I$61/'VCO2-LBM'!I$62</f>
        <v>5681.6666666666661</v>
      </c>
      <c r="J84" s="305">
        <f>'VCO2-BW '!J84*'VCO2-LBM'!J$61/'VCO2-LBM'!J$62</f>
        <v>5053.938931297711</v>
      </c>
      <c r="K84" s="306">
        <f>'VCO2-BW '!K84*'VCO2-LBM'!K$61/'VCO2-LBM'!K$62</f>
        <v>5877.4251968503941</v>
      </c>
      <c r="L84" s="160">
        <f t="shared" ref="L84" si="67">AVERAGE(C84:C86)</f>
        <v>3867.2011494252874</v>
      </c>
      <c r="M84" s="160">
        <f t="shared" ref="M84" si="68">AVERAGE(D84:D86)</f>
        <v>3671.7955801104968</v>
      </c>
      <c r="N84" s="160">
        <f t="shared" ref="N84" si="69">AVERAGE(E84:E86)</f>
        <v>3321.9642857142862</v>
      </c>
      <c r="O84" s="160">
        <f t="shared" ref="O84" si="70">AVERAGE(F84:F86)</f>
        <v>4453.5897435897432</v>
      </c>
      <c r="P84" s="160">
        <f t="shared" ref="P84" si="71">AVERAGE(G84:G86)</f>
        <v>3032.7990867579906</v>
      </c>
      <c r="Q84" s="160">
        <f t="shared" ref="Q84" si="72">AVERAGE(H84:H86)</f>
        <v>4339.4444444444443</v>
      </c>
      <c r="R84" s="160">
        <f t="shared" ref="R84" si="73">AVERAGE(I84:I86)</f>
        <v>4683.333333333333</v>
      </c>
      <c r="S84" s="160">
        <f t="shared" ref="S84" si="74">AVERAGE(J84:J86)</f>
        <v>4823.1806615776086</v>
      </c>
      <c r="T84" s="160">
        <f t="shared" ref="T84" si="75">AVERAGE(K84:K86)</f>
        <v>5400.1784776902887</v>
      </c>
      <c r="U84" s="232">
        <f t="shared" ref="U84" si="76">AVERAGE(L84:T84)</f>
        <v>4177.0540847381644</v>
      </c>
      <c r="V84" s="92"/>
      <c r="W84" s="92"/>
      <c r="X84" s="92"/>
      <c r="Y84" s="92"/>
      <c r="Z84" s="92"/>
      <c r="AA84" s="92"/>
      <c r="AB84" s="92"/>
      <c r="AC84" s="92"/>
      <c r="AD84" s="92"/>
      <c r="AE84" s="92"/>
      <c r="AF84" s="92"/>
      <c r="AG84" s="92"/>
      <c r="AH84" s="92"/>
      <c r="AI84" s="92"/>
      <c r="AJ84" s="92"/>
      <c r="AK84" s="92"/>
      <c r="AL84" s="92"/>
      <c r="AM84" s="92"/>
      <c r="AN84" s="92"/>
      <c r="AO84" s="92"/>
      <c r="AP84" s="92"/>
      <c r="AQ84" s="92"/>
      <c r="AR84" s="231"/>
    </row>
    <row r="85" spans="1:44">
      <c r="A85" s="233">
        <v>43724</v>
      </c>
      <c r="B85" s="234">
        <v>1.0155787037037001</v>
      </c>
      <c r="C85" s="304">
        <f>'VCO2-BW '!C85*'VCO2-LBM'!C$61/'VCO2-LBM'!C$62</f>
        <v>3896.7931034482758</v>
      </c>
      <c r="D85" s="305">
        <f>'VCO2-BW '!D85*'VCO2-LBM'!D$61/'VCO2-LBM'!D$62</f>
        <v>4740.138121546961</v>
      </c>
      <c r="E85" s="305">
        <f>'VCO2-BW '!E85*'VCO2-LBM'!E$61/'VCO2-LBM'!E$62</f>
        <v>3195</v>
      </c>
      <c r="F85" s="305">
        <f>'VCO2-BW '!F85*'VCO2-LBM'!F$61/'VCO2-LBM'!F$62</f>
        <v>3887.2307692307686</v>
      </c>
      <c r="G85" s="305">
        <f>'VCO2-BW '!G85*'VCO2-LBM'!G$61/'VCO2-LBM'!G$62</f>
        <v>3551.0479452054792</v>
      </c>
      <c r="H85" s="305">
        <f>'VCO2-BW '!H85*'VCO2-LBM'!H$61/'VCO2-LBM'!H$62</f>
        <v>3322.0952380952376</v>
      </c>
      <c r="I85" s="305">
        <f>'VCO2-BW '!I85*'VCO2-LBM'!I$61/'VCO2-LBM'!I$62</f>
        <v>4993.333333333333</v>
      </c>
      <c r="J85" s="305">
        <f>'VCO2-BW '!J85*'VCO2-LBM'!J$61/'VCO2-LBM'!J$62</f>
        <v>4954.0916030534354</v>
      </c>
      <c r="K85" s="306">
        <f>'VCO2-BW '!K85*'VCO2-LBM'!K$61/'VCO2-LBM'!K$62</f>
        <v>5519.1023622047242</v>
      </c>
      <c r="L85" s="160"/>
      <c r="M85" s="160"/>
      <c r="N85" s="160"/>
      <c r="O85" s="160"/>
      <c r="P85" s="160"/>
      <c r="Q85" s="160"/>
      <c r="R85" s="160"/>
      <c r="S85" s="160"/>
      <c r="T85" s="160"/>
      <c r="U85" s="232">
        <f t="shared" ref="U85" si="77">STDEV(L84:T84)/SQRT(COUNT(L84:T84))</f>
        <v>254.52753545242012</v>
      </c>
      <c r="V85" s="92"/>
      <c r="W85" s="92"/>
      <c r="X85" s="92"/>
      <c r="Y85" s="92"/>
      <c r="Z85" s="92"/>
      <c r="AA85" s="92"/>
      <c r="AB85" s="92"/>
      <c r="AC85" s="92"/>
      <c r="AD85" s="92"/>
      <c r="AE85" s="92"/>
      <c r="AF85" s="92"/>
      <c r="AG85" s="92"/>
      <c r="AH85" s="92"/>
      <c r="AI85" s="92"/>
      <c r="AJ85" s="92"/>
      <c r="AK85" s="92"/>
      <c r="AL85" s="92"/>
      <c r="AM85" s="92"/>
      <c r="AN85" s="92"/>
      <c r="AO85" s="92"/>
      <c r="AP85" s="92"/>
      <c r="AQ85" s="92"/>
      <c r="AR85" s="231"/>
    </row>
    <row r="86" spans="1:44">
      <c r="A86" s="233">
        <v>43724</v>
      </c>
      <c r="B86" s="234">
        <v>1.02946759259259</v>
      </c>
      <c r="C86" s="304">
        <f>'VCO2-BW '!C86*'VCO2-LBM'!C$61/'VCO2-LBM'!C$62</f>
        <v>4596.097701149426</v>
      </c>
      <c r="D86" s="305">
        <f>'VCO2-BW '!D86*'VCO2-LBM'!D$61/'VCO2-LBM'!D$62</f>
        <v>4585.1104972375688</v>
      </c>
      <c r="E86" s="305">
        <f>'VCO2-BW '!E86*'VCO2-LBM'!E$61/'VCO2-LBM'!E$62</f>
        <v>4427.6785714285716</v>
      </c>
      <c r="F86" s="305">
        <f>'VCO2-BW '!F86*'VCO2-LBM'!F$61/'VCO2-LBM'!F$62</f>
        <v>4599.6923076923076</v>
      </c>
      <c r="G86" s="305">
        <f>'VCO2-BW '!G86*'VCO2-LBM'!G$61/'VCO2-LBM'!G$62</f>
        <v>2752.527397260274</v>
      </c>
      <c r="H86" s="305">
        <f>'VCO2-BW '!H86*'VCO2-LBM'!H$61/'VCO2-LBM'!H$62</f>
        <v>5108.8253968253966</v>
      </c>
      <c r="I86" s="305">
        <f>'VCO2-BW '!I86*'VCO2-LBM'!I$61/'VCO2-LBM'!I$62</f>
        <v>3375</v>
      </c>
      <c r="J86" s="305">
        <f>'VCO2-BW '!J86*'VCO2-LBM'!J$61/'VCO2-LBM'!J$62</f>
        <v>4461.5114503816803</v>
      </c>
      <c r="K86" s="306">
        <f>'VCO2-BW '!K86*'VCO2-LBM'!K$61/'VCO2-LBM'!K$62</f>
        <v>4804.0078740157478</v>
      </c>
      <c r="L86" s="160"/>
      <c r="M86" s="160"/>
      <c r="N86" s="160"/>
      <c r="O86" s="160"/>
      <c r="P86" s="160"/>
      <c r="Q86" s="160"/>
      <c r="R86" s="160"/>
      <c r="S86" s="160"/>
      <c r="T86" s="160"/>
      <c r="U86" s="232"/>
      <c r="V86" s="92"/>
      <c r="W86" s="92"/>
      <c r="X86" s="92"/>
      <c r="Y86" s="92"/>
      <c r="Z86" s="92"/>
      <c r="AA86" s="92"/>
      <c r="AB86" s="92"/>
      <c r="AC86" s="92"/>
      <c r="AD86" s="92"/>
      <c r="AE86" s="92"/>
      <c r="AF86" s="92"/>
      <c r="AG86" s="92"/>
      <c r="AH86" s="92"/>
      <c r="AI86" s="92"/>
      <c r="AJ86" s="92"/>
      <c r="AK86" s="92"/>
      <c r="AL86" s="92"/>
      <c r="AM86" s="92"/>
      <c r="AN86" s="92"/>
      <c r="AO86" s="92"/>
      <c r="AP86" s="92"/>
      <c r="AQ86" s="92"/>
      <c r="AR86" s="231"/>
    </row>
    <row r="87" spans="1:44">
      <c r="A87" s="233">
        <v>43724</v>
      </c>
      <c r="B87" s="234">
        <v>1.04335648148148</v>
      </c>
      <c r="C87" s="304">
        <f>'VCO2-BW '!C87*'VCO2-LBM'!C$61/'VCO2-LBM'!C$62</f>
        <v>4692.6609195402307</v>
      </c>
      <c r="D87" s="305">
        <f>'VCO2-BW '!D87*'VCO2-LBM'!D$61/'VCO2-LBM'!D$62</f>
        <v>4394.6961325966849</v>
      </c>
      <c r="E87" s="305">
        <f>'VCO2-BW '!E87*'VCO2-LBM'!E$61/'VCO2-LBM'!E$62</f>
        <v>3135.5357142857142</v>
      </c>
      <c r="F87" s="305">
        <f>'VCO2-BW '!F87*'VCO2-LBM'!F$61/'VCO2-LBM'!F$62</f>
        <v>4936.461538461539</v>
      </c>
      <c r="G87" s="305">
        <f>'VCO2-BW '!G87*'VCO2-LBM'!G$61/'VCO2-LBM'!G$62</f>
        <v>4840.1849315068494</v>
      </c>
      <c r="H87" s="305">
        <f>'VCO2-BW '!H87*'VCO2-LBM'!H$61/'VCO2-LBM'!H$62</f>
        <v>4680.8253968253966</v>
      </c>
      <c r="I87" s="305">
        <f>'VCO2-BW '!I87*'VCO2-LBM'!I$61/'VCO2-LBM'!I$62</f>
        <v>5540</v>
      </c>
      <c r="J87" s="305">
        <f>'VCO2-BW '!J87*'VCO2-LBM'!J$61/'VCO2-LBM'!J$62</f>
        <v>5258.6259541984737</v>
      </c>
      <c r="K87" s="306">
        <f>'VCO2-BW '!K87*'VCO2-LBM'!K$61/'VCO2-LBM'!K$62</f>
        <v>4794.7007874015744</v>
      </c>
      <c r="L87" s="160">
        <f t="shared" ref="L87" si="78">AVERAGE(C87:C89)</f>
        <v>4477.7298850574725</v>
      </c>
      <c r="M87" s="160">
        <f t="shared" ref="M87" si="79">AVERAGE(D87:D89)</f>
        <v>4094.1896869244938</v>
      </c>
      <c r="N87" s="160">
        <f t="shared" ref="N87" si="80">AVERAGE(E87:E89)</f>
        <v>3140.3571428571427</v>
      </c>
      <c r="O87" s="160">
        <f t="shared" ref="O87" si="81">AVERAGE(F87:F89)</f>
        <v>5145.1794871794873</v>
      </c>
      <c r="P87" s="160">
        <f t="shared" ref="P87" si="82">AVERAGE(G87:G89)</f>
        <v>3777.7465753424658</v>
      </c>
      <c r="Q87" s="160">
        <f t="shared" ref="Q87" si="83">AVERAGE(H87:H89)</f>
        <v>4585.7142857142853</v>
      </c>
      <c r="R87" s="160">
        <f t="shared" ref="R87" si="84">AVERAGE(I87:I89)</f>
        <v>5253.333333333333</v>
      </c>
      <c r="S87" s="160">
        <f t="shared" ref="S87" si="85">AVERAGE(J87:J89)</f>
        <v>3795.8625954198483</v>
      </c>
      <c r="T87" s="160">
        <f t="shared" ref="T87" si="86">AVERAGE(K87:K89)</f>
        <v>3839.6902887139108</v>
      </c>
      <c r="U87" s="232">
        <f t="shared" ref="U87" si="87">AVERAGE(L87:T87)</f>
        <v>4234.4225867269379</v>
      </c>
      <c r="V87" s="92"/>
      <c r="W87" s="92"/>
      <c r="X87" s="92"/>
      <c r="Y87" s="92"/>
      <c r="Z87" s="92"/>
      <c r="AA87" s="92"/>
      <c r="AB87" s="92"/>
      <c r="AC87" s="92"/>
      <c r="AD87" s="92"/>
      <c r="AE87" s="92"/>
      <c r="AF87" s="92"/>
      <c r="AG87" s="92"/>
      <c r="AH87" s="92"/>
      <c r="AI87" s="92"/>
      <c r="AJ87" s="92"/>
      <c r="AK87" s="92"/>
      <c r="AL87" s="92"/>
      <c r="AM87" s="92"/>
      <c r="AN87" s="92"/>
      <c r="AO87" s="92"/>
      <c r="AP87" s="92"/>
      <c r="AQ87" s="92"/>
      <c r="AR87" s="231"/>
    </row>
    <row r="88" spans="1:44">
      <c r="A88" s="233">
        <v>43724</v>
      </c>
      <c r="B88" s="234">
        <v>1.0572453703703699</v>
      </c>
      <c r="C88" s="304">
        <f>'VCO2-BW '!C88*'VCO2-LBM'!C$61/'VCO2-LBM'!C$62</f>
        <v>4027.620689655173</v>
      </c>
      <c r="D88" s="305">
        <f>'VCO2-BW '!D88*'VCO2-LBM'!D$61/'VCO2-LBM'!D$62</f>
        <v>4219.4475138121543</v>
      </c>
      <c r="E88" s="305">
        <f>'VCO2-BW '!E88*'VCO2-LBM'!E$61/'VCO2-LBM'!E$62</f>
        <v>3653.0357142857142</v>
      </c>
      <c r="F88" s="305">
        <f>'VCO2-BW '!F88*'VCO2-LBM'!F$61/'VCO2-LBM'!F$62</f>
        <v>4780.7692307692305</v>
      </c>
      <c r="G88" s="305">
        <f>'VCO2-BW '!G88*'VCO2-LBM'!G$61/'VCO2-LBM'!G$62</f>
        <v>2854.0342465753424</v>
      </c>
      <c r="H88" s="305">
        <f>'VCO2-BW '!H88*'VCO2-LBM'!H$61/'VCO2-LBM'!H$62</f>
        <v>5504.5555555555557</v>
      </c>
      <c r="I88" s="305">
        <f>'VCO2-BW '!I88*'VCO2-LBM'!I$61/'VCO2-LBM'!I$62</f>
        <v>5371.6666666666661</v>
      </c>
      <c r="J88" s="305">
        <f>'VCO2-BW '!J88*'VCO2-LBM'!J$61/'VCO2-LBM'!J$62</f>
        <v>3066.9770992366416</v>
      </c>
      <c r="K88" s="306">
        <f>'VCO2-BW '!K88*'VCO2-LBM'!K$61/'VCO2-LBM'!K$62</f>
        <v>3232.6614173228345</v>
      </c>
      <c r="L88" s="160"/>
      <c r="M88" s="160"/>
      <c r="N88" s="160"/>
      <c r="O88" s="160"/>
      <c r="P88" s="160"/>
      <c r="Q88" s="160"/>
      <c r="R88" s="160"/>
      <c r="S88" s="160"/>
      <c r="T88" s="160"/>
      <c r="U88" s="232">
        <f t="shared" ref="U88" si="88">STDEV(L87:T87)/SQRT(COUNT(L87:T87))</f>
        <v>230.44665068837386</v>
      </c>
      <c r="V88" s="92"/>
      <c r="W88" s="92"/>
      <c r="X88" s="92"/>
      <c r="Y88" s="92"/>
      <c r="Z88" s="92"/>
      <c r="AA88" s="92"/>
      <c r="AB88" s="92"/>
      <c r="AC88" s="92"/>
      <c r="AD88" s="92"/>
      <c r="AE88" s="92"/>
      <c r="AF88" s="92"/>
      <c r="AG88" s="92"/>
      <c r="AH88" s="92"/>
      <c r="AI88" s="92"/>
      <c r="AJ88" s="92"/>
      <c r="AK88" s="92"/>
      <c r="AL88" s="92"/>
      <c r="AM88" s="92"/>
      <c r="AN88" s="92"/>
      <c r="AO88" s="92"/>
      <c r="AP88" s="92"/>
      <c r="AQ88" s="92"/>
      <c r="AR88" s="231"/>
    </row>
    <row r="89" spans="1:44">
      <c r="A89" s="233">
        <v>43724</v>
      </c>
      <c r="B89" s="234">
        <v>1.0711342592592601</v>
      </c>
      <c r="C89" s="304">
        <f>'VCO2-BW '!C89*'VCO2-LBM'!C$61/'VCO2-LBM'!C$62</f>
        <v>4712.9080459770121</v>
      </c>
      <c r="D89" s="305">
        <f>'VCO2-BW '!D89*'VCO2-LBM'!D$61/'VCO2-LBM'!D$62</f>
        <v>3668.4254143646408</v>
      </c>
      <c r="E89" s="305">
        <f>'VCO2-BW '!E89*'VCO2-LBM'!E$61/'VCO2-LBM'!E$62</f>
        <v>2632.5</v>
      </c>
      <c r="F89" s="305">
        <f>'VCO2-BW '!F89*'VCO2-LBM'!F$61/'VCO2-LBM'!F$62</f>
        <v>5718.3076923076915</v>
      </c>
      <c r="G89" s="305">
        <f>'VCO2-BW '!G89*'VCO2-LBM'!G$61/'VCO2-LBM'!G$62</f>
        <v>3639.0205479452052</v>
      </c>
      <c r="H89" s="305">
        <f>'VCO2-BW '!H89*'VCO2-LBM'!H$61/'VCO2-LBM'!H$62</f>
        <v>3571.7619047619046</v>
      </c>
      <c r="I89" s="305">
        <f>'VCO2-BW '!I89*'VCO2-LBM'!I$61/'VCO2-LBM'!I$62</f>
        <v>4848.333333333333</v>
      </c>
      <c r="J89" s="305">
        <f>'VCO2-BW '!J89*'VCO2-LBM'!J$61/'VCO2-LBM'!J$62</f>
        <v>3061.9847328244277</v>
      </c>
      <c r="K89" s="306">
        <f>'VCO2-BW '!K89*'VCO2-LBM'!K$61/'VCO2-LBM'!K$62</f>
        <v>3491.7086614173227</v>
      </c>
      <c r="L89" s="160"/>
      <c r="M89" s="160"/>
      <c r="N89" s="160"/>
      <c r="O89" s="160"/>
      <c r="P89" s="160"/>
      <c r="Q89" s="160"/>
      <c r="R89" s="160"/>
      <c r="S89" s="160"/>
      <c r="T89" s="160"/>
      <c r="U89" s="232"/>
      <c r="V89" s="92"/>
      <c r="W89" s="92"/>
      <c r="X89" s="92"/>
      <c r="Y89" s="92"/>
      <c r="Z89" s="92"/>
      <c r="AA89" s="92"/>
      <c r="AB89" s="92"/>
      <c r="AC89" s="92"/>
      <c r="AD89" s="92"/>
      <c r="AE89" s="92"/>
      <c r="AF89" s="92"/>
      <c r="AG89" s="92"/>
      <c r="AH89" s="92"/>
      <c r="AI89" s="92"/>
      <c r="AJ89" s="92"/>
      <c r="AK89" s="92"/>
      <c r="AL89" s="92"/>
      <c r="AM89" s="92"/>
      <c r="AN89" s="92"/>
      <c r="AO89" s="92"/>
      <c r="AP89" s="92"/>
      <c r="AQ89" s="92"/>
      <c r="AR89" s="231"/>
    </row>
    <row r="90" spans="1:44">
      <c r="A90" s="233">
        <v>43724</v>
      </c>
      <c r="B90" s="234">
        <v>1.08502314814815</v>
      </c>
      <c r="C90" s="304">
        <f>'VCO2-BW '!C90*'VCO2-LBM'!C$61/'VCO2-LBM'!C$62</f>
        <v>3278.477011494253</v>
      </c>
      <c r="D90" s="305">
        <f>'VCO2-BW '!D90*'VCO2-LBM'!D$61/'VCO2-LBM'!D$62</f>
        <v>3245.4696132596682</v>
      </c>
      <c r="E90" s="305">
        <f>'VCO2-BW '!E90*'VCO2-LBM'!E$61/'VCO2-LBM'!E$62</f>
        <v>3421.6071428571422</v>
      </c>
      <c r="F90" s="305">
        <f>'VCO2-BW '!F90*'VCO2-LBM'!F$61/'VCO2-LBM'!F$62</f>
        <v>5280</v>
      </c>
      <c r="G90" s="305">
        <f>'VCO2-BW '!G90*'VCO2-LBM'!G$61/'VCO2-LBM'!G$62</f>
        <v>4620.2534246575342</v>
      </c>
      <c r="H90" s="305">
        <f>'VCO2-BW '!H90*'VCO2-LBM'!H$61/'VCO2-LBM'!H$62</f>
        <v>5271.873015873015</v>
      </c>
      <c r="I90" s="305">
        <f>'VCO2-BW '!I90*'VCO2-LBM'!I$61/'VCO2-LBM'!I$62</f>
        <v>4178.333333333333</v>
      </c>
      <c r="J90" s="305">
        <f>'VCO2-BW '!J90*'VCO2-LBM'!J$61/'VCO2-LBM'!J$62</f>
        <v>5989.1755725190842</v>
      </c>
      <c r="K90" s="306">
        <f>'VCO2-BW '!K90*'VCO2-LBM'!K$61/'VCO2-LBM'!K$62</f>
        <v>2999.9842519685039</v>
      </c>
      <c r="L90" s="160">
        <f t="shared" ref="L90" si="89">AVERAGE(C90:C92)</f>
        <v>3512.6168582375481</v>
      </c>
      <c r="M90" s="160">
        <f t="shared" ref="M90" si="90">AVERAGE(D90:D92)</f>
        <v>2723.65561694291</v>
      </c>
      <c r="N90" s="160">
        <f t="shared" ref="N90" si="91">AVERAGE(E90:E92)</f>
        <v>3183.2142857142858</v>
      </c>
      <c r="O90" s="160">
        <f t="shared" ref="O90" si="92">AVERAGE(F90:F92)</f>
        <v>4834.9230769230771</v>
      </c>
      <c r="P90" s="160">
        <f t="shared" ref="P90" si="93">AVERAGE(G90:G92)</f>
        <v>4435.8493150684926</v>
      </c>
      <c r="Q90" s="160">
        <f t="shared" ref="Q90" si="94">AVERAGE(H90:H92)</f>
        <v>5045.4179894179888</v>
      </c>
      <c r="R90" s="160">
        <f t="shared" ref="R90" si="95">AVERAGE(I90:I92)</f>
        <v>3861.1111111111113</v>
      </c>
      <c r="S90" s="160">
        <f t="shared" ref="S90" si="96">AVERAGE(J90:J92)</f>
        <v>5869.9134860050899</v>
      </c>
      <c r="T90" s="160">
        <f t="shared" ref="T90" si="97">AVERAGE(K90:K92)</f>
        <v>4763.1601049868768</v>
      </c>
      <c r="U90" s="232">
        <f t="shared" ref="U90" si="98">AVERAGE(L90:T90)</f>
        <v>4247.7624271563755</v>
      </c>
      <c r="V90" s="92"/>
      <c r="W90" s="92"/>
      <c r="X90" s="92"/>
      <c r="Y90" s="92"/>
      <c r="Z90" s="92"/>
      <c r="AA90" s="92"/>
      <c r="AB90" s="92"/>
      <c r="AC90" s="92"/>
      <c r="AD90" s="92"/>
      <c r="AE90" s="92"/>
      <c r="AF90" s="92"/>
      <c r="AG90" s="92"/>
      <c r="AH90" s="92"/>
      <c r="AI90" s="92"/>
      <c r="AJ90" s="92"/>
      <c r="AK90" s="92"/>
      <c r="AL90" s="92"/>
      <c r="AM90" s="92"/>
      <c r="AN90" s="92"/>
      <c r="AO90" s="92"/>
      <c r="AP90" s="92"/>
      <c r="AQ90" s="92"/>
      <c r="AR90" s="231"/>
    </row>
    <row r="91" spans="1:44">
      <c r="A91" s="233">
        <v>43724</v>
      </c>
      <c r="B91" s="234">
        <v>1.09891203703704</v>
      </c>
      <c r="C91" s="304">
        <f>'VCO2-BW '!C91*'VCO2-LBM'!C$61/'VCO2-LBM'!C$62</f>
        <v>2940.5057471264372</v>
      </c>
      <c r="D91" s="305">
        <f>'VCO2-BW '!D91*'VCO2-LBM'!D$61/'VCO2-LBM'!D$62</f>
        <v>3112.3480662983425</v>
      </c>
      <c r="E91" s="305">
        <f>'VCO2-BW '!E91*'VCO2-LBM'!E$61/'VCO2-LBM'!E$62</f>
        <v>3698.0357142857142</v>
      </c>
      <c r="F91" s="305">
        <f>'VCO2-BW '!F91*'VCO2-LBM'!F$61/'VCO2-LBM'!F$62</f>
        <v>4279.8461538461534</v>
      </c>
      <c r="G91" s="305">
        <f>'VCO2-BW '!G91*'VCO2-LBM'!G$61/'VCO2-LBM'!G$62</f>
        <v>3463.0753424657537</v>
      </c>
      <c r="H91" s="305">
        <f>'VCO2-BW '!H91*'VCO2-LBM'!H$61/'VCO2-LBM'!H$62</f>
        <v>3874.0793650793648</v>
      </c>
      <c r="I91" s="305">
        <f>'VCO2-BW '!I91*'VCO2-LBM'!I$61/'VCO2-LBM'!I$62</f>
        <v>3690</v>
      </c>
      <c r="J91" s="305">
        <f>'VCO2-BW '!J91*'VCO2-LBM'!J$61/'VCO2-LBM'!J$62</f>
        <v>5792.8091603053435</v>
      </c>
      <c r="K91" s="306">
        <f>'VCO2-BW '!K91*'VCO2-LBM'!K$61/'VCO2-LBM'!K$62</f>
        <v>5396.5590551181103</v>
      </c>
      <c r="L91" s="160"/>
      <c r="M91" s="160"/>
      <c r="N91" s="160"/>
      <c r="O91" s="160"/>
      <c r="P91" s="160"/>
      <c r="Q91" s="160"/>
      <c r="R91" s="160"/>
      <c r="S91" s="160"/>
      <c r="T91" s="160"/>
      <c r="U91" s="232">
        <f t="shared" ref="U91" si="99">STDEV(L90:T90)/SQRT(COUNT(L90:T90))</f>
        <v>334.57062217802053</v>
      </c>
      <c r="V91" s="92"/>
      <c r="W91" s="92"/>
      <c r="X91" s="92"/>
      <c r="Y91" s="92"/>
      <c r="Z91" s="92"/>
      <c r="AA91" s="92"/>
      <c r="AB91" s="92"/>
      <c r="AC91" s="92"/>
      <c r="AD91" s="92"/>
      <c r="AE91" s="92"/>
      <c r="AF91" s="92"/>
      <c r="AG91" s="92"/>
      <c r="AH91" s="92"/>
      <c r="AI91" s="92"/>
      <c r="AJ91" s="92"/>
      <c r="AK91" s="92"/>
      <c r="AL91" s="92"/>
      <c r="AM91" s="92"/>
      <c r="AN91" s="92"/>
      <c r="AO91" s="92"/>
      <c r="AP91" s="92"/>
      <c r="AQ91" s="92"/>
      <c r="AR91" s="231"/>
    </row>
    <row r="92" spans="1:44">
      <c r="A92" s="233">
        <v>43724</v>
      </c>
      <c r="B92" s="234">
        <v>1.1128009259259199</v>
      </c>
      <c r="C92" s="304">
        <f>'VCO2-BW '!C92*'VCO2-LBM'!C$61/'VCO2-LBM'!C$62</f>
        <v>4318.8678160919544</v>
      </c>
      <c r="D92" s="305">
        <f>'VCO2-BW '!D92*'VCO2-LBM'!D$61/'VCO2-LBM'!D$62</f>
        <v>1813.1491712707182</v>
      </c>
      <c r="E92" s="305">
        <f>'VCO2-BW '!E92*'VCO2-LBM'!E$61/'VCO2-LBM'!E$62</f>
        <v>2430</v>
      </c>
      <c r="F92" s="305">
        <f>'VCO2-BW '!F92*'VCO2-LBM'!F$61/'VCO2-LBM'!F$62</f>
        <v>4944.9230769230771</v>
      </c>
      <c r="G92" s="305">
        <f>'VCO2-BW '!G92*'VCO2-LBM'!G$61/'VCO2-LBM'!G$62</f>
        <v>5224.2191780821913</v>
      </c>
      <c r="H92" s="305">
        <f>'VCO2-BW '!H92*'VCO2-LBM'!H$61/'VCO2-LBM'!H$62</f>
        <v>5990.3015873015866</v>
      </c>
      <c r="I92" s="305">
        <f>'VCO2-BW '!I92*'VCO2-LBM'!I$61/'VCO2-LBM'!I$62</f>
        <v>3715.0000000000005</v>
      </c>
      <c r="J92" s="305">
        <f>'VCO2-BW '!J92*'VCO2-LBM'!J$61/'VCO2-LBM'!J$62</f>
        <v>5827.7557251908402</v>
      </c>
      <c r="K92" s="306">
        <f>'VCO2-BW '!K92*'VCO2-LBM'!K$61/'VCO2-LBM'!K$62</f>
        <v>5892.9370078740167</v>
      </c>
      <c r="L92" s="160"/>
      <c r="M92" s="160"/>
      <c r="N92" s="160"/>
      <c r="O92" s="160"/>
      <c r="P92" s="160"/>
      <c r="Q92" s="160"/>
      <c r="R92" s="160"/>
      <c r="S92" s="160"/>
      <c r="T92" s="160"/>
      <c r="U92" s="232"/>
      <c r="V92" s="92"/>
      <c r="W92" s="92"/>
      <c r="X92" s="92"/>
      <c r="Y92" s="92"/>
      <c r="Z92" s="92"/>
      <c r="AA92" s="92"/>
      <c r="AB92" s="92"/>
      <c r="AC92" s="92"/>
      <c r="AD92" s="92"/>
      <c r="AE92" s="92"/>
      <c r="AF92" s="92"/>
      <c r="AG92" s="92"/>
      <c r="AH92" s="92"/>
      <c r="AI92" s="92"/>
      <c r="AJ92" s="92"/>
      <c r="AK92" s="92"/>
      <c r="AL92" s="92"/>
      <c r="AM92" s="92"/>
      <c r="AN92" s="92"/>
      <c r="AO92" s="92"/>
      <c r="AP92" s="92"/>
      <c r="AQ92" s="92"/>
      <c r="AR92" s="231"/>
    </row>
    <row r="93" spans="1:44">
      <c r="A93" s="233">
        <v>43724</v>
      </c>
      <c r="B93" s="234">
        <v>1.1266898148148099</v>
      </c>
      <c r="C93" s="304">
        <f>'VCO2-BW '!C93*'VCO2-LBM'!C$61/'VCO2-LBM'!C$62</f>
        <v>3554.1494252873567</v>
      </c>
      <c r="D93" s="305">
        <f>'VCO2-BW '!D93*'VCO2-LBM'!D$61/'VCO2-LBM'!D$62</f>
        <v>1442.4309392265193</v>
      </c>
      <c r="E93" s="305">
        <f>'VCO2-BW '!E93*'VCO2-LBM'!E$61/'VCO2-LBM'!E$62</f>
        <v>2442.8571428571427</v>
      </c>
      <c r="F93" s="305">
        <f>'VCO2-BW '!F93*'VCO2-LBM'!F$61/'VCO2-LBM'!F$62</f>
        <v>5445.8461538461534</v>
      </c>
      <c r="G93" s="305">
        <f>'VCO2-BW '!G93*'VCO2-LBM'!G$61/'VCO2-LBM'!G$62</f>
        <v>3449.5410958904113</v>
      </c>
      <c r="H93" s="305">
        <f>'VCO2-BW '!H93*'VCO2-LBM'!H$61/'VCO2-LBM'!H$62</f>
        <v>4305.4761904761908</v>
      </c>
      <c r="I93" s="305">
        <f>'VCO2-BW '!I93*'VCO2-LBM'!I$61/'VCO2-LBM'!I$62</f>
        <v>5383.333333333333</v>
      </c>
      <c r="J93" s="305">
        <f>'VCO2-BW '!J93*'VCO2-LBM'!J$61/'VCO2-LBM'!J$62</f>
        <v>4345.0229007633588</v>
      </c>
      <c r="K93" s="306">
        <f>'VCO2-BW '!K93*'VCO2-LBM'!K$61/'VCO2-LBM'!K$62</f>
        <v>5081.6692913385823</v>
      </c>
      <c r="L93" s="160">
        <f t="shared" ref="L93" si="100">AVERAGE(C93:C95)</f>
        <v>3846.954022988506</v>
      </c>
      <c r="M93" s="160">
        <f t="shared" ref="M93" si="101">AVERAGE(D93:D95)</f>
        <v>2553.4622467771637</v>
      </c>
      <c r="N93" s="160">
        <f t="shared" ref="N93" si="102">AVERAGE(E93:E95)</f>
        <v>3035.8928571428573</v>
      </c>
      <c r="O93" s="160">
        <f t="shared" ref="O93" si="103">AVERAGE(F93:F95)</f>
        <v>4718.1538461538457</v>
      </c>
      <c r="P93" s="160">
        <f t="shared" ref="P93" si="104">AVERAGE(G93:G95)</f>
        <v>3295.0251141552508</v>
      </c>
      <c r="Q93" s="160">
        <f t="shared" ref="Q93" si="105">AVERAGE(H93:H95)</f>
        <v>3801.0476190476197</v>
      </c>
      <c r="R93" s="160">
        <f t="shared" ref="R93" si="106">AVERAGE(I93:I95)</f>
        <v>5470.5555555555547</v>
      </c>
      <c r="S93" s="160">
        <f t="shared" ref="S93" si="107">AVERAGE(J93:J95)</f>
        <v>4843.1501272264641</v>
      </c>
      <c r="T93" s="160">
        <f t="shared" ref="T93" si="108">AVERAGE(K93:K95)</f>
        <v>4920.3464566929133</v>
      </c>
      <c r="U93" s="232">
        <f t="shared" ref="U93" si="109">AVERAGE(L93:T93)</f>
        <v>4053.8430939711302</v>
      </c>
      <c r="V93" s="92"/>
      <c r="W93" s="92"/>
      <c r="X93" s="92"/>
      <c r="Y93" s="92"/>
      <c r="Z93" s="92"/>
      <c r="AA93" s="92"/>
      <c r="AB93" s="92"/>
      <c r="AC93" s="92"/>
      <c r="AD93" s="92"/>
      <c r="AE93" s="92"/>
      <c r="AF93" s="92"/>
      <c r="AG93" s="92"/>
      <c r="AH93" s="92"/>
      <c r="AI93" s="92"/>
      <c r="AJ93" s="92"/>
      <c r="AK93" s="92"/>
      <c r="AL93" s="92"/>
      <c r="AM93" s="92"/>
      <c r="AN93" s="92"/>
      <c r="AO93" s="92"/>
      <c r="AP93" s="92"/>
      <c r="AQ93" s="92"/>
      <c r="AR93" s="231"/>
    </row>
    <row r="94" spans="1:44">
      <c r="A94" s="233">
        <v>43724</v>
      </c>
      <c r="B94" s="234">
        <v>1.1405787037037001</v>
      </c>
      <c r="C94" s="304">
        <f>'VCO2-BW '!C94*'VCO2-LBM'!C$61/'VCO2-LBM'!C$62</f>
        <v>3636.6954022988507</v>
      </c>
      <c r="D94" s="305">
        <f>'VCO2-BW '!D94*'VCO2-LBM'!D$61/'VCO2-LBM'!D$62</f>
        <v>1789.5580110497235</v>
      </c>
      <c r="E94" s="305">
        <f>'VCO2-BW '!E94*'VCO2-LBM'!E$61/'VCO2-LBM'!E$62</f>
        <v>2338.3928571428569</v>
      </c>
      <c r="F94" s="305">
        <f>'VCO2-BW '!F94*'VCO2-LBM'!F$61/'VCO2-LBM'!F$62</f>
        <v>4899.2307692307695</v>
      </c>
      <c r="G94" s="305">
        <f>'VCO2-BW '!G94*'VCO2-LBM'!G$61/'VCO2-LBM'!G$62</f>
        <v>3112.8767123287671</v>
      </c>
      <c r="H94" s="305">
        <f>'VCO2-BW '!H94*'VCO2-LBM'!H$61/'VCO2-LBM'!H$62</f>
        <v>3626.1111111111109</v>
      </c>
      <c r="I94" s="305">
        <f>'VCO2-BW '!I94*'VCO2-LBM'!I$61/'VCO2-LBM'!I$62</f>
        <v>5626.6666666666661</v>
      </c>
      <c r="J94" s="305">
        <f>'VCO2-BW '!J94*'VCO2-LBM'!J$61/'VCO2-LBM'!J$62</f>
        <v>5736.2290076335885</v>
      </c>
      <c r="K94" s="306">
        <f>'VCO2-BW '!K94*'VCO2-LBM'!K$61/'VCO2-LBM'!K$62</f>
        <v>5579.5984251968503</v>
      </c>
      <c r="L94" s="160"/>
      <c r="M94" s="160"/>
      <c r="N94" s="160"/>
      <c r="O94" s="160"/>
      <c r="P94" s="160"/>
      <c r="Q94" s="160"/>
      <c r="R94" s="160"/>
      <c r="S94" s="160"/>
      <c r="T94" s="160"/>
      <c r="U94" s="232">
        <f t="shared" ref="U94" si="110">STDEV(L93:T93)/SQRT(COUNT(L93:T93))</f>
        <v>328.97347457743541</v>
      </c>
      <c r="V94" s="92"/>
      <c r="W94" s="92"/>
      <c r="X94" s="92"/>
      <c r="Y94" s="92"/>
      <c r="Z94" s="92"/>
      <c r="AA94" s="92"/>
      <c r="AB94" s="92"/>
      <c r="AC94" s="92"/>
      <c r="AD94" s="92"/>
      <c r="AE94" s="92"/>
      <c r="AF94" s="92"/>
      <c r="AG94" s="92"/>
      <c r="AH94" s="92"/>
      <c r="AI94" s="92"/>
      <c r="AJ94" s="92"/>
      <c r="AK94" s="92"/>
      <c r="AL94" s="92"/>
      <c r="AM94" s="92"/>
      <c r="AN94" s="92"/>
      <c r="AO94" s="92"/>
      <c r="AP94" s="92"/>
      <c r="AQ94" s="92"/>
      <c r="AR94" s="231"/>
    </row>
    <row r="95" spans="1:44">
      <c r="A95" s="233">
        <v>43724</v>
      </c>
      <c r="B95" s="234">
        <v>1.15446759259259</v>
      </c>
      <c r="C95" s="304">
        <f>'VCO2-BW '!C95*'VCO2-LBM'!C$61/'VCO2-LBM'!C$62</f>
        <v>4350.0172413793107</v>
      </c>
      <c r="D95" s="305">
        <f>'VCO2-BW '!D95*'VCO2-LBM'!D$61/'VCO2-LBM'!D$62</f>
        <v>4428.3977900552482</v>
      </c>
      <c r="E95" s="305">
        <f>'VCO2-BW '!E95*'VCO2-LBM'!E$61/'VCO2-LBM'!E$62</f>
        <v>4326.4285714285716</v>
      </c>
      <c r="F95" s="305">
        <f>'VCO2-BW '!F95*'VCO2-LBM'!F$61/'VCO2-LBM'!F$62</f>
        <v>3809.3846153846152</v>
      </c>
      <c r="G95" s="305">
        <f>'VCO2-BW '!G95*'VCO2-LBM'!G$61/'VCO2-LBM'!G$62</f>
        <v>3322.6575342465744</v>
      </c>
      <c r="H95" s="305">
        <f>'VCO2-BW '!H95*'VCO2-LBM'!H$61/'VCO2-LBM'!H$62</f>
        <v>3471.5555555555557</v>
      </c>
      <c r="I95" s="305">
        <f>'VCO2-BW '!I95*'VCO2-LBM'!I$61/'VCO2-LBM'!I$62</f>
        <v>5401.6666666666661</v>
      </c>
      <c r="J95" s="305">
        <f>'VCO2-BW '!J95*'VCO2-LBM'!J$61/'VCO2-LBM'!J$62</f>
        <v>4448.198473282443</v>
      </c>
      <c r="K95" s="306">
        <f>'VCO2-BW '!K95*'VCO2-LBM'!K$61/'VCO2-LBM'!K$62</f>
        <v>4099.7716535433074</v>
      </c>
      <c r="L95" s="160"/>
      <c r="M95" s="160"/>
      <c r="N95" s="160"/>
      <c r="O95" s="160"/>
      <c r="P95" s="160"/>
      <c r="Q95" s="160"/>
      <c r="R95" s="160"/>
      <c r="S95" s="160"/>
      <c r="T95" s="160"/>
      <c r="U95" s="232"/>
      <c r="V95" s="92"/>
      <c r="W95" s="92"/>
      <c r="X95" s="92"/>
      <c r="Y95" s="92"/>
      <c r="Z95" s="92"/>
      <c r="AA95" s="92"/>
      <c r="AB95" s="92"/>
      <c r="AC95" s="92"/>
      <c r="AD95" s="92"/>
      <c r="AE95" s="92"/>
      <c r="AF95" s="92"/>
      <c r="AG95" s="92"/>
      <c r="AH95" s="92"/>
      <c r="AI95" s="92"/>
      <c r="AJ95" s="92"/>
      <c r="AK95" s="92"/>
      <c r="AL95" s="92"/>
      <c r="AM95" s="92"/>
      <c r="AN95" s="92"/>
      <c r="AO95" s="92"/>
      <c r="AP95" s="92"/>
      <c r="AQ95" s="92"/>
      <c r="AR95" s="231"/>
    </row>
    <row r="96" spans="1:44">
      <c r="A96" s="233">
        <v>43724</v>
      </c>
      <c r="B96" s="234">
        <v>1.16835648148148</v>
      </c>
      <c r="C96" s="304">
        <f>'VCO2-BW '!C96*'VCO2-LBM'!C$61/'VCO2-LBM'!C$62</f>
        <v>5064.8965517241386</v>
      </c>
      <c r="D96" s="305">
        <f>'VCO2-BW '!D96*'VCO2-LBM'!D$61/'VCO2-LBM'!D$62</f>
        <v>4386.2707182320437</v>
      </c>
      <c r="E96" s="305">
        <f>'VCO2-BW '!E96*'VCO2-LBM'!E$61/'VCO2-LBM'!E$62</f>
        <v>3204.6428571428569</v>
      </c>
      <c r="F96" s="305">
        <f>'VCO2-BW '!F96*'VCO2-LBM'!F$61/'VCO2-LBM'!F$62</f>
        <v>3511.5384615384614</v>
      </c>
      <c r="G96" s="305">
        <f>'VCO2-BW '!G96*'VCO2-LBM'!G$61/'VCO2-LBM'!G$62</f>
        <v>3212.6917808219177</v>
      </c>
      <c r="H96" s="305">
        <f>'VCO2-BW '!H96*'VCO2-LBM'!H$61/'VCO2-LBM'!H$62</f>
        <v>5669.3015873015875</v>
      </c>
      <c r="I96" s="305">
        <f>'VCO2-BW '!I96*'VCO2-LBM'!I$61/'VCO2-LBM'!I$62</f>
        <v>4466.6666666666661</v>
      </c>
      <c r="J96" s="305">
        <f>'VCO2-BW '!J96*'VCO2-LBM'!J$61/'VCO2-LBM'!J$62</f>
        <v>4466.5038167938928</v>
      </c>
      <c r="K96" s="306">
        <f>'VCO2-BW '!K96*'VCO2-LBM'!K$61/'VCO2-LBM'!K$62</f>
        <v>4116.8346456692916</v>
      </c>
      <c r="L96" s="160">
        <f t="shared" ref="L96" si="111">AVERAGE(C96:C98)</f>
        <v>3851.6264367816098</v>
      </c>
      <c r="M96" s="160">
        <f t="shared" ref="M96" si="112">AVERAGE(D96:D98)</f>
        <v>3845.359116022099</v>
      </c>
      <c r="N96" s="160">
        <f t="shared" ref="N96" si="113">AVERAGE(E96:E98)</f>
        <v>4151.25</v>
      </c>
      <c r="O96" s="160">
        <f t="shared" ref="O96" si="114">AVERAGE(F96:F98)</f>
        <v>3954.3589743589741</v>
      </c>
      <c r="P96" s="160">
        <f t="shared" ref="P96" si="115">AVERAGE(G96:G98)</f>
        <v>3765.3401826484019</v>
      </c>
      <c r="Q96" s="160">
        <f t="shared" ref="Q96" si="116">AVERAGE(H96:H98)</f>
        <v>4908.4126984126988</v>
      </c>
      <c r="R96" s="160">
        <f t="shared" ref="R96" si="117">AVERAGE(I96:I98)</f>
        <v>4086.1111111111109</v>
      </c>
      <c r="S96" s="160">
        <f t="shared" ref="S96" si="118">AVERAGE(J96:J98)</f>
        <v>5010.6717557251905</v>
      </c>
      <c r="T96" s="160">
        <f t="shared" ref="T96" si="119">AVERAGE(K96:K98)</f>
        <v>3438.9685039370083</v>
      </c>
      <c r="U96" s="232">
        <f t="shared" ref="U96" si="120">AVERAGE(L96:T96)</f>
        <v>4112.4554198885662</v>
      </c>
      <c r="V96" s="92"/>
      <c r="W96" s="92"/>
      <c r="X96" s="92"/>
      <c r="Y96" s="92"/>
      <c r="Z96" s="92"/>
      <c r="AA96" s="92"/>
      <c r="AB96" s="92"/>
      <c r="AC96" s="92"/>
      <c r="AD96" s="92"/>
      <c r="AE96" s="92"/>
      <c r="AF96" s="92"/>
      <c r="AG96" s="92"/>
      <c r="AH96" s="92"/>
      <c r="AI96" s="92"/>
      <c r="AJ96" s="92"/>
      <c r="AK96" s="92"/>
      <c r="AL96" s="92"/>
      <c r="AM96" s="92"/>
      <c r="AN96" s="92"/>
      <c r="AO96" s="92"/>
      <c r="AP96" s="92"/>
      <c r="AQ96" s="92"/>
      <c r="AR96" s="231"/>
    </row>
    <row r="97" spans="1:44">
      <c r="A97" s="233">
        <v>43724</v>
      </c>
      <c r="B97" s="234">
        <v>1.1822453703703699</v>
      </c>
      <c r="C97" s="304">
        <f>'VCO2-BW '!C97*'VCO2-LBM'!C$61/'VCO2-LBM'!C$62</f>
        <v>3557.2643678160925</v>
      </c>
      <c r="D97" s="305">
        <f>'VCO2-BW '!D97*'VCO2-LBM'!D$61/'VCO2-LBM'!D$62</f>
        <v>2557.9558011049721</v>
      </c>
      <c r="E97" s="305">
        <f>'VCO2-BW '!E97*'VCO2-LBM'!E$61/'VCO2-LBM'!E$62</f>
        <v>4594.8214285714284</v>
      </c>
      <c r="F97" s="305">
        <f>'VCO2-BW '!F97*'VCO2-LBM'!F$61/'VCO2-LBM'!F$62</f>
        <v>4510</v>
      </c>
      <c r="G97" s="305">
        <f>'VCO2-BW '!G97*'VCO2-LBM'!G$61/'VCO2-LBM'!G$62</f>
        <v>3940.1575342465753</v>
      </c>
      <c r="H97" s="305">
        <f>'VCO2-BW '!H97*'VCO2-LBM'!H$61/'VCO2-LBM'!H$62</f>
        <v>4930.4920634920636</v>
      </c>
      <c r="I97" s="305">
        <f>'VCO2-BW '!I97*'VCO2-LBM'!I$61/'VCO2-LBM'!I$62</f>
        <v>4000</v>
      </c>
      <c r="J97" s="305">
        <f>'VCO2-BW '!J97*'VCO2-LBM'!J$61/'VCO2-LBM'!J$62</f>
        <v>4216.8854961832058</v>
      </c>
      <c r="K97" s="306">
        <f>'VCO2-BW '!K97*'VCO2-LBM'!K$61/'VCO2-LBM'!K$62</f>
        <v>3141.1417322834645</v>
      </c>
      <c r="L97" s="160"/>
      <c r="M97" s="160"/>
      <c r="N97" s="160"/>
      <c r="O97" s="160"/>
      <c r="P97" s="160"/>
      <c r="Q97" s="160"/>
      <c r="R97" s="160"/>
      <c r="S97" s="160"/>
      <c r="T97" s="160"/>
      <c r="U97" s="232">
        <f t="shared" ref="U97" si="121">STDEV(L96:T96)/SQRT(COUNT(L96:T96))</f>
        <v>174.04421178369478</v>
      </c>
      <c r="V97" s="92"/>
      <c r="W97" s="92"/>
      <c r="X97" s="92"/>
      <c r="Y97" s="92"/>
      <c r="Z97" s="92"/>
      <c r="AA97" s="92"/>
      <c r="AB97" s="92"/>
      <c r="AC97" s="92"/>
      <c r="AD97" s="92"/>
      <c r="AE97" s="92"/>
      <c r="AF97" s="92"/>
      <c r="AG97" s="92"/>
      <c r="AH97" s="92"/>
      <c r="AI97" s="92"/>
      <c r="AJ97" s="92"/>
      <c r="AK97" s="92"/>
      <c r="AL97" s="92"/>
      <c r="AM97" s="92"/>
      <c r="AN97" s="92"/>
      <c r="AO97" s="92"/>
      <c r="AP97" s="92"/>
      <c r="AQ97" s="92"/>
      <c r="AR97" s="231"/>
    </row>
    <row r="98" spans="1:44">
      <c r="A98" s="233">
        <v>43724</v>
      </c>
      <c r="B98" s="234">
        <v>1.1961342592592601</v>
      </c>
      <c r="C98" s="304">
        <f>'VCO2-BW '!C98*'VCO2-LBM'!C$61/'VCO2-LBM'!C$62</f>
        <v>2932.7183908045981</v>
      </c>
      <c r="D98" s="305">
        <f>'VCO2-BW '!D98*'VCO2-LBM'!D$61/'VCO2-LBM'!D$62</f>
        <v>4591.8508287292816</v>
      </c>
      <c r="E98" s="305">
        <f>'VCO2-BW '!E98*'VCO2-LBM'!E$61/'VCO2-LBM'!E$62</f>
        <v>4654.2857142857138</v>
      </c>
      <c r="F98" s="305">
        <f>'VCO2-BW '!F98*'VCO2-LBM'!F$61/'VCO2-LBM'!F$62</f>
        <v>3841.5384615384614</v>
      </c>
      <c r="G98" s="305">
        <f>'VCO2-BW '!G98*'VCO2-LBM'!G$61/'VCO2-LBM'!G$62</f>
        <v>4143.1712328767126</v>
      </c>
      <c r="H98" s="305">
        <f>'VCO2-BW '!H98*'VCO2-LBM'!H$61/'VCO2-LBM'!H$62</f>
        <v>4125.4444444444443</v>
      </c>
      <c r="I98" s="305">
        <f>'VCO2-BW '!I98*'VCO2-LBM'!I$61/'VCO2-LBM'!I$62</f>
        <v>3791.666666666667</v>
      </c>
      <c r="J98" s="305">
        <f>'VCO2-BW '!J98*'VCO2-LBM'!J$61/'VCO2-LBM'!J$62</f>
        <v>6348.6259541984737</v>
      </c>
      <c r="K98" s="306">
        <f>'VCO2-BW '!K98*'VCO2-LBM'!K$61/'VCO2-LBM'!K$62</f>
        <v>3058.929133858268</v>
      </c>
      <c r="L98" s="160"/>
      <c r="M98" s="160"/>
      <c r="N98" s="160"/>
      <c r="O98" s="160"/>
      <c r="P98" s="160"/>
      <c r="Q98" s="160"/>
      <c r="R98" s="160"/>
      <c r="S98" s="160"/>
      <c r="T98" s="160"/>
      <c r="U98" s="232"/>
      <c r="V98" s="92"/>
      <c r="W98" s="92"/>
      <c r="X98" s="92"/>
      <c r="Y98" s="92"/>
      <c r="Z98" s="92"/>
      <c r="AA98" s="92"/>
      <c r="AB98" s="92"/>
      <c r="AC98" s="92"/>
      <c r="AD98" s="92"/>
      <c r="AE98" s="92"/>
      <c r="AF98" s="92"/>
      <c r="AG98" s="92"/>
      <c r="AH98" s="92"/>
      <c r="AI98" s="92"/>
      <c r="AJ98" s="92"/>
      <c r="AK98" s="92"/>
      <c r="AL98" s="92"/>
      <c r="AM98" s="92"/>
      <c r="AN98" s="92"/>
      <c r="AO98" s="92"/>
      <c r="AP98" s="92"/>
      <c r="AQ98" s="92"/>
      <c r="AR98" s="231"/>
    </row>
    <row r="99" spans="1:44">
      <c r="A99" s="233">
        <v>43724</v>
      </c>
      <c r="B99" s="234">
        <v>1.21002314814815</v>
      </c>
      <c r="C99" s="304">
        <f>'VCO2-BW '!C99*'VCO2-LBM'!C$61/'VCO2-LBM'!C$62</f>
        <v>2865.7471264367819</v>
      </c>
      <c r="D99" s="305">
        <f>'VCO2-BW '!D99*'VCO2-LBM'!D$61/'VCO2-LBM'!D$62</f>
        <v>4460.4143646408838</v>
      </c>
      <c r="E99" s="305">
        <f>'VCO2-BW '!E99*'VCO2-LBM'!E$61/'VCO2-LBM'!E$62</f>
        <v>3892.5000000000005</v>
      </c>
      <c r="F99" s="305">
        <f>'VCO2-BW '!F99*'VCO2-LBM'!F$61/'VCO2-LBM'!F$62</f>
        <v>5457.6923076923076</v>
      </c>
      <c r="G99" s="305">
        <f>'VCO2-BW '!G99*'VCO2-LBM'!G$61/'VCO2-LBM'!G$62</f>
        <v>3249.9109589041095</v>
      </c>
      <c r="H99" s="305">
        <f>'VCO2-BW '!H99*'VCO2-LBM'!H$61/'VCO2-LBM'!H$62</f>
        <v>3529.301587301587</v>
      </c>
      <c r="I99" s="305">
        <f>'VCO2-BW '!I99*'VCO2-LBM'!I$61/'VCO2-LBM'!I$62</f>
        <v>5018.333333333333</v>
      </c>
      <c r="J99" s="305">
        <f>'VCO2-BW '!J99*'VCO2-LBM'!J$61/'VCO2-LBM'!J$62</f>
        <v>5589.7862595419847</v>
      </c>
      <c r="K99" s="306">
        <f>'VCO2-BW '!K99*'VCO2-LBM'!K$61/'VCO2-LBM'!K$62</f>
        <v>6401.7244094488187</v>
      </c>
      <c r="L99" s="160">
        <f t="shared" ref="L99" si="122">AVERAGE(C99:C101)</f>
        <v>4146.5076628352499</v>
      </c>
      <c r="M99" s="160">
        <f t="shared" ref="M99" si="123">AVERAGE(D99:D101)</f>
        <v>3174.6961325966854</v>
      </c>
      <c r="N99" s="160">
        <f t="shared" ref="N99" si="124">AVERAGE(E99:E101)</f>
        <v>3461.7857142857142</v>
      </c>
      <c r="O99" s="160">
        <f t="shared" ref="O99" si="125">AVERAGE(F99:F101)</f>
        <v>4663.9999999999991</v>
      </c>
      <c r="P99" s="160">
        <f t="shared" ref="P99" si="126">AVERAGE(G99:G101)</f>
        <v>4606.7191780821922</v>
      </c>
      <c r="Q99" s="160">
        <f t="shared" ref="Q99" si="127">AVERAGE(H99:H101)</f>
        <v>3832.7513227513223</v>
      </c>
      <c r="R99" s="160">
        <f t="shared" ref="R99" si="128">AVERAGE(I99:I101)</f>
        <v>4798.333333333333</v>
      </c>
      <c r="S99" s="160">
        <f t="shared" ref="S99" si="129">AVERAGE(J99:J101)</f>
        <v>5092.2137404580162</v>
      </c>
      <c r="T99" s="160">
        <f t="shared" ref="T99" si="130">AVERAGE(K99:K101)</f>
        <v>4592.5301837270345</v>
      </c>
      <c r="U99" s="232">
        <f t="shared" ref="U99" si="131">AVERAGE(L99:T99)</f>
        <v>4263.2819186743936</v>
      </c>
      <c r="V99" s="92"/>
      <c r="W99" s="92"/>
      <c r="X99" s="92"/>
      <c r="Y99" s="92"/>
      <c r="Z99" s="92"/>
      <c r="AA99" s="92"/>
      <c r="AB99" s="92"/>
      <c r="AC99" s="92"/>
      <c r="AD99" s="92"/>
      <c r="AE99" s="92"/>
      <c r="AF99" s="92"/>
      <c r="AG99" s="92"/>
      <c r="AH99" s="92"/>
      <c r="AI99" s="92"/>
      <c r="AJ99" s="92"/>
      <c r="AK99" s="92"/>
      <c r="AL99" s="92"/>
      <c r="AM99" s="92"/>
      <c r="AN99" s="92"/>
      <c r="AO99" s="92"/>
      <c r="AP99" s="92"/>
      <c r="AQ99" s="92"/>
      <c r="AR99" s="231"/>
    </row>
    <row r="100" spans="1:44">
      <c r="A100" s="233">
        <v>43724</v>
      </c>
      <c r="B100" s="234">
        <v>1.22391203703704</v>
      </c>
      <c r="C100" s="304">
        <f>'VCO2-BW '!C100*'VCO2-LBM'!C$61/'VCO2-LBM'!C$62</f>
        <v>4906.0344827586214</v>
      </c>
      <c r="D100" s="305">
        <f>'VCO2-BW '!D100*'VCO2-LBM'!D$61/'VCO2-LBM'!D$62</f>
        <v>2967.4309392265191</v>
      </c>
      <c r="E100" s="305">
        <f>'VCO2-BW '!E100*'VCO2-LBM'!E$61/'VCO2-LBM'!E$62</f>
        <v>3035.8928571428569</v>
      </c>
      <c r="F100" s="305">
        <f>'VCO2-BW '!F100*'VCO2-LBM'!F$61/'VCO2-LBM'!F$62</f>
        <v>5180.1538461538457</v>
      </c>
      <c r="G100" s="305">
        <f>'VCO2-BW '!G100*'VCO2-LBM'!G$61/'VCO2-LBM'!G$62</f>
        <v>4244.678082191781</v>
      </c>
      <c r="H100" s="305">
        <f>'VCO2-BW '!H100*'VCO2-LBM'!H$61/'VCO2-LBM'!H$62</f>
        <v>4619.6825396825388</v>
      </c>
      <c r="I100" s="305">
        <f>'VCO2-BW '!I100*'VCO2-LBM'!I$61/'VCO2-LBM'!I$62</f>
        <v>5588.333333333333</v>
      </c>
      <c r="J100" s="305">
        <f>'VCO2-BW '!J100*'VCO2-LBM'!J$61/'VCO2-LBM'!J$62</f>
        <v>3799.1908396946574</v>
      </c>
      <c r="K100" s="306">
        <f>'VCO2-BW '!K100*'VCO2-LBM'!K$61/'VCO2-LBM'!K$62</f>
        <v>3820.5590551181103</v>
      </c>
      <c r="L100" s="160"/>
      <c r="M100" s="160"/>
      <c r="N100" s="160"/>
      <c r="O100" s="160"/>
      <c r="P100" s="160"/>
      <c r="Q100" s="160"/>
      <c r="R100" s="160"/>
      <c r="S100" s="160"/>
      <c r="T100" s="160"/>
      <c r="U100" s="232">
        <f t="shared" ref="U100" si="132">STDEV(L99:T99)/SQRT(COUNT(L99:T99))</f>
        <v>216.88272988266149</v>
      </c>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231"/>
    </row>
    <row r="101" spans="1:44">
      <c r="A101" s="233">
        <v>43724</v>
      </c>
      <c r="B101" s="234">
        <v>1.2378009259259199</v>
      </c>
      <c r="C101" s="304">
        <f>'VCO2-BW '!C101*'VCO2-LBM'!C$61/'VCO2-LBM'!C$62</f>
        <v>4667.7413793103451</v>
      </c>
      <c r="D101" s="305">
        <f>'VCO2-BW '!D101*'VCO2-LBM'!D$61/'VCO2-LBM'!D$62</f>
        <v>2096.243093922652</v>
      </c>
      <c r="E101" s="305">
        <f>'VCO2-BW '!E101*'VCO2-LBM'!E$61/'VCO2-LBM'!E$62</f>
        <v>3456.9642857142858</v>
      </c>
      <c r="F101" s="305">
        <f>'VCO2-BW '!F101*'VCO2-LBM'!F$61/'VCO2-LBM'!F$62</f>
        <v>3354.1538461538453</v>
      </c>
      <c r="G101" s="305">
        <f>'VCO2-BW '!G101*'VCO2-LBM'!G$61/'VCO2-LBM'!G$62</f>
        <v>6325.5684931506848</v>
      </c>
      <c r="H101" s="305">
        <f>'VCO2-BW '!H101*'VCO2-LBM'!H$61/'VCO2-LBM'!H$62</f>
        <v>3349.269841269841</v>
      </c>
      <c r="I101" s="305">
        <f>'VCO2-BW '!I101*'VCO2-LBM'!I$61/'VCO2-LBM'!I$62</f>
        <v>3788.333333333333</v>
      </c>
      <c r="J101" s="305">
        <f>'VCO2-BW '!J101*'VCO2-LBM'!J$61/'VCO2-LBM'!J$62</f>
        <v>5887.6641221374057</v>
      </c>
      <c r="K101" s="306">
        <f>'VCO2-BW '!K101*'VCO2-LBM'!K$61/'VCO2-LBM'!K$62</f>
        <v>3555.3070866141743</v>
      </c>
      <c r="L101" s="160"/>
      <c r="M101" s="160"/>
      <c r="N101" s="160"/>
      <c r="O101" s="160"/>
      <c r="P101" s="160"/>
      <c r="Q101" s="160"/>
      <c r="R101" s="160"/>
      <c r="S101" s="160"/>
      <c r="T101" s="160"/>
      <c r="U101" s="232"/>
      <c r="V101" s="92"/>
      <c r="W101" s="92"/>
      <c r="X101" s="92"/>
      <c r="Y101" s="92"/>
      <c r="Z101" s="92"/>
      <c r="AA101" s="92"/>
      <c r="AB101" s="92"/>
      <c r="AC101" s="92"/>
      <c r="AD101" s="92"/>
      <c r="AE101" s="92"/>
      <c r="AF101" s="92"/>
      <c r="AG101" s="92"/>
      <c r="AH101" s="92"/>
      <c r="AI101" s="92"/>
      <c r="AJ101" s="92"/>
      <c r="AK101" s="92"/>
      <c r="AL101" s="92"/>
      <c r="AM101" s="92"/>
      <c r="AN101" s="92"/>
      <c r="AO101" s="92"/>
      <c r="AP101" s="92"/>
      <c r="AQ101" s="92"/>
      <c r="AR101" s="231"/>
    </row>
    <row r="102" spans="1:44">
      <c r="A102" s="223">
        <v>43724</v>
      </c>
      <c r="B102" s="224">
        <v>1.2516898148148099</v>
      </c>
      <c r="C102" s="304">
        <f>'VCO2-BW '!C102*'VCO2-LBM'!C$61/'VCO2-LBM'!C$62</f>
        <v>3047.9712643678167</v>
      </c>
      <c r="D102" s="305">
        <f>'VCO2-BW '!D102*'VCO2-LBM'!D$61/'VCO2-LBM'!D$62</f>
        <v>2884.8618784530386</v>
      </c>
      <c r="E102" s="305">
        <f>'VCO2-BW '!E102*'VCO2-LBM'!E$61/'VCO2-LBM'!E$62</f>
        <v>3931.0714285714284</v>
      </c>
      <c r="F102" s="305">
        <f>'VCO2-BW '!F102*'VCO2-LBM'!F$61/'VCO2-LBM'!F$62</f>
        <v>4743.5384615384619</v>
      </c>
      <c r="G102" s="305">
        <f>'VCO2-BW '!G102*'VCO2-LBM'!G$61/'VCO2-LBM'!G$62</f>
        <v>4075.5000000000005</v>
      </c>
      <c r="H102" s="305">
        <f>'VCO2-BW '!H102*'VCO2-LBM'!H$61/'VCO2-LBM'!H$62</f>
        <v>3136.9682539682535</v>
      </c>
      <c r="I102" s="305">
        <f>'VCO2-BW '!I102*'VCO2-LBM'!I$61/'VCO2-LBM'!I$62</f>
        <v>4845</v>
      </c>
      <c r="J102" s="305">
        <f>'VCO2-BW '!J102*'VCO2-LBM'!J$61/'VCO2-LBM'!J$62</f>
        <v>4017.1908396946569</v>
      </c>
      <c r="K102" s="306">
        <f>'VCO2-BW '!K102*'VCO2-LBM'!K$61/'VCO2-LBM'!K$62</f>
        <v>2910.0157480314961</v>
      </c>
      <c r="L102" s="160">
        <f t="shared" ref="L102" si="133">AVERAGE(C102:C104)</f>
        <v>3407.2279693486598</v>
      </c>
      <c r="M102" s="160">
        <f t="shared" ref="M102" si="134">AVERAGE(D102:D104)</f>
        <v>3235.359116022099</v>
      </c>
      <c r="N102" s="160">
        <f t="shared" ref="N102" si="135">AVERAGE(E102:E104)</f>
        <v>3610.7142857142858</v>
      </c>
      <c r="O102" s="160">
        <f t="shared" ref="O102" si="136">AVERAGE(F102:F104)</f>
        <v>4007.3846153846157</v>
      </c>
      <c r="P102" s="160">
        <f t="shared" ref="P102" si="137">AVERAGE(G102:G104)</f>
        <v>4188.8493150684926</v>
      </c>
      <c r="Q102" s="160">
        <f t="shared" ref="Q102" si="138">AVERAGE(H102:H104)</f>
        <v>3115.4550264550257</v>
      </c>
      <c r="R102" s="160">
        <f t="shared" ref="R102" si="139">AVERAGE(I102:I104)</f>
        <v>4011.6666666666665</v>
      </c>
      <c r="S102" s="160">
        <f t="shared" ref="S102" si="140">AVERAGE(J102:J104)</f>
        <v>3896.2646310432574</v>
      </c>
      <c r="T102" s="160">
        <f t="shared" ref="T102" si="141">AVERAGE(K102:K104)</f>
        <v>3616.8372703412074</v>
      </c>
      <c r="U102" s="232">
        <f t="shared" ref="U102" si="142">AVERAGE(L102:T102)</f>
        <v>3676.6398773382566</v>
      </c>
      <c r="V102" s="92"/>
      <c r="W102" s="92"/>
      <c r="X102" s="92"/>
      <c r="Y102" s="92"/>
      <c r="Z102" s="92"/>
      <c r="AA102" s="92"/>
      <c r="AB102" s="92"/>
      <c r="AC102" s="92"/>
      <c r="AD102" s="92"/>
      <c r="AE102" s="92"/>
      <c r="AF102" s="92"/>
      <c r="AG102" s="92"/>
      <c r="AH102" s="92"/>
      <c r="AI102" s="92"/>
      <c r="AJ102" s="92"/>
      <c r="AK102" s="92"/>
      <c r="AL102" s="92"/>
      <c r="AM102" s="92"/>
      <c r="AN102" s="92"/>
      <c r="AO102" s="92"/>
      <c r="AP102" s="92"/>
      <c r="AQ102" s="92"/>
      <c r="AR102" s="231"/>
    </row>
    <row r="103" spans="1:44">
      <c r="A103" s="223">
        <v>43724</v>
      </c>
      <c r="B103" s="224">
        <v>1.2655787037037001</v>
      </c>
      <c r="C103" s="304">
        <f>'VCO2-BW '!C103*'VCO2-LBM'!C$61/'VCO2-LBM'!C$62</f>
        <v>4172.4655172413804</v>
      </c>
      <c r="D103" s="305">
        <f>'VCO2-BW '!D103*'VCO2-LBM'!D$61/'VCO2-LBM'!D$62</f>
        <v>3813.3425414364638</v>
      </c>
      <c r="E103" s="305">
        <f>'VCO2-BW '!E103*'VCO2-LBM'!E$61/'VCO2-LBM'!E$62</f>
        <v>4183.3928571428569</v>
      </c>
      <c r="F103" s="305">
        <f>'VCO2-BW '!F103*'VCO2-LBM'!F$61/'VCO2-LBM'!F$62</f>
        <v>4310.3076923076924</v>
      </c>
      <c r="G103" s="305">
        <f>'VCO2-BW '!G103*'VCO2-LBM'!G$61/'VCO2-LBM'!G$62</f>
        <v>4539.0479452054788</v>
      </c>
      <c r="H103" s="305">
        <f>'VCO2-BW '!H103*'VCO2-LBM'!H$61/'VCO2-LBM'!H$62</f>
        <v>3118.2857142857138</v>
      </c>
      <c r="I103" s="305">
        <f>'VCO2-BW '!I103*'VCO2-LBM'!I$61/'VCO2-LBM'!I$62</f>
        <v>3731.6666666666665</v>
      </c>
      <c r="J103" s="305">
        <f>'VCO2-BW '!J103*'VCO2-LBM'!J$61/'VCO2-LBM'!J$62</f>
        <v>3977.2519083969469</v>
      </c>
      <c r="K103" s="306">
        <f>'VCO2-BW '!K103*'VCO2-LBM'!K$61/'VCO2-LBM'!K$62</f>
        <v>4020.661417322835</v>
      </c>
      <c r="L103" s="160"/>
      <c r="M103" s="160"/>
      <c r="N103" s="160"/>
      <c r="O103" s="160"/>
      <c r="P103" s="160"/>
      <c r="Q103" s="160"/>
      <c r="R103" s="160"/>
      <c r="S103" s="160"/>
      <c r="T103" s="160"/>
      <c r="U103" s="232">
        <f t="shared" ref="U103" si="143">STDEV(L102:T102)/SQRT(COUNT(L102:T102))</f>
        <v>124.85497312564371</v>
      </c>
      <c r="V103" s="92"/>
      <c r="W103" s="92"/>
      <c r="X103" s="92"/>
      <c r="Y103" s="92"/>
      <c r="Z103" s="92"/>
      <c r="AA103" s="92"/>
      <c r="AB103" s="92"/>
      <c r="AC103" s="92"/>
      <c r="AD103" s="92"/>
      <c r="AE103" s="92"/>
      <c r="AF103" s="92"/>
      <c r="AG103" s="92"/>
      <c r="AH103" s="92"/>
      <c r="AI103" s="92"/>
      <c r="AJ103" s="92"/>
      <c r="AK103" s="92"/>
      <c r="AL103" s="92"/>
      <c r="AM103" s="92"/>
      <c r="AN103" s="92"/>
      <c r="AO103" s="92"/>
      <c r="AP103" s="92"/>
      <c r="AQ103" s="92"/>
      <c r="AR103" s="231"/>
    </row>
    <row r="104" spans="1:44">
      <c r="A104" s="223">
        <v>43724</v>
      </c>
      <c r="B104" s="224">
        <v>1.27946759259259</v>
      </c>
      <c r="C104" s="304">
        <f>'VCO2-BW '!C104*'VCO2-LBM'!C$61/'VCO2-LBM'!C$62</f>
        <v>3001.2471264367823</v>
      </c>
      <c r="D104" s="305">
        <f>'VCO2-BW '!D104*'VCO2-LBM'!D$61/'VCO2-LBM'!D$62</f>
        <v>3007.8729281767955</v>
      </c>
      <c r="E104" s="305">
        <f>'VCO2-BW '!E104*'VCO2-LBM'!E$61/'VCO2-LBM'!E$62</f>
        <v>2717.6785714285711</v>
      </c>
      <c r="F104" s="305">
        <f>'VCO2-BW '!F104*'VCO2-LBM'!F$61/'VCO2-LBM'!F$62</f>
        <v>2968.3076923076924</v>
      </c>
      <c r="G104" s="305">
        <f>'VCO2-BW '!G104*'VCO2-LBM'!G$61/'VCO2-LBM'!G$62</f>
        <v>3952</v>
      </c>
      <c r="H104" s="305">
        <f>'VCO2-BW '!H104*'VCO2-LBM'!H$61/'VCO2-LBM'!H$62</f>
        <v>3091.1111111111113</v>
      </c>
      <c r="I104" s="305">
        <f>'VCO2-BW '!I104*'VCO2-LBM'!I$61/'VCO2-LBM'!I$62</f>
        <v>3458.333333333333</v>
      </c>
      <c r="J104" s="305">
        <f>'VCO2-BW '!J104*'VCO2-LBM'!J$61/'VCO2-LBM'!J$62</f>
        <v>3694.3511450381679</v>
      </c>
      <c r="K104" s="306">
        <f>'VCO2-BW '!K104*'VCO2-LBM'!K$61/'VCO2-LBM'!K$62</f>
        <v>3919.8346456692911</v>
      </c>
      <c r="L104" s="160"/>
      <c r="M104" s="160"/>
      <c r="N104" s="160"/>
      <c r="O104" s="160"/>
      <c r="P104" s="160"/>
      <c r="Q104" s="160"/>
      <c r="R104" s="160"/>
      <c r="S104" s="160"/>
      <c r="T104" s="160"/>
      <c r="U104" s="232"/>
      <c r="V104" s="92"/>
      <c r="W104" s="92"/>
      <c r="X104" s="92"/>
      <c r="Y104" s="92"/>
      <c r="Z104" s="92"/>
      <c r="AA104" s="92"/>
      <c r="AB104" s="92"/>
      <c r="AC104" s="92"/>
      <c r="AD104" s="92"/>
      <c r="AE104" s="92"/>
      <c r="AF104" s="92"/>
      <c r="AG104" s="92"/>
      <c r="AH104" s="92"/>
      <c r="AI104" s="92"/>
      <c r="AJ104" s="92"/>
      <c r="AK104" s="92"/>
      <c r="AL104" s="92"/>
      <c r="AM104" s="92"/>
      <c r="AN104" s="92"/>
      <c r="AO104" s="92"/>
      <c r="AP104" s="92"/>
      <c r="AQ104" s="92"/>
      <c r="AR104" s="231"/>
    </row>
    <row r="105" spans="1:44">
      <c r="A105" s="223">
        <v>43724</v>
      </c>
      <c r="B105" s="224">
        <v>1.29335648148148</v>
      </c>
      <c r="C105" s="304">
        <f>'VCO2-BW '!C105*'VCO2-LBM'!C$61/'VCO2-LBM'!C$62</f>
        <v>2588.5172413793107</v>
      </c>
      <c r="D105" s="305">
        <f>'VCO2-BW '!D105*'VCO2-LBM'!D$61/'VCO2-LBM'!D$62</f>
        <v>2022.099447513812</v>
      </c>
      <c r="E105" s="305">
        <f>'VCO2-BW '!E105*'VCO2-LBM'!E$61/'VCO2-LBM'!E$62</f>
        <v>2312.6785714285711</v>
      </c>
      <c r="F105" s="305">
        <f>'VCO2-BW '!F105*'VCO2-LBM'!F$61/'VCO2-LBM'!F$62</f>
        <v>4215.538461538461</v>
      </c>
      <c r="G105" s="305">
        <f>'VCO2-BW '!G105*'VCO2-LBM'!G$61/'VCO2-LBM'!G$62</f>
        <v>3309.1232876712329</v>
      </c>
      <c r="H105" s="305">
        <f>'VCO2-BW '!H105*'VCO2-LBM'!H$61/'VCO2-LBM'!H$62</f>
        <v>5885</v>
      </c>
      <c r="I105" s="305">
        <f>'VCO2-BW '!I105*'VCO2-LBM'!I$61/'VCO2-LBM'!I$62</f>
        <v>3310</v>
      </c>
      <c r="J105" s="305">
        <f>'VCO2-BW '!J105*'VCO2-LBM'!J$61/'VCO2-LBM'!J$62</f>
        <v>6503.3893129771004</v>
      </c>
      <c r="K105" s="306">
        <f>'VCO2-BW '!K105*'VCO2-LBM'!K$61/'VCO2-LBM'!K$62</f>
        <v>3336.5905511811025</v>
      </c>
      <c r="L105" s="160">
        <f t="shared" ref="L105" si="144">AVERAGE(C105:C107)</f>
        <v>3362.5804597701153</v>
      </c>
      <c r="M105" s="160">
        <f t="shared" ref="M105" si="145">AVERAGE(D105:D107)</f>
        <v>2611.8784530386743</v>
      </c>
      <c r="N105" s="160">
        <f t="shared" ref="N105" si="146">AVERAGE(E105:E107)</f>
        <v>2957.6785714285711</v>
      </c>
      <c r="O105" s="160">
        <f t="shared" ref="O105" si="147">AVERAGE(F105:F107)</f>
        <v>4158</v>
      </c>
      <c r="P105" s="160">
        <f t="shared" ref="P105" si="148">AVERAGE(G105:G107)</f>
        <v>3454.6164383561645</v>
      </c>
      <c r="Q105" s="160">
        <f t="shared" ref="Q105" si="149">AVERAGE(H105:H107)</f>
        <v>5223.7513227513227</v>
      </c>
      <c r="R105" s="160">
        <f t="shared" ref="R105" si="150">AVERAGE(I105:I107)</f>
        <v>3552.7777777777774</v>
      </c>
      <c r="S105" s="160">
        <f t="shared" ref="S105" si="151">AVERAGE(J105:J107)</f>
        <v>4844.8142493638679</v>
      </c>
      <c r="T105" s="160">
        <f t="shared" ref="T105" si="152">AVERAGE(K105:K107)</f>
        <v>3980.8477690288714</v>
      </c>
      <c r="U105" s="232">
        <f t="shared" ref="U105" si="153">AVERAGE(L105:T105)</f>
        <v>3794.105004612818</v>
      </c>
      <c r="V105" s="92"/>
      <c r="W105" s="92"/>
      <c r="X105" s="92"/>
      <c r="Y105" s="92"/>
      <c r="Z105" s="92"/>
      <c r="AA105" s="92"/>
      <c r="AB105" s="92"/>
      <c r="AC105" s="92"/>
      <c r="AD105" s="92"/>
      <c r="AE105" s="92"/>
      <c r="AF105" s="92"/>
      <c r="AG105" s="92"/>
      <c r="AH105" s="92"/>
      <c r="AI105" s="92"/>
      <c r="AJ105" s="92"/>
      <c r="AK105" s="92"/>
      <c r="AL105" s="92"/>
      <c r="AM105" s="92"/>
      <c r="AN105" s="92"/>
      <c r="AO105" s="92"/>
      <c r="AP105" s="92"/>
      <c r="AQ105" s="92"/>
      <c r="AR105" s="231"/>
    </row>
    <row r="106" spans="1:44">
      <c r="A106" s="223">
        <v>43724</v>
      </c>
      <c r="B106" s="224">
        <v>1.3072453703703699</v>
      </c>
      <c r="C106" s="304">
        <f>'VCO2-BW '!C106*'VCO2-LBM'!C$61/'VCO2-LBM'!C$62</f>
        <v>3723.9137931034488</v>
      </c>
      <c r="D106" s="305">
        <f>'VCO2-BW '!D106*'VCO2-LBM'!D$61/'VCO2-LBM'!D$62</f>
        <v>1877.1823204419888</v>
      </c>
      <c r="E106" s="305">
        <f>'VCO2-BW '!E106*'VCO2-LBM'!E$61/'VCO2-LBM'!E$62</f>
        <v>2177.6785714285716</v>
      </c>
      <c r="F106" s="305">
        <f>'VCO2-BW '!F106*'VCO2-LBM'!F$61/'VCO2-LBM'!F$62</f>
        <v>2882</v>
      </c>
      <c r="G106" s="305">
        <f>'VCO2-BW '!G106*'VCO2-LBM'!G$61/'VCO2-LBM'!G$62</f>
        <v>3882.6369863013692</v>
      </c>
      <c r="H106" s="305">
        <f>'VCO2-BW '!H106*'VCO2-LBM'!H$61/'VCO2-LBM'!H$62</f>
        <v>4568.7301587301581</v>
      </c>
      <c r="I106" s="305">
        <f>'VCO2-BW '!I106*'VCO2-LBM'!I$61/'VCO2-LBM'!I$62</f>
        <v>2913.333333333333</v>
      </c>
      <c r="J106" s="305">
        <f>'VCO2-BW '!J106*'VCO2-LBM'!J$61/'VCO2-LBM'!J$62</f>
        <v>4451.5267175572517</v>
      </c>
      <c r="K106" s="306">
        <f>'VCO2-BW '!K106*'VCO2-LBM'!K$61/'VCO2-LBM'!K$62</f>
        <v>5674.2204724409448</v>
      </c>
      <c r="L106" s="160"/>
      <c r="M106" s="160"/>
      <c r="N106" s="160"/>
      <c r="O106" s="160"/>
      <c r="P106" s="160"/>
      <c r="Q106" s="160"/>
      <c r="R106" s="160"/>
      <c r="S106" s="160"/>
      <c r="T106" s="160"/>
      <c r="U106" s="232">
        <f t="shared" ref="U106" si="154">STDEV(L105:T105)/SQRT(COUNT(L105:T105))</f>
        <v>283.14073078473729</v>
      </c>
      <c r="V106" s="92"/>
      <c r="W106" s="92"/>
      <c r="X106" s="92"/>
      <c r="Y106" s="92"/>
      <c r="Z106" s="92"/>
      <c r="AA106" s="92"/>
      <c r="AB106" s="92"/>
      <c r="AC106" s="92"/>
      <c r="AD106" s="92"/>
      <c r="AE106" s="92"/>
      <c r="AF106" s="92"/>
      <c r="AG106" s="92"/>
      <c r="AH106" s="92"/>
      <c r="AI106" s="92"/>
      <c r="AJ106" s="92"/>
      <c r="AK106" s="92"/>
      <c r="AL106" s="92"/>
      <c r="AM106" s="92"/>
      <c r="AN106" s="92"/>
      <c r="AO106" s="92"/>
      <c r="AP106" s="92"/>
      <c r="AQ106" s="92"/>
      <c r="AR106" s="231"/>
    </row>
    <row r="107" spans="1:44">
      <c r="A107" s="223">
        <v>43724</v>
      </c>
      <c r="B107" s="224">
        <v>1.3211342592592601</v>
      </c>
      <c r="C107" s="304">
        <f>'VCO2-BW '!C107*'VCO2-LBM'!C$61/'VCO2-LBM'!C$62</f>
        <v>3775.310344827587</v>
      </c>
      <c r="D107" s="305">
        <f>'VCO2-BW '!D107*'VCO2-LBM'!D$61/'VCO2-LBM'!D$62</f>
        <v>3936.3535911602207</v>
      </c>
      <c r="E107" s="305">
        <f>'VCO2-BW '!E107*'VCO2-LBM'!E$61/'VCO2-LBM'!E$62</f>
        <v>4382.6785714285716</v>
      </c>
      <c r="F107" s="305">
        <f>'VCO2-BW '!F107*'VCO2-LBM'!F$61/'VCO2-LBM'!F$62</f>
        <v>5376.4615384615381</v>
      </c>
      <c r="G107" s="305">
        <f>'VCO2-BW '!G107*'VCO2-LBM'!G$61/'VCO2-LBM'!G$62</f>
        <v>3172.0890410958905</v>
      </c>
      <c r="H107" s="305">
        <f>'VCO2-BW '!H107*'VCO2-LBM'!H$61/'VCO2-LBM'!H$62</f>
        <v>5217.5238095238092</v>
      </c>
      <c r="I107" s="305">
        <f>'VCO2-BW '!I107*'VCO2-LBM'!I$61/'VCO2-LBM'!I$62</f>
        <v>4435</v>
      </c>
      <c r="J107" s="305">
        <f>'VCO2-BW '!J107*'VCO2-LBM'!J$61/'VCO2-LBM'!J$62</f>
        <v>3579.5267175572521</v>
      </c>
      <c r="K107" s="306">
        <f>'VCO2-BW '!K107*'VCO2-LBM'!K$61/'VCO2-LBM'!K$62</f>
        <v>2931.732283464567</v>
      </c>
      <c r="L107" s="160"/>
      <c r="M107" s="160"/>
      <c r="N107" s="160"/>
      <c r="O107" s="160"/>
      <c r="P107" s="160"/>
      <c r="Q107" s="160"/>
      <c r="R107" s="160"/>
      <c r="S107" s="160"/>
      <c r="T107" s="160"/>
      <c r="U107" s="232"/>
      <c r="V107" s="92"/>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231"/>
    </row>
    <row r="108" spans="1:44">
      <c r="A108" s="223">
        <v>43724</v>
      </c>
      <c r="B108" s="224">
        <v>1.33502314814815</v>
      </c>
      <c r="C108" s="304">
        <f>'VCO2-BW '!C108*'VCO2-LBM'!C$61/'VCO2-LBM'!C$62</f>
        <v>2512.2011494252879</v>
      </c>
      <c r="D108" s="305">
        <f>'VCO2-BW '!D108*'VCO2-LBM'!D$61/'VCO2-LBM'!D$62</f>
        <v>3958.2596685082872</v>
      </c>
      <c r="E108" s="305">
        <f>'VCO2-BW '!E108*'VCO2-LBM'!E$61/'VCO2-LBM'!E$62</f>
        <v>3956.7857142857142</v>
      </c>
      <c r="F108" s="305">
        <f>'VCO2-BW '!F108*'VCO2-LBM'!F$61/'VCO2-LBM'!F$62</f>
        <v>4628.461538461539</v>
      </c>
      <c r="G108" s="305">
        <f>'VCO2-BW '!G108*'VCO2-LBM'!G$61/'VCO2-LBM'!G$62</f>
        <v>3075.6575342465753</v>
      </c>
      <c r="H108" s="305">
        <f>'VCO2-BW '!H108*'VCO2-LBM'!H$61/'VCO2-LBM'!H$62</f>
        <v>3181.1269841269841</v>
      </c>
      <c r="I108" s="305">
        <f>'VCO2-BW '!I108*'VCO2-LBM'!I$61/'VCO2-LBM'!I$62</f>
        <v>3828.333333333333</v>
      </c>
      <c r="J108" s="305">
        <f>'VCO2-BW '!J108*'VCO2-LBM'!J$61/'VCO2-LBM'!J$62</f>
        <v>3461.3740458015268</v>
      </c>
      <c r="K108" s="306">
        <f>'VCO2-BW '!K108*'VCO2-LBM'!K$61/'VCO2-LBM'!K$62</f>
        <v>3577.0236220472439</v>
      </c>
      <c r="L108" s="160">
        <f t="shared" ref="L108" si="155">AVERAGE(C108:C110)</f>
        <v>2690.791187739464</v>
      </c>
      <c r="M108" s="160">
        <f t="shared" ref="M108" si="156">AVERAGE(D108:D110)</f>
        <v>2889.355432780847</v>
      </c>
      <c r="N108" s="160">
        <f t="shared" ref="N108" si="157">AVERAGE(E108:E110)</f>
        <v>2897.1428571428569</v>
      </c>
      <c r="O108" s="160">
        <f t="shared" ref="O108" si="158">AVERAGE(F108:F110)</f>
        <v>3530.7179487179487</v>
      </c>
      <c r="P108" s="160">
        <f t="shared" ref="P108" si="159">AVERAGE(G108:G110)</f>
        <v>3758.5730593607309</v>
      </c>
      <c r="Q108" s="160">
        <f t="shared" ref="Q108" si="160">AVERAGE(H108:H110)</f>
        <v>3649.3227513227516</v>
      </c>
      <c r="R108" s="160">
        <f t="shared" ref="R108" si="161">AVERAGE(I108:I110)</f>
        <v>3491.6666666666665</v>
      </c>
      <c r="S108" s="160">
        <f t="shared" ref="S108" si="162">AVERAGE(J108:J110)</f>
        <v>4677.8473282442746</v>
      </c>
      <c r="T108" s="160">
        <f t="shared" ref="T108" si="163">AVERAGE(K108:K110)</f>
        <v>3399.1548556430448</v>
      </c>
      <c r="U108" s="232">
        <f t="shared" ref="U108" si="164">AVERAGE(L108:T108)</f>
        <v>3442.7302319576211</v>
      </c>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231"/>
    </row>
    <row r="109" spans="1:44">
      <c r="A109" s="223">
        <v>43724</v>
      </c>
      <c r="B109" s="224">
        <v>1.34891203703704</v>
      </c>
      <c r="C109" s="304">
        <f>'VCO2-BW '!C109*'VCO2-LBM'!C$61/'VCO2-LBM'!C$62</f>
        <v>2716.2298850574716</v>
      </c>
      <c r="D109" s="305">
        <f>'VCO2-BW '!D109*'VCO2-LBM'!D$61/'VCO2-LBM'!D$62</f>
        <v>2381.0220994475135</v>
      </c>
      <c r="E109" s="305">
        <f>'VCO2-BW '!E109*'VCO2-LBM'!E$61/'VCO2-LBM'!E$62</f>
        <v>2346.4285714285711</v>
      </c>
      <c r="F109" s="305">
        <f>'VCO2-BW '!F109*'VCO2-LBM'!F$61/'VCO2-LBM'!F$62</f>
        <v>3008.9230769230767</v>
      </c>
      <c r="G109" s="305">
        <f>'VCO2-BW '!G109*'VCO2-LBM'!G$61/'VCO2-LBM'!G$62</f>
        <v>3397.0958904109589</v>
      </c>
      <c r="H109" s="305">
        <f>'VCO2-BW '!H109*'VCO2-LBM'!H$61/'VCO2-LBM'!H$62</f>
        <v>2632.5396825396824</v>
      </c>
      <c r="I109" s="305">
        <f>'VCO2-BW '!I109*'VCO2-LBM'!I$61/'VCO2-LBM'!I$62</f>
        <v>3511.6666666666665</v>
      </c>
      <c r="J109" s="305">
        <f>'VCO2-BW '!J109*'VCO2-LBM'!J$61/'VCO2-LBM'!J$62</f>
        <v>6416.8549618320612</v>
      </c>
      <c r="K109" s="306">
        <f>'VCO2-BW '!K109*'VCO2-LBM'!K$61/'VCO2-LBM'!K$62</f>
        <v>3274.5433070866143</v>
      </c>
      <c r="L109" s="160"/>
      <c r="M109" s="160"/>
      <c r="N109" s="160"/>
      <c r="O109" s="160"/>
      <c r="P109" s="160"/>
      <c r="Q109" s="160"/>
      <c r="R109" s="160"/>
      <c r="S109" s="160"/>
      <c r="T109" s="160"/>
      <c r="U109" s="232">
        <f t="shared" ref="U109" si="165">STDEV(L108:T108)/SQRT(COUNT(L108:T108))</f>
        <v>198.9307670859032</v>
      </c>
      <c r="V109" s="92"/>
      <c r="W109" s="92"/>
      <c r="X109" s="92"/>
      <c r="Y109" s="92"/>
      <c r="Z109" s="92"/>
      <c r="AA109" s="92"/>
      <c r="AB109" s="92"/>
      <c r="AC109" s="92"/>
      <c r="AD109" s="92"/>
      <c r="AE109" s="92"/>
      <c r="AF109" s="92"/>
      <c r="AG109" s="92"/>
      <c r="AH109" s="92"/>
      <c r="AI109" s="92"/>
      <c r="AJ109" s="92"/>
      <c r="AK109" s="92"/>
      <c r="AL109" s="92"/>
      <c r="AM109" s="92"/>
      <c r="AN109" s="92"/>
      <c r="AO109" s="92"/>
      <c r="AP109" s="92"/>
      <c r="AQ109" s="92"/>
      <c r="AR109" s="231"/>
    </row>
    <row r="110" spans="1:44">
      <c r="A110" s="223">
        <v>43724</v>
      </c>
      <c r="B110" s="224">
        <v>1.3628009259259199</v>
      </c>
      <c r="C110" s="304">
        <f>'VCO2-BW '!C110*'VCO2-LBM'!C$61/'VCO2-LBM'!C$62</f>
        <v>2843.9425287356325</v>
      </c>
      <c r="D110" s="305">
        <f>'VCO2-BW '!D110*'VCO2-LBM'!D$61/'VCO2-LBM'!D$62</f>
        <v>2328.7845303867402</v>
      </c>
      <c r="E110" s="305">
        <f>'VCO2-BW '!E110*'VCO2-LBM'!E$61/'VCO2-LBM'!E$62</f>
        <v>2388.2142857142858</v>
      </c>
      <c r="F110" s="305">
        <f>'VCO2-BW '!F110*'VCO2-LBM'!F$61/'VCO2-LBM'!F$62</f>
        <v>2954.7692307692305</v>
      </c>
      <c r="G110" s="305">
        <f>'VCO2-BW '!G110*'VCO2-LBM'!G$61/'VCO2-LBM'!G$62</f>
        <v>4802.965753424658</v>
      </c>
      <c r="H110" s="305">
        <f>'VCO2-BW '!H110*'VCO2-LBM'!H$61/'VCO2-LBM'!H$62</f>
        <v>5134.3015873015875</v>
      </c>
      <c r="I110" s="305">
        <f>'VCO2-BW '!I110*'VCO2-LBM'!I$61/'VCO2-LBM'!I$62</f>
        <v>3135</v>
      </c>
      <c r="J110" s="305">
        <f>'VCO2-BW '!J110*'VCO2-LBM'!J$61/'VCO2-LBM'!J$62</f>
        <v>4155.3129770992364</v>
      </c>
      <c r="K110" s="306">
        <f>'VCO2-BW '!K110*'VCO2-LBM'!K$61/'VCO2-LBM'!K$62</f>
        <v>3345.8976377952758</v>
      </c>
      <c r="L110" s="160"/>
      <c r="M110" s="160"/>
      <c r="N110" s="160"/>
      <c r="O110" s="160"/>
      <c r="P110" s="160"/>
      <c r="Q110" s="160"/>
      <c r="R110" s="160"/>
      <c r="S110" s="160"/>
      <c r="T110" s="160"/>
      <c r="U110" s="232"/>
      <c r="V110" s="92"/>
      <c r="W110" s="92"/>
      <c r="X110" s="92"/>
      <c r="Y110" s="92"/>
      <c r="Z110" s="92"/>
      <c r="AA110" s="92"/>
      <c r="AB110" s="92"/>
      <c r="AC110" s="92"/>
      <c r="AD110" s="92"/>
      <c r="AE110" s="92"/>
      <c r="AF110" s="92"/>
      <c r="AG110" s="92"/>
      <c r="AH110" s="92"/>
      <c r="AI110" s="92"/>
      <c r="AJ110" s="92"/>
      <c r="AK110" s="92"/>
      <c r="AL110" s="92"/>
      <c r="AM110" s="92"/>
      <c r="AN110" s="92"/>
      <c r="AO110" s="92"/>
      <c r="AP110" s="92"/>
      <c r="AQ110" s="92"/>
      <c r="AR110" s="231"/>
    </row>
    <row r="111" spans="1:44">
      <c r="A111" s="223">
        <v>43724</v>
      </c>
      <c r="B111" s="224">
        <v>1.3766898148148099</v>
      </c>
      <c r="C111" s="304">
        <f>'VCO2-BW '!C111*'VCO2-LBM'!C$61/'VCO2-LBM'!C$62</f>
        <v>2481.0517241379316</v>
      </c>
      <c r="D111" s="305">
        <f>'VCO2-BW '!D111*'VCO2-LBM'!D$61/'VCO2-LBM'!D$62</f>
        <v>2291.7127071823202</v>
      </c>
      <c r="E111" s="305">
        <f>'VCO2-BW '!E111*'VCO2-LBM'!E$61/'VCO2-LBM'!E$62</f>
        <v>4185</v>
      </c>
      <c r="F111" s="305">
        <f>'VCO2-BW '!F111*'VCO2-LBM'!F$61/'VCO2-LBM'!F$62</f>
        <v>5278.3076923076915</v>
      </c>
      <c r="G111" s="305">
        <f>'VCO2-BW '!G111*'VCO2-LBM'!G$61/'VCO2-LBM'!G$62</f>
        <v>3383.561643835616</v>
      </c>
      <c r="H111" s="305">
        <f>'VCO2-BW '!H111*'VCO2-LBM'!H$61/'VCO2-LBM'!H$62</f>
        <v>5212.4285714285706</v>
      </c>
      <c r="I111" s="305">
        <f>'VCO2-BW '!I111*'VCO2-LBM'!I$61/'VCO2-LBM'!I$62</f>
        <v>2913.333333333333</v>
      </c>
      <c r="J111" s="305">
        <f>'VCO2-BW '!J111*'VCO2-LBM'!J$61/'VCO2-LBM'!J$62</f>
        <v>3401.4656488549622</v>
      </c>
      <c r="K111" s="306">
        <f>'VCO2-BW '!K111*'VCO2-LBM'!K$61/'VCO2-LBM'!K$62</f>
        <v>6384.6614173228345</v>
      </c>
      <c r="L111" s="160">
        <f t="shared" ref="L111" si="166">AVERAGE(C111:C113)</f>
        <v>3186.0670498084296</v>
      </c>
      <c r="M111" s="160">
        <f t="shared" ref="M111" si="167">AVERAGE(D111:D113)</f>
        <v>3510.5893186003682</v>
      </c>
      <c r="N111" s="160">
        <f t="shared" ref="N111" si="168">AVERAGE(E111:E113)</f>
        <v>3617.678571428572</v>
      </c>
      <c r="O111" s="160">
        <f t="shared" ref="O111" si="169">AVERAGE(F111:F113)</f>
        <v>4883.4358974358975</v>
      </c>
      <c r="P111" s="160">
        <f t="shared" ref="P111" si="170">AVERAGE(G111:G113)</f>
        <v>4521.566210045662</v>
      </c>
      <c r="Q111" s="160">
        <f t="shared" ref="Q111" si="171">AVERAGE(H111:H113)</f>
        <v>4766.8783068783059</v>
      </c>
      <c r="R111" s="160">
        <f t="shared" ref="R111" si="172">AVERAGE(I111:I113)</f>
        <v>4572.7777777777774</v>
      </c>
      <c r="S111" s="160">
        <f t="shared" ref="S111" si="173">AVERAGE(J111:J113)</f>
        <v>3793.0890585241737</v>
      </c>
      <c r="T111" s="160">
        <f t="shared" ref="T111" si="174">AVERAGE(K111:K113)</f>
        <v>5514.4488188976384</v>
      </c>
      <c r="U111" s="232">
        <f t="shared" ref="U111" si="175">AVERAGE(L111:T111)</f>
        <v>4262.9478899329806</v>
      </c>
      <c r="V111" s="92"/>
      <c r="W111" s="92"/>
      <c r="X111" s="92"/>
      <c r="Y111" s="92"/>
      <c r="Z111" s="92"/>
      <c r="AA111" s="92"/>
      <c r="AB111" s="92"/>
      <c r="AC111" s="92"/>
      <c r="AD111" s="92"/>
      <c r="AE111" s="92"/>
      <c r="AF111" s="92"/>
      <c r="AG111" s="92"/>
      <c r="AH111" s="92"/>
      <c r="AI111" s="92"/>
      <c r="AJ111" s="92"/>
      <c r="AK111" s="92"/>
      <c r="AL111" s="92"/>
      <c r="AM111" s="92"/>
      <c r="AN111" s="92"/>
      <c r="AO111" s="92"/>
      <c r="AP111" s="92"/>
      <c r="AQ111" s="92"/>
      <c r="AR111" s="231"/>
    </row>
    <row r="112" spans="1:44">
      <c r="A112" s="223">
        <v>43724</v>
      </c>
      <c r="B112" s="224">
        <v>1.3905787037037001</v>
      </c>
      <c r="C112" s="304">
        <f>'VCO2-BW '!C112*'VCO2-LBM'!C$61/'VCO2-LBM'!C$62</f>
        <v>3340.775862068966</v>
      </c>
      <c r="D112" s="305">
        <f>'VCO2-BW '!D112*'VCO2-LBM'!D$61/'VCO2-LBM'!D$62</f>
        <v>2610.1933701657458</v>
      </c>
      <c r="E112" s="305">
        <f>'VCO2-BW '!E112*'VCO2-LBM'!E$61/'VCO2-LBM'!E$62</f>
        <v>4135.1785714285716</v>
      </c>
      <c r="F112" s="305">
        <f>'VCO2-BW '!F112*'VCO2-LBM'!F$61/'VCO2-LBM'!F$62</f>
        <v>6024.6153846153848</v>
      </c>
      <c r="G112" s="305">
        <f>'VCO2-BW '!G112*'VCO2-LBM'!G$61/'VCO2-LBM'!G$62</f>
        <v>6100.5616438356165</v>
      </c>
      <c r="H112" s="305">
        <f>'VCO2-BW '!H112*'VCO2-LBM'!H$61/'VCO2-LBM'!H$62</f>
        <v>4687.6190476190477</v>
      </c>
      <c r="I112" s="305">
        <f>'VCO2-BW '!I112*'VCO2-LBM'!I$61/'VCO2-LBM'!I$62</f>
        <v>6025</v>
      </c>
      <c r="J112" s="305">
        <f>'VCO2-BW '!J112*'VCO2-LBM'!J$61/'VCO2-LBM'!J$62</f>
        <v>4166.9618320610698</v>
      </c>
      <c r="K112" s="306">
        <f>'VCO2-BW '!K112*'VCO2-LBM'!K$61/'VCO2-LBM'!K$62</f>
        <v>5173.1889763779527</v>
      </c>
      <c r="L112" s="160"/>
      <c r="M112" s="160"/>
      <c r="N112" s="160"/>
      <c r="O112" s="160"/>
      <c r="P112" s="160"/>
      <c r="Q112" s="160"/>
      <c r="R112" s="160"/>
      <c r="S112" s="160"/>
      <c r="T112" s="160"/>
      <c r="U112" s="232">
        <f t="shared" ref="U112" si="176">STDEV(L111:T111)/SQRT(COUNT(L111:T111))</f>
        <v>256.33472532180207</v>
      </c>
      <c r="V112" s="92"/>
      <c r="W112" s="92"/>
      <c r="X112" s="92"/>
      <c r="Y112" s="92"/>
      <c r="Z112" s="92"/>
      <c r="AA112" s="92"/>
      <c r="AB112" s="92"/>
      <c r="AC112" s="92"/>
      <c r="AD112" s="92"/>
      <c r="AE112" s="92"/>
      <c r="AF112" s="92"/>
      <c r="AG112" s="92"/>
      <c r="AH112" s="92"/>
      <c r="AI112" s="92"/>
      <c r="AJ112" s="92"/>
      <c r="AK112" s="92"/>
      <c r="AL112" s="92"/>
      <c r="AM112" s="92"/>
      <c r="AN112" s="92"/>
      <c r="AO112" s="92"/>
      <c r="AP112" s="92"/>
      <c r="AQ112" s="92"/>
      <c r="AR112" s="231"/>
    </row>
    <row r="113" spans="1:44">
      <c r="A113" s="223">
        <v>43724</v>
      </c>
      <c r="B113" s="224">
        <v>1.40446759259259</v>
      </c>
      <c r="C113" s="304">
        <f>'VCO2-BW '!C113*'VCO2-LBM'!C$61/'VCO2-LBM'!C$62</f>
        <v>3736.3735632183912</v>
      </c>
      <c r="D113" s="305">
        <f>'VCO2-BW '!D113*'VCO2-LBM'!D$61/'VCO2-LBM'!D$62</f>
        <v>5629.8618784530381</v>
      </c>
      <c r="E113" s="305">
        <f>'VCO2-BW '!E113*'VCO2-LBM'!E$61/'VCO2-LBM'!E$62</f>
        <v>2532.8571428571427</v>
      </c>
      <c r="F113" s="305">
        <f>'VCO2-BW '!F113*'VCO2-LBM'!F$61/'VCO2-LBM'!F$62</f>
        <v>3347.3846153846152</v>
      </c>
      <c r="G113" s="305">
        <f>'VCO2-BW '!G113*'VCO2-LBM'!G$61/'VCO2-LBM'!G$62</f>
        <v>4080.5753424657537</v>
      </c>
      <c r="H113" s="305">
        <f>'VCO2-BW '!H113*'VCO2-LBM'!H$61/'VCO2-LBM'!H$62</f>
        <v>4400.5873015873012</v>
      </c>
      <c r="I113" s="305">
        <f>'VCO2-BW '!I113*'VCO2-LBM'!I$61/'VCO2-LBM'!I$62</f>
        <v>4780</v>
      </c>
      <c r="J113" s="305">
        <f>'VCO2-BW '!J113*'VCO2-LBM'!J$61/'VCO2-LBM'!J$62</f>
        <v>3810.8396946564885</v>
      </c>
      <c r="K113" s="306">
        <f>'VCO2-BW '!K113*'VCO2-LBM'!K$61/'VCO2-LBM'!K$62</f>
        <v>4985.4960629921261</v>
      </c>
      <c r="L113" s="160"/>
      <c r="M113" s="160"/>
      <c r="N113" s="160"/>
      <c r="O113" s="160"/>
      <c r="P113" s="160"/>
      <c r="Q113" s="160"/>
      <c r="R113" s="160"/>
      <c r="S113" s="160"/>
      <c r="T113" s="160"/>
      <c r="U113" s="232"/>
      <c r="V113" s="92"/>
      <c r="W113" s="92"/>
      <c r="X113" s="92"/>
      <c r="Y113" s="92"/>
      <c r="Z113" s="92"/>
      <c r="AA113" s="92"/>
      <c r="AB113" s="92"/>
      <c r="AC113" s="92"/>
      <c r="AD113" s="92"/>
      <c r="AE113" s="92"/>
      <c r="AF113" s="92"/>
      <c r="AG113" s="92"/>
      <c r="AH113" s="92"/>
      <c r="AI113" s="92"/>
      <c r="AJ113" s="92"/>
      <c r="AK113" s="92"/>
      <c r="AL113" s="92"/>
      <c r="AM113" s="92"/>
      <c r="AN113" s="92"/>
      <c r="AO113" s="92"/>
      <c r="AP113" s="92"/>
      <c r="AQ113" s="92"/>
      <c r="AR113" s="231"/>
    </row>
    <row r="114" spans="1:44">
      <c r="A114" s="223">
        <v>43724</v>
      </c>
      <c r="B114" s="224">
        <v>1.41835648148148</v>
      </c>
      <c r="C114" s="304">
        <f>'VCO2-BW '!C114*'VCO2-LBM'!C$61/'VCO2-LBM'!C$62</f>
        <v>3460.7011494252879</v>
      </c>
      <c r="D114" s="305">
        <f>'VCO2-BW '!D114*'VCO2-LBM'!D$61/'VCO2-LBM'!D$62</f>
        <v>3973.4254143646403</v>
      </c>
      <c r="E114" s="305">
        <f>'VCO2-BW '!E114*'VCO2-LBM'!E$61/'VCO2-LBM'!E$62</f>
        <v>2455.7142857142858</v>
      </c>
      <c r="F114" s="305">
        <f>'VCO2-BW '!F114*'VCO2-LBM'!F$61/'VCO2-LBM'!F$62</f>
        <v>5280</v>
      </c>
      <c r="G114" s="305">
        <f>'VCO2-BW '!G114*'VCO2-LBM'!G$61/'VCO2-LBM'!G$62</f>
        <v>3009.6780821917805</v>
      </c>
      <c r="H114" s="305">
        <f>'VCO2-BW '!H114*'VCO2-LBM'!H$61/'VCO2-LBM'!H$62</f>
        <v>4993.333333333333</v>
      </c>
      <c r="I114" s="305">
        <f>'VCO2-BW '!I114*'VCO2-LBM'!I$61/'VCO2-LBM'!I$62</f>
        <v>3493.333333333333</v>
      </c>
      <c r="J114" s="305">
        <f>'VCO2-BW '!J114*'VCO2-LBM'!J$61/'VCO2-LBM'!J$62</f>
        <v>5904.3053435114516</v>
      </c>
      <c r="K114" s="306">
        <f>'VCO2-BW '!K114*'VCO2-LBM'!K$61/'VCO2-LBM'!K$62</f>
        <v>2945.6929133858266</v>
      </c>
      <c r="L114" s="160">
        <f t="shared" ref="L114" si="177">AVERAGE(C114:C116)</f>
        <v>3042.2605363984676</v>
      </c>
      <c r="M114" s="160">
        <f t="shared" ref="M114" si="178">AVERAGE(D114:D116)</f>
        <v>3679.6593001841616</v>
      </c>
      <c r="N114" s="160">
        <f t="shared" ref="N114" si="179">AVERAGE(E114:E116)</f>
        <v>3332.6785714285711</v>
      </c>
      <c r="O114" s="160">
        <f t="shared" ref="O114" si="180">AVERAGE(F114:F116)</f>
        <v>4521.2820512820508</v>
      </c>
      <c r="P114" s="160">
        <f t="shared" ref="P114" si="181">AVERAGE(G114:G116)</f>
        <v>3694.8493150684931</v>
      </c>
      <c r="Q114" s="160">
        <f t="shared" ref="Q114" si="182">AVERAGE(H114:H116)</f>
        <v>4021.2751322751319</v>
      </c>
      <c r="R114" s="160">
        <f t="shared" ref="R114" si="183">AVERAGE(I114:I116)</f>
        <v>3679.4444444444448</v>
      </c>
      <c r="S114" s="160">
        <f t="shared" ref="S114" si="184">AVERAGE(J114:J116)</f>
        <v>4323.3893129770995</v>
      </c>
      <c r="T114" s="160">
        <f t="shared" ref="T114" si="185">AVERAGE(K114:K116)</f>
        <v>3646.3097112860887</v>
      </c>
      <c r="U114" s="232">
        <f t="shared" ref="U114" si="186">AVERAGE(L114:T114)</f>
        <v>3771.2387083716117</v>
      </c>
      <c r="V114" s="92"/>
      <c r="W114" s="92"/>
      <c r="X114" s="92"/>
      <c r="Y114" s="92"/>
      <c r="Z114" s="92"/>
      <c r="AA114" s="92"/>
      <c r="AB114" s="92"/>
      <c r="AC114" s="92"/>
      <c r="AD114" s="92"/>
      <c r="AE114" s="92"/>
      <c r="AF114" s="92"/>
      <c r="AG114" s="92"/>
      <c r="AH114" s="92"/>
      <c r="AI114" s="92"/>
      <c r="AJ114" s="92"/>
      <c r="AK114" s="92"/>
      <c r="AL114" s="92"/>
      <c r="AM114" s="92"/>
      <c r="AN114" s="92"/>
      <c r="AO114" s="92"/>
      <c r="AP114" s="92"/>
      <c r="AQ114" s="92"/>
      <c r="AR114" s="231"/>
    </row>
    <row r="115" spans="1:44">
      <c r="A115" s="223">
        <v>43724</v>
      </c>
      <c r="B115" s="224">
        <v>1.4322453703703699</v>
      </c>
      <c r="C115" s="304">
        <f>'VCO2-BW '!C115*'VCO2-LBM'!C$61/'VCO2-LBM'!C$62</f>
        <v>2851.7298850574716</v>
      </c>
      <c r="D115" s="305">
        <f>'VCO2-BW '!D115*'VCO2-LBM'!D$61/'VCO2-LBM'!D$62</f>
        <v>4057.6795580110493</v>
      </c>
      <c r="E115" s="305">
        <f>'VCO2-BW '!E115*'VCO2-LBM'!E$61/'VCO2-LBM'!E$62</f>
        <v>3968.0357142857142</v>
      </c>
      <c r="F115" s="305">
        <f>'VCO2-BW '!F115*'VCO2-LBM'!F$61/'VCO2-LBM'!F$62</f>
        <v>2909.0769230769229</v>
      </c>
      <c r="G115" s="305">
        <f>'VCO2-BW '!G115*'VCO2-LBM'!G$61/'VCO2-LBM'!G$62</f>
        <v>4006.1369863013697</v>
      </c>
      <c r="H115" s="305">
        <f>'VCO2-BW '!H115*'VCO2-LBM'!H$61/'VCO2-LBM'!H$62</f>
        <v>3845.2063492063494</v>
      </c>
      <c r="I115" s="305">
        <f>'VCO2-BW '!I115*'VCO2-LBM'!I$61/'VCO2-LBM'!I$62</f>
        <v>4090</v>
      </c>
      <c r="J115" s="305">
        <f>'VCO2-BW '!J115*'VCO2-LBM'!J$61/'VCO2-LBM'!J$62</f>
        <v>3597.8320610687019</v>
      </c>
      <c r="K115" s="306">
        <f>'VCO2-BW '!K115*'VCO2-LBM'!K$61/'VCO2-LBM'!K$62</f>
        <v>5078.5669291338572</v>
      </c>
      <c r="L115" s="160"/>
      <c r="M115" s="160"/>
      <c r="N115" s="160"/>
      <c r="O115" s="160"/>
      <c r="P115" s="160"/>
      <c r="Q115" s="160"/>
      <c r="R115" s="160"/>
      <c r="S115" s="160"/>
      <c r="T115" s="160"/>
      <c r="U115" s="232">
        <f t="shared" ref="U115" si="187">STDEV(L114:T114)/SQRT(COUNT(L114:T114))</f>
        <v>153.29497967941418</v>
      </c>
      <c r="V115" s="92"/>
      <c r="W115" s="92"/>
      <c r="X115" s="92"/>
      <c r="Y115" s="92"/>
      <c r="Z115" s="92"/>
      <c r="AA115" s="92"/>
      <c r="AB115" s="92"/>
      <c r="AC115" s="92"/>
      <c r="AD115" s="92"/>
      <c r="AE115" s="92"/>
      <c r="AF115" s="92"/>
      <c r="AG115" s="92"/>
      <c r="AH115" s="92"/>
      <c r="AI115" s="92"/>
      <c r="AJ115" s="92"/>
      <c r="AK115" s="92"/>
      <c r="AL115" s="92"/>
      <c r="AM115" s="92"/>
      <c r="AN115" s="92"/>
      <c r="AO115" s="92"/>
      <c r="AP115" s="92"/>
      <c r="AQ115" s="92"/>
      <c r="AR115" s="231"/>
    </row>
    <row r="116" spans="1:44">
      <c r="A116" s="223">
        <v>43724</v>
      </c>
      <c r="B116" s="224">
        <v>1.4461342592592601</v>
      </c>
      <c r="C116" s="304">
        <f>'VCO2-BW '!C116*'VCO2-LBM'!C$61/'VCO2-LBM'!C$62</f>
        <v>2814.3505747126442</v>
      </c>
      <c r="D116" s="305">
        <f>'VCO2-BW '!D116*'VCO2-LBM'!D$61/'VCO2-LBM'!D$62</f>
        <v>3007.8729281767955</v>
      </c>
      <c r="E116" s="305">
        <f>'VCO2-BW '!E116*'VCO2-LBM'!E$61/'VCO2-LBM'!E$62</f>
        <v>3574.2857142857138</v>
      </c>
      <c r="F116" s="305">
        <f>'VCO2-BW '!F116*'VCO2-LBM'!F$61/'VCO2-LBM'!F$62</f>
        <v>5374.7692307692305</v>
      </c>
      <c r="G116" s="305">
        <f>'VCO2-BW '!G116*'VCO2-LBM'!G$61/'VCO2-LBM'!G$62</f>
        <v>4068.732876712329</v>
      </c>
      <c r="H116" s="305">
        <f>'VCO2-BW '!H116*'VCO2-LBM'!H$61/'VCO2-LBM'!H$62</f>
        <v>3225.2857142857142</v>
      </c>
      <c r="I116" s="305">
        <f>'VCO2-BW '!I116*'VCO2-LBM'!I$61/'VCO2-LBM'!I$62</f>
        <v>3455.0000000000005</v>
      </c>
      <c r="J116" s="305">
        <f>'VCO2-BW '!J116*'VCO2-LBM'!J$61/'VCO2-LBM'!J$62</f>
        <v>3468.030534351145</v>
      </c>
      <c r="K116" s="306">
        <f>'VCO2-BW '!K116*'VCO2-LBM'!K$61/'VCO2-LBM'!K$62</f>
        <v>2914.6692913385823</v>
      </c>
      <c r="L116" s="160"/>
      <c r="M116" s="160"/>
      <c r="N116" s="160"/>
      <c r="O116" s="160"/>
      <c r="P116" s="160"/>
      <c r="Q116" s="160"/>
      <c r="R116" s="160"/>
      <c r="S116" s="160"/>
      <c r="T116" s="160"/>
      <c r="U116" s="232"/>
      <c r="V116" s="92"/>
      <c r="W116" s="92"/>
      <c r="X116" s="92"/>
      <c r="Y116" s="92"/>
      <c r="Z116" s="92"/>
      <c r="AA116" s="92"/>
      <c r="AB116" s="92"/>
      <c r="AC116" s="92"/>
      <c r="AD116" s="92"/>
      <c r="AE116" s="92"/>
      <c r="AF116" s="92"/>
      <c r="AG116" s="92"/>
      <c r="AH116" s="92"/>
      <c r="AI116" s="92"/>
      <c r="AJ116" s="92"/>
      <c r="AK116" s="92"/>
      <c r="AL116" s="92"/>
      <c r="AM116" s="92"/>
      <c r="AN116" s="92"/>
      <c r="AO116" s="92"/>
      <c r="AP116" s="92"/>
      <c r="AQ116" s="92"/>
      <c r="AR116" s="231"/>
    </row>
    <row r="117" spans="1:44">
      <c r="A117" s="223">
        <v>43724</v>
      </c>
      <c r="B117" s="224">
        <v>1.46002314814815</v>
      </c>
      <c r="C117" s="304">
        <f>'VCO2-BW '!C117*'VCO2-LBM'!C$61/'VCO2-LBM'!C$62</f>
        <v>2488.8390804597707</v>
      </c>
      <c r="D117" s="305">
        <f>'VCO2-BW '!D117*'VCO2-LBM'!D$61/'VCO2-LBM'!D$62</f>
        <v>2854.5303867403313</v>
      </c>
      <c r="E117" s="305">
        <f>'VCO2-BW '!E117*'VCO2-LBM'!E$61/'VCO2-LBM'!E$62</f>
        <v>2579.4642857142858</v>
      </c>
      <c r="F117" s="305">
        <f>'VCO2-BW '!F117*'VCO2-LBM'!F$61/'VCO2-LBM'!F$62</f>
        <v>4430.4615384615381</v>
      </c>
      <c r="G117" s="305">
        <f>'VCO2-BW '!G117*'VCO2-LBM'!G$61/'VCO2-LBM'!G$62</f>
        <v>2522.4452054794519</v>
      </c>
      <c r="H117" s="305">
        <f>'VCO2-BW '!H117*'VCO2-LBM'!H$61/'VCO2-LBM'!H$62</f>
        <v>4860.8571428571422</v>
      </c>
      <c r="I117" s="305">
        <f>'VCO2-BW '!I117*'VCO2-LBM'!I$61/'VCO2-LBM'!I$62</f>
        <v>2971.6666666666665</v>
      </c>
      <c r="J117" s="305">
        <f>'VCO2-BW '!J117*'VCO2-LBM'!J$61/'VCO2-LBM'!J$62</f>
        <v>3534.5954198473287</v>
      </c>
      <c r="K117" s="306">
        <f>'VCO2-BW '!K117*'VCO2-LBM'!K$61/'VCO2-LBM'!K$62</f>
        <v>2979.8188976377951</v>
      </c>
      <c r="L117" s="160">
        <f t="shared" ref="L117" si="188">AVERAGE(C117:C119)</f>
        <v>2839.2701149425288</v>
      </c>
      <c r="M117" s="160">
        <f t="shared" ref="M117" si="189">AVERAGE(D117:D119)</f>
        <v>2433.8213627992632</v>
      </c>
      <c r="N117" s="160">
        <f t="shared" ref="N117" si="190">AVERAGE(E117:E119)</f>
        <v>2584.2857142857142</v>
      </c>
      <c r="O117" s="160">
        <f t="shared" ref="O117" si="191">AVERAGE(F117:F119)</f>
        <v>3498</v>
      </c>
      <c r="P117" s="160">
        <f t="shared" ref="P117" si="192">AVERAGE(G117:G119)</f>
        <v>3192.3904109589043</v>
      </c>
      <c r="Q117" s="160">
        <f t="shared" ref="Q117" si="193">AVERAGE(H117:H119)</f>
        <v>3908.6137566137563</v>
      </c>
      <c r="R117" s="160">
        <f t="shared" ref="R117" si="194">AVERAGE(I117:I119)</f>
        <v>3303.3333333333335</v>
      </c>
      <c r="S117" s="160">
        <f t="shared" ref="S117" si="195">AVERAGE(J117:J119)</f>
        <v>4362.7735368956746</v>
      </c>
      <c r="T117" s="160">
        <f t="shared" ref="T117" si="196">AVERAGE(K117:K119)</f>
        <v>3638.5538057742779</v>
      </c>
      <c r="U117" s="232">
        <f t="shared" ref="U117" si="197">AVERAGE(L117:T117)</f>
        <v>3306.7824484003836</v>
      </c>
      <c r="V117" s="92"/>
      <c r="W117" s="92"/>
      <c r="X117" s="92"/>
      <c r="Y117" s="92"/>
      <c r="Z117" s="92"/>
      <c r="AA117" s="92"/>
      <c r="AB117" s="92"/>
      <c r="AC117" s="92"/>
      <c r="AD117" s="92"/>
      <c r="AE117" s="92"/>
      <c r="AF117" s="92"/>
      <c r="AG117" s="92"/>
      <c r="AH117" s="92"/>
      <c r="AI117" s="92"/>
      <c r="AJ117" s="92"/>
      <c r="AK117" s="92"/>
      <c r="AL117" s="92"/>
      <c r="AM117" s="92"/>
      <c r="AN117" s="92"/>
      <c r="AO117" s="92"/>
      <c r="AP117" s="92"/>
      <c r="AQ117" s="92"/>
      <c r="AR117" s="231"/>
    </row>
    <row r="118" spans="1:44">
      <c r="A118" s="223">
        <v>43724</v>
      </c>
      <c r="B118" s="224">
        <v>1.47391203703703</v>
      </c>
      <c r="C118" s="304">
        <f>'VCO2-BW '!C118*'VCO2-LBM'!C$61/'VCO2-LBM'!C$62</f>
        <v>2470.1494252873567</v>
      </c>
      <c r="D118" s="305">
        <f>'VCO2-BW '!D118*'VCO2-LBM'!D$61/'VCO2-LBM'!D$62</f>
        <v>2330.4696132596682</v>
      </c>
      <c r="E118" s="305">
        <f>'VCO2-BW '!E118*'VCO2-LBM'!E$61/'VCO2-LBM'!E$62</f>
        <v>2695.1785714285711</v>
      </c>
      <c r="F118" s="305">
        <f>'VCO2-BW '!F118*'VCO2-LBM'!F$61/'VCO2-LBM'!F$62</f>
        <v>2953.0769230769233</v>
      </c>
      <c r="G118" s="305">
        <f>'VCO2-BW '!G118*'VCO2-LBM'!G$61/'VCO2-LBM'!G$62</f>
        <v>3141.6369863013701</v>
      </c>
      <c r="H118" s="305">
        <f>'VCO2-BW '!H118*'VCO2-LBM'!H$61/'VCO2-LBM'!H$62</f>
        <v>3570.0634920634916</v>
      </c>
      <c r="I118" s="305">
        <f>'VCO2-BW '!I118*'VCO2-LBM'!I$61/'VCO2-LBM'!I$62</f>
        <v>3745</v>
      </c>
      <c r="J118" s="305">
        <f>'VCO2-BW '!J118*'VCO2-LBM'!J$61/'VCO2-LBM'!J$62</f>
        <v>3750.9312977099239</v>
      </c>
      <c r="K118" s="306">
        <f>'VCO2-BW '!K118*'VCO2-LBM'!K$61/'VCO2-LBM'!K$62</f>
        <v>3221.8031496062995</v>
      </c>
      <c r="L118" s="160"/>
      <c r="M118" s="160"/>
      <c r="N118" s="160"/>
      <c r="O118" s="160"/>
      <c r="P118" s="160"/>
      <c r="Q118" s="160"/>
      <c r="R118" s="160"/>
      <c r="S118" s="160"/>
      <c r="T118" s="160"/>
      <c r="U118" s="232">
        <f t="shared" ref="U118" si="198">STDEV(L117:T117)/SQRT(COUNT(L117:T117))</f>
        <v>208.82216957660512</v>
      </c>
      <c r="V118" s="92"/>
      <c r="W118" s="92"/>
      <c r="X118" s="92"/>
      <c r="Y118" s="92"/>
      <c r="Z118" s="92"/>
      <c r="AA118" s="92"/>
      <c r="AB118" s="92"/>
      <c r="AC118" s="92"/>
      <c r="AD118" s="92"/>
      <c r="AE118" s="92"/>
      <c r="AF118" s="92"/>
      <c r="AG118" s="92"/>
      <c r="AH118" s="92"/>
      <c r="AI118" s="92"/>
      <c r="AJ118" s="92"/>
      <c r="AK118" s="92"/>
      <c r="AL118" s="92"/>
      <c r="AM118" s="92"/>
      <c r="AN118" s="92"/>
      <c r="AO118" s="92"/>
      <c r="AP118" s="92"/>
      <c r="AQ118" s="92"/>
      <c r="AR118" s="231"/>
    </row>
    <row r="119" spans="1:44">
      <c r="A119" s="223">
        <v>43724</v>
      </c>
      <c r="B119" s="224">
        <v>1.4878009259259199</v>
      </c>
      <c r="C119" s="304">
        <f>'VCO2-BW '!C119*'VCO2-LBM'!C$61/'VCO2-LBM'!C$62</f>
        <v>3558.82183908046</v>
      </c>
      <c r="D119" s="305">
        <f>'VCO2-BW '!D119*'VCO2-LBM'!D$61/'VCO2-LBM'!D$62</f>
        <v>2116.46408839779</v>
      </c>
      <c r="E119" s="305">
        <f>'VCO2-BW '!E119*'VCO2-LBM'!E$61/'VCO2-LBM'!E$62</f>
        <v>2478.2142857142858</v>
      </c>
      <c r="F119" s="305">
        <f>'VCO2-BW '!F119*'VCO2-LBM'!F$61/'VCO2-LBM'!F$62</f>
        <v>3110.4615384615386</v>
      </c>
      <c r="G119" s="305">
        <f>'VCO2-BW '!G119*'VCO2-LBM'!G$61/'VCO2-LBM'!G$62</f>
        <v>3913.0890410958905</v>
      </c>
      <c r="H119" s="305">
        <f>'VCO2-BW '!H119*'VCO2-LBM'!H$61/'VCO2-LBM'!H$62</f>
        <v>3294.9206349206352</v>
      </c>
      <c r="I119" s="305">
        <f>'VCO2-BW '!I119*'VCO2-LBM'!I$61/'VCO2-LBM'!I$62</f>
        <v>3193.333333333333</v>
      </c>
      <c r="J119" s="305">
        <f>'VCO2-BW '!J119*'VCO2-LBM'!J$61/'VCO2-LBM'!J$62</f>
        <v>5802.7938931297713</v>
      </c>
      <c r="K119" s="306">
        <f>'VCO2-BW '!K119*'VCO2-LBM'!K$61/'VCO2-LBM'!K$62</f>
        <v>4714.0393700787399</v>
      </c>
      <c r="L119" s="160"/>
      <c r="M119" s="160"/>
      <c r="N119" s="160"/>
      <c r="O119" s="160"/>
      <c r="P119" s="160"/>
      <c r="Q119" s="160"/>
      <c r="R119" s="160"/>
      <c r="S119" s="160"/>
      <c r="T119" s="160"/>
      <c r="U119" s="23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231"/>
    </row>
    <row r="120" spans="1:44">
      <c r="A120" s="223">
        <v>43724</v>
      </c>
      <c r="B120" s="224">
        <v>1.5016898148148099</v>
      </c>
      <c r="C120" s="304">
        <f>'VCO2-BW '!C120*'VCO2-LBM'!C$61/'VCO2-LBM'!C$62</f>
        <v>3616.4482758620693</v>
      </c>
      <c r="D120" s="305">
        <f>'VCO2-BW '!D120*'VCO2-LBM'!D$61/'VCO2-LBM'!D$62</f>
        <v>4027.348066298342</v>
      </c>
      <c r="E120" s="305">
        <f>'VCO2-BW '!E120*'VCO2-LBM'!E$61/'VCO2-LBM'!E$62</f>
        <v>4609.2857142857138</v>
      </c>
      <c r="F120" s="305">
        <f>'VCO2-BW '!F120*'VCO2-LBM'!F$61/'VCO2-LBM'!F$62</f>
        <v>3173.0769230769238</v>
      </c>
      <c r="G120" s="305">
        <f>'VCO2-BW '!G120*'VCO2-LBM'!G$61/'VCO2-LBM'!G$62</f>
        <v>2882.794520547945</v>
      </c>
      <c r="H120" s="305">
        <f>'VCO2-BW '!H120*'VCO2-LBM'!H$61/'VCO2-LBM'!H$62</f>
        <v>4760.6507936507933</v>
      </c>
      <c r="I120" s="305">
        <f>'VCO2-BW '!I120*'VCO2-LBM'!I$61/'VCO2-LBM'!I$62</f>
        <v>3083.333333333333</v>
      </c>
      <c r="J120" s="305">
        <f>'VCO2-BW '!J120*'VCO2-LBM'!J$61/'VCO2-LBM'!J$62</f>
        <v>3339.8931297709923</v>
      </c>
      <c r="K120" s="306">
        <f>'VCO2-BW '!K120*'VCO2-LBM'!K$61/'VCO2-LBM'!K$62</f>
        <v>5319.0000000000009</v>
      </c>
      <c r="L120" s="160">
        <f t="shared" ref="L120" si="199">AVERAGE(C120:C122)</f>
        <v>4071.7490421455936</v>
      </c>
      <c r="M120" s="160">
        <f t="shared" ref="M120" si="200">AVERAGE(D120:D122)</f>
        <v>2773.6464088397788</v>
      </c>
      <c r="N120" s="160">
        <f t="shared" ref="N120" si="201">AVERAGE(E120:E122)</f>
        <v>3173.0357142857138</v>
      </c>
      <c r="O120" s="160">
        <f t="shared" ref="O120" si="202">AVERAGE(F120:F122)</f>
        <v>3675.1282051282051</v>
      </c>
      <c r="P120" s="160">
        <f t="shared" ref="P120" si="203">AVERAGE(G120:G122)</f>
        <v>3095.9589041095892</v>
      </c>
      <c r="Q120" s="160">
        <f t="shared" ref="Q120" si="204">AVERAGE(H120:H122)</f>
        <v>4258.4867724867718</v>
      </c>
      <c r="R120" s="160">
        <f t="shared" ref="R120" si="205">AVERAGE(I120:I122)</f>
        <v>3664.4444444444439</v>
      </c>
      <c r="S120" s="160">
        <f t="shared" ref="S120" si="206">AVERAGE(J120:J122)</f>
        <v>3391.4809160305344</v>
      </c>
      <c r="T120" s="160">
        <f t="shared" ref="T120" si="207">AVERAGE(K120:K122)</f>
        <v>3864.5091863517064</v>
      </c>
      <c r="U120" s="232">
        <f t="shared" ref="U120" si="208">AVERAGE(L120:T120)</f>
        <v>3552.0488437580375</v>
      </c>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231"/>
    </row>
    <row r="121" spans="1:44">
      <c r="A121" s="223">
        <v>43724</v>
      </c>
      <c r="B121" s="224">
        <v>1.5155787037037001</v>
      </c>
      <c r="C121" s="304">
        <f>'VCO2-BW '!C121*'VCO2-LBM'!C$61/'VCO2-LBM'!C$62</f>
        <v>4279.9310344827591</v>
      </c>
      <c r="D121" s="305">
        <f>'VCO2-BW '!D121*'VCO2-LBM'!D$61/'VCO2-LBM'!D$62</f>
        <v>2045.6906077348065</v>
      </c>
      <c r="E121" s="305">
        <f>'VCO2-BW '!E121*'VCO2-LBM'!E$61/'VCO2-LBM'!E$62</f>
        <v>2291.7857142857142</v>
      </c>
      <c r="F121" s="305">
        <f>'VCO2-BW '!F121*'VCO2-LBM'!F$61/'VCO2-LBM'!F$62</f>
        <v>3169.6923076923072</v>
      </c>
      <c r="G121" s="305">
        <f>'VCO2-BW '!G121*'VCO2-LBM'!G$61/'VCO2-LBM'!G$62</f>
        <v>2999.527397260274</v>
      </c>
      <c r="H121" s="305">
        <f>'VCO2-BW '!H121*'VCO2-LBM'!H$61/'VCO2-LBM'!H$62</f>
        <v>5020.5079365079364</v>
      </c>
      <c r="I121" s="305">
        <f>'VCO2-BW '!I121*'VCO2-LBM'!I$61/'VCO2-LBM'!I$62</f>
        <v>4920</v>
      </c>
      <c r="J121" s="305">
        <f>'VCO2-BW '!J121*'VCO2-LBM'!J$61/'VCO2-LBM'!J$62</f>
        <v>3549.5725190839703</v>
      </c>
      <c r="K121" s="306">
        <f>'VCO2-BW '!K121*'VCO2-LBM'!K$61/'VCO2-LBM'!K$62</f>
        <v>3017.0472440944882</v>
      </c>
      <c r="L121" s="160"/>
      <c r="M121" s="160"/>
      <c r="N121" s="160"/>
      <c r="O121" s="160"/>
      <c r="P121" s="160"/>
      <c r="Q121" s="160"/>
      <c r="R121" s="160"/>
      <c r="S121" s="160"/>
      <c r="T121" s="160"/>
      <c r="U121" s="232">
        <f t="shared" ref="U121" si="209">STDEV(L120:T120)/SQRT(COUNT(L120:T120))</f>
        <v>161.499785206067</v>
      </c>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231"/>
    </row>
    <row r="122" spans="1:44">
      <c r="A122" s="223">
        <v>43724</v>
      </c>
      <c r="B122" s="224">
        <v>1.52946759259259</v>
      </c>
      <c r="C122" s="304">
        <f>'VCO2-BW '!C122*'VCO2-LBM'!C$61/'VCO2-LBM'!C$62</f>
        <v>4318.8678160919544</v>
      </c>
      <c r="D122" s="305">
        <f>'VCO2-BW '!D122*'VCO2-LBM'!D$61/'VCO2-LBM'!D$62</f>
        <v>2247.9005524861877</v>
      </c>
      <c r="E122" s="305">
        <f>'VCO2-BW '!E122*'VCO2-LBM'!E$61/'VCO2-LBM'!E$62</f>
        <v>2618.0357142857142</v>
      </c>
      <c r="F122" s="305">
        <f>'VCO2-BW '!F122*'VCO2-LBM'!F$61/'VCO2-LBM'!F$62</f>
        <v>4682.6153846153848</v>
      </c>
      <c r="G122" s="305">
        <f>'VCO2-BW '!G122*'VCO2-LBM'!G$61/'VCO2-LBM'!G$62</f>
        <v>3405.5547945205485</v>
      </c>
      <c r="H122" s="305">
        <f>'VCO2-BW '!H122*'VCO2-LBM'!H$61/'VCO2-LBM'!H$62</f>
        <v>2994.301587301587</v>
      </c>
      <c r="I122" s="305">
        <f>'VCO2-BW '!I122*'VCO2-LBM'!I$61/'VCO2-LBM'!I$62</f>
        <v>2990</v>
      </c>
      <c r="J122" s="305">
        <f>'VCO2-BW '!J122*'VCO2-LBM'!J$61/'VCO2-LBM'!J$62</f>
        <v>3284.9770992366416</v>
      </c>
      <c r="K122" s="306">
        <f>'VCO2-BW '!K122*'VCO2-LBM'!K$61/'VCO2-LBM'!K$62</f>
        <v>3257.48031496063</v>
      </c>
      <c r="L122" s="160"/>
      <c r="M122" s="160"/>
      <c r="N122" s="160"/>
      <c r="O122" s="160"/>
      <c r="P122" s="160"/>
      <c r="Q122" s="160"/>
      <c r="R122" s="160"/>
      <c r="S122" s="160"/>
      <c r="T122" s="160"/>
      <c r="U122" s="232"/>
      <c r="V122" s="92"/>
      <c r="W122" s="92"/>
      <c r="X122" s="92"/>
      <c r="Y122" s="92"/>
      <c r="Z122" s="92"/>
      <c r="AA122" s="92"/>
      <c r="AB122" s="92"/>
      <c r="AC122" s="92"/>
      <c r="AD122" s="92"/>
      <c r="AE122" s="92"/>
      <c r="AF122" s="92"/>
      <c r="AG122" s="92"/>
      <c r="AH122" s="92"/>
      <c r="AI122" s="92"/>
      <c r="AJ122" s="92"/>
      <c r="AK122" s="92"/>
      <c r="AL122" s="92"/>
      <c r="AM122" s="92"/>
      <c r="AN122" s="92"/>
      <c r="AO122" s="92"/>
      <c r="AP122" s="92"/>
      <c r="AQ122" s="92"/>
      <c r="AR122" s="231"/>
    </row>
    <row r="123" spans="1:44">
      <c r="A123" s="223">
        <v>43724</v>
      </c>
      <c r="B123" s="224">
        <v>1.54335648148148</v>
      </c>
      <c r="C123" s="304">
        <f>'VCO2-BW '!C123*'VCO2-LBM'!C$61/'VCO2-LBM'!C$62</f>
        <v>3389.0574712643684</v>
      </c>
      <c r="D123" s="305">
        <f>'VCO2-BW '!D123*'VCO2-LBM'!D$61/'VCO2-LBM'!D$62</f>
        <v>2409.6685082872928</v>
      </c>
      <c r="E123" s="305">
        <f>'VCO2-BW '!E123*'VCO2-LBM'!E$61/'VCO2-LBM'!E$62</f>
        <v>2566.6071428571427</v>
      </c>
      <c r="F123" s="305">
        <f>'VCO2-BW '!F123*'VCO2-LBM'!F$61/'VCO2-LBM'!F$62</f>
        <v>2971.6923076923072</v>
      </c>
      <c r="G123" s="305">
        <f>'VCO2-BW '!G123*'VCO2-LBM'!G$61/'VCO2-LBM'!G$62</f>
        <v>3202.5410958904108</v>
      </c>
      <c r="H123" s="305">
        <f>'VCO2-BW '!H123*'VCO2-LBM'!H$61/'VCO2-LBM'!H$62</f>
        <v>4179.7936507936502</v>
      </c>
      <c r="I123" s="305">
        <f>'VCO2-BW '!I123*'VCO2-LBM'!I$61/'VCO2-LBM'!I$62</f>
        <v>2681.6666666666665</v>
      </c>
      <c r="J123" s="305">
        <f>'VCO2-BW '!J123*'VCO2-LBM'!J$61/'VCO2-LBM'!J$62</f>
        <v>5053.938931297711</v>
      </c>
      <c r="K123" s="306">
        <f>'VCO2-BW '!K123*'VCO2-LBM'!K$61/'VCO2-LBM'!K$62</f>
        <v>3203.1889763779527</v>
      </c>
      <c r="L123" s="160">
        <f t="shared" ref="L123" si="210">AVERAGE(C123:C125)</f>
        <v>3067.6992337164756</v>
      </c>
      <c r="M123" s="160">
        <f t="shared" ref="M123" si="211">AVERAGE(D123:D125)</f>
        <v>3138.7476979742169</v>
      </c>
      <c r="N123" s="160">
        <f t="shared" ref="N123" si="212">AVERAGE(E123:E125)</f>
        <v>3484.2857142857142</v>
      </c>
      <c r="O123" s="160">
        <f t="shared" ref="O123" si="213">AVERAGE(F123:F125)</f>
        <v>3632.8205128205132</v>
      </c>
      <c r="P123" s="160">
        <f t="shared" ref="P123" si="214">AVERAGE(G123:G125)</f>
        <v>3283.7465753424658</v>
      </c>
      <c r="Q123" s="160">
        <f t="shared" ref="Q123" si="215">AVERAGE(H123:H125)</f>
        <v>3603.4656084656085</v>
      </c>
      <c r="R123" s="160">
        <f t="shared" ref="R123" si="216">AVERAGE(I123:I125)</f>
        <v>2825.5555555555552</v>
      </c>
      <c r="S123" s="160">
        <f t="shared" ref="S123" si="217">AVERAGE(J123:J125)</f>
        <v>4132.0152671755723</v>
      </c>
      <c r="T123" s="160">
        <f t="shared" ref="T123" si="218">AVERAGE(K123:K125)</f>
        <v>3025.3202099737537</v>
      </c>
      <c r="U123" s="232">
        <f t="shared" ref="U123" si="219">AVERAGE(L123:T123)</f>
        <v>3354.8507083677637</v>
      </c>
      <c r="V123" s="92"/>
      <c r="W123" s="92"/>
      <c r="X123" s="92"/>
      <c r="Y123" s="92"/>
      <c r="Z123" s="92"/>
      <c r="AA123" s="92"/>
      <c r="AB123" s="92"/>
      <c r="AC123" s="92"/>
      <c r="AD123" s="92"/>
      <c r="AE123" s="92"/>
      <c r="AF123" s="92"/>
      <c r="AG123" s="92"/>
      <c r="AH123" s="92"/>
      <c r="AI123" s="92"/>
      <c r="AJ123" s="92"/>
      <c r="AK123" s="92"/>
      <c r="AL123" s="92"/>
      <c r="AM123" s="92"/>
      <c r="AN123" s="92"/>
      <c r="AO123" s="92"/>
      <c r="AP123" s="92"/>
      <c r="AQ123" s="92"/>
      <c r="AR123" s="231"/>
    </row>
    <row r="124" spans="1:44">
      <c r="A124" s="223">
        <v>43724</v>
      </c>
      <c r="B124" s="224">
        <v>1.5572453703703699</v>
      </c>
      <c r="C124" s="304">
        <f>'VCO2-BW '!C124*'VCO2-LBM'!C$61/'VCO2-LBM'!C$62</f>
        <v>2946.7356321839084</v>
      </c>
      <c r="D124" s="305">
        <f>'VCO2-BW '!D124*'VCO2-LBM'!D$61/'VCO2-LBM'!D$62</f>
        <v>2719.7237569060771</v>
      </c>
      <c r="E124" s="305">
        <f>'VCO2-BW '!E124*'VCO2-LBM'!E$61/'VCO2-LBM'!E$62</f>
        <v>4128.75</v>
      </c>
      <c r="F124" s="305">
        <f>'VCO2-BW '!F124*'VCO2-LBM'!F$61/'VCO2-LBM'!F$62</f>
        <v>3257.6923076923076</v>
      </c>
      <c r="G124" s="305">
        <f>'VCO2-BW '!G124*'VCO2-LBM'!G$61/'VCO2-LBM'!G$62</f>
        <v>3075.6575342465753</v>
      </c>
      <c r="H124" s="305">
        <f>'VCO2-BW '!H124*'VCO2-LBM'!H$61/'VCO2-LBM'!H$62</f>
        <v>3335.6825396825398</v>
      </c>
      <c r="I124" s="305">
        <f>'VCO2-BW '!I124*'VCO2-LBM'!I$61/'VCO2-LBM'!I$62</f>
        <v>2786.6666666666665</v>
      </c>
      <c r="J124" s="305">
        <f>'VCO2-BW '!J124*'VCO2-LBM'!J$61/'VCO2-LBM'!J$62</f>
        <v>3814.1679389312976</v>
      </c>
      <c r="K124" s="306">
        <f>'VCO2-BW '!K124*'VCO2-LBM'!K$61/'VCO2-LBM'!K$62</f>
        <v>2590.4724409448822</v>
      </c>
      <c r="L124" s="160"/>
      <c r="M124" s="160"/>
      <c r="N124" s="160"/>
      <c r="O124" s="160"/>
      <c r="P124" s="160"/>
      <c r="Q124" s="160"/>
      <c r="R124" s="160"/>
      <c r="S124" s="160"/>
      <c r="T124" s="160"/>
      <c r="U124" s="232">
        <f t="shared" ref="U124" si="220">STDEV(L123:T123)/SQRT(COUNT(L123:T123))</f>
        <v>133.47756466460945</v>
      </c>
      <c r="V124" s="92"/>
      <c r="W124" s="92"/>
      <c r="X124" s="92"/>
      <c r="Y124" s="92"/>
      <c r="Z124" s="92"/>
      <c r="AA124" s="92"/>
      <c r="AB124" s="92"/>
      <c r="AC124" s="92"/>
      <c r="AD124" s="92"/>
      <c r="AE124" s="92"/>
      <c r="AF124" s="92"/>
      <c r="AG124" s="92"/>
      <c r="AH124" s="92"/>
      <c r="AI124" s="92"/>
      <c r="AJ124" s="92"/>
      <c r="AK124" s="92"/>
      <c r="AL124" s="92"/>
      <c r="AM124" s="92"/>
      <c r="AN124" s="92"/>
      <c r="AO124" s="92"/>
      <c r="AP124" s="92"/>
      <c r="AQ124" s="92"/>
      <c r="AR124" s="231"/>
    </row>
    <row r="125" spans="1:44">
      <c r="A125" s="223">
        <v>43724</v>
      </c>
      <c r="B125" s="224">
        <v>1.5711342592592601</v>
      </c>
      <c r="C125" s="304">
        <f>'VCO2-BW '!C125*'VCO2-LBM'!C$61/'VCO2-LBM'!C$62</f>
        <v>2867.3045977011502</v>
      </c>
      <c r="D125" s="305">
        <f>'VCO2-BW '!D125*'VCO2-LBM'!D$61/'VCO2-LBM'!D$62</f>
        <v>4286.8508287292816</v>
      </c>
      <c r="E125" s="305">
        <f>'VCO2-BW '!E125*'VCO2-LBM'!E$61/'VCO2-LBM'!E$62</f>
        <v>3757.5</v>
      </c>
      <c r="F125" s="305">
        <f>'VCO2-BW '!F125*'VCO2-LBM'!F$61/'VCO2-LBM'!F$62</f>
        <v>4669.0769230769229</v>
      </c>
      <c r="G125" s="305">
        <f>'VCO2-BW '!G125*'VCO2-LBM'!G$61/'VCO2-LBM'!G$62</f>
        <v>3573.0410958904117</v>
      </c>
      <c r="H125" s="305">
        <f>'VCO2-BW '!H125*'VCO2-LBM'!H$61/'VCO2-LBM'!H$62</f>
        <v>3294.9206349206352</v>
      </c>
      <c r="I125" s="305">
        <f>'VCO2-BW '!I125*'VCO2-LBM'!I$61/'VCO2-LBM'!I$62</f>
        <v>3008.333333333333</v>
      </c>
      <c r="J125" s="305">
        <f>'VCO2-BW '!J125*'VCO2-LBM'!J$61/'VCO2-LBM'!J$62</f>
        <v>3527.93893129771</v>
      </c>
      <c r="K125" s="306">
        <f>'VCO2-BW '!K125*'VCO2-LBM'!K$61/'VCO2-LBM'!K$62</f>
        <v>3282.2992125984251</v>
      </c>
      <c r="L125" s="160"/>
      <c r="M125" s="160"/>
      <c r="N125" s="160"/>
      <c r="O125" s="160"/>
      <c r="P125" s="160"/>
      <c r="Q125" s="160"/>
      <c r="R125" s="160"/>
      <c r="S125" s="160"/>
      <c r="T125" s="160"/>
      <c r="U125" s="232"/>
      <c r="V125" s="92"/>
      <c r="W125" s="92"/>
      <c r="X125" s="92"/>
      <c r="Y125" s="92"/>
      <c r="Z125" s="92"/>
      <c r="AA125" s="92"/>
      <c r="AB125" s="92"/>
      <c r="AC125" s="92"/>
      <c r="AD125" s="92"/>
      <c r="AE125" s="92"/>
      <c r="AF125" s="92"/>
      <c r="AG125" s="92"/>
      <c r="AH125" s="92"/>
      <c r="AI125" s="92"/>
      <c r="AJ125" s="92"/>
      <c r="AK125" s="92"/>
      <c r="AL125" s="92"/>
      <c r="AM125" s="92"/>
      <c r="AN125" s="92"/>
      <c r="AO125" s="92"/>
      <c r="AP125" s="92"/>
      <c r="AQ125" s="92"/>
      <c r="AR125" s="231"/>
    </row>
    <row r="126" spans="1:44">
      <c r="A126" s="223">
        <v>43724</v>
      </c>
      <c r="B126" s="224">
        <v>1.58502314814815</v>
      </c>
      <c r="C126" s="304">
        <f>'VCO2-BW '!C126*'VCO2-LBM'!C$61/'VCO2-LBM'!C$62</f>
        <v>2554.2528735632186</v>
      </c>
      <c r="D126" s="305">
        <f>'VCO2-BW '!D126*'VCO2-LBM'!D$61/'VCO2-LBM'!D$62</f>
        <v>2527.6243093922649</v>
      </c>
      <c r="E126" s="305">
        <f>'VCO2-BW '!E126*'VCO2-LBM'!E$61/'VCO2-LBM'!E$62</f>
        <v>2751.4285714285711</v>
      </c>
      <c r="F126" s="305">
        <f>'VCO2-BW '!F126*'VCO2-LBM'!F$61/'VCO2-LBM'!F$62</f>
        <v>3164.6153846153848</v>
      </c>
      <c r="G126" s="305">
        <f>'VCO2-BW '!G126*'VCO2-LBM'!G$61/'VCO2-LBM'!G$62</f>
        <v>2738.9931506849312</v>
      </c>
      <c r="H126" s="305">
        <f>'VCO2-BW '!H126*'VCO2-LBM'!H$61/'VCO2-LBM'!H$62</f>
        <v>5492.6666666666661</v>
      </c>
      <c r="I126" s="305">
        <f>'VCO2-BW '!I126*'VCO2-LBM'!I$61/'VCO2-LBM'!I$62</f>
        <v>3480</v>
      </c>
      <c r="J126" s="305">
        <f>'VCO2-BW '!J126*'VCO2-LBM'!J$61/'VCO2-LBM'!J$62</f>
        <v>3624.4580152671756</v>
      </c>
      <c r="K126" s="306">
        <f>'VCO2-BW '!K126*'VCO2-LBM'!K$61/'VCO2-LBM'!K$62</f>
        <v>3297.8110236220473</v>
      </c>
      <c r="L126" s="160">
        <f t="shared" ref="L126" si="221">AVERAGE(C126:C128)</f>
        <v>3223.96551724138</v>
      </c>
      <c r="M126" s="160">
        <f t="shared" ref="M126" si="222">AVERAGE(D126:D128)</f>
        <v>2456.2891344383056</v>
      </c>
      <c r="N126" s="160">
        <f t="shared" ref="N126" si="223">AVERAGE(E126:E128)</f>
        <v>2673.7499999999995</v>
      </c>
      <c r="O126" s="160">
        <f t="shared" ref="O126" si="224">AVERAGE(F126:F128)</f>
        <v>3447.2307692307691</v>
      </c>
      <c r="P126" s="160">
        <f t="shared" ref="P126" si="225">AVERAGE(G126:G128)</f>
        <v>3025.4680365296808</v>
      </c>
      <c r="Q126" s="160">
        <f t="shared" ref="Q126" si="226">AVERAGE(H126:H128)</f>
        <v>4356.4285714285716</v>
      </c>
      <c r="R126" s="160">
        <f t="shared" ref="R126" si="227">AVERAGE(I126:I128)</f>
        <v>4097.7777777777774</v>
      </c>
      <c r="S126" s="160">
        <f t="shared" ref="S126" si="228">AVERAGE(J126:J128)</f>
        <v>3804.1832061068703</v>
      </c>
      <c r="T126" s="160">
        <f t="shared" ref="T126" si="229">AVERAGE(K126:K128)</f>
        <v>4014.9737532808399</v>
      </c>
      <c r="U126" s="232">
        <f t="shared" ref="U126" si="230">AVERAGE(L126:T126)</f>
        <v>3455.5629740037994</v>
      </c>
      <c r="V126" s="92"/>
      <c r="W126" s="92"/>
      <c r="X126" s="92"/>
      <c r="Y126" s="92"/>
      <c r="Z126" s="92"/>
      <c r="AA126" s="92"/>
      <c r="AB126" s="92"/>
      <c r="AC126" s="92"/>
      <c r="AD126" s="92"/>
      <c r="AE126" s="92"/>
      <c r="AF126" s="92"/>
      <c r="AG126" s="92"/>
      <c r="AH126" s="92"/>
      <c r="AI126" s="92"/>
      <c r="AJ126" s="92"/>
      <c r="AK126" s="92"/>
      <c r="AL126" s="92"/>
      <c r="AM126" s="92"/>
      <c r="AN126" s="92"/>
      <c r="AO126" s="92"/>
      <c r="AP126" s="92"/>
      <c r="AQ126" s="92"/>
      <c r="AR126" s="231"/>
    </row>
    <row r="127" spans="1:44">
      <c r="A127" s="223">
        <v>43724</v>
      </c>
      <c r="B127" s="224">
        <v>1.59891203703703</v>
      </c>
      <c r="C127" s="304">
        <f>'VCO2-BW '!C127*'VCO2-LBM'!C$61/'VCO2-LBM'!C$62</f>
        <v>3907.6954022988516</v>
      </c>
      <c r="D127" s="305">
        <f>'VCO2-BW '!D127*'VCO2-LBM'!D$61/'VCO2-LBM'!D$62</f>
        <v>2381.0220994475135</v>
      </c>
      <c r="E127" s="305">
        <f>'VCO2-BW '!E127*'VCO2-LBM'!E$61/'VCO2-LBM'!E$62</f>
        <v>2754.6428571428569</v>
      </c>
      <c r="F127" s="305">
        <f>'VCO2-BW '!F127*'VCO2-LBM'!F$61/'VCO2-LBM'!F$62</f>
        <v>4061.5384615384614</v>
      </c>
      <c r="G127" s="305">
        <f>'VCO2-BW '!G127*'VCO2-LBM'!G$61/'VCO2-LBM'!G$62</f>
        <v>2891.2534246575342</v>
      </c>
      <c r="H127" s="305">
        <f>'VCO2-BW '!H127*'VCO2-LBM'!H$61/'VCO2-LBM'!H$62</f>
        <v>3480.0476190476188</v>
      </c>
      <c r="I127" s="305">
        <f>'VCO2-BW '!I127*'VCO2-LBM'!I$61/'VCO2-LBM'!I$62</f>
        <v>5316.6666666666661</v>
      </c>
      <c r="J127" s="305">
        <f>'VCO2-BW '!J127*'VCO2-LBM'!J$61/'VCO2-LBM'!J$62</f>
        <v>3914.0152671755727</v>
      </c>
      <c r="K127" s="306">
        <f>'VCO2-BW '!K127*'VCO2-LBM'!K$61/'VCO2-LBM'!K$62</f>
        <v>4386.7401574803152</v>
      </c>
      <c r="L127" s="160"/>
      <c r="M127" s="160"/>
      <c r="N127" s="160"/>
      <c r="O127" s="160"/>
      <c r="P127" s="160"/>
      <c r="Q127" s="160"/>
      <c r="R127" s="160"/>
      <c r="S127" s="160"/>
      <c r="T127" s="160"/>
      <c r="U127" s="232">
        <f t="shared" ref="U127" si="231">STDEV(L126:T126)/SQRT(COUNT(L126:T126))</f>
        <v>220.69786287005806</v>
      </c>
      <c r="V127" s="92"/>
      <c r="W127" s="92"/>
      <c r="X127" s="92"/>
      <c r="Y127" s="92"/>
      <c r="Z127" s="92"/>
      <c r="AA127" s="92"/>
      <c r="AB127" s="92"/>
      <c r="AC127" s="92"/>
      <c r="AD127" s="92"/>
      <c r="AE127" s="92"/>
      <c r="AF127" s="92"/>
      <c r="AG127" s="92"/>
      <c r="AH127" s="92"/>
      <c r="AI127" s="92"/>
      <c r="AJ127" s="92"/>
      <c r="AK127" s="92"/>
      <c r="AL127" s="92"/>
      <c r="AM127" s="92"/>
      <c r="AN127" s="92"/>
      <c r="AO127" s="92"/>
      <c r="AP127" s="92"/>
      <c r="AQ127" s="92"/>
      <c r="AR127" s="231"/>
    </row>
    <row r="128" spans="1:44">
      <c r="A128" s="223">
        <v>43724</v>
      </c>
      <c r="B128" s="224">
        <v>1.6128009259259199</v>
      </c>
      <c r="C128" s="304">
        <f>'VCO2-BW '!C128*'VCO2-LBM'!C$61/'VCO2-LBM'!C$62</f>
        <v>3209.9482758620693</v>
      </c>
      <c r="D128" s="305">
        <f>'VCO2-BW '!D128*'VCO2-LBM'!D$61/'VCO2-LBM'!D$62</f>
        <v>2460.220994475138</v>
      </c>
      <c r="E128" s="305">
        <f>'VCO2-BW '!E128*'VCO2-LBM'!E$61/'VCO2-LBM'!E$62</f>
        <v>2515.1785714285711</v>
      </c>
      <c r="F128" s="305">
        <f>'VCO2-BW '!F128*'VCO2-LBM'!F$61/'VCO2-LBM'!F$62</f>
        <v>3115.5384615384614</v>
      </c>
      <c r="G128" s="305">
        <f>'VCO2-BW '!G128*'VCO2-LBM'!G$61/'VCO2-LBM'!G$62</f>
        <v>3446.1575342465762</v>
      </c>
      <c r="H128" s="305">
        <f>'VCO2-BW '!H128*'VCO2-LBM'!H$61/'VCO2-LBM'!H$62</f>
        <v>4096.5714285714284</v>
      </c>
      <c r="I128" s="305">
        <f>'VCO2-BW '!I128*'VCO2-LBM'!I$61/'VCO2-LBM'!I$62</f>
        <v>3496.6666666666661</v>
      </c>
      <c r="J128" s="305">
        <f>'VCO2-BW '!J128*'VCO2-LBM'!J$61/'VCO2-LBM'!J$62</f>
        <v>3874.0763358778627</v>
      </c>
      <c r="K128" s="306">
        <f>'VCO2-BW '!K128*'VCO2-LBM'!K$61/'VCO2-LBM'!K$62</f>
        <v>4360.3700787401576</v>
      </c>
      <c r="L128" s="160"/>
      <c r="M128" s="160"/>
      <c r="N128" s="160"/>
      <c r="O128" s="160"/>
      <c r="P128" s="160"/>
      <c r="Q128" s="160"/>
      <c r="R128" s="160"/>
      <c r="S128" s="160"/>
      <c r="T128" s="160"/>
      <c r="U128" s="232"/>
      <c r="V128" s="92"/>
      <c r="W128" s="92"/>
      <c r="X128" s="92"/>
      <c r="Y128" s="92"/>
      <c r="Z128" s="92"/>
      <c r="AA128" s="92"/>
      <c r="AB128" s="92"/>
      <c r="AC128" s="92"/>
      <c r="AD128" s="92"/>
      <c r="AE128" s="92"/>
      <c r="AF128" s="92"/>
      <c r="AG128" s="92"/>
      <c r="AH128" s="92"/>
      <c r="AI128" s="92"/>
      <c r="AJ128" s="92"/>
      <c r="AK128" s="92"/>
      <c r="AL128" s="92"/>
      <c r="AM128" s="92"/>
      <c r="AN128" s="92"/>
      <c r="AO128" s="92"/>
      <c r="AP128" s="92"/>
      <c r="AQ128" s="92"/>
      <c r="AR128" s="231"/>
    </row>
    <row r="129" spans="1:44">
      <c r="A129" s="223">
        <v>43724</v>
      </c>
      <c r="B129" s="224">
        <v>1.6266898148148099</v>
      </c>
      <c r="C129" s="304">
        <f>'VCO2-BW '!C129*'VCO2-LBM'!C$61/'VCO2-LBM'!C$62</f>
        <v>3217.7356321839088</v>
      </c>
      <c r="D129" s="305">
        <f>'VCO2-BW '!D129*'VCO2-LBM'!D$61/'VCO2-LBM'!D$62</f>
        <v>2557.9558011049721</v>
      </c>
      <c r="E129" s="305">
        <f>'VCO2-BW '!E129*'VCO2-LBM'!E$61/'VCO2-LBM'!E$62</f>
        <v>3751.0714285714284</v>
      </c>
      <c r="F129" s="305">
        <f>'VCO2-BW '!F129*'VCO2-LBM'!F$61/'VCO2-LBM'!F$62</f>
        <v>3086.7692307692309</v>
      </c>
      <c r="G129" s="305">
        <f>'VCO2-BW '!G129*'VCO2-LBM'!G$61/'VCO2-LBM'!G$62</f>
        <v>3031.6712328767126</v>
      </c>
      <c r="H129" s="305">
        <f>'VCO2-BW '!H129*'VCO2-LBM'!H$61/'VCO2-LBM'!H$62</f>
        <v>3692.3492063492063</v>
      </c>
      <c r="I129" s="305">
        <f>'VCO2-BW '!I129*'VCO2-LBM'!I$61/'VCO2-LBM'!I$62</f>
        <v>3763.333333333333</v>
      </c>
      <c r="J129" s="305">
        <f>'VCO2-BW '!J129*'VCO2-LBM'!J$61/'VCO2-LBM'!J$62</f>
        <v>4146.9923664122134</v>
      </c>
      <c r="K129" s="306">
        <f>'VCO2-BW '!K129*'VCO2-LBM'!K$61/'VCO2-LBM'!K$62</f>
        <v>3165.9606299212596</v>
      </c>
      <c r="L129" s="160">
        <f t="shared" ref="L129" si="232">AVERAGE(C129:C131)</f>
        <v>3451.8754789272039</v>
      </c>
      <c r="M129" s="160">
        <f t="shared" ref="M129" si="233">AVERAGE(D129:D131)</f>
        <v>2459.659300184162</v>
      </c>
      <c r="N129" s="160">
        <f t="shared" ref="N129" si="234">AVERAGE(E129:E131)</f>
        <v>3158.5714285714289</v>
      </c>
      <c r="O129" s="160">
        <f t="shared" ref="O129" si="235">AVERAGE(F129:F131)</f>
        <v>3786.2564102564106</v>
      </c>
      <c r="P129" s="160">
        <f t="shared" ref="P129" si="236">AVERAGE(G129:G131)</f>
        <v>3380.1780821917805</v>
      </c>
      <c r="Q129" s="160">
        <f t="shared" ref="Q129" si="237">AVERAGE(H129:H131)</f>
        <v>3645.9259259259256</v>
      </c>
      <c r="R129" s="160">
        <f t="shared" ref="R129" si="238">AVERAGE(I129:I131)</f>
        <v>3281.6666666666665</v>
      </c>
      <c r="S129" s="160">
        <f t="shared" ref="S129" si="239">AVERAGE(J129:J131)</f>
        <v>3876.2951653944024</v>
      </c>
      <c r="T129" s="160">
        <f t="shared" ref="T129" si="240">AVERAGE(K129:K131)</f>
        <v>3230.5931758530182</v>
      </c>
      <c r="U129" s="232">
        <f t="shared" ref="U129" si="241">AVERAGE(L129:T129)</f>
        <v>3363.446848219</v>
      </c>
      <c r="V129" s="92"/>
      <c r="W129" s="92"/>
      <c r="X129" s="92"/>
      <c r="Y129" s="92"/>
      <c r="Z129" s="92"/>
      <c r="AA129" s="92"/>
      <c r="AB129" s="92"/>
      <c r="AC129" s="92"/>
      <c r="AD129" s="92"/>
      <c r="AE129" s="92"/>
      <c r="AF129" s="92"/>
      <c r="AG129" s="92"/>
      <c r="AH129" s="92"/>
      <c r="AI129" s="92"/>
      <c r="AJ129" s="92"/>
      <c r="AK129" s="92"/>
      <c r="AL129" s="92"/>
      <c r="AM129" s="92"/>
      <c r="AN129" s="92"/>
      <c r="AO129" s="92"/>
      <c r="AP129" s="92"/>
      <c r="AQ129" s="92"/>
      <c r="AR129" s="231"/>
    </row>
    <row r="130" spans="1:44">
      <c r="A130" s="223">
        <v>43724</v>
      </c>
      <c r="B130" s="224">
        <v>1.6405787037037001</v>
      </c>
      <c r="C130" s="304">
        <f>'VCO2-BW '!C130*'VCO2-LBM'!C$61/'VCO2-LBM'!C$62</f>
        <v>3065.1034482758623</v>
      </c>
      <c r="D130" s="305">
        <f>'VCO2-BW '!D130*'VCO2-LBM'!D$61/'VCO2-LBM'!D$62</f>
        <v>2664.1160220994475</v>
      </c>
      <c r="E130" s="305">
        <f>'VCO2-BW '!E130*'VCO2-LBM'!E$61/'VCO2-LBM'!E$62</f>
        <v>2986.0714285714284</v>
      </c>
      <c r="F130" s="305">
        <f>'VCO2-BW '!F130*'VCO2-LBM'!F$61/'VCO2-LBM'!F$62</f>
        <v>4416.9230769230771</v>
      </c>
      <c r="G130" s="305">
        <f>'VCO2-BW '!G130*'VCO2-LBM'!G$61/'VCO2-LBM'!G$62</f>
        <v>3904.6301369863008</v>
      </c>
      <c r="H130" s="305">
        <f>'VCO2-BW '!H130*'VCO2-LBM'!H$61/'VCO2-LBM'!H$62</f>
        <v>3490.238095238095</v>
      </c>
      <c r="I130" s="305">
        <f>'VCO2-BW '!I130*'VCO2-LBM'!I$61/'VCO2-LBM'!I$62</f>
        <v>2905</v>
      </c>
      <c r="J130" s="305">
        <f>'VCO2-BW '!J130*'VCO2-LBM'!J$61/'VCO2-LBM'!J$62</f>
        <v>3235.0534351145043</v>
      </c>
      <c r="K130" s="306">
        <f>'VCO2-BW '!K130*'VCO2-LBM'!K$61/'VCO2-LBM'!K$62</f>
        <v>2886.748031496063</v>
      </c>
      <c r="L130" s="160"/>
      <c r="M130" s="160"/>
      <c r="N130" s="160"/>
      <c r="O130" s="160"/>
      <c r="P130" s="160"/>
      <c r="Q130" s="160"/>
      <c r="R130" s="160"/>
      <c r="S130" s="160"/>
      <c r="T130" s="160"/>
      <c r="U130" s="232">
        <f t="shared" ref="U130" si="242">STDEV(L129:T129)/SQRT(COUNT(L129:T129))</f>
        <v>140.08029812078021</v>
      </c>
      <c r="V130" s="92"/>
      <c r="W130" s="92"/>
      <c r="X130" s="92"/>
      <c r="Y130" s="92"/>
      <c r="Z130" s="92"/>
      <c r="AA130" s="92"/>
      <c r="AB130" s="92"/>
      <c r="AC130" s="92"/>
      <c r="AD130" s="92"/>
      <c r="AE130" s="92"/>
      <c r="AF130" s="92"/>
      <c r="AG130" s="92"/>
      <c r="AH130" s="92"/>
      <c r="AI130" s="92"/>
      <c r="AJ130" s="92"/>
      <c r="AK130" s="92"/>
      <c r="AL130" s="92"/>
      <c r="AM130" s="92"/>
      <c r="AN130" s="92"/>
      <c r="AO130" s="92"/>
      <c r="AP130" s="92"/>
      <c r="AQ130" s="92"/>
      <c r="AR130" s="231"/>
    </row>
    <row r="131" spans="1:44">
      <c r="A131" s="223">
        <v>43724</v>
      </c>
      <c r="B131" s="224">
        <v>1.65446759259259</v>
      </c>
      <c r="C131" s="304">
        <f>'VCO2-BW '!C131*'VCO2-LBM'!C$61/'VCO2-LBM'!C$62</f>
        <v>4072.7873563218395</v>
      </c>
      <c r="D131" s="305">
        <f>'VCO2-BW '!D131*'VCO2-LBM'!D$61/'VCO2-LBM'!D$62</f>
        <v>2156.906077348066</v>
      </c>
      <c r="E131" s="305">
        <f>'VCO2-BW '!E131*'VCO2-LBM'!E$61/'VCO2-LBM'!E$62</f>
        <v>2738.5714285714284</v>
      </c>
      <c r="F131" s="305">
        <f>'VCO2-BW '!F131*'VCO2-LBM'!F$61/'VCO2-LBM'!F$62</f>
        <v>3855.0769230769233</v>
      </c>
      <c r="G131" s="305">
        <f>'VCO2-BW '!G131*'VCO2-LBM'!G$61/'VCO2-LBM'!G$62</f>
        <v>3204.2328767123286</v>
      </c>
      <c r="H131" s="305">
        <f>'VCO2-BW '!H131*'VCO2-LBM'!H$61/'VCO2-LBM'!H$62</f>
        <v>3755.1904761904766</v>
      </c>
      <c r="I131" s="305">
        <f>'VCO2-BW '!I131*'VCO2-LBM'!I$61/'VCO2-LBM'!I$62</f>
        <v>3176.6666666666665</v>
      </c>
      <c r="J131" s="305">
        <f>'VCO2-BW '!J131*'VCO2-LBM'!J$61/'VCO2-LBM'!J$62</f>
        <v>4246.839694656489</v>
      </c>
      <c r="K131" s="306">
        <f>'VCO2-BW '!K131*'VCO2-LBM'!K$61/'VCO2-LBM'!K$62</f>
        <v>3639.070866141732</v>
      </c>
      <c r="L131" s="160"/>
      <c r="M131" s="160"/>
      <c r="N131" s="160"/>
      <c r="O131" s="160"/>
      <c r="P131" s="160"/>
      <c r="Q131" s="160"/>
      <c r="R131" s="160"/>
      <c r="S131" s="160"/>
      <c r="T131" s="160"/>
      <c r="U131" s="232"/>
      <c r="V131" s="92"/>
      <c r="W131" s="92"/>
      <c r="X131" s="92"/>
      <c r="Y131" s="92"/>
      <c r="Z131" s="92"/>
      <c r="AA131" s="92"/>
      <c r="AB131" s="92"/>
      <c r="AC131" s="92"/>
      <c r="AD131" s="92"/>
      <c r="AE131" s="92"/>
      <c r="AF131" s="92"/>
      <c r="AG131" s="92"/>
      <c r="AH131" s="92"/>
      <c r="AI131" s="92"/>
      <c r="AJ131" s="92"/>
      <c r="AK131" s="92"/>
      <c r="AL131" s="92"/>
      <c r="AM131" s="92"/>
      <c r="AN131" s="92"/>
      <c r="AO131" s="92"/>
      <c r="AP131" s="92"/>
      <c r="AQ131" s="92"/>
      <c r="AR131" s="231"/>
    </row>
    <row r="132" spans="1:44">
      <c r="A132" s="223">
        <v>43724</v>
      </c>
      <c r="B132" s="224">
        <v>1.66835648148148</v>
      </c>
      <c r="C132" s="304">
        <f>'VCO2-BW '!C132*'VCO2-LBM'!C$61/'VCO2-LBM'!C$62</f>
        <v>3225.5229885057479</v>
      </c>
      <c r="D132" s="305">
        <f>'VCO2-BW '!D132*'VCO2-LBM'!D$61/'VCO2-LBM'!D$62</f>
        <v>2745</v>
      </c>
      <c r="E132" s="305">
        <f>'VCO2-BW '!E132*'VCO2-LBM'!E$61/'VCO2-LBM'!E$62</f>
        <v>2650.1785714285711</v>
      </c>
      <c r="F132" s="305">
        <f>'VCO2-BW '!F132*'VCO2-LBM'!F$61/'VCO2-LBM'!F$62</f>
        <v>3332.1538461538457</v>
      </c>
      <c r="G132" s="305">
        <f>'VCO2-BW '!G132*'VCO2-LBM'!G$61/'VCO2-LBM'!G$62</f>
        <v>3485.0684931506848</v>
      </c>
      <c r="H132" s="305">
        <f>'VCO2-BW '!H132*'VCO2-LBM'!H$61/'VCO2-LBM'!H$62</f>
        <v>5353.3968253968242</v>
      </c>
      <c r="I132" s="305">
        <f>'VCO2-BW '!I132*'VCO2-LBM'!I$61/'VCO2-LBM'!I$62</f>
        <v>4278.333333333333</v>
      </c>
      <c r="J132" s="305">
        <f>'VCO2-BW '!J132*'VCO2-LBM'!J$61/'VCO2-LBM'!J$62</f>
        <v>3421.4351145038177</v>
      </c>
      <c r="K132" s="306">
        <f>'VCO2-BW '!K132*'VCO2-LBM'!K$61/'VCO2-LBM'!K$62</f>
        <v>5748.677165354331</v>
      </c>
      <c r="L132" s="160">
        <f t="shared" ref="L132" si="243">AVERAGE(C132:C134)</f>
        <v>3443.0498084291194</v>
      </c>
      <c r="M132" s="160">
        <f t="shared" ref="M132" si="244">AVERAGE(D132:D134)</f>
        <v>3617.3112338858191</v>
      </c>
      <c r="N132" s="160">
        <f t="shared" ref="N132" si="245">AVERAGE(E132:E134)</f>
        <v>3368.571428571428</v>
      </c>
      <c r="O132" s="160">
        <f t="shared" ref="O132" si="246">AVERAGE(F132:F134)</f>
        <v>4503.7948717948711</v>
      </c>
      <c r="P132" s="160">
        <f t="shared" ref="P132" si="247">AVERAGE(G132:G134)</f>
        <v>4184.9018264840188</v>
      </c>
      <c r="Q132" s="160">
        <f t="shared" ref="Q132" si="248">AVERAGE(H132:H134)</f>
        <v>4835.9470899470898</v>
      </c>
      <c r="R132" s="160">
        <f t="shared" ref="R132" si="249">AVERAGE(I132:I134)</f>
        <v>4302.2222222222217</v>
      </c>
      <c r="S132" s="160">
        <f t="shared" ref="S132" si="250">AVERAGE(J132:J134)</f>
        <v>4061.0127226463105</v>
      </c>
      <c r="T132" s="160">
        <f t="shared" ref="T132" si="251">AVERAGE(K132:K134)</f>
        <v>4867.0892388451439</v>
      </c>
      <c r="U132" s="232">
        <f t="shared" ref="U132" si="252">AVERAGE(L132:T132)</f>
        <v>4131.5444936473359</v>
      </c>
      <c r="V132" s="92"/>
      <c r="W132" s="92"/>
      <c r="X132" s="92"/>
      <c r="Y132" s="92"/>
      <c r="Z132" s="92"/>
      <c r="AA132" s="92"/>
      <c r="AB132" s="92"/>
      <c r="AC132" s="92"/>
      <c r="AD132" s="92"/>
      <c r="AE132" s="92"/>
      <c r="AF132" s="92"/>
      <c r="AG132" s="92"/>
      <c r="AH132" s="92"/>
      <c r="AI132" s="92"/>
      <c r="AJ132" s="92"/>
      <c r="AK132" s="92"/>
      <c r="AL132" s="92"/>
      <c r="AM132" s="92"/>
      <c r="AN132" s="92"/>
      <c r="AO132" s="92"/>
      <c r="AP132" s="92"/>
      <c r="AQ132" s="92"/>
      <c r="AR132" s="231"/>
    </row>
    <row r="133" spans="1:44">
      <c r="A133" s="223">
        <v>43724</v>
      </c>
      <c r="B133" s="224">
        <v>1.6822453703703699</v>
      </c>
      <c r="C133" s="304">
        <f>'VCO2-BW '!C133*'VCO2-LBM'!C$61/'VCO2-LBM'!C$62</f>
        <v>3194.3735632183916</v>
      </c>
      <c r="D133" s="305">
        <f>'VCO2-BW '!D133*'VCO2-LBM'!D$61/'VCO2-LBM'!D$62</f>
        <v>4723.2872928176794</v>
      </c>
      <c r="E133" s="305">
        <f>'VCO2-BW '!E133*'VCO2-LBM'!E$61/'VCO2-LBM'!E$62</f>
        <v>3015</v>
      </c>
      <c r="F133" s="305">
        <f>'VCO2-BW '!F133*'VCO2-LBM'!F$61/'VCO2-LBM'!F$62</f>
        <v>4278.1538461538457</v>
      </c>
      <c r="G133" s="305">
        <f>'VCO2-BW '!G133*'VCO2-LBM'!G$61/'VCO2-LBM'!G$62</f>
        <v>3589.9589041095892</v>
      </c>
      <c r="H133" s="305">
        <f>'VCO2-BW '!H133*'VCO2-LBM'!H$61/'VCO2-LBM'!H$62</f>
        <v>4251.1269841269832</v>
      </c>
      <c r="I133" s="305">
        <f>'VCO2-BW '!I133*'VCO2-LBM'!I$61/'VCO2-LBM'!I$62</f>
        <v>4278.333333333333</v>
      </c>
      <c r="J133" s="305">
        <f>'VCO2-BW '!J133*'VCO2-LBM'!J$61/'VCO2-LBM'!J$62</f>
        <v>3393.1450381679392</v>
      </c>
      <c r="K133" s="306">
        <f>'VCO2-BW '!K133*'VCO2-LBM'!K$61/'VCO2-LBM'!K$62</f>
        <v>3566.1653543307084</v>
      </c>
      <c r="L133" s="160"/>
      <c r="M133" s="160"/>
      <c r="N133" s="160"/>
      <c r="O133" s="160"/>
      <c r="P133" s="160"/>
      <c r="Q133" s="160"/>
      <c r="R133" s="160"/>
      <c r="S133" s="160"/>
      <c r="T133" s="160"/>
      <c r="U133" s="232">
        <f t="shared" ref="U133" si="253">STDEV(L132:T132)/SQRT(COUNT(L132:T132))</f>
        <v>187.57667808652991</v>
      </c>
      <c r="V133" s="92"/>
      <c r="W133" s="92"/>
      <c r="X133" s="92"/>
      <c r="Y133" s="92"/>
      <c r="Z133" s="92"/>
      <c r="AA133" s="92"/>
      <c r="AB133" s="92"/>
      <c r="AC133" s="92"/>
      <c r="AD133" s="92"/>
      <c r="AE133" s="92"/>
      <c r="AF133" s="92"/>
      <c r="AG133" s="92"/>
      <c r="AH133" s="92"/>
      <c r="AI133" s="92"/>
      <c r="AJ133" s="92"/>
      <c r="AK133" s="92"/>
      <c r="AL133" s="92"/>
      <c r="AM133" s="92"/>
      <c r="AN133" s="92"/>
      <c r="AO133" s="92"/>
      <c r="AP133" s="92"/>
      <c r="AQ133" s="92"/>
      <c r="AR133" s="231"/>
    </row>
    <row r="134" spans="1:44">
      <c r="A134" s="223">
        <v>43724</v>
      </c>
      <c r="B134" s="224">
        <v>1.6961342592592601</v>
      </c>
      <c r="C134" s="304">
        <f>'VCO2-BW '!C134*'VCO2-LBM'!C$61/'VCO2-LBM'!C$62</f>
        <v>3909.2528735632186</v>
      </c>
      <c r="D134" s="305">
        <f>'VCO2-BW '!D134*'VCO2-LBM'!D$61/'VCO2-LBM'!D$62</f>
        <v>3383.6464088397788</v>
      </c>
      <c r="E134" s="305">
        <f>'VCO2-BW '!E134*'VCO2-LBM'!E$61/'VCO2-LBM'!E$62</f>
        <v>4440.5357142857138</v>
      </c>
      <c r="F134" s="305">
        <f>'VCO2-BW '!F134*'VCO2-LBM'!F$61/'VCO2-LBM'!F$62</f>
        <v>5901.0769230769229</v>
      </c>
      <c r="G134" s="305">
        <f>'VCO2-BW '!G134*'VCO2-LBM'!G$61/'VCO2-LBM'!G$62</f>
        <v>5479.678082191781</v>
      </c>
      <c r="H134" s="305">
        <f>'VCO2-BW '!H134*'VCO2-LBM'!H$61/'VCO2-LBM'!H$62</f>
        <v>4903.3174603174602</v>
      </c>
      <c r="I134" s="305">
        <f>'VCO2-BW '!I134*'VCO2-LBM'!I$61/'VCO2-LBM'!I$62</f>
        <v>4350</v>
      </c>
      <c r="J134" s="305">
        <f>'VCO2-BW '!J134*'VCO2-LBM'!J$61/'VCO2-LBM'!J$62</f>
        <v>5368.4580152671761</v>
      </c>
      <c r="K134" s="306">
        <f>'VCO2-BW '!K134*'VCO2-LBM'!K$61/'VCO2-LBM'!K$62</f>
        <v>5286.4251968503931</v>
      </c>
      <c r="L134" s="160"/>
      <c r="M134" s="160"/>
      <c r="N134" s="160"/>
      <c r="O134" s="160"/>
      <c r="P134" s="160"/>
      <c r="Q134" s="160"/>
      <c r="R134" s="160"/>
      <c r="S134" s="160"/>
      <c r="T134" s="160"/>
      <c r="U134" s="232"/>
      <c r="V134" s="92"/>
      <c r="W134" s="92"/>
      <c r="X134" s="92"/>
      <c r="Y134" s="92"/>
      <c r="Z134" s="92"/>
      <c r="AA134" s="92"/>
      <c r="AB134" s="92"/>
      <c r="AC134" s="92"/>
      <c r="AD134" s="92"/>
      <c r="AE134" s="92"/>
      <c r="AF134" s="92"/>
      <c r="AG134" s="92"/>
      <c r="AH134" s="92"/>
      <c r="AI134" s="92"/>
      <c r="AJ134" s="92"/>
      <c r="AK134" s="92"/>
      <c r="AL134" s="92"/>
      <c r="AM134" s="92"/>
      <c r="AN134" s="92"/>
      <c r="AO134" s="92"/>
      <c r="AP134" s="92"/>
      <c r="AQ134" s="92"/>
      <c r="AR134" s="231"/>
    </row>
    <row r="135" spans="1:44">
      <c r="A135" s="223">
        <v>43724</v>
      </c>
      <c r="B135" s="224">
        <v>1.71002314814814</v>
      </c>
      <c r="C135" s="304">
        <f>'VCO2-BW '!C135*'VCO2-LBM'!C$61/'VCO2-LBM'!C$62</f>
        <v>4040.0804597701158</v>
      </c>
      <c r="D135" s="305">
        <f>'VCO2-BW '!D135*'VCO2-LBM'!D$61/'VCO2-LBM'!D$62</f>
        <v>3451.0497237569057</v>
      </c>
      <c r="E135" s="305">
        <f>'VCO2-BW '!E135*'VCO2-LBM'!E$61/'VCO2-LBM'!E$62</f>
        <v>2865.5357142857142</v>
      </c>
      <c r="F135" s="305">
        <f>'VCO2-BW '!F135*'VCO2-LBM'!F$61/'VCO2-LBM'!F$62</f>
        <v>3156.1538461538462</v>
      </c>
      <c r="G135" s="305">
        <f>'VCO2-BW '!G135*'VCO2-LBM'!G$61/'VCO2-LBM'!G$62</f>
        <v>3562.8904109589039</v>
      </c>
      <c r="H135" s="305">
        <f>'VCO2-BW '!H135*'VCO2-LBM'!H$61/'VCO2-LBM'!H$62</f>
        <v>3756.8888888888887</v>
      </c>
      <c r="I135" s="305">
        <f>'VCO2-BW '!I135*'VCO2-LBM'!I$61/'VCO2-LBM'!I$62</f>
        <v>3083.333333333333</v>
      </c>
      <c r="J135" s="305">
        <f>'VCO2-BW '!J135*'VCO2-LBM'!J$61/'VCO2-LBM'!J$62</f>
        <v>3068.6412213740464</v>
      </c>
      <c r="K135" s="306">
        <f>'VCO2-BW '!K135*'VCO2-LBM'!K$61/'VCO2-LBM'!K$62</f>
        <v>5875.8740157480315</v>
      </c>
      <c r="L135" s="160">
        <f t="shared" ref="L135" si="254">AVERAGE(C135:C137)</f>
        <v>4102.8984674329504</v>
      </c>
      <c r="M135" s="160">
        <f t="shared" ref="M135" si="255">AVERAGE(D135:D137)</f>
        <v>3292.0902394106811</v>
      </c>
      <c r="N135" s="160">
        <f t="shared" ref="N135" si="256">AVERAGE(E135:E137)</f>
        <v>3370.7142857142858</v>
      </c>
      <c r="O135" s="160">
        <f t="shared" ref="O135" si="257">AVERAGE(F135:F137)</f>
        <v>3372.7692307692305</v>
      </c>
      <c r="P135" s="160">
        <f t="shared" ref="P135" si="258">AVERAGE(G135:G137)</f>
        <v>3913.0890410958905</v>
      </c>
      <c r="Q135" s="160">
        <f t="shared" ref="Q135" si="259">AVERAGE(H135:H137)</f>
        <v>4480.4126984126979</v>
      </c>
      <c r="R135" s="160">
        <f t="shared" ref="R135" si="260">AVERAGE(I135:I137)</f>
        <v>3131.1111111111109</v>
      </c>
      <c r="S135" s="160">
        <f t="shared" ref="S135" si="261">AVERAGE(J135:J137)</f>
        <v>4374.9770992366421</v>
      </c>
      <c r="T135" s="160">
        <f t="shared" ref="T135" si="262">AVERAGE(K135:K137)</f>
        <v>4237.3097112860896</v>
      </c>
      <c r="U135" s="232">
        <f t="shared" ref="U135" si="263">AVERAGE(L135:T135)</f>
        <v>3808.3746538299529</v>
      </c>
      <c r="V135" s="92"/>
      <c r="W135" s="92"/>
      <c r="X135" s="92"/>
      <c r="Y135" s="92"/>
      <c r="Z135" s="92"/>
      <c r="AA135" s="92"/>
      <c r="AB135" s="92"/>
      <c r="AC135" s="92"/>
      <c r="AD135" s="92"/>
      <c r="AE135" s="92"/>
      <c r="AF135" s="92"/>
      <c r="AG135" s="92"/>
      <c r="AH135" s="92"/>
      <c r="AI135" s="92"/>
      <c r="AJ135" s="92"/>
      <c r="AK135" s="92"/>
      <c r="AL135" s="92"/>
      <c r="AM135" s="92"/>
      <c r="AN135" s="92"/>
      <c r="AO135" s="92"/>
      <c r="AP135" s="92"/>
      <c r="AQ135" s="92"/>
      <c r="AR135" s="231"/>
    </row>
    <row r="136" spans="1:44">
      <c r="A136" s="223">
        <v>43724</v>
      </c>
      <c r="B136" s="224">
        <v>1.72391203703704</v>
      </c>
      <c r="C136" s="304">
        <f>'VCO2-BW '!C136*'VCO2-LBM'!C$61/'VCO2-LBM'!C$62</f>
        <v>4932.5114942528744</v>
      </c>
      <c r="D136" s="305">
        <f>'VCO2-BW '!D136*'VCO2-LBM'!D$61/'VCO2-LBM'!D$62</f>
        <v>2177.1270718232045</v>
      </c>
      <c r="E136" s="305">
        <f>'VCO2-BW '!E136*'VCO2-LBM'!E$61/'VCO2-LBM'!E$62</f>
        <v>4345.7142857142853</v>
      </c>
      <c r="F136" s="305">
        <f>'VCO2-BW '!F136*'VCO2-LBM'!F$61/'VCO2-LBM'!F$62</f>
        <v>3076.6153846153843</v>
      </c>
      <c r="G136" s="305">
        <f>'VCO2-BW '!G136*'VCO2-LBM'!G$61/'VCO2-LBM'!G$62</f>
        <v>4811.4246575342468</v>
      </c>
      <c r="H136" s="305">
        <f>'VCO2-BW '!H136*'VCO2-LBM'!H$61/'VCO2-LBM'!H$62</f>
        <v>5665.9047619047615</v>
      </c>
      <c r="I136" s="305">
        <f>'VCO2-BW '!I136*'VCO2-LBM'!I$61/'VCO2-LBM'!I$62</f>
        <v>3141.6666666666665</v>
      </c>
      <c r="J136" s="305">
        <f>'VCO2-BW '!J136*'VCO2-LBM'!J$61/'VCO2-LBM'!J$62</f>
        <v>3822.4885496183206</v>
      </c>
      <c r="K136" s="306">
        <f>'VCO2-BW '!K136*'VCO2-LBM'!K$61/'VCO2-LBM'!K$62</f>
        <v>3386.2283464566931</v>
      </c>
      <c r="L136" s="160"/>
      <c r="M136" s="160"/>
      <c r="N136" s="160"/>
      <c r="O136" s="160"/>
      <c r="P136" s="160"/>
      <c r="Q136" s="160"/>
      <c r="R136" s="160"/>
      <c r="S136" s="160"/>
      <c r="T136" s="160"/>
      <c r="U136" s="232">
        <f t="shared" ref="U136" si="264">STDEV(L135:T135)/SQRT(COUNT(L135:T135))</f>
        <v>173.2412541078296</v>
      </c>
      <c r="V136" s="92"/>
      <c r="W136" s="92"/>
      <c r="X136" s="92"/>
      <c r="Y136" s="92"/>
      <c r="Z136" s="92"/>
      <c r="AA136" s="92"/>
      <c r="AB136" s="92"/>
      <c r="AC136" s="92"/>
      <c r="AD136" s="92"/>
      <c r="AE136" s="92"/>
      <c r="AF136" s="92"/>
      <c r="AG136" s="92"/>
      <c r="AH136" s="92"/>
      <c r="AI136" s="92"/>
      <c r="AJ136" s="92"/>
      <c r="AK136" s="92"/>
      <c r="AL136" s="92"/>
      <c r="AM136" s="92"/>
      <c r="AN136" s="92"/>
      <c r="AO136" s="92"/>
      <c r="AP136" s="92"/>
      <c r="AQ136" s="92"/>
      <c r="AR136" s="231"/>
    </row>
    <row r="137" spans="1:44">
      <c r="A137" s="223">
        <v>43724</v>
      </c>
      <c r="B137" s="224">
        <v>1.7378009259259199</v>
      </c>
      <c r="C137" s="304">
        <f>'VCO2-BW '!C137*'VCO2-LBM'!C$61/'VCO2-LBM'!C$62</f>
        <v>3336.1034482758623</v>
      </c>
      <c r="D137" s="305">
        <f>'VCO2-BW '!D137*'VCO2-LBM'!D$61/'VCO2-LBM'!D$62</f>
        <v>4248.0939226519331</v>
      </c>
      <c r="E137" s="305">
        <f>'VCO2-BW '!E137*'VCO2-LBM'!E$61/'VCO2-LBM'!E$62</f>
        <v>2900.8928571428569</v>
      </c>
      <c r="F137" s="305">
        <f>'VCO2-BW '!F137*'VCO2-LBM'!F$61/'VCO2-LBM'!F$62</f>
        <v>3885.5384615384614</v>
      </c>
      <c r="G137" s="305">
        <f>'VCO2-BW '!G137*'VCO2-LBM'!G$61/'VCO2-LBM'!G$62</f>
        <v>3364.9520547945208</v>
      </c>
      <c r="H137" s="305">
        <f>'VCO2-BW '!H137*'VCO2-LBM'!H$61/'VCO2-LBM'!H$62</f>
        <v>4018.4444444444439</v>
      </c>
      <c r="I137" s="305">
        <f>'VCO2-BW '!I137*'VCO2-LBM'!I$61/'VCO2-LBM'!I$62</f>
        <v>3168.333333333333</v>
      </c>
      <c r="J137" s="305">
        <f>'VCO2-BW '!J137*'VCO2-LBM'!J$61/'VCO2-LBM'!J$62</f>
        <v>6233.8015267175579</v>
      </c>
      <c r="K137" s="306">
        <f>'VCO2-BW '!K137*'VCO2-LBM'!K$61/'VCO2-LBM'!K$62</f>
        <v>3449.8267716535424</v>
      </c>
      <c r="L137" s="160"/>
      <c r="M137" s="160"/>
      <c r="N137" s="160"/>
      <c r="O137" s="160"/>
      <c r="P137" s="160"/>
      <c r="Q137" s="160"/>
      <c r="R137" s="160"/>
      <c r="S137" s="160"/>
      <c r="T137" s="160"/>
      <c r="U137" s="232"/>
      <c r="V137" s="92"/>
      <c r="W137" s="92"/>
      <c r="X137" s="92"/>
      <c r="Y137" s="92"/>
      <c r="Z137" s="92"/>
      <c r="AA137" s="92"/>
      <c r="AB137" s="92"/>
      <c r="AC137" s="92"/>
      <c r="AD137" s="92"/>
      <c r="AE137" s="92"/>
      <c r="AF137" s="92"/>
      <c r="AG137" s="92"/>
      <c r="AH137" s="92"/>
      <c r="AI137" s="92"/>
      <c r="AJ137" s="92"/>
      <c r="AK137" s="92"/>
      <c r="AL137" s="92"/>
      <c r="AM137" s="92"/>
      <c r="AN137" s="92"/>
      <c r="AO137" s="92"/>
      <c r="AP137" s="92"/>
      <c r="AQ137" s="92"/>
      <c r="AR137" s="231"/>
    </row>
    <row r="138" spans="1:44">
      <c r="A138" s="233">
        <v>43724</v>
      </c>
      <c r="B138" s="234">
        <v>1.7516898148148099</v>
      </c>
      <c r="C138" s="304">
        <f>'VCO2-BW '!C138*'VCO2-LBM'!C$61/'VCO2-LBM'!C$62</f>
        <v>3410.8620689655177</v>
      </c>
      <c r="D138" s="305">
        <f>'VCO2-BW '!D138*'VCO2-LBM'!D$61/'VCO2-LBM'!D$62</f>
        <v>2551.2154696132593</v>
      </c>
      <c r="E138" s="305">
        <f>'VCO2-BW '!E138*'VCO2-LBM'!E$61/'VCO2-LBM'!E$62</f>
        <v>2667.8571428571427</v>
      </c>
      <c r="F138" s="305">
        <f>'VCO2-BW '!F138*'VCO2-LBM'!F$61/'VCO2-LBM'!F$62</f>
        <v>3630</v>
      </c>
      <c r="G138" s="305">
        <f>'VCO2-BW '!G138*'VCO2-LBM'!G$61/'VCO2-LBM'!G$62</f>
        <v>5417.0821917808216</v>
      </c>
      <c r="H138" s="305">
        <f>'VCO2-BW '!H138*'VCO2-LBM'!H$61/'VCO2-LBM'!H$62</f>
        <v>6080.3174603174602</v>
      </c>
      <c r="I138" s="305">
        <f>'VCO2-BW '!I138*'VCO2-LBM'!I$61/'VCO2-LBM'!I$62</f>
        <v>3156.6666666666665</v>
      </c>
      <c r="J138" s="305">
        <f>'VCO2-BW '!J138*'VCO2-LBM'!J$61/'VCO2-LBM'!J$62</f>
        <v>6143.938931297711</v>
      </c>
      <c r="K138" s="306">
        <f>'VCO2-BW '!K138*'VCO2-LBM'!K$61/'VCO2-LBM'!K$62</f>
        <v>5391.9055118110236</v>
      </c>
      <c r="L138" s="160">
        <f t="shared" ref="L138" si="265">AVERAGE(C138:C140)</f>
        <v>4617.3831417624524</v>
      </c>
      <c r="M138" s="160">
        <f t="shared" ref="M138" si="266">AVERAGE(D138:D140)</f>
        <v>3280.8563535911599</v>
      </c>
      <c r="N138" s="160">
        <f t="shared" ref="N138" si="267">AVERAGE(E138:E140)</f>
        <v>3479.4642857142862</v>
      </c>
      <c r="O138" s="160">
        <f t="shared" ref="O138" si="268">AVERAGE(F138:F140)</f>
        <v>4238.666666666667</v>
      </c>
      <c r="P138" s="160">
        <f t="shared" ref="P138" si="269">AVERAGE(G138:G140)</f>
        <v>4968.1963470319633</v>
      </c>
      <c r="Q138" s="160">
        <f t="shared" ref="Q138" si="270">AVERAGE(H138:H140)</f>
        <v>5594.5714285714284</v>
      </c>
      <c r="R138" s="160">
        <f t="shared" ref="R138" si="271">AVERAGE(I138:I140)</f>
        <v>4168.333333333333</v>
      </c>
      <c r="S138" s="160">
        <f t="shared" ref="S138" si="272">AVERAGE(J138:J140)</f>
        <v>5073.3536895674306</v>
      </c>
      <c r="T138" s="160">
        <f t="shared" ref="T138" si="273">AVERAGE(K138:K140)</f>
        <v>4175.262467191601</v>
      </c>
      <c r="U138" s="232">
        <f t="shared" ref="U138" si="274">AVERAGE(L138:T138)</f>
        <v>4399.5653014922582</v>
      </c>
      <c r="V138" s="92"/>
      <c r="W138" s="92"/>
      <c r="X138" s="92"/>
      <c r="Y138" s="92"/>
      <c r="Z138" s="92"/>
      <c r="AA138" s="92"/>
      <c r="AB138" s="92"/>
      <c r="AC138" s="92"/>
      <c r="AD138" s="92"/>
      <c r="AE138" s="92"/>
      <c r="AF138" s="92"/>
      <c r="AG138" s="92"/>
      <c r="AH138" s="92"/>
      <c r="AI138" s="92"/>
      <c r="AJ138" s="92"/>
      <c r="AK138" s="92"/>
      <c r="AL138" s="92"/>
      <c r="AM138" s="92"/>
      <c r="AN138" s="92"/>
      <c r="AO138" s="92"/>
      <c r="AP138" s="92"/>
      <c r="AQ138" s="92"/>
      <c r="AR138" s="231"/>
    </row>
    <row r="139" spans="1:44">
      <c r="A139" s="233">
        <v>43724</v>
      </c>
      <c r="B139" s="234">
        <v>1.7655787037037001</v>
      </c>
      <c r="C139" s="304">
        <f>'VCO2-BW '!C139*'VCO2-LBM'!C$61/'VCO2-LBM'!C$62</f>
        <v>5105.3908045977014</v>
      </c>
      <c r="D139" s="305">
        <f>'VCO2-BW '!D139*'VCO2-LBM'!D$61/'VCO2-LBM'!D$62</f>
        <v>4484.0055248618783</v>
      </c>
      <c r="E139" s="305">
        <f>'VCO2-BW '!E139*'VCO2-LBM'!E$61/'VCO2-LBM'!E$62</f>
        <v>4231.6071428571431</v>
      </c>
      <c r="F139" s="305">
        <f>'VCO2-BW '!F139*'VCO2-LBM'!F$61/'VCO2-LBM'!F$62</f>
        <v>4291.6923076923076</v>
      </c>
      <c r="G139" s="305">
        <f>'VCO2-BW '!G139*'VCO2-LBM'!G$61/'VCO2-LBM'!G$62</f>
        <v>5657.3150684931506</v>
      </c>
      <c r="H139" s="305">
        <f>'VCO2-BW '!H139*'VCO2-LBM'!H$61/'VCO2-LBM'!H$62</f>
        <v>5152.9841269841272</v>
      </c>
      <c r="I139" s="305">
        <f>'VCO2-BW '!I139*'VCO2-LBM'!I$61/'VCO2-LBM'!I$62</f>
        <v>5230</v>
      </c>
      <c r="J139" s="305">
        <f>'VCO2-BW '!J139*'VCO2-LBM'!J$61/'VCO2-LBM'!J$62</f>
        <v>4934.1221374045799</v>
      </c>
      <c r="K139" s="306">
        <f>'VCO2-BW '!K139*'VCO2-LBM'!K$61/'VCO2-LBM'!K$62</f>
        <v>3457.5826771653542</v>
      </c>
      <c r="L139" s="160"/>
      <c r="M139" s="160"/>
      <c r="N139" s="160"/>
      <c r="O139" s="160"/>
      <c r="P139" s="160"/>
      <c r="Q139" s="160"/>
      <c r="R139" s="160"/>
      <c r="S139" s="160"/>
      <c r="T139" s="160"/>
      <c r="U139" s="232">
        <f t="shared" ref="U139" si="275">STDEV(L138:T138)/SQRT(COUNT(L138:T138))</f>
        <v>249.45997947136735</v>
      </c>
      <c r="V139" s="92"/>
      <c r="W139" s="92"/>
      <c r="X139" s="92"/>
      <c r="Y139" s="92"/>
      <c r="Z139" s="92"/>
      <c r="AA139" s="92"/>
      <c r="AB139" s="92"/>
      <c r="AC139" s="92"/>
      <c r="AD139" s="92"/>
      <c r="AE139" s="92"/>
      <c r="AF139" s="92"/>
      <c r="AG139" s="92"/>
      <c r="AH139" s="92"/>
      <c r="AI139" s="92"/>
      <c r="AJ139" s="92"/>
      <c r="AK139" s="92"/>
      <c r="AL139" s="92"/>
      <c r="AM139" s="92"/>
      <c r="AN139" s="92"/>
      <c r="AO139" s="92"/>
      <c r="AP139" s="92"/>
      <c r="AQ139" s="92"/>
      <c r="AR139" s="231"/>
    </row>
    <row r="140" spans="1:44">
      <c r="A140" s="233">
        <v>43724</v>
      </c>
      <c r="B140" s="234">
        <v>1.77946759259259</v>
      </c>
      <c r="C140" s="304">
        <f>'VCO2-BW '!C140*'VCO2-LBM'!C$61/'VCO2-LBM'!C$62</f>
        <v>5335.8965517241386</v>
      </c>
      <c r="D140" s="305">
        <f>'VCO2-BW '!D140*'VCO2-LBM'!D$61/'VCO2-LBM'!D$62</f>
        <v>2807.3480662983425</v>
      </c>
      <c r="E140" s="305">
        <f>'VCO2-BW '!E140*'VCO2-LBM'!E$61/'VCO2-LBM'!E$62</f>
        <v>3538.9285714285716</v>
      </c>
      <c r="F140" s="305">
        <f>'VCO2-BW '!F140*'VCO2-LBM'!F$61/'VCO2-LBM'!F$62</f>
        <v>4794.3076923076924</v>
      </c>
      <c r="G140" s="305">
        <f>'VCO2-BW '!G140*'VCO2-LBM'!G$61/'VCO2-LBM'!G$62</f>
        <v>3830.1917808219177</v>
      </c>
      <c r="H140" s="305">
        <f>'VCO2-BW '!H140*'VCO2-LBM'!H$61/'VCO2-LBM'!H$62</f>
        <v>5550.4126984126988</v>
      </c>
      <c r="I140" s="305">
        <f>'VCO2-BW '!I140*'VCO2-LBM'!I$61/'VCO2-LBM'!I$62</f>
        <v>4118.3333333333339</v>
      </c>
      <c r="J140" s="305">
        <f>'VCO2-BW '!J140*'VCO2-LBM'!J$61/'VCO2-LBM'!J$62</f>
        <v>4142</v>
      </c>
      <c r="K140" s="306">
        <f>'VCO2-BW '!K140*'VCO2-LBM'!K$61/'VCO2-LBM'!K$62</f>
        <v>3676.2992125984247</v>
      </c>
      <c r="L140" s="160"/>
      <c r="M140" s="160"/>
      <c r="N140" s="160"/>
      <c r="O140" s="160"/>
      <c r="P140" s="160"/>
      <c r="Q140" s="160"/>
      <c r="R140" s="160"/>
      <c r="S140" s="160"/>
      <c r="T140" s="160"/>
      <c r="U140" s="232"/>
      <c r="V140" s="92"/>
      <c r="W140" s="92"/>
      <c r="X140" s="92"/>
      <c r="Y140" s="92"/>
      <c r="Z140" s="92"/>
      <c r="AA140" s="92"/>
      <c r="AB140" s="92"/>
      <c r="AC140" s="92"/>
      <c r="AD140" s="92"/>
      <c r="AE140" s="92"/>
      <c r="AF140" s="92"/>
      <c r="AG140" s="92"/>
      <c r="AH140" s="92"/>
      <c r="AI140" s="92"/>
      <c r="AJ140" s="92"/>
      <c r="AK140" s="92"/>
      <c r="AL140" s="92"/>
      <c r="AM140" s="92"/>
      <c r="AN140" s="92"/>
      <c r="AO140" s="92"/>
      <c r="AP140" s="92"/>
      <c r="AQ140" s="92"/>
      <c r="AR140" s="231"/>
    </row>
    <row r="141" spans="1:44">
      <c r="A141" s="233">
        <v>43724</v>
      </c>
      <c r="B141" s="234">
        <v>1.79335648148148</v>
      </c>
      <c r="C141" s="304">
        <f>'VCO2-BW '!C141*'VCO2-LBM'!C$61/'VCO2-LBM'!C$62</f>
        <v>3625.7931034482763</v>
      </c>
      <c r="D141" s="305">
        <f>'VCO2-BW '!D141*'VCO2-LBM'!D$61/'VCO2-LBM'!D$62</f>
        <v>2258.0110497237565</v>
      </c>
      <c r="E141" s="305">
        <f>'VCO2-BW '!E141*'VCO2-LBM'!E$61/'VCO2-LBM'!E$62</f>
        <v>3757.5</v>
      </c>
      <c r="F141" s="305">
        <f>'VCO2-BW '!F141*'VCO2-LBM'!F$61/'VCO2-LBM'!F$62</f>
        <v>4481.2307692307695</v>
      </c>
      <c r="G141" s="305">
        <f>'VCO2-BW '!G141*'VCO2-LBM'!G$61/'VCO2-LBM'!G$62</f>
        <v>3266.8287671232874</v>
      </c>
      <c r="H141" s="305">
        <f>'VCO2-BW '!H141*'VCO2-LBM'!H$61/'VCO2-LBM'!H$62</f>
        <v>4741.9682539682535</v>
      </c>
      <c r="I141" s="305">
        <f>'VCO2-BW '!I141*'VCO2-LBM'!I$61/'VCO2-LBM'!I$62</f>
        <v>3828.333333333333</v>
      </c>
      <c r="J141" s="305">
        <f>'VCO2-BW '!J141*'VCO2-LBM'!J$61/'VCO2-LBM'!J$62</f>
        <v>6200.519083969466</v>
      </c>
      <c r="K141" s="306">
        <f>'VCO2-BW '!K141*'VCO2-LBM'!K$61/'VCO2-LBM'!K$62</f>
        <v>5951.8818897637793</v>
      </c>
      <c r="L141" s="160">
        <f t="shared" ref="L141" si="276">AVERAGE(C141:C143)</f>
        <v>4559.7567049808431</v>
      </c>
      <c r="M141" s="160">
        <f t="shared" ref="M141" si="277">AVERAGE(D141:D143)</f>
        <v>3891.4180478821359</v>
      </c>
      <c r="N141" s="160">
        <f t="shared" ref="N141" si="278">AVERAGE(E141:E143)</f>
        <v>4179.1071428571422</v>
      </c>
      <c r="O141" s="160">
        <f t="shared" ref="O141" si="279">AVERAGE(F141:F143)</f>
        <v>4790.9230769230771</v>
      </c>
      <c r="P141" s="160">
        <f t="shared" ref="P141" si="280">AVERAGE(G141:G143)</f>
        <v>3581.5</v>
      </c>
      <c r="Q141" s="160">
        <f t="shared" ref="Q141" si="281">AVERAGE(H141:H143)</f>
        <v>5442.2804232804228</v>
      </c>
      <c r="R141" s="160">
        <f t="shared" ref="R141" si="282">AVERAGE(I141:I143)</f>
        <v>4503.8888888888887</v>
      </c>
      <c r="S141" s="160">
        <f t="shared" ref="S141" si="283">AVERAGE(J141:J143)</f>
        <v>5649.1399491094153</v>
      </c>
      <c r="T141" s="160">
        <f t="shared" ref="T141" si="284">AVERAGE(K141:K143)</f>
        <v>5759.535433070866</v>
      </c>
      <c r="U141" s="232">
        <f t="shared" ref="U141" si="285">AVERAGE(L141:T141)</f>
        <v>4706.3944074436431</v>
      </c>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231"/>
    </row>
    <row r="142" spans="1:44">
      <c r="A142" s="233">
        <v>43724</v>
      </c>
      <c r="B142" s="234">
        <v>1.8072453703703699</v>
      </c>
      <c r="C142" s="304">
        <f>'VCO2-BW '!C142*'VCO2-LBM'!C$61/'VCO2-LBM'!C$62</f>
        <v>4918.4942528735637</v>
      </c>
      <c r="D142" s="305">
        <f>'VCO2-BW '!D142*'VCO2-LBM'!D$61/'VCO2-LBM'!D$62</f>
        <v>4516.022099447513</v>
      </c>
      <c r="E142" s="305">
        <f>'VCO2-BW '!E142*'VCO2-LBM'!E$61/'VCO2-LBM'!E$62</f>
        <v>3275.3571428571422</v>
      </c>
      <c r="F142" s="305">
        <f>'VCO2-BW '!F142*'VCO2-LBM'!F$61/'VCO2-LBM'!F$62</f>
        <v>4851.8461538461543</v>
      </c>
      <c r="G142" s="305">
        <f>'VCO2-BW '!G142*'VCO2-LBM'!G$61/'VCO2-LBM'!G$62</f>
        <v>4197.3082191780823</v>
      </c>
      <c r="H142" s="305">
        <f>'VCO2-BW '!H142*'VCO2-LBM'!H$61/'VCO2-LBM'!H$62</f>
        <v>6489.6349206349205</v>
      </c>
      <c r="I142" s="305">
        <f>'VCO2-BW '!I142*'VCO2-LBM'!I$61/'VCO2-LBM'!I$62</f>
        <v>3875</v>
      </c>
      <c r="J142" s="305">
        <f>'VCO2-BW '!J142*'VCO2-LBM'!J$61/'VCO2-LBM'!J$62</f>
        <v>5260.2900763358784</v>
      </c>
      <c r="K142" s="306">
        <f>'VCO2-BW '!K142*'VCO2-LBM'!K$61/'VCO2-LBM'!K$62</f>
        <v>5764.1889763779527</v>
      </c>
      <c r="L142" s="160"/>
      <c r="M142" s="160"/>
      <c r="N142" s="160"/>
      <c r="O142" s="160"/>
      <c r="P142" s="160"/>
      <c r="Q142" s="160"/>
      <c r="R142" s="160"/>
      <c r="S142" s="160"/>
      <c r="T142" s="160"/>
      <c r="U142" s="232">
        <f t="shared" ref="U142" si="286">STDEV(L141:T141)/SQRT(COUNT(L141:T141))</f>
        <v>258.64672805520814</v>
      </c>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231"/>
    </row>
    <row r="143" spans="1:44">
      <c r="A143" s="233">
        <v>43724</v>
      </c>
      <c r="B143" s="234">
        <v>1.8211342592592601</v>
      </c>
      <c r="C143" s="304">
        <f>'VCO2-BW '!C143*'VCO2-LBM'!C$61/'VCO2-LBM'!C$62</f>
        <v>5134.9827586206911</v>
      </c>
      <c r="D143" s="305">
        <f>'VCO2-BW '!D143*'VCO2-LBM'!D$61/'VCO2-LBM'!D$62</f>
        <v>4900.2209944751376</v>
      </c>
      <c r="E143" s="305">
        <f>'VCO2-BW '!E143*'VCO2-LBM'!E$61/'VCO2-LBM'!E$62</f>
        <v>5504.4642857142853</v>
      </c>
      <c r="F143" s="305">
        <f>'VCO2-BW '!F143*'VCO2-LBM'!F$61/'VCO2-LBM'!F$62</f>
        <v>5039.6923076923076</v>
      </c>
      <c r="G143" s="305">
        <f>'VCO2-BW '!G143*'VCO2-LBM'!G$61/'VCO2-LBM'!G$62</f>
        <v>3280.3630136986294</v>
      </c>
      <c r="H143" s="305">
        <f>'VCO2-BW '!H143*'VCO2-LBM'!H$61/'VCO2-LBM'!H$62</f>
        <v>5095.2380952380945</v>
      </c>
      <c r="I143" s="305">
        <f>'VCO2-BW '!I143*'VCO2-LBM'!I$61/'VCO2-LBM'!I$62</f>
        <v>5808.333333333333</v>
      </c>
      <c r="J143" s="305">
        <f>'VCO2-BW '!J143*'VCO2-LBM'!J$61/'VCO2-LBM'!J$62</f>
        <v>5486.6106870229014</v>
      </c>
      <c r="K143" s="306">
        <f>'VCO2-BW '!K143*'VCO2-LBM'!K$61/'VCO2-LBM'!K$62</f>
        <v>5562.535433070866</v>
      </c>
      <c r="L143" s="160"/>
      <c r="M143" s="160"/>
      <c r="N143" s="160"/>
      <c r="O143" s="160"/>
      <c r="P143" s="160"/>
      <c r="Q143" s="160"/>
      <c r="R143" s="160"/>
      <c r="S143" s="160"/>
      <c r="T143" s="160"/>
      <c r="U143" s="23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231"/>
    </row>
    <row r="144" spans="1:44">
      <c r="A144" s="233">
        <v>43724</v>
      </c>
      <c r="B144" s="234">
        <v>1.83502314814815</v>
      </c>
      <c r="C144" s="304">
        <f>'VCO2-BW '!C144*'VCO2-LBM'!C$61/'VCO2-LBM'!C$62</f>
        <v>5557.0574712643684</v>
      </c>
      <c r="D144" s="305">
        <f>'VCO2-BW '!D144*'VCO2-LBM'!D$61/'VCO2-LBM'!D$62</f>
        <v>4532.8729281767955</v>
      </c>
      <c r="E144" s="305">
        <f>'VCO2-BW '!E144*'VCO2-LBM'!E$61/'VCO2-LBM'!E$62</f>
        <v>3011.7857142857142</v>
      </c>
      <c r="F144" s="305">
        <f>'VCO2-BW '!F144*'VCO2-LBM'!F$61/'VCO2-LBM'!F$62</f>
        <v>4916.1538461538466</v>
      </c>
      <c r="G144" s="305">
        <f>'VCO2-BW '!G144*'VCO2-LBM'!G$61/'VCO2-LBM'!G$62</f>
        <v>5726.678082191781</v>
      </c>
      <c r="H144" s="305">
        <f>'VCO2-BW '!H144*'VCO2-LBM'!H$61/'VCO2-LBM'!H$62</f>
        <v>6543.9841269841272</v>
      </c>
      <c r="I144" s="305">
        <f>'VCO2-BW '!I144*'VCO2-LBM'!I$61/'VCO2-LBM'!I$62</f>
        <v>4521.6666666666661</v>
      </c>
      <c r="J144" s="305">
        <f>'VCO2-BW '!J144*'VCO2-LBM'!J$61/'VCO2-LBM'!J$62</f>
        <v>5877.6793893129779</v>
      </c>
      <c r="K144" s="306">
        <f>'VCO2-BW '!K144*'VCO2-LBM'!K$61/'VCO2-LBM'!K$62</f>
        <v>4155.6141732283468</v>
      </c>
      <c r="L144" s="160">
        <f t="shared" ref="L144" si="287">AVERAGE(C144:C146)</f>
        <v>5252.8314176245221</v>
      </c>
      <c r="M144" s="160">
        <f t="shared" ref="M144" si="288">AVERAGE(D144:D146)</f>
        <v>3734.7053406998152</v>
      </c>
      <c r="N144" s="160">
        <f t="shared" ref="N144" si="289">AVERAGE(E144:E146)</f>
        <v>3746.25</v>
      </c>
      <c r="O144" s="160">
        <f t="shared" ref="O144" si="290">AVERAGE(F144:F146)</f>
        <v>5549.6410256410263</v>
      </c>
      <c r="P144" s="160">
        <f t="shared" ref="P144" si="291">AVERAGE(G144:G146)</f>
        <v>5116.5091324200912</v>
      </c>
      <c r="Q144" s="160">
        <f t="shared" ref="Q144" si="292">AVERAGE(H144:H146)</f>
        <v>5772.9047619047606</v>
      </c>
      <c r="R144" s="160">
        <f t="shared" ref="R144" si="293">AVERAGE(I144:I146)</f>
        <v>4923.333333333333</v>
      </c>
      <c r="S144" s="160">
        <f t="shared" ref="S144" si="294">AVERAGE(J144:J146)</f>
        <v>5061.704834605599</v>
      </c>
      <c r="T144" s="160">
        <f t="shared" ref="T144" si="295">AVERAGE(K144:K146)</f>
        <v>4630.2755905511813</v>
      </c>
      <c r="U144" s="232">
        <f t="shared" ref="U144" si="296">AVERAGE(L144:T144)</f>
        <v>4865.3506040867032</v>
      </c>
      <c r="V144" s="92"/>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231"/>
    </row>
    <row r="145" spans="1:44">
      <c r="A145" s="233">
        <v>43724</v>
      </c>
      <c r="B145" s="234">
        <v>1.84891203703703</v>
      </c>
      <c r="C145" s="304">
        <f>'VCO2-BW '!C145*'VCO2-LBM'!C$61/'VCO2-LBM'!C$62</f>
        <v>5069.5689655172418</v>
      </c>
      <c r="D145" s="305">
        <f>'VCO2-BW '!D145*'VCO2-LBM'!D$61/'VCO2-LBM'!D$62</f>
        <v>2888.232044198895</v>
      </c>
      <c r="E145" s="305">
        <f>'VCO2-BW '!E145*'VCO2-LBM'!E$61/'VCO2-LBM'!E$62</f>
        <v>4815</v>
      </c>
      <c r="F145" s="305">
        <f>'VCO2-BW '!F145*'VCO2-LBM'!F$61/'VCO2-LBM'!F$62</f>
        <v>6027.9999999999991</v>
      </c>
      <c r="G145" s="305">
        <f>'VCO2-BW '!G145*'VCO2-LBM'!G$61/'VCO2-LBM'!G$62</f>
        <v>5007.6712328767126</v>
      </c>
      <c r="H145" s="305">
        <f>'VCO2-BW '!H145*'VCO2-LBM'!H$61/'VCO2-LBM'!H$62</f>
        <v>4628.1746031746025</v>
      </c>
      <c r="I145" s="305">
        <f>'VCO2-BW '!I145*'VCO2-LBM'!I$61/'VCO2-LBM'!I$62</f>
        <v>4131.6666666666661</v>
      </c>
      <c r="J145" s="305">
        <f>'VCO2-BW '!J145*'VCO2-LBM'!J$61/'VCO2-LBM'!J$62</f>
        <v>5100.5343511450383</v>
      </c>
      <c r="K145" s="306">
        <f>'VCO2-BW '!K145*'VCO2-LBM'!K$61/'VCO2-LBM'!K$62</f>
        <v>5225.929133858268</v>
      </c>
      <c r="L145" s="160"/>
      <c r="M145" s="160"/>
      <c r="N145" s="160"/>
      <c r="O145" s="160"/>
      <c r="P145" s="160"/>
      <c r="Q145" s="160"/>
      <c r="R145" s="160"/>
      <c r="S145" s="160"/>
      <c r="T145" s="160"/>
      <c r="U145" s="232">
        <f t="shared" ref="U145" si="297">STDEV(L144:T144)/SQRT(COUNT(L144:T144))</f>
        <v>239.59027624801266</v>
      </c>
      <c r="V145" s="92"/>
      <c r="W145" s="92"/>
      <c r="X145" s="92"/>
      <c r="Y145" s="92"/>
      <c r="Z145" s="92"/>
      <c r="AA145" s="92"/>
      <c r="AB145" s="92"/>
      <c r="AC145" s="92"/>
      <c r="AD145" s="92"/>
      <c r="AE145" s="92"/>
      <c r="AF145" s="92"/>
      <c r="AG145" s="92"/>
      <c r="AH145" s="92"/>
      <c r="AI145" s="92"/>
      <c r="AJ145" s="92"/>
      <c r="AK145" s="92"/>
      <c r="AL145" s="92"/>
      <c r="AM145" s="92"/>
      <c r="AN145" s="92"/>
      <c r="AO145" s="92"/>
      <c r="AP145" s="92"/>
      <c r="AQ145" s="92"/>
      <c r="AR145" s="231"/>
    </row>
    <row r="146" spans="1:44">
      <c r="A146" s="233">
        <v>43724</v>
      </c>
      <c r="B146" s="234">
        <v>1.8628009259259199</v>
      </c>
      <c r="C146" s="304">
        <f>'VCO2-BW '!C146*'VCO2-LBM'!C$61/'VCO2-LBM'!C$62</f>
        <v>5131.8678160919544</v>
      </c>
      <c r="D146" s="305">
        <f>'VCO2-BW '!D146*'VCO2-LBM'!D$61/'VCO2-LBM'!D$62</f>
        <v>3783.0110497237565</v>
      </c>
      <c r="E146" s="305">
        <f>'VCO2-BW '!E146*'VCO2-LBM'!E$61/'VCO2-LBM'!E$62</f>
        <v>3411.9642857142858</v>
      </c>
      <c r="F146" s="305">
        <f>'VCO2-BW '!F146*'VCO2-LBM'!F$61/'VCO2-LBM'!F$62</f>
        <v>5704.7692307692305</v>
      </c>
      <c r="G146" s="305">
        <f>'VCO2-BW '!G146*'VCO2-LBM'!G$61/'VCO2-LBM'!G$62</f>
        <v>4615.17808219178</v>
      </c>
      <c r="H146" s="305">
        <f>'VCO2-BW '!H146*'VCO2-LBM'!H$61/'VCO2-LBM'!H$62</f>
        <v>6146.5555555555547</v>
      </c>
      <c r="I146" s="305">
        <f>'VCO2-BW '!I146*'VCO2-LBM'!I$61/'VCO2-LBM'!I$62</f>
        <v>6116.6666666666661</v>
      </c>
      <c r="J146" s="305">
        <f>'VCO2-BW '!J146*'VCO2-LBM'!J$61/'VCO2-LBM'!J$62</f>
        <v>4206.9007633587789</v>
      </c>
      <c r="K146" s="306">
        <f>'VCO2-BW '!K146*'VCO2-LBM'!K$61/'VCO2-LBM'!K$62</f>
        <v>4509.2834645669291</v>
      </c>
      <c r="L146" s="160"/>
      <c r="M146" s="160"/>
      <c r="N146" s="160"/>
      <c r="O146" s="160"/>
      <c r="P146" s="160"/>
      <c r="Q146" s="160"/>
      <c r="R146" s="160"/>
      <c r="S146" s="160"/>
      <c r="T146" s="160"/>
      <c r="U146" s="232"/>
      <c r="V146" s="92"/>
      <c r="W146" s="92"/>
      <c r="X146" s="92"/>
      <c r="Y146" s="92"/>
      <c r="Z146" s="92"/>
      <c r="AA146" s="92"/>
      <c r="AB146" s="92"/>
      <c r="AC146" s="92"/>
      <c r="AD146" s="92"/>
      <c r="AE146" s="92"/>
      <c r="AF146" s="92"/>
      <c r="AG146" s="92"/>
      <c r="AH146" s="92"/>
      <c r="AI146" s="92"/>
      <c r="AJ146" s="92"/>
      <c r="AK146" s="92"/>
      <c r="AL146" s="92"/>
      <c r="AM146" s="92"/>
      <c r="AN146" s="92"/>
      <c r="AO146" s="92"/>
      <c r="AP146" s="92"/>
      <c r="AQ146" s="92"/>
      <c r="AR146" s="231"/>
    </row>
    <row r="147" spans="1:44">
      <c r="A147" s="233">
        <v>43724</v>
      </c>
      <c r="B147" s="234">
        <v>1.8766898148148099</v>
      </c>
      <c r="C147" s="304">
        <f>'VCO2-BW '!C147*'VCO2-LBM'!C$61/'VCO2-LBM'!C$62</f>
        <v>5170.8045977011498</v>
      </c>
      <c r="D147" s="305">
        <f>'VCO2-BW '!D147*'VCO2-LBM'!D$61/'VCO2-LBM'!D$62</f>
        <v>5137.8176795580102</v>
      </c>
      <c r="E147" s="305">
        <f>'VCO2-BW '!E147*'VCO2-LBM'!E$61/'VCO2-LBM'!E$62</f>
        <v>2815.7142857142858</v>
      </c>
      <c r="F147" s="305">
        <f>'VCO2-BW '!F147*'VCO2-LBM'!F$61/'VCO2-LBM'!F$62</f>
        <v>4814.6153846153848</v>
      </c>
      <c r="G147" s="305">
        <f>'VCO2-BW '!G147*'VCO2-LBM'!G$61/'VCO2-LBM'!G$62</f>
        <v>3710.0753424657528</v>
      </c>
      <c r="H147" s="305">
        <f>'VCO2-BW '!H147*'VCO2-LBM'!H$61/'VCO2-LBM'!H$62</f>
        <v>4662.1428571428569</v>
      </c>
      <c r="I147" s="305">
        <f>'VCO2-BW '!I147*'VCO2-LBM'!I$61/'VCO2-LBM'!I$62</f>
        <v>4941.6666666666661</v>
      </c>
      <c r="J147" s="305">
        <f>'VCO2-BW '!J147*'VCO2-LBM'!J$61/'VCO2-LBM'!J$62</f>
        <v>6223.8167938931301</v>
      </c>
      <c r="K147" s="306">
        <f>'VCO2-BW '!K147*'VCO2-LBM'!K$61/'VCO2-LBM'!K$62</f>
        <v>4909.4881889763783</v>
      </c>
      <c r="L147" s="160">
        <f t="shared" ref="L147" si="298">AVERAGE(C147:C149)</f>
        <v>4454.8869731800769</v>
      </c>
      <c r="M147" s="160">
        <f t="shared" ref="M147" si="299">AVERAGE(D147:D149)</f>
        <v>4015.5524861878453</v>
      </c>
      <c r="N147" s="160">
        <f t="shared" ref="N147" si="300">AVERAGE(E147:E149)</f>
        <v>3616.071428571428</v>
      </c>
      <c r="O147" s="160">
        <f t="shared" ref="O147" si="301">AVERAGE(F147:F149)</f>
        <v>5234.8717948717949</v>
      </c>
      <c r="P147" s="160">
        <f t="shared" ref="P147" si="302">AVERAGE(G147:G149)</f>
        <v>4179.8264840182646</v>
      </c>
      <c r="Q147" s="160">
        <f t="shared" ref="Q147" si="303">AVERAGE(H147:H149)</f>
        <v>4995.5978835978831</v>
      </c>
      <c r="R147" s="160">
        <f t="shared" ref="R147" si="304">AVERAGE(I147:I149)</f>
        <v>4877.7777777777774</v>
      </c>
      <c r="S147" s="160">
        <f t="shared" ref="S147" si="305">AVERAGE(J147:J149)</f>
        <v>6173.8931297709933</v>
      </c>
      <c r="T147" s="160">
        <f t="shared" ref="T147" si="306">AVERAGE(K147:K149)</f>
        <v>4954.989501312336</v>
      </c>
      <c r="U147" s="232">
        <f t="shared" ref="U147" si="307">AVERAGE(L147:T147)</f>
        <v>4722.607495476489</v>
      </c>
      <c r="V147" s="92"/>
      <c r="W147" s="92"/>
      <c r="X147" s="92"/>
      <c r="Y147" s="92"/>
      <c r="Z147" s="92"/>
      <c r="AA147" s="92"/>
      <c r="AB147" s="92"/>
      <c r="AC147" s="92"/>
      <c r="AD147" s="92"/>
      <c r="AE147" s="92"/>
      <c r="AF147" s="92"/>
      <c r="AG147" s="92"/>
      <c r="AH147" s="92"/>
      <c r="AI147" s="92"/>
      <c r="AJ147" s="92"/>
      <c r="AK147" s="92"/>
      <c r="AL147" s="92"/>
      <c r="AM147" s="92"/>
      <c r="AN147" s="92"/>
      <c r="AO147" s="92"/>
      <c r="AP147" s="92"/>
      <c r="AQ147" s="92"/>
      <c r="AR147" s="231"/>
    </row>
    <row r="148" spans="1:44">
      <c r="A148" s="233">
        <v>43724</v>
      </c>
      <c r="B148" s="234">
        <v>1.8905787037037001</v>
      </c>
      <c r="C148" s="304">
        <f>'VCO2-BW '!C148*'VCO2-LBM'!C$61/'VCO2-LBM'!C$62</f>
        <v>3493.4080459770121</v>
      </c>
      <c r="D148" s="305">
        <f>'VCO2-BW '!D148*'VCO2-LBM'!D$61/'VCO2-LBM'!D$62</f>
        <v>3671.7955801104968</v>
      </c>
      <c r="E148" s="305">
        <f>'VCO2-BW '!E148*'VCO2-LBM'!E$61/'VCO2-LBM'!E$62</f>
        <v>4806.9642857142853</v>
      </c>
      <c r="F148" s="305">
        <f>'VCO2-BW '!F148*'VCO2-LBM'!F$61/'VCO2-LBM'!F$62</f>
        <v>4977.0769230769229</v>
      </c>
      <c r="G148" s="305">
        <f>'VCO2-BW '!G148*'VCO2-LBM'!G$61/'VCO2-LBM'!G$62</f>
        <v>4874.0205479452052</v>
      </c>
      <c r="H148" s="305">
        <f>'VCO2-BW '!H148*'VCO2-LBM'!H$61/'VCO2-LBM'!H$62</f>
        <v>5130.9047619047615</v>
      </c>
      <c r="I148" s="305">
        <f>'VCO2-BW '!I148*'VCO2-LBM'!I$61/'VCO2-LBM'!I$62</f>
        <v>4158.333333333333</v>
      </c>
      <c r="J148" s="305">
        <f>'VCO2-BW '!J148*'VCO2-LBM'!J$61/'VCO2-LBM'!J$62</f>
        <v>5851.0534351145043</v>
      </c>
      <c r="K148" s="306">
        <f>'VCO2-BW '!K148*'VCO2-LBM'!K$61/'VCO2-LBM'!K$62</f>
        <v>4428.6220472440946</v>
      </c>
      <c r="L148" s="160"/>
      <c r="M148" s="160"/>
      <c r="N148" s="160"/>
      <c r="O148" s="160"/>
      <c r="P148" s="160"/>
      <c r="Q148" s="160"/>
      <c r="R148" s="160"/>
      <c r="S148" s="160"/>
      <c r="T148" s="160"/>
      <c r="U148" s="232">
        <f t="shared" ref="U148" si="308">STDEV(L147:T147)/SQRT(COUNT(L147:T147))</f>
        <v>253.08875331363208</v>
      </c>
      <c r="V148" s="92"/>
      <c r="W148" s="92"/>
      <c r="X148" s="92"/>
      <c r="Y148" s="92"/>
      <c r="Z148" s="92"/>
      <c r="AA148" s="92"/>
      <c r="AB148" s="92"/>
      <c r="AC148" s="92"/>
      <c r="AD148" s="92"/>
      <c r="AE148" s="92"/>
      <c r="AF148" s="92"/>
      <c r="AG148" s="92"/>
      <c r="AH148" s="92"/>
      <c r="AI148" s="92"/>
      <c r="AJ148" s="92"/>
      <c r="AK148" s="92"/>
      <c r="AL148" s="92"/>
      <c r="AM148" s="92"/>
      <c r="AN148" s="92"/>
      <c r="AO148" s="92"/>
      <c r="AP148" s="92"/>
      <c r="AQ148" s="92"/>
      <c r="AR148" s="231"/>
    </row>
    <row r="149" spans="1:44">
      <c r="A149" s="233">
        <v>43724</v>
      </c>
      <c r="B149" s="234">
        <v>1.90446759259259</v>
      </c>
      <c r="C149" s="304">
        <f>'VCO2-BW '!C149*'VCO2-LBM'!C$61/'VCO2-LBM'!C$62</f>
        <v>4700.4482758620697</v>
      </c>
      <c r="D149" s="305">
        <f>'VCO2-BW '!D149*'VCO2-LBM'!D$61/'VCO2-LBM'!D$62</f>
        <v>3237.044198895027</v>
      </c>
      <c r="E149" s="305">
        <f>'VCO2-BW '!E149*'VCO2-LBM'!E$61/'VCO2-LBM'!E$62</f>
        <v>3225.5357142857138</v>
      </c>
      <c r="F149" s="305">
        <f>'VCO2-BW '!F149*'VCO2-LBM'!F$61/'VCO2-LBM'!F$62</f>
        <v>5912.9230769230762</v>
      </c>
      <c r="G149" s="305">
        <f>'VCO2-BW '!G149*'VCO2-LBM'!G$61/'VCO2-LBM'!G$62</f>
        <v>3955.3835616438355</v>
      </c>
      <c r="H149" s="305">
        <f>'VCO2-BW '!H149*'VCO2-LBM'!H$61/'VCO2-LBM'!H$62</f>
        <v>5193.7460317460318</v>
      </c>
      <c r="I149" s="305">
        <f>'VCO2-BW '!I149*'VCO2-LBM'!I$61/'VCO2-LBM'!I$62</f>
        <v>5533.333333333333</v>
      </c>
      <c r="J149" s="305">
        <f>'VCO2-BW '!J149*'VCO2-LBM'!J$61/'VCO2-LBM'!J$62</f>
        <v>6446.8091603053435</v>
      </c>
      <c r="K149" s="306">
        <f>'VCO2-BW '!K149*'VCO2-LBM'!K$61/'VCO2-LBM'!K$62</f>
        <v>5526.858267716535</v>
      </c>
      <c r="L149" s="160"/>
      <c r="M149" s="160"/>
      <c r="N149" s="160"/>
      <c r="O149" s="160"/>
      <c r="P149" s="160"/>
      <c r="Q149" s="160"/>
      <c r="R149" s="160"/>
      <c r="S149" s="160"/>
      <c r="T149" s="160"/>
      <c r="U149" s="232"/>
      <c r="V149" s="92"/>
      <c r="W149" s="92"/>
      <c r="X149" s="92"/>
      <c r="Y149" s="92"/>
      <c r="Z149" s="92"/>
      <c r="AA149" s="92"/>
      <c r="AB149" s="92"/>
      <c r="AC149" s="92"/>
      <c r="AD149" s="92"/>
      <c r="AE149" s="92"/>
      <c r="AF149" s="92"/>
      <c r="AG149" s="92"/>
      <c r="AH149" s="92"/>
      <c r="AI149" s="92"/>
      <c r="AJ149" s="92"/>
      <c r="AK149" s="92"/>
      <c r="AL149" s="92"/>
      <c r="AM149" s="92"/>
      <c r="AN149" s="92"/>
      <c r="AO149" s="92"/>
      <c r="AP149" s="92"/>
      <c r="AQ149" s="92"/>
      <c r="AR149" s="231"/>
    </row>
    <row r="150" spans="1:44">
      <c r="A150" s="233">
        <v>43724</v>
      </c>
      <c r="B150" s="234">
        <v>1.91835648148148</v>
      </c>
      <c r="C150" s="304">
        <f>'VCO2-BW '!C150*'VCO2-LBM'!C$61/'VCO2-LBM'!C$62</f>
        <v>3484.0632183908051</v>
      </c>
      <c r="D150" s="305">
        <f>'VCO2-BW '!D150*'VCO2-LBM'!D$61/'VCO2-LBM'!D$62</f>
        <v>2731.5193370165744</v>
      </c>
      <c r="E150" s="305">
        <f>'VCO2-BW '!E150*'VCO2-LBM'!E$61/'VCO2-LBM'!E$62</f>
        <v>2913.75</v>
      </c>
      <c r="F150" s="305">
        <f>'VCO2-BW '!F150*'VCO2-LBM'!F$61/'VCO2-LBM'!F$62</f>
        <v>5714.9230769230762</v>
      </c>
      <c r="G150" s="305">
        <f>'VCO2-BW '!G150*'VCO2-LBM'!G$61/'VCO2-LBM'!G$62</f>
        <v>3392.0205479452056</v>
      </c>
      <c r="H150" s="305">
        <f>'VCO2-BW '!H150*'VCO2-LBM'!H$61/'VCO2-LBM'!H$62</f>
        <v>5866.3174603174593</v>
      </c>
      <c r="I150" s="305">
        <f>'VCO2-BW '!I150*'VCO2-LBM'!I$61/'VCO2-LBM'!I$62</f>
        <v>5985</v>
      </c>
      <c r="J150" s="305">
        <f>'VCO2-BW '!J150*'VCO2-LBM'!J$61/'VCO2-LBM'!J$62</f>
        <v>6007.4809160305349</v>
      </c>
      <c r="K150" s="306">
        <f>'VCO2-BW '!K150*'VCO2-LBM'!K$61/'VCO2-LBM'!K$62</f>
        <v>4247.1338582677163</v>
      </c>
      <c r="L150" s="160">
        <f t="shared" ref="L150" si="309">AVERAGE(C150:C152)</f>
        <v>4137.681992337165</v>
      </c>
      <c r="M150" s="160">
        <f t="shared" ref="M150" si="310">AVERAGE(D150:D152)</f>
        <v>3425.7734806629828</v>
      </c>
      <c r="N150" s="160">
        <f t="shared" ref="N150" si="311">AVERAGE(E150:E152)</f>
        <v>4166.7857142857138</v>
      </c>
      <c r="O150" s="160">
        <f t="shared" ref="O150" si="312">AVERAGE(F150:F152)</f>
        <v>5765.1282051282042</v>
      </c>
      <c r="P150" s="160">
        <f t="shared" ref="P150" si="313">AVERAGE(G150:G152)</f>
        <v>3951.4360730593612</v>
      </c>
      <c r="Q150" s="160">
        <f t="shared" ref="Q150" si="314">AVERAGE(H150:H152)</f>
        <v>5304.7089947089944</v>
      </c>
      <c r="R150" s="160">
        <f t="shared" ref="R150" si="315">AVERAGE(I150:I152)</f>
        <v>5066.1111111111113</v>
      </c>
      <c r="S150" s="160">
        <f t="shared" ref="S150" si="316">AVERAGE(J150:J152)</f>
        <v>6121.1959287531818</v>
      </c>
      <c r="T150" s="160">
        <f t="shared" ref="T150" si="317">AVERAGE(K150:K152)</f>
        <v>5301.4199475065616</v>
      </c>
      <c r="U150" s="232">
        <f t="shared" ref="U150" si="318">AVERAGE(L150:T150)</f>
        <v>4804.4712719503632</v>
      </c>
      <c r="V150" s="92"/>
      <c r="W150" s="92"/>
      <c r="X150" s="92"/>
      <c r="Y150" s="92"/>
      <c r="Z150" s="92"/>
      <c r="AA150" s="92"/>
      <c r="AB150" s="92"/>
      <c r="AC150" s="92"/>
      <c r="AD150" s="92"/>
      <c r="AE150" s="92"/>
      <c r="AF150" s="92"/>
      <c r="AG150" s="92"/>
      <c r="AH150" s="92"/>
      <c r="AI150" s="92"/>
      <c r="AJ150" s="92"/>
      <c r="AK150" s="92"/>
      <c r="AL150" s="92"/>
      <c r="AM150" s="92"/>
      <c r="AN150" s="92"/>
      <c r="AO150" s="92"/>
      <c r="AP150" s="92"/>
      <c r="AQ150" s="92"/>
      <c r="AR150" s="231"/>
    </row>
    <row r="151" spans="1:44">
      <c r="A151" s="233">
        <v>43724</v>
      </c>
      <c r="B151" s="234">
        <v>1.9322453703703699</v>
      </c>
      <c r="C151" s="304">
        <f>'VCO2-BW '!C151*'VCO2-LBM'!C$61/'VCO2-LBM'!C$62</f>
        <v>3499.6379310344832</v>
      </c>
      <c r="D151" s="305">
        <f>'VCO2-BW '!D151*'VCO2-LBM'!D$61/'VCO2-LBM'!D$62</f>
        <v>3154.4751381215469</v>
      </c>
      <c r="E151" s="305">
        <f>'VCO2-BW '!E151*'VCO2-LBM'!E$61/'VCO2-LBM'!E$62</f>
        <v>4289.4642857142853</v>
      </c>
      <c r="F151" s="305">
        <f>'VCO2-BW '!F151*'VCO2-LBM'!F$61/'VCO2-LBM'!F$62</f>
        <v>5127.6923076923076</v>
      </c>
      <c r="G151" s="305">
        <f>'VCO2-BW '!G151*'VCO2-LBM'!G$61/'VCO2-LBM'!G$62</f>
        <v>4764.0547945205481</v>
      </c>
      <c r="H151" s="305">
        <f>'VCO2-BW '!H151*'VCO2-LBM'!H$61/'VCO2-LBM'!H$62</f>
        <v>4426.063492063492</v>
      </c>
      <c r="I151" s="305">
        <f>'VCO2-BW '!I151*'VCO2-LBM'!I$61/'VCO2-LBM'!I$62</f>
        <v>4835</v>
      </c>
      <c r="J151" s="305">
        <f>'VCO2-BW '!J151*'VCO2-LBM'!J$61/'VCO2-LBM'!J$62</f>
        <v>6235.4656488549626</v>
      </c>
      <c r="K151" s="306">
        <f>'VCO2-BW '!K151*'VCO2-LBM'!K$61/'VCO2-LBM'!K$62</f>
        <v>6505.6535433070876</v>
      </c>
      <c r="L151" s="160"/>
      <c r="M151" s="160"/>
      <c r="N151" s="160"/>
      <c r="O151" s="160"/>
      <c r="P151" s="160"/>
      <c r="Q151" s="160"/>
      <c r="R151" s="160"/>
      <c r="S151" s="160"/>
      <c r="T151" s="160"/>
      <c r="U151" s="232">
        <f t="shared" ref="U151" si="319">STDEV(L150:T150)/SQRT(COUNT(L150:T150))</f>
        <v>305.09570902805649</v>
      </c>
      <c r="V151" s="92"/>
      <c r="W151" s="92"/>
      <c r="X151" s="92"/>
      <c r="Y151" s="92"/>
      <c r="Z151" s="92"/>
      <c r="AA151" s="92"/>
      <c r="AB151" s="92"/>
      <c r="AC151" s="92"/>
      <c r="AD151" s="92"/>
      <c r="AE151" s="92"/>
      <c r="AF151" s="92"/>
      <c r="AG151" s="92"/>
      <c r="AH151" s="92"/>
      <c r="AI151" s="92"/>
      <c r="AJ151" s="92"/>
      <c r="AK151" s="92"/>
      <c r="AL151" s="92"/>
      <c r="AM151" s="92"/>
      <c r="AN151" s="92"/>
      <c r="AO151" s="92"/>
      <c r="AP151" s="92"/>
      <c r="AQ151" s="92"/>
      <c r="AR151" s="231"/>
    </row>
    <row r="152" spans="1:44">
      <c r="A152" s="233">
        <v>43724</v>
      </c>
      <c r="B152" s="234">
        <v>1.9461342592592601</v>
      </c>
      <c r="C152" s="304">
        <f>'VCO2-BW '!C152*'VCO2-LBM'!C$61/'VCO2-LBM'!C$62</f>
        <v>5429.3448275862074</v>
      </c>
      <c r="D152" s="305">
        <f>'VCO2-BW '!D152*'VCO2-LBM'!D$61/'VCO2-LBM'!D$62</f>
        <v>4391.3259668508281</v>
      </c>
      <c r="E152" s="305">
        <f>'VCO2-BW '!E152*'VCO2-LBM'!E$61/'VCO2-LBM'!E$62</f>
        <v>5297.1428571428569</v>
      </c>
      <c r="F152" s="305">
        <f>'VCO2-BW '!F152*'VCO2-LBM'!F$61/'VCO2-LBM'!F$62</f>
        <v>6452.7692307692305</v>
      </c>
      <c r="G152" s="305">
        <f>'VCO2-BW '!G152*'VCO2-LBM'!G$61/'VCO2-LBM'!G$62</f>
        <v>3698.2328767123286</v>
      </c>
      <c r="H152" s="305">
        <f>'VCO2-BW '!H152*'VCO2-LBM'!H$61/'VCO2-LBM'!H$62</f>
        <v>5621.7460317460318</v>
      </c>
      <c r="I152" s="305">
        <f>'VCO2-BW '!I152*'VCO2-LBM'!I$61/'VCO2-LBM'!I$62</f>
        <v>4378.3333333333339</v>
      </c>
      <c r="J152" s="305">
        <f>'VCO2-BW '!J152*'VCO2-LBM'!J$61/'VCO2-LBM'!J$62</f>
        <v>6120.6412213740468</v>
      </c>
      <c r="K152" s="306">
        <f>'VCO2-BW '!K152*'VCO2-LBM'!K$61/'VCO2-LBM'!K$62</f>
        <v>5151.4724409448818</v>
      </c>
      <c r="L152" s="160"/>
      <c r="M152" s="160"/>
      <c r="N152" s="160"/>
      <c r="O152" s="160"/>
      <c r="P152" s="160"/>
      <c r="Q152" s="160"/>
      <c r="R152" s="160"/>
      <c r="S152" s="160"/>
      <c r="T152" s="160"/>
      <c r="U152" s="232"/>
      <c r="V152" s="92"/>
      <c r="W152" s="92"/>
      <c r="X152" s="92"/>
      <c r="Y152" s="92"/>
      <c r="Z152" s="92"/>
      <c r="AA152" s="92"/>
      <c r="AB152" s="92"/>
      <c r="AC152" s="92"/>
      <c r="AD152" s="92"/>
      <c r="AE152" s="92"/>
      <c r="AF152" s="92"/>
      <c r="AG152" s="92"/>
      <c r="AH152" s="92"/>
      <c r="AI152" s="92"/>
      <c r="AJ152" s="92"/>
      <c r="AK152" s="92"/>
      <c r="AL152" s="92"/>
      <c r="AM152" s="92"/>
      <c r="AN152" s="92"/>
      <c r="AO152" s="92"/>
      <c r="AP152" s="92"/>
      <c r="AQ152" s="92"/>
      <c r="AR152" s="231"/>
    </row>
    <row r="153" spans="1:44">
      <c r="A153" s="233">
        <v>43724</v>
      </c>
      <c r="B153" s="234">
        <v>1.96002314814815</v>
      </c>
      <c r="C153" s="304">
        <f>'VCO2-BW '!C153*'VCO2-LBM'!C$61/'VCO2-LBM'!C$62</f>
        <v>4139.7586206896558</v>
      </c>
      <c r="D153" s="305">
        <f>'VCO2-BW '!D153*'VCO2-LBM'!D$61/'VCO2-LBM'!D$62</f>
        <v>2975.8563535911599</v>
      </c>
      <c r="E153" s="305">
        <f>'VCO2-BW '!E153*'VCO2-LBM'!E$61/'VCO2-LBM'!E$62</f>
        <v>4781.25</v>
      </c>
      <c r="F153" s="305">
        <f>'VCO2-BW '!F153*'VCO2-LBM'!F$61/'VCO2-LBM'!F$62</f>
        <v>5887.538461538461</v>
      </c>
      <c r="G153" s="305">
        <f>'VCO2-BW '!G153*'VCO2-LBM'!G$61/'VCO2-LBM'!G$62</f>
        <v>3498.6027397260273</v>
      </c>
      <c r="H153" s="305">
        <f>'VCO2-BW '!H153*'VCO2-LBM'!H$61/'VCO2-LBM'!H$62</f>
        <v>6503.2222222222217</v>
      </c>
      <c r="I153" s="305">
        <f>'VCO2-BW '!I153*'VCO2-LBM'!I$61/'VCO2-LBM'!I$62</f>
        <v>6106.6666666666661</v>
      </c>
      <c r="J153" s="305">
        <f>'VCO2-BW '!J153*'VCO2-LBM'!J$61/'VCO2-LBM'!J$62</f>
        <v>6401.8778625954201</v>
      </c>
      <c r="K153" s="306">
        <f>'VCO2-BW '!K153*'VCO2-LBM'!K$61/'VCO2-LBM'!K$62</f>
        <v>4334</v>
      </c>
      <c r="L153" s="160">
        <f t="shared" ref="L153" si="320">AVERAGE(C153:C155)</f>
        <v>4946.0095785440617</v>
      </c>
      <c r="M153" s="160">
        <f t="shared" ref="M153" si="321">AVERAGE(D153:D155)</f>
        <v>3988.591160220994</v>
      </c>
      <c r="N153" s="160">
        <f t="shared" ref="N153" si="322">AVERAGE(E153:E155)</f>
        <v>4099.8214285714284</v>
      </c>
      <c r="O153" s="160">
        <f t="shared" ref="O153" si="323">AVERAGE(F153:F155)</f>
        <v>5230.3589743589746</v>
      </c>
      <c r="P153" s="160">
        <f t="shared" ref="P153" si="324">AVERAGE(G153:G155)</f>
        <v>3758.57305936073</v>
      </c>
      <c r="Q153" s="160">
        <f t="shared" ref="Q153" si="325">AVERAGE(H153:H155)</f>
        <v>5147.8888888888896</v>
      </c>
      <c r="R153" s="160">
        <f t="shared" ref="R153" si="326">AVERAGE(I153:I155)</f>
        <v>5117.7777777777774</v>
      </c>
      <c r="S153" s="160">
        <f t="shared" ref="S153" si="327">AVERAGE(J153:J155)</f>
        <v>5352.3715012722641</v>
      </c>
      <c r="T153" s="160">
        <f t="shared" ref="T153" si="328">AVERAGE(K153:K155)</f>
        <v>4963.262467191601</v>
      </c>
      <c r="U153" s="232">
        <f t="shared" ref="U153" si="329">AVERAGE(L153:T153)</f>
        <v>4733.8505373540793</v>
      </c>
      <c r="V153" s="92"/>
      <c r="W153" s="92"/>
      <c r="X153" s="92"/>
      <c r="Y153" s="92"/>
      <c r="Z153" s="92"/>
      <c r="AA153" s="92"/>
      <c r="AB153" s="92"/>
      <c r="AC153" s="92"/>
      <c r="AD153" s="92"/>
      <c r="AE153" s="92"/>
      <c r="AF153" s="92"/>
      <c r="AG153" s="92"/>
      <c r="AH153" s="92"/>
      <c r="AI153" s="92"/>
      <c r="AJ153" s="92"/>
      <c r="AK153" s="92"/>
      <c r="AL153" s="92"/>
      <c r="AM153" s="92"/>
      <c r="AN153" s="92"/>
      <c r="AO153" s="92"/>
      <c r="AP153" s="92"/>
      <c r="AQ153" s="92"/>
      <c r="AR153" s="231"/>
    </row>
    <row r="154" spans="1:44">
      <c r="A154" s="233">
        <v>43724</v>
      </c>
      <c r="B154" s="234">
        <v>1.97391203703703</v>
      </c>
      <c r="C154" s="304">
        <f>'VCO2-BW '!C154*'VCO2-LBM'!C$61/'VCO2-LBM'!C$62</f>
        <v>5610.0114942528744</v>
      </c>
      <c r="D154" s="305">
        <f>'VCO2-BW '!D154*'VCO2-LBM'!D$61/'VCO2-LBM'!D$62</f>
        <v>4089.6961325966849</v>
      </c>
      <c r="E154" s="305">
        <f>'VCO2-BW '!E154*'VCO2-LBM'!E$61/'VCO2-LBM'!E$62</f>
        <v>4671.9642857142853</v>
      </c>
      <c r="F154" s="305">
        <f>'VCO2-BW '!F154*'VCO2-LBM'!F$61/'VCO2-LBM'!F$62</f>
        <v>5406.9230769230771</v>
      </c>
      <c r="G154" s="305">
        <f>'VCO2-BW '!G154*'VCO2-LBM'!G$61/'VCO2-LBM'!G$62</f>
        <v>4259.9041095890407</v>
      </c>
      <c r="H154" s="305">
        <f>'VCO2-BW '!H154*'VCO2-LBM'!H$61/'VCO2-LBM'!H$62</f>
        <v>4691.0158730158728</v>
      </c>
      <c r="I154" s="305">
        <f>'VCO2-BW '!I154*'VCO2-LBM'!I$61/'VCO2-LBM'!I$62</f>
        <v>4808.333333333333</v>
      </c>
      <c r="J154" s="305">
        <f>'VCO2-BW '!J154*'VCO2-LBM'!J$61/'VCO2-LBM'!J$62</f>
        <v>5300.2290076335876</v>
      </c>
      <c r="K154" s="306">
        <f>'VCO2-BW '!K154*'VCO2-LBM'!K$61/'VCO2-LBM'!K$62</f>
        <v>4257.9921259842522</v>
      </c>
      <c r="L154" s="160"/>
      <c r="M154" s="160"/>
      <c r="N154" s="160"/>
      <c r="O154" s="160"/>
      <c r="P154" s="160"/>
      <c r="Q154" s="160"/>
      <c r="R154" s="160"/>
      <c r="S154" s="160"/>
      <c r="T154" s="160"/>
      <c r="U154" s="232">
        <f t="shared" ref="U154" si="330">STDEV(L153:T153)/SQRT(COUNT(L153:T153))</f>
        <v>202.55755679574489</v>
      </c>
      <c r="V154" s="92"/>
      <c r="W154" s="92"/>
      <c r="X154" s="92"/>
      <c r="Y154" s="92"/>
      <c r="Z154" s="92"/>
      <c r="AA154" s="92"/>
      <c r="AB154" s="92"/>
      <c r="AC154" s="92"/>
      <c r="AD154" s="92"/>
      <c r="AE154" s="92"/>
      <c r="AF154" s="92"/>
      <c r="AG154" s="92"/>
      <c r="AH154" s="92"/>
      <c r="AI154" s="92"/>
      <c r="AJ154" s="92"/>
      <c r="AK154" s="92"/>
      <c r="AL154" s="92"/>
      <c r="AM154" s="92"/>
      <c r="AN154" s="92"/>
      <c r="AO154" s="92"/>
      <c r="AP154" s="92"/>
      <c r="AQ154" s="92"/>
      <c r="AR154" s="231"/>
    </row>
    <row r="155" spans="1:44">
      <c r="A155" s="233">
        <v>43724</v>
      </c>
      <c r="B155" s="234">
        <v>1.9878009259259199</v>
      </c>
      <c r="C155" s="304">
        <f>'VCO2-BW '!C155*'VCO2-LBM'!C$61/'VCO2-LBM'!C$62</f>
        <v>5088.2586206896567</v>
      </c>
      <c r="D155" s="305">
        <f>'VCO2-BW '!D155*'VCO2-LBM'!D$61/'VCO2-LBM'!D$62</f>
        <v>4900.2209944751376</v>
      </c>
      <c r="E155" s="305">
        <f>'VCO2-BW '!E155*'VCO2-LBM'!E$61/'VCO2-LBM'!E$62</f>
        <v>2846.25</v>
      </c>
      <c r="F155" s="305">
        <f>'VCO2-BW '!F155*'VCO2-LBM'!F$61/'VCO2-LBM'!F$62</f>
        <v>4396.6153846153848</v>
      </c>
      <c r="G155" s="305">
        <f>'VCO2-BW '!G155*'VCO2-LBM'!G$61/'VCO2-LBM'!G$62</f>
        <v>3517.2123287671225</v>
      </c>
      <c r="H155" s="305">
        <f>'VCO2-BW '!H155*'VCO2-LBM'!H$61/'VCO2-LBM'!H$62</f>
        <v>4249.4285714285716</v>
      </c>
      <c r="I155" s="305">
        <f>'VCO2-BW '!I155*'VCO2-LBM'!I$61/'VCO2-LBM'!I$62</f>
        <v>4438.333333333333</v>
      </c>
      <c r="J155" s="305">
        <f>'VCO2-BW '!J155*'VCO2-LBM'!J$61/'VCO2-LBM'!J$62</f>
        <v>4355.0076335877866</v>
      </c>
      <c r="K155" s="306">
        <f>'VCO2-BW '!K155*'VCO2-LBM'!K$61/'VCO2-LBM'!K$62</f>
        <v>6297.7952755905517</v>
      </c>
      <c r="L155" s="160"/>
      <c r="M155" s="160"/>
      <c r="N155" s="160"/>
      <c r="O155" s="160"/>
      <c r="P155" s="160"/>
      <c r="Q155" s="160"/>
      <c r="R155" s="160"/>
      <c r="S155" s="160"/>
      <c r="T155" s="160"/>
      <c r="U155" s="232"/>
      <c r="V155" s="92"/>
      <c r="W155" s="92"/>
      <c r="X155" s="92"/>
      <c r="Y155" s="92"/>
      <c r="Z155" s="92"/>
      <c r="AA155" s="92"/>
      <c r="AB155" s="92"/>
      <c r="AC155" s="92"/>
      <c r="AD155" s="92"/>
      <c r="AE155" s="92"/>
      <c r="AF155" s="92"/>
      <c r="AG155" s="92"/>
      <c r="AH155" s="92"/>
      <c r="AI155" s="92"/>
      <c r="AJ155" s="92"/>
      <c r="AK155" s="92"/>
      <c r="AL155" s="92"/>
      <c r="AM155" s="92"/>
      <c r="AN155" s="92"/>
      <c r="AO155" s="92"/>
      <c r="AP155" s="92"/>
      <c r="AQ155" s="92"/>
      <c r="AR155" s="231"/>
    </row>
    <row r="156" spans="1:44">
      <c r="A156" s="233">
        <v>43725</v>
      </c>
      <c r="B156" s="234">
        <v>2.001689814814815</v>
      </c>
      <c r="C156" s="304">
        <f>'VCO2-BW '!C156*'VCO2-LBM'!C$61/'VCO2-LBM'!C$62</f>
        <v>4365.5919540229888</v>
      </c>
      <c r="D156" s="305">
        <f>'VCO2-BW '!D156*'VCO2-LBM'!D$61/'VCO2-LBM'!D$62</f>
        <v>3828.5082872928174</v>
      </c>
      <c r="E156" s="305">
        <f>'VCO2-BW '!E156*'VCO2-LBM'!E$61/'VCO2-LBM'!E$62</f>
        <v>2719.2857142857142</v>
      </c>
      <c r="F156" s="305">
        <f>'VCO2-BW '!F156*'VCO2-LBM'!F$61/'VCO2-LBM'!F$62</f>
        <v>6056.7692307692305</v>
      </c>
      <c r="G156" s="305">
        <f>'VCO2-BW '!G156*'VCO2-LBM'!G$61/'VCO2-LBM'!G$62</f>
        <v>5124.4041095890416</v>
      </c>
      <c r="H156" s="305">
        <f>'VCO2-BW '!H156*'VCO2-LBM'!H$61/'VCO2-LBM'!H$62</f>
        <v>5932.5555555555557</v>
      </c>
      <c r="I156" s="305">
        <f>'VCO2-BW '!I156*'VCO2-LBM'!I$61/'VCO2-LBM'!I$62</f>
        <v>5890</v>
      </c>
      <c r="J156" s="305">
        <f>'VCO2-BW '!J156*'VCO2-LBM'!J$61/'VCO2-LBM'!J$62</f>
        <v>5073.9083969465646</v>
      </c>
      <c r="K156" s="306">
        <f>'VCO2-BW '!K156*'VCO2-LBM'!K$61/'VCO2-LBM'!K$62</f>
        <v>6305.5511811023625</v>
      </c>
      <c r="L156" s="160">
        <f t="shared" ref="L156" si="331">AVERAGE(C156:C158)</f>
        <v>3696.3984674329508</v>
      </c>
      <c r="M156" s="160">
        <f t="shared" ref="M156" si="332">AVERAGE(D156:D158)</f>
        <v>4436.8232044198894</v>
      </c>
      <c r="N156" s="160">
        <f t="shared" ref="N156" si="333">AVERAGE(E156:E158)</f>
        <v>3423.2142857142858</v>
      </c>
      <c r="O156" s="160">
        <f t="shared" ref="O156" si="334">AVERAGE(F156:F158)</f>
        <v>5348.2564102564102</v>
      </c>
      <c r="P156" s="160">
        <f t="shared" ref="P156" si="335">AVERAGE(G156:G158)</f>
        <v>4759.5433789954341</v>
      </c>
      <c r="Q156" s="160">
        <f t="shared" ref="Q156" si="336">AVERAGE(H156:H158)</f>
        <v>5329.0529100529102</v>
      </c>
      <c r="R156" s="160">
        <f t="shared" ref="R156" si="337">AVERAGE(I156:I158)</f>
        <v>5094.4444444444443</v>
      </c>
      <c r="S156" s="160">
        <f t="shared" ref="S156" si="338">AVERAGE(J156:J158)</f>
        <v>5344.605597964377</v>
      </c>
      <c r="T156" s="160">
        <f t="shared" ref="T156" si="339">AVERAGE(K156:K158)</f>
        <v>5150.4383202099734</v>
      </c>
      <c r="U156" s="232">
        <f t="shared" ref="U156" si="340">AVERAGE(L156:T156)</f>
        <v>4731.4196688322963</v>
      </c>
      <c r="V156" s="92"/>
      <c r="W156" s="92"/>
      <c r="X156" s="92"/>
      <c r="Y156" s="92"/>
      <c r="Z156" s="92"/>
      <c r="AA156" s="92"/>
      <c r="AB156" s="92"/>
      <c r="AC156" s="92"/>
      <c r="AD156" s="92"/>
      <c r="AE156" s="92"/>
      <c r="AF156" s="92"/>
      <c r="AG156" s="92"/>
      <c r="AH156" s="92"/>
      <c r="AI156" s="92"/>
      <c r="AJ156" s="92"/>
      <c r="AK156" s="92"/>
      <c r="AL156" s="92"/>
      <c r="AM156" s="92"/>
      <c r="AN156" s="92"/>
      <c r="AO156" s="92"/>
      <c r="AP156" s="92"/>
      <c r="AQ156" s="92"/>
      <c r="AR156" s="231"/>
    </row>
    <row r="157" spans="1:44">
      <c r="A157" s="233">
        <v>43725</v>
      </c>
      <c r="B157" s="234">
        <v>2.0155787037037038</v>
      </c>
      <c r="C157" s="304">
        <f>'VCO2-BW '!C157*'VCO2-LBM'!C$61/'VCO2-LBM'!C$62</f>
        <v>3505.8678160919549</v>
      </c>
      <c r="D157" s="305">
        <f>'VCO2-BW '!D157*'VCO2-LBM'!D$61/'VCO2-LBM'!D$62</f>
        <v>5252.4033149171264</v>
      </c>
      <c r="E157" s="305">
        <f>'VCO2-BW '!E157*'VCO2-LBM'!E$61/'VCO2-LBM'!E$62</f>
        <v>4299.1071428571431</v>
      </c>
      <c r="F157" s="305">
        <f>'VCO2-BW '!F157*'VCO2-LBM'!F$61/'VCO2-LBM'!F$62</f>
        <v>4667.3846153846152</v>
      </c>
      <c r="G157" s="305">
        <f>'VCO2-BW '!G157*'VCO2-LBM'!G$61/'VCO2-LBM'!G$62</f>
        <v>4968.7602739726026</v>
      </c>
      <c r="H157" s="305">
        <f>'VCO2-BW '!H157*'VCO2-LBM'!H$61/'VCO2-LBM'!H$62</f>
        <v>5783.0952380952385</v>
      </c>
      <c r="I157" s="305">
        <f>'VCO2-BW '!I157*'VCO2-LBM'!I$61/'VCO2-LBM'!I$62</f>
        <v>4773.333333333333</v>
      </c>
      <c r="J157" s="305">
        <f>'VCO2-BW '!J157*'VCO2-LBM'!J$61/'VCO2-LBM'!J$62</f>
        <v>6578.2748091603062</v>
      </c>
      <c r="K157" s="306">
        <f>'VCO2-BW '!K157*'VCO2-LBM'!K$61/'VCO2-LBM'!K$62</f>
        <v>4983.9448818897645</v>
      </c>
      <c r="L157" s="160"/>
      <c r="M157" s="160"/>
      <c r="N157" s="160"/>
      <c r="O157" s="160"/>
      <c r="P157" s="160"/>
      <c r="Q157" s="160"/>
      <c r="R157" s="160"/>
      <c r="S157" s="160"/>
      <c r="T157" s="160"/>
      <c r="U157" s="232">
        <f t="shared" ref="U157" si="341">STDEV(L156:T156)/SQRT(COUNT(L156:T156))</f>
        <v>244.13287279964993</v>
      </c>
      <c r="V157" s="92"/>
      <c r="W157" s="92"/>
      <c r="X157" s="92"/>
      <c r="Y157" s="92"/>
      <c r="Z157" s="92"/>
      <c r="AA157" s="92"/>
      <c r="AB157" s="92"/>
      <c r="AC157" s="92"/>
      <c r="AD157" s="92"/>
      <c r="AE157" s="92"/>
      <c r="AF157" s="92"/>
      <c r="AG157" s="92"/>
      <c r="AH157" s="92"/>
      <c r="AI157" s="92"/>
      <c r="AJ157" s="92"/>
      <c r="AK157" s="92"/>
      <c r="AL157" s="92"/>
      <c r="AM157" s="92"/>
      <c r="AN157" s="92"/>
      <c r="AO157" s="92"/>
      <c r="AP157" s="92"/>
      <c r="AQ157" s="92"/>
      <c r="AR157" s="231"/>
    </row>
    <row r="158" spans="1:44">
      <c r="A158" s="233">
        <v>43725</v>
      </c>
      <c r="B158" s="234">
        <v>2.02946759259259</v>
      </c>
      <c r="C158" s="304">
        <f>'VCO2-BW '!C158*'VCO2-LBM'!C$61/'VCO2-LBM'!C$62</f>
        <v>3217.7356321839088</v>
      </c>
      <c r="D158" s="305">
        <f>'VCO2-BW '!D158*'VCO2-LBM'!D$61/'VCO2-LBM'!D$62</f>
        <v>4229.5580110497231</v>
      </c>
      <c r="E158" s="305">
        <f>'VCO2-BW '!E158*'VCO2-LBM'!E$61/'VCO2-LBM'!E$62</f>
        <v>3251.25</v>
      </c>
      <c r="F158" s="305">
        <f>'VCO2-BW '!F158*'VCO2-LBM'!F$61/'VCO2-LBM'!F$62</f>
        <v>5320.6153846153838</v>
      </c>
      <c r="G158" s="305">
        <f>'VCO2-BW '!G158*'VCO2-LBM'!G$61/'VCO2-LBM'!G$62</f>
        <v>4185.465753424658</v>
      </c>
      <c r="H158" s="305">
        <f>'VCO2-BW '!H158*'VCO2-LBM'!H$61/'VCO2-LBM'!H$62</f>
        <v>4271.5079365079364</v>
      </c>
      <c r="I158" s="305">
        <f>'VCO2-BW '!I158*'VCO2-LBM'!I$61/'VCO2-LBM'!I$62</f>
        <v>4620</v>
      </c>
      <c r="J158" s="305">
        <f>'VCO2-BW '!J158*'VCO2-LBM'!J$61/'VCO2-LBM'!J$62</f>
        <v>4381.6335877862603</v>
      </c>
      <c r="K158" s="306">
        <f>'VCO2-BW '!K158*'VCO2-LBM'!K$61/'VCO2-LBM'!K$62</f>
        <v>4161.8188976377951</v>
      </c>
      <c r="L158" s="160"/>
      <c r="M158" s="160"/>
      <c r="N158" s="160"/>
      <c r="O158" s="160"/>
      <c r="P158" s="160"/>
      <c r="Q158" s="160"/>
      <c r="R158" s="160"/>
      <c r="S158" s="160"/>
      <c r="T158" s="160"/>
      <c r="U158" s="232"/>
      <c r="V158" s="92"/>
      <c r="W158" s="92"/>
      <c r="X158" s="92"/>
      <c r="Y158" s="92"/>
      <c r="Z158" s="92"/>
      <c r="AA158" s="92"/>
      <c r="AB158" s="92"/>
      <c r="AC158" s="92"/>
      <c r="AD158" s="92"/>
      <c r="AE158" s="92"/>
      <c r="AF158" s="92"/>
      <c r="AG158" s="92"/>
      <c r="AH158" s="92"/>
      <c r="AI158" s="92"/>
      <c r="AJ158" s="92"/>
      <c r="AK158" s="92"/>
      <c r="AL158" s="92"/>
      <c r="AM158" s="92"/>
      <c r="AN158" s="92"/>
      <c r="AO158" s="92"/>
      <c r="AP158" s="92"/>
      <c r="AQ158" s="92"/>
      <c r="AR158" s="231"/>
    </row>
    <row r="159" spans="1:44">
      <c r="A159" s="233">
        <v>43725</v>
      </c>
      <c r="B159" s="234">
        <v>2.0433564814814802</v>
      </c>
      <c r="C159" s="304">
        <f>'VCO2-BW '!C159*'VCO2-LBM'!C$61/'VCO2-LBM'!C$62</f>
        <v>3163.2241379310349</v>
      </c>
      <c r="D159" s="305">
        <f>'VCO2-BW '!D159*'VCO2-LBM'!D$61/'VCO2-LBM'!D$62</f>
        <v>3911.0773480662979</v>
      </c>
      <c r="E159" s="305">
        <f>'VCO2-BW '!E159*'VCO2-LBM'!E$61/'VCO2-LBM'!E$62</f>
        <v>2907.3214285714284</v>
      </c>
      <c r="F159" s="305">
        <f>'VCO2-BW '!F159*'VCO2-LBM'!F$61/'VCO2-LBM'!F$62</f>
        <v>5613.3846153846143</v>
      </c>
      <c r="G159" s="305">
        <f>'VCO2-BW '!G159*'VCO2-LBM'!G$61/'VCO2-LBM'!G$62</f>
        <v>2886.1780821917805</v>
      </c>
      <c r="H159" s="305">
        <f>'VCO2-BW '!H159*'VCO2-LBM'!H$61/'VCO2-LBM'!H$62</f>
        <v>4008.2539682539682</v>
      </c>
      <c r="I159" s="305">
        <f>'VCO2-BW '!I159*'VCO2-LBM'!I$61/'VCO2-LBM'!I$62</f>
        <v>5730</v>
      </c>
      <c r="J159" s="305">
        <f>'VCO2-BW '!J159*'VCO2-LBM'!J$61/'VCO2-LBM'!J$62</f>
        <v>4942.4427480916029</v>
      </c>
      <c r="K159" s="306">
        <f>'VCO2-BW '!K159*'VCO2-LBM'!K$61/'VCO2-LBM'!K$62</f>
        <v>5115.7952755905517</v>
      </c>
      <c r="L159" s="160">
        <f t="shared" ref="L159" si="342">AVERAGE(C159:C161)</f>
        <v>4282.5268199233724</v>
      </c>
      <c r="M159" s="160">
        <f t="shared" ref="M159" si="343">AVERAGE(D159:D161)</f>
        <v>3069.6593001841616</v>
      </c>
      <c r="N159" s="160">
        <f t="shared" ref="N159" si="344">AVERAGE(E159:E161)</f>
        <v>3245.3571428571427</v>
      </c>
      <c r="O159" s="160">
        <f t="shared" ref="O159" si="345">AVERAGE(F159:F161)</f>
        <v>5417.0769230769229</v>
      </c>
      <c r="P159" s="160">
        <f t="shared" ref="P159" si="346">AVERAGE(G159:G161)</f>
        <v>4047.3036529680371</v>
      </c>
      <c r="Q159" s="160">
        <f t="shared" ref="Q159" si="347">AVERAGE(H159:H161)</f>
        <v>4740.8359788359785</v>
      </c>
      <c r="R159" s="160">
        <f t="shared" ref="R159" si="348">AVERAGE(I159:I161)</f>
        <v>5971.666666666667</v>
      </c>
      <c r="S159" s="160">
        <f t="shared" ref="S159" si="349">AVERAGE(J159:J161)</f>
        <v>4554.147582697201</v>
      </c>
      <c r="T159" s="160">
        <f t="shared" ref="T159" si="350">AVERAGE(K159:K161)</f>
        <v>4989.6325459317586</v>
      </c>
      <c r="U159" s="232">
        <f t="shared" ref="U159" si="351">AVERAGE(L159:T159)</f>
        <v>4479.8007347934717</v>
      </c>
      <c r="V159" s="92"/>
      <c r="W159" s="92"/>
      <c r="X159" s="92"/>
      <c r="Y159" s="92"/>
      <c r="Z159" s="92"/>
      <c r="AA159" s="92"/>
      <c r="AB159" s="92"/>
      <c r="AC159" s="92"/>
      <c r="AD159" s="92"/>
      <c r="AE159" s="92"/>
      <c r="AF159" s="92"/>
      <c r="AG159" s="92"/>
      <c r="AH159" s="92"/>
      <c r="AI159" s="92"/>
      <c r="AJ159" s="92"/>
      <c r="AK159" s="92"/>
      <c r="AL159" s="92"/>
      <c r="AM159" s="92"/>
      <c r="AN159" s="92"/>
      <c r="AO159" s="92"/>
      <c r="AP159" s="92"/>
      <c r="AQ159" s="92"/>
      <c r="AR159" s="231"/>
    </row>
    <row r="160" spans="1:44">
      <c r="A160" s="233">
        <v>43725</v>
      </c>
      <c r="B160" s="234">
        <v>2.0572453703703699</v>
      </c>
      <c r="C160" s="304">
        <f>'VCO2-BW '!C160*'VCO2-LBM'!C$61/'VCO2-LBM'!C$62</f>
        <v>4457.4827586206902</v>
      </c>
      <c r="D160" s="305">
        <f>'VCO2-BW '!D160*'VCO2-LBM'!D$61/'VCO2-LBM'!D$62</f>
        <v>2652.3204419889503</v>
      </c>
      <c r="E160" s="305">
        <f>'VCO2-BW '!E160*'VCO2-LBM'!E$61/'VCO2-LBM'!E$62</f>
        <v>4123.9285714285716</v>
      </c>
      <c r="F160" s="305">
        <f>'VCO2-BW '!F160*'VCO2-LBM'!F$61/'VCO2-LBM'!F$62</f>
        <v>5950.1538461538457</v>
      </c>
      <c r="G160" s="305">
        <f>'VCO2-BW '!G160*'VCO2-LBM'!G$61/'VCO2-LBM'!G$62</f>
        <v>4830.0342465753429</v>
      </c>
      <c r="H160" s="305">
        <f>'VCO2-BW '!H160*'VCO2-LBM'!H$61/'VCO2-LBM'!H$62</f>
        <v>4116.9523809523807</v>
      </c>
      <c r="I160" s="305">
        <f>'VCO2-BW '!I160*'VCO2-LBM'!I$61/'VCO2-LBM'!I$62</f>
        <v>6281.6666666666661</v>
      </c>
      <c r="J160" s="305">
        <f>'VCO2-BW '!J160*'VCO2-LBM'!J$61/'VCO2-LBM'!J$62</f>
        <v>4722.778625954199</v>
      </c>
      <c r="K160" s="306">
        <f>'VCO2-BW '!K160*'VCO2-LBM'!K$61/'VCO2-LBM'!K$62</f>
        <v>5630.7874015748039</v>
      </c>
      <c r="L160" s="160"/>
      <c r="M160" s="160"/>
      <c r="N160" s="160"/>
      <c r="O160" s="160"/>
      <c r="P160" s="160"/>
      <c r="Q160" s="160"/>
      <c r="R160" s="160"/>
      <c r="S160" s="160"/>
      <c r="T160" s="160"/>
      <c r="U160" s="232">
        <f t="shared" ref="U160" si="352">STDEV(L159:T159)/SQRT(COUNT(L159:T159))</f>
        <v>315.70174282486829</v>
      </c>
      <c r="V160" s="92"/>
      <c r="W160" s="92"/>
      <c r="X160" s="92"/>
      <c r="Y160" s="92"/>
      <c r="Z160" s="92"/>
      <c r="AA160" s="92"/>
      <c r="AB160" s="92"/>
      <c r="AC160" s="92"/>
      <c r="AD160" s="92"/>
      <c r="AE160" s="92"/>
      <c r="AF160" s="92"/>
      <c r="AG160" s="92"/>
      <c r="AH160" s="92"/>
      <c r="AI160" s="92"/>
      <c r="AJ160" s="92"/>
      <c r="AK160" s="92"/>
      <c r="AL160" s="92"/>
      <c r="AM160" s="92"/>
      <c r="AN160" s="92"/>
      <c r="AO160" s="92"/>
      <c r="AP160" s="92"/>
      <c r="AQ160" s="92"/>
      <c r="AR160" s="231"/>
    </row>
    <row r="161" spans="1:44">
      <c r="A161" s="233">
        <v>43725</v>
      </c>
      <c r="B161" s="234">
        <v>2.0711342592592601</v>
      </c>
      <c r="C161" s="304">
        <f>'VCO2-BW '!C161*'VCO2-LBM'!C$61/'VCO2-LBM'!C$62</f>
        <v>5226.8735632183916</v>
      </c>
      <c r="D161" s="305">
        <f>'VCO2-BW '!D161*'VCO2-LBM'!D$61/'VCO2-LBM'!D$62</f>
        <v>2645.5801104972375</v>
      </c>
      <c r="E161" s="305">
        <f>'VCO2-BW '!E161*'VCO2-LBM'!E$61/'VCO2-LBM'!E$62</f>
        <v>2704.8214285714284</v>
      </c>
      <c r="F161" s="305">
        <f>'VCO2-BW '!F161*'VCO2-LBM'!F$61/'VCO2-LBM'!F$62</f>
        <v>4687.6923076923076</v>
      </c>
      <c r="G161" s="305">
        <f>'VCO2-BW '!G161*'VCO2-LBM'!G$61/'VCO2-LBM'!G$62</f>
        <v>4425.6986301369861</v>
      </c>
      <c r="H161" s="305">
        <f>'VCO2-BW '!H161*'VCO2-LBM'!H$61/'VCO2-LBM'!H$62</f>
        <v>6097.3015873015875</v>
      </c>
      <c r="I161" s="305">
        <f>'VCO2-BW '!I161*'VCO2-LBM'!I$61/'VCO2-LBM'!I$62</f>
        <v>5903.333333333333</v>
      </c>
      <c r="J161" s="305">
        <f>'VCO2-BW '!J161*'VCO2-LBM'!J$61/'VCO2-LBM'!J$62</f>
        <v>3997.2213740458014</v>
      </c>
      <c r="K161" s="306">
        <f>'VCO2-BW '!K161*'VCO2-LBM'!K$61/'VCO2-LBM'!K$62</f>
        <v>4222.3149606299212</v>
      </c>
      <c r="L161" s="160"/>
      <c r="M161" s="160"/>
      <c r="N161" s="160"/>
      <c r="O161" s="160"/>
      <c r="P161" s="160"/>
      <c r="Q161" s="160"/>
      <c r="R161" s="160"/>
      <c r="S161" s="160"/>
      <c r="T161" s="160"/>
      <c r="U161" s="232"/>
      <c r="V161" s="92"/>
      <c r="W161" s="92"/>
      <c r="X161" s="92"/>
      <c r="Y161" s="92"/>
      <c r="Z161" s="92"/>
      <c r="AA161" s="92"/>
      <c r="AB161" s="92"/>
      <c r="AC161" s="92"/>
      <c r="AD161" s="92"/>
      <c r="AE161" s="92"/>
      <c r="AF161" s="92"/>
      <c r="AG161" s="92"/>
      <c r="AH161" s="92"/>
      <c r="AI161" s="92"/>
      <c r="AJ161" s="92"/>
      <c r="AK161" s="92"/>
      <c r="AL161" s="92"/>
      <c r="AM161" s="92"/>
      <c r="AN161" s="92"/>
      <c r="AO161" s="92"/>
      <c r="AP161" s="92"/>
      <c r="AQ161" s="92"/>
      <c r="AR161" s="231"/>
    </row>
    <row r="162" spans="1:44">
      <c r="A162" s="233">
        <v>43725</v>
      </c>
      <c r="B162" s="234">
        <v>2.0850231481481498</v>
      </c>
      <c r="C162" s="304">
        <f>'VCO2-BW '!C162*'VCO2-LBM'!C$61/'VCO2-LBM'!C$62</f>
        <v>5145.8850574712651</v>
      </c>
      <c r="D162" s="305">
        <f>'VCO2-BW '!D162*'VCO2-LBM'!D$61/'VCO2-LBM'!D$62</f>
        <v>2586.6022099447514</v>
      </c>
      <c r="E162" s="305">
        <f>'VCO2-BW '!E162*'VCO2-LBM'!E$61/'VCO2-LBM'!E$62</f>
        <v>4835.8928571428569</v>
      </c>
      <c r="F162" s="305">
        <f>'VCO2-BW '!F162*'VCO2-LBM'!F$61/'VCO2-LBM'!F$62</f>
        <v>3873.6923076923076</v>
      </c>
      <c r="G162" s="305">
        <f>'VCO2-BW '!G162*'VCO2-LBM'!G$61/'VCO2-LBM'!G$62</f>
        <v>4122.8698630136987</v>
      </c>
      <c r="H162" s="305">
        <f>'VCO2-BW '!H162*'VCO2-LBM'!H$61/'VCO2-LBM'!H$62</f>
        <v>6443.7777777777774</v>
      </c>
      <c r="I162" s="305">
        <f>'VCO2-BW '!I162*'VCO2-LBM'!I$61/'VCO2-LBM'!I$62</f>
        <v>4390</v>
      </c>
      <c r="J162" s="305">
        <f>'VCO2-BW '!J162*'VCO2-LBM'!J$61/'VCO2-LBM'!J$62</f>
        <v>4145.3282442748095</v>
      </c>
      <c r="K162" s="306">
        <f>'VCO2-BW '!K162*'VCO2-LBM'!K$61/'VCO2-LBM'!K$62</f>
        <v>3908.9763779527561</v>
      </c>
      <c r="L162" s="160">
        <f t="shared" ref="L162" si="353">AVERAGE(C162:C164)</f>
        <v>4549.8927203065141</v>
      </c>
      <c r="M162" s="160">
        <f t="shared" ref="M162" si="354">AVERAGE(D162:D164)</f>
        <v>3551.0313075506442</v>
      </c>
      <c r="N162" s="160">
        <f t="shared" ref="N162" si="355">AVERAGE(E162:E164)</f>
        <v>4153.3928571428569</v>
      </c>
      <c r="O162" s="160">
        <f t="shared" ref="O162" si="356">AVERAGE(F162:F164)</f>
        <v>4625.0769230769229</v>
      </c>
      <c r="P162" s="160">
        <f t="shared" ref="P162" si="357">AVERAGE(G162:G164)</f>
        <v>4409.9086757990872</v>
      </c>
      <c r="Q162" s="160">
        <f t="shared" ref="Q162" si="358">AVERAGE(H162:H164)</f>
        <v>5854.4285714285716</v>
      </c>
      <c r="R162" s="160">
        <f t="shared" ref="R162" si="359">AVERAGE(I162:I164)</f>
        <v>4166.1111111111104</v>
      </c>
      <c r="S162" s="160">
        <f t="shared" ref="S162" si="360">AVERAGE(J162:J164)</f>
        <v>5514.346055979644</v>
      </c>
      <c r="T162" s="160">
        <f t="shared" ref="T162" si="361">AVERAGE(K162:K164)</f>
        <v>4971.0183727034118</v>
      </c>
      <c r="U162" s="232">
        <f t="shared" ref="U162" si="362">AVERAGE(L162:T162)</f>
        <v>4643.9118438998621</v>
      </c>
      <c r="V162" s="92"/>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231"/>
    </row>
    <row r="163" spans="1:44">
      <c r="A163" s="233">
        <v>43725</v>
      </c>
      <c r="B163" s="234">
        <v>2.0989120370370302</v>
      </c>
      <c r="C163" s="304">
        <f>'VCO2-BW '!C163*'VCO2-LBM'!C$61/'VCO2-LBM'!C$62</f>
        <v>3456.0287356321837</v>
      </c>
      <c r="D163" s="305">
        <f>'VCO2-BW '!D163*'VCO2-LBM'!D$61/'VCO2-LBM'!D$62</f>
        <v>2841.0497237569057</v>
      </c>
      <c r="E163" s="305">
        <f>'VCO2-BW '!E163*'VCO2-LBM'!E$61/'VCO2-LBM'!E$62</f>
        <v>4652.6785714285716</v>
      </c>
      <c r="F163" s="305">
        <f>'VCO2-BW '!F163*'VCO2-LBM'!F$61/'VCO2-LBM'!F$62</f>
        <v>3589.3846153846152</v>
      </c>
      <c r="G163" s="305">
        <f>'VCO2-BW '!G163*'VCO2-LBM'!G$61/'VCO2-LBM'!G$62</f>
        <v>5423.8493150684935</v>
      </c>
      <c r="H163" s="305">
        <f>'VCO2-BW '!H163*'VCO2-LBM'!H$61/'VCO2-LBM'!H$62</f>
        <v>4587.4126984126988</v>
      </c>
      <c r="I163" s="305">
        <f>'VCO2-BW '!I163*'VCO2-LBM'!I$61/'VCO2-LBM'!I$62</f>
        <v>4126.6666666666661</v>
      </c>
      <c r="J163" s="305">
        <f>'VCO2-BW '!J163*'VCO2-LBM'!J$61/'VCO2-LBM'!J$62</f>
        <v>6009.1450381679397</v>
      </c>
      <c r="K163" s="306">
        <f>'VCO2-BW '!K163*'VCO2-LBM'!K$61/'VCO2-LBM'!K$62</f>
        <v>4605.4566929133853</v>
      </c>
      <c r="L163" s="160"/>
      <c r="M163" s="160"/>
      <c r="N163" s="160"/>
      <c r="O163" s="160"/>
      <c r="P163" s="160"/>
      <c r="Q163" s="160"/>
      <c r="R163" s="160"/>
      <c r="S163" s="160"/>
      <c r="T163" s="160"/>
      <c r="U163" s="232">
        <f t="shared" ref="U163" si="363">STDEV(L162:T162)/SQRT(COUNT(L162:T162))</f>
        <v>237.38293203206635</v>
      </c>
      <c r="V163" s="92"/>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231"/>
    </row>
    <row r="164" spans="1:44">
      <c r="A164" s="233">
        <v>43725</v>
      </c>
      <c r="B164" s="234">
        <v>2.1128009259259199</v>
      </c>
      <c r="C164" s="304">
        <f>'VCO2-BW '!C164*'VCO2-LBM'!C$61/'VCO2-LBM'!C$62</f>
        <v>5047.764367816093</v>
      </c>
      <c r="D164" s="305">
        <f>'VCO2-BW '!D164*'VCO2-LBM'!D$61/'VCO2-LBM'!D$62</f>
        <v>5225.441988950276</v>
      </c>
      <c r="E164" s="305">
        <f>'VCO2-BW '!E164*'VCO2-LBM'!E$61/'VCO2-LBM'!E$62</f>
        <v>2971.6071428571427</v>
      </c>
      <c r="F164" s="305">
        <f>'VCO2-BW '!F164*'VCO2-LBM'!F$61/'VCO2-LBM'!F$62</f>
        <v>6412.1538461538466</v>
      </c>
      <c r="G164" s="305">
        <f>'VCO2-BW '!G164*'VCO2-LBM'!G$61/'VCO2-LBM'!G$62</f>
        <v>3683.0068493150693</v>
      </c>
      <c r="H164" s="305">
        <f>'VCO2-BW '!H164*'VCO2-LBM'!H$61/'VCO2-LBM'!H$62</f>
        <v>6532.0952380952376</v>
      </c>
      <c r="I164" s="305">
        <f>'VCO2-BW '!I164*'VCO2-LBM'!I$61/'VCO2-LBM'!I$62</f>
        <v>3981.6666666666665</v>
      </c>
      <c r="J164" s="305">
        <f>'VCO2-BW '!J164*'VCO2-LBM'!J$61/'VCO2-LBM'!J$62</f>
        <v>6388.5648854961828</v>
      </c>
      <c r="K164" s="306">
        <f>'VCO2-BW '!K164*'VCO2-LBM'!K$61/'VCO2-LBM'!K$62</f>
        <v>6398.6220472440946</v>
      </c>
      <c r="L164" s="160"/>
      <c r="M164" s="160"/>
      <c r="N164" s="160"/>
      <c r="O164" s="160"/>
      <c r="P164" s="160"/>
      <c r="Q164" s="160"/>
      <c r="R164" s="160"/>
      <c r="S164" s="160"/>
      <c r="T164" s="160"/>
      <c r="U164" s="23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231"/>
    </row>
    <row r="165" spans="1:44">
      <c r="A165" s="233">
        <v>43725</v>
      </c>
      <c r="B165" s="234">
        <v>2.1266898148148101</v>
      </c>
      <c r="C165" s="304">
        <f>'VCO2-BW '!C165*'VCO2-LBM'!C$61/'VCO2-LBM'!C$62</f>
        <v>4320.4252873563228</v>
      </c>
      <c r="D165" s="305">
        <f>'VCO2-BW '!D165*'VCO2-LBM'!D$61/'VCO2-LBM'!D$62</f>
        <v>4778.8950276243086</v>
      </c>
      <c r="E165" s="305">
        <f>'VCO2-BW '!E165*'VCO2-LBM'!E$61/'VCO2-LBM'!E$62</f>
        <v>3649.8214285714284</v>
      </c>
      <c r="F165" s="305">
        <f>'VCO2-BW '!F165*'VCO2-LBM'!F$61/'VCO2-LBM'!F$62</f>
        <v>5237.6923076923076</v>
      </c>
      <c r="G165" s="305">
        <f>'VCO2-BW '!G165*'VCO2-LBM'!G$61/'VCO2-LBM'!G$62</f>
        <v>4190.5410958904113</v>
      </c>
      <c r="H165" s="305">
        <f>'VCO2-BW '!H165*'VCO2-LBM'!H$61/'VCO2-LBM'!H$62</f>
        <v>4911.8095238095229</v>
      </c>
      <c r="I165" s="305">
        <f>'VCO2-BW '!I165*'VCO2-LBM'!I$61/'VCO2-LBM'!I$62</f>
        <v>6071.6666666666661</v>
      </c>
      <c r="J165" s="305">
        <f>'VCO2-BW '!J165*'VCO2-LBM'!J$61/'VCO2-LBM'!J$62</f>
        <v>5881.0076335877866</v>
      </c>
      <c r="K165" s="306">
        <f>'VCO2-BW '!K165*'VCO2-LBM'!K$61/'VCO2-LBM'!K$62</f>
        <v>3657.6850393700788</v>
      </c>
      <c r="L165" s="160">
        <f t="shared" ref="L165" si="364">AVERAGE(C165:C167)</f>
        <v>4231.1302681992347</v>
      </c>
      <c r="M165" s="160">
        <f t="shared" ref="M165" si="365">AVERAGE(D165:D167)</f>
        <v>3936.9152854511963</v>
      </c>
      <c r="N165" s="160">
        <f t="shared" ref="N165" si="366">AVERAGE(E165:E167)</f>
        <v>3455.8928571428569</v>
      </c>
      <c r="O165" s="160">
        <f t="shared" ref="O165" si="367">AVERAGE(F165:F167)</f>
        <v>4635.2307692307695</v>
      </c>
      <c r="P165" s="160">
        <f t="shared" ref="P165" si="368">AVERAGE(G165:G167)</f>
        <v>3983.0159817351609</v>
      </c>
      <c r="Q165" s="160">
        <f t="shared" ref="Q165" si="369">AVERAGE(H165:H167)</f>
        <v>4159.9788359788354</v>
      </c>
      <c r="R165" s="160">
        <f t="shared" ref="R165" si="370">AVERAGE(I165:I167)</f>
        <v>6035.5555555555547</v>
      </c>
      <c r="S165" s="160">
        <f t="shared" ref="S165" si="371">AVERAGE(J165:J167)</f>
        <v>5636.3816793893129</v>
      </c>
      <c r="T165" s="160">
        <f t="shared" ref="T165" si="372">AVERAGE(K165:K167)</f>
        <v>5177.3254593175852</v>
      </c>
      <c r="U165" s="232">
        <f t="shared" ref="U165" si="373">AVERAGE(L165:T165)</f>
        <v>4583.4918546667232</v>
      </c>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231"/>
    </row>
    <row r="166" spans="1:44">
      <c r="A166" s="233">
        <v>43725</v>
      </c>
      <c r="B166" s="234">
        <v>2.1405787037036998</v>
      </c>
      <c r="C166" s="304">
        <f>'VCO2-BW '!C166*'VCO2-LBM'!C$61/'VCO2-LBM'!C$62</f>
        <v>3286.2643678160925</v>
      </c>
      <c r="D166" s="305">
        <f>'VCO2-BW '!D166*'VCO2-LBM'!D$61/'VCO2-LBM'!D$62</f>
        <v>2647.2651933701654</v>
      </c>
      <c r="E166" s="305">
        <f>'VCO2-BW '!E166*'VCO2-LBM'!E$61/'VCO2-LBM'!E$62</f>
        <v>3673.9285714285711</v>
      </c>
      <c r="F166" s="305">
        <f>'VCO2-BW '!F166*'VCO2-LBM'!F$61/'VCO2-LBM'!F$62</f>
        <v>4347.538461538461</v>
      </c>
      <c r="G166" s="305">
        <f>'VCO2-BW '!G166*'VCO2-LBM'!G$61/'VCO2-LBM'!G$62</f>
        <v>4400.32191780822</v>
      </c>
      <c r="H166" s="305">
        <f>'VCO2-BW '!H166*'VCO2-LBM'!H$61/'VCO2-LBM'!H$62</f>
        <v>3936.9206349206347</v>
      </c>
      <c r="I166" s="305">
        <f>'VCO2-BW '!I166*'VCO2-LBM'!I$61/'VCO2-LBM'!I$62</f>
        <v>6453.333333333333</v>
      </c>
      <c r="J166" s="305">
        <f>'VCO2-BW '!J166*'VCO2-LBM'!J$61/'VCO2-LBM'!J$62</f>
        <v>5887.6641221374057</v>
      </c>
      <c r="K166" s="306">
        <f>'VCO2-BW '!K166*'VCO2-LBM'!K$61/'VCO2-LBM'!K$62</f>
        <v>6026.3385826771655</v>
      </c>
      <c r="L166" s="160"/>
      <c r="M166" s="160"/>
      <c r="N166" s="160"/>
      <c r="O166" s="160"/>
      <c r="P166" s="160"/>
      <c r="Q166" s="160"/>
      <c r="R166" s="160"/>
      <c r="S166" s="160"/>
      <c r="T166" s="160"/>
      <c r="U166" s="232">
        <f t="shared" ref="U166" si="374">STDEV(L165:T165)/SQRT(COUNT(L165:T165))</f>
        <v>286.88981715306329</v>
      </c>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231"/>
    </row>
    <row r="167" spans="1:44">
      <c r="A167" s="233">
        <v>43725</v>
      </c>
      <c r="B167" s="234">
        <v>2.15446759259259</v>
      </c>
      <c r="C167" s="304">
        <f>'VCO2-BW '!C167*'VCO2-LBM'!C$61/'VCO2-LBM'!C$62</f>
        <v>5086.7011494252883</v>
      </c>
      <c r="D167" s="305">
        <f>'VCO2-BW '!D167*'VCO2-LBM'!D$61/'VCO2-LBM'!D$62</f>
        <v>4384.5856353591153</v>
      </c>
      <c r="E167" s="305">
        <f>'VCO2-BW '!E167*'VCO2-LBM'!E$61/'VCO2-LBM'!E$62</f>
        <v>3043.9285714285711</v>
      </c>
      <c r="F167" s="305">
        <f>'VCO2-BW '!F167*'VCO2-LBM'!F$61/'VCO2-LBM'!F$62</f>
        <v>4320.4615384615381</v>
      </c>
      <c r="G167" s="305">
        <f>'VCO2-BW '!G167*'VCO2-LBM'!G$61/'VCO2-LBM'!G$62</f>
        <v>3358.1849315068494</v>
      </c>
      <c r="H167" s="305">
        <f>'VCO2-BW '!H167*'VCO2-LBM'!H$61/'VCO2-LBM'!H$62</f>
        <v>3631.2063492063485</v>
      </c>
      <c r="I167" s="305">
        <f>'VCO2-BW '!I167*'VCO2-LBM'!I$61/'VCO2-LBM'!I$62</f>
        <v>5581.6666666666661</v>
      </c>
      <c r="J167" s="305">
        <f>'VCO2-BW '!J167*'VCO2-LBM'!J$61/'VCO2-LBM'!J$62</f>
        <v>5140.4732824427483</v>
      </c>
      <c r="K167" s="306">
        <f>'VCO2-BW '!K167*'VCO2-LBM'!K$61/'VCO2-LBM'!K$62</f>
        <v>5847.9527559055123</v>
      </c>
      <c r="L167" s="160"/>
      <c r="M167" s="160"/>
      <c r="N167" s="160"/>
      <c r="O167" s="160"/>
      <c r="P167" s="160"/>
      <c r="Q167" s="160"/>
      <c r="R167" s="160"/>
      <c r="S167" s="160"/>
      <c r="T167" s="160"/>
      <c r="U167" s="23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231"/>
    </row>
    <row r="168" spans="1:44">
      <c r="A168" s="233">
        <v>43725</v>
      </c>
      <c r="B168" s="234">
        <v>2.1683564814814802</v>
      </c>
      <c r="C168" s="304">
        <f>'VCO2-BW '!C168*'VCO2-LBM'!C$61/'VCO2-LBM'!C$62</f>
        <v>4108.6091954022995</v>
      </c>
      <c r="D168" s="305">
        <f>'VCO2-BW '!D168*'VCO2-LBM'!D$61/'VCO2-LBM'!D$62</f>
        <v>3702.127071823204</v>
      </c>
      <c r="E168" s="305">
        <f>'VCO2-BW '!E168*'VCO2-LBM'!E$61/'VCO2-LBM'!E$62</f>
        <v>4771.6071428571422</v>
      </c>
      <c r="F168" s="305">
        <f>'VCO2-BW '!F168*'VCO2-LBM'!F$61/'VCO2-LBM'!F$62</f>
        <v>2968.3076923076924</v>
      </c>
      <c r="G168" s="305">
        <f>'VCO2-BW '!G168*'VCO2-LBM'!G$61/'VCO2-LBM'!G$62</f>
        <v>3750.6780821917805</v>
      </c>
      <c r="H168" s="305">
        <f>'VCO2-BW '!H168*'VCO2-LBM'!H$61/'VCO2-LBM'!H$62</f>
        <v>4212.063492063492</v>
      </c>
      <c r="I168" s="305">
        <f>'VCO2-BW '!I168*'VCO2-LBM'!I$61/'VCO2-LBM'!I$62</f>
        <v>6233.333333333333</v>
      </c>
      <c r="J168" s="305">
        <f>'VCO2-BW '!J168*'VCO2-LBM'!J$61/'VCO2-LBM'!J$62</f>
        <v>5208.7022900763359</v>
      </c>
      <c r="K168" s="306">
        <f>'VCO2-BW '!K168*'VCO2-LBM'!K$61/'VCO2-LBM'!K$62</f>
        <v>3724.3858267716541</v>
      </c>
      <c r="L168" s="160">
        <f t="shared" ref="L168" si="375">AVERAGE(C168:C170)</f>
        <v>4220.7471264367823</v>
      </c>
      <c r="M168" s="160">
        <f t="shared" ref="M168" si="376">AVERAGE(D168:D170)</f>
        <v>3506.0957642725593</v>
      </c>
      <c r="N168" s="160">
        <f t="shared" ref="N168" si="377">AVERAGE(E168:E170)</f>
        <v>4392.8571428571422</v>
      </c>
      <c r="O168" s="160">
        <f t="shared" ref="O168" si="378">AVERAGE(F168:F170)</f>
        <v>4126.4102564102568</v>
      </c>
      <c r="P168" s="160">
        <f t="shared" ref="P168" si="379">AVERAGE(G168:G170)</f>
        <v>3595.0342465753424</v>
      </c>
      <c r="Q168" s="160">
        <f t="shared" ref="Q168" si="380">AVERAGE(H168:H170)</f>
        <v>5420.201058201058</v>
      </c>
      <c r="R168" s="160">
        <f t="shared" ref="R168" si="381">AVERAGE(I168:I170)</f>
        <v>5785</v>
      </c>
      <c r="S168" s="160">
        <f t="shared" ref="S168" si="382">AVERAGE(J168:J170)</f>
        <v>4579.1094147582698</v>
      </c>
      <c r="T168" s="160">
        <f t="shared" ref="T168" si="383">AVERAGE(K168:K170)</f>
        <v>3753.8582677165359</v>
      </c>
      <c r="U168" s="232">
        <f t="shared" ref="U168" si="384">AVERAGE(L168:T168)</f>
        <v>4375.479253025328</v>
      </c>
      <c r="V168" s="92"/>
      <c r="W168" s="92"/>
      <c r="X168" s="92"/>
      <c r="Y168" s="92"/>
      <c r="Z168" s="92"/>
      <c r="AA168" s="92"/>
      <c r="AB168" s="92"/>
      <c r="AC168" s="92"/>
      <c r="AD168" s="92"/>
      <c r="AE168" s="92"/>
      <c r="AF168" s="92"/>
      <c r="AG168" s="92"/>
      <c r="AH168" s="92"/>
      <c r="AI168" s="92"/>
      <c r="AJ168" s="92"/>
      <c r="AK168" s="92"/>
      <c r="AL168" s="92"/>
      <c r="AM168" s="92"/>
      <c r="AN168" s="92"/>
      <c r="AO168" s="92"/>
      <c r="AP168" s="92"/>
      <c r="AQ168" s="92"/>
      <c r="AR168" s="231"/>
    </row>
    <row r="169" spans="1:44">
      <c r="A169" s="233">
        <v>43725</v>
      </c>
      <c r="B169" s="234">
        <v>2.1822453703703699</v>
      </c>
      <c r="C169" s="304">
        <f>'VCO2-BW '!C169*'VCO2-LBM'!C$61/'VCO2-LBM'!C$62</f>
        <v>4065.0000000000005</v>
      </c>
      <c r="D169" s="305">
        <f>'VCO2-BW '!D169*'VCO2-LBM'!D$61/'VCO2-LBM'!D$62</f>
        <v>2788.8121546961324</v>
      </c>
      <c r="E169" s="305">
        <f>'VCO2-BW '!E169*'VCO2-LBM'!E$61/'VCO2-LBM'!E$62</f>
        <v>4684.8214285714284</v>
      </c>
      <c r="F169" s="305">
        <f>'VCO2-BW '!F169*'VCO2-LBM'!F$61/'VCO2-LBM'!F$62</f>
        <v>3289.8461538461538</v>
      </c>
      <c r="G169" s="305">
        <f>'VCO2-BW '!G169*'VCO2-LBM'!G$61/'VCO2-LBM'!G$62</f>
        <v>3092.5753424657532</v>
      </c>
      <c r="H169" s="305">
        <f>'VCO2-BW '!H169*'VCO2-LBM'!H$61/'VCO2-LBM'!H$62</f>
        <v>6251.8571428571422</v>
      </c>
      <c r="I169" s="305">
        <f>'VCO2-BW '!I169*'VCO2-LBM'!I$61/'VCO2-LBM'!I$62</f>
        <v>6296.6666666666661</v>
      </c>
      <c r="J169" s="305">
        <f>'VCO2-BW '!J169*'VCO2-LBM'!J$61/'VCO2-LBM'!J$62</f>
        <v>4193.5877862595416</v>
      </c>
      <c r="K169" s="306">
        <f>'VCO2-BW '!K169*'VCO2-LBM'!K$61/'VCO2-LBM'!K$62</f>
        <v>3738.3464566929138</v>
      </c>
      <c r="L169" s="160"/>
      <c r="M169" s="160"/>
      <c r="N169" s="160"/>
      <c r="O169" s="160"/>
      <c r="P169" s="160"/>
      <c r="Q169" s="160"/>
      <c r="R169" s="160"/>
      <c r="S169" s="160"/>
      <c r="T169" s="160"/>
      <c r="U169" s="232">
        <f t="shared" ref="U169" si="385">STDEV(L168:T168)/SQRT(COUNT(L168:T168))</f>
        <v>262.39473350285368</v>
      </c>
      <c r="V169" s="92"/>
      <c r="W169" s="92"/>
      <c r="X169" s="92"/>
      <c r="Y169" s="92"/>
      <c r="Z169" s="92"/>
      <c r="AA169" s="92"/>
      <c r="AB169" s="92"/>
      <c r="AC169" s="92"/>
      <c r="AD169" s="92"/>
      <c r="AE169" s="92"/>
      <c r="AF169" s="92"/>
      <c r="AG169" s="92"/>
      <c r="AH169" s="92"/>
      <c r="AI169" s="92"/>
      <c r="AJ169" s="92"/>
      <c r="AK169" s="92"/>
      <c r="AL169" s="92"/>
      <c r="AM169" s="92"/>
      <c r="AN169" s="92"/>
      <c r="AO169" s="92"/>
      <c r="AP169" s="92"/>
      <c r="AQ169" s="92"/>
      <c r="AR169" s="231"/>
    </row>
    <row r="170" spans="1:44">
      <c r="A170" s="233">
        <v>43725</v>
      </c>
      <c r="B170" s="234">
        <v>2.1961342592592601</v>
      </c>
      <c r="C170" s="304">
        <f>'VCO2-BW '!C170*'VCO2-LBM'!C$61/'VCO2-LBM'!C$62</f>
        <v>4488.6321839080465</v>
      </c>
      <c r="D170" s="305">
        <f>'VCO2-BW '!D170*'VCO2-LBM'!D$61/'VCO2-LBM'!D$62</f>
        <v>4027.348066298342</v>
      </c>
      <c r="E170" s="305">
        <f>'VCO2-BW '!E170*'VCO2-LBM'!E$61/'VCO2-LBM'!E$62</f>
        <v>3722.1428571428569</v>
      </c>
      <c r="F170" s="305">
        <f>'VCO2-BW '!F170*'VCO2-LBM'!F$61/'VCO2-LBM'!F$62</f>
        <v>6121.0769230769229</v>
      </c>
      <c r="G170" s="305">
        <f>'VCO2-BW '!G170*'VCO2-LBM'!G$61/'VCO2-LBM'!G$62</f>
        <v>3941.8493150684931</v>
      </c>
      <c r="H170" s="305">
        <f>'VCO2-BW '!H170*'VCO2-LBM'!H$61/'VCO2-LBM'!H$62</f>
        <v>5796.6825396825398</v>
      </c>
      <c r="I170" s="305">
        <f>'VCO2-BW '!I170*'VCO2-LBM'!I$61/'VCO2-LBM'!I$62</f>
        <v>4825</v>
      </c>
      <c r="J170" s="305">
        <f>'VCO2-BW '!J170*'VCO2-LBM'!J$61/'VCO2-LBM'!J$62</f>
        <v>4335.0381679389311</v>
      </c>
      <c r="K170" s="306">
        <f>'VCO2-BW '!K170*'VCO2-LBM'!K$61/'VCO2-LBM'!K$62</f>
        <v>3798.8425196850394</v>
      </c>
      <c r="L170" s="160"/>
      <c r="M170" s="160"/>
      <c r="N170" s="160"/>
      <c r="O170" s="160"/>
      <c r="P170" s="160"/>
      <c r="Q170" s="160"/>
      <c r="R170" s="160"/>
      <c r="S170" s="160"/>
      <c r="T170" s="160"/>
      <c r="U170" s="232"/>
      <c r="V170" s="92"/>
      <c r="W170" s="92"/>
      <c r="X170" s="92"/>
      <c r="Y170" s="92"/>
      <c r="Z170" s="92"/>
      <c r="AA170" s="92"/>
      <c r="AB170" s="92"/>
      <c r="AC170" s="92"/>
      <c r="AD170" s="92"/>
      <c r="AE170" s="92"/>
      <c r="AF170" s="92"/>
      <c r="AG170" s="92"/>
      <c r="AH170" s="92"/>
      <c r="AI170" s="92"/>
      <c r="AJ170" s="92"/>
      <c r="AK170" s="92"/>
      <c r="AL170" s="92"/>
      <c r="AM170" s="92"/>
      <c r="AN170" s="92"/>
      <c r="AO170" s="92"/>
      <c r="AP170" s="92"/>
      <c r="AQ170" s="92"/>
      <c r="AR170" s="231"/>
    </row>
    <row r="171" spans="1:44">
      <c r="A171" s="233">
        <v>43725</v>
      </c>
      <c r="B171" s="234">
        <v>2.21002314814814</v>
      </c>
      <c r="C171" s="304">
        <f>'VCO2-BW '!C171*'VCO2-LBM'!C$61/'VCO2-LBM'!C$62</f>
        <v>3253.5574712643684</v>
      </c>
      <c r="D171" s="305">
        <f>'VCO2-BW '!D171*'VCO2-LBM'!D$61/'VCO2-LBM'!D$62</f>
        <v>2436.6298342541436</v>
      </c>
      <c r="E171" s="305">
        <f>'VCO2-BW '!E171*'VCO2-LBM'!E$61/'VCO2-LBM'!E$62</f>
        <v>2815.7142857142858</v>
      </c>
      <c r="F171" s="305">
        <f>'VCO2-BW '!F171*'VCO2-LBM'!F$61/'VCO2-LBM'!F$62</f>
        <v>3724.76923076923</v>
      </c>
      <c r="G171" s="305">
        <f>'VCO2-BW '!G171*'VCO2-LBM'!G$61/'VCO2-LBM'!G$62</f>
        <v>3747.2945205479455</v>
      </c>
      <c r="H171" s="305">
        <f>'VCO2-BW '!H171*'VCO2-LBM'!H$61/'VCO2-LBM'!H$62</f>
        <v>3857.0952380952376</v>
      </c>
      <c r="I171" s="305">
        <f>'VCO2-BW '!I171*'VCO2-LBM'!I$61/'VCO2-LBM'!I$62</f>
        <v>3984.9999999999991</v>
      </c>
      <c r="J171" s="305">
        <f>'VCO2-BW '!J171*'VCO2-LBM'!J$61/'VCO2-LBM'!J$62</f>
        <v>5821.099236641222</v>
      </c>
      <c r="K171" s="306">
        <f>'VCO2-BW '!K171*'VCO2-LBM'!K$61/'VCO2-LBM'!K$62</f>
        <v>4962.2283464566926</v>
      </c>
      <c r="L171" s="160">
        <f t="shared" ref="L171" si="386">AVERAGE(C171:C173)</f>
        <v>3856.2988505747139</v>
      </c>
      <c r="M171" s="160">
        <f t="shared" ref="M171" si="387">AVERAGE(D171:D173)</f>
        <v>3111.786372007366</v>
      </c>
      <c r="N171" s="160">
        <f t="shared" ref="N171" si="388">AVERAGE(E171:E173)</f>
        <v>3859.2857142857142</v>
      </c>
      <c r="O171" s="160">
        <f t="shared" ref="O171" si="389">AVERAGE(F171:F173)</f>
        <v>3785.1282051282051</v>
      </c>
      <c r="P171" s="160">
        <f t="shared" ref="P171" si="390">AVERAGE(G171:G173)</f>
        <v>4199</v>
      </c>
      <c r="Q171" s="160">
        <f t="shared" ref="Q171" si="391">AVERAGE(H171:H173)</f>
        <v>3875.7777777777774</v>
      </c>
      <c r="R171" s="160">
        <f t="shared" ref="R171" si="392">AVERAGE(I171:I173)</f>
        <v>3859.4444444444439</v>
      </c>
      <c r="S171" s="160">
        <f t="shared" ref="S171" si="393">AVERAGE(J171:J173)</f>
        <v>5256.9618320610689</v>
      </c>
      <c r="T171" s="160">
        <f t="shared" ref="T171" si="394">AVERAGE(K171:K173)</f>
        <v>4670.0892388451439</v>
      </c>
      <c r="U171" s="232">
        <f t="shared" ref="U171" si="395">AVERAGE(L171:T171)</f>
        <v>4052.6413816804925</v>
      </c>
      <c r="V171" s="92"/>
      <c r="W171" s="92"/>
      <c r="X171" s="92"/>
      <c r="Y171" s="92"/>
      <c r="Z171" s="92"/>
      <c r="AA171" s="92"/>
      <c r="AB171" s="92"/>
      <c r="AC171" s="92"/>
      <c r="AD171" s="92"/>
      <c r="AE171" s="92"/>
      <c r="AF171" s="92"/>
      <c r="AG171" s="92"/>
      <c r="AH171" s="92"/>
      <c r="AI171" s="92"/>
      <c r="AJ171" s="92"/>
      <c r="AK171" s="92"/>
      <c r="AL171" s="92"/>
      <c r="AM171" s="92"/>
      <c r="AN171" s="92"/>
      <c r="AO171" s="92"/>
      <c r="AP171" s="92"/>
      <c r="AQ171" s="92"/>
      <c r="AR171" s="231"/>
    </row>
    <row r="172" spans="1:44">
      <c r="A172" s="233">
        <v>43725</v>
      </c>
      <c r="B172" s="234">
        <v>2.2239120370370302</v>
      </c>
      <c r="C172" s="304">
        <f>'VCO2-BW '!C172*'VCO2-LBM'!C$61/'VCO2-LBM'!C$62</f>
        <v>3286.2643678160925</v>
      </c>
      <c r="D172" s="305">
        <f>'VCO2-BW '!D172*'VCO2-LBM'!D$61/'VCO2-LBM'!D$62</f>
        <v>2864.6408839779001</v>
      </c>
      <c r="E172" s="305">
        <f>'VCO2-BW '!E172*'VCO2-LBM'!E$61/'VCO2-LBM'!E$62</f>
        <v>4377.8571428571431</v>
      </c>
      <c r="F172" s="305">
        <f>'VCO2-BW '!F172*'VCO2-LBM'!F$61/'VCO2-LBM'!F$62</f>
        <v>4048</v>
      </c>
      <c r="G172" s="305">
        <f>'VCO2-BW '!G172*'VCO2-LBM'!G$61/'VCO2-LBM'!G$62</f>
        <v>4513.6712328767117</v>
      </c>
      <c r="H172" s="305">
        <f>'VCO2-BW '!H172*'VCO2-LBM'!H$61/'VCO2-LBM'!H$62</f>
        <v>4223.9523809523807</v>
      </c>
      <c r="I172" s="305">
        <f>'VCO2-BW '!I172*'VCO2-LBM'!I$61/'VCO2-LBM'!I$62</f>
        <v>4138.333333333333</v>
      </c>
      <c r="J172" s="305">
        <f>'VCO2-BW '!J172*'VCO2-LBM'!J$61/'VCO2-LBM'!J$62</f>
        <v>5861.038167938932</v>
      </c>
      <c r="K172" s="306">
        <f>'VCO2-BW '!K172*'VCO2-LBM'!K$61/'VCO2-LBM'!K$62</f>
        <v>4355.7165354330709</v>
      </c>
      <c r="L172" s="160"/>
      <c r="M172" s="160"/>
      <c r="N172" s="160"/>
      <c r="O172" s="160"/>
      <c r="P172" s="160"/>
      <c r="Q172" s="160"/>
      <c r="R172" s="160"/>
      <c r="S172" s="160"/>
      <c r="T172" s="160"/>
      <c r="U172" s="232">
        <f t="shared" ref="U172" si="396">STDEV(L171:T171)/SQRT(COUNT(L171:T171))</f>
        <v>202.56564409648649</v>
      </c>
      <c r="V172" s="92"/>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231"/>
    </row>
    <row r="173" spans="1:44">
      <c r="A173" s="233">
        <v>43725</v>
      </c>
      <c r="B173" s="234">
        <v>2.2378009259259199</v>
      </c>
      <c r="C173" s="304">
        <f>'VCO2-BW '!C173*'VCO2-LBM'!C$61/'VCO2-LBM'!C$62</f>
        <v>5029.074712643679</v>
      </c>
      <c r="D173" s="305">
        <f>'VCO2-BW '!D173*'VCO2-LBM'!D$61/'VCO2-LBM'!D$62</f>
        <v>4034.0883977900548</v>
      </c>
      <c r="E173" s="305">
        <f>'VCO2-BW '!E173*'VCO2-LBM'!E$61/'VCO2-LBM'!E$62</f>
        <v>4384.2857142857138</v>
      </c>
      <c r="F173" s="305">
        <f>'VCO2-BW '!F173*'VCO2-LBM'!F$61/'VCO2-LBM'!F$62</f>
        <v>3582.6153846153843</v>
      </c>
      <c r="G173" s="305">
        <f>'VCO2-BW '!G173*'VCO2-LBM'!G$61/'VCO2-LBM'!G$62</f>
        <v>4336.034246575342</v>
      </c>
      <c r="H173" s="305">
        <f>'VCO2-BW '!H173*'VCO2-LBM'!H$61/'VCO2-LBM'!H$62</f>
        <v>3546.2857142857142</v>
      </c>
      <c r="I173" s="305">
        <f>'VCO2-BW '!I173*'VCO2-LBM'!I$61/'VCO2-LBM'!I$62</f>
        <v>3455.0000000000005</v>
      </c>
      <c r="J173" s="305">
        <f>'VCO2-BW '!J173*'VCO2-LBM'!J$61/'VCO2-LBM'!J$62</f>
        <v>4088.7480916030536</v>
      </c>
      <c r="K173" s="306">
        <f>'VCO2-BW '!K173*'VCO2-LBM'!K$61/'VCO2-LBM'!K$62</f>
        <v>4692.3228346456699</v>
      </c>
      <c r="L173" s="160"/>
      <c r="M173" s="160"/>
      <c r="N173" s="160"/>
      <c r="O173" s="160"/>
      <c r="P173" s="160"/>
      <c r="Q173" s="160"/>
      <c r="R173" s="160"/>
      <c r="S173" s="160"/>
      <c r="T173" s="160"/>
      <c r="U173" s="232"/>
      <c r="V173" s="92"/>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231"/>
    </row>
    <row r="174" spans="1:44">
      <c r="A174" s="223">
        <v>43725</v>
      </c>
      <c r="B174" s="224">
        <v>1.2516898148148099</v>
      </c>
      <c r="C174" s="304">
        <f>'VCO2-BW '!C174*'VCO2-LBM'!C$61/'VCO2-LBM'!C$62</f>
        <v>4753.4022988505749</v>
      </c>
      <c r="D174" s="305">
        <f>'VCO2-BW '!D174*'VCO2-LBM'!D$61/'VCO2-LBM'!D$62</f>
        <v>2249.5856353591157</v>
      </c>
      <c r="E174" s="305">
        <f>'VCO2-BW '!E174*'VCO2-LBM'!E$61/'VCO2-LBM'!E$62</f>
        <v>4125.5357142857138</v>
      </c>
      <c r="F174" s="305">
        <f>'VCO2-BW '!F174*'VCO2-LBM'!F$61/'VCO2-LBM'!F$62</f>
        <v>3178.1538461538462</v>
      </c>
      <c r="G174" s="305">
        <f>'VCO2-BW '!G174*'VCO2-LBM'!G$61/'VCO2-LBM'!G$62</f>
        <v>3209.3082191780823</v>
      </c>
      <c r="H174" s="305">
        <f>'VCO2-BW '!H174*'VCO2-LBM'!H$61/'VCO2-LBM'!H$62</f>
        <v>5166.5714285714284</v>
      </c>
      <c r="I174" s="305">
        <f>'VCO2-BW '!I174*'VCO2-LBM'!I$61/'VCO2-LBM'!I$62</f>
        <v>3255</v>
      </c>
      <c r="J174" s="305">
        <f>'VCO2-BW '!J174*'VCO2-LBM'!J$61/'VCO2-LBM'!J$62</f>
        <v>6049.0839694656488</v>
      </c>
      <c r="K174" s="306">
        <f>'VCO2-BW '!K174*'VCO2-LBM'!K$61/'VCO2-LBM'!K$62</f>
        <v>5312.7952755905517</v>
      </c>
      <c r="L174" s="160">
        <f t="shared" ref="L174" si="397">AVERAGE(C174:C176)</f>
        <v>3525.5957854406133</v>
      </c>
      <c r="M174" s="160">
        <f t="shared" ref="M174" si="398">AVERAGE(D174:D176)</f>
        <v>2193.4162062615101</v>
      </c>
      <c r="N174" s="160">
        <f t="shared" ref="N174" si="399">AVERAGE(E174:E176)</f>
        <v>3246.4285714285711</v>
      </c>
      <c r="O174" s="160">
        <f t="shared" ref="O174" si="400">AVERAGE(F174:F176)</f>
        <v>3904.7179487179487</v>
      </c>
      <c r="P174" s="160">
        <f t="shared" ref="P174" si="401">AVERAGE(G174:G176)</f>
        <v>3841.4703196347036</v>
      </c>
      <c r="Q174" s="160">
        <f t="shared" ref="Q174" si="402">AVERAGE(H174:H176)</f>
        <v>4681.9576719576717</v>
      </c>
      <c r="R174" s="160">
        <f t="shared" ref="R174" si="403">AVERAGE(I174:I176)</f>
        <v>3680</v>
      </c>
      <c r="S174" s="160">
        <f t="shared" ref="S174" si="404">AVERAGE(J174:J176)</f>
        <v>4762.7175572519081</v>
      </c>
      <c r="T174" s="160">
        <f t="shared" ref="T174" si="405">AVERAGE(K174:K176)</f>
        <v>4416.212598425197</v>
      </c>
      <c r="U174" s="232">
        <f t="shared" ref="U174" si="406">AVERAGE(L174:T174)</f>
        <v>3805.8351843464584</v>
      </c>
      <c r="V174" s="92"/>
      <c r="W174" s="92"/>
      <c r="X174" s="92"/>
      <c r="Y174" s="92"/>
      <c r="Z174" s="92"/>
      <c r="AA174" s="92"/>
      <c r="AB174" s="92"/>
      <c r="AC174" s="92"/>
      <c r="AD174" s="92"/>
      <c r="AE174" s="92"/>
      <c r="AF174" s="92"/>
      <c r="AG174" s="92"/>
      <c r="AH174" s="92"/>
      <c r="AI174" s="92"/>
      <c r="AJ174" s="92"/>
      <c r="AK174" s="92"/>
      <c r="AL174" s="92"/>
      <c r="AM174" s="92"/>
      <c r="AN174" s="92"/>
      <c r="AO174" s="92"/>
      <c r="AP174" s="92"/>
      <c r="AQ174" s="92"/>
      <c r="AR174" s="231"/>
    </row>
    <row r="175" spans="1:44">
      <c r="A175" s="223">
        <v>43725</v>
      </c>
      <c r="B175" s="224">
        <v>1.2655787037037001</v>
      </c>
      <c r="C175" s="304">
        <f>'VCO2-BW '!C175*'VCO2-LBM'!C$61/'VCO2-LBM'!C$62</f>
        <v>2962.3103448275865</v>
      </c>
      <c r="D175" s="305">
        <f>'VCO2-BW '!D175*'VCO2-LBM'!D$61/'VCO2-LBM'!D$62</f>
        <v>2419.7790055248615</v>
      </c>
      <c r="E175" s="305">
        <f>'VCO2-BW '!E175*'VCO2-LBM'!E$61/'VCO2-LBM'!E$62</f>
        <v>2691.9642857142858</v>
      </c>
      <c r="F175" s="305">
        <f>'VCO2-BW '!F175*'VCO2-LBM'!F$61/'VCO2-LBM'!F$62</f>
        <v>5337.538461538461</v>
      </c>
      <c r="G175" s="305">
        <f>'VCO2-BW '!G175*'VCO2-LBM'!G$61/'VCO2-LBM'!G$62</f>
        <v>3373.4109589041095</v>
      </c>
      <c r="H175" s="305">
        <f>'VCO2-BW '!H175*'VCO2-LBM'!H$61/'VCO2-LBM'!H$62</f>
        <v>5322.8253968253966</v>
      </c>
      <c r="I175" s="305">
        <f>'VCO2-BW '!I175*'VCO2-LBM'!I$61/'VCO2-LBM'!I$62</f>
        <v>3088.333333333333</v>
      </c>
      <c r="J175" s="305">
        <f>'VCO2-BW '!J175*'VCO2-LBM'!J$61/'VCO2-LBM'!J$62</f>
        <v>4017.1908396946569</v>
      </c>
      <c r="K175" s="306">
        <f>'VCO2-BW '!K175*'VCO2-LBM'!K$61/'VCO2-LBM'!K$62</f>
        <v>3556.8582677165355</v>
      </c>
      <c r="L175" s="160"/>
      <c r="M175" s="160"/>
      <c r="N175" s="160"/>
      <c r="O175" s="160"/>
      <c r="P175" s="160"/>
      <c r="Q175" s="160"/>
      <c r="R175" s="160"/>
      <c r="S175" s="160"/>
      <c r="T175" s="160"/>
      <c r="U175" s="232">
        <f t="shared" ref="U175" si="407">STDEV(L174:T174)/SQRT(COUNT(L174:T174))</f>
        <v>265.46662466078237</v>
      </c>
      <c r="V175" s="92"/>
      <c r="W175" s="92"/>
      <c r="X175" s="92"/>
      <c r="Y175" s="92"/>
      <c r="Z175" s="92"/>
      <c r="AA175" s="92"/>
      <c r="AB175" s="92"/>
      <c r="AC175" s="92"/>
      <c r="AD175" s="92"/>
      <c r="AE175" s="92"/>
      <c r="AF175" s="92"/>
      <c r="AG175" s="92"/>
      <c r="AH175" s="92"/>
      <c r="AI175" s="92"/>
      <c r="AJ175" s="92"/>
      <c r="AK175" s="92"/>
      <c r="AL175" s="92"/>
      <c r="AM175" s="92"/>
      <c r="AN175" s="92"/>
      <c r="AO175" s="92"/>
      <c r="AP175" s="92"/>
      <c r="AQ175" s="92"/>
      <c r="AR175" s="231"/>
    </row>
    <row r="176" spans="1:44">
      <c r="A176" s="223">
        <v>43725</v>
      </c>
      <c r="B176" s="224">
        <v>1.27946759259259</v>
      </c>
      <c r="C176" s="304">
        <f>'VCO2-BW '!C176*'VCO2-LBM'!C$61/'VCO2-LBM'!C$62</f>
        <v>2861.0747126436786</v>
      </c>
      <c r="D176" s="305">
        <f>'VCO2-BW '!D176*'VCO2-LBM'!D$61/'VCO2-LBM'!D$62</f>
        <v>1910.8839779005523</v>
      </c>
      <c r="E176" s="305">
        <f>'VCO2-BW '!E176*'VCO2-LBM'!E$61/'VCO2-LBM'!E$62</f>
        <v>2921.7857142857142</v>
      </c>
      <c r="F176" s="305">
        <f>'VCO2-BW '!F176*'VCO2-LBM'!F$61/'VCO2-LBM'!F$62</f>
        <v>3198.4615384615386</v>
      </c>
      <c r="G176" s="305">
        <f>'VCO2-BW '!G176*'VCO2-LBM'!G$61/'VCO2-LBM'!G$62</f>
        <v>4941.6917808219177</v>
      </c>
      <c r="H176" s="305">
        <f>'VCO2-BW '!H176*'VCO2-LBM'!H$61/'VCO2-LBM'!H$62</f>
        <v>3556.4761904761904</v>
      </c>
      <c r="I176" s="305">
        <f>'VCO2-BW '!I176*'VCO2-LBM'!I$61/'VCO2-LBM'!I$62</f>
        <v>4696.6666666666661</v>
      </c>
      <c r="J176" s="305">
        <f>'VCO2-BW '!J176*'VCO2-LBM'!J$61/'VCO2-LBM'!J$62</f>
        <v>4221.8778625954192</v>
      </c>
      <c r="K176" s="306">
        <f>'VCO2-BW '!K176*'VCO2-LBM'!K$61/'VCO2-LBM'!K$62</f>
        <v>4378.9842519685044</v>
      </c>
      <c r="L176" s="160"/>
      <c r="M176" s="160"/>
      <c r="N176" s="160"/>
      <c r="O176" s="160"/>
      <c r="P176" s="160"/>
      <c r="Q176" s="160"/>
      <c r="R176" s="160"/>
      <c r="S176" s="160"/>
      <c r="T176" s="160"/>
      <c r="U176" s="232"/>
      <c r="V176" s="92"/>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231"/>
    </row>
    <row r="177" spans="1:44">
      <c r="A177" s="223">
        <v>43725</v>
      </c>
      <c r="B177" s="224">
        <v>1.29335648148148</v>
      </c>
      <c r="C177" s="304">
        <f>'VCO2-BW '!C177*'VCO2-LBM'!C$61/'VCO2-LBM'!C$62</f>
        <v>2800.3333333333339</v>
      </c>
      <c r="D177" s="305">
        <f>'VCO2-BW '!D177*'VCO2-LBM'!D$61/'VCO2-LBM'!D$62</f>
        <v>1914.2541436464087</v>
      </c>
      <c r="E177" s="305">
        <f>'VCO2-BW '!E177*'VCO2-LBM'!E$61/'VCO2-LBM'!E$62</f>
        <v>2857.5</v>
      </c>
      <c r="F177" s="305">
        <f>'VCO2-BW '!F177*'VCO2-LBM'!F$61/'VCO2-LBM'!F$62</f>
        <v>2812.6153846153843</v>
      </c>
      <c r="G177" s="305">
        <f>'VCO2-BW '!G177*'VCO2-LBM'!G$61/'VCO2-LBM'!G$62</f>
        <v>2830.3493150684931</v>
      </c>
      <c r="H177" s="305">
        <f>'VCO2-BW '!H177*'VCO2-LBM'!H$61/'VCO2-LBM'!H$62</f>
        <v>3831.6190476190468</v>
      </c>
      <c r="I177" s="305">
        <f>'VCO2-BW '!I177*'VCO2-LBM'!I$61/'VCO2-LBM'!I$62</f>
        <v>3351.6666666666665</v>
      </c>
      <c r="J177" s="305">
        <f>'VCO2-BW '!J177*'VCO2-LBM'!J$61/'VCO2-LBM'!J$62</f>
        <v>3932.320610687023</v>
      </c>
      <c r="K177" s="306">
        <f>'VCO2-BW '!K177*'VCO2-LBM'!K$61/'VCO2-LBM'!K$62</f>
        <v>3480.8503937007877</v>
      </c>
      <c r="L177" s="160">
        <f t="shared" ref="L177" si="408">AVERAGE(C177:C179)</f>
        <v>2903.6455938697322</v>
      </c>
      <c r="M177" s="160">
        <f t="shared" ref="M177" si="409">AVERAGE(D177:D179)</f>
        <v>3406.6758747697972</v>
      </c>
      <c r="N177" s="160">
        <f t="shared" ref="N177" si="410">AVERAGE(E177:E179)</f>
        <v>3167.1428571428569</v>
      </c>
      <c r="O177" s="160">
        <f t="shared" ref="O177" si="411">AVERAGE(F177:F179)</f>
        <v>2981.2820512820508</v>
      </c>
      <c r="P177" s="160">
        <f t="shared" ref="P177" si="412">AVERAGE(G177:G179)</f>
        <v>3479.4292237442919</v>
      </c>
      <c r="Q177" s="160">
        <f t="shared" ref="Q177" si="413">AVERAGE(H177:H179)</f>
        <v>3589.3121693121698</v>
      </c>
      <c r="R177" s="160">
        <f t="shared" ref="R177" si="414">AVERAGE(I177:I179)</f>
        <v>4086.1111111111109</v>
      </c>
      <c r="S177" s="160">
        <f t="shared" ref="S177" si="415">AVERAGE(J177:J179)</f>
        <v>5421.7099236641216</v>
      </c>
      <c r="T177" s="160">
        <f t="shared" ref="T177" si="416">AVERAGE(K177:K179)</f>
        <v>3291.606299212599</v>
      </c>
      <c r="U177" s="232">
        <f t="shared" ref="U177" si="417">AVERAGE(L177:T177)</f>
        <v>3591.8794560120809</v>
      </c>
      <c r="V177" s="92"/>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231"/>
    </row>
    <row r="178" spans="1:44">
      <c r="A178" s="223">
        <v>43725</v>
      </c>
      <c r="B178" s="224">
        <v>1.3072453703703699</v>
      </c>
      <c r="C178" s="304">
        <f>'VCO2-BW '!C178*'VCO2-LBM'!C$61/'VCO2-LBM'!C$62</f>
        <v>2907.798850574713</v>
      </c>
      <c r="D178" s="305">
        <f>'VCO2-BW '!D178*'VCO2-LBM'!D$61/'VCO2-LBM'!D$62</f>
        <v>3348.2596685082872</v>
      </c>
      <c r="E178" s="305">
        <f>'VCO2-BW '!E178*'VCO2-LBM'!E$61/'VCO2-LBM'!E$62</f>
        <v>4005</v>
      </c>
      <c r="F178" s="305">
        <f>'VCO2-BW '!F178*'VCO2-LBM'!F$61/'VCO2-LBM'!F$62</f>
        <v>3134.1538461538457</v>
      </c>
      <c r="G178" s="305">
        <f>'VCO2-BW '!G178*'VCO2-LBM'!G$61/'VCO2-LBM'!G$62</f>
        <v>2431.0890410958905</v>
      </c>
      <c r="H178" s="305">
        <f>'VCO2-BW '!H178*'VCO2-LBM'!H$61/'VCO2-LBM'!H$62</f>
        <v>3150.5555555555557</v>
      </c>
      <c r="I178" s="305">
        <f>'VCO2-BW '!I178*'VCO2-LBM'!I$61/'VCO2-LBM'!I$62</f>
        <v>3315</v>
      </c>
      <c r="J178" s="305">
        <f>'VCO2-BW '!J178*'VCO2-LBM'!J$61/'VCO2-LBM'!J$62</f>
        <v>6613.2213740458001</v>
      </c>
      <c r="K178" s="306">
        <f>'VCO2-BW '!K178*'VCO2-LBM'!K$61/'VCO2-LBM'!K$62</f>
        <v>3169.0629921259842</v>
      </c>
      <c r="L178" s="160"/>
      <c r="M178" s="160"/>
      <c r="N178" s="160"/>
      <c r="O178" s="160"/>
      <c r="P178" s="160"/>
      <c r="Q178" s="160"/>
      <c r="R178" s="160"/>
      <c r="S178" s="160"/>
      <c r="T178" s="160"/>
      <c r="U178" s="232">
        <f t="shared" ref="U178" si="418">STDEV(L177:T177)/SQRT(COUNT(L177:T177))</f>
        <v>257.0277943311346</v>
      </c>
      <c r="V178" s="92"/>
      <c r="W178" s="92"/>
      <c r="X178" s="92"/>
      <c r="Y178" s="92"/>
      <c r="Z178" s="92"/>
      <c r="AA178" s="92"/>
      <c r="AB178" s="92"/>
      <c r="AC178" s="92"/>
      <c r="AD178" s="92"/>
      <c r="AE178" s="92"/>
      <c r="AF178" s="92"/>
      <c r="AG178" s="92"/>
      <c r="AH178" s="92"/>
      <c r="AI178" s="92"/>
      <c r="AJ178" s="92"/>
      <c r="AK178" s="92"/>
      <c r="AL178" s="92"/>
      <c r="AM178" s="92"/>
      <c r="AN178" s="92"/>
      <c r="AO178" s="92"/>
      <c r="AP178" s="92"/>
      <c r="AQ178" s="92"/>
      <c r="AR178" s="231"/>
    </row>
    <row r="179" spans="1:44">
      <c r="A179" s="223">
        <v>43725</v>
      </c>
      <c r="B179" s="224">
        <v>1.3211342592592601</v>
      </c>
      <c r="C179" s="304">
        <f>'VCO2-BW '!C179*'VCO2-LBM'!C$61/'VCO2-LBM'!C$62</f>
        <v>3002.8045977011498</v>
      </c>
      <c r="D179" s="305">
        <f>'VCO2-BW '!D179*'VCO2-LBM'!D$61/'VCO2-LBM'!D$62</f>
        <v>4957.5138121546961</v>
      </c>
      <c r="E179" s="305">
        <f>'VCO2-BW '!E179*'VCO2-LBM'!E$61/'VCO2-LBM'!E$62</f>
        <v>2638.9285714285711</v>
      </c>
      <c r="F179" s="305">
        <f>'VCO2-BW '!F179*'VCO2-LBM'!F$61/'VCO2-LBM'!F$62</f>
        <v>2997.0769230769229</v>
      </c>
      <c r="G179" s="305">
        <f>'VCO2-BW '!G179*'VCO2-LBM'!G$61/'VCO2-LBM'!G$62</f>
        <v>5176.8493150684935</v>
      </c>
      <c r="H179" s="305">
        <f>'VCO2-BW '!H179*'VCO2-LBM'!H$61/'VCO2-LBM'!H$62</f>
        <v>3785.7619047619055</v>
      </c>
      <c r="I179" s="305">
        <f>'VCO2-BW '!I179*'VCO2-LBM'!I$61/'VCO2-LBM'!I$62</f>
        <v>5591.6666666666661</v>
      </c>
      <c r="J179" s="305">
        <f>'VCO2-BW '!J179*'VCO2-LBM'!J$61/'VCO2-LBM'!J$62</f>
        <v>5719.5877862595426</v>
      </c>
      <c r="K179" s="306">
        <f>'VCO2-BW '!K179*'VCO2-LBM'!K$61/'VCO2-LBM'!K$62</f>
        <v>3224.9055118110236</v>
      </c>
      <c r="L179" s="160"/>
      <c r="M179" s="160"/>
      <c r="N179" s="160"/>
      <c r="O179" s="160"/>
      <c r="P179" s="160"/>
      <c r="Q179" s="160"/>
      <c r="R179" s="160"/>
      <c r="S179" s="160"/>
      <c r="T179" s="160"/>
      <c r="U179" s="232"/>
      <c r="V179" s="92"/>
      <c r="W179" s="92"/>
      <c r="X179" s="92"/>
      <c r="Y179" s="92"/>
      <c r="Z179" s="92"/>
      <c r="AA179" s="92"/>
      <c r="AB179" s="92"/>
      <c r="AC179" s="92"/>
      <c r="AD179" s="92"/>
      <c r="AE179" s="92"/>
      <c r="AF179" s="92"/>
      <c r="AG179" s="92"/>
      <c r="AH179" s="92"/>
      <c r="AI179" s="92"/>
      <c r="AJ179" s="92"/>
      <c r="AK179" s="92"/>
      <c r="AL179" s="92"/>
      <c r="AM179" s="92"/>
      <c r="AN179" s="92"/>
      <c r="AO179" s="92"/>
      <c r="AP179" s="92"/>
      <c r="AQ179" s="92"/>
      <c r="AR179" s="231"/>
    </row>
    <row r="180" spans="1:44">
      <c r="A180" s="223">
        <v>43725</v>
      </c>
      <c r="B180" s="224">
        <v>1.33502314814815</v>
      </c>
      <c r="C180" s="304">
        <f>'VCO2-BW '!C180*'VCO2-LBM'!C$61/'VCO2-LBM'!C$62</f>
        <v>2842.3850574712646</v>
      </c>
      <c r="D180" s="305">
        <f>'VCO2-BW '!D180*'VCO2-LBM'!D$61/'VCO2-LBM'!D$62</f>
        <v>3188.1767955801106</v>
      </c>
      <c r="E180" s="305">
        <f>'VCO2-BW '!E180*'VCO2-LBM'!E$61/'VCO2-LBM'!E$62</f>
        <v>4590</v>
      </c>
      <c r="F180" s="305">
        <f>'VCO2-BW '!F180*'VCO2-LBM'!F$61/'VCO2-LBM'!F$62</f>
        <v>4843.3846153846152</v>
      </c>
      <c r="G180" s="305">
        <f>'VCO2-BW '!G180*'VCO2-LBM'!G$61/'VCO2-LBM'!G$62</f>
        <v>2552.8972602739723</v>
      </c>
      <c r="H180" s="305">
        <f>'VCO2-BW '!H180*'VCO2-LBM'!H$61/'VCO2-LBM'!H$62</f>
        <v>4342.8412698412694</v>
      </c>
      <c r="I180" s="305">
        <f>'VCO2-BW '!I180*'VCO2-LBM'!I$61/'VCO2-LBM'!I$62</f>
        <v>3474.9999999999991</v>
      </c>
      <c r="J180" s="305">
        <f>'VCO2-BW '!J180*'VCO2-LBM'!J$61/'VCO2-LBM'!J$62</f>
        <v>4228.5343511450383</v>
      </c>
      <c r="K180" s="306">
        <f>'VCO2-BW '!K180*'VCO2-LBM'!K$61/'VCO2-LBM'!K$62</f>
        <v>6310.2047244094483</v>
      </c>
      <c r="L180" s="160">
        <f t="shared" ref="L180" si="419">AVERAGE(C180:C182)</f>
        <v>3811.6513409961685</v>
      </c>
      <c r="M180" s="160">
        <f t="shared" ref="M180" si="420">AVERAGE(D180:D182)</f>
        <v>2620.8655616942906</v>
      </c>
      <c r="N180" s="160">
        <f t="shared" ref="N180" si="421">AVERAGE(E180:E182)</f>
        <v>3430.1785714285711</v>
      </c>
      <c r="O180" s="160">
        <f t="shared" ref="O180" si="422">AVERAGE(F180:F182)</f>
        <v>3878.2051282051275</v>
      </c>
      <c r="P180" s="160">
        <f t="shared" ref="P180" si="423">AVERAGE(G180:G182)</f>
        <v>3385.817351598173</v>
      </c>
      <c r="Q180" s="160">
        <f t="shared" ref="Q180" si="424">AVERAGE(H180:H182)</f>
        <v>4785.5608465608457</v>
      </c>
      <c r="R180" s="160">
        <f t="shared" ref="R180" si="425">AVERAGE(I180:I182)</f>
        <v>3855</v>
      </c>
      <c r="S180" s="160">
        <f t="shared" ref="S180" si="426">AVERAGE(J180:J182)</f>
        <v>4635.1348600508909</v>
      </c>
      <c r="T180" s="160">
        <f t="shared" ref="T180" si="427">AVERAGE(K180:K182)</f>
        <v>4376.9160104986868</v>
      </c>
      <c r="U180" s="232">
        <f t="shared" ref="U180" si="428">AVERAGE(L180:T180)</f>
        <v>3864.3699634480831</v>
      </c>
      <c r="V180" s="92"/>
      <c r="W180" s="92"/>
      <c r="X180" s="92"/>
      <c r="Y180" s="92"/>
      <c r="Z180" s="92"/>
      <c r="AA180" s="92"/>
      <c r="AB180" s="92"/>
      <c r="AC180" s="92"/>
      <c r="AD180" s="92"/>
      <c r="AE180" s="92"/>
      <c r="AF180" s="92"/>
      <c r="AG180" s="92"/>
      <c r="AH180" s="92"/>
      <c r="AI180" s="92"/>
      <c r="AJ180" s="92"/>
      <c r="AK180" s="92"/>
      <c r="AL180" s="92"/>
      <c r="AM180" s="92"/>
      <c r="AN180" s="92"/>
      <c r="AO180" s="92"/>
      <c r="AP180" s="92"/>
      <c r="AQ180" s="92"/>
      <c r="AR180" s="231"/>
    </row>
    <row r="181" spans="1:44">
      <c r="A181" s="223">
        <v>43725</v>
      </c>
      <c r="B181" s="224">
        <v>1.34891203703704</v>
      </c>
      <c r="C181" s="304">
        <f>'VCO2-BW '!C181*'VCO2-LBM'!C$61/'VCO2-LBM'!C$62</f>
        <v>3842.2816091954023</v>
      </c>
      <c r="D181" s="305">
        <f>'VCO2-BW '!D181*'VCO2-LBM'!D$61/'VCO2-LBM'!D$62</f>
        <v>2359.1160220994475</v>
      </c>
      <c r="E181" s="305">
        <f>'VCO2-BW '!E181*'VCO2-LBM'!E$61/'VCO2-LBM'!E$62</f>
        <v>2952.3214285714284</v>
      </c>
      <c r="F181" s="305">
        <f>'VCO2-BW '!F181*'VCO2-LBM'!F$61/'VCO2-LBM'!F$62</f>
        <v>4102.1538461538457</v>
      </c>
      <c r="G181" s="305">
        <f>'VCO2-BW '!G181*'VCO2-LBM'!G$61/'VCO2-LBM'!G$62</f>
        <v>4467.9931506849307</v>
      </c>
      <c r="H181" s="305">
        <f>'VCO2-BW '!H181*'VCO2-LBM'!H$61/'VCO2-LBM'!H$62</f>
        <v>5786.4920634920627</v>
      </c>
      <c r="I181" s="305">
        <f>'VCO2-BW '!I181*'VCO2-LBM'!I$61/'VCO2-LBM'!I$62</f>
        <v>3006.6666666666665</v>
      </c>
      <c r="J181" s="305">
        <f>'VCO2-BW '!J181*'VCO2-LBM'!J$61/'VCO2-LBM'!J$62</f>
        <v>3988.9007633587785</v>
      </c>
      <c r="K181" s="306">
        <f>'VCO2-BW '!K181*'VCO2-LBM'!K$61/'VCO2-LBM'!K$62</f>
        <v>3992.7401574803143</v>
      </c>
      <c r="L181" s="160"/>
      <c r="M181" s="160"/>
      <c r="N181" s="160"/>
      <c r="O181" s="160"/>
      <c r="P181" s="160"/>
      <c r="Q181" s="160"/>
      <c r="R181" s="160"/>
      <c r="S181" s="160"/>
      <c r="T181" s="160"/>
      <c r="U181" s="232">
        <f t="shared" ref="U181" si="429">STDEV(L180:T180)/SQRT(COUNT(L180:T180))</f>
        <v>225.84013042839373</v>
      </c>
      <c r="V181" s="92"/>
      <c r="W181" s="92"/>
      <c r="X181" s="92"/>
      <c r="Y181" s="92"/>
      <c r="Z181" s="92"/>
      <c r="AA181" s="92"/>
      <c r="AB181" s="92"/>
      <c r="AC181" s="92"/>
      <c r="AD181" s="92"/>
      <c r="AE181" s="92"/>
      <c r="AF181" s="92"/>
      <c r="AG181" s="92"/>
      <c r="AH181" s="92"/>
      <c r="AI181" s="92"/>
      <c r="AJ181" s="92"/>
      <c r="AK181" s="92"/>
      <c r="AL181" s="92"/>
      <c r="AM181" s="92"/>
      <c r="AN181" s="92"/>
      <c r="AO181" s="92"/>
      <c r="AP181" s="92"/>
      <c r="AQ181" s="92"/>
      <c r="AR181" s="231"/>
    </row>
    <row r="182" spans="1:44">
      <c r="A182" s="223">
        <v>43725</v>
      </c>
      <c r="B182" s="224">
        <v>1.3628009259259199</v>
      </c>
      <c r="C182" s="304">
        <f>'VCO2-BW '!C182*'VCO2-LBM'!C$61/'VCO2-LBM'!C$62</f>
        <v>4750.2873563218391</v>
      </c>
      <c r="D182" s="305">
        <f>'VCO2-BW '!D182*'VCO2-LBM'!D$61/'VCO2-LBM'!D$62</f>
        <v>2315.3038674033146</v>
      </c>
      <c r="E182" s="305">
        <f>'VCO2-BW '!E182*'VCO2-LBM'!E$61/'VCO2-LBM'!E$62</f>
        <v>2748.2142857142858</v>
      </c>
      <c r="F182" s="305">
        <f>'VCO2-BW '!F182*'VCO2-LBM'!F$61/'VCO2-LBM'!F$62</f>
        <v>2689.0769230769229</v>
      </c>
      <c r="G182" s="305">
        <f>'VCO2-BW '!G182*'VCO2-LBM'!G$61/'VCO2-LBM'!G$62</f>
        <v>3136.561643835616</v>
      </c>
      <c r="H182" s="305">
        <f>'VCO2-BW '!H182*'VCO2-LBM'!H$61/'VCO2-LBM'!H$62</f>
        <v>4227.3492063492058</v>
      </c>
      <c r="I182" s="305">
        <f>'VCO2-BW '!I182*'VCO2-LBM'!I$61/'VCO2-LBM'!I$62</f>
        <v>5083.333333333333</v>
      </c>
      <c r="J182" s="305">
        <f>'VCO2-BW '!J182*'VCO2-LBM'!J$61/'VCO2-LBM'!J$62</f>
        <v>5687.9694656488555</v>
      </c>
      <c r="K182" s="306">
        <f>'VCO2-BW '!K182*'VCO2-LBM'!K$61/'VCO2-LBM'!K$62</f>
        <v>2827.803149606299</v>
      </c>
      <c r="L182" s="160"/>
      <c r="M182" s="160"/>
      <c r="N182" s="160"/>
      <c r="O182" s="160"/>
      <c r="P182" s="160"/>
      <c r="Q182" s="160"/>
      <c r="R182" s="160"/>
      <c r="S182" s="160"/>
      <c r="T182" s="160"/>
      <c r="U182" s="232"/>
      <c r="V182" s="92"/>
      <c r="W182" s="92"/>
      <c r="X182" s="92"/>
      <c r="Y182" s="92"/>
      <c r="Z182" s="92"/>
      <c r="AA182" s="92"/>
      <c r="AB182" s="92"/>
      <c r="AC182" s="92"/>
      <c r="AD182" s="92"/>
      <c r="AE182" s="92"/>
      <c r="AF182" s="92"/>
      <c r="AG182" s="92"/>
      <c r="AH182" s="92"/>
      <c r="AI182" s="92"/>
      <c r="AJ182" s="92"/>
      <c r="AK182" s="92"/>
      <c r="AL182" s="92"/>
      <c r="AM182" s="92"/>
      <c r="AN182" s="92"/>
      <c r="AO182" s="92"/>
      <c r="AP182" s="92"/>
      <c r="AQ182" s="92"/>
      <c r="AR182" s="231"/>
    </row>
    <row r="183" spans="1:44">
      <c r="A183" s="223">
        <v>43725</v>
      </c>
      <c r="B183" s="224">
        <v>1.3766898148148099</v>
      </c>
      <c r="C183" s="304">
        <f>'VCO2-BW '!C183*'VCO2-LBM'!C$61/'VCO2-LBM'!C$62</f>
        <v>3122.7298850574716</v>
      </c>
      <c r="D183" s="305">
        <f>'VCO2-BW '!D183*'VCO2-LBM'!D$61/'VCO2-LBM'!D$62</f>
        <v>2573.1215469613257</v>
      </c>
      <c r="E183" s="305">
        <f>'VCO2-BW '!E183*'VCO2-LBM'!E$61/'VCO2-LBM'!E$62</f>
        <v>2847.8571428571427</v>
      </c>
      <c r="F183" s="305">
        <f>'VCO2-BW '!F183*'VCO2-LBM'!F$61/'VCO2-LBM'!F$62</f>
        <v>3052.9230769230767</v>
      </c>
      <c r="G183" s="305">
        <f>'VCO2-BW '!G183*'VCO2-LBM'!G$61/'VCO2-LBM'!G$62</f>
        <v>3298.9726027397255</v>
      </c>
      <c r="H183" s="305">
        <f>'VCO2-BW '!H183*'VCO2-LBM'!H$61/'VCO2-LBM'!H$62</f>
        <v>2846.539682539682</v>
      </c>
      <c r="I183" s="305">
        <f>'VCO2-BW '!I183*'VCO2-LBM'!I$61/'VCO2-LBM'!I$62</f>
        <v>3158.333333333333</v>
      </c>
      <c r="J183" s="305">
        <f>'VCO2-BW '!J183*'VCO2-LBM'!J$61/'VCO2-LBM'!J$62</f>
        <v>4964.0763358778631</v>
      </c>
      <c r="K183" s="306">
        <f>'VCO2-BW '!K183*'VCO2-LBM'!K$61/'VCO2-LBM'!K$62</f>
        <v>4192.8425196850394</v>
      </c>
      <c r="L183" s="160">
        <f t="shared" ref="L183" si="430">AVERAGE(C183:C185)</f>
        <v>3519.8850574712646</v>
      </c>
      <c r="M183" s="160">
        <f t="shared" ref="M183" si="431">AVERAGE(D183:D185)</f>
        <v>3398.812154696132</v>
      </c>
      <c r="N183" s="160">
        <f t="shared" ref="N183" si="432">AVERAGE(E183:E185)</f>
        <v>3310.7142857142849</v>
      </c>
      <c r="O183" s="160">
        <f t="shared" ref="O183" si="433">AVERAGE(F183:F185)</f>
        <v>4417.4871794871797</v>
      </c>
      <c r="P183" s="160">
        <f t="shared" ref="P183" si="434">AVERAGE(G183:G185)</f>
        <v>4354.6438356164381</v>
      </c>
      <c r="Q183" s="160">
        <f t="shared" ref="Q183" si="435">AVERAGE(H183:H185)</f>
        <v>3948.8095238095243</v>
      </c>
      <c r="R183" s="160">
        <f t="shared" ref="R183" si="436">AVERAGE(I183:I185)</f>
        <v>4110.5555555555557</v>
      </c>
      <c r="S183" s="160">
        <f t="shared" ref="S183" si="437">AVERAGE(J183:J185)</f>
        <v>4287.888040712468</v>
      </c>
      <c r="T183" s="160">
        <f t="shared" ref="T183" si="438">AVERAGE(K183:K185)</f>
        <v>4583.2230971128611</v>
      </c>
      <c r="U183" s="232">
        <f t="shared" ref="U183" si="439">AVERAGE(L183:T183)</f>
        <v>3992.4465255750783</v>
      </c>
      <c r="V183" s="92"/>
      <c r="W183" s="92"/>
      <c r="X183" s="92"/>
      <c r="Y183" s="92"/>
      <c r="Z183" s="92"/>
      <c r="AA183" s="92"/>
      <c r="AB183" s="92"/>
      <c r="AC183" s="92"/>
      <c r="AD183" s="92"/>
      <c r="AE183" s="92"/>
      <c r="AF183" s="92"/>
      <c r="AG183" s="92"/>
      <c r="AH183" s="92"/>
      <c r="AI183" s="92"/>
      <c r="AJ183" s="92"/>
      <c r="AK183" s="92"/>
      <c r="AL183" s="92"/>
      <c r="AM183" s="92"/>
      <c r="AN183" s="92"/>
      <c r="AO183" s="92"/>
      <c r="AP183" s="92"/>
      <c r="AQ183" s="92"/>
      <c r="AR183" s="231"/>
    </row>
    <row r="184" spans="1:44">
      <c r="A184" s="223">
        <v>43725</v>
      </c>
      <c r="B184" s="224">
        <v>1.3905787037037001</v>
      </c>
      <c r="C184" s="304">
        <f>'VCO2-BW '!C184*'VCO2-LBM'!C$61/'VCO2-LBM'!C$62</f>
        <v>4217.6321839080465</v>
      </c>
      <c r="D184" s="305">
        <f>'VCO2-BW '!D184*'VCO2-LBM'!D$61/'VCO2-LBM'!D$62</f>
        <v>4519.3922651933699</v>
      </c>
      <c r="E184" s="305">
        <f>'VCO2-BW '!E184*'VCO2-LBM'!E$61/'VCO2-LBM'!E$62</f>
        <v>2772.3214285714284</v>
      </c>
      <c r="F184" s="305">
        <f>'VCO2-BW '!F184*'VCO2-LBM'!F$61/'VCO2-LBM'!F$62</f>
        <v>4462.6153846153848</v>
      </c>
      <c r="G184" s="305">
        <f>'VCO2-BW '!G184*'VCO2-LBM'!G$61/'VCO2-LBM'!G$62</f>
        <v>4528.8972602739723</v>
      </c>
      <c r="H184" s="305">
        <f>'VCO2-BW '!H184*'VCO2-LBM'!H$61/'VCO2-LBM'!H$62</f>
        <v>3914.8412698412699</v>
      </c>
      <c r="I184" s="305">
        <f>'VCO2-BW '!I184*'VCO2-LBM'!I$61/'VCO2-LBM'!I$62</f>
        <v>4178.333333333333</v>
      </c>
      <c r="J184" s="305">
        <f>'VCO2-BW '!J184*'VCO2-LBM'!J$61/'VCO2-LBM'!J$62</f>
        <v>3865.7557251908397</v>
      </c>
      <c r="K184" s="306">
        <f>'VCO2-BW '!K184*'VCO2-LBM'!K$61/'VCO2-LBM'!K$62</f>
        <v>5649.4015748031497</v>
      </c>
      <c r="L184" s="160"/>
      <c r="M184" s="160"/>
      <c r="N184" s="160"/>
      <c r="O184" s="160"/>
      <c r="P184" s="160"/>
      <c r="Q184" s="160"/>
      <c r="R184" s="160"/>
      <c r="S184" s="160"/>
      <c r="T184" s="160"/>
      <c r="U184" s="232">
        <f t="shared" ref="U184" si="440">STDEV(L183:T183)/SQRT(COUNT(L183:T183))</f>
        <v>158.31043608124307</v>
      </c>
      <c r="V184" s="92"/>
      <c r="W184" s="92"/>
      <c r="X184" s="92"/>
      <c r="Y184" s="92"/>
      <c r="Z184" s="92"/>
      <c r="AA184" s="92"/>
      <c r="AB184" s="92"/>
      <c r="AC184" s="92"/>
      <c r="AD184" s="92"/>
      <c r="AE184" s="92"/>
      <c r="AF184" s="92"/>
      <c r="AG184" s="92"/>
      <c r="AH184" s="92"/>
      <c r="AI184" s="92"/>
      <c r="AJ184" s="92"/>
      <c r="AK184" s="92"/>
      <c r="AL184" s="92"/>
      <c r="AM184" s="92"/>
      <c r="AN184" s="92"/>
      <c r="AO184" s="92"/>
      <c r="AP184" s="92"/>
      <c r="AQ184" s="92"/>
      <c r="AR184" s="231"/>
    </row>
    <row r="185" spans="1:44">
      <c r="A185" s="223">
        <v>43725</v>
      </c>
      <c r="B185" s="224">
        <v>1.40446759259259</v>
      </c>
      <c r="C185" s="304">
        <f>'VCO2-BW '!C185*'VCO2-LBM'!C$61/'VCO2-LBM'!C$62</f>
        <v>3219.2931034482763</v>
      </c>
      <c r="D185" s="305">
        <f>'VCO2-BW '!D185*'VCO2-LBM'!D$61/'VCO2-LBM'!D$62</f>
        <v>3103.9226519337012</v>
      </c>
      <c r="E185" s="305">
        <f>'VCO2-BW '!E185*'VCO2-LBM'!E$61/'VCO2-LBM'!E$62</f>
        <v>4311.9642857142853</v>
      </c>
      <c r="F185" s="305">
        <f>'VCO2-BW '!F185*'VCO2-LBM'!F$61/'VCO2-LBM'!F$62</f>
        <v>5736.9230769230771</v>
      </c>
      <c r="G185" s="305">
        <f>'VCO2-BW '!G185*'VCO2-LBM'!G$61/'VCO2-LBM'!G$62</f>
        <v>5236.0616438356165</v>
      </c>
      <c r="H185" s="305">
        <f>'VCO2-BW '!H185*'VCO2-LBM'!H$61/'VCO2-LBM'!H$62</f>
        <v>5085.0476190476193</v>
      </c>
      <c r="I185" s="305">
        <f>'VCO2-BW '!I185*'VCO2-LBM'!I$61/'VCO2-LBM'!I$62</f>
        <v>4995</v>
      </c>
      <c r="J185" s="305">
        <f>'VCO2-BW '!J185*'VCO2-LBM'!J$61/'VCO2-LBM'!J$62</f>
        <v>4033.8320610687028</v>
      </c>
      <c r="K185" s="306">
        <f>'VCO2-BW '!K185*'VCO2-LBM'!K$61/'VCO2-LBM'!K$62</f>
        <v>3907.4251968503936</v>
      </c>
      <c r="L185" s="160"/>
      <c r="M185" s="160"/>
      <c r="N185" s="160"/>
      <c r="O185" s="160"/>
      <c r="P185" s="160"/>
      <c r="Q185" s="160"/>
      <c r="R185" s="160"/>
      <c r="S185" s="160"/>
      <c r="T185" s="160"/>
      <c r="U185" s="23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231"/>
    </row>
    <row r="186" spans="1:44">
      <c r="A186" s="223">
        <v>43725</v>
      </c>
      <c r="B186" s="224">
        <v>1.41835648148148</v>
      </c>
      <c r="C186" s="304">
        <f>'VCO2-BW '!C186*'VCO2-LBM'!C$61/'VCO2-LBM'!C$62</f>
        <v>3795.5574712643679</v>
      </c>
      <c r="D186" s="305">
        <f>'VCO2-BW '!D186*'VCO2-LBM'!D$61/'VCO2-LBM'!D$62</f>
        <v>4152.044198895027</v>
      </c>
      <c r="E186" s="305">
        <f>'VCO2-BW '!E186*'VCO2-LBM'!E$61/'VCO2-LBM'!E$62</f>
        <v>3760.7142857142858</v>
      </c>
      <c r="F186" s="305">
        <f>'VCO2-BW '!F186*'VCO2-LBM'!F$61/'VCO2-LBM'!F$62</f>
        <v>3239.0769230769224</v>
      </c>
      <c r="G186" s="305">
        <f>'VCO2-BW '!G186*'VCO2-LBM'!G$61/'VCO2-LBM'!G$62</f>
        <v>5021.2054794520545</v>
      </c>
      <c r="H186" s="305">
        <f>'VCO2-BW '!H186*'VCO2-LBM'!H$61/'VCO2-LBM'!H$62</f>
        <v>4840.476190476189</v>
      </c>
      <c r="I186" s="305">
        <f>'VCO2-BW '!I186*'VCO2-LBM'!I$61/'VCO2-LBM'!I$62</f>
        <v>4421.666666666667</v>
      </c>
      <c r="J186" s="305">
        <f>'VCO2-BW '!J186*'VCO2-LBM'!J$61/'VCO2-LBM'!J$62</f>
        <v>3860.7633587786258</v>
      </c>
      <c r="K186" s="306">
        <f>'VCO2-BW '!K186*'VCO2-LBM'!K$61/'VCO2-LBM'!K$62</f>
        <v>3353.6535433070867</v>
      </c>
      <c r="L186" s="160">
        <f t="shared" ref="L186" si="441">AVERAGE(C186:C188)</f>
        <v>3091.5804597701153</v>
      </c>
      <c r="M186" s="160">
        <f t="shared" ref="M186" si="442">AVERAGE(D186:D188)</f>
        <v>3495.4235727440141</v>
      </c>
      <c r="N186" s="160">
        <f t="shared" ref="N186" si="443">AVERAGE(E186:E188)</f>
        <v>3636.9642857142858</v>
      </c>
      <c r="O186" s="160">
        <f t="shared" ref="O186" si="444">AVERAGE(F186:F188)</f>
        <v>2967.1794871794868</v>
      </c>
      <c r="P186" s="160">
        <f t="shared" ref="P186" si="445">AVERAGE(G186:G188)</f>
        <v>3689.2100456621006</v>
      </c>
      <c r="Q186" s="160">
        <f t="shared" ref="Q186" si="446">AVERAGE(H186:H188)</f>
        <v>3931.2592592592587</v>
      </c>
      <c r="R186" s="160">
        <f t="shared" ref="R186" si="447">AVERAGE(I186:I188)</f>
        <v>4451.666666666667</v>
      </c>
      <c r="S186" s="160">
        <f t="shared" ref="S186" si="448">AVERAGE(J186:J188)</f>
        <v>3666.0610687022904</v>
      </c>
      <c r="T186" s="160">
        <f t="shared" ref="T186" si="449">AVERAGE(K186:K188)</f>
        <v>4221.2808398950137</v>
      </c>
      <c r="U186" s="232">
        <f t="shared" ref="U186" si="450">AVERAGE(L186:T186)</f>
        <v>3683.4028539548035</v>
      </c>
      <c r="V186" s="92"/>
      <c r="W186" s="92"/>
      <c r="X186" s="92"/>
      <c r="Y186" s="92"/>
      <c r="Z186" s="92"/>
      <c r="AA186" s="92"/>
      <c r="AB186" s="92"/>
      <c r="AC186" s="92"/>
      <c r="AD186" s="92"/>
      <c r="AE186" s="92"/>
      <c r="AF186" s="92"/>
      <c r="AG186" s="92"/>
      <c r="AH186" s="92"/>
      <c r="AI186" s="92"/>
      <c r="AJ186" s="92"/>
      <c r="AK186" s="92"/>
      <c r="AL186" s="92"/>
      <c r="AM186" s="92"/>
      <c r="AN186" s="92"/>
      <c r="AO186" s="92"/>
      <c r="AP186" s="92"/>
      <c r="AQ186" s="92"/>
      <c r="AR186" s="231"/>
    </row>
    <row r="187" spans="1:44">
      <c r="A187" s="223">
        <v>43725</v>
      </c>
      <c r="B187" s="224">
        <v>1.4322453703703699</v>
      </c>
      <c r="C187" s="304">
        <f>'VCO2-BW '!C187*'VCO2-LBM'!C$61/'VCO2-LBM'!C$62</f>
        <v>2934.275862068966</v>
      </c>
      <c r="D187" s="305">
        <f>'VCO2-BW '!D187*'VCO2-LBM'!D$61/'VCO2-LBM'!D$62</f>
        <v>3879.0607734806626</v>
      </c>
      <c r="E187" s="305">
        <f>'VCO2-BW '!E187*'VCO2-LBM'!E$61/'VCO2-LBM'!E$62</f>
        <v>4278.2142857142853</v>
      </c>
      <c r="F187" s="305">
        <f>'VCO2-BW '!F187*'VCO2-LBM'!F$61/'VCO2-LBM'!F$62</f>
        <v>2817.6923076923076</v>
      </c>
      <c r="G187" s="305">
        <f>'VCO2-BW '!G187*'VCO2-LBM'!G$61/'VCO2-LBM'!G$62</f>
        <v>2629.0273972602736</v>
      </c>
      <c r="H187" s="305">
        <f>'VCO2-BW '!H187*'VCO2-LBM'!H$61/'VCO2-LBM'!H$62</f>
        <v>3746.6984126984125</v>
      </c>
      <c r="I187" s="305">
        <f>'VCO2-BW '!I187*'VCO2-LBM'!I$61/'VCO2-LBM'!I$62</f>
        <v>3418.333333333333</v>
      </c>
      <c r="J187" s="305">
        <f>'VCO2-BW '!J187*'VCO2-LBM'!J$61/'VCO2-LBM'!J$62</f>
        <v>3413.1145038167942</v>
      </c>
      <c r="K187" s="306">
        <f>'VCO2-BW '!K187*'VCO2-LBM'!K$61/'VCO2-LBM'!K$62</f>
        <v>5806.070866141732</v>
      </c>
      <c r="L187" s="160"/>
      <c r="M187" s="160"/>
      <c r="N187" s="160"/>
      <c r="O187" s="160"/>
      <c r="P187" s="160"/>
      <c r="Q187" s="160"/>
      <c r="R187" s="160"/>
      <c r="S187" s="160"/>
      <c r="T187" s="160"/>
      <c r="U187" s="232">
        <f t="shared" ref="U187" si="451">STDEV(L186:T186)/SQRT(COUNT(L186:T186))</f>
        <v>159.94928364960819</v>
      </c>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231"/>
    </row>
    <row r="188" spans="1:44">
      <c r="A188" s="223">
        <v>43725</v>
      </c>
      <c r="B188" s="224">
        <v>1.4461342592592601</v>
      </c>
      <c r="C188" s="304">
        <f>'VCO2-BW '!C188*'VCO2-LBM'!C$61/'VCO2-LBM'!C$62</f>
        <v>2544.9080459770116</v>
      </c>
      <c r="D188" s="305">
        <f>'VCO2-BW '!D188*'VCO2-LBM'!D$61/'VCO2-LBM'!D$62</f>
        <v>2455.1657458563536</v>
      </c>
      <c r="E188" s="305">
        <f>'VCO2-BW '!E188*'VCO2-LBM'!E$61/'VCO2-LBM'!E$62</f>
        <v>2871.9642857142858</v>
      </c>
      <c r="F188" s="305">
        <f>'VCO2-BW '!F188*'VCO2-LBM'!F$61/'VCO2-LBM'!F$62</f>
        <v>2844.7692307692305</v>
      </c>
      <c r="G188" s="305">
        <f>'VCO2-BW '!G188*'VCO2-LBM'!G$61/'VCO2-LBM'!G$62</f>
        <v>3417.3972602739727</v>
      </c>
      <c r="H188" s="305">
        <f>'VCO2-BW '!H188*'VCO2-LBM'!H$61/'VCO2-LBM'!H$62</f>
        <v>3206.6031746031745</v>
      </c>
      <c r="I188" s="305">
        <f>'VCO2-BW '!I188*'VCO2-LBM'!I$61/'VCO2-LBM'!I$62</f>
        <v>5515</v>
      </c>
      <c r="J188" s="305">
        <f>'VCO2-BW '!J188*'VCO2-LBM'!J$61/'VCO2-LBM'!J$62</f>
        <v>3724.3053435114507</v>
      </c>
      <c r="K188" s="306">
        <f>'VCO2-BW '!K188*'VCO2-LBM'!K$61/'VCO2-LBM'!K$62</f>
        <v>3504.1181102362202</v>
      </c>
      <c r="L188" s="160"/>
      <c r="M188" s="160"/>
      <c r="N188" s="160"/>
      <c r="O188" s="160"/>
      <c r="P188" s="160"/>
      <c r="Q188" s="160"/>
      <c r="R188" s="160"/>
      <c r="S188" s="160"/>
      <c r="T188" s="160"/>
      <c r="U188" s="23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231"/>
    </row>
    <row r="189" spans="1:44">
      <c r="A189" s="223">
        <v>43725</v>
      </c>
      <c r="B189" s="224">
        <v>1.46002314814815</v>
      </c>
      <c r="C189" s="304">
        <f>'VCO2-BW '!C189*'VCO2-LBM'!C$61/'VCO2-LBM'!C$62</f>
        <v>2280.1379310344832</v>
      </c>
      <c r="D189" s="305">
        <f>'VCO2-BW '!D189*'VCO2-LBM'!D$61/'VCO2-LBM'!D$62</f>
        <v>4349.1988950276236</v>
      </c>
      <c r="E189" s="305">
        <f>'VCO2-BW '!E189*'VCO2-LBM'!E$61/'VCO2-LBM'!E$62</f>
        <v>2741.7857142857142</v>
      </c>
      <c r="F189" s="305">
        <f>'VCO2-BW '!F189*'VCO2-LBM'!F$61/'VCO2-LBM'!F$62</f>
        <v>5060</v>
      </c>
      <c r="G189" s="305">
        <f>'VCO2-BW '!G189*'VCO2-LBM'!G$61/'VCO2-LBM'!G$62</f>
        <v>3405.5547945205485</v>
      </c>
      <c r="H189" s="305">
        <f>'VCO2-BW '!H189*'VCO2-LBM'!H$61/'VCO2-LBM'!H$62</f>
        <v>4821.7936507936511</v>
      </c>
      <c r="I189" s="305">
        <f>'VCO2-BW '!I189*'VCO2-LBM'!I$61/'VCO2-LBM'!I$62</f>
        <v>5746.6666666666661</v>
      </c>
      <c r="J189" s="305">
        <f>'VCO2-BW '!J189*'VCO2-LBM'!J$61/'VCO2-LBM'!J$62</f>
        <v>5817.7709923664124</v>
      </c>
      <c r="K189" s="306">
        <f>'VCO2-BW '!K189*'VCO2-LBM'!K$61/'VCO2-LBM'!K$62</f>
        <v>5242.9921259842522</v>
      </c>
      <c r="L189" s="160">
        <f t="shared" ref="L189" si="452">AVERAGE(C189:C191)</f>
        <v>3152.8409961685829</v>
      </c>
      <c r="M189" s="160">
        <f t="shared" ref="M189" si="453">AVERAGE(D189:D191)</f>
        <v>3513.3977900552477</v>
      </c>
      <c r="N189" s="160">
        <f t="shared" ref="N189" si="454">AVERAGE(E189:E191)</f>
        <v>2687.1428571428569</v>
      </c>
      <c r="O189" s="160">
        <f t="shared" ref="O189" si="455">AVERAGE(F189:F191)</f>
        <v>3506.4615384615386</v>
      </c>
      <c r="P189" s="160">
        <f t="shared" ref="P189" si="456">AVERAGE(G189:G191)</f>
        <v>3191.8264840182651</v>
      </c>
      <c r="Q189" s="160">
        <f t="shared" ref="Q189" si="457">AVERAGE(H189:H191)</f>
        <v>4403.9841269841263</v>
      </c>
      <c r="R189" s="160">
        <f t="shared" ref="R189" si="458">AVERAGE(I189:I191)</f>
        <v>4158.333333333333</v>
      </c>
      <c r="S189" s="160">
        <f t="shared" ref="S189" si="459">AVERAGE(J189:J191)</f>
        <v>5960.8854961832067</v>
      </c>
      <c r="T189" s="160">
        <f t="shared" ref="T189" si="460">AVERAGE(K189:K191)</f>
        <v>4177.847769028871</v>
      </c>
      <c r="U189" s="232">
        <f t="shared" ref="U189" si="461">AVERAGE(L189:T189)</f>
        <v>3861.4133768195588</v>
      </c>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231"/>
    </row>
    <row r="190" spans="1:44">
      <c r="A190" s="223">
        <v>43725</v>
      </c>
      <c r="B190" s="224">
        <v>1.47391203703703</v>
      </c>
      <c r="C190" s="304">
        <f>'VCO2-BW '!C190*'VCO2-LBM'!C$61/'VCO2-LBM'!C$62</f>
        <v>4072.7873563218395</v>
      </c>
      <c r="D190" s="305">
        <f>'VCO2-BW '!D190*'VCO2-LBM'!D$61/'VCO2-LBM'!D$62</f>
        <v>3548.7845303867398</v>
      </c>
      <c r="E190" s="305">
        <f>'VCO2-BW '!E190*'VCO2-LBM'!E$61/'VCO2-LBM'!E$62</f>
        <v>2556.9642857142858</v>
      </c>
      <c r="F190" s="305">
        <f>'VCO2-BW '!F190*'VCO2-LBM'!F$61/'VCO2-LBM'!F$62</f>
        <v>2670.4615384615381</v>
      </c>
      <c r="G190" s="305">
        <f>'VCO2-BW '!G190*'VCO2-LBM'!G$61/'VCO2-LBM'!G$62</f>
        <v>3051.972602739726</v>
      </c>
      <c r="H190" s="305">
        <f>'VCO2-BW '!H190*'VCO2-LBM'!H$61/'VCO2-LBM'!H$62</f>
        <v>5251.4920634920627</v>
      </c>
      <c r="I190" s="305">
        <f>'VCO2-BW '!I190*'VCO2-LBM'!I$61/'VCO2-LBM'!I$62</f>
        <v>3528.3333333333326</v>
      </c>
      <c r="J190" s="305">
        <f>'VCO2-BW '!J190*'VCO2-LBM'!J$61/'VCO2-LBM'!J$62</f>
        <v>6458.4580152671761</v>
      </c>
      <c r="K190" s="306">
        <f>'VCO2-BW '!K190*'VCO2-LBM'!K$61/'VCO2-LBM'!K$62</f>
        <v>3618.9055118110236</v>
      </c>
      <c r="L190" s="160"/>
      <c r="M190" s="160"/>
      <c r="N190" s="160"/>
      <c r="O190" s="160"/>
      <c r="P190" s="160"/>
      <c r="Q190" s="160"/>
      <c r="R190" s="160"/>
      <c r="S190" s="160"/>
      <c r="T190" s="160"/>
      <c r="U190" s="232">
        <f t="shared" ref="U190" si="462">STDEV(L189:T189)/SQRT(COUNT(L189:T189))</f>
        <v>322.03555530207518</v>
      </c>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231"/>
    </row>
    <row r="191" spans="1:44">
      <c r="A191" s="223">
        <v>43725</v>
      </c>
      <c r="B191" s="224">
        <v>1.4878009259259199</v>
      </c>
      <c r="C191" s="304">
        <f>'VCO2-BW '!C191*'VCO2-LBM'!C$61/'VCO2-LBM'!C$62</f>
        <v>3105.5977011494256</v>
      </c>
      <c r="D191" s="305">
        <f>'VCO2-BW '!D191*'VCO2-LBM'!D$61/'VCO2-LBM'!D$62</f>
        <v>2642.209944751381</v>
      </c>
      <c r="E191" s="305">
        <f>'VCO2-BW '!E191*'VCO2-LBM'!E$61/'VCO2-LBM'!E$62</f>
        <v>2762.6785714285711</v>
      </c>
      <c r="F191" s="305">
        <f>'VCO2-BW '!F191*'VCO2-LBM'!F$61/'VCO2-LBM'!F$62</f>
        <v>2788.9230769230767</v>
      </c>
      <c r="G191" s="305">
        <f>'VCO2-BW '!G191*'VCO2-LBM'!G$61/'VCO2-LBM'!G$62</f>
        <v>3117.9520547945203</v>
      </c>
      <c r="H191" s="305">
        <f>'VCO2-BW '!H191*'VCO2-LBM'!H$61/'VCO2-LBM'!H$62</f>
        <v>3138.6666666666665</v>
      </c>
      <c r="I191" s="305">
        <f>'VCO2-BW '!I191*'VCO2-LBM'!I$61/'VCO2-LBM'!I$62</f>
        <v>3200</v>
      </c>
      <c r="J191" s="305">
        <f>'VCO2-BW '!J191*'VCO2-LBM'!J$61/'VCO2-LBM'!J$62</f>
        <v>5606.4274809160306</v>
      </c>
      <c r="K191" s="306">
        <f>'VCO2-BW '!K191*'VCO2-LBM'!K$61/'VCO2-LBM'!K$62</f>
        <v>3671.6456692913389</v>
      </c>
      <c r="L191" s="160"/>
      <c r="M191" s="160"/>
      <c r="N191" s="160"/>
      <c r="O191" s="160"/>
      <c r="P191" s="160"/>
      <c r="Q191" s="160"/>
      <c r="R191" s="160"/>
      <c r="S191" s="160"/>
      <c r="T191" s="160"/>
      <c r="U191" s="232"/>
      <c r="V191" s="92"/>
      <c r="W191" s="92"/>
      <c r="X191" s="92"/>
      <c r="Y191" s="92"/>
      <c r="Z191" s="92"/>
      <c r="AA191" s="92"/>
      <c r="AB191" s="92"/>
      <c r="AC191" s="92"/>
      <c r="AD191" s="92"/>
      <c r="AE191" s="92"/>
      <c r="AF191" s="92"/>
      <c r="AG191" s="92"/>
      <c r="AH191" s="92"/>
      <c r="AI191" s="92"/>
      <c r="AJ191" s="92"/>
      <c r="AK191" s="92"/>
      <c r="AL191" s="92"/>
      <c r="AM191" s="92"/>
      <c r="AN191" s="92"/>
      <c r="AO191" s="92"/>
      <c r="AP191" s="92"/>
      <c r="AQ191" s="92"/>
      <c r="AR191" s="231"/>
    </row>
    <row r="192" spans="1:44">
      <c r="A192" s="223">
        <v>43725</v>
      </c>
      <c r="B192" s="224">
        <v>1.5016898148148099</v>
      </c>
      <c r="C192" s="304">
        <f>'VCO2-BW '!C192*'VCO2-LBM'!C$61/'VCO2-LBM'!C$62</f>
        <v>2594.7471264367823</v>
      </c>
      <c r="D192" s="305">
        <f>'VCO2-BW '!D192*'VCO2-LBM'!D$61/'VCO2-LBM'!D$62</f>
        <v>2741.6298342541436</v>
      </c>
      <c r="E192" s="305">
        <f>'VCO2-BW '!E192*'VCO2-LBM'!E$61/'VCO2-LBM'!E$62</f>
        <v>4564.2857142857138</v>
      </c>
      <c r="F192" s="305">
        <f>'VCO2-BW '!F192*'VCO2-LBM'!F$61/'VCO2-LBM'!F$62</f>
        <v>2860</v>
      </c>
      <c r="G192" s="305">
        <f>'VCO2-BW '!G192*'VCO2-LBM'!G$61/'VCO2-LBM'!G$62</f>
        <v>3221.1506849315065</v>
      </c>
      <c r="H192" s="305">
        <f>'VCO2-BW '!H192*'VCO2-LBM'!H$61/'VCO2-LBM'!H$62</f>
        <v>5820.4603174603171</v>
      </c>
      <c r="I192" s="305">
        <f>'VCO2-BW '!I192*'VCO2-LBM'!I$61/'VCO2-LBM'!I$62</f>
        <v>3880</v>
      </c>
      <c r="J192" s="305">
        <f>'VCO2-BW '!J192*'VCO2-LBM'!J$61/'VCO2-LBM'!J$62</f>
        <v>4122.0305343511454</v>
      </c>
      <c r="K192" s="306">
        <f>'VCO2-BW '!K192*'VCO2-LBM'!K$61/'VCO2-LBM'!K$62</f>
        <v>3556.8582677165355</v>
      </c>
      <c r="L192" s="160">
        <f t="shared" ref="L192" si="463">AVERAGE(C192:C194)</f>
        <v>2583.3256704980849</v>
      </c>
      <c r="M192" s="160">
        <f t="shared" ref="M192" si="464">AVERAGE(D192:D194)</f>
        <v>2562.4493554327805</v>
      </c>
      <c r="N192" s="160">
        <f t="shared" ref="N192" si="465">AVERAGE(E192:E194)</f>
        <v>3512.6785714285711</v>
      </c>
      <c r="O192" s="160">
        <f t="shared" ref="O192" si="466">AVERAGE(F192:F194)</f>
        <v>3525.6410256410254</v>
      </c>
      <c r="P192" s="160">
        <f t="shared" ref="P192" si="467">AVERAGE(G192:G194)</f>
        <v>3602.9292237442919</v>
      </c>
      <c r="Q192" s="160">
        <f t="shared" ref="Q192" si="468">AVERAGE(H192:H194)</f>
        <v>4648.5555555555557</v>
      </c>
      <c r="R192" s="160">
        <f t="shared" ref="R192" si="469">AVERAGE(I192:I194)</f>
        <v>3254.4444444444439</v>
      </c>
      <c r="S192" s="160">
        <f t="shared" ref="S192" si="470">AVERAGE(J192:J194)</f>
        <v>4010.5343511450387</v>
      </c>
      <c r="T192" s="160">
        <f t="shared" ref="T192" si="471">AVERAGE(K192:K194)</f>
        <v>4005.6666666666665</v>
      </c>
      <c r="U192" s="232">
        <f t="shared" ref="U192" si="472">AVERAGE(L192:T192)</f>
        <v>3522.9138738396064</v>
      </c>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231"/>
    </row>
    <row r="193" spans="1:44">
      <c r="A193" s="223">
        <v>43725</v>
      </c>
      <c r="B193" s="224">
        <v>1.5155787037037001</v>
      </c>
      <c r="C193" s="304">
        <f>'VCO2-BW '!C193*'VCO2-LBM'!C$61/'VCO2-LBM'!C$62</f>
        <v>2574.5000000000005</v>
      </c>
      <c r="D193" s="305">
        <f>'VCO2-BW '!D193*'VCO2-LBM'!D$61/'VCO2-LBM'!D$62</f>
        <v>2359.1160220994475</v>
      </c>
      <c r="E193" s="305">
        <f>'VCO2-BW '!E193*'VCO2-LBM'!E$61/'VCO2-LBM'!E$62</f>
        <v>3127.5000000000005</v>
      </c>
      <c r="F193" s="305">
        <f>'VCO2-BW '!F193*'VCO2-LBM'!F$61/'VCO2-LBM'!F$62</f>
        <v>4198.6153846153848</v>
      </c>
      <c r="G193" s="305">
        <f>'VCO2-BW '!G193*'VCO2-LBM'!G$61/'VCO2-LBM'!G$62</f>
        <v>3146.7123287671234</v>
      </c>
      <c r="H193" s="305">
        <f>'VCO2-BW '!H193*'VCO2-LBM'!H$61/'VCO2-LBM'!H$62</f>
        <v>4499.0952380952376</v>
      </c>
      <c r="I193" s="305">
        <f>'VCO2-BW '!I193*'VCO2-LBM'!I$61/'VCO2-LBM'!I$62</f>
        <v>3118.333333333333</v>
      </c>
      <c r="J193" s="305">
        <f>'VCO2-BW '!J193*'VCO2-LBM'!J$61/'VCO2-LBM'!J$62</f>
        <v>4208.5648854961846</v>
      </c>
      <c r="K193" s="306">
        <f>'VCO2-BW '!K193*'VCO2-LBM'!K$61/'VCO2-LBM'!K$62</f>
        <v>4684.566929133859</v>
      </c>
      <c r="L193" s="160"/>
      <c r="M193" s="160"/>
      <c r="N193" s="160"/>
      <c r="O193" s="160"/>
      <c r="P193" s="160"/>
      <c r="Q193" s="160"/>
      <c r="R193" s="160"/>
      <c r="S193" s="160"/>
      <c r="T193" s="160"/>
      <c r="U193" s="232">
        <f t="shared" ref="U193" si="473">STDEV(L192:T192)/SQRT(COUNT(L192:T192))</f>
        <v>224.28286198508081</v>
      </c>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231"/>
    </row>
    <row r="194" spans="1:44">
      <c r="A194" s="223">
        <v>43725</v>
      </c>
      <c r="B194" s="224">
        <v>1.52946759259259</v>
      </c>
      <c r="C194" s="304">
        <f>'VCO2-BW '!C194*'VCO2-LBM'!C$61/'VCO2-LBM'!C$62</f>
        <v>2580.7298850574716</v>
      </c>
      <c r="D194" s="305">
        <f>'VCO2-BW '!D194*'VCO2-LBM'!D$61/'VCO2-LBM'!D$62</f>
        <v>2586.6022099447514</v>
      </c>
      <c r="E194" s="305">
        <f>'VCO2-BW '!E194*'VCO2-LBM'!E$61/'VCO2-LBM'!E$62</f>
        <v>2846.25</v>
      </c>
      <c r="F194" s="305">
        <f>'VCO2-BW '!F194*'VCO2-LBM'!F$61/'VCO2-LBM'!F$62</f>
        <v>3518.3076923076919</v>
      </c>
      <c r="G194" s="305">
        <f>'VCO2-BW '!G194*'VCO2-LBM'!G$61/'VCO2-LBM'!G$62</f>
        <v>4440.9246575342468</v>
      </c>
      <c r="H194" s="305">
        <f>'VCO2-BW '!H194*'VCO2-LBM'!H$61/'VCO2-LBM'!H$62</f>
        <v>3626.1111111111109</v>
      </c>
      <c r="I194" s="305">
        <f>'VCO2-BW '!I194*'VCO2-LBM'!I$61/'VCO2-LBM'!I$62</f>
        <v>2765</v>
      </c>
      <c r="J194" s="305">
        <f>'VCO2-BW '!J194*'VCO2-LBM'!J$61/'VCO2-LBM'!J$62</f>
        <v>3701.0076335877866</v>
      </c>
      <c r="K194" s="306">
        <f>'VCO2-BW '!K194*'VCO2-LBM'!K$61/'VCO2-LBM'!K$62</f>
        <v>3775.5748031496055</v>
      </c>
      <c r="L194" s="160"/>
      <c r="M194" s="160"/>
      <c r="N194" s="160"/>
      <c r="O194" s="160"/>
      <c r="P194" s="160"/>
      <c r="Q194" s="160"/>
      <c r="R194" s="160"/>
      <c r="S194" s="160"/>
      <c r="T194" s="160"/>
      <c r="U194" s="232"/>
      <c r="V194" s="92"/>
      <c r="W194" s="92"/>
      <c r="X194" s="92"/>
      <c r="Y194" s="92"/>
      <c r="Z194" s="92"/>
      <c r="AA194" s="92"/>
      <c r="AB194" s="92"/>
      <c r="AC194" s="92"/>
      <c r="AD194" s="92"/>
      <c r="AE194" s="92"/>
      <c r="AF194" s="92"/>
      <c r="AG194" s="92"/>
      <c r="AH194" s="92"/>
      <c r="AI194" s="92"/>
      <c r="AJ194" s="92"/>
      <c r="AK194" s="92"/>
      <c r="AL194" s="92"/>
      <c r="AM194" s="92"/>
      <c r="AN194" s="92"/>
      <c r="AO194" s="92"/>
      <c r="AP194" s="92"/>
      <c r="AQ194" s="92"/>
      <c r="AR194" s="231"/>
    </row>
    <row r="195" spans="1:44">
      <c r="A195" s="223">
        <v>43725</v>
      </c>
      <c r="B195" s="224">
        <v>1.54335648148148</v>
      </c>
      <c r="C195" s="304">
        <f>'VCO2-BW '!C195*'VCO2-LBM'!C$61/'VCO2-LBM'!C$62</f>
        <v>2401.620689655173</v>
      </c>
      <c r="D195" s="305">
        <f>'VCO2-BW '!D195*'VCO2-LBM'!D$61/'VCO2-LBM'!D$62</f>
        <v>4345.8287292817677</v>
      </c>
      <c r="E195" s="305">
        <f>'VCO2-BW '!E195*'VCO2-LBM'!E$61/'VCO2-LBM'!E$62</f>
        <v>4551.4285714285716</v>
      </c>
      <c r="F195" s="305">
        <f>'VCO2-BW '!F195*'VCO2-LBM'!F$61/'VCO2-LBM'!F$62</f>
        <v>3061.3846153846152</v>
      </c>
      <c r="G195" s="305">
        <f>'VCO2-BW '!G195*'VCO2-LBM'!G$61/'VCO2-LBM'!G$62</f>
        <v>3276.9794520547944</v>
      </c>
      <c r="H195" s="305">
        <f>'VCO2-BW '!H195*'VCO2-LBM'!H$61/'VCO2-LBM'!H$62</f>
        <v>3605.7301587301586</v>
      </c>
      <c r="I195" s="305">
        <f>'VCO2-BW '!I195*'VCO2-LBM'!I$61/'VCO2-LBM'!I$62</f>
        <v>4354.9999999999991</v>
      </c>
      <c r="J195" s="305">
        <f>'VCO2-BW '!J195*'VCO2-LBM'!J$61/'VCO2-LBM'!J$62</f>
        <v>3857.4351145038172</v>
      </c>
      <c r="K195" s="306">
        <f>'VCO2-BW '!K195*'VCO2-LBM'!K$61/'VCO2-LBM'!K$62</f>
        <v>3473.0944881889764</v>
      </c>
      <c r="L195" s="160">
        <f t="shared" ref="L195" si="474">AVERAGE(C195:C197)</f>
        <v>3226.0421455938704</v>
      </c>
      <c r="M195" s="160">
        <f t="shared" ref="M195" si="475">AVERAGE(D195:D197)</f>
        <v>3020.7918968692447</v>
      </c>
      <c r="N195" s="160">
        <f t="shared" ref="N195" si="476">AVERAGE(E195:E197)</f>
        <v>3293.0357142857142</v>
      </c>
      <c r="O195" s="160">
        <f t="shared" ref="O195" si="477">AVERAGE(F195:F197)</f>
        <v>3154.4615384615386</v>
      </c>
      <c r="P195" s="160">
        <f t="shared" ref="P195" si="478">AVERAGE(G195:G197)</f>
        <v>3283.7465753424658</v>
      </c>
      <c r="Q195" s="160">
        <f t="shared" ref="Q195" si="479">AVERAGE(H195:H197)</f>
        <v>3505.5238095238092</v>
      </c>
      <c r="R195" s="160">
        <f t="shared" ref="R195" si="480">AVERAGE(I195:I197)</f>
        <v>3964.4444444444439</v>
      </c>
      <c r="S195" s="160">
        <f t="shared" ref="S195" si="481">AVERAGE(J195:J197)</f>
        <v>5295.2366412213742</v>
      </c>
      <c r="T195" s="160">
        <f t="shared" ref="T195" si="482">AVERAGE(K195:K197)</f>
        <v>3740.4146981627296</v>
      </c>
      <c r="U195" s="232">
        <f t="shared" ref="U195" si="483">AVERAGE(L195:T195)</f>
        <v>3609.2997182116883</v>
      </c>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231"/>
    </row>
    <row r="196" spans="1:44">
      <c r="A196" s="223">
        <v>43725</v>
      </c>
      <c r="B196" s="224">
        <v>1.5572453703703699</v>
      </c>
      <c r="C196" s="304">
        <f>'VCO2-BW '!C196*'VCO2-LBM'!C$61/'VCO2-LBM'!C$62</f>
        <v>2862.6321839080465</v>
      </c>
      <c r="D196" s="305">
        <f>'VCO2-BW '!D196*'VCO2-LBM'!D$61/'VCO2-LBM'!D$62</f>
        <v>2460.220994475138</v>
      </c>
      <c r="E196" s="305">
        <f>'VCO2-BW '!E196*'VCO2-LBM'!E$61/'VCO2-LBM'!E$62</f>
        <v>2677.5</v>
      </c>
      <c r="F196" s="305">
        <f>'VCO2-BW '!F196*'VCO2-LBM'!F$61/'VCO2-LBM'!F$62</f>
        <v>3614.7692307692305</v>
      </c>
      <c r="G196" s="305">
        <f>'VCO2-BW '!G196*'VCO2-LBM'!G$61/'VCO2-LBM'!G$62</f>
        <v>3145.0205479452052</v>
      </c>
      <c r="H196" s="305">
        <f>'VCO2-BW '!H196*'VCO2-LBM'!H$61/'VCO2-LBM'!H$62</f>
        <v>3464.761904761905</v>
      </c>
      <c r="I196" s="305">
        <f>'VCO2-BW '!I196*'VCO2-LBM'!I$61/'VCO2-LBM'!I$62</f>
        <v>4421.666666666667</v>
      </c>
      <c r="J196" s="305">
        <f>'VCO2-BW '!J196*'VCO2-LBM'!J$61/'VCO2-LBM'!J$62</f>
        <v>5281.9236641221378</v>
      </c>
      <c r="K196" s="306">
        <f>'VCO2-BW '!K196*'VCO2-LBM'!K$61/'VCO2-LBM'!K$62</f>
        <v>4343.3070866141734</v>
      </c>
      <c r="L196" s="160"/>
      <c r="M196" s="160"/>
      <c r="N196" s="160"/>
      <c r="O196" s="160"/>
      <c r="P196" s="160"/>
      <c r="Q196" s="160"/>
      <c r="R196" s="160"/>
      <c r="S196" s="160"/>
      <c r="T196" s="160"/>
      <c r="U196" s="232">
        <f t="shared" ref="U196" si="484">STDEV(L195:T195)/SQRT(COUNT(L195:T195))</f>
        <v>232.81445353094512</v>
      </c>
      <c r="V196" s="92"/>
      <c r="W196" s="92"/>
      <c r="X196" s="92"/>
      <c r="Y196" s="92"/>
      <c r="Z196" s="92"/>
      <c r="AA196" s="92"/>
      <c r="AB196" s="92"/>
      <c r="AC196" s="92"/>
      <c r="AD196" s="92"/>
      <c r="AE196" s="92"/>
      <c r="AF196" s="92"/>
      <c r="AG196" s="92"/>
      <c r="AH196" s="92"/>
      <c r="AI196" s="92"/>
      <c r="AJ196" s="92"/>
      <c r="AK196" s="92"/>
      <c r="AL196" s="92"/>
      <c r="AM196" s="92"/>
      <c r="AN196" s="92"/>
      <c r="AO196" s="92"/>
      <c r="AP196" s="92"/>
      <c r="AQ196" s="92"/>
      <c r="AR196" s="231"/>
    </row>
    <row r="197" spans="1:44">
      <c r="A197" s="223">
        <v>43725</v>
      </c>
      <c r="B197" s="224">
        <v>1.5711342592592601</v>
      </c>
      <c r="C197" s="304">
        <f>'VCO2-BW '!C197*'VCO2-LBM'!C$61/'VCO2-LBM'!C$62</f>
        <v>4413.8735632183916</v>
      </c>
      <c r="D197" s="305">
        <f>'VCO2-BW '!D197*'VCO2-LBM'!D$61/'VCO2-LBM'!D$62</f>
        <v>2256.3259668508285</v>
      </c>
      <c r="E197" s="305">
        <f>'VCO2-BW '!E197*'VCO2-LBM'!E$61/'VCO2-LBM'!E$62</f>
        <v>2650.1785714285711</v>
      </c>
      <c r="F197" s="305">
        <f>'VCO2-BW '!F197*'VCO2-LBM'!F$61/'VCO2-LBM'!F$62</f>
        <v>2787.2307692307691</v>
      </c>
      <c r="G197" s="305">
        <f>'VCO2-BW '!G197*'VCO2-LBM'!G$61/'VCO2-LBM'!G$62</f>
        <v>3429.2397260273974</v>
      </c>
      <c r="H197" s="305">
        <f>'VCO2-BW '!H197*'VCO2-LBM'!H$61/'VCO2-LBM'!H$62</f>
        <v>3446.0793650793648</v>
      </c>
      <c r="I197" s="305">
        <f>'VCO2-BW '!I197*'VCO2-LBM'!I$61/'VCO2-LBM'!I$62</f>
        <v>3116.6666666666665</v>
      </c>
      <c r="J197" s="305">
        <f>'VCO2-BW '!J197*'VCO2-LBM'!J$61/'VCO2-LBM'!J$62</f>
        <v>6746.3511450381675</v>
      </c>
      <c r="K197" s="306">
        <f>'VCO2-BW '!K197*'VCO2-LBM'!K$61/'VCO2-LBM'!K$62</f>
        <v>3404.8425196850394</v>
      </c>
      <c r="L197" s="160"/>
      <c r="M197" s="160"/>
      <c r="N197" s="160"/>
      <c r="O197" s="160"/>
      <c r="P197" s="160"/>
      <c r="Q197" s="160"/>
      <c r="R197" s="160"/>
      <c r="S197" s="160"/>
      <c r="T197" s="160"/>
      <c r="U197" s="23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231"/>
    </row>
    <row r="198" spans="1:44">
      <c r="A198" s="223">
        <v>43725</v>
      </c>
      <c r="B198" s="224">
        <v>1.58502314814815</v>
      </c>
      <c r="C198" s="304">
        <f>'VCO2-BW '!C198*'VCO2-LBM'!C$61/'VCO2-LBM'!C$62</f>
        <v>3252.0000000000005</v>
      </c>
      <c r="D198" s="305">
        <f>'VCO2-BW '!D198*'VCO2-LBM'!D$61/'VCO2-LBM'!D$62</f>
        <v>3874.0055248618783</v>
      </c>
      <c r="E198" s="305">
        <f>'VCO2-BW '!E198*'VCO2-LBM'!E$61/'VCO2-LBM'!E$62</f>
        <v>2759.4642857142858</v>
      </c>
      <c r="F198" s="305">
        <f>'VCO2-BW '!F198*'VCO2-LBM'!F$61/'VCO2-LBM'!F$62</f>
        <v>4432.1538461538457</v>
      </c>
      <c r="G198" s="305">
        <f>'VCO2-BW '!G198*'VCO2-LBM'!G$61/'VCO2-LBM'!G$62</f>
        <v>2398.9452054794519</v>
      </c>
      <c r="H198" s="305">
        <f>'VCO2-BW '!H198*'VCO2-LBM'!H$61/'VCO2-LBM'!H$62</f>
        <v>3142.063492063492</v>
      </c>
      <c r="I198" s="305">
        <f>'VCO2-BW '!I198*'VCO2-LBM'!I$61/'VCO2-LBM'!I$62</f>
        <v>3073.333333333333</v>
      </c>
      <c r="J198" s="305">
        <f>'VCO2-BW '!J198*'VCO2-LBM'!J$61/'VCO2-LBM'!J$62</f>
        <v>4275.1297709923665</v>
      </c>
      <c r="K198" s="306">
        <f>'VCO2-BW '!K198*'VCO2-LBM'!K$61/'VCO2-LBM'!K$62</f>
        <v>3398.6377952755911</v>
      </c>
      <c r="L198" s="160">
        <f t="shared" ref="L198" si="485">AVERAGE(C198:C200)</f>
        <v>3396.3256704980849</v>
      </c>
      <c r="M198" s="160">
        <f t="shared" ref="M198" si="486">AVERAGE(D198:D200)</f>
        <v>2827.56906077348</v>
      </c>
      <c r="N198" s="160">
        <f t="shared" ref="N198" si="487">AVERAGE(E198:E200)</f>
        <v>2624.4642857142858</v>
      </c>
      <c r="O198" s="160">
        <f t="shared" ref="O198" si="488">AVERAGE(F198:F200)</f>
        <v>3267.8461538461538</v>
      </c>
      <c r="P198" s="160">
        <f t="shared" ref="P198" si="489">AVERAGE(G198:G200)</f>
        <v>3340.1392694063929</v>
      </c>
      <c r="Q198" s="160">
        <f t="shared" ref="Q198" si="490">AVERAGE(H198:H200)</f>
        <v>4366.6190476190468</v>
      </c>
      <c r="R198" s="160">
        <f t="shared" ref="R198" si="491">AVERAGE(I198:I200)</f>
        <v>2910</v>
      </c>
      <c r="S198" s="160">
        <f t="shared" ref="S198" si="492">AVERAGE(J198:J200)</f>
        <v>4021.6284987277359</v>
      </c>
      <c r="T198" s="160">
        <f t="shared" ref="T198" si="493">AVERAGE(K198:K200)</f>
        <v>3603.3937007874024</v>
      </c>
      <c r="U198" s="232">
        <f t="shared" ref="U198" si="494">AVERAGE(L198:T198)</f>
        <v>3373.1095208191755</v>
      </c>
      <c r="V198" s="92"/>
      <c r="W198" s="92"/>
      <c r="X198" s="92"/>
      <c r="Y198" s="92"/>
      <c r="Z198" s="92"/>
      <c r="AA198" s="92"/>
      <c r="AB198" s="92"/>
      <c r="AC198" s="92"/>
      <c r="AD198" s="92"/>
      <c r="AE198" s="92"/>
      <c r="AF198" s="92"/>
      <c r="AG198" s="92"/>
      <c r="AH198" s="92"/>
      <c r="AI198" s="92"/>
      <c r="AJ198" s="92"/>
      <c r="AK198" s="92"/>
      <c r="AL198" s="92"/>
      <c r="AM198" s="92"/>
      <c r="AN198" s="92"/>
      <c r="AO198" s="92"/>
      <c r="AP198" s="92"/>
      <c r="AQ198" s="92"/>
      <c r="AR198" s="231"/>
    </row>
    <row r="199" spans="1:44">
      <c r="A199" s="223">
        <v>43725</v>
      </c>
      <c r="B199" s="224">
        <v>1.59891203703703</v>
      </c>
      <c r="C199" s="304">
        <f>'VCO2-BW '!C199*'VCO2-LBM'!C$61/'VCO2-LBM'!C$62</f>
        <v>2876.6494252873567</v>
      </c>
      <c r="D199" s="305">
        <f>'VCO2-BW '!D199*'VCO2-LBM'!D$61/'VCO2-LBM'!D$62</f>
        <v>2274.8618784530386</v>
      </c>
      <c r="E199" s="305">
        <f>'VCO2-BW '!E199*'VCO2-LBM'!E$61/'VCO2-LBM'!E$62</f>
        <v>2524.8214285714284</v>
      </c>
      <c r="F199" s="305">
        <f>'VCO2-BW '!F199*'VCO2-LBM'!F$61/'VCO2-LBM'!F$62</f>
        <v>2780.4615384615381</v>
      </c>
      <c r="G199" s="305">
        <f>'VCO2-BW '!G199*'VCO2-LBM'!G$61/'VCO2-LBM'!G$62</f>
        <v>3456.3082191780823</v>
      </c>
      <c r="H199" s="305">
        <f>'VCO2-BW '!H199*'VCO2-LBM'!H$61/'VCO2-LBM'!H$62</f>
        <v>5288.8571428571422</v>
      </c>
      <c r="I199" s="305">
        <f>'VCO2-BW '!I199*'VCO2-LBM'!I$61/'VCO2-LBM'!I$62</f>
        <v>2810</v>
      </c>
      <c r="J199" s="305">
        <f>'VCO2-BW '!J199*'VCO2-LBM'!J$61/'VCO2-LBM'!J$62</f>
        <v>3820.8244274809163</v>
      </c>
      <c r="K199" s="306">
        <f>'VCO2-BW '!K199*'VCO2-LBM'!K$61/'VCO2-LBM'!K$62</f>
        <v>3629.7637795275591</v>
      </c>
      <c r="L199" s="160"/>
      <c r="M199" s="160"/>
      <c r="N199" s="160"/>
      <c r="O199" s="160"/>
      <c r="P199" s="160"/>
      <c r="Q199" s="160"/>
      <c r="R199" s="160"/>
      <c r="S199" s="160"/>
      <c r="T199" s="160"/>
      <c r="U199" s="232">
        <f t="shared" ref="U199" si="495">STDEV(L198:T198)/SQRT(COUNT(L198:T198))</f>
        <v>188.04290886913131</v>
      </c>
      <c r="V199" s="92"/>
      <c r="W199" s="92"/>
      <c r="X199" s="92"/>
      <c r="Y199" s="92"/>
      <c r="Z199" s="92"/>
      <c r="AA199" s="92"/>
      <c r="AB199" s="92"/>
      <c r="AC199" s="92"/>
      <c r="AD199" s="92"/>
      <c r="AE199" s="92"/>
      <c r="AF199" s="92"/>
      <c r="AG199" s="92"/>
      <c r="AH199" s="92"/>
      <c r="AI199" s="92"/>
      <c r="AJ199" s="92"/>
      <c r="AK199" s="92"/>
      <c r="AL199" s="92"/>
      <c r="AM199" s="92"/>
      <c r="AN199" s="92"/>
      <c r="AO199" s="92"/>
      <c r="AP199" s="92"/>
      <c r="AQ199" s="92"/>
      <c r="AR199" s="231"/>
    </row>
    <row r="200" spans="1:44">
      <c r="A200" s="223">
        <v>43725</v>
      </c>
      <c r="B200" s="224">
        <v>1.6128009259259199</v>
      </c>
      <c r="C200" s="304">
        <f>'VCO2-BW '!C200*'VCO2-LBM'!C$61/'VCO2-LBM'!C$62</f>
        <v>4060.3275862068967</v>
      </c>
      <c r="D200" s="305">
        <f>'VCO2-BW '!D200*'VCO2-LBM'!D$61/'VCO2-LBM'!D$62</f>
        <v>2333.8397790055246</v>
      </c>
      <c r="E200" s="305">
        <f>'VCO2-BW '!E200*'VCO2-LBM'!E$61/'VCO2-LBM'!E$62</f>
        <v>2589.1071428571427</v>
      </c>
      <c r="F200" s="305">
        <f>'VCO2-BW '!F200*'VCO2-LBM'!F$61/'VCO2-LBM'!F$62</f>
        <v>2590.9230769230771</v>
      </c>
      <c r="G200" s="305">
        <f>'VCO2-BW '!G200*'VCO2-LBM'!G$61/'VCO2-LBM'!G$62</f>
        <v>4165.1643835616442</v>
      </c>
      <c r="H200" s="305">
        <f>'VCO2-BW '!H200*'VCO2-LBM'!H$61/'VCO2-LBM'!H$62</f>
        <v>4668.936507936508</v>
      </c>
      <c r="I200" s="305">
        <f>'VCO2-BW '!I200*'VCO2-LBM'!I$61/'VCO2-LBM'!I$62</f>
        <v>2846.6666666666665</v>
      </c>
      <c r="J200" s="305">
        <f>'VCO2-BW '!J200*'VCO2-LBM'!J$61/'VCO2-LBM'!J$62</f>
        <v>3968.9312977099244</v>
      </c>
      <c r="K200" s="306">
        <f>'VCO2-BW '!K200*'VCO2-LBM'!K$61/'VCO2-LBM'!K$62</f>
        <v>3781.7795275590552</v>
      </c>
      <c r="L200" s="160"/>
      <c r="M200" s="160"/>
      <c r="N200" s="160"/>
      <c r="O200" s="160"/>
      <c r="P200" s="160"/>
      <c r="Q200" s="160"/>
      <c r="R200" s="160"/>
      <c r="S200" s="160"/>
      <c r="T200" s="160"/>
      <c r="U200" s="23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231"/>
    </row>
    <row r="201" spans="1:44">
      <c r="A201" s="223">
        <v>43725</v>
      </c>
      <c r="B201" s="224">
        <v>1.6266898148148099</v>
      </c>
      <c r="C201" s="304">
        <f>'VCO2-BW '!C201*'VCO2-LBM'!C$61/'VCO2-LBM'!C$62</f>
        <v>2674.1781609195409</v>
      </c>
      <c r="D201" s="305">
        <f>'VCO2-BW '!D201*'VCO2-LBM'!D$61/'VCO2-LBM'!D$62</f>
        <v>2448.4254143646408</v>
      </c>
      <c r="E201" s="305">
        <f>'VCO2-BW '!E201*'VCO2-LBM'!E$61/'VCO2-LBM'!E$62</f>
        <v>4463.0357142857138</v>
      </c>
      <c r="F201" s="305">
        <f>'VCO2-BW '!F201*'VCO2-LBM'!F$61/'VCO2-LBM'!F$62</f>
        <v>3113.8461538461538</v>
      </c>
      <c r="G201" s="305">
        <f>'VCO2-BW '!G201*'VCO2-LBM'!G$61/'VCO2-LBM'!G$62</f>
        <v>3287.1301369863013</v>
      </c>
      <c r="H201" s="305">
        <f>'VCO2-BW '!H201*'VCO2-LBM'!H$61/'VCO2-LBM'!H$62</f>
        <v>5125.8095238095239</v>
      </c>
      <c r="I201" s="305">
        <f>'VCO2-BW '!I201*'VCO2-LBM'!I$61/'VCO2-LBM'!I$62</f>
        <v>3878.3333333333335</v>
      </c>
      <c r="J201" s="305">
        <f>'VCO2-BW '!J201*'VCO2-LBM'!J$61/'VCO2-LBM'!J$62</f>
        <v>3889.0534351145034</v>
      </c>
      <c r="K201" s="306">
        <f>'VCO2-BW '!K201*'VCO2-LBM'!K$61/'VCO2-LBM'!K$62</f>
        <v>3563.0629921259847</v>
      </c>
      <c r="L201" s="160">
        <f t="shared" ref="L201" si="496">AVERAGE(C201:C203)</f>
        <v>3189.7011494252879</v>
      </c>
      <c r="M201" s="160">
        <f t="shared" ref="M201" si="497">AVERAGE(D201:D203)</f>
        <v>3770.6537753222838</v>
      </c>
      <c r="N201" s="160">
        <f t="shared" ref="N201" si="498">AVERAGE(E201:E203)</f>
        <v>3283.9285714285711</v>
      </c>
      <c r="O201" s="160">
        <f t="shared" ref="O201" si="499">AVERAGE(F201:F203)</f>
        <v>4174.9230769230771</v>
      </c>
      <c r="P201" s="160">
        <f t="shared" ref="P201" si="500">AVERAGE(G201:G203)</f>
        <v>4126.2534246575342</v>
      </c>
      <c r="Q201" s="160">
        <f t="shared" ref="Q201" si="501">AVERAGE(H201:H203)</f>
        <v>4227.3492063492067</v>
      </c>
      <c r="R201" s="160">
        <f t="shared" ref="R201" si="502">AVERAGE(I201:I203)</f>
        <v>4223.333333333333</v>
      </c>
      <c r="S201" s="160">
        <f t="shared" ref="S201" si="503">AVERAGE(J201:J203)</f>
        <v>3892.3816793893129</v>
      </c>
      <c r="T201" s="160">
        <f t="shared" ref="T201" si="504">AVERAGE(K201:K203)</f>
        <v>4574.950131233596</v>
      </c>
      <c r="U201" s="232">
        <f t="shared" ref="U201" si="505">AVERAGE(L201:T201)</f>
        <v>3940.3860386735778</v>
      </c>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231"/>
    </row>
    <row r="202" spans="1:44">
      <c r="A202" s="223">
        <v>43725</v>
      </c>
      <c r="B202" s="224">
        <v>1.6405787037037001</v>
      </c>
      <c r="C202" s="304">
        <f>'VCO2-BW '!C202*'VCO2-LBM'!C$61/'VCO2-LBM'!C$62</f>
        <v>2882.8793103448284</v>
      </c>
      <c r="D202" s="305">
        <f>'VCO2-BW '!D202*'VCO2-LBM'!D$61/'VCO2-LBM'!D$62</f>
        <v>4558.1491712707175</v>
      </c>
      <c r="E202" s="305">
        <f>'VCO2-BW '!E202*'VCO2-LBM'!E$61/'VCO2-LBM'!E$62</f>
        <v>3034.2857142857142</v>
      </c>
      <c r="F202" s="305">
        <f>'VCO2-BW '!F202*'VCO2-LBM'!F$61/'VCO2-LBM'!F$62</f>
        <v>4985.538461538461</v>
      </c>
      <c r="G202" s="305">
        <f>'VCO2-BW '!G202*'VCO2-LBM'!G$61/'VCO2-LBM'!G$62</f>
        <v>5291.8904109589039</v>
      </c>
      <c r="H202" s="305">
        <f>'VCO2-BW '!H202*'VCO2-LBM'!H$61/'VCO2-LBM'!H$62</f>
        <v>3870.6825396825398</v>
      </c>
      <c r="I202" s="305">
        <f>'VCO2-BW '!I202*'VCO2-LBM'!I$61/'VCO2-LBM'!I$62</f>
        <v>5113.333333333333</v>
      </c>
      <c r="J202" s="305">
        <f>'VCO2-BW '!J202*'VCO2-LBM'!J$61/'VCO2-LBM'!J$62</f>
        <v>4033.8320610687028</v>
      </c>
      <c r="K202" s="306">
        <f>'VCO2-BW '!K202*'VCO2-LBM'!K$61/'VCO2-LBM'!K$62</f>
        <v>5861.9133858267724</v>
      </c>
      <c r="L202" s="160"/>
      <c r="M202" s="160"/>
      <c r="N202" s="160"/>
      <c r="O202" s="160"/>
      <c r="P202" s="160"/>
      <c r="Q202" s="160"/>
      <c r="R202" s="160"/>
      <c r="S202" s="160"/>
      <c r="T202" s="160"/>
      <c r="U202" s="232">
        <f t="shared" ref="U202" si="506">STDEV(L201:T201)/SQRT(COUNT(L201:T201))</f>
        <v>152.76209695633324</v>
      </c>
      <c r="V202" s="92"/>
      <c r="W202" s="92"/>
      <c r="X202" s="92"/>
      <c r="Y202" s="92"/>
      <c r="Z202" s="92"/>
      <c r="AA202" s="92"/>
      <c r="AB202" s="92"/>
      <c r="AC202" s="92"/>
      <c r="AD202" s="92"/>
      <c r="AE202" s="92"/>
      <c r="AF202" s="92"/>
      <c r="AG202" s="92"/>
      <c r="AH202" s="92"/>
      <c r="AI202" s="92"/>
      <c r="AJ202" s="92"/>
      <c r="AK202" s="92"/>
      <c r="AL202" s="92"/>
      <c r="AM202" s="92"/>
      <c r="AN202" s="92"/>
      <c r="AO202" s="92"/>
      <c r="AP202" s="92"/>
      <c r="AQ202" s="92"/>
      <c r="AR202" s="231"/>
    </row>
    <row r="203" spans="1:44">
      <c r="A203" s="223">
        <v>43725</v>
      </c>
      <c r="B203" s="224">
        <v>1.65446759259259</v>
      </c>
      <c r="C203" s="304">
        <f>'VCO2-BW '!C203*'VCO2-LBM'!C$61/'VCO2-LBM'!C$62</f>
        <v>4012.0459770114949</v>
      </c>
      <c r="D203" s="305">
        <f>'VCO2-BW '!D203*'VCO2-LBM'!D$61/'VCO2-LBM'!D$62</f>
        <v>4305.3867403314916</v>
      </c>
      <c r="E203" s="305">
        <f>'VCO2-BW '!E203*'VCO2-LBM'!E$61/'VCO2-LBM'!E$62</f>
        <v>2354.4642857142858</v>
      </c>
      <c r="F203" s="305">
        <f>'VCO2-BW '!F203*'VCO2-LBM'!F$61/'VCO2-LBM'!F$62</f>
        <v>4425.3846153846152</v>
      </c>
      <c r="G203" s="305">
        <f>'VCO2-BW '!G203*'VCO2-LBM'!G$61/'VCO2-LBM'!G$62</f>
        <v>3799.739726027397</v>
      </c>
      <c r="H203" s="305">
        <f>'VCO2-BW '!H203*'VCO2-LBM'!H$61/'VCO2-LBM'!H$62</f>
        <v>3685.5555555555561</v>
      </c>
      <c r="I203" s="305">
        <f>'VCO2-BW '!I203*'VCO2-LBM'!I$61/'VCO2-LBM'!I$62</f>
        <v>3678.333333333333</v>
      </c>
      <c r="J203" s="305">
        <f>'VCO2-BW '!J203*'VCO2-LBM'!J$61/'VCO2-LBM'!J$62</f>
        <v>3754.2595419847339</v>
      </c>
      <c r="K203" s="306">
        <f>'VCO2-BW '!K203*'VCO2-LBM'!K$61/'VCO2-LBM'!K$62</f>
        <v>4299.8740157480315</v>
      </c>
      <c r="L203" s="160"/>
      <c r="M203" s="160"/>
      <c r="N203" s="160"/>
      <c r="O203" s="160"/>
      <c r="P203" s="160"/>
      <c r="Q203" s="160"/>
      <c r="R203" s="160"/>
      <c r="S203" s="160"/>
      <c r="T203" s="160"/>
      <c r="U203" s="232"/>
      <c r="V203" s="92"/>
      <c r="W203" s="92"/>
      <c r="X203" s="92"/>
      <c r="Y203" s="92"/>
      <c r="Z203" s="92"/>
      <c r="AA203" s="92"/>
      <c r="AB203" s="92"/>
      <c r="AC203" s="92"/>
      <c r="AD203" s="92"/>
      <c r="AE203" s="92"/>
      <c r="AF203" s="92"/>
      <c r="AG203" s="92"/>
      <c r="AH203" s="92"/>
      <c r="AI203" s="92"/>
      <c r="AJ203" s="92"/>
      <c r="AK203" s="92"/>
      <c r="AL203" s="92"/>
      <c r="AM203" s="92"/>
      <c r="AN203" s="92"/>
      <c r="AO203" s="92"/>
      <c r="AP203" s="92"/>
      <c r="AQ203" s="92"/>
      <c r="AR203" s="231"/>
    </row>
    <row r="204" spans="1:44">
      <c r="A204" s="223">
        <v>43725</v>
      </c>
      <c r="B204" s="224">
        <v>1.66835648148148</v>
      </c>
      <c r="C204" s="304">
        <f>'VCO2-BW '!C204*'VCO2-LBM'!C$61/'VCO2-LBM'!C$62</f>
        <v>4239.4367816091954</v>
      </c>
      <c r="D204" s="305">
        <f>'VCO2-BW '!D204*'VCO2-LBM'!D$61/'VCO2-LBM'!D$62</f>
        <v>2320.3591160220994</v>
      </c>
      <c r="E204" s="305">
        <f>'VCO2-BW '!E204*'VCO2-LBM'!E$61/'VCO2-LBM'!E$62</f>
        <v>3222.321428571428</v>
      </c>
      <c r="F204" s="305">
        <f>'VCO2-BW '!F204*'VCO2-LBM'!F$61/'VCO2-LBM'!F$62</f>
        <v>2788.9230769230767</v>
      </c>
      <c r="G204" s="305">
        <f>'VCO2-BW '!G204*'VCO2-LBM'!G$61/'VCO2-LBM'!G$62</f>
        <v>2985.9931506849316</v>
      </c>
      <c r="H204" s="305">
        <f>'VCO2-BW '!H204*'VCO2-LBM'!H$61/'VCO2-LBM'!H$62</f>
        <v>4106.7619047619046</v>
      </c>
      <c r="I204" s="305">
        <f>'VCO2-BW '!I204*'VCO2-LBM'!I$61/'VCO2-LBM'!I$62</f>
        <v>3456.6666666666665</v>
      </c>
      <c r="J204" s="305">
        <f>'VCO2-BW '!J204*'VCO2-LBM'!J$61/'VCO2-LBM'!J$62</f>
        <v>3927.32824427481</v>
      </c>
      <c r="K204" s="306">
        <f>'VCO2-BW '!K204*'VCO2-LBM'!K$61/'VCO2-LBM'!K$62</f>
        <v>3310.2204724409448</v>
      </c>
      <c r="L204" s="160">
        <f t="shared" ref="L204" si="507">AVERAGE(C204:C206)</f>
        <v>4387.3965517241386</v>
      </c>
      <c r="M204" s="160">
        <f t="shared" ref="M204" si="508">AVERAGE(D204:D206)</f>
        <v>3453.8581952117861</v>
      </c>
      <c r="N204" s="160">
        <f t="shared" ref="N204" si="509">AVERAGE(E204:E206)</f>
        <v>3720.5357142857142</v>
      </c>
      <c r="O204" s="160">
        <f t="shared" ref="O204" si="510">AVERAGE(F204:F206)</f>
        <v>3683.5897435897436</v>
      </c>
      <c r="P204" s="160">
        <f t="shared" ref="P204" si="511">AVERAGE(G204:G206)</f>
        <v>2856.8538812785387</v>
      </c>
      <c r="Q204" s="160">
        <f t="shared" ref="Q204" si="512">AVERAGE(H204:H206)</f>
        <v>4088.0793650793653</v>
      </c>
      <c r="R204" s="160">
        <f t="shared" ref="R204" si="513">AVERAGE(I204:I206)</f>
        <v>4241.666666666667</v>
      </c>
      <c r="S204" s="160">
        <f t="shared" ref="S204" si="514">AVERAGE(J204:J206)</f>
        <v>4974.6157760814258</v>
      </c>
      <c r="T204" s="160">
        <f t="shared" ref="T204" si="515">AVERAGE(K204:K206)</f>
        <v>4414.6614173228345</v>
      </c>
      <c r="U204" s="232">
        <f t="shared" ref="U204" si="516">AVERAGE(L204:T204)</f>
        <v>3980.1397012489128</v>
      </c>
      <c r="V204" s="92"/>
      <c r="W204" s="92"/>
      <c r="X204" s="92"/>
      <c r="Y204" s="92"/>
      <c r="Z204" s="92"/>
      <c r="AA204" s="92"/>
      <c r="AB204" s="92"/>
      <c r="AC204" s="92"/>
      <c r="AD204" s="92"/>
      <c r="AE204" s="92"/>
      <c r="AF204" s="92"/>
      <c r="AG204" s="92"/>
      <c r="AH204" s="92"/>
      <c r="AI204" s="92"/>
      <c r="AJ204" s="92"/>
      <c r="AK204" s="92"/>
      <c r="AL204" s="92"/>
      <c r="AM204" s="92"/>
      <c r="AN204" s="92"/>
      <c r="AO204" s="92"/>
      <c r="AP204" s="92"/>
      <c r="AQ204" s="92"/>
      <c r="AR204" s="231"/>
    </row>
    <row r="205" spans="1:44">
      <c r="A205" s="223">
        <v>43725</v>
      </c>
      <c r="B205" s="224">
        <v>1.6822453703703699</v>
      </c>
      <c r="C205" s="304">
        <f>'VCO2-BW '!C205*'VCO2-LBM'!C$61/'VCO2-LBM'!C$62</f>
        <v>4631.9195402298856</v>
      </c>
      <c r="D205" s="305">
        <f>'VCO2-BW '!D205*'VCO2-LBM'!D$61/'VCO2-LBM'!D$62</f>
        <v>2445.0552486187844</v>
      </c>
      <c r="E205" s="305">
        <f>'VCO2-BW '!E205*'VCO2-LBM'!E$61/'VCO2-LBM'!E$62</f>
        <v>4381.0714285714284</v>
      </c>
      <c r="F205" s="305">
        <f>'VCO2-BW '!F205*'VCO2-LBM'!F$61/'VCO2-LBM'!F$62</f>
        <v>3090.1538461538457</v>
      </c>
      <c r="G205" s="305">
        <f>'VCO2-BW '!G205*'VCO2-LBM'!G$61/'VCO2-LBM'!G$62</f>
        <v>3041.821917808219</v>
      </c>
      <c r="H205" s="305">
        <f>'VCO2-BW '!H205*'VCO2-LBM'!H$61/'VCO2-LBM'!H$62</f>
        <v>3300.0158730158728</v>
      </c>
      <c r="I205" s="305">
        <f>'VCO2-BW '!I205*'VCO2-LBM'!I$61/'VCO2-LBM'!I$62</f>
        <v>3403.333333333333</v>
      </c>
      <c r="J205" s="305">
        <f>'VCO2-BW '!J205*'VCO2-LBM'!J$61/'VCO2-LBM'!J$62</f>
        <v>6711.4045801526727</v>
      </c>
      <c r="K205" s="306">
        <f>'VCO2-BW '!K205*'VCO2-LBM'!K$61/'VCO2-LBM'!K$62</f>
        <v>3738.3464566929138</v>
      </c>
      <c r="L205" s="160"/>
      <c r="M205" s="160"/>
      <c r="N205" s="160"/>
      <c r="O205" s="160"/>
      <c r="P205" s="160"/>
      <c r="Q205" s="160"/>
      <c r="R205" s="160"/>
      <c r="S205" s="160"/>
      <c r="T205" s="160"/>
      <c r="U205" s="232">
        <f t="shared" ref="U205" si="517">STDEV(L204:T204)/SQRT(COUNT(L204:T204))</f>
        <v>208.09241458155904</v>
      </c>
      <c r="V205" s="92"/>
      <c r="W205" s="92"/>
      <c r="X205" s="92"/>
      <c r="Y205" s="92"/>
      <c r="Z205" s="92"/>
      <c r="AA205" s="92"/>
      <c r="AB205" s="92"/>
      <c r="AC205" s="92"/>
      <c r="AD205" s="92"/>
      <c r="AE205" s="92"/>
      <c r="AF205" s="92"/>
      <c r="AG205" s="92"/>
      <c r="AH205" s="92"/>
      <c r="AI205" s="92"/>
      <c r="AJ205" s="92"/>
      <c r="AK205" s="92"/>
      <c r="AL205" s="92"/>
      <c r="AM205" s="92"/>
      <c r="AN205" s="92"/>
      <c r="AO205" s="92"/>
      <c r="AP205" s="92"/>
      <c r="AQ205" s="92"/>
      <c r="AR205" s="231"/>
    </row>
    <row r="206" spans="1:44">
      <c r="A206" s="223">
        <v>43725</v>
      </c>
      <c r="B206" s="224">
        <v>1.6961342592592601</v>
      </c>
      <c r="C206" s="304">
        <f>'VCO2-BW '!C206*'VCO2-LBM'!C$61/'VCO2-LBM'!C$62</f>
        <v>4290.8333333333339</v>
      </c>
      <c r="D206" s="305">
        <f>'VCO2-BW '!D206*'VCO2-LBM'!D$61/'VCO2-LBM'!D$62</f>
        <v>5596.1602209944749</v>
      </c>
      <c r="E206" s="305">
        <f>'VCO2-BW '!E206*'VCO2-LBM'!E$61/'VCO2-LBM'!E$62</f>
        <v>3558.2142857142858</v>
      </c>
      <c r="F206" s="305">
        <f>'VCO2-BW '!F206*'VCO2-LBM'!F$61/'VCO2-LBM'!F$62</f>
        <v>5171.6923076923076</v>
      </c>
      <c r="G206" s="305">
        <f>'VCO2-BW '!G206*'VCO2-LBM'!G$61/'VCO2-LBM'!G$62</f>
        <v>2542.7465753424658</v>
      </c>
      <c r="H206" s="305">
        <f>'VCO2-BW '!H206*'VCO2-LBM'!H$61/'VCO2-LBM'!H$62</f>
        <v>4857.4603174603171</v>
      </c>
      <c r="I206" s="305">
        <f>'VCO2-BW '!I206*'VCO2-LBM'!I$61/'VCO2-LBM'!I$62</f>
        <v>5865</v>
      </c>
      <c r="J206" s="305">
        <f>'VCO2-BW '!J206*'VCO2-LBM'!J$61/'VCO2-LBM'!J$62</f>
        <v>4285.1145038167942</v>
      </c>
      <c r="K206" s="306">
        <f>'VCO2-BW '!K206*'VCO2-LBM'!K$61/'VCO2-LBM'!K$62</f>
        <v>6195.4173228346463</v>
      </c>
      <c r="L206" s="160"/>
      <c r="M206" s="160"/>
      <c r="N206" s="160"/>
      <c r="O206" s="160"/>
      <c r="P206" s="160"/>
      <c r="Q206" s="160"/>
      <c r="R206" s="160"/>
      <c r="S206" s="160"/>
      <c r="T206" s="160"/>
      <c r="U206" s="23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231"/>
    </row>
    <row r="207" spans="1:44">
      <c r="A207" s="223">
        <v>43725</v>
      </c>
      <c r="B207" s="224">
        <v>1.71002314814814</v>
      </c>
      <c r="C207" s="304">
        <f>'VCO2-BW '!C207*'VCO2-LBM'!C$61/'VCO2-LBM'!C$62</f>
        <v>3047.9712643678167</v>
      </c>
      <c r="D207" s="305">
        <f>'VCO2-BW '!D207*'VCO2-LBM'!D$61/'VCO2-LBM'!D$62</f>
        <v>4264.9447513812147</v>
      </c>
      <c r="E207" s="305">
        <f>'VCO2-BW '!E207*'VCO2-LBM'!E$61/'VCO2-LBM'!E$62</f>
        <v>2796.4285714285711</v>
      </c>
      <c r="F207" s="305">
        <f>'VCO2-BW '!F207*'VCO2-LBM'!F$61/'VCO2-LBM'!F$62</f>
        <v>4107.2307692307686</v>
      </c>
      <c r="G207" s="305">
        <f>'VCO2-BW '!G207*'VCO2-LBM'!G$61/'VCO2-LBM'!G$62</f>
        <v>4131.3287671232874</v>
      </c>
      <c r="H207" s="305">
        <f>'VCO2-BW '!H207*'VCO2-LBM'!H$61/'VCO2-LBM'!H$62</f>
        <v>3502.1269841269846</v>
      </c>
      <c r="I207" s="305">
        <f>'VCO2-BW '!I207*'VCO2-LBM'!I$61/'VCO2-LBM'!I$62</f>
        <v>4938.333333333333</v>
      </c>
      <c r="J207" s="305">
        <f>'VCO2-BW '!J207*'VCO2-LBM'!J$61/'VCO2-LBM'!J$62</f>
        <v>5471.6335877862603</v>
      </c>
      <c r="K207" s="306">
        <f>'VCO2-BW '!K207*'VCO2-LBM'!K$61/'VCO2-LBM'!K$62</f>
        <v>5117.3464566929133</v>
      </c>
      <c r="L207" s="160">
        <f t="shared" ref="L207" si="518">AVERAGE(C207:C209)</f>
        <v>3421.2452107279701</v>
      </c>
      <c r="M207" s="160">
        <f t="shared" ref="M207" si="519">AVERAGE(D207:D209)</f>
        <v>4055.4327808471448</v>
      </c>
      <c r="N207" s="160">
        <f t="shared" ref="N207" si="520">AVERAGE(E207:E209)</f>
        <v>3510</v>
      </c>
      <c r="O207" s="160">
        <f t="shared" ref="O207" si="521">AVERAGE(F207:F209)</f>
        <v>3866.3589743589741</v>
      </c>
      <c r="P207" s="160">
        <f t="shared" ref="P207" si="522">AVERAGE(G207:G209)</f>
        <v>3926.0593607305932</v>
      </c>
      <c r="Q207" s="160">
        <f t="shared" ref="Q207" si="523">AVERAGE(H207:H209)</f>
        <v>4529.6666666666661</v>
      </c>
      <c r="R207" s="160">
        <f t="shared" ref="R207" si="524">AVERAGE(I207:I209)</f>
        <v>4338.8888888888887</v>
      </c>
      <c r="S207" s="160">
        <f t="shared" ref="S207" si="525">AVERAGE(J207:J209)</f>
        <v>5142.692111959288</v>
      </c>
      <c r="T207" s="160">
        <f t="shared" ref="T207" si="526">AVERAGE(K207:K209)</f>
        <v>4914.6587926509192</v>
      </c>
      <c r="U207" s="232">
        <f t="shared" ref="U207" si="527">AVERAGE(L207:T207)</f>
        <v>4189.444754092272</v>
      </c>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231"/>
    </row>
    <row r="208" spans="1:44">
      <c r="A208" s="223">
        <v>43725</v>
      </c>
      <c r="B208" s="224">
        <v>1.72391203703704</v>
      </c>
      <c r="C208" s="304">
        <f>'VCO2-BW '!C208*'VCO2-LBM'!C$61/'VCO2-LBM'!C$62</f>
        <v>2928.0459770114944</v>
      </c>
      <c r="D208" s="305">
        <f>'VCO2-BW '!D208*'VCO2-LBM'!D$61/'VCO2-LBM'!D$62</f>
        <v>3348.2596685082872</v>
      </c>
      <c r="E208" s="305">
        <f>'VCO2-BW '!E208*'VCO2-LBM'!E$61/'VCO2-LBM'!E$62</f>
        <v>3606.4285714285711</v>
      </c>
      <c r="F208" s="305">
        <f>'VCO2-BW '!F208*'VCO2-LBM'!F$61/'VCO2-LBM'!F$62</f>
        <v>3090.1538461538457</v>
      </c>
      <c r="G208" s="305">
        <f>'VCO2-BW '!G208*'VCO2-LBM'!G$61/'VCO2-LBM'!G$62</f>
        <v>4611.7945205479455</v>
      </c>
      <c r="H208" s="305">
        <f>'VCO2-BW '!H208*'VCO2-LBM'!H$61/'VCO2-LBM'!H$62</f>
        <v>6007.2857142857138</v>
      </c>
      <c r="I208" s="305">
        <f>'VCO2-BW '!I208*'VCO2-LBM'!I$61/'VCO2-LBM'!I$62</f>
        <v>4171.666666666667</v>
      </c>
      <c r="J208" s="305">
        <f>'VCO2-BW '!J208*'VCO2-LBM'!J$61/'VCO2-LBM'!J$62</f>
        <v>4488.1374045801531</v>
      </c>
      <c r="K208" s="306">
        <f>'VCO2-BW '!K208*'VCO2-LBM'!K$61/'VCO2-LBM'!K$62</f>
        <v>5615.2755905511813</v>
      </c>
      <c r="L208" s="160"/>
      <c r="M208" s="160"/>
      <c r="N208" s="160"/>
      <c r="O208" s="160"/>
      <c r="P208" s="160"/>
      <c r="Q208" s="160"/>
      <c r="R208" s="160"/>
      <c r="S208" s="160"/>
      <c r="T208" s="160"/>
      <c r="U208" s="232">
        <f t="shared" ref="U208" si="528">STDEV(L207:T207)/SQRT(COUNT(L207:T207))</f>
        <v>197.77202202099758</v>
      </c>
      <c r="V208" s="92"/>
      <c r="W208" s="92"/>
      <c r="X208" s="92"/>
      <c r="Y208" s="92"/>
      <c r="Z208" s="92"/>
      <c r="AA208" s="92"/>
      <c r="AB208" s="92"/>
      <c r="AC208" s="92"/>
      <c r="AD208" s="92"/>
      <c r="AE208" s="92"/>
      <c r="AF208" s="92"/>
      <c r="AG208" s="92"/>
      <c r="AH208" s="92"/>
      <c r="AI208" s="92"/>
      <c r="AJ208" s="92"/>
      <c r="AK208" s="92"/>
      <c r="AL208" s="92"/>
      <c r="AM208" s="92"/>
      <c r="AN208" s="92"/>
      <c r="AO208" s="92"/>
      <c r="AP208" s="92"/>
      <c r="AQ208" s="92"/>
      <c r="AR208" s="231"/>
    </row>
    <row r="209" spans="1:44">
      <c r="A209" s="223">
        <v>43725</v>
      </c>
      <c r="B209" s="224">
        <v>1.7378009259259199</v>
      </c>
      <c r="C209" s="304">
        <f>'VCO2-BW '!C209*'VCO2-LBM'!C$61/'VCO2-LBM'!C$62</f>
        <v>4287.7183908045981</v>
      </c>
      <c r="D209" s="305">
        <f>'VCO2-BW '!D209*'VCO2-LBM'!D$61/'VCO2-LBM'!D$62</f>
        <v>4553.0939226519331</v>
      </c>
      <c r="E209" s="305">
        <f>'VCO2-BW '!E209*'VCO2-LBM'!E$61/'VCO2-LBM'!E$62</f>
        <v>4127.1428571428569</v>
      </c>
      <c r="F209" s="305">
        <f>'VCO2-BW '!F209*'VCO2-LBM'!F$61/'VCO2-LBM'!F$62</f>
        <v>4401.6923076923076</v>
      </c>
      <c r="G209" s="305">
        <f>'VCO2-BW '!G209*'VCO2-LBM'!G$61/'VCO2-LBM'!G$62</f>
        <v>3035.0547945205476</v>
      </c>
      <c r="H209" s="305">
        <f>'VCO2-BW '!H209*'VCO2-LBM'!H$61/'VCO2-LBM'!H$62</f>
        <v>4079.5873015873008</v>
      </c>
      <c r="I209" s="305">
        <f>'VCO2-BW '!I209*'VCO2-LBM'!I$61/'VCO2-LBM'!I$62</f>
        <v>3906.6666666666665</v>
      </c>
      <c r="J209" s="305">
        <f>'VCO2-BW '!J209*'VCO2-LBM'!J$61/'VCO2-LBM'!J$62</f>
        <v>5468.3053435114507</v>
      </c>
      <c r="K209" s="306">
        <f>'VCO2-BW '!K209*'VCO2-LBM'!K$61/'VCO2-LBM'!K$62</f>
        <v>4011.3543307086616</v>
      </c>
      <c r="L209" s="160"/>
      <c r="M209" s="160"/>
      <c r="N209" s="160"/>
      <c r="O209" s="160"/>
      <c r="P209" s="160"/>
      <c r="Q209" s="160"/>
      <c r="R209" s="160"/>
      <c r="S209" s="160"/>
      <c r="T209" s="160"/>
      <c r="U209" s="23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231"/>
    </row>
    <row r="210" spans="1:44">
      <c r="A210" s="233">
        <v>43725</v>
      </c>
      <c r="B210" s="234">
        <v>1.7516898148148099</v>
      </c>
      <c r="C210" s="304">
        <f>'VCO2-BW '!C210*'VCO2-LBM'!C$61/'VCO2-LBM'!C$62</f>
        <v>2772.298850574713</v>
      </c>
      <c r="D210" s="305">
        <f>'VCO2-BW '!D210*'VCO2-LBM'!D$61/'VCO2-LBM'!D$62</f>
        <v>3646.5193370165744</v>
      </c>
      <c r="E210" s="305">
        <f>'VCO2-BW '!E210*'VCO2-LBM'!E$61/'VCO2-LBM'!E$62</f>
        <v>3177.3214285714289</v>
      </c>
      <c r="F210" s="305">
        <f>'VCO2-BW '!F210*'VCO2-LBM'!F$61/'VCO2-LBM'!F$62</f>
        <v>5126</v>
      </c>
      <c r="G210" s="305">
        <f>'VCO2-BW '!G210*'VCO2-LBM'!G$61/'VCO2-LBM'!G$62</f>
        <v>3902.9383561643831</v>
      </c>
      <c r="H210" s="305">
        <f>'VCO2-BW '!H210*'VCO2-LBM'!H$61/'VCO2-LBM'!H$62</f>
        <v>3722.9206349206347</v>
      </c>
      <c r="I210" s="305">
        <f>'VCO2-BW '!I210*'VCO2-LBM'!I$61/'VCO2-LBM'!I$62</f>
        <v>3455.0000000000005</v>
      </c>
      <c r="J210" s="305">
        <f>'VCO2-BW '!J210*'VCO2-LBM'!J$61/'VCO2-LBM'!J$62</f>
        <v>4691.1603053435119</v>
      </c>
      <c r="K210" s="306">
        <f>'VCO2-BW '!K210*'VCO2-LBM'!K$61/'VCO2-LBM'!K$62</f>
        <v>5354.6771653543301</v>
      </c>
      <c r="L210" s="160">
        <f t="shared" ref="L210" si="529">AVERAGE(C210:C212)</f>
        <v>3835.5325670498091</v>
      </c>
      <c r="M210" s="160">
        <f t="shared" ref="M210" si="530">AVERAGE(D210:D212)</f>
        <v>3702.1270718232045</v>
      </c>
      <c r="N210" s="160">
        <f t="shared" ref="N210" si="531">AVERAGE(E210:E212)</f>
        <v>4180.1785714285716</v>
      </c>
      <c r="O210" s="160">
        <f t="shared" ref="O210" si="532">AVERAGE(F210:F212)</f>
        <v>4722.666666666667</v>
      </c>
      <c r="P210" s="160">
        <f t="shared" ref="P210" si="533">AVERAGE(G210:G212)</f>
        <v>4258.2123287671229</v>
      </c>
      <c r="Q210" s="160">
        <f t="shared" ref="Q210" si="534">AVERAGE(H210:H212)</f>
        <v>4764.0476190476184</v>
      </c>
      <c r="R210" s="160">
        <f t="shared" ref="R210" si="535">AVERAGE(I210:I212)</f>
        <v>4393.333333333333</v>
      </c>
      <c r="S210" s="160">
        <f t="shared" ref="S210" si="536">AVERAGE(J210:J212)</f>
        <v>5574.2544529262095</v>
      </c>
      <c r="T210" s="160">
        <f t="shared" ref="T210" si="537">AVERAGE(K210:K212)</f>
        <v>5052.1968503937005</v>
      </c>
      <c r="U210" s="232">
        <f t="shared" ref="U210" si="538">AVERAGE(L210:T210)</f>
        <v>4498.0610512706935</v>
      </c>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231"/>
    </row>
    <row r="211" spans="1:44">
      <c r="A211" s="233">
        <v>43725</v>
      </c>
      <c r="B211" s="234">
        <v>1.7655787037037001</v>
      </c>
      <c r="C211" s="304">
        <f>'VCO2-BW '!C211*'VCO2-LBM'!C$61/'VCO2-LBM'!C$62</f>
        <v>3703.666666666667</v>
      </c>
      <c r="D211" s="305">
        <f>'VCO2-BW '!D211*'VCO2-LBM'!D$61/'VCO2-LBM'!D$62</f>
        <v>2522.5690607734805</v>
      </c>
      <c r="E211" s="305">
        <f>'VCO2-BW '!E211*'VCO2-LBM'!E$61/'VCO2-LBM'!E$62</f>
        <v>4107.8571428571431</v>
      </c>
      <c r="F211" s="305">
        <f>'VCO2-BW '!F211*'VCO2-LBM'!F$61/'VCO2-LBM'!F$62</f>
        <v>4300.1538461538457</v>
      </c>
      <c r="G211" s="305">
        <f>'VCO2-BW '!G211*'VCO2-LBM'!G$61/'VCO2-LBM'!G$62</f>
        <v>3666.08904109589</v>
      </c>
      <c r="H211" s="305">
        <f>'VCO2-BW '!H211*'VCO2-LBM'!H$61/'VCO2-LBM'!H$62</f>
        <v>5642.1269841269832</v>
      </c>
      <c r="I211" s="305">
        <f>'VCO2-BW '!I211*'VCO2-LBM'!I$61/'VCO2-LBM'!I$62</f>
        <v>5420</v>
      </c>
      <c r="J211" s="305">
        <f>'VCO2-BW '!J211*'VCO2-LBM'!J$61/'VCO2-LBM'!J$62</f>
        <v>6253.7709923664133</v>
      </c>
      <c r="K211" s="306">
        <f>'VCO2-BW '!K211*'VCO2-LBM'!K$61/'VCO2-LBM'!K$62</f>
        <v>3874.8503937007877</v>
      </c>
      <c r="L211" s="160"/>
      <c r="M211" s="160"/>
      <c r="N211" s="160"/>
      <c r="O211" s="160"/>
      <c r="P211" s="160"/>
      <c r="Q211" s="160"/>
      <c r="R211" s="160"/>
      <c r="S211" s="160"/>
      <c r="T211" s="160"/>
      <c r="U211" s="232">
        <f t="shared" ref="U211" si="539">STDEV(L210:T210)/SQRT(COUNT(L210:T210))</f>
        <v>198.20215290505678</v>
      </c>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231"/>
    </row>
    <row r="212" spans="1:44">
      <c r="A212" s="233">
        <v>43725</v>
      </c>
      <c r="B212" s="234">
        <v>1.77946759259259</v>
      </c>
      <c r="C212" s="304">
        <f>'VCO2-BW '!C212*'VCO2-LBM'!C$61/'VCO2-LBM'!C$62</f>
        <v>5030.6321839080465</v>
      </c>
      <c r="D212" s="305">
        <f>'VCO2-BW '!D212*'VCO2-LBM'!D$61/'VCO2-LBM'!D$62</f>
        <v>4937.2928176795576</v>
      </c>
      <c r="E212" s="305">
        <f>'VCO2-BW '!E212*'VCO2-LBM'!E$61/'VCO2-LBM'!E$62</f>
        <v>5255.3571428571422</v>
      </c>
      <c r="F212" s="305">
        <f>'VCO2-BW '!F212*'VCO2-LBM'!F$61/'VCO2-LBM'!F$62</f>
        <v>4741.8461538461543</v>
      </c>
      <c r="G212" s="305">
        <f>'VCO2-BW '!G212*'VCO2-LBM'!G$61/'VCO2-LBM'!G$62</f>
        <v>5205.6095890410952</v>
      </c>
      <c r="H212" s="305">
        <f>'VCO2-BW '!H212*'VCO2-LBM'!H$61/'VCO2-LBM'!H$62</f>
        <v>4927.0952380952376</v>
      </c>
      <c r="I212" s="305">
        <f>'VCO2-BW '!I212*'VCO2-LBM'!I$61/'VCO2-LBM'!I$62</f>
        <v>4305</v>
      </c>
      <c r="J212" s="305">
        <f>'VCO2-BW '!J212*'VCO2-LBM'!J$61/'VCO2-LBM'!J$62</f>
        <v>5777.8320610687033</v>
      </c>
      <c r="K212" s="306">
        <f>'VCO2-BW '!K212*'VCO2-LBM'!K$61/'VCO2-LBM'!K$62</f>
        <v>5927.0629921259842</v>
      </c>
      <c r="L212" s="160"/>
      <c r="M212" s="160"/>
      <c r="N212" s="160"/>
      <c r="O212" s="160"/>
      <c r="P212" s="160"/>
      <c r="Q212" s="160"/>
      <c r="R212" s="160"/>
      <c r="S212" s="160"/>
      <c r="T212" s="160"/>
      <c r="U212" s="23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231"/>
    </row>
    <row r="213" spans="1:44">
      <c r="A213" s="233">
        <v>43725</v>
      </c>
      <c r="B213" s="234">
        <v>1.79335648148148</v>
      </c>
      <c r="C213" s="304">
        <f>'VCO2-BW '!C213*'VCO2-LBM'!C$61/'VCO2-LBM'!C$62</f>
        <v>4072.7873563218395</v>
      </c>
      <c r="D213" s="305">
        <f>'VCO2-BW '!D213*'VCO2-LBM'!D$61/'VCO2-LBM'!D$62</f>
        <v>3130.8839779005521</v>
      </c>
      <c r="E213" s="305">
        <f>'VCO2-BW '!E213*'VCO2-LBM'!E$61/'VCO2-LBM'!E$62</f>
        <v>3686.7857142857147</v>
      </c>
      <c r="F213" s="305">
        <f>'VCO2-BW '!F213*'VCO2-LBM'!F$61/'VCO2-LBM'!F$62</f>
        <v>5447.538461538461</v>
      </c>
      <c r="G213" s="305">
        <f>'VCO2-BW '!G213*'VCO2-LBM'!G$61/'VCO2-LBM'!G$62</f>
        <v>5868.7876712328771</v>
      </c>
      <c r="H213" s="305">
        <f>'VCO2-BW '!H213*'VCO2-LBM'!H$61/'VCO2-LBM'!H$62</f>
        <v>4682.5238095238101</v>
      </c>
      <c r="I213" s="305">
        <f>'VCO2-BW '!I213*'VCO2-LBM'!I$61/'VCO2-LBM'!I$62</f>
        <v>4316.6666666666661</v>
      </c>
      <c r="J213" s="305">
        <f>'VCO2-BW '!J213*'VCO2-LBM'!J$61/'VCO2-LBM'!J$62</f>
        <v>5955.8931297709923</v>
      </c>
      <c r="K213" s="306">
        <f>'VCO2-BW '!K213*'VCO2-LBM'!K$61/'VCO2-LBM'!K$62</f>
        <v>4901.7322834645674</v>
      </c>
      <c r="L213" s="160">
        <f t="shared" ref="L213" si="540">AVERAGE(C213:C215)</f>
        <v>4586.7528735632195</v>
      </c>
      <c r="M213" s="160">
        <f t="shared" ref="M213" si="541">AVERAGE(D213:D215)</f>
        <v>4048.6924493554325</v>
      </c>
      <c r="N213" s="160">
        <f t="shared" ref="N213" si="542">AVERAGE(E213:E215)</f>
        <v>4592.6785714285716</v>
      </c>
      <c r="O213" s="160">
        <f t="shared" ref="O213" si="543">AVERAGE(F213:F215)</f>
        <v>5182.9743589743584</v>
      </c>
      <c r="P213" s="160">
        <f t="shared" ref="P213" si="544">AVERAGE(G213:G215)</f>
        <v>4954.6621004566214</v>
      </c>
      <c r="Q213" s="160">
        <f t="shared" ref="Q213" si="545">AVERAGE(H213:H215)</f>
        <v>5262.8148148148148</v>
      </c>
      <c r="R213" s="160">
        <f t="shared" ref="R213" si="546">AVERAGE(I213:I215)</f>
        <v>4926.6666666666661</v>
      </c>
      <c r="S213" s="160">
        <f t="shared" ref="S213" si="547">AVERAGE(J213:J215)</f>
        <v>5814.4427480916029</v>
      </c>
      <c r="T213" s="160">
        <f t="shared" ref="T213" si="548">AVERAGE(K213:K215)</f>
        <v>5342.7847769028876</v>
      </c>
      <c r="U213" s="232">
        <f t="shared" ref="U213" si="549">AVERAGE(L213:T213)</f>
        <v>4968.0521511393536</v>
      </c>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231"/>
    </row>
    <row r="214" spans="1:44">
      <c r="A214" s="233">
        <v>43725</v>
      </c>
      <c r="B214" s="234">
        <v>1.8072453703703699</v>
      </c>
      <c r="C214" s="304">
        <f>'VCO2-BW '!C214*'VCO2-LBM'!C$61/'VCO2-LBM'!C$62</f>
        <v>4821.9310344827591</v>
      </c>
      <c r="D214" s="305">
        <f>'VCO2-BW '!D214*'VCO2-LBM'!D$61/'VCO2-LBM'!D$62</f>
        <v>5388.8950276243086</v>
      </c>
      <c r="E214" s="305">
        <f>'VCO2-BW '!E214*'VCO2-LBM'!E$61/'VCO2-LBM'!E$62</f>
        <v>5313.2142857142853</v>
      </c>
      <c r="F214" s="305">
        <f>'VCO2-BW '!F214*'VCO2-LBM'!F$61/'VCO2-LBM'!F$62</f>
        <v>5339.2307692307695</v>
      </c>
      <c r="G214" s="305">
        <f>'VCO2-BW '!G214*'VCO2-LBM'!G$61/'VCO2-LBM'!G$62</f>
        <v>4075.5000000000005</v>
      </c>
      <c r="H214" s="305">
        <f>'VCO2-BW '!H214*'VCO2-LBM'!H$61/'VCO2-LBM'!H$62</f>
        <v>5958.0317460317456</v>
      </c>
      <c r="I214" s="305">
        <f>'VCO2-BW '!I214*'VCO2-LBM'!I$61/'VCO2-LBM'!I$62</f>
        <v>4096.666666666667</v>
      </c>
      <c r="J214" s="305">
        <f>'VCO2-BW '!J214*'VCO2-LBM'!J$61/'VCO2-LBM'!J$62</f>
        <v>6536.6717557251914</v>
      </c>
      <c r="K214" s="306">
        <f>'VCO2-BW '!K214*'VCO2-LBM'!K$61/'VCO2-LBM'!K$62</f>
        <v>5792.1102362204729</v>
      </c>
      <c r="L214" s="160"/>
      <c r="M214" s="160"/>
      <c r="N214" s="160"/>
      <c r="O214" s="160"/>
      <c r="P214" s="160"/>
      <c r="Q214" s="160"/>
      <c r="R214" s="160"/>
      <c r="S214" s="160"/>
      <c r="T214" s="160"/>
      <c r="U214" s="232">
        <f t="shared" ref="U214" si="550">STDEV(L213:T213)/SQRT(COUNT(L213:T213))</f>
        <v>171.72680755628406</v>
      </c>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231"/>
    </row>
    <row r="215" spans="1:44">
      <c r="A215" s="233">
        <v>43725</v>
      </c>
      <c r="B215" s="234">
        <v>1.8211342592592601</v>
      </c>
      <c r="C215" s="304">
        <f>'VCO2-BW '!C215*'VCO2-LBM'!C$61/'VCO2-LBM'!C$62</f>
        <v>4865.5402298850586</v>
      </c>
      <c r="D215" s="305">
        <f>'VCO2-BW '!D215*'VCO2-LBM'!D$61/'VCO2-LBM'!D$62</f>
        <v>3626.2983425414363</v>
      </c>
      <c r="E215" s="305">
        <f>'VCO2-BW '!E215*'VCO2-LBM'!E$61/'VCO2-LBM'!E$62</f>
        <v>4778.0357142857138</v>
      </c>
      <c r="F215" s="305">
        <f>'VCO2-BW '!F215*'VCO2-LBM'!F$61/'VCO2-LBM'!F$62</f>
        <v>4762.1538461538457</v>
      </c>
      <c r="G215" s="305">
        <f>'VCO2-BW '!G215*'VCO2-LBM'!G$61/'VCO2-LBM'!G$62</f>
        <v>4919.6986301369861</v>
      </c>
      <c r="H215" s="305">
        <f>'VCO2-BW '!H215*'VCO2-LBM'!H$61/'VCO2-LBM'!H$62</f>
        <v>5147.8888888888896</v>
      </c>
      <c r="I215" s="305">
        <f>'VCO2-BW '!I215*'VCO2-LBM'!I$61/'VCO2-LBM'!I$62</f>
        <v>6366.6666666666661</v>
      </c>
      <c r="J215" s="305">
        <f>'VCO2-BW '!J215*'VCO2-LBM'!J$61/'VCO2-LBM'!J$62</f>
        <v>4950.7633587786258</v>
      </c>
      <c r="K215" s="306">
        <f>'VCO2-BW '!K215*'VCO2-LBM'!K$61/'VCO2-LBM'!K$62</f>
        <v>5334.5118110236226</v>
      </c>
      <c r="L215" s="160"/>
      <c r="M215" s="160"/>
      <c r="N215" s="160"/>
      <c r="O215" s="160"/>
      <c r="P215" s="160"/>
      <c r="Q215" s="160"/>
      <c r="R215" s="160"/>
      <c r="S215" s="160"/>
      <c r="T215" s="160"/>
      <c r="U215" s="23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231"/>
    </row>
    <row r="216" spans="1:44">
      <c r="A216" s="233">
        <v>43725</v>
      </c>
      <c r="B216" s="234">
        <v>1.83502314814815</v>
      </c>
      <c r="C216" s="304">
        <f>'VCO2-BW '!C216*'VCO2-LBM'!C$61/'VCO2-LBM'!C$62</f>
        <v>4258.1264367816102</v>
      </c>
      <c r="D216" s="305">
        <f>'VCO2-BW '!D216*'VCO2-LBM'!D$61/'VCO2-LBM'!D$62</f>
        <v>3408.9226519337012</v>
      </c>
      <c r="E216" s="305">
        <f>'VCO2-BW '!E216*'VCO2-LBM'!E$61/'VCO2-LBM'!E$62</f>
        <v>3696.4285714285711</v>
      </c>
      <c r="F216" s="305">
        <f>'VCO2-BW '!F216*'VCO2-LBM'!F$61/'VCO2-LBM'!F$62</f>
        <v>5525.3846153846152</v>
      </c>
      <c r="G216" s="305">
        <f>'VCO2-BW '!G216*'VCO2-LBM'!G$61/'VCO2-LBM'!G$62</f>
        <v>4703.1506849315074</v>
      </c>
      <c r="H216" s="305">
        <f>'VCO2-BW '!H216*'VCO2-LBM'!H$61/'VCO2-LBM'!H$62</f>
        <v>5968.2222222222217</v>
      </c>
      <c r="I216" s="305">
        <f>'VCO2-BW '!I216*'VCO2-LBM'!I$61/'VCO2-LBM'!I$62</f>
        <v>6406.6666666666661</v>
      </c>
      <c r="J216" s="305">
        <f>'VCO2-BW '!J216*'VCO2-LBM'!J$61/'VCO2-LBM'!J$62</f>
        <v>4559.6946564885493</v>
      </c>
      <c r="K216" s="306">
        <f>'VCO2-BW '!K216*'VCO2-LBM'!K$61/'VCO2-LBM'!K$62</f>
        <v>5159.2283464566926</v>
      </c>
      <c r="L216" s="160">
        <f t="shared" ref="L216" si="551">AVERAGE(C216:C218)</f>
        <v>4171.946360153258</v>
      </c>
      <c r="M216" s="160">
        <f t="shared" ref="M216" si="552">AVERAGE(D216:D218)</f>
        <v>3806.6022099447509</v>
      </c>
      <c r="N216" s="160">
        <f t="shared" ref="N216" si="553">AVERAGE(E216:E218)</f>
        <v>4036.6071428571427</v>
      </c>
      <c r="O216" s="160">
        <f t="shared" ref="O216" si="554">AVERAGE(F216:F218)</f>
        <v>5664.1538461538466</v>
      </c>
      <c r="P216" s="160">
        <f t="shared" ref="P216" si="555">AVERAGE(G216:G218)</f>
        <v>4630.9680365296808</v>
      </c>
      <c r="Q216" s="160">
        <f t="shared" ref="Q216" si="556">AVERAGE(H216:H218)</f>
        <v>5638.730158730159</v>
      </c>
      <c r="R216" s="160">
        <f t="shared" ref="R216" si="557">AVERAGE(I216:I218)</f>
        <v>5211.1111111111104</v>
      </c>
      <c r="S216" s="160">
        <f t="shared" ref="S216" si="558">AVERAGE(J216:J218)</f>
        <v>5545.4096692111962</v>
      </c>
      <c r="T216" s="160">
        <f t="shared" ref="T216" si="559">AVERAGE(K216:K218)</f>
        <v>5365.535433070866</v>
      </c>
      <c r="U216" s="232">
        <f t="shared" ref="U216" si="560">AVERAGE(L216:T216)</f>
        <v>4896.7848853068899</v>
      </c>
      <c r="V216" s="92"/>
      <c r="W216" s="92"/>
      <c r="X216" s="92"/>
      <c r="Y216" s="92"/>
      <c r="Z216" s="92"/>
      <c r="AA216" s="92"/>
      <c r="AB216" s="92"/>
      <c r="AC216" s="92"/>
      <c r="AD216" s="92"/>
      <c r="AE216" s="92"/>
      <c r="AF216" s="92"/>
      <c r="AG216" s="92"/>
      <c r="AH216" s="92"/>
      <c r="AI216" s="92"/>
      <c r="AJ216" s="92"/>
      <c r="AK216" s="92"/>
      <c r="AL216" s="92"/>
      <c r="AM216" s="92"/>
      <c r="AN216" s="92"/>
      <c r="AO216" s="92"/>
      <c r="AP216" s="92"/>
      <c r="AQ216" s="92"/>
      <c r="AR216" s="231"/>
    </row>
    <row r="217" spans="1:44">
      <c r="A217" s="233">
        <v>43725</v>
      </c>
      <c r="B217" s="234">
        <v>1.84891203703703</v>
      </c>
      <c r="C217" s="304">
        <f>'VCO2-BW '!C217*'VCO2-LBM'!C$61/'VCO2-LBM'!C$62</f>
        <v>4631.9195402298856</v>
      </c>
      <c r="D217" s="305">
        <f>'VCO2-BW '!D217*'VCO2-LBM'!D$61/'VCO2-LBM'!D$62</f>
        <v>4440.1933701657454</v>
      </c>
      <c r="E217" s="305">
        <f>'VCO2-BW '!E217*'VCO2-LBM'!E$61/'VCO2-LBM'!E$62</f>
        <v>3305.8928571428569</v>
      </c>
      <c r="F217" s="305">
        <f>'VCO2-BW '!F217*'VCO2-LBM'!F$61/'VCO2-LBM'!F$62</f>
        <v>5549.0769230769229</v>
      </c>
      <c r="G217" s="305">
        <f>'VCO2-BW '!G217*'VCO2-LBM'!G$61/'VCO2-LBM'!G$62</f>
        <v>4694.6917808219177</v>
      </c>
      <c r="H217" s="305">
        <f>'VCO2-BW '!H217*'VCO2-LBM'!H$61/'VCO2-LBM'!H$62</f>
        <v>5932.5555555555557</v>
      </c>
      <c r="I217" s="305">
        <f>'VCO2-BW '!I217*'VCO2-LBM'!I$61/'VCO2-LBM'!I$62</f>
        <v>4921.6666666666661</v>
      </c>
      <c r="J217" s="305">
        <f>'VCO2-BW '!J217*'VCO2-LBM'!J$61/'VCO2-LBM'!J$62</f>
        <v>5940.9160305343512</v>
      </c>
      <c r="K217" s="306">
        <f>'VCO2-BW '!K217*'VCO2-LBM'!K$61/'VCO2-LBM'!K$62</f>
        <v>5885.1811023622049</v>
      </c>
      <c r="L217" s="160"/>
      <c r="M217" s="160"/>
      <c r="N217" s="160"/>
      <c r="O217" s="160"/>
      <c r="P217" s="160"/>
      <c r="Q217" s="160"/>
      <c r="R217" s="160"/>
      <c r="S217" s="160"/>
      <c r="T217" s="160"/>
      <c r="U217" s="232">
        <f t="shared" ref="U217" si="561">STDEV(L216:T216)/SQRT(COUNT(L216:T216))</f>
        <v>247.29181963727942</v>
      </c>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231"/>
    </row>
    <row r="218" spans="1:44">
      <c r="A218" s="233">
        <v>43725</v>
      </c>
      <c r="B218" s="234">
        <v>1.8628009259259199</v>
      </c>
      <c r="C218" s="304">
        <f>'VCO2-BW '!C218*'VCO2-LBM'!C$61/'VCO2-LBM'!C$62</f>
        <v>3625.7931034482763</v>
      </c>
      <c r="D218" s="305">
        <f>'VCO2-BW '!D218*'VCO2-LBM'!D$61/'VCO2-LBM'!D$62</f>
        <v>3570.6906077348062</v>
      </c>
      <c r="E218" s="305">
        <f>'VCO2-BW '!E218*'VCO2-LBM'!E$61/'VCO2-LBM'!E$62</f>
        <v>5107.5</v>
      </c>
      <c r="F218" s="305">
        <f>'VCO2-BW '!F218*'VCO2-LBM'!F$61/'VCO2-LBM'!F$62</f>
        <v>5917.9999999999991</v>
      </c>
      <c r="G218" s="305">
        <f>'VCO2-BW '!G218*'VCO2-LBM'!G$61/'VCO2-LBM'!G$62</f>
        <v>4495.0616438356165</v>
      </c>
      <c r="H218" s="305">
        <f>'VCO2-BW '!H218*'VCO2-LBM'!H$61/'VCO2-LBM'!H$62</f>
        <v>5015.4126984126988</v>
      </c>
      <c r="I218" s="305">
        <f>'VCO2-BW '!I218*'VCO2-LBM'!I$61/'VCO2-LBM'!I$62</f>
        <v>4305</v>
      </c>
      <c r="J218" s="305">
        <f>'VCO2-BW '!J218*'VCO2-LBM'!J$61/'VCO2-LBM'!J$62</f>
        <v>6135.618320610688</v>
      </c>
      <c r="K218" s="306">
        <f>'VCO2-BW '!K218*'VCO2-LBM'!K$61/'VCO2-LBM'!K$62</f>
        <v>5052.1968503937005</v>
      </c>
      <c r="L218" s="160"/>
      <c r="M218" s="160"/>
      <c r="N218" s="160"/>
      <c r="O218" s="160"/>
      <c r="P218" s="160"/>
      <c r="Q218" s="160"/>
      <c r="R218" s="160"/>
      <c r="S218" s="160"/>
      <c r="T218" s="160"/>
      <c r="U218" s="232"/>
      <c r="V218" s="92"/>
      <c r="W218" s="92"/>
      <c r="X218" s="92"/>
      <c r="Y218" s="92"/>
      <c r="Z218" s="92"/>
      <c r="AA218" s="92"/>
      <c r="AB218" s="92"/>
      <c r="AC218" s="92"/>
      <c r="AD218" s="92"/>
      <c r="AE218" s="92"/>
      <c r="AF218" s="92"/>
      <c r="AG218" s="92"/>
      <c r="AH218" s="92"/>
      <c r="AI218" s="92"/>
      <c r="AJ218" s="92"/>
      <c r="AK218" s="92"/>
      <c r="AL218" s="92"/>
      <c r="AM218" s="92"/>
      <c r="AN218" s="92"/>
      <c r="AO218" s="92"/>
      <c r="AP218" s="92"/>
      <c r="AQ218" s="92"/>
      <c r="AR218" s="231"/>
    </row>
    <row r="219" spans="1:44">
      <c r="A219" s="233">
        <v>43725</v>
      </c>
      <c r="B219" s="234">
        <v>1.8766898148148099</v>
      </c>
      <c r="C219" s="304">
        <f>'VCO2-BW '!C219*'VCO2-LBM'!C$61/'VCO2-LBM'!C$62</f>
        <v>5010.3850574712651</v>
      </c>
      <c r="D219" s="305">
        <f>'VCO2-BW '!D219*'VCO2-LBM'!D$61/'VCO2-LBM'!D$62</f>
        <v>3543.7292817679554</v>
      </c>
      <c r="E219" s="305">
        <f>'VCO2-BW '!E219*'VCO2-LBM'!E$61/'VCO2-LBM'!E$62</f>
        <v>4088.5714285714284</v>
      </c>
      <c r="F219" s="305">
        <f>'VCO2-BW '!F219*'VCO2-LBM'!F$61/'VCO2-LBM'!F$62</f>
        <v>5310.4615384615381</v>
      </c>
      <c r="G219" s="305">
        <f>'VCO2-BW '!G219*'VCO2-LBM'!G$61/'VCO2-LBM'!G$62</f>
        <v>3738.8356164383563</v>
      </c>
      <c r="H219" s="305">
        <f>'VCO2-BW '!H219*'VCO2-LBM'!H$61/'VCO2-LBM'!H$62</f>
        <v>4764.0476190476193</v>
      </c>
      <c r="I219" s="305">
        <f>'VCO2-BW '!I219*'VCO2-LBM'!I$61/'VCO2-LBM'!I$62</f>
        <v>6138.333333333333</v>
      </c>
      <c r="J219" s="305">
        <f>'VCO2-BW '!J219*'VCO2-LBM'!J$61/'VCO2-LBM'!J$62</f>
        <v>5323.5267175572517</v>
      </c>
      <c r="K219" s="306">
        <f>'VCO2-BW '!K219*'VCO2-LBM'!K$61/'VCO2-LBM'!K$62</f>
        <v>5928.6141732283468</v>
      </c>
      <c r="L219" s="160">
        <f t="shared" ref="L219" si="562">AVERAGE(C219:C221)</f>
        <v>4743.5383141762459</v>
      </c>
      <c r="M219" s="160">
        <f t="shared" ref="M219" si="563">AVERAGE(D219:D221)</f>
        <v>3567.8821362799263</v>
      </c>
      <c r="N219" s="160">
        <f t="shared" ref="N219" si="564">AVERAGE(E219:E221)</f>
        <v>4045.1785714285711</v>
      </c>
      <c r="O219" s="160">
        <f t="shared" ref="O219" si="565">AVERAGE(F219:F221)</f>
        <v>5655.6923076923076</v>
      </c>
      <c r="P219" s="160">
        <f t="shared" ref="P219" si="566">AVERAGE(G219:G221)</f>
        <v>4464.6095890410961</v>
      </c>
      <c r="Q219" s="160">
        <f t="shared" ref="Q219" si="567">AVERAGE(H219:H221)</f>
        <v>4950.3068783068784</v>
      </c>
      <c r="R219" s="160">
        <f t="shared" ref="R219" si="568">AVERAGE(I219:I221)</f>
        <v>5494.4444444444443</v>
      </c>
      <c r="S219" s="160">
        <f t="shared" ref="S219" si="569">AVERAGE(J219:J221)</f>
        <v>5584.2391857506364</v>
      </c>
      <c r="T219" s="160">
        <f t="shared" ref="T219" si="570">AVERAGE(K219:K221)</f>
        <v>5086.3228346456699</v>
      </c>
      <c r="U219" s="232">
        <f t="shared" ref="U219" si="571">AVERAGE(L219:T219)</f>
        <v>4843.5793624184189</v>
      </c>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231"/>
    </row>
    <row r="220" spans="1:44">
      <c r="A220" s="233">
        <v>43725</v>
      </c>
      <c r="B220" s="234">
        <v>1.8905787037037001</v>
      </c>
      <c r="C220" s="304">
        <f>'VCO2-BW '!C220*'VCO2-LBM'!C$61/'VCO2-LBM'!C$62</f>
        <v>4540.0287356321842</v>
      </c>
      <c r="D220" s="305">
        <f>'VCO2-BW '!D220*'VCO2-LBM'!D$61/'VCO2-LBM'!D$62</f>
        <v>3390.3867403314916</v>
      </c>
      <c r="E220" s="305">
        <f>'VCO2-BW '!E220*'VCO2-LBM'!E$61/'VCO2-LBM'!E$62</f>
        <v>4774.8214285714284</v>
      </c>
      <c r="F220" s="305">
        <f>'VCO2-BW '!F220*'VCO2-LBM'!F$61/'VCO2-LBM'!F$62</f>
        <v>5816.4615384615381</v>
      </c>
      <c r="G220" s="305">
        <f>'VCO2-BW '!G220*'VCO2-LBM'!G$61/'VCO2-LBM'!G$62</f>
        <v>4765.7465753424658</v>
      </c>
      <c r="H220" s="305">
        <f>'VCO2-BW '!H220*'VCO2-LBM'!H$61/'VCO2-LBM'!H$62</f>
        <v>5557.206349206348</v>
      </c>
      <c r="I220" s="305">
        <f>'VCO2-BW '!I220*'VCO2-LBM'!I$61/'VCO2-LBM'!I$62</f>
        <v>4471.6666666666661</v>
      </c>
      <c r="J220" s="305">
        <f>'VCO2-BW '!J220*'VCO2-LBM'!J$61/'VCO2-LBM'!J$62</f>
        <v>4890.8549618320612</v>
      </c>
      <c r="K220" s="306">
        <f>'VCO2-BW '!K220*'VCO2-LBM'!K$61/'VCO2-LBM'!K$62</f>
        <v>4355.7165354330709</v>
      </c>
      <c r="L220" s="160"/>
      <c r="M220" s="160"/>
      <c r="N220" s="160"/>
      <c r="O220" s="160"/>
      <c r="P220" s="160"/>
      <c r="Q220" s="160"/>
      <c r="R220" s="160"/>
      <c r="S220" s="160"/>
      <c r="T220" s="160"/>
      <c r="U220" s="232">
        <f t="shared" ref="U220" si="572">STDEV(L219:T219)/SQRT(COUNT(L219:T219))</f>
        <v>239.22671885551733</v>
      </c>
      <c r="V220" s="92"/>
      <c r="W220" s="92"/>
      <c r="X220" s="92"/>
      <c r="Y220" s="92"/>
      <c r="Z220" s="92"/>
      <c r="AA220" s="92"/>
      <c r="AB220" s="92"/>
      <c r="AC220" s="92"/>
      <c r="AD220" s="92"/>
      <c r="AE220" s="92"/>
      <c r="AF220" s="92"/>
      <c r="AG220" s="92"/>
      <c r="AH220" s="92"/>
      <c r="AI220" s="92"/>
      <c r="AJ220" s="92"/>
      <c r="AK220" s="92"/>
      <c r="AL220" s="92"/>
      <c r="AM220" s="92"/>
      <c r="AN220" s="92"/>
      <c r="AO220" s="92"/>
      <c r="AP220" s="92"/>
      <c r="AQ220" s="92"/>
      <c r="AR220" s="231"/>
    </row>
    <row r="221" spans="1:44">
      <c r="A221" s="233">
        <v>43725</v>
      </c>
      <c r="B221" s="234">
        <v>1.90446759259259</v>
      </c>
      <c r="C221" s="304">
        <f>'VCO2-BW '!C221*'VCO2-LBM'!C$61/'VCO2-LBM'!C$62</f>
        <v>4680.2011494252874</v>
      </c>
      <c r="D221" s="305">
        <f>'VCO2-BW '!D221*'VCO2-LBM'!D$61/'VCO2-LBM'!D$62</f>
        <v>3769.5303867403313</v>
      </c>
      <c r="E221" s="305">
        <f>'VCO2-BW '!E221*'VCO2-LBM'!E$61/'VCO2-LBM'!E$62</f>
        <v>3272.1428571428564</v>
      </c>
      <c r="F221" s="305">
        <f>'VCO2-BW '!F221*'VCO2-LBM'!F$61/'VCO2-LBM'!F$62</f>
        <v>5840.1538461538457</v>
      </c>
      <c r="G221" s="305">
        <f>'VCO2-BW '!G221*'VCO2-LBM'!G$61/'VCO2-LBM'!G$62</f>
        <v>4889.2465753424658</v>
      </c>
      <c r="H221" s="305">
        <f>'VCO2-BW '!H221*'VCO2-LBM'!H$61/'VCO2-LBM'!H$62</f>
        <v>4529.6666666666661</v>
      </c>
      <c r="I221" s="305">
        <f>'VCO2-BW '!I221*'VCO2-LBM'!I$61/'VCO2-LBM'!I$62</f>
        <v>5873.333333333333</v>
      </c>
      <c r="J221" s="305">
        <f>'VCO2-BW '!J221*'VCO2-LBM'!J$61/'VCO2-LBM'!J$62</f>
        <v>6538.3358778625943</v>
      </c>
      <c r="K221" s="306">
        <f>'VCO2-BW '!K221*'VCO2-LBM'!K$61/'VCO2-LBM'!K$62</f>
        <v>4974.6377952755911</v>
      </c>
      <c r="L221" s="160"/>
      <c r="M221" s="160"/>
      <c r="N221" s="160"/>
      <c r="O221" s="160"/>
      <c r="P221" s="160"/>
      <c r="Q221" s="160"/>
      <c r="R221" s="160"/>
      <c r="S221" s="160"/>
      <c r="T221" s="160"/>
      <c r="U221" s="232"/>
      <c r="V221" s="92"/>
      <c r="W221" s="92"/>
      <c r="X221" s="92"/>
      <c r="Y221" s="92"/>
      <c r="Z221" s="92"/>
      <c r="AA221" s="92"/>
      <c r="AB221" s="92"/>
      <c r="AC221" s="92"/>
      <c r="AD221" s="92"/>
      <c r="AE221" s="92"/>
      <c r="AF221" s="92"/>
      <c r="AG221" s="92"/>
      <c r="AH221" s="92"/>
      <c r="AI221" s="92"/>
      <c r="AJ221" s="92"/>
      <c r="AK221" s="92"/>
      <c r="AL221" s="92"/>
      <c r="AM221" s="92"/>
      <c r="AN221" s="92"/>
      <c r="AO221" s="92"/>
      <c r="AP221" s="92"/>
      <c r="AQ221" s="92"/>
      <c r="AR221" s="231"/>
    </row>
    <row r="222" spans="1:44">
      <c r="A222" s="233">
        <v>43725</v>
      </c>
      <c r="B222" s="234">
        <v>1.91835648148148</v>
      </c>
      <c r="C222" s="304">
        <f>'VCO2-BW '!C222*'VCO2-LBM'!C$61/'VCO2-LBM'!C$62</f>
        <v>3733.2586206896563</v>
      </c>
      <c r="D222" s="305">
        <f>'VCO2-BW '!D222*'VCO2-LBM'!D$61/'VCO2-LBM'!D$62</f>
        <v>3627.9834254143643</v>
      </c>
      <c r="E222" s="305">
        <f>'VCO2-BW '!E222*'VCO2-LBM'!E$61/'VCO2-LBM'!E$62</f>
        <v>4006.6071428571427</v>
      </c>
      <c r="F222" s="305">
        <f>'VCO2-BW '!F222*'VCO2-LBM'!F$61/'VCO2-LBM'!F$62</f>
        <v>5493.2307692307686</v>
      </c>
      <c r="G222" s="305">
        <f>'VCO2-BW '!G222*'VCO2-LBM'!G$61/'VCO2-LBM'!G$62</f>
        <v>3973.9931506849307</v>
      </c>
      <c r="H222" s="305">
        <f>'VCO2-BW '!H222*'VCO2-LBM'!H$61/'VCO2-LBM'!H$62</f>
        <v>6020.8730158730159</v>
      </c>
      <c r="I222" s="305">
        <f>'VCO2-BW '!I222*'VCO2-LBM'!I$61/'VCO2-LBM'!I$62</f>
        <v>4923.333333333333</v>
      </c>
      <c r="J222" s="305">
        <f>'VCO2-BW '!J222*'VCO2-LBM'!J$61/'VCO2-LBM'!J$62</f>
        <v>6911.099236641222</v>
      </c>
      <c r="K222" s="306">
        <f>'VCO2-BW '!K222*'VCO2-LBM'!K$61/'VCO2-LBM'!K$62</f>
        <v>4659.748031496063</v>
      </c>
      <c r="L222" s="160">
        <f t="shared" ref="L222" si="573">AVERAGE(C222:C224)</f>
        <v>3741.5651340996174</v>
      </c>
      <c r="M222" s="160">
        <f t="shared" ref="M222" si="574">AVERAGE(D222:D224)</f>
        <v>3112.9097605893185</v>
      </c>
      <c r="N222" s="160">
        <f t="shared" ref="N222" si="575">AVERAGE(E222:E224)</f>
        <v>4234.8214285714284</v>
      </c>
      <c r="O222" s="160">
        <f t="shared" ref="O222" si="576">AVERAGE(F222:F224)</f>
        <v>5980.6153846153838</v>
      </c>
      <c r="P222" s="160">
        <f t="shared" ref="P222" si="577">AVERAGE(G222:G224)</f>
        <v>4509.7237442922369</v>
      </c>
      <c r="Q222" s="160">
        <f t="shared" ref="Q222" si="578">AVERAGE(H222:H224)</f>
        <v>5553.2433862433854</v>
      </c>
      <c r="R222" s="160">
        <f t="shared" ref="R222" si="579">AVERAGE(I222:I224)</f>
        <v>5662.2222222222217</v>
      </c>
      <c r="S222" s="160">
        <f t="shared" ref="S222" si="580">AVERAGE(J222:J224)</f>
        <v>6249.888040712468</v>
      </c>
      <c r="T222" s="160">
        <f t="shared" ref="T222" si="581">AVERAGE(K222:K224)</f>
        <v>5509.7952755905508</v>
      </c>
      <c r="U222" s="232">
        <f t="shared" ref="U222" si="582">AVERAGE(L222:T222)</f>
        <v>4950.5315974374007</v>
      </c>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231"/>
    </row>
    <row r="223" spans="1:44">
      <c r="A223" s="233">
        <v>43725</v>
      </c>
      <c r="B223" s="234">
        <v>1.9322453703703699</v>
      </c>
      <c r="C223" s="304">
        <f>'VCO2-BW '!C223*'VCO2-LBM'!C$61/'VCO2-LBM'!C$62</f>
        <v>3917.0402298850577</v>
      </c>
      <c r="D223" s="305">
        <f>'VCO2-BW '!D223*'VCO2-LBM'!D$61/'VCO2-LBM'!D$62</f>
        <v>2755.1104972375688</v>
      </c>
      <c r="E223" s="305">
        <f>'VCO2-BW '!E223*'VCO2-LBM'!E$61/'VCO2-LBM'!E$62</f>
        <v>5295.5357142857138</v>
      </c>
      <c r="F223" s="305">
        <f>'VCO2-BW '!F223*'VCO2-LBM'!F$61/'VCO2-LBM'!F$62</f>
        <v>6386.7692307692314</v>
      </c>
      <c r="G223" s="305">
        <f>'VCO2-BW '!G223*'VCO2-LBM'!G$61/'VCO2-LBM'!G$62</f>
        <v>3735.4520547945203</v>
      </c>
      <c r="H223" s="305">
        <f>'VCO2-BW '!H223*'VCO2-LBM'!H$61/'VCO2-LBM'!H$62</f>
        <v>6100.6984126984116</v>
      </c>
      <c r="I223" s="305">
        <f>'VCO2-BW '!I223*'VCO2-LBM'!I$61/'VCO2-LBM'!I$62</f>
        <v>6666.6666666666652</v>
      </c>
      <c r="J223" s="305">
        <f>'VCO2-BW '!J223*'VCO2-LBM'!J$61/'VCO2-LBM'!J$62</f>
        <v>5042.2900763358784</v>
      </c>
      <c r="K223" s="306">
        <f>'VCO2-BW '!K223*'VCO2-LBM'!K$61/'VCO2-LBM'!K$62</f>
        <v>4681.464566929134</v>
      </c>
      <c r="L223" s="160"/>
      <c r="M223" s="160"/>
      <c r="N223" s="160"/>
      <c r="O223" s="160"/>
      <c r="P223" s="160"/>
      <c r="Q223" s="160"/>
      <c r="R223" s="160"/>
      <c r="S223" s="160"/>
      <c r="T223" s="160"/>
      <c r="U223" s="232">
        <f t="shared" ref="U223" si="583">STDEV(L222:T222)/SQRT(COUNT(L222:T222))</f>
        <v>362.80058833848608</v>
      </c>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231"/>
    </row>
    <row r="224" spans="1:44">
      <c r="A224" s="233">
        <v>43725</v>
      </c>
      <c r="B224" s="234">
        <v>1.9461342592592601</v>
      </c>
      <c r="C224" s="304">
        <f>'VCO2-BW '!C224*'VCO2-LBM'!C$61/'VCO2-LBM'!C$62</f>
        <v>3574.3965517241381</v>
      </c>
      <c r="D224" s="305">
        <f>'VCO2-BW '!D224*'VCO2-LBM'!D$61/'VCO2-LBM'!D$62</f>
        <v>2955.6353591160218</v>
      </c>
      <c r="E224" s="305">
        <f>'VCO2-BW '!E224*'VCO2-LBM'!E$61/'VCO2-LBM'!E$62</f>
        <v>3402.3214285714284</v>
      </c>
      <c r="F224" s="305">
        <f>'VCO2-BW '!F224*'VCO2-LBM'!F$61/'VCO2-LBM'!F$62</f>
        <v>6061.8461538461534</v>
      </c>
      <c r="G224" s="305">
        <f>'VCO2-BW '!G224*'VCO2-LBM'!G$61/'VCO2-LBM'!G$62</f>
        <v>5819.7260273972606</v>
      </c>
      <c r="H224" s="305">
        <f>'VCO2-BW '!H224*'VCO2-LBM'!H$61/'VCO2-LBM'!H$62</f>
        <v>4538.1587301587297</v>
      </c>
      <c r="I224" s="305">
        <f>'VCO2-BW '!I224*'VCO2-LBM'!I$61/'VCO2-LBM'!I$62</f>
        <v>5396.6666666666661</v>
      </c>
      <c r="J224" s="305">
        <f>'VCO2-BW '!J224*'VCO2-LBM'!J$61/'VCO2-LBM'!J$62</f>
        <v>6796.2748091603053</v>
      </c>
      <c r="K224" s="306">
        <f>'VCO2-BW '!K224*'VCO2-LBM'!K$61/'VCO2-LBM'!K$62</f>
        <v>7188.1732283464562</v>
      </c>
      <c r="L224" s="160"/>
      <c r="M224" s="160"/>
      <c r="N224" s="160"/>
      <c r="O224" s="160"/>
      <c r="P224" s="160"/>
      <c r="Q224" s="160"/>
      <c r="R224" s="160"/>
      <c r="S224" s="160"/>
      <c r="T224" s="160"/>
      <c r="U224" s="232"/>
      <c r="V224" s="92"/>
      <c r="W224" s="92"/>
      <c r="X224" s="92"/>
      <c r="Y224" s="92"/>
      <c r="Z224" s="92"/>
      <c r="AA224" s="92"/>
      <c r="AB224" s="92"/>
      <c r="AC224" s="92"/>
      <c r="AD224" s="92"/>
      <c r="AE224" s="92"/>
      <c r="AF224" s="92"/>
      <c r="AG224" s="92"/>
      <c r="AH224" s="92"/>
      <c r="AI224" s="92"/>
      <c r="AJ224" s="92"/>
      <c r="AK224" s="92"/>
      <c r="AL224" s="92"/>
      <c r="AM224" s="92"/>
      <c r="AN224" s="92"/>
      <c r="AO224" s="92"/>
      <c r="AP224" s="92"/>
      <c r="AQ224" s="92"/>
      <c r="AR224" s="231"/>
    </row>
    <row r="225" spans="1:44">
      <c r="A225" s="233">
        <v>43725</v>
      </c>
      <c r="B225" s="234">
        <v>1.96002314814815</v>
      </c>
      <c r="C225" s="304">
        <f>'VCO2-BW '!C225*'VCO2-LBM'!C$61/'VCO2-LBM'!C$62</f>
        <v>5262.6954022988511</v>
      </c>
      <c r="D225" s="305">
        <f>'VCO2-BW '!D225*'VCO2-LBM'!D$61/'VCO2-LBM'!D$62</f>
        <v>5154.6685082872928</v>
      </c>
      <c r="E225" s="305">
        <f>'VCO2-BW '!E225*'VCO2-LBM'!E$61/'VCO2-LBM'!E$62</f>
        <v>3796.0714285714284</v>
      </c>
      <c r="F225" s="305">
        <f>'VCO2-BW '!F225*'VCO2-LBM'!F$61/'VCO2-LBM'!F$62</f>
        <v>4816.3076923076924</v>
      </c>
      <c r="G225" s="305">
        <f>'VCO2-BW '!G225*'VCO2-LBM'!G$61/'VCO2-LBM'!G$62</f>
        <v>4733.6027397260268</v>
      </c>
      <c r="H225" s="305">
        <f>'VCO2-BW '!H225*'VCO2-LBM'!H$61/'VCO2-LBM'!H$62</f>
        <v>4264.7142857142853</v>
      </c>
      <c r="I225" s="305">
        <f>'VCO2-BW '!I225*'VCO2-LBM'!I$61/'VCO2-LBM'!I$62</f>
        <v>7026.6666666666661</v>
      </c>
      <c r="J225" s="305">
        <f>'VCO2-BW '!J225*'VCO2-LBM'!J$61/'VCO2-LBM'!J$62</f>
        <v>5463.3129770992373</v>
      </c>
      <c r="K225" s="306">
        <f>'VCO2-BW '!K225*'VCO2-LBM'!K$61/'VCO2-LBM'!K$62</f>
        <v>4883.1181102362207</v>
      </c>
      <c r="L225" s="160">
        <f t="shared" ref="L225" si="584">AVERAGE(C225:C227)</f>
        <v>4856.7145593869745</v>
      </c>
      <c r="M225" s="160">
        <f t="shared" ref="M225" si="585">AVERAGE(D225:D227)</f>
        <v>4667.6795580110493</v>
      </c>
      <c r="N225" s="160">
        <f t="shared" ref="N225" si="586">AVERAGE(E225:E227)</f>
        <v>3950.3571428571427</v>
      </c>
      <c r="O225" s="160">
        <f t="shared" ref="O225" si="587">AVERAGE(F225:F227)</f>
        <v>5324</v>
      </c>
      <c r="P225" s="160">
        <f t="shared" ref="P225" si="588">AVERAGE(G225:G227)</f>
        <v>5240.0091324200912</v>
      </c>
      <c r="Q225" s="160">
        <f t="shared" ref="Q225" si="589">AVERAGE(H225:H227)</f>
        <v>5077.6878306878307</v>
      </c>
      <c r="R225" s="160">
        <f t="shared" ref="R225" si="590">AVERAGE(I225:I227)</f>
        <v>5526.666666666667</v>
      </c>
      <c r="S225" s="160">
        <f t="shared" ref="S225" si="591">AVERAGE(J225:J227)</f>
        <v>5988.0661577608153</v>
      </c>
      <c r="T225" s="160">
        <f t="shared" ref="T225" si="592">AVERAGE(K225:K227)</f>
        <v>5643.1968503937014</v>
      </c>
      <c r="U225" s="232">
        <f t="shared" ref="U225" si="593">AVERAGE(L225:T225)</f>
        <v>5141.597544242697</v>
      </c>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231"/>
    </row>
    <row r="226" spans="1:44">
      <c r="A226" s="233">
        <v>43725</v>
      </c>
      <c r="B226" s="234">
        <v>1.97391203703703</v>
      </c>
      <c r="C226" s="304">
        <f>'VCO2-BW '!C226*'VCO2-LBM'!C$61/'VCO2-LBM'!C$62</f>
        <v>4047.8678160919549</v>
      </c>
      <c r="D226" s="305">
        <f>'VCO2-BW '!D226*'VCO2-LBM'!D$61/'VCO2-LBM'!D$62</f>
        <v>3911.0773480662979</v>
      </c>
      <c r="E226" s="305">
        <f>'VCO2-BW '!E226*'VCO2-LBM'!E$61/'VCO2-LBM'!E$62</f>
        <v>3015</v>
      </c>
      <c r="F226" s="305">
        <f>'VCO2-BW '!F226*'VCO2-LBM'!F$61/'VCO2-LBM'!F$62</f>
        <v>6077.0769230769229</v>
      </c>
      <c r="G226" s="305">
        <f>'VCO2-BW '!G226*'VCO2-LBM'!G$61/'VCO2-LBM'!G$62</f>
        <v>6383.08904109589</v>
      </c>
      <c r="H226" s="305">
        <f>'VCO2-BW '!H226*'VCO2-LBM'!H$61/'VCO2-LBM'!H$62</f>
        <v>4594.2063492063489</v>
      </c>
      <c r="I226" s="305">
        <f>'VCO2-BW '!I226*'VCO2-LBM'!I$61/'VCO2-LBM'!I$62</f>
        <v>5040</v>
      </c>
      <c r="J226" s="305">
        <f>'VCO2-BW '!J226*'VCO2-LBM'!J$61/'VCO2-LBM'!J$62</f>
        <v>6979.3282442748095</v>
      </c>
      <c r="K226" s="306">
        <f>'VCO2-BW '!K226*'VCO2-LBM'!K$61/'VCO2-LBM'!K$62</f>
        <v>5097.1811023622049</v>
      </c>
      <c r="L226" s="160"/>
      <c r="M226" s="160"/>
      <c r="N226" s="160"/>
      <c r="O226" s="160"/>
      <c r="P226" s="160"/>
      <c r="Q226" s="160"/>
      <c r="R226" s="160"/>
      <c r="S226" s="160"/>
      <c r="T226" s="160"/>
      <c r="U226" s="232">
        <f t="shared" ref="U226" si="594">STDEV(L225:T225)/SQRT(COUNT(L225:T225))</f>
        <v>200.28588668987553</v>
      </c>
      <c r="V226" s="92"/>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231"/>
    </row>
    <row r="227" spans="1:44">
      <c r="A227" s="233">
        <v>43725</v>
      </c>
      <c r="B227" s="234">
        <v>1.9878009259259199</v>
      </c>
      <c r="C227" s="304">
        <f>'VCO2-BW '!C227*'VCO2-LBM'!C$61/'VCO2-LBM'!C$62</f>
        <v>5259.5804597701162</v>
      </c>
      <c r="D227" s="305">
        <f>'VCO2-BW '!D227*'VCO2-LBM'!D$61/'VCO2-LBM'!D$62</f>
        <v>4937.2928176795576</v>
      </c>
      <c r="E227" s="305">
        <f>'VCO2-BW '!E227*'VCO2-LBM'!E$61/'VCO2-LBM'!E$62</f>
        <v>5040</v>
      </c>
      <c r="F227" s="305">
        <f>'VCO2-BW '!F227*'VCO2-LBM'!F$61/'VCO2-LBM'!F$62</f>
        <v>5078.6153846153848</v>
      </c>
      <c r="G227" s="305">
        <f>'VCO2-BW '!G227*'VCO2-LBM'!G$61/'VCO2-LBM'!G$62</f>
        <v>4603.3356164383558</v>
      </c>
      <c r="H227" s="305">
        <f>'VCO2-BW '!H227*'VCO2-LBM'!H$61/'VCO2-LBM'!H$62</f>
        <v>6374.1428571428569</v>
      </c>
      <c r="I227" s="305">
        <f>'VCO2-BW '!I227*'VCO2-LBM'!I$61/'VCO2-LBM'!I$62</f>
        <v>4513.333333333333</v>
      </c>
      <c r="J227" s="305">
        <f>'VCO2-BW '!J227*'VCO2-LBM'!J$61/'VCO2-LBM'!J$62</f>
        <v>5521.557251908398</v>
      </c>
      <c r="K227" s="306">
        <f>'VCO2-BW '!K227*'VCO2-LBM'!K$61/'VCO2-LBM'!K$62</f>
        <v>6949.2913385826778</v>
      </c>
      <c r="L227" s="160"/>
      <c r="M227" s="160"/>
      <c r="N227" s="160"/>
      <c r="O227" s="160"/>
      <c r="P227" s="160"/>
      <c r="Q227" s="160"/>
      <c r="R227" s="160"/>
      <c r="S227" s="160"/>
      <c r="T227" s="160"/>
      <c r="U227" s="23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231"/>
    </row>
    <row r="228" spans="1:44">
      <c r="A228" s="233">
        <v>43726</v>
      </c>
      <c r="B228" s="234">
        <v>2.001689814814815</v>
      </c>
      <c r="C228" s="304">
        <f>'VCO2-BW '!C228*'VCO2-LBM'!C$61/'VCO2-LBM'!C$62</f>
        <v>5385.7356321839088</v>
      </c>
      <c r="D228" s="305">
        <f>'VCO2-BW '!D228*'VCO2-LBM'!D$61/'VCO2-LBM'!D$62</f>
        <v>3186.4917127071822</v>
      </c>
      <c r="E228" s="305">
        <f>'VCO2-BW '!E228*'VCO2-LBM'!E$61/'VCO2-LBM'!E$62</f>
        <v>5154.1071428571422</v>
      </c>
      <c r="F228" s="305">
        <f>'VCO2-BW '!F228*'VCO2-LBM'!F$61/'VCO2-LBM'!F$62</f>
        <v>4689.3846153846152</v>
      </c>
      <c r="G228" s="305">
        <f>'VCO2-BW '!G228*'VCO2-LBM'!G$61/'VCO2-LBM'!G$62</f>
        <v>3214.3835616438355</v>
      </c>
      <c r="H228" s="305">
        <f>'VCO2-BW '!H228*'VCO2-LBM'!H$61/'VCO2-LBM'!H$62</f>
        <v>6426.7936507936502</v>
      </c>
      <c r="I228" s="305">
        <f>'VCO2-BW '!I228*'VCO2-LBM'!I$61/'VCO2-LBM'!I$62</f>
        <v>4321.6666666666661</v>
      </c>
      <c r="J228" s="305">
        <f>'VCO2-BW '!J228*'VCO2-LBM'!J$61/'VCO2-LBM'!J$62</f>
        <v>5430.0305343511454</v>
      </c>
      <c r="K228" s="306">
        <f>'VCO2-BW '!K228*'VCO2-LBM'!K$61/'VCO2-LBM'!K$62</f>
        <v>5087.8740157480315</v>
      </c>
      <c r="L228" s="160">
        <f t="shared" ref="L228" si="595">AVERAGE(C228:C230)</f>
        <v>4814.14367816092</v>
      </c>
      <c r="M228" s="160">
        <f t="shared" ref="M228" si="596">AVERAGE(D228:D230)</f>
        <v>3321.8600368324128</v>
      </c>
      <c r="N228" s="160">
        <f t="shared" ref="N228" si="597">AVERAGE(E228:E230)</f>
        <v>4023.2142857142849</v>
      </c>
      <c r="O228" s="160">
        <f t="shared" ref="O228" si="598">AVERAGE(F228:F230)</f>
        <v>4990.6153846153838</v>
      </c>
      <c r="P228" s="160">
        <f t="shared" ref="P228" si="599">AVERAGE(G228:G230)</f>
        <v>4258.2123287671229</v>
      </c>
      <c r="Q228" s="160">
        <f t="shared" ref="Q228" si="600">AVERAGE(H228:H230)</f>
        <v>5182.4232804232797</v>
      </c>
      <c r="R228" s="160">
        <f t="shared" ref="R228" si="601">AVERAGE(I228:I230)</f>
        <v>4895</v>
      </c>
      <c r="S228" s="160">
        <f t="shared" ref="S228" si="602">AVERAGE(J228:J230)</f>
        <v>5424.4834605597971</v>
      </c>
      <c r="T228" s="160">
        <f t="shared" ref="T228" si="603">AVERAGE(K228:K230)</f>
        <v>5926.028871391075</v>
      </c>
      <c r="U228" s="232">
        <f t="shared" ref="U228" si="604">AVERAGE(L228:T228)</f>
        <v>4759.553480718253</v>
      </c>
      <c r="V228" s="92"/>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231"/>
    </row>
    <row r="229" spans="1:44">
      <c r="A229" s="233">
        <v>43726</v>
      </c>
      <c r="B229" s="234">
        <v>2.0155787037036998</v>
      </c>
      <c r="C229" s="304">
        <f>'VCO2-BW '!C229*'VCO2-LBM'!C$61/'VCO2-LBM'!C$62</f>
        <v>5167.6896551724139</v>
      </c>
      <c r="D229" s="305">
        <f>'VCO2-BW '!D229*'VCO2-LBM'!D$61/'VCO2-LBM'!D$62</f>
        <v>3998.7016574585632</v>
      </c>
      <c r="E229" s="305">
        <f>'VCO2-BW '!E229*'VCO2-LBM'!E$61/'VCO2-LBM'!E$62</f>
        <v>4005</v>
      </c>
      <c r="F229" s="305">
        <f>'VCO2-BW '!F229*'VCO2-LBM'!F$61/'VCO2-LBM'!F$62</f>
        <v>4972</v>
      </c>
      <c r="G229" s="305">
        <f>'VCO2-BW '!G229*'VCO2-LBM'!G$61/'VCO2-LBM'!G$62</f>
        <v>5616.7123287671238</v>
      </c>
      <c r="H229" s="305">
        <f>'VCO2-BW '!H229*'VCO2-LBM'!H$61/'VCO2-LBM'!H$62</f>
        <v>4550.0476190476193</v>
      </c>
      <c r="I229" s="305">
        <f>'VCO2-BW '!I229*'VCO2-LBM'!I$61/'VCO2-LBM'!I$62</f>
        <v>4255</v>
      </c>
      <c r="J229" s="305">
        <f>'VCO2-BW '!J229*'VCO2-LBM'!J$61/'VCO2-LBM'!J$62</f>
        <v>4173.618320610688</v>
      </c>
      <c r="K229" s="306">
        <f>'VCO2-BW '!K229*'VCO2-LBM'!K$61/'VCO2-LBM'!K$62</f>
        <v>5990.6614173228345</v>
      </c>
      <c r="L229" s="160"/>
      <c r="M229" s="160"/>
      <c r="N229" s="160"/>
      <c r="O229" s="160"/>
      <c r="P229" s="160"/>
      <c r="Q229" s="160"/>
      <c r="R229" s="160"/>
      <c r="S229" s="160"/>
      <c r="T229" s="160"/>
      <c r="U229" s="232">
        <f t="shared" ref="U229" si="605">STDEV(L228:T228)/SQRT(COUNT(L228:T228))</f>
        <v>261.322274283593</v>
      </c>
      <c r="V229" s="92"/>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231"/>
    </row>
    <row r="230" spans="1:44">
      <c r="A230" s="233">
        <v>43726</v>
      </c>
      <c r="B230" s="234">
        <v>2.02946759259259</v>
      </c>
      <c r="C230" s="304">
        <f>'VCO2-BW '!C230*'VCO2-LBM'!C$61/'VCO2-LBM'!C$62</f>
        <v>3889.0057471264367</v>
      </c>
      <c r="D230" s="305">
        <f>'VCO2-BW '!D230*'VCO2-LBM'!D$61/'VCO2-LBM'!D$62</f>
        <v>2780.3867403314916</v>
      </c>
      <c r="E230" s="305">
        <f>'VCO2-BW '!E230*'VCO2-LBM'!E$61/'VCO2-LBM'!E$62</f>
        <v>2910.5357142857142</v>
      </c>
      <c r="F230" s="305">
        <f>'VCO2-BW '!F230*'VCO2-LBM'!F$61/'VCO2-LBM'!F$62</f>
        <v>5310.4615384615381</v>
      </c>
      <c r="G230" s="305">
        <f>'VCO2-BW '!G230*'VCO2-LBM'!G$61/'VCO2-LBM'!G$62</f>
        <v>3943.5410958904108</v>
      </c>
      <c r="H230" s="305">
        <f>'VCO2-BW '!H230*'VCO2-LBM'!H$61/'VCO2-LBM'!H$62</f>
        <v>4570.4285714285706</v>
      </c>
      <c r="I230" s="305">
        <f>'VCO2-BW '!I230*'VCO2-LBM'!I$61/'VCO2-LBM'!I$62</f>
        <v>6108.333333333333</v>
      </c>
      <c r="J230" s="305">
        <f>'VCO2-BW '!J230*'VCO2-LBM'!J$61/'VCO2-LBM'!J$62</f>
        <v>6669.8015267175579</v>
      </c>
      <c r="K230" s="306">
        <f>'VCO2-BW '!K230*'VCO2-LBM'!K$61/'VCO2-LBM'!K$62</f>
        <v>6699.5511811023625</v>
      </c>
      <c r="L230" s="160"/>
      <c r="M230" s="160"/>
      <c r="N230" s="160"/>
      <c r="O230" s="160"/>
      <c r="P230" s="160"/>
      <c r="Q230" s="160"/>
      <c r="R230" s="160"/>
      <c r="S230" s="160"/>
      <c r="T230" s="160"/>
      <c r="U230" s="23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231"/>
    </row>
    <row r="231" spans="1:44">
      <c r="A231" s="233">
        <v>43726</v>
      </c>
      <c r="B231" s="234">
        <v>2.0433564814814802</v>
      </c>
      <c r="C231" s="304">
        <f>'VCO2-BW '!C231*'VCO2-LBM'!C$61/'VCO2-LBM'!C$62</f>
        <v>3580.6264367816098</v>
      </c>
      <c r="D231" s="305">
        <f>'VCO2-BW '!D231*'VCO2-LBM'!D$61/'VCO2-LBM'!D$62</f>
        <v>4283.4806629834247</v>
      </c>
      <c r="E231" s="305">
        <f>'VCO2-BW '!E231*'VCO2-LBM'!E$61/'VCO2-LBM'!E$62</f>
        <v>4806.9642857142853</v>
      </c>
      <c r="F231" s="305">
        <f>'VCO2-BW '!F231*'VCO2-LBM'!F$61/'VCO2-LBM'!F$62</f>
        <v>6527.2307692307686</v>
      </c>
      <c r="G231" s="305">
        <f>'VCO2-BW '!G231*'VCO2-LBM'!G$61/'VCO2-LBM'!G$62</f>
        <v>3067.1986301369861</v>
      </c>
      <c r="H231" s="305">
        <f>'VCO2-BW '!H231*'VCO2-LBM'!H$61/'VCO2-LBM'!H$62</f>
        <v>4602.6984126984125</v>
      </c>
      <c r="I231" s="305">
        <f>'VCO2-BW '!I231*'VCO2-LBM'!I$61/'VCO2-LBM'!I$62</f>
        <v>5753.333333333333</v>
      </c>
      <c r="J231" s="305">
        <f>'VCO2-BW '!J231*'VCO2-LBM'!J$61/'VCO2-LBM'!J$62</f>
        <v>5316.8702290076335</v>
      </c>
      <c r="K231" s="306">
        <f>'VCO2-BW '!K231*'VCO2-LBM'!K$61/'VCO2-LBM'!K$62</f>
        <v>4141.6535433070876</v>
      </c>
      <c r="L231" s="160">
        <f t="shared" ref="L231" si="606">AVERAGE(C231:C233)</f>
        <v>3948.1896551724144</v>
      </c>
      <c r="M231" s="160">
        <f t="shared" ref="M231" si="607">AVERAGE(D231:D233)</f>
        <v>4560.9576427255979</v>
      </c>
      <c r="N231" s="160">
        <f t="shared" ref="N231" si="608">AVERAGE(E231:E233)</f>
        <v>4891.0714285714284</v>
      </c>
      <c r="O231" s="160">
        <f t="shared" ref="O231" si="609">AVERAGE(F231:F233)</f>
        <v>5642.1538461538466</v>
      </c>
      <c r="P231" s="160">
        <f t="shared" ref="P231" si="610">AVERAGE(G231:G233)</f>
        <v>4482.0913242009128</v>
      </c>
      <c r="Q231" s="160">
        <f t="shared" ref="Q231" si="611">AVERAGE(H231:H233)</f>
        <v>5119.5820105820103</v>
      </c>
      <c r="R231" s="160">
        <f t="shared" ref="R231" si="612">AVERAGE(I231:I233)</f>
        <v>6235.5555555555547</v>
      </c>
      <c r="S231" s="160">
        <f t="shared" ref="S231" si="613">AVERAGE(J231:J233)</f>
        <v>5800.0203562340976</v>
      </c>
      <c r="T231" s="160">
        <f t="shared" ref="T231" si="614">AVERAGE(K231:K233)</f>
        <v>4461.1968503937014</v>
      </c>
      <c r="U231" s="232">
        <f t="shared" ref="U231" si="615">AVERAGE(L231:T231)</f>
        <v>5015.6465188432849</v>
      </c>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231"/>
    </row>
    <row r="232" spans="1:44">
      <c r="A232" s="233">
        <v>43726</v>
      </c>
      <c r="B232" s="234">
        <v>2.0572453703703699</v>
      </c>
      <c r="C232" s="304">
        <f>'VCO2-BW '!C232*'VCO2-LBM'!C$61/'VCO2-LBM'!C$62</f>
        <v>3076.0057471264367</v>
      </c>
      <c r="D232" s="305">
        <f>'VCO2-BW '!D232*'VCO2-LBM'!D$61/'VCO2-LBM'!D$62</f>
        <v>5422.5966850828727</v>
      </c>
      <c r="E232" s="305">
        <f>'VCO2-BW '!E232*'VCO2-LBM'!E$61/'VCO2-LBM'!E$62</f>
        <v>4474.2857142857138</v>
      </c>
      <c r="F232" s="305">
        <f>'VCO2-BW '!F232*'VCO2-LBM'!F$61/'VCO2-LBM'!F$62</f>
        <v>6286.9230769230771</v>
      </c>
      <c r="G232" s="305">
        <f>'VCO2-BW '!G232*'VCO2-LBM'!G$61/'VCO2-LBM'!G$62</f>
        <v>4253.1369863013688</v>
      </c>
      <c r="H232" s="305">
        <f>'VCO2-BW '!H232*'VCO2-LBM'!H$61/'VCO2-LBM'!H$62</f>
        <v>5912.1746031746025</v>
      </c>
      <c r="I232" s="305">
        <f>'VCO2-BW '!I232*'VCO2-LBM'!I$61/'VCO2-LBM'!I$62</f>
        <v>6008.333333333333</v>
      </c>
      <c r="J232" s="305">
        <f>'VCO2-BW '!J232*'VCO2-LBM'!J$61/'VCO2-LBM'!J$62</f>
        <v>6054.0763358778631</v>
      </c>
      <c r="K232" s="306">
        <f>'VCO2-BW '!K232*'VCO2-LBM'!K$61/'VCO2-LBM'!K$62</f>
        <v>4146.3070866141734</v>
      </c>
      <c r="L232" s="160"/>
      <c r="M232" s="160"/>
      <c r="N232" s="160"/>
      <c r="O232" s="160"/>
      <c r="P232" s="160"/>
      <c r="Q232" s="160"/>
      <c r="R232" s="160"/>
      <c r="S232" s="160"/>
      <c r="T232" s="160"/>
      <c r="U232" s="232">
        <f t="shared" ref="U232" si="616">STDEV(L231:T231)/SQRT(COUNT(L231:T231))</f>
        <v>248.90189543844977</v>
      </c>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231"/>
    </row>
    <row r="233" spans="1:44">
      <c r="A233" s="233">
        <v>43726</v>
      </c>
      <c r="B233" s="234">
        <v>2.0711342592592601</v>
      </c>
      <c r="C233" s="304">
        <f>'VCO2-BW '!C233*'VCO2-LBM'!C$61/'VCO2-LBM'!C$62</f>
        <v>5187.9367816091963</v>
      </c>
      <c r="D233" s="305">
        <f>'VCO2-BW '!D233*'VCO2-LBM'!D$61/'VCO2-LBM'!D$62</f>
        <v>3976.7955801104968</v>
      </c>
      <c r="E233" s="305">
        <f>'VCO2-BW '!E233*'VCO2-LBM'!E$61/'VCO2-LBM'!E$62</f>
        <v>5391.9642857142853</v>
      </c>
      <c r="F233" s="305">
        <f>'VCO2-BW '!F233*'VCO2-LBM'!F$61/'VCO2-LBM'!F$62</f>
        <v>4112.3076923076933</v>
      </c>
      <c r="G233" s="305">
        <f>'VCO2-BW '!G233*'VCO2-LBM'!G$61/'VCO2-LBM'!G$62</f>
        <v>6125.9383561643835</v>
      </c>
      <c r="H233" s="305">
        <f>'VCO2-BW '!H233*'VCO2-LBM'!H$61/'VCO2-LBM'!H$62</f>
        <v>4843.8730158730159</v>
      </c>
      <c r="I233" s="305">
        <f>'VCO2-BW '!I233*'VCO2-LBM'!I$61/'VCO2-LBM'!I$62</f>
        <v>6945</v>
      </c>
      <c r="J233" s="305">
        <f>'VCO2-BW '!J233*'VCO2-LBM'!J$61/'VCO2-LBM'!J$62</f>
        <v>6029.1145038167951</v>
      </c>
      <c r="K233" s="306">
        <f>'VCO2-BW '!K233*'VCO2-LBM'!K$61/'VCO2-LBM'!K$62</f>
        <v>5095.6299212598424</v>
      </c>
      <c r="L233" s="160"/>
      <c r="M233" s="160"/>
      <c r="N233" s="160"/>
      <c r="O233" s="160"/>
      <c r="P233" s="160"/>
      <c r="Q233" s="160"/>
      <c r="R233" s="160"/>
      <c r="S233" s="160"/>
      <c r="T233" s="160"/>
      <c r="U233" s="23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231"/>
    </row>
    <row r="234" spans="1:44">
      <c r="A234" s="233">
        <v>43726</v>
      </c>
      <c r="B234" s="234">
        <v>2.0850231481481498</v>
      </c>
      <c r="C234" s="304">
        <f>'VCO2-BW '!C234*'VCO2-LBM'!C$61/'VCO2-LBM'!C$62</f>
        <v>3806.4597701149432</v>
      </c>
      <c r="D234" s="305">
        <f>'VCO2-BW '!D234*'VCO2-LBM'!D$61/'VCO2-LBM'!D$62</f>
        <v>2945.5248618784526</v>
      </c>
      <c r="E234" s="305">
        <f>'VCO2-BW '!E234*'VCO2-LBM'!E$61/'VCO2-LBM'!E$62</f>
        <v>3834.6428571428564</v>
      </c>
      <c r="F234" s="305">
        <f>'VCO2-BW '!F234*'VCO2-LBM'!F$61/'VCO2-LBM'!F$62</f>
        <v>4222.3076923076924</v>
      </c>
      <c r="G234" s="305">
        <f>'VCO2-BW '!G234*'VCO2-LBM'!G$61/'VCO2-LBM'!G$62</f>
        <v>3364.9520547945208</v>
      </c>
      <c r="H234" s="305">
        <f>'VCO2-BW '!H234*'VCO2-LBM'!H$61/'VCO2-LBM'!H$62</f>
        <v>4215.4603174603162</v>
      </c>
      <c r="I234" s="305">
        <f>'VCO2-BW '!I234*'VCO2-LBM'!I$61/'VCO2-LBM'!I$62</f>
        <v>5426.6666666666661</v>
      </c>
      <c r="J234" s="305">
        <f>'VCO2-BW '!J234*'VCO2-LBM'!J$61/'VCO2-LBM'!J$62</f>
        <v>4546.3816793893129</v>
      </c>
      <c r="K234" s="306">
        <f>'VCO2-BW '!K234*'VCO2-LBM'!K$61/'VCO2-LBM'!K$62</f>
        <v>6905.858267716535</v>
      </c>
      <c r="L234" s="160">
        <f t="shared" ref="L234" si="617">AVERAGE(C234:C236)</f>
        <v>3530.7873563218395</v>
      </c>
      <c r="M234" s="160">
        <f t="shared" ref="M234" si="618">AVERAGE(D234:D236)</f>
        <v>3957.1362799263347</v>
      </c>
      <c r="N234" s="160">
        <f t="shared" ref="N234" si="619">AVERAGE(E234:E236)</f>
        <v>4092.3214285714289</v>
      </c>
      <c r="O234" s="160">
        <f t="shared" ref="O234" si="620">AVERAGE(F234:F236)</f>
        <v>4936.4615384615381</v>
      </c>
      <c r="P234" s="160">
        <f t="shared" ref="P234" si="621">AVERAGE(G234:G236)</f>
        <v>4223.2488584474886</v>
      </c>
      <c r="Q234" s="160">
        <f t="shared" ref="Q234" si="622">AVERAGE(H234:H236)</f>
        <v>5578.7195767195763</v>
      </c>
      <c r="R234" s="160">
        <f t="shared" ref="R234" si="623">AVERAGE(I234:I236)</f>
        <v>4656.1111111111104</v>
      </c>
      <c r="S234" s="160">
        <f t="shared" ref="S234" si="624">AVERAGE(J234:J236)</f>
        <v>5412.8346055979646</v>
      </c>
      <c r="T234" s="160">
        <f t="shared" ref="T234" si="625">AVERAGE(K234:K236)</f>
        <v>4997.3884514435695</v>
      </c>
      <c r="U234" s="232">
        <f t="shared" ref="U234" si="626">AVERAGE(L234:T234)</f>
        <v>4598.3343562889831</v>
      </c>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231"/>
    </row>
    <row r="235" spans="1:44">
      <c r="A235" s="233">
        <v>43726</v>
      </c>
      <c r="B235" s="234">
        <v>2.0989120370370302</v>
      </c>
      <c r="C235" s="304">
        <f>'VCO2-BW '!C235*'VCO2-LBM'!C$61/'VCO2-LBM'!C$62</f>
        <v>3373.4827586206902</v>
      </c>
      <c r="D235" s="305">
        <f>'VCO2-BW '!D235*'VCO2-LBM'!D$61/'VCO2-LBM'!D$62</f>
        <v>3594.2817679558011</v>
      </c>
      <c r="E235" s="305">
        <f>'VCO2-BW '!E235*'VCO2-LBM'!E$61/'VCO2-LBM'!E$62</f>
        <v>3384.6428571428573</v>
      </c>
      <c r="F235" s="305">
        <f>'VCO2-BW '!F235*'VCO2-LBM'!F$61/'VCO2-LBM'!F$62</f>
        <v>4384.7692307692305</v>
      </c>
      <c r="G235" s="305">
        <f>'VCO2-BW '!G235*'VCO2-LBM'!G$61/'VCO2-LBM'!G$62</f>
        <v>4723.4520547945203</v>
      </c>
      <c r="H235" s="305">
        <f>'VCO2-BW '!H235*'VCO2-LBM'!H$61/'VCO2-LBM'!H$62</f>
        <v>6384.333333333333</v>
      </c>
      <c r="I235" s="305">
        <f>'VCO2-BW '!I235*'VCO2-LBM'!I$61/'VCO2-LBM'!I$62</f>
        <v>4585</v>
      </c>
      <c r="J235" s="305">
        <f>'VCO2-BW '!J235*'VCO2-LBM'!J$61/'VCO2-LBM'!J$62</f>
        <v>6936.06106870229</v>
      </c>
      <c r="K235" s="306">
        <f>'VCO2-BW '!K235*'VCO2-LBM'!K$61/'VCO2-LBM'!K$62</f>
        <v>4458.0944881889773</v>
      </c>
      <c r="L235" s="160"/>
      <c r="M235" s="160"/>
      <c r="N235" s="160"/>
      <c r="O235" s="160"/>
      <c r="P235" s="160"/>
      <c r="Q235" s="160"/>
      <c r="R235" s="160"/>
      <c r="S235" s="160"/>
      <c r="T235" s="160"/>
      <c r="U235" s="232">
        <f t="shared" ref="U235" si="627">STDEV(L234:T234)/SQRT(COUNT(L234:T234))</f>
        <v>231.21082058861421</v>
      </c>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231"/>
    </row>
    <row r="236" spans="1:44">
      <c r="A236" s="233">
        <v>43726</v>
      </c>
      <c r="B236" s="234">
        <v>2.1128009259259199</v>
      </c>
      <c r="C236" s="304">
        <f>'VCO2-BW '!C236*'VCO2-LBM'!C$61/'VCO2-LBM'!C$62</f>
        <v>3412.4195402298856</v>
      </c>
      <c r="D236" s="305">
        <f>'VCO2-BW '!D236*'VCO2-LBM'!D$61/'VCO2-LBM'!D$62</f>
        <v>5331.6022099447509</v>
      </c>
      <c r="E236" s="305">
        <f>'VCO2-BW '!E236*'VCO2-LBM'!E$61/'VCO2-LBM'!E$62</f>
        <v>5057.6785714285716</v>
      </c>
      <c r="F236" s="305">
        <f>'VCO2-BW '!F236*'VCO2-LBM'!F$61/'VCO2-LBM'!F$62</f>
        <v>6202.3076923076924</v>
      </c>
      <c r="G236" s="305">
        <f>'VCO2-BW '!G236*'VCO2-LBM'!G$61/'VCO2-LBM'!G$62</f>
        <v>4581.3424657534242</v>
      </c>
      <c r="H236" s="305">
        <f>'VCO2-BW '!H236*'VCO2-LBM'!H$61/'VCO2-LBM'!H$62</f>
        <v>6136.3650793650795</v>
      </c>
      <c r="I236" s="305">
        <f>'VCO2-BW '!I236*'VCO2-LBM'!I$61/'VCO2-LBM'!I$62</f>
        <v>3956.6666666666665</v>
      </c>
      <c r="J236" s="305">
        <f>'VCO2-BW '!J236*'VCO2-LBM'!J$61/'VCO2-LBM'!J$62</f>
        <v>4756.0610687022909</v>
      </c>
      <c r="K236" s="306">
        <f>'VCO2-BW '!K236*'VCO2-LBM'!K$61/'VCO2-LBM'!K$62</f>
        <v>3628.2125984251961</v>
      </c>
      <c r="L236" s="160"/>
      <c r="M236" s="160"/>
      <c r="N236" s="160"/>
      <c r="O236" s="160"/>
      <c r="P236" s="160"/>
      <c r="Q236" s="160"/>
      <c r="R236" s="160"/>
      <c r="S236" s="160"/>
      <c r="T236" s="160"/>
      <c r="U236" s="23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231"/>
    </row>
    <row r="237" spans="1:44">
      <c r="A237" s="233">
        <v>43726</v>
      </c>
      <c r="B237" s="234">
        <v>2.1266898148148101</v>
      </c>
      <c r="C237" s="304">
        <f>'VCO2-BW '!C237*'VCO2-LBM'!C$61/'VCO2-LBM'!C$62</f>
        <v>5139.6551724137935</v>
      </c>
      <c r="D237" s="305">
        <f>'VCO2-BW '!D237*'VCO2-LBM'!D$61/'VCO2-LBM'!D$62</f>
        <v>4077.9005524861877</v>
      </c>
      <c r="E237" s="305">
        <f>'VCO2-BW '!E237*'VCO2-LBM'!E$61/'VCO2-LBM'!E$62</f>
        <v>3330.0000000000005</v>
      </c>
      <c r="F237" s="305">
        <f>'VCO2-BW '!F237*'VCO2-LBM'!F$61/'VCO2-LBM'!F$62</f>
        <v>5972.1538461538457</v>
      </c>
      <c r="G237" s="305">
        <f>'VCO2-BW '!G237*'VCO2-LBM'!G$61/'VCO2-LBM'!G$62</f>
        <v>2859.1095890410961</v>
      </c>
      <c r="H237" s="305">
        <f>'VCO2-BW '!H237*'VCO2-LBM'!H$61/'VCO2-LBM'!H$62</f>
        <v>6148.2539682539682</v>
      </c>
      <c r="I237" s="305">
        <f>'VCO2-BW '!I237*'VCO2-LBM'!I$61/'VCO2-LBM'!I$62</f>
        <v>3851.6666666666665</v>
      </c>
      <c r="J237" s="305">
        <f>'VCO2-BW '!J237*'VCO2-LBM'!J$61/'VCO2-LBM'!J$62</f>
        <v>6193.8625954198478</v>
      </c>
      <c r="K237" s="306">
        <f>'VCO2-BW '!K237*'VCO2-LBM'!K$61/'VCO2-LBM'!K$62</f>
        <v>6704.2047244094483</v>
      </c>
      <c r="L237" s="160">
        <f t="shared" ref="L237" si="628">AVERAGE(C237:C239)</f>
        <v>4404.5287356321833</v>
      </c>
      <c r="M237" s="160">
        <f t="shared" ref="M237" si="629">AVERAGE(D237:D239)</f>
        <v>3856.0313075506442</v>
      </c>
      <c r="N237" s="160">
        <f t="shared" ref="N237" si="630">AVERAGE(E237:E239)</f>
        <v>4004.4642857142862</v>
      </c>
      <c r="O237" s="160">
        <f t="shared" ref="O237" si="631">AVERAGE(F237:F239)</f>
        <v>4837.7435897435889</v>
      </c>
      <c r="P237" s="160">
        <f t="shared" ref="P237" si="632">AVERAGE(G237:G239)</f>
        <v>3380.7420091324202</v>
      </c>
      <c r="Q237" s="160">
        <f t="shared" ref="Q237" si="633">AVERAGE(H237:H239)</f>
        <v>4816.132275132275</v>
      </c>
      <c r="R237" s="160">
        <f t="shared" ref="R237" si="634">AVERAGE(I237:I239)</f>
        <v>4502.7777777777774</v>
      </c>
      <c r="S237" s="160">
        <f t="shared" ref="S237" si="635">AVERAGE(J237:J239)</f>
        <v>5196.4987277353694</v>
      </c>
      <c r="T237" s="160">
        <f t="shared" ref="T237" si="636">AVERAGE(K237:K239)</f>
        <v>6207.8267716535438</v>
      </c>
      <c r="U237" s="232">
        <f t="shared" ref="U237" si="637">AVERAGE(L237:T237)</f>
        <v>4578.5272755635651</v>
      </c>
      <c r="V237" s="92"/>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231"/>
    </row>
    <row r="238" spans="1:44">
      <c r="A238" s="233">
        <v>43726</v>
      </c>
      <c r="B238" s="234">
        <v>2.1405787037036998</v>
      </c>
      <c r="C238" s="304">
        <f>'VCO2-BW '!C238*'VCO2-LBM'!C$61/'VCO2-LBM'!C$62</f>
        <v>4145.9885057471265</v>
      </c>
      <c r="D238" s="305">
        <f>'VCO2-BW '!D238*'VCO2-LBM'!D$61/'VCO2-LBM'!D$62</f>
        <v>3082.0165745856352</v>
      </c>
      <c r="E238" s="305">
        <f>'VCO2-BW '!E238*'VCO2-LBM'!E$61/'VCO2-LBM'!E$62</f>
        <v>4707.3214285714284</v>
      </c>
      <c r="F238" s="305">
        <f>'VCO2-BW '!F238*'VCO2-LBM'!F$61/'VCO2-LBM'!F$62</f>
        <v>4313.6923076923076</v>
      </c>
      <c r="G238" s="305">
        <f>'VCO2-BW '!G238*'VCO2-LBM'!G$61/'VCO2-LBM'!G$62</f>
        <v>4574.5753424657541</v>
      </c>
      <c r="H238" s="305">
        <f>'VCO2-BW '!H238*'VCO2-LBM'!H$61/'VCO2-LBM'!H$62</f>
        <v>4395.4920634920636</v>
      </c>
      <c r="I238" s="305">
        <f>'VCO2-BW '!I238*'VCO2-LBM'!I$61/'VCO2-LBM'!I$62</f>
        <v>4183.3333333333339</v>
      </c>
      <c r="J238" s="305">
        <f>'VCO2-BW '!J238*'VCO2-LBM'!J$61/'VCO2-LBM'!J$62</f>
        <v>4629.5877862595416</v>
      </c>
      <c r="K238" s="306">
        <f>'VCO2-BW '!K238*'VCO2-LBM'!K$61/'VCO2-LBM'!K$62</f>
        <v>5629.2362204724413</v>
      </c>
      <c r="L238" s="160"/>
      <c r="M238" s="160"/>
      <c r="N238" s="160"/>
      <c r="O238" s="160"/>
      <c r="P238" s="160"/>
      <c r="Q238" s="160"/>
      <c r="R238" s="160"/>
      <c r="S238" s="160"/>
      <c r="T238" s="160"/>
      <c r="U238" s="232">
        <f t="shared" ref="U238" si="638">STDEV(L237:T237)/SQRT(COUNT(L237:T237))</f>
        <v>275.94299330552451</v>
      </c>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231"/>
    </row>
    <row r="239" spans="1:44">
      <c r="A239" s="233">
        <v>43726</v>
      </c>
      <c r="B239" s="234">
        <v>2.15446759259259</v>
      </c>
      <c r="C239" s="304">
        <f>'VCO2-BW '!C239*'VCO2-LBM'!C$61/'VCO2-LBM'!C$62</f>
        <v>3927.9425287356325</v>
      </c>
      <c r="D239" s="305">
        <f>'VCO2-BW '!D239*'VCO2-LBM'!D$61/'VCO2-LBM'!D$62</f>
        <v>4408.1767955801106</v>
      </c>
      <c r="E239" s="305">
        <f>'VCO2-BW '!E239*'VCO2-LBM'!E$61/'VCO2-LBM'!E$62</f>
        <v>3976.0714285714284</v>
      </c>
      <c r="F239" s="305">
        <f>'VCO2-BW '!F239*'VCO2-LBM'!F$61/'VCO2-LBM'!F$62</f>
        <v>4227.3846153846152</v>
      </c>
      <c r="G239" s="305">
        <f>'VCO2-BW '!G239*'VCO2-LBM'!G$61/'VCO2-LBM'!G$62</f>
        <v>2708.5410958904108</v>
      </c>
      <c r="H239" s="305">
        <f>'VCO2-BW '!H239*'VCO2-LBM'!H$61/'VCO2-LBM'!H$62</f>
        <v>3904.6507936507937</v>
      </c>
      <c r="I239" s="305">
        <f>'VCO2-BW '!I239*'VCO2-LBM'!I$61/'VCO2-LBM'!I$62</f>
        <v>5473.333333333333</v>
      </c>
      <c r="J239" s="305">
        <f>'VCO2-BW '!J239*'VCO2-LBM'!J$61/'VCO2-LBM'!J$62</f>
        <v>4766.0458015267177</v>
      </c>
      <c r="K239" s="306">
        <f>'VCO2-BW '!K239*'VCO2-LBM'!K$61/'VCO2-LBM'!K$62</f>
        <v>6290.0393700787408</v>
      </c>
      <c r="L239" s="160"/>
      <c r="M239" s="160"/>
      <c r="N239" s="160"/>
      <c r="O239" s="160"/>
      <c r="P239" s="160"/>
      <c r="Q239" s="160"/>
      <c r="R239" s="160"/>
      <c r="S239" s="160"/>
      <c r="T239" s="160"/>
      <c r="U239" s="232"/>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231"/>
    </row>
    <row r="240" spans="1:44">
      <c r="A240" s="233">
        <v>43726</v>
      </c>
      <c r="B240" s="234">
        <v>2.1683564814814802</v>
      </c>
      <c r="C240" s="304">
        <f>'VCO2-BW '!C240*'VCO2-LBM'!C$61/'VCO2-LBM'!C$62</f>
        <v>4018.275862068966</v>
      </c>
      <c r="D240" s="305">
        <f>'VCO2-BW '!D240*'VCO2-LBM'!D$61/'VCO2-LBM'!D$62</f>
        <v>3412.2928176795572</v>
      </c>
      <c r="E240" s="305">
        <f>'VCO2-BW '!E240*'VCO2-LBM'!E$61/'VCO2-LBM'!E$62</f>
        <v>3035.8928571428569</v>
      </c>
      <c r="F240" s="305">
        <f>'VCO2-BW '!F240*'VCO2-LBM'!F$61/'VCO2-LBM'!F$62</f>
        <v>5757.2307692307686</v>
      </c>
      <c r="G240" s="305">
        <f>'VCO2-BW '!G240*'VCO2-LBM'!G$61/'VCO2-LBM'!G$62</f>
        <v>2634.1027397260277</v>
      </c>
      <c r="H240" s="305">
        <f>'VCO2-BW '!H240*'VCO2-LBM'!H$61/'VCO2-LBM'!H$62</f>
        <v>3807.841269841269</v>
      </c>
      <c r="I240" s="305">
        <f>'VCO2-BW '!I240*'VCO2-LBM'!I$61/'VCO2-LBM'!I$62</f>
        <v>5881.6666666666661</v>
      </c>
      <c r="J240" s="305">
        <f>'VCO2-BW '!J240*'VCO2-LBM'!J$61/'VCO2-LBM'!J$62</f>
        <v>4411.5877862595426</v>
      </c>
      <c r="K240" s="306">
        <f>'VCO2-BW '!K240*'VCO2-LBM'!K$61/'VCO2-LBM'!K$62</f>
        <v>5332.9606299212592</v>
      </c>
      <c r="L240" s="160">
        <f t="shared" ref="L240" si="639">AVERAGE(C240:C242)</f>
        <v>4761.7088122605373</v>
      </c>
      <c r="M240" s="160">
        <f t="shared" ref="M240" si="640">AVERAGE(D240:D242)</f>
        <v>4390.7642725598525</v>
      </c>
      <c r="N240" s="160">
        <f t="shared" ref="N240" si="641">AVERAGE(E240:E242)</f>
        <v>4288.9285714285716</v>
      </c>
      <c r="O240" s="160">
        <f t="shared" ref="O240" si="642">AVERAGE(F240:F242)</f>
        <v>5074.1025641025635</v>
      </c>
      <c r="P240" s="160">
        <f t="shared" ref="P240" si="643">AVERAGE(G240:G242)</f>
        <v>4468.5570776255709</v>
      </c>
      <c r="Q240" s="160">
        <f t="shared" ref="Q240" si="644">AVERAGE(H240:H242)</f>
        <v>5625.1428571428578</v>
      </c>
      <c r="R240" s="160">
        <f t="shared" ref="R240" si="645">AVERAGE(I240:I242)</f>
        <v>5573.8888888888878</v>
      </c>
      <c r="S240" s="160">
        <f t="shared" ref="S240" si="646">AVERAGE(J240:J242)</f>
        <v>5631.3893129770995</v>
      </c>
      <c r="T240" s="160">
        <f t="shared" ref="T240" si="647">AVERAGE(K240:K242)</f>
        <v>5277.6351706036739</v>
      </c>
      <c r="U240" s="232">
        <f t="shared" ref="U240" si="648">AVERAGE(L240:T240)</f>
        <v>5010.2352808432906</v>
      </c>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231"/>
    </row>
    <row r="241" spans="1:44">
      <c r="A241" s="233">
        <v>43726</v>
      </c>
      <c r="B241" s="234">
        <v>2.1822453703703699</v>
      </c>
      <c r="C241" s="304">
        <f>'VCO2-BW '!C241*'VCO2-LBM'!C$61/'VCO2-LBM'!C$62</f>
        <v>5279.8275862068967</v>
      </c>
      <c r="D241" s="305">
        <f>'VCO2-BW '!D241*'VCO2-LBM'!D$61/'VCO2-LBM'!D$62</f>
        <v>4927.1823204419888</v>
      </c>
      <c r="E241" s="305">
        <f>'VCO2-BW '!E241*'VCO2-LBM'!E$61/'VCO2-LBM'!E$62</f>
        <v>4950</v>
      </c>
      <c r="F241" s="305">
        <f>'VCO2-BW '!F241*'VCO2-LBM'!F$61/'VCO2-LBM'!F$62</f>
        <v>5384.9230769230762</v>
      </c>
      <c r="G241" s="305">
        <f>'VCO2-BW '!G241*'VCO2-LBM'!G$61/'VCO2-LBM'!G$62</f>
        <v>4677.7739726027403</v>
      </c>
      <c r="H241" s="305">
        <f>'VCO2-BW '!H241*'VCO2-LBM'!H$61/'VCO2-LBM'!H$62</f>
        <v>6521.9047619047624</v>
      </c>
      <c r="I241" s="305">
        <f>'VCO2-BW '!I241*'VCO2-LBM'!I$61/'VCO2-LBM'!I$62</f>
        <v>6465</v>
      </c>
      <c r="J241" s="305">
        <f>'VCO2-BW '!J241*'VCO2-LBM'!J$61/'VCO2-LBM'!J$62</f>
        <v>4997.3587786259541</v>
      </c>
      <c r="K241" s="306">
        <f>'VCO2-BW '!K241*'VCO2-LBM'!K$61/'VCO2-LBM'!K$62</f>
        <v>6165.9448818897645</v>
      </c>
      <c r="L241" s="160"/>
      <c r="M241" s="160"/>
      <c r="N241" s="160"/>
      <c r="O241" s="160"/>
      <c r="P241" s="160"/>
      <c r="Q241" s="160"/>
      <c r="R241" s="160"/>
      <c r="S241" s="160"/>
      <c r="T241" s="160"/>
      <c r="U241" s="232">
        <f t="shared" ref="U241" si="649">STDEV(L240:T240)/SQRT(COUNT(L240:T240))</f>
        <v>183.19840339180476</v>
      </c>
      <c r="V241" s="92"/>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231"/>
    </row>
    <row r="242" spans="1:44">
      <c r="A242" s="233">
        <v>43726</v>
      </c>
      <c r="B242" s="234">
        <v>2.1961342592592601</v>
      </c>
      <c r="C242" s="304">
        <f>'VCO2-BW '!C242*'VCO2-LBM'!C$61/'VCO2-LBM'!C$62</f>
        <v>4987.0229885057479</v>
      </c>
      <c r="D242" s="305">
        <f>'VCO2-BW '!D242*'VCO2-LBM'!D$61/'VCO2-LBM'!D$62</f>
        <v>4832.8176795580102</v>
      </c>
      <c r="E242" s="305">
        <f>'VCO2-BW '!E242*'VCO2-LBM'!E$61/'VCO2-LBM'!E$62</f>
        <v>4880.8928571428569</v>
      </c>
      <c r="F242" s="305">
        <f>'VCO2-BW '!F242*'VCO2-LBM'!F$61/'VCO2-LBM'!F$62</f>
        <v>4080.1538461538457</v>
      </c>
      <c r="G242" s="305">
        <f>'VCO2-BW '!G242*'VCO2-LBM'!G$61/'VCO2-LBM'!G$62</f>
        <v>6093.7945205479446</v>
      </c>
      <c r="H242" s="305">
        <f>'VCO2-BW '!H242*'VCO2-LBM'!H$61/'VCO2-LBM'!H$62</f>
        <v>6545.6825396825388</v>
      </c>
      <c r="I242" s="305">
        <f>'VCO2-BW '!I242*'VCO2-LBM'!I$61/'VCO2-LBM'!I$62</f>
        <v>4375</v>
      </c>
      <c r="J242" s="305">
        <f>'VCO2-BW '!J242*'VCO2-LBM'!J$61/'VCO2-LBM'!J$62</f>
        <v>7485.2213740458028</v>
      </c>
      <c r="K242" s="306">
        <f>'VCO2-BW '!K242*'VCO2-LBM'!K$61/'VCO2-LBM'!K$62</f>
        <v>4334</v>
      </c>
      <c r="L242" s="160"/>
      <c r="M242" s="160"/>
      <c r="N242" s="160"/>
      <c r="O242" s="160"/>
      <c r="P242" s="160"/>
      <c r="Q242" s="160"/>
      <c r="R242" s="160"/>
      <c r="S242" s="160"/>
      <c r="T242" s="160"/>
      <c r="U242" s="232"/>
      <c r="V242" s="92"/>
      <c r="W242" s="92"/>
      <c r="X242" s="92"/>
      <c r="Y242" s="92"/>
      <c r="Z242" s="92"/>
      <c r="AA242" s="92"/>
      <c r="AB242" s="92"/>
      <c r="AC242" s="92"/>
      <c r="AD242" s="92"/>
      <c r="AE242" s="92"/>
      <c r="AF242" s="92"/>
      <c r="AG242" s="92"/>
      <c r="AH242" s="92"/>
      <c r="AI242" s="92"/>
      <c r="AJ242" s="92"/>
      <c r="AK242" s="92"/>
      <c r="AL242" s="92"/>
      <c r="AM242" s="92"/>
      <c r="AN242" s="92"/>
      <c r="AO242" s="92"/>
      <c r="AP242" s="92"/>
      <c r="AQ242" s="92"/>
      <c r="AR242" s="231"/>
    </row>
    <row r="243" spans="1:44">
      <c r="A243" s="233">
        <v>43726</v>
      </c>
      <c r="B243" s="234">
        <v>2.21002314814814</v>
      </c>
      <c r="C243" s="304">
        <f>'VCO2-BW '!C243*'VCO2-LBM'!C$61/'VCO2-LBM'!C$62</f>
        <v>4691.1034482758623</v>
      </c>
      <c r="D243" s="305">
        <f>'VCO2-BW '!D243*'VCO2-LBM'!D$61/'VCO2-LBM'!D$62</f>
        <v>3093.8121546961329</v>
      </c>
      <c r="E243" s="305">
        <f>'VCO2-BW '!E243*'VCO2-LBM'!E$61/'VCO2-LBM'!E$62</f>
        <v>3363.75</v>
      </c>
      <c r="F243" s="305">
        <f>'VCO2-BW '!F243*'VCO2-LBM'!F$61/'VCO2-LBM'!F$62</f>
        <v>5764</v>
      </c>
      <c r="G243" s="305">
        <f>'VCO2-BW '!G243*'VCO2-LBM'!G$61/'VCO2-LBM'!G$62</f>
        <v>3596.7260273972602</v>
      </c>
      <c r="H243" s="305">
        <f>'VCO2-BW '!H243*'VCO2-LBM'!H$61/'VCO2-LBM'!H$62</f>
        <v>4332.6507936507933</v>
      </c>
      <c r="I243" s="305">
        <f>'VCO2-BW '!I243*'VCO2-LBM'!I$61/'VCO2-LBM'!I$62</f>
        <v>3935</v>
      </c>
      <c r="J243" s="305">
        <f>'VCO2-BW '!J243*'VCO2-LBM'!J$61/'VCO2-LBM'!J$62</f>
        <v>5038.9618320610698</v>
      </c>
      <c r="K243" s="306">
        <f>'VCO2-BW '!K243*'VCO2-LBM'!K$61/'VCO2-LBM'!K$62</f>
        <v>3851.5826771653547</v>
      </c>
      <c r="L243" s="160">
        <f t="shared" ref="L243" si="650">AVERAGE(C243:C245)</f>
        <v>3689.1302681992343</v>
      </c>
      <c r="M243" s="160">
        <f t="shared" ref="M243" si="651">AVERAGE(D243:D245)</f>
        <v>2902.2744014732962</v>
      </c>
      <c r="N243" s="160">
        <f t="shared" ref="N243" si="652">AVERAGE(E243:E245)</f>
        <v>3625.1785714285711</v>
      </c>
      <c r="O243" s="160">
        <f t="shared" ref="O243" si="653">AVERAGE(F243:F245)</f>
        <v>4571.4871794871788</v>
      </c>
      <c r="P243" s="160">
        <f t="shared" ref="P243" si="654">AVERAGE(G243:G245)</f>
        <v>3824.5525114155248</v>
      </c>
      <c r="Q243" s="160">
        <f t="shared" ref="Q243" si="655">AVERAGE(H243:H245)</f>
        <v>3697.4444444444448</v>
      </c>
      <c r="R243" s="160">
        <f t="shared" ref="R243" si="656">AVERAGE(I243:I245)</f>
        <v>3559.4444444444439</v>
      </c>
      <c r="S243" s="160">
        <f t="shared" ref="S243" si="657">AVERAGE(J243:J245)</f>
        <v>5094.987277353689</v>
      </c>
      <c r="T243" s="160">
        <f t="shared" ref="T243" si="658">AVERAGE(K243:K245)</f>
        <v>4131.8293963254591</v>
      </c>
      <c r="U243" s="232">
        <f t="shared" ref="U243" si="659">AVERAGE(L243:T243)</f>
        <v>3899.5920549524267</v>
      </c>
      <c r="V243" s="92"/>
      <c r="W243" s="92"/>
      <c r="X243" s="92"/>
      <c r="Y243" s="92"/>
      <c r="Z243" s="92"/>
      <c r="AA243" s="92"/>
      <c r="AB243" s="92"/>
      <c r="AC243" s="92"/>
      <c r="AD243" s="92"/>
      <c r="AE243" s="92"/>
      <c r="AF243" s="92"/>
      <c r="AG243" s="92"/>
      <c r="AH243" s="92"/>
      <c r="AI243" s="92"/>
      <c r="AJ243" s="92"/>
      <c r="AK243" s="92"/>
      <c r="AL243" s="92"/>
      <c r="AM243" s="92"/>
      <c r="AN243" s="92"/>
      <c r="AO243" s="92"/>
      <c r="AP243" s="92"/>
      <c r="AQ243" s="92"/>
      <c r="AR243" s="231"/>
    </row>
    <row r="244" spans="1:44">
      <c r="A244" s="233">
        <v>43726</v>
      </c>
      <c r="B244" s="234">
        <v>2.2239120370370302</v>
      </c>
      <c r="C244" s="304">
        <f>'VCO2-BW '!C244*'VCO2-LBM'!C$61/'VCO2-LBM'!C$62</f>
        <v>3413.9770114942539</v>
      </c>
      <c r="D244" s="305">
        <f>'VCO2-BW '!D244*'VCO2-LBM'!D$61/'VCO2-LBM'!D$62</f>
        <v>2706.2430939226515</v>
      </c>
      <c r="E244" s="305">
        <f>'VCO2-BW '!E244*'VCO2-LBM'!E$61/'VCO2-LBM'!E$62</f>
        <v>3249.6428571428569</v>
      </c>
      <c r="F244" s="305">
        <f>'VCO2-BW '!F244*'VCO2-LBM'!F$61/'VCO2-LBM'!F$62</f>
        <v>4134.3076923076924</v>
      </c>
      <c r="G244" s="305">
        <f>'VCO2-BW '!G244*'VCO2-LBM'!G$61/'VCO2-LBM'!G$62</f>
        <v>5203.9178082191784</v>
      </c>
      <c r="H244" s="305">
        <f>'VCO2-BW '!H244*'VCO2-LBM'!H$61/'VCO2-LBM'!H$62</f>
        <v>3609.126984126985</v>
      </c>
      <c r="I244" s="305">
        <f>'VCO2-BW '!I244*'VCO2-LBM'!I$61/'VCO2-LBM'!I$62</f>
        <v>3491.6666666666665</v>
      </c>
      <c r="J244" s="305">
        <f>'VCO2-BW '!J244*'VCO2-LBM'!J$61/'VCO2-LBM'!J$62</f>
        <v>6014.1374045801522</v>
      </c>
      <c r="K244" s="306">
        <f>'VCO2-BW '!K244*'VCO2-LBM'!K$61/'VCO2-LBM'!K$62</f>
        <v>3775.5748031496055</v>
      </c>
      <c r="L244" s="160"/>
      <c r="M244" s="160"/>
      <c r="N244" s="160"/>
      <c r="O244" s="160"/>
      <c r="P244" s="160"/>
      <c r="Q244" s="160"/>
      <c r="R244" s="160"/>
      <c r="S244" s="160"/>
      <c r="T244" s="160"/>
      <c r="U244" s="232">
        <f t="shared" ref="U244" si="660">STDEV(L243:T243)/SQRT(COUNT(L243:T243))</f>
        <v>211.17335528962823</v>
      </c>
      <c r="V244" s="92"/>
      <c r="W244" s="92"/>
      <c r="X244" s="92"/>
      <c r="Y244" s="92"/>
      <c r="Z244" s="92"/>
      <c r="AA244" s="92"/>
      <c r="AB244" s="92"/>
      <c r="AC244" s="92"/>
      <c r="AD244" s="92"/>
      <c r="AE244" s="92"/>
      <c r="AF244" s="92"/>
      <c r="AG244" s="92"/>
      <c r="AH244" s="92"/>
      <c r="AI244" s="92"/>
      <c r="AJ244" s="92"/>
      <c r="AK244" s="92"/>
      <c r="AL244" s="92"/>
      <c r="AM244" s="92"/>
      <c r="AN244" s="92"/>
      <c r="AO244" s="92"/>
      <c r="AP244" s="92"/>
      <c r="AQ244" s="92"/>
      <c r="AR244" s="231"/>
    </row>
    <row r="245" spans="1:44">
      <c r="A245" s="233">
        <v>43726</v>
      </c>
      <c r="B245" s="234">
        <v>2.2378009259259199</v>
      </c>
      <c r="C245" s="304">
        <f>'VCO2-BW '!C245*'VCO2-LBM'!C$61/'VCO2-LBM'!C$62</f>
        <v>2962.3103448275865</v>
      </c>
      <c r="D245" s="305">
        <f>'VCO2-BW '!D245*'VCO2-LBM'!D$61/'VCO2-LBM'!D$62</f>
        <v>2906.7679558011046</v>
      </c>
      <c r="E245" s="305">
        <f>'VCO2-BW '!E245*'VCO2-LBM'!E$61/'VCO2-LBM'!E$62</f>
        <v>4262.1428571428569</v>
      </c>
      <c r="F245" s="305">
        <f>'VCO2-BW '!F245*'VCO2-LBM'!F$61/'VCO2-LBM'!F$62</f>
        <v>3816.1538461538462</v>
      </c>
      <c r="G245" s="305">
        <f>'VCO2-BW '!G245*'VCO2-LBM'!G$61/'VCO2-LBM'!G$62</f>
        <v>2673.0136986301372</v>
      </c>
      <c r="H245" s="305">
        <f>'VCO2-BW '!H245*'VCO2-LBM'!H$61/'VCO2-LBM'!H$62</f>
        <v>3150.5555555555557</v>
      </c>
      <c r="I245" s="305">
        <f>'VCO2-BW '!I245*'VCO2-LBM'!I$61/'VCO2-LBM'!I$62</f>
        <v>3251.6666666666665</v>
      </c>
      <c r="J245" s="305">
        <f>'VCO2-BW '!J245*'VCO2-LBM'!J$61/'VCO2-LBM'!J$62</f>
        <v>4231.8625954198478</v>
      </c>
      <c r="K245" s="306">
        <f>'VCO2-BW '!K245*'VCO2-LBM'!K$61/'VCO2-LBM'!K$62</f>
        <v>4768.3307086614168</v>
      </c>
      <c r="L245" s="160"/>
      <c r="M245" s="160"/>
      <c r="N245" s="160"/>
      <c r="O245" s="160"/>
      <c r="P245" s="160"/>
      <c r="Q245" s="160"/>
      <c r="R245" s="160"/>
      <c r="S245" s="160"/>
      <c r="T245" s="160"/>
      <c r="U245" s="232"/>
      <c r="V245" s="92"/>
      <c r="W245" s="92"/>
      <c r="X245" s="92"/>
      <c r="Y245" s="92"/>
      <c r="Z245" s="92"/>
      <c r="AA245" s="92"/>
      <c r="AB245" s="92"/>
      <c r="AC245" s="92"/>
      <c r="AD245" s="92"/>
      <c r="AE245" s="92"/>
      <c r="AF245" s="92"/>
      <c r="AG245" s="92"/>
      <c r="AH245" s="92"/>
      <c r="AI245" s="92"/>
      <c r="AJ245" s="92"/>
      <c r="AK245" s="92"/>
      <c r="AL245" s="92"/>
      <c r="AM245" s="92"/>
      <c r="AN245" s="92"/>
      <c r="AO245" s="92"/>
      <c r="AP245" s="92"/>
      <c r="AQ245" s="92"/>
      <c r="AR245" s="231"/>
    </row>
    <row r="246" spans="1:44">
      <c r="A246" s="223">
        <v>43726</v>
      </c>
      <c r="B246" s="224">
        <v>2.2516898148148101</v>
      </c>
      <c r="C246" s="304">
        <f>'VCO2-BW '!C246*'VCO2-LBM'!C$61/'VCO2-LBM'!C$62</f>
        <v>4111.7241379310344</v>
      </c>
      <c r="D246" s="305">
        <f>'VCO2-BW '!D246*'VCO2-LBM'!D$61/'VCO2-LBM'!D$62</f>
        <v>2436.6298342541436</v>
      </c>
      <c r="E246" s="305">
        <f>'VCO2-BW '!E246*'VCO2-LBM'!E$61/'VCO2-LBM'!E$62</f>
        <v>5046.4285714285716</v>
      </c>
      <c r="F246" s="305">
        <f>'VCO2-BW '!F246*'VCO2-LBM'!F$61/'VCO2-LBM'!F$62</f>
        <v>3799.23076923077</v>
      </c>
      <c r="G246" s="305">
        <f>'VCO2-BW '!G246*'VCO2-LBM'!G$61/'VCO2-LBM'!G$62</f>
        <v>4775.8972602739723</v>
      </c>
      <c r="H246" s="305">
        <f>'VCO2-BW '!H246*'VCO2-LBM'!H$61/'VCO2-LBM'!H$62</f>
        <v>5834.0476190476193</v>
      </c>
      <c r="I246" s="305">
        <f>'VCO2-BW '!I246*'VCO2-LBM'!I$61/'VCO2-LBM'!I$62</f>
        <v>2928.333333333333</v>
      </c>
      <c r="J246" s="305">
        <f>'VCO2-BW '!J246*'VCO2-LBM'!J$61/'VCO2-LBM'!J$62</f>
        <v>3750.9312977099239</v>
      </c>
      <c r="K246" s="306">
        <f>'VCO2-BW '!K246*'VCO2-LBM'!K$61/'VCO2-LBM'!K$62</f>
        <v>5516</v>
      </c>
      <c r="L246" s="160">
        <f t="shared" ref="L246" si="661">AVERAGE(C246:C248)</f>
        <v>3353.7547892720308</v>
      </c>
      <c r="M246" s="160">
        <f t="shared" ref="M246" si="662">AVERAGE(D246:D248)</f>
        <v>3854.9079189686922</v>
      </c>
      <c r="N246" s="160">
        <f t="shared" ref="N246" si="663">AVERAGE(E246:E248)</f>
        <v>3978.75</v>
      </c>
      <c r="O246" s="160">
        <f t="shared" ref="O246" si="664">AVERAGE(F246:F248)</f>
        <v>4151.2307692307695</v>
      </c>
      <c r="P246" s="160">
        <f t="shared" ref="P246" si="665">AVERAGE(G246:G248)</f>
        <v>4185.4657534246571</v>
      </c>
      <c r="Q246" s="160">
        <f t="shared" ref="Q246" si="666">AVERAGE(H246:H248)</f>
        <v>5223.7513227513227</v>
      </c>
      <c r="R246" s="160">
        <f t="shared" ref="R246" si="667">AVERAGE(I246:I248)</f>
        <v>3728.3333333333335</v>
      </c>
      <c r="S246" s="160">
        <f t="shared" ref="S246" si="668">AVERAGE(J246:J248)</f>
        <v>3748.7124681933842</v>
      </c>
      <c r="T246" s="160">
        <f t="shared" ref="T246" si="669">AVERAGE(K246:K248)</f>
        <v>4322.6246719160108</v>
      </c>
      <c r="U246" s="232">
        <f t="shared" ref="U246" si="670">AVERAGE(L246:T246)</f>
        <v>4060.8367807877999</v>
      </c>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231"/>
    </row>
    <row r="247" spans="1:44">
      <c r="A247" s="223">
        <v>43726</v>
      </c>
      <c r="B247" s="224">
        <v>2.2655787037036998</v>
      </c>
      <c r="C247" s="304">
        <f>'VCO2-BW '!C247*'VCO2-LBM'!C$61/'VCO2-LBM'!C$62</f>
        <v>2839.2701149425293</v>
      </c>
      <c r="D247" s="305">
        <f>'VCO2-BW '!D247*'VCO2-LBM'!D$61/'VCO2-LBM'!D$62</f>
        <v>5294.5303867403309</v>
      </c>
      <c r="E247" s="305">
        <f>'VCO2-BW '!E247*'VCO2-LBM'!E$61/'VCO2-LBM'!E$62</f>
        <v>2950.7142857142858</v>
      </c>
      <c r="F247" s="305">
        <f>'VCO2-BW '!F247*'VCO2-LBM'!F$61/'VCO2-LBM'!F$62</f>
        <v>5386.6153846153848</v>
      </c>
      <c r="G247" s="305">
        <f>'VCO2-BW '!G247*'VCO2-LBM'!G$61/'VCO2-LBM'!G$62</f>
        <v>4623.6369863013697</v>
      </c>
      <c r="H247" s="305">
        <f>'VCO2-BW '!H247*'VCO2-LBM'!H$61/'VCO2-LBM'!H$62</f>
        <v>5626.8412698412694</v>
      </c>
      <c r="I247" s="305">
        <f>'VCO2-BW '!I247*'VCO2-LBM'!I$61/'VCO2-LBM'!I$62</f>
        <v>2630</v>
      </c>
      <c r="J247" s="305">
        <f>'VCO2-BW '!J247*'VCO2-LBM'!J$61/'VCO2-LBM'!J$62</f>
        <v>3864.0916030534349</v>
      </c>
      <c r="K247" s="306">
        <f>'VCO2-BW '!K247*'VCO2-LBM'!K$61/'VCO2-LBM'!K$62</f>
        <v>3516.5275590551191</v>
      </c>
      <c r="L247" s="160"/>
      <c r="M247" s="160"/>
      <c r="N247" s="160"/>
      <c r="O247" s="160"/>
      <c r="P247" s="160"/>
      <c r="Q247" s="160"/>
      <c r="R247" s="160"/>
      <c r="S247" s="160"/>
      <c r="T247" s="160"/>
      <c r="U247" s="232">
        <f t="shared" ref="U247" si="671">STDEV(L246:T246)/SQRT(COUNT(L246:T246))</f>
        <v>174.86886330017626</v>
      </c>
      <c r="V247" s="92"/>
      <c r="W247" s="92"/>
      <c r="X247" s="92"/>
      <c r="Y247" s="92"/>
      <c r="Z247" s="92"/>
      <c r="AA247" s="92"/>
      <c r="AB247" s="92"/>
      <c r="AC247" s="92"/>
      <c r="AD247" s="92"/>
      <c r="AE247" s="92"/>
      <c r="AF247" s="92"/>
      <c r="AG247" s="92"/>
      <c r="AH247" s="92"/>
      <c r="AI247" s="92"/>
      <c r="AJ247" s="92"/>
      <c r="AK247" s="92"/>
      <c r="AL247" s="92"/>
      <c r="AM247" s="92"/>
      <c r="AN247" s="92"/>
      <c r="AO247" s="92"/>
      <c r="AP247" s="92"/>
      <c r="AQ247" s="92"/>
      <c r="AR247" s="231"/>
    </row>
    <row r="248" spans="1:44">
      <c r="A248" s="223">
        <v>43726</v>
      </c>
      <c r="B248" s="224">
        <v>2.27946759259259</v>
      </c>
      <c r="C248" s="304">
        <f>'VCO2-BW '!C248*'VCO2-LBM'!C$61/'VCO2-LBM'!C$62</f>
        <v>3110.2701149425288</v>
      </c>
      <c r="D248" s="305">
        <f>'VCO2-BW '!D248*'VCO2-LBM'!D$61/'VCO2-LBM'!D$62</f>
        <v>3833.5635359116018</v>
      </c>
      <c r="E248" s="305">
        <f>'VCO2-BW '!E248*'VCO2-LBM'!E$61/'VCO2-LBM'!E$62</f>
        <v>3939.1071428571427</v>
      </c>
      <c r="F248" s="305">
        <f>'VCO2-BW '!F248*'VCO2-LBM'!F$61/'VCO2-LBM'!F$62</f>
        <v>3267.8461538461534</v>
      </c>
      <c r="G248" s="305">
        <f>'VCO2-BW '!G248*'VCO2-LBM'!G$61/'VCO2-LBM'!G$62</f>
        <v>3156.8630136986299</v>
      </c>
      <c r="H248" s="305">
        <f>'VCO2-BW '!H248*'VCO2-LBM'!H$61/'VCO2-LBM'!H$62</f>
        <v>4210.3650793650795</v>
      </c>
      <c r="I248" s="305">
        <f>'VCO2-BW '!I248*'VCO2-LBM'!I$61/'VCO2-LBM'!I$62</f>
        <v>5626.6666666666661</v>
      </c>
      <c r="J248" s="305">
        <f>'VCO2-BW '!J248*'VCO2-LBM'!J$61/'VCO2-LBM'!J$62</f>
        <v>3631.1145038167938</v>
      </c>
      <c r="K248" s="306">
        <f>'VCO2-BW '!K248*'VCO2-LBM'!K$61/'VCO2-LBM'!K$62</f>
        <v>3935.3464566929138</v>
      </c>
      <c r="L248" s="160"/>
      <c r="M248" s="160"/>
      <c r="N248" s="160"/>
      <c r="O248" s="160"/>
      <c r="P248" s="160"/>
      <c r="Q248" s="160"/>
      <c r="R248" s="160"/>
      <c r="S248" s="160"/>
      <c r="T248" s="160"/>
      <c r="U248" s="232"/>
      <c r="V248" s="92"/>
      <c r="W248" s="92"/>
      <c r="X248" s="92"/>
      <c r="Y248" s="92"/>
      <c r="Z248" s="92"/>
      <c r="AA248" s="92"/>
      <c r="AB248" s="92"/>
      <c r="AC248" s="92"/>
      <c r="AD248" s="92"/>
      <c r="AE248" s="92"/>
      <c r="AF248" s="92"/>
      <c r="AG248" s="92"/>
      <c r="AH248" s="92"/>
      <c r="AI248" s="92"/>
      <c r="AJ248" s="92"/>
      <c r="AK248" s="92"/>
      <c r="AL248" s="92"/>
      <c r="AM248" s="92"/>
      <c r="AN248" s="92"/>
      <c r="AO248" s="92"/>
      <c r="AP248" s="92"/>
      <c r="AQ248" s="92"/>
      <c r="AR248" s="231"/>
    </row>
    <row r="249" spans="1:44">
      <c r="A249" s="223">
        <v>43726</v>
      </c>
      <c r="B249" s="224">
        <v>2.2933564814814802</v>
      </c>
      <c r="C249" s="304">
        <f>'VCO2-BW '!C249*'VCO2-LBM'!C$61/'VCO2-LBM'!C$62</f>
        <v>2998.132183908046</v>
      </c>
      <c r="D249" s="305">
        <f>'VCO2-BW '!D249*'VCO2-LBM'!D$61/'VCO2-LBM'!D$62</f>
        <v>2724.7790055248615</v>
      </c>
      <c r="E249" s="305">
        <f>'VCO2-BW '!E249*'VCO2-LBM'!E$61/'VCO2-LBM'!E$62</f>
        <v>4459.8214285714284</v>
      </c>
      <c r="F249" s="305">
        <f>'VCO2-BW '!F249*'VCO2-LBM'!F$61/'VCO2-LBM'!F$62</f>
        <v>3416.7692307692309</v>
      </c>
      <c r="G249" s="305">
        <f>'VCO2-BW '!G249*'VCO2-LBM'!G$61/'VCO2-LBM'!G$62</f>
        <v>3877.5616438356169</v>
      </c>
      <c r="H249" s="305">
        <f>'VCO2-BW '!H249*'VCO2-LBM'!H$61/'VCO2-LBM'!H$62</f>
        <v>3340.7777777777774</v>
      </c>
      <c r="I249" s="305">
        <f>'VCO2-BW '!I249*'VCO2-LBM'!I$61/'VCO2-LBM'!I$62</f>
        <v>5691.6666666666661</v>
      </c>
      <c r="J249" s="305">
        <f>'VCO2-BW '!J249*'VCO2-LBM'!J$61/'VCO2-LBM'!J$62</f>
        <v>3747.6030534351144</v>
      </c>
      <c r="K249" s="306">
        <f>'VCO2-BW '!K249*'VCO2-LBM'!K$61/'VCO2-LBM'!K$62</f>
        <v>4782.2913385826769</v>
      </c>
      <c r="L249" s="160">
        <f t="shared" ref="L249" si="672">AVERAGE(C249:C251)</f>
        <v>2981.0000000000005</v>
      </c>
      <c r="M249" s="160">
        <f t="shared" ref="M249" si="673">AVERAGE(D249:D251)</f>
        <v>2741.0681399631671</v>
      </c>
      <c r="N249" s="160">
        <f t="shared" ref="N249" si="674">AVERAGE(E249:E251)</f>
        <v>4426.6071428571422</v>
      </c>
      <c r="O249" s="160">
        <f t="shared" ref="O249" si="675">AVERAGE(F249:F251)</f>
        <v>4230.7692307692305</v>
      </c>
      <c r="P249" s="160">
        <f t="shared" ref="P249" si="676">AVERAGE(G249:G251)</f>
        <v>3906.8858447488587</v>
      </c>
      <c r="Q249" s="160">
        <f t="shared" ref="Q249" si="677">AVERAGE(H249:H251)</f>
        <v>3468.1587301587301</v>
      </c>
      <c r="R249" s="160">
        <f t="shared" ref="R249" si="678">AVERAGE(I249:I251)</f>
        <v>4279.4444444444443</v>
      </c>
      <c r="S249" s="160">
        <f t="shared" ref="S249" si="679">AVERAGE(J249:J251)</f>
        <v>5150.4580152671761</v>
      </c>
      <c r="T249" s="160">
        <f t="shared" ref="T249" si="680">AVERAGE(K249:K251)</f>
        <v>4977.7401574803152</v>
      </c>
      <c r="U249" s="232">
        <f t="shared" ref="U249" si="681">AVERAGE(L249:T249)</f>
        <v>4018.014633965452</v>
      </c>
      <c r="V249" s="92"/>
      <c r="W249" s="92"/>
      <c r="X249" s="92"/>
      <c r="Y249" s="92"/>
      <c r="Z249" s="92"/>
      <c r="AA249" s="92"/>
      <c r="AB249" s="92"/>
      <c r="AC249" s="92"/>
      <c r="AD249" s="92"/>
      <c r="AE249" s="92"/>
      <c r="AF249" s="92"/>
      <c r="AG249" s="92"/>
      <c r="AH249" s="92"/>
      <c r="AI249" s="92"/>
      <c r="AJ249" s="92"/>
      <c r="AK249" s="92"/>
      <c r="AL249" s="92"/>
      <c r="AM249" s="92"/>
      <c r="AN249" s="92"/>
      <c r="AO249" s="92"/>
      <c r="AP249" s="92"/>
      <c r="AQ249" s="92"/>
      <c r="AR249" s="231"/>
    </row>
    <row r="250" spans="1:44">
      <c r="A250" s="223">
        <v>43726</v>
      </c>
      <c r="B250" s="224">
        <v>2.3072453703703699</v>
      </c>
      <c r="C250" s="304">
        <f>'VCO2-BW '!C250*'VCO2-LBM'!C$61/'VCO2-LBM'!C$62</f>
        <v>3002.8045977011498</v>
      </c>
      <c r="D250" s="305">
        <f>'VCO2-BW '!D250*'VCO2-LBM'!D$61/'VCO2-LBM'!D$62</f>
        <v>2712.9834254143643</v>
      </c>
      <c r="E250" s="305">
        <f>'VCO2-BW '!E250*'VCO2-LBM'!E$61/'VCO2-LBM'!E$62</f>
        <v>4131.9642857142853</v>
      </c>
      <c r="F250" s="305">
        <f>'VCO2-BW '!F250*'VCO2-LBM'!F$61/'VCO2-LBM'!F$62</f>
        <v>3709.5384615384614</v>
      </c>
      <c r="G250" s="305">
        <f>'VCO2-BW '!G250*'VCO2-LBM'!G$61/'VCO2-LBM'!G$62</f>
        <v>2953.8493150684931</v>
      </c>
      <c r="H250" s="305">
        <f>'VCO2-BW '!H250*'VCO2-LBM'!H$61/'VCO2-LBM'!H$62</f>
        <v>4008.2539682539682</v>
      </c>
      <c r="I250" s="305">
        <f>'VCO2-BW '!I250*'VCO2-LBM'!I$61/'VCO2-LBM'!I$62</f>
        <v>3768.3333333333326</v>
      </c>
      <c r="J250" s="305">
        <f>'VCO2-BW '!J250*'VCO2-LBM'!J$61/'VCO2-LBM'!J$62</f>
        <v>6257.099236641222</v>
      </c>
      <c r="K250" s="306">
        <f>'VCO2-BW '!K250*'VCO2-LBM'!K$61/'VCO2-LBM'!K$62</f>
        <v>4619.4173228346463</v>
      </c>
      <c r="L250" s="160"/>
      <c r="M250" s="160"/>
      <c r="N250" s="160"/>
      <c r="O250" s="160"/>
      <c r="P250" s="160"/>
      <c r="Q250" s="160"/>
      <c r="R250" s="160"/>
      <c r="S250" s="160"/>
      <c r="T250" s="160"/>
      <c r="U250" s="232">
        <f t="shared" ref="U250" si="682">STDEV(L249:T249)/SQRT(COUNT(L249:T249))</f>
        <v>276.50451616960805</v>
      </c>
      <c r="V250" s="92"/>
      <c r="W250" s="92"/>
      <c r="X250" s="92"/>
      <c r="Y250" s="92"/>
      <c r="Z250" s="92"/>
      <c r="AA250" s="92"/>
      <c r="AB250" s="92"/>
      <c r="AC250" s="92"/>
      <c r="AD250" s="92"/>
      <c r="AE250" s="92"/>
      <c r="AF250" s="92"/>
      <c r="AG250" s="92"/>
      <c r="AH250" s="92"/>
      <c r="AI250" s="92"/>
      <c r="AJ250" s="92"/>
      <c r="AK250" s="92"/>
      <c r="AL250" s="92"/>
      <c r="AM250" s="92"/>
      <c r="AN250" s="92"/>
      <c r="AO250" s="92"/>
      <c r="AP250" s="92"/>
      <c r="AQ250" s="92"/>
      <c r="AR250" s="231"/>
    </row>
    <row r="251" spans="1:44">
      <c r="A251" s="223">
        <v>43726</v>
      </c>
      <c r="B251" s="224">
        <v>2.3211342592592601</v>
      </c>
      <c r="C251" s="304">
        <f>'VCO2-BW '!C251*'VCO2-LBM'!C$61/'VCO2-LBM'!C$62</f>
        <v>2942.0632183908051</v>
      </c>
      <c r="D251" s="305">
        <f>'VCO2-BW '!D251*'VCO2-LBM'!D$61/'VCO2-LBM'!D$62</f>
        <v>2785.441988950276</v>
      </c>
      <c r="E251" s="305">
        <f>'VCO2-BW '!E251*'VCO2-LBM'!E$61/'VCO2-LBM'!E$62</f>
        <v>4688.0357142857138</v>
      </c>
      <c r="F251" s="305">
        <f>'VCO2-BW '!F251*'VCO2-LBM'!F$61/'VCO2-LBM'!F$62</f>
        <v>5566</v>
      </c>
      <c r="G251" s="305">
        <f>'VCO2-BW '!G251*'VCO2-LBM'!G$61/'VCO2-LBM'!G$62</f>
        <v>4889.2465753424658</v>
      </c>
      <c r="H251" s="305">
        <f>'VCO2-BW '!H251*'VCO2-LBM'!H$61/'VCO2-LBM'!H$62</f>
        <v>3055.4444444444443</v>
      </c>
      <c r="I251" s="305">
        <f>'VCO2-BW '!I251*'VCO2-LBM'!I$61/'VCO2-LBM'!I$62</f>
        <v>3378.3333333333335</v>
      </c>
      <c r="J251" s="305">
        <f>'VCO2-BW '!J251*'VCO2-LBM'!J$61/'VCO2-LBM'!J$62</f>
        <v>5446.6717557251914</v>
      </c>
      <c r="K251" s="306">
        <f>'VCO2-BW '!K251*'VCO2-LBM'!K$61/'VCO2-LBM'!K$62</f>
        <v>5531.5118110236217</v>
      </c>
      <c r="L251" s="160"/>
      <c r="M251" s="160"/>
      <c r="N251" s="160"/>
      <c r="O251" s="160"/>
      <c r="P251" s="160"/>
      <c r="Q251" s="160"/>
      <c r="R251" s="160"/>
      <c r="S251" s="160"/>
      <c r="T251" s="160"/>
      <c r="U251" s="232"/>
      <c r="V251" s="92"/>
      <c r="W251" s="92"/>
      <c r="X251" s="92"/>
      <c r="Y251" s="92"/>
      <c r="Z251" s="92"/>
      <c r="AA251" s="92"/>
      <c r="AB251" s="92"/>
      <c r="AC251" s="92"/>
      <c r="AD251" s="92"/>
      <c r="AE251" s="92"/>
      <c r="AF251" s="92"/>
      <c r="AG251" s="92"/>
      <c r="AH251" s="92"/>
      <c r="AI251" s="92"/>
      <c r="AJ251" s="92"/>
      <c r="AK251" s="92"/>
      <c r="AL251" s="92"/>
      <c r="AM251" s="92"/>
      <c r="AN251" s="92"/>
      <c r="AO251" s="92"/>
      <c r="AP251" s="92"/>
      <c r="AQ251" s="92"/>
      <c r="AR251" s="231"/>
    </row>
    <row r="252" spans="1:44">
      <c r="A252" s="223">
        <v>43726</v>
      </c>
      <c r="B252" s="224">
        <v>2.33502314814814</v>
      </c>
      <c r="C252" s="304">
        <f>'VCO2-BW '!C252*'VCO2-LBM'!C$61/'VCO2-LBM'!C$62</f>
        <v>4857.7528735632195</v>
      </c>
      <c r="D252" s="305">
        <f>'VCO2-BW '!D252*'VCO2-LBM'!D$61/'VCO2-LBM'!D$62</f>
        <v>3218.5082872928174</v>
      </c>
      <c r="E252" s="305">
        <f>'VCO2-BW '!E252*'VCO2-LBM'!E$61/'VCO2-LBM'!E$62</f>
        <v>3026.25</v>
      </c>
      <c r="F252" s="305">
        <f>'VCO2-BW '!F252*'VCO2-LBM'!F$61/'VCO2-LBM'!F$62</f>
        <v>4093.6923076923076</v>
      </c>
      <c r="G252" s="305">
        <f>'VCO2-BW '!G252*'VCO2-LBM'!G$61/'VCO2-LBM'!G$62</f>
        <v>5281.7397260273974</v>
      </c>
      <c r="H252" s="305">
        <f>'VCO2-BW '!H252*'VCO2-LBM'!H$61/'VCO2-LBM'!H$62</f>
        <v>3408.7142857142853</v>
      </c>
      <c r="I252" s="305">
        <f>'VCO2-BW '!I252*'VCO2-LBM'!I$61/'VCO2-LBM'!I$62</f>
        <v>4000</v>
      </c>
      <c r="J252" s="305">
        <f>'VCO2-BW '!J252*'VCO2-LBM'!J$61/'VCO2-LBM'!J$62</f>
        <v>4499.7862595419856</v>
      </c>
      <c r="K252" s="306">
        <f>'VCO2-BW '!K252*'VCO2-LBM'!K$61/'VCO2-LBM'!K$62</f>
        <v>4237.8267716535438</v>
      </c>
      <c r="L252" s="160">
        <f t="shared" ref="L252" si="683">AVERAGE(C252:C254)</f>
        <v>4038.5229885057474</v>
      </c>
      <c r="M252" s="160">
        <f t="shared" ref="M252" si="684">AVERAGE(D252:D254)</f>
        <v>4027.348066298342</v>
      </c>
      <c r="N252" s="160">
        <f t="shared" ref="N252" si="685">AVERAGE(E252:E254)</f>
        <v>2983.9285714285711</v>
      </c>
      <c r="O252" s="160">
        <f t="shared" ref="O252" si="686">AVERAGE(F252:F254)</f>
        <v>4046.8717948717949</v>
      </c>
      <c r="P252" s="160">
        <f t="shared" ref="P252" si="687">AVERAGE(G252:G254)</f>
        <v>4041.1004566210045</v>
      </c>
      <c r="Q252" s="160">
        <f t="shared" ref="Q252" si="688">AVERAGE(H252:H254)</f>
        <v>3683.8571428571427</v>
      </c>
      <c r="R252" s="160">
        <f t="shared" ref="R252" si="689">AVERAGE(I252:I254)</f>
        <v>3300</v>
      </c>
      <c r="S252" s="160">
        <f t="shared" ref="S252" si="690">AVERAGE(J252:J254)</f>
        <v>4453.1908396946565</v>
      </c>
      <c r="T252" s="160">
        <f t="shared" ref="T252" si="691">AVERAGE(K252:K254)</f>
        <v>4580.1207349081369</v>
      </c>
      <c r="U252" s="232">
        <f t="shared" ref="U252" si="692">AVERAGE(L252:T252)</f>
        <v>3906.1045105761546</v>
      </c>
      <c r="V252" s="92"/>
      <c r="W252" s="92"/>
      <c r="X252" s="92"/>
      <c r="Y252" s="92"/>
      <c r="Z252" s="92"/>
      <c r="AA252" s="92"/>
      <c r="AB252" s="92"/>
      <c r="AC252" s="92"/>
      <c r="AD252" s="92"/>
      <c r="AE252" s="92"/>
      <c r="AF252" s="92"/>
      <c r="AG252" s="92"/>
      <c r="AH252" s="92"/>
      <c r="AI252" s="92"/>
      <c r="AJ252" s="92"/>
      <c r="AK252" s="92"/>
      <c r="AL252" s="92"/>
      <c r="AM252" s="92"/>
      <c r="AN252" s="92"/>
      <c r="AO252" s="92"/>
      <c r="AP252" s="92"/>
      <c r="AQ252" s="92"/>
      <c r="AR252" s="231"/>
    </row>
    <row r="253" spans="1:44">
      <c r="A253" s="223">
        <v>43726</v>
      </c>
      <c r="B253" s="224">
        <v>2.3489120370370302</v>
      </c>
      <c r="C253" s="304">
        <f>'VCO2-BW '!C253*'VCO2-LBM'!C$61/'VCO2-LBM'!C$62</f>
        <v>3158.5517241379316</v>
      </c>
      <c r="D253" s="305">
        <f>'VCO2-BW '!D253*'VCO2-LBM'!D$61/'VCO2-LBM'!D$62</f>
        <v>4625.5524861878448</v>
      </c>
      <c r="E253" s="305">
        <f>'VCO2-BW '!E253*'VCO2-LBM'!E$61/'VCO2-LBM'!E$62</f>
        <v>2910.5357142857142</v>
      </c>
      <c r="F253" s="305">
        <f>'VCO2-BW '!F253*'VCO2-LBM'!F$61/'VCO2-LBM'!F$62</f>
        <v>3342.3076923076924</v>
      </c>
      <c r="G253" s="305">
        <f>'VCO2-BW '!G253*'VCO2-LBM'!G$61/'VCO2-LBM'!G$62</f>
        <v>3265.1369863013701</v>
      </c>
      <c r="H253" s="305">
        <f>'VCO2-BW '!H253*'VCO2-LBM'!H$61/'VCO2-LBM'!H$62</f>
        <v>4592.5079365079364</v>
      </c>
      <c r="I253" s="305">
        <f>'VCO2-BW '!I253*'VCO2-LBM'!I$61/'VCO2-LBM'!I$62</f>
        <v>3203.333333333333</v>
      </c>
      <c r="J253" s="305">
        <f>'VCO2-BW '!J253*'VCO2-LBM'!J$61/'VCO2-LBM'!J$62</f>
        <v>4870.8854961832058</v>
      </c>
      <c r="K253" s="306">
        <f>'VCO2-BW '!K253*'VCO2-LBM'!K$61/'VCO2-LBM'!K$62</f>
        <v>3922.9370078740158</v>
      </c>
      <c r="L253" s="160"/>
      <c r="M253" s="160"/>
      <c r="N253" s="160"/>
      <c r="O253" s="160"/>
      <c r="P253" s="160"/>
      <c r="Q253" s="160"/>
      <c r="R253" s="160"/>
      <c r="S253" s="160"/>
      <c r="T253" s="160"/>
      <c r="U253" s="232">
        <f t="shared" ref="U253" si="693">STDEV(L252:T252)/SQRT(COUNT(L252:T252))</f>
        <v>170.41780121833136</v>
      </c>
      <c r="V253" s="92"/>
      <c r="W253" s="92"/>
      <c r="X253" s="92"/>
      <c r="Y253" s="92"/>
      <c r="Z253" s="92"/>
      <c r="AA253" s="92"/>
      <c r="AB253" s="92"/>
      <c r="AC253" s="92"/>
      <c r="AD253" s="92"/>
      <c r="AE253" s="92"/>
      <c r="AF253" s="92"/>
      <c r="AG253" s="92"/>
      <c r="AH253" s="92"/>
      <c r="AI253" s="92"/>
      <c r="AJ253" s="92"/>
      <c r="AK253" s="92"/>
      <c r="AL253" s="92"/>
      <c r="AM253" s="92"/>
      <c r="AN253" s="92"/>
      <c r="AO253" s="92"/>
      <c r="AP253" s="92"/>
      <c r="AQ253" s="92"/>
      <c r="AR253" s="231"/>
    </row>
    <row r="254" spans="1:44">
      <c r="A254" s="223">
        <v>43726</v>
      </c>
      <c r="B254" s="224">
        <v>2.3628009259259199</v>
      </c>
      <c r="C254" s="304">
        <f>'VCO2-BW '!C254*'VCO2-LBM'!C$61/'VCO2-LBM'!C$62</f>
        <v>4099.2643678160921</v>
      </c>
      <c r="D254" s="305">
        <f>'VCO2-BW '!D254*'VCO2-LBM'!D$61/'VCO2-LBM'!D$62</f>
        <v>4237.9834254143643</v>
      </c>
      <c r="E254" s="305">
        <f>'VCO2-BW '!E254*'VCO2-LBM'!E$61/'VCO2-LBM'!E$62</f>
        <v>3015</v>
      </c>
      <c r="F254" s="305">
        <f>'VCO2-BW '!F254*'VCO2-LBM'!F$61/'VCO2-LBM'!F$62</f>
        <v>4704.6153846153848</v>
      </c>
      <c r="G254" s="305">
        <f>'VCO2-BW '!G254*'VCO2-LBM'!G$61/'VCO2-LBM'!G$62</f>
        <v>3576.4246575342463</v>
      </c>
      <c r="H254" s="305">
        <f>'VCO2-BW '!H254*'VCO2-LBM'!H$61/'VCO2-LBM'!H$62</f>
        <v>3050.3492063492058</v>
      </c>
      <c r="I254" s="305">
        <f>'VCO2-BW '!I254*'VCO2-LBM'!I$61/'VCO2-LBM'!I$62</f>
        <v>2696.6666666666665</v>
      </c>
      <c r="J254" s="305">
        <f>'VCO2-BW '!J254*'VCO2-LBM'!J$61/'VCO2-LBM'!J$62</f>
        <v>3988.9007633587785</v>
      </c>
      <c r="K254" s="306">
        <f>'VCO2-BW '!K254*'VCO2-LBM'!K$61/'VCO2-LBM'!K$62</f>
        <v>5579.5984251968503</v>
      </c>
      <c r="L254" s="160"/>
      <c r="M254" s="160"/>
      <c r="N254" s="160"/>
      <c r="O254" s="160"/>
      <c r="P254" s="160"/>
      <c r="Q254" s="160"/>
      <c r="R254" s="160"/>
      <c r="S254" s="160"/>
      <c r="T254" s="160"/>
      <c r="U254" s="232"/>
      <c r="V254" s="92"/>
      <c r="W254" s="92"/>
      <c r="X254" s="92"/>
      <c r="Y254" s="92"/>
      <c r="Z254" s="92"/>
      <c r="AA254" s="92"/>
      <c r="AB254" s="92"/>
      <c r="AC254" s="92"/>
      <c r="AD254" s="92"/>
      <c r="AE254" s="92"/>
      <c r="AF254" s="92"/>
      <c r="AG254" s="92"/>
      <c r="AH254" s="92"/>
      <c r="AI254" s="92"/>
      <c r="AJ254" s="92"/>
      <c r="AK254" s="92"/>
      <c r="AL254" s="92"/>
      <c r="AM254" s="92"/>
      <c r="AN254" s="92"/>
      <c r="AO254" s="92"/>
      <c r="AP254" s="92"/>
      <c r="AQ254" s="92"/>
      <c r="AR254" s="231"/>
    </row>
    <row r="255" spans="1:44">
      <c r="A255" s="223">
        <v>43726</v>
      </c>
      <c r="B255" s="224">
        <v>2.3766898148148101</v>
      </c>
      <c r="C255" s="304">
        <f>'VCO2-BW '!C255*'VCO2-LBM'!C$61/'VCO2-LBM'!C$62</f>
        <v>2909.3563218390809</v>
      </c>
      <c r="D255" s="305">
        <f>'VCO2-BW '!D255*'VCO2-LBM'!D$61/'VCO2-LBM'!D$62</f>
        <v>2552.9005524861877</v>
      </c>
      <c r="E255" s="305">
        <f>'VCO2-BW '!E255*'VCO2-LBM'!E$61/'VCO2-LBM'!E$62</f>
        <v>4601.25</v>
      </c>
      <c r="F255" s="305">
        <f>'VCO2-BW '!F255*'VCO2-LBM'!F$61/'VCO2-LBM'!F$62</f>
        <v>3173.0769230769238</v>
      </c>
      <c r="G255" s="305">
        <f>'VCO2-BW '!G255*'VCO2-LBM'!G$61/'VCO2-LBM'!G$62</f>
        <v>4168.5479452054788</v>
      </c>
      <c r="H255" s="305">
        <f>'VCO2-BW '!H255*'VCO2-LBM'!H$61/'VCO2-LBM'!H$62</f>
        <v>2905.9841269841268</v>
      </c>
      <c r="I255" s="305">
        <f>'VCO2-BW '!I255*'VCO2-LBM'!I$61/'VCO2-LBM'!I$62</f>
        <v>3215</v>
      </c>
      <c r="J255" s="305">
        <f>'VCO2-BW '!J255*'VCO2-LBM'!J$61/'VCO2-LBM'!J$62</f>
        <v>6007.4809160305349</v>
      </c>
      <c r="K255" s="306">
        <f>'VCO2-BW '!K255*'VCO2-LBM'!K$61/'VCO2-LBM'!K$62</f>
        <v>3457.5826771653542</v>
      </c>
      <c r="L255" s="160">
        <f t="shared" ref="L255" si="694">AVERAGE(C255:C257)</f>
        <v>3733.7777777777787</v>
      </c>
      <c r="M255" s="160">
        <f t="shared" ref="M255" si="695">AVERAGE(D255:D257)</f>
        <v>3562.2651933701654</v>
      </c>
      <c r="N255" s="160">
        <f t="shared" ref="N255" si="696">AVERAGE(E255:E257)</f>
        <v>3981.9642857142858</v>
      </c>
      <c r="O255" s="160">
        <f t="shared" ref="O255" si="697">AVERAGE(F255:F257)</f>
        <v>4107.7948717948721</v>
      </c>
      <c r="P255" s="160">
        <f t="shared" ref="P255" si="698">AVERAGE(G255:G257)</f>
        <v>3966.0981735159817</v>
      </c>
      <c r="Q255" s="160">
        <f t="shared" ref="Q255" si="699">AVERAGE(H255:H257)</f>
        <v>3664.6084656084654</v>
      </c>
      <c r="R255" s="160">
        <f t="shared" ref="R255" si="700">AVERAGE(I255:I257)</f>
        <v>4097.7777777777774</v>
      </c>
      <c r="S255" s="160">
        <f t="shared" ref="S255" si="701">AVERAGE(J255:J257)</f>
        <v>5212.0305343511454</v>
      </c>
      <c r="T255" s="160">
        <f t="shared" ref="T255" si="702">AVERAGE(K255:K257)</f>
        <v>4453.9580052493438</v>
      </c>
      <c r="U255" s="232">
        <f t="shared" ref="U255" si="703">AVERAGE(L255:T255)</f>
        <v>4086.6972316844235</v>
      </c>
      <c r="V255" s="92"/>
      <c r="W255" s="92"/>
      <c r="X255" s="92"/>
      <c r="Y255" s="92"/>
      <c r="Z255" s="92"/>
      <c r="AA255" s="92"/>
      <c r="AB255" s="92"/>
      <c r="AC255" s="92"/>
      <c r="AD255" s="92"/>
      <c r="AE255" s="92"/>
      <c r="AF255" s="92"/>
      <c r="AG255" s="92"/>
      <c r="AH255" s="92"/>
      <c r="AI255" s="92"/>
      <c r="AJ255" s="92"/>
      <c r="AK255" s="92"/>
      <c r="AL255" s="92"/>
      <c r="AM255" s="92"/>
      <c r="AN255" s="92"/>
      <c r="AO255" s="92"/>
      <c r="AP255" s="92"/>
      <c r="AQ255" s="92"/>
      <c r="AR255" s="231"/>
    </row>
    <row r="256" spans="1:44">
      <c r="A256" s="223">
        <v>43726</v>
      </c>
      <c r="B256" s="224">
        <v>2.3905787037036998</v>
      </c>
      <c r="C256" s="304">
        <f>'VCO2-BW '!C256*'VCO2-LBM'!C$61/'VCO2-LBM'!C$62</f>
        <v>3295.6091954022995</v>
      </c>
      <c r="D256" s="305">
        <f>'VCO2-BW '!D256*'VCO2-LBM'!D$61/'VCO2-LBM'!D$62</f>
        <v>2377.6519337016571</v>
      </c>
      <c r="E256" s="305">
        <f>'VCO2-BW '!E256*'VCO2-LBM'!E$61/'VCO2-LBM'!E$62</f>
        <v>3956.7857142857142</v>
      </c>
      <c r="F256" s="305">
        <f>'VCO2-BW '!F256*'VCO2-LBM'!F$61/'VCO2-LBM'!F$62</f>
        <v>3107.0769230769229</v>
      </c>
      <c r="G256" s="305">
        <f>'VCO2-BW '!G256*'VCO2-LBM'!G$61/'VCO2-LBM'!G$62</f>
        <v>3060.4315068493147</v>
      </c>
      <c r="H256" s="305">
        <f>'VCO2-BW '!H256*'VCO2-LBM'!H$61/'VCO2-LBM'!H$62</f>
        <v>3308.5079365079364</v>
      </c>
      <c r="I256" s="305">
        <f>'VCO2-BW '!I256*'VCO2-LBM'!I$61/'VCO2-LBM'!I$62</f>
        <v>3193.333333333333</v>
      </c>
      <c r="J256" s="305">
        <f>'VCO2-BW '!J256*'VCO2-LBM'!J$61/'VCO2-LBM'!J$62</f>
        <v>4899.1755725190842</v>
      </c>
      <c r="K256" s="306">
        <f>'VCO2-BW '!K256*'VCO2-LBM'!K$61/'VCO2-LBM'!K$62</f>
        <v>4385.1889763779536</v>
      </c>
      <c r="L256" s="160"/>
      <c r="M256" s="160"/>
      <c r="N256" s="160"/>
      <c r="O256" s="160"/>
      <c r="P256" s="160"/>
      <c r="Q256" s="160"/>
      <c r="R256" s="160"/>
      <c r="S256" s="160"/>
      <c r="T256" s="160"/>
      <c r="U256" s="232">
        <f t="shared" ref="U256" si="704">STDEV(L255:T255)/SQRT(COUNT(L255:T255))</f>
        <v>166.8780559360948</v>
      </c>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231"/>
    </row>
    <row r="257" spans="1:44">
      <c r="A257" s="223">
        <v>43726</v>
      </c>
      <c r="B257" s="224">
        <v>2.40446759259259</v>
      </c>
      <c r="C257" s="304">
        <f>'VCO2-BW '!C257*'VCO2-LBM'!C$61/'VCO2-LBM'!C$62</f>
        <v>4996.3678160919544</v>
      </c>
      <c r="D257" s="305">
        <f>'VCO2-BW '!D257*'VCO2-LBM'!D$61/'VCO2-LBM'!D$62</f>
        <v>5756.2430939226515</v>
      </c>
      <c r="E257" s="305">
        <f>'VCO2-BW '!E257*'VCO2-LBM'!E$61/'VCO2-LBM'!E$62</f>
        <v>3387.8571428571431</v>
      </c>
      <c r="F257" s="305">
        <f>'VCO2-BW '!F257*'VCO2-LBM'!F$61/'VCO2-LBM'!F$62</f>
        <v>6043.2307692307686</v>
      </c>
      <c r="G257" s="305">
        <f>'VCO2-BW '!G257*'VCO2-LBM'!G$61/'VCO2-LBM'!G$62</f>
        <v>4669.3150684931506</v>
      </c>
      <c r="H257" s="305">
        <f>'VCO2-BW '!H257*'VCO2-LBM'!H$61/'VCO2-LBM'!H$62</f>
        <v>4779.333333333333</v>
      </c>
      <c r="I257" s="305">
        <f>'VCO2-BW '!I257*'VCO2-LBM'!I$61/'VCO2-LBM'!I$62</f>
        <v>5885</v>
      </c>
      <c r="J257" s="305">
        <f>'VCO2-BW '!J257*'VCO2-LBM'!J$61/'VCO2-LBM'!J$62</f>
        <v>4729.4351145038172</v>
      </c>
      <c r="K257" s="306">
        <f>'VCO2-BW '!K257*'VCO2-LBM'!K$61/'VCO2-LBM'!K$62</f>
        <v>5519.1023622047242</v>
      </c>
      <c r="L257" s="160"/>
      <c r="M257" s="160"/>
      <c r="N257" s="160"/>
      <c r="O257" s="160"/>
      <c r="P257" s="160"/>
      <c r="Q257" s="160"/>
      <c r="R257" s="160"/>
      <c r="S257" s="160"/>
      <c r="T257" s="160"/>
      <c r="U257" s="232"/>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231"/>
    </row>
    <row r="258" spans="1:44">
      <c r="A258" s="223">
        <v>43726</v>
      </c>
      <c r="B258" s="224">
        <v>2.4183564814814802</v>
      </c>
      <c r="C258" s="304">
        <f>'VCO2-BW '!C258*'VCO2-LBM'!C$61/'VCO2-LBM'!C$62</f>
        <v>4524.454022988506</v>
      </c>
      <c r="D258" s="305">
        <f>'VCO2-BW '!D258*'VCO2-LBM'!D$61/'VCO2-LBM'!D$62</f>
        <v>5340.0276243093922</v>
      </c>
      <c r="E258" s="305">
        <f>'VCO2-BW '!E258*'VCO2-LBM'!E$61/'VCO2-LBM'!E$62</f>
        <v>3448.9285714285711</v>
      </c>
      <c r="F258" s="305">
        <f>'VCO2-BW '!F258*'VCO2-LBM'!F$61/'VCO2-LBM'!F$62</f>
        <v>3369.3846153846152</v>
      </c>
      <c r="G258" s="305">
        <f>'VCO2-BW '!G258*'VCO2-LBM'!G$61/'VCO2-LBM'!G$62</f>
        <v>3662.7054794520554</v>
      </c>
      <c r="H258" s="305">
        <f>'VCO2-BW '!H258*'VCO2-LBM'!H$61/'VCO2-LBM'!H$62</f>
        <v>2727.6507936507933</v>
      </c>
      <c r="I258" s="305">
        <f>'VCO2-BW '!I258*'VCO2-LBM'!I$61/'VCO2-LBM'!I$62</f>
        <v>4801.6666666666661</v>
      </c>
      <c r="J258" s="305">
        <f>'VCO2-BW '!J258*'VCO2-LBM'!J$61/'VCO2-LBM'!J$62</f>
        <v>3834.1374045801531</v>
      </c>
      <c r="K258" s="306">
        <f>'VCO2-BW '!K258*'VCO2-LBM'!K$61/'VCO2-LBM'!K$62</f>
        <v>5218.1732283464571</v>
      </c>
      <c r="L258" s="160">
        <f t="shared" ref="L258" si="705">AVERAGE(C258:C260)</f>
        <v>4095.1111111111118</v>
      </c>
      <c r="M258" s="160">
        <f t="shared" ref="M258" si="706">AVERAGE(D258:D260)</f>
        <v>4962.5690607734805</v>
      </c>
      <c r="N258" s="160">
        <f t="shared" ref="N258" si="707">AVERAGE(E258:E260)</f>
        <v>3684.1071428571427</v>
      </c>
      <c r="O258" s="160">
        <f t="shared" ref="O258" si="708">AVERAGE(F258:F260)</f>
        <v>4063.2307692307695</v>
      </c>
      <c r="P258" s="160">
        <f t="shared" ref="P258" si="709">AVERAGE(G258:G260)</f>
        <v>4177.5707762557076</v>
      </c>
      <c r="Q258" s="160">
        <f t="shared" ref="Q258" si="710">AVERAGE(H258:H260)</f>
        <v>3538.3597883597881</v>
      </c>
      <c r="R258" s="160">
        <f t="shared" ref="R258" si="711">AVERAGE(I258:I260)</f>
        <v>4307.7777777777774</v>
      </c>
      <c r="S258" s="160">
        <f t="shared" ref="S258" si="712">AVERAGE(J258:J260)</f>
        <v>4450.4173027989827</v>
      </c>
      <c r="T258" s="160">
        <f t="shared" ref="T258" si="713">AVERAGE(K258:K260)</f>
        <v>4825.7244094488187</v>
      </c>
      <c r="U258" s="232">
        <f t="shared" ref="U258" si="714">AVERAGE(L258:T258)</f>
        <v>4233.8742376237315</v>
      </c>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231"/>
    </row>
    <row r="259" spans="1:44">
      <c r="A259" s="223">
        <v>43726</v>
      </c>
      <c r="B259" s="224">
        <v>2.4322453703703699</v>
      </c>
      <c r="C259" s="304">
        <f>'VCO2-BW '!C259*'VCO2-LBM'!C$61/'VCO2-LBM'!C$62</f>
        <v>3429.5517241379312</v>
      </c>
      <c r="D259" s="305">
        <f>'VCO2-BW '!D259*'VCO2-LBM'!D$61/'VCO2-LBM'!D$62</f>
        <v>4795.7458563535911</v>
      </c>
      <c r="E259" s="305">
        <f>'VCO2-BW '!E259*'VCO2-LBM'!E$61/'VCO2-LBM'!E$62</f>
        <v>4172.1428571428569</v>
      </c>
      <c r="F259" s="305">
        <f>'VCO2-BW '!F259*'VCO2-LBM'!F$61/'VCO2-LBM'!F$62</f>
        <v>3785.6923076923081</v>
      </c>
      <c r="G259" s="305">
        <f>'VCO2-BW '!G259*'VCO2-LBM'!G$61/'VCO2-LBM'!G$62</f>
        <v>4806.3493150684926</v>
      </c>
      <c r="H259" s="305">
        <f>'VCO2-BW '!H259*'VCO2-LBM'!H$61/'VCO2-LBM'!H$62</f>
        <v>4789.5238095238092</v>
      </c>
      <c r="I259" s="305">
        <f>'VCO2-BW '!I259*'VCO2-LBM'!I$61/'VCO2-LBM'!I$62</f>
        <v>3428.333333333333</v>
      </c>
      <c r="J259" s="305">
        <f>'VCO2-BW '!J259*'VCO2-LBM'!J$61/'VCO2-LBM'!J$62</f>
        <v>4265.1450381679388</v>
      </c>
      <c r="K259" s="306">
        <f>'VCO2-BW '!K259*'VCO2-LBM'!K$61/'VCO2-LBM'!K$62</f>
        <v>4209.9055118110227</v>
      </c>
      <c r="L259" s="160"/>
      <c r="M259" s="160"/>
      <c r="N259" s="160"/>
      <c r="O259" s="160"/>
      <c r="P259" s="160"/>
      <c r="Q259" s="160"/>
      <c r="R259" s="160"/>
      <c r="S259" s="160"/>
      <c r="T259" s="160"/>
      <c r="U259" s="232">
        <f t="shared" ref="U259" si="715">STDEV(L258:T258)/SQRT(COUNT(L258:T258))</f>
        <v>156.84228142500208</v>
      </c>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231"/>
    </row>
    <row r="260" spans="1:44">
      <c r="A260" s="223">
        <v>43726</v>
      </c>
      <c r="B260" s="224">
        <v>2.4461342592592592</v>
      </c>
      <c r="C260" s="304">
        <f>'VCO2-BW '!C260*'VCO2-LBM'!C$61/'VCO2-LBM'!C$62</f>
        <v>4331.3275862068976</v>
      </c>
      <c r="D260" s="305">
        <f>'VCO2-BW '!D260*'VCO2-LBM'!D$61/'VCO2-LBM'!D$62</f>
        <v>4751.9337016574582</v>
      </c>
      <c r="E260" s="305">
        <f>'VCO2-BW '!E260*'VCO2-LBM'!E$61/'VCO2-LBM'!E$62</f>
        <v>3431.2500000000005</v>
      </c>
      <c r="F260" s="305">
        <f>'VCO2-BW '!F260*'VCO2-LBM'!F$61/'VCO2-LBM'!F$62</f>
        <v>5034.6153846153848</v>
      </c>
      <c r="G260" s="305">
        <f>'VCO2-BW '!G260*'VCO2-LBM'!G$61/'VCO2-LBM'!G$62</f>
        <v>4063.6575342465753</v>
      </c>
      <c r="H260" s="305">
        <f>'VCO2-BW '!H260*'VCO2-LBM'!H$61/'VCO2-LBM'!H$62</f>
        <v>3097.9047619047619</v>
      </c>
      <c r="I260" s="305">
        <f>'VCO2-BW '!I260*'VCO2-LBM'!I$61/'VCO2-LBM'!I$62</f>
        <v>4693.3333333333321</v>
      </c>
      <c r="J260" s="305">
        <f>'VCO2-BW '!J260*'VCO2-LBM'!J$61/'VCO2-LBM'!J$62</f>
        <v>5251.9694656488555</v>
      </c>
      <c r="K260" s="306">
        <f>'VCO2-BW '!K260*'VCO2-LBM'!K$61/'VCO2-LBM'!K$62</f>
        <v>5049.0944881889764</v>
      </c>
      <c r="L260" s="160"/>
      <c r="M260" s="160"/>
      <c r="N260" s="160"/>
      <c r="O260" s="160"/>
      <c r="P260" s="160"/>
      <c r="Q260" s="160"/>
      <c r="R260" s="160"/>
      <c r="S260" s="160"/>
      <c r="T260" s="160"/>
      <c r="U260" s="232"/>
      <c r="V260" s="92"/>
      <c r="W260" s="92"/>
      <c r="X260" s="92"/>
      <c r="Y260" s="92"/>
      <c r="Z260" s="92"/>
      <c r="AA260" s="92"/>
      <c r="AB260" s="92"/>
      <c r="AC260" s="92"/>
      <c r="AD260" s="92"/>
      <c r="AE260" s="92"/>
      <c r="AF260" s="92"/>
      <c r="AG260" s="92"/>
      <c r="AH260" s="92"/>
      <c r="AI260" s="92"/>
      <c r="AJ260" s="92"/>
      <c r="AK260" s="92"/>
      <c r="AL260" s="92"/>
      <c r="AM260" s="92"/>
      <c r="AN260" s="92"/>
      <c r="AO260" s="92"/>
      <c r="AP260" s="92"/>
      <c r="AQ260" s="92"/>
      <c r="AR260" s="231"/>
    </row>
    <row r="261" spans="1:44">
      <c r="A261" s="223">
        <v>43726</v>
      </c>
      <c r="B261" s="224">
        <v>2.46002314814814</v>
      </c>
      <c r="C261" s="304">
        <f>'VCO2-BW '!C261*'VCO2-LBM'!C$61/'VCO2-LBM'!C$62</f>
        <v>2914.0287356321846</v>
      </c>
      <c r="D261" s="305">
        <f>'VCO2-BW '!D261*'VCO2-LBM'!D$61/'VCO2-LBM'!D$62</f>
        <v>4600.2762430939219</v>
      </c>
      <c r="E261" s="305">
        <f>'VCO2-BW '!E261*'VCO2-LBM'!E$61/'VCO2-LBM'!E$62</f>
        <v>3407.1428571428569</v>
      </c>
      <c r="F261" s="305">
        <f>'VCO2-BW '!F261*'VCO2-LBM'!F$61/'VCO2-LBM'!F$62</f>
        <v>3120.6153846153848</v>
      </c>
      <c r="G261" s="305">
        <f>'VCO2-BW '!G261*'VCO2-LBM'!G$61/'VCO2-LBM'!G$62</f>
        <v>2979.2260273972602</v>
      </c>
      <c r="H261" s="305">
        <f>'VCO2-BW '!H261*'VCO2-LBM'!H$61/'VCO2-LBM'!H$62</f>
        <v>3478.3492063492067</v>
      </c>
      <c r="I261" s="305">
        <f>'VCO2-BW '!I261*'VCO2-LBM'!I$61/'VCO2-LBM'!I$62</f>
        <v>3105</v>
      </c>
      <c r="J261" s="305">
        <f>'VCO2-BW '!J261*'VCO2-LBM'!J$61/'VCO2-LBM'!J$62</f>
        <v>4984.0458015267177</v>
      </c>
      <c r="K261" s="306">
        <f>'VCO2-BW '!K261*'VCO2-LBM'!K$61/'VCO2-LBM'!K$62</f>
        <v>3980.3307086614177</v>
      </c>
      <c r="L261" s="160">
        <f t="shared" ref="L261" si="716">AVERAGE(C261:C263)</f>
        <v>3074.4482758620693</v>
      </c>
      <c r="M261" s="160">
        <f t="shared" ref="M261" si="717">AVERAGE(D261:D263)</f>
        <v>4454.2357274401475</v>
      </c>
      <c r="N261" s="160">
        <f t="shared" ref="N261" si="718">AVERAGE(E261:E263)</f>
        <v>3274.2857142857138</v>
      </c>
      <c r="O261" s="160">
        <f t="shared" ref="O261" si="719">AVERAGE(F261:F263)</f>
        <v>3266.7179487179487</v>
      </c>
      <c r="P261" s="160">
        <f t="shared" ref="P261" si="720">AVERAGE(G261:G263)</f>
        <v>3592.2146118721462</v>
      </c>
      <c r="Q261" s="160">
        <f t="shared" ref="Q261" si="721">AVERAGE(H261:H263)</f>
        <v>3229.8148148148152</v>
      </c>
      <c r="R261" s="160">
        <f t="shared" ref="R261" si="722">AVERAGE(I261:I263)</f>
        <v>3732.7777777777774</v>
      </c>
      <c r="S261" s="160">
        <f t="shared" ref="S261" si="723">AVERAGE(J261:J263)</f>
        <v>4076.5445292620866</v>
      </c>
      <c r="T261" s="160">
        <f t="shared" ref="T261" si="724">AVERAGE(K261:K263)</f>
        <v>3836.5879265091862</v>
      </c>
      <c r="U261" s="232">
        <f t="shared" ref="U261" si="725">AVERAGE(L261:T261)</f>
        <v>3615.2919251713211</v>
      </c>
      <c r="V261" s="92"/>
      <c r="W261" s="92"/>
      <c r="X261" s="92"/>
      <c r="Y261" s="92"/>
      <c r="Z261" s="92"/>
      <c r="AA261" s="92"/>
      <c r="AB261" s="92"/>
      <c r="AC261" s="92"/>
      <c r="AD261" s="92"/>
      <c r="AE261" s="92"/>
      <c r="AF261" s="92"/>
      <c r="AG261" s="92"/>
      <c r="AH261" s="92"/>
      <c r="AI261" s="92"/>
      <c r="AJ261" s="92"/>
      <c r="AK261" s="92"/>
      <c r="AL261" s="92"/>
      <c r="AM261" s="92"/>
      <c r="AN261" s="92"/>
      <c r="AO261" s="92"/>
      <c r="AP261" s="92"/>
      <c r="AQ261" s="92"/>
      <c r="AR261" s="231"/>
    </row>
    <row r="262" spans="1:44">
      <c r="A262" s="223">
        <v>43726</v>
      </c>
      <c r="B262" s="224">
        <v>2.4739120370370302</v>
      </c>
      <c r="C262" s="304">
        <f>'VCO2-BW '!C262*'VCO2-LBM'!C$61/'VCO2-LBM'!C$62</f>
        <v>3100.9252873563228</v>
      </c>
      <c r="D262" s="305">
        <f>'VCO2-BW '!D262*'VCO2-LBM'!D$61/'VCO2-LBM'!D$62</f>
        <v>4381.2154696132593</v>
      </c>
      <c r="E262" s="305">
        <f>'VCO2-BW '!E262*'VCO2-LBM'!E$61/'VCO2-LBM'!E$62</f>
        <v>3350.8928571428569</v>
      </c>
      <c r="F262" s="305">
        <f>'VCO2-BW '!F262*'VCO2-LBM'!F$61/'VCO2-LBM'!F$62</f>
        <v>3036</v>
      </c>
      <c r="G262" s="305">
        <f>'VCO2-BW '!G262*'VCO2-LBM'!G$61/'VCO2-LBM'!G$62</f>
        <v>4513.6712328767117</v>
      </c>
      <c r="H262" s="305">
        <f>'VCO2-BW '!H262*'VCO2-LBM'!H$61/'VCO2-LBM'!H$62</f>
        <v>3276.2380952380954</v>
      </c>
      <c r="I262" s="305">
        <f>'VCO2-BW '!I262*'VCO2-LBM'!I$61/'VCO2-LBM'!I$62</f>
        <v>3055</v>
      </c>
      <c r="J262" s="305">
        <f>'VCO2-BW '!J262*'VCO2-LBM'!J$61/'VCO2-LBM'!J$62</f>
        <v>3517.9541984732828</v>
      </c>
      <c r="K262" s="306">
        <f>'VCO2-BW '!K262*'VCO2-LBM'!K$61/'VCO2-LBM'!K$62</f>
        <v>4133.8976377952758</v>
      </c>
      <c r="L262" s="160"/>
      <c r="M262" s="160"/>
      <c r="N262" s="160"/>
      <c r="O262" s="160"/>
      <c r="P262" s="160"/>
      <c r="Q262" s="160"/>
      <c r="R262" s="160"/>
      <c r="S262" s="160"/>
      <c r="T262" s="160"/>
      <c r="U262" s="232">
        <f t="shared" ref="U262" si="726">STDEV(L261:T261)/SQRT(COUNT(L261:T261))</f>
        <v>151.78482507391371</v>
      </c>
      <c r="V262" s="92"/>
      <c r="W262" s="92"/>
      <c r="X262" s="92"/>
      <c r="Y262" s="92"/>
      <c r="Z262" s="92"/>
      <c r="AA262" s="92"/>
      <c r="AB262" s="92"/>
      <c r="AC262" s="92"/>
      <c r="AD262" s="92"/>
      <c r="AE262" s="92"/>
      <c r="AF262" s="92"/>
      <c r="AG262" s="92"/>
      <c r="AH262" s="92"/>
      <c r="AI262" s="92"/>
      <c r="AJ262" s="92"/>
      <c r="AK262" s="92"/>
      <c r="AL262" s="92"/>
      <c r="AM262" s="92"/>
      <c r="AN262" s="92"/>
      <c r="AO262" s="92"/>
      <c r="AP262" s="92"/>
      <c r="AQ262" s="92"/>
      <c r="AR262" s="231"/>
    </row>
    <row r="263" spans="1:44">
      <c r="A263" s="223">
        <v>43726</v>
      </c>
      <c r="B263" s="224">
        <v>2.4878009259259199</v>
      </c>
      <c r="C263" s="304">
        <f>'VCO2-BW '!C263*'VCO2-LBM'!C$61/'VCO2-LBM'!C$62</f>
        <v>3208.3908045977009</v>
      </c>
      <c r="D263" s="305">
        <f>'VCO2-BW '!D263*'VCO2-LBM'!D$61/'VCO2-LBM'!D$62</f>
        <v>4381.2154696132593</v>
      </c>
      <c r="E263" s="305">
        <f>'VCO2-BW '!E263*'VCO2-LBM'!E$61/'VCO2-LBM'!E$62</f>
        <v>3064.8214285714284</v>
      </c>
      <c r="F263" s="305">
        <f>'VCO2-BW '!F263*'VCO2-LBM'!F$61/'VCO2-LBM'!F$62</f>
        <v>3643.5384615384614</v>
      </c>
      <c r="G263" s="305">
        <f>'VCO2-BW '!G263*'VCO2-LBM'!G$61/'VCO2-LBM'!G$62</f>
        <v>3283.7465753424658</v>
      </c>
      <c r="H263" s="305">
        <f>'VCO2-BW '!H263*'VCO2-LBM'!H$61/'VCO2-LBM'!H$62</f>
        <v>2934.8571428571427</v>
      </c>
      <c r="I263" s="305">
        <f>'VCO2-BW '!I263*'VCO2-LBM'!I$61/'VCO2-LBM'!I$62</f>
        <v>5038.333333333333</v>
      </c>
      <c r="J263" s="305">
        <f>'VCO2-BW '!J263*'VCO2-LBM'!J$61/'VCO2-LBM'!J$62</f>
        <v>3727.6335877862598</v>
      </c>
      <c r="K263" s="306">
        <f>'VCO2-BW '!K263*'VCO2-LBM'!K$61/'VCO2-LBM'!K$62</f>
        <v>3395.535433070866</v>
      </c>
      <c r="L263" s="160"/>
      <c r="M263" s="160"/>
      <c r="N263" s="160"/>
      <c r="O263" s="160"/>
      <c r="P263" s="160"/>
      <c r="Q263" s="160"/>
      <c r="R263" s="160"/>
      <c r="S263" s="160"/>
      <c r="T263" s="160"/>
      <c r="U263" s="232"/>
      <c r="V263" s="92"/>
      <c r="W263" s="92"/>
      <c r="X263" s="92"/>
      <c r="Y263" s="92"/>
      <c r="Z263" s="92"/>
      <c r="AA263" s="92"/>
      <c r="AB263" s="92"/>
      <c r="AC263" s="92"/>
      <c r="AD263" s="92"/>
      <c r="AE263" s="92"/>
      <c r="AF263" s="92"/>
      <c r="AG263" s="92"/>
      <c r="AH263" s="92"/>
      <c r="AI263" s="92"/>
      <c r="AJ263" s="92"/>
      <c r="AK263" s="92"/>
      <c r="AL263" s="92"/>
      <c r="AM263" s="92"/>
      <c r="AN263" s="92"/>
      <c r="AO263" s="92"/>
      <c r="AP263" s="92"/>
      <c r="AQ263" s="92"/>
      <c r="AR263" s="231"/>
    </row>
    <row r="264" spans="1:44">
      <c r="A264" s="223">
        <v>43726</v>
      </c>
      <c r="B264" s="224">
        <v>2.5016898148148101</v>
      </c>
      <c r="C264" s="304">
        <f>'VCO2-BW '!C264*'VCO2-LBM'!C$61/'VCO2-LBM'!C$62</f>
        <v>3839.166666666667</v>
      </c>
      <c r="D264" s="305">
        <f>'VCO2-BW '!D264*'VCO2-LBM'!D$61/'VCO2-LBM'!D$62</f>
        <v>4155.4143646408838</v>
      </c>
      <c r="E264" s="305">
        <f>'VCO2-BW '!E264*'VCO2-LBM'!E$61/'VCO2-LBM'!E$62</f>
        <v>3479.4642857142853</v>
      </c>
      <c r="F264" s="305">
        <f>'VCO2-BW '!F264*'VCO2-LBM'!F$61/'VCO2-LBM'!F$62</f>
        <v>4559.0769230769229</v>
      </c>
      <c r="G264" s="305">
        <f>'VCO2-BW '!G264*'VCO2-LBM'!G$61/'VCO2-LBM'!G$62</f>
        <v>3155.1712328767126</v>
      </c>
      <c r="H264" s="305">
        <f>'VCO2-BW '!H264*'VCO2-LBM'!H$61/'VCO2-LBM'!H$62</f>
        <v>4730.0793650793648</v>
      </c>
      <c r="I264" s="305">
        <f>'VCO2-BW '!I264*'VCO2-LBM'!I$61/'VCO2-LBM'!I$62</f>
        <v>3950</v>
      </c>
      <c r="J264" s="305">
        <f>'VCO2-BW '!J264*'VCO2-LBM'!J$61/'VCO2-LBM'!J$62</f>
        <v>4919.1450381679397</v>
      </c>
      <c r="K264" s="306">
        <f>'VCO2-BW '!K264*'VCO2-LBM'!K$61/'VCO2-LBM'!K$62</f>
        <v>5055.2992125984256</v>
      </c>
      <c r="L264" s="160">
        <f t="shared" ref="L264" si="727">AVERAGE(C264:C266)</f>
        <v>3200.0842911877394</v>
      </c>
      <c r="M264" s="160">
        <f t="shared" ref="M264" si="728">AVERAGE(D264:D266)</f>
        <v>3800.9852670349901</v>
      </c>
      <c r="N264" s="160">
        <f t="shared" ref="N264" si="729">AVERAGE(E264:E266)</f>
        <v>3579.6428571428573</v>
      </c>
      <c r="O264" s="160">
        <f t="shared" ref="O264" si="730">AVERAGE(F264:F266)</f>
        <v>3421.8461538461538</v>
      </c>
      <c r="P264" s="160">
        <f t="shared" ref="P264" si="731">AVERAGE(G264:G266)</f>
        <v>3163.6301369863013</v>
      </c>
      <c r="Q264" s="160">
        <f t="shared" ref="Q264" si="732">AVERAGE(H264:H266)</f>
        <v>3740.4708994708994</v>
      </c>
      <c r="R264" s="160">
        <f t="shared" ref="R264" si="733">AVERAGE(I264:I266)</f>
        <v>3554.4444444444439</v>
      </c>
      <c r="S264" s="160">
        <f t="shared" ref="S264" si="734">AVERAGE(J264:J266)</f>
        <v>4050.4732824427483</v>
      </c>
      <c r="T264" s="160">
        <f t="shared" ref="T264" si="735">AVERAGE(K264:K266)</f>
        <v>4087.879265091864</v>
      </c>
      <c r="U264" s="232">
        <f t="shared" ref="U264" si="736">AVERAGE(L264:T264)</f>
        <v>3622.161844183111</v>
      </c>
      <c r="V264" s="92"/>
      <c r="W264" s="92"/>
      <c r="X264" s="92"/>
      <c r="Y264" s="92"/>
      <c r="Z264" s="92"/>
      <c r="AA264" s="92"/>
      <c r="AB264" s="92"/>
      <c r="AC264" s="92"/>
      <c r="AD264" s="92"/>
      <c r="AE264" s="92"/>
      <c r="AF264" s="92"/>
      <c r="AG264" s="92"/>
      <c r="AH264" s="92"/>
      <c r="AI264" s="92"/>
      <c r="AJ264" s="92"/>
      <c r="AK264" s="92"/>
      <c r="AL264" s="92"/>
      <c r="AM264" s="92"/>
      <c r="AN264" s="92"/>
      <c r="AO264" s="92"/>
      <c r="AP264" s="92"/>
      <c r="AQ264" s="92"/>
      <c r="AR264" s="231"/>
    </row>
    <row r="265" spans="1:44">
      <c r="A265" s="223">
        <v>43726</v>
      </c>
      <c r="B265" s="224">
        <v>2.5155787037036998</v>
      </c>
      <c r="C265" s="304">
        <f>'VCO2-BW '!C265*'VCO2-LBM'!C$61/'VCO2-LBM'!C$62</f>
        <v>2781.64367816092</v>
      </c>
      <c r="D265" s="305">
        <f>'VCO2-BW '!D265*'VCO2-LBM'!D$61/'VCO2-LBM'!D$62</f>
        <v>3304.4475138121538</v>
      </c>
      <c r="E265" s="305">
        <f>'VCO2-BW '!E265*'VCO2-LBM'!E$61/'VCO2-LBM'!E$62</f>
        <v>4128.75</v>
      </c>
      <c r="F265" s="305">
        <f>'VCO2-BW '!F265*'VCO2-LBM'!F$61/'VCO2-LBM'!F$62</f>
        <v>2841.3846153846152</v>
      </c>
      <c r="G265" s="305">
        <f>'VCO2-BW '!G265*'VCO2-LBM'!G$61/'VCO2-LBM'!G$62</f>
        <v>3503.6780821917805</v>
      </c>
      <c r="H265" s="305">
        <f>'VCO2-BW '!H265*'VCO2-LBM'!H$61/'VCO2-LBM'!H$62</f>
        <v>3391.7301587301586</v>
      </c>
      <c r="I265" s="305">
        <f>'VCO2-BW '!I265*'VCO2-LBM'!I$61/'VCO2-LBM'!I$62</f>
        <v>3370</v>
      </c>
      <c r="J265" s="305">
        <f>'VCO2-BW '!J265*'VCO2-LBM'!J$61/'VCO2-LBM'!J$62</f>
        <v>3131.8778625954196</v>
      </c>
      <c r="K265" s="306">
        <f>'VCO2-BW '!K265*'VCO2-LBM'!K$61/'VCO2-LBM'!K$62</f>
        <v>3848.48031496063</v>
      </c>
      <c r="L265" s="160"/>
      <c r="M265" s="160"/>
      <c r="N265" s="160"/>
      <c r="O265" s="160"/>
      <c r="P265" s="160"/>
      <c r="Q265" s="160"/>
      <c r="R265" s="160"/>
      <c r="S265" s="160"/>
      <c r="T265" s="160"/>
      <c r="U265" s="232">
        <f t="shared" ref="U265" si="737">STDEV(L264:T264)/SQRT(COUNT(L264:T264))</f>
        <v>110.6319553327822</v>
      </c>
      <c r="V265" s="92"/>
      <c r="W265" s="92"/>
      <c r="X265" s="92"/>
      <c r="Y265" s="92"/>
      <c r="Z265" s="92"/>
      <c r="AA265" s="92"/>
      <c r="AB265" s="92"/>
      <c r="AC265" s="92"/>
      <c r="AD265" s="92"/>
      <c r="AE265" s="92"/>
      <c r="AF265" s="92"/>
      <c r="AG265" s="92"/>
      <c r="AH265" s="92"/>
      <c r="AI265" s="92"/>
      <c r="AJ265" s="92"/>
      <c r="AK265" s="92"/>
      <c r="AL265" s="92"/>
      <c r="AM265" s="92"/>
      <c r="AN265" s="92"/>
      <c r="AO265" s="92"/>
      <c r="AP265" s="92"/>
      <c r="AQ265" s="92"/>
      <c r="AR265" s="231"/>
    </row>
    <row r="266" spans="1:44">
      <c r="A266" s="223">
        <v>43726</v>
      </c>
      <c r="B266" s="224">
        <v>2.52946759259259</v>
      </c>
      <c r="C266" s="304">
        <f>'VCO2-BW '!C266*'VCO2-LBM'!C$61/'VCO2-LBM'!C$62</f>
        <v>2979.4425287356325</v>
      </c>
      <c r="D266" s="305">
        <f>'VCO2-BW '!D266*'VCO2-LBM'!D$61/'VCO2-LBM'!D$62</f>
        <v>3943.0939226519336</v>
      </c>
      <c r="E266" s="305">
        <f>'VCO2-BW '!E266*'VCO2-LBM'!E$61/'VCO2-LBM'!E$62</f>
        <v>3130.7142857142862</v>
      </c>
      <c r="F266" s="305">
        <f>'VCO2-BW '!F266*'VCO2-LBM'!F$61/'VCO2-LBM'!F$62</f>
        <v>2865.0769230769229</v>
      </c>
      <c r="G266" s="305">
        <f>'VCO2-BW '!G266*'VCO2-LBM'!G$61/'VCO2-LBM'!G$62</f>
        <v>2832.0410958904108</v>
      </c>
      <c r="H266" s="305">
        <f>'VCO2-BW '!H266*'VCO2-LBM'!H$61/'VCO2-LBM'!H$62</f>
        <v>3099.6031746031745</v>
      </c>
      <c r="I266" s="305">
        <f>'VCO2-BW '!I266*'VCO2-LBM'!I$61/'VCO2-LBM'!I$62</f>
        <v>3343.3333333333326</v>
      </c>
      <c r="J266" s="305">
        <f>'VCO2-BW '!J266*'VCO2-LBM'!J$61/'VCO2-LBM'!J$62</f>
        <v>4100.3969465648861</v>
      </c>
      <c r="K266" s="306">
        <f>'VCO2-BW '!K266*'VCO2-LBM'!K$61/'VCO2-LBM'!K$62</f>
        <v>3359.8582677165355</v>
      </c>
      <c r="L266" s="160"/>
      <c r="M266" s="160"/>
      <c r="N266" s="160"/>
      <c r="O266" s="160"/>
      <c r="P266" s="160"/>
      <c r="Q266" s="160"/>
      <c r="R266" s="160"/>
      <c r="S266" s="160"/>
      <c r="T266" s="160"/>
      <c r="U266" s="232"/>
      <c r="V266" s="92"/>
      <c r="W266" s="92"/>
      <c r="X266" s="92"/>
      <c r="Y266" s="92"/>
      <c r="Z266" s="92"/>
      <c r="AA266" s="92"/>
      <c r="AB266" s="92"/>
      <c r="AC266" s="92"/>
      <c r="AD266" s="92"/>
      <c r="AE266" s="92"/>
      <c r="AF266" s="92"/>
      <c r="AG266" s="92"/>
      <c r="AH266" s="92"/>
      <c r="AI266" s="92"/>
      <c r="AJ266" s="92"/>
      <c r="AK266" s="92"/>
      <c r="AL266" s="92"/>
      <c r="AM266" s="92"/>
      <c r="AN266" s="92"/>
      <c r="AO266" s="92"/>
      <c r="AP266" s="92"/>
      <c r="AQ266" s="92"/>
      <c r="AR266" s="231"/>
    </row>
    <row r="267" spans="1:44">
      <c r="A267" s="223">
        <v>43726</v>
      </c>
      <c r="B267" s="224">
        <v>2.5433564814814802</v>
      </c>
      <c r="C267" s="304">
        <f>'VCO2-BW '!C267*'VCO2-LBM'!C$61/'VCO2-LBM'!C$62</f>
        <v>2996.5747126436786</v>
      </c>
      <c r="D267" s="305">
        <f>'VCO2-BW '!D267*'VCO2-LBM'!D$61/'VCO2-LBM'!D$62</f>
        <v>3201.6574585635362</v>
      </c>
      <c r="E267" s="305">
        <f>'VCO2-BW '!E267*'VCO2-LBM'!E$61/'VCO2-LBM'!E$62</f>
        <v>3328.3928571428564</v>
      </c>
      <c r="F267" s="305">
        <f>'VCO2-BW '!F267*'VCO2-LBM'!F$61/'VCO2-LBM'!F$62</f>
        <v>3117.2307692307691</v>
      </c>
      <c r="G267" s="305">
        <f>'VCO2-BW '!G267*'VCO2-LBM'!G$61/'VCO2-LBM'!G$62</f>
        <v>3392.0205479452056</v>
      </c>
      <c r="H267" s="305">
        <f>'VCO2-BW '!H267*'VCO2-LBM'!H$61/'VCO2-LBM'!H$62</f>
        <v>3194.7142857142853</v>
      </c>
      <c r="I267" s="305">
        <f>'VCO2-BW '!I267*'VCO2-LBM'!I$61/'VCO2-LBM'!I$62</f>
        <v>4118.3333333333339</v>
      </c>
      <c r="J267" s="305">
        <f>'VCO2-BW '!J267*'VCO2-LBM'!J$61/'VCO2-LBM'!J$62</f>
        <v>3265.0076335877861</v>
      </c>
      <c r="K267" s="306">
        <f>'VCO2-BW '!K267*'VCO2-LBM'!K$61/'VCO2-LBM'!K$62</f>
        <v>4942.0629921259842</v>
      </c>
      <c r="L267" s="160">
        <f t="shared" ref="L267" si="738">AVERAGE(C267:C269)</f>
        <v>3344.9291187739468</v>
      </c>
      <c r="M267" s="160">
        <f t="shared" ref="M267" si="739">AVERAGE(D267:D269)</f>
        <v>3298.8305709023939</v>
      </c>
      <c r="N267" s="160">
        <f t="shared" ref="N267" si="740">AVERAGE(E267:E269)</f>
        <v>3001.6071428571427</v>
      </c>
      <c r="O267" s="160">
        <f t="shared" ref="O267" si="741">AVERAGE(F267:F269)</f>
        <v>3607.435897435897</v>
      </c>
      <c r="P267" s="160">
        <f t="shared" ref="P267" si="742">AVERAGE(G267:G269)</f>
        <v>3825.6803652968033</v>
      </c>
      <c r="Q267" s="160">
        <f t="shared" ref="Q267" si="743">AVERAGE(H267:H269)</f>
        <v>3778.968253968254</v>
      </c>
      <c r="R267" s="160">
        <f t="shared" ref="R267" si="744">AVERAGE(I267:I269)</f>
        <v>4040.5555555555552</v>
      </c>
      <c r="S267" s="160">
        <f t="shared" ref="S267" si="745">AVERAGE(J267:J269)</f>
        <v>3935.6488549618321</v>
      </c>
      <c r="T267" s="160">
        <f t="shared" ref="T267" si="746">AVERAGE(K267:K269)</f>
        <v>3597.1889763779527</v>
      </c>
      <c r="U267" s="232">
        <f t="shared" ref="U267" si="747">AVERAGE(L267:T267)</f>
        <v>3603.4271929033089</v>
      </c>
      <c r="V267" s="92"/>
      <c r="W267" s="92"/>
      <c r="X267" s="92"/>
      <c r="Y267" s="92"/>
      <c r="Z267" s="92"/>
      <c r="AA267" s="92"/>
      <c r="AB267" s="92"/>
      <c r="AC267" s="92"/>
      <c r="AD267" s="92"/>
      <c r="AE267" s="92"/>
      <c r="AF267" s="92"/>
      <c r="AG267" s="92"/>
      <c r="AH267" s="92"/>
      <c r="AI267" s="92"/>
      <c r="AJ267" s="92"/>
      <c r="AK267" s="92"/>
      <c r="AL267" s="92"/>
      <c r="AM267" s="92"/>
      <c r="AN267" s="92"/>
      <c r="AO267" s="92"/>
      <c r="AP267" s="92"/>
      <c r="AQ267" s="92"/>
      <c r="AR267" s="231"/>
    </row>
    <row r="268" spans="1:44">
      <c r="A268" s="223">
        <v>43726</v>
      </c>
      <c r="B268" s="224">
        <v>2.5572453703703699</v>
      </c>
      <c r="C268" s="304">
        <f>'VCO2-BW '!C268*'VCO2-LBM'!C$61/'VCO2-LBM'!C$62</f>
        <v>3202.1609195402307</v>
      </c>
      <c r="D268" s="305">
        <f>'VCO2-BW '!D268*'VCO2-LBM'!D$61/'VCO2-LBM'!D$62</f>
        <v>3885.8011049723755</v>
      </c>
      <c r="E268" s="305">
        <f>'VCO2-BW '!E268*'VCO2-LBM'!E$61/'VCO2-LBM'!E$62</f>
        <v>2960.3571428571427</v>
      </c>
      <c r="F268" s="305">
        <f>'VCO2-BW '!F268*'VCO2-LBM'!F$61/'VCO2-LBM'!F$62</f>
        <v>4838.3076923076915</v>
      </c>
      <c r="G268" s="305">
        <f>'VCO2-BW '!G268*'VCO2-LBM'!G$61/'VCO2-LBM'!G$62</f>
        <v>4726.8356164383567</v>
      </c>
      <c r="H268" s="305">
        <f>'VCO2-BW '!H268*'VCO2-LBM'!H$61/'VCO2-LBM'!H$62</f>
        <v>3561.5714285714284</v>
      </c>
      <c r="I268" s="305">
        <f>'VCO2-BW '!I268*'VCO2-LBM'!I$61/'VCO2-LBM'!I$62</f>
        <v>2866.6666666666665</v>
      </c>
      <c r="J268" s="305">
        <f>'VCO2-BW '!J268*'VCO2-LBM'!J$61/'VCO2-LBM'!J$62</f>
        <v>3394.8091603053435</v>
      </c>
      <c r="K268" s="306">
        <f>'VCO2-BW '!K268*'VCO2-LBM'!K$61/'VCO2-LBM'!K$62</f>
        <v>2995.3307086614172</v>
      </c>
      <c r="L268" s="160"/>
      <c r="M268" s="160"/>
      <c r="N268" s="160"/>
      <c r="O268" s="160"/>
      <c r="P268" s="160"/>
      <c r="Q268" s="160"/>
      <c r="R268" s="160"/>
      <c r="S268" s="160"/>
      <c r="T268" s="160"/>
      <c r="U268" s="232">
        <f t="shared" ref="U268" si="748">STDEV(L267:T267)/SQRT(COUNT(L267:T267))</f>
        <v>112.02097330241797</v>
      </c>
      <c r="V268" s="92"/>
      <c r="W268" s="92"/>
      <c r="X268" s="92"/>
      <c r="Y268" s="92"/>
      <c r="Z268" s="92"/>
      <c r="AA268" s="92"/>
      <c r="AB268" s="92"/>
      <c r="AC268" s="92"/>
      <c r="AD268" s="92"/>
      <c r="AE268" s="92"/>
      <c r="AF268" s="92"/>
      <c r="AG268" s="92"/>
      <c r="AH268" s="92"/>
      <c r="AI268" s="92"/>
      <c r="AJ268" s="92"/>
      <c r="AK268" s="92"/>
      <c r="AL268" s="92"/>
      <c r="AM268" s="92"/>
      <c r="AN268" s="92"/>
      <c r="AO268" s="92"/>
      <c r="AP268" s="92"/>
      <c r="AQ268" s="92"/>
      <c r="AR268" s="231"/>
    </row>
    <row r="269" spans="1:44">
      <c r="A269" s="223">
        <v>43726</v>
      </c>
      <c r="B269" s="224">
        <v>2.5711342592592499</v>
      </c>
      <c r="C269" s="304">
        <f>'VCO2-BW '!C269*'VCO2-LBM'!C$61/'VCO2-LBM'!C$62</f>
        <v>3836.0517241379316</v>
      </c>
      <c r="D269" s="305">
        <f>'VCO2-BW '!D269*'VCO2-LBM'!D$61/'VCO2-LBM'!D$62</f>
        <v>2809.0331491712705</v>
      </c>
      <c r="E269" s="305">
        <f>'VCO2-BW '!E269*'VCO2-LBM'!E$61/'VCO2-LBM'!E$62</f>
        <v>2716.0714285714284</v>
      </c>
      <c r="F269" s="305">
        <f>'VCO2-BW '!F269*'VCO2-LBM'!F$61/'VCO2-LBM'!F$62</f>
        <v>2866.7692307692309</v>
      </c>
      <c r="G269" s="305">
        <f>'VCO2-BW '!G269*'VCO2-LBM'!G$61/'VCO2-LBM'!G$62</f>
        <v>3358.1849315068494</v>
      </c>
      <c r="H269" s="305">
        <f>'VCO2-BW '!H269*'VCO2-LBM'!H$61/'VCO2-LBM'!H$62</f>
        <v>4580.6190476190477</v>
      </c>
      <c r="I269" s="305">
        <f>'VCO2-BW '!I269*'VCO2-LBM'!I$61/'VCO2-LBM'!I$62</f>
        <v>5136.6666666666661</v>
      </c>
      <c r="J269" s="305">
        <f>'VCO2-BW '!J269*'VCO2-LBM'!J$61/'VCO2-LBM'!J$62</f>
        <v>5147.1297709923674</v>
      </c>
      <c r="K269" s="306">
        <f>'VCO2-BW '!K269*'VCO2-LBM'!K$61/'VCO2-LBM'!K$62</f>
        <v>2854.1732283464567</v>
      </c>
      <c r="L269" s="160"/>
      <c r="M269" s="160"/>
      <c r="N269" s="160"/>
      <c r="O269" s="160"/>
      <c r="P269" s="160"/>
      <c r="Q269" s="160"/>
      <c r="R269" s="160"/>
      <c r="S269" s="160"/>
      <c r="T269" s="160"/>
      <c r="U269" s="232"/>
      <c r="V269" s="92"/>
      <c r="W269" s="92"/>
      <c r="X269" s="92"/>
      <c r="Y269" s="92"/>
      <c r="Z269" s="92"/>
      <c r="AA269" s="92"/>
      <c r="AB269" s="92"/>
      <c r="AC269" s="92"/>
      <c r="AD269" s="92"/>
      <c r="AE269" s="92"/>
      <c r="AF269" s="92"/>
      <c r="AG269" s="92"/>
      <c r="AH269" s="92"/>
      <c r="AI269" s="92"/>
      <c r="AJ269" s="92"/>
      <c r="AK269" s="92"/>
      <c r="AL269" s="92"/>
      <c r="AM269" s="92"/>
      <c r="AN269" s="92"/>
      <c r="AO269" s="92"/>
      <c r="AP269" s="92"/>
      <c r="AQ269" s="92"/>
      <c r="AR269" s="231"/>
    </row>
    <row r="270" spans="1:44">
      <c r="A270" s="223">
        <v>43726</v>
      </c>
      <c r="B270" s="224">
        <v>2.58502314814814</v>
      </c>
      <c r="C270" s="304">
        <f>'VCO2-BW '!C270*'VCO2-LBM'!C$61/'VCO2-LBM'!C$62</f>
        <v>2808.120689655173</v>
      </c>
      <c r="D270" s="305">
        <f>'VCO2-BW '!D270*'VCO2-LBM'!D$61/'VCO2-LBM'!D$62</f>
        <v>3166.2707182320441</v>
      </c>
      <c r="E270" s="305">
        <f>'VCO2-BW '!E270*'VCO2-LBM'!E$61/'VCO2-LBM'!E$62</f>
        <v>2505.5357142857142</v>
      </c>
      <c r="F270" s="305">
        <f>'VCO2-BW '!F270*'VCO2-LBM'!F$61/'VCO2-LBM'!F$62</f>
        <v>5193.6923076923076</v>
      </c>
      <c r="G270" s="305">
        <f>'VCO2-BW '!G270*'VCO2-LBM'!G$61/'VCO2-LBM'!G$62</f>
        <v>3248.2191780821918</v>
      </c>
      <c r="H270" s="305">
        <f>'VCO2-BW '!H270*'VCO2-LBM'!H$61/'VCO2-LBM'!H$62</f>
        <v>4791.2222222222217</v>
      </c>
      <c r="I270" s="305">
        <f>'VCO2-BW '!I270*'VCO2-LBM'!I$61/'VCO2-LBM'!I$62</f>
        <v>3658.333333333333</v>
      </c>
      <c r="J270" s="305">
        <f>'VCO2-BW '!J270*'VCO2-LBM'!J$61/'VCO2-LBM'!J$62</f>
        <v>5413.3893129771004</v>
      </c>
      <c r="K270" s="306">
        <f>'VCO2-BW '!K270*'VCO2-LBM'!K$61/'VCO2-LBM'!K$62</f>
        <v>4890.8740157480315</v>
      </c>
      <c r="L270" s="160">
        <f t="shared" ref="L270" si="749">AVERAGE(C270:C272)</f>
        <v>2783.2011494252879</v>
      </c>
      <c r="M270" s="160">
        <f t="shared" ref="M270" si="750">AVERAGE(D270:D272)</f>
        <v>2796.1141804788217</v>
      </c>
      <c r="N270" s="160">
        <f t="shared" ref="N270" si="751">AVERAGE(E270:E272)</f>
        <v>3280.1785714285711</v>
      </c>
      <c r="O270" s="160">
        <f t="shared" ref="O270" si="752">AVERAGE(F270:F272)</f>
        <v>4173.7948717948721</v>
      </c>
      <c r="P270" s="160">
        <f t="shared" ref="P270" si="753">AVERAGE(G270:G272)</f>
        <v>3074.5296803652968</v>
      </c>
      <c r="Q270" s="160">
        <f t="shared" ref="Q270" si="754">AVERAGE(H270:H272)</f>
        <v>3903.5185185185182</v>
      </c>
      <c r="R270" s="160">
        <f t="shared" ref="R270" si="755">AVERAGE(I270:I272)</f>
        <v>3372.2222222222222</v>
      </c>
      <c r="S270" s="160">
        <f t="shared" ref="S270" si="756">AVERAGE(J270:J272)</f>
        <v>4402.7124681933847</v>
      </c>
      <c r="T270" s="160">
        <f t="shared" ref="T270" si="757">AVERAGE(K270:K272)</f>
        <v>4110.1128608923882</v>
      </c>
      <c r="U270" s="232">
        <f t="shared" ref="U270" si="758">AVERAGE(L270:T270)</f>
        <v>3544.0427248132628</v>
      </c>
      <c r="V270" s="92"/>
      <c r="W270" s="92"/>
      <c r="X270" s="92"/>
      <c r="Y270" s="92"/>
      <c r="Z270" s="92"/>
      <c r="AA270" s="92"/>
      <c r="AB270" s="92"/>
      <c r="AC270" s="92"/>
      <c r="AD270" s="92"/>
      <c r="AE270" s="92"/>
      <c r="AF270" s="92"/>
      <c r="AG270" s="92"/>
      <c r="AH270" s="92"/>
      <c r="AI270" s="92"/>
      <c r="AJ270" s="92"/>
      <c r="AK270" s="92"/>
      <c r="AL270" s="92"/>
      <c r="AM270" s="92"/>
      <c r="AN270" s="92"/>
      <c r="AO270" s="92"/>
      <c r="AP270" s="92"/>
      <c r="AQ270" s="92"/>
      <c r="AR270" s="231"/>
    </row>
    <row r="271" spans="1:44">
      <c r="A271" s="223">
        <v>43726</v>
      </c>
      <c r="B271" s="224">
        <v>2.5989120370370302</v>
      </c>
      <c r="C271" s="304">
        <f>'VCO2-BW '!C271*'VCO2-LBM'!C$61/'VCO2-LBM'!C$62</f>
        <v>2621.2241379310349</v>
      </c>
      <c r="D271" s="305">
        <f>'VCO2-BW '!D271*'VCO2-LBM'!D$61/'VCO2-LBM'!D$62</f>
        <v>2628.7292817679554</v>
      </c>
      <c r="E271" s="305">
        <f>'VCO2-BW '!E271*'VCO2-LBM'!E$61/'VCO2-LBM'!E$62</f>
        <v>3069.6428571428569</v>
      </c>
      <c r="F271" s="305">
        <f>'VCO2-BW '!F271*'VCO2-LBM'!F$61/'VCO2-LBM'!F$62</f>
        <v>3851.6923076923072</v>
      </c>
      <c r="G271" s="305">
        <f>'VCO2-BW '!G271*'VCO2-LBM'!G$61/'VCO2-LBM'!G$62</f>
        <v>3014.7534246575342</v>
      </c>
      <c r="H271" s="305">
        <f>'VCO2-BW '!H271*'VCO2-LBM'!H$61/'VCO2-LBM'!H$62</f>
        <v>3512.3174603174602</v>
      </c>
      <c r="I271" s="305">
        <f>'VCO2-BW '!I271*'VCO2-LBM'!I$61/'VCO2-LBM'!I$62</f>
        <v>3326.6666666666665</v>
      </c>
      <c r="J271" s="305">
        <f>'VCO2-BW '!J271*'VCO2-LBM'!J$61/'VCO2-LBM'!J$62</f>
        <v>3626.1221374045804</v>
      </c>
      <c r="K271" s="306">
        <f>'VCO2-BW '!K271*'VCO2-LBM'!K$61/'VCO2-LBM'!K$62</f>
        <v>3373.8188976377955</v>
      </c>
      <c r="L271" s="160"/>
      <c r="M271" s="160"/>
      <c r="N271" s="160"/>
      <c r="O271" s="160"/>
      <c r="P271" s="160"/>
      <c r="Q271" s="160"/>
      <c r="R271" s="160"/>
      <c r="S271" s="160"/>
      <c r="T271" s="160"/>
      <c r="U271" s="232">
        <f t="shared" ref="U271" si="759">STDEV(L270:T270)/SQRT(COUNT(L270:T270))</f>
        <v>205.52864850905519</v>
      </c>
      <c r="V271" s="92"/>
      <c r="W271" s="92"/>
      <c r="X271" s="92"/>
      <c r="Y271" s="92"/>
      <c r="Z271" s="92"/>
      <c r="AA271" s="92"/>
      <c r="AB271" s="92"/>
      <c r="AC271" s="92"/>
      <c r="AD271" s="92"/>
      <c r="AE271" s="92"/>
      <c r="AF271" s="92"/>
      <c r="AG271" s="92"/>
      <c r="AH271" s="92"/>
      <c r="AI271" s="92"/>
      <c r="AJ271" s="92"/>
      <c r="AK271" s="92"/>
      <c r="AL271" s="92"/>
      <c r="AM271" s="92"/>
      <c r="AN271" s="92"/>
      <c r="AO271" s="92"/>
      <c r="AP271" s="92"/>
      <c r="AQ271" s="92"/>
      <c r="AR271" s="231"/>
    </row>
    <row r="272" spans="1:44">
      <c r="A272" s="223">
        <v>43726</v>
      </c>
      <c r="B272" s="224">
        <v>2.6128009259259199</v>
      </c>
      <c r="C272" s="304">
        <f>'VCO2-BW '!C272*'VCO2-LBM'!C$61/'VCO2-LBM'!C$62</f>
        <v>2920.2586206896553</v>
      </c>
      <c r="D272" s="305">
        <f>'VCO2-BW '!D272*'VCO2-LBM'!D$61/'VCO2-LBM'!D$62</f>
        <v>2593.3425414364638</v>
      </c>
      <c r="E272" s="305">
        <f>'VCO2-BW '!E272*'VCO2-LBM'!E$61/'VCO2-LBM'!E$62</f>
        <v>4265.3571428571431</v>
      </c>
      <c r="F272" s="305">
        <f>'VCO2-BW '!F272*'VCO2-LBM'!F$61/'VCO2-LBM'!F$62</f>
        <v>3476</v>
      </c>
      <c r="G272" s="305">
        <f>'VCO2-BW '!G272*'VCO2-LBM'!G$61/'VCO2-LBM'!G$62</f>
        <v>2960.6164383561645</v>
      </c>
      <c r="H272" s="305">
        <f>'VCO2-BW '!H272*'VCO2-LBM'!H$61/'VCO2-LBM'!H$62</f>
        <v>3407.0158730158732</v>
      </c>
      <c r="I272" s="305">
        <f>'VCO2-BW '!I272*'VCO2-LBM'!I$61/'VCO2-LBM'!I$62</f>
        <v>3131.6666666666665</v>
      </c>
      <c r="J272" s="305">
        <f>'VCO2-BW '!J272*'VCO2-LBM'!J$61/'VCO2-LBM'!J$62</f>
        <v>4168.6259541984737</v>
      </c>
      <c r="K272" s="306">
        <f>'VCO2-BW '!K272*'VCO2-LBM'!K$61/'VCO2-LBM'!K$62</f>
        <v>4065.6456692913384</v>
      </c>
      <c r="L272" s="160"/>
      <c r="M272" s="160"/>
      <c r="N272" s="160"/>
      <c r="O272" s="160"/>
      <c r="P272" s="160"/>
      <c r="Q272" s="160"/>
      <c r="R272" s="160"/>
      <c r="S272" s="160"/>
      <c r="T272" s="160"/>
      <c r="U272" s="232"/>
      <c r="V272" s="92"/>
      <c r="W272" s="92"/>
      <c r="X272" s="92"/>
      <c r="Y272" s="92"/>
      <c r="Z272" s="92"/>
      <c r="AA272" s="92"/>
      <c r="AB272" s="92"/>
      <c r="AC272" s="92"/>
      <c r="AD272" s="92"/>
      <c r="AE272" s="92"/>
      <c r="AF272" s="92"/>
      <c r="AG272" s="92"/>
      <c r="AH272" s="92"/>
      <c r="AI272" s="92"/>
      <c r="AJ272" s="92"/>
      <c r="AK272" s="92"/>
      <c r="AL272" s="92"/>
      <c r="AM272" s="92"/>
      <c r="AN272" s="92"/>
      <c r="AO272" s="92"/>
      <c r="AP272" s="92"/>
      <c r="AQ272" s="92"/>
      <c r="AR272" s="231"/>
    </row>
    <row r="273" spans="1:44">
      <c r="A273" s="223">
        <v>43726</v>
      </c>
      <c r="B273" s="224">
        <v>2.6266898148148101</v>
      </c>
      <c r="C273" s="304">
        <f>'VCO2-BW '!C273*'VCO2-LBM'!C$61/'VCO2-LBM'!C$62</f>
        <v>2965.4252873563223</v>
      </c>
      <c r="D273" s="305">
        <f>'VCO2-BW '!D273*'VCO2-LBM'!D$61/'VCO2-LBM'!D$62</f>
        <v>2500.662983425414</v>
      </c>
      <c r="E273" s="305">
        <f>'VCO2-BW '!E273*'VCO2-LBM'!E$61/'VCO2-LBM'!E$62</f>
        <v>2806.0714285714284</v>
      </c>
      <c r="F273" s="305">
        <f>'VCO2-BW '!F273*'VCO2-LBM'!F$61/'VCO2-LBM'!F$62</f>
        <v>4266.3076923076924</v>
      </c>
      <c r="G273" s="305">
        <f>'VCO2-BW '!G273*'VCO2-LBM'!G$61/'VCO2-LBM'!G$62</f>
        <v>2899.7123287671229</v>
      </c>
      <c r="H273" s="305">
        <f>'VCO2-BW '!H273*'VCO2-LBM'!H$61/'VCO2-LBM'!H$62</f>
        <v>3262.6507936507933</v>
      </c>
      <c r="I273" s="305">
        <f>'VCO2-BW '!I273*'VCO2-LBM'!I$61/'VCO2-LBM'!I$62</f>
        <v>3583.3333333333326</v>
      </c>
      <c r="J273" s="305">
        <f>'VCO2-BW '!J273*'VCO2-LBM'!J$61/'VCO2-LBM'!J$62</f>
        <v>3629.4503816793904</v>
      </c>
      <c r="K273" s="306">
        <f>'VCO2-BW '!K273*'VCO2-LBM'!K$61/'VCO2-LBM'!K$62</f>
        <v>4377.4330708661419</v>
      </c>
      <c r="L273" s="160">
        <f t="shared" ref="L273" si="760">AVERAGE(C273:C275)</f>
        <v>3745.1992337164761</v>
      </c>
      <c r="M273" s="160">
        <f t="shared" ref="M273" si="761">AVERAGE(D273:D275)</f>
        <v>3064.6040515653772</v>
      </c>
      <c r="N273" s="160">
        <f t="shared" ref="N273" si="762">AVERAGE(E273:E275)</f>
        <v>2911.0714285714289</v>
      </c>
      <c r="O273" s="160">
        <f t="shared" ref="O273" si="763">AVERAGE(F273:F275)</f>
        <v>4129.2307692307686</v>
      </c>
      <c r="P273" s="160">
        <f t="shared" ref="P273" si="764">AVERAGE(G273:G275)</f>
        <v>3755.1894977168945</v>
      </c>
      <c r="Q273" s="160">
        <f t="shared" ref="Q273" si="765">AVERAGE(H273:H275)</f>
        <v>3326.6243386243382</v>
      </c>
      <c r="R273" s="160">
        <f t="shared" ref="R273" si="766">AVERAGE(I273:I275)</f>
        <v>4073.3333333333326</v>
      </c>
      <c r="S273" s="160">
        <f t="shared" ref="S273" si="767">AVERAGE(J273:J275)</f>
        <v>4116.4834605597971</v>
      </c>
      <c r="T273" s="160">
        <f t="shared" ref="T273" si="768">AVERAGE(K273:K275)</f>
        <v>3768.3359580052493</v>
      </c>
      <c r="U273" s="232">
        <f t="shared" ref="U273" si="769">AVERAGE(L273:T273)</f>
        <v>3654.4524523692962</v>
      </c>
      <c r="V273" s="92"/>
      <c r="W273" s="92"/>
      <c r="X273" s="92"/>
      <c r="Y273" s="92"/>
      <c r="Z273" s="92"/>
      <c r="AA273" s="92"/>
      <c r="AB273" s="92"/>
      <c r="AC273" s="92"/>
      <c r="AD273" s="92"/>
      <c r="AE273" s="92"/>
      <c r="AF273" s="92"/>
      <c r="AG273" s="92"/>
      <c r="AH273" s="92"/>
      <c r="AI273" s="92"/>
      <c r="AJ273" s="92"/>
      <c r="AK273" s="92"/>
      <c r="AL273" s="92"/>
      <c r="AM273" s="92"/>
      <c r="AN273" s="92"/>
      <c r="AO273" s="92"/>
      <c r="AP273" s="92"/>
      <c r="AQ273" s="92"/>
      <c r="AR273" s="231"/>
    </row>
    <row r="274" spans="1:44">
      <c r="A274" s="223">
        <v>43726</v>
      </c>
      <c r="B274" s="224">
        <v>2.6405787037036998</v>
      </c>
      <c r="C274" s="304">
        <f>'VCO2-BW '!C274*'VCO2-LBM'!C$61/'VCO2-LBM'!C$62</f>
        <v>3907.6954022988516</v>
      </c>
      <c r="D274" s="305">
        <f>'VCO2-BW '!D274*'VCO2-LBM'!D$61/'VCO2-LBM'!D$62</f>
        <v>3941.4088397790051</v>
      </c>
      <c r="E274" s="305">
        <f>'VCO2-BW '!E274*'VCO2-LBM'!E$61/'VCO2-LBM'!E$62</f>
        <v>3055.1785714285711</v>
      </c>
      <c r="F274" s="305">
        <f>'VCO2-BW '!F274*'VCO2-LBM'!F$61/'VCO2-LBM'!F$62</f>
        <v>4745.2307692307686</v>
      </c>
      <c r="G274" s="305">
        <f>'VCO2-BW '!G274*'VCO2-LBM'!G$61/'VCO2-LBM'!G$62</f>
        <v>3386.9452054794524</v>
      </c>
      <c r="H274" s="305">
        <f>'VCO2-BW '!H274*'VCO2-LBM'!H$61/'VCO2-LBM'!H$62</f>
        <v>3585.3492063492058</v>
      </c>
      <c r="I274" s="305">
        <f>'VCO2-BW '!I274*'VCO2-LBM'!I$61/'VCO2-LBM'!I$62</f>
        <v>5316.6666666666661</v>
      </c>
      <c r="J274" s="305">
        <f>'VCO2-BW '!J274*'VCO2-LBM'!J$61/'VCO2-LBM'!J$62</f>
        <v>3431.4198473282436</v>
      </c>
      <c r="K274" s="306">
        <f>'VCO2-BW '!K274*'VCO2-LBM'!K$61/'VCO2-LBM'!K$62</f>
        <v>3231.1102362204724</v>
      </c>
      <c r="L274" s="160"/>
      <c r="M274" s="160"/>
      <c r="N274" s="160"/>
      <c r="O274" s="160"/>
      <c r="P274" s="160"/>
      <c r="Q274" s="160"/>
      <c r="R274" s="160"/>
      <c r="S274" s="160"/>
      <c r="T274" s="160"/>
      <c r="U274" s="232">
        <f t="shared" ref="U274" si="770">STDEV(L273:T273)/SQRT(COUNT(L273:T273))</f>
        <v>151.55254100155332</v>
      </c>
      <c r="V274" s="92"/>
      <c r="W274" s="92"/>
      <c r="X274" s="92"/>
      <c r="Y274" s="92"/>
      <c r="Z274" s="92"/>
      <c r="AA274" s="92"/>
      <c r="AB274" s="92"/>
      <c r="AC274" s="92"/>
      <c r="AD274" s="92"/>
      <c r="AE274" s="92"/>
      <c r="AF274" s="92"/>
      <c r="AG274" s="92"/>
      <c r="AH274" s="92"/>
      <c r="AI274" s="92"/>
      <c r="AJ274" s="92"/>
      <c r="AK274" s="92"/>
      <c r="AL274" s="92"/>
      <c r="AM274" s="92"/>
      <c r="AN274" s="92"/>
      <c r="AO274" s="92"/>
      <c r="AP274" s="92"/>
      <c r="AQ274" s="92"/>
      <c r="AR274" s="231"/>
    </row>
    <row r="275" spans="1:44">
      <c r="A275" s="223">
        <v>43726</v>
      </c>
      <c r="B275" s="235">
        <v>2.65446759259259</v>
      </c>
      <c r="C275" s="304">
        <f>'VCO2-BW '!C275*'VCO2-LBM'!C$61/'VCO2-LBM'!C$62</f>
        <v>4362.4770114942539</v>
      </c>
      <c r="D275" s="305">
        <f>'VCO2-BW '!D275*'VCO2-LBM'!D$61/'VCO2-LBM'!D$62</f>
        <v>2751.7403314917124</v>
      </c>
      <c r="E275" s="305">
        <f>'VCO2-BW '!E275*'VCO2-LBM'!E$61/'VCO2-LBM'!E$62</f>
        <v>2871.9642857142858</v>
      </c>
      <c r="F275" s="305">
        <f>'VCO2-BW '!F275*'VCO2-LBM'!F$61/'VCO2-LBM'!F$62</f>
        <v>3376.1538461538462</v>
      </c>
      <c r="G275" s="305">
        <f>'VCO2-BW '!G275*'VCO2-LBM'!G$61/'VCO2-LBM'!G$62</f>
        <v>4978.9109589041091</v>
      </c>
      <c r="H275" s="305">
        <f>'VCO2-BW '!H275*'VCO2-LBM'!H$61/'VCO2-LBM'!H$62</f>
        <v>3131.8730158730159</v>
      </c>
      <c r="I275" s="305">
        <f>'VCO2-BW '!I275*'VCO2-LBM'!I$61/'VCO2-LBM'!I$62</f>
        <v>3320</v>
      </c>
      <c r="J275" s="305">
        <f>'VCO2-BW '!J275*'VCO2-LBM'!J$61/'VCO2-LBM'!J$62</f>
        <v>5288.5801526717569</v>
      </c>
      <c r="K275" s="306">
        <f>'VCO2-BW '!K275*'VCO2-LBM'!K$61/'VCO2-LBM'!K$62</f>
        <v>3696.464566929134</v>
      </c>
      <c r="L275" s="160"/>
      <c r="M275" s="160"/>
      <c r="N275" s="160"/>
      <c r="O275" s="160"/>
      <c r="P275" s="160"/>
      <c r="Q275" s="160"/>
      <c r="R275" s="160"/>
      <c r="S275" s="160"/>
      <c r="T275" s="160"/>
      <c r="U275" s="232"/>
      <c r="V275" s="92"/>
      <c r="W275" s="92"/>
      <c r="X275" s="92"/>
      <c r="Y275" s="92"/>
      <c r="Z275" s="92"/>
      <c r="AA275" s="92"/>
      <c r="AB275" s="92"/>
      <c r="AC275" s="92"/>
      <c r="AD275" s="92"/>
      <c r="AE275" s="92"/>
      <c r="AF275" s="92"/>
      <c r="AG275" s="92"/>
      <c r="AH275" s="92"/>
      <c r="AI275" s="92"/>
      <c r="AJ275" s="92"/>
      <c r="AK275" s="92"/>
      <c r="AL275" s="92"/>
      <c r="AM275" s="92"/>
      <c r="AN275" s="92"/>
      <c r="AO275" s="92"/>
      <c r="AP275" s="92"/>
      <c r="AQ275" s="92"/>
      <c r="AR275" s="231"/>
    </row>
    <row r="276" spans="1:44">
      <c r="A276" s="223">
        <v>43726</v>
      </c>
      <c r="B276" s="235">
        <v>1.66835648148148</v>
      </c>
      <c r="C276" s="304">
        <f>'VCO2-BW '!C276*'VCO2-LBM'!C$61/'VCO2-LBM'!C$62</f>
        <v>4371.8218390804595</v>
      </c>
      <c r="D276" s="305">
        <f>'VCO2-BW '!D276*'VCO2-LBM'!D$61/'VCO2-LBM'!D$62</f>
        <v>3774.5856353591157</v>
      </c>
      <c r="E276" s="305">
        <f>'VCO2-BW '!E276*'VCO2-LBM'!E$61/'VCO2-LBM'!E$62</f>
        <v>2741.7857142857142</v>
      </c>
      <c r="F276" s="305">
        <f>'VCO2-BW '!F276*'VCO2-LBM'!F$61/'VCO2-LBM'!F$62</f>
        <v>3558.9230769230767</v>
      </c>
      <c r="G276" s="305">
        <f>'VCO2-BW '!G276*'VCO2-LBM'!G$61/'VCO2-LBM'!G$62</f>
        <v>3353.1095890410961</v>
      </c>
      <c r="H276" s="86">
        <f>'VCO2-BW '!H276*'VCO2-LBM'!H$61/'VCO2-LBM'!H$62</f>
        <v>3131.8730158730159</v>
      </c>
      <c r="I276" s="86">
        <f>'VCO2-BW '!I276*'VCO2-LBM'!I$61/'VCO2-LBM'!I$62</f>
        <v>3086.6666666666665</v>
      </c>
      <c r="J276" s="86">
        <f>'VCO2-BW '!J276*'VCO2-LBM'!J$61/'VCO2-LBM'!J$62</f>
        <v>5890.9923664122143</v>
      </c>
      <c r="K276" s="108">
        <f>'VCO2-BW '!K276*'VCO2-LBM'!K$61/'VCO2-LBM'!K$62</f>
        <v>5298.8346456692916</v>
      </c>
      <c r="L276" s="160">
        <f t="shared" ref="L276" si="771">AVERAGE(C276:C278)</f>
        <v>3623.7164750957854</v>
      </c>
      <c r="M276" s="160">
        <f t="shared" ref="M276" si="772">AVERAGE(D276:D278)</f>
        <v>3512.8360957642726</v>
      </c>
      <c r="N276" s="160">
        <f t="shared" ref="N276" si="773">AVERAGE(E276:E278)</f>
        <v>3190.7142857142858</v>
      </c>
      <c r="O276" s="160">
        <f t="shared" ref="O276" si="774">AVERAGE(F276:F278)</f>
        <v>3953.2307692307695</v>
      </c>
      <c r="P276" s="160">
        <f t="shared" ref="P276" si="775">AVERAGE(G276:G278)</f>
        <v>3839.7785388127854</v>
      </c>
      <c r="Q276" s="160">
        <f t="shared" ref="Q276" si="776">AVERAGE(H276:H278)</f>
        <v>4447.0105820105819</v>
      </c>
      <c r="R276" s="160">
        <f t="shared" ref="R276" si="777">AVERAGE(I276:I278)</f>
        <v>3803.8888888888887</v>
      </c>
      <c r="S276" s="160">
        <f t="shared" ref="S276" si="778">AVERAGE(J276:J278)</f>
        <v>5364.5750636132316</v>
      </c>
      <c r="T276" s="160">
        <f t="shared" ref="T276" si="779">AVERAGE(K276:K278)</f>
        <v>4604.939632545932</v>
      </c>
      <c r="U276" s="232">
        <f t="shared" ref="U276" si="780">AVERAGE(L276:T276)</f>
        <v>4037.8544812973932</v>
      </c>
    </row>
    <row r="277" spans="1:44">
      <c r="A277" s="223">
        <v>43726</v>
      </c>
      <c r="B277" s="235">
        <v>1.6822453703703699</v>
      </c>
      <c r="C277" s="304">
        <f>'VCO2-BW '!C277*'VCO2-LBM'!C$61/'VCO2-LBM'!C$62</f>
        <v>2622.7816091954028</v>
      </c>
      <c r="D277" s="305">
        <f>'VCO2-BW '!D277*'VCO2-LBM'!D$61/'VCO2-LBM'!D$62</f>
        <v>2470.3314917127068</v>
      </c>
      <c r="E277" s="305">
        <f>'VCO2-BW '!E277*'VCO2-LBM'!E$61/'VCO2-LBM'!E$62</f>
        <v>3501.9642857142858</v>
      </c>
      <c r="F277" s="305">
        <f>'VCO2-BW '!F277*'VCO2-LBM'!F$61/'VCO2-LBM'!F$62</f>
        <v>3296.6153846153838</v>
      </c>
      <c r="G277" s="305">
        <f>'VCO2-BW '!G277*'VCO2-LBM'!G$61/'VCO2-LBM'!G$62</f>
        <v>4177.0068493150684</v>
      </c>
      <c r="H277" s="86">
        <f>'VCO2-BW '!H277*'VCO2-LBM'!H$61/'VCO2-LBM'!H$62</f>
        <v>5227.7142857142853</v>
      </c>
      <c r="I277" s="86">
        <f>'VCO2-BW '!I277*'VCO2-LBM'!I$61/'VCO2-LBM'!I$62</f>
        <v>3015</v>
      </c>
      <c r="J277" s="86">
        <f>'VCO2-BW '!J277*'VCO2-LBM'!J$61/'VCO2-LBM'!J$62</f>
        <v>4536.3969465648861</v>
      </c>
      <c r="K277" s="108">
        <f>'VCO2-BW '!K277*'VCO2-LBM'!K$61/'VCO2-LBM'!K$62</f>
        <v>5492.7322834645674</v>
      </c>
      <c r="L277" s="160"/>
      <c r="M277" s="160"/>
      <c r="N277" s="160"/>
      <c r="O277" s="160"/>
      <c r="P277" s="160"/>
      <c r="Q277" s="160"/>
      <c r="R277" s="160"/>
      <c r="S277" s="160"/>
      <c r="T277" s="160"/>
      <c r="U277" s="232">
        <f t="shared" ref="U277" si="781">STDEV(L276:T276)/SQRT(COUNT(L276:T276))</f>
        <v>220.95493637545471</v>
      </c>
    </row>
    <row r="278" spans="1:44">
      <c r="A278" s="223">
        <v>43726</v>
      </c>
      <c r="B278" s="235">
        <v>1.6961342592592601</v>
      </c>
      <c r="C278" s="304">
        <f>'VCO2-BW '!C278*'VCO2-LBM'!C$61/'VCO2-LBM'!C$62</f>
        <v>3876.5459770114949</v>
      </c>
      <c r="D278" s="305">
        <f>'VCO2-BW '!D278*'VCO2-LBM'!D$61/'VCO2-LBM'!D$62</f>
        <v>4293.5911602209944</v>
      </c>
      <c r="E278" s="305">
        <f>'VCO2-BW '!E278*'VCO2-LBM'!E$61/'VCO2-LBM'!E$62</f>
        <v>3328.3928571428564</v>
      </c>
      <c r="F278" s="305">
        <f>'VCO2-BW '!F278*'VCO2-LBM'!F$61/'VCO2-LBM'!F$62</f>
        <v>5004.1538461538466</v>
      </c>
      <c r="G278" s="305">
        <f>'VCO2-BW '!G278*'VCO2-LBM'!G$61/'VCO2-LBM'!G$62</f>
        <v>3989.2191780821922</v>
      </c>
      <c r="H278" s="86">
        <f>'VCO2-BW '!H278*'VCO2-LBM'!H$61/'VCO2-LBM'!H$62</f>
        <v>4981.4444444444443</v>
      </c>
      <c r="I278" s="86">
        <f>'VCO2-BW '!I278*'VCO2-LBM'!I$61/'VCO2-LBM'!I$62</f>
        <v>5310</v>
      </c>
      <c r="J278" s="86">
        <f>'VCO2-BW '!J278*'VCO2-LBM'!J$61/'VCO2-LBM'!J$62</f>
        <v>5666.3358778625952</v>
      </c>
      <c r="K278" s="108">
        <f>'VCO2-BW '!K278*'VCO2-LBM'!K$61/'VCO2-LBM'!K$62</f>
        <v>3023.251968503937</v>
      </c>
      <c r="L278" s="160"/>
      <c r="M278" s="160"/>
      <c r="N278" s="160"/>
      <c r="O278" s="160"/>
      <c r="P278" s="160"/>
      <c r="Q278" s="160"/>
      <c r="R278" s="160"/>
      <c r="S278" s="160"/>
      <c r="T278" s="160"/>
      <c r="U278" s="232"/>
    </row>
    <row r="279" spans="1:44">
      <c r="A279" s="223">
        <v>43726</v>
      </c>
      <c r="B279" s="235">
        <v>1.71002314814814</v>
      </c>
      <c r="C279" s="304">
        <f>'VCO2-BW '!C279*'VCO2-LBM'!C$61/'VCO2-LBM'!C$62</f>
        <v>3817.3620689655177</v>
      </c>
      <c r="D279" s="305">
        <f>'VCO2-BW '!D279*'VCO2-LBM'!D$61/'VCO2-LBM'!D$62</f>
        <v>4858.0939226519331</v>
      </c>
      <c r="E279" s="305">
        <f>'VCO2-BW '!E279*'VCO2-LBM'!E$61/'VCO2-LBM'!E$62</f>
        <v>3458.5714285714284</v>
      </c>
      <c r="F279" s="305">
        <f>'VCO2-BW '!F279*'VCO2-LBM'!F$61/'VCO2-LBM'!F$62</f>
        <v>3019.0769230769229</v>
      </c>
      <c r="G279" s="305">
        <f>'VCO2-BW '!G279*'VCO2-LBM'!G$61/'VCO2-LBM'!G$62</f>
        <v>4686.232876712329</v>
      </c>
      <c r="H279" s="86">
        <f>'VCO2-BW '!H279*'VCO2-LBM'!H$61/'VCO2-LBM'!H$62</f>
        <v>3945.4126984126983</v>
      </c>
      <c r="I279" s="86">
        <f>'VCO2-BW '!I279*'VCO2-LBM'!I$61/'VCO2-LBM'!I$62</f>
        <v>5418.333333333333</v>
      </c>
      <c r="J279" s="86">
        <f>'VCO2-BW '!J279*'VCO2-LBM'!J$61/'VCO2-LBM'!J$62</f>
        <v>5343.4961832061072</v>
      </c>
      <c r="K279" s="108">
        <f>'VCO2-BW '!K279*'VCO2-LBM'!K$61/'VCO2-LBM'!K$62</f>
        <v>5125.1023622047242</v>
      </c>
      <c r="L279" s="160">
        <f t="shared" ref="L279" si="782">AVERAGE(C279:C281)</f>
        <v>3616.4482758620702</v>
      </c>
      <c r="M279" s="160">
        <f t="shared" ref="M279" si="783">AVERAGE(D279:D281)</f>
        <v>4525.5709023941063</v>
      </c>
      <c r="N279" s="160">
        <f t="shared" ref="N279" si="784">AVERAGE(E279:E281)</f>
        <v>3500.3571428571427</v>
      </c>
      <c r="O279" s="160">
        <f t="shared" ref="O279" si="785">AVERAGE(F279:F281)</f>
        <v>3556.6666666666665</v>
      </c>
      <c r="P279" s="160">
        <f t="shared" ref="P279" si="786">AVERAGE(G279:G281)</f>
        <v>4264.9794520547948</v>
      </c>
      <c r="Q279" s="160">
        <f t="shared" ref="Q279" si="787">AVERAGE(H279:H281)</f>
        <v>4148.0899470899467</v>
      </c>
      <c r="R279" s="160">
        <f t="shared" ref="R279" si="788">AVERAGE(I279:I281)</f>
        <v>4548.8888888888878</v>
      </c>
      <c r="S279" s="160">
        <f t="shared" ref="S279" si="789">AVERAGE(J279:J281)</f>
        <v>4176.9465648854966</v>
      </c>
      <c r="T279" s="160">
        <f t="shared" ref="T279" si="790">AVERAGE(K279:K281)</f>
        <v>4213.0078740157487</v>
      </c>
      <c r="U279" s="232">
        <f t="shared" ref="U279" si="791">AVERAGE(L279:T279)</f>
        <v>4061.2173016349843</v>
      </c>
    </row>
    <row r="280" spans="1:44">
      <c r="A280" s="223">
        <v>43726</v>
      </c>
      <c r="B280" s="235">
        <v>1.72391203703704</v>
      </c>
      <c r="C280" s="304">
        <f>'VCO2-BW '!C280*'VCO2-LBM'!C$61/'VCO2-LBM'!C$62</f>
        <v>3160.1091954022995</v>
      </c>
      <c r="D280" s="305">
        <f>'VCO2-BW '!D280*'VCO2-LBM'!D$61/'VCO2-LBM'!D$62</f>
        <v>4790.6906077348067</v>
      </c>
      <c r="E280" s="305">
        <f>'VCO2-BW '!E280*'VCO2-LBM'!E$61/'VCO2-LBM'!E$62</f>
        <v>3268.9285714285706</v>
      </c>
      <c r="F280" s="305">
        <f>'VCO2-BW '!F280*'VCO2-LBM'!F$61/'VCO2-LBM'!F$62</f>
        <v>3078.3076923076924</v>
      </c>
      <c r="G280" s="305">
        <f>'VCO2-BW '!G280*'VCO2-LBM'!G$61/'VCO2-LBM'!G$62</f>
        <v>4461.2260273972606</v>
      </c>
      <c r="H280" s="86">
        <f>'VCO2-BW '!H280*'VCO2-LBM'!H$61/'VCO2-LBM'!H$62</f>
        <v>3403.6190476190477</v>
      </c>
      <c r="I280" s="86">
        <f>'VCO2-BW '!I280*'VCO2-LBM'!I$61/'VCO2-LBM'!I$62</f>
        <v>3150</v>
      </c>
      <c r="J280" s="86">
        <f>'VCO2-BW '!J280*'VCO2-LBM'!J$61/'VCO2-LBM'!J$62</f>
        <v>3453.0534351145038</v>
      </c>
      <c r="K280" s="108">
        <f>'VCO2-BW '!K280*'VCO2-LBM'!K$61/'VCO2-LBM'!K$62</f>
        <v>3612.7007874015749</v>
      </c>
      <c r="L280" s="160"/>
      <c r="M280" s="160"/>
      <c r="N280" s="160"/>
      <c r="O280" s="160"/>
      <c r="P280" s="160"/>
      <c r="Q280" s="160"/>
      <c r="R280" s="160"/>
      <c r="S280" s="160"/>
      <c r="T280" s="160"/>
      <c r="U280" s="232">
        <f t="shared" ref="U280" si="792">STDEV(L279:T279)/SQRT(COUNT(L279:T279))</f>
        <v>134.67565468660686</v>
      </c>
    </row>
    <row r="281" spans="1:44">
      <c r="A281" s="223">
        <v>43726</v>
      </c>
      <c r="B281" s="235">
        <v>1.7378009259259199</v>
      </c>
      <c r="C281" s="304">
        <f>'VCO2-BW '!C281*'VCO2-LBM'!C$61/'VCO2-LBM'!C$62</f>
        <v>3871.8735632183916</v>
      </c>
      <c r="D281" s="305">
        <f>'VCO2-BW '!D281*'VCO2-LBM'!D$61/'VCO2-LBM'!D$62</f>
        <v>3927.9281767955799</v>
      </c>
      <c r="E281" s="305">
        <f>'VCO2-BW '!E281*'VCO2-LBM'!E$61/'VCO2-LBM'!E$62</f>
        <v>3773.5714285714284</v>
      </c>
      <c r="F281" s="305">
        <f>'VCO2-BW '!F281*'VCO2-LBM'!F$61/'VCO2-LBM'!F$62</f>
        <v>4572.6153846153848</v>
      </c>
      <c r="G281" s="305">
        <f>'VCO2-BW '!G281*'VCO2-LBM'!G$61/'VCO2-LBM'!G$62</f>
        <v>3647.4794520547939</v>
      </c>
      <c r="H281" s="86">
        <f>'VCO2-BW '!H281*'VCO2-LBM'!H$61/'VCO2-LBM'!H$62</f>
        <v>5095.2380952380945</v>
      </c>
      <c r="I281" s="86">
        <f>'VCO2-BW '!I281*'VCO2-LBM'!I$61/'VCO2-LBM'!I$62</f>
        <v>5078.333333333333</v>
      </c>
      <c r="J281" s="86">
        <f>'VCO2-BW '!J281*'VCO2-LBM'!J$61/'VCO2-LBM'!J$62</f>
        <v>3734.2900763358784</v>
      </c>
      <c r="K281" s="108">
        <f>'VCO2-BW '!K281*'VCO2-LBM'!K$61/'VCO2-LBM'!K$62</f>
        <v>3901.2204724409453</v>
      </c>
      <c r="L281" s="160"/>
      <c r="M281" s="160"/>
      <c r="N281" s="160"/>
      <c r="O281" s="160"/>
      <c r="P281" s="160"/>
      <c r="Q281" s="160"/>
      <c r="R281" s="160"/>
      <c r="S281" s="160"/>
      <c r="T281" s="160"/>
      <c r="U281" s="232"/>
    </row>
    <row r="282" spans="1:44">
      <c r="A282" s="233">
        <v>43726</v>
      </c>
      <c r="B282" s="240">
        <v>1.7516898148148099</v>
      </c>
      <c r="C282" s="304">
        <f>'VCO2-BW '!C282*'VCO2-LBM'!C$61/'VCO2-LBM'!C$62</f>
        <v>3730.14367816092</v>
      </c>
      <c r="D282" s="305">
        <f>'VCO2-BW '!D282*'VCO2-LBM'!D$61/'VCO2-LBM'!D$62</f>
        <v>4189.116022099447</v>
      </c>
      <c r="E282" s="305">
        <f>'VCO2-BW '!E282*'VCO2-LBM'!E$61/'VCO2-LBM'!E$62</f>
        <v>3423.2142857142853</v>
      </c>
      <c r="F282" s="305">
        <f>'VCO2-BW '!F282*'VCO2-LBM'!F$61/'VCO2-LBM'!F$62</f>
        <v>4730</v>
      </c>
      <c r="G282" s="305">
        <f>'VCO2-BW '!G282*'VCO2-LBM'!G$61/'VCO2-LBM'!G$62</f>
        <v>4931.5410958904113</v>
      </c>
      <c r="H282" s="86">
        <f>'VCO2-BW '!H282*'VCO2-LBM'!H$61/'VCO2-LBM'!H$62</f>
        <v>4662.1428571428569</v>
      </c>
      <c r="I282" s="86">
        <f>'VCO2-BW '!I282*'VCO2-LBM'!I$61/'VCO2-LBM'!I$62</f>
        <v>5236.6666666666661</v>
      </c>
      <c r="J282" s="86">
        <f>'VCO2-BW '!J282*'VCO2-LBM'!J$61/'VCO2-LBM'!J$62</f>
        <v>4484.8091603053435</v>
      </c>
      <c r="K282" s="108">
        <f>'VCO2-BW '!K282*'VCO2-LBM'!K$61/'VCO2-LBM'!K$62</f>
        <v>3971.0236220472443</v>
      </c>
      <c r="L282" s="160">
        <f t="shared" ref="L282" si="793">AVERAGE(C282:C284)</f>
        <v>3789.8467432950197</v>
      </c>
      <c r="M282" s="160">
        <f t="shared" ref="M282" si="794">AVERAGE(D282:D284)</f>
        <v>3671.2338858195203</v>
      </c>
      <c r="N282" s="160">
        <f t="shared" ref="N282" si="795">AVERAGE(E282:E284)</f>
        <v>3608.0357142857138</v>
      </c>
      <c r="O282" s="160">
        <f t="shared" ref="O282" si="796">AVERAGE(F282:F284)</f>
        <v>5085.9487179487187</v>
      </c>
      <c r="P282" s="160">
        <f t="shared" ref="P282" si="797">AVERAGE(G282:G284)</f>
        <v>5167.8264840182646</v>
      </c>
      <c r="Q282" s="160">
        <f t="shared" ref="Q282" si="798">AVERAGE(H282:H284)</f>
        <v>4331.5185185185182</v>
      </c>
      <c r="R282" s="160">
        <f t="shared" ref="R282" si="799">AVERAGE(I282:I284)</f>
        <v>4348.8888888888887</v>
      </c>
      <c r="S282" s="160">
        <f t="shared" ref="S282" si="800">AVERAGE(J282:J284)</f>
        <v>4923.0279898218832</v>
      </c>
      <c r="T282" s="160">
        <f t="shared" ref="T282" si="801">AVERAGE(K282:K284)</f>
        <v>4013.4225721784774</v>
      </c>
      <c r="U282" s="232">
        <f t="shared" ref="U282" si="802">AVERAGE(L282:T282)</f>
        <v>4326.6388349750005</v>
      </c>
    </row>
    <row r="283" spans="1:44">
      <c r="A283" s="233">
        <v>43726</v>
      </c>
      <c r="B283" s="240">
        <v>1.7655787037037001</v>
      </c>
      <c r="C283" s="304">
        <f>'VCO2-BW '!C283*'VCO2-LBM'!C$61/'VCO2-LBM'!C$62</f>
        <v>4018.275862068966</v>
      </c>
      <c r="D283" s="305">
        <f>'VCO2-BW '!D283*'VCO2-LBM'!D$61/'VCO2-LBM'!D$62</f>
        <v>3307.8176795580107</v>
      </c>
      <c r="E283" s="305">
        <f>'VCO2-BW '!E283*'VCO2-LBM'!E$61/'VCO2-LBM'!E$62</f>
        <v>3825</v>
      </c>
      <c r="F283" s="305">
        <f>'VCO2-BW '!F283*'VCO2-LBM'!F$61/'VCO2-LBM'!F$62</f>
        <v>5004.1538461538466</v>
      </c>
      <c r="G283" s="305">
        <f>'VCO2-BW '!G283*'VCO2-LBM'!G$61/'VCO2-LBM'!G$62</f>
        <v>5095.6438356164381</v>
      </c>
      <c r="H283" s="86">
        <f>'VCO2-BW '!H283*'VCO2-LBM'!H$61/'VCO2-LBM'!H$62</f>
        <v>4179.7936507936502</v>
      </c>
      <c r="I283" s="86">
        <f>'VCO2-BW '!I283*'VCO2-LBM'!I$61/'VCO2-LBM'!I$62</f>
        <v>3968.333333333333</v>
      </c>
      <c r="J283" s="86">
        <f>'VCO2-BW '!J283*'VCO2-LBM'!J$61/'VCO2-LBM'!J$62</f>
        <v>5679.6488549618325</v>
      </c>
      <c r="K283" s="108">
        <f>'VCO2-BW '!K283*'VCO2-LBM'!K$61/'VCO2-LBM'!K$62</f>
        <v>3863.9921259842517</v>
      </c>
      <c r="L283" s="160"/>
      <c r="M283" s="160"/>
      <c r="N283" s="160"/>
      <c r="O283" s="160"/>
      <c r="P283" s="160"/>
      <c r="Q283" s="160"/>
      <c r="R283" s="160"/>
      <c r="S283" s="160"/>
      <c r="T283" s="160"/>
      <c r="U283" s="232">
        <f t="shared" ref="U283" si="803">STDEV(L282:T282)/SQRT(COUNT(L282:T282))</f>
        <v>203.18790321489928</v>
      </c>
    </row>
    <row r="284" spans="1:44">
      <c r="A284" s="233">
        <v>43726</v>
      </c>
      <c r="B284" s="240">
        <v>1.77946759259259</v>
      </c>
      <c r="C284" s="304">
        <f>'VCO2-BW '!C284*'VCO2-LBM'!C$61/'VCO2-LBM'!C$62</f>
        <v>3621.1206896551721</v>
      </c>
      <c r="D284" s="305">
        <f>'VCO2-BW '!D284*'VCO2-LBM'!D$61/'VCO2-LBM'!D$62</f>
        <v>3516.7679558011046</v>
      </c>
      <c r="E284" s="305">
        <f>'VCO2-BW '!E284*'VCO2-LBM'!E$61/'VCO2-LBM'!E$62</f>
        <v>3575.8928571428564</v>
      </c>
      <c r="F284" s="305">
        <f>'VCO2-BW '!F284*'VCO2-LBM'!F$61/'VCO2-LBM'!F$62</f>
        <v>5523.6923076923076</v>
      </c>
      <c r="G284" s="305">
        <f>'VCO2-BW '!G284*'VCO2-LBM'!G$61/'VCO2-LBM'!G$62</f>
        <v>5476.2945205479446</v>
      </c>
      <c r="H284" s="86">
        <f>'VCO2-BW '!H284*'VCO2-LBM'!H$61/'VCO2-LBM'!H$62</f>
        <v>4152.6190476190477</v>
      </c>
      <c r="I284" s="86">
        <f>'VCO2-BW '!I284*'VCO2-LBM'!I$61/'VCO2-LBM'!I$62</f>
        <v>3841.6666666666665</v>
      </c>
      <c r="J284" s="86">
        <f>'VCO2-BW '!J284*'VCO2-LBM'!J$61/'VCO2-LBM'!J$62</f>
        <v>4604.6259541984737</v>
      </c>
      <c r="K284" s="108">
        <f>'VCO2-BW '!K284*'VCO2-LBM'!K$61/'VCO2-LBM'!K$62</f>
        <v>4205.251968503937</v>
      </c>
      <c r="L284" s="160"/>
      <c r="M284" s="160"/>
      <c r="N284" s="160"/>
      <c r="O284" s="160"/>
      <c r="P284" s="160"/>
      <c r="Q284" s="160"/>
      <c r="R284" s="160"/>
      <c r="S284" s="160"/>
      <c r="T284" s="160"/>
      <c r="U284" s="232"/>
    </row>
    <row r="285" spans="1:44">
      <c r="A285" s="233">
        <v>43726</v>
      </c>
      <c r="B285" s="240">
        <v>1.79335648148148</v>
      </c>
      <c r="C285" s="304">
        <f>'VCO2-BW '!C285*'VCO2-LBM'!C$61/'VCO2-LBM'!C$62</f>
        <v>4853.0804597701153</v>
      </c>
      <c r="D285" s="305">
        <f>'VCO2-BW '!D285*'VCO2-LBM'!D$61/'VCO2-LBM'!D$62</f>
        <v>3769.5303867403313</v>
      </c>
      <c r="E285" s="305">
        <f>'VCO2-BW '!E285*'VCO2-LBM'!E$61/'VCO2-LBM'!E$62</f>
        <v>4035.5357142857142</v>
      </c>
      <c r="F285" s="305">
        <f>'VCO2-BW '!F285*'VCO2-LBM'!F$61/'VCO2-LBM'!F$62</f>
        <v>5242.7692307692305</v>
      </c>
      <c r="G285" s="305">
        <f>'VCO2-BW '!G285*'VCO2-LBM'!G$61/'VCO2-LBM'!G$62</f>
        <v>4896.0136986301377</v>
      </c>
      <c r="H285" s="86">
        <f>'VCO2-BW '!H285*'VCO2-LBM'!H$61/'VCO2-LBM'!H$62</f>
        <v>5698.1746031746034</v>
      </c>
      <c r="I285" s="86">
        <f>'VCO2-BW '!I285*'VCO2-LBM'!I$61/'VCO2-LBM'!I$62</f>
        <v>5450</v>
      </c>
      <c r="J285" s="86">
        <f>'VCO2-BW '!J285*'VCO2-LBM'!J$61/'VCO2-LBM'!J$62</f>
        <v>4466.5038167938928</v>
      </c>
      <c r="K285" s="108">
        <f>'VCO2-BW '!K285*'VCO2-LBM'!K$61/'VCO2-LBM'!K$62</f>
        <v>4265.748031496063</v>
      </c>
      <c r="L285" s="160">
        <f t="shared" ref="L285" si="804">AVERAGE(C285:C287)</f>
        <v>4319.3869731800769</v>
      </c>
      <c r="M285" s="160">
        <f t="shared" ref="M285" si="805">AVERAGE(D285:D287)</f>
        <v>3654.9447513812156</v>
      </c>
      <c r="N285" s="160">
        <f t="shared" ref="N285" si="806">AVERAGE(E285:E287)</f>
        <v>4326.9642857142853</v>
      </c>
      <c r="O285" s="160">
        <f t="shared" ref="O285" si="807">AVERAGE(F285:F287)</f>
        <v>5235.4358974358975</v>
      </c>
      <c r="P285" s="160">
        <f t="shared" ref="P285" si="808">AVERAGE(G285:G287)</f>
        <v>4474.7602739726026</v>
      </c>
      <c r="Q285" s="160">
        <f t="shared" ref="Q285" si="809">AVERAGE(H285:H287)</f>
        <v>5194.3121693121693</v>
      </c>
      <c r="R285" s="160">
        <f t="shared" ref="R285" si="810">AVERAGE(I285:I287)</f>
        <v>4852.2222222222217</v>
      </c>
      <c r="S285" s="160">
        <f t="shared" ref="S285" si="811">AVERAGE(J285:J287)</f>
        <v>5100.5343511450383</v>
      </c>
      <c r="T285" s="160">
        <f t="shared" ref="T285" si="812">AVERAGE(K285:K287)</f>
        <v>4825.2073490813646</v>
      </c>
      <c r="U285" s="232">
        <f t="shared" ref="U285" si="813">AVERAGE(L285:T285)</f>
        <v>4664.8631414938754</v>
      </c>
    </row>
    <row r="286" spans="1:44">
      <c r="A286" s="233">
        <v>43726</v>
      </c>
      <c r="B286" s="240">
        <v>1.8072453703703699</v>
      </c>
      <c r="C286" s="304">
        <f>'VCO2-BW '!C286*'VCO2-LBM'!C$61/'VCO2-LBM'!C$62</f>
        <v>4312.6379310344837</v>
      </c>
      <c r="D286" s="305">
        <f>'VCO2-BW '!D286*'VCO2-LBM'!D$61/'VCO2-LBM'!D$62</f>
        <v>3282.5414364640887</v>
      </c>
      <c r="E286" s="305">
        <f>'VCO2-BW '!E286*'VCO2-LBM'!E$61/'VCO2-LBM'!E$62</f>
        <v>4892.1428571428569</v>
      </c>
      <c r="F286" s="305">
        <f>'VCO2-BW '!F286*'VCO2-LBM'!F$61/'VCO2-LBM'!F$62</f>
        <v>4843.3846153846152</v>
      </c>
      <c r="G286" s="305">
        <f>'VCO2-BW '!G286*'VCO2-LBM'!G$61/'VCO2-LBM'!G$62</f>
        <v>4055.1986301369861</v>
      </c>
      <c r="H286" s="86">
        <f>'VCO2-BW '!H286*'VCO2-LBM'!H$61/'VCO2-LBM'!H$62</f>
        <v>5857.8253968253966</v>
      </c>
      <c r="I286" s="86">
        <f>'VCO2-BW '!I286*'VCO2-LBM'!I$61/'VCO2-LBM'!I$62</f>
        <v>4398.333333333333</v>
      </c>
      <c r="J286" s="86">
        <f>'VCO2-BW '!J286*'VCO2-LBM'!J$61/'VCO2-LBM'!J$62</f>
        <v>4341.6946564885493</v>
      </c>
      <c r="K286" s="108">
        <f>'VCO2-BW '!K286*'VCO2-LBM'!K$61/'VCO2-LBM'!K$62</f>
        <v>4011.3543307086616</v>
      </c>
      <c r="L286" s="160"/>
      <c r="M286" s="160"/>
      <c r="N286" s="160"/>
      <c r="O286" s="160"/>
      <c r="P286" s="160"/>
      <c r="Q286" s="160"/>
      <c r="R286" s="160"/>
      <c r="S286" s="160"/>
      <c r="T286" s="160"/>
      <c r="U286" s="232">
        <f t="shared" ref="U286" si="814">STDEV(L285:T285)/SQRT(COUNT(L285:T285))</f>
        <v>172.64672947861229</v>
      </c>
    </row>
    <row r="287" spans="1:44">
      <c r="A287" s="233">
        <v>43726</v>
      </c>
      <c r="B287" s="240">
        <v>1.8211342592592601</v>
      </c>
      <c r="C287" s="304">
        <f>'VCO2-BW '!C287*'VCO2-LBM'!C$61/'VCO2-LBM'!C$62</f>
        <v>3792.4425287356325</v>
      </c>
      <c r="D287" s="305">
        <f>'VCO2-BW '!D287*'VCO2-LBM'!D$61/'VCO2-LBM'!D$62</f>
        <v>3912.7624309392263</v>
      </c>
      <c r="E287" s="305">
        <f>'VCO2-BW '!E287*'VCO2-LBM'!E$61/'VCO2-LBM'!E$62</f>
        <v>4053.2142857142853</v>
      </c>
      <c r="F287" s="305">
        <f>'VCO2-BW '!F287*'VCO2-LBM'!F$61/'VCO2-LBM'!F$62</f>
        <v>5620.1538461538457</v>
      </c>
      <c r="G287" s="305">
        <f>'VCO2-BW '!G287*'VCO2-LBM'!G$61/'VCO2-LBM'!G$62</f>
        <v>4473.0684931506848</v>
      </c>
      <c r="H287" s="86">
        <f>'VCO2-BW '!H287*'VCO2-LBM'!H$61/'VCO2-LBM'!H$62</f>
        <v>4026.936507936508</v>
      </c>
      <c r="I287" s="86">
        <f>'VCO2-BW '!I287*'VCO2-LBM'!I$61/'VCO2-LBM'!I$62</f>
        <v>4708.333333333333</v>
      </c>
      <c r="J287" s="86">
        <f>'VCO2-BW '!J287*'VCO2-LBM'!J$61/'VCO2-LBM'!J$62</f>
        <v>6493.4045801526727</v>
      </c>
      <c r="K287" s="108">
        <f>'VCO2-BW '!K287*'VCO2-LBM'!K$61/'VCO2-LBM'!K$62</f>
        <v>6198.5196850393704</v>
      </c>
      <c r="L287" s="160"/>
      <c r="M287" s="160"/>
      <c r="N287" s="160"/>
      <c r="O287" s="160"/>
      <c r="P287" s="160"/>
      <c r="Q287" s="160"/>
      <c r="R287" s="160"/>
      <c r="S287" s="160"/>
      <c r="T287" s="160"/>
      <c r="U287" s="232"/>
    </row>
    <row r="288" spans="1:44">
      <c r="A288" s="233">
        <v>43726</v>
      </c>
      <c r="B288" s="240">
        <v>1.83502314814815</v>
      </c>
      <c r="C288" s="304">
        <f>'VCO2-BW '!C288*'VCO2-LBM'!C$61/'VCO2-LBM'!C$62</f>
        <v>4602.3275862068967</v>
      </c>
      <c r="D288" s="305">
        <f>'VCO2-BW '!D288*'VCO2-LBM'!D$61/'VCO2-LBM'!D$62</f>
        <v>3301.0773480662979</v>
      </c>
      <c r="E288" s="305">
        <f>'VCO2-BW '!E288*'VCO2-LBM'!E$61/'VCO2-LBM'!E$62</f>
        <v>4363.3928571428569</v>
      </c>
      <c r="F288" s="305">
        <f>'VCO2-BW '!F288*'VCO2-LBM'!F$61/'VCO2-LBM'!F$62</f>
        <v>5344.3076923076924</v>
      </c>
      <c r="G288" s="305">
        <f>'VCO2-BW '!G288*'VCO2-LBM'!G$61/'VCO2-LBM'!G$62</f>
        <v>5300.3493150684926</v>
      </c>
      <c r="H288" s="86">
        <f>'VCO2-BW '!H288*'VCO2-LBM'!H$61/'VCO2-LBM'!H$62</f>
        <v>6309.6031746031749</v>
      </c>
      <c r="I288" s="86">
        <f>'VCO2-BW '!I288*'VCO2-LBM'!I$61/'VCO2-LBM'!I$62</f>
        <v>5191.6666666666661</v>
      </c>
      <c r="J288" s="86">
        <f>'VCO2-BW '!J288*'VCO2-LBM'!J$61/'VCO2-LBM'!J$62</f>
        <v>4934.1221374045799</v>
      </c>
      <c r="K288" s="108">
        <f>'VCO2-BW '!K288*'VCO2-LBM'!K$61/'VCO2-LBM'!K$62</f>
        <v>6288.4881889763783</v>
      </c>
      <c r="L288" s="160">
        <f t="shared" ref="L288" si="815">AVERAGE(C288:C290)</f>
        <v>5061.7816091954028</v>
      </c>
      <c r="M288" s="160">
        <f t="shared" ref="M288" si="816">AVERAGE(D288:D290)</f>
        <v>3602.1454880294659</v>
      </c>
      <c r="N288" s="160">
        <f t="shared" ref="N288" si="817">AVERAGE(E288:E290)</f>
        <v>4416.4285714285716</v>
      </c>
      <c r="O288" s="160">
        <f t="shared" ref="O288" si="818">AVERAGE(F288:F290)</f>
        <v>4827.5897435897432</v>
      </c>
      <c r="P288" s="160">
        <f t="shared" ref="P288" si="819">AVERAGE(G288:G290)</f>
        <v>5014.4383561643835</v>
      </c>
      <c r="Q288" s="160">
        <f t="shared" ref="Q288" si="820">AVERAGE(H288:H290)</f>
        <v>6063.8994708994696</v>
      </c>
      <c r="R288" s="160">
        <f t="shared" ref="R288" si="821">AVERAGE(I288:I290)</f>
        <v>5103.333333333333</v>
      </c>
      <c r="S288" s="160">
        <f t="shared" ref="S288" si="822">AVERAGE(J288:J290)</f>
        <v>5093.8778625954201</v>
      </c>
      <c r="T288" s="160">
        <f t="shared" ref="T288" si="823">AVERAGE(K288:K290)</f>
        <v>5925.5118110236217</v>
      </c>
      <c r="U288" s="232">
        <f t="shared" ref="U288" si="824">AVERAGE(L288:T288)</f>
        <v>5012.1118051399353</v>
      </c>
    </row>
    <row r="289" spans="1:21">
      <c r="A289" s="233">
        <v>43726</v>
      </c>
      <c r="B289" s="240">
        <v>1.84891203703703</v>
      </c>
      <c r="C289" s="304">
        <f>'VCO2-BW '!C289*'VCO2-LBM'!C$61/'VCO2-LBM'!C$62</f>
        <v>5312.5344827586214</v>
      </c>
      <c r="D289" s="305">
        <f>'VCO2-BW '!D289*'VCO2-LBM'!D$61/'VCO2-LBM'!D$62</f>
        <v>3285.9116022099447</v>
      </c>
      <c r="E289" s="305">
        <f>'VCO2-BW '!E289*'VCO2-LBM'!E$61/'VCO2-LBM'!E$62</f>
        <v>3870</v>
      </c>
      <c r="F289" s="305">
        <f>'VCO2-BW '!F289*'VCO2-LBM'!F$61/'VCO2-LBM'!F$62</f>
        <v>4240.9230769230762</v>
      </c>
      <c r="G289" s="305">
        <f>'VCO2-BW '!G289*'VCO2-LBM'!G$61/'VCO2-LBM'!G$62</f>
        <v>6054.8835616438364</v>
      </c>
      <c r="H289" s="86">
        <f>'VCO2-BW '!H289*'VCO2-LBM'!H$61/'VCO2-LBM'!H$62</f>
        <v>6289.2222222222217</v>
      </c>
      <c r="I289" s="86">
        <f>'VCO2-BW '!I289*'VCO2-LBM'!I$61/'VCO2-LBM'!I$62</f>
        <v>4666.6666666666661</v>
      </c>
      <c r="J289" s="86">
        <f>'VCO2-BW '!J289*'VCO2-LBM'!J$61/'VCO2-LBM'!J$62</f>
        <v>5563.1603053435119</v>
      </c>
      <c r="K289" s="108">
        <f>'VCO2-BW '!K289*'VCO2-LBM'!K$61/'VCO2-LBM'!K$62</f>
        <v>5520.6535433070876</v>
      </c>
      <c r="L289" s="160"/>
      <c r="M289" s="160"/>
      <c r="N289" s="160"/>
      <c r="O289" s="160"/>
      <c r="P289" s="160"/>
      <c r="Q289" s="160"/>
      <c r="R289" s="160"/>
      <c r="S289" s="160"/>
      <c r="T289" s="160"/>
      <c r="U289" s="232">
        <f t="shared" ref="U289" si="825">STDEV(L288:T288)/SQRT(COUNT(L288:T288))</f>
        <v>245.37183641856348</v>
      </c>
    </row>
    <row r="290" spans="1:21">
      <c r="A290" s="233">
        <v>43726</v>
      </c>
      <c r="B290" s="240">
        <v>1.8628009259259199</v>
      </c>
      <c r="C290" s="304">
        <f>'VCO2-BW '!C290*'VCO2-LBM'!C$61/'VCO2-LBM'!C$62</f>
        <v>5270.4827586206902</v>
      </c>
      <c r="D290" s="305">
        <f>'VCO2-BW '!D290*'VCO2-LBM'!D$61/'VCO2-LBM'!D$62</f>
        <v>4219.4475138121543</v>
      </c>
      <c r="E290" s="305">
        <f>'VCO2-BW '!E290*'VCO2-LBM'!E$61/'VCO2-LBM'!E$62</f>
        <v>5015.8928571428569</v>
      </c>
      <c r="F290" s="305">
        <f>'VCO2-BW '!F290*'VCO2-LBM'!F$61/'VCO2-LBM'!F$62</f>
        <v>4897.538461538461</v>
      </c>
      <c r="G290" s="305">
        <f>'VCO2-BW '!G290*'VCO2-LBM'!G$61/'VCO2-LBM'!G$62</f>
        <v>3688.0821917808216</v>
      </c>
      <c r="H290" s="86">
        <f>'VCO2-BW '!H290*'VCO2-LBM'!H$61/'VCO2-LBM'!H$62</f>
        <v>5592.8730158730159</v>
      </c>
      <c r="I290" s="86">
        <f>'VCO2-BW '!I290*'VCO2-LBM'!I$61/'VCO2-LBM'!I$62</f>
        <v>5451.6666666666661</v>
      </c>
      <c r="J290" s="86">
        <f>'VCO2-BW '!J290*'VCO2-LBM'!J$61/'VCO2-LBM'!J$62</f>
        <v>4784.3511450381684</v>
      </c>
      <c r="K290" s="108">
        <f>'VCO2-BW '!K290*'VCO2-LBM'!K$61/'VCO2-LBM'!K$62</f>
        <v>5967.393700787401</v>
      </c>
      <c r="L290" s="160"/>
      <c r="M290" s="160"/>
      <c r="N290" s="160"/>
      <c r="O290" s="160"/>
      <c r="P290" s="160"/>
      <c r="Q290" s="160"/>
      <c r="R290" s="160"/>
      <c r="S290" s="160"/>
      <c r="T290" s="160"/>
      <c r="U290" s="232"/>
    </row>
    <row r="291" spans="1:21">
      <c r="A291" s="233">
        <v>43726</v>
      </c>
      <c r="B291" s="240">
        <v>1.8766898148148099</v>
      </c>
      <c r="C291" s="304">
        <f>'VCO2-BW '!C291*'VCO2-LBM'!C$61/'VCO2-LBM'!C$62</f>
        <v>5002.597701149426</v>
      </c>
      <c r="D291" s="305">
        <f>'VCO2-BW '!D291*'VCO2-LBM'!D$61/'VCO2-LBM'!D$62</f>
        <v>3038.2044198895023</v>
      </c>
      <c r="E291" s="305">
        <f>'VCO2-BW '!E291*'VCO2-LBM'!E$61/'VCO2-LBM'!E$62</f>
        <v>3158.0357142857142</v>
      </c>
      <c r="F291" s="305">
        <f>'VCO2-BW '!F291*'VCO2-LBM'!F$61/'VCO2-LBM'!F$62</f>
        <v>6342.7692307692314</v>
      </c>
      <c r="G291" s="305">
        <f>'VCO2-BW '!G291*'VCO2-LBM'!G$61/'VCO2-LBM'!G$62</f>
        <v>4632.0958904109584</v>
      </c>
      <c r="H291" s="86">
        <f>'VCO2-BW '!H291*'VCO2-LBM'!H$61/'VCO2-LBM'!H$62</f>
        <v>4460.0317460317456</v>
      </c>
      <c r="I291" s="86">
        <f>'VCO2-BW '!I291*'VCO2-LBM'!I$61/'VCO2-LBM'!I$62</f>
        <v>4876.6666666666661</v>
      </c>
      <c r="J291" s="86">
        <f>'VCO2-BW '!J291*'VCO2-LBM'!J$61/'VCO2-LBM'!J$62</f>
        <v>4671.1908396946565</v>
      </c>
      <c r="K291" s="108">
        <f>'VCO2-BW '!K291*'VCO2-LBM'!K$61/'VCO2-LBM'!K$62</f>
        <v>6094.5905511811034</v>
      </c>
      <c r="L291" s="160">
        <f t="shared" ref="L291" si="826">AVERAGE(C291:C293)</f>
        <v>4017.2375478927206</v>
      </c>
      <c r="M291" s="160">
        <f t="shared" ref="M291" si="827">AVERAGE(D291:D293)</f>
        <v>3094.3738489871084</v>
      </c>
      <c r="N291" s="160">
        <f t="shared" ref="N291" si="828">AVERAGE(E291:E293)</f>
        <v>3536.7857142857142</v>
      </c>
      <c r="O291" s="160">
        <f t="shared" ref="O291" si="829">AVERAGE(F291:F293)</f>
        <v>5636.5128205128203</v>
      </c>
      <c r="P291" s="160">
        <f t="shared" ref="P291" si="830">AVERAGE(G291:G293)</f>
        <v>4430.2100456621001</v>
      </c>
      <c r="Q291" s="160">
        <f t="shared" ref="Q291" si="831">AVERAGE(H291:H293)</f>
        <v>5243.5661375661366</v>
      </c>
      <c r="R291" s="160">
        <f t="shared" ref="R291" si="832">AVERAGE(I291:I293)</f>
        <v>4909.4444444444443</v>
      </c>
      <c r="S291" s="160">
        <f t="shared" ref="S291" si="833">AVERAGE(J291:J293)</f>
        <v>4736.0916030534363</v>
      </c>
      <c r="T291" s="160">
        <f t="shared" ref="T291" si="834">AVERAGE(K291:K293)</f>
        <v>4831.9291338582689</v>
      </c>
      <c r="U291" s="232">
        <f t="shared" ref="U291" si="835">AVERAGE(L291:T291)</f>
        <v>4492.9056995847504</v>
      </c>
    </row>
    <row r="292" spans="1:21">
      <c r="A292" s="233">
        <v>43726</v>
      </c>
      <c r="B292" s="240">
        <v>1.8905787037037001</v>
      </c>
      <c r="C292" s="304">
        <f>'VCO2-BW '!C292*'VCO2-LBM'!C$61/'VCO2-LBM'!C$62</f>
        <v>3660.0574712643679</v>
      </c>
      <c r="D292" s="305">
        <f>'VCO2-BW '!D292*'VCO2-LBM'!D$61/'VCO2-LBM'!D$62</f>
        <v>2707.9281767955799</v>
      </c>
      <c r="E292" s="305">
        <f>'VCO2-BW '!E292*'VCO2-LBM'!E$61/'VCO2-LBM'!E$62</f>
        <v>3132.3214285714289</v>
      </c>
      <c r="F292" s="305">
        <f>'VCO2-BW '!F292*'VCO2-LBM'!F$61/'VCO2-LBM'!F$62</f>
        <v>5046.461538461539</v>
      </c>
      <c r="G292" s="305">
        <f>'VCO2-BW '!G292*'VCO2-LBM'!G$61/'VCO2-LBM'!G$62</f>
        <v>4691.3082191780813</v>
      </c>
      <c r="H292" s="86">
        <f>'VCO2-BW '!H292*'VCO2-LBM'!H$61/'VCO2-LBM'!H$62</f>
        <v>5297.3492063492058</v>
      </c>
      <c r="I292" s="86">
        <f>'VCO2-BW '!I292*'VCO2-LBM'!I$61/'VCO2-LBM'!I$62</f>
        <v>4745</v>
      </c>
      <c r="J292" s="86">
        <f>'VCO2-BW '!J292*'VCO2-LBM'!J$61/'VCO2-LBM'!J$62</f>
        <v>5155.4503816793904</v>
      </c>
      <c r="K292" s="108">
        <f>'VCO2-BW '!K292*'VCO2-LBM'!K$61/'VCO2-LBM'!K$62</f>
        <v>3842.2755905511822</v>
      </c>
      <c r="L292" s="160"/>
      <c r="M292" s="160"/>
      <c r="N292" s="160"/>
      <c r="O292" s="160"/>
      <c r="P292" s="160"/>
      <c r="Q292" s="160"/>
      <c r="R292" s="160"/>
      <c r="S292" s="160"/>
      <c r="T292" s="160"/>
      <c r="U292" s="232">
        <f t="shared" ref="U292" si="836">STDEV(L291:T291)/SQRT(COUNT(L291:T291))</f>
        <v>271.80356565421272</v>
      </c>
    </row>
    <row r="293" spans="1:21">
      <c r="A293" s="233">
        <v>43726</v>
      </c>
      <c r="B293" s="240">
        <v>1.90446759259259</v>
      </c>
      <c r="C293" s="304">
        <f>'VCO2-BW '!C293*'VCO2-LBM'!C$61/'VCO2-LBM'!C$62</f>
        <v>3389.0574712643684</v>
      </c>
      <c r="D293" s="305">
        <f>'VCO2-BW '!D293*'VCO2-LBM'!D$61/'VCO2-LBM'!D$62</f>
        <v>3536.988950276243</v>
      </c>
      <c r="E293" s="305">
        <f>'VCO2-BW '!E293*'VCO2-LBM'!E$61/'VCO2-LBM'!E$62</f>
        <v>4320</v>
      </c>
      <c r="F293" s="305">
        <f>'VCO2-BW '!F293*'VCO2-LBM'!F$61/'VCO2-LBM'!F$62</f>
        <v>5520.3076923076915</v>
      </c>
      <c r="G293" s="305">
        <f>'VCO2-BW '!G293*'VCO2-LBM'!G$61/'VCO2-LBM'!G$62</f>
        <v>3967.2260273972597</v>
      </c>
      <c r="H293" s="86">
        <f>'VCO2-BW '!H293*'VCO2-LBM'!H$61/'VCO2-LBM'!H$62</f>
        <v>5973.3174603174593</v>
      </c>
      <c r="I293" s="86">
        <f>'VCO2-BW '!I293*'VCO2-LBM'!I$61/'VCO2-LBM'!I$62</f>
        <v>5106.6666666666661</v>
      </c>
      <c r="J293" s="86">
        <f>'VCO2-BW '!J293*'VCO2-LBM'!J$61/'VCO2-LBM'!J$62</f>
        <v>4381.6335877862603</v>
      </c>
      <c r="K293" s="108">
        <f>'VCO2-BW '!K293*'VCO2-LBM'!K$61/'VCO2-LBM'!K$62</f>
        <v>4558.9212598425192</v>
      </c>
      <c r="L293" s="160"/>
      <c r="M293" s="160"/>
      <c r="N293" s="160"/>
      <c r="O293" s="160"/>
      <c r="P293" s="160"/>
      <c r="Q293" s="160"/>
      <c r="R293" s="160"/>
      <c r="S293" s="160"/>
      <c r="T293" s="160"/>
      <c r="U293" s="232"/>
    </row>
    <row r="294" spans="1:21">
      <c r="A294" s="233">
        <v>43726</v>
      </c>
      <c r="B294" s="240">
        <v>1.91835648148148</v>
      </c>
      <c r="C294" s="304">
        <f>'VCO2-BW '!C294*'VCO2-LBM'!C$61/'VCO2-LBM'!C$62</f>
        <v>4561.8333333333339</v>
      </c>
      <c r="D294" s="305">
        <f>'VCO2-BW '!D294*'VCO2-LBM'!D$61/'VCO2-LBM'!D$62</f>
        <v>3014.6132596685079</v>
      </c>
      <c r="E294" s="305">
        <f>'VCO2-BW '!E294*'VCO2-LBM'!E$61/'VCO2-LBM'!E$62</f>
        <v>3542.1428571428569</v>
      </c>
      <c r="F294" s="305">
        <f>'VCO2-BW '!F294*'VCO2-LBM'!F$61/'VCO2-LBM'!F$62</f>
        <v>5850.3076923076915</v>
      </c>
      <c r="G294" s="305">
        <f>'VCO2-BW '!G294*'VCO2-LBM'!G$61/'VCO2-LBM'!G$62</f>
        <v>5207.301369863013</v>
      </c>
      <c r="H294" s="86">
        <f>'VCO2-BW '!H294*'VCO2-LBM'!H$61/'VCO2-LBM'!H$62</f>
        <v>5901.9841269841272</v>
      </c>
      <c r="I294" s="86">
        <f>'VCO2-BW '!I294*'VCO2-LBM'!I$61/'VCO2-LBM'!I$62</f>
        <v>5706.6666666666661</v>
      </c>
      <c r="J294" s="86">
        <f>'VCO2-BW '!J294*'VCO2-LBM'!J$61/'VCO2-LBM'!J$62</f>
        <v>7195.6641221374039</v>
      </c>
      <c r="K294" s="108">
        <f>'VCO2-BW '!K294*'VCO2-LBM'!K$61/'VCO2-LBM'!K$62</f>
        <v>4532.5511811023634</v>
      </c>
      <c r="L294" s="160">
        <f t="shared" ref="L294" si="837">AVERAGE(C294:C296)</f>
        <v>4574.2931034482763</v>
      </c>
      <c r="M294" s="160">
        <f t="shared" ref="M294" si="838">AVERAGE(D294:D296)</f>
        <v>3708.3057090239413</v>
      </c>
      <c r="N294" s="160">
        <f t="shared" ref="N294" si="839">AVERAGE(E294:E296)</f>
        <v>3738.2142857142858</v>
      </c>
      <c r="O294" s="160">
        <f t="shared" ref="O294" si="840">AVERAGE(F294:F296)</f>
        <v>5401.8461538461534</v>
      </c>
      <c r="P294" s="160">
        <f t="shared" ref="P294" si="841">AVERAGE(G294:G296)</f>
        <v>5069.1392694063934</v>
      </c>
      <c r="Q294" s="160">
        <f t="shared" ref="Q294" si="842">AVERAGE(H294:H296)</f>
        <v>4794.6190476190477</v>
      </c>
      <c r="R294" s="160">
        <f t="shared" ref="R294" si="843">AVERAGE(I294:I296)</f>
        <v>5232.7777777777774</v>
      </c>
      <c r="S294" s="160">
        <f t="shared" ref="S294" si="844">AVERAGE(J294:J296)</f>
        <v>5674.1017811704833</v>
      </c>
      <c r="T294" s="160">
        <f t="shared" ref="T294" si="845">AVERAGE(K294:K296)</f>
        <v>5616.8267716535438</v>
      </c>
      <c r="U294" s="232">
        <f t="shared" ref="U294" si="846">AVERAGE(L294:T294)</f>
        <v>4867.7915444066557</v>
      </c>
    </row>
    <row r="295" spans="1:21">
      <c r="A295" s="233">
        <v>43726</v>
      </c>
      <c r="B295" s="240">
        <v>1.9322453703703699</v>
      </c>
      <c r="C295" s="304">
        <f>'VCO2-BW '!C295*'VCO2-LBM'!C$61/'VCO2-LBM'!C$62</f>
        <v>4382.7241379310353</v>
      </c>
      <c r="D295" s="305">
        <f>'VCO2-BW '!D295*'VCO2-LBM'!D$61/'VCO2-LBM'!D$62</f>
        <v>4300.3314917127072</v>
      </c>
      <c r="E295" s="305">
        <f>'VCO2-BW '!E295*'VCO2-LBM'!E$61/'VCO2-LBM'!E$62</f>
        <v>4581.9642857142853</v>
      </c>
      <c r="F295" s="305">
        <f>'VCO2-BW '!F295*'VCO2-LBM'!F$61/'VCO2-LBM'!F$62</f>
        <v>5300.3076923076915</v>
      </c>
      <c r="G295" s="305">
        <f>'VCO2-BW '!G295*'VCO2-LBM'!G$61/'VCO2-LBM'!G$62</f>
        <v>4361.41095890411</v>
      </c>
      <c r="H295" s="86">
        <f>'VCO2-BW '!H295*'VCO2-LBM'!H$61/'VCO2-LBM'!H$62</f>
        <v>4422.6666666666661</v>
      </c>
      <c r="I295" s="86">
        <f>'VCO2-BW '!I295*'VCO2-LBM'!I$61/'VCO2-LBM'!I$62</f>
        <v>5395</v>
      </c>
      <c r="J295" s="86">
        <f>'VCO2-BW '!J295*'VCO2-LBM'!J$61/'VCO2-LBM'!J$62</f>
        <v>5318.5343511450383</v>
      </c>
      <c r="K295" s="108">
        <f>'VCO2-BW '!K295*'VCO2-LBM'!K$61/'VCO2-LBM'!K$62</f>
        <v>6407.929133858268</v>
      </c>
      <c r="L295" s="160"/>
      <c r="M295" s="160"/>
      <c r="N295" s="160"/>
      <c r="O295" s="160"/>
      <c r="P295" s="160"/>
      <c r="Q295" s="160"/>
      <c r="R295" s="160"/>
      <c r="S295" s="160"/>
      <c r="T295" s="160"/>
      <c r="U295" s="232">
        <f t="shared" ref="U295" si="847">STDEV(L294:T294)/SQRT(COUNT(L294:T294))</f>
        <v>246.70067015860704</v>
      </c>
    </row>
    <row r="296" spans="1:21">
      <c r="A296" s="233">
        <v>43726</v>
      </c>
      <c r="B296" s="240">
        <v>1.9461342592592601</v>
      </c>
      <c r="C296" s="304">
        <f>'VCO2-BW '!C296*'VCO2-LBM'!C$61/'VCO2-LBM'!C$62</f>
        <v>4778.3218390804604</v>
      </c>
      <c r="D296" s="305">
        <f>'VCO2-BW '!D296*'VCO2-LBM'!D$61/'VCO2-LBM'!D$62</f>
        <v>3809.9723756906074</v>
      </c>
      <c r="E296" s="305">
        <f>'VCO2-BW '!E296*'VCO2-LBM'!E$61/'VCO2-LBM'!E$62</f>
        <v>3090.5357142857142</v>
      </c>
      <c r="F296" s="305">
        <f>'VCO2-BW '!F296*'VCO2-LBM'!F$61/'VCO2-LBM'!F$62</f>
        <v>5054.9230769230771</v>
      </c>
      <c r="G296" s="305">
        <f>'VCO2-BW '!G296*'VCO2-LBM'!G$61/'VCO2-LBM'!G$62</f>
        <v>5638.7054794520545</v>
      </c>
      <c r="H296" s="86">
        <f>'VCO2-BW '!H296*'VCO2-LBM'!H$61/'VCO2-LBM'!H$62</f>
        <v>4059.2063492063494</v>
      </c>
      <c r="I296" s="86">
        <f>'VCO2-BW '!I296*'VCO2-LBM'!I$61/'VCO2-LBM'!I$62</f>
        <v>4596.666666666667</v>
      </c>
      <c r="J296" s="86">
        <f>'VCO2-BW '!J296*'VCO2-LBM'!J$61/'VCO2-LBM'!J$62</f>
        <v>4508.1068702290077</v>
      </c>
      <c r="K296" s="108">
        <f>'VCO2-BW '!K296*'VCO2-LBM'!K$61/'VCO2-LBM'!K$62</f>
        <v>5910</v>
      </c>
      <c r="L296" s="160"/>
      <c r="M296" s="160"/>
      <c r="N296" s="160"/>
      <c r="O296" s="160"/>
      <c r="P296" s="160"/>
      <c r="Q296" s="160"/>
      <c r="R296" s="160"/>
      <c r="S296" s="160"/>
      <c r="T296" s="160"/>
      <c r="U296" s="232"/>
    </row>
    <row r="297" spans="1:21">
      <c r="A297" s="233">
        <v>43726</v>
      </c>
      <c r="B297" s="240">
        <v>1.96002314814815</v>
      </c>
      <c r="C297" s="304">
        <f>'VCO2-BW '!C297*'VCO2-LBM'!C$61/'VCO2-LBM'!C$62</f>
        <v>5303.1896551724139</v>
      </c>
      <c r="D297" s="305">
        <f>'VCO2-BW '!D297*'VCO2-LBM'!D$61/'VCO2-LBM'!D$62</f>
        <v>2756.7955801104972</v>
      </c>
      <c r="E297" s="305">
        <f>'VCO2-BW '!E297*'VCO2-LBM'!E$61/'VCO2-LBM'!E$62</f>
        <v>2642.1428571428569</v>
      </c>
      <c r="F297" s="305">
        <f>'VCO2-BW '!F297*'VCO2-LBM'!F$61/'VCO2-LBM'!F$62</f>
        <v>5703.0769230769229</v>
      </c>
      <c r="G297" s="305">
        <f>'VCO2-BW '!G297*'VCO2-LBM'!G$61/'VCO2-LBM'!G$62</f>
        <v>4144.8630136986303</v>
      </c>
      <c r="H297" s="86">
        <f>'VCO2-BW '!H297*'VCO2-LBM'!H$61/'VCO2-LBM'!H$62</f>
        <v>5334.7142857142853</v>
      </c>
      <c r="I297" s="86">
        <f>'VCO2-BW '!I297*'VCO2-LBM'!I$61/'VCO2-LBM'!I$62</f>
        <v>4136.6666666666661</v>
      </c>
      <c r="J297" s="86">
        <f>'VCO2-BW '!J297*'VCO2-LBM'!J$61/'VCO2-LBM'!J$62</f>
        <v>5995.8320610687033</v>
      </c>
      <c r="K297" s="108">
        <f>'VCO2-BW '!K297*'VCO2-LBM'!K$61/'VCO2-LBM'!K$62</f>
        <v>5283.322834645669</v>
      </c>
      <c r="L297" s="160">
        <f t="shared" ref="L297" si="848">AVERAGE(C297:C299)</f>
        <v>4754.4406130268208</v>
      </c>
      <c r="M297" s="160">
        <f t="shared" ref="M297" si="849">AVERAGE(D297:D299)</f>
        <v>2741.0681399631671</v>
      </c>
      <c r="N297" s="160">
        <f t="shared" ref="N297" si="850">AVERAGE(E297:E299)</f>
        <v>4137.3214285714284</v>
      </c>
      <c r="O297" s="160">
        <f t="shared" ref="O297" si="851">AVERAGE(F297:F299)</f>
        <v>5780.3589743589737</v>
      </c>
      <c r="P297" s="160">
        <f t="shared" ref="P297" si="852">AVERAGE(G297:G299)</f>
        <v>5025.7168949771685</v>
      </c>
      <c r="Q297" s="160">
        <f t="shared" ref="Q297" si="853">AVERAGE(H297:H299)</f>
        <v>5459.8306878306876</v>
      </c>
      <c r="R297" s="160">
        <f t="shared" ref="R297" si="854">AVERAGE(I297:I299)</f>
        <v>5590.5555555555547</v>
      </c>
      <c r="S297" s="160">
        <f t="shared" ref="S297" si="855">AVERAGE(J297:J299)</f>
        <v>5466.0865139949119</v>
      </c>
      <c r="T297" s="160">
        <f t="shared" ref="T297" si="856">AVERAGE(K297:K299)</f>
        <v>5431.7191601049863</v>
      </c>
      <c r="U297" s="232">
        <f t="shared" ref="U297" si="857">AVERAGE(L297:T297)</f>
        <v>4931.8997742648553</v>
      </c>
    </row>
    <row r="298" spans="1:21">
      <c r="A298" s="233">
        <v>43726</v>
      </c>
      <c r="B298" s="240">
        <v>1.97391203703703</v>
      </c>
      <c r="C298" s="304">
        <f>'VCO2-BW '!C298*'VCO2-LBM'!C$61/'VCO2-LBM'!C$62</f>
        <v>5206.6264367816102</v>
      </c>
      <c r="D298" s="305">
        <f>'VCO2-BW '!D298*'VCO2-LBM'!D$61/'VCO2-LBM'!D$62</f>
        <v>2765.220994475138</v>
      </c>
      <c r="E298" s="305">
        <f>'VCO2-BW '!E298*'VCO2-LBM'!E$61/'VCO2-LBM'!E$62</f>
        <v>4911.4285714285716</v>
      </c>
      <c r="F298" s="305">
        <f>'VCO2-BW '!F298*'VCO2-LBM'!F$61/'VCO2-LBM'!F$62</f>
        <v>6349.538461538461</v>
      </c>
      <c r="G298" s="305">
        <f>'VCO2-BW '!G298*'VCO2-LBM'!G$61/'VCO2-LBM'!G$62</f>
        <v>6356.0205479452052</v>
      </c>
      <c r="H298" s="86">
        <f>'VCO2-BW '!H298*'VCO2-LBM'!H$61/'VCO2-LBM'!H$62</f>
        <v>5322.8253968253966</v>
      </c>
      <c r="I298" s="86">
        <f>'VCO2-BW '!I298*'VCO2-LBM'!I$61/'VCO2-LBM'!I$62</f>
        <v>5995</v>
      </c>
      <c r="J298" s="86">
        <f>'VCO2-BW '!J298*'VCO2-LBM'!J$61/'VCO2-LBM'!J$62</f>
        <v>5964.2137404580153</v>
      </c>
      <c r="K298" s="108">
        <f>'VCO2-BW '!K298*'VCO2-LBM'!K$61/'VCO2-LBM'!K$62</f>
        <v>5771.9448818897636</v>
      </c>
      <c r="L298" s="160"/>
      <c r="M298" s="160"/>
      <c r="N298" s="160"/>
      <c r="O298" s="160"/>
      <c r="P298" s="160"/>
      <c r="Q298" s="160"/>
      <c r="R298" s="160"/>
      <c r="S298" s="160"/>
      <c r="T298" s="160"/>
      <c r="U298" s="232">
        <f t="shared" ref="U298" si="858">STDEV(L297:T297)/SQRT(COUNT(L297:T297))</f>
        <v>321.43315783170164</v>
      </c>
    </row>
    <row r="299" spans="1:21">
      <c r="A299" s="233">
        <v>43726</v>
      </c>
      <c r="B299" s="240">
        <v>1.9878009259259199</v>
      </c>
      <c r="C299" s="304">
        <f>'VCO2-BW '!C299*'VCO2-LBM'!C$61/'VCO2-LBM'!C$62</f>
        <v>3753.5057471264367</v>
      </c>
      <c r="D299" s="305">
        <f>'VCO2-BW '!D299*'VCO2-LBM'!D$61/'VCO2-LBM'!D$62</f>
        <v>2701.1878453038671</v>
      </c>
      <c r="E299" s="305">
        <f>'VCO2-BW '!E299*'VCO2-LBM'!E$61/'VCO2-LBM'!E$62</f>
        <v>4858.3928571428569</v>
      </c>
      <c r="F299" s="305">
        <f>'VCO2-BW '!F299*'VCO2-LBM'!F$61/'VCO2-LBM'!F$62</f>
        <v>5288.461538461539</v>
      </c>
      <c r="G299" s="305">
        <f>'VCO2-BW '!G299*'VCO2-LBM'!G$61/'VCO2-LBM'!G$62</f>
        <v>4576.267123287671</v>
      </c>
      <c r="H299" s="86">
        <f>'VCO2-BW '!H299*'VCO2-LBM'!H$61/'VCO2-LBM'!H$62</f>
        <v>5721.9523809523807</v>
      </c>
      <c r="I299" s="86">
        <f>'VCO2-BW '!I299*'VCO2-LBM'!I$61/'VCO2-LBM'!I$62</f>
        <v>6640</v>
      </c>
      <c r="J299" s="86">
        <f>'VCO2-BW '!J299*'VCO2-LBM'!J$61/'VCO2-LBM'!J$62</f>
        <v>4438.2137404580153</v>
      </c>
      <c r="K299" s="108">
        <f>'VCO2-BW '!K299*'VCO2-LBM'!K$61/'VCO2-LBM'!K$62</f>
        <v>5239.8897637795271</v>
      </c>
      <c r="L299" s="160"/>
      <c r="M299" s="160"/>
      <c r="N299" s="160"/>
      <c r="O299" s="160"/>
      <c r="P299" s="160"/>
      <c r="Q299" s="160"/>
      <c r="R299" s="160"/>
      <c r="S299" s="160"/>
      <c r="T299" s="160"/>
      <c r="U299" s="232"/>
    </row>
    <row r="300" spans="1:21">
      <c r="A300" s="233">
        <v>43727</v>
      </c>
      <c r="B300" s="240">
        <v>2.001689814814815</v>
      </c>
      <c r="C300" s="304">
        <f>'VCO2-BW '!C300*'VCO2-LBM'!C$61/'VCO2-LBM'!C$62</f>
        <v>4622.574712643679</v>
      </c>
      <c r="D300" s="305">
        <f>'VCO2-BW '!D300*'VCO2-LBM'!D$61/'VCO2-LBM'!D$62</f>
        <v>4204.2817679558011</v>
      </c>
      <c r="E300" s="305">
        <f>'VCO2-BW '!E300*'VCO2-LBM'!E$61/'VCO2-LBM'!E$62</f>
        <v>3431.2500000000005</v>
      </c>
      <c r="F300" s="305">
        <f>'VCO2-BW '!F300*'VCO2-LBM'!F$61/'VCO2-LBM'!F$62</f>
        <v>4251.0769230769238</v>
      </c>
      <c r="G300" s="305">
        <f>'VCO2-BW '!G300*'VCO2-LBM'!G$61/'VCO2-LBM'!G$62</f>
        <v>4916.3150684931506</v>
      </c>
      <c r="H300" s="86">
        <f>'VCO2-BW '!H300*'VCO2-LBM'!H$61/'VCO2-LBM'!H$62</f>
        <v>6207.6984126984125</v>
      </c>
      <c r="I300" s="86">
        <f>'VCO2-BW '!I300*'VCO2-LBM'!I$61/'VCO2-LBM'!I$62</f>
        <v>6706.6666666666661</v>
      </c>
      <c r="J300" s="86">
        <f>'VCO2-BW '!J300*'VCO2-LBM'!J$61/'VCO2-LBM'!J$62</f>
        <v>4208.5648854961846</v>
      </c>
      <c r="K300" s="108">
        <f>'VCO2-BW '!K300*'VCO2-LBM'!K$61/'VCO2-LBM'!K$62</f>
        <v>5559.4330708661419</v>
      </c>
      <c r="L300" s="160">
        <f t="shared" ref="L300" si="859">AVERAGE(C300:C302)</f>
        <v>4005.8160919540237</v>
      </c>
      <c r="M300" s="160">
        <f t="shared" ref="M300" si="860">AVERAGE(D300:D302)</f>
        <v>3208.9594843462241</v>
      </c>
      <c r="N300" s="160">
        <f t="shared" ref="N300" si="861">AVERAGE(E300:E302)</f>
        <v>3221.25</v>
      </c>
      <c r="O300" s="160">
        <f t="shared" ref="O300" si="862">AVERAGE(F300:F302)</f>
        <v>4952.2564102564102</v>
      </c>
      <c r="P300" s="160">
        <f t="shared" ref="P300" si="863">AVERAGE(G300:G302)</f>
        <v>3995.9863013698632</v>
      </c>
      <c r="Q300" s="160">
        <f t="shared" ref="Q300" si="864">AVERAGE(H300:H302)</f>
        <v>4809.9047619047615</v>
      </c>
      <c r="R300" s="160">
        <f t="shared" ref="R300" si="865">AVERAGE(I300:I302)</f>
        <v>5265</v>
      </c>
      <c r="S300" s="160">
        <f t="shared" ref="S300" si="866">AVERAGE(J300:J302)</f>
        <v>5010.6717557251923</v>
      </c>
      <c r="T300" s="160">
        <f t="shared" ref="T300" si="867">AVERAGE(K300:K302)</f>
        <v>4762.1259842519685</v>
      </c>
      <c r="U300" s="232">
        <f t="shared" ref="U300" si="868">AVERAGE(L300:T300)</f>
        <v>4359.1078655342717</v>
      </c>
    </row>
    <row r="301" spans="1:21">
      <c r="A301" s="233">
        <v>43727</v>
      </c>
      <c r="B301" s="240">
        <v>2.0155787037036998</v>
      </c>
      <c r="C301" s="304">
        <f>'VCO2-BW '!C301*'VCO2-LBM'!C$61/'VCO2-LBM'!C$62</f>
        <v>3968.4367816091958</v>
      </c>
      <c r="D301" s="305">
        <f>'VCO2-BW '!D301*'VCO2-LBM'!D$61/'VCO2-LBM'!D$62</f>
        <v>2640.5248618784526</v>
      </c>
      <c r="E301" s="305">
        <f>'VCO2-BW '!E301*'VCO2-LBM'!E$61/'VCO2-LBM'!E$62</f>
        <v>3130.7142857142862</v>
      </c>
      <c r="F301" s="305">
        <f>'VCO2-BW '!F301*'VCO2-LBM'!F$61/'VCO2-LBM'!F$62</f>
        <v>5168.3076923076915</v>
      </c>
      <c r="G301" s="305">
        <f>'VCO2-BW '!G301*'VCO2-LBM'!G$61/'VCO2-LBM'!G$62</f>
        <v>3488.4520547945212</v>
      </c>
      <c r="H301" s="86">
        <f>'VCO2-BW '!H301*'VCO2-LBM'!H$61/'VCO2-LBM'!H$62</f>
        <v>4283.3968253968251</v>
      </c>
      <c r="I301" s="86">
        <f>'VCO2-BW '!I301*'VCO2-LBM'!I$61/'VCO2-LBM'!I$62</f>
        <v>4861.6666666666661</v>
      </c>
      <c r="J301" s="86">
        <f>'VCO2-BW '!J301*'VCO2-LBM'!J$61/'VCO2-LBM'!J$62</f>
        <v>4320.0610687022909</v>
      </c>
      <c r="K301" s="108">
        <f>'VCO2-BW '!K301*'VCO2-LBM'!K$61/'VCO2-LBM'!K$62</f>
        <v>4299.8740157480315</v>
      </c>
      <c r="L301" s="160"/>
      <c r="M301" s="160"/>
      <c r="N301" s="160"/>
      <c r="O301" s="160"/>
      <c r="P301" s="160"/>
      <c r="Q301" s="160"/>
      <c r="R301" s="160"/>
      <c r="S301" s="160"/>
      <c r="T301" s="160"/>
      <c r="U301" s="232">
        <f t="shared" ref="U301" si="869">STDEV(L300:T300)/SQRT(COUNT(L300:T300))</f>
        <v>259.18882200943426</v>
      </c>
    </row>
    <row r="302" spans="1:21">
      <c r="A302" s="233">
        <v>43727</v>
      </c>
      <c r="B302" s="240">
        <v>2.02946759259259</v>
      </c>
      <c r="C302" s="304">
        <f>'VCO2-BW '!C302*'VCO2-LBM'!C$61/'VCO2-LBM'!C$62</f>
        <v>3426.4367816091958</v>
      </c>
      <c r="D302" s="305">
        <f>'VCO2-BW '!D302*'VCO2-LBM'!D$61/'VCO2-LBM'!D$62</f>
        <v>2782.0718232044196</v>
      </c>
      <c r="E302" s="305">
        <f>'VCO2-BW '!E302*'VCO2-LBM'!E$61/'VCO2-LBM'!E$62</f>
        <v>3101.7857142857142</v>
      </c>
      <c r="F302" s="305">
        <f>'VCO2-BW '!F302*'VCO2-LBM'!F$61/'VCO2-LBM'!F$62</f>
        <v>5437.3846153846152</v>
      </c>
      <c r="G302" s="305">
        <f>'VCO2-BW '!G302*'VCO2-LBM'!G$61/'VCO2-LBM'!G$62</f>
        <v>3583.1917808219177</v>
      </c>
      <c r="H302" s="86">
        <f>'VCO2-BW '!H302*'VCO2-LBM'!H$61/'VCO2-LBM'!H$62</f>
        <v>3938.6190476190473</v>
      </c>
      <c r="I302" s="86">
        <f>'VCO2-BW '!I302*'VCO2-LBM'!I$61/'VCO2-LBM'!I$62</f>
        <v>4226.666666666667</v>
      </c>
      <c r="J302" s="86">
        <f>'VCO2-BW '!J302*'VCO2-LBM'!J$61/'VCO2-LBM'!J$62</f>
        <v>6503.3893129771004</v>
      </c>
      <c r="K302" s="108">
        <f>'VCO2-BW '!K302*'VCO2-LBM'!K$61/'VCO2-LBM'!K$62</f>
        <v>4427.070866141732</v>
      </c>
      <c r="L302" s="160"/>
      <c r="M302" s="160"/>
      <c r="N302" s="160"/>
      <c r="O302" s="160"/>
      <c r="P302" s="160"/>
      <c r="Q302" s="160"/>
      <c r="R302" s="160"/>
      <c r="S302" s="160"/>
      <c r="T302" s="160"/>
      <c r="U302" s="232"/>
    </row>
    <row r="303" spans="1:21">
      <c r="A303" s="233">
        <v>43727</v>
      </c>
      <c r="B303" s="240">
        <v>2.0433564814814802</v>
      </c>
      <c r="C303" s="304">
        <f>'VCO2-BW '!C303*'VCO2-LBM'!C$61/'VCO2-LBM'!C$62</f>
        <v>3851.6264367816098</v>
      </c>
      <c r="D303" s="305">
        <f>'VCO2-BW '!D303*'VCO2-LBM'!D$61/'VCO2-LBM'!D$62</f>
        <v>2980.9116022099447</v>
      </c>
      <c r="E303" s="305">
        <f>'VCO2-BW '!E303*'VCO2-LBM'!E$61/'VCO2-LBM'!E$62</f>
        <v>4353.75</v>
      </c>
      <c r="F303" s="305">
        <f>'VCO2-BW '!F303*'VCO2-LBM'!F$61/'VCO2-LBM'!F$62</f>
        <v>4457.538461538461</v>
      </c>
      <c r="G303" s="305">
        <f>'VCO2-BW '!G303*'VCO2-LBM'!G$61/'VCO2-LBM'!G$62</f>
        <v>3823.4246575342468</v>
      </c>
      <c r="H303" s="86">
        <f>'VCO2-BW '!H303*'VCO2-LBM'!H$61/'VCO2-LBM'!H$62</f>
        <v>4731.7777777777774</v>
      </c>
      <c r="I303" s="86">
        <f>'VCO2-BW '!I303*'VCO2-LBM'!I$61/'VCO2-LBM'!I$62</f>
        <v>4096.666666666667</v>
      </c>
      <c r="J303" s="86">
        <f>'VCO2-BW '!J303*'VCO2-LBM'!J$61/'VCO2-LBM'!J$62</f>
        <v>7145.740458015267</v>
      </c>
      <c r="K303" s="108">
        <f>'VCO2-BW '!K303*'VCO2-LBM'!K$61/'VCO2-LBM'!K$62</f>
        <v>6372.251968503937</v>
      </c>
      <c r="L303" s="160">
        <f t="shared" ref="L303" si="870">AVERAGE(C303:C305)</f>
        <v>4613.2298850574725</v>
      </c>
      <c r="M303" s="160">
        <f t="shared" ref="M303" si="871">AVERAGE(D303:D305)</f>
        <v>3738.0755064456716</v>
      </c>
      <c r="N303" s="160">
        <f t="shared" ref="N303" si="872">AVERAGE(E303:E305)</f>
        <v>4949.4642857142853</v>
      </c>
      <c r="O303" s="160">
        <f t="shared" ref="O303" si="873">AVERAGE(F303:F305)</f>
        <v>5453.1794871794873</v>
      </c>
      <c r="P303" s="160">
        <f t="shared" ref="P303" si="874">AVERAGE(G303:G305)</f>
        <v>5198.8424657534242</v>
      </c>
      <c r="Q303" s="160">
        <f t="shared" ref="Q303" si="875">AVERAGE(H303:H305)</f>
        <v>5057.3068783068775</v>
      </c>
      <c r="R303" s="160">
        <f t="shared" ref="R303" si="876">AVERAGE(I303:I305)</f>
        <v>4322.2222222222226</v>
      </c>
      <c r="S303" s="160">
        <f t="shared" ref="S303" si="877">AVERAGE(J303:J305)</f>
        <v>6052.4122137404584</v>
      </c>
      <c r="T303" s="160">
        <f t="shared" ref="T303" si="878">AVERAGE(K303:K305)</f>
        <v>4907.9370078740158</v>
      </c>
      <c r="U303" s="232">
        <f t="shared" ref="U303" si="879">AVERAGE(L303:T303)</f>
        <v>4921.4077724771014</v>
      </c>
    </row>
    <row r="304" spans="1:21">
      <c r="A304" s="233">
        <v>43727</v>
      </c>
      <c r="B304" s="240">
        <v>2.0572453703703699</v>
      </c>
      <c r="C304" s="304">
        <f>'VCO2-BW '!C304*'VCO2-LBM'!C$61/'VCO2-LBM'!C$62</f>
        <v>4996.3678160919544</v>
      </c>
      <c r="D304" s="305">
        <f>'VCO2-BW '!D304*'VCO2-LBM'!D$61/'VCO2-LBM'!D$62</f>
        <v>5205.2209944751376</v>
      </c>
      <c r="E304" s="305">
        <f>'VCO2-BW '!E304*'VCO2-LBM'!E$61/'VCO2-LBM'!E$62</f>
        <v>5163.75</v>
      </c>
      <c r="F304" s="305">
        <f>'VCO2-BW '!F304*'VCO2-LBM'!F$61/'VCO2-LBM'!F$62</f>
        <v>6390.1538461538466</v>
      </c>
      <c r="G304" s="305">
        <f>'VCO2-BW '!G304*'VCO2-LBM'!G$61/'VCO2-LBM'!G$62</f>
        <v>6098.8698630136987</v>
      </c>
      <c r="H304" s="86">
        <f>'VCO2-BW '!H304*'VCO2-LBM'!H$61/'VCO2-LBM'!H$62</f>
        <v>4137.333333333333</v>
      </c>
      <c r="I304" s="86">
        <f>'VCO2-BW '!I304*'VCO2-LBM'!I$61/'VCO2-LBM'!I$62</f>
        <v>4175</v>
      </c>
      <c r="J304" s="86">
        <f>'VCO2-BW '!J304*'VCO2-LBM'!J$61/'VCO2-LBM'!J$62</f>
        <v>5248.6412213740459</v>
      </c>
      <c r="K304" s="108">
        <f>'VCO2-BW '!K304*'VCO2-LBM'!K$61/'VCO2-LBM'!K$62</f>
        <v>4375.8818897637802</v>
      </c>
      <c r="L304" s="160"/>
      <c r="M304" s="160"/>
      <c r="N304" s="160"/>
      <c r="O304" s="160"/>
      <c r="P304" s="160"/>
      <c r="Q304" s="160"/>
      <c r="R304" s="160"/>
      <c r="S304" s="160"/>
      <c r="T304" s="160"/>
      <c r="U304" s="232">
        <f t="shared" ref="U304" si="880">STDEV(L303:T303)/SQRT(COUNT(L303:T303))</f>
        <v>220.87677540968483</v>
      </c>
    </row>
    <row r="305" spans="1:21">
      <c r="A305" s="233">
        <v>43727</v>
      </c>
      <c r="B305" s="240">
        <v>2.0711342592592601</v>
      </c>
      <c r="C305" s="304">
        <f>'VCO2-BW '!C305*'VCO2-LBM'!C$61/'VCO2-LBM'!C$62</f>
        <v>4991.6954022988511</v>
      </c>
      <c r="D305" s="305">
        <f>'VCO2-BW '!D305*'VCO2-LBM'!D$61/'VCO2-LBM'!D$62</f>
        <v>3028.0939226519336</v>
      </c>
      <c r="E305" s="305">
        <f>'VCO2-BW '!E305*'VCO2-LBM'!E$61/'VCO2-LBM'!E$62</f>
        <v>5330.8928571428569</v>
      </c>
      <c r="F305" s="305">
        <f>'VCO2-BW '!F305*'VCO2-LBM'!F$61/'VCO2-LBM'!F$62</f>
        <v>5511.8461538461534</v>
      </c>
      <c r="G305" s="305">
        <f>'VCO2-BW '!G305*'VCO2-LBM'!G$61/'VCO2-LBM'!G$62</f>
        <v>5674.232876712329</v>
      </c>
      <c r="H305" s="86">
        <f>'VCO2-BW '!H305*'VCO2-LBM'!H$61/'VCO2-LBM'!H$62</f>
        <v>6302.8095238095239</v>
      </c>
      <c r="I305" s="86">
        <f>'VCO2-BW '!I305*'VCO2-LBM'!I$61/'VCO2-LBM'!I$62</f>
        <v>4695</v>
      </c>
      <c r="J305" s="86">
        <f>'VCO2-BW '!J305*'VCO2-LBM'!J$61/'VCO2-LBM'!J$62</f>
        <v>5762.8549618320621</v>
      </c>
      <c r="K305" s="108">
        <f>'VCO2-BW '!K305*'VCO2-LBM'!K$61/'VCO2-LBM'!K$62</f>
        <v>3975.677165354331</v>
      </c>
      <c r="L305" s="160"/>
      <c r="M305" s="160"/>
      <c r="N305" s="160"/>
      <c r="O305" s="160"/>
      <c r="P305" s="160"/>
      <c r="Q305" s="160"/>
      <c r="R305" s="160"/>
      <c r="S305" s="160"/>
      <c r="T305" s="160"/>
      <c r="U305" s="232"/>
    </row>
    <row r="306" spans="1:21">
      <c r="A306" s="233">
        <v>43727</v>
      </c>
      <c r="B306" s="240">
        <v>2.0850231481481498</v>
      </c>
      <c r="C306" s="304">
        <f>'VCO2-BW '!C306*'VCO2-LBM'!C$61/'VCO2-LBM'!C$62</f>
        <v>3772.1954022988507</v>
      </c>
      <c r="D306" s="305">
        <f>'VCO2-BW '!D306*'VCO2-LBM'!D$61/'VCO2-LBM'!D$62</f>
        <v>2925.3038674033146</v>
      </c>
      <c r="E306" s="305">
        <f>'VCO2-BW '!E306*'VCO2-LBM'!E$61/'VCO2-LBM'!E$62</f>
        <v>3326.7857142857138</v>
      </c>
      <c r="F306" s="305">
        <f>'VCO2-BW '!F306*'VCO2-LBM'!F$61/'VCO2-LBM'!F$62</f>
        <v>4124.1538461538457</v>
      </c>
      <c r="G306" s="305">
        <f>'VCO2-BW '!G306*'VCO2-LBM'!G$61/'VCO2-LBM'!G$62</f>
        <v>4471.3767123287671</v>
      </c>
      <c r="H306" s="86">
        <f>'VCO2-BW '!H306*'VCO2-LBM'!H$61/'VCO2-LBM'!H$62</f>
        <v>5908.7777777777774</v>
      </c>
      <c r="I306" s="86">
        <f>'VCO2-BW '!I306*'VCO2-LBM'!I$61/'VCO2-LBM'!I$62</f>
        <v>4691.6666666666661</v>
      </c>
      <c r="J306" s="86">
        <f>'VCO2-BW '!J306*'VCO2-LBM'!J$61/'VCO2-LBM'!J$62</f>
        <v>5757.8625954198478</v>
      </c>
      <c r="K306" s="108">
        <f>'VCO2-BW '!K306*'VCO2-LBM'!K$61/'VCO2-LBM'!K$62</f>
        <v>4963.7795275590552</v>
      </c>
      <c r="L306" s="160">
        <f t="shared" ref="L306" si="881">AVERAGE(C306:C308)</f>
        <v>4290.3141762452115</v>
      </c>
      <c r="M306" s="160">
        <f t="shared" ref="M306" si="882">AVERAGE(D306:D308)</f>
        <v>3233.674033149171</v>
      </c>
      <c r="N306" s="160">
        <f t="shared" ref="N306" si="883">AVERAGE(E306:E308)</f>
        <v>3211.6071428571427</v>
      </c>
      <c r="O306" s="160">
        <f t="shared" ref="O306" si="884">AVERAGE(F306:F308)</f>
        <v>3834.2051282051275</v>
      </c>
      <c r="P306" s="160">
        <f t="shared" ref="P306" si="885">AVERAGE(G306:G308)</f>
        <v>4280.2054794520545</v>
      </c>
      <c r="Q306" s="160">
        <f t="shared" ref="Q306" si="886">AVERAGE(H306:H308)</f>
        <v>5646.6560846560851</v>
      </c>
      <c r="R306" s="160">
        <f t="shared" ref="R306" si="887">AVERAGE(I306:I308)</f>
        <v>5550.5555555555547</v>
      </c>
      <c r="S306" s="160">
        <f t="shared" ref="S306" si="888">AVERAGE(J306:J308)</f>
        <v>4665.0890585241732</v>
      </c>
      <c r="T306" s="160">
        <f t="shared" ref="T306" si="889">AVERAGE(K306:K308)</f>
        <v>4933.2729658792659</v>
      </c>
      <c r="U306" s="232">
        <f t="shared" ref="U306" si="890">AVERAGE(L306:T306)</f>
        <v>4405.0644027248654</v>
      </c>
    </row>
    <row r="307" spans="1:21">
      <c r="A307" s="233">
        <v>43727</v>
      </c>
      <c r="B307" s="240">
        <v>2.0989120370370302</v>
      </c>
      <c r="C307" s="304">
        <f>'VCO2-BW '!C307*'VCO2-LBM'!C$61/'VCO2-LBM'!C$62</f>
        <v>3442.0114942528739</v>
      </c>
      <c r="D307" s="305">
        <f>'VCO2-BW '!D307*'VCO2-LBM'!D$61/'VCO2-LBM'!D$62</f>
        <v>2709.6132596685079</v>
      </c>
      <c r="E307" s="305">
        <f>'VCO2-BW '!E307*'VCO2-LBM'!E$61/'VCO2-LBM'!E$62</f>
        <v>2994.1071428571427</v>
      </c>
      <c r="F307" s="305">
        <f>'VCO2-BW '!F307*'VCO2-LBM'!F$61/'VCO2-LBM'!F$62</f>
        <v>3724.76923076923</v>
      </c>
      <c r="G307" s="305">
        <f>'VCO2-BW '!G307*'VCO2-LBM'!G$61/'VCO2-LBM'!G$62</f>
        <v>3574.7328767123286</v>
      </c>
      <c r="H307" s="86">
        <f>'VCO2-BW '!H307*'VCO2-LBM'!H$61/'VCO2-LBM'!H$62</f>
        <v>6508.3174603174593</v>
      </c>
      <c r="I307" s="86">
        <f>'VCO2-BW '!I307*'VCO2-LBM'!I$61/'VCO2-LBM'!I$62</f>
        <v>6198.333333333333</v>
      </c>
      <c r="J307" s="86">
        <f>'VCO2-BW '!J307*'VCO2-LBM'!J$61/'VCO2-LBM'!J$62</f>
        <v>4030.5038167938933</v>
      </c>
      <c r="K307" s="108">
        <f>'VCO2-BW '!K307*'VCO2-LBM'!K$61/'VCO2-LBM'!K$62</f>
        <v>4081.1574803149606</v>
      </c>
      <c r="L307" s="160"/>
      <c r="M307" s="160"/>
      <c r="N307" s="160"/>
      <c r="O307" s="160"/>
      <c r="P307" s="160"/>
      <c r="Q307" s="160"/>
      <c r="R307" s="160"/>
      <c r="S307" s="160"/>
      <c r="T307" s="160"/>
      <c r="U307" s="232">
        <f t="shared" ref="U307" si="891">STDEV(L306:T306)/SQRT(COUNT(L306:T306))</f>
        <v>297.00940639884078</v>
      </c>
    </row>
    <row r="308" spans="1:21">
      <c r="A308" s="233">
        <v>43727</v>
      </c>
      <c r="B308" s="240">
        <v>2.1128009259259199</v>
      </c>
      <c r="C308" s="304">
        <f>'VCO2-BW '!C308*'VCO2-LBM'!C$61/'VCO2-LBM'!C$62</f>
        <v>5656.7356321839088</v>
      </c>
      <c r="D308" s="305">
        <f>'VCO2-BW '!D308*'VCO2-LBM'!D$61/'VCO2-LBM'!D$62</f>
        <v>4066.1049723756901</v>
      </c>
      <c r="E308" s="305">
        <f>'VCO2-BW '!E308*'VCO2-LBM'!E$61/'VCO2-LBM'!E$62</f>
        <v>3313.9285714285711</v>
      </c>
      <c r="F308" s="305">
        <f>'VCO2-BW '!F308*'VCO2-LBM'!F$61/'VCO2-LBM'!F$62</f>
        <v>3653.6923076923076</v>
      </c>
      <c r="G308" s="305">
        <f>'VCO2-BW '!G308*'VCO2-LBM'!G$61/'VCO2-LBM'!G$62</f>
        <v>4794.5068493150684</v>
      </c>
      <c r="H308" s="86">
        <f>'VCO2-BW '!H308*'VCO2-LBM'!H$61/'VCO2-LBM'!H$62</f>
        <v>4522.8730158730159</v>
      </c>
      <c r="I308" s="86">
        <f>'VCO2-BW '!I308*'VCO2-LBM'!I$61/'VCO2-LBM'!I$62</f>
        <v>5761.6666666666661</v>
      </c>
      <c r="J308" s="86">
        <f>'VCO2-BW '!J308*'VCO2-LBM'!J$61/'VCO2-LBM'!J$62</f>
        <v>4206.9007633587789</v>
      </c>
      <c r="K308" s="108">
        <f>'VCO2-BW '!K308*'VCO2-LBM'!K$61/'VCO2-LBM'!K$62</f>
        <v>5754.8818897637802</v>
      </c>
      <c r="L308" s="160"/>
      <c r="M308" s="160"/>
      <c r="N308" s="160"/>
      <c r="O308" s="160"/>
      <c r="P308" s="160"/>
      <c r="Q308" s="160"/>
      <c r="R308" s="160"/>
      <c r="S308" s="160"/>
      <c r="T308" s="160"/>
      <c r="U308" s="232"/>
    </row>
    <row r="309" spans="1:21">
      <c r="A309" s="233">
        <v>43727</v>
      </c>
      <c r="B309" s="240">
        <v>2.1266898148148101</v>
      </c>
      <c r="C309" s="304">
        <f>'VCO2-BW '!C309*'VCO2-LBM'!C$61/'VCO2-LBM'!C$62</f>
        <v>5482.2988505747135</v>
      </c>
      <c r="D309" s="305">
        <f>'VCO2-BW '!D309*'VCO2-LBM'!D$61/'VCO2-LBM'!D$62</f>
        <v>2473.7016574585632</v>
      </c>
      <c r="E309" s="305">
        <f>'VCO2-BW '!E309*'VCO2-LBM'!E$61/'VCO2-LBM'!E$62</f>
        <v>4908.2142857142853</v>
      </c>
      <c r="F309" s="305">
        <f>'VCO2-BW '!F309*'VCO2-LBM'!F$61/'VCO2-LBM'!F$62</f>
        <v>4301.8461538461543</v>
      </c>
      <c r="G309" s="305">
        <f>'VCO2-BW '!G309*'VCO2-LBM'!G$61/'VCO2-LBM'!G$62</f>
        <v>3688.0821917808216</v>
      </c>
      <c r="H309" s="86">
        <f>'VCO2-BW '!H309*'VCO2-LBM'!H$61/'VCO2-LBM'!H$62</f>
        <v>4232.4444444444443</v>
      </c>
      <c r="I309" s="86">
        <f>'VCO2-BW '!I309*'VCO2-LBM'!I$61/'VCO2-LBM'!I$62</f>
        <v>4483.333333333333</v>
      </c>
      <c r="J309" s="86">
        <f>'VCO2-BW '!J309*'VCO2-LBM'!J$61/'VCO2-LBM'!J$62</f>
        <v>4258.4885496183206</v>
      </c>
      <c r="K309" s="108">
        <f>'VCO2-BW '!K309*'VCO2-LBM'!K$61/'VCO2-LBM'!K$62</f>
        <v>4634.929133858268</v>
      </c>
      <c r="L309" s="160">
        <f t="shared" ref="L309" si="892">AVERAGE(C309:C311)</f>
        <v>4788.7049808429119</v>
      </c>
      <c r="M309" s="160">
        <f t="shared" ref="M309" si="893">AVERAGE(D309:D311)</f>
        <v>2375.4051565377531</v>
      </c>
      <c r="N309" s="160">
        <f t="shared" ref="N309" si="894">AVERAGE(E309:E311)</f>
        <v>4601.25</v>
      </c>
      <c r="O309" s="160">
        <f t="shared" ref="O309" si="895">AVERAGE(F309:F311)</f>
        <v>5169.4358974358975</v>
      </c>
      <c r="P309" s="160">
        <f t="shared" ref="P309" si="896">AVERAGE(G309:G311)</f>
        <v>4708.2260273972597</v>
      </c>
      <c r="Q309" s="160">
        <f t="shared" ref="Q309" si="897">AVERAGE(H309:H311)</f>
        <v>5120.7142857142853</v>
      </c>
      <c r="R309" s="160">
        <f t="shared" ref="R309" si="898">AVERAGE(I309:I311)</f>
        <v>4580.5555555555557</v>
      </c>
      <c r="S309" s="160">
        <f t="shared" ref="S309" si="899">AVERAGE(J309:J311)</f>
        <v>5165.4351145038172</v>
      </c>
      <c r="T309" s="160">
        <f t="shared" ref="T309" si="900">AVERAGE(K309:K311)</f>
        <v>5430.6850393700788</v>
      </c>
      <c r="U309" s="232">
        <f t="shared" ref="U309" si="901">AVERAGE(L309:T309)</f>
        <v>4660.0457841508405</v>
      </c>
    </row>
    <row r="310" spans="1:21">
      <c r="A310" s="233">
        <v>43727</v>
      </c>
      <c r="B310" s="240">
        <v>2.1405787037036998</v>
      </c>
      <c r="C310" s="304">
        <f>'VCO2-BW '!C310*'VCO2-LBM'!C$61/'VCO2-LBM'!C$62</f>
        <v>5080.4712643678167</v>
      </c>
      <c r="D310" s="305">
        <f>'VCO2-BW '!D310*'VCO2-LBM'!D$61/'VCO2-LBM'!D$62</f>
        <v>2087.8176795580107</v>
      </c>
      <c r="E310" s="305">
        <f>'VCO2-BW '!E310*'VCO2-LBM'!E$61/'VCO2-LBM'!E$62</f>
        <v>4713.75</v>
      </c>
      <c r="F310" s="305">
        <f>'VCO2-BW '!F310*'VCO2-LBM'!F$61/'VCO2-LBM'!F$62</f>
        <v>5725.0769230769229</v>
      </c>
      <c r="G310" s="305">
        <f>'VCO2-BW '!G310*'VCO2-LBM'!G$61/'VCO2-LBM'!G$62</f>
        <v>5493.2123287671229</v>
      </c>
      <c r="H310" s="86">
        <f>'VCO2-BW '!H310*'VCO2-LBM'!H$61/'VCO2-LBM'!H$62</f>
        <v>4689.3174603174602</v>
      </c>
      <c r="I310" s="86">
        <f>'VCO2-BW '!I310*'VCO2-LBM'!I$61/'VCO2-LBM'!I$62</f>
        <v>4108.333333333333</v>
      </c>
      <c r="J310" s="86">
        <f>'VCO2-BW '!J310*'VCO2-LBM'!J$61/'VCO2-LBM'!J$62</f>
        <v>4396.6106870229005</v>
      </c>
      <c r="K310" s="108">
        <f>'VCO2-BW '!K310*'VCO2-LBM'!K$61/'VCO2-LBM'!K$62</f>
        <v>5531.5118110236217</v>
      </c>
      <c r="L310" s="160"/>
      <c r="M310" s="160"/>
      <c r="N310" s="160"/>
      <c r="O310" s="160"/>
      <c r="P310" s="160"/>
      <c r="Q310" s="160"/>
      <c r="R310" s="160"/>
      <c r="S310" s="160"/>
      <c r="T310" s="160"/>
      <c r="U310" s="232">
        <f t="shared" ref="U310" si="902">STDEV(L309:T309)/SQRT(COUNT(L309:T309))</f>
        <v>302.05844622803073</v>
      </c>
    </row>
    <row r="311" spans="1:21">
      <c r="A311" s="233">
        <v>43727</v>
      </c>
      <c r="B311" s="240">
        <v>2.15446759259259</v>
      </c>
      <c r="C311" s="304">
        <f>'VCO2-BW '!C311*'VCO2-LBM'!C$61/'VCO2-LBM'!C$62</f>
        <v>3803.344827586207</v>
      </c>
      <c r="D311" s="305">
        <f>'VCO2-BW '!D311*'VCO2-LBM'!D$61/'VCO2-LBM'!D$62</f>
        <v>2564.6961325966849</v>
      </c>
      <c r="E311" s="305">
        <f>'VCO2-BW '!E311*'VCO2-LBM'!E$61/'VCO2-LBM'!E$62</f>
        <v>4181.7857142857138</v>
      </c>
      <c r="F311" s="305">
        <f>'VCO2-BW '!F311*'VCO2-LBM'!F$61/'VCO2-LBM'!F$62</f>
        <v>5481.3846153846152</v>
      </c>
      <c r="G311" s="305">
        <f>'VCO2-BW '!G311*'VCO2-LBM'!G$61/'VCO2-LBM'!G$62</f>
        <v>4943.3835616438355</v>
      </c>
      <c r="H311" s="86">
        <f>'VCO2-BW '!H311*'VCO2-LBM'!H$61/'VCO2-LBM'!H$62</f>
        <v>6440.3809523809514</v>
      </c>
      <c r="I311" s="86">
        <f>'VCO2-BW '!I311*'VCO2-LBM'!I$61/'VCO2-LBM'!I$62</f>
        <v>5150</v>
      </c>
      <c r="J311" s="86">
        <f>'VCO2-BW '!J311*'VCO2-LBM'!J$61/'VCO2-LBM'!J$62</f>
        <v>6841.2061068702296</v>
      </c>
      <c r="K311" s="108">
        <f>'VCO2-BW '!K311*'VCO2-LBM'!K$61/'VCO2-LBM'!K$62</f>
        <v>6125.6141732283468</v>
      </c>
      <c r="L311" s="160"/>
      <c r="M311" s="160"/>
      <c r="N311" s="160"/>
      <c r="O311" s="160"/>
      <c r="P311" s="160"/>
      <c r="Q311" s="160"/>
      <c r="R311" s="160"/>
      <c r="S311" s="160"/>
      <c r="T311" s="160"/>
      <c r="U311" s="232"/>
    </row>
    <row r="312" spans="1:21">
      <c r="A312" s="233">
        <v>43727</v>
      </c>
      <c r="B312" s="240">
        <v>2.1683564814814802</v>
      </c>
      <c r="C312" s="304">
        <f>'VCO2-BW '!C312*'VCO2-LBM'!C$61/'VCO2-LBM'!C$62</f>
        <v>3717.6839080459777</v>
      </c>
      <c r="D312" s="305">
        <f>'VCO2-BW '!D312*'VCO2-LBM'!D$61/'VCO2-LBM'!D$62</f>
        <v>4487.3756906077342</v>
      </c>
      <c r="E312" s="305">
        <f>'VCO2-BW '!E312*'VCO2-LBM'!E$61/'VCO2-LBM'!E$62</f>
        <v>3653.0357142857142</v>
      </c>
      <c r="F312" s="305">
        <f>'VCO2-BW '!F312*'VCO2-LBM'!F$61/'VCO2-LBM'!F$62</f>
        <v>4718.1538461538457</v>
      </c>
      <c r="G312" s="305">
        <f>'VCO2-BW '!G312*'VCO2-LBM'!G$61/'VCO2-LBM'!G$62</f>
        <v>3292.2054794520545</v>
      </c>
      <c r="H312" s="86">
        <f>'VCO2-BW '!H312*'VCO2-LBM'!H$61/'VCO2-LBM'!H$62</f>
        <v>5513.0476190476184</v>
      </c>
      <c r="I312" s="86">
        <f>'VCO2-BW '!I312*'VCO2-LBM'!I$61/'VCO2-LBM'!I$62</f>
        <v>5095</v>
      </c>
      <c r="J312" s="86">
        <f>'VCO2-BW '!J312*'VCO2-LBM'!J$61/'VCO2-LBM'!J$62</f>
        <v>5162.1068702290086</v>
      </c>
      <c r="K312" s="108">
        <f>'VCO2-BW '!K312*'VCO2-LBM'!K$61/'VCO2-LBM'!K$62</f>
        <v>4983.9448818897645</v>
      </c>
      <c r="L312" s="160">
        <f t="shared" ref="L312" si="903">AVERAGE(C312:C314)</f>
        <v>4039.0421455938704</v>
      </c>
      <c r="M312" s="160">
        <f t="shared" ref="M312" si="904">AVERAGE(D312:D314)</f>
        <v>3560.0184162062615</v>
      </c>
      <c r="N312" s="160">
        <f t="shared" ref="N312" si="905">AVERAGE(E312:E314)</f>
        <v>3941.25</v>
      </c>
      <c r="O312" s="160">
        <f t="shared" ref="O312" si="906">AVERAGE(F312:F314)</f>
        <v>4219.4871794871797</v>
      </c>
      <c r="P312" s="160">
        <f t="shared" ref="P312" si="907">AVERAGE(G312:G314)</f>
        <v>3983.0159817351596</v>
      </c>
      <c r="Q312" s="160">
        <f t="shared" ref="Q312" si="908">AVERAGE(H312:H314)</f>
        <v>5323.3915343915342</v>
      </c>
      <c r="R312" s="160">
        <f t="shared" ref="R312" si="909">AVERAGE(I312:I314)</f>
        <v>5108.8888888888878</v>
      </c>
      <c r="S312" s="160">
        <f t="shared" ref="S312" si="910">AVERAGE(J312:J314)</f>
        <v>5078.346055979644</v>
      </c>
      <c r="T312" s="160">
        <f t="shared" ref="T312" si="911">AVERAGE(K312:K314)</f>
        <v>4370.7112860892385</v>
      </c>
      <c r="U312" s="232">
        <f t="shared" ref="U312" si="912">AVERAGE(L312:T312)</f>
        <v>4402.6834987079746</v>
      </c>
    </row>
    <row r="313" spans="1:21">
      <c r="A313" s="233">
        <v>43727</v>
      </c>
      <c r="B313" s="240">
        <v>2.1822453703703699</v>
      </c>
      <c r="C313" s="304">
        <f>'VCO2-BW '!C313*'VCO2-LBM'!C$61/'VCO2-LBM'!C$62</f>
        <v>3375.0402298850577</v>
      </c>
      <c r="D313" s="305">
        <f>'VCO2-BW '!D313*'VCO2-LBM'!D$61/'VCO2-LBM'!D$62</f>
        <v>3231.988950276243</v>
      </c>
      <c r="E313" s="305">
        <f>'VCO2-BW '!E313*'VCO2-LBM'!E$61/'VCO2-LBM'!E$62</f>
        <v>3080.8928571428569</v>
      </c>
      <c r="F313" s="305">
        <f>'VCO2-BW '!F313*'VCO2-LBM'!F$61/'VCO2-LBM'!F$62</f>
        <v>3931.2307692307691</v>
      </c>
      <c r="G313" s="305">
        <f>'VCO2-BW '!G313*'VCO2-LBM'!G$61/'VCO2-LBM'!G$62</f>
        <v>4786.0479452054797</v>
      </c>
      <c r="H313" s="86">
        <f>'VCO2-BW '!H313*'VCO2-LBM'!H$61/'VCO2-LBM'!H$62</f>
        <v>5664.2063492063489</v>
      </c>
      <c r="I313" s="86">
        <f>'VCO2-BW '!I313*'VCO2-LBM'!I$61/'VCO2-LBM'!I$62</f>
        <v>4633.333333333333</v>
      </c>
      <c r="J313" s="86">
        <f>'VCO2-BW '!J313*'VCO2-LBM'!J$61/'VCO2-LBM'!J$62</f>
        <v>4015.5267175572521</v>
      </c>
      <c r="K313" s="108">
        <f>'VCO2-BW '!K313*'VCO2-LBM'!K$61/'VCO2-LBM'!K$62</f>
        <v>4026.8661417322833</v>
      </c>
      <c r="L313" s="160"/>
      <c r="M313" s="160"/>
      <c r="N313" s="160"/>
      <c r="O313" s="160"/>
      <c r="P313" s="160"/>
      <c r="Q313" s="160"/>
      <c r="R313" s="160"/>
      <c r="S313" s="160"/>
      <c r="T313" s="160"/>
      <c r="U313" s="232">
        <f t="shared" ref="U313" si="913">STDEV(L312:T312)/SQRT(COUNT(L312:T312))</f>
        <v>206.45464657461125</v>
      </c>
    </row>
    <row r="314" spans="1:21">
      <c r="A314" s="233">
        <v>43727</v>
      </c>
      <c r="B314" s="240">
        <v>2.1961342592592601</v>
      </c>
      <c r="C314" s="304">
        <f>'VCO2-BW '!C314*'VCO2-LBM'!C$61/'VCO2-LBM'!C$62</f>
        <v>5024.4022988505758</v>
      </c>
      <c r="D314" s="305">
        <f>'VCO2-BW '!D314*'VCO2-LBM'!D$61/'VCO2-LBM'!D$62</f>
        <v>2960.6906077348062</v>
      </c>
      <c r="E314" s="305">
        <f>'VCO2-BW '!E314*'VCO2-LBM'!E$61/'VCO2-LBM'!E$62</f>
        <v>5089.8214285714284</v>
      </c>
      <c r="F314" s="305">
        <f>'VCO2-BW '!F314*'VCO2-LBM'!F$61/'VCO2-LBM'!F$62</f>
        <v>4009.0769230769229</v>
      </c>
      <c r="G314" s="305">
        <f>'VCO2-BW '!G314*'VCO2-LBM'!G$61/'VCO2-LBM'!G$62</f>
        <v>3870.794520547945</v>
      </c>
      <c r="H314" s="86">
        <f>'VCO2-BW '!H314*'VCO2-LBM'!H$61/'VCO2-LBM'!H$62</f>
        <v>4792.9206349206343</v>
      </c>
      <c r="I314" s="86">
        <f>'VCO2-BW '!I314*'VCO2-LBM'!I$61/'VCO2-LBM'!I$62</f>
        <v>5598.333333333333</v>
      </c>
      <c r="J314" s="86">
        <f>'VCO2-BW '!J314*'VCO2-LBM'!J$61/'VCO2-LBM'!J$62</f>
        <v>6057.4045801526718</v>
      </c>
      <c r="K314" s="108">
        <f>'VCO2-BW '!K314*'VCO2-LBM'!K$61/'VCO2-LBM'!K$62</f>
        <v>4101.322834645669</v>
      </c>
      <c r="L314" s="160"/>
      <c r="M314" s="160"/>
      <c r="N314" s="160"/>
      <c r="O314" s="160"/>
      <c r="P314" s="160"/>
      <c r="Q314" s="160"/>
      <c r="R314" s="160"/>
      <c r="S314" s="160"/>
      <c r="T314" s="160"/>
      <c r="U314" s="232"/>
    </row>
    <row r="315" spans="1:21">
      <c r="A315" s="233">
        <v>43727</v>
      </c>
      <c r="B315" s="240">
        <v>2.21002314814814</v>
      </c>
      <c r="C315" s="304">
        <f>'VCO2-BW '!C315*'VCO2-LBM'!C$61/'VCO2-LBM'!C$62</f>
        <v>4811.0287356321851</v>
      </c>
      <c r="D315" s="305">
        <f>'VCO2-BW '!D315*'VCO2-LBM'!D$61/'VCO2-LBM'!D$62</f>
        <v>4477.2651933701654</v>
      </c>
      <c r="E315" s="305">
        <f>'VCO2-BW '!E315*'VCO2-LBM'!E$61/'VCO2-LBM'!E$62</f>
        <v>4773.2142857142853</v>
      </c>
      <c r="F315" s="305">
        <f>'VCO2-BW '!F315*'VCO2-LBM'!F$61/'VCO2-LBM'!F$62</f>
        <v>6229.3846153846152</v>
      </c>
      <c r="G315" s="305">
        <f>'VCO2-BW '!G315*'VCO2-LBM'!G$61/'VCO2-LBM'!G$62</f>
        <v>4899.3972602739723</v>
      </c>
      <c r="H315" s="86">
        <f>'VCO2-BW '!H315*'VCO2-LBM'!H$61/'VCO2-LBM'!H$62</f>
        <v>4018.4444444444439</v>
      </c>
      <c r="I315" s="86">
        <f>'VCO2-BW '!I315*'VCO2-LBM'!I$61/'VCO2-LBM'!I$62</f>
        <v>5820</v>
      </c>
      <c r="J315" s="86">
        <f>'VCO2-BW '!J315*'VCO2-LBM'!J$61/'VCO2-LBM'!J$62</f>
        <v>4318.3969465648852</v>
      </c>
      <c r="K315" s="108">
        <f>'VCO2-BW '!K315*'VCO2-LBM'!K$61/'VCO2-LBM'!K$62</f>
        <v>6666.9763779527557</v>
      </c>
      <c r="L315" s="160">
        <f t="shared" ref="L315" si="914">AVERAGE(C315:C317)</f>
        <v>5141.7318007662843</v>
      </c>
      <c r="M315" s="160">
        <f t="shared" ref="M315" si="915">AVERAGE(D315:D317)</f>
        <v>4287.9742173112336</v>
      </c>
      <c r="N315" s="160">
        <f t="shared" ref="N315" si="916">AVERAGE(E315:E317)</f>
        <v>4483.3928571428569</v>
      </c>
      <c r="O315" s="160">
        <f t="shared" ref="O315" si="917">AVERAGE(F315:F317)</f>
        <v>4851.8461538461534</v>
      </c>
      <c r="P315" s="160">
        <f t="shared" ref="P315" si="918">AVERAGE(G315:G317)</f>
        <v>4575.1392694063934</v>
      </c>
      <c r="Q315" s="160">
        <f t="shared" ref="Q315" si="919">AVERAGE(H315:H317)</f>
        <v>4326.9894179894181</v>
      </c>
      <c r="R315" s="160">
        <f t="shared" ref="R315" si="920">AVERAGE(I315:I317)</f>
        <v>4997.7777777777774</v>
      </c>
      <c r="S315" s="160">
        <f t="shared" ref="S315" si="921">AVERAGE(J315:J317)</f>
        <v>4662.3155216284986</v>
      </c>
      <c r="T315" s="160">
        <f t="shared" ref="T315" si="922">AVERAGE(K315:K317)</f>
        <v>5004.6272965879261</v>
      </c>
      <c r="U315" s="232">
        <f t="shared" ref="U315" si="923">AVERAGE(L315:T315)</f>
        <v>4703.5327013840606</v>
      </c>
    </row>
    <row r="316" spans="1:21">
      <c r="A316" s="233">
        <v>43727</v>
      </c>
      <c r="B316" s="240">
        <v>2.2239120370370302</v>
      </c>
      <c r="C316" s="304">
        <f>'VCO2-BW '!C316*'VCO2-LBM'!C$61/'VCO2-LBM'!C$62</f>
        <v>5535.2528735632195</v>
      </c>
      <c r="D316" s="305">
        <f>'VCO2-BW '!D316*'VCO2-LBM'!D$61/'VCO2-LBM'!D$62</f>
        <v>5110.8563535911599</v>
      </c>
      <c r="E316" s="305">
        <f>'VCO2-BW '!E316*'VCO2-LBM'!E$61/'VCO2-LBM'!E$62</f>
        <v>4572.3214285714284</v>
      </c>
      <c r="F316" s="305">
        <f>'VCO2-BW '!F316*'VCO2-LBM'!F$61/'VCO2-LBM'!F$62</f>
        <v>5078.6153846153848</v>
      </c>
      <c r="G316" s="305">
        <f>'VCO2-BW '!G316*'VCO2-LBM'!G$61/'VCO2-LBM'!G$62</f>
        <v>5439.0753424657532</v>
      </c>
      <c r="H316" s="86">
        <f>'VCO2-BW '!H316*'VCO2-LBM'!H$61/'VCO2-LBM'!H$62</f>
        <v>4441.3492063492058</v>
      </c>
      <c r="I316" s="86">
        <f>'VCO2-BW '!I316*'VCO2-LBM'!I$61/'VCO2-LBM'!I$62</f>
        <v>5153.333333333333</v>
      </c>
      <c r="J316" s="86">
        <f>'VCO2-BW '!J316*'VCO2-LBM'!J$61/'VCO2-LBM'!J$62</f>
        <v>5739.5572519083971</v>
      </c>
      <c r="K316" s="108">
        <f>'VCO2-BW '!K316*'VCO2-LBM'!K$61/'VCO2-LBM'!K$62</f>
        <v>4740.4094488188975</v>
      </c>
      <c r="L316" s="160"/>
      <c r="M316" s="160"/>
      <c r="N316" s="160"/>
      <c r="O316" s="160"/>
      <c r="P316" s="160"/>
      <c r="Q316" s="160"/>
      <c r="R316" s="160"/>
      <c r="S316" s="160"/>
      <c r="T316" s="160"/>
      <c r="U316" s="232">
        <f t="shared" ref="U316" si="924">STDEV(L315:T315)/SQRT(COUNT(L315:T315))</f>
        <v>103.57313769764964</v>
      </c>
    </row>
    <row r="317" spans="1:21">
      <c r="A317" s="233">
        <v>43727</v>
      </c>
      <c r="B317" s="240">
        <v>2.2378009259259199</v>
      </c>
      <c r="C317" s="304">
        <f>'VCO2-BW '!C317*'VCO2-LBM'!C$61/'VCO2-LBM'!C$62</f>
        <v>5078.9137931034493</v>
      </c>
      <c r="D317" s="305">
        <f>'VCO2-BW '!D317*'VCO2-LBM'!D$61/'VCO2-LBM'!D$62</f>
        <v>3275.8011049723759</v>
      </c>
      <c r="E317" s="305">
        <f>'VCO2-BW '!E317*'VCO2-LBM'!E$61/'VCO2-LBM'!E$62</f>
        <v>4104.6428571428569</v>
      </c>
      <c r="F317" s="305">
        <f>'VCO2-BW '!F317*'VCO2-LBM'!F$61/'VCO2-LBM'!F$62</f>
        <v>3247.5384615384614</v>
      </c>
      <c r="G317" s="305">
        <f>'VCO2-BW '!G317*'VCO2-LBM'!G$61/'VCO2-LBM'!G$62</f>
        <v>3386.9452054794524</v>
      </c>
      <c r="H317" s="86">
        <f>'VCO2-BW '!H317*'VCO2-LBM'!H$61/'VCO2-LBM'!H$62</f>
        <v>4521.1746031746034</v>
      </c>
      <c r="I317" s="86">
        <f>'VCO2-BW '!I317*'VCO2-LBM'!I$61/'VCO2-LBM'!I$62</f>
        <v>4020.0000000000005</v>
      </c>
      <c r="J317" s="86">
        <f>'VCO2-BW '!J317*'VCO2-LBM'!J$61/'VCO2-LBM'!J$62</f>
        <v>3928.9923664122139</v>
      </c>
      <c r="K317" s="108">
        <f>'VCO2-BW '!K317*'VCO2-LBM'!K$61/'VCO2-LBM'!K$62</f>
        <v>3606.4960629921261</v>
      </c>
      <c r="L317" s="160"/>
      <c r="M317" s="160"/>
      <c r="N317" s="160"/>
      <c r="O317" s="160"/>
      <c r="P317" s="160"/>
      <c r="Q317" s="160"/>
      <c r="R317" s="160"/>
      <c r="S317" s="160"/>
      <c r="T317" s="160"/>
      <c r="U317" s="232"/>
    </row>
    <row r="318" spans="1:21">
      <c r="A318" s="223">
        <v>43727</v>
      </c>
      <c r="B318" s="235">
        <v>2.2516898148148101</v>
      </c>
      <c r="C318" s="304">
        <f>'VCO2-BW '!C318*'VCO2-LBM'!C$61/'VCO2-LBM'!C$62</f>
        <v>3683.4195402298856</v>
      </c>
      <c r="D318" s="305">
        <f>'VCO2-BW '!D318*'VCO2-LBM'!D$61/'VCO2-LBM'!D$62</f>
        <v>2745</v>
      </c>
      <c r="E318" s="305">
        <f>'VCO2-BW '!E318*'VCO2-LBM'!E$61/'VCO2-LBM'!E$62</f>
        <v>3151.6071428571427</v>
      </c>
      <c r="F318" s="305">
        <f>'VCO2-BW '!F318*'VCO2-LBM'!F$61/'VCO2-LBM'!F$62</f>
        <v>3675.6923076923076</v>
      </c>
      <c r="G318" s="305">
        <f>'VCO2-BW '!G318*'VCO2-LBM'!G$61/'VCO2-LBM'!G$62</f>
        <v>5178.5410958904113</v>
      </c>
      <c r="H318" s="86">
        <f>'VCO2-BW '!H318*'VCO2-LBM'!H$61/'VCO2-LBM'!H$62</f>
        <v>3079.2222222222222</v>
      </c>
      <c r="I318" s="86">
        <f>'VCO2-BW '!I318*'VCO2-LBM'!I$61/'VCO2-LBM'!I$62</f>
        <v>4363.333333333333</v>
      </c>
      <c r="J318" s="86">
        <f>'VCO2-BW '!J318*'VCO2-LBM'!J$61/'VCO2-LBM'!J$62</f>
        <v>4037.1603053435119</v>
      </c>
      <c r="K318" s="108">
        <f>'VCO2-BW '!K318*'VCO2-LBM'!K$61/'VCO2-LBM'!K$62</f>
        <v>6120.9606299212601</v>
      </c>
      <c r="L318" s="160">
        <f t="shared" ref="L318" si="925">AVERAGE(C318:C320)</f>
        <v>3430.0708812260541</v>
      </c>
      <c r="M318" s="160">
        <f t="shared" ref="M318" si="926">AVERAGE(D318:D320)</f>
        <v>2371.4732965009207</v>
      </c>
      <c r="N318" s="160">
        <f t="shared" ref="N318" si="927">AVERAGE(E318:E320)</f>
        <v>3663.75</v>
      </c>
      <c r="O318" s="160">
        <f t="shared" ref="O318" si="928">AVERAGE(F318:F320)</f>
        <v>4584.4615384615381</v>
      </c>
      <c r="P318" s="160">
        <f t="shared" ref="P318" si="929">AVERAGE(G318:G320)</f>
        <v>3789.5890410958905</v>
      </c>
      <c r="Q318" s="160">
        <f t="shared" ref="Q318" si="930">AVERAGE(H318:H320)</f>
        <v>3211.6984126984121</v>
      </c>
      <c r="R318" s="160">
        <f t="shared" ref="R318" si="931">AVERAGE(I318:I320)</f>
        <v>4008.8888888888887</v>
      </c>
      <c r="S318" s="160">
        <f t="shared" ref="S318" si="932">AVERAGE(J318:J320)</f>
        <v>3945.0788804071253</v>
      </c>
      <c r="T318" s="160">
        <f t="shared" ref="T318" si="933">AVERAGE(K318:K320)</f>
        <v>5661.8110236220482</v>
      </c>
      <c r="U318" s="232">
        <f t="shared" ref="U318" si="934">AVERAGE(L318:T318)</f>
        <v>3851.869106988986</v>
      </c>
    </row>
    <row r="319" spans="1:21">
      <c r="A319" s="223">
        <v>43727</v>
      </c>
      <c r="B319" s="235">
        <v>2.2655787037036998</v>
      </c>
      <c r="C319" s="304">
        <f>'VCO2-BW '!C319*'VCO2-LBM'!C$61/'VCO2-LBM'!C$62</f>
        <v>3258.2298850574716</v>
      </c>
      <c r="D319" s="305">
        <f>'VCO2-BW '!D319*'VCO2-LBM'!D$61/'VCO2-LBM'!D$62</f>
        <v>2316.988950276243</v>
      </c>
      <c r="E319" s="305">
        <f>'VCO2-BW '!E319*'VCO2-LBM'!E$61/'VCO2-LBM'!E$62</f>
        <v>4241.25</v>
      </c>
      <c r="F319" s="305">
        <f>'VCO2-BW '!F319*'VCO2-LBM'!F$61/'VCO2-LBM'!F$62</f>
        <v>5230.9230769230762</v>
      </c>
      <c r="G319" s="305">
        <f>'VCO2-BW '!G319*'VCO2-LBM'!G$61/'VCO2-LBM'!G$62</f>
        <v>2977.5342465753424</v>
      </c>
      <c r="H319" s="86">
        <f>'VCO2-BW '!H319*'VCO2-LBM'!H$61/'VCO2-LBM'!H$62</f>
        <v>3298.3174603174602</v>
      </c>
      <c r="I319" s="86">
        <f>'VCO2-BW '!I319*'VCO2-LBM'!I$61/'VCO2-LBM'!I$62</f>
        <v>3543.333333333333</v>
      </c>
      <c r="J319" s="86">
        <f>'VCO2-BW '!J319*'VCO2-LBM'!J$61/'VCO2-LBM'!J$62</f>
        <v>3877.4045801526718</v>
      </c>
      <c r="K319" s="108">
        <f>'VCO2-BW '!K319*'VCO2-LBM'!K$61/'VCO2-LBM'!K$62</f>
        <v>4811.7637795275587</v>
      </c>
      <c r="L319" s="160"/>
      <c r="M319" s="160"/>
      <c r="N319" s="160"/>
      <c r="O319" s="160"/>
      <c r="P319" s="160"/>
      <c r="Q319" s="160"/>
      <c r="R319" s="160"/>
      <c r="S319" s="160"/>
      <c r="T319" s="160"/>
      <c r="U319" s="232">
        <f t="shared" ref="U319" si="935">STDEV(L318:T318)/SQRT(COUNT(L318:T318))</f>
        <v>304.24077425578372</v>
      </c>
    </row>
    <row r="320" spans="1:21">
      <c r="A320" s="223">
        <v>43727</v>
      </c>
      <c r="B320" s="235">
        <v>2.27946759259259</v>
      </c>
      <c r="C320" s="304">
        <f>'VCO2-BW '!C320*'VCO2-LBM'!C$61/'VCO2-LBM'!C$62</f>
        <v>3348.5632183908046</v>
      </c>
      <c r="D320" s="305">
        <f>'VCO2-BW '!D320*'VCO2-LBM'!D$61/'VCO2-LBM'!D$62</f>
        <v>2052.4309392265191</v>
      </c>
      <c r="E320" s="305">
        <f>'VCO2-BW '!E320*'VCO2-LBM'!E$61/'VCO2-LBM'!E$62</f>
        <v>3598.3928571428569</v>
      </c>
      <c r="F320" s="305">
        <f>'VCO2-BW '!F320*'VCO2-LBM'!F$61/'VCO2-LBM'!F$62</f>
        <v>4846.7692307692305</v>
      </c>
      <c r="G320" s="305">
        <f>'VCO2-BW '!G320*'VCO2-LBM'!G$61/'VCO2-LBM'!G$62</f>
        <v>3212.6917808219177</v>
      </c>
      <c r="H320" s="86">
        <f>'VCO2-BW '!H320*'VCO2-LBM'!H$61/'VCO2-LBM'!H$62</f>
        <v>3257.5555555555552</v>
      </c>
      <c r="I320" s="86">
        <f>'VCO2-BW '!I320*'VCO2-LBM'!I$61/'VCO2-LBM'!I$62</f>
        <v>4120</v>
      </c>
      <c r="J320" s="86">
        <f>'VCO2-BW '!J320*'VCO2-LBM'!J$61/'VCO2-LBM'!J$62</f>
        <v>3920.6717557251918</v>
      </c>
      <c r="K320" s="108">
        <f>'VCO2-BW '!K320*'VCO2-LBM'!K$61/'VCO2-LBM'!K$62</f>
        <v>6052.7086614173231</v>
      </c>
      <c r="L320" s="160"/>
      <c r="M320" s="160"/>
      <c r="N320" s="160"/>
      <c r="O320" s="160"/>
      <c r="P320" s="160"/>
      <c r="Q320" s="160"/>
      <c r="R320" s="160"/>
      <c r="S320" s="160"/>
      <c r="T320" s="160"/>
      <c r="U320" s="232"/>
    </row>
    <row r="321" spans="1:21">
      <c r="A321" s="223">
        <v>43727</v>
      </c>
      <c r="B321" s="235">
        <v>2.2933564814814802</v>
      </c>
      <c r="C321" s="304">
        <f>'VCO2-BW '!C321*'VCO2-LBM'!C$61/'VCO2-LBM'!C$62</f>
        <v>3440.4540229885065</v>
      </c>
      <c r="D321" s="305">
        <f>'VCO2-BW '!D321*'VCO2-LBM'!D$61/'VCO2-LBM'!D$62</f>
        <v>3902.6519337016571</v>
      </c>
      <c r="E321" s="305">
        <f>'VCO2-BW '!E321*'VCO2-LBM'!E$61/'VCO2-LBM'!E$62</f>
        <v>3006.9642857142858</v>
      </c>
      <c r="F321" s="305">
        <f>'VCO2-BW '!F321*'VCO2-LBM'!F$61/'VCO2-LBM'!F$62</f>
        <v>3313.5384615384614</v>
      </c>
      <c r="G321" s="305">
        <f>'VCO2-BW '!G321*'VCO2-LBM'!G$61/'VCO2-LBM'!G$62</f>
        <v>6044.7328767123281</v>
      </c>
      <c r="H321" s="86">
        <f>'VCO2-BW '!H321*'VCO2-LBM'!H$61/'VCO2-LBM'!H$62</f>
        <v>5623.4444444444443</v>
      </c>
      <c r="I321" s="86">
        <f>'VCO2-BW '!I321*'VCO2-LBM'!I$61/'VCO2-LBM'!I$62</f>
        <v>3191.6666666666665</v>
      </c>
      <c r="J321" s="86">
        <f>'VCO2-BW '!J321*'VCO2-LBM'!J$61/'VCO2-LBM'!J$62</f>
        <v>3850.778625954199</v>
      </c>
      <c r="K321" s="108">
        <f>'VCO2-BW '!K321*'VCO2-LBM'!K$61/'VCO2-LBM'!K$62</f>
        <v>4630.2755905511813</v>
      </c>
      <c r="L321" s="160">
        <f t="shared" ref="L321" si="936">AVERAGE(C321:C323)</f>
        <v>4588.8295019157094</v>
      </c>
      <c r="M321" s="160">
        <f t="shared" ref="M321" si="937">AVERAGE(D321:D323)</f>
        <v>2866.887661141805</v>
      </c>
      <c r="N321" s="160">
        <f t="shared" ref="N321" si="938">AVERAGE(E321:E323)</f>
        <v>3078.75</v>
      </c>
      <c r="O321" s="160">
        <f t="shared" ref="O321" si="939">AVERAGE(F321:F323)</f>
        <v>3209.1794871794868</v>
      </c>
      <c r="P321" s="160">
        <f t="shared" ref="P321" si="940">AVERAGE(G321:G323)</f>
        <v>5037.5593607305937</v>
      </c>
      <c r="Q321" s="160">
        <f t="shared" ref="Q321" si="941">AVERAGE(H321:H323)</f>
        <v>4473.6190476190468</v>
      </c>
      <c r="R321" s="160">
        <f t="shared" ref="R321" si="942">AVERAGE(I321:I323)</f>
        <v>3760.5555555555552</v>
      </c>
      <c r="S321" s="160">
        <f t="shared" ref="S321" si="943">AVERAGE(J321:J323)</f>
        <v>5014.5547073791358</v>
      </c>
      <c r="T321" s="160">
        <f t="shared" ref="T321" si="944">AVERAGE(K321:K323)</f>
        <v>4884.6692913385823</v>
      </c>
      <c r="U321" s="232">
        <f t="shared" ref="U321" si="945">AVERAGE(L321:T321)</f>
        <v>4101.6227347622125</v>
      </c>
    </row>
    <row r="322" spans="1:21">
      <c r="A322" s="223">
        <v>43727</v>
      </c>
      <c r="B322" s="235">
        <v>2.3072453703703699</v>
      </c>
      <c r="C322" s="304">
        <f>'VCO2-BW '!C322*'VCO2-LBM'!C$61/'VCO2-LBM'!C$62</f>
        <v>5173.9195402298865</v>
      </c>
      <c r="D322" s="305">
        <f>'VCO2-BW '!D322*'VCO2-LBM'!D$61/'VCO2-LBM'!D$62</f>
        <v>2305.1933701657458</v>
      </c>
      <c r="E322" s="305">
        <f>'VCO2-BW '!E322*'VCO2-LBM'!E$61/'VCO2-LBM'!E$62</f>
        <v>3598.3928571428569</v>
      </c>
      <c r="F322" s="305">
        <f>'VCO2-BW '!F322*'VCO2-LBM'!F$61/'VCO2-LBM'!F$62</f>
        <v>3174.7692307692305</v>
      </c>
      <c r="G322" s="305">
        <f>'VCO2-BW '!G322*'VCO2-LBM'!G$61/'VCO2-LBM'!G$62</f>
        <v>5537.1986301369861</v>
      </c>
      <c r="H322" s="86">
        <f>'VCO2-BW '!H322*'VCO2-LBM'!H$61/'VCO2-LBM'!H$62</f>
        <v>4730.0793650793648</v>
      </c>
      <c r="I322" s="86">
        <f>'VCO2-BW '!I322*'VCO2-LBM'!I$61/'VCO2-LBM'!I$62</f>
        <v>3230</v>
      </c>
      <c r="J322" s="86">
        <f>'VCO2-BW '!J322*'VCO2-LBM'!J$61/'VCO2-LBM'!J$62</f>
        <v>5814.4427480916029</v>
      </c>
      <c r="K322" s="108">
        <f>'VCO2-BW '!K322*'VCO2-LBM'!K$61/'VCO2-LBM'!K$62</f>
        <v>4749.7165354330718</v>
      </c>
      <c r="L322" s="160"/>
      <c r="M322" s="160"/>
      <c r="N322" s="160"/>
      <c r="O322" s="160"/>
      <c r="P322" s="160"/>
      <c r="Q322" s="160"/>
      <c r="R322" s="160"/>
      <c r="S322" s="160"/>
      <c r="T322" s="160"/>
      <c r="U322" s="232">
        <f t="shared" ref="U322" si="946">STDEV(L321:T321)/SQRT(COUNT(L321:T321))</f>
        <v>293.01964428356911</v>
      </c>
    </row>
    <row r="323" spans="1:21">
      <c r="A323" s="223">
        <v>43727</v>
      </c>
      <c r="B323" s="235">
        <v>2.3211342592592601</v>
      </c>
      <c r="C323" s="304">
        <f>'VCO2-BW '!C323*'VCO2-LBM'!C$61/'VCO2-LBM'!C$62</f>
        <v>5152.1149425287358</v>
      </c>
      <c r="D323" s="305">
        <f>'VCO2-BW '!D323*'VCO2-LBM'!D$61/'VCO2-LBM'!D$62</f>
        <v>2392.8176795580107</v>
      </c>
      <c r="E323" s="305">
        <f>'VCO2-BW '!E323*'VCO2-LBM'!E$61/'VCO2-LBM'!E$62</f>
        <v>2630.8928571428569</v>
      </c>
      <c r="F323" s="305">
        <f>'VCO2-BW '!F323*'VCO2-LBM'!F$61/'VCO2-LBM'!F$62</f>
        <v>3139.2307692307695</v>
      </c>
      <c r="G323" s="305">
        <f>'VCO2-BW '!G323*'VCO2-LBM'!G$61/'VCO2-LBM'!G$62</f>
        <v>3530.7465753424663</v>
      </c>
      <c r="H323" s="86">
        <f>'VCO2-BW '!H323*'VCO2-LBM'!H$61/'VCO2-LBM'!H$62</f>
        <v>3067.333333333333</v>
      </c>
      <c r="I323" s="86">
        <f>'VCO2-BW '!I323*'VCO2-LBM'!I$61/'VCO2-LBM'!I$62</f>
        <v>4860</v>
      </c>
      <c r="J323" s="86">
        <f>'VCO2-BW '!J323*'VCO2-LBM'!J$61/'VCO2-LBM'!J$62</f>
        <v>5378.4427480916038</v>
      </c>
      <c r="K323" s="108">
        <f>'VCO2-BW '!K323*'VCO2-LBM'!K$61/'VCO2-LBM'!K$62</f>
        <v>5274.0157480314965</v>
      </c>
      <c r="L323" s="160"/>
      <c r="M323" s="160"/>
      <c r="N323" s="160"/>
      <c r="O323" s="160"/>
      <c r="P323" s="160"/>
      <c r="Q323" s="160"/>
      <c r="R323" s="160"/>
      <c r="S323" s="160"/>
      <c r="T323" s="160"/>
      <c r="U323" s="232"/>
    </row>
    <row r="324" spans="1:21">
      <c r="A324" s="223">
        <v>43727</v>
      </c>
      <c r="B324" s="235">
        <v>2.33502314814814</v>
      </c>
      <c r="C324" s="304">
        <f>'VCO2-BW '!C324*'VCO2-LBM'!C$61/'VCO2-LBM'!C$62</f>
        <v>3533.9022988505749</v>
      </c>
      <c r="D324" s="305">
        <f>'VCO2-BW '!D324*'VCO2-LBM'!D$61/'VCO2-LBM'!D$62</f>
        <v>2411.3535911602207</v>
      </c>
      <c r="E324" s="305">
        <f>'VCO2-BW '!E324*'VCO2-LBM'!E$61/'VCO2-LBM'!E$62</f>
        <v>3717.3214285714284</v>
      </c>
      <c r="F324" s="305">
        <f>'VCO2-BW '!F324*'VCO2-LBM'!F$61/'VCO2-LBM'!F$62</f>
        <v>3264.461538461539</v>
      </c>
      <c r="G324" s="305">
        <f>'VCO2-BW '!G324*'VCO2-LBM'!G$61/'VCO2-LBM'!G$62</f>
        <v>3792.9726027397255</v>
      </c>
      <c r="H324" s="86">
        <f>'VCO2-BW '!H324*'VCO2-LBM'!H$61/'VCO2-LBM'!H$62</f>
        <v>3233.7777777777778</v>
      </c>
      <c r="I324" s="86">
        <f>'VCO2-BW '!I324*'VCO2-LBM'!I$61/'VCO2-LBM'!I$62</f>
        <v>3425</v>
      </c>
      <c r="J324" s="86">
        <f>'VCO2-BW '!J324*'VCO2-LBM'!J$61/'VCO2-LBM'!J$62</f>
        <v>3393.1450381679392</v>
      </c>
      <c r="K324" s="108">
        <f>'VCO2-BW '!K324*'VCO2-LBM'!K$61/'VCO2-LBM'!K$62</f>
        <v>3929.1417322834645</v>
      </c>
      <c r="L324" s="160">
        <f t="shared" ref="L324" si="947">AVERAGE(C324:C326)</f>
        <v>3400.4789272030653</v>
      </c>
      <c r="M324" s="160">
        <f t="shared" ref="M324" si="948">AVERAGE(D324:D326)</f>
        <v>2422.587476979742</v>
      </c>
      <c r="N324" s="160">
        <f t="shared" ref="N324" si="949">AVERAGE(E324:E326)</f>
        <v>3187.5</v>
      </c>
      <c r="O324" s="160">
        <f t="shared" ref="O324" si="950">AVERAGE(F324:F326)</f>
        <v>3545.9487179487182</v>
      </c>
      <c r="P324" s="160">
        <f t="shared" ref="P324" si="951">AVERAGE(G324:G326)</f>
        <v>3440.5182648401824</v>
      </c>
      <c r="Q324" s="160">
        <f t="shared" ref="Q324" si="952">AVERAGE(H324:H326)</f>
        <v>3715.5608465608461</v>
      </c>
      <c r="R324" s="160">
        <f t="shared" ref="R324" si="953">AVERAGE(I324:I326)</f>
        <v>3266.6666666666665</v>
      </c>
      <c r="S324" s="160">
        <f t="shared" ref="S324" si="954">AVERAGE(J324:J326)</f>
        <v>3946.1882951653947</v>
      </c>
      <c r="T324" s="160">
        <f t="shared" ref="T324" si="955">AVERAGE(K324:K326)</f>
        <v>4552.7165354330709</v>
      </c>
      <c r="U324" s="232">
        <f t="shared" ref="U324" si="956">AVERAGE(L324:T324)</f>
        <v>3497.573970088632</v>
      </c>
    </row>
    <row r="325" spans="1:21">
      <c r="A325" s="223">
        <v>43727</v>
      </c>
      <c r="B325" s="235">
        <v>2.3489120370370302</v>
      </c>
      <c r="C325" s="304">
        <f>'VCO2-BW '!C325*'VCO2-LBM'!C$61/'VCO2-LBM'!C$62</f>
        <v>3476.275862068966</v>
      </c>
      <c r="D325" s="305">
        <f>'VCO2-BW '!D325*'VCO2-LBM'!D$61/'VCO2-LBM'!D$62</f>
        <v>2669.1712707182319</v>
      </c>
      <c r="E325" s="305">
        <f>'VCO2-BW '!E325*'VCO2-LBM'!E$61/'VCO2-LBM'!E$62</f>
        <v>2672.6785714285711</v>
      </c>
      <c r="F325" s="305">
        <f>'VCO2-BW '!F325*'VCO2-LBM'!F$61/'VCO2-LBM'!F$62</f>
        <v>4081.8461538461538</v>
      </c>
      <c r="G325" s="305">
        <f>'VCO2-BW '!G325*'VCO2-LBM'!G$61/'VCO2-LBM'!G$62</f>
        <v>3331.1164383561641</v>
      </c>
      <c r="H325" s="86">
        <f>'VCO2-BW '!H325*'VCO2-LBM'!H$61/'VCO2-LBM'!H$62</f>
        <v>3364.5555555555552</v>
      </c>
      <c r="I325" s="86">
        <f>'VCO2-BW '!I325*'VCO2-LBM'!I$61/'VCO2-LBM'!I$62</f>
        <v>3065</v>
      </c>
      <c r="J325" s="86">
        <f>'VCO2-BW '!J325*'VCO2-LBM'!J$61/'VCO2-LBM'!J$62</f>
        <v>3722.641221374045</v>
      </c>
      <c r="K325" s="108">
        <f>'VCO2-BW '!K325*'VCO2-LBM'!K$61/'VCO2-LBM'!K$62</f>
        <v>3850.0314960629926</v>
      </c>
      <c r="L325" s="160"/>
      <c r="M325" s="160"/>
      <c r="N325" s="160"/>
      <c r="O325" s="160"/>
      <c r="P325" s="160"/>
      <c r="Q325" s="160"/>
      <c r="R325" s="160"/>
      <c r="S325" s="160"/>
      <c r="T325" s="160"/>
      <c r="U325" s="232">
        <f t="shared" ref="U325" si="957">STDEV(L324:T324)/SQRT(COUNT(L324:T324))</f>
        <v>193.00913375520773</v>
      </c>
    </row>
    <row r="326" spans="1:21">
      <c r="A326" s="223">
        <v>43727</v>
      </c>
      <c r="B326" s="235">
        <v>2.3628009259259199</v>
      </c>
      <c r="C326" s="304">
        <f>'VCO2-BW '!C326*'VCO2-LBM'!C$61/'VCO2-LBM'!C$62</f>
        <v>3191.2586206896553</v>
      </c>
      <c r="D326" s="305">
        <f>'VCO2-BW '!D326*'VCO2-LBM'!D$61/'VCO2-LBM'!D$62</f>
        <v>2187.2375690607732</v>
      </c>
      <c r="E326" s="305">
        <f>'VCO2-BW '!E326*'VCO2-LBM'!E$61/'VCO2-LBM'!E$62</f>
        <v>3172.4999999999995</v>
      </c>
      <c r="F326" s="305">
        <f>'VCO2-BW '!F326*'VCO2-LBM'!F$61/'VCO2-LBM'!F$62</f>
        <v>3291.5384615384614</v>
      </c>
      <c r="G326" s="305">
        <f>'VCO2-BW '!G326*'VCO2-LBM'!G$61/'VCO2-LBM'!G$62</f>
        <v>3197.4657534246576</v>
      </c>
      <c r="H326" s="86">
        <f>'VCO2-BW '!H326*'VCO2-LBM'!H$61/'VCO2-LBM'!H$62</f>
        <v>4548.3492063492058</v>
      </c>
      <c r="I326" s="86">
        <f>'VCO2-BW '!I326*'VCO2-LBM'!I$61/'VCO2-LBM'!I$62</f>
        <v>3310</v>
      </c>
      <c r="J326" s="86">
        <f>'VCO2-BW '!J326*'VCO2-LBM'!J$61/'VCO2-LBM'!J$62</f>
        <v>4722.778625954199</v>
      </c>
      <c r="K326" s="108">
        <f>'VCO2-BW '!K326*'VCO2-LBM'!K$61/'VCO2-LBM'!K$62</f>
        <v>5878.9763779527566</v>
      </c>
      <c r="L326" s="160"/>
      <c r="M326" s="160"/>
      <c r="N326" s="160"/>
      <c r="O326" s="160"/>
      <c r="P326" s="160"/>
      <c r="Q326" s="160"/>
      <c r="R326" s="160"/>
      <c r="S326" s="160"/>
      <c r="T326" s="160"/>
      <c r="U326" s="232"/>
    </row>
    <row r="327" spans="1:21">
      <c r="A327" s="223">
        <v>43727</v>
      </c>
      <c r="B327" s="235">
        <v>2.3766898148148101</v>
      </c>
      <c r="C327" s="304">
        <f>'VCO2-BW '!C327*'VCO2-LBM'!C$61/'VCO2-LBM'!C$62</f>
        <v>3354.7931034482763</v>
      </c>
      <c r="D327" s="305">
        <f>'VCO2-BW '!D327*'VCO2-LBM'!D$61/'VCO2-LBM'!D$62</f>
        <v>2866.3259668508285</v>
      </c>
      <c r="E327" s="305">
        <f>'VCO2-BW '!E327*'VCO2-LBM'!E$61/'VCO2-LBM'!E$62</f>
        <v>2632.5</v>
      </c>
      <c r="F327" s="305">
        <f>'VCO2-BW '!F327*'VCO2-LBM'!F$61/'VCO2-LBM'!F$62</f>
        <v>3335.5384615384614</v>
      </c>
      <c r="G327" s="305">
        <f>'VCO2-BW '!G327*'VCO2-LBM'!G$61/'VCO2-LBM'!G$62</f>
        <v>3046.8972602739723</v>
      </c>
      <c r="H327" s="86">
        <f>'VCO2-BW '!H327*'VCO2-LBM'!H$61/'VCO2-LBM'!H$62</f>
        <v>3121.6825396825398</v>
      </c>
      <c r="I327" s="86">
        <f>'VCO2-BW '!I327*'VCO2-LBM'!I$61/'VCO2-LBM'!I$62</f>
        <v>3243.333333333333</v>
      </c>
      <c r="J327" s="86">
        <f>'VCO2-BW '!J327*'VCO2-LBM'!J$61/'VCO2-LBM'!J$62</f>
        <v>3431.4198473282436</v>
      </c>
      <c r="K327" s="108">
        <f>'VCO2-BW '!K327*'VCO2-LBM'!K$61/'VCO2-LBM'!K$62</f>
        <v>4462.748031496063</v>
      </c>
      <c r="L327" s="160">
        <f t="shared" ref="L327" si="958">AVERAGE(C327:C329)</f>
        <v>3338.6992337164756</v>
      </c>
      <c r="M327" s="160">
        <f t="shared" ref="M327" si="959">AVERAGE(D327:D329)</f>
        <v>2461.9060773480664</v>
      </c>
      <c r="N327" s="160">
        <f t="shared" ref="N327" si="960">AVERAGE(E327:E329)</f>
        <v>2928.75</v>
      </c>
      <c r="O327" s="160">
        <f t="shared" ref="O327" si="961">AVERAGE(F327:F329)</f>
        <v>2604.4615384615386</v>
      </c>
      <c r="P327" s="160">
        <f t="shared" ref="P327" si="962">AVERAGE(G327:G329)</f>
        <v>4225.5045662100456</v>
      </c>
      <c r="Q327" s="160">
        <f t="shared" ref="Q327" si="963">AVERAGE(H327:H329)</f>
        <v>3694.6137566137568</v>
      </c>
      <c r="R327" s="160">
        <f t="shared" ref="R327" si="964">AVERAGE(I327:I329)</f>
        <v>3716.1111111111109</v>
      </c>
      <c r="S327" s="160">
        <f t="shared" ref="S327" si="965">AVERAGE(J327:J329)</f>
        <v>3824.1526717557244</v>
      </c>
      <c r="T327" s="160">
        <f t="shared" ref="T327" si="966">AVERAGE(K327:K329)</f>
        <v>4607.524934383202</v>
      </c>
      <c r="U327" s="232">
        <f t="shared" ref="U327" si="967">AVERAGE(L327:T327)</f>
        <v>3489.0804321777687</v>
      </c>
    </row>
    <row r="328" spans="1:21">
      <c r="A328" s="223">
        <v>43727</v>
      </c>
      <c r="B328" s="235">
        <v>2.3905787037036998</v>
      </c>
      <c r="C328" s="304">
        <f>'VCO2-BW '!C328*'VCO2-LBM'!C$61/'VCO2-LBM'!C$62</f>
        <v>3141.4195402298856</v>
      </c>
      <c r="D328" s="305">
        <f>'VCO2-BW '!D328*'VCO2-LBM'!D$61/'VCO2-LBM'!D$62</f>
        <v>2160.2762430939224</v>
      </c>
      <c r="E328" s="305">
        <f>'VCO2-BW '!E328*'VCO2-LBM'!E$61/'VCO2-LBM'!E$62</f>
        <v>2452.5</v>
      </c>
      <c r="F328" s="305">
        <f>'VCO2-BW '!F328*'VCO2-LBM'!F$61/'VCO2-LBM'!F$62</f>
        <v>2878.6153846153843</v>
      </c>
      <c r="G328" s="305">
        <f>'VCO2-BW '!G328*'VCO2-LBM'!G$61/'VCO2-LBM'!G$62</f>
        <v>5109.178082191781</v>
      </c>
      <c r="H328" s="86">
        <f>'VCO2-BW '!H328*'VCO2-LBM'!H$61/'VCO2-LBM'!H$62</f>
        <v>3067.333333333333</v>
      </c>
      <c r="I328" s="86">
        <f>'VCO2-BW '!I328*'VCO2-LBM'!I$61/'VCO2-LBM'!I$62</f>
        <v>3531.6666666666665</v>
      </c>
      <c r="J328" s="86">
        <f>'VCO2-BW '!J328*'VCO2-LBM'!J$61/'VCO2-LBM'!J$62</f>
        <v>3785.8778625954201</v>
      </c>
      <c r="K328" s="108">
        <f>'VCO2-BW '!K328*'VCO2-LBM'!K$61/'VCO2-LBM'!K$62</f>
        <v>3640.622047244095</v>
      </c>
      <c r="L328" s="160"/>
      <c r="M328" s="160"/>
      <c r="N328" s="160"/>
      <c r="O328" s="160"/>
      <c r="P328" s="160"/>
      <c r="Q328" s="160"/>
      <c r="R328" s="160"/>
      <c r="S328" s="160"/>
      <c r="T328" s="160"/>
      <c r="U328" s="232">
        <f t="shared" ref="U328" si="968">STDEV(L327:T327)/SQRT(COUNT(L327:T327))</f>
        <v>240.76040800393397</v>
      </c>
    </row>
    <row r="329" spans="1:21">
      <c r="A329" s="223">
        <v>43727</v>
      </c>
      <c r="B329" s="235">
        <v>2.40446759259259</v>
      </c>
      <c r="C329" s="304">
        <f>'VCO2-BW '!C329*'VCO2-LBM'!C$61/'VCO2-LBM'!C$62</f>
        <v>3519.8850574712646</v>
      </c>
      <c r="D329" s="305">
        <f>'VCO2-BW '!D329*'VCO2-LBM'!D$61/'VCO2-LBM'!D$62</f>
        <v>2359.1160220994475</v>
      </c>
      <c r="E329" s="305">
        <f>'VCO2-BW '!E329*'VCO2-LBM'!E$61/'VCO2-LBM'!E$62</f>
        <v>3701.25</v>
      </c>
      <c r="F329" s="305">
        <f>'VCO2-BW '!F329*'VCO2-LBM'!F$61/'VCO2-LBM'!F$62</f>
        <v>1599.2307692307693</v>
      </c>
      <c r="G329" s="305">
        <f>'VCO2-BW '!G329*'VCO2-LBM'!G$61/'VCO2-LBM'!G$62</f>
        <v>4520.4383561643835</v>
      </c>
      <c r="H329" s="86">
        <f>'VCO2-BW '!H329*'VCO2-LBM'!H$61/'VCO2-LBM'!H$62</f>
        <v>4894.8253968253975</v>
      </c>
      <c r="I329" s="86">
        <f>'VCO2-BW '!I329*'VCO2-LBM'!I$61/'VCO2-LBM'!I$62</f>
        <v>4373.333333333333</v>
      </c>
      <c r="J329" s="86">
        <f>'VCO2-BW '!J329*'VCO2-LBM'!J$61/'VCO2-LBM'!J$62</f>
        <v>4255.160305343511</v>
      </c>
      <c r="K329" s="108">
        <f>'VCO2-BW '!K329*'VCO2-LBM'!K$61/'VCO2-LBM'!K$62</f>
        <v>5719.2047244094483</v>
      </c>
      <c r="L329" s="160"/>
      <c r="M329" s="160"/>
      <c r="N329" s="160"/>
      <c r="O329" s="160"/>
      <c r="P329" s="160"/>
      <c r="Q329" s="160"/>
      <c r="R329" s="160"/>
      <c r="S329" s="160"/>
      <c r="T329" s="160"/>
      <c r="U329" s="232"/>
    </row>
    <row r="330" spans="1:21">
      <c r="A330" s="223">
        <v>43727</v>
      </c>
      <c r="B330" s="235">
        <v>2.4183564814814802</v>
      </c>
      <c r="C330" s="304">
        <f>'VCO2-BW '!C330*'VCO2-LBM'!C$61/'VCO2-LBM'!C$62</f>
        <v>4103.9367816091954</v>
      </c>
      <c r="D330" s="305">
        <f>'VCO2-BW '!D330*'VCO2-LBM'!D$61/'VCO2-LBM'!D$62</f>
        <v>4923.812154696132</v>
      </c>
      <c r="E330" s="305">
        <f>'VCO2-BW '!E330*'VCO2-LBM'!E$61/'VCO2-LBM'!E$62</f>
        <v>3084.1071428571427</v>
      </c>
      <c r="F330" s="305">
        <f>'VCO2-BW '!F330*'VCO2-LBM'!F$61/'VCO2-LBM'!F$62</f>
        <v>3264.461538461539</v>
      </c>
      <c r="G330" s="305">
        <f>'VCO2-BW '!G330*'VCO2-LBM'!G$61/'VCO2-LBM'!G$62</f>
        <v>4657.4726027397255</v>
      </c>
      <c r="H330" s="86">
        <f>'VCO2-BW '!H330*'VCO2-LBM'!H$61/'VCO2-LBM'!H$62</f>
        <v>4071.0952380952381</v>
      </c>
      <c r="I330" s="86">
        <f>'VCO2-BW '!I330*'VCO2-LBM'!I$61/'VCO2-LBM'!I$62</f>
        <v>3846.6666666666665</v>
      </c>
      <c r="J330" s="86">
        <f>'VCO2-BW '!J330*'VCO2-LBM'!J$61/'VCO2-LBM'!J$62</f>
        <v>5117.1755725190842</v>
      </c>
      <c r="K330" s="108">
        <f>'VCO2-BW '!K330*'VCO2-LBM'!K$61/'VCO2-LBM'!K$62</f>
        <v>4413.1102362204729</v>
      </c>
      <c r="L330" s="160">
        <f t="shared" ref="L330" si="969">AVERAGE(C330:C332)</f>
        <v>4272.14367816092</v>
      </c>
      <c r="M330" s="160">
        <f t="shared" ref="M330" si="970">AVERAGE(D330:D332)</f>
        <v>4455.920810313075</v>
      </c>
      <c r="N330" s="160">
        <f t="shared" ref="N330" si="971">AVERAGE(E330:E332)</f>
        <v>3201.9642857142858</v>
      </c>
      <c r="O330" s="160">
        <f t="shared" ref="O330" si="972">AVERAGE(F330:F332)</f>
        <v>2957.5897435897436</v>
      </c>
      <c r="P330" s="160">
        <f t="shared" ref="P330" si="973">AVERAGE(G330:G332)</f>
        <v>3826.244292237443</v>
      </c>
      <c r="Q330" s="160">
        <f t="shared" ref="Q330" si="974">AVERAGE(H330:H332)</f>
        <v>3591.5767195767198</v>
      </c>
      <c r="R330" s="160">
        <f t="shared" ref="R330" si="975">AVERAGE(I330:I332)</f>
        <v>3962.2222222222222</v>
      </c>
      <c r="S330" s="160">
        <f t="shared" ref="S330" si="976">AVERAGE(J330:J332)</f>
        <v>4346.6870229007645</v>
      </c>
      <c r="T330" s="160">
        <f t="shared" ref="T330" si="977">AVERAGE(K330:K332)</f>
        <v>4496.3569553805783</v>
      </c>
      <c r="U330" s="232">
        <f t="shared" ref="U330" si="978">AVERAGE(L330:T330)</f>
        <v>3901.1895255661948</v>
      </c>
    </row>
    <row r="331" spans="1:21">
      <c r="A331" s="223">
        <v>43727</v>
      </c>
      <c r="B331" s="235">
        <v>2.4322453703703699</v>
      </c>
      <c r="C331" s="304">
        <f>'VCO2-BW '!C331*'VCO2-LBM'!C$61/'VCO2-LBM'!C$62</f>
        <v>4592.9827586206902</v>
      </c>
      <c r="D331" s="305">
        <f>'VCO2-BW '!D331*'VCO2-LBM'!D$61/'VCO2-LBM'!D$62</f>
        <v>4408.1767955801106</v>
      </c>
      <c r="E331" s="305">
        <f>'VCO2-BW '!E331*'VCO2-LBM'!E$61/'VCO2-LBM'!E$62</f>
        <v>3416.7857142857142</v>
      </c>
      <c r="F331" s="305">
        <f>'VCO2-BW '!F331*'VCO2-LBM'!F$61/'VCO2-LBM'!F$62</f>
        <v>2958.1538461538462</v>
      </c>
      <c r="G331" s="305">
        <f>'VCO2-BW '!G331*'VCO2-LBM'!G$61/'VCO2-LBM'!G$62</f>
        <v>3649.1712328767126</v>
      </c>
      <c r="H331" s="86">
        <f>'VCO2-BW '!H331*'VCO2-LBM'!H$61/'VCO2-LBM'!H$62</f>
        <v>3568.3650793650791</v>
      </c>
      <c r="I331" s="86">
        <f>'VCO2-BW '!I331*'VCO2-LBM'!I$61/'VCO2-LBM'!I$62</f>
        <v>4795</v>
      </c>
      <c r="J331" s="86">
        <f>'VCO2-BW '!J331*'VCO2-LBM'!J$61/'VCO2-LBM'!J$62</f>
        <v>4331.7099236641225</v>
      </c>
      <c r="K331" s="108">
        <f>'VCO2-BW '!K331*'VCO2-LBM'!K$61/'VCO2-LBM'!K$62</f>
        <v>5256.9527559055123</v>
      </c>
      <c r="L331" s="160"/>
      <c r="M331" s="160"/>
      <c r="N331" s="160"/>
      <c r="O331" s="160"/>
      <c r="P331" s="160"/>
      <c r="Q331" s="160"/>
      <c r="R331" s="160"/>
      <c r="S331" s="160"/>
      <c r="T331" s="160"/>
      <c r="U331" s="232">
        <f t="shared" ref="U331" si="979">STDEV(L330:T330)/SQRT(COUNT(L330:T330))</f>
        <v>185.68657970458432</v>
      </c>
    </row>
    <row r="332" spans="1:21">
      <c r="A332" s="223">
        <v>43727</v>
      </c>
      <c r="B332" s="235">
        <v>2.4461342592592592</v>
      </c>
      <c r="C332" s="304">
        <f>'VCO2-BW '!C332*'VCO2-LBM'!C$61/'VCO2-LBM'!C$62</f>
        <v>4119.5114942528735</v>
      </c>
      <c r="D332" s="305">
        <f>'VCO2-BW '!D332*'VCO2-LBM'!D$61/'VCO2-LBM'!D$62</f>
        <v>4035.7734806629833</v>
      </c>
      <c r="E332" s="305">
        <f>'VCO2-BW '!E332*'VCO2-LBM'!E$61/'VCO2-LBM'!E$62</f>
        <v>3105</v>
      </c>
      <c r="F332" s="305">
        <f>'VCO2-BW '!F332*'VCO2-LBM'!F$61/'VCO2-LBM'!F$62</f>
        <v>2650.1538461538457</v>
      </c>
      <c r="G332" s="305">
        <f>'VCO2-BW '!G332*'VCO2-LBM'!G$61/'VCO2-LBM'!G$62</f>
        <v>3172.0890410958905</v>
      </c>
      <c r="H332" s="86">
        <f>'VCO2-BW '!H332*'VCO2-LBM'!H$61/'VCO2-LBM'!H$62</f>
        <v>3135.269841269841</v>
      </c>
      <c r="I332" s="86">
        <f>'VCO2-BW '!I332*'VCO2-LBM'!I$61/'VCO2-LBM'!I$62</f>
        <v>3245</v>
      </c>
      <c r="J332" s="86">
        <f>'VCO2-BW '!J332*'VCO2-LBM'!J$61/'VCO2-LBM'!J$62</f>
        <v>3591.1755725190847</v>
      </c>
      <c r="K332" s="108">
        <f>'VCO2-BW '!K332*'VCO2-LBM'!K$61/'VCO2-LBM'!K$62</f>
        <v>3819.0078740157483</v>
      </c>
      <c r="L332" s="160"/>
      <c r="M332" s="160"/>
      <c r="N332" s="160"/>
      <c r="O332" s="160"/>
      <c r="P332" s="160"/>
      <c r="Q332" s="160"/>
      <c r="R332" s="160"/>
      <c r="S332" s="160"/>
      <c r="T332" s="160"/>
      <c r="U332" s="232"/>
    </row>
    <row r="333" spans="1:21">
      <c r="A333" s="223">
        <v>43727</v>
      </c>
      <c r="B333" s="235">
        <v>2.46002314814814</v>
      </c>
      <c r="C333" s="304">
        <f>'VCO2-BW '!C333*'VCO2-LBM'!C$61/'VCO2-LBM'!C$62</f>
        <v>3351.6781609195409</v>
      </c>
      <c r="D333" s="305">
        <f>'VCO2-BW '!D333*'VCO2-LBM'!D$61/'VCO2-LBM'!D$62</f>
        <v>3646.5193370165744</v>
      </c>
      <c r="E333" s="305">
        <f>'VCO2-BW '!E333*'VCO2-LBM'!E$61/'VCO2-LBM'!E$62</f>
        <v>4249.2857142857138</v>
      </c>
      <c r="F333" s="305">
        <f>'VCO2-BW '!F333*'VCO2-LBM'!F$61/'VCO2-LBM'!F$62</f>
        <v>3922.76923076923</v>
      </c>
      <c r="G333" s="305">
        <f>'VCO2-BW '!G333*'VCO2-LBM'!G$61/'VCO2-LBM'!G$62</f>
        <v>3606.8767123287671</v>
      </c>
      <c r="H333" s="86">
        <f>'VCO2-BW '!H333*'VCO2-LBM'!H$61/'VCO2-LBM'!H$62</f>
        <v>3456.2698412698414</v>
      </c>
      <c r="I333" s="86">
        <f>'VCO2-BW '!I333*'VCO2-LBM'!I$61/'VCO2-LBM'!I$62</f>
        <v>3163.333333333333</v>
      </c>
      <c r="J333" s="86">
        <f>'VCO2-BW '!J333*'VCO2-LBM'!J$61/'VCO2-LBM'!J$62</f>
        <v>3564.5496183206105</v>
      </c>
      <c r="K333" s="108">
        <f>'VCO2-BW '!K333*'VCO2-LBM'!K$61/'VCO2-LBM'!K$62</f>
        <v>4718.6929133858275</v>
      </c>
      <c r="L333" s="160">
        <f t="shared" ref="L333" si="980">AVERAGE(C333:C335)</f>
        <v>3532.344827586207</v>
      </c>
      <c r="M333" s="160">
        <f t="shared" ref="M333" si="981">AVERAGE(D333:D335)</f>
        <v>3492.0534069981582</v>
      </c>
      <c r="N333" s="160">
        <f t="shared" ref="N333" si="982">AVERAGE(E333:E335)</f>
        <v>3387.3214285714289</v>
      </c>
      <c r="O333" s="160">
        <f t="shared" ref="O333" si="983">AVERAGE(F333:F335)</f>
        <v>3421.2820512820508</v>
      </c>
      <c r="P333" s="160">
        <f t="shared" ref="P333" si="984">AVERAGE(G333:G335)</f>
        <v>3672.8561643835619</v>
      </c>
      <c r="Q333" s="160">
        <f t="shared" ref="Q333" si="985">AVERAGE(H333:H335)</f>
        <v>3895.5925925925926</v>
      </c>
      <c r="R333" s="160">
        <f t="shared" ref="R333" si="986">AVERAGE(I333:I335)</f>
        <v>3812.2222222222222</v>
      </c>
      <c r="S333" s="160">
        <f t="shared" ref="S333" si="987">AVERAGE(J333:J335)</f>
        <v>3688.8040712468196</v>
      </c>
      <c r="T333" s="160">
        <f t="shared" ref="T333" si="988">AVERAGE(K333:K335)</f>
        <v>3908.459317585302</v>
      </c>
      <c r="U333" s="232">
        <f t="shared" ref="U333" si="989">AVERAGE(L333:T333)</f>
        <v>3645.659564718705</v>
      </c>
    </row>
    <row r="334" spans="1:21">
      <c r="A334" s="223">
        <v>43727</v>
      </c>
      <c r="B334" s="235">
        <v>2.4739120370370302</v>
      </c>
      <c r="C334" s="304">
        <f>'VCO2-BW '!C334*'VCO2-LBM'!C$61/'VCO2-LBM'!C$62</f>
        <v>3508.9827586206902</v>
      </c>
      <c r="D334" s="305">
        <f>'VCO2-BW '!D334*'VCO2-LBM'!D$61/'VCO2-LBM'!D$62</f>
        <v>3395.441988950276</v>
      </c>
      <c r="E334" s="305">
        <f>'VCO2-BW '!E334*'VCO2-LBM'!E$61/'VCO2-LBM'!E$62</f>
        <v>3072.8571428571427</v>
      </c>
      <c r="F334" s="305">
        <f>'VCO2-BW '!F334*'VCO2-LBM'!F$61/'VCO2-LBM'!F$62</f>
        <v>3162.9230769230767</v>
      </c>
      <c r="G334" s="305">
        <f>'VCO2-BW '!G334*'VCO2-LBM'!G$61/'VCO2-LBM'!G$62</f>
        <v>3073.9657534246576</v>
      </c>
      <c r="H334" s="86">
        <f>'VCO2-BW '!H334*'VCO2-LBM'!H$61/'VCO2-LBM'!H$62</f>
        <v>5071.460317460318</v>
      </c>
      <c r="I334" s="86">
        <f>'VCO2-BW '!I334*'VCO2-LBM'!I$61/'VCO2-LBM'!I$62</f>
        <v>4891.6666666666661</v>
      </c>
      <c r="J334" s="86">
        <f>'VCO2-BW '!J334*'VCO2-LBM'!J$61/'VCO2-LBM'!J$62</f>
        <v>3647.7557251908397</v>
      </c>
      <c r="K334" s="108">
        <f>'VCO2-BW '!K334*'VCO2-LBM'!K$61/'VCO2-LBM'!K$62</f>
        <v>3634.4173228346458</v>
      </c>
      <c r="L334" s="160"/>
      <c r="M334" s="160"/>
      <c r="N334" s="160"/>
      <c r="O334" s="160"/>
      <c r="P334" s="160"/>
      <c r="Q334" s="160"/>
      <c r="R334" s="160"/>
      <c r="S334" s="160"/>
      <c r="T334" s="160"/>
      <c r="U334" s="232">
        <f t="shared" ref="U334" si="990">STDEV(L333:T333)/SQRT(COUNT(L333:T333))</f>
        <v>66.18507230839036</v>
      </c>
    </row>
    <row r="335" spans="1:21">
      <c r="A335" s="223">
        <v>43727</v>
      </c>
      <c r="B335" s="235">
        <v>2.4878009259259199</v>
      </c>
      <c r="C335" s="304">
        <f>'VCO2-BW '!C335*'VCO2-LBM'!C$61/'VCO2-LBM'!C$62</f>
        <v>3736.3735632183912</v>
      </c>
      <c r="D335" s="305">
        <f>'VCO2-BW '!D335*'VCO2-LBM'!D$61/'VCO2-LBM'!D$62</f>
        <v>3434.1988950276241</v>
      </c>
      <c r="E335" s="305">
        <f>'VCO2-BW '!E335*'VCO2-LBM'!E$61/'VCO2-LBM'!E$62</f>
        <v>2839.8214285714284</v>
      </c>
      <c r="F335" s="305">
        <f>'VCO2-BW '!F335*'VCO2-LBM'!F$61/'VCO2-LBM'!F$62</f>
        <v>3178.1538461538462</v>
      </c>
      <c r="G335" s="305">
        <f>'VCO2-BW '!G335*'VCO2-LBM'!G$61/'VCO2-LBM'!G$62</f>
        <v>4337.7260273972606</v>
      </c>
      <c r="H335" s="86">
        <f>'VCO2-BW '!H335*'VCO2-LBM'!H$61/'VCO2-LBM'!H$62</f>
        <v>3159.0476190476193</v>
      </c>
      <c r="I335" s="86">
        <f>'VCO2-BW '!I335*'VCO2-LBM'!I$61/'VCO2-LBM'!I$62</f>
        <v>3381.6666666666665</v>
      </c>
      <c r="J335" s="86">
        <f>'VCO2-BW '!J335*'VCO2-LBM'!J$61/'VCO2-LBM'!J$62</f>
        <v>3854.1068702290081</v>
      </c>
      <c r="K335" s="108">
        <f>'VCO2-BW '!K335*'VCO2-LBM'!K$61/'VCO2-LBM'!K$62</f>
        <v>3372.2677165354335</v>
      </c>
      <c r="L335" s="160"/>
      <c r="M335" s="160"/>
      <c r="N335" s="160"/>
      <c r="O335" s="160"/>
      <c r="P335" s="160"/>
      <c r="Q335" s="160"/>
      <c r="R335" s="160"/>
      <c r="S335" s="160"/>
      <c r="T335" s="160"/>
      <c r="U335" s="232"/>
    </row>
    <row r="336" spans="1:21">
      <c r="A336" s="223">
        <v>43727</v>
      </c>
      <c r="B336" s="235">
        <v>2.5016898148148101</v>
      </c>
      <c r="C336" s="304">
        <f>'VCO2-BW '!C336*'VCO2-LBM'!C$61/'VCO2-LBM'!C$62</f>
        <v>3018.3793103448279</v>
      </c>
      <c r="D336" s="305">
        <f>'VCO2-BW '!D336*'VCO2-LBM'!D$61/'VCO2-LBM'!D$62</f>
        <v>4055.9944751381213</v>
      </c>
      <c r="E336" s="305">
        <f>'VCO2-BW '!E336*'VCO2-LBM'!E$61/'VCO2-LBM'!E$62</f>
        <v>2825.3571428571427</v>
      </c>
      <c r="F336" s="305">
        <f>'VCO2-BW '!F336*'VCO2-LBM'!F$61/'VCO2-LBM'!F$62</f>
        <v>2733.0769230769233</v>
      </c>
      <c r="G336" s="305">
        <f>'VCO2-BW '!G336*'VCO2-LBM'!G$61/'VCO2-LBM'!G$62</f>
        <v>2916.6301369863013</v>
      </c>
      <c r="H336" s="86">
        <f>'VCO2-BW '!H336*'VCO2-LBM'!H$61/'VCO2-LBM'!H$62</f>
        <v>3153.9523809523807</v>
      </c>
      <c r="I336" s="86">
        <f>'VCO2-BW '!I336*'VCO2-LBM'!I$61/'VCO2-LBM'!I$62</f>
        <v>3243.333333333333</v>
      </c>
      <c r="J336" s="86">
        <f>'VCO2-BW '!J336*'VCO2-LBM'!J$61/'VCO2-LBM'!J$62</f>
        <v>3606.1526717557254</v>
      </c>
      <c r="K336" s="108">
        <f>'VCO2-BW '!K336*'VCO2-LBM'!K$61/'VCO2-LBM'!K$62</f>
        <v>3831.4173228346458</v>
      </c>
      <c r="L336" s="160">
        <f t="shared" ref="L336" si="991">AVERAGE(C336:C338)</f>
        <v>3298.7241379310349</v>
      </c>
      <c r="M336" s="160">
        <f t="shared" ref="M336" si="992">AVERAGE(D336:D338)</f>
        <v>3211.7679558011046</v>
      </c>
      <c r="N336" s="160">
        <f t="shared" ref="N336" si="993">AVERAGE(E336:E338)</f>
        <v>2963.0357142857138</v>
      </c>
      <c r="O336" s="160">
        <f t="shared" ref="O336" si="994">AVERAGE(F336:F338)</f>
        <v>3798.102564102564</v>
      </c>
      <c r="P336" s="160">
        <f t="shared" ref="P336" si="995">AVERAGE(G336:G338)</f>
        <v>3050.2808219178078</v>
      </c>
      <c r="Q336" s="160">
        <f t="shared" ref="Q336" si="996">AVERAGE(H336:H338)</f>
        <v>3755.1904761904757</v>
      </c>
      <c r="R336" s="160">
        <f t="shared" ref="R336" si="997">AVERAGE(I336:I338)</f>
        <v>4161.1111111111104</v>
      </c>
      <c r="S336" s="160">
        <f t="shared" ref="S336" si="998">AVERAGE(J336:J338)</f>
        <v>3462.4834605597971</v>
      </c>
      <c r="T336" s="160">
        <f t="shared" ref="T336" si="999">AVERAGE(K336:K338)</f>
        <v>3968.9553805774281</v>
      </c>
      <c r="U336" s="232">
        <f t="shared" ref="U336" si="1000">AVERAGE(L336:T336)</f>
        <v>3518.8501802752262</v>
      </c>
    </row>
    <row r="337" spans="1:21">
      <c r="A337" s="223">
        <v>43727</v>
      </c>
      <c r="B337" s="235">
        <v>2.5155787037036998</v>
      </c>
      <c r="C337" s="304">
        <f>'VCO2-BW '!C337*'VCO2-LBM'!C$61/'VCO2-LBM'!C$62</f>
        <v>3994.9137931034488</v>
      </c>
      <c r="D337" s="305">
        <f>'VCO2-BW '!D337*'VCO2-LBM'!D$61/'VCO2-LBM'!D$62</f>
        <v>2739.9447513812152</v>
      </c>
      <c r="E337" s="305">
        <f>'VCO2-BW '!E337*'VCO2-LBM'!E$61/'VCO2-LBM'!E$62</f>
        <v>2772.3214285714284</v>
      </c>
      <c r="F337" s="305">
        <f>'VCO2-BW '!F337*'VCO2-LBM'!F$61/'VCO2-LBM'!F$62</f>
        <v>5247.8461538461534</v>
      </c>
      <c r="G337" s="305">
        <f>'VCO2-BW '!G337*'VCO2-LBM'!G$61/'VCO2-LBM'!G$62</f>
        <v>2967.3835616438355</v>
      </c>
      <c r="H337" s="86">
        <f>'VCO2-BW '!H337*'VCO2-LBM'!H$61/'VCO2-LBM'!H$62</f>
        <v>3206.6031746031745</v>
      </c>
      <c r="I337" s="86">
        <f>'VCO2-BW '!I337*'VCO2-LBM'!I$61/'VCO2-LBM'!I$62</f>
        <v>4598.333333333333</v>
      </c>
      <c r="J337" s="86">
        <f>'VCO2-BW '!J337*'VCO2-LBM'!J$61/'VCO2-LBM'!J$62</f>
        <v>3501.3129770992373</v>
      </c>
      <c r="K337" s="108">
        <f>'VCO2-BW '!K337*'VCO2-LBM'!K$61/'VCO2-LBM'!K$62</f>
        <v>3228.0078740157478</v>
      </c>
      <c r="L337" s="160"/>
      <c r="M337" s="160"/>
      <c r="N337" s="160"/>
      <c r="O337" s="160"/>
      <c r="P337" s="160"/>
      <c r="Q337" s="160"/>
      <c r="R337" s="160"/>
      <c r="S337" s="160"/>
      <c r="T337" s="160"/>
      <c r="U337" s="232">
        <f t="shared" ref="U337" si="1001">STDEV(L336:T336)/SQRT(COUNT(L336:T336))</f>
        <v>140.60146407271253</v>
      </c>
    </row>
    <row r="338" spans="1:21">
      <c r="A338" s="223">
        <v>43727</v>
      </c>
      <c r="B338" s="235">
        <v>2.52946759259259</v>
      </c>
      <c r="C338" s="304">
        <f>'VCO2-BW '!C338*'VCO2-LBM'!C$61/'VCO2-LBM'!C$62</f>
        <v>2882.8793103448284</v>
      </c>
      <c r="D338" s="305">
        <f>'VCO2-BW '!D338*'VCO2-LBM'!D$61/'VCO2-LBM'!D$62</f>
        <v>2839.3646408839777</v>
      </c>
      <c r="E338" s="305">
        <f>'VCO2-BW '!E338*'VCO2-LBM'!E$61/'VCO2-LBM'!E$62</f>
        <v>3291.4285714285711</v>
      </c>
      <c r="F338" s="305">
        <f>'VCO2-BW '!F338*'VCO2-LBM'!F$61/'VCO2-LBM'!F$62</f>
        <v>3413.3846153846157</v>
      </c>
      <c r="G338" s="305">
        <f>'VCO2-BW '!G338*'VCO2-LBM'!G$61/'VCO2-LBM'!G$62</f>
        <v>3266.8287671232874</v>
      </c>
      <c r="H338" s="86">
        <f>'VCO2-BW '!H338*'VCO2-LBM'!H$61/'VCO2-LBM'!H$62</f>
        <v>4905.0158730158728</v>
      </c>
      <c r="I338" s="86">
        <f>'VCO2-BW '!I338*'VCO2-LBM'!I$61/'VCO2-LBM'!I$62</f>
        <v>4641.6666666666661</v>
      </c>
      <c r="J338" s="86">
        <f>'VCO2-BW '!J338*'VCO2-LBM'!J$61/'VCO2-LBM'!J$62</f>
        <v>3279.9847328244277</v>
      </c>
      <c r="K338" s="108">
        <f>'VCO2-BW '!K338*'VCO2-LBM'!K$61/'VCO2-LBM'!K$62</f>
        <v>4847.4409448818897</v>
      </c>
      <c r="L338" s="160"/>
      <c r="M338" s="160"/>
      <c r="N338" s="160"/>
      <c r="O338" s="160"/>
      <c r="P338" s="160"/>
      <c r="Q338" s="160"/>
      <c r="R338" s="160"/>
      <c r="S338" s="160"/>
      <c r="T338" s="160"/>
      <c r="U338" s="232"/>
    </row>
    <row r="339" spans="1:21">
      <c r="A339" s="223">
        <v>43727</v>
      </c>
      <c r="B339" s="235">
        <v>2.5433564814814802</v>
      </c>
      <c r="C339" s="304">
        <f>'VCO2-BW '!C339*'VCO2-LBM'!C$61/'VCO2-LBM'!C$62</f>
        <v>2876.6494252873567</v>
      </c>
      <c r="D339" s="305">
        <f>'VCO2-BW '!D339*'VCO2-LBM'!D$61/'VCO2-LBM'!D$62</f>
        <v>3545.4143646408838</v>
      </c>
      <c r="E339" s="305">
        <f>'VCO2-BW '!E339*'VCO2-LBM'!E$61/'VCO2-LBM'!E$62</f>
        <v>3915</v>
      </c>
      <c r="F339" s="305">
        <f>'VCO2-BW '!F339*'VCO2-LBM'!F$61/'VCO2-LBM'!F$62</f>
        <v>4455.8461538461534</v>
      </c>
      <c r="G339" s="305">
        <f>'VCO2-BW '!G339*'VCO2-LBM'!G$61/'VCO2-LBM'!G$62</f>
        <v>2862.4931506849316</v>
      </c>
      <c r="H339" s="86">
        <f>'VCO2-BW '!H339*'VCO2-LBM'!H$61/'VCO2-LBM'!H$62</f>
        <v>3340.7777777777774</v>
      </c>
      <c r="I339" s="86">
        <f>'VCO2-BW '!I339*'VCO2-LBM'!I$61/'VCO2-LBM'!I$62</f>
        <v>3775</v>
      </c>
      <c r="J339" s="86">
        <f>'VCO2-BW '!J339*'VCO2-LBM'!J$61/'VCO2-LBM'!J$62</f>
        <v>4509.7709923664133</v>
      </c>
      <c r="K339" s="108">
        <f>'VCO2-BW '!K339*'VCO2-LBM'!K$61/'VCO2-LBM'!K$62</f>
        <v>3493.2598425196852</v>
      </c>
      <c r="L339" s="160">
        <f t="shared" ref="L339" si="1002">AVERAGE(C339:C341)</f>
        <v>3320.0095785440622</v>
      </c>
      <c r="M339" s="160">
        <f t="shared" ref="M339" si="1003">AVERAGE(D339:D341)</f>
        <v>2964.6224677716386</v>
      </c>
      <c r="N339" s="160">
        <f t="shared" ref="N339" si="1004">AVERAGE(E339:E341)</f>
        <v>3430.1785714285711</v>
      </c>
      <c r="O339" s="160">
        <f t="shared" ref="O339" si="1005">AVERAGE(F339:F341)</f>
        <v>3501.3846153846152</v>
      </c>
      <c r="P339" s="160">
        <f t="shared" ref="P339" si="1006">AVERAGE(G339:G341)</f>
        <v>3169.2694063926942</v>
      </c>
      <c r="Q339" s="160">
        <f t="shared" ref="Q339" si="1007">AVERAGE(H339:H341)</f>
        <v>3326.0582010582007</v>
      </c>
      <c r="R339" s="160">
        <f t="shared" ref="R339" si="1008">AVERAGE(I339:I341)</f>
        <v>3982.2222222222222</v>
      </c>
      <c r="S339" s="160">
        <f t="shared" ref="S339" si="1009">AVERAGE(J339:J341)</f>
        <v>3682.7022900763368</v>
      </c>
      <c r="T339" s="160">
        <f t="shared" ref="T339" si="1010">AVERAGE(K339:K341)</f>
        <v>3630.7979002624675</v>
      </c>
      <c r="U339" s="232">
        <f t="shared" ref="U339" si="1011">AVERAGE(L339:T339)</f>
        <v>3445.2494725712008</v>
      </c>
    </row>
    <row r="340" spans="1:21">
      <c r="A340" s="223">
        <v>43727</v>
      </c>
      <c r="B340" s="235">
        <v>2.5572453703703699</v>
      </c>
      <c r="C340" s="304">
        <f>'VCO2-BW '!C340*'VCO2-LBM'!C$61/'VCO2-LBM'!C$62</f>
        <v>2937.3908045977018</v>
      </c>
      <c r="D340" s="305">
        <f>'VCO2-BW '!D340*'VCO2-LBM'!D$61/'VCO2-LBM'!D$62</f>
        <v>2837.6795580110497</v>
      </c>
      <c r="E340" s="305">
        <f>'VCO2-BW '!E340*'VCO2-LBM'!E$61/'VCO2-LBM'!E$62</f>
        <v>3105</v>
      </c>
      <c r="F340" s="305">
        <f>'VCO2-BW '!F340*'VCO2-LBM'!F$61/'VCO2-LBM'!F$62</f>
        <v>3063.0769230769233</v>
      </c>
      <c r="G340" s="305">
        <f>'VCO2-BW '!G340*'VCO2-LBM'!G$61/'VCO2-LBM'!G$62</f>
        <v>3522.2876712328771</v>
      </c>
      <c r="H340" s="86">
        <f>'VCO2-BW '!H340*'VCO2-LBM'!H$61/'VCO2-LBM'!H$62</f>
        <v>3318.6984126984125</v>
      </c>
      <c r="I340" s="86">
        <f>'VCO2-BW '!I340*'VCO2-LBM'!I$61/'VCO2-LBM'!I$62</f>
        <v>4460</v>
      </c>
      <c r="J340" s="86">
        <f>'VCO2-BW '!J340*'VCO2-LBM'!J$61/'VCO2-LBM'!J$62</f>
        <v>3178.4732824427483</v>
      </c>
      <c r="K340" s="108">
        <f>'VCO2-BW '!K340*'VCO2-LBM'!K$61/'VCO2-LBM'!K$62</f>
        <v>3865.5433070866143</v>
      </c>
      <c r="L340" s="160"/>
      <c r="M340" s="160"/>
      <c r="N340" s="160"/>
      <c r="O340" s="160"/>
      <c r="P340" s="160"/>
      <c r="Q340" s="160"/>
      <c r="R340" s="160"/>
      <c r="S340" s="160"/>
      <c r="T340" s="160"/>
      <c r="U340" s="232">
        <f t="shared" ref="U340" si="1012">STDEV(L339:T339)/SQRT(COUNT(L339:T339))</f>
        <v>99.971453194763868</v>
      </c>
    </row>
    <row r="341" spans="1:21">
      <c r="A341" s="223">
        <v>43727</v>
      </c>
      <c r="B341" s="235">
        <v>2.5711342592592499</v>
      </c>
      <c r="C341" s="304">
        <f>'VCO2-BW '!C341*'VCO2-LBM'!C$61/'VCO2-LBM'!C$62</f>
        <v>4145.9885057471265</v>
      </c>
      <c r="D341" s="305">
        <f>'VCO2-BW '!D341*'VCO2-LBM'!D$61/'VCO2-LBM'!D$62</f>
        <v>2510.7734806629833</v>
      </c>
      <c r="E341" s="305">
        <f>'VCO2-BW '!E341*'VCO2-LBM'!E$61/'VCO2-LBM'!E$62</f>
        <v>3270.5357142857138</v>
      </c>
      <c r="F341" s="305">
        <f>'VCO2-BW '!F341*'VCO2-LBM'!F$61/'VCO2-LBM'!F$62</f>
        <v>2985.2307692307691</v>
      </c>
      <c r="G341" s="305">
        <f>'VCO2-BW '!G341*'VCO2-LBM'!G$61/'VCO2-LBM'!G$62</f>
        <v>3123.027397260274</v>
      </c>
      <c r="H341" s="86">
        <f>'VCO2-BW '!H341*'VCO2-LBM'!H$61/'VCO2-LBM'!H$62</f>
        <v>3318.6984126984125</v>
      </c>
      <c r="I341" s="86">
        <f>'VCO2-BW '!I341*'VCO2-LBM'!I$61/'VCO2-LBM'!I$62</f>
        <v>3711.6666666666665</v>
      </c>
      <c r="J341" s="86">
        <f>'VCO2-BW '!J341*'VCO2-LBM'!J$61/'VCO2-LBM'!J$62</f>
        <v>3359.8625954198478</v>
      </c>
      <c r="K341" s="108">
        <f>'VCO2-BW '!K341*'VCO2-LBM'!K$61/'VCO2-LBM'!K$62</f>
        <v>3533.5905511811029</v>
      </c>
      <c r="L341" s="160"/>
      <c r="M341" s="160"/>
      <c r="N341" s="160"/>
      <c r="O341" s="160"/>
      <c r="P341" s="160"/>
      <c r="Q341" s="160"/>
      <c r="R341" s="160"/>
      <c r="S341" s="160"/>
      <c r="T341" s="160"/>
      <c r="U341" s="232"/>
    </row>
    <row r="342" spans="1:21">
      <c r="A342" s="223">
        <v>43727</v>
      </c>
      <c r="B342" s="235">
        <v>2.58502314814814</v>
      </c>
      <c r="C342" s="304">
        <f>'VCO2-BW '!C342*'VCO2-LBM'!C$61/'VCO2-LBM'!C$62</f>
        <v>2678.8505747126437</v>
      </c>
      <c r="D342" s="305">
        <f>'VCO2-BW '!D342*'VCO2-LBM'!D$61/'VCO2-LBM'!D$62</f>
        <v>3023.0386740331487</v>
      </c>
      <c r="E342" s="305">
        <f>'VCO2-BW '!E342*'VCO2-LBM'!E$61/'VCO2-LBM'!E$62</f>
        <v>2987.6785714285711</v>
      </c>
      <c r="F342" s="305">
        <f>'VCO2-BW '!F342*'VCO2-LBM'!F$61/'VCO2-LBM'!F$62</f>
        <v>2838</v>
      </c>
      <c r="G342" s="305">
        <f>'VCO2-BW '!G342*'VCO2-LBM'!G$61/'VCO2-LBM'!G$62</f>
        <v>4474.7602739726026</v>
      </c>
      <c r="H342" s="86">
        <f>'VCO2-BW '!H342*'VCO2-LBM'!H$61/'VCO2-LBM'!H$62</f>
        <v>3172.6349206349205</v>
      </c>
      <c r="I342" s="86">
        <f>'VCO2-BW '!I342*'VCO2-LBM'!I$61/'VCO2-LBM'!I$62</f>
        <v>2655</v>
      </c>
      <c r="J342" s="86">
        <f>'VCO2-BW '!J342*'VCO2-LBM'!J$61/'VCO2-LBM'!J$62</f>
        <v>3185.129770992367</v>
      </c>
      <c r="K342" s="108">
        <f>'VCO2-BW '!K342*'VCO2-LBM'!K$61/'VCO2-LBM'!K$62</f>
        <v>4907.9370078740158</v>
      </c>
      <c r="L342" s="160">
        <f t="shared" ref="L342" si="1013">AVERAGE(C342:C344)</f>
        <v>2717.7873563218395</v>
      </c>
      <c r="M342" s="160">
        <f t="shared" ref="M342" si="1014">AVERAGE(D342:D344)</f>
        <v>2551.7771639042353</v>
      </c>
      <c r="N342" s="160">
        <f t="shared" ref="N342" si="1015">AVERAGE(E342:E344)</f>
        <v>3241.0714285714289</v>
      </c>
      <c r="O342" s="160">
        <f t="shared" ref="O342" si="1016">AVERAGE(F342:F344)</f>
        <v>3443.8461538461538</v>
      </c>
      <c r="P342" s="160">
        <f t="shared" ref="P342" si="1017">AVERAGE(G342:G344)</f>
        <v>3880.9452054794515</v>
      </c>
      <c r="Q342" s="160">
        <f t="shared" ref="Q342" si="1018">AVERAGE(H342:H344)</f>
        <v>4285.0952380952376</v>
      </c>
      <c r="R342" s="160">
        <f t="shared" ref="R342" si="1019">AVERAGE(I342:I344)</f>
        <v>2956.6666666666665</v>
      </c>
      <c r="S342" s="160">
        <f t="shared" ref="S342" si="1020">AVERAGE(J342:J344)</f>
        <v>4023.2926208651402</v>
      </c>
      <c r="T342" s="160">
        <f t="shared" ref="T342" si="1021">AVERAGE(K342:K344)</f>
        <v>3924.4881889763783</v>
      </c>
      <c r="U342" s="232">
        <f t="shared" ref="U342" si="1022">AVERAGE(L342:T342)</f>
        <v>3447.2188914140593</v>
      </c>
    </row>
    <row r="343" spans="1:21">
      <c r="A343" s="223">
        <v>43727</v>
      </c>
      <c r="B343" s="235">
        <v>2.5989120370370302</v>
      </c>
      <c r="C343" s="304">
        <f>'VCO2-BW '!C343*'VCO2-LBM'!C$61/'VCO2-LBM'!C$62</f>
        <v>2848.6149425287358</v>
      </c>
      <c r="D343" s="305">
        <f>'VCO2-BW '!D343*'VCO2-LBM'!D$61/'VCO2-LBM'!D$62</f>
        <v>2296.767955801105</v>
      </c>
      <c r="E343" s="305">
        <f>'VCO2-BW '!E343*'VCO2-LBM'!E$61/'VCO2-LBM'!E$62</f>
        <v>3166.0714285714284</v>
      </c>
      <c r="F343" s="305">
        <f>'VCO2-BW '!F343*'VCO2-LBM'!F$61/'VCO2-LBM'!F$62</f>
        <v>2838</v>
      </c>
      <c r="G343" s="305">
        <f>'VCO2-BW '!G343*'VCO2-LBM'!G$61/'VCO2-LBM'!G$62</f>
        <v>3706.6917808219177</v>
      </c>
      <c r="H343" s="86">
        <f>'VCO2-BW '!H343*'VCO2-LBM'!H$61/'VCO2-LBM'!H$62</f>
        <v>4964.4603174603171</v>
      </c>
      <c r="I343" s="86">
        <f>'VCO2-BW '!I343*'VCO2-LBM'!I$61/'VCO2-LBM'!I$62</f>
        <v>3276.6666666666665</v>
      </c>
      <c r="J343" s="86">
        <f>'VCO2-BW '!J343*'VCO2-LBM'!J$61/'VCO2-LBM'!J$62</f>
        <v>4584.6564885496182</v>
      </c>
      <c r="K343" s="108">
        <f>'VCO2-BW '!K343*'VCO2-LBM'!K$61/'VCO2-LBM'!K$62</f>
        <v>3521.1811023622049</v>
      </c>
      <c r="L343" s="160"/>
      <c r="M343" s="160"/>
      <c r="N343" s="160"/>
      <c r="O343" s="160"/>
      <c r="P343" s="160"/>
      <c r="Q343" s="160"/>
      <c r="R343" s="160"/>
      <c r="S343" s="160"/>
      <c r="T343" s="160"/>
      <c r="U343" s="232">
        <f t="shared" ref="U343" si="1023">STDEV(L342:T342)/SQRT(COUNT(L342:T342))</f>
        <v>206.38549760475098</v>
      </c>
    </row>
    <row r="344" spans="1:21">
      <c r="A344" s="223">
        <v>43727</v>
      </c>
      <c r="B344" s="235">
        <v>2.6128009259259199</v>
      </c>
      <c r="C344" s="304">
        <f>'VCO2-BW '!C344*'VCO2-LBM'!C$61/'VCO2-LBM'!C$62</f>
        <v>2625.8965517241386</v>
      </c>
      <c r="D344" s="305">
        <f>'VCO2-BW '!D344*'VCO2-LBM'!D$61/'VCO2-LBM'!D$62</f>
        <v>2335.5248618784531</v>
      </c>
      <c r="E344" s="305">
        <f>'VCO2-BW '!E344*'VCO2-LBM'!E$61/'VCO2-LBM'!E$62</f>
        <v>3569.4642857142858</v>
      </c>
      <c r="F344" s="305">
        <f>'VCO2-BW '!F344*'VCO2-LBM'!F$61/'VCO2-LBM'!F$62</f>
        <v>4655.538461538461</v>
      </c>
      <c r="G344" s="305">
        <f>'VCO2-BW '!G344*'VCO2-LBM'!G$61/'VCO2-LBM'!G$62</f>
        <v>3461.3835616438355</v>
      </c>
      <c r="H344" s="86">
        <f>'VCO2-BW '!H344*'VCO2-LBM'!H$61/'VCO2-LBM'!H$62</f>
        <v>4718.1904761904761</v>
      </c>
      <c r="I344" s="86">
        <f>'VCO2-BW '!I344*'VCO2-LBM'!I$61/'VCO2-LBM'!I$62</f>
        <v>2938.333333333333</v>
      </c>
      <c r="J344" s="86">
        <f>'VCO2-BW '!J344*'VCO2-LBM'!J$61/'VCO2-LBM'!J$62</f>
        <v>4300.0916030534354</v>
      </c>
      <c r="K344" s="108">
        <f>'VCO2-BW '!K344*'VCO2-LBM'!K$61/'VCO2-LBM'!K$62</f>
        <v>3344.3464566929133</v>
      </c>
      <c r="L344" s="160"/>
      <c r="M344" s="160"/>
      <c r="N344" s="160"/>
      <c r="O344" s="160"/>
      <c r="P344" s="160"/>
      <c r="Q344" s="160"/>
      <c r="R344" s="160"/>
      <c r="S344" s="160"/>
      <c r="T344" s="160"/>
      <c r="U344" s="232"/>
    </row>
    <row r="345" spans="1:21">
      <c r="A345" s="223">
        <v>43727</v>
      </c>
      <c r="B345" s="235">
        <v>2.6266898148148101</v>
      </c>
      <c r="C345" s="304">
        <f>'VCO2-BW '!C345*'VCO2-LBM'!C$61/'VCO2-LBM'!C$62</f>
        <v>4457.4827586206902</v>
      </c>
      <c r="D345" s="305">
        <f>'VCO2-BW '!D345*'VCO2-LBM'!D$61/'VCO2-LBM'!D$62</f>
        <v>2126.5745856353587</v>
      </c>
      <c r="E345" s="305">
        <f>'VCO2-BW '!E345*'VCO2-LBM'!E$61/'VCO2-LBM'!E$62</f>
        <v>2603.5714285714284</v>
      </c>
      <c r="F345" s="305">
        <f>'VCO2-BW '!F345*'VCO2-LBM'!F$61/'VCO2-LBM'!F$62</f>
        <v>2546.9230769230771</v>
      </c>
      <c r="G345" s="305">
        <f>'VCO2-BW '!G345*'VCO2-LBM'!G$61/'VCO2-LBM'!G$62</f>
        <v>3258.3698630136978</v>
      </c>
      <c r="H345" s="86">
        <f>'VCO2-BW '!H345*'VCO2-LBM'!H$61/'VCO2-LBM'!H$62</f>
        <v>3943.7142857142849</v>
      </c>
      <c r="I345" s="86">
        <f>'VCO2-BW '!I345*'VCO2-LBM'!I$61/'VCO2-LBM'!I$62</f>
        <v>3000</v>
      </c>
      <c r="J345" s="86">
        <f>'VCO2-BW '!J345*'VCO2-LBM'!J$61/'VCO2-LBM'!J$62</f>
        <v>3358.198473282443</v>
      </c>
      <c r="K345" s="108">
        <f>'VCO2-BW '!K345*'VCO2-LBM'!K$61/'VCO2-LBM'!K$62</f>
        <v>4430.1732283464571</v>
      </c>
      <c r="L345" s="160">
        <f t="shared" ref="L345" si="1024">AVERAGE(C345:C347)</f>
        <v>4119.5114942528735</v>
      </c>
      <c r="M345" s="160">
        <f t="shared" ref="M345" si="1025">AVERAGE(D345:D347)</f>
        <v>2396.7495395948431</v>
      </c>
      <c r="N345" s="160">
        <f t="shared" ref="N345" si="1026">AVERAGE(E345:E347)</f>
        <v>2734.8214285714289</v>
      </c>
      <c r="O345" s="160">
        <f t="shared" ref="O345" si="1027">AVERAGE(F345:F347)</f>
        <v>3007.7948717948725</v>
      </c>
      <c r="P345" s="160">
        <f t="shared" ref="P345" si="1028">AVERAGE(G345:G347)</f>
        <v>3640.1484018264837</v>
      </c>
      <c r="Q345" s="160">
        <f t="shared" ref="Q345" si="1029">AVERAGE(H345:H347)</f>
        <v>4021.2751322751319</v>
      </c>
      <c r="R345" s="160">
        <f t="shared" ref="R345" si="1030">AVERAGE(I345:I347)</f>
        <v>3470.5555555555552</v>
      </c>
      <c r="S345" s="160">
        <f t="shared" ref="S345" si="1031">AVERAGE(J345:J347)</f>
        <v>3804.7379134860057</v>
      </c>
      <c r="T345" s="160">
        <f t="shared" ref="T345" si="1032">AVERAGE(K345:K347)</f>
        <v>3828.3149606299216</v>
      </c>
      <c r="U345" s="232">
        <f t="shared" ref="U345" si="1033">AVERAGE(L345:T345)</f>
        <v>3447.10103310968</v>
      </c>
    </row>
    <row r="346" spans="1:21">
      <c r="A346" s="223">
        <v>43727</v>
      </c>
      <c r="B346" s="235">
        <v>2.6405787037036998</v>
      </c>
      <c r="C346" s="304">
        <f>'VCO2-BW '!C346*'VCO2-LBM'!C$61/'VCO2-LBM'!C$62</f>
        <v>4555.6034482758623</v>
      </c>
      <c r="D346" s="305">
        <f>'VCO2-BW '!D346*'VCO2-LBM'!D$61/'VCO2-LBM'!D$62</f>
        <v>3090.441988950276</v>
      </c>
      <c r="E346" s="305">
        <f>'VCO2-BW '!E346*'VCO2-LBM'!E$61/'VCO2-LBM'!E$62</f>
        <v>2820.5357142857142</v>
      </c>
      <c r="F346" s="305">
        <f>'VCO2-BW '!F346*'VCO2-LBM'!F$61/'VCO2-LBM'!F$62</f>
        <v>3188.3076923076924</v>
      </c>
      <c r="G346" s="305">
        <f>'VCO2-BW '!G346*'VCO2-LBM'!G$61/'VCO2-LBM'!G$62</f>
        <v>3168.705479452055</v>
      </c>
      <c r="H346" s="86">
        <f>'VCO2-BW '!H346*'VCO2-LBM'!H$61/'VCO2-LBM'!H$62</f>
        <v>4757.2539682539682</v>
      </c>
      <c r="I346" s="86">
        <f>'VCO2-BW '!I346*'VCO2-LBM'!I$61/'VCO2-LBM'!I$62</f>
        <v>2943.333333333333</v>
      </c>
      <c r="J346" s="86">
        <f>'VCO2-BW '!J346*'VCO2-LBM'!J$61/'VCO2-LBM'!J$62</f>
        <v>4403.2671755725196</v>
      </c>
      <c r="K346" s="108">
        <f>'VCO2-BW '!K346*'VCO2-LBM'!K$61/'VCO2-LBM'!K$62</f>
        <v>3454.48031496063</v>
      </c>
      <c r="L346" s="160"/>
      <c r="M346" s="160"/>
      <c r="N346" s="160"/>
      <c r="O346" s="160"/>
      <c r="P346" s="160"/>
      <c r="Q346" s="160"/>
      <c r="R346" s="160"/>
      <c r="S346" s="160"/>
      <c r="T346" s="160"/>
      <c r="U346" s="232">
        <f t="shared" ref="U346" si="1034">STDEV(L345:T345)/SQRT(COUNT(L345:T345))</f>
        <v>200.56959586937705</v>
      </c>
    </row>
    <row r="347" spans="1:21">
      <c r="A347" s="223">
        <v>43727</v>
      </c>
      <c r="B347" s="235">
        <v>2.65446759259259</v>
      </c>
      <c r="C347" s="304">
        <f>'VCO2-BW '!C347*'VCO2-LBM'!C$61/'VCO2-LBM'!C$62</f>
        <v>3345.4482758620693</v>
      </c>
      <c r="D347" s="305">
        <f>'VCO2-BW '!D347*'VCO2-LBM'!D$61/'VCO2-LBM'!D$62</f>
        <v>1973.232044198895</v>
      </c>
      <c r="E347" s="305">
        <f>'VCO2-BW '!E347*'VCO2-LBM'!E$61/'VCO2-LBM'!E$62</f>
        <v>2780.3571428571427</v>
      </c>
      <c r="F347" s="305">
        <f>'VCO2-BW '!F347*'VCO2-LBM'!F$61/'VCO2-LBM'!F$62</f>
        <v>3288.1538461538466</v>
      </c>
      <c r="G347" s="305">
        <f>'VCO2-BW '!G347*'VCO2-LBM'!G$61/'VCO2-LBM'!G$62</f>
        <v>4493.3698630136987</v>
      </c>
      <c r="H347" s="86">
        <f>'VCO2-BW '!H347*'VCO2-LBM'!H$61/'VCO2-LBM'!H$62</f>
        <v>3362.8571428571431</v>
      </c>
      <c r="I347" s="86">
        <f>'VCO2-BW '!I347*'VCO2-LBM'!I$61/'VCO2-LBM'!I$62</f>
        <v>4468.333333333333</v>
      </c>
      <c r="J347" s="86">
        <f>'VCO2-BW '!J347*'VCO2-LBM'!J$61/'VCO2-LBM'!J$62</f>
        <v>3652.7480916030536</v>
      </c>
      <c r="K347" s="108">
        <f>'VCO2-BW '!K347*'VCO2-LBM'!K$61/'VCO2-LBM'!K$62</f>
        <v>3600.2913385826773</v>
      </c>
      <c r="L347" s="160"/>
      <c r="M347" s="160"/>
      <c r="N347" s="160"/>
      <c r="O347" s="160"/>
      <c r="P347" s="160"/>
      <c r="Q347" s="160"/>
      <c r="R347" s="160"/>
      <c r="S347" s="160"/>
      <c r="T347" s="160"/>
      <c r="U347" s="232"/>
    </row>
    <row r="348" spans="1:21">
      <c r="A348" s="223">
        <v>43727</v>
      </c>
      <c r="B348" s="235">
        <v>1.6822453703703699</v>
      </c>
      <c r="C348" s="304">
        <f>'VCO2-BW '!C348*'VCO2-LBM'!C$61/'VCO2-LBM'!C$62</f>
        <v>3239.5402298850577</v>
      </c>
      <c r="D348" s="305">
        <f>'VCO2-BW '!D348*'VCO2-LBM'!D$61/'VCO2-LBM'!D$62</f>
        <v>3316.243093922652</v>
      </c>
      <c r="E348" s="305">
        <f>'VCO2-BW '!E348*'VCO2-LBM'!E$61/'VCO2-LBM'!E$62</f>
        <v>4050</v>
      </c>
      <c r="F348" s="305">
        <f>'VCO2-BW '!F348*'VCO2-LBM'!F$61/'VCO2-LBM'!F$62</f>
        <v>3987.0769230769229</v>
      </c>
      <c r="G348" s="305">
        <f>'VCO2-BW '!G348*'VCO2-LBM'!G$61/'VCO2-LBM'!G$62</f>
        <v>4601.6438356164381</v>
      </c>
      <c r="H348" s="86">
        <f>'VCO2-BW '!H348*'VCO2-LBM'!H$61/'VCO2-LBM'!H$62</f>
        <v>3619.3174603174593</v>
      </c>
      <c r="I348" s="86">
        <f>'VCO2-BW '!I348*'VCO2-LBM'!I$61/'VCO2-LBM'!I$62</f>
        <v>4001.6666666666665</v>
      </c>
      <c r="J348" s="86">
        <f>'VCO2-BW '!J348*'VCO2-LBM'!J$61/'VCO2-LBM'!J$62</f>
        <v>2762.4427480916033</v>
      </c>
      <c r="K348" s="108">
        <f>'VCO2-BW '!K348*'VCO2-LBM'!K$61/'VCO2-LBM'!K$62</f>
        <v>4512.3858267716532</v>
      </c>
      <c r="L348" s="160">
        <f t="shared" ref="L348" si="1035">AVERAGE(C348:C350)</f>
        <v>4032.2931034482767</v>
      </c>
      <c r="M348" s="160">
        <f t="shared" ref="M348" si="1036">AVERAGE(D348:D350)</f>
        <v>3823.453038674033</v>
      </c>
      <c r="N348" s="160">
        <f t="shared" ref="N348" si="1037">AVERAGE(E348:E350)</f>
        <v>4238.5714285714284</v>
      </c>
      <c r="O348" s="160">
        <f t="shared" ref="O348" si="1038">AVERAGE(F348:F350)</f>
        <v>3656.5128205128203</v>
      </c>
      <c r="P348" s="160">
        <f t="shared" ref="P348" si="1039">AVERAGE(G348:G350)</f>
        <v>4350.6963470319633</v>
      </c>
      <c r="Q348" s="160">
        <f t="shared" ref="Q348" si="1040">AVERAGE(H348:H350)</f>
        <v>4709.6984126984125</v>
      </c>
      <c r="R348" s="160">
        <f t="shared" ref="R348" si="1041">AVERAGE(I348:I350)</f>
        <v>4446.666666666667</v>
      </c>
      <c r="S348" s="160">
        <f t="shared" ref="S348" si="1042">AVERAGE(J348:J350)</f>
        <v>3869.6386768447842</v>
      </c>
      <c r="T348" s="160">
        <f t="shared" ref="T348" si="1043">AVERAGE(K348:K350)</f>
        <v>4812.2808398950128</v>
      </c>
      <c r="U348" s="232">
        <f t="shared" ref="U348" si="1044">AVERAGE(L348:T348)</f>
        <v>4215.534592704822</v>
      </c>
    </row>
    <row r="349" spans="1:21">
      <c r="A349" s="223">
        <v>43727</v>
      </c>
      <c r="B349" s="235">
        <v>1.6961342592592601</v>
      </c>
      <c r="C349" s="304">
        <f>'VCO2-BW '!C349*'VCO2-LBM'!C$61/'VCO2-LBM'!C$62</f>
        <v>4248.7816091954028</v>
      </c>
      <c r="D349" s="305">
        <f>'VCO2-BW '!D349*'VCO2-LBM'!D$61/'VCO2-LBM'!D$62</f>
        <v>3621.2430939226515</v>
      </c>
      <c r="E349" s="305">
        <f>'VCO2-BW '!E349*'VCO2-LBM'!E$61/'VCO2-LBM'!E$62</f>
        <v>3968.0357142857142</v>
      </c>
      <c r="F349" s="305">
        <f>'VCO2-BW '!F349*'VCO2-LBM'!F$61/'VCO2-LBM'!F$62</f>
        <v>2565.5384615384619</v>
      </c>
      <c r="G349" s="305">
        <f>'VCO2-BW '!G349*'VCO2-LBM'!G$61/'VCO2-LBM'!G$62</f>
        <v>3271.9041095890407</v>
      </c>
      <c r="H349" s="86">
        <f>'VCO2-BW '!H349*'VCO2-LBM'!H$61/'VCO2-LBM'!H$62</f>
        <v>4714.7936507936502</v>
      </c>
      <c r="I349" s="86">
        <f>'VCO2-BW '!I349*'VCO2-LBM'!I$61/'VCO2-LBM'!I$62</f>
        <v>4026.6666666666665</v>
      </c>
      <c r="J349" s="86">
        <f>'VCO2-BW '!J349*'VCO2-LBM'!J$61/'VCO2-LBM'!J$62</f>
        <v>4040.488549618321</v>
      </c>
      <c r="K349" s="108">
        <f>'VCO2-BW '!K349*'VCO2-LBM'!K$61/'VCO2-LBM'!K$62</f>
        <v>4676.8110236220473</v>
      </c>
      <c r="L349" s="160"/>
      <c r="M349" s="160"/>
      <c r="N349" s="160"/>
      <c r="O349" s="160"/>
      <c r="P349" s="160"/>
      <c r="Q349" s="160"/>
      <c r="R349" s="160"/>
      <c r="S349" s="160"/>
      <c r="T349" s="160"/>
      <c r="U349" s="232">
        <f t="shared" ref="U349" si="1045">STDEV(L348:T348)/SQRT(COUNT(L348:T348))</f>
        <v>133.95584422618361</v>
      </c>
    </row>
    <row r="350" spans="1:21">
      <c r="A350" s="223">
        <v>43727</v>
      </c>
      <c r="B350" s="235">
        <v>1.71002314814814</v>
      </c>
      <c r="C350" s="304">
        <f>'VCO2-BW '!C350*'VCO2-LBM'!C$61/'VCO2-LBM'!C$62</f>
        <v>4608.5574712643684</v>
      </c>
      <c r="D350" s="305">
        <f>'VCO2-BW '!D350*'VCO2-LBM'!D$61/'VCO2-LBM'!D$62</f>
        <v>4532.8729281767955</v>
      </c>
      <c r="E350" s="305">
        <f>'VCO2-BW '!E350*'VCO2-LBM'!E$61/'VCO2-LBM'!E$62</f>
        <v>4697.6785714285716</v>
      </c>
      <c r="F350" s="305">
        <f>'VCO2-BW '!F350*'VCO2-LBM'!F$61/'VCO2-LBM'!F$62</f>
        <v>4416.9230769230771</v>
      </c>
      <c r="G350" s="305">
        <f>'VCO2-BW '!G350*'VCO2-LBM'!G$61/'VCO2-LBM'!G$62</f>
        <v>5178.5410958904113</v>
      </c>
      <c r="H350" s="86">
        <f>'VCO2-BW '!H350*'VCO2-LBM'!H$61/'VCO2-LBM'!H$62</f>
        <v>5794.9841269841263</v>
      </c>
      <c r="I350" s="86">
        <f>'VCO2-BW '!I350*'VCO2-LBM'!I$61/'VCO2-LBM'!I$62</f>
        <v>5311.6666666666661</v>
      </c>
      <c r="J350" s="86">
        <f>'VCO2-BW '!J350*'VCO2-LBM'!J$61/'VCO2-LBM'!J$62</f>
        <v>4805.9847328244277</v>
      </c>
      <c r="K350" s="108">
        <f>'VCO2-BW '!K350*'VCO2-LBM'!K$61/'VCO2-LBM'!K$62</f>
        <v>5247.645669291338</v>
      </c>
      <c r="L350" s="160"/>
      <c r="M350" s="160"/>
      <c r="N350" s="160"/>
      <c r="O350" s="160"/>
      <c r="P350" s="160"/>
      <c r="Q350" s="160"/>
      <c r="R350" s="160"/>
      <c r="S350" s="160"/>
      <c r="T350" s="160"/>
      <c r="U350" s="232"/>
    </row>
    <row r="351" spans="1:21">
      <c r="A351" s="223">
        <v>43727</v>
      </c>
      <c r="B351" s="235">
        <v>1.72391203703704</v>
      </c>
      <c r="C351" s="304">
        <f>'VCO2-BW '!C351*'VCO2-LBM'!C$61/'VCO2-LBM'!C$62</f>
        <v>4485.5172413793107</v>
      </c>
      <c r="D351" s="305">
        <f>'VCO2-BW '!D351*'VCO2-LBM'!D$61/'VCO2-LBM'!D$62</f>
        <v>4160.4696132596682</v>
      </c>
      <c r="E351" s="305">
        <f>'VCO2-BW '!E351*'VCO2-LBM'!E$61/'VCO2-LBM'!E$62</f>
        <v>4708.9285714285716</v>
      </c>
      <c r="F351" s="305">
        <f>'VCO2-BW '!F351*'VCO2-LBM'!F$61/'VCO2-LBM'!F$62</f>
        <v>2641.6923076923072</v>
      </c>
      <c r="G351" s="305">
        <f>'VCO2-BW '!G351*'VCO2-LBM'!G$61/'VCO2-LBM'!G$62</f>
        <v>3698.2328767123286</v>
      </c>
      <c r="H351" s="86">
        <f>'VCO2-BW '!H351*'VCO2-LBM'!H$61/'VCO2-LBM'!H$62</f>
        <v>3712.7301587301586</v>
      </c>
      <c r="I351" s="86">
        <f>'VCO2-BW '!I351*'VCO2-LBM'!I$61/'VCO2-LBM'!I$62</f>
        <v>4223.333333333333</v>
      </c>
      <c r="J351" s="86">
        <f>'VCO2-BW '!J351*'VCO2-LBM'!J$61/'VCO2-LBM'!J$62</f>
        <v>3379.8320610687033</v>
      </c>
      <c r="K351" s="108">
        <f>'VCO2-BW '!K351*'VCO2-LBM'!K$61/'VCO2-LBM'!K$62</f>
        <v>4777.6377952755911</v>
      </c>
      <c r="L351" s="160">
        <f t="shared" ref="L351" si="1046">AVERAGE(C351:C353)</f>
        <v>3898.8697318007667</v>
      </c>
      <c r="M351" s="160">
        <f t="shared" ref="M351" si="1047">AVERAGE(D351:D353)</f>
        <v>3879.6224677716386</v>
      </c>
      <c r="N351" s="160">
        <f t="shared" ref="N351" si="1048">AVERAGE(E351:E353)</f>
        <v>4245.5357142857147</v>
      </c>
      <c r="O351" s="160">
        <f t="shared" ref="O351" si="1049">AVERAGE(F351:F353)</f>
        <v>3270.102564102564</v>
      </c>
      <c r="P351" s="160">
        <f t="shared" ref="P351" si="1050">AVERAGE(G351:G353)</f>
        <v>4086.2146118721466</v>
      </c>
      <c r="Q351" s="160">
        <f t="shared" ref="Q351" si="1051">AVERAGE(H351:H353)</f>
        <v>4132.2380952380945</v>
      </c>
      <c r="R351" s="160">
        <f t="shared" ref="R351" si="1052">AVERAGE(I351:I353)</f>
        <v>4123.333333333333</v>
      </c>
      <c r="S351" s="160">
        <f t="shared" ref="S351" si="1053">AVERAGE(J351:J353)</f>
        <v>4379.9694656488555</v>
      </c>
      <c r="T351" s="160">
        <f t="shared" ref="T351" si="1054">AVERAGE(K351:K353)</f>
        <v>4205.7690288713911</v>
      </c>
      <c r="U351" s="232">
        <f t="shared" ref="U351" si="1055">AVERAGE(L351:T351)</f>
        <v>4024.6283347693898</v>
      </c>
    </row>
    <row r="352" spans="1:21">
      <c r="A352" s="223">
        <v>43727</v>
      </c>
      <c r="B352" s="235">
        <v>1.7378009259259199</v>
      </c>
      <c r="C352" s="304">
        <f>'VCO2-BW '!C352*'VCO2-LBM'!C$61/'VCO2-LBM'!C$62</f>
        <v>4214.5172413793107</v>
      </c>
      <c r="D352" s="305">
        <f>'VCO2-BW '!D352*'VCO2-LBM'!D$61/'VCO2-LBM'!D$62</f>
        <v>3771.2154696132593</v>
      </c>
      <c r="E352" s="305">
        <f>'VCO2-BW '!E352*'VCO2-LBM'!E$61/'VCO2-LBM'!E$62</f>
        <v>3138.75</v>
      </c>
      <c r="F352" s="305">
        <f>'VCO2-BW '!F352*'VCO2-LBM'!F$61/'VCO2-LBM'!F$62</f>
        <v>2690.7692307692309</v>
      </c>
      <c r="G352" s="305">
        <f>'VCO2-BW '!G352*'VCO2-LBM'!G$61/'VCO2-LBM'!G$62</f>
        <v>4660.8561643835619</v>
      </c>
      <c r="H352" s="86">
        <f>'VCO2-BW '!H352*'VCO2-LBM'!H$61/'VCO2-LBM'!H$62</f>
        <v>4779.333333333333</v>
      </c>
      <c r="I352" s="86">
        <f>'VCO2-BW '!I352*'VCO2-LBM'!I$61/'VCO2-LBM'!I$62</f>
        <v>4825</v>
      </c>
      <c r="J352" s="86">
        <f>'VCO2-BW '!J352*'VCO2-LBM'!J$61/'VCO2-LBM'!J$62</f>
        <v>4321.7251908396947</v>
      </c>
      <c r="K352" s="108">
        <f>'VCO2-BW '!K352*'VCO2-LBM'!K$61/'VCO2-LBM'!K$62</f>
        <v>4180.433070866141</v>
      </c>
      <c r="L352" s="160"/>
      <c r="M352" s="160"/>
      <c r="N352" s="160"/>
      <c r="O352" s="160"/>
      <c r="P352" s="160"/>
      <c r="Q352" s="160"/>
      <c r="R352" s="160"/>
      <c r="S352" s="160"/>
      <c r="T352" s="160"/>
      <c r="U352" s="232">
        <f t="shared" ref="U352" si="1056">STDEV(L351:T351)/SQRT(COUNT(L351:T351))</f>
        <v>107.95741275697794</v>
      </c>
    </row>
    <row r="353" spans="1:21">
      <c r="A353" s="233">
        <v>43727</v>
      </c>
      <c r="B353" s="240">
        <v>1.7516898148148099</v>
      </c>
      <c r="C353" s="304">
        <f>'VCO2-BW '!C353*'VCO2-LBM'!C$61/'VCO2-LBM'!C$62</f>
        <v>2996.5747126436786</v>
      </c>
      <c r="D353" s="305">
        <f>'VCO2-BW '!D353*'VCO2-LBM'!D$61/'VCO2-LBM'!D$62</f>
        <v>3707.1823204419888</v>
      </c>
      <c r="E353" s="305">
        <f>'VCO2-BW '!E353*'VCO2-LBM'!E$61/'VCO2-LBM'!E$62</f>
        <v>4888.9285714285716</v>
      </c>
      <c r="F353" s="305">
        <f>'VCO2-BW '!F353*'VCO2-LBM'!F$61/'VCO2-LBM'!F$62</f>
        <v>4477.8461538461534</v>
      </c>
      <c r="G353" s="305">
        <f>'VCO2-BW '!G353*'VCO2-LBM'!G$61/'VCO2-LBM'!G$62</f>
        <v>3899.5547945205485</v>
      </c>
      <c r="H353" s="86">
        <f>'VCO2-BW '!H353*'VCO2-LBM'!H$61/'VCO2-LBM'!H$62</f>
        <v>3904.6507936507937</v>
      </c>
      <c r="I353" s="86">
        <f>'VCO2-BW '!I353*'VCO2-LBM'!I$61/'VCO2-LBM'!I$62</f>
        <v>3321.6666666666661</v>
      </c>
      <c r="J353" s="86">
        <f>'VCO2-BW '!J353*'VCO2-LBM'!J$61/'VCO2-LBM'!J$62</f>
        <v>5438.3511450381684</v>
      </c>
      <c r="K353" s="108">
        <f>'VCO2-BW '!K353*'VCO2-LBM'!K$61/'VCO2-LBM'!K$62</f>
        <v>3659.2362204724409</v>
      </c>
      <c r="L353" s="160"/>
      <c r="M353" s="160"/>
      <c r="N353" s="160"/>
      <c r="O353" s="160"/>
      <c r="P353" s="160"/>
      <c r="Q353" s="160"/>
      <c r="R353" s="160"/>
      <c r="S353" s="160"/>
      <c r="T353" s="160"/>
      <c r="U353" s="232"/>
    </row>
    <row r="354" spans="1:21">
      <c r="A354" s="233">
        <v>43727</v>
      </c>
      <c r="B354" s="240">
        <v>1.7655787037037001</v>
      </c>
      <c r="C354" s="304">
        <f>'VCO2-BW '!C354*'VCO2-LBM'!C$61/'VCO2-LBM'!C$62</f>
        <v>3228.6379310344832</v>
      </c>
      <c r="D354" s="305">
        <f>'VCO2-BW '!D354*'VCO2-LBM'!D$61/'VCO2-LBM'!D$62</f>
        <v>4091.3812154696129</v>
      </c>
      <c r="E354" s="305">
        <f>'VCO2-BW '!E354*'VCO2-LBM'!E$61/'VCO2-LBM'!E$62</f>
        <v>3510</v>
      </c>
      <c r="F354" s="305">
        <f>'VCO2-BW '!F354*'VCO2-LBM'!F$61/'VCO2-LBM'!F$62</f>
        <v>3949.8461538461543</v>
      </c>
      <c r="G354" s="305">
        <f>'VCO2-BW '!G354*'VCO2-LBM'!G$61/'VCO2-LBM'!G$62</f>
        <v>5645.4726027397255</v>
      </c>
      <c r="H354" s="86">
        <f>'VCO2-BW '!H354*'VCO2-LBM'!H$61/'VCO2-LBM'!H$62</f>
        <v>4188.2857142857138</v>
      </c>
      <c r="I354" s="86">
        <f>'VCO2-BW '!I354*'VCO2-LBM'!I$61/'VCO2-LBM'!I$62</f>
        <v>5011.6666666666661</v>
      </c>
      <c r="J354" s="86">
        <f>'VCO2-BW '!J354*'VCO2-LBM'!J$61/'VCO2-LBM'!J$62</f>
        <v>3928.9923664122139</v>
      </c>
      <c r="K354" s="108">
        <f>'VCO2-BW '!K354*'VCO2-LBM'!K$61/'VCO2-LBM'!K$62</f>
        <v>4890.8740157480315</v>
      </c>
      <c r="L354" s="160">
        <f t="shared" ref="L354" si="1057">AVERAGE(C354:C356)</f>
        <v>3883.814176245211</v>
      </c>
      <c r="M354" s="160">
        <f t="shared" ref="M354" si="1058">AVERAGE(D354:D356)</f>
        <v>3817.2744014732962</v>
      </c>
      <c r="N354" s="160">
        <f t="shared" ref="N354" si="1059">AVERAGE(E354:E356)</f>
        <v>4021.071428571428</v>
      </c>
      <c r="O354" s="160">
        <f t="shared" ref="O354" si="1060">AVERAGE(F354:F356)</f>
        <v>4504.9230769230771</v>
      </c>
      <c r="P354" s="160">
        <f t="shared" ref="P354" si="1061">AVERAGE(G354:G356)</f>
        <v>5503.3630136986294</v>
      </c>
      <c r="Q354" s="160">
        <f t="shared" ref="Q354" si="1062">AVERAGE(H354:H356)</f>
        <v>4871.6137566137568</v>
      </c>
      <c r="R354" s="160">
        <f t="shared" ref="R354" si="1063">AVERAGE(I354:I356)</f>
        <v>4279.4444444444443</v>
      </c>
      <c r="S354" s="160">
        <f t="shared" ref="S354" si="1064">AVERAGE(J354:J356)</f>
        <v>4463.1755725190842</v>
      </c>
      <c r="T354" s="160">
        <f t="shared" ref="T354" si="1065">AVERAGE(K354:K356)</f>
        <v>4150.4435695538059</v>
      </c>
      <c r="U354" s="232">
        <f t="shared" ref="U354" si="1066">AVERAGE(L354:T354)</f>
        <v>4388.3470488936364</v>
      </c>
    </row>
    <row r="355" spans="1:21">
      <c r="A355" s="233">
        <v>43727</v>
      </c>
      <c r="B355" s="240">
        <v>1.77946759259259</v>
      </c>
      <c r="C355" s="304">
        <f>'VCO2-BW '!C355*'VCO2-LBM'!C$61/'VCO2-LBM'!C$62</f>
        <v>3625.7931034482763</v>
      </c>
      <c r="D355" s="305">
        <f>'VCO2-BW '!D355*'VCO2-LBM'!D$61/'VCO2-LBM'!D$62</f>
        <v>3894.2265193370163</v>
      </c>
      <c r="E355" s="305">
        <f>'VCO2-BW '!E355*'VCO2-LBM'!E$61/'VCO2-LBM'!E$62</f>
        <v>4819.8214285714284</v>
      </c>
      <c r="F355" s="305">
        <f>'VCO2-BW '!F355*'VCO2-LBM'!F$61/'VCO2-LBM'!F$62</f>
        <v>4838.3076923076915</v>
      </c>
      <c r="G355" s="305">
        <f>'VCO2-BW '!G355*'VCO2-LBM'!G$61/'VCO2-LBM'!G$62</f>
        <v>4814.8082191780823</v>
      </c>
      <c r="H355" s="86">
        <f>'VCO2-BW '!H355*'VCO2-LBM'!H$61/'VCO2-LBM'!H$62</f>
        <v>5952.936507936508</v>
      </c>
      <c r="I355" s="86">
        <f>'VCO2-BW '!I355*'VCO2-LBM'!I$61/'VCO2-LBM'!I$62</f>
        <v>3956.6666666666665</v>
      </c>
      <c r="J355" s="86">
        <f>'VCO2-BW '!J355*'VCO2-LBM'!J$61/'VCO2-LBM'!J$62</f>
        <v>3963.93893129771</v>
      </c>
      <c r="K355" s="108">
        <f>'VCO2-BW '!K355*'VCO2-LBM'!K$61/'VCO2-LBM'!K$62</f>
        <v>3800.3937007874019</v>
      </c>
      <c r="L355" s="160"/>
      <c r="M355" s="160"/>
      <c r="N355" s="160"/>
      <c r="O355" s="160"/>
      <c r="P355" s="160"/>
      <c r="Q355" s="160"/>
      <c r="R355" s="160"/>
      <c r="S355" s="160"/>
      <c r="T355" s="160"/>
      <c r="U355" s="232">
        <f t="shared" ref="U355" si="1067">STDEV(L354:T354)/SQRT(COUNT(L354:T354))</f>
        <v>177.95220968373016</v>
      </c>
    </row>
    <row r="356" spans="1:21">
      <c r="A356" s="233">
        <v>43727</v>
      </c>
      <c r="B356" s="240">
        <v>1.79335648148148</v>
      </c>
      <c r="C356" s="304">
        <f>'VCO2-BW '!C356*'VCO2-LBM'!C$61/'VCO2-LBM'!C$62</f>
        <v>4797.0114942528744</v>
      </c>
      <c r="D356" s="305">
        <f>'VCO2-BW '!D356*'VCO2-LBM'!D$61/'VCO2-LBM'!D$62</f>
        <v>3466.2154696132598</v>
      </c>
      <c r="E356" s="305">
        <f>'VCO2-BW '!E356*'VCO2-LBM'!E$61/'VCO2-LBM'!E$62</f>
        <v>3733.3928571428564</v>
      </c>
      <c r="F356" s="305">
        <f>'VCO2-BW '!F356*'VCO2-LBM'!F$61/'VCO2-LBM'!F$62</f>
        <v>4726.6153846153848</v>
      </c>
      <c r="G356" s="305">
        <f>'VCO2-BW '!G356*'VCO2-LBM'!G$61/'VCO2-LBM'!G$62</f>
        <v>6049.8082191780823</v>
      </c>
      <c r="H356" s="86">
        <f>'VCO2-BW '!H356*'VCO2-LBM'!H$61/'VCO2-LBM'!H$62</f>
        <v>4473.6190476190477</v>
      </c>
      <c r="I356" s="86">
        <f>'VCO2-BW '!I356*'VCO2-LBM'!I$61/'VCO2-LBM'!I$62</f>
        <v>3870</v>
      </c>
      <c r="J356" s="86">
        <f>'VCO2-BW '!J356*'VCO2-LBM'!J$61/'VCO2-LBM'!J$62</f>
        <v>5496.5954198473291</v>
      </c>
      <c r="K356" s="108">
        <f>'VCO2-BW '!K356*'VCO2-LBM'!K$61/'VCO2-LBM'!K$62</f>
        <v>3760.0629921259842</v>
      </c>
      <c r="L356" s="160"/>
      <c r="M356" s="160"/>
      <c r="N356" s="160"/>
      <c r="O356" s="160"/>
      <c r="P356" s="160"/>
      <c r="Q356" s="160"/>
      <c r="R356" s="160"/>
      <c r="S356" s="160"/>
      <c r="T356" s="160"/>
      <c r="U356" s="232"/>
    </row>
    <row r="357" spans="1:21">
      <c r="A357" s="233">
        <v>43727</v>
      </c>
      <c r="B357" s="240">
        <v>1.8072453703703699</v>
      </c>
      <c r="C357" s="304">
        <f>'VCO2-BW '!C357*'VCO2-LBM'!C$61/'VCO2-LBM'!C$62</f>
        <v>4085.2471264367823</v>
      </c>
      <c r="D357" s="305">
        <f>'VCO2-BW '!D357*'VCO2-LBM'!D$61/'VCO2-LBM'!D$62</f>
        <v>4847.9834254143643</v>
      </c>
      <c r="E357" s="305">
        <f>'VCO2-BW '!E357*'VCO2-LBM'!E$61/'VCO2-LBM'!E$62</f>
        <v>5488.3928571428569</v>
      </c>
      <c r="F357" s="305">
        <f>'VCO2-BW '!F357*'VCO2-LBM'!F$61/'VCO2-LBM'!F$62</f>
        <v>5427.2307692307686</v>
      </c>
      <c r="G357" s="305">
        <f>'VCO2-BW '!G357*'VCO2-LBM'!G$61/'VCO2-LBM'!G$62</f>
        <v>5809.5753424657541</v>
      </c>
      <c r="H357" s="86">
        <f>'VCO2-BW '!H357*'VCO2-LBM'!H$61/'VCO2-LBM'!H$62</f>
        <v>5788.1904761904761</v>
      </c>
      <c r="I357" s="86">
        <f>'VCO2-BW '!I357*'VCO2-LBM'!I$61/'VCO2-LBM'!I$62</f>
        <v>5138.333333333333</v>
      </c>
      <c r="J357" s="86">
        <f>'VCO2-BW '!J357*'VCO2-LBM'!J$61/'VCO2-LBM'!J$62</f>
        <v>4453.1908396946565</v>
      </c>
      <c r="K357" s="108">
        <f>'VCO2-BW '!K357*'VCO2-LBM'!K$61/'VCO2-LBM'!K$62</f>
        <v>5768.8425196850403</v>
      </c>
      <c r="L357" s="160">
        <f t="shared" ref="L357" si="1068">AVERAGE(C357:C359)</f>
        <v>4791.3007662835253</v>
      </c>
      <c r="M357" s="160">
        <f t="shared" ref="M357" si="1069">AVERAGE(D357:D359)</f>
        <v>4045.8839779005525</v>
      </c>
      <c r="N357" s="160">
        <f t="shared" ref="N357" si="1070">AVERAGE(E357:E359)</f>
        <v>4416.9642857142853</v>
      </c>
      <c r="O357" s="160">
        <f t="shared" ref="O357" si="1071">AVERAGE(F357:F359)</f>
        <v>4927.4358974358975</v>
      </c>
      <c r="P357" s="160">
        <f t="shared" ref="P357" si="1072">AVERAGE(G357:G359)</f>
        <v>4771.9497716894975</v>
      </c>
      <c r="Q357" s="160">
        <f t="shared" ref="Q357" si="1073">AVERAGE(H357:H359)</f>
        <v>5524.9365079365089</v>
      </c>
      <c r="R357" s="160">
        <f t="shared" ref="R357" si="1074">AVERAGE(I357:I359)</f>
        <v>4731.1111111111104</v>
      </c>
      <c r="S357" s="160">
        <f t="shared" ref="S357" si="1075">AVERAGE(J357:J359)</f>
        <v>4846.4783715012718</v>
      </c>
      <c r="T357" s="160">
        <f t="shared" ref="T357" si="1076">AVERAGE(K357:K359)</f>
        <v>5026.8608923884522</v>
      </c>
      <c r="U357" s="232">
        <f t="shared" ref="U357" si="1077">AVERAGE(L357:T357)</f>
        <v>4786.9912868845677</v>
      </c>
    </row>
    <row r="358" spans="1:21">
      <c r="A358" s="233">
        <v>43727</v>
      </c>
      <c r="B358" s="240">
        <v>1.8211342592592601</v>
      </c>
      <c r="C358" s="304">
        <f>'VCO2-BW '!C358*'VCO2-LBM'!C$61/'VCO2-LBM'!C$62</f>
        <v>5097.6034482758623</v>
      </c>
      <c r="D358" s="305">
        <f>'VCO2-BW '!D358*'VCO2-LBM'!D$61/'VCO2-LBM'!D$62</f>
        <v>3016.2983425414363</v>
      </c>
      <c r="E358" s="305">
        <f>'VCO2-BW '!E358*'VCO2-LBM'!E$61/'VCO2-LBM'!E$62</f>
        <v>4504.8214285714284</v>
      </c>
      <c r="F358" s="305">
        <f>'VCO2-BW '!F358*'VCO2-LBM'!F$61/'VCO2-LBM'!F$62</f>
        <v>4415.2307692307686</v>
      </c>
      <c r="G358" s="305">
        <f>'VCO2-BW '!G358*'VCO2-LBM'!G$61/'VCO2-LBM'!G$62</f>
        <v>4456.1506849315065</v>
      </c>
      <c r="H358" s="86">
        <f>'VCO2-BW '!H358*'VCO2-LBM'!H$61/'VCO2-LBM'!H$62</f>
        <v>6436.9841269841272</v>
      </c>
      <c r="I358" s="86">
        <f>'VCO2-BW '!I358*'VCO2-LBM'!I$61/'VCO2-LBM'!I$62</f>
        <v>4213.333333333333</v>
      </c>
      <c r="J358" s="86">
        <f>'VCO2-BW '!J358*'VCO2-LBM'!J$61/'VCO2-LBM'!J$62</f>
        <v>4326.7175572519081</v>
      </c>
      <c r="K358" s="108">
        <f>'VCO2-BW '!K358*'VCO2-LBM'!K$61/'VCO2-LBM'!K$62</f>
        <v>3822.1102362204724</v>
      </c>
      <c r="L358" s="160"/>
      <c r="M358" s="160"/>
      <c r="N358" s="160"/>
      <c r="O358" s="160"/>
      <c r="P358" s="160"/>
      <c r="Q358" s="160"/>
      <c r="R358" s="160"/>
      <c r="S358" s="160"/>
      <c r="T358" s="160"/>
      <c r="U358" s="232">
        <f t="shared" ref="U358" si="1078">STDEV(L357:T357)/SQRT(COUNT(L357:T357))</f>
        <v>135.13837643978442</v>
      </c>
    </row>
    <row r="359" spans="1:21">
      <c r="A359" s="233">
        <v>43727</v>
      </c>
      <c r="B359" s="240">
        <v>1.83502314814815</v>
      </c>
      <c r="C359" s="304">
        <f>'VCO2-BW '!C359*'VCO2-LBM'!C$61/'VCO2-LBM'!C$62</f>
        <v>5191.0517241379321</v>
      </c>
      <c r="D359" s="305">
        <f>'VCO2-BW '!D359*'VCO2-LBM'!D$61/'VCO2-LBM'!D$62</f>
        <v>4273.370165745856</v>
      </c>
      <c r="E359" s="305">
        <f>'VCO2-BW '!E359*'VCO2-LBM'!E$61/'VCO2-LBM'!E$62</f>
        <v>3257.6785714285711</v>
      </c>
      <c r="F359" s="305">
        <f>'VCO2-BW '!F359*'VCO2-LBM'!F$61/'VCO2-LBM'!F$62</f>
        <v>4939.8461538461534</v>
      </c>
      <c r="G359" s="305">
        <f>'VCO2-BW '!G359*'VCO2-LBM'!G$61/'VCO2-LBM'!G$62</f>
        <v>4050.1232876712329</v>
      </c>
      <c r="H359" s="86">
        <f>'VCO2-BW '!H359*'VCO2-LBM'!H$61/'VCO2-LBM'!H$62</f>
        <v>4349.6349206349205</v>
      </c>
      <c r="I359" s="86">
        <f>'VCO2-BW '!I359*'VCO2-LBM'!I$61/'VCO2-LBM'!I$62</f>
        <v>4841.6666666666661</v>
      </c>
      <c r="J359" s="86">
        <f>'VCO2-BW '!J359*'VCO2-LBM'!J$61/'VCO2-LBM'!J$62</f>
        <v>5759.5267175572526</v>
      </c>
      <c r="K359" s="108">
        <f>'VCO2-BW '!K359*'VCO2-LBM'!K$61/'VCO2-LBM'!K$62</f>
        <v>5489.6299212598433</v>
      </c>
      <c r="L359" s="160"/>
      <c r="M359" s="160"/>
      <c r="N359" s="160"/>
      <c r="O359" s="160"/>
      <c r="P359" s="160"/>
      <c r="Q359" s="160"/>
      <c r="R359" s="160"/>
      <c r="S359" s="160"/>
      <c r="T359" s="160"/>
      <c r="U359" s="232"/>
    </row>
    <row r="360" spans="1:21">
      <c r="A360" s="233">
        <v>43727</v>
      </c>
      <c r="B360" s="240">
        <v>1.84891203703703</v>
      </c>
      <c r="C360" s="304">
        <f>'VCO2-BW '!C360*'VCO2-LBM'!C$61/'VCO2-LBM'!C$62</f>
        <v>3864.0862068965525</v>
      </c>
      <c r="D360" s="305">
        <f>'VCO2-BW '!D360*'VCO2-LBM'!D$61/'VCO2-LBM'!D$62</f>
        <v>3260.6353591160218</v>
      </c>
      <c r="E360" s="305">
        <f>'VCO2-BW '!E360*'VCO2-LBM'!E$61/'VCO2-LBM'!E$62</f>
        <v>4361.7857142857138</v>
      </c>
      <c r="F360" s="305">
        <f>'VCO2-BW '!F360*'VCO2-LBM'!F$61/'VCO2-LBM'!F$62</f>
        <v>6231.0769230769229</v>
      </c>
      <c r="G360" s="305">
        <f>'VCO2-BW '!G360*'VCO2-LBM'!G$61/'VCO2-LBM'!G$62</f>
        <v>4716.6849315068484</v>
      </c>
      <c r="H360" s="86">
        <f>'VCO2-BW '!H360*'VCO2-LBM'!H$61/'VCO2-LBM'!H$62</f>
        <v>4266.4126984126979</v>
      </c>
      <c r="I360" s="86">
        <f>'VCO2-BW '!I360*'VCO2-LBM'!I$61/'VCO2-LBM'!I$62</f>
        <v>6283.333333333333</v>
      </c>
      <c r="J360" s="86">
        <f>'VCO2-BW '!J360*'VCO2-LBM'!J$61/'VCO2-LBM'!J$62</f>
        <v>5796.1374045801531</v>
      </c>
      <c r="K360" s="108">
        <f>'VCO2-BW '!K360*'VCO2-LBM'!K$61/'VCO2-LBM'!K$62</f>
        <v>4690.7716535433074</v>
      </c>
      <c r="L360" s="160">
        <f t="shared" ref="L360" si="1079">AVERAGE(C360:C362)</f>
        <v>4206.2107279693491</v>
      </c>
      <c r="M360" s="160">
        <f t="shared" ref="M360" si="1080">AVERAGE(D360:D362)</f>
        <v>3399.3738489871084</v>
      </c>
      <c r="N360" s="160">
        <f t="shared" ref="N360" si="1081">AVERAGE(E360:E362)</f>
        <v>4917.8571428571422</v>
      </c>
      <c r="O360" s="160">
        <f t="shared" ref="O360" si="1082">AVERAGE(F360:F362)</f>
        <v>5229.7948717948711</v>
      </c>
      <c r="P360" s="160">
        <f t="shared" ref="P360" si="1083">AVERAGE(G360:G362)</f>
        <v>5119.8926940639276</v>
      </c>
      <c r="Q360" s="160">
        <f t="shared" ref="Q360" si="1084">AVERAGE(H360:H362)</f>
        <v>5259.9841269841263</v>
      </c>
      <c r="R360" s="160">
        <f t="shared" ref="R360" si="1085">AVERAGE(I360:I362)</f>
        <v>5464.4444444444443</v>
      </c>
      <c r="S360" s="160">
        <f t="shared" ref="S360" si="1086">AVERAGE(J360:J362)</f>
        <v>4690.605597964377</v>
      </c>
      <c r="T360" s="160">
        <f t="shared" ref="T360" si="1087">AVERAGE(K360:K362)</f>
        <v>5052.7139107611547</v>
      </c>
      <c r="U360" s="232">
        <f t="shared" ref="U360" si="1088">AVERAGE(L360:T360)</f>
        <v>4815.6530406473885</v>
      </c>
    </row>
    <row r="361" spans="1:21">
      <c r="A361" s="233">
        <v>43727</v>
      </c>
      <c r="B361" s="240">
        <v>1.8628009259259199</v>
      </c>
      <c r="C361" s="304">
        <f>'VCO2-BW '!C361*'VCO2-LBM'!C$61/'VCO2-LBM'!C$62</f>
        <v>3804.9022988505753</v>
      </c>
      <c r="D361" s="305">
        <f>'VCO2-BW '!D361*'VCO2-LBM'!D$61/'VCO2-LBM'!D$62</f>
        <v>3120.7734806629837</v>
      </c>
      <c r="E361" s="305">
        <f>'VCO2-BW '!E361*'VCO2-LBM'!E$61/'VCO2-LBM'!E$62</f>
        <v>5244.1071428571422</v>
      </c>
      <c r="F361" s="305">
        <f>'VCO2-BW '!F361*'VCO2-LBM'!F$61/'VCO2-LBM'!F$62</f>
        <v>4708</v>
      </c>
      <c r="G361" s="305">
        <f>'VCO2-BW '!G361*'VCO2-LBM'!G$61/'VCO2-LBM'!G$62</f>
        <v>5802.8082191780823</v>
      </c>
      <c r="H361" s="86">
        <f>'VCO2-BW '!H361*'VCO2-LBM'!H$61/'VCO2-LBM'!H$62</f>
        <v>6676.4603174603171</v>
      </c>
      <c r="I361" s="86">
        <f>'VCO2-BW '!I361*'VCO2-LBM'!I$61/'VCO2-LBM'!I$62</f>
        <v>5066.6666666666661</v>
      </c>
      <c r="J361" s="86">
        <f>'VCO2-BW '!J361*'VCO2-LBM'!J$61/'VCO2-LBM'!J$62</f>
        <v>4376.6412213740459</v>
      </c>
      <c r="K361" s="108">
        <f>'VCO2-BW '!K361*'VCO2-LBM'!K$61/'VCO2-LBM'!K$62</f>
        <v>5019.6220472440946</v>
      </c>
      <c r="L361" s="160"/>
      <c r="M361" s="160"/>
      <c r="N361" s="160"/>
      <c r="O361" s="160"/>
      <c r="P361" s="160"/>
      <c r="Q361" s="160"/>
      <c r="R361" s="160"/>
      <c r="S361" s="160"/>
      <c r="T361" s="160"/>
      <c r="U361" s="232">
        <f t="shared" ref="U361" si="1089">STDEV(L360:T360)/SQRT(COUNT(L360:T360))</f>
        <v>215.44471776500905</v>
      </c>
    </row>
    <row r="362" spans="1:21">
      <c r="A362" s="233">
        <v>43727</v>
      </c>
      <c r="B362" s="240">
        <v>1.8766898148148099</v>
      </c>
      <c r="C362" s="304">
        <f>'VCO2-BW '!C362*'VCO2-LBM'!C$61/'VCO2-LBM'!C$62</f>
        <v>4949.64367816092</v>
      </c>
      <c r="D362" s="305">
        <f>'VCO2-BW '!D362*'VCO2-LBM'!D$61/'VCO2-LBM'!D$62</f>
        <v>3816.7127071823202</v>
      </c>
      <c r="E362" s="305">
        <f>'VCO2-BW '!E362*'VCO2-LBM'!E$61/'VCO2-LBM'!E$62</f>
        <v>5147.6785714285716</v>
      </c>
      <c r="F362" s="305">
        <f>'VCO2-BW '!F362*'VCO2-LBM'!F$61/'VCO2-LBM'!F$62</f>
        <v>4750.3076923076924</v>
      </c>
      <c r="G362" s="305">
        <f>'VCO2-BW '!G362*'VCO2-LBM'!G$61/'VCO2-LBM'!G$62</f>
        <v>4840.1849315068494</v>
      </c>
      <c r="H362" s="86">
        <f>'VCO2-BW '!H362*'VCO2-LBM'!H$61/'VCO2-LBM'!H$62</f>
        <v>4837.0793650793648</v>
      </c>
      <c r="I362" s="86">
        <f>'VCO2-BW '!I362*'VCO2-LBM'!I$61/'VCO2-LBM'!I$62</f>
        <v>5043.333333333333</v>
      </c>
      <c r="J362" s="86">
        <f>'VCO2-BW '!J362*'VCO2-LBM'!J$61/'VCO2-LBM'!J$62</f>
        <v>3899.0381679389316</v>
      </c>
      <c r="K362" s="108">
        <f>'VCO2-BW '!K362*'VCO2-LBM'!K$61/'VCO2-LBM'!K$62</f>
        <v>5447.748031496063</v>
      </c>
      <c r="L362" s="160"/>
      <c r="M362" s="160"/>
      <c r="N362" s="160"/>
      <c r="O362" s="160"/>
      <c r="P362" s="160"/>
      <c r="Q362" s="160"/>
      <c r="R362" s="160"/>
      <c r="S362" s="160"/>
      <c r="T362" s="160"/>
      <c r="U362" s="232"/>
    </row>
    <row r="363" spans="1:21">
      <c r="A363" s="233">
        <v>43727</v>
      </c>
      <c r="B363" s="240">
        <v>1.8905787037037001</v>
      </c>
      <c r="C363" s="304">
        <f>'VCO2-BW '!C363*'VCO2-LBM'!C$61/'VCO2-LBM'!C$62</f>
        <v>5443.3620689655181</v>
      </c>
      <c r="D363" s="305">
        <f>'VCO2-BW '!D363*'VCO2-LBM'!D$61/'VCO2-LBM'!D$62</f>
        <v>3080.3314917127068</v>
      </c>
      <c r="E363" s="305">
        <f>'VCO2-BW '!E363*'VCO2-LBM'!E$61/'VCO2-LBM'!E$62</f>
        <v>3566.25</v>
      </c>
      <c r="F363" s="305">
        <f>'VCO2-BW '!F363*'VCO2-LBM'!F$61/'VCO2-LBM'!F$62</f>
        <v>5031.2307692307695</v>
      </c>
      <c r="G363" s="305">
        <f>'VCO2-BW '!G363*'VCO2-LBM'!G$61/'VCO2-LBM'!G$62</f>
        <v>5241.1369863013697</v>
      </c>
      <c r="H363" s="86">
        <f>'VCO2-BW '!H363*'VCO2-LBM'!H$61/'VCO2-LBM'!H$62</f>
        <v>4198.4761904761908</v>
      </c>
      <c r="I363" s="86">
        <f>'VCO2-BW '!I363*'VCO2-LBM'!I$61/'VCO2-LBM'!I$62</f>
        <v>5656.6666666666661</v>
      </c>
      <c r="J363" s="86">
        <f>'VCO2-BW '!J363*'VCO2-LBM'!J$61/'VCO2-LBM'!J$62</f>
        <v>6012.4732824427492</v>
      </c>
      <c r="K363" s="108">
        <f>'VCO2-BW '!K363*'VCO2-LBM'!K$61/'VCO2-LBM'!K$62</f>
        <v>4166.4724409448818</v>
      </c>
      <c r="L363" s="160">
        <f t="shared" ref="L363" si="1090">AVERAGE(C363:C365)</f>
        <v>5220.1245210727984</v>
      </c>
      <c r="M363" s="160">
        <f t="shared" ref="M363" si="1091">AVERAGE(D363:D365)</f>
        <v>3289.2817679558007</v>
      </c>
      <c r="N363" s="160">
        <f t="shared" ref="N363" si="1092">AVERAGE(E363:E365)</f>
        <v>3965.3571428571427</v>
      </c>
      <c r="O363" s="160">
        <f t="shared" ref="O363" si="1093">AVERAGE(F363:F365)</f>
        <v>5633.6923076923076</v>
      </c>
      <c r="P363" s="160">
        <f t="shared" ref="P363" si="1094">AVERAGE(G363:G365)</f>
        <v>4989.0616438356165</v>
      </c>
      <c r="Q363" s="160">
        <f t="shared" ref="Q363" si="1095">AVERAGE(H363:H365)</f>
        <v>5558.9047619047624</v>
      </c>
      <c r="R363" s="160">
        <f t="shared" ref="R363" si="1096">AVERAGE(I363:I365)</f>
        <v>5408.8888888888887</v>
      </c>
      <c r="S363" s="160">
        <f t="shared" ref="S363" si="1097">AVERAGE(J363:J365)</f>
        <v>5680.7582697201024</v>
      </c>
      <c r="T363" s="160">
        <f t="shared" ref="T363" si="1098">AVERAGE(K363:K365)</f>
        <v>5248.6797900262472</v>
      </c>
      <c r="U363" s="232">
        <f t="shared" ref="U363" si="1099">AVERAGE(L363:T363)</f>
        <v>4999.4165659948521</v>
      </c>
    </row>
    <row r="364" spans="1:21">
      <c r="A364" s="233">
        <v>43727</v>
      </c>
      <c r="B364" s="240">
        <v>1.90446759259259</v>
      </c>
      <c r="C364" s="304">
        <f>'VCO2-BW '!C364*'VCO2-LBM'!C$61/'VCO2-LBM'!C$62</f>
        <v>5539.9252873563228</v>
      </c>
      <c r="D364" s="305">
        <f>'VCO2-BW '!D364*'VCO2-LBM'!D$61/'VCO2-LBM'!D$62</f>
        <v>3777.9558011049721</v>
      </c>
      <c r="E364" s="305">
        <f>'VCO2-BW '!E364*'VCO2-LBM'!E$61/'VCO2-LBM'!E$62</f>
        <v>4826.25</v>
      </c>
      <c r="F364" s="305">
        <f>'VCO2-BW '!F364*'VCO2-LBM'!F$61/'VCO2-LBM'!F$62</f>
        <v>5760.6153846153838</v>
      </c>
      <c r="G364" s="305">
        <f>'VCO2-BW '!G364*'VCO2-LBM'!G$61/'VCO2-LBM'!G$62</f>
        <v>3880.9452054794524</v>
      </c>
      <c r="H364" s="86">
        <f>'VCO2-BW '!H364*'VCO2-LBM'!H$61/'VCO2-LBM'!H$62</f>
        <v>5738.936507936507</v>
      </c>
      <c r="I364" s="86">
        <f>'VCO2-BW '!I364*'VCO2-LBM'!I$61/'VCO2-LBM'!I$62</f>
        <v>5800</v>
      </c>
      <c r="J364" s="86">
        <f>'VCO2-BW '!J364*'VCO2-LBM'!J$61/'VCO2-LBM'!J$62</f>
        <v>6087.358778625955</v>
      </c>
      <c r="K364" s="108">
        <f>'VCO2-BW '!K364*'VCO2-LBM'!K$61/'VCO2-LBM'!K$62</f>
        <v>5095.6299212598424</v>
      </c>
      <c r="L364" s="160"/>
      <c r="M364" s="160"/>
      <c r="N364" s="160"/>
      <c r="O364" s="160"/>
      <c r="P364" s="160"/>
      <c r="Q364" s="160"/>
      <c r="R364" s="160"/>
      <c r="S364" s="160"/>
      <c r="T364" s="160"/>
      <c r="U364" s="232">
        <f t="shared" ref="U364" si="1100">STDEV(L363:T363)/SQRT(COUNT(L363:T363))</f>
        <v>275.17716911781298</v>
      </c>
    </row>
    <row r="365" spans="1:21">
      <c r="A365" s="233">
        <v>43727</v>
      </c>
      <c r="B365" s="240">
        <v>1.91835648148148</v>
      </c>
      <c r="C365" s="304">
        <f>'VCO2-BW '!C365*'VCO2-LBM'!C$61/'VCO2-LBM'!C$62</f>
        <v>4677.0862068965525</v>
      </c>
      <c r="D365" s="305">
        <f>'VCO2-BW '!D365*'VCO2-LBM'!D$61/'VCO2-LBM'!D$62</f>
        <v>3009.5580110497235</v>
      </c>
      <c r="E365" s="305">
        <f>'VCO2-BW '!E365*'VCO2-LBM'!E$61/'VCO2-LBM'!E$62</f>
        <v>3503.5714285714284</v>
      </c>
      <c r="F365" s="305">
        <f>'VCO2-BW '!F365*'VCO2-LBM'!F$61/'VCO2-LBM'!F$62</f>
        <v>6109.2307692307695</v>
      </c>
      <c r="G365" s="305">
        <f>'VCO2-BW '!G365*'VCO2-LBM'!G$61/'VCO2-LBM'!G$62</f>
        <v>5845.1027397260277</v>
      </c>
      <c r="H365" s="86">
        <f>'VCO2-BW '!H365*'VCO2-LBM'!H$61/'VCO2-LBM'!H$62</f>
        <v>6739.3015873015875</v>
      </c>
      <c r="I365" s="86">
        <f>'VCO2-BW '!I365*'VCO2-LBM'!I$61/'VCO2-LBM'!I$62</f>
        <v>4770</v>
      </c>
      <c r="J365" s="86">
        <f>'VCO2-BW '!J365*'VCO2-LBM'!J$61/'VCO2-LBM'!J$62</f>
        <v>4942.4427480916029</v>
      </c>
      <c r="K365" s="108">
        <f>'VCO2-BW '!K365*'VCO2-LBM'!K$61/'VCO2-LBM'!K$62</f>
        <v>6483.9370078740158</v>
      </c>
      <c r="L365" s="160"/>
      <c r="M365" s="160"/>
      <c r="N365" s="160"/>
      <c r="O365" s="160"/>
      <c r="P365" s="160"/>
      <c r="Q365" s="160"/>
      <c r="R365" s="160"/>
      <c r="S365" s="160"/>
      <c r="T365" s="160"/>
      <c r="U365" s="232"/>
    </row>
    <row r="366" spans="1:21">
      <c r="A366" s="233">
        <v>43727</v>
      </c>
      <c r="B366" s="240">
        <v>1.9322453703703699</v>
      </c>
      <c r="C366" s="304">
        <f>'VCO2-BW '!C366*'VCO2-LBM'!C$61/'VCO2-LBM'!C$62</f>
        <v>3437.3390804597707</v>
      </c>
      <c r="D366" s="305">
        <f>'VCO2-BW '!D366*'VCO2-LBM'!D$61/'VCO2-LBM'!D$62</f>
        <v>3193.232044198895</v>
      </c>
      <c r="E366" s="305">
        <f>'VCO2-BW '!E366*'VCO2-LBM'!E$61/'VCO2-LBM'!E$62</f>
        <v>3407.1428571428569</v>
      </c>
      <c r="F366" s="305">
        <f>'VCO2-BW '!F366*'VCO2-LBM'!F$61/'VCO2-LBM'!F$62</f>
        <v>6070.3076923076915</v>
      </c>
      <c r="G366" s="305">
        <f>'VCO2-BW '!G366*'VCO2-LBM'!G$61/'VCO2-LBM'!G$62</f>
        <v>4860.4863013698623</v>
      </c>
      <c r="H366" s="86">
        <f>'VCO2-BW '!H366*'VCO2-LBM'!H$61/'VCO2-LBM'!H$62</f>
        <v>5679.4920634920627</v>
      </c>
      <c r="I366" s="86">
        <f>'VCO2-BW '!I366*'VCO2-LBM'!I$61/'VCO2-LBM'!I$62</f>
        <v>4373.333333333333</v>
      </c>
      <c r="J366" s="86">
        <f>'VCO2-BW '!J366*'VCO2-LBM'!J$61/'VCO2-LBM'!J$62</f>
        <v>4581.3282442748095</v>
      </c>
      <c r="K366" s="108">
        <f>'VCO2-BW '!K366*'VCO2-LBM'!K$61/'VCO2-LBM'!K$62</f>
        <v>4782.2913385826769</v>
      </c>
      <c r="L366" s="160">
        <f t="shared" ref="L366" si="1101">AVERAGE(C366:C368)</f>
        <v>3780.5019157088122</v>
      </c>
      <c r="M366" s="160">
        <f t="shared" ref="M366" si="1102">AVERAGE(D366:D368)</f>
        <v>3812.2191528545118</v>
      </c>
      <c r="N366" s="160">
        <f t="shared" ref="N366" si="1103">AVERAGE(E366:E368)</f>
        <v>4165.1785714285716</v>
      </c>
      <c r="O366" s="160">
        <f t="shared" ref="O366" si="1104">AVERAGE(F366:F368)</f>
        <v>5729.5897435897423</v>
      </c>
      <c r="P366" s="160">
        <f t="shared" ref="P366" si="1105">AVERAGE(G366:G368)</f>
        <v>4365.3584474885838</v>
      </c>
      <c r="Q366" s="160">
        <f t="shared" ref="Q366" si="1106">AVERAGE(H366:H368)</f>
        <v>4751.5925925925912</v>
      </c>
      <c r="R366" s="160">
        <f t="shared" ref="R366" si="1107">AVERAGE(I366:I368)</f>
        <v>5718.333333333333</v>
      </c>
      <c r="S366" s="160">
        <f t="shared" ref="S366" si="1108">AVERAGE(J366:J368)</f>
        <v>4796.5547073791349</v>
      </c>
      <c r="T366" s="160">
        <f t="shared" ref="T366" si="1109">AVERAGE(K366:K368)</f>
        <v>4973.0866141732286</v>
      </c>
      <c r="U366" s="232">
        <f t="shared" ref="U366" si="1110">AVERAGE(L366:T366)</f>
        <v>4676.9350087276116</v>
      </c>
    </row>
    <row r="367" spans="1:21">
      <c r="A367" s="233">
        <v>43727</v>
      </c>
      <c r="B367" s="240">
        <v>1.9461342592592601</v>
      </c>
      <c r="C367" s="304">
        <f>'VCO2-BW '!C367*'VCO2-LBM'!C$61/'VCO2-LBM'!C$62</f>
        <v>3354.7931034482763</v>
      </c>
      <c r="D367" s="305">
        <f>'VCO2-BW '!D367*'VCO2-LBM'!D$61/'VCO2-LBM'!D$62</f>
        <v>4244.7237569060771</v>
      </c>
      <c r="E367" s="305">
        <f>'VCO2-BW '!E367*'VCO2-LBM'!E$61/'VCO2-LBM'!E$62</f>
        <v>5355</v>
      </c>
      <c r="F367" s="305">
        <f>'VCO2-BW '!F367*'VCO2-LBM'!F$61/'VCO2-LBM'!F$62</f>
        <v>6391.8461538461534</v>
      </c>
      <c r="G367" s="305">
        <f>'VCO2-BW '!G367*'VCO2-LBM'!G$61/'VCO2-LBM'!G$62</f>
        <v>4330.9589041095887</v>
      </c>
      <c r="H367" s="86">
        <f>'VCO2-BW '!H367*'VCO2-LBM'!H$61/'VCO2-LBM'!H$62</f>
        <v>4463.4285714285706</v>
      </c>
      <c r="I367" s="86">
        <f>'VCO2-BW '!I367*'VCO2-LBM'!I$61/'VCO2-LBM'!I$62</f>
        <v>6634.9999999999982</v>
      </c>
      <c r="J367" s="86">
        <f>'VCO2-BW '!J367*'VCO2-LBM'!J$61/'VCO2-LBM'!J$62</f>
        <v>5268.6106870229014</v>
      </c>
      <c r="K367" s="108">
        <f>'VCO2-BW '!K367*'VCO2-LBM'!K$61/'VCO2-LBM'!K$62</f>
        <v>5537.7165354330709</v>
      </c>
      <c r="L367" s="160"/>
      <c r="M367" s="160"/>
      <c r="N367" s="160"/>
      <c r="O367" s="160"/>
      <c r="P367" s="160"/>
      <c r="Q367" s="160"/>
      <c r="R367" s="160"/>
      <c r="S367" s="160"/>
      <c r="T367" s="160"/>
      <c r="U367" s="232">
        <f t="shared" ref="U367" si="1111">STDEV(L366:T366)/SQRT(COUNT(L366:T366))</f>
        <v>241.82412307724042</v>
      </c>
    </row>
    <row r="368" spans="1:21">
      <c r="A368" s="233">
        <v>43727</v>
      </c>
      <c r="B368" s="240">
        <v>1.96002314814815</v>
      </c>
      <c r="C368" s="304">
        <f>'VCO2-BW '!C368*'VCO2-LBM'!C$61/'VCO2-LBM'!C$62</f>
        <v>4549.3735632183916</v>
      </c>
      <c r="D368" s="305">
        <f>'VCO2-BW '!D368*'VCO2-LBM'!D$61/'VCO2-LBM'!D$62</f>
        <v>3998.7016574585632</v>
      </c>
      <c r="E368" s="305">
        <f>'VCO2-BW '!E368*'VCO2-LBM'!E$61/'VCO2-LBM'!E$62</f>
        <v>3733.3928571428564</v>
      </c>
      <c r="F368" s="305">
        <f>'VCO2-BW '!F368*'VCO2-LBM'!F$61/'VCO2-LBM'!F$62</f>
        <v>4726.6153846153848</v>
      </c>
      <c r="G368" s="305">
        <f>'VCO2-BW '!G368*'VCO2-LBM'!G$61/'VCO2-LBM'!G$62</f>
        <v>3904.6301369863008</v>
      </c>
      <c r="H368" s="86">
        <f>'VCO2-BW '!H368*'VCO2-LBM'!H$61/'VCO2-LBM'!H$62</f>
        <v>4111.8571428571422</v>
      </c>
      <c r="I368" s="86">
        <f>'VCO2-BW '!I368*'VCO2-LBM'!I$61/'VCO2-LBM'!I$62</f>
        <v>6146.6666666666661</v>
      </c>
      <c r="J368" s="86">
        <f>'VCO2-BW '!J368*'VCO2-LBM'!J$61/'VCO2-LBM'!J$62</f>
        <v>4539.7251908396947</v>
      </c>
      <c r="K368" s="108">
        <f>'VCO2-BW '!K368*'VCO2-LBM'!K$61/'VCO2-LBM'!K$62</f>
        <v>4599.251968503937</v>
      </c>
      <c r="L368" s="160"/>
      <c r="M368" s="160"/>
      <c r="N368" s="160"/>
      <c r="O368" s="160"/>
      <c r="P368" s="160"/>
      <c r="Q368" s="160"/>
      <c r="R368" s="160"/>
      <c r="S368" s="160"/>
      <c r="T368" s="160"/>
      <c r="U368" s="232"/>
    </row>
    <row r="369" spans="1:21">
      <c r="A369" s="233">
        <v>43727</v>
      </c>
      <c r="B369" s="240">
        <v>1.97391203703703</v>
      </c>
      <c r="C369" s="304">
        <f>'VCO2-BW '!C369*'VCO2-LBM'!C$61/'VCO2-LBM'!C$62</f>
        <v>3508.9827586206902</v>
      </c>
      <c r="D369" s="305">
        <f>'VCO2-BW '!D369*'VCO2-LBM'!D$61/'VCO2-LBM'!D$62</f>
        <v>3006.1878453038671</v>
      </c>
      <c r="E369" s="305">
        <f>'VCO2-BW '!E369*'VCO2-LBM'!E$61/'VCO2-LBM'!E$62</f>
        <v>4271.7857142857138</v>
      </c>
      <c r="F369" s="305">
        <f>'VCO2-BW '!F369*'VCO2-LBM'!F$61/'VCO2-LBM'!F$62</f>
        <v>5696.3076923076924</v>
      </c>
      <c r="G369" s="305">
        <f>'VCO2-BW '!G369*'VCO2-LBM'!G$61/'VCO2-LBM'!G$62</f>
        <v>3478.3013698630134</v>
      </c>
      <c r="H369" s="86">
        <f>'VCO2-BW '!H369*'VCO2-LBM'!H$61/'VCO2-LBM'!H$62</f>
        <v>4161.1111111111113</v>
      </c>
      <c r="I369" s="86">
        <f>'VCO2-BW '!I369*'VCO2-LBM'!I$61/'VCO2-LBM'!I$62</f>
        <v>4596.666666666667</v>
      </c>
      <c r="J369" s="86">
        <f>'VCO2-BW '!J369*'VCO2-LBM'!J$61/'VCO2-LBM'!J$62</f>
        <v>4296.7633587786258</v>
      </c>
      <c r="K369" s="108">
        <f>'VCO2-BW '!K369*'VCO2-LBM'!K$61/'VCO2-LBM'!K$62</f>
        <v>6508.7559055118109</v>
      </c>
      <c r="L369" s="160">
        <f t="shared" ref="L369" si="1112">AVERAGE(C369:C371)</f>
        <v>4179.7337164750961</v>
      </c>
      <c r="M369" s="160">
        <f t="shared" ref="M369" si="1113">AVERAGE(D369:D371)</f>
        <v>2940.4696132596678</v>
      </c>
      <c r="N369" s="160">
        <f t="shared" ref="N369" si="1114">AVERAGE(E369:E371)</f>
        <v>4632.3214285714284</v>
      </c>
      <c r="O369" s="160">
        <f t="shared" ref="O369" si="1115">AVERAGE(F369:F371)</f>
        <v>5591.3846153846143</v>
      </c>
      <c r="P369" s="160">
        <f t="shared" ref="P369" si="1116">AVERAGE(G369:G371)</f>
        <v>4993.5730593607304</v>
      </c>
      <c r="Q369" s="160">
        <f t="shared" ref="Q369" si="1117">AVERAGE(H369:H371)</f>
        <v>5626.2751322751328</v>
      </c>
      <c r="R369" s="160">
        <f t="shared" ref="R369" si="1118">AVERAGE(I369:I371)</f>
        <v>5841.1111111111122</v>
      </c>
      <c r="S369" s="160">
        <f t="shared" ref="S369" si="1119">AVERAGE(J369:J371)</f>
        <v>4913.0432569974555</v>
      </c>
      <c r="T369" s="160">
        <f t="shared" ref="T369" si="1120">AVERAGE(K369:K371)</f>
        <v>6275.5616797900266</v>
      </c>
      <c r="U369" s="232">
        <f t="shared" ref="U369" si="1121">AVERAGE(L369:T369)</f>
        <v>4999.2748459139184</v>
      </c>
    </row>
    <row r="370" spans="1:21">
      <c r="A370" s="233">
        <v>43727</v>
      </c>
      <c r="B370" s="240">
        <v>1.9878009259259199</v>
      </c>
      <c r="C370" s="304">
        <f>'VCO2-BW '!C370*'VCO2-LBM'!C$61/'VCO2-LBM'!C$62</f>
        <v>3466.9310344827591</v>
      </c>
      <c r="D370" s="305">
        <f>'VCO2-BW '!D370*'VCO2-LBM'!D$61/'VCO2-LBM'!D$62</f>
        <v>3162.9005524861873</v>
      </c>
      <c r="E370" s="305">
        <f>'VCO2-BW '!E370*'VCO2-LBM'!E$61/'VCO2-LBM'!E$62</f>
        <v>4432.5</v>
      </c>
      <c r="F370" s="305">
        <f>'VCO2-BW '!F370*'VCO2-LBM'!F$61/'VCO2-LBM'!F$62</f>
        <v>5283.3846153846143</v>
      </c>
      <c r="G370" s="305">
        <f>'VCO2-BW '!G370*'VCO2-LBM'!G$61/'VCO2-LBM'!G$62</f>
        <v>5543.9657534246571</v>
      </c>
      <c r="H370" s="86">
        <f>'VCO2-BW '!H370*'VCO2-LBM'!H$61/'VCO2-LBM'!H$62</f>
        <v>6105.7936507936511</v>
      </c>
      <c r="I370" s="86">
        <f>'VCO2-BW '!I370*'VCO2-LBM'!I$61/'VCO2-LBM'!I$62</f>
        <v>5995</v>
      </c>
      <c r="J370" s="86">
        <f>'VCO2-BW '!J370*'VCO2-LBM'!J$61/'VCO2-LBM'!J$62</f>
        <v>4047.1450381679388</v>
      </c>
      <c r="K370" s="108">
        <f>'VCO2-BW '!K370*'VCO2-LBM'!K$61/'VCO2-LBM'!K$62</f>
        <v>5069.2598425196857</v>
      </c>
      <c r="L370" s="160"/>
      <c r="M370" s="160"/>
      <c r="N370" s="160"/>
      <c r="O370" s="160"/>
      <c r="P370" s="160"/>
      <c r="Q370" s="160"/>
      <c r="R370" s="160"/>
      <c r="S370" s="160"/>
      <c r="T370" s="160"/>
      <c r="U370" s="232">
        <f t="shared" ref="U370" si="1122">STDEV(L369:T369)/SQRT(COUNT(L369:T369))</f>
        <v>336.1086459301726</v>
      </c>
    </row>
    <row r="371" spans="1:21">
      <c r="A371" s="233">
        <v>43728</v>
      </c>
      <c r="B371" s="240">
        <v>2.001689814814815</v>
      </c>
      <c r="C371" s="304">
        <f>'VCO2-BW '!C371*'VCO2-LBM'!C$61/'VCO2-LBM'!C$62</f>
        <v>5563.28735632184</v>
      </c>
      <c r="D371" s="305">
        <f>'VCO2-BW '!D371*'VCO2-LBM'!D$61/'VCO2-LBM'!D$62</f>
        <v>2652.3204419889503</v>
      </c>
      <c r="E371" s="305">
        <f>'VCO2-BW '!E371*'VCO2-LBM'!E$61/'VCO2-LBM'!E$62</f>
        <v>5192.6785714285716</v>
      </c>
      <c r="F371" s="305">
        <f>'VCO2-BW '!F371*'VCO2-LBM'!F$61/'VCO2-LBM'!F$62</f>
        <v>5794.4615384615381</v>
      </c>
      <c r="G371" s="305">
        <f>'VCO2-BW '!G371*'VCO2-LBM'!G$61/'VCO2-LBM'!G$62</f>
        <v>5958.4520547945203</v>
      </c>
      <c r="H371" s="86">
        <f>'VCO2-BW '!H371*'VCO2-LBM'!H$61/'VCO2-LBM'!H$62</f>
        <v>6611.9206349206352</v>
      </c>
      <c r="I371" s="86">
        <f>'VCO2-BW '!I371*'VCO2-LBM'!I$61/'VCO2-LBM'!I$62</f>
        <v>6931.6666666666661</v>
      </c>
      <c r="J371" s="86">
        <f>'VCO2-BW '!J371*'VCO2-LBM'!J$61/'VCO2-LBM'!J$62</f>
        <v>6395.2213740458028</v>
      </c>
      <c r="K371" s="108">
        <f>'VCO2-BW '!K371*'VCO2-LBM'!K$61/'VCO2-LBM'!K$62</f>
        <v>7248.6692913385832</v>
      </c>
      <c r="L371" s="160"/>
      <c r="M371" s="160"/>
      <c r="N371" s="160"/>
      <c r="O371" s="160"/>
      <c r="P371" s="160"/>
      <c r="Q371" s="160"/>
      <c r="R371" s="160"/>
      <c r="S371" s="160"/>
      <c r="T371" s="160"/>
      <c r="U371" s="232"/>
    </row>
    <row r="372" spans="1:21">
      <c r="A372" s="233">
        <v>43728</v>
      </c>
      <c r="B372" s="240">
        <v>2.0155787037036998</v>
      </c>
      <c r="C372" s="304">
        <f>'VCO2-BW '!C372*'VCO2-LBM'!C$61/'VCO2-LBM'!C$62</f>
        <v>4896.6896551724149</v>
      </c>
      <c r="D372" s="305">
        <f>'VCO2-BW '!D372*'VCO2-LBM'!D$61/'VCO2-LBM'!D$62</f>
        <v>3282.5414364640887</v>
      </c>
      <c r="E372" s="305">
        <f>'VCO2-BW '!E372*'VCO2-LBM'!E$61/'VCO2-LBM'!E$62</f>
        <v>4302.3214285714284</v>
      </c>
      <c r="F372" s="305">
        <f>'VCO2-BW '!F372*'VCO2-LBM'!F$61/'VCO2-LBM'!F$62</f>
        <v>6598.3076923076924</v>
      </c>
      <c r="G372" s="305">
        <f>'VCO2-BW '!G372*'VCO2-LBM'!G$61/'VCO2-LBM'!G$62</f>
        <v>3688.0821917808216</v>
      </c>
      <c r="H372" s="86">
        <f>'VCO2-BW '!H372*'VCO2-LBM'!H$61/'VCO2-LBM'!H$62</f>
        <v>6666.2698412698419</v>
      </c>
      <c r="I372" s="86">
        <f>'VCO2-BW '!I372*'VCO2-LBM'!I$61/'VCO2-LBM'!I$62</f>
        <v>5078.333333333333</v>
      </c>
      <c r="J372" s="86">
        <f>'VCO2-BW '!J372*'VCO2-LBM'!J$61/'VCO2-LBM'!J$62</f>
        <v>5078.9007633587789</v>
      </c>
      <c r="K372" s="108">
        <f>'VCO2-BW '!K372*'VCO2-LBM'!K$61/'VCO2-LBM'!K$62</f>
        <v>5931.7165354330718</v>
      </c>
      <c r="L372" s="160">
        <f t="shared" ref="L372" si="1123">AVERAGE(C372:C374)</f>
        <v>4135.605363984675</v>
      </c>
      <c r="M372" s="160">
        <f t="shared" ref="M372" si="1124">AVERAGE(D372:D374)</f>
        <v>3060.6721915285452</v>
      </c>
      <c r="N372" s="160">
        <f t="shared" ref="N372" si="1125">AVERAGE(E372:E374)</f>
        <v>4130.892857142856</v>
      </c>
      <c r="O372" s="160">
        <f t="shared" ref="O372" si="1126">AVERAGE(F372:F374)</f>
        <v>5976.1025641025635</v>
      </c>
      <c r="P372" s="160">
        <f t="shared" ref="P372" si="1127">AVERAGE(G372:G374)</f>
        <v>4183.2100456621001</v>
      </c>
      <c r="Q372" s="160">
        <f t="shared" ref="Q372" si="1128">AVERAGE(H372:H374)</f>
        <v>4973.5185185185182</v>
      </c>
      <c r="R372" s="160">
        <f t="shared" ref="R372" si="1129">AVERAGE(I372:I374)</f>
        <v>5059.4444444444443</v>
      </c>
      <c r="S372" s="160">
        <f t="shared" ref="S372" si="1130">AVERAGE(J372:J374)</f>
        <v>5413.3893129770995</v>
      </c>
      <c r="T372" s="160">
        <f t="shared" ref="T372" si="1131">AVERAGE(K372:K374)</f>
        <v>5825.2020997375339</v>
      </c>
      <c r="U372" s="232">
        <f t="shared" ref="U372" si="1132">AVERAGE(L372:T372)</f>
        <v>4750.8930442331493</v>
      </c>
    </row>
    <row r="373" spans="1:21">
      <c r="A373" s="233">
        <v>43728</v>
      </c>
      <c r="B373" s="240">
        <v>2.02946759259259</v>
      </c>
      <c r="C373" s="304">
        <f>'VCO2-BW '!C373*'VCO2-LBM'!C$61/'VCO2-LBM'!C$62</f>
        <v>3917.0402298850577</v>
      </c>
      <c r="D373" s="305">
        <f>'VCO2-BW '!D373*'VCO2-LBM'!D$61/'VCO2-LBM'!D$62</f>
        <v>3267.3756906077347</v>
      </c>
      <c r="E373" s="305">
        <f>'VCO2-BW '!E373*'VCO2-LBM'!E$61/'VCO2-LBM'!E$62</f>
        <v>4440.5357142857138</v>
      </c>
      <c r="F373" s="305">
        <f>'VCO2-BW '!F373*'VCO2-LBM'!F$61/'VCO2-LBM'!F$62</f>
        <v>6097.3846153846152</v>
      </c>
      <c r="G373" s="305">
        <f>'VCO2-BW '!G373*'VCO2-LBM'!G$61/'VCO2-LBM'!G$62</f>
        <v>5281.7397260273974</v>
      </c>
      <c r="H373" s="86">
        <f>'VCO2-BW '!H373*'VCO2-LBM'!H$61/'VCO2-LBM'!H$62</f>
        <v>4288.4920634920636</v>
      </c>
      <c r="I373" s="86">
        <f>'VCO2-BW '!I373*'VCO2-LBM'!I$61/'VCO2-LBM'!I$62</f>
        <v>4604.9999999999991</v>
      </c>
      <c r="J373" s="86">
        <f>'VCO2-BW '!J373*'VCO2-LBM'!J$61/'VCO2-LBM'!J$62</f>
        <v>5473.2977099236641</v>
      </c>
      <c r="K373" s="108">
        <f>'VCO2-BW '!K373*'VCO2-LBM'!K$61/'VCO2-LBM'!K$62</f>
        <v>6850.0157480314974</v>
      </c>
      <c r="L373" s="160"/>
      <c r="M373" s="160"/>
      <c r="N373" s="160"/>
      <c r="O373" s="160"/>
      <c r="P373" s="160"/>
      <c r="Q373" s="160"/>
      <c r="R373" s="160"/>
      <c r="S373" s="160"/>
      <c r="T373" s="160"/>
      <c r="U373" s="232">
        <f t="shared" ref="U373" si="1133">STDEV(L372:T372)/SQRT(COUNT(L372:T372))</f>
        <v>315.81102313531517</v>
      </c>
    </row>
    <row r="374" spans="1:21">
      <c r="A374" s="233">
        <v>43728</v>
      </c>
      <c r="B374" s="240">
        <v>2.0433564814814802</v>
      </c>
      <c r="C374" s="304">
        <f>'VCO2-BW '!C374*'VCO2-LBM'!C$61/'VCO2-LBM'!C$62</f>
        <v>3593.0862068965521</v>
      </c>
      <c r="D374" s="305">
        <f>'VCO2-BW '!D374*'VCO2-LBM'!D$61/'VCO2-LBM'!D$62</f>
        <v>2632.0994475138118</v>
      </c>
      <c r="E374" s="305">
        <f>'VCO2-BW '!E374*'VCO2-LBM'!E$61/'VCO2-LBM'!E$62</f>
        <v>3649.8214285714284</v>
      </c>
      <c r="F374" s="305">
        <f>'VCO2-BW '!F374*'VCO2-LBM'!F$61/'VCO2-LBM'!F$62</f>
        <v>5232.6153846153838</v>
      </c>
      <c r="G374" s="305">
        <f>'VCO2-BW '!G374*'VCO2-LBM'!G$61/'VCO2-LBM'!G$62</f>
        <v>3579.8082191780827</v>
      </c>
      <c r="H374" s="86">
        <f>'VCO2-BW '!H374*'VCO2-LBM'!H$61/'VCO2-LBM'!H$62</f>
        <v>3965.7936507936511</v>
      </c>
      <c r="I374" s="86">
        <f>'VCO2-BW '!I374*'VCO2-LBM'!I$61/'VCO2-LBM'!I$62</f>
        <v>5495</v>
      </c>
      <c r="J374" s="86">
        <f>'VCO2-BW '!J374*'VCO2-LBM'!J$61/'VCO2-LBM'!J$62</f>
        <v>5687.9694656488555</v>
      </c>
      <c r="K374" s="108">
        <f>'VCO2-BW '!K374*'VCO2-LBM'!K$61/'VCO2-LBM'!K$62</f>
        <v>4693.8740157480315</v>
      </c>
      <c r="L374" s="160"/>
      <c r="M374" s="160"/>
      <c r="N374" s="160"/>
      <c r="O374" s="160"/>
      <c r="P374" s="160"/>
      <c r="Q374" s="160"/>
      <c r="R374" s="160"/>
      <c r="S374" s="160"/>
      <c r="T374" s="160"/>
      <c r="U374" s="232"/>
    </row>
    <row r="375" spans="1:21">
      <c r="A375" s="233">
        <v>43728</v>
      </c>
      <c r="B375" s="240">
        <v>2.0572453703703699</v>
      </c>
      <c r="C375" s="304">
        <f>'VCO2-BW '!C375*'VCO2-LBM'!C$61/'VCO2-LBM'!C$62</f>
        <v>5078.9137931034493</v>
      </c>
      <c r="D375" s="305">
        <f>'VCO2-BW '!D375*'VCO2-LBM'!D$61/'VCO2-LBM'!D$62</f>
        <v>3026.4088397790051</v>
      </c>
      <c r="E375" s="305">
        <f>'VCO2-BW '!E375*'VCO2-LBM'!E$61/'VCO2-LBM'!E$62</f>
        <v>3260.8928571428569</v>
      </c>
      <c r="F375" s="305">
        <f>'VCO2-BW '!F375*'VCO2-LBM'!F$61/'VCO2-LBM'!F$62</f>
        <v>5022.7692307692305</v>
      </c>
      <c r="G375" s="305">
        <f>'VCO2-BW '!G375*'VCO2-LBM'!G$61/'VCO2-LBM'!G$62</f>
        <v>5415.3904109589039</v>
      </c>
      <c r="H375" s="86">
        <f>'VCO2-BW '!H375*'VCO2-LBM'!H$61/'VCO2-LBM'!H$62</f>
        <v>4283.3968253968251</v>
      </c>
      <c r="I375" s="86">
        <f>'VCO2-BW '!I375*'VCO2-LBM'!I$61/'VCO2-LBM'!I$62</f>
        <v>6816.6666666666661</v>
      </c>
      <c r="J375" s="86">
        <f>'VCO2-BW '!J375*'VCO2-LBM'!J$61/'VCO2-LBM'!J$62</f>
        <v>4313.4045801526718</v>
      </c>
      <c r="K375" s="108">
        <f>'VCO2-BW '!K375*'VCO2-LBM'!K$61/'VCO2-LBM'!K$62</f>
        <v>4765.2283464566926</v>
      </c>
      <c r="L375" s="160">
        <f t="shared" ref="L375" si="1134">AVERAGE(C375:C377)</f>
        <v>4835.9482758620697</v>
      </c>
      <c r="M375" s="160">
        <f t="shared" ref="M375" si="1135">AVERAGE(D375:D377)</f>
        <v>4213.8305709023944</v>
      </c>
      <c r="N375" s="160">
        <f t="shared" ref="N375" si="1136">AVERAGE(E375:E377)</f>
        <v>4068.75</v>
      </c>
      <c r="O375" s="160">
        <f t="shared" ref="O375" si="1137">AVERAGE(F375:F377)</f>
        <v>5150.2564102564102</v>
      </c>
      <c r="P375" s="160">
        <f t="shared" ref="P375" si="1138">AVERAGE(G375:G377)</f>
        <v>5088.3127853881269</v>
      </c>
      <c r="Q375" s="160">
        <f t="shared" ref="Q375" si="1139">AVERAGE(H375:H377)</f>
        <v>5013.1481481481487</v>
      </c>
      <c r="R375" s="160">
        <f t="shared" ref="R375" si="1140">AVERAGE(I375:I377)</f>
        <v>5962.7777777777774</v>
      </c>
      <c r="S375" s="160">
        <f t="shared" ref="S375" si="1141">AVERAGE(J375:J377)</f>
        <v>4395.5012722646316</v>
      </c>
      <c r="T375" s="160">
        <f t="shared" ref="T375" si="1142">AVERAGE(K375:K377)</f>
        <v>5173.1889763779518</v>
      </c>
      <c r="U375" s="232">
        <f t="shared" ref="U375" si="1143">AVERAGE(L375:T375)</f>
        <v>4877.9682463308345</v>
      </c>
    </row>
    <row r="376" spans="1:21">
      <c r="A376" s="233">
        <v>43728</v>
      </c>
      <c r="B376" s="240">
        <v>2.0711342592592601</v>
      </c>
      <c r="C376" s="304">
        <f>'VCO2-BW '!C376*'VCO2-LBM'!C$61/'VCO2-LBM'!C$62</f>
        <v>5110.0632183908056</v>
      </c>
      <c r="D376" s="305">
        <f>'VCO2-BW '!D376*'VCO2-LBM'!D$61/'VCO2-LBM'!D$62</f>
        <v>5120.9668508287286</v>
      </c>
      <c r="E376" s="305">
        <f>'VCO2-BW '!E376*'VCO2-LBM'!E$61/'VCO2-LBM'!E$62</f>
        <v>3988.9285714285711</v>
      </c>
      <c r="F376" s="305">
        <f>'VCO2-BW '!F376*'VCO2-LBM'!F$61/'VCO2-LBM'!F$62</f>
        <v>5860.4615384615381</v>
      </c>
      <c r="G376" s="305">
        <f>'VCO2-BW '!G376*'VCO2-LBM'!G$61/'VCO2-LBM'!G$62</f>
        <v>5115.9452054794519</v>
      </c>
      <c r="H376" s="86">
        <f>'VCO2-BW '!H376*'VCO2-LBM'!H$61/'VCO2-LBM'!H$62</f>
        <v>4650.2539682539682</v>
      </c>
      <c r="I376" s="86">
        <f>'VCO2-BW '!I376*'VCO2-LBM'!I$61/'VCO2-LBM'!I$62</f>
        <v>5990</v>
      </c>
      <c r="J376" s="86">
        <f>'VCO2-BW '!J376*'VCO2-LBM'!J$61/'VCO2-LBM'!J$62</f>
        <v>4408.259541984733</v>
      </c>
      <c r="K376" s="108">
        <f>'VCO2-BW '!K376*'VCO2-LBM'!K$61/'VCO2-LBM'!K$62</f>
        <v>6480.8346456692907</v>
      </c>
      <c r="L376" s="160"/>
      <c r="M376" s="160"/>
      <c r="N376" s="160"/>
      <c r="O376" s="160"/>
      <c r="P376" s="160"/>
      <c r="Q376" s="160"/>
      <c r="R376" s="160"/>
      <c r="S376" s="160"/>
      <c r="T376" s="160"/>
      <c r="U376" s="232">
        <f t="shared" ref="U376" si="1144">STDEV(L375:T375)/SQRT(COUNT(L375:T375))</f>
        <v>194.76051373878332</v>
      </c>
    </row>
    <row r="377" spans="1:21">
      <c r="A377" s="233">
        <v>43728</v>
      </c>
      <c r="B377" s="240">
        <v>2.0850231481481498</v>
      </c>
      <c r="C377" s="304">
        <f>'VCO2-BW '!C377*'VCO2-LBM'!C$61/'VCO2-LBM'!C$62</f>
        <v>4318.8678160919544</v>
      </c>
      <c r="D377" s="305">
        <f>'VCO2-BW '!D377*'VCO2-LBM'!D$61/'VCO2-LBM'!D$62</f>
        <v>4494.116022099447</v>
      </c>
      <c r="E377" s="305">
        <f>'VCO2-BW '!E377*'VCO2-LBM'!E$61/'VCO2-LBM'!E$62</f>
        <v>4956.4285714285716</v>
      </c>
      <c r="F377" s="305">
        <f>'VCO2-BW '!F377*'VCO2-LBM'!F$61/'VCO2-LBM'!F$62</f>
        <v>4567.538461538461</v>
      </c>
      <c r="G377" s="305">
        <f>'VCO2-BW '!G377*'VCO2-LBM'!G$61/'VCO2-LBM'!G$62</f>
        <v>4733.6027397260268</v>
      </c>
      <c r="H377" s="86">
        <f>'VCO2-BW '!H377*'VCO2-LBM'!H$61/'VCO2-LBM'!H$62</f>
        <v>6105.7936507936511</v>
      </c>
      <c r="I377" s="86">
        <f>'VCO2-BW '!I377*'VCO2-LBM'!I$61/'VCO2-LBM'!I$62</f>
        <v>5081.6666666666661</v>
      </c>
      <c r="J377" s="86">
        <f>'VCO2-BW '!J377*'VCO2-LBM'!J$61/'VCO2-LBM'!J$62</f>
        <v>4464.839694656489</v>
      </c>
      <c r="K377" s="108">
        <f>'VCO2-BW '!K377*'VCO2-LBM'!K$61/'VCO2-LBM'!K$62</f>
        <v>4273.5039370078739</v>
      </c>
      <c r="L377" s="160"/>
      <c r="M377" s="160"/>
      <c r="N377" s="160"/>
      <c r="O377" s="160"/>
      <c r="P377" s="160"/>
      <c r="Q377" s="160"/>
      <c r="R377" s="160"/>
      <c r="S377" s="160"/>
      <c r="T377" s="160"/>
      <c r="U377" s="232"/>
    </row>
    <row r="378" spans="1:21">
      <c r="A378" s="233">
        <v>43728</v>
      </c>
      <c r="B378" s="240">
        <v>2.0989120370370302</v>
      </c>
      <c r="C378" s="304">
        <f>'VCO2-BW '!C378*'VCO2-LBM'!C$61/'VCO2-LBM'!C$62</f>
        <v>4468.3850574712651</v>
      </c>
      <c r="D378" s="305">
        <f>'VCO2-BW '!D378*'VCO2-LBM'!D$61/'VCO2-LBM'!D$62</f>
        <v>2933.7292817679554</v>
      </c>
      <c r="E378" s="305">
        <f>'VCO2-BW '!E378*'VCO2-LBM'!E$61/'VCO2-LBM'!E$62</f>
        <v>3910.1785714285711</v>
      </c>
      <c r="F378" s="305">
        <f>'VCO2-BW '!F378*'VCO2-LBM'!F$61/'VCO2-LBM'!F$62</f>
        <v>5535.538461538461</v>
      </c>
      <c r="G378" s="305">
        <f>'VCO2-BW '!G378*'VCO2-LBM'!G$61/'VCO2-LBM'!G$62</f>
        <v>3982.4520547945203</v>
      </c>
      <c r="H378" s="86">
        <f>'VCO2-BW '!H378*'VCO2-LBM'!H$61/'VCO2-LBM'!H$62</f>
        <v>5458.6984126984125</v>
      </c>
      <c r="I378" s="86">
        <f>'VCO2-BW '!I378*'VCO2-LBM'!I$61/'VCO2-LBM'!I$62</f>
        <v>5356.6666666666661</v>
      </c>
      <c r="J378" s="86">
        <f>'VCO2-BW '!J378*'VCO2-LBM'!J$61/'VCO2-LBM'!J$62</f>
        <v>5861.038167938932</v>
      </c>
      <c r="K378" s="108">
        <f>'VCO2-BW '!K378*'VCO2-LBM'!K$61/'VCO2-LBM'!K$62</f>
        <v>6131.8188976377951</v>
      </c>
      <c r="L378" s="160">
        <f t="shared" ref="L378" si="1145">AVERAGE(C378:C380)</f>
        <v>4544.181992337165</v>
      </c>
      <c r="M378" s="160">
        <f t="shared" ref="M378" si="1146">AVERAGE(D378:D380)</f>
        <v>2630.4143646408838</v>
      </c>
      <c r="N378" s="160">
        <f t="shared" ref="N378" si="1147">AVERAGE(E378:E380)</f>
        <v>3910.1785714285711</v>
      </c>
      <c r="O378" s="160">
        <f t="shared" ref="O378" si="1148">AVERAGE(F378:F380)</f>
        <v>5621.2820512820508</v>
      </c>
      <c r="P378" s="160">
        <f t="shared" ref="P378" si="1149">AVERAGE(G378:G380)</f>
        <v>3663.8333333333335</v>
      </c>
      <c r="Q378" s="160">
        <f t="shared" ref="Q378" si="1150">AVERAGE(H378:H380)</f>
        <v>4823.4920634920627</v>
      </c>
      <c r="R378" s="160">
        <f t="shared" ref="R378" si="1151">AVERAGE(I378:I380)</f>
        <v>5022.7777777777774</v>
      </c>
      <c r="S378" s="160">
        <f t="shared" ref="S378" si="1152">AVERAGE(J378:J380)</f>
        <v>5646.3664122137416</v>
      </c>
      <c r="T378" s="160">
        <f t="shared" ref="T378" si="1153">AVERAGE(K378:K380)</f>
        <v>5559.950131233596</v>
      </c>
      <c r="U378" s="232">
        <f t="shared" ref="U378" si="1154">AVERAGE(L378:T378)</f>
        <v>4602.497410859909</v>
      </c>
    </row>
    <row r="379" spans="1:21">
      <c r="A379" s="233">
        <v>43728</v>
      </c>
      <c r="B379" s="240">
        <v>2.1128009259259199</v>
      </c>
      <c r="C379" s="304">
        <f>'VCO2-BW '!C379*'VCO2-LBM'!C$61/'VCO2-LBM'!C$62</f>
        <v>3850.0689655172414</v>
      </c>
      <c r="D379" s="305">
        <f>'VCO2-BW '!D379*'VCO2-LBM'!D$61/'VCO2-LBM'!D$62</f>
        <v>2482.127071823204</v>
      </c>
      <c r="E379" s="305">
        <f>'VCO2-BW '!E379*'VCO2-LBM'!E$61/'VCO2-LBM'!E$62</f>
        <v>4813.3928571428569</v>
      </c>
      <c r="F379" s="305">
        <f>'VCO2-BW '!F379*'VCO2-LBM'!F$61/'VCO2-LBM'!F$62</f>
        <v>4980.4615384615381</v>
      </c>
      <c r="G379" s="305">
        <f>'VCO2-BW '!G379*'VCO2-LBM'!G$61/'VCO2-LBM'!G$62</f>
        <v>3481.6849315068494</v>
      </c>
      <c r="H379" s="86">
        <f>'VCO2-BW '!H379*'VCO2-LBM'!H$61/'VCO2-LBM'!H$62</f>
        <v>5098.6349206349205</v>
      </c>
      <c r="I379" s="86">
        <f>'VCO2-BW '!I379*'VCO2-LBM'!I$61/'VCO2-LBM'!I$62</f>
        <v>4146.6666666666661</v>
      </c>
      <c r="J379" s="86">
        <f>'VCO2-BW '!J379*'VCO2-LBM'!J$61/'VCO2-LBM'!J$62</f>
        <v>5486.6106870229014</v>
      </c>
      <c r="K379" s="108">
        <f>'VCO2-BW '!K379*'VCO2-LBM'!K$61/'VCO2-LBM'!K$62</f>
        <v>6271.4251968503931</v>
      </c>
      <c r="L379" s="160"/>
      <c r="M379" s="160"/>
      <c r="N379" s="160"/>
      <c r="O379" s="160"/>
      <c r="P379" s="160"/>
      <c r="Q379" s="160"/>
      <c r="R379" s="160"/>
      <c r="S379" s="160"/>
      <c r="T379" s="160"/>
      <c r="U379" s="232">
        <f t="shared" ref="U379" si="1155">STDEV(L378:T378)/SQRT(COUNT(L378:T378))</f>
        <v>344.05027139333225</v>
      </c>
    </row>
    <row r="380" spans="1:21">
      <c r="A380" s="233">
        <v>43728</v>
      </c>
      <c r="B380" s="240">
        <v>2.1266898148148101</v>
      </c>
      <c r="C380" s="304">
        <f>'VCO2-BW '!C380*'VCO2-LBM'!C$61/'VCO2-LBM'!C$62</f>
        <v>5314.0919540229897</v>
      </c>
      <c r="D380" s="305">
        <f>'VCO2-BW '!D380*'VCO2-LBM'!D$61/'VCO2-LBM'!D$62</f>
        <v>2475.3867403314916</v>
      </c>
      <c r="E380" s="305">
        <f>'VCO2-BW '!E380*'VCO2-LBM'!E$61/'VCO2-LBM'!E$62</f>
        <v>3006.9642857142858</v>
      </c>
      <c r="F380" s="305">
        <f>'VCO2-BW '!F380*'VCO2-LBM'!F$61/'VCO2-LBM'!F$62</f>
        <v>6347.8461538461534</v>
      </c>
      <c r="G380" s="305">
        <f>'VCO2-BW '!G380*'VCO2-LBM'!G$61/'VCO2-LBM'!G$62</f>
        <v>3527.3630136986303</v>
      </c>
      <c r="H380" s="86">
        <f>'VCO2-BW '!H380*'VCO2-LBM'!H$61/'VCO2-LBM'!H$62</f>
        <v>3913.1428571428573</v>
      </c>
      <c r="I380" s="86">
        <f>'VCO2-BW '!I380*'VCO2-LBM'!I$61/'VCO2-LBM'!I$62</f>
        <v>5565</v>
      </c>
      <c r="J380" s="86">
        <f>'VCO2-BW '!J380*'VCO2-LBM'!J$61/'VCO2-LBM'!J$62</f>
        <v>5591.4503816793895</v>
      </c>
      <c r="K380" s="108">
        <f>'VCO2-BW '!K380*'VCO2-LBM'!K$61/'VCO2-LBM'!K$62</f>
        <v>4276.606299212599</v>
      </c>
      <c r="L380" s="160"/>
      <c r="M380" s="160"/>
      <c r="N380" s="160"/>
      <c r="O380" s="160"/>
      <c r="P380" s="160"/>
      <c r="Q380" s="160"/>
      <c r="R380" s="160"/>
      <c r="S380" s="160"/>
      <c r="T380" s="160"/>
      <c r="U380" s="232"/>
    </row>
    <row r="381" spans="1:21">
      <c r="A381" s="233">
        <v>43728</v>
      </c>
      <c r="B381" s="240">
        <v>2.1405787037036998</v>
      </c>
      <c r="C381" s="304">
        <f>'VCO2-BW '!C381*'VCO2-LBM'!C$61/'VCO2-LBM'!C$62</f>
        <v>4160.0057471264372</v>
      </c>
      <c r="D381" s="305">
        <f>'VCO2-BW '!D381*'VCO2-LBM'!D$61/'VCO2-LBM'!D$62</f>
        <v>2559.6408839779006</v>
      </c>
      <c r="E381" s="305">
        <f>'VCO2-BW '!E381*'VCO2-LBM'!E$61/'VCO2-LBM'!E$62</f>
        <v>4570.7142857142853</v>
      </c>
      <c r="F381" s="305">
        <f>'VCO2-BW '!F381*'VCO2-LBM'!F$61/'VCO2-LBM'!F$62</f>
        <v>5992.4615384615381</v>
      </c>
      <c r="G381" s="305">
        <f>'VCO2-BW '!G381*'VCO2-LBM'!G$61/'VCO2-LBM'!G$62</f>
        <v>3708.3835616438355</v>
      </c>
      <c r="H381" s="86">
        <f>'VCO2-BW '!H381*'VCO2-LBM'!H$61/'VCO2-LBM'!H$62</f>
        <v>4312.269841269841</v>
      </c>
      <c r="I381" s="86">
        <f>'VCO2-BW '!I381*'VCO2-LBM'!I$61/'VCO2-LBM'!I$62</f>
        <v>5793.333333333333</v>
      </c>
      <c r="J381" s="86">
        <f>'VCO2-BW '!J381*'VCO2-LBM'!J$61/'VCO2-LBM'!J$62</f>
        <v>5669.6641221374048</v>
      </c>
      <c r="K381" s="108">
        <f>'VCO2-BW '!K381*'VCO2-LBM'!K$61/'VCO2-LBM'!K$62</f>
        <v>4501.5275590551182</v>
      </c>
      <c r="L381" s="160">
        <f t="shared" ref="L381" si="1156">AVERAGE(C381:C383)</f>
        <v>4399.3371647509584</v>
      </c>
      <c r="M381" s="160">
        <f t="shared" ref="M381" si="1157">AVERAGE(D381:D383)</f>
        <v>3055.6169429097604</v>
      </c>
      <c r="N381" s="160">
        <f t="shared" ref="N381" si="1158">AVERAGE(E381:E383)</f>
        <v>4939.2857142857138</v>
      </c>
      <c r="O381" s="160">
        <f t="shared" ref="O381" si="1159">AVERAGE(F381:F383)</f>
        <v>5206.1025641025635</v>
      </c>
      <c r="P381" s="160">
        <f t="shared" ref="P381" si="1160">AVERAGE(G381:G383)</f>
        <v>4299.3789954337899</v>
      </c>
      <c r="Q381" s="160">
        <f t="shared" ref="Q381" si="1161">AVERAGE(H381:H383)</f>
        <v>5446.2433862433854</v>
      </c>
      <c r="R381" s="160">
        <f t="shared" ref="R381" si="1162">AVERAGE(I381:I383)</f>
        <v>6030</v>
      </c>
      <c r="S381" s="160">
        <f t="shared" ref="S381" si="1163">AVERAGE(J381:J383)</f>
        <v>4665.6437659033081</v>
      </c>
      <c r="T381" s="160">
        <f t="shared" ref="T381" si="1164">AVERAGE(K381:K383)</f>
        <v>4863.9868766404206</v>
      </c>
      <c r="U381" s="232">
        <f t="shared" ref="U381" si="1165">AVERAGE(L381:T381)</f>
        <v>4767.2883789188772</v>
      </c>
    </row>
    <row r="382" spans="1:21">
      <c r="A382" s="233">
        <v>43728</v>
      </c>
      <c r="B382" s="240">
        <v>2.15446759259259</v>
      </c>
      <c r="C382" s="304">
        <f>'VCO2-BW '!C382*'VCO2-LBM'!C$61/'VCO2-LBM'!C$62</f>
        <v>4957.4310344827591</v>
      </c>
      <c r="D382" s="305">
        <f>'VCO2-BW '!D382*'VCO2-LBM'!D$61/'VCO2-LBM'!D$62</f>
        <v>3902.6519337016571</v>
      </c>
      <c r="E382" s="305">
        <f>'VCO2-BW '!E382*'VCO2-LBM'!E$61/'VCO2-LBM'!E$62</f>
        <v>4993.3928571428569</v>
      </c>
      <c r="F382" s="305">
        <f>'VCO2-BW '!F382*'VCO2-LBM'!F$61/'VCO2-LBM'!F$62</f>
        <v>4907.6923076923076</v>
      </c>
      <c r="G382" s="305">
        <f>'VCO2-BW '!G382*'VCO2-LBM'!G$61/'VCO2-LBM'!G$62</f>
        <v>3904.6301369863008</v>
      </c>
      <c r="H382" s="86">
        <f>'VCO2-BW '!H382*'VCO2-LBM'!H$61/'VCO2-LBM'!H$62</f>
        <v>6005.5873015873012</v>
      </c>
      <c r="I382" s="86">
        <f>'VCO2-BW '!I382*'VCO2-LBM'!I$61/'VCO2-LBM'!I$62</f>
        <v>6868.333333333333</v>
      </c>
      <c r="J382" s="86">
        <f>'VCO2-BW '!J382*'VCO2-LBM'!J$61/'VCO2-LBM'!J$62</f>
        <v>4113.7099236641225</v>
      </c>
      <c r="K382" s="108">
        <f>'VCO2-BW '!K382*'VCO2-LBM'!K$61/'VCO2-LBM'!K$62</f>
        <v>5847.9527559055123</v>
      </c>
      <c r="L382" s="160"/>
      <c r="M382" s="160"/>
      <c r="N382" s="160"/>
      <c r="O382" s="160"/>
      <c r="P382" s="160"/>
      <c r="Q382" s="160"/>
      <c r="R382" s="160"/>
      <c r="S382" s="160"/>
      <c r="T382" s="160"/>
      <c r="U382" s="232">
        <f t="shared" ref="U382" si="1166">STDEV(L381:T381)/SQRT(COUNT(L381:T381))</f>
        <v>278.42289305876528</v>
      </c>
    </row>
    <row r="383" spans="1:21">
      <c r="A383" s="233">
        <v>43728</v>
      </c>
      <c r="B383" s="240">
        <v>2.1683564814814802</v>
      </c>
      <c r="C383" s="304">
        <f>'VCO2-BW '!C383*'VCO2-LBM'!C$61/'VCO2-LBM'!C$62</f>
        <v>4080.5747126436786</v>
      </c>
      <c r="D383" s="305">
        <f>'VCO2-BW '!D383*'VCO2-LBM'!D$61/'VCO2-LBM'!D$62</f>
        <v>2704.5580110497235</v>
      </c>
      <c r="E383" s="305">
        <f>'VCO2-BW '!E383*'VCO2-LBM'!E$61/'VCO2-LBM'!E$62</f>
        <v>5253.75</v>
      </c>
      <c r="F383" s="305">
        <f>'VCO2-BW '!F383*'VCO2-LBM'!F$61/'VCO2-LBM'!F$62</f>
        <v>4718.1538461538457</v>
      </c>
      <c r="G383" s="305">
        <f>'VCO2-BW '!G383*'VCO2-LBM'!G$61/'VCO2-LBM'!G$62</f>
        <v>5285.1232876712329</v>
      </c>
      <c r="H383" s="86">
        <f>'VCO2-BW '!H383*'VCO2-LBM'!H$61/'VCO2-LBM'!H$62</f>
        <v>6020.8730158730159</v>
      </c>
      <c r="I383" s="86">
        <f>'VCO2-BW '!I383*'VCO2-LBM'!I$61/'VCO2-LBM'!I$62</f>
        <v>5428.333333333333</v>
      </c>
      <c r="J383" s="86">
        <f>'VCO2-BW '!J383*'VCO2-LBM'!J$61/'VCO2-LBM'!J$62</f>
        <v>4213.5572519083971</v>
      </c>
      <c r="K383" s="108">
        <f>'VCO2-BW '!K383*'VCO2-LBM'!K$61/'VCO2-LBM'!K$62</f>
        <v>4242.4803149606305</v>
      </c>
      <c r="L383" s="160"/>
      <c r="M383" s="160"/>
      <c r="N383" s="160"/>
      <c r="O383" s="160"/>
      <c r="P383" s="160"/>
      <c r="Q383" s="160"/>
      <c r="R383" s="160"/>
      <c r="S383" s="160"/>
      <c r="T383" s="160"/>
      <c r="U383" s="232"/>
    </row>
    <row r="384" spans="1:21">
      <c r="A384" s="233">
        <v>43728</v>
      </c>
      <c r="B384" s="240">
        <v>2.1822453703703699</v>
      </c>
      <c r="C384" s="304">
        <f>'VCO2-BW '!C384*'VCO2-LBM'!C$61/'VCO2-LBM'!C$62</f>
        <v>5465.1666666666679</v>
      </c>
      <c r="D384" s="305">
        <f>'VCO2-BW '!D384*'VCO2-LBM'!D$61/'VCO2-LBM'!D$62</f>
        <v>4864.8342541436459</v>
      </c>
      <c r="E384" s="305">
        <f>'VCO2-BW '!E384*'VCO2-LBM'!E$61/'VCO2-LBM'!E$62</f>
        <v>4440.5357142857138</v>
      </c>
      <c r="F384" s="305">
        <f>'VCO2-BW '!F384*'VCO2-LBM'!F$61/'VCO2-LBM'!F$62</f>
        <v>4995.6923076923076</v>
      </c>
      <c r="G384" s="305">
        <f>'VCO2-BW '!G384*'VCO2-LBM'!G$61/'VCO2-LBM'!G$62</f>
        <v>4496.7534246575342</v>
      </c>
      <c r="H384" s="86">
        <f>'VCO2-BW '!H384*'VCO2-LBM'!H$61/'VCO2-LBM'!H$62</f>
        <v>5893.4920634920636</v>
      </c>
      <c r="I384" s="86">
        <f>'VCO2-BW '!I384*'VCO2-LBM'!I$61/'VCO2-LBM'!I$62</f>
        <v>4318.333333333333</v>
      </c>
      <c r="J384" s="86">
        <f>'VCO2-BW '!J384*'VCO2-LBM'!J$61/'VCO2-LBM'!J$62</f>
        <v>5955.8931297709923</v>
      </c>
      <c r="K384" s="108">
        <f>'VCO2-BW '!K384*'VCO2-LBM'!K$61/'VCO2-LBM'!K$62</f>
        <v>4262.645669291338</v>
      </c>
      <c r="L384" s="160">
        <f t="shared" ref="L384" si="1167">AVERAGE(C384:C386)</f>
        <v>4628.2854406130273</v>
      </c>
      <c r="M384" s="160">
        <f t="shared" ref="M384" si="1168">AVERAGE(D384:D386)</f>
        <v>4118.3425414364638</v>
      </c>
      <c r="N384" s="160">
        <f t="shared" ref="N384" si="1169">AVERAGE(E384:E386)</f>
        <v>4126.6071428571422</v>
      </c>
      <c r="O384" s="160">
        <f t="shared" ref="O384" si="1170">AVERAGE(F384:F386)</f>
        <v>4502.666666666667</v>
      </c>
      <c r="P384" s="160">
        <f t="shared" ref="P384" si="1171">AVERAGE(G384:G386)</f>
        <v>3876.4337899543375</v>
      </c>
      <c r="Q384" s="160">
        <f t="shared" ref="Q384" si="1172">AVERAGE(H384:H386)</f>
        <v>4897.0899470899467</v>
      </c>
      <c r="R384" s="160">
        <f t="shared" ref="R384" si="1173">AVERAGE(I384:I386)</f>
        <v>3949.4444444444439</v>
      </c>
      <c r="S384" s="160">
        <f t="shared" ref="S384" si="1174">AVERAGE(J384:J386)</f>
        <v>5422.2646310432574</v>
      </c>
      <c r="T384" s="160">
        <f t="shared" ref="T384" si="1175">AVERAGE(K384:K386)</f>
        <v>5097.1811023622049</v>
      </c>
      <c r="U384" s="232">
        <f t="shared" ref="U384" si="1176">AVERAGE(L384:T384)</f>
        <v>4513.1461896074998</v>
      </c>
    </row>
    <row r="385" spans="1:21">
      <c r="A385" s="233">
        <v>43728</v>
      </c>
      <c r="B385" s="240">
        <v>2.1961342592592601</v>
      </c>
      <c r="C385" s="304">
        <f>'VCO2-BW '!C385*'VCO2-LBM'!C$61/'VCO2-LBM'!C$62</f>
        <v>3851.6264367816098</v>
      </c>
      <c r="D385" s="305">
        <f>'VCO2-BW '!D385*'VCO2-LBM'!D$61/'VCO2-LBM'!D$62</f>
        <v>3695.3867403314916</v>
      </c>
      <c r="E385" s="305">
        <f>'VCO2-BW '!E385*'VCO2-LBM'!E$61/'VCO2-LBM'!E$62</f>
        <v>3908.5714285714284</v>
      </c>
      <c r="F385" s="305">
        <f>'VCO2-BW '!F385*'VCO2-LBM'!F$61/'VCO2-LBM'!F$62</f>
        <v>4349.2307692307695</v>
      </c>
      <c r="G385" s="305">
        <f>'VCO2-BW '!G385*'VCO2-LBM'!G$61/'VCO2-LBM'!G$62</f>
        <v>3556.1232876712324</v>
      </c>
      <c r="H385" s="86">
        <f>'VCO2-BW '!H385*'VCO2-LBM'!H$61/'VCO2-LBM'!H$62</f>
        <v>4471.9206349206352</v>
      </c>
      <c r="I385" s="86">
        <f>'VCO2-BW '!I385*'VCO2-LBM'!I$61/'VCO2-LBM'!I$62</f>
        <v>3765</v>
      </c>
      <c r="J385" s="86">
        <f>'VCO2-BW '!J385*'VCO2-LBM'!J$61/'VCO2-LBM'!J$62</f>
        <v>5356.8091603053435</v>
      </c>
      <c r="K385" s="108">
        <f>'VCO2-BW '!K385*'VCO2-LBM'!K$61/'VCO2-LBM'!K$62</f>
        <v>6409.4803149606296</v>
      </c>
      <c r="L385" s="160"/>
      <c r="M385" s="160"/>
      <c r="N385" s="160"/>
      <c r="O385" s="160"/>
      <c r="P385" s="160"/>
      <c r="Q385" s="160"/>
      <c r="R385" s="160"/>
      <c r="S385" s="160"/>
      <c r="T385" s="160"/>
      <c r="U385" s="232">
        <f t="shared" ref="U385" si="1177">STDEV(L384:T384)/SQRT(COUNT(L384:T384))</f>
        <v>180.92422788404994</v>
      </c>
    </row>
    <row r="386" spans="1:21">
      <c r="A386" s="233">
        <v>43728</v>
      </c>
      <c r="B386" s="240">
        <v>2.21002314814814</v>
      </c>
      <c r="C386" s="304">
        <f>'VCO2-BW '!C386*'VCO2-LBM'!C$61/'VCO2-LBM'!C$62</f>
        <v>4568.0632183908056</v>
      </c>
      <c r="D386" s="305">
        <f>'VCO2-BW '!D386*'VCO2-LBM'!D$61/'VCO2-LBM'!D$62</f>
        <v>3794.8066298342537</v>
      </c>
      <c r="E386" s="305">
        <f>'VCO2-BW '!E386*'VCO2-LBM'!E$61/'VCO2-LBM'!E$62</f>
        <v>4030.7142857142853</v>
      </c>
      <c r="F386" s="305">
        <f>'VCO2-BW '!F386*'VCO2-LBM'!F$61/'VCO2-LBM'!F$62</f>
        <v>4163.0769230769229</v>
      </c>
      <c r="G386" s="305">
        <f>'VCO2-BW '!G386*'VCO2-LBM'!G$61/'VCO2-LBM'!G$62</f>
        <v>3576.4246575342463</v>
      </c>
      <c r="H386" s="86">
        <f>'VCO2-BW '!H386*'VCO2-LBM'!H$61/'VCO2-LBM'!H$62</f>
        <v>4325.8571428571422</v>
      </c>
      <c r="I386" s="86">
        <f>'VCO2-BW '!I386*'VCO2-LBM'!I$61/'VCO2-LBM'!I$62</f>
        <v>3765</v>
      </c>
      <c r="J386" s="86">
        <f>'VCO2-BW '!J386*'VCO2-LBM'!J$61/'VCO2-LBM'!J$62</f>
        <v>4954.0916030534354</v>
      </c>
      <c r="K386" s="108">
        <f>'VCO2-BW '!K386*'VCO2-LBM'!K$61/'VCO2-LBM'!K$62</f>
        <v>4619.4173228346463</v>
      </c>
      <c r="L386" s="160"/>
      <c r="M386" s="160"/>
      <c r="N386" s="160"/>
      <c r="O386" s="160"/>
      <c r="P386" s="160"/>
      <c r="Q386" s="160"/>
      <c r="R386" s="160"/>
      <c r="S386" s="160"/>
      <c r="T386" s="160"/>
      <c r="U386" s="232"/>
    </row>
    <row r="387" spans="1:21">
      <c r="A387" s="233">
        <v>43728</v>
      </c>
      <c r="B387" s="240">
        <v>2.2239120370370302</v>
      </c>
      <c r="C387" s="304">
        <f>'VCO2-BW '!C387*'VCO2-LBM'!C$61/'VCO2-LBM'!C$62</f>
        <v>5016.6149425287367</v>
      </c>
      <c r="D387" s="305">
        <f>'VCO2-BW '!D387*'VCO2-LBM'!D$61/'VCO2-LBM'!D$62</f>
        <v>4571.6298342541431</v>
      </c>
      <c r="E387" s="305">
        <f>'VCO2-BW '!E387*'VCO2-LBM'!E$61/'VCO2-LBM'!E$62</f>
        <v>2965.1785714285711</v>
      </c>
      <c r="F387" s="305">
        <f>'VCO2-BW '!F387*'VCO2-LBM'!F$61/'VCO2-LBM'!F$62</f>
        <v>5987.3846153846152</v>
      </c>
      <c r="G387" s="305">
        <f>'VCO2-BW '!G387*'VCO2-LBM'!G$61/'VCO2-LBM'!G$62</f>
        <v>5792.6575342465758</v>
      </c>
      <c r="H387" s="86">
        <f>'VCO2-BW '!H387*'VCO2-LBM'!H$61/'VCO2-LBM'!H$62</f>
        <v>3894.4603174603171</v>
      </c>
      <c r="I387" s="86">
        <f>'VCO2-BW '!I387*'VCO2-LBM'!I$61/'VCO2-LBM'!I$62</f>
        <v>5533.333333333333</v>
      </c>
      <c r="J387" s="86">
        <f>'VCO2-BW '!J387*'VCO2-LBM'!J$61/'VCO2-LBM'!J$62</f>
        <v>5959.2213740458019</v>
      </c>
      <c r="K387" s="108">
        <f>'VCO2-BW '!K387*'VCO2-LBM'!K$61/'VCO2-LBM'!K$62</f>
        <v>3977.2283464566926</v>
      </c>
      <c r="L387" s="160">
        <f t="shared" ref="L387" si="1178">AVERAGE(C387:C389)</f>
        <v>3752.9865900383156</v>
      </c>
      <c r="M387" s="160">
        <f t="shared" ref="M387" si="1179">AVERAGE(D387:D389)</f>
        <v>4220.5709023941063</v>
      </c>
      <c r="N387" s="160">
        <f t="shared" ref="N387" si="1180">AVERAGE(E387:E389)</f>
        <v>4176.4285714285716</v>
      </c>
      <c r="O387" s="160">
        <f t="shared" ref="O387" si="1181">AVERAGE(F387:F389)</f>
        <v>5101.1794871794873</v>
      </c>
      <c r="P387" s="160">
        <f t="shared" ref="P387" si="1182">AVERAGE(G387:G389)</f>
        <v>5224.7831050228315</v>
      </c>
      <c r="Q387" s="160">
        <f t="shared" ref="Q387" si="1183">AVERAGE(H387:H389)</f>
        <v>5045.9841269841263</v>
      </c>
      <c r="R387" s="160">
        <f t="shared" ref="R387" si="1184">AVERAGE(I387:I389)</f>
        <v>4523.333333333333</v>
      </c>
      <c r="S387" s="160">
        <f t="shared" ref="S387" si="1185">AVERAGE(J387:J389)</f>
        <v>4759.3893129770995</v>
      </c>
      <c r="T387" s="160">
        <f t="shared" ref="T387" si="1186">AVERAGE(K387:K389)</f>
        <v>4415.6955380577429</v>
      </c>
      <c r="U387" s="232">
        <f t="shared" ref="U387" si="1187">AVERAGE(L387:T387)</f>
        <v>4580.0389963795133</v>
      </c>
    </row>
    <row r="388" spans="1:21">
      <c r="A388" s="233">
        <v>43728</v>
      </c>
      <c r="B388" s="240">
        <v>2.2378009259259199</v>
      </c>
      <c r="C388" s="304">
        <f>'VCO2-BW '!C388*'VCO2-LBM'!C$61/'VCO2-LBM'!C$62</f>
        <v>3194.3735632183916</v>
      </c>
      <c r="D388" s="305">
        <f>'VCO2-BW '!D388*'VCO2-LBM'!D$61/'VCO2-LBM'!D$62</f>
        <v>4964.254143646408</v>
      </c>
      <c r="E388" s="305">
        <f>'VCO2-BW '!E388*'VCO2-LBM'!E$61/'VCO2-LBM'!E$62</f>
        <v>4688.0357142857138</v>
      </c>
      <c r="F388" s="305">
        <f>'VCO2-BW '!F388*'VCO2-LBM'!F$61/'VCO2-LBM'!F$62</f>
        <v>5105.6923076923076</v>
      </c>
      <c r="G388" s="305">
        <f>'VCO2-BW '!G388*'VCO2-LBM'!G$61/'VCO2-LBM'!G$62</f>
        <v>5899.2397260273974</v>
      </c>
      <c r="H388" s="86">
        <f>'VCO2-BW '!H388*'VCO2-LBM'!H$61/'VCO2-LBM'!H$62</f>
        <v>5343.2063492063489</v>
      </c>
      <c r="I388" s="86">
        <f>'VCO2-BW '!I388*'VCO2-LBM'!I$61/'VCO2-LBM'!I$62</f>
        <v>4150</v>
      </c>
      <c r="J388" s="86">
        <f>'VCO2-BW '!J388*'VCO2-LBM'!J$61/'VCO2-LBM'!J$62</f>
        <v>4168.6259541984737</v>
      </c>
      <c r="K388" s="108">
        <f>'VCO2-BW '!K388*'VCO2-LBM'!K$61/'VCO2-LBM'!K$62</f>
        <v>3988.0866141732286</v>
      </c>
      <c r="L388" s="160"/>
      <c r="M388" s="160"/>
      <c r="N388" s="160"/>
      <c r="O388" s="160"/>
      <c r="P388" s="160"/>
      <c r="Q388" s="160"/>
      <c r="R388" s="160"/>
      <c r="S388" s="160"/>
      <c r="T388" s="160"/>
      <c r="U388" s="232">
        <f t="shared" ref="U388" si="1188">STDEV(L387:T387)/SQRT(COUNT(L387:T387))</f>
        <v>164.27079822030012</v>
      </c>
    </row>
    <row r="389" spans="1:21">
      <c r="A389" s="223">
        <v>43728</v>
      </c>
      <c r="B389" s="235">
        <v>2.2516898148148101</v>
      </c>
      <c r="C389" s="304">
        <f>'VCO2-BW '!C389*'VCO2-LBM'!C$61/'VCO2-LBM'!C$62</f>
        <v>3047.9712643678167</v>
      </c>
      <c r="D389" s="305">
        <f>'VCO2-BW '!D389*'VCO2-LBM'!D$61/'VCO2-LBM'!D$62</f>
        <v>3125.8287292817677</v>
      </c>
      <c r="E389" s="305">
        <f>'VCO2-BW '!E389*'VCO2-LBM'!E$61/'VCO2-LBM'!E$62</f>
        <v>4876.0714285714284</v>
      </c>
      <c r="F389" s="305">
        <f>'VCO2-BW '!F389*'VCO2-LBM'!F$61/'VCO2-LBM'!F$62</f>
        <v>4210.4615384615381</v>
      </c>
      <c r="G389" s="305">
        <f>'VCO2-BW '!G389*'VCO2-LBM'!G$61/'VCO2-LBM'!G$62</f>
        <v>3982.4520547945203</v>
      </c>
      <c r="H389" s="86">
        <f>'VCO2-BW '!H389*'VCO2-LBM'!H$61/'VCO2-LBM'!H$62</f>
        <v>5900.2857142857138</v>
      </c>
      <c r="I389" s="86">
        <f>'VCO2-BW '!I389*'VCO2-LBM'!I$61/'VCO2-LBM'!I$62</f>
        <v>3886.6666666666665</v>
      </c>
      <c r="J389" s="86">
        <f>'VCO2-BW '!J389*'VCO2-LBM'!J$61/'VCO2-LBM'!J$62</f>
        <v>4150.320610687023</v>
      </c>
      <c r="K389" s="108">
        <f>'VCO2-BW '!K389*'VCO2-LBM'!K$61/'VCO2-LBM'!K$62</f>
        <v>5281.7716535433074</v>
      </c>
      <c r="L389" s="160"/>
      <c r="M389" s="160"/>
      <c r="N389" s="160"/>
      <c r="O389" s="160"/>
      <c r="P389" s="160"/>
      <c r="Q389" s="160"/>
      <c r="R389" s="160"/>
      <c r="S389" s="160"/>
      <c r="T389" s="160"/>
      <c r="U389" s="232"/>
    </row>
    <row r="390" spans="1:21">
      <c r="A390" s="223">
        <v>43728</v>
      </c>
      <c r="B390" s="235">
        <v>2.2655787037036998</v>
      </c>
      <c r="C390" s="304">
        <f>'VCO2-BW '!C390*'VCO2-LBM'!C$61/'VCO2-LBM'!C$62</f>
        <v>4973.0057471264372</v>
      </c>
      <c r="D390" s="305">
        <f>'VCO2-BW '!D390*'VCO2-LBM'!D$61/'VCO2-LBM'!D$62</f>
        <v>2606.8232044198894</v>
      </c>
      <c r="E390" s="305">
        <f>'VCO2-BW '!E390*'VCO2-LBM'!E$61/'VCO2-LBM'!E$62</f>
        <v>5657.1428571428569</v>
      </c>
      <c r="F390" s="305">
        <f>'VCO2-BW '!F390*'VCO2-LBM'!F$61/'VCO2-LBM'!F$62</f>
        <v>3323.6923076923081</v>
      </c>
      <c r="G390" s="305">
        <f>'VCO2-BW '!G390*'VCO2-LBM'!G$61/'VCO2-LBM'!G$62</f>
        <v>3882.6369863013692</v>
      </c>
      <c r="H390" s="86">
        <f>'VCO2-BW '!H390*'VCO2-LBM'!H$61/'VCO2-LBM'!H$62</f>
        <v>5096.936507936508</v>
      </c>
      <c r="I390" s="86">
        <f>'VCO2-BW '!I390*'VCO2-LBM'!I$61/'VCO2-LBM'!I$62</f>
        <v>3481.6666666666665</v>
      </c>
      <c r="J390" s="86">
        <f>'VCO2-BW '!J390*'VCO2-LBM'!J$61/'VCO2-LBM'!J$62</f>
        <v>3744.2748091603053</v>
      </c>
      <c r="K390" s="108">
        <f>'VCO2-BW '!K390*'VCO2-LBM'!K$61/'VCO2-LBM'!K$62</f>
        <v>4602.354330708662</v>
      </c>
      <c r="L390" s="160">
        <f t="shared" ref="L390" si="1189">AVERAGE(C390:C392)</f>
        <v>3874.469348659004</v>
      </c>
      <c r="M390" s="160">
        <f t="shared" ref="M390" si="1190">AVERAGE(D390:D392)</f>
        <v>2496.1694290976052</v>
      </c>
      <c r="N390" s="160">
        <f t="shared" ref="N390" si="1191">AVERAGE(E390:E392)</f>
        <v>4396.0714285714284</v>
      </c>
      <c r="O390" s="160">
        <f t="shared" ref="O390" si="1192">AVERAGE(F390:F392)</f>
        <v>3256.564102564103</v>
      </c>
      <c r="P390" s="160">
        <f t="shared" ref="P390" si="1193">AVERAGE(G390:G392)</f>
        <v>4103.6963470319633</v>
      </c>
      <c r="Q390" s="160">
        <f t="shared" ref="Q390" si="1194">AVERAGE(H390:H392)</f>
        <v>4119.7830687830683</v>
      </c>
      <c r="R390" s="160">
        <f t="shared" ref="R390" si="1195">AVERAGE(I390:I392)</f>
        <v>3790</v>
      </c>
      <c r="S390" s="160">
        <f t="shared" ref="S390" si="1196">AVERAGE(J390:J392)</f>
        <v>5349.0432569974555</v>
      </c>
      <c r="T390" s="160">
        <f t="shared" ref="T390" si="1197">AVERAGE(K390:K392)</f>
        <v>4504.1128608923891</v>
      </c>
      <c r="U390" s="232">
        <f t="shared" ref="U390" si="1198">AVERAGE(L390:T390)</f>
        <v>3987.7677602885574</v>
      </c>
    </row>
    <row r="391" spans="1:21">
      <c r="A391" s="223">
        <v>43728</v>
      </c>
      <c r="B391" s="235">
        <v>2.27946759259259</v>
      </c>
      <c r="C391" s="304">
        <f>'VCO2-BW '!C391*'VCO2-LBM'!C$61/'VCO2-LBM'!C$62</f>
        <v>3403.0747126436786</v>
      </c>
      <c r="D391" s="305">
        <f>'VCO2-BW '!D391*'VCO2-LBM'!D$61/'VCO2-LBM'!D$62</f>
        <v>2674.2265193370163</v>
      </c>
      <c r="E391" s="305">
        <f>'VCO2-BW '!E391*'VCO2-LBM'!E$61/'VCO2-LBM'!E$62</f>
        <v>4823.0357142857138</v>
      </c>
      <c r="F391" s="305">
        <f>'VCO2-BW '!F391*'VCO2-LBM'!F$61/'VCO2-LBM'!F$62</f>
        <v>3208.6153846153843</v>
      </c>
      <c r="G391" s="305">
        <f>'VCO2-BW '!G391*'VCO2-LBM'!G$61/'VCO2-LBM'!G$62</f>
        <v>4904.4726027397264</v>
      </c>
      <c r="H391" s="86">
        <f>'VCO2-BW '!H391*'VCO2-LBM'!H$61/'VCO2-LBM'!H$62</f>
        <v>3731.4126984126974</v>
      </c>
      <c r="I391" s="86">
        <f>'VCO2-BW '!I391*'VCO2-LBM'!I$61/'VCO2-LBM'!I$62</f>
        <v>3046.6666666666665</v>
      </c>
      <c r="J391" s="86">
        <f>'VCO2-BW '!J391*'VCO2-LBM'!J$61/'VCO2-LBM'!J$62</f>
        <v>6115.6488549618325</v>
      </c>
      <c r="K391" s="108">
        <f>'VCO2-BW '!K391*'VCO2-LBM'!K$61/'VCO2-LBM'!K$62</f>
        <v>3879.5039370078739</v>
      </c>
      <c r="L391" s="160"/>
      <c r="M391" s="160"/>
      <c r="N391" s="160"/>
      <c r="O391" s="160"/>
      <c r="P391" s="160"/>
      <c r="Q391" s="160"/>
      <c r="R391" s="160"/>
      <c r="S391" s="160"/>
      <c r="T391" s="160"/>
      <c r="U391" s="232">
        <f t="shared" ref="U391" si="1199">STDEV(L390:T390)/SQRT(COUNT(L390:T390))</f>
        <v>266.89405911805187</v>
      </c>
    </row>
    <row r="392" spans="1:21">
      <c r="A392" s="223">
        <v>43728</v>
      </c>
      <c r="B392" s="235">
        <v>2.2933564814814802</v>
      </c>
      <c r="C392" s="304">
        <f>'VCO2-BW '!C392*'VCO2-LBM'!C$61/'VCO2-LBM'!C$62</f>
        <v>3247.3275862068972</v>
      </c>
      <c r="D392" s="305">
        <f>'VCO2-BW '!D392*'VCO2-LBM'!D$61/'VCO2-LBM'!D$62</f>
        <v>2207.4585635359113</v>
      </c>
      <c r="E392" s="305">
        <f>'VCO2-BW '!E392*'VCO2-LBM'!E$61/'VCO2-LBM'!E$62</f>
        <v>2708.0357142857142</v>
      </c>
      <c r="F392" s="305">
        <f>'VCO2-BW '!F392*'VCO2-LBM'!F$61/'VCO2-LBM'!F$62</f>
        <v>3237.3846153846152</v>
      </c>
      <c r="G392" s="305">
        <f>'VCO2-BW '!G392*'VCO2-LBM'!G$61/'VCO2-LBM'!G$62</f>
        <v>3523.9794520547944</v>
      </c>
      <c r="H392" s="86">
        <f>'VCO2-BW '!H392*'VCO2-LBM'!H$61/'VCO2-LBM'!H$62</f>
        <v>3530.9999999999995</v>
      </c>
      <c r="I392" s="86">
        <f>'VCO2-BW '!I392*'VCO2-LBM'!I$61/'VCO2-LBM'!I$62</f>
        <v>4841.6666666666661</v>
      </c>
      <c r="J392" s="86">
        <f>'VCO2-BW '!J392*'VCO2-LBM'!J$61/'VCO2-LBM'!J$62</f>
        <v>6187.2061068702296</v>
      </c>
      <c r="K392" s="108">
        <f>'VCO2-BW '!K392*'VCO2-LBM'!K$61/'VCO2-LBM'!K$62</f>
        <v>5030.4803149606305</v>
      </c>
      <c r="L392" s="160"/>
      <c r="M392" s="160"/>
      <c r="N392" s="160"/>
      <c r="O392" s="160"/>
      <c r="P392" s="160"/>
      <c r="Q392" s="160"/>
      <c r="R392" s="160"/>
      <c r="S392" s="160"/>
      <c r="T392" s="160"/>
      <c r="U392" s="232"/>
    </row>
    <row r="393" spans="1:21">
      <c r="A393" s="223">
        <v>43728</v>
      </c>
      <c r="B393" s="235">
        <v>2.3072453703703699</v>
      </c>
      <c r="C393" s="304">
        <f>'VCO2-BW '!C393*'VCO2-LBM'!C$61/'VCO2-LBM'!C$62</f>
        <v>3018.3793103448279</v>
      </c>
      <c r="D393" s="305">
        <f>'VCO2-BW '!D393*'VCO2-LBM'!D$61/'VCO2-LBM'!D$62</f>
        <v>2269.8066298342542</v>
      </c>
      <c r="E393" s="305">
        <f>'VCO2-BW '!E393*'VCO2-LBM'!E$61/'VCO2-LBM'!E$62</f>
        <v>2986.0714285714284</v>
      </c>
      <c r="F393" s="305">
        <f>'VCO2-BW '!F393*'VCO2-LBM'!F$61/'VCO2-LBM'!F$62</f>
        <v>4171.5384615384619</v>
      </c>
      <c r="G393" s="305">
        <f>'VCO2-BW '!G393*'VCO2-LBM'!G$61/'VCO2-LBM'!G$62</f>
        <v>3194.0821917808221</v>
      </c>
      <c r="H393" s="86">
        <f>'VCO2-BW '!H393*'VCO2-LBM'!H$61/'VCO2-LBM'!H$62</f>
        <v>4893.1269841269841</v>
      </c>
      <c r="I393" s="86">
        <f>'VCO2-BW '!I393*'VCO2-LBM'!I$61/'VCO2-LBM'!I$62</f>
        <v>3310</v>
      </c>
      <c r="J393" s="86">
        <f>'VCO2-BW '!J393*'VCO2-LBM'!J$61/'VCO2-LBM'!J$62</f>
        <v>6067.3893129770995</v>
      </c>
      <c r="K393" s="108">
        <f>'VCO2-BW '!K393*'VCO2-LBM'!K$61/'VCO2-LBM'!K$62</f>
        <v>5595.110236220472</v>
      </c>
      <c r="L393" s="160">
        <f t="shared" ref="L393" si="1200">AVERAGE(C393:C395)</f>
        <v>3072.3716475095789</v>
      </c>
      <c r="M393" s="160">
        <f t="shared" ref="M393" si="1201">AVERAGE(D393:D395)</f>
        <v>2715.2302025782683</v>
      </c>
      <c r="N393" s="160">
        <f t="shared" ref="N393" si="1202">AVERAGE(E393:E395)</f>
        <v>3293.5714285714289</v>
      </c>
      <c r="O393" s="160">
        <f t="shared" ref="O393" si="1203">AVERAGE(F393:F395)</f>
        <v>3479.3846153846157</v>
      </c>
      <c r="P393" s="160">
        <f t="shared" ref="P393" si="1204">AVERAGE(G393:G395)</f>
        <v>4029.8219178082195</v>
      </c>
      <c r="Q393" s="160">
        <f t="shared" ref="Q393" si="1205">AVERAGE(H393:H395)</f>
        <v>3708.7671957671955</v>
      </c>
      <c r="R393" s="160">
        <f t="shared" ref="R393" si="1206">AVERAGE(I393:I395)</f>
        <v>3663.8888888888887</v>
      </c>
      <c r="S393" s="160">
        <f t="shared" ref="S393" si="1207">AVERAGE(J393:J395)</f>
        <v>5088.8854961832067</v>
      </c>
      <c r="T393" s="160">
        <f t="shared" ref="T393" si="1208">AVERAGE(K393:K395)</f>
        <v>4965.847769028871</v>
      </c>
      <c r="U393" s="232">
        <f t="shared" ref="U393" si="1209">AVERAGE(L393:T393)</f>
        <v>3779.752129080031</v>
      </c>
    </row>
    <row r="394" spans="1:21">
      <c r="A394" s="223">
        <v>43728</v>
      </c>
      <c r="B394" s="235">
        <v>2.3211342592592601</v>
      </c>
      <c r="C394" s="304">
        <f>'VCO2-BW '!C394*'VCO2-LBM'!C$61/'VCO2-LBM'!C$62</f>
        <v>3118.0574712643684</v>
      </c>
      <c r="D394" s="305">
        <f>'VCO2-BW '!D394*'VCO2-LBM'!D$61/'VCO2-LBM'!D$62</f>
        <v>2306.8784530386738</v>
      </c>
      <c r="E394" s="305">
        <f>'VCO2-BW '!E394*'VCO2-LBM'!E$61/'VCO2-LBM'!E$62</f>
        <v>3045.5357142857142</v>
      </c>
      <c r="F394" s="305">
        <f>'VCO2-BW '!F394*'VCO2-LBM'!F$61/'VCO2-LBM'!F$62</f>
        <v>3036</v>
      </c>
      <c r="G394" s="305">
        <f>'VCO2-BW '!G394*'VCO2-LBM'!G$61/'VCO2-LBM'!G$62</f>
        <v>3718.5342465753424</v>
      </c>
      <c r="H394" s="86">
        <f>'VCO2-BW '!H394*'VCO2-LBM'!H$61/'VCO2-LBM'!H$62</f>
        <v>3053.7460317460318</v>
      </c>
      <c r="I394" s="86">
        <f>'VCO2-BW '!I394*'VCO2-LBM'!I$61/'VCO2-LBM'!I$62</f>
        <v>3045</v>
      </c>
      <c r="J394" s="86">
        <f>'VCO2-BW '!J394*'VCO2-LBM'!J$61/'VCO2-LBM'!J$62</f>
        <v>5508.2442748091607</v>
      </c>
      <c r="K394" s="108">
        <f>'VCO2-BW '!K394*'VCO2-LBM'!K$61/'VCO2-LBM'!K$62</f>
        <v>5121.9999999999991</v>
      </c>
      <c r="L394" s="160"/>
      <c r="M394" s="160"/>
      <c r="N394" s="160"/>
      <c r="O394" s="160"/>
      <c r="P394" s="160"/>
      <c r="Q394" s="160"/>
      <c r="R394" s="160"/>
      <c r="S394" s="160"/>
      <c r="T394" s="160"/>
      <c r="U394" s="232">
        <f t="shared" ref="U394" si="1210">STDEV(L393:T393)/SQRT(COUNT(L393:T393))</f>
        <v>267.75396783367052</v>
      </c>
    </row>
    <row r="395" spans="1:21">
      <c r="A395" s="223">
        <v>43728</v>
      </c>
      <c r="B395" s="235">
        <v>2.33502314814814</v>
      </c>
      <c r="C395" s="304">
        <f>'VCO2-BW '!C395*'VCO2-LBM'!C$61/'VCO2-LBM'!C$62</f>
        <v>3080.6781609195405</v>
      </c>
      <c r="D395" s="305">
        <f>'VCO2-BW '!D395*'VCO2-LBM'!D$61/'VCO2-LBM'!D$62</f>
        <v>3569.0055248618778</v>
      </c>
      <c r="E395" s="305">
        <f>'VCO2-BW '!E395*'VCO2-LBM'!E$61/'VCO2-LBM'!E$62</f>
        <v>3849.1071428571427</v>
      </c>
      <c r="F395" s="305">
        <f>'VCO2-BW '!F395*'VCO2-LBM'!F$61/'VCO2-LBM'!F$62</f>
        <v>3230.6153846153852</v>
      </c>
      <c r="G395" s="305">
        <f>'VCO2-BW '!G395*'VCO2-LBM'!G$61/'VCO2-LBM'!G$62</f>
        <v>5176.8493150684935</v>
      </c>
      <c r="H395" s="86">
        <f>'VCO2-BW '!H395*'VCO2-LBM'!H$61/'VCO2-LBM'!H$62</f>
        <v>3179.4285714285711</v>
      </c>
      <c r="I395" s="86">
        <f>'VCO2-BW '!I395*'VCO2-LBM'!I$61/'VCO2-LBM'!I$62</f>
        <v>4636.6666666666661</v>
      </c>
      <c r="J395" s="86">
        <f>'VCO2-BW '!J395*'VCO2-LBM'!J$61/'VCO2-LBM'!J$62</f>
        <v>3691.0229007633588</v>
      </c>
      <c r="K395" s="108">
        <f>'VCO2-BW '!K395*'VCO2-LBM'!K$61/'VCO2-LBM'!K$62</f>
        <v>4180.433070866141</v>
      </c>
      <c r="L395" s="160"/>
      <c r="M395" s="160"/>
      <c r="N395" s="160"/>
      <c r="O395" s="160"/>
      <c r="P395" s="160"/>
      <c r="Q395" s="160"/>
      <c r="R395" s="160"/>
      <c r="S395" s="160"/>
      <c r="T395" s="160"/>
      <c r="U395" s="232"/>
    </row>
    <row r="396" spans="1:21">
      <c r="A396" s="223">
        <v>43728</v>
      </c>
      <c r="B396" s="235">
        <v>2.3489120370370302</v>
      </c>
      <c r="C396" s="304">
        <f>'VCO2-BW '!C396*'VCO2-LBM'!C$61/'VCO2-LBM'!C$62</f>
        <v>3038.6264367816098</v>
      </c>
      <c r="D396" s="305">
        <f>'VCO2-BW '!D396*'VCO2-LBM'!D$61/'VCO2-LBM'!D$62</f>
        <v>2812.4033149171269</v>
      </c>
      <c r="E396" s="305">
        <f>'VCO2-BW '!E396*'VCO2-LBM'!E$61/'VCO2-LBM'!E$62</f>
        <v>3193.3928571428569</v>
      </c>
      <c r="F396" s="305">
        <f>'VCO2-BW '!F396*'VCO2-LBM'!F$61/'VCO2-LBM'!F$62</f>
        <v>2690.7692307692309</v>
      </c>
      <c r="G396" s="305">
        <f>'VCO2-BW '!G396*'VCO2-LBM'!G$61/'VCO2-LBM'!G$62</f>
        <v>4867.2534246575342</v>
      </c>
      <c r="H396" s="86">
        <f>'VCO2-BW '!H396*'VCO2-LBM'!H$61/'VCO2-LBM'!H$62</f>
        <v>3814.6349206349209</v>
      </c>
      <c r="I396" s="86">
        <f>'VCO2-BW '!I396*'VCO2-LBM'!I$61/'VCO2-LBM'!I$62</f>
        <v>3130</v>
      </c>
      <c r="J396" s="86">
        <f>'VCO2-BW '!J396*'VCO2-LBM'!J$61/'VCO2-LBM'!J$62</f>
        <v>3920.6717557251918</v>
      </c>
      <c r="K396" s="108">
        <f>'VCO2-BW '!K396*'VCO2-LBM'!K$61/'VCO2-LBM'!K$62</f>
        <v>3933.7952755905512</v>
      </c>
      <c r="L396" s="160">
        <f t="shared" ref="L396" si="1211">AVERAGE(C396:C398)</f>
        <v>3629.427203065135</v>
      </c>
      <c r="M396" s="160">
        <f t="shared" ref="M396" si="1212">AVERAGE(D396:D398)</f>
        <v>2641.0865561694286</v>
      </c>
      <c r="N396" s="160">
        <f t="shared" ref="N396" si="1213">AVERAGE(E396:E398)</f>
        <v>3777.8571428571427</v>
      </c>
      <c r="O396" s="160">
        <f t="shared" ref="O396" si="1214">AVERAGE(F396:F398)</f>
        <v>3281.3846153846152</v>
      </c>
      <c r="P396" s="160">
        <f t="shared" ref="P396" si="1215">AVERAGE(G396:G398)</f>
        <v>4448.255707762557</v>
      </c>
      <c r="Q396" s="160">
        <f t="shared" ref="Q396" si="1216">AVERAGE(H396:H398)</f>
        <v>4024.1058201058199</v>
      </c>
      <c r="R396" s="160">
        <f t="shared" ref="R396" si="1217">AVERAGE(I396:I398)</f>
        <v>3339.4444444444439</v>
      </c>
      <c r="S396" s="160">
        <f t="shared" ref="S396" si="1218">AVERAGE(J396:J398)</f>
        <v>4014.9720101781172</v>
      </c>
      <c r="T396" s="160">
        <f t="shared" ref="T396" si="1219">AVERAGE(K396:K398)</f>
        <v>4724.3805774278217</v>
      </c>
      <c r="U396" s="232">
        <f t="shared" ref="U396" si="1220">AVERAGE(L396:T396)</f>
        <v>3764.5460085994532</v>
      </c>
    </row>
    <row r="397" spans="1:21">
      <c r="A397" s="223">
        <v>43728</v>
      </c>
      <c r="B397" s="235">
        <v>2.3628009259259199</v>
      </c>
      <c r="C397" s="304">
        <f>'VCO2-BW '!C397*'VCO2-LBM'!C$61/'VCO2-LBM'!C$62</f>
        <v>4035.4080459770121</v>
      </c>
      <c r="D397" s="305">
        <f>'VCO2-BW '!D397*'VCO2-LBM'!D$61/'VCO2-LBM'!D$62</f>
        <v>2204.0883977900553</v>
      </c>
      <c r="E397" s="305">
        <f>'VCO2-BW '!E397*'VCO2-LBM'!E$61/'VCO2-LBM'!E$62</f>
        <v>2950.7142857142858</v>
      </c>
      <c r="F397" s="305">
        <f>'VCO2-BW '!F397*'VCO2-LBM'!F$61/'VCO2-LBM'!F$62</f>
        <v>4342.4615384615381</v>
      </c>
      <c r="G397" s="305">
        <f>'VCO2-BW '!G397*'VCO2-LBM'!G$61/'VCO2-LBM'!G$62</f>
        <v>4380.0205479452061</v>
      </c>
      <c r="H397" s="86">
        <f>'VCO2-BW '!H397*'VCO2-LBM'!H$61/'VCO2-LBM'!H$62</f>
        <v>3332.2857142857142</v>
      </c>
      <c r="I397" s="86">
        <f>'VCO2-BW '!I397*'VCO2-LBM'!I$61/'VCO2-LBM'!I$62</f>
        <v>3291.6666666666665</v>
      </c>
      <c r="J397" s="86">
        <f>'VCO2-BW '!J397*'VCO2-LBM'!J$61/'VCO2-LBM'!J$62</f>
        <v>4351.679389312977</v>
      </c>
      <c r="K397" s="108">
        <f>'VCO2-BW '!K397*'VCO2-LBM'!K$61/'VCO2-LBM'!K$62</f>
        <v>5730.0629921259851</v>
      </c>
      <c r="L397" s="160"/>
      <c r="M397" s="160"/>
      <c r="N397" s="160"/>
      <c r="O397" s="160"/>
      <c r="P397" s="160"/>
      <c r="Q397" s="160"/>
      <c r="R397" s="160"/>
      <c r="S397" s="160"/>
      <c r="T397" s="160"/>
      <c r="U397" s="232">
        <f t="shared" ref="U397" si="1221">STDEV(L396:T396)/SQRT(COUNT(L396:T396))</f>
        <v>211.26528613867802</v>
      </c>
    </row>
    <row r="398" spans="1:21">
      <c r="A398" s="223">
        <v>43728</v>
      </c>
      <c r="B398" s="235">
        <v>2.3766898148148101</v>
      </c>
      <c r="C398" s="304">
        <f>'VCO2-BW '!C398*'VCO2-LBM'!C$61/'VCO2-LBM'!C$62</f>
        <v>3814.2471264367823</v>
      </c>
      <c r="D398" s="305">
        <f>'VCO2-BW '!D398*'VCO2-LBM'!D$61/'VCO2-LBM'!D$62</f>
        <v>2906.7679558011046</v>
      </c>
      <c r="E398" s="305">
        <f>'VCO2-BW '!E398*'VCO2-LBM'!E$61/'VCO2-LBM'!E$62</f>
        <v>5189.4642857142853</v>
      </c>
      <c r="F398" s="305">
        <f>'VCO2-BW '!F398*'VCO2-LBM'!F$61/'VCO2-LBM'!F$62</f>
        <v>2810.9230769230767</v>
      </c>
      <c r="G398" s="305">
        <f>'VCO2-BW '!G398*'VCO2-LBM'!G$61/'VCO2-LBM'!G$62</f>
        <v>4097.4931506849316</v>
      </c>
      <c r="H398" s="86">
        <f>'VCO2-BW '!H398*'VCO2-LBM'!H$61/'VCO2-LBM'!H$62</f>
        <v>4925.3968253968251</v>
      </c>
      <c r="I398" s="86">
        <f>'VCO2-BW '!I398*'VCO2-LBM'!I$61/'VCO2-LBM'!I$62</f>
        <v>3596.6666666666665</v>
      </c>
      <c r="J398" s="86">
        <f>'VCO2-BW '!J398*'VCO2-LBM'!J$61/'VCO2-LBM'!J$62</f>
        <v>3772.5648854961833</v>
      </c>
      <c r="K398" s="108">
        <f>'VCO2-BW '!K398*'VCO2-LBM'!K$61/'VCO2-LBM'!K$62</f>
        <v>4509.2834645669291</v>
      </c>
      <c r="L398" s="160"/>
      <c r="M398" s="160"/>
      <c r="N398" s="160"/>
      <c r="O398" s="160"/>
      <c r="P398" s="160"/>
      <c r="Q398" s="160"/>
      <c r="R398" s="160"/>
      <c r="S398" s="160"/>
      <c r="T398" s="160"/>
      <c r="U398" s="232"/>
    </row>
    <row r="399" spans="1:21">
      <c r="A399" s="223">
        <v>43728</v>
      </c>
      <c r="B399" s="235">
        <v>2.3905787037036998</v>
      </c>
      <c r="C399" s="304">
        <f>'VCO2-BW '!C399*'VCO2-LBM'!C$61/'VCO2-LBM'!C$62</f>
        <v>3490.2931034482763</v>
      </c>
      <c r="D399" s="305">
        <f>'VCO2-BW '!D399*'VCO2-LBM'!D$61/'VCO2-LBM'!D$62</f>
        <v>4746.8784530386738</v>
      </c>
      <c r="E399" s="305">
        <f>'VCO2-BW '!E399*'VCO2-LBM'!E$61/'VCO2-LBM'!E$62</f>
        <v>3150</v>
      </c>
      <c r="F399" s="305">
        <f>'VCO2-BW '!F399*'VCO2-LBM'!F$61/'VCO2-LBM'!F$62</f>
        <v>3547.0769230769229</v>
      </c>
      <c r="G399" s="305">
        <f>'VCO2-BW '!G399*'VCO2-LBM'!G$61/'VCO2-LBM'!G$62</f>
        <v>4048.4315068493152</v>
      </c>
      <c r="H399" s="86">
        <f>'VCO2-BW '!H399*'VCO2-LBM'!H$61/'VCO2-LBM'!H$62</f>
        <v>3283.031746031746</v>
      </c>
      <c r="I399" s="86">
        <f>'VCO2-BW '!I399*'VCO2-LBM'!I$61/'VCO2-LBM'!I$62</f>
        <v>3648.3333333333326</v>
      </c>
      <c r="J399" s="86">
        <f>'VCO2-BW '!J399*'VCO2-LBM'!J$61/'VCO2-LBM'!J$62</f>
        <v>4607.9541984732832</v>
      </c>
      <c r="K399" s="108">
        <f>'VCO2-BW '!K399*'VCO2-LBM'!K$61/'VCO2-LBM'!K$62</f>
        <v>4216.1102362204729</v>
      </c>
      <c r="L399" s="160">
        <f t="shared" ref="L399" si="1222">AVERAGE(C399:C401)</f>
        <v>3188.1436781609204</v>
      </c>
      <c r="M399" s="160">
        <f t="shared" ref="M399" si="1223">AVERAGE(D399:D401)</f>
        <v>3932.4217311233879</v>
      </c>
      <c r="N399" s="160">
        <f t="shared" ref="N399" si="1224">AVERAGE(E399:E401)</f>
        <v>3495</v>
      </c>
      <c r="O399" s="160">
        <f t="shared" ref="O399" si="1225">AVERAGE(F399:F401)</f>
        <v>3244.7179487179487</v>
      </c>
      <c r="P399" s="160">
        <f t="shared" ref="P399" si="1226">AVERAGE(G399:G401)</f>
        <v>4009.5205479452052</v>
      </c>
      <c r="Q399" s="160">
        <f t="shared" ref="Q399" si="1227">AVERAGE(H399:H401)</f>
        <v>3902.9523809523812</v>
      </c>
      <c r="R399" s="160">
        <f t="shared" ref="R399" si="1228">AVERAGE(I399:I401)</f>
        <v>3812.7777777777774</v>
      </c>
      <c r="S399" s="160">
        <f t="shared" ref="S399" si="1229">AVERAGE(J399:J401)</f>
        <v>5048.9465648854966</v>
      </c>
      <c r="T399" s="160">
        <f t="shared" ref="T399" si="1230">AVERAGE(K399:K401)</f>
        <v>4337.1023622047242</v>
      </c>
      <c r="U399" s="232">
        <f t="shared" ref="U399" si="1231">AVERAGE(L399:T399)</f>
        <v>3885.7314435297603</v>
      </c>
    </row>
    <row r="400" spans="1:21">
      <c r="A400" s="223">
        <v>43728</v>
      </c>
      <c r="B400" s="235">
        <v>2.40446759259259</v>
      </c>
      <c r="C400" s="304">
        <f>'VCO2-BW '!C400*'VCO2-LBM'!C$61/'VCO2-LBM'!C$62</f>
        <v>3100.9252873563228</v>
      </c>
      <c r="D400" s="305">
        <f>'VCO2-BW '!D400*'VCO2-LBM'!D$61/'VCO2-LBM'!D$62</f>
        <v>4372.790055248618</v>
      </c>
      <c r="E400" s="305">
        <f>'VCO2-BW '!E400*'VCO2-LBM'!E$61/'VCO2-LBM'!E$62</f>
        <v>2929.8214285714284</v>
      </c>
      <c r="F400" s="305">
        <f>'VCO2-BW '!F400*'VCO2-LBM'!F$61/'VCO2-LBM'!F$62</f>
        <v>3044.4615384615386</v>
      </c>
      <c r="G400" s="305">
        <f>'VCO2-BW '!G400*'VCO2-LBM'!G$61/'VCO2-LBM'!G$62</f>
        <v>4564.4246575342459</v>
      </c>
      <c r="H400" s="86">
        <f>'VCO2-BW '!H400*'VCO2-LBM'!H$61/'VCO2-LBM'!H$62</f>
        <v>3714.4285714285716</v>
      </c>
      <c r="I400" s="86">
        <f>'VCO2-BW '!I400*'VCO2-LBM'!I$61/'VCO2-LBM'!I$62</f>
        <v>4861.6666666666661</v>
      </c>
      <c r="J400" s="86">
        <f>'VCO2-BW '!J400*'VCO2-LBM'!J$61/'VCO2-LBM'!J$62</f>
        <v>4904.1679389312976</v>
      </c>
      <c r="K400" s="108">
        <f>'VCO2-BW '!K400*'VCO2-LBM'!K$61/'VCO2-LBM'!K$62</f>
        <v>4256.4409448818897</v>
      </c>
      <c r="L400" s="160"/>
      <c r="M400" s="160"/>
      <c r="N400" s="160"/>
      <c r="O400" s="160"/>
      <c r="P400" s="160"/>
      <c r="Q400" s="160"/>
      <c r="R400" s="160"/>
      <c r="S400" s="160"/>
      <c r="T400" s="160"/>
      <c r="U400" s="232">
        <f t="shared" ref="U400" si="1232">STDEV(L399:T399)/SQRT(COUNT(L399:T399))</f>
        <v>191.12698294960038</v>
      </c>
    </row>
    <row r="401" spans="1:21">
      <c r="A401" s="223">
        <v>43728</v>
      </c>
      <c r="B401" s="235">
        <v>2.4183564814814802</v>
      </c>
      <c r="C401" s="304">
        <f>'VCO2-BW '!C401*'VCO2-LBM'!C$61/'VCO2-LBM'!C$62</f>
        <v>2973.2126436781614</v>
      </c>
      <c r="D401" s="305">
        <f>'VCO2-BW '!D401*'VCO2-LBM'!D$61/'VCO2-LBM'!D$62</f>
        <v>2677.5966850828727</v>
      </c>
      <c r="E401" s="305">
        <f>'VCO2-BW '!E401*'VCO2-LBM'!E$61/'VCO2-LBM'!E$62</f>
        <v>4405.1785714285716</v>
      </c>
      <c r="F401" s="305">
        <f>'VCO2-BW '!F401*'VCO2-LBM'!F$61/'VCO2-LBM'!F$62</f>
        <v>3142.6153846153843</v>
      </c>
      <c r="G401" s="305">
        <f>'VCO2-BW '!G401*'VCO2-LBM'!G$61/'VCO2-LBM'!G$62</f>
        <v>3415.7054794520545</v>
      </c>
      <c r="H401" s="86">
        <f>'VCO2-BW '!H401*'VCO2-LBM'!H$61/'VCO2-LBM'!H$62</f>
        <v>4711.3968253968251</v>
      </c>
      <c r="I401" s="86">
        <f>'VCO2-BW '!I401*'VCO2-LBM'!I$61/'VCO2-LBM'!I$62</f>
        <v>2928.333333333333</v>
      </c>
      <c r="J401" s="86">
        <f>'VCO2-BW '!J401*'VCO2-LBM'!J$61/'VCO2-LBM'!J$62</f>
        <v>5634.7175572519091</v>
      </c>
      <c r="K401" s="108">
        <f>'VCO2-BW '!K401*'VCO2-LBM'!K$61/'VCO2-LBM'!K$62</f>
        <v>4538.7559055118109</v>
      </c>
      <c r="L401" s="160"/>
      <c r="M401" s="160"/>
      <c r="N401" s="160"/>
      <c r="O401" s="160"/>
      <c r="P401" s="160"/>
      <c r="Q401" s="160"/>
      <c r="R401" s="160"/>
      <c r="S401" s="160"/>
      <c r="T401" s="160"/>
      <c r="U401" s="232"/>
    </row>
    <row r="402" spans="1:21">
      <c r="A402" s="223">
        <v>43728</v>
      </c>
      <c r="B402" s="235">
        <v>2.4322453703703699</v>
      </c>
      <c r="C402" s="304">
        <f>'VCO2-BW '!C402*'VCO2-LBM'!C$61/'VCO2-LBM'!C$62</f>
        <v>2703.7701149425293</v>
      </c>
      <c r="D402" s="305">
        <f>'VCO2-BW '!D402*'VCO2-LBM'!D$61/'VCO2-LBM'!D$62</f>
        <v>2446.7403314917124</v>
      </c>
      <c r="E402" s="305">
        <f>'VCO2-BW '!E402*'VCO2-LBM'!E$61/'VCO2-LBM'!E$62</f>
        <v>4006.6071428571427</v>
      </c>
      <c r="F402" s="305">
        <f>'VCO2-BW '!F402*'VCO2-LBM'!F$61/'VCO2-LBM'!F$62</f>
        <v>4674.1538461538466</v>
      </c>
      <c r="G402" s="305">
        <f>'VCO2-BW '!G402*'VCO2-LBM'!G$61/'VCO2-LBM'!G$62</f>
        <v>3364.9520547945208</v>
      </c>
      <c r="H402" s="86">
        <f>'VCO2-BW '!H402*'VCO2-LBM'!H$61/'VCO2-LBM'!H$62</f>
        <v>4317.3650793650795</v>
      </c>
      <c r="I402" s="86">
        <f>'VCO2-BW '!I402*'VCO2-LBM'!I$61/'VCO2-LBM'!I$62</f>
        <v>3261.6666666666665</v>
      </c>
      <c r="J402" s="86">
        <f>'VCO2-BW '!J402*'VCO2-LBM'!J$61/'VCO2-LBM'!J$62</f>
        <v>3990.5648854961833</v>
      </c>
      <c r="K402" s="108">
        <f>'VCO2-BW '!K402*'VCO2-LBM'!K$61/'VCO2-LBM'!K$62</f>
        <v>4084.2598425196852</v>
      </c>
      <c r="L402" s="160">
        <f t="shared" ref="L402" si="1233">AVERAGE(C402:C404)</f>
        <v>2697.5402298850577</v>
      </c>
      <c r="M402" s="160">
        <f t="shared" ref="M402" si="1234">AVERAGE(D402:D404)</f>
        <v>2492.2375690607732</v>
      </c>
      <c r="N402" s="160">
        <f t="shared" ref="N402" si="1235">AVERAGE(E402:E404)</f>
        <v>3447.3214285714289</v>
      </c>
      <c r="O402" s="160">
        <f t="shared" ref="O402" si="1236">AVERAGE(F402:F404)</f>
        <v>3738.3076923076919</v>
      </c>
      <c r="P402" s="160">
        <f t="shared" ref="P402" si="1237">AVERAGE(G402:G404)</f>
        <v>3214.9474885844752</v>
      </c>
      <c r="Q402" s="160">
        <f t="shared" ref="Q402" si="1238">AVERAGE(H402:H404)</f>
        <v>4068.830687830688</v>
      </c>
      <c r="R402" s="160">
        <f t="shared" ref="R402" si="1239">AVERAGE(I402:I404)</f>
        <v>4278.8888888888878</v>
      </c>
      <c r="S402" s="160">
        <f t="shared" ref="S402" si="1240">AVERAGE(J402:J404)</f>
        <v>3977.2519083969469</v>
      </c>
      <c r="T402" s="160">
        <f t="shared" ref="T402" si="1241">AVERAGE(K402:K404)</f>
        <v>3789.0183727034123</v>
      </c>
      <c r="U402" s="232">
        <f t="shared" ref="U402" si="1242">AVERAGE(L402:T402)</f>
        <v>3522.704918469929</v>
      </c>
    </row>
    <row r="403" spans="1:21">
      <c r="A403" s="223">
        <v>43728</v>
      </c>
      <c r="B403" s="235">
        <v>2.4461342592592592</v>
      </c>
      <c r="C403" s="304">
        <f>'VCO2-BW '!C403*'VCO2-LBM'!C$61/'VCO2-LBM'!C$62</f>
        <v>2811.2356321839084</v>
      </c>
      <c r="D403" s="305">
        <f>'VCO2-BW '!D403*'VCO2-LBM'!D$61/'VCO2-LBM'!D$62</f>
        <v>2438.3149171270716</v>
      </c>
      <c r="E403" s="305">
        <f>'VCO2-BW '!E403*'VCO2-LBM'!E$61/'VCO2-LBM'!E$62</f>
        <v>2473.3928571428569</v>
      </c>
      <c r="F403" s="305">
        <f>'VCO2-BW '!F403*'VCO2-LBM'!F$61/'VCO2-LBM'!F$62</f>
        <v>3151.0769230769229</v>
      </c>
      <c r="G403" s="305">
        <f>'VCO2-BW '!G403*'VCO2-LBM'!G$61/'VCO2-LBM'!G$62</f>
        <v>3173.7808219178082</v>
      </c>
      <c r="H403" s="86">
        <f>'VCO2-BW '!H403*'VCO2-LBM'!H$61/'VCO2-LBM'!H$62</f>
        <v>4263.0158730158728</v>
      </c>
      <c r="I403" s="86">
        <f>'VCO2-BW '!I403*'VCO2-LBM'!I$61/'VCO2-LBM'!I$62</f>
        <v>5501.6666666666661</v>
      </c>
      <c r="J403" s="86">
        <f>'VCO2-BW '!J403*'VCO2-LBM'!J$61/'VCO2-LBM'!J$62</f>
        <v>4305.0839694656479</v>
      </c>
      <c r="K403" s="108">
        <f>'VCO2-BW '!K403*'VCO2-LBM'!K$61/'VCO2-LBM'!K$62</f>
        <v>3611.1496062992123</v>
      </c>
      <c r="L403" s="160"/>
      <c r="M403" s="160"/>
      <c r="N403" s="160"/>
      <c r="O403" s="160"/>
      <c r="P403" s="160"/>
      <c r="Q403" s="160"/>
      <c r="R403" s="160"/>
      <c r="S403" s="160"/>
      <c r="T403" s="160"/>
      <c r="U403" s="232">
        <f t="shared" ref="U403" si="1243">STDEV(L402:T402)/SQRT(COUNT(L402:T402))</f>
        <v>205.38733593191787</v>
      </c>
    </row>
    <row r="404" spans="1:21">
      <c r="A404" s="223">
        <v>43728</v>
      </c>
      <c r="B404" s="235">
        <v>2.46002314814814</v>
      </c>
      <c r="C404" s="304">
        <f>'VCO2-BW '!C404*'VCO2-LBM'!C$61/'VCO2-LBM'!C$62</f>
        <v>2577.6149425287358</v>
      </c>
      <c r="D404" s="305">
        <f>'VCO2-BW '!D404*'VCO2-LBM'!D$61/'VCO2-LBM'!D$62</f>
        <v>2591.6574585635358</v>
      </c>
      <c r="E404" s="305">
        <f>'VCO2-BW '!E404*'VCO2-LBM'!E$61/'VCO2-LBM'!E$62</f>
        <v>3861.9642857142853</v>
      </c>
      <c r="F404" s="305">
        <f>'VCO2-BW '!F404*'VCO2-LBM'!F$61/'VCO2-LBM'!F$62</f>
        <v>3389.6923076923072</v>
      </c>
      <c r="G404" s="305">
        <f>'VCO2-BW '!G404*'VCO2-LBM'!G$61/'VCO2-LBM'!G$62</f>
        <v>3106.1095890410957</v>
      </c>
      <c r="H404" s="86">
        <f>'VCO2-BW '!H404*'VCO2-LBM'!H$61/'VCO2-LBM'!H$62</f>
        <v>3626.1111111111109</v>
      </c>
      <c r="I404" s="86">
        <f>'VCO2-BW '!I404*'VCO2-LBM'!I$61/'VCO2-LBM'!I$62</f>
        <v>4073.3333333333326</v>
      </c>
      <c r="J404" s="86">
        <f>'VCO2-BW '!J404*'VCO2-LBM'!J$61/'VCO2-LBM'!J$62</f>
        <v>3636.1068702290081</v>
      </c>
      <c r="K404" s="108">
        <f>'VCO2-BW '!K404*'VCO2-LBM'!K$61/'VCO2-LBM'!K$62</f>
        <v>3671.6456692913389</v>
      </c>
      <c r="L404" s="160"/>
      <c r="M404" s="160"/>
      <c r="N404" s="160"/>
      <c r="O404" s="160"/>
      <c r="P404" s="160"/>
      <c r="Q404" s="160"/>
      <c r="R404" s="160"/>
      <c r="S404" s="160"/>
      <c r="T404" s="160"/>
      <c r="U404" s="232"/>
    </row>
    <row r="405" spans="1:21">
      <c r="A405" s="223">
        <v>43728</v>
      </c>
      <c r="B405" s="235">
        <v>2.4739120370370302</v>
      </c>
      <c r="C405" s="304">
        <f>'VCO2-BW '!C405*'VCO2-LBM'!C$61/'VCO2-LBM'!C$62</f>
        <v>3801.7873563218395</v>
      </c>
      <c r="D405" s="305">
        <f>'VCO2-BW '!D405*'VCO2-LBM'!D$61/'VCO2-LBM'!D$62</f>
        <v>3481.3812154696129</v>
      </c>
      <c r="E405" s="305">
        <f>'VCO2-BW '!E405*'VCO2-LBM'!E$61/'VCO2-LBM'!E$62</f>
        <v>2343.2142857142858</v>
      </c>
      <c r="F405" s="305">
        <f>'VCO2-BW '!F405*'VCO2-LBM'!F$61/'VCO2-LBM'!F$62</f>
        <v>2959.8461538461538</v>
      </c>
      <c r="G405" s="305">
        <f>'VCO2-BW '!G405*'VCO2-LBM'!G$61/'VCO2-LBM'!G$62</f>
        <v>3001.2191780821918</v>
      </c>
      <c r="H405" s="86">
        <f>'VCO2-BW '!H405*'VCO2-LBM'!H$61/'VCO2-LBM'!H$62</f>
        <v>3303.4126984126983</v>
      </c>
      <c r="I405" s="86">
        <f>'VCO2-BW '!I405*'VCO2-LBM'!I$61/'VCO2-LBM'!I$62</f>
        <v>3373.333333333333</v>
      </c>
      <c r="J405" s="86">
        <f>'VCO2-BW '!J405*'VCO2-LBM'!J$61/'VCO2-LBM'!J$62</f>
        <v>5410.0610687022909</v>
      </c>
      <c r="K405" s="108">
        <f>'VCO2-BW '!K405*'VCO2-LBM'!K$61/'VCO2-LBM'!K$62</f>
        <v>3727.4881889763778</v>
      </c>
      <c r="L405" s="160">
        <f t="shared" ref="L405" si="1244">AVERAGE(C405:C407)</f>
        <v>3385.942528735633</v>
      </c>
      <c r="M405" s="160">
        <f t="shared" ref="M405" si="1245">AVERAGE(D405:D407)</f>
        <v>2949.456721915285</v>
      </c>
      <c r="N405" s="160">
        <f t="shared" ref="N405" si="1246">AVERAGE(E405:E407)</f>
        <v>3290.3571428571427</v>
      </c>
      <c r="O405" s="160">
        <f t="shared" ref="O405" si="1247">AVERAGE(F405:F407)</f>
        <v>2758.4615384615386</v>
      </c>
      <c r="P405" s="160">
        <f t="shared" ref="P405" si="1248">AVERAGE(G405:G407)</f>
        <v>3707.8196347031967</v>
      </c>
      <c r="Q405" s="160">
        <f t="shared" ref="Q405" si="1249">AVERAGE(H405:H407)</f>
        <v>3070.1640211640211</v>
      </c>
      <c r="R405" s="160">
        <f t="shared" ref="R405" si="1250">AVERAGE(I405:I407)</f>
        <v>3383.3333333333335</v>
      </c>
      <c r="S405" s="160">
        <f t="shared" ref="S405" si="1251">AVERAGE(J405:J407)</f>
        <v>4734.4274809160306</v>
      </c>
      <c r="T405" s="160">
        <f t="shared" ref="T405" si="1252">AVERAGE(K405:K407)</f>
        <v>4333.4829396325458</v>
      </c>
      <c r="U405" s="232">
        <f t="shared" ref="U405" si="1253">AVERAGE(L405:T405)</f>
        <v>3512.6050379687472</v>
      </c>
    </row>
    <row r="406" spans="1:21">
      <c r="A406" s="223">
        <v>43728</v>
      </c>
      <c r="B406" s="235">
        <v>2.4878009259259199</v>
      </c>
      <c r="C406" s="304">
        <f>'VCO2-BW '!C406*'VCO2-LBM'!C$61/'VCO2-LBM'!C$62</f>
        <v>3653.8275862068972</v>
      </c>
      <c r="D406" s="305">
        <f>'VCO2-BW '!D406*'VCO2-LBM'!D$61/'VCO2-LBM'!D$62</f>
        <v>2263.0662983425414</v>
      </c>
      <c r="E406" s="305">
        <f>'VCO2-BW '!E406*'VCO2-LBM'!E$61/'VCO2-LBM'!E$62</f>
        <v>2508.75</v>
      </c>
      <c r="F406" s="305">
        <f>'VCO2-BW '!F406*'VCO2-LBM'!F$61/'VCO2-LBM'!F$62</f>
        <v>2683.9999999999995</v>
      </c>
      <c r="G406" s="305">
        <f>'VCO2-BW '!G406*'VCO2-LBM'!G$61/'VCO2-LBM'!G$62</f>
        <v>4823.267123287671</v>
      </c>
      <c r="H406" s="86">
        <f>'VCO2-BW '!H406*'VCO2-LBM'!H$61/'VCO2-LBM'!H$62</f>
        <v>3216.7936507936506</v>
      </c>
      <c r="I406" s="86">
        <f>'VCO2-BW '!I406*'VCO2-LBM'!I$61/'VCO2-LBM'!I$62</f>
        <v>3401.6666666666665</v>
      </c>
      <c r="J406" s="86">
        <f>'VCO2-BW '!J406*'VCO2-LBM'!J$61/'VCO2-LBM'!J$62</f>
        <v>5173.7557251908393</v>
      </c>
      <c r="K406" s="108">
        <f>'VCO2-BW '!K406*'VCO2-LBM'!K$61/'VCO2-LBM'!K$62</f>
        <v>5812.2755905511813</v>
      </c>
      <c r="L406" s="160"/>
      <c r="M406" s="160"/>
      <c r="N406" s="160"/>
      <c r="O406" s="160"/>
      <c r="P406" s="160"/>
      <c r="Q406" s="160"/>
      <c r="R406" s="160"/>
      <c r="S406" s="160"/>
      <c r="T406" s="160"/>
      <c r="U406" s="232">
        <f t="shared" ref="U406" si="1254">STDEV(L405:T405)/SQRT(COUNT(L405:T405))</f>
        <v>216.30002758282993</v>
      </c>
    </row>
    <row r="407" spans="1:21">
      <c r="A407" s="223">
        <v>43728</v>
      </c>
      <c r="B407" s="235">
        <v>2.5016898148148101</v>
      </c>
      <c r="C407" s="304">
        <f>'VCO2-BW '!C407*'VCO2-LBM'!C$61/'VCO2-LBM'!C$62</f>
        <v>2702.2126436781609</v>
      </c>
      <c r="D407" s="305">
        <f>'VCO2-BW '!D407*'VCO2-LBM'!D$61/'VCO2-LBM'!D$62</f>
        <v>3103.9226519337012</v>
      </c>
      <c r="E407" s="305">
        <f>'VCO2-BW '!E407*'VCO2-LBM'!E$61/'VCO2-LBM'!E$62</f>
        <v>5019.1071428571422</v>
      </c>
      <c r="F407" s="305">
        <f>'VCO2-BW '!F407*'VCO2-LBM'!F$61/'VCO2-LBM'!F$62</f>
        <v>2631.5384615384614</v>
      </c>
      <c r="G407" s="305">
        <f>'VCO2-BW '!G407*'VCO2-LBM'!G$61/'VCO2-LBM'!G$62</f>
        <v>3298.9726027397255</v>
      </c>
      <c r="H407" s="86">
        <f>'VCO2-BW '!H407*'VCO2-LBM'!H$61/'VCO2-LBM'!H$62</f>
        <v>2690.2857142857142</v>
      </c>
      <c r="I407" s="86">
        <f>'VCO2-BW '!I407*'VCO2-LBM'!I$61/'VCO2-LBM'!I$62</f>
        <v>3375</v>
      </c>
      <c r="J407" s="86">
        <f>'VCO2-BW '!J407*'VCO2-LBM'!J$61/'VCO2-LBM'!J$62</f>
        <v>3619.4656488549617</v>
      </c>
      <c r="K407" s="108">
        <f>'VCO2-BW '!K407*'VCO2-LBM'!K$61/'VCO2-LBM'!K$62</f>
        <v>3460.6850393700788</v>
      </c>
      <c r="L407" s="160"/>
      <c r="M407" s="160"/>
      <c r="N407" s="160"/>
      <c r="O407" s="160"/>
      <c r="P407" s="160"/>
      <c r="Q407" s="160"/>
      <c r="R407" s="160"/>
      <c r="S407" s="160"/>
      <c r="T407" s="160"/>
      <c r="U407" s="232"/>
    </row>
    <row r="408" spans="1:21">
      <c r="A408" s="223">
        <v>43728</v>
      </c>
      <c r="B408" s="235">
        <v>2.5155787037036998</v>
      </c>
      <c r="C408" s="304">
        <f>'VCO2-BW '!C408*'VCO2-LBM'!C$61/'VCO2-LBM'!C$62</f>
        <v>2657.0459770114949</v>
      </c>
      <c r="D408" s="305">
        <f>'VCO2-BW '!D408*'VCO2-LBM'!D$61/'VCO2-LBM'!D$62</f>
        <v>2045.6906077348065</v>
      </c>
      <c r="E408" s="305">
        <f>'VCO2-BW '!E408*'VCO2-LBM'!E$61/'VCO2-LBM'!E$62</f>
        <v>3254.4642857142858</v>
      </c>
      <c r="F408" s="305">
        <f>'VCO2-BW '!F408*'VCO2-LBM'!F$61/'VCO2-LBM'!F$62</f>
        <v>2968.3076923076924</v>
      </c>
      <c r="G408" s="305">
        <f>'VCO2-BW '!G408*'VCO2-LBM'!G$61/'VCO2-LBM'!G$62</f>
        <v>3479.9931506849316</v>
      </c>
      <c r="H408" s="86">
        <f>'VCO2-BW '!H408*'VCO2-LBM'!H$61/'VCO2-LBM'!H$62</f>
        <v>3743.3015873015875</v>
      </c>
      <c r="I408" s="86">
        <f>'VCO2-BW '!I408*'VCO2-LBM'!I$61/'VCO2-LBM'!I$62</f>
        <v>4631.6666666666661</v>
      </c>
      <c r="J408" s="86">
        <f>'VCO2-BW '!J408*'VCO2-LBM'!J$61/'VCO2-LBM'!J$62</f>
        <v>4181.93893129771</v>
      </c>
      <c r="K408" s="108">
        <f>'VCO2-BW '!K408*'VCO2-LBM'!K$61/'VCO2-LBM'!K$62</f>
        <v>4208.3543307086611</v>
      </c>
      <c r="L408" s="160">
        <f t="shared" ref="L408" si="1255">AVERAGE(C408:C410)</f>
        <v>2805.0057471264372</v>
      </c>
      <c r="M408" s="160">
        <f t="shared" ref="M408" si="1256">AVERAGE(D408:D410)</f>
        <v>2833.7476979742169</v>
      </c>
      <c r="N408" s="160">
        <f t="shared" ref="N408" si="1257">AVERAGE(E408:E410)</f>
        <v>3017.6785714285711</v>
      </c>
      <c r="O408" s="160">
        <f t="shared" ref="O408" si="1258">AVERAGE(F408:F410)</f>
        <v>3499.6923076923072</v>
      </c>
      <c r="P408" s="160">
        <f t="shared" ref="P408" si="1259">AVERAGE(G408:G410)</f>
        <v>4070.9885844748856</v>
      </c>
      <c r="Q408" s="160">
        <f t="shared" ref="Q408" si="1260">AVERAGE(H408:H410)</f>
        <v>4512.6825396825398</v>
      </c>
      <c r="R408" s="160">
        <f t="shared" ref="R408" si="1261">AVERAGE(I408:I410)</f>
        <v>3860.5555555555552</v>
      </c>
      <c r="S408" s="160">
        <f t="shared" ref="S408" si="1262">AVERAGE(J408:J410)</f>
        <v>3995.0025445292627</v>
      </c>
      <c r="T408" s="160">
        <f t="shared" ref="T408" si="1263">AVERAGE(K408:K410)</f>
        <v>3678.3674540682418</v>
      </c>
      <c r="U408" s="232">
        <f t="shared" ref="U408" si="1264">AVERAGE(L408:T408)</f>
        <v>3585.969000281335</v>
      </c>
    </row>
    <row r="409" spans="1:21">
      <c r="A409" s="223">
        <v>43728</v>
      </c>
      <c r="B409" s="235">
        <v>2.52946759259259</v>
      </c>
      <c r="C409" s="304">
        <f>'VCO2-BW '!C409*'VCO2-LBM'!C$61/'VCO2-LBM'!C$62</f>
        <v>2717.7873563218395</v>
      </c>
      <c r="D409" s="305">
        <f>'VCO2-BW '!D409*'VCO2-LBM'!D$61/'VCO2-LBM'!D$62</f>
        <v>2404.6132596685079</v>
      </c>
      <c r="E409" s="305">
        <f>'VCO2-BW '!E409*'VCO2-LBM'!E$61/'VCO2-LBM'!E$62</f>
        <v>2939.4642857142858</v>
      </c>
      <c r="F409" s="305">
        <f>'VCO2-BW '!F409*'VCO2-LBM'!F$61/'VCO2-LBM'!F$62</f>
        <v>2685.6923076923076</v>
      </c>
      <c r="G409" s="305">
        <f>'VCO2-BW '!G409*'VCO2-LBM'!G$61/'VCO2-LBM'!G$62</f>
        <v>4850.3356164383558</v>
      </c>
      <c r="H409" s="86">
        <f>'VCO2-BW '!H409*'VCO2-LBM'!H$61/'VCO2-LBM'!H$62</f>
        <v>5251.4920634920627</v>
      </c>
      <c r="I409" s="86">
        <f>'VCO2-BW '!I409*'VCO2-LBM'!I$61/'VCO2-LBM'!I$62</f>
        <v>2920</v>
      </c>
      <c r="J409" s="86">
        <f>'VCO2-BW '!J409*'VCO2-LBM'!J$61/'VCO2-LBM'!J$62</f>
        <v>3948.9618320610689</v>
      </c>
      <c r="K409" s="108">
        <f>'VCO2-BW '!K409*'VCO2-LBM'!K$61/'VCO2-LBM'!K$62</f>
        <v>3473.0944881889764</v>
      </c>
      <c r="L409" s="160"/>
      <c r="M409" s="160"/>
      <c r="N409" s="160"/>
      <c r="O409" s="160"/>
      <c r="P409" s="160"/>
      <c r="Q409" s="160"/>
      <c r="R409" s="160"/>
      <c r="S409" s="160"/>
      <c r="T409" s="160"/>
      <c r="U409" s="232">
        <f t="shared" ref="U409" si="1265">STDEV(L408:T408)/SQRT(COUNT(L408:T408))</f>
        <v>199.00529870503837</v>
      </c>
    </row>
    <row r="410" spans="1:21">
      <c r="A410" s="223">
        <v>43728</v>
      </c>
      <c r="B410" s="235">
        <v>2.5433564814814802</v>
      </c>
      <c r="C410" s="304">
        <f>'VCO2-BW '!C410*'VCO2-LBM'!C$61/'VCO2-LBM'!C$62</f>
        <v>3040.1839080459777</v>
      </c>
      <c r="D410" s="305">
        <f>'VCO2-BW '!D410*'VCO2-LBM'!D$61/'VCO2-LBM'!D$62</f>
        <v>4050.9392265193369</v>
      </c>
      <c r="E410" s="305">
        <f>'VCO2-BW '!E410*'VCO2-LBM'!E$61/'VCO2-LBM'!E$62</f>
        <v>2859.1071428571427</v>
      </c>
      <c r="F410" s="305">
        <f>'VCO2-BW '!F410*'VCO2-LBM'!F$61/'VCO2-LBM'!F$62</f>
        <v>4845.0769230769229</v>
      </c>
      <c r="G410" s="305">
        <f>'VCO2-BW '!G410*'VCO2-LBM'!G$61/'VCO2-LBM'!G$62</f>
        <v>3882.6369863013692</v>
      </c>
      <c r="H410" s="86">
        <f>'VCO2-BW '!H410*'VCO2-LBM'!H$61/'VCO2-LBM'!H$62</f>
        <v>4543.2539682539682</v>
      </c>
      <c r="I410" s="86">
        <f>'VCO2-BW '!I410*'VCO2-LBM'!I$61/'VCO2-LBM'!I$62</f>
        <v>4030.0000000000005</v>
      </c>
      <c r="J410" s="86">
        <f>'VCO2-BW '!J410*'VCO2-LBM'!J$61/'VCO2-LBM'!J$62</f>
        <v>3854.1068702290081</v>
      </c>
      <c r="K410" s="108">
        <f>'VCO2-BW '!K410*'VCO2-LBM'!K$61/'VCO2-LBM'!K$62</f>
        <v>3353.6535433070867</v>
      </c>
      <c r="L410" s="160"/>
      <c r="M410" s="160"/>
      <c r="N410" s="160"/>
      <c r="O410" s="160"/>
      <c r="P410" s="160"/>
      <c r="Q410" s="160"/>
      <c r="R410" s="160"/>
      <c r="S410" s="160"/>
      <c r="T410" s="160"/>
      <c r="U410" s="232"/>
    </row>
    <row r="411" spans="1:21">
      <c r="A411" s="223">
        <v>43728</v>
      </c>
      <c r="B411" s="235">
        <v>2.5572453703703699</v>
      </c>
      <c r="C411" s="304">
        <f>'VCO2-BW '!C411*'VCO2-LBM'!C$61/'VCO2-LBM'!C$62</f>
        <v>2541.7931034482763</v>
      </c>
      <c r="D411" s="305">
        <f>'VCO2-BW '!D411*'VCO2-LBM'!D$61/'VCO2-LBM'!D$62</f>
        <v>1808.0939226519333</v>
      </c>
      <c r="E411" s="305">
        <f>'VCO2-BW '!E411*'VCO2-LBM'!E$61/'VCO2-LBM'!E$62</f>
        <v>4927.5</v>
      </c>
      <c r="F411" s="305">
        <f>'VCO2-BW '!F411*'VCO2-LBM'!F$61/'VCO2-LBM'!F$62</f>
        <v>4354.3076923076924</v>
      </c>
      <c r="G411" s="305">
        <f>'VCO2-BW '!G411*'VCO2-LBM'!G$61/'VCO2-LBM'!G$62</f>
        <v>4858.7945205479446</v>
      </c>
      <c r="H411" s="86">
        <f>'VCO2-BW '!H411*'VCO2-LBM'!H$61/'VCO2-LBM'!H$62</f>
        <v>3486.8412698412699</v>
      </c>
      <c r="I411" s="86">
        <f>'VCO2-BW '!I411*'VCO2-LBM'!I$61/'VCO2-LBM'!I$62</f>
        <v>2966.6666666666665</v>
      </c>
      <c r="J411" s="86">
        <f>'VCO2-BW '!J411*'VCO2-LBM'!J$61/'VCO2-LBM'!J$62</f>
        <v>3579.5267175572521</v>
      </c>
      <c r="K411" s="108">
        <f>'VCO2-BW '!K411*'VCO2-LBM'!K$61/'VCO2-LBM'!K$62</f>
        <v>3494.8110236220473</v>
      </c>
      <c r="L411" s="160">
        <f t="shared" ref="L411" si="1266">AVERAGE(C411:C413)</f>
        <v>2707.9233716475101</v>
      </c>
      <c r="M411" s="160">
        <f t="shared" ref="M411" si="1267">AVERAGE(D411:D413)</f>
        <v>2159.1528545119704</v>
      </c>
      <c r="N411" s="160">
        <f t="shared" ref="N411" si="1268">AVERAGE(E411:E413)</f>
        <v>4059.1071428571427</v>
      </c>
      <c r="O411" s="160">
        <f t="shared" ref="O411" si="1269">AVERAGE(F411:F413)</f>
        <v>3429.7435897435898</v>
      </c>
      <c r="P411" s="160">
        <f t="shared" ref="P411" si="1270">AVERAGE(G411:G413)</f>
        <v>3592.2146118721462</v>
      </c>
      <c r="Q411" s="160">
        <f t="shared" ref="Q411" si="1271">AVERAGE(H411:H413)</f>
        <v>3742.7354497354499</v>
      </c>
      <c r="R411" s="160">
        <f t="shared" ref="R411" si="1272">AVERAGE(I411:I413)</f>
        <v>3201.6666666666665</v>
      </c>
      <c r="S411" s="160">
        <f t="shared" ref="S411" si="1273">AVERAGE(J411:J413)</f>
        <v>4166.9618320610689</v>
      </c>
      <c r="T411" s="160">
        <f t="shared" ref="T411" si="1274">AVERAGE(K411:K413)</f>
        <v>4599.251968503937</v>
      </c>
      <c r="U411" s="232">
        <f t="shared" ref="U411" si="1275">AVERAGE(L411:T411)</f>
        <v>3517.6397208443868</v>
      </c>
    </row>
    <row r="412" spans="1:21">
      <c r="A412" s="223">
        <v>43728</v>
      </c>
      <c r="B412" s="235">
        <v>2.5711342592592499</v>
      </c>
      <c r="C412" s="304">
        <f>'VCO2-BW '!C412*'VCO2-LBM'!C$61/'VCO2-LBM'!C$62</f>
        <v>2853.2873563218395</v>
      </c>
      <c r="D412" s="305">
        <f>'VCO2-BW '!D412*'VCO2-LBM'!D$61/'VCO2-LBM'!D$62</f>
        <v>2220.9392265193369</v>
      </c>
      <c r="E412" s="305">
        <f>'VCO2-BW '!E412*'VCO2-LBM'!E$61/'VCO2-LBM'!E$62</f>
        <v>2772.3214285714284</v>
      </c>
      <c r="F412" s="305">
        <f>'VCO2-BW '!F412*'VCO2-LBM'!F$61/'VCO2-LBM'!F$62</f>
        <v>3166.3076923076919</v>
      </c>
      <c r="G412" s="305">
        <f>'VCO2-BW '!G412*'VCO2-LBM'!G$61/'VCO2-LBM'!G$62</f>
        <v>2914.9383561643835</v>
      </c>
      <c r="H412" s="86">
        <f>'VCO2-BW '!H412*'VCO2-LBM'!H$61/'VCO2-LBM'!H$62</f>
        <v>4465.1269841269841</v>
      </c>
      <c r="I412" s="86">
        <f>'VCO2-BW '!I412*'VCO2-LBM'!I$61/'VCO2-LBM'!I$62</f>
        <v>3361.6666666666665</v>
      </c>
      <c r="J412" s="86">
        <f>'VCO2-BW '!J412*'VCO2-LBM'!J$61/'VCO2-LBM'!J$62</f>
        <v>5168.7633587786268</v>
      </c>
      <c r="K412" s="108">
        <f>'VCO2-BW '!K412*'VCO2-LBM'!K$61/'VCO2-LBM'!K$62</f>
        <v>5320.5511811023625</v>
      </c>
      <c r="L412" s="160"/>
      <c r="M412" s="160"/>
      <c r="N412" s="160"/>
      <c r="O412" s="160"/>
      <c r="P412" s="160"/>
      <c r="Q412" s="160"/>
      <c r="R412" s="160"/>
      <c r="S412" s="160"/>
      <c r="T412" s="160"/>
      <c r="U412" s="232">
        <f t="shared" ref="U412" si="1276">STDEV(L411:T411)/SQRT(COUNT(L411:T411))</f>
        <v>251.37434905223256</v>
      </c>
    </row>
    <row r="413" spans="1:21">
      <c r="A413" s="223">
        <v>43728</v>
      </c>
      <c r="B413" s="235">
        <v>2.58502314814814</v>
      </c>
      <c r="C413" s="304">
        <f>'VCO2-BW '!C413*'VCO2-LBM'!C$61/'VCO2-LBM'!C$62</f>
        <v>2728.6896551724144</v>
      </c>
      <c r="D413" s="305">
        <f>'VCO2-BW '!D413*'VCO2-LBM'!D$61/'VCO2-LBM'!D$62</f>
        <v>2448.4254143646408</v>
      </c>
      <c r="E413" s="305">
        <f>'VCO2-BW '!E413*'VCO2-LBM'!E$61/'VCO2-LBM'!E$62</f>
        <v>4477.5</v>
      </c>
      <c r="F413" s="305">
        <f>'VCO2-BW '!F413*'VCO2-LBM'!F$61/'VCO2-LBM'!F$62</f>
        <v>2768.6153846153843</v>
      </c>
      <c r="G413" s="305">
        <f>'VCO2-BW '!G413*'VCO2-LBM'!G$61/'VCO2-LBM'!G$62</f>
        <v>3002.9109589041095</v>
      </c>
      <c r="H413" s="86">
        <f>'VCO2-BW '!H413*'VCO2-LBM'!H$61/'VCO2-LBM'!H$62</f>
        <v>3276.2380952380954</v>
      </c>
      <c r="I413" s="86">
        <f>'VCO2-BW '!I413*'VCO2-LBM'!I$61/'VCO2-LBM'!I$62</f>
        <v>3276.6666666666665</v>
      </c>
      <c r="J413" s="86">
        <f>'VCO2-BW '!J413*'VCO2-LBM'!J$61/'VCO2-LBM'!J$62</f>
        <v>3752.5954198473282</v>
      </c>
      <c r="K413" s="108">
        <f>'VCO2-BW '!K413*'VCO2-LBM'!K$61/'VCO2-LBM'!K$62</f>
        <v>4982.393700787401</v>
      </c>
      <c r="L413" s="160"/>
      <c r="M413" s="160"/>
      <c r="N413" s="160"/>
      <c r="O413" s="160"/>
      <c r="P413" s="160"/>
      <c r="Q413" s="160"/>
      <c r="R413" s="160"/>
      <c r="S413" s="160"/>
      <c r="T413" s="160"/>
      <c r="U413" s="232"/>
    </row>
    <row r="414" spans="1:21">
      <c r="A414" s="223">
        <v>43728</v>
      </c>
      <c r="B414" s="235">
        <v>2.5989120370370302</v>
      </c>
      <c r="C414" s="304">
        <f>'VCO2-BW '!C414*'VCO2-LBM'!C$61/'VCO2-LBM'!C$62</f>
        <v>4018.275862068966</v>
      </c>
      <c r="D414" s="305">
        <f>'VCO2-BW '!D414*'VCO2-LBM'!D$61/'VCO2-LBM'!D$62</f>
        <v>4453.674033149171</v>
      </c>
      <c r="E414" s="305">
        <f>'VCO2-BW '!E414*'VCO2-LBM'!E$61/'VCO2-LBM'!E$62</f>
        <v>4959.6428571428569</v>
      </c>
      <c r="F414" s="305">
        <f>'VCO2-BW '!F414*'VCO2-LBM'!F$61/'VCO2-LBM'!F$62</f>
        <v>3105.3846153846152</v>
      </c>
      <c r="G414" s="305">
        <f>'VCO2-BW '!G414*'VCO2-LBM'!G$61/'VCO2-LBM'!G$62</f>
        <v>4860.4863013698623</v>
      </c>
      <c r="H414" s="86">
        <f>'VCO2-BW '!H414*'VCO2-LBM'!H$61/'VCO2-LBM'!H$62</f>
        <v>3267.7460317460318</v>
      </c>
      <c r="I414" s="86">
        <f>'VCO2-BW '!I414*'VCO2-LBM'!I$61/'VCO2-LBM'!I$62</f>
        <v>4146.6666666666661</v>
      </c>
      <c r="J414" s="86">
        <f>'VCO2-BW '!J414*'VCO2-LBM'!J$61/'VCO2-LBM'!J$62</f>
        <v>3494.6564885496182</v>
      </c>
      <c r="K414" s="108">
        <f>'VCO2-BW '!K414*'VCO2-LBM'!K$61/'VCO2-LBM'!K$62</f>
        <v>4031.51968503937</v>
      </c>
      <c r="L414" s="160">
        <f t="shared" ref="L414" si="1277">AVERAGE(C414:C416)</f>
        <v>3555.1877394636017</v>
      </c>
      <c r="M414" s="160">
        <f t="shared" ref="M414" si="1278">AVERAGE(D414:D416)</f>
        <v>3441.5009208103129</v>
      </c>
      <c r="N414" s="160">
        <f t="shared" ref="N414" si="1279">AVERAGE(E414:E416)</f>
        <v>4300.1785714285716</v>
      </c>
      <c r="O414" s="160">
        <f t="shared" ref="O414" si="1280">AVERAGE(F414:F416)</f>
        <v>3023.5897435897436</v>
      </c>
      <c r="P414" s="160">
        <f t="shared" ref="P414" si="1281">AVERAGE(G414:G416)</f>
        <v>4024.1826484018261</v>
      </c>
      <c r="Q414" s="160">
        <f t="shared" ref="Q414" si="1282">AVERAGE(H414:H416)</f>
        <v>3665.1746031746029</v>
      </c>
      <c r="R414" s="160">
        <f t="shared" ref="R414" si="1283">AVERAGE(I414:I416)</f>
        <v>3870.5555555555552</v>
      </c>
      <c r="S414" s="160">
        <f t="shared" ref="S414" si="1284">AVERAGE(J414:J416)</f>
        <v>3583.4096692111962</v>
      </c>
      <c r="T414" s="160">
        <f t="shared" ref="T414" si="1285">AVERAGE(K414:K416)</f>
        <v>3829.3490813648295</v>
      </c>
      <c r="U414" s="232">
        <f t="shared" ref="U414" si="1286">AVERAGE(L414:T414)</f>
        <v>3699.2365036666938</v>
      </c>
    </row>
    <row r="415" spans="1:21">
      <c r="A415" s="223">
        <v>43728</v>
      </c>
      <c r="B415" s="235">
        <v>2.6128009259259199</v>
      </c>
      <c r="C415" s="304">
        <f>'VCO2-BW '!C415*'VCO2-LBM'!C$61/'VCO2-LBM'!C$62</f>
        <v>3379.7126436781618</v>
      </c>
      <c r="D415" s="305">
        <f>'VCO2-BW '!D415*'VCO2-LBM'!D$61/'VCO2-LBM'!D$62</f>
        <v>3562.265193370165</v>
      </c>
      <c r="E415" s="305">
        <f>'VCO2-BW '!E415*'VCO2-LBM'!E$61/'VCO2-LBM'!E$62</f>
        <v>4745.8928571428569</v>
      </c>
      <c r="F415" s="305">
        <f>'VCO2-BW '!F415*'VCO2-LBM'!F$61/'VCO2-LBM'!F$62</f>
        <v>2909.0769230769229</v>
      </c>
      <c r="G415" s="305">
        <f>'VCO2-BW '!G415*'VCO2-LBM'!G$61/'VCO2-LBM'!G$62</f>
        <v>3583.1917808219177</v>
      </c>
      <c r="H415" s="86">
        <f>'VCO2-BW '!H415*'VCO2-LBM'!H$61/'VCO2-LBM'!H$62</f>
        <v>4354.730158730159</v>
      </c>
      <c r="I415" s="86">
        <f>'VCO2-BW '!I415*'VCO2-LBM'!I$61/'VCO2-LBM'!I$62</f>
        <v>4593.333333333333</v>
      </c>
      <c r="J415" s="86">
        <f>'VCO2-BW '!J415*'VCO2-LBM'!J$61/'VCO2-LBM'!J$62</f>
        <v>3702.6717557251909</v>
      </c>
      <c r="K415" s="108">
        <f>'VCO2-BW '!K415*'VCO2-LBM'!K$61/'VCO2-LBM'!K$62</f>
        <v>3871.7480314960635</v>
      </c>
      <c r="L415" s="160"/>
      <c r="M415" s="160"/>
      <c r="N415" s="160"/>
      <c r="O415" s="160"/>
      <c r="P415" s="160"/>
      <c r="Q415" s="160"/>
      <c r="R415" s="160"/>
      <c r="S415" s="160"/>
      <c r="T415" s="160"/>
      <c r="U415" s="232">
        <f t="shared" ref="U415" si="1287">STDEV(L414:T414)/SQRT(COUNT(L414:T414))</f>
        <v>121.97752276921585</v>
      </c>
    </row>
    <row r="416" spans="1:21">
      <c r="A416" s="223">
        <v>43728</v>
      </c>
      <c r="B416" s="235">
        <v>2.6266898148148101</v>
      </c>
      <c r="C416" s="304">
        <f>'VCO2-BW '!C416*'VCO2-LBM'!C$61/'VCO2-LBM'!C$62</f>
        <v>3267.5747126436786</v>
      </c>
      <c r="D416" s="305">
        <f>'VCO2-BW '!D416*'VCO2-LBM'!D$61/'VCO2-LBM'!D$62</f>
        <v>2308.5635359116022</v>
      </c>
      <c r="E416" s="305">
        <f>'VCO2-BW '!E416*'VCO2-LBM'!E$61/'VCO2-LBM'!E$62</f>
        <v>3195</v>
      </c>
      <c r="F416" s="305">
        <f>'VCO2-BW '!F416*'VCO2-LBM'!F$61/'VCO2-LBM'!F$62</f>
        <v>3056.3076923076919</v>
      </c>
      <c r="G416" s="305">
        <f>'VCO2-BW '!G416*'VCO2-LBM'!G$61/'VCO2-LBM'!G$62</f>
        <v>3628.8698630136987</v>
      </c>
      <c r="H416" s="86">
        <f>'VCO2-BW '!H416*'VCO2-LBM'!H$61/'VCO2-LBM'!H$62</f>
        <v>3373.0476190476188</v>
      </c>
      <c r="I416" s="86">
        <f>'VCO2-BW '!I416*'VCO2-LBM'!I$61/'VCO2-LBM'!I$62</f>
        <v>2871.6666666666665</v>
      </c>
      <c r="J416" s="86">
        <f>'VCO2-BW '!J416*'VCO2-LBM'!J$61/'VCO2-LBM'!J$62</f>
        <v>3552.9007633587794</v>
      </c>
      <c r="K416" s="108">
        <f>'VCO2-BW '!K416*'VCO2-LBM'!K$61/'VCO2-LBM'!K$62</f>
        <v>3584.7795275590547</v>
      </c>
      <c r="L416" s="160"/>
      <c r="M416" s="160"/>
      <c r="N416" s="160"/>
      <c r="O416" s="160"/>
      <c r="P416" s="160"/>
      <c r="Q416" s="160"/>
      <c r="R416" s="160"/>
      <c r="S416" s="160"/>
      <c r="T416" s="160"/>
      <c r="U416" s="232"/>
    </row>
    <row r="417" spans="1:21">
      <c r="A417" s="223">
        <v>43728</v>
      </c>
      <c r="B417" s="235">
        <v>2.6405787037036998</v>
      </c>
      <c r="C417" s="304">
        <f>'VCO2-BW '!C417*'VCO2-LBM'!C$61/'VCO2-LBM'!C$62</f>
        <v>3107.1551724137935</v>
      </c>
      <c r="D417" s="305">
        <f>'VCO2-BW '!D417*'VCO2-LBM'!D$61/'VCO2-LBM'!D$62</f>
        <v>2628.7292817679554</v>
      </c>
      <c r="E417" s="305">
        <f>'VCO2-BW '!E417*'VCO2-LBM'!E$61/'VCO2-LBM'!E$62</f>
        <v>3034.2857142857142</v>
      </c>
      <c r="F417" s="305">
        <f>'VCO2-BW '!F417*'VCO2-LBM'!F$61/'VCO2-LBM'!F$62</f>
        <v>4647.0769230769229</v>
      </c>
      <c r="G417" s="305">
        <f>'VCO2-BW '!G417*'VCO2-LBM'!G$61/'VCO2-LBM'!G$62</f>
        <v>3383.561643835616</v>
      </c>
      <c r="H417" s="86">
        <f>'VCO2-BW '!H417*'VCO2-LBM'!H$61/'VCO2-LBM'!H$62</f>
        <v>3474.9523809523807</v>
      </c>
      <c r="I417" s="86">
        <f>'VCO2-BW '!I417*'VCO2-LBM'!I$61/'VCO2-LBM'!I$62</f>
        <v>3133.333333333333</v>
      </c>
      <c r="J417" s="86">
        <f>'VCO2-BW '!J417*'VCO2-LBM'!J$61/'VCO2-LBM'!J$62</f>
        <v>3699.3435114503818</v>
      </c>
      <c r="K417" s="108">
        <f>'VCO2-BW '!K417*'VCO2-LBM'!K$61/'VCO2-LBM'!K$62</f>
        <v>5308.1417322834641</v>
      </c>
      <c r="L417" s="160">
        <f t="shared" ref="L417" si="1288">AVERAGE(C417:C419)</f>
        <v>3166.3390804597707</v>
      </c>
      <c r="M417" s="160">
        <f t="shared" ref="M417" si="1289">AVERAGE(D417:D419)</f>
        <v>2647.8268876611414</v>
      </c>
      <c r="N417" s="160">
        <f t="shared" ref="N417" si="1290">AVERAGE(E417:E419)</f>
        <v>3066.9642857142858</v>
      </c>
      <c r="O417" s="160">
        <f t="shared" ref="O417" si="1291">AVERAGE(F417:F419)</f>
        <v>3968.4615384615386</v>
      </c>
      <c r="P417" s="160">
        <f t="shared" ref="P417" si="1292">AVERAGE(G417:G419)</f>
        <v>3813.2739726027394</v>
      </c>
      <c r="Q417" s="160">
        <f t="shared" ref="Q417" si="1293">AVERAGE(H417:H419)</f>
        <v>4247.730158730159</v>
      </c>
      <c r="R417" s="160">
        <f t="shared" ref="R417" si="1294">AVERAGE(I417:I419)</f>
        <v>3099.4444444444439</v>
      </c>
      <c r="S417" s="160">
        <f t="shared" ref="S417" si="1295">AVERAGE(J417:J419)</f>
        <v>4387.1806615776086</v>
      </c>
      <c r="T417" s="160">
        <f t="shared" ref="T417" si="1296">AVERAGE(K417:K419)</f>
        <v>4899.6640419947507</v>
      </c>
      <c r="U417" s="232">
        <f t="shared" ref="U417" si="1297">AVERAGE(L417:T417)</f>
        <v>3699.6538968496043</v>
      </c>
    </row>
    <row r="418" spans="1:21">
      <c r="A418" s="223">
        <v>43728</v>
      </c>
      <c r="B418" s="235">
        <v>2.65446759259259</v>
      </c>
      <c r="C418" s="304">
        <f>'VCO2-BW '!C418*'VCO2-LBM'!C$61/'VCO2-LBM'!C$62</f>
        <v>3948.1896551724139</v>
      </c>
      <c r="D418" s="305">
        <f>'VCO2-BW '!D418*'VCO2-LBM'!D$61/'VCO2-LBM'!D$62</f>
        <v>2953.9502762430939</v>
      </c>
      <c r="E418" s="305">
        <f>'VCO2-BW '!E418*'VCO2-LBM'!E$61/'VCO2-LBM'!E$62</f>
        <v>3256.0714285714284</v>
      </c>
      <c r="F418" s="305">
        <f>'VCO2-BW '!F418*'VCO2-LBM'!F$61/'VCO2-LBM'!F$62</f>
        <v>4046.3076923076919</v>
      </c>
      <c r="G418" s="305">
        <f>'VCO2-BW '!G418*'VCO2-LBM'!G$61/'VCO2-LBM'!G$62</f>
        <v>3432.623287671232</v>
      </c>
      <c r="H418" s="86">
        <f>'VCO2-BW '!H418*'VCO2-LBM'!H$61/'VCO2-LBM'!H$62</f>
        <v>5166.5714285714284</v>
      </c>
      <c r="I418" s="86">
        <f>'VCO2-BW '!I418*'VCO2-LBM'!I$61/'VCO2-LBM'!I$62</f>
        <v>3148.333333333333</v>
      </c>
      <c r="J418" s="86">
        <f>'VCO2-BW '!J418*'VCO2-LBM'!J$61/'VCO2-LBM'!J$62</f>
        <v>3725.9694656488555</v>
      </c>
      <c r="K418" s="108">
        <f>'VCO2-BW '!K418*'VCO2-LBM'!K$61/'VCO2-LBM'!K$62</f>
        <v>5384.1496062992128</v>
      </c>
      <c r="L418" s="160"/>
      <c r="M418" s="160"/>
      <c r="N418" s="160"/>
      <c r="O418" s="160"/>
      <c r="P418" s="160"/>
      <c r="Q418" s="160"/>
      <c r="R418" s="160"/>
      <c r="S418" s="160"/>
      <c r="T418" s="160"/>
      <c r="U418" s="232">
        <f>STDEV(L417:T417)/SQRT(COUNT(L417:T417))</f>
        <v>248.59562045683819</v>
      </c>
    </row>
    <row r="419" spans="1:21">
      <c r="A419" s="223">
        <v>43728</v>
      </c>
      <c r="B419" s="224">
        <v>1.66835648148148</v>
      </c>
      <c r="C419" s="307">
        <f>'VCO2-BW '!C419*'VCO2-LBM'!C$61/'VCO2-LBM'!C$62</f>
        <v>2443.6724137931037</v>
      </c>
      <c r="D419" s="308">
        <f>'VCO2-BW '!D419*'VCO2-LBM'!D$61/'VCO2-LBM'!D$62</f>
        <v>2360.8011049723755</v>
      </c>
      <c r="E419" s="308">
        <f>'VCO2-BW '!E419*'VCO2-LBM'!E$61/'VCO2-LBM'!E$62</f>
        <v>2910.5357142857142</v>
      </c>
      <c r="F419" s="308">
        <f>'VCO2-BW '!F419*'VCO2-LBM'!F$61/'VCO2-LBM'!F$62</f>
        <v>3212</v>
      </c>
      <c r="G419" s="308">
        <f>'VCO2-BW '!G419*'VCO2-LBM'!G$61/'VCO2-LBM'!G$62</f>
        <v>4623.6369863013697</v>
      </c>
      <c r="H419" s="121">
        <f>'VCO2-BW '!H419*'VCO2-LBM'!H$61/'VCO2-LBM'!H$62</f>
        <v>4101.666666666667</v>
      </c>
      <c r="I419" s="121">
        <f>'VCO2-BW '!I419*'VCO2-LBM'!I$61/'VCO2-LBM'!I$62</f>
        <v>3016.6666666666665</v>
      </c>
      <c r="J419" s="121">
        <f>'VCO2-BW '!J419*'VCO2-LBM'!J$61/'VCO2-LBM'!J$62</f>
        <v>5736.2290076335885</v>
      </c>
      <c r="K419" s="120">
        <f>'VCO2-BW '!K419*'VCO2-LBM'!K$61/'VCO2-LBM'!K$62</f>
        <v>4006.7007874015753</v>
      </c>
      <c r="L419" s="119"/>
      <c r="M419" s="121"/>
      <c r="N419" s="121"/>
      <c r="O419" s="121"/>
      <c r="P419" s="121"/>
      <c r="Q419" s="121"/>
      <c r="R419" s="121"/>
      <c r="S419" s="121"/>
      <c r="T419" s="121"/>
      <c r="U419" s="323"/>
    </row>
  </sheetData>
  <sheetProtection algorithmName="SHA-512" hashValue="W+HD/OpB2LpJPxMcUwDLkBuz9dCzo/1cMXEEvz42+mvtYsXa7rDAt4Wn68tsmzm2vC7Xx6Jy4KQkxJpBIcarvw==" saltValue="T9nR/vkU1bqZai5IX4eK8g==" spinCount="100000" sheet="1" objects="1" scenarios="1"/>
  <mergeCells count="14">
    <mergeCell ref="O21:W21"/>
    <mergeCell ref="N30:P30"/>
    <mergeCell ref="Q30:S30"/>
    <mergeCell ref="T30:V30"/>
    <mergeCell ref="E30:G30"/>
    <mergeCell ref="H30:J30"/>
    <mergeCell ref="K30:M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3" width="9.1796875" style="55" customWidth="1"/>
    <col min="4"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25">
        <f>AVERAGE(C$66:C$101)</f>
        <v>0.92222901341602259</v>
      </c>
      <c r="F32" s="325">
        <f>AVERAGE(C$102:C$137)</f>
        <v>0.92263073989403688</v>
      </c>
      <c r="G32" s="326">
        <f>AVERAGE(C$66:C$137)</f>
        <v>0.92242987665502973</v>
      </c>
      <c r="H32" s="327">
        <f>AVERAGE(C$138:C$173)</f>
        <v>0.97458659843919415</v>
      </c>
      <c r="I32" s="325">
        <f>AVERAGE(C$174:C$209)</f>
        <v>0.8851731612204603</v>
      </c>
      <c r="J32" s="326">
        <f>AVERAGE(C$138:C$209)</f>
        <v>0.92987987982982723</v>
      </c>
      <c r="K32" s="327">
        <f>AVERAGE(C$210:C$245)</f>
        <v>0.97481934276729498</v>
      </c>
      <c r="L32" s="325">
        <f>AVERAGE(C$246:C$281)</f>
        <v>0.85146410711174481</v>
      </c>
      <c r="M32" s="326">
        <f>AVERAGE(C$210:C$281)</f>
        <v>0.91314172493951995</v>
      </c>
      <c r="N32" s="327">
        <f>AVERAGE(C282:C317)</f>
        <v>0.9692240299251077</v>
      </c>
      <c r="O32" s="325">
        <f>AVERAGE(C318:C352)</f>
        <v>0.86690072730207124</v>
      </c>
      <c r="P32" s="326">
        <f>AVERAGE(C282:C352)</f>
        <v>0.9187829652517796</v>
      </c>
      <c r="Q32" s="327">
        <f>AVERAGE(C353:C388)</f>
        <v>0.96024812217666977</v>
      </c>
      <c r="R32" s="325">
        <f>AVERAGE(C389:C419)</f>
        <v>0.87543233321888736</v>
      </c>
      <c r="S32" s="326">
        <f>AVERAGE(C353:C419)</f>
        <v>0.92100499594247165</v>
      </c>
      <c r="T32" s="327"/>
      <c r="U32" s="325"/>
      <c r="V32" s="328"/>
      <c r="W32" s="135"/>
    </row>
    <row r="33" spans="1:23" ht="12.75" customHeight="1">
      <c r="A33" s="157"/>
      <c r="B33" s="158"/>
      <c r="C33" s="264">
        <f>'VO2 Raw '!C33</f>
        <v>1</v>
      </c>
      <c r="D33" s="265">
        <f>'Body Composition'!D31</f>
        <v>306</v>
      </c>
      <c r="E33" s="329">
        <f>AVERAGE(D$66:D$101)</f>
        <v>0.78386655040218089</v>
      </c>
      <c r="F33" s="329">
        <f>AVERAGE(D$102:D$137)</f>
        <v>0.87941204498724002</v>
      </c>
      <c r="G33" s="106">
        <f>AVERAGE(D$66:D$137)</f>
        <v>0.83163929769471079</v>
      </c>
      <c r="H33" s="109">
        <f>AVERAGE(D$138:D$173)</f>
        <v>0.89488844366065101</v>
      </c>
      <c r="I33" s="329">
        <f>AVERAGE(D$174:D$209)</f>
        <v>0.87132917389266162</v>
      </c>
      <c r="J33" s="106">
        <f>AVERAGE(D$138:D$209)</f>
        <v>0.88310880877665643</v>
      </c>
      <c r="K33" s="109">
        <f>AVERAGE(D$210:D$245)</f>
        <v>0.93719103879118171</v>
      </c>
      <c r="L33" s="329">
        <f>AVERAGE(D$246:D$281)</f>
        <v>0.8178424638760704</v>
      </c>
      <c r="M33" s="106">
        <f>AVERAGE(D$210:D$281)</f>
        <v>0.87751675133362628</v>
      </c>
      <c r="N33" s="109">
        <f>AVERAGE(D282:D317)</f>
        <v>0.86306880076172687</v>
      </c>
      <c r="O33" s="329">
        <f>AVERAGE(D318:D352)</f>
        <v>0.833589516699904</v>
      </c>
      <c r="P33" s="106">
        <f>AVERAGE(D282:D352)</f>
        <v>0.84853675932280026</v>
      </c>
      <c r="Q33" s="109">
        <f>AVERAGE(D353:D388)</f>
        <v>0.91248518308761417</v>
      </c>
      <c r="R33" s="329">
        <f>AVERAGE(D389:D419)</f>
        <v>0.93129263911849314</v>
      </c>
      <c r="S33" s="106">
        <f>AVERAGE(D353:D419)</f>
        <v>0.92118714035563287</v>
      </c>
      <c r="T33" s="109"/>
      <c r="U33" s="329"/>
      <c r="V33" s="330"/>
      <c r="W33" s="162"/>
    </row>
    <row r="34" spans="1:23" ht="12.75" customHeight="1">
      <c r="A34" s="157"/>
      <c r="B34" s="158"/>
      <c r="C34" s="159"/>
      <c r="D34" s="265">
        <f>'Body Composition'!D32</f>
        <v>307</v>
      </c>
      <c r="E34" s="329">
        <f>AVERAGE(E$66:E$101)</f>
        <v>0.83612032656240654</v>
      </c>
      <c r="F34" s="329">
        <f>AVERAGE(E$102:E$137)</f>
        <v>0.88074729476813762</v>
      </c>
      <c r="G34" s="106">
        <f>AVERAGE(E$66:E$137)</f>
        <v>0.85843381066527225</v>
      </c>
      <c r="H34" s="109">
        <f>AVERAGE(E$138:E$173)</f>
        <v>0.94255272895985387</v>
      </c>
      <c r="I34" s="329">
        <f>AVERAGE(E$174:E$209)</f>
        <v>0.90152330116567669</v>
      </c>
      <c r="J34" s="106">
        <f>AVERAGE(E$138:E$209)</f>
        <v>0.92203801506276484</v>
      </c>
      <c r="K34" s="109">
        <f>AVERAGE(E$210:E$245)</f>
        <v>0.95369767682505413</v>
      </c>
      <c r="L34" s="329">
        <f>AVERAGE(E$246:E$281)</f>
        <v>0.84558141483267013</v>
      </c>
      <c r="M34" s="106">
        <f>AVERAGE(E$210:E$281)</f>
        <v>0.89963954582886219</v>
      </c>
      <c r="N34" s="109">
        <f>AVERAGE(E282:E317)</f>
        <v>0.93891463640373241</v>
      </c>
      <c r="O34" s="329">
        <f>AVERAGE(E318:E352)</f>
        <v>0.87686448189990363</v>
      </c>
      <c r="P34" s="106">
        <f>AVERAGE(E282:E352)</f>
        <v>0.90832653207085889</v>
      </c>
      <c r="Q34" s="109">
        <f>AVERAGE(E353:E388)</f>
        <v>0.94730667001865876</v>
      </c>
      <c r="R34" s="329">
        <f>AVERAGE(E389:E419)</f>
        <v>0.91125403727387577</v>
      </c>
      <c r="S34" s="106">
        <f>AVERAGE(E353:E419)</f>
        <v>0.93062560113674409</v>
      </c>
      <c r="T34" s="109"/>
      <c r="U34" s="329"/>
      <c r="V34" s="330"/>
      <c r="W34" s="162"/>
    </row>
    <row r="35" spans="1:23" ht="12.75" customHeight="1">
      <c r="A35" s="157"/>
      <c r="B35" s="158"/>
      <c r="C35" s="159"/>
      <c r="D35" s="265">
        <f>'Body Composition'!D33</f>
        <v>797</v>
      </c>
      <c r="E35" s="329">
        <f>AVERAGE(F$66:F$101)</f>
        <v>0.9252895102728278</v>
      </c>
      <c r="F35" s="329">
        <f>AVERAGE(F$102:F$137)</f>
        <v>0.92104510579466925</v>
      </c>
      <c r="G35" s="106">
        <f>AVERAGE(F$66:F$137)</f>
        <v>0.92316730803374825</v>
      </c>
      <c r="H35" s="109">
        <f>AVERAGE(F$138:F$173)</f>
        <v>0.97049987319935604</v>
      </c>
      <c r="I35" s="329">
        <f>AVERAGE(F$174:F$209)</f>
        <v>0.84333148820651815</v>
      </c>
      <c r="J35" s="106">
        <f>AVERAGE(F$138:F$209)</f>
        <v>0.90691568070293727</v>
      </c>
      <c r="K35" s="109">
        <f>AVERAGE(F$210:F$245)</f>
        <v>0.95989664644285155</v>
      </c>
      <c r="L35" s="329">
        <f>AVERAGE(F$246:F$281)</f>
        <v>0.8118793586059827</v>
      </c>
      <c r="M35" s="106">
        <f>AVERAGE(F$210:F$281)</f>
        <v>0.88588800252441702</v>
      </c>
      <c r="N35" s="109">
        <f>AVERAGE(F282:F317)</f>
        <v>0.96839885909316414</v>
      </c>
      <c r="O35" s="329">
        <f>AVERAGE(E318:F352)</f>
        <v>0.849452847343099</v>
      </c>
      <c r="P35" s="106">
        <f>AVERAGE(F282:F352)</f>
        <v>0.89625072358977764</v>
      </c>
      <c r="Q35" s="109">
        <f>AVERAGE(F353:F388)</f>
        <v>0.96777176319836533</v>
      </c>
      <c r="R35" s="329">
        <f>AVERAGE(F389:F419)</f>
        <v>0.81559061644008368</v>
      </c>
      <c r="S35" s="106">
        <f>AVERAGE(F353:F419)</f>
        <v>0.89735959081766792</v>
      </c>
      <c r="T35" s="109"/>
      <c r="U35" s="329"/>
      <c r="V35" s="330"/>
      <c r="W35" s="162"/>
    </row>
    <row r="36" spans="1:23" ht="13">
      <c r="A36" s="157"/>
      <c r="B36" s="158"/>
      <c r="C36" s="159"/>
      <c r="D36" s="265">
        <f>'Body Composition'!D34</f>
        <v>798</v>
      </c>
      <c r="E36" s="329">
        <f>AVERAGE(G$66:G$101)</f>
        <v>0.82837348705929481</v>
      </c>
      <c r="F36" s="329">
        <f>AVERAGE(G$102:G$137)</f>
        <v>0.87542639578779735</v>
      </c>
      <c r="G36" s="106">
        <f>AVERAGE(G$66:G$137)</f>
        <v>0.85189994142354597</v>
      </c>
      <c r="H36" s="109">
        <f>AVERAGE(G$138:G$173)</f>
        <v>0.89531185138438196</v>
      </c>
      <c r="I36" s="329">
        <f>AVERAGE(G$174:G$209)</f>
        <v>0.83207643191775471</v>
      </c>
      <c r="J36" s="106">
        <f>AVERAGE(G$138:G$209)</f>
        <v>0.86369414165106839</v>
      </c>
      <c r="K36" s="109">
        <f>AVERAGE(G$210:G$245)</f>
        <v>0.86776545406997374</v>
      </c>
      <c r="L36" s="329">
        <f>AVERAGE(G$246:G$281)</f>
        <v>0.82069888112266787</v>
      </c>
      <c r="M36" s="106">
        <f>AVERAGE(G$210:G$281)</f>
        <v>0.8442321675963208</v>
      </c>
      <c r="N36" s="109">
        <f>AVERAGE(G282:G317)</f>
        <v>0.92246146518100558</v>
      </c>
      <c r="O36" s="329">
        <f>AVERAGE(G318:G352)</f>
        <v>0.83752078546845432</v>
      </c>
      <c r="P36" s="106">
        <f>AVERAGE(G282:G352)</f>
        <v>0.88058929912552264</v>
      </c>
      <c r="Q36" s="109">
        <f>AVERAGE(G353:G388)</f>
        <v>0.92356261392295458</v>
      </c>
      <c r="R36" s="329">
        <f>AVERAGE(G389:G419)</f>
        <v>0.86369238681027438</v>
      </c>
      <c r="S36" s="106">
        <f>AVERAGE(G353:G419)</f>
        <v>0.89586146406484857</v>
      </c>
      <c r="T36" s="109"/>
      <c r="U36" s="329"/>
      <c r="V36" s="330"/>
      <c r="W36" s="162"/>
    </row>
    <row r="37" spans="1:23" ht="13">
      <c r="A37" s="157"/>
      <c r="B37" s="158"/>
      <c r="C37" s="159"/>
      <c r="D37" s="265">
        <f>'Body Composition'!D35</f>
        <v>308</v>
      </c>
      <c r="E37" s="329">
        <f>AVERAGE(H$66:H$101)</f>
        <v>0.90818989506331782</v>
      </c>
      <c r="F37" s="329">
        <f>AVERAGE(H$102:H$137)</f>
        <v>0.90511729449973999</v>
      </c>
      <c r="G37" s="106">
        <f>AVERAGE(H$66:H$137)</f>
        <v>0.90665359478152907</v>
      </c>
      <c r="H37" s="109">
        <f>AVERAGE(H$138:H$173)</f>
        <v>0.95955823243132954</v>
      </c>
      <c r="I37" s="329">
        <f>AVERAGE(H$174:H$209)</f>
        <v>0.87140948264782381</v>
      </c>
      <c r="J37" s="106">
        <f>AVERAGE(H$138:H$209)</f>
        <v>0.91548385753957695</v>
      </c>
      <c r="K37" s="109">
        <f>AVERAGE(H$210:H$245)</f>
        <v>0.95364349663701775</v>
      </c>
      <c r="L37" s="329">
        <f>AVERAGE(H$246:H$281)</f>
        <v>0.82902118685961956</v>
      </c>
      <c r="M37" s="106">
        <f>AVERAGE(H$210:H$281)</f>
        <v>0.89133234174831877</v>
      </c>
      <c r="N37" s="109">
        <f>AVERAGE(H282:H317)</f>
        <v>0.96022290604099447</v>
      </c>
      <c r="O37" s="329">
        <f>AVERAGE(H318:H352)</f>
        <v>0.82114043746132337</v>
      </c>
      <c r="P37" s="106">
        <f>AVERAGE(H282:H352)</f>
        <v>0.8916611257552407</v>
      </c>
      <c r="Q37" s="109">
        <f>AVERAGE(H353:H388)</f>
        <v>0.93058933586741022</v>
      </c>
      <c r="R37" s="329">
        <f>AVERAGE(H389:H419)</f>
        <v>0.7920217728927571</v>
      </c>
      <c r="S37" s="106">
        <f>AVERAGE(H353:H419)</f>
        <v>0.86647598583436181</v>
      </c>
      <c r="T37" s="109"/>
      <c r="U37" s="329"/>
      <c r="V37" s="330"/>
      <c r="W37" s="162"/>
    </row>
    <row r="38" spans="1:23" ht="13">
      <c r="A38" s="157"/>
      <c r="B38" s="158"/>
      <c r="C38" s="159"/>
      <c r="D38" s="265">
        <f>'Body Composition'!D36</f>
        <v>309</v>
      </c>
      <c r="E38" s="329">
        <f>AVERAGE(I$66:I$101)</f>
        <v>0.87568696558745407</v>
      </c>
      <c r="F38" s="329">
        <f>AVERAGE(I$102:I$137)</f>
        <v>0.89701945948215345</v>
      </c>
      <c r="G38" s="106">
        <f>AVERAGE(I$66:I$137)</f>
        <v>0.88635321253480381</v>
      </c>
      <c r="H38" s="109">
        <f>AVERAGE(I$138:I$173)</f>
        <v>0.96174991888817252</v>
      </c>
      <c r="I38" s="329">
        <f>AVERAGE(I$174:I$209)</f>
        <v>0.89900276452791184</v>
      </c>
      <c r="J38" s="106">
        <f>AVERAGE(I$138:I$209)</f>
        <v>0.93037634170804195</v>
      </c>
      <c r="K38" s="109">
        <f>AVERAGE(I$210:I$245)</f>
        <v>0.96829550889622285</v>
      </c>
      <c r="L38" s="329">
        <f>AVERAGE(I$246:I$281)</f>
        <v>0.86134485578320863</v>
      </c>
      <c r="M38" s="106">
        <f>AVERAGE(I$210:I$281)</f>
        <v>0.91482018233971596</v>
      </c>
      <c r="N38" s="109">
        <f>AVERAGE(I282:I317)</f>
        <v>0.96379555230164193</v>
      </c>
      <c r="O38" s="329">
        <f>AVERAGE(H318:I352)</f>
        <v>0.84887399009563957</v>
      </c>
      <c r="P38" s="106">
        <f>AVERAGE(I282:I352)</f>
        <v>0.92081554758320572</v>
      </c>
      <c r="Q38" s="109">
        <f>AVERAGE(I353:I388)</f>
        <v>0.96174636972313565</v>
      </c>
      <c r="R38" s="329">
        <f>AVERAGE(I389:I419)</f>
        <v>0.85203018680703912</v>
      </c>
      <c r="S38" s="106">
        <f>AVERAGE(I353:I419)</f>
        <v>0.9109821656873297</v>
      </c>
      <c r="T38" s="109"/>
      <c r="U38" s="329"/>
      <c r="V38" s="330"/>
      <c r="W38" s="162"/>
    </row>
    <row r="39" spans="1:23" ht="13">
      <c r="A39" s="157"/>
      <c r="B39" s="158"/>
      <c r="C39" s="159"/>
      <c r="D39" s="265">
        <f>'Body Composition'!D37</f>
        <v>312</v>
      </c>
      <c r="E39" s="329">
        <f>AVERAGE(J$66:J$101)</f>
        <v>0.89452310765718146</v>
      </c>
      <c r="F39" s="329">
        <f>AVERAGE(J$102:J$137)</f>
        <v>0.90977105415354265</v>
      </c>
      <c r="G39" s="106">
        <f>AVERAGE(J$66:J$137)</f>
        <v>0.902147080905362</v>
      </c>
      <c r="H39" s="109">
        <f>AVERAGE(J$138:J$173)</f>
        <v>0.96253295210961554</v>
      </c>
      <c r="I39" s="329">
        <f>AVERAGE(J$174:J$209)</f>
        <v>0.90249230831591143</v>
      </c>
      <c r="J39" s="106">
        <f>AVERAGE(J$138:J$209)</f>
        <v>0.93251263021276343</v>
      </c>
      <c r="K39" s="109">
        <f>AVERAGE(J$210:J$245)</f>
        <v>0.96790455100035033</v>
      </c>
      <c r="L39" s="329">
        <f>AVERAGE(J$246:J$281)</f>
        <v>0.83837451871350011</v>
      </c>
      <c r="M39" s="106">
        <f>AVERAGE(J$210:J$281)</f>
        <v>0.90313953485692522</v>
      </c>
      <c r="N39" s="109">
        <f>AVERAGE(J282:J317)</f>
        <v>0.94499014426371786</v>
      </c>
      <c r="O39" s="329">
        <f>AVERAGE(I318:J352)</f>
        <v>0.84749623430439369</v>
      </c>
      <c r="P39" s="106">
        <f>AVERAGE(J282:J352)</f>
        <v>0.8825791211162386</v>
      </c>
      <c r="Q39" s="109">
        <f>AVERAGE(J353:J388)</f>
        <v>0.96039104068424619</v>
      </c>
      <c r="R39" s="329">
        <f>AVERAGE(J389:J419)</f>
        <v>0.88299672722117006</v>
      </c>
      <c r="S39" s="106">
        <f>AVERAGE(J353:J419)</f>
        <v>0.92458173146998723</v>
      </c>
      <c r="T39" s="109"/>
      <c r="U39" s="329"/>
      <c r="V39" s="330"/>
      <c r="W39" s="162"/>
    </row>
    <row r="40" spans="1:23" ht="13">
      <c r="A40" s="157"/>
      <c r="B40" s="158"/>
      <c r="C40" s="163"/>
      <c r="D40" s="266" t="str">
        <f>'Body Composition'!D38</f>
        <v>NT</v>
      </c>
      <c r="E40" s="329">
        <f>AVERAGE(K$66:K$101)</f>
        <v>0.85618661149970487</v>
      </c>
      <c r="F40" s="329">
        <f>AVERAGE(K$102:K$137)</f>
        <v>0.89224894143984201</v>
      </c>
      <c r="G40" s="106">
        <f>AVERAGE(K$66:K$137)</f>
        <v>0.87421777646977339</v>
      </c>
      <c r="H40" s="109">
        <f>AVERAGE(K$138:K$173)</f>
        <v>0.94043084499683971</v>
      </c>
      <c r="I40" s="329">
        <f>AVERAGE(K$174:K$209)</f>
        <v>0.88753235878516734</v>
      </c>
      <c r="J40" s="106">
        <f>AVERAGE(K$138:K$209)</f>
        <v>0.91398160189100386</v>
      </c>
      <c r="K40" s="109">
        <f>AVERAGE(K$210:K$245)</f>
        <v>0.94148093553809487</v>
      </c>
      <c r="L40" s="329">
        <f>AVERAGE(K$246:K$281)</f>
        <v>0.83980638110866312</v>
      </c>
      <c r="M40" s="106">
        <f>AVERAGE(K$210:K$281)</f>
        <v>0.89064365832337899</v>
      </c>
      <c r="N40" s="109">
        <f>AVERAGE(K282:K317)</f>
        <v>0.93680628104706143</v>
      </c>
      <c r="O40" s="329">
        <f>AVERAGE(J318:K352)</f>
        <v>0.82896096182964563</v>
      </c>
      <c r="P40" s="106">
        <f>AVERAGE(K282:K352)</f>
        <v>0.88885663436634188</v>
      </c>
      <c r="Q40" s="109">
        <f>AVERAGE(K353:K388)</f>
        <v>0.93331258593547139</v>
      </c>
      <c r="R40" s="329">
        <f>AVERAGE(K389:K419)</f>
        <v>0.89199663659083206</v>
      </c>
      <c r="S40" s="106">
        <f>AVERAGE(K353:K419)</f>
        <v>0.91419625116407088</v>
      </c>
      <c r="T40" s="109"/>
      <c r="U40" s="329"/>
      <c r="V40" s="330"/>
      <c r="W40" s="162"/>
    </row>
    <row r="41" spans="1:23" ht="13">
      <c r="A41" s="157"/>
      <c r="B41" s="158"/>
      <c r="C41" s="165"/>
      <c r="D41" s="166" t="s">
        <v>25</v>
      </c>
      <c r="E41" s="331">
        <f>AVERAGE(E32:E40)</f>
        <v>0.87005171861337682</v>
      </c>
      <c r="F41" s="332">
        <f>AVERAGE(F32:F40)</f>
        <v>0.89815759231190662</v>
      </c>
      <c r="G41" s="332">
        <f t="shared" ref="G41:S41" si="0">AVERAGE(G32:G40)</f>
        <v>0.88410465546264172</v>
      </c>
      <c r="H41" s="331">
        <f t="shared" si="0"/>
        <v>0.94467904934104396</v>
      </c>
      <c r="I41" s="332">
        <f t="shared" si="0"/>
        <v>0.87709671896443164</v>
      </c>
      <c r="J41" s="333">
        <f t="shared" si="0"/>
        <v>0.91088788415273791</v>
      </c>
      <c r="K41" s="332">
        <f t="shared" si="0"/>
        <v>0.94718829455200471</v>
      </c>
      <c r="L41" s="332">
        <f t="shared" si="0"/>
        <v>0.83511257422379193</v>
      </c>
      <c r="M41" s="333">
        <f t="shared" si="0"/>
        <v>0.89115043438789854</v>
      </c>
      <c r="N41" s="332">
        <f t="shared" si="0"/>
        <v>0.9408758527797948</v>
      </c>
      <c r="O41" s="332">
        <f t="shared" si="0"/>
        <v>0.84564444248938153</v>
      </c>
      <c r="P41" s="333">
        <f t="shared" si="0"/>
        <v>0.89293318979797398</v>
      </c>
      <c r="Q41" s="332">
        <f t="shared" si="0"/>
        <v>0.9441570760682807</v>
      </c>
      <c r="R41" s="332">
        <f t="shared" si="0"/>
        <v>0.86847859293037921</v>
      </c>
      <c r="S41" s="333">
        <f t="shared" si="0"/>
        <v>0.90914165849701278</v>
      </c>
      <c r="T41" s="332"/>
      <c r="U41" s="332"/>
      <c r="V41" s="334"/>
      <c r="W41" s="162"/>
    </row>
    <row r="42" spans="1:23" ht="13.5" thickBot="1">
      <c r="A42" s="157"/>
      <c r="B42" s="158"/>
      <c r="C42" s="165"/>
      <c r="D42" s="166" t="s">
        <v>15</v>
      </c>
      <c r="E42" s="335">
        <f>STDEV(E32:E40)/SQRT(COUNT(E32:E40))</f>
        <v>1.5971914534370121E-2</v>
      </c>
      <c r="F42" s="336">
        <f>STDEV(F32:F40)/SQRT(COUNT(F32:F40))</f>
        <v>5.9084590706396344E-3</v>
      </c>
      <c r="G42" s="336">
        <f t="shared" ref="G42:M42" si="1">STDEV(G32:G40)/SQRT(COUNT(G32:G40))</f>
        <v>1.0788531214644204E-2</v>
      </c>
      <c r="H42" s="335">
        <f t="shared" si="1"/>
        <v>1.0090931080406764E-2</v>
      </c>
      <c r="I42" s="336">
        <f t="shared" si="1"/>
        <v>8.4394300210148734E-3</v>
      </c>
      <c r="J42" s="337">
        <f t="shared" si="1"/>
        <v>7.797657910732181E-3</v>
      </c>
      <c r="K42" s="336">
        <f t="shared" si="1"/>
        <v>1.0752391958235403E-2</v>
      </c>
      <c r="L42" s="336">
        <f t="shared" si="1"/>
        <v>5.5033733599628336E-3</v>
      </c>
      <c r="M42" s="337">
        <f t="shared" si="1"/>
        <v>7.1442105009319155E-3</v>
      </c>
      <c r="N42" s="338">
        <f>STDEV(N32:N40)/SQRT(COUNT(N32:N40))</f>
        <v>1.1112504413577624E-2</v>
      </c>
      <c r="O42" s="338">
        <f t="shared" ref="O42:S42" si="2">STDEV(O32:O40)/SQRT(COUNT(O32:O40))</f>
        <v>5.9453335944533239E-3</v>
      </c>
      <c r="P42" s="339">
        <f t="shared" si="2"/>
        <v>7.3997519184375296E-3</v>
      </c>
      <c r="Q42" s="338">
        <f t="shared" si="2"/>
        <v>6.5916058046373406E-3</v>
      </c>
      <c r="R42" s="338">
        <f t="shared" si="2"/>
        <v>1.4683613960018093E-2</v>
      </c>
      <c r="S42" s="339">
        <f t="shared" si="2"/>
        <v>6.6146562161548276E-3</v>
      </c>
      <c r="T42" s="338"/>
      <c r="U42" s="338"/>
      <c r="V42" s="340"/>
      <c r="W42" s="162"/>
    </row>
    <row r="43" spans="1:23" ht="13">
      <c r="A43" s="157"/>
      <c r="B43" s="158"/>
      <c r="C43" s="275"/>
      <c r="D43" s="276"/>
      <c r="E43" s="341"/>
      <c r="F43" s="342"/>
      <c r="G43" s="343"/>
      <c r="H43" s="341"/>
      <c r="I43" s="342"/>
      <c r="J43" s="343"/>
      <c r="K43" s="341"/>
      <c r="L43" s="342"/>
      <c r="M43" s="343"/>
      <c r="N43" s="341"/>
      <c r="O43" s="342"/>
      <c r="P43" s="343"/>
      <c r="Q43" s="341"/>
      <c r="R43" s="342"/>
      <c r="S43" s="343"/>
      <c r="T43" s="341"/>
      <c r="U43" s="342"/>
      <c r="V43" s="344"/>
      <c r="W43" s="162"/>
    </row>
    <row r="44" spans="1:23" ht="13">
      <c r="A44" s="157"/>
      <c r="B44" s="158"/>
      <c r="C44" s="177"/>
      <c r="D44" s="281"/>
      <c r="E44" s="109"/>
      <c r="F44" s="329"/>
      <c r="G44" s="106"/>
      <c r="H44" s="109"/>
      <c r="I44" s="329"/>
      <c r="J44" s="106"/>
      <c r="K44" s="109"/>
      <c r="L44" s="329"/>
      <c r="M44" s="106"/>
      <c r="N44" s="109"/>
      <c r="O44" s="329"/>
      <c r="P44" s="106"/>
      <c r="Q44" s="109"/>
      <c r="R44" s="329"/>
      <c r="S44" s="106"/>
      <c r="T44" s="109"/>
      <c r="U44" s="329"/>
      <c r="V44" s="330"/>
      <c r="W44" s="162"/>
    </row>
    <row r="45" spans="1:23" ht="13">
      <c r="A45" s="157"/>
      <c r="B45" s="158"/>
      <c r="C45" s="179"/>
      <c r="D45" s="281"/>
      <c r="E45" s="109"/>
      <c r="F45" s="329"/>
      <c r="G45" s="106"/>
      <c r="H45" s="109"/>
      <c r="I45" s="329"/>
      <c r="J45" s="106"/>
      <c r="K45" s="109"/>
      <c r="L45" s="329"/>
      <c r="M45" s="106"/>
      <c r="N45" s="109"/>
      <c r="O45" s="329"/>
      <c r="P45" s="106"/>
      <c r="Q45" s="109"/>
      <c r="R45" s="329"/>
      <c r="S45" s="106"/>
      <c r="T45" s="109"/>
      <c r="U45" s="329"/>
      <c r="V45" s="330"/>
      <c r="W45" s="162"/>
    </row>
    <row r="46" spans="1:23" ht="13">
      <c r="A46" s="157"/>
      <c r="B46" s="158"/>
      <c r="C46" s="179"/>
      <c r="D46" s="281"/>
      <c r="E46" s="109"/>
      <c r="F46" s="329"/>
      <c r="G46" s="106"/>
      <c r="H46" s="109"/>
      <c r="I46" s="329"/>
      <c r="J46" s="106"/>
      <c r="K46" s="109"/>
      <c r="L46" s="329"/>
      <c r="M46" s="106"/>
      <c r="N46" s="109"/>
      <c r="O46" s="329"/>
      <c r="P46" s="106"/>
      <c r="Q46" s="109"/>
      <c r="R46" s="329"/>
      <c r="S46" s="106"/>
      <c r="T46" s="109"/>
      <c r="U46" s="329"/>
      <c r="V46" s="330"/>
      <c r="W46" s="162"/>
    </row>
    <row r="47" spans="1:23" ht="13">
      <c r="A47" s="157"/>
      <c r="B47" s="158"/>
      <c r="C47" s="179"/>
      <c r="D47" s="281"/>
      <c r="E47" s="109"/>
      <c r="F47" s="329"/>
      <c r="G47" s="106"/>
      <c r="H47" s="109"/>
      <c r="I47" s="329"/>
      <c r="J47" s="106"/>
      <c r="K47" s="109"/>
      <c r="L47" s="329"/>
      <c r="M47" s="106"/>
      <c r="N47" s="109"/>
      <c r="O47" s="329"/>
      <c r="P47" s="106"/>
      <c r="Q47" s="109"/>
      <c r="R47" s="329"/>
      <c r="S47" s="106"/>
      <c r="T47" s="109"/>
      <c r="U47" s="329"/>
      <c r="V47" s="330"/>
      <c r="W47" s="162"/>
    </row>
    <row r="48" spans="1:23" ht="13">
      <c r="A48" s="157"/>
      <c r="B48" s="158"/>
      <c r="C48" s="179"/>
      <c r="D48" s="281"/>
      <c r="E48" s="109"/>
      <c r="F48" s="329"/>
      <c r="G48" s="106"/>
      <c r="H48" s="109"/>
      <c r="I48" s="329"/>
      <c r="J48" s="106"/>
      <c r="K48" s="109"/>
      <c r="L48" s="329"/>
      <c r="M48" s="106"/>
      <c r="N48" s="109"/>
      <c r="O48" s="329"/>
      <c r="P48" s="106"/>
      <c r="Q48" s="109"/>
      <c r="R48" s="329"/>
      <c r="S48" s="106"/>
      <c r="T48" s="109"/>
      <c r="U48" s="329"/>
      <c r="V48" s="330"/>
      <c r="W48" s="162"/>
    </row>
    <row r="49" spans="1:44" ht="13">
      <c r="A49" s="157"/>
      <c r="B49" s="158"/>
      <c r="C49" s="179"/>
      <c r="D49" s="281"/>
      <c r="E49" s="109"/>
      <c r="F49" s="329"/>
      <c r="G49" s="106"/>
      <c r="H49" s="109"/>
      <c r="I49" s="329"/>
      <c r="J49" s="106"/>
      <c r="K49" s="109"/>
      <c r="L49" s="329"/>
      <c r="M49" s="106"/>
      <c r="N49" s="109"/>
      <c r="O49" s="329"/>
      <c r="P49" s="106"/>
      <c r="Q49" s="109"/>
      <c r="R49" s="329"/>
      <c r="S49" s="106"/>
      <c r="T49" s="109"/>
      <c r="U49" s="329"/>
      <c r="V49" s="330"/>
      <c r="W49" s="162"/>
    </row>
    <row r="50" spans="1:44" ht="13">
      <c r="A50" s="157"/>
      <c r="B50" s="158"/>
      <c r="C50" s="179"/>
      <c r="D50" s="281"/>
      <c r="E50" s="109"/>
      <c r="F50" s="329"/>
      <c r="G50" s="106"/>
      <c r="H50" s="109"/>
      <c r="I50" s="329"/>
      <c r="J50" s="106"/>
      <c r="K50" s="109"/>
      <c r="L50" s="329"/>
      <c r="M50" s="106"/>
      <c r="N50" s="109"/>
      <c r="O50" s="329"/>
      <c r="P50" s="106"/>
      <c r="Q50" s="109"/>
      <c r="R50" s="329"/>
      <c r="S50" s="106"/>
      <c r="T50" s="109"/>
      <c r="U50" s="329"/>
      <c r="V50" s="330"/>
      <c r="W50" s="162"/>
    </row>
    <row r="51" spans="1:44" ht="13">
      <c r="A51" s="157"/>
      <c r="B51" s="158"/>
      <c r="C51" s="179"/>
      <c r="D51" s="281"/>
      <c r="E51" s="109"/>
      <c r="F51" s="329"/>
      <c r="G51" s="106"/>
      <c r="H51" s="109"/>
      <c r="I51" s="329"/>
      <c r="J51" s="106"/>
      <c r="K51" s="109"/>
      <c r="L51" s="329"/>
      <c r="M51" s="106"/>
      <c r="N51" s="329"/>
      <c r="O51" s="329"/>
      <c r="P51" s="106"/>
      <c r="Q51" s="329"/>
      <c r="R51" s="329"/>
      <c r="S51" s="106"/>
      <c r="T51" s="329"/>
      <c r="U51" s="329"/>
      <c r="V51" s="330"/>
      <c r="W51" s="162"/>
    </row>
    <row r="52" spans="1:44" ht="13">
      <c r="A52" s="157"/>
      <c r="B52" s="158"/>
      <c r="C52" s="179"/>
      <c r="D52" s="281"/>
      <c r="E52" s="109"/>
      <c r="F52" s="329"/>
      <c r="G52" s="106"/>
      <c r="H52" s="109"/>
      <c r="I52" s="329"/>
      <c r="J52" s="106"/>
      <c r="K52" s="109"/>
      <c r="L52" s="329"/>
      <c r="M52" s="106"/>
      <c r="N52" s="329"/>
      <c r="O52" s="329"/>
      <c r="P52" s="106"/>
      <c r="Q52" s="329"/>
      <c r="R52" s="329"/>
      <c r="S52" s="106"/>
      <c r="T52" s="329"/>
      <c r="U52" s="329"/>
      <c r="V52" s="330"/>
      <c r="W52" s="162"/>
    </row>
    <row r="53" spans="1:44" ht="13">
      <c r="A53" s="157"/>
      <c r="B53" s="158"/>
      <c r="C53" s="180"/>
      <c r="D53" s="282"/>
      <c r="E53" s="109"/>
      <c r="F53" s="329"/>
      <c r="G53" s="106"/>
      <c r="H53" s="109"/>
      <c r="I53" s="329"/>
      <c r="J53" s="106"/>
      <c r="K53" s="109"/>
      <c r="L53" s="329"/>
      <c r="M53" s="106"/>
      <c r="N53" s="329"/>
      <c r="O53" s="329"/>
      <c r="P53" s="106"/>
      <c r="Q53" s="329"/>
      <c r="R53" s="329"/>
      <c r="S53" s="106"/>
      <c r="T53" s="329"/>
      <c r="U53" s="329"/>
      <c r="V53" s="330"/>
      <c r="W53" s="162"/>
    </row>
    <row r="54" spans="1:44" ht="13">
      <c r="A54" s="157"/>
      <c r="B54" s="158"/>
      <c r="C54" s="182"/>
      <c r="D54" s="283"/>
      <c r="E54" s="331"/>
      <c r="F54" s="332"/>
      <c r="G54" s="332"/>
      <c r="H54" s="331"/>
      <c r="I54" s="332"/>
      <c r="J54" s="333"/>
      <c r="K54" s="332"/>
      <c r="L54" s="332"/>
      <c r="M54" s="333"/>
      <c r="N54" s="332"/>
      <c r="O54" s="332"/>
      <c r="P54" s="333"/>
      <c r="Q54" s="332"/>
      <c r="R54" s="332"/>
      <c r="S54" s="333"/>
      <c r="T54" s="332"/>
      <c r="U54" s="332"/>
      <c r="V54" s="334"/>
      <c r="W54" s="162"/>
    </row>
    <row r="55" spans="1:44" ht="13.5" thickBot="1">
      <c r="A55" s="157"/>
      <c r="B55" s="158"/>
      <c r="C55" s="184"/>
      <c r="D55" s="284"/>
      <c r="E55" s="335"/>
      <c r="F55" s="336"/>
      <c r="G55" s="336"/>
      <c r="H55" s="335"/>
      <c r="I55" s="336"/>
      <c r="J55" s="337"/>
      <c r="K55" s="336"/>
      <c r="L55" s="336"/>
      <c r="M55" s="337"/>
      <c r="N55" s="336"/>
      <c r="O55" s="336"/>
      <c r="P55" s="337"/>
      <c r="Q55" s="336"/>
      <c r="R55" s="336"/>
      <c r="S55" s="337"/>
      <c r="T55" s="336"/>
      <c r="U55" s="336"/>
      <c r="V55" s="345"/>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'VCO2 Raw'!C63/'VO2 Raw '!C63</f>
        <v>0.7700061087354918</v>
      </c>
      <c r="D63" s="347">
        <f>'VCO2 Raw'!D63/'VO2 Raw '!D63</f>
        <v>0.76347881899871628</v>
      </c>
      <c r="E63" s="347">
        <f>'VCO2 Raw'!E63/'VO2 Raw '!E63</f>
        <v>0.77595628415300544</v>
      </c>
      <c r="F63" s="347">
        <f>'VCO2 Raw'!F63/'VO2 Raw '!F63</f>
        <v>0.72949886104783601</v>
      </c>
      <c r="G63" s="347">
        <f>'VCO2 Raw'!G63/'VO2 Raw '!G63</f>
        <v>0.76097038886906887</v>
      </c>
      <c r="H63" s="347">
        <f>'VCO2 Raw'!H63/'VO2 Raw '!H63</f>
        <v>0.81872037914691942</v>
      </c>
      <c r="I63" s="347">
        <f>'VCO2 Raw'!I63/'VO2 Raw '!I63</f>
        <v>0.77047176729406008</v>
      </c>
      <c r="J63" s="347">
        <f>'VCO2 Raw'!J63/'VO2 Raw '!J63</f>
        <v>0.69918699186991873</v>
      </c>
      <c r="K63" s="348">
        <f>'VCO2 Raw'!K63/'VO2 Raw '!K63</f>
        <v>0.70024772914946321</v>
      </c>
      <c r="L63" s="349">
        <f>AVERAGE(C63:C65)</f>
        <v>0.78454793672234235</v>
      </c>
      <c r="M63" s="350">
        <f t="shared" ref="M63:T63" si="4">AVERAGE(D63:D65)</f>
        <v>0.78777044095349513</v>
      </c>
      <c r="N63" s="350">
        <f t="shared" si="4"/>
        <v>0.78773927692346579</v>
      </c>
      <c r="O63" s="350">
        <f t="shared" si="4"/>
        <v>0.7320565016148316</v>
      </c>
      <c r="P63" s="350">
        <f t="shared" si="4"/>
        <v>0.74953957395483928</v>
      </c>
      <c r="Q63" s="350">
        <f t="shared" si="4"/>
        <v>0.81612126075861202</v>
      </c>
      <c r="R63" s="350">
        <f t="shared" si="4"/>
        <v>0.75728462629105753</v>
      </c>
      <c r="S63" s="350">
        <f t="shared" si="4"/>
        <v>0.69707925857899877</v>
      </c>
      <c r="T63" s="350">
        <f t="shared" si="4"/>
        <v>0.71706543608319906</v>
      </c>
      <c r="U63" s="351">
        <f>AVERAGE(L63:T63)</f>
        <v>0.75880047909787118</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'VCO2 Raw'!C64/'VO2 Raw '!C64</f>
        <v>0.82306368330464719</v>
      </c>
      <c r="D64" s="355">
        <f>'VCO2 Raw'!D64/'VO2 Raw '!D64</f>
        <v>0.80803134182174341</v>
      </c>
      <c r="E64" s="355">
        <f>'VCO2 Raw'!E64/'VO2 Raw '!E64</f>
        <v>0.79522407589139676</v>
      </c>
      <c r="F64" s="355">
        <f>'VCO2 Raw'!F64/'VO2 Raw '!F64</f>
        <v>0.72829581993569137</v>
      </c>
      <c r="G64" s="355">
        <f>'VCO2 Raw'!G64/'VO2 Raw '!G64</f>
        <v>0.75653370013755161</v>
      </c>
      <c r="H64" s="355">
        <f>'VCO2 Raw'!H64/'VO2 Raw '!H64</f>
        <v>0.78678038379530912</v>
      </c>
      <c r="I64" s="355">
        <f>'VCO2 Raw'!I64/'VO2 Raw '!I64</f>
        <v>0.75692398350029466</v>
      </c>
      <c r="J64" s="355">
        <f>'VCO2 Raw'!J64/'VO2 Raw '!J64</f>
        <v>0.71323529411764708</v>
      </c>
      <c r="K64" s="356">
        <f>'VCO2 Raw'!K64/'VO2 Raw '!K64</f>
        <v>0.70118577075098809</v>
      </c>
      <c r="L64" s="109"/>
      <c r="M64" s="329"/>
      <c r="N64" s="329"/>
      <c r="O64" s="329"/>
      <c r="P64" s="329"/>
      <c r="Q64" s="329"/>
      <c r="R64" s="329"/>
      <c r="S64" s="329"/>
      <c r="T64" s="329"/>
      <c r="U64" s="357">
        <f>STDEV(L63:T63)/SQRT(COUNT(L63:T63))</f>
        <v>1.2899150314942424E-2</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'VCO2 Raw'!C65/'VO2 Raw '!C65</f>
        <v>0.76057401812688818</v>
      </c>
      <c r="D65" s="355">
        <f>'VCO2 Raw'!D65/'VO2 Raw '!D65</f>
        <v>0.79180116204002582</v>
      </c>
      <c r="E65" s="355">
        <f>'VCO2 Raw'!E65/'VO2 Raw '!E65</f>
        <v>0.79203747072599529</v>
      </c>
      <c r="F65" s="355">
        <f>'VCO2 Raw'!F65/'VO2 Raw '!F65</f>
        <v>0.73837482386096764</v>
      </c>
      <c r="G65" s="355">
        <f>'VCO2 Raw'!G65/'VO2 Raw '!G65</f>
        <v>0.73111463285789746</v>
      </c>
      <c r="H65" s="355">
        <f>'VCO2 Raw'!H65/'VO2 Raw '!H65</f>
        <v>0.84286301933360752</v>
      </c>
      <c r="I65" s="355">
        <f>'VCO2 Raw'!I65/'VO2 Raw '!I65</f>
        <v>0.74445812807881773</v>
      </c>
      <c r="J65" s="355">
        <f>'VCO2 Raw'!J65/'VO2 Raw '!J65</f>
        <v>0.67881548974943051</v>
      </c>
      <c r="K65" s="356">
        <f>'VCO2 Raw'!K65/'VO2 Raw '!K65</f>
        <v>0.7497628083491461</v>
      </c>
      <c r="L65" s="10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'VCO2 Raw'!C66/'VO2 Raw '!C66</f>
        <v>0.78937812074443936</v>
      </c>
      <c r="D66" s="355">
        <f>'VCO2 Raw'!D66/'VO2 Raw '!D66</f>
        <v>0.76317383403997574</v>
      </c>
      <c r="E66" s="355">
        <f>'VCO2 Raw'!E66/'VO2 Raw '!E66</f>
        <v>0.72705544933078392</v>
      </c>
      <c r="F66" s="355">
        <f>'VCO2 Raw'!F66/'VO2 Raw '!F66</f>
        <v>0.76279613922199474</v>
      </c>
      <c r="G66" s="355">
        <f>'VCO2 Raw'!G66/'VO2 Raw '!G66</f>
        <v>0.73578225271077669</v>
      </c>
      <c r="H66" s="355">
        <f>'VCO2 Raw'!H66/'VO2 Raw '!H66</f>
        <v>0.82737576285963388</v>
      </c>
      <c r="I66" s="355">
        <f>'VCO2 Raw'!I66/'VO2 Raw '!I66</f>
        <v>0.71352785145888598</v>
      </c>
      <c r="J66" s="355">
        <f>'VCO2 Raw'!J66/'VO2 Raw '!J66</f>
        <v>0.6959247648902821</v>
      </c>
      <c r="K66" s="356">
        <f>'VCO2 Raw'!K66/'VO2 Raw '!K66</f>
        <v>0.67978233570531599</v>
      </c>
      <c r="L66" s="109">
        <f t="shared" ref="L66" si="5">AVERAGE(C66:C68)</f>
        <v>0.75887681053354072</v>
      </c>
      <c r="M66" s="329">
        <f t="shared" ref="M66" si="6">AVERAGE(D66:D68)</f>
        <v>0.76594604389839327</v>
      </c>
      <c r="N66" s="329">
        <f t="shared" ref="N66" si="7">AVERAGE(E66:E68)</f>
        <v>0.78765604336298944</v>
      </c>
      <c r="O66" s="329">
        <f t="shared" ref="O66" si="8">AVERAGE(F66:F68)</f>
        <v>0.76681719755140276</v>
      </c>
      <c r="P66" s="329">
        <f t="shared" ref="P66" si="9">AVERAGE(G66:G68)</f>
        <v>0.76834662279742238</v>
      </c>
      <c r="Q66" s="329">
        <f t="shared" ref="Q66" si="10">AVERAGE(H66:H68)</f>
        <v>0.82947317203005089</v>
      </c>
      <c r="R66" s="329">
        <f t="shared" ref="R66" si="11">AVERAGE(I66:I68)</f>
        <v>0.71903021840740988</v>
      </c>
      <c r="S66" s="329">
        <f t="shared" ref="S66" si="12">AVERAGE(J66:J68)</f>
        <v>0.73690193680565541</v>
      </c>
      <c r="T66" s="329">
        <f t="shared" ref="T66" si="13">AVERAGE(K66:K68)</f>
        <v>0.68003165854938397</v>
      </c>
      <c r="U66" s="357">
        <f t="shared" ref="U66" si="14">AVERAGE(L66:T66)</f>
        <v>0.75700885599291645</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'VCO2 Raw'!C67/'VO2 Raw '!C67</f>
        <v>0.73438914027149327</v>
      </c>
      <c r="D67" s="355">
        <f>'VCO2 Raw'!D67/'VO2 Raw '!D67</f>
        <v>0.75409836065573765</v>
      </c>
      <c r="E67" s="355">
        <f>'VCO2 Raw'!E67/'VO2 Raw '!E67</f>
        <v>0.80381558028616851</v>
      </c>
      <c r="F67" s="355">
        <f>'VCO2 Raw'!F67/'VO2 Raw '!F67</f>
        <v>0.73530941237649505</v>
      </c>
      <c r="G67" s="355">
        <f>'VCO2 Raw'!G67/'VO2 Raw '!G67</f>
        <v>0.79341401632423303</v>
      </c>
      <c r="H67" s="355">
        <f>'VCO2 Raw'!H67/'VO2 Raw '!H67</f>
        <v>0.84668618578653176</v>
      </c>
      <c r="I67" s="355">
        <f>'VCO2 Raw'!I67/'VO2 Raw '!I67</f>
        <v>0.70311645708037174</v>
      </c>
      <c r="J67" s="355">
        <f>'VCO2 Raw'!J67/'VO2 Raw '!J67</f>
        <v>0.7549652432969215</v>
      </c>
      <c r="K67" s="356">
        <f>'VCO2 Raw'!K67/'VO2 Raw '!K67</f>
        <v>0.67784431137724555</v>
      </c>
      <c r="L67" s="109"/>
      <c r="M67" s="329"/>
      <c r="N67" s="329"/>
      <c r="O67" s="329"/>
      <c r="P67" s="329"/>
      <c r="Q67" s="329"/>
      <c r="R67" s="329"/>
      <c r="S67" s="329"/>
      <c r="T67" s="329"/>
      <c r="U67" s="357">
        <f t="shared" ref="U67" si="15">STDEV(L66:T66)/SQRT(COUNT(L66:T66))</f>
        <v>1.4078447048199967E-2</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'VCO2 Raw'!C68/'VO2 Raw '!C68</f>
        <v>0.75286317058468954</v>
      </c>
      <c r="D68" s="355">
        <f>'VCO2 Raw'!D68/'VO2 Raw '!D68</f>
        <v>0.78056593699946608</v>
      </c>
      <c r="E68" s="355">
        <f>'VCO2 Raw'!E68/'VO2 Raw '!E68</f>
        <v>0.83209710047201624</v>
      </c>
      <c r="F68" s="355">
        <f>'VCO2 Raw'!F68/'VO2 Raw '!F68</f>
        <v>0.8023460410557185</v>
      </c>
      <c r="G68" s="355">
        <f>'VCO2 Raw'!G68/'VO2 Raw '!G68</f>
        <v>0.77584359935725766</v>
      </c>
      <c r="H68" s="355">
        <f>'VCO2 Raw'!H68/'VO2 Raw '!H68</f>
        <v>0.81435756744398724</v>
      </c>
      <c r="I68" s="355">
        <f>'VCO2 Raw'!I68/'VO2 Raw '!I68</f>
        <v>0.7404463466829716</v>
      </c>
      <c r="J68" s="355">
        <f>'VCO2 Raw'!J68/'VO2 Raw '!J68</f>
        <v>0.75981580222976253</v>
      </c>
      <c r="K68" s="356">
        <f>'VCO2 Raw'!K68/'VO2 Raw '!K68</f>
        <v>0.68246832856559048</v>
      </c>
      <c r="L68" s="10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'VCO2 Raw'!C69/'VO2 Raw '!C69</f>
        <v>0.77437550362610796</v>
      </c>
      <c r="D69" s="355">
        <f>'VCO2 Raw'!D69/'VO2 Raw '!D69</f>
        <v>0.75403899721448464</v>
      </c>
      <c r="E69" s="355">
        <f>'VCO2 Raw'!E69/'VO2 Raw '!E69</f>
        <v>0.78956043956043953</v>
      </c>
      <c r="F69" s="355">
        <f>'VCO2 Raw'!F69/'VO2 Raw '!F69</f>
        <v>0.83414774360448407</v>
      </c>
      <c r="G69" s="355">
        <f>'VCO2 Raw'!G69/'VO2 Raw '!G69</f>
        <v>0.77662264681090198</v>
      </c>
      <c r="H69" s="355">
        <f>'VCO2 Raw'!H69/'VO2 Raw '!H69</f>
        <v>0.88042105263157899</v>
      </c>
      <c r="I69" s="355">
        <f>'VCO2 Raw'!I69/'VO2 Raw '!I69</f>
        <v>0.72817879794623985</v>
      </c>
      <c r="J69" s="355">
        <f>'VCO2 Raw'!J69/'VO2 Raw '!J69</f>
        <v>0.78356713426853708</v>
      </c>
      <c r="K69" s="356">
        <f>'VCO2 Raw'!K69/'VO2 Raw '!K69</f>
        <v>0.74671445639187572</v>
      </c>
      <c r="L69" s="109">
        <f t="shared" ref="L69" si="16">AVERAGE(C69:C71)</f>
        <v>0.77819998742138585</v>
      </c>
      <c r="M69" s="329">
        <f t="shared" ref="M69" si="17">AVERAGE(D69:D71)</f>
        <v>0.75944986111251256</v>
      </c>
      <c r="N69" s="329">
        <f t="shared" ref="N69" si="18">AVERAGE(E69:E71)</f>
        <v>0.81596740673502399</v>
      </c>
      <c r="O69" s="329">
        <f t="shared" ref="O69" si="19">AVERAGE(F69:F71)</f>
        <v>0.841979658580148</v>
      </c>
      <c r="P69" s="329">
        <f t="shared" ref="P69" si="20">AVERAGE(G69:G71)</f>
        <v>0.77319187624908559</v>
      </c>
      <c r="Q69" s="329">
        <f t="shared" ref="Q69" si="21">AVERAGE(H69:H71)</f>
        <v>0.8839864433702701</v>
      </c>
      <c r="R69" s="329">
        <f t="shared" ref="R69" si="22">AVERAGE(I69:I71)</f>
        <v>0.7523472185901996</v>
      </c>
      <c r="S69" s="329">
        <f t="shared" ref="S69" si="23">AVERAGE(J69:J71)</f>
        <v>0.80791588800681524</v>
      </c>
      <c r="T69" s="329">
        <f t="shared" ref="T69" si="24">AVERAGE(K69:K71)</f>
        <v>0.73801050951561153</v>
      </c>
      <c r="U69" s="357">
        <f t="shared" ref="U69" si="25">AVERAGE(L69:T69)</f>
        <v>0.7945609832867836</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'VCO2 Raw'!C70/'VO2 Raw '!C70</f>
        <v>0.76230899830220711</v>
      </c>
      <c r="D70" s="355">
        <f>'VCO2 Raw'!D70/'VO2 Raw '!D70</f>
        <v>0.76006441223832533</v>
      </c>
      <c r="E70" s="355">
        <f>'VCO2 Raw'!E70/'VO2 Raw '!E70</f>
        <v>0.8427770859277709</v>
      </c>
      <c r="F70" s="355">
        <f>'VCO2 Raw'!F70/'VO2 Raw '!F70</f>
        <v>0.84762456546929321</v>
      </c>
      <c r="G70" s="355">
        <f>'VCO2 Raw'!G70/'VO2 Raw '!G70</f>
        <v>0.7973411154345007</v>
      </c>
      <c r="H70" s="355">
        <f>'VCO2 Raw'!H70/'VO2 Raw '!H70</f>
        <v>0.89369034994697771</v>
      </c>
      <c r="I70" s="355">
        <f>'VCO2 Raw'!I70/'VO2 Raw '!I70</f>
        <v>0.74890723652258373</v>
      </c>
      <c r="J70" s="355">
        <f>'VCO2 Raw'!J70/'VO2 Raw '!J70</f>
        <v>0.81837052413077327</v>
      </c>
      <c r="K70" s="356">
        <f>'VCO2 Raw'!K70/'VO2 Raw '!K70</f>
        <v>0.72043519394512767</v>
      </c>
      <c r="L70" s="109"/>
      <c r="M70" s="329"/>
      <c r="N70" s="329"/>
      <c r="O70" s="329"/>
      <c r="P70" s="329"/>
      <c r="Q70" s="329"/>
      <c r="R70" s="329"/>
      <c r="S70" s="329"/>
      <c r="T70" s="329"/>
      <c r="U70" s="357">
        <f t="shared" ref="U70" si="26">STDEV(L69:T69)/SQRT(COUNT(L69:T69))</f>
        <v>1.5731736305723339E-2</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'VCO2 Raw'!C71/'VO2 Raw '!C71</f>
        <v>0.79791546033584249</v>
      </c>
      <c r="D71" s="355">
        <f>'VCO2 Raw'!D71/'VO2 Raw '!D71</f>
        <v>0.76424617388472815</v>
      </c>
      <c r="E71" s="355">
        <f>'VCO2 Raw'!E71/'VO2 Raw '!E71</f>
        <v>0.81556469471686177</v>
      </c>
      <c r="F71" s="355">
        <f>'VCO2 Raw'!F71/'VO2 Raw '!F71</f>
        <v>0.84416666666666662</v>
      </c>
      <c r="G71" s="355">
        <f>'VCO2 Raw'!G71/'VO2 Raw '!G71</f>
        <v>0.74561186650185418</v>
      </c>
      <c r="H71" s="355">
        <f>'VCO2 Raw'!H71/'VO2 Raw '!H71</f>
        <v>0.8778479275322536</v>
      </c>
      <c r="I71" s="355">
        <f>'VCO2 Raw'!I71/'VO2 Raw '!I71</f>
        <v>0.77995562130177509</v>
      </c>
      <c r="J71" s="355">
        <f>'VCO2 Raw'!J71/'VO2 Raw '!J71</f>
        <v>0.82181000562113549</v>
      </c>
      <c r="K71" s="356">
        <f>'VCO2 Raw'!K71/'VO2 Raw '!K71</f>
        <v>0.74688187820983121</v>
      </c>
      <c r="L71" s="10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'VCO2 Raw'!C72/'VO2 Raw '!C72</f>
        <v>0.83131836499712153</v>
      </c>
      <c r="D72" s="355">
        <f>'VCO2 Raw'!D72/'VO2 Raw '!D72</f>
        <v>0.76420838971583216</v>
      </c>
      <c r="E72" s="355">
        <f>'VCO2 Raw'!E72/'VO2 Raw '!E72</f>
        <v>0.81139240506329113</v>
      </c>
      <c r="F72" s="355">
        <f>'VCO2 Raw'!F72/'VO2 Raw '!F72</f>
        <v>0.86778625954198474</v>
      </c>
      <c r="G72" s="355">
        <f>'VCO2 Raw'!G72/'VO2 Raw '!G72</f>
        <v>0.75710181934248322</v>
      </c>
      <c r="H72" s="355">
        <f>'VCO2 Raw'!H72/'VO2 Raw '!H72</f>
        <v>0.85264900662251653</v>
      </c>
      <c r="I72" s="355">
        <f>'VCO2 Raw'!I72/'VO2 Raw '!I72</f>
        <v>0.7771365759824127</v>
      </c>
      <c r="J72" s="355">
        <f>'VCO2 Raw'!J72/'VO2 Raw '!J72</f>
        <v>0.85935176925364254</v>
      </c>
      <c r="K72" s="356">
        <f>'VCO2 Raw'!K72/'VO2 Raw '!K72</f>
        <v>0.76070467335453873</v>
      </c>
      <c r="L72" s="109">
        <f t="shared" ref="L72" si="27">AVERAGE(C72:C74)</f>
        <v>0.83196496523449603</v>
      </c>
      <c r="M72" s="329">
        <f t="shared" ref="M72" si="28">AVERAGE(D72:D74)</f>
        <v>0.77175980211167994</v>
      </c>
      <c r="N72" s="329">
        <f t="shared" ref="N72" si="29">AVERAGE(E72:E74)</f>
        <v>0.83809714243313149</v>
      </c>
      <c r="O72" s="329">
        <f t="shared" ref="O72" si="30">AVERAGE(F72:F74)</f>
        <v>0.84956149711766515</v>
      </c>
      <c r="P72" s="329">
        <f t="shared" ref="P72" si="31">AVERAGE(G72:G74)</f>
        <v>0.76440681268428945</v>
      </c>
      <c r="Q72" s="329">
        <f t="shared" ref="Q72" si="32">AVERAGE(H72:H74)</f>
        <v>0.85883006849849419</v>
      </c>
      <c r="R72" s="329">
        <f t="shared" ref="R72" si="33">AVERAGE(I72:I74)</f>
        <v>0.77905111094685198</v>
      </c>
      <c r="S72" s="329">
        <f t="shared" ref="S72" si="34">AVERAGE(J72:J74)</f>
        <v>0.84626261958815041</v>
      </c>
      <c r="T72" s="329">
        <f t="shared" ref="T72" si="35">AVERAGE(K72:K74)</f>
        <v>0.79706596053988987</v>
      </c>
      <c r="U72" s="357">
        <f t="shared" ref="U72" si="36">AVERAGE(L72:T72)</f>
        <v>0.81522221990607202</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'VCO2 Raw'!C73/'VO2 Raw '!C73</f>
        <v>0.80116959064327486</v>
      </c>
      <c r="D73" s="355">
        <f>'VCO2 Raw'!D73/'VO2 Raw '!D73</f>
        <v>0.7642671854734111</v>
      </c>
      <c r="E73" s="355">
        <f>'VCO2 Raw'!E73/'VO2 Raw '!E73</f>
        <v>0.86647926914968376</v>
      </c>
      <c r="F73" s="355">
        <f>'VCO2 Raw'!F73/'VO2 Raw '!F73</f>
        <v>0.85172413793103452</v>
      </c>
      <c r="G73" s="355">
        <f>'VCO2 Raw'!G73/'VO2 Raw '!G73</f>
        <v>0.73743564599166467</v>
      </c>
      <c r="H73" s="355">
        <f>'VCO2 Raw'!H73/'VO2 Raw '!H73</f>
        <v>0.82996229002399724</v>
      </c>
      <c r="I73" s="355">
        <f>'VCO2 Raw'!I73/'VO2 Raw '!I73</f>
        <v>0.78615179760319576</v>
      </c>
      <c r="J73" s="355">
        <f>'VCO2 Raw'!J73/'VO2 Raw '!J73</f>
        <v>0.83892617449664431</v>
      </c>
      <c r="K73" s="356">
        <f>'VCO2 Raw'!K73/'VO2 Raw '!K73</f>
        <v>0.80064789434338401</v>
      </c>
      <c r="L73" s="109"/>
      <c r="M73" s="329"/>
      <c r="N73" s="329"/>
      <c r="O73" s="329"/>
      <c r="P73" s="329"/>
      <c r="Q73" s="329"/>
      <c r="R73" s="329"/>
      <c r="S73" s="329"/>
      <c r="T73" s="329"/>
      <c r="U73" s="357">
        <f t="shared" ref="U73" si="37">STDEV(L72:T72)/SQRT(COUNT(L72:T72))</f>
        <v>1.2336207256155101E-2</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'VCO2 Raw'!C74/'VO2 Raw '!C74</f>
        <v>0.86340694006309149</v>
      </c>
      <c r="D74" s="355">
        <f>'VCO2 Raw'!D74/'VO2 Raw '!D74</f>
        <v>0.78680383114579633</v>
      </c>
      <c r="E74" s="355">
        <f>'VCO2 Raw'!E74/'VO2 Raw '!E74</f>
        <v>0.8364197530864198</v>
      </c>
      <c r="F74" s="355">
        <f>'VCO2 Raw'!F74/'VO2 Raw '!F74</f>
        <v>0.8291740938799762</v>
      </c>
      <c r="G74" s="355">
        <f>'VCO2 Raw'!G74/'VO2 Raw '!G74</f>
        <v>0.79868297271872057</v>
      </c>
      <c r="H74" s="355">
        <f>'VCO2 Raw'!H74/'VO2 Raw '!H74</f>
        <v>0.8938789088489687</v>
      </c>
      <c r="I74" s="355">
        <f>'VCO2 Raw'!I74/'VO2 Raw '!I74</f>
        <v>0.77386495925494758</v>
      </c>
      <c r="J74" s="355">
        <f>'VCO2 Raw'!J74/'VO2 Raw '!J74</f>
        <v>0.84050991501416428</v>
      </c>
      <c r="K74" s="356">
        <f>'VCO2 Raw'!K74/'VO2 Raw '!K74</f>
        <v>0.8298453139217471</v>
      </c>
      <c r="L74" s="10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'VCO2 Raw'!C75/'VO2 Raw '!C75</f>
        <v>0.85273449434769322</v>
      </c>
      <c r="D75" s="355">
        <f>'VCO2 Raw'!D75/'VO2 Raw '!D75</f>
        <v>0.76239110844097324</v>
      </c>
      <c r="E75" s="355">
        <f>'VCO2 Raw'!E75/'VO2 Raw '!E75</f>
        <v>0.80487804878048785</v>
      </c>
      <c r="F75" s="355">
        <f>'VCO2 Raw'!F75/'VO2 Raw '!F75</f>
        <v>0.8574068370803819</v>
      </c>
      <c r="G75" s="355">
        <f>'VCO2 Raw'!G75/'VO2 Raw '!G75</f>
        <v>0.74975206611570244</v>
      </c>
      <c r="H75" s="355">
        <f>'VCO2 Raw'!H75/'VO2 Raw '!H75</f>
        <v>0.8966325036603221</v>
      </c>
      <c r="I75" s="355">
        <f>'VCO2 Raw'!I75/'VO2 Raw '!I75</f>
        <v>0.7955644014785328</v>
      </c>
      <c r="J75" s="355">
        <f>'VCO2 Raw'!J75/'VO2 Raw '!J75</f>
        <v>0.88419059640265063</v>
      </c>
      <c r="K75" s="356">
        <f>'VCO2 Raw'!K75/'VO2 Raw '!K75</f>
        <v>0.8446170921198668</v>
      </c>
      <c r="L75" s="109">
        <f t="shared" ref="L75" si="38">AVERAGE(C75:C77)</f>
        <v>0.89390540431402921</v>
      </c>
      <c r="M75" s="329">
        <f t="shared" ref="M75" si="39">AVERAGE(D75:D77)</f>
        <v>0.78701763534015934</v>
      </c>
      <c r="N75" s="329">
        <f t="shared" ref="N75" si="40">AVERAGE(E75:E77)</f>
        <v>0.80858397957008865</v>
      </c>
      <c r="O75" s="329">
        <f t="shared" ref="O75" si="41">AVERAGE(F75:F77)</f>
        <v>0.86909173719330068</v>
      </c>
      <c r="P75" s="329">
        <f t="shared" ref="P75" si="42">AVERAGE(G75:G77)</f>
        <v>0.76817041405033459</v>
      </c>
      <c r="Q75" s="329">
        <f t="shared" ref="Q75" si="43">AVERAGE(H75:H77)</f>
        <v>0.90267415576005294</v>
      </c>
      <c r="R75" s="329">
        <f t="shared" ref="R75" si="44">AVERAGE(I75:I77)</f>
        <v>0.80741241265731378</v>
      </c>
      <c r="S75" s="329">
        <f t="shared" ref="S75" si="45">AVERAGE(J75:J77)</f>
        <v>0.88895822134801117</v>
      </c>
      <c r="T75" s="329">
        <f t="shared" ref="T75" si="46">AVERAGE(K75:K77)</f>
        <v>0.83204523449438661</v>
      </c>
      <c r="U75" s="357">
        <f t="shared" ref="U75" si="47">AVERAGE(L75:T75)</f>
        <v>0.83976213274751965</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'VCO2 Raw'!C76/'VO2 Raw '!C76</f>
        <v>0.88320707070707072</v>
      </c>
      <c r="D76" s="355">
        <f>'VCO2 Raw'!D76/'VO2 Raw '!D76</f>
        <v>0.76066597294484917</v>
      </c>
      <c r="E76" s="355">
        <f>'VCO2 Raw'!E76/'VO2 Raw '!E76</f>
        <v>0.79746835443037978</v>
      </c>
      <c r="F76" s="355">
        <f>'VCO2 Raw'!F76/'VO2 Raw '!F76</f>
        <v>0.89751050759780149</v>
      </c>
      <c r="G76" s="355">
        <f>'VCO2 Raw'!G76/'VO2 Raw '!G76</f>
        <v>0.77291129922708868</v>
      </c>
      <c r="H76" s="355">
        <f>'VCO2 Raw'!H76/'VO2 Raw '!H76</f>
        <v>0.87674330946098755</v>
      </c>
      <c r="I76" s="355">
        <f>'VCO2 Raw'!I76/'VO2 Raw '!I76</f>
        <v>0.77902501603592045</v>
      </c>
      <c r="J76" s="355">
        <f>'VCO2 Raw'!J76/'VO2 Raw '!J76</f>
        <v>0.89637915808065938</v>
      </c>
      <c r="K76" s="356">
        <f>'VCO2 Raw'!K76/'VO2 Raw '!K76</f>
        <v>0.81825492561318858</v>
      </c>
      <c r="L76" s="109"/>
      <c r="M76" s="329"/>
      <c r="N76" s="329"/>
      <c r="O76" s="329"/>
      <c r="P76" s="329"/>
      <c r="Q76" s="329"/>
      <c r="R76" s="329"/>
      <c r="S76" s="329"/>
      <c r="T76" s="329"/>
      <c r="U76" s="357">
        <f t="shared" ref="U76" si="48">STDEV(L75:T75)/SQRT(COUNT(L75:T75))</f>
        <v>1.6731285425346989E-2</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'VCO2 Raw'!C77/'VO2 Raw '!C77</f>
        <v>0.9457746478873239</v>
      </c>
      <c r="D77" s="355">
        <f>'VCO2 Raw'!D77/'VO2 Raw '!D77</f>
        <v>0.8379958246346555</v>
      </c>
      <c r="E77" s="355">
        <f>'VCO2 Raw'!E77/'VO2 Raw '!E77</f>
        <v>0.82340553549939832</v>
      </c>
      <c r="F77" s="355">
        <f>'VCO2 Raw'!F77/'VO2 Raw '!F77</f>
        <v>0.85235786690171877</v>
      </c>
      <c r="G77" s="355">
        <f>'VCO2 Raw'!G77/'VO2 Raw '!G77</f>
        <v>0.78184787680821277</v>
      </c>
      <c r="H77" s="355">
        <f>'VCO2 Raw'!H77/'VO2 Raw '!H77</f>
        <v>0.93464665415884929</v>
      </c>
      <c r="I77" s="355">
        <f>'VCO2 Raw'!I77/'VO2 Raw '!I77</f>
        <v>0.8476478204574881</v>
      </c>
      <c r="J77" s="355">
        <f>'VCO2 Raw'!J77/'VO2 Raw '!J77</f>
        <v>0.8863049095607235</v>
      </c>
      <c r="K77" s="356">
        <f>'VCO2 Raw'!K77/'VO2 Raw '!K77</f>
        <v>0.83326368575010445</v>
      </c>
      <c r="L77" s="10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'VCO2 Raw'!C78/'VO2 Raw '!C78</f>
        <v>0.94316644113667114</v>
      </c>
      <c r="D78" s="355">
        <f>'VCO2 Raw'!D78/'VO2 Raw '!D78</f>
        <v>0.7651086632926466</v>
      </c>
      <c r="E78" s="355">
        <f>'VCO2 Raw'!E78/'VO2 Raw '!E78</f>
        <v>0.8019494904740806</v>
      </c>
      <c r="F78" s="355">
        <f>'VCO2 Raw'!F78/'VO2 Raw '!F78</f>
        <v>0.93070175438596492</v>
      </c>
      <c r="G78" s="355">
        <f>'VCO2 Raw'!G78/'VO2 Raw '!G78</f>
        <v>0.80083120204603575</v>
      </c>
      <c r="H78" s="355">
        <f>'VCO2 Raw'!H78/'VO2 Raw '!H78</f>
        <v>0.92355307954193744</v>
      </c>
      <c r="I78" s="355">
        <f>'VCO2 Raw'!I78/'VO2 Raw '!I78</f>
        <v>0.82730923694779113</v>
      </c>
      <c r="J78" s="355">
        <f>'VCO2 Raw'!J78/'VO2 Raw '!J78</f>
        <v>0.91366366366366369</v>
      </c>
      <c r="K78" s="356">
        <f>'VCO2 Raw'!K78/'VO2 Raw '!K78</f>
        <v>0.83003952569169959</v>
      </c>
      <c r="L78" s="109">
        <f t="shared" ref="L78" si="49">AVERAGE(C78:C80)</f>
        <v>0.9504115724356913</v>
      </c>
      <c r="M78" s="329">
        <f t="shared" ref="M78" si="50">AVERAGE(D78:D80)</f>
        <v>0.77193066968080204</v>
      </c>
      <c r="N78" s="329">
        <f t="shared" ref="N78" si="51">AVERAGE(E78:E80)</f>
        <v>0.84414355725581769</v>
      </c>
      <c r="O78" s="329">
        <f t="shared" ref="O78" si="52">AVERAGE(F78:F80)</f>
        <v>0.93828288680735061</v>
      </c>
      <c r="P78" s="329">
        <f t="shared" ref="P78" si="53">AVERAGE(G78:G80)</f>
        <v>0.80600340955202654</v>
      </c>
      <c r="Q78" s="329">
        <f t="shared" ref="Q78" si="54">AVERAGE(H78:H80)</f>
        <v>0.91847097713410852</v>
      </c>
      <c r="R78" s="329">
        <f t="shared" ref="R78" si="55">AVERAGE(I78:I80)</f>
        <v>0.85206128197814335</v>
      </c>
      <c r="S78" s="329">
        <f t="shared" ref="S78" si="56">AVERAGE(J78:J80)</f>
        <v>0.92580935706063494</v>
      </c>
      <c r="T78" s="329">
        <f t="shared" ref="T78" si="57">AVERAGE(K78:K80)</f>
        <v>0.84583146324470071</v>
      </c>
      <c r="U78" s="357">
        <f t="shared" ref="U78" si="58">AVERAGE(L78:T78)</f>
        <v>0.87254946390547505</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'VCO2 Raw'!C79/'VO2 Raw '!C79</f>
        <v>0.95553221288515411</v>
      </c>
      <c r="D79" s="355">
        <f>'VCO2 Raw'!D79/'VO2 Raw '!D79</f>
        <v>0.77522477522477518</v>
      </c>
      <c r="E79" s="355">
        <f>'VCO2 Raw'!E79/'VO2 Raw '!E79</f>
        <v>0.8746145940390545</v>
      </c>
      <c r="F79" s="355">
        <f>'VCO2 Raw'!F79/'VO2 Raw '!F79</f>
        <v>0.93514563106796111</v>
      </c>
      <c r="G79" s="355">
        <f>'VCO2 Raw'!G79/'VO2 Raw '!G79</f>
        <v>0.75994108983799702</v>
      </c>
      <c r="H79" s="355">
        <f>'VCO2 Raw'!H79/'VO2 Raw '!H79</f>
        <v>0.90852228303362004</v>
      </c>
      <c r="I79" s="355">
        <f>'VCO2 Raw'!I79/'VO2 Raw '!I79</f>
        <v>0.84104852203011715</v>
      </c>
      <c r="J79" s="355">
        <f>'VCO2 Raw'!J79/'VO2 Raw '!J79</f>
        <v>0.92617960426179602</v>
      </c>
      <c r="K79" s="356">
        <f>'VCO2 Raw'!K79/'VO2 Raw '!K79</f>
        <v>0.84041548630783758</v>
      </c>
      <c r="L79" s="109"/>
      <c r="M79" s="329"/>
      <c r="N79" s="329"/>
      <c r="O79" s="329"/>
      <c r="P79" s="329"/>
      <c r="Q79" s="329"/>
      <c r="R79" s="329"/>
      <c r="S79" s="329"/>
      <c r="T79" s="329"/>
      <c r="U79" s="357">
        <f t="shared" ref="U79" si="59">STDEV(L78:T78)/SQRT(COUNT(L78:T78))</f>
        <v>2.1023077339457834E-2</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'VCO2 Raw'!C80/'VO2 Raw '!C80</f>
        <v>0.95253606328524898</v>
      </c>
      <c r="D80" s="355">
        <f>'VCO2 Raw'!D80/'VO2 Raw '!D80</f>
        <v>0.77545857052498424</v>
      </c>
      <c r="E80" s="355">
        <f>'VCO2 Raw'!E80/'VO2 Raw '!E80</f>
        <v>0.85586658725431808</v>
      </c>
      <c r="F80" s="355">
        <f>'VCO2 Raw'!F80/'VO2 Raw '!F80</f>
        <v>0.94900127496812581</v>
      </c>
      <c r="G80" s="355">
        <f>'VCO2 Raw'!G80/'VO2 Raw '!G80</f>
        <v>0.85723793677204663</v>
      </c>
      <c r="H80" s="355">
        <f>'VCO2 Raw'!H80/'VO2 Raw '!H80</f>
        <v>0.92333756882676832</v>
      </c>
      <c r="I80" s="355">
        <f>'VCO2 Raw'!I80/'VO2 Raw '!I80</f>
        <v>0.88782608695652177</v>
      </c>
      <c r="J80" s="355">
        <f>'VCO2 Raw'!J80/'VO2 Raw '!J80</f>
        <v>0.937584803256445</v>
      </c>
      <c r="K80" s="356">
        <f>'VCO2 Raw'!K80/'VO2 Raw '!K80</f>
        <v>0.86703937773456485</v>
      </c>
      <c r="L80" s="10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'VCO2 Raw'!C81/'VO2 Raw '!C81</f>
        <v>0.9434035909445746</v>
      </c>
      <c r="D81" s="355">
        <f>'VCO2 Raw'!D81/'VO2 Raw '!D81</f>
        <v>0.76831185161898774</v>
      </c>
      <c r="E81" s="355">
        <f>'VCO2 Raw'!E81/'VO2 Raw '!E81</f>
        <v>0.84748641304347827</v>
      </c>
      <c r="F81" s="355">
        <f>'VCO2 Raw'!F81/'VO2 Raw '!F81</f>
        <v>0.96309963099630991</v>
      </c>
      <c r="G81" s="355">
        <f>'VCO2 Raw'!G81/'VO2 Raw '!G81</f>
        <v>0.80199179847685997</v>
      </c>
      <c r="H81" s="355">
        <f>'VCO2 Raw'!H81/'VO2 Raw '!H81</f>
        <v>0.89122080993201303</v>
      </c>
      <c r="I81" s="355">
        <f>'VCO2 Raw'!I81/'VO2 Raw '!I81</f>
        <v>0.88275452656574649</v>
      </c>
      <c r="J81" s="355">
        <f>'VCO2 Raw'!J81/'VO2 Raw '!J81</f>
        <v>0.94475602916432977</v>
      </c>
      <c r="K81" s="356">
        <f>'VCO2 Raw'!K81/'VO2 Raw '!K81</f>
        <v>0.86565656565656568</v>
      </c>
      <c r="L81" s="109">
        <f t="shared" ref="L81" si="60">AVERAGE(C81:C83)</f>
        <v>0.95947402589756248</v>
      </c>
      <c r="M81" s="329">
        <f t="shared" ref="M81" si="61">AVERAGE(D81:D83)</f>
        <v>0.75685158028985</v>
      </c>
      <c r="N81" s="329">
        <f t="shared" ref="N81" si="62">AVERAGE(E81:E83)</f>
        <v>0.84840275842628998</v>
      </c>
      <c r="O81" s="329">
        <f t="shared" ref="O81" si="63">AVERAGE(F81:F83)</f>
        <v>0.95311711329431092</v>
      </c>
      <c r="P81" s="329">
        <f t="shared" ref="P81" si="64">AVERAGE(G81:G83)</f>
        <v>0.83582317183631527</v>
      </c>
      <c r="Q81" s="329">
        <f t="shared" ref="Q81" si="65">AVERAGE(H81:H83)</f>
        <v>0.9160715430004206</v>
      </c>
      <c r="R81" s="329">
        <f t="shared" ref="R81" si="66">AVERAGE(I81:I83)</f>
        <v>0.88459819335281908</v>
      </c>
      <c r="S81" s="329">
        <f t="shared" ref="S81" si="67">AVERAGE(J81:J83)</f>
        <v>0.9251065582364012</v>
      </c>
      <c r="T81" s="329">
        <f t="shared" ref="T81" si="68">AVERAGE(K81:K83)</f>
        <v>0.85579743167610334</v>
      </c>
      <c r="U81" s="357">
        <f t="shared" ref="U81" si="69">AVERAGE(L81:T81)</f>
        <v>0.88169359733445252</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'VCO2 Raw'!C82/'VO2 Raw '!C82</f>
        <v>0.98306956201693041</v>
      </c>
      <c r="D82" s="355">
        <f>'VCO2 Raw'!D82/'VO2 Raw '!D82</f>
        <v>0.76163682864450133</v>
      </c>
      <c r="E82" s="355">
        <f>'VCO2 Raw'!E82/'VO2 Raw '!E82</f>
        <v>0.83971902937420184</v>
      </c>
      <c r="F82" s="355">
        <f>'VCO2 Raw'!F82/'VO2 Raw '!F82</f>
        <v>0.93001899936668775</v>
      </c>
      <c r="G82" s="355">
        <f>'VCO2 Raw'!G82/'VO2 Raw '!G82</f>
        <v>0.86420191965872739</v>
      </c>
      <c r="H82" s="355">
        <f>'VCO2 Raw'!H82/'VO2 Raw '!H82</f>
        <v>0.90007513148009011</v>
      </c>
      <c r="I82" s="355">
        <f>'VCO2 Raw'!I82/'VO2 Raw '!I82</f>
        <v>0.85472972972972971</v>
      </c>
      <c r="J82" s="355">
        <f>'VCO2 Raw'!J82/'VO2 Raw '!J82</f>
        <v>0.92969870875179339</v>
      </c>
      <c r="K82" s="356">
        <f>'VCO2 Raw'!K82/'VO2 Raw '!K82</f>
        <v>0.84367417677642986</v>
      </c>
      <c r="L82" s="109"/>
      <c r="M82" s="329"/>
      <c r="N82" s="329"/>
      <c r="O82" s="329"/>
      <c r="P82" s="329"/>
      <c r="Q82" s="329"/>
      <c r="R82" s="329"/>
      <c r="S82" s="329"/>
      <c r="T82" s="329"/>
      <c r="U82" s="357">
        <f t="shared" ref="U82" si="70">STDEV(L81:T81)/SQRT(COUNT(L81:T81))</f>
        <v>2.1632856699360364E-2</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'VCO2 Raw'!C83/'VO2 Raw '!C83</f>
        <v>0.95194892473118276</v>
      </c>
      <c r="D83" s="355">
        <f>'VCO2 Raw'!D83/'VO2 Raw '!D83</f>
        <v>0.7406060606060606</v>
      </c>
      <c r="E83" s="355">
        <f>'VCO2 Raw'!E83/'VO2 Raw '!E83</f>
        <v>0.85800283286118983</v>
      </c>
      <c r="F83" s="355">
        <f>'VCO2 Raw'!F83/'VO2 Raw '!F83</f>
        <v>0.9662327095199349</v>
      </c>
      <c r="G83" s="355">
        <f>'VCO2 Raw'!G83/'VO2 Raw '!G83</f>
        <v>0.84127579737335834</v>
      </c>
      <c r="H83" s="355">
        <f>'VCO2 Raw'!H83/'VO2 Raw '!H83</f>
        <v>0.95691868758915832</v>
      </c>
      <c r="I83" s="355">
        <f>'VCO2 Raw'!I83/'VO2 Raw '!I83</f>
        <v>0.91631032376298105</v>
      </c>
      <c r="J83" s="355">
        <f>'VCO2 Raw'!J83/'VO2 Raw '!J83</f>
        <v>0.90086493679308055</v>
      </c>
      <c r="K83" s="356">
        <f>'VCO2 Raw'!K83/'VO2 Raw '!K83</f>
        <v>0.85806155259531469</v>
      </c>
      <c r="L83" s="10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'VCO2 Raw'!C84/'VO2 Raw '!C84</f>
        <v>0.95502392344497611</v>
      </c>
      <c r="D84" s="355">
        <f>'VCO2 Raw'!D84/'VO2 Raw '!D84</f>
        <v>0.79477020602218695</v>
      </c>
      <c r="E84" s="355">
        <f>'VCO2 Raw'!E84/'VO2 Raw '!E84</f>
        <v>0.82793867120954001</v>
      </c>
      <c r="F84" s="355">
        <f>'VCO2 Raw'!F84/'VO2 Raw '!F84</f>
        <v>0.98969072164948457</v>
      </c>
      <c r="G84" s="355">
        <f>'VCO2 Raw'!G84/'VO2 Raw '!G84</f>
        <v>0.8476141611082606</v>
      </c>
      <c r="H84" s="355">
        <f>'VCO2 Raw'!H84/'VO2 Raw '!H84</f>
        <v>0.89585406301824211</v>
      </c>
      <c r="I84" s="355">
        <f>'VCO2 Raw'!I84/'VO2 Raw '!I84</f>
        <v>0.93448464912280704</v>
      </c>
      <c r="J84" s="355">
        <f>'VCO2 Raw'!J84/'VO2 Raw '!J84</f>
        <v>0.91228597176329229</v>
      </c>
      <c r="K84" s="356">
        <f>'VCO2 Raw'!K84/'VO2 Raw '!K84</f>
        <v>0.91698935140367865</v>
      </c>
      <c r="L84" s="109">
        <f t="shared" ref="L84" si="71">AVERAGE(C84:C86)</f>
        <v>0.9734254344670128</v>
      </c>
      <c r="M84" s="329">
        <f t="shared" ref="M84" si="72">AVERAGE(D84:D86)</f>
        <v>0.77666295562677135</v>
      </c>
      <c r="N84" s="329">
        <f t="shared" ref="N84" si="73">AVERAGE(E84:E86)</f>
        <v>0.81585736602228554</v>
      </c>
      <c r="O84" s="329">
        <f t="shared" ref="O84" si="74">AVERAGE(F84:F86)</f>
        <v>0.96071861745325526</v>
      </c>
      <c r="P84" s="329">
        <f t="shared" ref="P84" si="75">AVERAGE(G84:G86)</f>
        <v>0.83382871877848641</v>
      </c>
      <c r="Q84" s="329">
        <f t="shared" ref="Q84" si="76">AVERAGE(H84:H86)</f>
        <v>0.90905132880780959</v>
      </c>
      <c r="R84" s="329">
        <f t="shared" ref="R84" si="77">AVERAGE(I84:I86)</f>
        <v>0.91664442292604453</v>
      </c>
      <c r="S84" s="329">
        <f t="shared" ref="S84" si="78">AVERAGE(J84:J86)</f>
        <v>0.90333805489422392</v>
      </c>
      <c r="T84" s="329">
        <f t="shared" ref="T84" si="79">AVERAGE(K84:K86)</f>
        <v>0.91410199885082821</v>
      </c>
      <c r="U84" s="357">
        <f t="shared" ref="U84" si="80">AVERAGE(L84:T84)</f>
        <v>0.88929209975852408</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'VCO2 Raw'!C85/'VO2 Raw '!C85</f>
        <v>0.98971518987341767</v>
      </c>
      <c r="D85" s="355">
        <f>'VCO2 Raw'!D85/'VO2 Raw '!D85</f>
        <v>0.77110745614035092</v>
      </c>
      <c r="E85" s="355">
        <f>'VCO2 Raw'!E85/'VO2 Raw '!E85</f>
        <v>0.81076672104404568</v>
      </c>
      <c r="F85" s="355">
        <f>'VCO2 Raw'!F85/'VO2 Raw '!F85</f>
        <v>0.96068590547887911</v>
      </c>
      <c r="G85" s="355">
        <f>'VCO2 Raw'!G85/'VO2 Raw '!G85</f>
        <v>0.83792415169660683</v>
      </c>
      <c r="H85" s="355">
        <f>'VCO2 Raw'!H85/'VO2 Raw '!H85</f>
        <v>0.92745376955903269</v>
      </c>
      <c r="I85" s="355">
        <f>'VCO2 Raw'!I85/'VO2 Raw '!I85</f>
        <v>0.92612055641421942</v>
      </c>
      <c r="J85" s="355">
        <f>'VCO2 Raw'!J85/'VO2 Raw '!J85</f>
        <v>0.90762195121951217</v>
      </c>
      <c r="K85" s="356">
        <f>'VCO2 Raw'!K85/'VO2 Raw '!K85</f>
        <v>0.9090444557996934</v>
      </c>
      <c r="L85" s="109"/>
      <c r="M85" s="329"/>
      <c r="N85" s="329"/>
      <c r="O85" s="329"/>
      <c r="P85" s="329"/>
      <c r="Q85" s="329"/>
      <c r="R85" s="329"/>
      <c r="S85" s="329"/>
      <c r="T85" s="329"/>
      <c r="U85" s="357">
        <f t="shared" ref="U85" si="81">STDEV(L84:T84)/SQRT(COUNT(L84:T84))</f>
        <v>2.2137742080862697E-2</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'VCO2 Raw'!C86/'VO2 Raw '!C86</f>
        <v>0.97553719008264461</v>
      </c>
      <c r="D86" s="355">
        <f>'VCO2 Raw'!D86/'VO2 Raw '!D86</f>
        <v>0.76411120471777594</v>
      </c>
      <c r="E86" s="355">
        <f>'VCO2 Raw'!E86/'VO2 Raw '!E86</f>
        <v>0.80886670581327069</v>
      </c>
      <c r="F86" s="355">
        <f>'VCO2 Raw'!F86/'VO2 Raw '!F86</f>
        <v>0.93177922523140211</v>
      </c>
      <c r="G86" s="355">
        <f>'VCO2 Raw'!G86/'VO2 Raw '!G86</f>
        <v>0.8159478435305918</v>
      </c>
      <c r="H86" s="355">
        <f>'VCO2 Raw'!H86/'VO2 Raw '!H86</f>
        <v>0.90384615384615385</v>
      </c>
      <c r="I86" s="355">
        <f>'VCO2 Raw'!I86/'VO2 Raw '!I86</f>
        <v>0.88932806324110669</v>
      </c>
      <c r="J86" s="355">
        <f>'VCO2 Raw'!J86/'VO2 Raw '!J86</f>
        <v>0.89010624169986718</v>
      </c>
      <c r="K86" s="356">
        <f>'VCO2 Raw'!K86/'VO2 Raw '!K86</f>
        <v>0.91627218934911248</v>
      </c>
      <c r="L86" s="10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'VCO2 Raw'!C87/'VO2 Raw '!C87</f>
        <v>0.95802861685214624</v>
      </c>
      <c r="D87" s="355">
        <f>'VCO2 Raw'!D87/'VO2 Raw '!D87</f>
        <v>0.75572297884671114</v>
      </c>
      <c r="E87" s="355">
        <f>'VCO2 Raw'!E87/'VO2 Raw '!E87</f>
        <v>0.81122661122661122</v>
      </c>
      <c r="F87" s="355">
        <f>'VCO2 Raw'!F87/'VO2 Raw '!F87</f>
        <v>1.0253075571177503</v>
      </c>
      <c r="G87" s="355">
        <f>'VCO2 Raw'!G87/'VO2 Raw '!G87</f>
        <v>0.8228357779695139</v>
      </c>
      <c r="H87" s="355">
        <f>'VCO2 Raw'!H87/'VO2 Raw '!H87</f>
        <v>0.91713810316139766</v>
      </c>
      <c r="I87" s="355">
        <f>'VCO2 Raw'!I87/'VO2 Raw '!I87</f>
        <v>0.98781575037147107</v>
      </c>
      <c r="J87" s="355">
        <f>'VCO2 Raw'!J87/'VO2 Raw '!J87</f>
        <v>0.89518413597733715</v>
      </c>
      <c r="K87" s="356">
        <f>'VCO2 Raw'!K87/'VO2 Raw '!K87</f>
        <v>0.90195506273708781</v>
      </c>
      <c r="L87" s="109">
        <f t="shared" ref="L87" si="82">AVERAGE(C87:C89)</f>
        <v>0.96798587352986887</v>
      </c>
      <c r="M87" s="329">
        <f t="shared" ref="M87" si="83">AVERAGE(D87:D89)</f>
        <v>0.79588076263389951</v>
      </c>
      <c r="N87" s="329">
        <f t="shared" ref="N87" si="84">AVERAGE(E87:E89)</f>
        <v>0.79812384824758187</v>
      </c>
      <c r="O87" s="329">
        <f t="shared" ref="O87" si="85">AVERAGE(F87:F89)</f>
        <v>0.99813750795068323</v>
      </c>
      <c r="P87" s="329">
        <f t="shared" ref="P87" si="86">AVERAGE(G87:G89)</f>
        <v>0.82835289176903881</v>
      </c>
      <c r="Q87" s="329">
        <f t="shared" ref="Q87" si="87">AVERAGE(H87:H89)</f>
        <v>0.90300569604703218</v>
      </c>
      <c r="R87" s="329">
        <f t="shared" ref="R87" si="88">AVERAGE(I87:I89)</f>
        <v>0.94662419968689637</v>
      </c>
      <c r="S87" s="329">
        <f t="shared" ref="S87" si="89">AVERAGE(J87:J89)</f>
        <v>0.87530352352214413</v>
      </c>
      <c r="T87" s="329">
        <f t="shared" ref="T87" si="90">AVERAGE(K87:K89)</f>
        <v>0.9073611156547452</v>
      </c>
      <c r="U87" s="357">
        <f t="shared" ref="U87" si="91">AVERAGE(L87:T87)</f>
        <v>0.89119726878243222</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'VCO2 Raw'!C88/'VO2 Raw '!C88</f>
        <v>0.96600672394471421</v>
      </c>
      <c r="D88" s="355">
        <f>'VCO2 Raw'!D88/'VO2 Raw '!D88</f>
        <v>0.79040404040404044</v>
      </c>
      <c r="E88" s="355">
        <f>'VCO2 Raw'!E88/'VO2 Raw '!E88</f>
        <v>0.81557229996411917</v>
      </c>
      <c r="F88" s="355">
        <f>'VCO2 Raw'!F88/'VO2 Raw '!F88</f>
        <v>0.97615756738078785</v>
      </c>
      <c r="G88" s="355">
        <f>'VCO2 Raw'!G88/'VO2 Raw '!G88</f>
        <v>0.82817869415807566</v>
      </c>
      <c r="H88" s="355">
        <f>'VCO2 Raw'!H88/'VO2 Raw '!H88</f>
        <v>0.90303705767623288</v>
      </c>
      <c r="I88" s="355">
        <f>'VCO2 Raw'!I88/'VO2 Raw '!I88</f>
        <v>0.9710756251883097</v>
      </c>
      <c r="J88" s="355">
        <f>'VCO2 Raw'!J88/'VO2 Raw '!J88</f>
        <v>0.87887458273724373</v>
      </c>
      <c r="K88" s="356">
        <f>'VCO2 Raw'!K88/'VO2 Raw '!K88</f>
        <v>0.9200883002207505</v>
      </c>
      <c r="L88" s="109"/>
      <c r="M88" s="329"/>
      <c r="N88" s="329"/>
      <c r="O88" s="329"/>
      <c r="P88" s="329"/>
      <c r="Q88" s="329"/>
      <c r="R88" s="329"/>
      <c r="S88" s="329"/>
      <c r="T88" s="329"/>
      <c r="U88" s="357">
        <f t="shared" ref="U88" si="92">STDEV(L87:T87)/SQRT(COUNT(L87:T87))</f>
        <v>2.436854842172613E-2</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'VCO2 Raw'!C89/'VO2 Raw '!C89</f>
        <v>0.97992227979274615</v>
      </c>
      <c r="D89" s="355">
        <f>'VCO2 Raw'!D89/'VO2 Raw '!D89</f>
        <v>0.84151526865094706</v>
      </c>
      <c r="E89" s="355">
        <f>'VCO2 Raw'!E89/'VO2 Raw '!E89</f>
        <v>0.76757263355201499</v>
      </c>
      <c r="F89" s="355">
        <f>'VCO2 Raw'!F89/'VO2 Raw '!F89</f>
        <v>0.99294739935351162</v>
      </c>
      <c r="G89" s="355">
        <f>'VCO2 Raw'!G89/'VO2 Raw '!G89</f>
        <v>0.83404420317952699</v>
      </c>
      <c r="H89" s="355">
        <f>'VCO2 Raw'!H89/'VO2 Raw '!H89</f>
        <v>0.88884192730346578</v>
      </c>
      <c r="I89" s="355">
        <f>'VCO2 Raw'!I89/'VO2 Raw '!I89</f>
        <v>0.88098122350090857</v>
      </c>
      <c r="J89" s="355">
        <f>'VCO2 Raw'!J89/'VO2 Raw '!J89</f>
        <v>0.85185185185185186</v>
      </c>
      <c r="K89" s="356">
        <f>'VCO2 Raw'!K89/'VO2 Raw '!K89</f>
        <v>0.9000399840063974</v>
      </c>
      <c r="L89" s="10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'VCO2 Raw'!C90/'VO2 Raw '!C90</f>
        <v>0.97906976744186047</v>
      </c>
      <c r="D90" s="355">
        <f>'VCO2 Raw'!D90/'VO2 Raw '!D90</f>
        <v>0.75976331360946747</v>
      </c>
      <c r="E90" s="355">
        <f>'VCO2 Raw'!E90/'VO2 Raw '!E90</f>
        <v>0.79827521559805026</v>
      </c>
      <c r="F90" s="355">
        <f>'VCO2 Raw'!F90/'VO2 Raw '!F90</f>
        <v>0.98174952800503457</v>
      </c>
      <c r="G90" s="355">
        <f>'VCO2 Raw'!G90/'VO2 Raw '!G90</f>
        <v>0.86946832219038528</v>
      </c>
      <c r="H90" s="355">
        <f>'VCO2 Raw'!H90/'VO2 Raw '!H90</f>
        <v>0.92463509085493001</v>
      </c>
      <c r="I90" s="355">
        <f>'VCO2 Raw'!I90/'VO2 Raw '!I90</f>
        <v>0.93754674644726999</v>
      </c>
      <c r="J90" s="355">
        <f>'VCO2 Raw'!J90/'VO2 Raw '!J90</f>
        <v>0.89327376520228341</v>
      </c>
      <c r="K90" s="356">
        <f>'VCO2 Raw'!K90/'VO2 Raw '!K90</f>
        <v>0.9636273044344793</v>
      </c>
      <c r="L90" s="109">
        <f t="shared" ref="L90" si="93">AVERAGE(C90:C92)</f>
        <v>0.98982338576610929</v>
      </c>
      <c r="M90" s="329">
        <f t="shared" ref="M90" si="94">AVERAGE(D90:D92)</f>
        <v>0.77171859701513201</v>
      </c>
      <c r="N90" s="329">
        <f t="shared" ref="N90" si="95">AVERAGE(E90:E92)</f>
        <v>0.82091798375122937</v>
      </c>
      <c r="O90" s="329">
        <f t="shared" ref="O90" si="96">AVERAGE(F90:F92)</f>
        <v>0.97030123830399473</v>
      </c>
      <c r="P90" s="329">
        <f t="shared" ref="P90" si="97">AVERAGE(G90:G92)</f>
        <v>0.86448361781831906</v>
      </c>
      <c r="Q90" s="329">
        <f t="shared" ref="Q90" si="98">AVERAGE(H90:H92)</f>
        <v>0.9418330710579671</v>
      </c>
      <c r="R90" s="329">
        <f t="shared" ref="R90" si="99">AVERAGE(I90:I92)</f>
        <v>0.9431432720935885</v>
      </c>
      <c r="S90" s="329">
        <f t="shared" ref="S90" si="100">AVERAGE(J90:J92)</f>
        <v>0.93962144003124859</v>
      </c>
      <c r="T90" s="329">
        <f t="shared" ref="T90" si="101">AVERAGE(K90:K92)</f>
        <v>0.93547812386154339</v>
      </c>
      <c r="U90" s="357">
        <f t="shared" ref="U90" si="102">AVERAGE(L90:T90)</f>
        <v>0.90859119218879258</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'VCO2 Raw'!C91/'VO2 Raw '!C91</f>
        <v>0.99578059071729963</v>
      </c>
      <c r="D91" s="355">
        <f>'VCO2 Raw'!D91/'VO2 Raw '!D91</f>
        <v>0.78295888088172949</v>
      </c>
      <c r="E91" s="355">
        <f>'VCO2 Raw'!E91/'VO2 Raw '!E91</f>
        <v>0.82680560546173198</v>
      </c>
      <c r="F91" s="355">
        <f>'VCO2 Raw'!F91/'VO2 Raw '!F91</f>
        <v>0.94365671641791049</v>
      </c>
      <c r="G91" s="355">
        <f>'VCO2 Raw'!G91/'VO2 Raw '!G91</f>
        <v>0.85972280554388913</v>
      </c>
      <c r="H91" s="355">
        <f>'VCO2 Raw'!H91/'VO2 Raw '!H91</f>
        <v>0.92385581206966383</v>
      </c>
      <c r="I91" s="355">
        <f>'VCO2 Raw'!I91/'VO2 Raw '!I91</f>
        <v>0.91639072847682124</v>
      </c>
      <c r="J91" s="355">
        <f>'VCO2 Raw'!J91/'VO2 Raw '!J91</f>
        <v>0.98444570135746612</v>
      </c>
      <c r="K91" s="356">
        <f>'VCO2 Raw'!K91/'VO2 Raw '!K91</f>
        <v>0.90106190106190109</v>
      </c>
      <c r="L91" s="109"/>
      <c r="M91" s="329"/>
      <c r="N91" s="329"/>
      <c r="O91" s="329"/>
      <c r="P91" s="329"/>
      <c r="Q91" s="329"/>
      <c r="R91" s="329"/>
      <c r="S91" s="329"/>
      <c r="T91" s="329"/>
      <c r="U91" s="357">
        <f t="shared" ref="U91" si="103">STDEV(L90:T90)/SQRT(COUNT(L90:T90))</f>
        <v>2.4369159722416555E-2</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'VCO2 Raw'!C92/'VO2 Raw '!C92</f>
        <v>0.99461979913916787</v>
      </c>
      <c r="D92" s="355">
        <f>'VCO2 Raw'!D92/'VO2 Raw '!D92</f>
        <v>0.77243359655419952</v>
      </c>
      <c r="E92" s="355">
        <f>'VCO2 Raw'!E92/'VO2 Raw '!E92</f>
        <v>0.83767313019390577</v>
      </c>
      <c r="F92" s="355">
        <f>'VCO2 Raw'!F92/'VO2 Raw '!F92</f>
        <v>0.9854974704890388</v>
      </c>
      <c r="G92" s="355">
        <f>'VCO2 Raw'!G92/'VO2 Raw '!G92</f>
        <v>0.86425972572068288</v>
      </c>
      <c r="H92" s="355">
        <f>'VCO2 Raw'!H92/'VO2 Raw '!H92</f>
        <v>0.97700831024930745</v>
      </c>
      <c r="I92" s="355">
        <f>'VCO2 Raw'!I92/'VO2 Raw '!I92</f>
        <v>0.97549234135667395</v>
      </c>
      <c r="J92" s="355">
        <f>'VCO2 Raw'!J92/'VO2 Raw '!J92</f>
        <v>0.94114485353399624</v>
      </c>
      <c r="K92" s="356">
        <f>'VCO2 Raw'!K92/'VO2 Raw '!K92</f>
        <v>0.94174516608824987</v>
      </c>
      <c r="L92" s="10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'VCO2 Raw'!C93/'VO2 Raw '!C93</f>
        <v>0.99174272055627988</v>
      </c>
      <c r="D93" s="355">
        <f>'VCO2 Raw'!D93/'VO2 Raw '!D93</f>
        <v>0.71452420701168617</v>
      </c>
      <c r="E93" s="355">
        <f>'VCO2 Raw'!E93/'VO2 Raw '!E93</f>
        <v>0.86807538549400343</v>
      </c>
      <c r="F93" s="355">
        <f>'VCO2 Raw'!F93/'VO2 Raw '!F93</f>
        <v>1.0071987480438185</v>
      </c>
      <c r="G93" s="355">
        <f>'VCO2 Raw'!G93/'VO2 Raw '!G93</f>
        <v>0.88536691272253587</v>
      </c>
      <c r="H93" s="355">
        <f>'VCO2 Raw'!H93/'VO2 Raw '!H93</f>
        <v>0.90503391645840769</v>
      </c>
      <c r="I93" s="355">
        <f>'VCO2 Raw'!I93/'VO2 Raw '!I93</f>
        <v>0.97113650030066145</v>
      </c>
      <c r="J93" s="355">
        <f>'VCO2 Raw'!J93/'VO2 Raw '!J93</f>
        <v>0.93050605844618672</v>
      </c>
      <c r="K93" s="356">
        <f>'VCO2 Raw'!K93/'VO2 Raw '!K93</f>
        <v>0.93306750213614353</v>
      </c>
      <c r="L93" s="109">
        <f t="shared" ref="L93" si="104">AVERAGE(C93:C95)</f>
        <v>0.98904949985248525</v>
      </c>
      <c r="M93" s="329">
        <f t="shared" ref="M93" si="105">AVERAGE(D93:D95)</f>
        <v>0.75105943376086648</v>
      </c>
      <c r="N93" s="329">
        <f t="shared" ref="N93" si="106">AVERAGE(E93:E95)</f>
        <v>0.83965281915118606</v>
      </c>
      <c r="O93" s="329">
        <f t="shared" ref="O93" si="107">AVERAGE(F93:F95)</f>
        <v>0.98187928956017423</v>
      </c>
      <c r="P93" s="329">
        <f t="shared" ref="P93" si="108">AVERAGE(G93:G95)</f>
        <v>0.87690240012620435</v>
      </c>
      <c r="Q93" s="329">
        <f t="shared" ref="Q93" si="109">AVERAGE(H93:H95)</f>
        <v>0.95059205646251632</v>
      </c>
      <c r="R93" s="329">
        <f t="shared" ref="R93" si="110">AVERAGE(I93:I95)</f>
        <v>0.99190943755882766</v>
      </c>
      <c r="S93" s="329">
        <f t="shared" ref="S93" si="111">AVERAGE(J93:J95)</f>
        <v>0.95970717748571843</v>
      </c>
      <c r="T93" s="329">
        <f t="shared" ref="T93" si="112">AVERAGE(K93:K95)</f>
        <v>0.93223359848619458</v>
      </c>
      <c r="U93" s="357">
        <f t="shared" ref="U93" si="113">AVERAGE(L93:T93)</f>
        <v>0.91922063471601922</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'VCO2 Raw'!C94/'VO2 Raw '!C94</f>
        <v>0.96928185969281855</v>
      </c>
      <c r="D94" s="355">
        <f>'VCO2 Raw'!D94/'VO2 Raw '!D94</f>
        <v>0.77068214804063861</v>
      </c>
      <c r="E94" s="355">
        <f>'VCO2 Raw'!E94/'VO2 Raw '!E94</f>
        <v>0.77229299363057324</v>
      </c>
      <c r="F94" s="355">
        <f>'VCO2 Raw'!F94/'VO2 Raw '!F94</f>
        <v>0.97606203641267697</v>
      </c>
      <c r="G94" s="355">
        <f>'VCO2 Raw'!G94/'VO2 Raw '!G94</f>
        <v>0.87245139876718825</v>
      </c>
      <c r="H94" s="355">
        <f>'VCO2 Raw'!H94/'VO2 Raw '!H94</f>
        <v>0.96781504986400724</v>
      </c>
      <c r="I94" s="355">
        <f>'VCO2 Raw'!I94/'VO2 Raw '!I94</f>
        <v>1.0011862396204034</v>
      </c>
      <c r="J94" s="355">
        <f>'VCO2 Raw'!J94/'VO2 Raw '!J94</f>
        <v>0.97235543018335679</v>
      </c>
      <c r="K94" s="356">
        <f>'VCO2 Raw'!K94/'VO2 Raw '!K94</f>
        <v>0.90948166877370418</v>
      </c>
      <c r="L94" s="109"/>
      <c r="M94" s="329"/>
      <c r="N94" s="329"/>
      <c r="O94" s="329"/>
      <c r="P94" s="329"/>
      <c r="Q94" s="329"/>
      <c r="R94" s="329"/>
      <c r="S94" s="329"/>
      <c r="T94" s="329"/>
      <c r="U94" s="357">
        <f t="shared" ref="U94" si="114">STDEV(L93:T93)/SQRT(COUNT(L93:T93))</f>
        <v>2.7202574103332863E-2</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'VCO2 Raw'!C95/'VO2 Raw '!C95</f>
        <v>1.0061239193083573</v>
      </c>
      <c r="D95" s="355">
        <f>'VCO2 Raw'!D95/'VO2 Raw '!D95</f>
        <v>0.76797194623027465</v>
      </c>
      <c r="E95" s="355">
        <f>'VCO2 Raw'!E95/'VO2 Raw '!E95</f>
        <v>0.87859007832898173</v>
      </c>
      <c r="F95" s="355">
        <f>'VCO2 Raw'!F95/'VO2 Raw '!F95</f>
        <v>0.96237708422402735</v>
      </c>
      <c r="G95" s="355">
        <f>'VCO2 Raw'!G95/'VO2 Raw '!G95</f>
        <v>0.87288888888888894</v>
      </c>
      <c r="H95" s="355">
        <f>'VCO2 Raw'!H95/'VO2 Raw '!H95</f>
        <v>0.97892720306513414</v>
      </c>
      <c r="I95" s="355">
        <f>'VCO2 Raw'!I95/'VO2 Raw '!I95</f>
        <v>1.0034055727554179</v>
      </c>
      <c r="J95" s="355">
        <f>'VCO2 Raw'!J95/'VO2 Raw '!J95</f>
        <v>0.97626004382761145</v>
      </c>
      <c r="K95" s="356">
        <f>'VCO2 Raw'!K95/'VO2 Raw '!K95</f>
        <v>0.95415162454873648</v>
      </c>
      <c r="L95" s="10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'VCO2 Raw'!C96/'VO2 Raw '!C96</f>
        <v>0.9672813801308745</v>
      </c>
      <c r="D96" s="355">
        <f>'VCO2 Raw'!D96/'VO2 Raw '!D96</f>
        <v>0.76852671981104226</v>
      </c>
      <c r="E96" s="355">
        <f>'VCO2 Raw'!E96/'VO2 Raw '!E96</f>
        <v>0.89981949458483756</v>
      </c>
      <c r="F96" s="355">
        <f>'VCO2 Raw'!F96/'VO2 Raw '!F96</f>
        <v>0.99711677078327732</v>
      </c>
      <c r="G96" s="355">
        <f>'VCO2 Raw'!G96/'VO2 Raw '!G96</f>
        <v>0.87270220588235292</v>
      </c>
      <c r="H96" s="355">
        <f>'VCO2 Raw'!H96/'VO2 Raw '!H96</f>
        <v>0.95235378031383733</v>
      </c>
      <c r="I96" s="355">
        <f>'VCO2 Raw'!I96/'VO2 Raw '!I96</f>
        <v>0.96925858951175403</v>
      </c>
      <c r="J96" s="355">
        <f>'VCO2 Raw'!J96/'VO2 Raw '!J96</f>
        <v>0.95076160113354591</v>
      </c>
      <c r="K96" s="356">
        <f>'VCO2 Raw'!K96/'VO2 Raw '!K96</f>
        <v>0.91833910034602073</v>
      </c>
      <c r="L96" s="109">
        <f t="shared" ref="L96" si="115">AVERAGE(C96:C98)</f>
        <v>0.98390794079544686</v>
      </c>
      <c r="M96" s="329">
        <f t="shared" ref="M96" si="116">AVERAGE(D96:D98)</f>
        <v>0.8285765754264468</v>
      </c>
      <c r="N96" s="329">
        <f t="shared" ref="N96" si="117">AVERAGE(E96:E98)</f>
        <v>0.90721556505401268</v>
      </c>
      <c r="O96" s="329">
        <f t="shared" ref="O96" si="118">AVERAGE(F96:F98)</f>
        <v>1.0009461664655241</v>
      </c>
      <c r="P96" s="329">
        <f t="shared" ref="P96" si="119">AVERAGE(G96:G98)</f>
        <v>0.90567514565094454</v>
      </c>
      <c r="Q96" s="329">
        <f t="shared" ref="Q96" si="120">AVERAGE(H96:H98)</f>
        <v>0.94305473636093573</v>
      </c>
      <c r="R96" s="329">
        <f t="shared" ref="R96" si="121">AVERAGE(I96:I98)</f>
        <v>0.96262860613467438</v>
      </c>
      <c r="S96" s="329">
        <f t="shared" ref="S96" si="122">AVERAGE(J96:J98)</f>
        <v>0.95806167485232319</v>
      </c>
      <c r="T96" s="329">
        <f t="shared" ref="T96" si="123">AVERAGE(K96:K98)</f>
        <v>0.92161413724567698</v>
      </c>
      <c r="U96" s="357">
        <f t="shared" ref="U96" si="124">AVERAGE(L96:T96)</f>
        <v>0.9346311719984427</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'VCO2 Raw'!C97/'VO2 Raw '!C97</f>
        <v>0.99650959860383947</v>
      </c>
      <c r="D97" s="355">
        <f>'VCO2 Raw'!D97/'VO2 Raw '!D97</f>
        <v>0.85376827896512941</v>
      </c>
      <c r="E97" s="355">
        <f>'VCO2 Raw'!E97/'VO2 Raw '!E97</f>
        <v>0.90246212121212122</v>
      </c>
      <c r="F97" s="355">
        <f>'VCO2 Raw'!F97/'VO2 Raw '!F97</f>
        <v>1.028957528957529</v>
      </c>
      <c r="G97" s="355">
        <f>'VCO2 Raw'!G97/'VO2 Raw '!G97</f>
        <v>0.9345906902086677</v>
      </c>
      <c r="H97" s="355">
        <f>'VCO2 Raw'!H97/'VO2 Raw '!H97</f>
        <v>0.94900294213795355</v>
      </c>
      <c r="I97" s="355">
        <f>'VCO2 Raw'!I97/'VO2 Raw '!I97</f>
        <v>0.96153846153846156</v>
      </c>
      <c r="J97" s="355">
        <f>'VCO2 Raw'!J97/'VO2 Raw '!J97</f>
        <v>0.95120120120120122</v>
      </c>
      <c r="K97" s="356">
        <f>'VCO2 Raw'!K97/'VO2 Raw '!K97</f>
        <v>0.89246364037020709</v>
      </c>
      <c r="L97" s="109"/>
      <c r="M97" s="329"/>
      <c r="N97" s="329"/>
      <c r="O97" s="329"/>
      <c r="P97" s="329"/>
      <c r="Q97" s="329"/>
      <c r="R97" s="329"/>
      <c r="S97" s="329"/>
      <c r="T97" s="329"/>
      <c r="U97" s="357">
        <f t="shared" ref="U97" si="125">STDEV(L96:T96)/SQRT(COUNT(L96:T96))</f>
        <v>1.717425692504702E-2</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'VCO2 Raw'!C98/'VO2 Raw '!C98</f>
        <v>0.98793284365162648</v>
      </c>
      <c r="D98" s="355">
        <f>'VCO2 Raw'!D98/'VO2 Raw '!D98</f>
        <v>0.86343472750316852</v>
      </c>
      <c r="E98" s="355">
        <f>'VCO2 Raw'!E98/'VO2 Raw '!E98</f>
        <v>0.91936507936507939</v>
      </c>
      <c r="F98" s="355">
        <f>'VCO2 Raw'!F98/'VO2 Raw '!F98</f>
        <v>0.97676419965576589</v>
      </c>
      <c r="G98" s="355">
        <f>'VCO2 Raw'!G98/'VO2 Raw '!G98</f>
        <v>0.90973254086181277</v>
      </c>
      <c r="H98" s="355">
        <f>'VCO2 Raw'!H98/'VO2 Raw '!H98</f>
        <v>0.92780748663101609</v>
      </c>
      <c r="I98" s="355">
        <f>'VCO2 Raw'!I98/'VO2 Raw '!I98</f>
        <v>0.95708876735380732</v>
      </c>
      <c r="J98" s="355">
        <f>'VCO2 Raw'!J98/'VO2 Raw '!J98</f>
        <v>0.97222222222222221</v>
      </c>
      <c r="K98" s="356">
        <f>'VCO2 Raw'!K98/'VO2 Raw '!K98</f>
        <v>0.95403967102080312</v>
      </c>
      <c r="L98" s="10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'VCO2 Raw'!C99/'VO2 Raw '!C99</f>
        <v>1.001088139281828</v>
      </c>
      <c r="D99" s="355">
        <f>'VCO2 Raw'!D99/'VO2 Raw '!D99</f>
        <v>0.87015121630506242</v>
      </c>
      <c r="E99" s="355">
        <f>'VCO2 Raw'!E99/'VO2 Raw '!E99</f>
        <v>0.90037174721189595</v>
      </c>
      <c r="F99" s="355">
        <f>'VCO2 Raw'!F99/'VO2 Raw '!F99</f>
        <v>0.9623992837958818</v>
      </c>
      <c r="G99" s="355">
        <f>'VCO2 Raw'!G99/'VO2 Raw '!G99</f>
        <v>0.91650763358778631</v>
      </c>
      <c r="H99" s="355">
        <f>'VCO2 Raw'!H99/'VO2 Raw '!H99</f>
        <v>0.9589293954776188</v>
      </c>
      <c r="I99" s="355">
        <f>'VCO2 Raw'!I99/'VO2 Raw '!I99</f>
        <v>0.95922268238292452</v>
      </c>
      <c r="J99" s="355">
        <f>'VCO2 Raw'!J99/'VO2 Raw '!J99</f>
        <v>0.9882318328920271</v>
      </c>
      <c r="K99" s="356">
        <f>'VCO2 Raw'!K99/'VO2 Raw '!K99</f>
        <v>0.92575145805293857</v>
      </c>
      <c r="L99" s="109">
        <f t="shared" ref="L99" si="126">AVERAGE(C99:C101)</f>
        <v>0.98972326074464101</v>
      </c>
      <c r="M99" s="329">
        <f t="shared" ref="M99" si="127">AVERAGE(D99:D101)</f>
        <v>0.86954468792965722</v>
      </c>
      <c r="N99" s="329">
        <f t="shared" ref="N99" si="128">AVERAGE(E99:E101)</f>
        <v>0.90882544873924054</v>
      </c>
      <c r="O99" s="329">
        <f t="shared" ref="O99" si="129">AVERAGE(F99:F101)</f>
        <v>0.97264121299612627</v>
      </c>
      <c r="P99" s="329">
        <f t="shared" ref="P99" si="130">AVERAGE(G99:G101)</f>
        <v>0.91529676339907073</v>
      </c>
      <c r="Q99" s="329">
        <f t="shared" ref="Q99" si="131">AVERAGE(H99:H101)</f>
        <v>0.94123549223015424</v>
      </c>
      <c r="R99" s="329">
        <f t="shared" ref="R99" si="132">AVERAGE(I99:I101)</f>
        <v>0.95279321271668194</v>
      </c>
      <c r="S99" s="329">
        <f t="shared" ref="S99" si="133">AVERAGE(J99:J101)</f>
        <v>0.96729084005485166</v>
      </c>
      <c r="T99" s="329">
        <f t="shared" ref="T99" si="134">AVERAGE(K99:K101)</f>
        <v>0.914668105877395</v>
      </c>
      <c r="U99" s="357">
        <f t="shared" ref="U99" si="135">AVERAGE(L99:T99)</f>
        <v>0.93689100274309089</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'VCO2 Raw'!C100/'VO2 Raw '!C100</f>
        <v>0.98222637979420013</v>
      </c>
      <c r="D100" s="355">
        <f>'VCO2 Raw'!D100/'VO2 Raw '!D100</f>
        <v>0.8636586562040216</v>
      </c>
      <c r="E100" s="355">
        <f>'VCO2 Raw'!E100/'VO2 Raw '!E100</f>
        <v>0.90253225035833728</v>
      </c>
      <c r="F100" s="355">
        <f>'VCO2 Raw'!F100/'VO2 Raw '!F100</f>
        <v>0.98108974358974355</v>
      </c>
      <c r="G100" s="355">
        <f>'VCO2 Raw'!G100/'VO2 Raw '!G100</f>
        <v>0.89928315412186377</v>
      </c>
      <c r="H100" s="355">
        <f>'VCO2 Raw'!H100/'VO2 Raw '!H100</f>
        <v>0.93150684931506844</v>
      </c>
      <c r="I100" s="355">
        <f>'VCO2 Raw'!I100/'VO2 Raw '!I100</f>
        <v>0.99466033817858202</v>
      </c>
      <c r="J100" s="355">
        <f>'VCO2 Raw'!J100/'VO2 Raw '!J100</f>
        <v>0.92093586123436866</v>
      </c>
      <c r="K100" s="356">
        <f>'VCO2 Raw'!K100/'VO2 Raw '!K100</f>
        <v>0.89368650217706824</v>
      </c>
      <c r="L100" s="109"/>
      <c r="M100" s="329"/>
      <c r="N100" s="329"/>
      <c r="O100" s="329"/>
      <c r="P100" s="329"/>
      <c r="Q100" s="329"/>
      <c r="R100" s="329"/>
      <c r="S100" s="329"/>
      <c r="T100" s="329"/>
      <c r="U100" s="357">
        <f t="shared" ref="U100" si="136">STDEV(L99:T99)/SQRT(COUNT(L99:T99))</f>
        <v>1.2664802360967689E-2</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'VCO2 Raw'!C101/'VO2 Raw '!C101</f>
        <v>0.98585526315789473</v>
      </c>
      <c r="D101" s="355">
        <f>'VCO2 Raw'!D101/'VO2 Raw '!D101</f>
        <v>0.87482419127988753</v>
      </c>
      <c r="E101" s="355">
        <f>'VCO2 Raw'!E101/'VO2 Raw '!E101</f>
        <v>0.92357234864748816</v>
      </c>
      <c r="F101" s="355">
        <f>'VCO2 Raw'!F101/'VO2 Raw '!F101</f>
        <v>0.97443461160275324</v>
      </c>
      <c r="G101" s="355">
        <f>'VCO2 Raw'!G101/'VO2 Raw '!G101</f>
        <v>0.93009950248756224</v>
      </c>
      <c r="H101" s="355">
        <f>'VCO2 Raw'!H101/'VO2 Raw '!H101</f>
        <v>0.93327023189777569</v>
      </c>
      <c r="I101" s="355">
        <f>'VCO2 Raw'!I101/'VO2 Raw '!I101</f>
        <v>0.90449661758853961</v>
      </c>
      <c r="J101" s="355">
        <f>'VCO2 Raw'!J101/'VO2 Raw '!J101</f>
        <v>0.99270482603815935</v>
      </c>
      <c r="K101" s="356">
        <f>'VCO2 Raw'!K101/'VO2 Raw '!K101</f>
        <v>0.9245663574021783</v>
      </c>
      <c r="L101" s="10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'VCO2 Raw'!C102/'VO2 Raw '!C102</f>
        <v>0.94177093358999042</v>
      </c>
      <c r="D102" s="355">
        <f>'VCO2 Raw'!D102/'VO2 Raw '!D102</f>
        <v>0.85771543086172342</v>
      </c>
      <c r="E102" s="355">
        <f>'VCO2 Raw'!E102/'VO2 Raw '!E102</f>
        <v>0.92897835169008736</v>
      </c>
      <c r="F102" s="355">
        <f>'VCO2 Raw'!F102/'VO2 Raw '!F102</f>
        <v>1.0122788010111954</v>
      </c>
      <c r="G102" s="355">
        <f>'VCO2 Raw'!G102/'VO2 Raw '!G102</f>
        <v>0.90022421524663676</v>
      </c>
      <c r="H102" s="355">
        <f>'VCO2 Raw'!H102/'VO2 Raw '!H102</f>
        <v>0.86917647058823533</v>
      </c>
      <c r="I102" s="355">
        <f>'VCO2 Raw'!I102/'VO2 Raw '!I102</f>
        <v>0.90957446808510634</v>
      </c>
      <c r="J102" s="355">
        <f>'VCO2 Raw'!J102/'VO2 Raw '!J102</f>
        <v>0.92774788624135285</v>
      </c>
      <c r="K102" s="356">
        <f>'VCO2 Raw'!K102/'VO2 Raw '!K102</f>
        <v>0.91556857003416303</v>
      </c>
      <c r="L102" s="109">
        <f t="shared" ref="L102" si="137">AVERAGE(C102:C104)</f>
        <v>0.97216002962525894</v>
      </c>
      <c r="M102" s="329">
        <f t="shared" ref="M102" si="138">AVERAGE(D102:D104)</f>
        <v>0.88097776345711087</v>
      </c>
      <c r="N102" s="329">
        <f t="shared" ref="N102" si="139">AVERAGE(E102:E104)</f>
        <v>0.89057946999407578</v>
      </c>
      <c r="O102" s="329">
        <f t="shared" ref="O102" si="140">AVERAGE(F102:F104)</f>
        <v>0.98382970102197509</v>
      </c>
      <c r="P102" s="329">
        <f t="shared" ref="P102" si="141">AVERAGE(G102:G104)</f>
        <v>0.91295090181757865</v>
      </c>
      <c r="Q102" s="329">
        <f t="shared" ref="Q102" si="142">AVERAGE(H102:H104)</f>
        <v>0.89414044219656874</v>
      </c>
      <c r="R102" s="329">
        <f t="shared" ref="R102" si="143">AVERAGE(I102:I104)</f>
        <v>0.95492665583187997</v>
      </c>
      <c r="S102" s="329">
        <f t="shared" ref="S102" si="144">AVERAGE(J102:J104)</f>
        <v>0.95346803958565707</v>
      </c>
      <c r="T102" s="329">
        <f t="shared" ref="T102" si="145">AVERAGE(K102:K104)</f>
        <v>0.91960975889955066</v>
      </c>
      <c r="U102" s="357">
        <f t="shared" ref="U102" si="146">AVERAGE(L102:T102)</f>
        <v>0.92918252915885047</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'VCO2 Raw'!C103/'VO2 Raw '!C103</f>
        <v>1</v>
      </c>
      <c r="D103" s="355">
        <f>'VCO2 Raw'!D103/'VO2 Raw '!D103</f>
        <v>0.89980119284294235</v>
      </c>
      <c r="E103" s="355">
        <f>'VCO2 Raw'!E103/'VO2 Raw '!E103</f>
        <v>0.87290409121395041</v>
      </c>
      <c r="F103" s="355">
        <f>'VCO2 Raw'!F103/'VO2 Raw '!F103</f>
        <v>0.95932203389830506</v>
      </c>
      <c r="G103" s="355">
        <f>'VCO2 Raw'!G103/'VO2 Raw '!G103</f>
        <v>0.94906261054120977</v>
      </c>
      <c r="H103" s="355">
        <f>'VCO2 Raw'!H103/'VO2 Raw '!H103</f>
        <v>0.93103448275862066</v>
      </c>
      <c r="I103" s="355">
        <f>'VCO2 Raw'!I103/'VO2 Raw '!I103</f>
        <v>1.0090130689499774</v>
      </c>
      <c r="J103" s="355">
        <f>'VCO2 Raw'!J103/'VO2 Raw '!J103</f>
        <v>0.94992050874403811</v>
      </c>
      <c r="K103" s="356">
        <f>'VCO2 Raw'!K103/'VO2 Raw '!K103</f>
        <v>0.90629370629370631</v>
      </c>
      <c r="L103" s="109"/>
      <c r="M103" s="329"/>
      <c r="N103" s="329"/>
      <c r="O103" s="329"/>
      <c r="P103" s="329"/>
      <c r="Q103" s="329"/>
      <c r="R103" s="329"/>
      <c r="S103" s="329"/>
      <c r="T103" s="329"/>
      <c r="U103" s="357">
        <f t="shared" ref="U103" si="147">STDEV(L102:T102)/SQRT(COUNT(L102:T102))</f>
        <v>1.2628710754071244E-2</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'VCO2 Raw'!C104/'VO2 Raw '!C104</f>
        <v>0.9747091552857865</v>
      </c>
      <c r="D104" s="355">
        <f>'VCO2 Raw'!D104/'VO2 Raw '!D104</f>
        <v>0.88541666666666663</v>
      </c>
      <c r="E104" s="355">
        <f>'VCO2 Raw'!E104/'VO2 Raw '!E104</f>
        <v>0.86985596707818935</v>
      </c>
      <c r="F104" s="355">
        <f>'VCO2 Raw'!F104/'VO2 Raw '!F104</f>
        <v>0.9798882681564246</v>
      </c>
      <c r="G104" s="355">
        <f>'VCO2 Raw'!G104/'VO2 Raw '!G104</f>
        <v>0.88956587966488954</v>
      </c>
      <c r="H104" s="355">
        <f>'VCO2 Raw'!H104/'VO2 Raw '!H104</f>
        <v>0.88221037324285023</v>
      </c>
      <c r="I104" s="355">
        <f>'VCO2 Raw'!I104/'VO2 Raw '!I104</f>
        <v>0.94619243046055634</v>
      </c>
      <c r="J104" s="355">
        <f>'VCO2 Raw'!J104/'VO2 Raw '!J104</f>
        <v>0.98273572377158036</v>
      </c>
      <c r="K104" s="356">
        <f>'VCO2 Raw'!K104/'VO2 Raw '!K104</f>
        <v>0.9369670003707824</v>
      </c>
      <c r="L104" s="10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'VCO2 Raw'!C105/'VO2 Raw '!C105</f>
        <v>0.97249853715623169</v>
      </c>
      <c r="D105" s="355">
        <f>'VCO2 Raw'!D105/'VO2 Raw '!D105</f>
        <v>0.86206896551724133</v>
      </c>
      <c r="E105" s="355">
        <f>'VCO2 Raw'!E105/'VO2 Raw '!E105</f>
        <v>0.89490049751243783</v>
      </c>
      <c r="F105" s="355">
        <f>'VCO2 Raw'!F105/'VO2 Raw '!F105</f>
        <v>0.9460691226737562</v>
      </c>
      <c r="G105" s="355">
        <f>'VCO2 Raw'!G105/'VO2 Raw '!G105</f>
        <v>0.87438533750558789</v>
      </c>
      <c r="H105" s="355">
        <f>'VCO2 Raw'!H105/'VO2 Raw '!H105</f>
        <v>0.91739475774424151</v>
      </c>
      <c r="I105" s="355">
        <f>'VCO2 Raw'!I105/'VO2 Raw '!I105</f>
        <v>0.95895702559150164</v>
      </c>
      <c r="J105" s="355">
        <f>'VCO2 Raw'!J105/'VO2 Raw '!J105</f>
        <v>0.95925380461462939</v>
      </c>
      <c r="K105" s="356">
        <f>'VCO2 Raw'!K105/'VO2 Raw '!K105</f>
        <v>0.90340193196136076</v>
      </c>
      <c r="L105" s="109">
        <f t="shared" ref="L105" si="148">AVERAGE(C105:C107)</f>
        <v>0.97496452852148974</v>
      </c>
      <c r="M105" s="329">
        <f t="shared" ref="M105" si="149">AVERAGE(D105:D107)</f>
        <v>0.87890700961425328</v>
      </c>
      <c r="N105" s="329">
        <f t="shared" ref="N105" si="150">AVERAGE(E105:E107)</f>
        <v>0.85103314181465295</v>
      </c>
      <c r="O105" s="329">
        <f t="shared" ref="O105" si="151">AVERAGE(F105:F107)</f>
        <v>0.94331005312734983</v>
      </c>
      <c r="P105" s="329">
        <f t="shared" ref="P105" si="152">AVERAGE(G105:G107)</f>
        <v>0.91727060077074141</v>
      </c>
      <c r="Q105" s="329">
        <f t="shared" ref="Q105" si="153">AVERAGE(H105:H107)</f>
        <v>0.92633737457626653</v>
      </c>
      <c r="R105" s="329">
        <f t="shared" ref="R105" si="154">AVERAGE(I105:I107)</f>
        <v>0.95767540342924962</v>
      </c>
      <c r="S105" s="329">
        <f t="shared" ref="S105" si="155">AVERAGE(J105:J107)</f>
        <v>0.95201707206111907</v>
      </c>
      <c r="T105" s="329">
        <f t="shared" ref="T105" si="156">AVERAGE(K105:K107)</f>
        <v>0.91435676868386651</v>
      </c>
      <c r="U105" s="357">
        <f t="shared" ref="U105" si="157">AVERAGE(L105:T105)</f>
        <v>0.92398577251099878</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'VCO2 Raw'!C106/'VO2 Raw '!C106</f>
        <v>1.0058897770298696</v>
      </c>
      <c r="D106" s="355">
        <f>'VCO2 Raw'!D106/'VO2 Raw '!D106</f>
        <v>0.8820269200316706</v>
      </c>
      <c r="E106" s="355">
        <f>'VCO2 Raw'!E106/'VO2 Raw '!E106</f>
        <v>0.82220873786407767</v>
      </c>
      <c r="F106" s="355">
        <f>'VCO2 Raw'!F106/'VO2 Raw '!F106</f>
        <v>0.94558578567462526</v>
      </c>
      <c r="G106" s="355">
        <f>'VCO2 Raw'!G106/'VO2 Raw '!G106</f>
        <v>0.93141233766233766</v>
      </c>
      <c r="H106" s="355">
        <f>'VCO2 Raw'!H106/'VO2 Raw '!H106</f>
        <v>0.93826299267527036</v>
      </c>
      <c r="I106" s="355">
        <f>'VCO2 Raw'!I106/'VO2 Raw '!I106</f>
        <v>0.93827160493827155</v>
      </c>
      <c r="J106" s="355">
        <f>'VCO2 Raw'!J106/'VO2 Raw '!J106</f>
        <v>0.92656737097332875</v>
      </c>
      <c r="K106" s="356">
        <f>'VCO2 Raw'!K106/'VO2 Raw '!K106</f>
        <v>0.92397069967163425</v>
      </c>
      <c r="L106" s="109"/>
      <c r="M106" s="329"/>
      <c r="N106" s="329"/>
      <c r="O106" s="329"/>
      <c r="P106" s="329"/>
      <c r="Q106" s="329"/>
      <c r="R106" s="329"/>
      <c r="S106" s="329"/>
      <c r="T106" s="329"/>
      <c r="U106" s="357">
        <f t="shared" ref="U106" si="158">STDEV(L105:T105)/SQRT(COUNT(L105:T105))</f>
        <v>1.3118333672071025E-2</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'VCO2 Raw'!C107/'VO2 Raw '!C107</f>
        <v>0.94650527137836782</v>
      </c>
      <c r="D107" s="355">
        <f>'VCO2 Raw'!D107/'VO2 Raw '!D107</f>
        <v>0.8926251432938479</v>
      </c>
      <c r="E107" s="355">
        <f>'VCO2 Raw'!E107/'VO2 Raw '!E107</f>
        <v>0.83599019006744324</v>
      </c>
      <c r="F107" s="355">
        <f>'VCO2 Raw'!F107/'VO2 Raw '!F107</f>
        <v>0.93827525103366805</v>
      </c>
      <c r="G107" s="355">
        <f>'VCO2 Raw'!G107/'VO2 Raw '!G107</f>
        <v>0.94601412714429867</v>
      </c>
      <c r="H107" s="355">
        <f>'VCO2 Raw'!H107/'VO2 Raw '!H107</f>
        <v>0.9233543733092876</v>
      </c>
      <c r="I107" s="355">
        <f>'VCO2 Raw'!I107/'VO2 Raw '!I107</f>
        <v>0.97579757975797576</v>
      </c>
      <c r="J107" s="355">
        <f>'VCO2 Raw'!J107/'VO2 Raw '!J107</f>
        <v>0.97023004059539919</v>
      </c>
      <c r="K107" s="356">
        <f>'VCO2 Raw'!K107/'VO2 Raw '!K107</f>
        <v>0.91569767441860461</v>
      </c>
      <c r="L107" s="10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'VCO2 Raw'!C108/'VO2 Raw '!C108</f>
        <v>0.92329708070978822</v>
      </c>
      <c r="D108" s="355">
        <f>'VCO2 Raw'!D108/'VO2 Raw '!D108</f>
        <v>0.93735035913806863</v>
      </c>
      <c r="E108" s="355">
        <f>'VCO2 Raw'!E108/'VO2 Raw '!E108</f>
        <v>0.89527272727272722</v>
      </c>
      <c r="F108" s="355">
        <f>'VCO2 Raw'!F108/'VO2 Raw '!F108</f>
        <v>0.94702216066481992</v>
      </c>
      <c r="G108" s="355">
        <f>'VCO2 Raw'!G108/'VO2 Raw '!G108</f>
        <v>0.91679273827534036</v>
      </c>
      <c r="H108" s="355">
        <f>'VCO2 Raw'!H108/'VO2 Raw '!H108</f>
        <v>0.87075778707577867</v>
      </c>
      <c r="I108" s="355">
        <f>'VCO2 Raw'!I108/'VO2 Raw '!I108</f>
        <v>0.95948203842940682</v>
      </c>
      <c r="J108" s="355">
        <f>'VCO2 Raw'!J108/'VO2 Raw '!J108</f>
        <v>0.92898615453327382</v>
      </c>
      <c r="K108" s="356">
        <f>'VCO2 Raw'!K108/'VO2 Raw '!K108</f>
        <v>0.89172467130703792</v>
      </c>
      <c r="L108" s="109">
        <f t="shared" ref="L108" si="159">AVERAGE(C108:C110)</f>
        <v>0.9422244715069682</v>
      </c>
      <c r="M108" s="329">
        <f t="shared" ref="M108" si="160">AVERAGE(D108:D110)</f>
        <v>0.94578684220809883</v>
      </c>
      <c r="N108" s="329">
        <f t="shared" ref="N108" si="161">AVERAGE(E108:E110)</f>
        <v>0.86073645013214783</v>
      </c>
      <c r="O108" s="329">
        <f t="shared" ref="O108" si="162">AVERAGE(F108:F110)</f>
        <v>0.93794925906160953</v>
      </c>
      <c r="P108" s="329">
        <f t="shared" ref="P108" si="163">AVERAGE(G108:G110)</f>
        <v>0.93806886864928318</v>
      </c>
      <c r="Q108" s="329">
        <f t="shared" ref="Q108" si="164">AVERAGE(H108:H110)</f>
        <v>0.87721042649900782</v>
      </c>
      <c r="R108" s="329">
        <f t="shared" ref="R108" si="165">AVERAGE(I108:I110)</f>
        <v>0.96066768427546423</v>
      </c>
      <c r="S108" s="329">
        <f t="shared" ref="S108" si="166">AVERAGE(J108:J110)</f>
        <v>0.9571065514637459</v>
      </c>
      <c r="T108" s="329">
        <f t="shared" ref="T108" si="167">AVERAGE(K108:K110)</f>
        <v>0.90365266072959061</v>
      </c>
      <c r="U108" s="357">
        <f t="shared" ref="U108" si="168">AVERAGE(L108:T108)</f>
        <v>0.92482257939176848</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'VCO2 Raw'!C109/'VO2 Raw '!C109</f>
        <v>0.95824175824175828</v>
      </c>
      <c r="D109" s="355">
        <f>'VCO2 Raw'!D109/'VO2 Raw '!D109</f>
        <v>0.95472972972972969</v>
      </c>
      <c r="E109" s="355">
        <f>'VCO2 Raw'!E109/'VO2 Raw '!E109</f>
        <v>0.85630498533724342</v>
      </c>
      <c r="F109" s="355">
        <f>'VCO2 Raw'!F109/'VO2 Raw '!F109</f>
        <v>0.92507804370447455</v>
      </c>
      <c r="G109" s="355">
        <f>'VCO2 Raw'!G109/'VO2 Raw '!G109</f>
        <v>0.93438808748254998</v>
      </c>
      <c r="H109" s="355">
        <f>'VCO2 Raw'!H109/'VO2 Raw '!H109</f>
        <v>0.87669683257918551</v>
      </c>
      <c r="I109" s="355">
        <f>'VCO2 Raw'!I109/'VO2 Raw '!I109</f>
        <v>0.97681965693092254</v>
      </c>
      <c r="J109" s="355">
        <f>'VCO2 Raw'!J109/'VO2 Raw '!J109</f>
        <v>0.96884422110552759</v>
      </c>
      <c r="K109" s="356">
        <f>'VCO2 Raw'!K109/'VO2 Raw '!K109</f>
        <v>0.9017513882956002</v>
      </c>
      <c r="L109" s="109"/>
      <c r="M109" s="329"/>
      <c r="N109" s="329"/>
      <c r="O109" s="329"/>
      <c r="P109" s="329"/>
      <c r="Q109" s="329"/>
      <c r="R109" s="329"/>
      <c r="S109" s="329"/>
      <c r="T109" s="329"/>
      <c r="U109" s="357">
        <f t="shared" ref="U109" si="169">STDEV(L108:T108)/SQRT(COUNT(L108:T108))</f>
        <v>1.1925312121739091E-2</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'VCO2 Raw'!C110/'VO2 Raw '!C110</f>
        <v>0.9451345755693582</v>
      </c>
      <c r="D110" s="355">
        <f>'VCO2 Raw'!D110/'VO2 Raw '!D110</f>
        <v>0.94528043775649795</v>
      </c>
      <c r="E110" s="355">
        <f>'VCO2 Raw'!E110/'VO2 Raw '!E110</f>
        <v>0.83063163778647287</v>
      </c>
      <c r="F110" s="355">
        <f>'VCO2 Raw'!F110/'VO2 Raw '!F110</f>
        <v>0.94174757281553401</v>
      </c>
      <c r="G110" s="355">
        <f>'VCO2 Raw'!G110/'VO2 Raw '!G110</f>
        <v>0.96302578018995932</v>
      </c>
      <c r="H110" s="355">
        <f>'VCO2 Raw'!H110/'VO2 Raw '!H110</f>
        <v>0.88417665984205907</v>
      </c>
      <c r="I110" s="355">
        <f>'VCO2 Raw'!I110/'VO2 Raw '!I110</f>
        <v>0.94570135746606332</v>
      </c>
      <c r="J110" s="355">
        <f>'VCO2 Raw'!J110/'VO2 Raw '!J110</f>
        <v>0.97348927875243663</v>
      </c>
      <c r="K110" s="356">
        <f>'VCO2 Raw'!K110/'VO2 Raw '!K110</f>
        <v>0.91748192258613359</v>
      </c>
      <c r="L110" s="10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'VCO2 Raw'!C111/'VO2 Raw '!C111</f>
        <v>0.91394148020654042</v>
      </c>
      <c r="D111" s="355">
        <f>'VCO2 Raw'!D111/'VO2 Raw '!D111</f>
        <v>0.9164420485175202</v>
      </c>
      <c r="E111" s="355">
        <f>'VCO2 Raw'!E111/'VO2 Raw '!E111</f>
        <v>0.8540505083633978</v>
      </c>
      <c r="F111" s="355">
        <f>'VCO2 Raw'!F111/'VO2 Raw '!F111</f>
        <v>0.9095946340040828</v>
      </c>
      <c r="G111" s="355">
        <f>'VCO2 Raw'!G111/'VO2 Raw '!G111</f>
        <v>0.91575091575091572</v>
      </c>
      <c r="H111" s="355">
        <f>'VCO2 Raw'!H111/'VO2 Raw '!H111</f>
        <v>0.92106842737094841</v>
      </c>
      <c r="I111" s="355">
        <f>'VCO2 Raw'!I111/'VO2 Raw '!I111</f>
        <v>0.91041666666666665</v>
      </c>
      <c r="J111" s="355">
        <f>'VCO2 Raw'!J111/'VO2 Raw '!J111</f>
        <v>0.93847566574839303</v>
      </c>
      <c r="K111" s="356">
        <f>'VCO2 Raw'!K111/'VO2 Raw '!K111</f>
        <v>0.89497716894977164</v>
      </c>
      <c r="L111" s="109">
        <f t="shared" ref="L111" si="170">AVERAGE(C111:C113)</f>
        <v>0.90314428691364335</v>
      </c>
      <c r="M111" s="329">
        <f t="shared" ref="M111" si="171">AVERAGE(D111:D113)</f>
        <v>0.91075821056568074</v>
      </c>
      <c r="N111" s="329">
        <f t="shared" ref="N111" si="172">AVERAGE(E111:E113)</f>
        <v>0.8727571401660611</v>
      </c>
      <c r="O111" s="329">
        <f t="shared" ref="O111" si="173">AVERAGE(F111:F113)</f>
        <v>0.92387736460228265</v>
      </c>
      <c r="P111" s="329">
        <f t="shared" ref="P111" si="174">AVERAGE(G111:G113)</f>
        <v>0.89613756251926224</v>
      </c>
      <c r="Q111" s="329">
        <f t="shared" ref="Q111" si="175">AVERAGE(H111:H113)</f>
        <v>0.89396957312573055</v>
      </c>
      <c r="R111" s="329">
        <f t="shared" ref="R111" si="176">AVERAGE(I111:I113)</f>
        <v>0.90134271993070414</v>
      </c>
      <c r="S111" s="329">
        <f t="shared" ref="S111" si="177">AVERAGE(J111:J113)</f>
        <v>0.91549514840269441</v>
      </c>
      <c r="T111" s="329">
        <f t="shared" ref="T111" si="178">AVERAGE(K111:K113)</f>
        <v>0.89081757086272362</v>
      </c>
      <c r="U111" s="357">
        <f t="shared" ref="U111" si="179">AVERAGE(L111:T111)</f>
        <v>0.90092217523208695</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'VCO2 Raw'!C112/'VO2 Raw '!C112</f>
        <v>0.91705857203933305</v>
      </c>
      <c r="D112" s="355">
        <f>'VCO2 Raw'!D112/'VO2 Raw '!D112</f>
        <v>0.9303303303303303</v>
      </c>
      <c r="E112" s="355">
        <f>'VCO2 Raw'!E112/'VO2 Raw '!E112</f>
        <v>0.88328184002746313</v>
      </c>
      <c r="F112" s="355">
        <f>'VCO2 Raw'!F112/'VO2 Raw '!F112</f>
        <v>0.89762985375693394</v>
      </c>
      <c r="G112" s="355">
        <f>'VCO2 Raw'!G112/'VO2 Raw '!G112</f>
        <v>0.86247309256158811</v>
      </c>
      <c r="H112" s="355">
        <f>'VCO2 Raw'!H112/'VO2 Raw '!H112</f>
        <v>0.84172003659652328</v>
      </c>
      <c r="I112" s="355">
        <f>'VCO2 Raw'!I112/'VO2 Raw '!I112</f>
        <v>0.86153479504289798</v>
      </c>
      <c r="J112" s="355">
        <f>'VCO2 Raw'!J112/'VO2 Raw '!J112</f>
        <v>0.87216997561825149</v>
      </c>
      <c r="K112" s="356">
        <f>'VCO2 Raw'!K112/'VO2 Raw '!K112</f>
        <v>0.87212343096234313</v>
      </c>
      <c r="L112" s="109"/>
      <c r="M112" s="329"/>
      <c r="N112" s="329"/>
      <c r="O112" s="329"/>
      <c r="P112" s="329"/>
      <c r="Q112" s="329"/>
      <c r="R112" s="329"/>
      <c r="S112" s="329"/>
      <c r="T112" s="329"/>
      <c r="U112" s="357">
        <f t="shared" ref="U112" si="180">STDEV(L111:T111)/SQRT(COUNT(L111:T111))</f>
        <v>5.0107910219098885E-3</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'VCO2 Raw'!C113/'VO2 Raw '!C113</f>
        <v>0.87843280849505678</v>
      </c>
      <c r="D113" s="355">
        <f>'VCO2 Raw'!D113/'VO2 Raw '!D113</f>
        <v>0.8855022528491916</v>
      </c>
      <c r="E113" s="355">
        <f>'VCO2 Raw'!E113/'VO2 Raw '!E113</f>
        <v>0.88093907210732247</v>
      </c>
      <c r="F113" s="355">
        <f>'VCO2 Raw'!F113/'VO2 Raw '!F113</f>
        <v>0.96440760604583131</v>
      </c>
      <c r="G113" s="355">
        <f>'VCO2 Raw'!G113/'VO2 Raw '!G113</f>
        <v>0.91018867924528302</v>
      </c>
      <c r="H113" s="355">
        <f>'VCO2 Raw'!H113/'VO2 Raw '!H113</f>
        <v>0.91912025540971976</v>
      </c>
      <c r="I113" s="355">
        <f>'VCO2 Raw'!I113/'VO2 Raw '!I113</f>
        <v>0.93207669808254789</v>
      </c>
      <c r="J113" s="355">
        <f>'VCO2 Raw'!J113/'VO2 Raw '!J113</f>
        <v>0.9358398038414385</v>
      </c>
      <c r="K113" s="356">
        <f>'VCO2 Raw'!K113/'VO2 Raw '!K113</f>
        <v>0.90535211267605631</v>
      </c>
      <c r="L113" s="10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'VCO2 Raw'!C114/'VO2 Raw '!C114</f>
        <v>0.92621925802417671</v>
      </c>
      <c r="D114" s="355">
        <f>'VCO2 Raw'!D114/'VO2 Raw '!D114</f>
        <v>0.91218568665377175</v>
      </c>
      <c r="E114" s="355">
        <f>'VCO2 Raw'!E114/'VO2 Raw '!E114</f>
        <v>0.87514318442153494</v>
      </c>
      <c r="F114" s="355">
        <f>'VCO2 Raw'!F114/'VO2 Raw '!F114</f>
        <v>0.95442031202202504</v>
      </c>
      <c r="G114" s="355">
        <f>'VCO2 Raw'!G114/'VO2 Raw '!G114</f>
        <v>0.88728179551122199</v>
      </c>
      <c r="H114" s="355">
        <f>'VCO2 Raw'!H114/'VO2 Raw '!H114</f>
        <v>0.91817613991255465</v>
      </c>
      <c r="I114" s="355">
        <f>'VCO2 Raw'!I114/'VO2 Raw '!I114</f>
        <v>0.92990239574090505</v>
      </c>
      <c r="J114" s="355">
        <f>'VCO2 Raw'!J114/'VO2 Raw '!J114</f>
        <v>0.92879581151832458</v>
      </c>
      <c r="K114" s="356">
        <f>'VCO2 Raw'!K114/'VO2 Raw '!K114</f>
        <v>0.8995736617716722</v>
      </c>
      <c r="L114" s="109">
        <f t="shared" ref="L114" si="181">AVERAGE(C114:C116)</f>
        <v>0.86386743421750145</v>
      </c>
      <c r="M114" s="329">
        <f t="shared" ref="M114" si="182">AVERAGE(D114:D116)</f>
        <v>0.89615842499906639</v>
      </c>
      <c r="N114" s="329">
        <f t="shared" ref="N114" si="183">AVERAGE(E114:E116)</f>
        <v>0.86377993674986131</v>
      </c>
      <c r="O114" s="329">
        <f t="shared" ref="O114" si="184">AVERAGE(F114:F116)</f>
        <v>0.91815869631269853</v>
      </c>
      <c r="P114" s="329">
        <f t="shared" ref="P114" si="185">AVERAGE(G114:G116)</f>
        <v>0.86571902012494251</v>
      </c>
      <c r="Q114" s="329">
        <f t="shared" ref="Q114" si="186">AVERAGE(H114:H116)</f>
        <v>0.90046105115682762</v>
      </c>
      <c r="R114" s="329">
        <f t="shared" ref="R114" si="187">AVERAGE(I114:I116)</f>
        <v>0.91309006414426941</v>
      </c>
      <c r="S114" s="329">
        <f t="shared" ref="S114" si="188">AVERAGE(J114:J116)</f>
        <v>0.94515522670409247</v>
      </c>
      <c r="T114" s="329">
        <f t="shared" ref="T114" si="189">AVERAGE(K114:K116)</f>
        <v>0.87082968525320703</v>
      </c>
      <c r="U114" s="357">
        <f t="shared" ref="U114" si="190">AVERAGE(L114:T114)</f>
        <v>0.89302439329582961</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'VCO2 Raw'!C115/'VO2 Raw '!C115</f>
        <v>0.85361305361305362</v>
      </c>
      <c r="D115" s="355">
        <f>'VCO2 Raw'!D115/'VO2 Raw '!D115</f>
        <v>0.90086045641601198</v>
      </c>
      <c r="E115" s="355">
        <f>'VCO2 Raw'!E115/'VO2 Raw '!E115</f>
        <v>0.83922501699524132</v>
      </c>
      <c r="F115" s="355">
        <f>'VCO2 Raw'!F115/'VO2 Raw '!F115</f>
        <v>0.91290493892724378</v>
      </c>
      <c r="G115" s="355">
        <f>'VCO2 Raw'!G115/'VO2 Raw '!G115</f>
        <v>0.8686720469552458</v>
      </c>
      <c r="H115" s="355">
        <f>'VCO2 Raw'!H115/'VO2 Raw '!H115</f>
        <v>0.88575899843505479</v>
      </c>
      <c r="I115" s="355">
        <f>'VCO2 Raw'!I115/'VO2 Raw '!I115</f>
        <v>0.87768240343347637</v>
      </c>
      <c r="J115" s="355">
        <f>'VCO2 Raw'!J115/'VO2 Raw '!J115</f>
        <v>0.97255960413855147</v>
      </c>
      <c r="K115" s="356">
        <f>'VCO2 Raw'!K115/'VO2 Raw '!K115</f>
        <v>0.8661375661375661</v>
      </c>
      <c r="L115" s="109"/>
      <c r="M115" s="329"/>
      <c r="N115" s="329"/>
      <c r="O115" s="329"/>
      <c r="P115" s="329"/>
      <c r="Q115" s="329"/>
      <c r="R115" s="329"/>
      <c r="S115" s="329"/>
      <c r="T115" s="329"/>
      <c r="U115" s="357">
        <f t="shared" ref="U115" si="191">STDEV(L114:T114)/SQRT(COUNT(L114:T114))</f>
        <v>9.690107449741945E-3</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'VCO2 Raw'!C116/'VO2 Raw '!C116</f>
        <v>0.81176999101527403</v>
      </c>
      <c r="D116" s="355">
        <f>'VCO2 Raw'!D116/'VO2 Raw '!D116</f>
        <v>0.87542913192741545</v>
      </c>
      <c r="E116" s="355">
        <f>'VCO2 Raw'!E116/'VO2 Raw '!E116</f>
        <v>0.87697160883280756</v>
      </c>
      <c r="F116" s="355">
        <f>'VCO2 Raw'!F116/'VO2 Raw '!F116</f>
        <v>0.88715083798882677</v>
      </c>
      <c r="G116" s="355">
        <f>'VCO2 Raw'!G116/'VO2 Raw '!G116</f>
        <v>0.84120321790835961</v>
      </c>
      <c r="H116" s="355">
        <f>'VCO2 Raw'!H116/'VO2 Raw '!H116</f>
        <v>0.89744801512287331</v>
      </c>
      <c r="I116" s="355">
        <f>'VCO2 Raw'!I116/'VO2 Raw '!I116</f>
        <v>0.93168539325842692</v>
      </c>
      <c r="J116" s="355">
        <f>'VCO2 Raw'!J116/'VO2 Raw '!J116</f>
        <v>0.93411026445540113</v>
      </c>
      <c r="K116" s="356">
        <f>'VCO2 Raw'!K116/'VO2 Raw '!K116</f>
        <v>0.84677782785038302</v>
      </c>
      <c r="L116" s="10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'VCO2 Raw'!C117/'VO2 Raw '!C117</f>
        <v>0.84105263157894739</v>
      </c>
      <c r="D117" s="355">
        <f>'VCO2 Raw'!D117/'VO2 Raw '!D117</f>
        <v>0.89582231623479636</v>
      </c>
      <c r="E117" s="355">
        <f>'VCO2 Raw'!E117/'VO2 Raw '!E117</f>
        <v>0.91038003403289847</v>
      </c>
      <c r="F117" s="355">
        <f>'VCO2 Raw'!F117/'VO2 Raw '!F117</f>
        <v>0.9211822660098522</v>
      </c>
      <c r="G117" s="355">
        <f>'VCO2 Raw'!G117/'VO2 Raw '!G117</f>
        <v>0.84189723320158105</v>
      </c>
      <c r="H117" s="355">
        <f>'VCO2 Raw'!H117/'VO2 Raw '!H117</f>
        <v>0.94455445544554451</v>
      </c>
      <c r="I117" s="355">
        <f>'VCO2 Raw'!I117/'VO2 Raw '!I117</f>
        <v>0.91907216494845356</v>
      </c>
      <c r="J117" s="355">
        <f>'VCO2 Raw'!J117/'VO2 Raw '!J117</f>
        <v>0.90691716481639628</v>
      </c>
      <c r="K117" s="356">
        <f>'VCO2 Raw'!K117/'VO2 Raw '!K117</f>
        <v>0.86531531531531536</v>
      </c>
      <c r="L117" s="109">
        <f t="shared" ref="L117" si="192">AVERAGE(C117:C119)</f>
        <v>0.8427942386463334</v>
      </c>
      <c r="M117" s="329">
        <f t="shared" ref="M117" si="193">AVERAGE(D117:D119)</f>
        <v>0.91957140069352228</v>
      </c>
      <c r="N117" s="329">
        <f t="shared" ref="N117" si="194">AVERAGE(E117:E119)</f>
        <v>0.90505550095009646</v>
      </c>
      <c r="O117" s="329">
        <f t="shared" ref="O117" si="195">AVERAGE(F117:F119)</f>
        <v>0.92180770909405307</v>
      </c>
      <c r="P117" s="329">
        <f t="shared" ref="P117" si="196">AVERAGE(G117:G119)</f>
        <v>0.8607233433878182</v>
      </c>
      <c r="Q117" s="329">
        <f t="shared" ref="Q117" si="197">AVERAGE(H117:H119)</f>
        <v>0.90736229652998146</v>
      </c>
      <c r="R117" s="329">
        <f t="shared" ref="R117" si="198">AVERAGE(I117:I119)</f>
        <v>0.89599401541711787</v>
      </c>
      <c r="S117" s="329">
        <f t="shared" ref="S117" si="199">AVERAGE(J117:J119)</f>
        <v>0.91146493993254085</v>
      </c>
      <c r="T117" s="329">
        <f t="shared" ref="T117" si="200">AVERAGE(K117:K119)</f>
        <v>0.86760009614257783</v>
      </c>
      <c r="U117" s="357">
        <f t="shared" ref="U117" si="201">AVERAGE(L117:T117)</f>
        <v>0.89248594897711575</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'VCO2 Raw'!C118/'VO2 Raw '!C118</f>
        <v>0.83693931398416888</v>
      </c>
      <c r="D118" s="355">
        <f>'VCO2 Raw'!D118/'VO2 Raw '!D118</f>
        <v>0.91710875331564989</v>
      </c>
      <c r="E118" s="355">
        <f>'VCO2 Raw'!E118/'VO2 Raw '!E118</f>
        <v>0.9119086460032626</v>
      </c>
      <c r="F118" s="355">
        <f>'VCO2 Raw'!F118/'VO2 Raw '!F118</f>
        <v>0.94940152339499451</v>
      </c>
      <c r="G118" s="355">
        <f>'VCO2 Raw'!G118/'VO2 Raw '!G118</f>
        <v>0.85576036866359451</v>
      </c>
      <c r="H118" s="355">
        <f>'VCO2 Raw'!H118/'VO2 Raw '!H118</f>
        <v>0.86716171617161719</v>
      </c>
      <c r="I118" s="355">
        <f>'VCO2 Raw'!I118/'VO2 Raw '!I118</f>
        <v>0.86556240369799697</v>
      </c>
      <c r="J118" s="355">
        <f>'VCO2 Raw'!J118/'VO2 Raw '!J118</f>
        <v>0.90376904570970329</v>
      </c>
      <c r="K118" s="356">
        <f>'VCO2 Raw'!K118/'VO2 Raw '!K118</f>
        <v>0.83113245298119243</v>
      </c>
      <c r="L118" s="109"/>
      <c r="M118" s="329"/>
      <c r="N118" s="329"/>
      <c r="O118" s="329"/>
      <c r="P118" s="329"/>
      <c r="Q118" s="329"/>
      <c r="R118" s="329"/>
      <c r="S118" s="329"/>
      <c r="T118" s="329"/>
      <c r="U118" s="357">
        <f t="shared" ref="U118" si="202">STDEV(L117:T117)/SQRT(COUNT(L117:T117))</f>
        <v>9.4594383737058828E-3</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'VCO2 Raw'!C119/'VO2 Raw '!C119</f>
        <v>0.85039077037588384</v>
      </c>
      <c r="D119" s="355">
        <f>'VCO2 Raw'!D119/'VO2 Raw '!D119</f>
        <v>0.94578313253012047</v>
      </c>
      <c r="E119" s="355">
        <f>'VCO2 Raw'!E119/'VO2 Raw '!E119</f>
        <v>0.89287782281412853</v>
      </c>
      <c r="F119" s="355">
        <f>'VCO2 Raw'!F119/'VO2 Raw '!F119</f>
        <v>0.89483933787731251</v>
      </c>
      <c r="G119" s="355">
        <f>'VCO2 Raw'!G119/'VO2 Raw '!G119</f>
        <v>0.88451242829827914</v>
      </c>
      <c r="H119" s="355">
        <f>'VCO2 Raw'!H119/'VO2 Raw '!H119</f>
        <v>0.91037071797278268</v>
      </c>
      <c r="I119" s="355">
        <f>'VCO2 Raw'!I119/'VO2 Raw '!I119</f>
        <v>0.9033474776049033</v>
      </c>
      <c r="J119" s="355">
        <f>'VCO2 Raw'!J119/'VO2 Raw '!J119</f>
        <v>0.92370860927152321</v>
      </c>
      <c r="K119" s="356">
        <f>'VCO2 Raw'!K119/'VO2 Raw '!K119</f>
        <v>0.9063525201312258</v>
      </c>
      <c r="L119" s="10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'VCO2 Raw'!C120/'VO2 Raw '!C120</f>
        <v>0.85841035120147879</v>
      </c>
      <c r="D120" s="355">
        <f>'VCO2 Raw'!D120/'VO2 Raw '!D120</f>
        <v>0.88781575037147098</v>
      </c>
      <c r="E120" s="355">
        <f>'VCO2 Raw'!E120/'VO2 Raw '!E120</f>
        <v>0.89962358845671264</v>
      </c>
      <c r="F120" s="355">
        <f>'VCO2 Raw'!F120/'VO2 Raw '!F120</f>
        <v>0.87494167055529626</v>
      </c>
      <c r="G120" s="355">
        <f>'VCO2 Raw'!G120/'VO2 Raw '!G120</f>
        <v>0.85370741482965928</v>
      </c>
      <c r="H120" s="355">
        <f>'VCO2 Raw'!H120/'VO2 Raw '!H120</f>
        <v>0.93184840425531912</v>
      </c>
      <c r="I120" s="355">
        <f>'VCO2 Raw'!I120/'VO2 Raw '!I120</f>
        <v>0.93623481781376516</v>
      </c>
      <c r="J120" s="355">
        <f>'VCO2 Raw'!J120/'VO2 Raw '!J120</f>
        <v>0.97003383276945387</v>
      </c>
      <c r="K120" s="356">
        <f>'VCO2 Raw'!K120/'VO2 Raw '!K120</f>
        <v>0.92103142626913781</v>
      </c>
      <c r="L120" s="109">
        <f t="shared" ref="L120" si="203">AVERAGE(C120:C122)</f>
        <v>0.90445021490020527</v>
      </c>
      <c r="M120" s="329">
        <f t="shared" ref="M120" si="204">AVERAGE(D120:D122)</f>
        <v>0.85830119050695364</v>
      </c>
      <c r="N120" s="329">
        <f t="shared" ref="N120" si="205">AVERAGE(E120:E122)</f>
        <v>0.88677098338438798</v>
      </c>
      <c r="O120" s="329">
        <f t="shared" ref="O120" si="206">AVERAGE(F120:F122)</f>
        <v>0.88491896613811827</v>
      </c>
      <c r="P120" s="329">
        <f t="shared" ref="P120" si="207">AVERAGE(G120:G122)</f>
        <v>0.87333393947583671</v>
      </c>
      <c r="Q120" s="329">
        <f t="shared" ref="Q120" si="208">AVERAGE(H120:H122)</f>
        <v>0.91673092531829659</v>
      </c>
      <c r="R120" s="329">
        <f t="shared" ref="R120" si="209">AVERAGE(I120:I122)</f>
        <v>0.89622409121198832</v>
      </c>
      <c r="S120" s="329">
        <f t="shared" ref="S120" si="210">AVERAGE(J120:J122)</f>
        <v>0.91273714560622199</v>
      </c>
      <c r="T120" s="329">
        <f t="shared" ref="T120" si="211">AVERAGE(K120:K122)</f>
        <v>0.8777674275317251</v>
      </c>
      <c r="U120" s="357">
        <f t="shared" ref="U120" si="212">AVERAGE(L120:T120)</f>
        <v>0.89013720934152596</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'VCO2 Raw'!C121/'VO2 Raw '!C121</f>
        <v>0.90723010894684719</v>
      </c>
      <c r="D121" s="355">
        <f>'VCO2 Raw'!D121/'VO2 Raw '!D121</f>
        <v>0.81916329284750333</v>
      </c>
      <c r="E121" s="355">
        <f>'VCO2 Raw'!E121/'VO2 Raw '!E121</f>
        <v>0.86267392619479732</v>
      </c>
      <c r="F121" s="355">
        <f>'VCO2 Raw'!F121/'VO2 Raw '!F121</f>
        <v>0.83318505338078297</v>
      </c>
      <c r="G121" s="355">
        <f>'VCO2 Raw'!G121/'VO2 Raw '!G121</f>
        <v>0.87990074441687349</v>
      </c>
      <c r="H121" s="355">
        <f>'VCO2 Raw'!H121/'VO2 Raw '!H121</f>
        <v>0.94987146529562982</v>
      </c>
      <c r="I121" s="355">
        <f>'VCO2 Raw'!I121/'VO2 Raw '!I121</f>
        <v>0.90220048899755501</v>
      </c>
      <c r="J121" s="355">
        <f>'VCO2 Raw'!J121/'VO2 Raw '!J121</f>
        <v>0.89433962264150946</v>
      </c>
      <c r="K121" s="356">
        <f>'VCO2 Raw'!K121/'VO2 Raw '!K121</f>
        <v>0.8412629757785467</v>
      </c>
      <c r="L121" s="109"/>
      <c r="M121" s="329"/>
      <c r="N121" s="329"/>
      <c r="O121" s="329"/>
      <c r="P121" s="329"/>
      <c r="Q121" s="329"/>
      <c r="R121" s="329"/>
      <c r="S121" s="329"/>
      <c r="T121" s="329"/>
      <c r="U121" s="357">
        <f t="shared" ref="U121" si="213">STDEV(L120:T120)/SQRT(COUNT(L120:T120))</f>
        <v>6.3980792716883022E-3</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'VCO2 Raw'!C122/'VO2 Raw '!C122</f>
        <v>0.94771018455228984</v>
      </c>
      <c r="D122" s="355">
        <f>'VCO2 Raw'!D122/'VO2 Raw '!D122</f>
        <v>0.86792452830188682</v>
      </c>
      <c r="E122" s="355">
        <f>'VCO2 Raw'!E122/'VO2 Raw '!E122</f>
        <v>0.89801543550165386</v>
      </c>
      <c r="F122" s="355">
        <f>'VCO2 Raw'!F122/'VO2 Raw '!F122</f>
        <v>0.9466301744782758</v>
      </c>
      <c r="G122" s="355">
        <f>'VCO2 Raw'!G122/'VO2 Raw '!G122</f>
        <v>0.88639365918097757</v>
      </c>
      <c r="H122" s="355">
        <f>'VCO2 Raw'!H122/'VO2 Raw '!H122</f>
        <v>0.86847290640394093</v>
      </c>
      <c r="I122" s="355">
        <f>'VCO2 Raw'!I122/'VO2 Raw '!I122</f>
        <v>0.85023696682464456</v>
      </c>
      <c r="J122" s="355">
        <f>'VCO2 Raw'!J122/'VO2 Raw '!J122</f>
        <v>0.87383798140770252</v>
      </c>
      <c r="K122" s="356">
        <f>'VCO2 Raw'!K122/'VO2 Raw '!K122</f>
        <v>0.87100788054749068</v>
      </c>
      <c r="L122" s="10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'VCO2 Raw'!C123/'VO2 Raw '!C123</f>
        <v>0.89954526663910706</v>
      </c>
      <c r="D123" s="355">
        <f>'VCO2 Raw'!D123/'VO2 Raw '!D123</f>
        <v>0.82754629629629628</v>
      </c>
      <c r="E123" s="355">
        <f>'VCO2 Raw'!E123/'VO2 Raw '!E123</f>
        <v>0.82192485846628927</v>
      </c>
      <c r="F123" s="355">
        <f>'VCO2 Raw'!F123/'VO2 Raw '!F123</f>
        <v>0.88552697932425617</v>
      </c>
      <c r="G123" s="355">
        <f>'VCO2 Raw'!G123/'VO2 Raw '!G123</f>
        <v>0.88087482550023266</v>
      </c>
      <c r="H123" s="355">
        <f>'VCO2 Raw'!H123/'VO2 Raw '!H123</f>
        <v>0.8858891288696904</v>
      </c>
      <c r="I123" s="355">
        <f>'VCO2 Raw'!I123/'VO2 Raw '!I123</f>
        <v>0.90342504211117347</v>
      </c>
      <c r="J123" s="355">
        <f>'VCO2 Raw'!J123/'VO2 Raw '!J123</f>
        <v>0.82303523035230353</v>
      </c>
      <c r="K123" s="356">
        <f>'VCO2 Raw'!K123/'VO2 Raw '!K123</f>
        <v>0.81814580031695716</v>
      </c>
      <c r="L123" s="109">
        <f t="shared" ref="L123" si="214">AVERAGE(C123:C125)</f>
        <v>0.91240245817178167</v>
      </c>
      <c r="M123" s="329">
        <f t="shared" ref="M123" si="215">AVERAGE(D123:D125)</f>
        <v>0.82652069094965264</v>
      </c>
      <c r="N123" s="329">
        <f t="shared" ref="N123" si="216">AVERAGE(E123:E125)</f>
        <v>0.86187288844185461</v>
      </c>
      <c r="O123" s="329">
        <f t="shared" ref="O123" si="217">AVERAGE(F123:F125)</f>
        <v>0.90637032703559584</v>
      </c>
      <c r="P123" s="329">
        <f t="shared" ref="P123" si="218">AVERAGE(G123:G125)</f>
        <v>0.88960916207738272</v>
      </c>
      <c r="Q123" s="329">
        <f t="shared" ref="Q123" si="219">AVERAGE(H123:H125)</f>
        <v>0.87963430125503539</v>
      </c>
      <c r="R123" s="329">
        <f t="shared" ref="R123" si="220">AVERAGE(I123:I125)</f>
        <v>0.82612869755388074</v>
      </c>
      <c r="S123" s="329">
        <f t="shared" ref="S123" si="221">AVERAGE(J123:J125)</f>
        <v>0.89040309466279322</v>
      </c>
      <c r="T123" s="329">
        <f t="shared" ref="T123" si="222">AVERAGE(K123:K125)</f>
        <v>0.85829835250854414</v>
      </c>
      <c r="U123" s="357">
        <f t="shared" ref="U123" si="223">AVERAGE(L123:T123)</f>
        <v>0.87235999696183564</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'VCO2 Raw'!C124/'VO2 Raw '!C124</f>
        <v>0.91577928363988381</v>
      </c>
      <c r="D124" s="355">
        <f>'VCO2 Raw'!D124/'VO2 Raw '!D124</f>
        <v>0.81268882175226587</v>
      </c>
      <c r="E124" s="355">
        <f>'VCO2 Raw'!E124/'VO2 Raw '!E124</f>
        <v>0.88009592326139086</v>
      </c>
      <c r="F124" s="355">
        <f>'VCO2 Raw'!F124/'VO2 Raw '!F124</f>
        <v>0.91145833333333337</v>
      </c>
      <c r="G124" s="355">
        <f>'VCO2 Raw'!G124/'VO2 Raw '!G124</f>
        <v>0.90537848605577687</v>
      </c>
      <c r="H124" s="355">
        <f>'VCO2 Raw'!H124/'VO2 Raw '!H124</f>
        <v>0.89232167196728762</v>
      </c>
      <c r="I124" s="355">
        <f>'VCO2 Raw'!I124/'VO2 Raw '!I124</f>
        <v>0.79961740793878522</v>
      </c>
      <c r="J124" s="355">
        <f>'VCO2 Raw'!J124/'VO2 Raw '!J124</f>
        <v>0.9264349232012935</v>
      </c>
      <c r="K124" s="356">
        <f>'VCO2 Raw'!K124/'VO2 Raw '!K124</f>
        <v>0.85247575293517097</v>
      </c>
      <c r="L124" s="109"/>
      <c r="M124" s="329"/>
      <c r="N124" s="329"/>
      <c r="O124" s="329"/>
      <c r="P124" s="329"/>
      <c r="Q124" s="329"/>
      <c r="R124" s="329"/>
      <c r="S124" s="329"/>
      <c r="T124" s="329"/>
      <c r="U124" s="357">
        <f t="shared" ref="U124" si="224">STDEV(L123:T123)/SQRT(COUNT(L123:T123))</f>
        <v>1.0529316307288513E-2</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'VCO2 Raw'!C125/'VO2 Raw '!C125</f>
        <v>0.92188282423635448</v>
      </c>
      <c r="D125" s="355">
        <f>'VCO2 Raw'!D125/'VO2 Raw '!D125</f>
        <v>0.83932695480039587</v>
      </c>
      <c r="E125" s="355">
        <f>'VCO2 Raw'!E125/'VO2 Raw '!E125</f>
        <v>0.8835978835978836</v>
      </c>
      <c r="F125" s="355">
        <f>'VCO2 Raw'!F125/'VO2 Raw '!F125</f>
        <v>0.92212566844919786</v>
      </c>
      <c r="G125" s="355">
        <f>'VCO2 Raw'!G125/'VO2 Raw '!G125</f>
        <v>0.88257417467613875</v>
      </c>
      <c r="H125" s="355">
        <f>'VCO2 Raw'!H125/'VO2 Raw '!H125</f>
        <v>0.86069210292812781</v>
      </c>
      <c r="I125" s="355">
        <f>'VCO2 Raw'!I125/'VO2 Raw '!I125</f>
        <v>0.77534364261168387</v>
      </c>
      <c r="J125" s="355">
        <f>'VCO2 Raw'!J125/'VO2 Raw '!J125</f>
        <v>0.92173913043478262</v>
      </c>
      <c r="K125" s="356">
        <f>'VCO2 Raw'!K125/'VO2 Raw '!K125</f>
        <v>0.90427350427350428</v>
      </c>
      <c r="L125" s="10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'VCO2 Raw'!C126/'VO2 Raw '!C126</f>
        <v>0.89863013698630134</v>
      </c>
      <c r="D126" s="355">
        <f>'VCO2 Raw'!D126/'VO2 Raw '!D126</f>
        <v>0.92194222495390288</v>
      </c>
      <c r="E126" s="355">
        <f>'VCO2 Raw'!E126/'VO2 Raw '!E126</f>
        <v>0.90677966101694918</v>
      </c>
      <c r="F126" s="355">
        <f>'VCO2 Raw'!F126/'VO2 Raw '!F126</f>
        <v>0.91982292179045744</v>
      </c>
      <c r="G126" s="355">
        <f>'VCO2 Raw'!G126/'VO2 Raw '!G126</f>
        <v>0.84942287513116477</v>
      </c>
      <c r="H126" s="355">
        <f>'VCO2 Raw'!H126/'VO2 Raw '!H126</f>
        <v>0.9099606077658976</v>
      </c>
      <c r="I126" s="355">
        <f>'VCO2 Raw'!I126/'VO2 Raw '!I126</f>
        <v>0.82497036744369812</v>
      </c>
      <c r="J126" s="355">
        <f>'VCO2 Raw'!J126/'VO2 Raw '!J126</f>
        <v>0.84714119019836642</v>
      </c>
      <c r="K126" s="356">
        <f>'VCO2 Raw'!K126/'VO2 Raw '!K126</f>
        <v>0.80196152395322517</v>
      </c>
      <c r="L126" s="109">
        <f t="shared" ref="L126" si="225">AVERAGE(C126:C128)</f>
        <v>0.91756230791934534</v>
      </c>
      <c r="M126" s="329">
        <f t="shared" ref="M126" si="226">AVERAGE(D126:D128)</f>
        <v>0.88821274187702259</v>
      </c>
      <c r="N126" s="329">
        <f t="shared" ref="N126" si="227">AVERAGE(E126:E128)</f>
        <v>0.90003898495289947</v>
      </c>
      <c r="O126" s="329">
        <f t="shared" ref="O126" si="228">AVERAGE(F126:F128)</f>
        <v>0.91204931859940785</v>
      </c>
      <c r="P126" s="329">
        <f t="shared" ref="P126" si="229">AVERAGE(G126:G128)</f>
        <v>0.82686177575785991</v>
      </c>
      <c r="Q126" s="329">
        <f t="shared" ref="Q126" si="230">AVERAGE(H126:H128)</f>
        <v>0.90883521070507534</v>
      </c>
      <c r="R126" s="329">
        <f t="shared" ref="R126" si="231">AVERAGE(I126:I128)</f>
        <v>0.85577946629823298</v>
      </c>
      <c r="S126" s="329">
        <f t="shared" ref="S126" si="232">AVERAGE(J126:J128)</f>
        <v>0.86700787148706748</v>
      </c>
      <c r="T126" s="329">
        <f t="shared" ref="T126" si="233">AVERAGE(K126:K128)</f>
        <v>0.86782873546731798</v>
      </c>
      <c r="U126" s="357">
        <f t="shared" ref="U126" si="234">AVERAGE(L126:T126)</f>
        <v>0.88268626811824769</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'VCO2 Raw'!C127/'VO2 Raw '!C127</f>
        <v>0.92651403249630726</v>
      </c>
      <c r="D127" s="355">
        <f>'VCO2 Raw'!D127/'VO2 Raw '!D127</f>
        <v>0.86687116564417177</v>
      </c>
      <c r="E127" s="355">
        <f>'VCO2 Raw'!E127/'VO2 Raw '!E127</f>
        <v>0.89597490852064821</v>
      </c>
      <c r="F127" s="355">
        <f>'VCO2 Raw'!F127/'VO2 Raw '!F127</f>
        <v>0.89119940586706281</v>
      </c>
      <c r="G127" s="355">
        <f>'VCO2 Raw'!G127/'VO2 Raw '!G127</f>
        <v>0.80613207547169807</v>
      </c>
      <c r="H127" s="355">
        <f>'VCO2 Raw'!H127/'VO2 Raw '!H127</f>
        <v>0.90463576158940395</v>
      </c>
      <c r="I127" s="355">
        <f>'VCO2 Raw'!I127/'VO2 Raw '!I127</f>
        <v>0.8262108262108262</v>
      </c>
      <c r="J127" s="355">
        <f>'VCO2 Raw'!J127/'VO2 Raw '!J127</f>
        <v>0.85155684286748734</v>
      </c>
      <c r="K127" s="356">
        <f>'VCO2 Raw'!K127/'VO2 Raw '!K127</f>
        <v>0.87042166820560174</v>
      </c>
      <c r="L127" s="109"/>
      <c r="M127" s="329"/>
      <c r="N127" s="329"/>
      <c r="O127" s="329"/>
      <c r="P127" s="329"/>
      <c r="Q127" s="329"/>
      <c r="R127" s="329"/>
      <c r="S127" s="329"/>
      <c r="T127" s="329"/>
      <c r="U127" s="357">
        <f t="shared" ref="U127" si="235">STDEV(L126:T126)/SQRT(COUNT(L126:T126))</f>
        <v>1.0138527387863321E-2</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'VCO2 Raw'!C128/'VO2 Raw '!C128</f>
        <v>0.92754275427542754</v>
      </c>
      <c r="D128" s="355">
        <f>'VCO2 Raw'!D128/'VO2 Raw '!D128</f>
        <v>0.87582483503299335</v>
      </c>
      <c r="E128" s="355">
        <f>'VCO2 Raw'!E128/'VO2 Raw '!E128</f>
        <v>0.89736238532110091</v>
      </c>
      <c r="F128" s="355">
        <f>'VCO2 Raw'!F128/'VO2 Raw '!F128</f>
        <v>0.92512562814070354</v>
      </c>
      <c r="G128" s="355">
        <f>'VCO2 Raw'!G128/'VO2 Raw '!G128</f>
        <v>0.82503037667071688</v>
      </c>
      <c r="H128" s="355">
        <f>'VCO2 Raw'!H128/'VO2 Raw '!H128</f>
        <v>0.91190926275992434</v>
      </c>
      <c r="I128" s="355">
        <f>'VCO2 Raw'!I128/'VO2 Raw '!I128</f>
        <v>0.91615720524017463</v>
      </c>
      <c r="J128" s="355">
        <f>'VCO2 Raw'!J128/'VO2 Raw '!J128</f>
        <v>0.9023255813953488</v>
      </c>
      <c r="K128" s="356">
        <f>'VCO2 Raw'!K128/'VO2 Raw '!K128</f>
        <v>0.93110301424312691</v>
      </c>
      <c r="L128" s="10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'VCO2 Raw'!C129/'VO2 Raw '!C129</f>
        <v>0.91294741493592579</v>
      </c>
      <c r="D129" s="355">
        <f>'VCO2 Raw'!D129/'VO2 Raw '!D129</f>
        <v>0.84615384615384615</v>
      </c>
      <c r="E129" s="355">
        <f>'VCO2 Raw'!E129/'VO2 Raw '!E129</f>
        <v>0.87122060470324747</v>
      </c>
      <c r="F129" s="355">
        <f>'VCO2 Raw'!F129/'VO2 Raw '!F129</f>
        <v>0.8681580199904807</v>
      </c>
      <c r="G129" s="355">
        <f>'VCO2 Raw'!G129/'VO2 Raw '!G129</f>
        <v>0.83660130718954251</v>
      </c>
      <c r="H129" s="355">
        <f>'VCO2 Raw'!H129/'VO2 Raw '!H129</f>
        <v>0.94153313122563875</v>
      </c>
      <c r="I129" s="355">
        <f>'VCO2 Raw'!I129/'VO2 Raw '!I129</f>
        <v>0.92769104354971244</v>
      </c>
      <c r="J129" s="355">
        <f>'VCO2 Raw'!J129/'VO2 Raw '!J129</f>
        <v>0.87901234567901232</v>
      </c>
      <c r="K129" s="356">
        <f>'VCO2 Raw'!K129/'VO2 Raw '!K129</f>
        <v>0.88354978354978353</v>
      </c>
      <c r="L129" s="109">
        <f t="shared" ref="L129" si="236">AVERAGE(C129:C131)</f>
        <v>0.94392035246330674</v>
      </c>
      <c r="M129" s="329">
        <f t="shared" ref="M129" si="237">AVERAGE(D129:D131)</f>
        <v>0.85540622952859591</v>
      </c>
      <c r="N129" s="329">
        <f t="shared" ref="N129" si="238">AVERAGE(E129:E131)</f>
        <v>0.89269773163771093</v>
      </c>
      <c r="O129" s="329">
        <f t="shared" ref="O129" si="239">AVERAGE(F129:F131)</f>
        <v>0.89078730807968753</v>
      </c>
      <c r="P129" s="329">
        <f t="shared" ref="P129" si="240">AVERAGE(G129:G131)</f>
        <v>0.86532242590349728</v>
      </c>
      <c r="Q129" s="329">
        <f t="shared" ref="Q129" si="241">AVERAGE(H129:H131)</f>
        <v>0.92085664429150071</v>
      </c>
      <c r="R129" s="329">
        <f t="shared" ref="R129" si="242">AVERAGE(I129:I131)</f>
        <v>0.90079242910841228</v>
      </c>
      <c r="S129" s="329">
        <f t="shared" ref="S129" si="243">AVERAGE(J129:J131)</f>
        <v>0.8877703753889391</v>
      </c>
      <c r="T129" s="329">
        <f t="shared" ref="T129" si="244">AVERAGE(K129:K131)</f>
        <v>0.89002586591755228</v>
      </c>
      <c r="U129" s="357">
        <f t="shared" ref="U129" si="245">AVERAGE(L129:T129)</f>
        <v>0.8941754847021337</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'VCO2 Raw'!C130/'VO2 Raw '!C130</f>
        <v>0.93536121673003803</v>
      </c>
      <c r="D130" s="355">
        <f>'VCO2 Raw'!D130/'VO2 Raw '!D130</f>
        <v>0.89372526851328438</v>
      </c>
      <c r="E130" s="355">
        <f>'VCO2 Raw'!E130/'VO2 Raw '!E130</f>
        <v>0.86178107606679033</v>
      </c>
      <c r="F130" s="355">
        <f>'VCO2 Raw'!F130/'VO2 Raw '!F130</f>
        <v>0.8755451190875545</v>
      </c>
      <c r="G130" s="355">
        <f>'VCO2 Raw'!G130/'VO2 Raw '!G130</f>
        <v>0.89492051182628929</v>
      </c>
      <c r="H130" s="355">
        <f>'VCO2 Raw'!H130/'VO2 Raw '!H130</f>
        <v>0.91414590747330959</v>
      </c>
      <c r="I130" s="355">
        <f>'VCO2 Raw'!I130/'VO2 Raw '!I130</f>
        <v>0.90077519379844961</v>
      </c>
      <c r="J130" s="355">
        <f>'VCO2 Raw'!J130/'VO2 Raw '!J130</f>
        <v>0.87804878048780488</v>
      </c>
      <c r="K130" s="356">
        <f>'VCO2 Raw'!K130/'VO2 Raw '!K130</f>
        <v>0.84056007226738938</v>
      </c>
      <c r="L130" s="109"/>
      <c r="M130" s="329"/>
      <c r="N130" s="329"/>
      <c r="O130" s="329"/>
      <c r="P130" s="329"/>
      <c r="Q130" s="329"/>
      <c r="R130" s="329"/>
      <c r="S130" s="329"/>
      <c r="T130" s="329"/>
      <c r="U130" s="357">
        <f t="shared" ref="U130" si="246">STDEV(L129:T129)/SQRT(COUNT(L129:T129))</f>
        <v>8.8487934707614617E-3</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'VCO2 Raw'!C131/'VO2 Raw '!C131</f>
        <v>0.98345242572395641</v>
      </c>
      <c r="D131" s="355">
        <f>'VCO2 Raw'!D131/'VO2 Raw '!D131</f>
        <v>0.8263395739186572</v>
      </c>
      <c r="E131" s="355">
        <f>'VCO2 Raw'!E131/'VO2 Raw '!E131</f>
        <v>0.94509151414309489</v>
      </c>
      <c r="F131" s="355">
        <f>'VCO2 Raw'!F131/'VO2 Raw '!F131</f>
        <v>0.92865878516102729</v>
      </c>
      <c r="G131" s="355">
        <f>'VCO2 Raw'!G131/'VO2 Raw '!G131</f>
        <v>0.86444545869465994</v>
      </c>
      <c r="H131" s="355">
        <f>'VCO2 Raw'!H131/'VO2 Raw '!H131</f>
        <v>0.90689089417555369</v>
      </c>
      <c r="I131" s="355">
        <f>'VCO2 Raw'!I131/'VO2 Raw '!I131</f>
        <v>0.87391104997707469</v>
      </c>
      <c r="J131" s="355">
        <f>'VCO2 Raw'!J131/'VO2 Raw '!J131</f>
        <v>0.90625</v>
      </c>
      <c r="K131" s="356">
        <f>'VCO2 Raw'!K131/'VO2 Raw '!K131</f>
        <v>0.94596774193548383</v>
      </c>
      <c r="L131" s="10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'VCO2 Raw'!C132/'VO2 Raw '!C132</f>
        <v>0.9829140958709065</v>
      </c>
      <c r="D132" s="355">
        <f>'VCO2 Raw'!D132/'VO2 Raw '!D132</f>
        <v>0.83197139938712972</v>
      </c>
      <c r="E132" s="355">
        <f>'VCO2 Raw'!E132/'VO2 Raw '!E132</f>
        <v>0.89376693766937665</v>
      </c>
      <c r="F132" s="355">
        <f>'VCO2 Raw'!F132/'VO2 Raw '!F132</f>
        <v>0.95258829221093377</v>
      </c>
      <c r="G132" s="355">
        <f>'VCO2 Raw'!G132/'VO2 Raw '!G132</f>
        <v>0.85159156676312531</v>
      </c>
      <c r="H132" s="355">
        <f>'VCO2 Raw'!H132/'VO2 Raw '!H132</f>
        <v>0.88638920134983123</v>
      </c>
      <c r="I132" s="355">
        <f>'VCO2 Raw'!I132/'VO2 Raw '!I132</f>
        <v>0.89070090215128384</v>
      </c>
      <c r="J132" s="355">
        <f>'VCO2 Raw'!J132/'VO2 Raw '!J132</f>
        <v>0.89236111111111116</v>
      </c>
      <c r="K132" s="356">
        <f>'VCO2 Raw'!K132/'VO2 Raw '!K132</f>
        <v>0.9309218789248932</v>
      </c>
      <c r="L132" s="109">
        <f t="shared" ref="L132" si="247">AVERAGE(C132:C134)</f>
        <v>0.95467692817569105</v>
      </c>
      <c r="M132" s="329">
        <f t="shared" ref="M132" si="248">AVERAGE(D132:D134)</f>
        <v>0.86089864985954934</v>
      </c>
      <c r="N132" s="329">
        <f t="shared" ref="N132" si="249">AVERAGE(E132:E134)</f>
        <v>0.89482024102593927</v>
      </c>
      <c r="O132" s="329">
        <f t="shared" ref="O132" si="250">AVERAGE(F132:F134)</f>
        <v>0.91841944975030942</v>
      </c>
      <c r="P132" s="329">
        <f t="shared" ref="P132" si="251">AVERAGE(G132:G134)</f>
        <v>0.83840786671409429</v>
      </c>
      <c r="Q132" s="329">
        <f t="shared" ref="Q132" si="252">AVERAGE(H132:H134)</f>
        <v>0.92269323480984344</v>
      </c>
      <c r="R132" s="329">
        <f t="shared" ref="R132" si="253">AVERAGE(I132:I134)</f>
        <v>0.87035049900642569</v>
      </c>
      <c r="S132" s="329">
        <f t="shared" ref="S132" si="254">AVERAGE(J132:J134)</f>
        <v>0.87768279484383704</v>
      </c>
      <c r="T132" s="329">
        <f t="shared" ref="T132" si="255">AVERAGE(K132:K134)</f>
        <v>0.91598514146073706</v>
      </c>
      <c r="U132" s="357">
        <f t="shared" ref="U132" si="256">AVERAGE(L132:T132)</f>
        <v>0.8948816450718251</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'VCO2 Raw'!C133/'VO2 Raw '!C133</f>
        <v>0.95662313432835822</v>
      </c>
      <c r="D133" s="355">
        <f>'VCO2 Raw'!D133/'VO2 Raw '!D133</f>
        <v>0.84376881396748948</v>
      </c>
      <c r="E133" s="355">
        <f>'VCO2 Raw'!E133/'VO2 Raw '!E133</f>
        <v>0.93101736972704718</v>
      </c>
      <c r="F133" s="355">
        <f>'VCO2 Raw'!F133/'VO2 Raw '!F133</f>
        <v>0.93525712171661113</v>
      </c>
      <c r="G133" s="355">
        <f>'VCO2 Raw'!G133/'VO2 Raw '!G133</f>
        <v>0.86683006535947715</v>
      </c>
      <c r="H133" s="355">
        <f>'VCO2 Raw'!H133/'VO2 Raw '!H133</f>
        <v>0.98427054659850566</v>
      </c>
      <c r="I133" s="355">
        <f>'VCO2 Raw'!I133/'VO2 Raw '!I133</f>
        <v>0.87046456425907082</v>
      </c>
      <c r="J133" s="355">
        <f>'VCO2 Raw'!J133/'VO2 Raw '!J133</f>
        <v>0.85100166944908184</v>
      </c>
      <c r="K133" s="356">
        <f>'VCO2 Raw'!K133/'VO2 Raw '!K133</f>
        <v>0.94609053497942386</v>
      </c>
      <c r="L133" s="109"/>
      <c r="M133" s="329"/>
      <c r="N133" s="329"/>
      <c r="O133" s="329"/>
      <c r="P133" s="329"/>
      <c r="Q133" s="329"/>
      <c r="R133" s="329"/>
      <c r="S133" s="329"/>
      <c r="T133" s="329"/>
      <c r="U133" s="357">
        <f t="shared" ref="U133" si="257">STDEV(L132:T132)/SQRT(COUNT(L132:T132))</f>
        <v>1.2127825653937463E-2</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'VCO2 Raw'!C134/'VO2 Raw '!C134</f>
        <v>0.92449355432780844</v>
      </c>
      <c r="D134" s="355">
        <f>'VCO2 Raw'!D134/'VO2 Raw '!D134</f>
        <v>0.90695573622402892</v>
      </c>
      <c r="E134" s="355">
        <f>'VCO2 Raw'!E134/'VO2 Raw '!E134</f>
        <v>0.85967641568139386</v>
      </c>
      <c r="F134" s="355">
        <f>'VCO2 Raw'!F134/'VO2 Raw '!F134</f>
        <v>0.86741293532338304</v>
      </c>
      <c r="G134" s="355">
        <f>'VCO2 Raw'!G134/'VO2 Raw '!G134</f>
        <v>0.79680196801968017</v>
      </c>
      <c r="H134" s="355">
        <f>'VCO2 Raw'!H134/'VO2 Raw '!H134</f>
        <v>0.89741995648119366</v>
      </c>
      <c r="I134" s="355">
        <f>'VCO2 Raw'!I134/'VO2 Raw '!I134</f>
        <v>0.8498860306089222</v>
      </c>
      <c r="J134" s="355">
        <f>'VCO2 Raw'!J134/'VO2 Raw '!J134</f>
        <v>0.88968560397131824</v>
      </c>
      <c r="K134" s="356">
        <f>'VCO2 Raw'!K134/'VO2 Raw '!K134</f>
        <v>0.87094301047789424</v>
      </c>
      <c r="L134" s="10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'VCO2 Raw'!C135/'VO2 Raw '!C135</f>
        <v>0.93074991029781129</v>
      </c>
      <c r="D135" s="355">
        <f>'VCO2 Raw'!D135/'VO2 Raw '!D135</f>
        <v>0.84593143329202813</v>
      </c>
      <c r="E135" s="355">
        <f>'VCO2 Raw'!E135/'VO2 Raw '!E135</f>
        <v>0.85803657362848895</v>
      </c>
      <c r="F135" s="355">
        <f>'VCO2 Raw'!F135/'VO2 Raw '!F135</f>
        <v>0.9137677609015189</v>
      </c>
      <c r="G135" s="355">
        <f>'VCO2 Raw'!G135/'VO2 Raw '!G135</f>
        <v>0.80751533742331283</v>
      </c>
      <c r="H135" s="355">
        <f>'VCO2 Raw'!H135/'VO2 Raw '!H135</f>
        <v>0.91329479768786126</v>
      </c>
      <c r="I135" s="355">
        <f>'VCO2 Raw'!I135/'VO2 Raw '!I135</f>
        <v>0.84167424931756141</v>
      </c>
      <c r="J135" s="355">
        <f>'VCO2 Raw'!J135/'VO2 Raw '!J135</f>
        <v>0.81520778072502209</v>
      </c>
      <c r="K135" s="356">
        <f>'VCO2 Raw'!K135/'VO2 Raw '!K135</f>
        <v>0.9808389435525634</v>
      </c>
      <c r="L135" s="109">
        <f t="shared" ref="L135" si="258">AVERAGE(C135:C137)</f>
        <v>0.93940162766691671</v>
      </c>
      <c r="M135" s="329">
        <f t="shared" ref="M135" si="259">AVERAGE(D135:D137)</f>
        <v>0.83144538558737846</v>
      </c>
      <c r="N135" s="329">
        <f t="shared" ref="N135" si="260">AVERAGE(E135:E137)</f>
        <v>0.88882506796796312</v>
      </c>
      <c r="O135" s="329">
        <f t="shared" ref="O135" si="261">AVERAGE(F135:F137)</f>
        <v>0.91106311671294293</v>
      </c>
      <c r="P135" s="329">
        <f t="shared" ref="P135" si="262">AVERAGE(G135:G137)</f>
        <v>0.82071128225527057</v>
      </c>
      <c r="Q135" s="329">
        <f t="shared" ref="Q135" si="263">AVERAGE(H135:H137)</f>
        <v>0.91317605353274767</v>
      </c>
      <c r="R135" s="329">
        <f t="shared" ref="R135" si="264">AVERAGE(I135:I137)</f>
        <v>0.83126178757821856</v>
      </c>
      <c r="S135" s="329">
        <f t="shared" ref="S135" si="265">AVERAGE(J135:J137)</f>
        <v>0.84694438970380215</v>
      </c>
      <c r="T135" s="329">
        <f t="shared" ref="T135" si="266">AVERAGE(K135:K137)</f>
        <v>0.93021523382071214</v>
      </c>
      <c r="U135" s="357">
        <f t="shared" ref="U135" si="267">AVERAGE(L135:T135)</f>
        <v>0.87922710498066137</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'VCO2 Raw'!C136/'VO2 Raw '!C136</f>
        <v>0.91426096997690531</v>
      </c>
      <c r="D136" s="355">
        <f>'VCO2 Raw'!D136/'VO2 Raw '!D136</f>
        <v>0.82292993630573252</v>
      </c>
      <c r="E136" s="355">
        <f>'VCO2 Raw'!E136/'VO2 Raw '!E136</f>
        <v>0.89774236387782202</v>
      </c>
      <c r="F136" s="355">
        <f>'VCO2 Raw'!F136/'VO2 Raw '!F136</f>
        <v>0.92707802141764406</v>
      </c>
      <c r="G136" s="355">
        <f>'VCO2 Raw'!G136/'VO2 Raw '!G136</f>
        <v>0.80498160203792812</v>
      </c>
      <c r="H136" s="355">
        <f>'VCO2 Raw'!H136/'VO2 Raw '!H136</f>
        <v>0.90775510204081633</v>
      </c>
      <c r="I136" s="355">
        <f>'VCO2 Raw'!I136/'VO2 Raw '!I136</f>
        <v>0.8351794417368188</v>
      </c>
      <c r="J136" s="355">
        <f>'VCO2 Raw'!J136/'VO2 Raw '!J136</f>
        <v>0.8203571428571429</v>
      </c>
      <c r="K136" s="356">
        <f>'VCO2 Raw'!K136/'VO2 Raw '!K136</f>
        <v>0.92304439746300215</v>
      </c>
      <c r="L136" s="109"/>
      <c r="M136" s="329"/>
      <c r="N136" s="329"/>
      <c r="O136" s="329"/>
      <c r="P136" s="329"/>
      <c r="Q136" s="329"/>
      <c r="R136" s="329"/>
      <c r="S136" s="329"/>
      <c r="T136" s="329"/>
      <c r="U136" s="357">
        <f t="shared" ref="U136" si="268">STDEV(L135:T135)/SQRT(COUNT(L135:T135))</f>
        <v>1.5603145028422818E-2</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'VCO2 Raw'!C137/'VO2 Raw '!C137</f>
        <v>0.97319400272603362</v>
      </c>
      <c r="D137" s="355">
        <f>'VCO2 Raw'!D137/'VO2 Raw '!D137</f>
        <v>0.82547478716437461</v>
      </c>
      <c r="E137" s="355">
        <f>'VCO2 Raw'!E137/'VO2 Raw '!E137</f>
        <v>0.91069626639757817</v>
      </c>
      <c r="F137" s="355">
        <f>'VCO2 Raw'!F137/'VO2 Raw '!F137</f>
        <v>0.89234356781966573</v>
      </c>
      <c r="G137" s="355">
        <f>'VCO2 Raw'!G137/'VO2 Raw '!G137</f>
        <v>0.84963690730457064</v>
      </c>
      <c r="H137" s="355">
        <f>'VCO2 Raw'!H137/'VO2 Raw '!H137</f>
        <v>0.91847826086956519</v>
      </c>
      <c r="I137" s="355">
        <f>'VCO2 Raw'!I137/'VO2 Raw '!I137</f>
        <v>0.81693167168027503</v>
      </c>
      <c r="J137" s="355">
        <f>'VCO2 Raw'!J137/'VO2 Raw '!J137</f>
        <v>0.90526824552924123</v>
      </c>
      <c r="K137" s="356">
        <f>'VCO2 Raw'!K137/'VO2 Raw '!K137</f>
        <v>0.88676236044657097</v>
      </c>
      <c r="L137" s="10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'VCO2 Raw'!C138/'VO2 Raw '!C138</f>
        <v>0.92954159592529706</v>
      </c>
      <c r="D138" s="355">
        <f>'VCO2 Raw'!D138/'VO2 Raw '!D138</f>
        <v>0.90658682634730536</v>
      </c>
      <c r="E138" s="355">
        <f>'VCO2 Raw'!E138/'VO2 Raw '!E138</f>
        <v>0.84953940634595704</v>
      </c>
      <c r="F138" s="355">
        <f>'VCO2 Raw'!F138/'VO2 Raw '!F138</f>
        <v>0.86701697655618437</v>
      </c>
      <c r="G138" s="355">
        <f>'VCO2 Raw'!G138/'VO2 Raw '!G138</f>
        <v>0.85706638115631695</v>
      </c>
      <c r="H138" s="355">
        <f>'VCO2 Raw'!H138/'VO2 Raw '!H138</f>
        <v>0.97494553376906323</v>
      </c>
      <c r="I138" s="355">
        <f>'VCO2 Raw'!I138/'VO2 Raw '!I138</f>
        <v>0.79147513581278728</v>
      </c>
      <c r="J138" s="355">
        <f>'VCO2 Raw'!J138/'VO2 Raw '!J138</f>
        <v>0.99891774891774887</v>
      </c>
      <c r="K138" s="356">
        <f>'VCO2 Raw'!K138/'VO2 Raw '!K138</f>
        <v>0.94251626898047725</v>
      </c>
      <c r="L138" s="109">
        <f t="shared" ref="L138" si="269">AVERAGE(C138:C140)</f>
        <v>0.93072040589843352</v>
      </c>
      <c r="M138" s="329">
        <f t="shared" ref="M138" si="270">AVERAGE(D138:D140)</f>
        <v>0.87861878167450003</v>
      </c>
      <c r="N138" s="329">
        <f t="shared" ref="N138" si="271">AVERAGE(E138:E140)</f>
        <v>0.90862648801761237</v>
      </c>
      <c r="O138" s="329">
        <f t="shared" ref="O138" si="272">AVERAGE(F138:F140)</f>
        <v>0.9028196459083655</v>
      </c>
      <c r="P138" s="329">
        <f t="shared" ref="P138" si="273">AVERAGE(G138:G140)</f>
        <v>0.87191464807279273</v>
      </c>
      <c r="Q138" s="329">
        <f t="shared" ref="Q138" si="274">AVERAGE(H138:H140)</f>
        <v>0.95062601991383866</v>
      </c>
      <c r="R138" s="329">
        <f t="shared" ref="R138" si="275">AVERAGE(I138:I140)</f>
        <v>0.86606313602004936</v>
      </c>
      <c r="S138" s="329">
        <f t="shared" ref="S138" si="276">AVERAGE(J138:J140)</f>
        <v>0.95630525846973302</v>
      </c>
      <c r="T138" s="329">
        <f t="shared" ref="T138" si="277">AVERAGE(K138:K140)</f>
        <v>0.94293649873649654</v>
      </c>
      <c r="U138" s="357">
        <f t="shared" ref="U138" si="278">AVERAGE(L138:T138)</f>
        <v>0.91207009807909123</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'VCO2 Raw'!C139/'VO2 Raw '!C139</f>
        <v>0.92808607021517553</v>
      </c>
      <c r="D139" s="355">
        <f>'VCO2 Raw'!D139/'VO2 Raw '!D139</f>
        <v>0.8822944297082228</v>
      </c>
      <c r="E139" s="355">
        <f>'VCO2 Raw'!E139/'VO2 Raw '!E139</f>
        <v>0.94644140905823149</v>
      </c>
      <c r="F139" s="355">
        <f>'VCO2 Raw'!F139/'VO2 Raw '!F139</f>
        <v>0.87750865051903115</v>
      </c>
      <c r="G139" s="355">
        <f>'VCO2 Raw'!G139/'VO2 Raw '!G139</f>
        <v>0.88723799416290794</v>
      </c>
      <c r="H139" s="355">
        <f>'VCO2 Raw'!H139/'VO2 Raw '!H139</f>
        <v>0.92471807375800064</v>
      </c>
      <c r="I139" s="355">
        <f>'VCO2 Raw'!I139/'VO2 Raw '!I139</f>
        <v>0.88744343891402711</v>
      </c>
      <c r="J139" s="355">
        <f>'VCO2 Raw'!J139/'VO2 Raw '!J139</f>
        <v>0.93918276845106108</v>
      </c>
      <c r="K139" s="356">
        <f>'VCO2 Raw'!K139/'VO2 Raw '!K139</f>
        <v>0.95175064047822377</v>
      </c>
      <c r="L139" s="109"/>
      <c r="M139" s="329"/>
      <c r="N139" s="329"/>
      <c r="O139" s="329"/>
      <c r="P139" s="329"/>
      <c r="Q139" s="329"/>
      <c r="R139" s="329"/>
      <c r="S139" s="329"/>
      <c r="T139" s="329"/>
      <c r="U139" s="357">
        <f t="shared" ref="U139" si="279">STDEV(L138:T138)/SQRT(COUNT(L138:T138))</f>
        <v>1.160064521825162E-2</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'VCO2 Raw'!C140/'VO2 Raw '!C140</f>
        <v>0.9345335515548282</v>
      </c>
      <c r="D140" s="355">
        <f>'VCO2 Raw'!D140/'VO2 Raw '!D140</f>
        <v>0.84697508896797158</v>
      </c>
      <c r="E140" s="355">
        <f>'VCO2 Raw'!E140/'VO2 Raw '!E140</f>
        <v>0.92989864864864868</v>
      </c>
      <c r="F140" s="355">
        <f>'VCO2 Raw'!F140/'VO2 Raw '!F140</f>
        <v>0.96393331064988086</v>
      </c>
      <c r="G140" s="355">
        <f>'VCO2 Raw'!G140/'VO2 Raw '!G140</f>
        <v>0.87143956889915319</v>
      </c>
      <c r="H140" s="355">
        <f>'VCO2 Raw'!H140/'VO2 Raw '!H140</f>
        <v>0.95221445221445222</v>
      </c>
      <c r="I140" s="355">
        <f>'VCO2 Raw'!I140/'VO2 Raw '!I140</f>
        <v>0.91927083333333337</v>
      </c>
      <c r="J140" s="355">
        <f>'VCO2 Raw'!J140/'VO2 Raw '!J140</f>
        <v>0.93081525804038889</v>
      </c>
      <c r="K140" s="356">
        <f>'VCO2 Raw'!K140/'VO2 Raw '!K140</f>
        <v>0.93454258675078861</v>
      </c>
      <c r="L140" s="10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'VCO2 Raw'!C141/'VO2 Raw '!C141</f>
        <v>0.96717906107187368</v>
      </c>
      <c r="D141" s="355">
        <f>'VCO2 Raw'!D141/'VO2 Raw '!D141</f>
        <v>0.78638497652582162</v>
      </c>
      <c r="E141" s="355">
        <f>'VCO2 Raw'!E141/'VO2 Raw '!E141</f>
        <v>0.93744987971130711</v>
      </c>
      <c r="F141" s="355">
        <f>'VCO2 Raw'!F141/'VO2 Raw '!F141</f>
        <v>0.92587412587412588</v>
      </c>
      <c r="G141" s="355">
        <f>'VCO2 Raw'!G141/'VO2 Raw '!G141</f>
        <v>0.90999057492931201</v>
      </c>
      <c r="H141" s="355">
        <f>'VCO2 Raw'!H141/'VO2 Raw '!H141</f>
        <v>0.95387769046805604</v>
      </c>
      <c r="I141" s="355">
        <f>'VCO2 Raw'!I141/'VO2 Raw '!I141</f>
        <v>0.94878149524989674</v>
      </c>
      <c r="J141" s="355">
        <f>'VCO2 Raw'!J141/'VO2 Raw '!J141</f>
        <v>0.96303954510209355</v>
      </c>
      <c r="K141" s="356">
        <f>'VCO2 Raw'!K141/'VO2 Raw '!K141</f>
        <v>0.92703551582507848</v>
      </c>
      <c r="L141" s="109">
        <f t="shared" ref="L141" si="280">AVERAGE(C141:C143)</f>
        <v>0.9714383852488101</v>
      </c>
      <c r="M141" s="329">
        <f t="shared" ref="M141" si="281">AVERAGE(D141:D143)</f>
        <v>0.82920391378159231</v>
      </c>
      <c r="N141" s="329">
        <f t="shared" ref="N141" si="282">AVERAGE(E141:E143)</f>
        <v>0.93605999928946904</v>
      </c>
      <c r="O141" s="329">
        <f t="shared" ref="O141" si="283">AVERAGE(F141:F143)</f>
        <v>0.96227852446455364</v>
      </c>
      <c r="P141" s="329">
        <f t="shared" ref="P141" si="284">AVERAGE(G141:G143)</f>
        <v>0.89365031446368881</v>
      </c>
      <c r="Q141" s="329">
        <f t="shared" ref="Q141" si="285">AVERAGE(H141:H143)</f>
        <v>0.95079415255731892</v>
      </c>
      <c r="R141" s="329">
        <f t="shared" ref="R141" si="286">AVERAGE(I141:I143)</f>
        <v>0.93890240935566782</v>
      </c>
      <c r="S141" s="329">
        <f t="shared" ref="S141" si="287">AVERAGE(J141:J143)</f>
        <v>0.95840356395806359</v>
      </c>
      <c r="T141" s="329">
        <f t="shared" ref="T141" si="288">AVERAGE(K141:K143)</f>
        <v>0.95224242572758799</v>
      </c>
      <c r="U141" s="357">
        <f t="shared" ref="U141" si="289">AVERAGE(L141:T141)</f>
        <v>0.93255263209408368</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'VCO2 Raw'!C142/'VO2 Raw '!C142</f>
        <v>0.97169230769230774</v>
      </c>
      <c r="D142" s="355">
        <f>'VCO2 Raw'!D142/'VO2 Raw '!D142</f>
        <v>0.80119581464872947</v>
      </c>
      <c r="E142" s="355">
        <f>'VCO2 Raw'!E142/'VO2 Raw '!E142</f>
        <v>0.91801801801801797</v>
      </c>
      <c r="F142" s="355">
        <f>'VCO2 Raw'!F142/'VO2 Raw '!F142</f>
        <v>0.97649863760217981</v>
      </c>
      <c r="G142" s="355">
        <f>'VCO2 Raw'!G142/'VO2 Raw '!G142</f>
        <v>0.89989118607181717</v>
      </c>
      <c r="H142" s="355">
        <f>'VCO2 Raw'!H142/'VO2 Raw '!H142</f>
        <v>0.96392532795156405</v>
      </c>
      <c r="I142" s="355">
        <f>'VCO2 Raw'!I142/'VO2 Raw '!I142</f>
        <v>0.93411008437123344</v>
      </c>
      <c r="J142" s="355">
        <f>'VCO2 Raw'!J142/'VO2 Raw '!J142</f>
        <v>0.9501051998797716</v>
      </c>
      <c r="K142" s="356">
        <f>'VCO2 Raw'!K142/'VO2 Raw '!K142</f>
        <v>0.98724760892667374</v>
      </c>
      <c r="L142" s="109"/>
      <c r="M142" s="329"/>
      <c r="N142" s="329"/>
      <c r="O142" s="329"/>
      <c r="P142" s="329"/>
      <c r="Q142" s="329"/>
      <c r="R142" s="329"/>
      <c r="S142" s="329"/>
      <c r="T142" s="329"/>
      <c r="U142" s="357">
        <f t="shared" ref="U142" si="290">STDEV(L141:T141)/SQRT(COUNT(L141:T141))</f>
        <v>1.4921745590549332E-2</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'VCO2 Raw'!C143/'VO2 Raw '!C143</f>
        <v>0.97544378698224854</v>
      </c>
      <c r="D143" s="355">
        <f>'VCO2 Raw'!D143/'VO2 Raw '!D143</f>
        <v>0.90003095017022594</v>
      </c>
      <c r="E143" s="355">
        <f>'VCO2 Raw'!E143/'VO2 Raw '!E143</f>
        <v>0.95271210013908203</v>
      </c>
      <c r="F143" s="355">
        <f>'VCO2 Raw'!F143/'VO2 Raw '!F143</f>
        <v>0.98446280991735535</v>
      </c>
      <c r="G143" s="355">
        <f>'VCO2 Raw'!G143/'VO2 Raw '!G143</f>
        <v>0.87106918238993714</v>
      </c>
      <c r="H143" s="355">
        <f>'VCO2 Raw'!H143/'VO2 Raw '!H143</f>
        <v>0.93457943925233644</v>
      </c>
      <c r="I143" s="355">
        <f>'VCO2 Raw'!I143/'VO2 Raw '!I143</f>
        <v>0.9338156484458735</v>
      </c>
      <c r="J143" s="355">
        <f>'VCO2 Raw'!J143/'VO2 Raw '!J143</f>
        <v>0.96206594689232561</v>
      </c>
      <c r="K143" s="356">
        <f>'VCO2 Raw'!K143/'VO2 Raw '!K143</f>
        <v>0.94244415243101187</v>
      </c>
      <c r="L143" s="10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'VCO2 Raw'!C144/'VO2 Raw '!C144</f>
        <v>0.96017222820236814</v>
      </c>
      <c r="D144" s="355">
        <f>'VCO2 Raw'!D144/'VO2 Raw '!D144</f>
        <v>0.90909090909090906</v>
      </c>
      <c r="E144" s="355">
        <f>'VCO2 Raw'!E144/'VO2 Raw '!E144</f>
        <v>0.96997929606625255</v>
      </c>
      <c r="F144" s="355">
        <f>'VCO2 Raw'!F144/'VO2 Raw '!F144</f>
        <v>1.0438375853395616</v>
      </c>
      <c r="G144" s="355">
        <f>'VCO2 Raw'!G144/'VO2 Raw '!G144</f>
        <v>0.91190732758620685</v>
      </c>
      <c r="H144" s="355">
        <f>'VCO2 Raw'!H144/'VO2 Raw '!H144</f>
        <v>0.96906438631790748</v>
      </c>
      <c r="I144" s="355">
        <f>'VCO2 Raw'!I144/'VO2 Raw '!I144</f>
        <v>0.94365217391304346</v>
      </c>
      <c r="J144" s="355">
        <f>'VCO2 Raw'!J144/'VO2 Raw '!J144</f>
        <v>0.96608315098468267</v>
      </c>
      <c r="K144" s="356">
        <f>'VCO2 Raw'!K144/'VO2 Raw '!K144</f>
        <v>0.95236402417348032</v>
      </c>
      <c r="L144" s="109">
        <f t="shared" ref="L144" si="291">AVERAGE(C144:C146)</f>
        <v>0.96787926330958607</v>
      </c>
      <c r="M144" s="329">
        <f t="shared" ref="M144" si="292">AVERAGE(D144:D146)</f>
        <v>0.89858340393470926</v>
      </c>
      <c r="N144" s="329">
        <f t="shared" ref="N144" si="293">AVERAGE(E144:E146)</f>
        <v>0.95698001578078884</v>
      </c>
      <c r="O144" s="329">
        <f t="shared" ref="O144" si="294">AVERAGE(F144:F146)</f>
        <v>0.99998042732869497</v>
      </c>
      <c r="P144" s="329">
        <f t="shared" ref="P144" si="295">AVERAGE(G144:G146)</f>
        <v>0.88854392607538879</v>
      </c>
      <c r="Q144" s="329">
        <f t="shared" ref="Q144" si="296">AVERAGE(H144:H146)</f>
        <v>0.96542541028642992</v>
      </c>
      <c r="R144" s="329">
        <f t="shared" ref="R144" si="297">AVERAGE(I144:I146)</f>
        <v>0.9460136464055301</v>
      </c>
      <c r="S144" s="329">
        <f t="shared" ref="S144" si="298">AVERAGE(J144:J146)</f>
        <v>0.94101083448398792</v>
      </c>
      <c r="T144" s="329">
        <f t="shared" ref="T144" si="299">AVERAGE(K144:K146)</f>
        <v>0.93626681841873716</v>
      </c>
      <c r="U144" s="357">
        <f t="shared" ref="U144" si="300">AVERAGE(L144:T144)</f>
        <v>0.94452041622487259</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'VCO2 Raw'!C145/'VO2 Raw '!C145</f>
        <v>0.96017699115044253</v>
      </c>
      <c r="D145" s="355">
        <f>'VCO2 Raw'!D145/'VO2 Raw '!D145</f>
        <v>0.87627811860940696</v>
      </c>
      <c r="E145" s="355">
        <f>'VCO2 Raw'!E145/'VO2 Raw '!E145</f>
        <v>0.96365390800900608</v>
      </c>
      <c r="F145" s="355">
        <f>'VCO2 Raw'!F145/'VO2 Raw '!F145</f>
        <v>0.96898803046789994</v>
      </c>
      <c r="G145" s="355">
        <f>'VCO2 Raw'!G145/'VO2 Raw '!G145</f>
        <v>0.87315634218289084</v>
      </c>
      <c r="H145" s="355">
        <f>'VCO2 Raw'!H145/'VO2 Raw '!H145</f>
        <v>0.93868411987599032</v>
      </c>
      <c r="I145" s="355">
        <f>'VCO2 Raw'!I145/'VO2 Raw '!I145</f>
        <v>0.93865959863687998</v>
      </c>
      <c r="J145" s="355">
        <f>'VCO2 Raw'!J145/'VO2 Raw '!J145</f>
        <v>0.94133906633906639</v>
      </c>
      <c r="K145" s="356">
        <f>'VCO2 Raw'!K145/'VO2 Raw '!K145</f>
        <v>0.9471464717458532</v>
      </c>
      <c r="L145" s="109"/>
      <c r="M145" s="329"/>
      <c r="N145" s="329"/>
      <c r="O145" s="329"/>
      <c r="P145" s="329"/>
      <c r="Q145" s="329"/>
      <c r="R145" s="329"/>
      <c r="S145" s="329"/>
      <c r="T145" s="329"/>
      <c r="U145" s="357">
        <f t="shared" ref="U145" si="301">STDEV(L144:T144)/SQRT(COUNT(L144:T144))</f>
        <v>1.1510836857359893E-2</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'VCO2 Raw'!C146/'VO2 Raw '!C146</f>
        <v>0.98328857057594743</v>
      </c>
      <c r="D146" s="355">
        <f>'VCO2 Raw'!D146/'VO2 Raw '!D146</f>
        <v>0.91038118410381186</v>
      </c>
      <c r="E146" s="355">
        <f>'VCO2 Raw'!E146/'VO2 Raw '!E146</f>
        <v>0.93730684326710811</v>
      </c>
      <c r="F146" s="355">
        <f>'VCO2 Raw'!F146/'VO2 Raw '!F146</f>
        <v>0.98711566617862367</v>
      </c>
      <c r="G146" s="355">
        <f>'VCO2 Raw'!G146/'VO2 Raw '!G146</f>
        <v>0.88056810845706912</v>
      </c>
      <c r="H146" s="355">
        <f>'VCO2 Raw'!H146/'VO2 Raw '!H146</f>
        <v>0.98852772466539196</v>
      </c>
      <c r="I146" s="355">
        <f>'VCO2 Raw'!I146/'VO2 Raw '!I146</f>
        <v>0.95572916666666663</v>
      </c>
      <c r="J146" s="355">
        <f>'VCO2 Raw'!J146/'VO2 Raw '!J146</f>
        <v>0.91561028612821438</v>
      </c>
      <c r="K146" s="356">
        <f>'VCO2 Raw'!K146/'VO2 Raw '!K146</f>
        <v>0.90928995933687828</v>
      </c>
      <c r="L146" s="10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'VCO2 Raw'!C147/'VO2 Raw '!C147</f>
        <v>1.0149801284011006</v>
      </c>
      <c r="D147" s="355">
        <f>'VCO2 Raw'!D147/'VO2 Raw '!D147</f>
        <v>0.93241590214067283</v>
      </c>
      <c r="E147" s="355">
        <f>'VCO2 Raw'!E147/'VO2 Raw '!E147</f>
        <v>0.93241085683874403</v>
      </c>
      <c r="F147" s="355">
        <f>'VCO2 Raw'!F147/'VO2 Raw '!F147</f>
        <v>1.0110163468372424</v>
      </c>
      <c r="G147" s="355">
        <f>'VCO2 Raw'!G147/'VO2 Raw '!G147</f>
        <v>0.88072289156626504</v>
      </c>
      <c r="H147" s="355">
        <f>'VCO2 Raw'!H147/'VO2 Raw '!H147</f>
        <v>0.95711297071129708</v>
      </c>
      <c r="I147" s="355">
        <f>'VCO2 Raw'!I147/'VO2 Raw '!I147</f>
        <v>0.94517054510678988</v>
      </c>
      <c r="J147" s="355">
        <f>'VCO2 Raw'!J147/'VO2 Raw '!J147</f>
        <v>0.97599164926931103</v>
      </c>
      <c r="K147" s="356">
        <f>'VCO2 Raw'!K147/'VO2 Raw '!K147</f>
        <v>0.93889053693266089</v>
      </c>
      <c r="L147" s="109">
        <f t="shared" ref="L147" si="302">AVERAGE(C147:C149)</f>
        <v>0.99973238313805168</v>
      </c>
      <c r="M147" s="329">
        <f t="shared" ref="M147" si="303">AVERAGE(D147:D149)</f>
        <v>0.9173375420885499</v>
      </c>
      <c r="N147" s="329">
        <f t="shared" ref="N147" si="304">AVERAGE(E147:E149)</f>
        <v>0.95382763516160984</v>
      </c>
      <c r="O147" s="329">
        <f t="shared" ref="O147" si="305">AVERAGE(F147:F149)</f>
        <v>1.0323032947811219</v>
      </c>
      <c r="P147" s="329">
        <f t="shared" ref="P147" si="306">AVERAGE(G147:G149)</f>
        <v>0.88762485959118786</v>
      </c>
      <c r="Q147" s="329">
        <f t="shared" ref="Q147" si="307">AVERAGE(H147:H149)</f>
        <v>0.96539597694629631</v>
      </c>
      <c r="R147" s="329">
        <f t="shared" ref="R147" si="308">AVERAGE(I147:I149)</f>
        <v>0.94527455276655103</v>
      </c>
      <c r="S147" s="329">
        <f t="shared" ref="S147" si="309">AVERAGE(J147:J149)</f>
        <v>0.98749230773983721</v>
      </c>
      <c r="T147" s="329">
        <f t="shared" ref="T147" si="310">AVERAGE(K147:K149)</f>
        <v>0.93280703537496956</v>
      </c>
      <c r="U147" s="357">
        <f t="shared" ref="U147" si="311">AVERAGE(L147:T147)</f>
        <v>0.95797728750979738</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'VCO2 Raw'!C148/'VO2 Raw '!C148</f>
        <v>1.0040286481647269</v>
      </c>
      <c r="D148" s="355">
        <f>'VCO2 Raw'!D148/'VO2 Raw '!D148</f>
        <v>0.91940928270042199</v>
      </c>
      <c r="E148" s="355">
        <f>'VCO2 Raw'!E148/'VO2 Raw '!E148</f>
        <v>0.97426710097719871</v>
      </c>
      <c r="F148" s="355">
        <f>'VCO2 Raw'!F148/'VO2 Raw '!F148</f>
        <v>1.051859799713877</v>
      </c>
      <c r="G148" s="355">
        <f>'VCO2 Raw'!G148/'VO2 Raw '!G148</f>
        <v>0.87595013681970202</v>
      </c>
      <c r="H148" s="355">
        <f>'VCO2 Raw'!H148/'VO2 Raw '!H148</f>
        <v>0.96363636363636362</v>
      </c>
      <c r="I148" s="355">
        <f>'VCO2 Raw'!I148/'VO2 Raw '!I148</f>
        <v>0.91761677087164395</v>
      </c>
      <c r="J148" s="355">
        <f>'VCO2 Raw'!J148/'VO2 Raw '!J148</f>
        <v>1.0232828870779977</v>
      </c>
      <c r="K148" s="356">
        <f>'VCO2 Raw'!K148/'VO2 Raw '!K148</f>
        <v>0.92875731945348083</v>
      </c>
      <c r="L148" s="109"/>
      <c r="M148" s="329"/>
      <c r="N148" s="329"/>
      <c r="O148" s="329"/>
      <c r="P148" s="329"/>
      <c r="Q148" s="329"/>
      <c r="R148" s="329"/>
      <c r="S148" s="329"/>
      <c r="T148" s="329"/>
      <c r="U148" s="357">
        <f t="shared" ref="U148" si="312">STDEV(L147:T147)/SQRT(COUNT(L147:T147))</f>
        <v>1.4722993373462924E-2</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'VCO2 Raw'!C149/'VO2 Raw '!C149</f>
        <v>0.98018837284832738</v>
      </c>
      <c r="D149" s="355">
        <f>'VCO2 Raw'!D149/'VO2 Raw '!D149</f>
        <v>0.90018744142455487</v>
      </c>
      <c r="E149" s="355">
        <f>'VCO2 Raw'!E149/'VO2 Raw '!E149</f>
        <v>0.95480494766888679</v>
      </c>
      <c r="F149" s="355">
        <f>'VCO2 Raw'!F149/'VO2 Raw '!F149</f>
        <v>1.0340337377922462</v>
      </c>
      <c r="G149" s="355">
        <f>'VCO2 Raw'!G149/'VO2 Raw '!G149</f>
        <v>0.90620155038759687</v>
      </c>
      <c r="H149" s="355">
        <f>'VCO2 Raw'!H149/'VO2 Raw '!H149</f>
        <v>0.9754385964912281</v>
      </c>
      <c r="I149" s="355">
        <f>'VCO2 Raw'!I149/'VO2 Raw '!I149</f>
        <v>0.97303634232121927</v>
      </c>
      <c r="J149" s="355">
        <f>'VCO2 Raw'!J149/'VO2 Raw '!J149</f>
        <v>0.96320238687220283</v>
      </c>
      <c r="K149" s="356">
        <f>'VCO2 Raw'!K149/'VO2 Raw '!K149</f>
        <v>0.93077324973876696</v>
      </c>
      <c r="L149" s="10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'VCO2 Raw'!C150/'VO2 Raw '!C150</f>
        <v>1.0090211998195759</v>
      </c>
      <c r="D150" s="355">
        <f>'VCO2 Raw'!D150/'VO2 Raw '!D150</f>
        <v>0.9546525323910483</v>
      </c>
      <c r="E150" s="355">
        <f>'VCO2 Raw'!E150/'VO2 Raw '!E150</f>
        <v>0.93937823834196887</v>
      </c>
      <c r="F150" s="355">
        <f>'VCO2 Raw'!F150/'VO2 Raw '!F150</f>
        <v>1.0101705055339516</v>
      </c>
      <c r="G150" s="355">
        <f>'VCO2 Raw'!G150/'VO2 Raw '!G150</f>
        <v>0.83437369954223883</v>
      </c>
      <c r="H150" s="355">
        <f>'VCO2 Raw'!H150/'VO2 Raw '!H150</f>
        <v>0.97213622291021673</v>
      </c>
      <c r="I150" s="355">
        <f>'VCO2 Raw'!I150/'VO2 Raw '!I150</f>
        <v>0.96610169491525422</v>
      </c>
      <c r="J150" s="355">
        <f>'VCO2 Raw'!J150/'VO2 Raw '!J150</f>
        <v>0.99148585553419388</v>
      </c>
      <c r="K150" s="356">
        <f>'VCO2 Raw'!K150/'VO2 Raw '!K150</f>
        <v>0.93863558450462803</v>
      </c>
      <c r="L150" s="109">
        <f t="shared" ref="L150" si="313">AVERAGE(C150:C152)</f>
        <v>0.988818055928533</v>
      </c>
      <c r="M150" s="329">
        <f t="shared" ref="M150" si="314">AVERAGE(D150:D152)</f>
        <v>0.95294363629540957</v>
      </c>
      <c r="N150" s="329">
        <f t="shared" ref="N150" si="315">AVERAGE(E150:E152)</f>
        <v>0.97365154185245439</v>
      </c>
      <c r="O150" s="329">
        <f t="shared" ref="O150" si="316">AVERAGE(F150:F152)</f>
        <v>1.0201397663770144</v>
      </c>
      <c r="P150" s="329">
        <f t="shared" ref="P150" si="317">AVERAGE(G150:G152)</f>
        <v>0.88883160056118238</v>
      </c>
      <c r="Q150" s="329">
        <f t="shared" ref="Q150" si="318">AVERAGE(H150:H152)</f>
        <v>0.96303394639589113</v>
      </c>
      <c r="R150" s="329">
        <f t="shared" ref="R150" si="319">AVERAGE(I150:I152)</f>
        <v>0.9687399104689044</v>
      </c>
      <c r="S150" s="329">
        <f t="shared" ref="S150" si="320">AVERAGE(J150:J152)</f>
        <v>1.0030383703025549</v>
      </c>
      <c r="T150" s="329">
        <f t="shared" ref="T150" si="321">AVERAGE(K150:K152)</f>
        <v>0.93875378063941006</v>
      </c>
      <c r="U150" s="357">
        <f t="shared" ref="U150" si="322">AVERAGE(L150:T150)</f>
        <v>0.96643895653570588</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'VCO2 Raw'!C151/'VO2 Raw '!C151</f>
        <v>0.98856137263528376</v>
      </c>
      <c r="D151" s="355">
        <f>'VCO2 Raw'!D151/'VO2 Raw '!D151</f>
        <v>0.94784810126582275</v>
      </c>
      <c r="E151" s="355">
        <f>'VCO2 Raw'!E151/'VO2 Raw '!E151</f>
        <v>1.0052730696798493</v>
      </c>
      <c r="F151" s="355">
        <f>'VCO2 Raw'!F151/'VO2 Raw '!F151</f>
        <v>1.0299116247450715</v>
      </c>
      <c r="G151" s="355">
        <f>'VCO2 Raw'!G151/'VO2 Raw '!G151</f>
        <v>0.89311766571519191</v>
      </c>
      <c r="H151" s="355">
        <f>'VCO2 Raw'!H151/'VO2 Raw '!H151</f>
        <v>0.96554279362726936</v>
      </c>
      <c r="I151" s="355">
        <f>'VCO2 Raw'!I151/'VO2 Raw '!I151</f>
        <v>0.98205822613405547</v>
      </c>
      <c r="J151" s="355">
        <f>'VCO2 Raw'!J151/'VO2 Raw '!J151</f>
        <v>1.0157224179994579</v>
      </c>
      <c r="K151" s="356">
        <f>'VCO2 Raw'!K151/'VO2 Raw '!K151</f>
        <v>0.95819054146675808</v>
      </c>
      <c r="L151" s="109"/>
      <c r="M151" s="329"/>
      <c r="N151" s="329"/>
      <c r="O151" s="329"/>
      <c r="P151" s="329"/>
      <c r="Q151" s="329"/>
      <c r="R151" s="329"/>
      <c r="S151" s="329"/>
      <c r="T151" s="329"/>
      <c r="U151" s="357">
        <f t="shared" ref="U151" si="323">STDEV(L150:T150)/SQRT(COUNT(L150:T150))</f>
        <v>1.2782650111839503E-2</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'VCO2 Raw'!C152/'VO2 Raw '!C152</f>
        <v>0.9688715953307393</v>
      </c>
      <c r="D152" s="355">
        <f>'VCO2 Raw'!D152/'VO2 Raw '!D152</f>
        <v>0.95633027522935776</v>
      </c>
      <c r="E152" s="355">
        <f>'VCO2 Raw'!E152/'VO2 Raw '!E152</f>
        <v>0.976303317535545</v>
      </c>
      <c r="F152" s="355">
        <f>'VCO2 Raw'!F152/'VO2 Raw '!F152</f>
        <v>1.0203371688520204</v>
      </c>
      <c r="G152" s="355">
        <f>'VCO2 Raw'!G152/'VO2 Raw '!G152</f>
        <v>0.93900343642611683</v>
      </c>
      <c r="H152" s="355">
        <f>'VCO2 Raw'!H152/'VO2 Raw '!H152</f>
        <v>0.95142282265018685</v>
      </c>
      <c r="I152" s="355">
        <f>'VCO2 Raw'!I152/'VO2 Raw '!I152</f>
        <v>0.9580598103574034</v>
      </c>
      <c r="J152" s="355">
        <f>'VCO2 Raw'!J152/'VO2 Raw '!J152</f>
        <v>1.0019068373740125</v>
      </c>
      <c r="K152" s="356">
        <f>'VCO2 Raw'!K152/'VO2 Raw '!K152</f>
        <v>0.91943521594684385</v>
      </c>
      <c r="L152" s="10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'VCO2 Raw'!C153/'VO2 Raw '!C153</f>
        <v>0.99513290902283791</v>
      </c>
      <c r="D153" s="355">
        <f>'VCO2 Raw'!D153/'VO2 Raw '!D153</f>
        <v>0.91883454734651404</v>
      </c>
      <c r="E153" s="355">
        <f>'VCO2 Raw'!E153/'VO2 Raw '!E153</f>
        <v>0.98087701945268713</v>
      </c>
      <c r="F153" s="355">
        <f>'VCO2 Raw'!F153/'VO2 Raw '!F153</f>
        <v>1.0190392501464558</v>
      </c>
      <c r="G153" s="355">
        <f>'VCO2 Raw'!G153/'VO2 Raw '!G153</f>
        <v>0.91707317073170735</v>
      </c>
      <c r="H153" s="355">
        <f>'VCO2 Raw'!H153/'VO2 Raw '!H153</f>
        <v>0.99094202898550721</v>
      </c>
      <c r="I153" s="355">
        <f>'VCO2 Raw'!I153/'VO2 Raw '!I153</f>
        <v>0.99727817093086557</v>
      </c>
      <c r="J153" s="355">
        <f>'VCO2 Raw'!J153/'VO2 Raw '!J153</f>
        <v>0.97813374014747012</v>
      </c>
      <c r="K153" s="356">
        <f>'VCO2 Raw'!K153/'VO2 Raw '!K153</f>
        <v>0.93195463642428289</v>
      </c>
      <c r="L153" s="109">
        <f t="shared" ref="L153" si="324">AVERAGE(C153:C155)</f>
        <v>0.99109534686894196</v>
      </c>
      <c r="M153" s="329">
        <f t="shared" ref="M153" si="325">AVERAGE(D153:D155)</f>
        <v>0.92342482347802735</v>
      </c>
      <c r="N153" s="329">
        <f t="shared" ref="N153" si="326">AVERAGE(E153:E155)</f>
        <v>0.96447787203982482</v>
      </c>
      <c r="O153" s="329">
        <f t="shared" ref="O153" si="327">AVERAGE(F153:F155)</f>
        <v>1.0115246765642179</v>
      </c>
      <c r="P153" s="329">
        <f t="shared" ref="P153" si="328">AVERAGE(G153:G155)</f>
        <v>0.89194777402989056</v>
      </c>
      <c r="Q153" s="329">
        <f t="shared" ref="Q153" si="329">AVERAGE(H153:H155)</f>
        <v>0.96615532523626213</v>
      </c>
      <c r="R153" s="329">
        <f t="shared" ref="R153" si="330">AVERAGE(I153:I155)</f>
        <v>0.98817644050650133</v>
      </c>
      <c r="S153" s="329">
        <f t="shared" ref="S153" si="331">AVERAGE(J153:J155)</f>
        <v>0.94289959762679532</v>
      </c>
      <c r="T153" s="329">
        <f t="shared" ref="T153" si="332">AVERAGE(K153:K155)</f>
        <v>0.9555253353034906</v>
      </c>
      <c r="U153" s="357">
        <f t="shared" ref="U153" si="333">AVERAGE(L153:T153)</f>
        <v>0.95946968796155041</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'VCO2 Raw'!C154/'VO2 Raw '!C154</f>
        <v>0.99174008810572689</v>
      </c>
      <c r="D154" s="355">
        <f>'VCO2 Raw'!D154/'VO2 Raw '!D154</f>
        <v>0.94069767441860463</v>
      </c>
      <c r="E154" s="355">
        <f>'VCO2 Raw'!E154/'VO2 Raw '!E154</f>
        <v>0.98143146522619851</v>
      </c>
      <c r="F154" s="355">
        <f>'VCO2 Raw'!F154/'VO2 Raw '!F154</f>
        <v>1.0050330292544825</v>
      </c>
      <c r="G154" s="355">
        <f>'VCO2 Raw'!G154/'VO2 Raw '!G154</f>
        <v>0.87521724018074387</v>
      </c>
      <c r="H154" s="355">
        <f>'VCO2 Raw'!H154/'VO2 Raw '!H154</f>
        <v>0.95110192837465568</v>
      </c>
      <c r="I154" s="355">
        <f>'VCO2 Raw'!I154/'VO2 Raw '!I154</f>
        <v>0.9642379679144385</v>
      </c>
      <c r="J154" s="355">
        <f>'VCO2 Raw'!J154/'VO2 Raw '!J154</f>
        <v>0.94314480307965654</v>
      </c>
      <c r="K154" s="356">
        <f>'VCO2 Raw'!K154/'VO2 Raw '!K154</f>
        <v>0.95677936563262456</v>
      </c>
      <c r="L154" s="109"/>
      <c r="M154" s="329"/>
      <c r="N154" s="329"/>
      <c r="O154" s="329"/>
      <c r="P154" s="329"/>
      <c r="Q154" s="329"/>
      <c r="R154" s="329"/>
      <c r="S154" s="329"/>
      <c r="T154" s="329"/>
      <c r="U154" s="357">
        <f t="shared" ref="U154" si="334">STDEV(L153:T153)/SQRT(COUNT(L153:T153))</f>
        <v>1.2220388452626097E-2</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'VCO2 Raw'!C155/'VO2 Raw '!C155</f>
        <v>0.98641304347826086</v>
      </c>
      <c r="D155" s="355">
        <f>'VCO2 Raw'!D155/'VO2 Raw '!D155</f>
        <v>0.91074224866896336</v>
      </c>
      <c r="E155" s="355">
        <f>'VCO2 Raw'!E155/'VO2 Raw '!E155</f>
        <v>0.93112513144058884</v>
      </c>
      <c r="F155" s="355">
        <f>'VCO2 Raw'!F155/'VO2 Raw '!F155</f>
        <v>1.0105017502917153</v>
      </c>
      <c r="G155" s="355">
        <f>'VCO2 Raw'!G155/'VO2 Raw '!G155</f>
        <v>0.88355291117722057</v>
      </c>
      <c r="H155" s="355">
        <f>'VCO2 Raw'!H155/'VO2 Raw '!H155</f>
        <v>0.95642201834862384</v>
      </c>
      <c r="I155" s="355">
        <f>'VCO2 Raw'!I155/'VO2 Raw '!I155</f>
        <v>1.0030131826741997</v>
      </c>
      <c r="J155" s="355">
        <f>'VCO2 Raw'!J155/'VO2 Raw '!J155</f>
        <v>0.9074202496532594</v>
      </c>
      <c r="K155" s="356">
        <f>'VCO2 Raw'!K155/'VO2 Raw '!K155</f>
        <v>0.97784200385356457</v>
      </c>
      <c r="L155" s="10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'VCO2 Raw'!C156/'VO2 Raw '!C156</f>
        <v>0.99679943100995727</v>
      </c>
      <c r="D156" s="355">
        <f>'VCO2 Raw'!D156/'VO2 Raw '!D156</f>
        <v>0.95182237117720991</v>
      </c>
      <c r="E156" s="355">
        <f>'VCO2 Raw'!E156/'VO2 Raw '!E156</f>
        <v>0.95485327313769752</v>
      </c>
      <c r="F156" s="355">
        <f>'VCO2 Raw'!F156/'VO2 Raw '!F156</f>
        <v>1.007885102787947</v>
      </c>
      <c r="G156" s="355">
        <f>'VCO2 Raw'!G156/'VO2 Raw '!G156</f>
        <v>0.91427709025052817</v>
      </c>
      <c r="H156" s="355">
        <f>'VCO2 Raw'!H156/'VO2 Raw '!H156</f>
        <v>0.98283624085537424</v>
      </c>
      <c r="I156" s="355">
        <f>'VCO2 Raw'!I156/'VO2 Raw '!I156</f>
        <v>0.97678275290215588</v>
      </c>
      <c r="J156" s="355">
        <f>'VCO2 Raw'!J156/'VO2 Raw '!J156</f>
        <v>0.93815384615384612</v>
      </c>
      <c r="K156" s="356">
        <f>'VCO2 Raw'!K156/'VO2 Raw '!K156</f>
        <v>0.99364458567587388</v>
      </c>
      <c r="L156" s="109">
        <f t="shared" ref="L156" si="335">AVERAGE(C156:C158)</f>
        <v>0.96316921091734853</v>
      </c>
      <c r="M156" s="329">
        <f t="shared" ref="M156" si="336">AVERAGE(D156:D158)</f>
        <v>0.93288485838778035</v>
      </c>
      <c r="N156" s="329">
        <f t="shared" ref="N156" si="337">AVERAGE(E156:E158)</f>
        <v>0.9519376613052154</v>
      </c>
      <c r="O156" s="329">
        <f t="shared" ref="O156" si="338">AVERAGE(F156:F158)</f>
        <v>1.0101933721665011</v>
      </c>
      <c r="P156" s="329">
        <f t="shared" ref="P156" si="339">AVERAGE(G156:G158)</f>
        <v>0.91008855224022689</v>
      </c>
      <c r="Q156" s="329">
        <f t="shared" ref="Q156" si="340">AVERAGE(H156:H158)</f>
        <v>0.97106552254696676</v>
      </c>
      <c r="R156" s="329">
        <f t="shared" ref="R156" si="341">AVERAGE(I156:I158)</f>
        <v>0.98826498672498631</v>
      </c>
      <c r="S156" s="329">
        <f t="shared" ref="S156" si="342">AVERAGE(J156:J158)</f>
        <v>0.97139325670343013</v>
      </c>
      <c r="T156" s="329">
        <f t="shared" ref="T156" si="343">AVERAGE(K156:K158)</f>
        <v>0.97234467381974954</v>
      </c>
      <c r="U156" s="357">
        <f t="shared" ref="U156" si="344">AVERAGE(L156:T156)</f>
        <v>0.96348245497913387</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'VCO2 Raw'!C157/'VO2 Raw '!C157</f>
        <v>0.95018995356690583</v>
      </c>
      <c r="D157" s="355">
        <f>'VCO2 Raw'!D157/'VO2 Raw '!D157</f>
        <v>0.92437722419928825</v>
      </c>
      <c r="E157" s="355">
        <f>'VCO2 Raw'!E157/'VO2 Raw '!E157</f>
        <v>0.95297470609191304</v>
      </c>
      <c r="F157" s="355">
        <f>'VCO2 Raw'!F157/'VO2 Raw '!F157</f>
        <v>1.002909090909091</v>
      </c>
      <c r="G157" s="355">
        <f>'VCO2 Raw'!G157/'VO2 Raw '!G157</f>
        <v>0.9244570349386213</v>
      </c>
      <c r="H157" s="355">
        <f>'VCO2 Raw'!H157/'VO2 Raw '!H157</f>
        <v>0.99853372434017595</v>
      </c>
      <c r="I157" s="355">
        <f>'VCO2 Raw'!I157/'VO2 Raw '!I157</f>
        <v>0.97780812564015018</v>
      </c>
      <c r="J157" s="355">
        <f>'VCO2 Raw'!J157/'VO2 Raw '!J157</f>
        <v>1.0206558223599278</v>
      </c>
      <c r="K157" s="356">
        <f>'VCO2 Raw'!K157/'VO2 Raw '!K157</f>
        <v>0.97600243013365739</v>
      </c>
      <c r="L157" s="109"/>
      <c r="M157" s="329"/>
      <c r="N157" s="329"/>
      <c r="O157" s="329"/>
      <c r="P157" s="329"/>
      <c r="Q157" s="329"/>
      <c r="R157" s="329"/>
      <c r="S157" s="329"/>
      <c r="T157" s="329"/>
      <c r="U157" s="357">
        <f t="shared" ref="U157" si="345">STDEV(L156:T156)/SQRT(COUNT(L156:T156))</f>
        <v>9.8002327313155696E-3</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'VCO2 Raw'!C158/'VO2 Raw '!C158</f>
        <v>0.94251824817518248</v>
      </c>
      <c r="D158" s="355">
        <f>'VCO2 Raw'!D158/'VO2 Raw '!D158</f>
        <v>0.9224549797868431</v>
      </c>
      <c r="E158" s="355">
        <f>'VCO2 Raw'!E158/'VO2 Raw '!E158</f>
        <v>0.94798500468603564</v>
      </c>
      <c r="F158" s="355">
        <f>'VCO2 Raw'!F158/'VO2 Raw '!F158</f>
        <v>1.0197859228024651</v>
      </c>
      <c r="G158" s="355">
        <f>'VCO2 Raw'!G158/'VO2 Raw '!G158</f>
        <v>0.89153153153153153</v>
      </c>
      <c r="H158" s="355">
        <f>'VCO2 Raw'!H158/'VO2 Raw '!H158</f>
        <v>0.93182660244535009</v>
      </c>
      <c r="I158" s="355">
        <f>'VCO2 Raw'!I158/'VO2 Raw '!I158</f>
        <v>1.010204081632653</v>
      </c>
      <c r="J158" s="355">
        <f>'VCO2 Raw'!J158/'VO2 Raw '!J158</f>
        <v>0.9553701015965167</v>
      </c>
      <c r="K158" s="356">
        <f>'VCO2 Raw'!K158/'VO2 Raw '!K158</f>
        <v>0.94738700564971756</v>
      </c>
      <c r="L158" s="10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'VCO2 Raw'!C159/'VO2 Raw '!C159</f>
        <v>0.96484560570071254</v>
      </c>
      <c r="D159" s="355">
        <f>'VCO2 Raw'!D159/'VO2 Raw '!D159</f>
        <v>0.91234276729559749</v>
      </c>
      <c r="E159" s="355">
        <f>'VCO2 Raw'!E159/'VO2 Raw '!E159</f>
        <v>0.91594936708860764</v>
      </c>
      <c r="F159" s="355">
        <f>'VCO2 Raw'!F159/'VO2 Raw '!F159</f>
        <v>1.0103563813585135</v>
      </c>
      <c r="G159" s="355">
        <f>'VCO2 Raw'!G159/'VO2 Raw '!G159</f>
        <v>0.90792974986695052</v>
      </c>
      <c r="H159" s="355">
        <f>'VCO2 Raw'!H159/'VO2 Raw '!H159</f>
        <v>0.97925311203319498</v>
      </c>
      <c r="I159" s="355">
        <f>'VCO2 Raw'!I159/'VO2 Raw '!I159</f>
        <v>1.0070298769771528</v>
      </c>
      <c r="J159" s="355">
        <f>'VCO2 Raw'!J159/'VO2 Raw '!J159</f>
        <v>0.92236024844720499</v>
      </c>
      <c r="K159" s="356">
        <f>'VCO2 Raw'!K159/'VO2 Raw '!K159</f>
        <v>0.94715680643308442</v>
      </c>
      <c r="L159" s="109">
        <f t="shared" ref="L159" si="346">AVERAGE(C159:C161)</f>
        <v>0.98431870430253532</v>
      </c>
      <c r="M159" s="329">
        <f t="shared" ref="M159" si="347">AVERAGE(D159:D161)</f>
        <v>0.89821740784208481</v>
      </c>
      <c r="N159" s="329">
        <f t="shared" ref="N159" si="348">AVERAGE(E159:E161)</f>
        <v>0.92468833570715958</v>
      </c>
      <c r="O159" s="329">
        <f t="shared" ref="O159" si="349">AVERAGE(F159:F161)</f>
        <v>1.0113701350375124</v>
      </c>
      <c r="P159" s="329">
        <f t="shared" ref="P159" si="350">AVERAGE(G159:G161)</f>
        <v>0.92552499053430903</v>
      </c>
      <c r="Q159" s="329">
        <f t="shared" ref="Q159" si="351">AVERAGE(H159:H161)</f>
        <v>0.99111868358011856</v>
      </c>
      <c r="R159" s="329">
        <f t="shared" ref="R159" si="352">AVERAGE(I159:I161)</f>
        <v>0.99399062168362884</v>
      </c>
      <c r="S159" s="329">
        <f t="shared" ref="S159" si="353">AVERAGE(J159:J161)</f>
        <v>0.93988696888312884</v>
      </c>
      <c r="T159" s="329">
        <f t="shared" ref="T159" si="354">AVERAGE(K159:K161)</f>
        <v>0.9534614663326364</v>
      </c>
      <c r="U159" s="357">
        <f t="shared" ref="U159" si="355">AVERAGE(L159:T159)</f>
        <v>0.95806414598923495</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'VCO2 Raw'!C160/'VO2 Raw '!C160</f>
        <v>1.0206847360912981</v>
      </c>
      <c r="D160" s="355">
        <f>'VCO2 Raw'!D160/'VO2 Raw '!D160</f>
        <v>0.93136094674556213</v>
      </c>
      <c r="E160" s="355">
        <f>'VCO2 Raw'!E160/'VO2 Raw '!E160</f>
        <v>0.96575084681972145</v>
      </c>
      <c r="F160" s="355">
        <f>'VCO2 Raw'!F160/'VO2 Raw '!F160</f>
        <v>1.0244755244755244</v>
      </c>
      <c r="G160" s="355">
        <f>'VCO2 Raw'!G160/'VO2 Raw '!G160</f>
        <v>0.92966460436339959</v>
      </c>
      <c r="H160" s="355">
        <f>'VCO2 Raw'!H160/'VO2 Raw '!H160</f>
        <v>0.9873727087576375</v>
      </c>
      <c r="I160" s="355">
        <f>'VCO2 Raw'!I160/'VO2 Raw '!I160</f>
        <v>1.0010624169986719</v>
      </c>
      <c r="J160" s="355">
        <f>'VCO2 Raw'!J160/'VO2 Raw '!J160</f>
        <v>0.94223107569721121</v>
      </c>
      <c r="K160" s="356">
        <f>'VCO2 Raw'!K160/'VO2 Raw '!K160</f>
        <v>0.97975708502024295</v>
      </c>
      <c r="L160" s="109"/>
      <c r="M160" s="329"/>
      <c r="N160" s="329"/>
      <c r="O160" s="329"/>
      <c r="P160" s="329"/>
      <c r="Q160" s="329"/>
      <c r="R160" s="329"/>
      <c r="S160" s="329"/>
      <c r="T160" s="329"/>
      <c r="U160" s="357">
        <f t="shared" ref="U160" si="356">STDEV(L159:T159)/SQRT(COUNT(L159:T159))</f>
        <v>1.2920758629223509E-2</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'VCO2 Raw'!C161/'VO2 Raw '!C161</f>
        <v>0.96742577111559525</v>
      </c>
      <c r="D161" s="355">
        <f>'VCO2 Raw'!D161/'VO2 Raw '!D161</f>
        <v>0.85094850948509482</v>
      </c>
      <c r="E161" s="355">
        <f>'VCO2 Raw'!E161/'VO2 Raw '!E161</f>
        <v>0.89236479321314954</v>
      </c>
      <c r="F161" s="355">
        <f>'VCO2 Raw'!F161/'VO2 Raw '!F161</f>
        <v>0.99927849927849932</v>
      </c>
      <c r="G161" s="355">
        <f>'VCO2 Raw'!G161/'VO2 Raw '!G161</f>
        <v>0.93898061737257721</v>
      </c>
      <c r="H161" s="355">
        <f>'VCO2 Raw'!H161/'VO2 Raw '!H161</f>
        <v>1.0067302299495233</v>
      </c>
      <c r="I161" s="355">
        <f>'VCO2 Raw'!I161/'VO2 Raw '!I161</f>
        <v>0.97387957107506185</v>
      </c>
      <c r="J161" s="355">
        <f>'VCO2 Raw'!J161/'VO2 Raw '!J161</f>
        <v>0.9550695825049702</v>
      </c>
      <c r="K161" s="356">
        <f>'VCO2 Raw'!K161/'VO2 Raw '!K161</f>
        <v>0.93347050754458161</v>
      </c>
      <c r="L161" s="10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'VCO2 Raw'!C162/'VO2 Raw '!C162</f>
        <v>0.99249023730850106</v>
      </c>
      <c r="D162" s="355">
        <f>'VCO2 Raw'!D162/'VO2 Raw '!D162</f>
        <v>0.80917237743806014</v>
      </c>
      <c r="E162" s="355">
        <f>'VCO2 Raw'!E162/'VO2 Raw '!E162</f>
        <v>0.89982057416267947</v>
      </c>
      <c r="F162" s="355">
        <f>'VCO2 Raw'!F162/'VO2 Raw '!F162</f>
        <v>0.98536375376668106</v>
      </c>
      <c r="G162" s="355">
        <f>'VCO2 Raw'!G162/'VO2 Raw '!G162</f>
        <v>0.87410329985652802</v>
      </c>
      <c r="H162" s="355">
        <f>'VCO2 Raw'!H162/'VO2 Raw '!H162</f>
        <v>0.98802083333333335</v>
      </c>
      <c r="I162" s="355">
        <f>'VCO2 Raw'!I162/'VO2 Raw '!I162</f>
        <v>0.95956284153005467</v>
      </c>
      <c r="J162" s="355">
        <f>'VCO2 Raw'!J162/'VO2 Raw '!J162</f>
        <v>0.92396142433234418</v>
      </c>
      <c r="K162" s="356">
        <f>'VCO2 Raw'!K162/'VO2 Raw '!K162</f>
        <v>0.95890410958904104</v>
      </c>
      <c r="L162" s="109">
        <f t="shared" ref="L162" si="357">AVERAGE(C162:C164)</f>
        <v>0.98876157465735537</v>
      </c>
      <c r="M162" s="329">
        <f t="shared" ref="M162" si="358">AVERAGE(D162:D164)</f>
        <v>0.85172692668836802</v>
      </c>
      <c r="N162" s="329">
        <f t="shared" ref="N162" si="359">AVERAGE(E162:E164)</f>
        <v>0.91559336711979078</v>
      </c>
      <c r="O162" s="329">
        <f t="shared" ref="O162" si="360">AVERAGE(F162:F164)</f>
        <v>0.97735947584168237</v>
      </c>
      <c r="P162" s="329">
        <f t="shared" ref="P162" si="361">AVERAGE(G162:G164)</f>
        <v>0.90522279353457613</v>
      </c>
      <c r="Q162" s="329">
        <f t="shared" ref="Q162" si="362">AVERAGE(H162:H164)</f>
        <v>0.97028986901919867</v>
      </c>
      <c r="R162" s="329">
        <f t="shared" ref="R162" si="363">AVERAGE(I162:I164)</f>
        <v>0.97648117313870164</v>
      </c>
      <c r="S162" s="329">
        <f t="shared" ref="S162" si="364">AVERAGE(J162:J164)</f>
        <v>0.9649694901897562</v>
      </c>
      <c r="T162" s="329">
        <f t="shared" ref="T162" si="365">AVERAGE(K162:K164)</f>
        <v>0.93350066876981186</v>
      </c>
      <c r="U162" s="357">
        <f t="shared" ref="U162" si="366">AVERAGE(L162:T162)</f>
        <v>0.94265614877324899</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'VCO2 Raw'!C163/'VO2 Raw '!C163</f>
        <v>0.99018295403837575</v>
      </c>
      <c r="D163" s="355">
        <f>'VCO2 Raw'!D163/'VO2 Raw '!D163</f>
        <v>0.84638554216867468</v>
      </c>
      <c r="E163" s="355">
        <f>'VCO2 Raw'!E163/'VO2 Raw '!E163</f>
        <v>0.95544554455445541</v>
      </c>
      <c r="F163" s="355">
        <f>'VCO2 Raw'!F163/'VO2 Raw '!F163</f>
        <v>0.99158485273492281</v>
      </c>
      <c r="G163" s="355">
        <f>'VCO2 Raw'!G163/'VO2 Raw '!G163</f>
        <v>0.92338709677419351</v>
      </c>
      <c r="H163" s="355">
        <f>'VCO2 Raw'!H163/'VO2 Raw '!H163</f>
        <v>0.9513913349771046</v>
      </c>
      <c r="I163" s="355">
        <f>'VCO2 Raw'!I163/'VO2 Raw '!I163</f>
        <v>0.99238476953907817</v>
      </c>
      <c r="J163" s="355">
        <f>'VCO2 Raw'!J163/'VO2 Raw '!J163</f>
        <v>1.0002770083102492</v>
      </c>
      <c r="K163" s="356">
        <f>'VCO2 Raw'!K163/'VO2 Raw '!K163</f>
        <v>0.90601159597192549</v>
      </c>
      <c r="L163" s="109"/>
      <c r="M163" s="329"/>
      <c r="N163" s="329"/>
      <c r="O163" s="329"/>
      <c r="P163" s="329"/>
      <c r="Q163" s="329"/>
      <c r="R163" s="329"/>
      <c r="S163" s="329"/>
      <c r="T163" s="329"/>
      <c r="U163" s="357">
        <f t="shared" ref="U163" si="367">STDEV(L162:T162)/SQRT(COUNT(L162:T162))</f>
        <v>1.5009842908072184E-2</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'VCO2 Raw'!C164/'VO2 Raw '!C164</f>
        <v>0.98361153262518963</v>
      </c>
      <c r="D164" s="355">
        <f>'VCO2 Raw'!D164/'VO2 Raw '!D164</f>
        <v>0.89962286045836959</v>
      </c>
      <c r="E164" s="355">
        <f>'VCO2 Raw'!E164/'VO2 Raw '!E164</f>
        <v>0.89151398264223725</v>
      </c>
      <c r="F164" s="355">
        <f>'VCO2 Raw'!F164/'VO2 Raw '!F164</f>
        <v>0.95512982102344346</v>
      </c>
      <c r="G164" s="355">
        <f>'VCO2 Raw'!G164/'VO2 Raw '!G164</f>
        <v>0.91817798397300721</v>
      </c>
      <c r="H164" s="355">
        <f>'VCO2 Raw'!H164/'VO2 Raw '!H164</f>
        <v>0.9714574387471584</v>
      </c>
      <c r="I164" s="355">
        <f>'VCO2 Raw'!I164/'VO2 Raw '!I164</f>
        <v>0.9774959083469722</v>
      </c>
      <c r="J164" s="355">
        <f>'VCO2 Raw'!J164/'VO2 Raw '!J164</f>
        <v>0.97067003792667506</v>
      </c>
      <c r="K164" s="356">
        <f>'VCO2 Raw'!K164/'VO2 Raw '!K164</f>
        <v>0.93558630074846905</v>
      </c>
      <c r="L164" s="10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'VCO2 Raw'!C165/'VO2 Raw '!C165</f>
        <v>0.97094854742737136</v>
      </c>
      <c r="D165" s="355">
        <f>'VCO2 Raw'!D165/'VO2 Raw '!D165</f>
        <v>0.90693955868244325</v>
      </c>
      <c r="E165" s="355">
        <f>'VCO2 Raw'!E165/'VO2 Raw '!E165</f>
        <v>0.99083769633507857</v>
      </c>
      <c r="F165" s="355">
        <f>'VCO2 Raw'!F165/'VO2 Raw '!F165</f>
        <v>1.0201054713249835</v>
      </c>
      <c r="G165" s="355">
        <f>'VCO2 Raw'!G165/'VO2 Raw '!G165</f>
        <v>0.86427076064200981</v>
      </c>
      <c r="H165" s="355">
        <f>'VCO2 Raw'!H165/'VO2 Raw '!H165</f>
        <v>0.94633507853403143</v>
      </c>
      <c r="I165" s="355">
        <f>'VCO2 Raw'!I165/'VO2 Raw '!I165</f>
        <v>0.97354355959380012</v>
      </c>
      <c r="J165" s="355">
        <f>'VCO2 Raw'!J165/'VO2 Raw '!J165</f>
        <v>0.93939393939393945</v>
      </c>
      <c r="K165" s="356">
        <f>'VCO2 Raw'!K165/'VO2 Raw '!K165</f>
        <v>0.9353431178103927</v>
      </c>
      <c r="L165" s="109">
        <f t="shared" ref="L165" si="368">AVERAGE(C165:C167)</f>
        <v>0.96456719992053574</v>
      </c>
      <c r="M165" s="329">
        <f t="shared" ref="M165" si="369">AVERAGE(D165:D167)</f>
        <v>0.88890728537203445</v>
      </c>
      <c r="N165" s="329">
        <f t="shared" ref="N165" si="370">AVERAGE(E165:E167)</f>
        <v>0.95211312434128048</v>
      </c>
      <c r="O165" s="329">
        <f t="shared" ref="O165" si="371">AVERAGE(F165:F167)</f>
        <v>0.97115794539960609</v>
      </c>
      <c r="P165" s="329">
        <f t="shared" ref="P165" si="372">AVERAGE(G165:G167)</f>
        <v>0.89095019901437522</v>
      </c>
      <c r="Q165" s="329">
        <f t="shared" ref="Q165" si="373">AVERAGE(H165:H167)</f>
        <v>0.94803652823012141</v>
      </c>
      <c r="R165" s="329">
        <f t="shared" ref="R165" si="374">AVERAGE(I165:I167)</f>
        <v>0.98576879047176114</v>
      </c>
      <c r="S165" s="329">
        <f t="shared" ref="S165" si="375">AVERAGE(J165:J167)</f>
        <v>0.96285888029800004</v>
      </c>
      <c r="T165" s="329">
        <f t="shared" ref="T165" si="376">AVERAGE(K165:K167)</f>
        <v>0.95771895569691778</v>
      </c>
      <c r="U165" s="357">
        <f t="shared" ref="U165" si="377">AVERAGE(L165:T165)</f>
        <v>0.94689765652718116</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'VCO2 Raw'!C166/'VO2 Raw '!C166</f>
        <v>0.95130748422001798</v>
      </c>
      <c r="D166" s="355">
        <f>'VCO2 Raw'!D166/'VO2 Raw '!D166</f>
        <v>0.88457207207207211</v>
      </c>
      <c r="E166" s="355">
        <f>'VCO2 Raw'!E166/'VO2 Raw '!E166</f>
        <v>0.94697597348798679</v>
      </c>
      <c r="F166" s="355">
        <f>'VCO2 Raw'!F166/'VO2 Raw '!F166</f>
        <v>0.9386189258312021</v>
      </c>
      <c r="G166" s="355">
        <f>'VCO2 Raw'!G166/'VO2 Raw '!G166</f>
        <v>0.89044847654912707</v>
      </c>
      <c r="H166" s="355">
        <f>'VCO2 Raw'!H166/'VO2 Raw '!H166</f>
        <v>0.94074675324675328</v>
      </c>
      <c r="I166" s="355">
        <f>'VCO2 Raw'!I166/'VO2 Raw '!I166</f>
        <v>0.97654476670870116</v>
      </c>
      <c r="J166" s="355">
        <f>'VCO2 Raw'!J166/'VO2 Raw '!J166</f>
        <v>0.97626931567328923</v>
      </c>
      <c r="K166" s="356">
        <f>'VCO2 Raw'!K166/'VO2 Raw '!K166</f>
        <v>0.94387755102040816</v>
      </c>
      <c r="L166" s="109"/>
      <c r="M166" s="329"/>
      <c r="N166" s="329"/>
      <c r="O166" s="329"/>
      <c r="P166" s="329"/>
      <c r="Q166" s="329"/>
      <c r="R166" s="329"/>
      <c r="S166" s="329"/>
      <c r="T166" s="329"/>
      <c r="U166" s="357">
        <f t="shared" ref="U166" si="378">STDEV(L165:T165)/SQRT(COUNT(L165:T165))</f>
        <v>1.1368267174805222E-2</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'VCO2 Raw'!C167/'VO2 Raw '!C167</f>
        <v>0.97144556811421767</v>
      </c>
      <c r="D167" s="355">
        <f>'VCO2 Raw'!D167/'VO2 Raw '!D167</f>
        <v>0.87521022536158766</v>
      </c>
      <c r="E167" s="355">
        <f>'VCO2 Raw'!E167/'VO2 Raw '!E167</f>
        <v>0.91852570320077598</v>
      </c>
      <c r="F167" s="355">
        <f>'VCO2 Raw'!F167/'VO2 Raw '!F167</f>
        <v>0.95474943904263276</v>
      </c>
      <c r="G167" s="355">
        <f>'VCO2 Raw'!G167/'VO2 Raw '!G167</f>
        <v>0.9181313598519889</v>
      </c>
      <c r="H167" s="355">
        <f>'VCO2 Raw'!H167/'VO2 Raw '!H167</f>
        <v>0.9570277529095792</v>
      </c>
      <c r="I167" s="355">
        <f>'VCO2 Raw'!I167/'VO2 Raw '!I167</f>
        <v>1.0072180451127819</v>
      </c>
      <c r="J167" s="355">
        <f>'VCO2 Raw'!J167/'VO2 Raw '!J167</f>
        <v>0.97291338582677167</v>
      </c>
      <c r="K167" s="356">
        <f>'VCO2 Raw'!K167/'VO2 Raw '!K167</f>
        <v>0.9939361982599525</v>
      </c>
      <c r="L167" s="10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'VCO2 Raw'!C168/'VO2 Raw '!C168</f>
        <v>1.0041872858774268</v>
      </c>
      <c r="D168" s="355">
        <f>'VCO2 Raw'!D168/'VO2 Raw '!D168</f>
        <v>0.9169449081803005</v>
      </c>
      <c r="E168" s="355">
        <f>'VCO2 Raw'!E168/'VO2 Raw '!E168</f>
        <v>0.93276782909205147</v>
      </c>
      <c r="F168" s="355">
        <f>'VCO2 Raw'!F168/'VO2 Raw '!F168</f>
        <v>0.89810547875064006</v>
      </c>
      <c r="G168" s="355">
        <f>'VCO2 Raw'!G168/'VO2 Raw '!G168</f>
        <v>0.89215291750503023</v>
      </c>
      <c r="H168" s="355">
        <f>'VCO2 Raw'!H168/'VO2 Raw '!H168</f>
        <v>0.9601238869531552</v>
      </c>
      <c r="I168" s="355">
        <f>'VCO2 Raw'!I168/'VO2 Raw '!I168</f>
        <v>0.98550724637681164</v>
      </c>
      <c r="J168" s="355">
        <f>'VCO2 Raw'!J168/'VO2 Raw '!J168</f>
        <v>0.93460734547626156</v>
      </c>
      <c r="K168" s="356">
        <f>'VCO2 Raw'!K168/'VO2 Raw '!K168</f>
        <v>0.95581210191082799</v>
      </c>
      <c r="L168" s="109">
        <f t="shared" ref="L168" si="379">AVERAGE(C168:C170)</f>
        <v>0.99257045481746609</v>
      </c>
      <c r="M168" s="329">
        <f t="shared" ref="M168" si="380">AVERAGE(D168:D170)</f>
        <v>0.90131197423486753</v>
      </c>
      <c r="N168" s="329">
        <f t="shared" ref="N168" si="381">AVERAGE(E168:E170)</f>
        <v>0.92511619247104193</v>
      </c>
      <c r="O168" s="329">
        <f t="shared" ref="O168" si="382">AVERAGE(F168:F170)</f>
        <v>0.86030727089819836</v>
      </c>
      <c r="P168" s="329">
        <f t="shared" ref="P168" si="383">AVERAGE(G168:G170)</f>
        <v>0.88827071407800895</v>
      </c>
      <c r="Q168" s="329">
        <f t="shared" ref="Q168" si="384">AVERAGE(H168:H170)</f>
        <v>0.95599920745939049</v>
      </c>
      <c r="R168" s="329">
        <f t="shared" ref="R168" si="385">AVERAGE(I168:I170)</f>
        <v>0.99334145182136402</v>
      </c>
      <c r="S168" s="329">
        <f t="shared" ref="S168" si="386">AVERAGE(J168:J170)</f>
        <v>0.93269316416376269</v>
      </c>
      <c r="T168" s="329">
        <f t="shared" ref="T168" si="387">AVERAGE(K168:K170)</f>
        <v>0.91423927581727116</v>
      </c>
      <c r="U168" s="357">
        <f t="shared" ref="U168" si="388">AVERAGE(L168:T168)</f>
        <v>0.92931663397348574</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'VCO2 Raw'!C169/'VO2 Raw '!C169</f>
        <v>0.98788796366389098</v>
      </c>
      <c r="D169" s="355">
        <f>'VCO2 Raw'!D169/'VO2 Raw '!D169</f>
        <v>0.86063442537701507</v>
      </c>
      <c r="E169" s="355">
        <f>'VCO2 Raw'!E169/'VO2 Raw '!E169</f>
        <v>0.93220338983050843</v>
      </c>
      <c r="F169" s="355">
        <f>'VCO2 Raw'!F169/'VO2 Raw '!F169</f>
        <v>0.82059940903334738</v>
      </c>
      <c r="G169" s="355">
        <f>'VCO2 Raw'!G169/'VO2 Raw '!G169</f>
        <v>0.88096385542168676</v>
      </c>
      <c r="H169" s="355">
        <f>'VCO2 Raw'!H169/'VO2 Raw '!H169</f>
        <v>0.94047010730710268</v>
      </c>
      <c r="I169" s="355">
        <f>'VCO2 Raw'!I169/'VO2 Raw '!I169</f>
        <v>1.0061251664447404</v>
      </c>
      <c r="J169" s="355">
        <f>'VCO2 Raw'!J169/'VO2 Raw '!J169</f>
        <v>0.9487951807228916</v>
      </c>
      <c r="K169" s="356">
        <f>'VCO2 Raw'!K169/'VO2 Raw '!K169</f>
        <v>0.84859154929577463</v>
      </c>
      <c r="L169" s="109"/>
      <c r="M169" s="329"/>
      <c r="N169" s="329"/>
      <c r="O169" s="329"/>
      <c r="P169" s="329"/>
      <c r="Q169" s="329"/>
      <c r="R169" s="329"/>
      <c r="S169" s="329"/>
      <c r="T169" s="329"/>
      <c r="U169" s="357">
        <f t="shared" ref="U169" si="389">STDEV(L168:T168)/SQRT(COUNT(L168:T168))</f>
        <v>1.5046167365791591E-2</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'VCO2 Raw'!C170/'VO2 Raw '!C170</f>
        <v>0.98563611491108072</v>
      </c>
      <c r="D170" s="355">
        <f>'VCO2 Raw'!D170/'VO2 Raw '!D170</f>
        <v>0.9263565891472868</v>
      </c>
      <c r="E170" s="355">
        <f>'VCO2 Raw'!E170/'VO2 Raw '!E170</f>
        <v>0.910377358490566</v>
      </c>
      <c r="F170" s="355">
        <f>'VCO2 Raw'!F170/'VO2 Raw '!F170</f>
        <v>0.86221692491060786</v>
      </c>
      <c r="G170" s="355">
        <f>'VCO2 Raw'!G170/'VO2 Raw '!G170</f>
        <v>0.89169536930730964</v>
      </c>
      <c r="H170" s="355">
        <f>'VCO2 Raw'!H170/'VO2 Raw '!H170</f>
        <v>0.96740362811791381</v>
      </c>
      <c r="I170" s="355">
        <f>'VCO2 Raw'!I170/'VO2 Raw '!I170</f>
        <v>0.98839194264254016</v>
      </c>
      <c r="J170" s="355">
        <f>'VCO2 Raw'!J170/'VO2 Raw '!J170</f>
        <v>0.9146769662921348</v>
      </c>
      <c r="K170" s="356">
        <f>'VCO2 Raw'!K170/'VO2 Raw '!K170</f>
        <v>0.93831417624521074</v>
      </c>
      <c r="L170" s="10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'VCO2 Raw'!C171/'VO2 Raw '!C171</f>
        <v>0.95040946314831665</v>
      </c>
      <c r="D171" s="355">
        <f>'VCO2 Raw'!D171/'VO2 Raw '!D171</f>
        <v>0.85663507109004744</v>
      </c>
      <c r="E171" s="355">
        <f>'VCO2 Raw'!E171/'VO2 Raw '!E171</f>
        <v>0.89433384379785608</v>
      </c>
      <c r="F171" s="355">
        <f>'VCO2 Raw'!F171/'VO2 Raw '!F171</f>
        <v>0.88857488897860315</v>
      </c>
      <c r="G171" s="355">
        <f>'VCO2 Raw'!G171/'VO2 Raw '!G171</f>
        <v>0.8888443017656501</v>
      </c>
      <c r="H171" s="355">
        <f>'VCO2 Raw'!H171/'VO2 Raw '!H171</f>
        <v>0.93073770491803276</v>
      </c>
      <c r="I171" s="355">
        <f>'VCO2 Raw'!I171/'VO2 Raw '!I171</f>
        <v>0.93398437499999998</v>
      </c>
      <c r="J171" s="355">
        <f>'VCO2 Raw'!J171/'VO2 Raw '!J171</f>
        <v>1.0180442374854481</v>
      </c>
      <c r="K171" s="356">
        <f>'VCO2 Raw'!K171/'VO2 Raw '!K171</f>
        <v>0.91609392898052688</v>
      </c>
      <c r="L171" s="109">
        <f t="shared" ref="L171" si="390">AVERAGE(C171:C173)</f>
        <v>0.95196819626272877</v>
      </c>
      <c r="M171" s="329">
        <f t="shared" ref="M171" si="391">AVERAGE(D171:D173)</f>
        <v>0.86550077014989091</v>
      </c>
      <c r="N171" s="329">
        <f t="shared" ref="N171" si="392">AVERAGE(E171:E173)</f>
        <v>0.9475605144319994</v>
      </c>
      <c r="O171" s="329">
        <f t="shared" ref="O171" si="393">AVERAGE(F171:F173)</f>
        <v>0.88656394362480018</v>
      </c>
      <c r="P171" s="329">
        <f t="shared" ref="P171" si="394">AVERAGE(G171:G173)</f>
        <v>0.90117184441695419</v>
      </c>
      <c r="Q171" s="329">
        <f t="shared" ref="Q171" si="395">AVERAGE(H171:H173)</f>
        <v>0.91675814700412472</v>
      </c>
      <c r="R171" s="329">
        <f t="shared" ref="R171" si="396">AVERAGE(I171:I173)</f>
        <v>0.94998190729442322</v>
      </c>
      <c r="S171" s="329">
        <f t="shared" ref="S171" si="397">AVERAGE(J171:J173)</f>
        <v>0.98944373249633577</v>
      </c>
      <c r="T171" s="329">
        <f t="shared" ref="T171" si="398">AVERAGE(K171:K173)</f>
        <v>0.89537320532499776</v>
      </c>
      <c r="U171" s="357">
        <f t="shared" ref="U171" si="399">AVERAGE(L171:T171)</f>
        <v>0.92270247344513956</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'VCO2 Raw'!C172/'VO2 Raw '!C172</f>
        <v>0.94534050179211471</v>
      </c>
      <c r="D172" s="355">
        <f>'VCO2 Raw'!D172/'VO2 Raw '!D172</f>
        <v>0.86294416243654826</v>
      </c>
      <c r="E172" s="355">
        <f>'VCO2 Raw'!E172/'VO2 Raw '!E172</f>
        <v>0.98268398268398272</v>
      </c>
      <c r="F172" s="355">
        <f>'VCO2 Raw'!F172/'VO2 Raw '!F172</f>
        <v>0.91019786910197864</v>
      </c>
      <c r="G172" s="355">
        <f>'VCO2 Raw'!G172/'VO2 Raw '!G172</f>
        <v>0.923502942194531</v>
      </c>
      <c r="H172" s="355">
        <f>'VCO2 Raw'!H172/'VO2 Raw '!H172</f>
        <v>0.93215892053973015</v>
      </c>
      <c r="I172" s="355">
        <f>'VCO2 Raw'!I172/'VO2 Raw '!I172</f>
        <v>0.96765393608729544</v>
      </c>
      <c r="J172" s="355">
        <f>'VCO2 Raw'!J172/'VO2 Raw '!J172</f>
        <v>0.99239222316145392</v>
      </c>
      <c r="K172" s="356">
        <f>'VCO2 Raw'!K172/'VO2 Raw '!K172</f>
        <v>0.8555758683729433</v>
      </c>
      <c r="L172" s="109"/>
      <c r="M172" s="329"/>
      <c r="N172" s="329"/>
      <c r="O172" s="329"/>
      <c r="P172" s="329"/>
      <c r="Q172" s="329"/>
      <c r="R172" s="329"/>
      <c r="S172" s="329"/>
      <c r="T172" s="329"/>
      <c r="U172" s="357">
        <f t="shared" ref="U172" si="400">STDEV(L171:T171)/SQRT(COUNT(L171:T171))</f>
        <v>1.3174463936616587E-2</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'VCO2 Raw'!C173/'VO2 Raw '!C173</f>
        <v>0.96015462384775496</v>
      </c>
      <c r="D173" s="355">
        <f>'VCO2 Raw'!D173/'VO2 Raw '!D173</f>
        <v>0.87692307692307692</v>
      </c>
      <c r="E173" s="355">
        <f>'VCO2 Raw'!E173/'VO2 Raw '!E173</f>
        <v>0.9656637168141593</v>
      </c>
      <c r="F173" s="355">
        <f>'VCO2 Raw'!F173/'VO2 Raw '!F173</f>
        <v>0.86091907279381863</v>
      </c>
      <c r="G173" s="355">
        <f>'VCO2 Raw'!G173/'VO2 Raw '!G173</f>
        <v>0.89116828929068148</v>
      </c>
      <c r="H173" s="355">
        <f>'VCO2 Raw'!H173/'VO2 Raw '!H173</f>
        <v>0.88737781555461115</v>
      </c>
      <c r="I173" s="355">
        <f>'VCO2 Raw'!I173/'VO2 Raw '!I173</f>
        <v>0.94830741079597436</v>
      </c>
      <c r="J173" s="355">
        <f>'VCO2 Raw'!J173/'VO2 Raw '!J173</f>
        <v>0.95789473684210524</v>
      </c>
      <c r="K173" s="356">
        <f>'VCO2 Raw'!K173/'VO2 Raw '!K173</f>
        <v>0.91444981862152352</v>
      </c>
      <c r="L173" s="10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'VCO2 Raw'!C174/'VO2 Raw '!C174</f>
        <v>0.96277602523659311</v>
      </c>
      <c r="D174" s="355">
        <f>'VCO2 Raw'!D174/'VO2 Raw '!D174</f>
        <v>0.85086042065009559</v>
      </c>
      <c r="E174" s="355">
        <f>'VCO2 Raw'!E174/'VO2 Raw '!E174</f>
        <v>0.97753236862147752</v>
      </c>
      <c r="F174" s="355">
        <f>'VCO2 Raw'!F174/'VO2 Raw '!F174</f>
        <v>0.8236842105263158</v>
      </c>
      <c r="G174" s="355">
        <f>'VCO2 Raw'!G174/'VO2 Raw '!G174</f>
        <v>0.92176870748299322</v>
      </c>
      <c r="H174" s="355">
        <f>'VCO2 Raw'!H174/'VO2 Raw '!H174</f>
        <v>0.86445012787723785</v>
      </c>
      <c r="I174" s="355">
        <f>'VCO2 Raw'!I174/'VO2 Raw '!I174</f>
        <v>0.97067594433399607</v>
      </c>
      <c r="J174" s="355">
        <f>'VCO2 Raw'!J174/'VO2 Raw '!J174</f>
        <v>0.94489212373277875</v>
      </c>
      <c r="K174" s="356">
        <f>'VCO2 Raw'!K174/'VO2 Raw '!K174</f>
        <v>0.85947302383939772</v>
      </c>
      <c r="L174" s="109">
        <f t="shared" ref="L174" si="401">AVERAGE(C174:C176)</f>
        <v>0.94828170599874273</v>
      </c>
      <c r="M174" s="329">
        <f t="shared" ref="M174" si="402">AVERAGE(D174:D176)</f>
        <v>0.83315835004317196</v>
      </c>
      <c r="N174" s="329">
        <f t="shared" ref="N174" si="403">AVERAGE(E174:E176)</f>
        <v>0.96465368336216251</v>
      </c>
      <c r="O174" s="329">
        <f t="shared" ref="O174" si="404">AVERAGE(F174:F176)</f>
        <v>0.86592455007732294</v>
      </c>
      <c r="P174" s="329">
        <f t="shared" ref="P174" si="405">AVERAGE(G174:G176)</f>
        <v>0.89624503672633649</v>
      </c>
      <c r="Q174" s="329">
        <f t="shared" ref="Q174" si="406">AVERAGE(H174:H176)</f>
        <v>0.88113041276369442</v>
      </c>
      <c r="R174" s="329">
        <f t="shared" ref="R174" si="407">AVERAGE(I174:I176)</f>
        <v>0.95174689080379105</v>
      </c>
      <c r="S174" s="329">
        <f t="shared" ref="S174" si="408">AVERAGE(J174:J176)</f>
        <v>0.93189752031798878</v>
      </c>
      <c r="T174" s="329">
        <f t="shared" ref="T174" si="409">AVERAGE(K174:K176)</f>
        <v>0.8924502190365432</v>
      </c>
      <c r="U174" s="357">
        <f t="shared" ref="U174" si="410">AVERAGE(L174:T174)</f>
        <v>0.90727648545886153</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'VCO2 Raw'!C175/'VO2 Raw '!C175</f>
        <v>0.93418467583497056</v>
      </c>
      <c r="D175" s="355">
        <f>'VCO2 Raw'!D175/'VO2 Raw '!D175</f>
        <v>0.87030303030303036</v>
      </c>
      <c r="E175" s="355">
        <f>'VCO2 Raw'!E175/'VO2 Raw '!E175</f>
        <v>0.94579333709768487</v>
      </c>
      <c r="F175" s="355">
        <f>'VCO2 Raw'!F175/'VO2 Raw '!F175</f>
        <v>0.90191592793823272</v>
      </c>
      <c r="G175" s="355">
        <f>'VCO2 Raw'!G175/'VO2 Raw '!G175</f>
        <v>0.87150349650349646</v>
      </c>
      <c r="H175" s="355">
        <f>'VCO2 Raw'!H175/'VO2 Raw '!H175</f>
        <v>0.87984278495227397</v>
      </c>
      <c r="I175" s="355">
        <f>'VCO2 Raw'!I175/'VO2 Raw '!I175</f>
        <v>0.91551383399209485</v>
      </c>
      <c r="J175" s="355">
        <f>'VCO2 Raw'!J175/'VO2 Raw '!J175</f>
        <v>0.92454998085024898</v>
      </c>
      <c r="K175" s="356">
        <f>'VCO2 Raw'!K175/'VO2 Raw '!K175</f>
        <v>0.93097848152659357</v>
      </c>
      <c r="L175" s="109"/>
      <c r="M175" s="329"/>
      <c r="N175" s="329"/>
      <c r="O175" s="329"/>
      <c r="P175" s="329"/>
      <c r="Q175" s="329"/>
      <c r="R175" s="329"/>
      <c r="S175" s="329"/>
      <c r="T175" s="329"/>
      <c r="U175" s="357">
        <f t="shared" ref="U175" si="411">STDEV(L174:T174)/SQRT(COUNT(L174:T174))</f>
        <v>1.4807089129721807E-2</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'VCO2 Raw'!C176/'VO2 Raw '!C176</f>
        <v>0.94788441692466463</v>
      </c>
      <c r="D176" s="355">
        <f>'VCO2 Raw'!D176/'VO2 Raw '!D176</f>
        <v>0.77831159917638981</v>
      </c>
      <c r="E176" s="355">
        <f>'VCO2 Raw'!E176/'VO2 Raw '!E176</f>
        <v>0.97063534436732513</v>
      </c>
      <c r="F176" s="355">
        <f>'VCO2 Raw'!F176/'VO2 Raw '!F176</f>
        <v>0.87217351176742042</v>
      </c>
      <c r="G176" s="355">
        <f>'VCO2 Raw'!G176/'VO2 Raw '!G176</f>
        <v>0.89546290619251989</v>
      </c>
      <c r="H176" s="355">
        <f>'VCO2 Raw'!H176/'VO2 Raw '!H176</f>
        <v>0.89909832546157153</v>
      </c>
      <c r="I176" s="355">
        <f>'VCO2 Raw'!I176/'VO2 Raw '!I176</f>
        <v>0.969050894085282</v>
      </c>
      <c r="J176" s="355">
        <f>'VCO2 Raw'!J176/'VO2 Raw '!J176</f>
        <v>0.92625045637093828</v>
      </c>
      <c r="K176" s="356">
        <f>'VCO2 Raw'!K176/'VO2 Raw '!K176</f>
        <v>0.88689915174363809</v>
      </c>
      <c r="L176" s="10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'VCO2 Raw'!C177/'VO2 Raw '!C177</f>
        <v>0.91315388522092433</v>
      </c>
      <c r="D177" s="355">
        <f>'VCO2 Raw'!D177/'VO2 Raw '!D177</f>
        <v>0.80339462517680338</v>
      </c>
      <c r="E177" s="355">
        <f>'VCO2 Raw'!E177/'VO2 Raw '!E177</f>
        <v>0.95182012847965736</v>
      </c>
      <c r="F177" s="355">
        <f>'VCO2 Raw'!F177/'VO2 Raw '!F177</f>
        <v>0.86924686192468614</v>
      </c>
      <c r="G177" s="355">
        <f>'VCO2 Raw'!G177/'VO2 Raw '!G177</f>
        <v>0.85575447570332486</v>
      </c>
      <c r="H177" s="355">
        <f>'VCO2 Raw'!H177/'VO2 Raw '!H177</f>
        <v>0.90457097032878908</v>
      </c>
      <c r="I177" s="355">
        <f>'VCO2 Raw'!I177/'VO2 Raw '!I177</f>
        <v>0.91036668175645086</v>
      </c>
      <c r="J177" s="355">
        <f>'VCO2 Raw'!J177/'VO2 Raw '!J177</f>
        <v>0.91624660721209772</v>
      </c>
      <c r="K177" s="356">
        <f>'VCO2 Raw'!K177/'VO2 Raw '!K177</f>
        <v>0.82651933701657454</v>
      </c>
      <c r="L177" s="109">
        <f t="shared" ref="L177" si="412">AVERAGE(C177:C179)</f>
        <v>0.89658624435346823</v>
      </c>
      <c r="M177" s="329">
        <f t="shared" ref="M177" si="413">AVERAGE(D177:D179)</f>
        <v>0.8114913045414065</v>
      </c>
      <c r="N177" s="329">
        <f t="shared" ref="N177" si="414">AVERAGE(E177:E179)</f>
        <v>0.93369066973825043</v>
      </c>
      <c r="O177" s="329">
        <f t="shared" ref="O177" si="415">AVERAGE(F177:F179)</f>
        <v>0.84037402572421449</v>
      </c>
      <c r="P177" s="329">
        <f t="shared" ref="P177" si="416">AVERAGE(G177:G179)</f>
        <v>0.84847047016910293</v>
      </c>
      <c r="Q177" s="329">
        <f t="shared" ref="Q177" si="417">AVERAGE(H177:H179)</f>
        <v>0.87477182418225941</v>
      </c>
      <c r="R177" s="329">
        <f t="shared" ref="R177" si="418">AVERAGE(I177:I179)</f>
        <v>0.92096179565778025</v>
      </c>
      <c r="S177" s="329">
        <f t="shared" ref="S177" si="419">AVERAGE(J177:J179)</f>
        <v>0.93457350556598529</v>
      </c>
      <c r="T177" s="329">
        <f t="shared" ref="T177" si="420">AVERAGE(K177:K179)</f>
        <v>0.82479063310539169</v>
      </c>
      <c r="U177" s="357">
        <f t="shared" ref="U177" si="421">AVERAGE(L177:T177)</f>
        <v>0.87619005255976212</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'VCO2 Raw'!C178/'VO2 Raw '!C178</f>
        <v>0.86155976003691737</v>
      </c>
      <c r="D178" s="355">
        <f>'VCO2 Raw'!D178/'VO2 Raw '!D178</f>
        <v>0.7662938681064404</v>
      </c>
      <c r="E178" s="355">
        <f>'VCO2 Raw'!E178/'VO2 Raw '!E178</f>
        <v>0.95296367112810709</v>
      </c>
      <c r="F178" s="355">
        <f>'VCO2 Raw'!F178/'VO2 Raw '!F178</f>
        <v>0.83348334833483351</v>
      </c>
      <c r="G178" s="355">
        <f>'VCO2 Raw'!G178/'VO2 Raw '!G178</f>
        <v>0.86151079136690645</v>
      </c>
      <c r="H178" s="355">
        <f>'VCO2 Raw'!H178/'VO2 Raw '!H178</f>
        <v>0.84356525693497042</v>
      </c>
      <c r="I178" s="355">
        <f>'VCO2 Raw'!I178/'VO2 Raw '!I178</f>
        <v>0.93030869971936392</v>
      </c>
      <c r="J178" s="355">
        <f>'VCO2 Raw'!J178/'VO2 Raw '!J178</f>
        <v>0.90855052583447649</v>
      </c>
      <c r="K178" s="356">
        <f>'VCO2 Raw'!K178/'VO2 Raw '!K178</f>
        <v>0.83319738988580749</v>
      </c>
      <c r="L178" s="109"/>
      <c r="M178" s="329"/>
      <c r="N178" s="329"/>
      <c r="O178" s="329"/>
      <c r="P178" s="329"/>
      <c r="Q178" s="329"/>
      <c r="R178" s="329"/>
      <c r="S178" s="329"/>
      <c r="T178" s="329"/>
      <c r="U178" s="357">
        <f t="shared" ref="U178" si="422">STDEV(L177:T177)/SQRT(COUNT(L177:T177))</f>
        <v>1.5818618115423035E-2</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'VCO2 Raw'!C179/'VO2 Raw '!C179</f>
        <v>0.91504508780256288</v>
      </c>
      <c r="D179" s="355">
        <f>'VCO2 Raw'!D179/'VO2 Raw '!D179</f>
        <v>0.86478542034097594</v>
      </c>
      <c r="E179" s="355">
        <f>'VCO2 Raw'!E179/'VO2 Raw '!E179</f>
        <v>0.89628820960698685</v>
      </c>
      <c r="F179" s="355">
        <f>'VCO2 Raw'!F179/'VO2 Raw '!F179</f>
        <v>0.81839186691312382</v>
      </c>
      <c r="G179" s="355">
        <f>'VCO2 Raw'!G179/'VO2 Raw '!G179</f>
        <v>0.82814614343707715</v>
      </c>
      <c r="H179" s="355">
        <f>'VCO2 Raw'!H179/'VO2 Raw '!H179</f>
        <v>0.87617924528301883</v>
      </c>
      <c r="I179" s="355">
        <f>'VCO2 Raw'!I179/'VO2 Raw '!I179</f>
        <v>0.92221000549752608</v>
      </c>
      <c r="J179" s="355">
        <f>'VCO2 Raw'!J179/'VO2 Raw '!J179</f>
        <v>0.97892338365138132</v>
      </c>
      <c r="K179" s="356">
        <f>'VCO2 Raw'!K179/'VO2 Raw '!K179</f>
        <v>0.81465517241379315</v>
      </c>
      <c r="L179" s="10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'VCO2 Raw'!C180/'VO2 Raw '!C180</f>
        <v>0.87698222008649684</v>
      </c>
      <c r="D180" s="355">
        <f>'VCO2 Raw'!D180/'VO2 Raw '!D180</f>
        <v>0.89035294117647057</v>
      </c>
      <c r="E180" s="355">
        <f>'VCO2 Raw'!E180/'VO2 Raw '!E180</f>
        <v>0.90810810810810816</v>
      </c>
      <c r="F180" s="355">
        <f>'VCO2 Raw'!F180/'VO2 Raw '!F180</f>
        <v>0.81678082191780821</v>
      </c>
      <c r="G180" s="355">
        <f>'VCO2 Raw'!G180/'VO2 Raw '!G180</f>
        <v>0.82866556836902805</v>
      </c>
      <c r="H180" s="355">
        <f>'VCO2 Raw'!H180/'VO2 Raw '!H180</f>
        <v>0.85148185148185151</v>
      </c>
      <c r="I180" s="355">
        <f>'VCO2 Raw'!I180/'VO2 Raw '!I180</f>
        <v>0.87641866330390916</v>
      </c>
      <c r="J180" s="355">
        <f>'VCO2 Raw'!J180/'VO2 Raw '!J180</f>
        <v>0.9754318618042227</v>
      </c>
      <c r="K180" s="356">
        <f>'VCO2 Raw'!K180/'VO2 Raw '!K180</f>
        <v>0.89722099691221879</v>
      </c>
      <c r="L180" s="109">
        <f t="shared" ref="L180" si="423">AVERAGE(C180:C182)</f>
        <v>0.89683217894383516</v>
      </c>
      <c r="M180" s="329">
        <f t="shared" ref="M180" si="424">AVERAGE(D180:D182)</f>
        <v>0.9069910084392272</v>
      </c>
      <c r="N180" s="329">
        <f t="shared" ref="N180" si="425">AVERAGE(E180:E182)</f>
        <v>0.91507968887477265</v>
      </c>
      <c r="O180" s="329">
        <f t="shared" ref="O180" si="426">AVERAGE(F180:F182)</f>
        <v>0.83471645983582021</v>
      </c>
      <c r="P180" s="329">
        <f t="shared" ref="P180" si="427">AVERAGE(G180:G182)</f>
        <v>0.86594645311526552</v>
      </c>
      <c r="Q180" s="329">
        <f t="shared" ref="Q180" si="428">AVERAGE(H180:H182)</f>
        <v>0.89487247137646253</v>
      </c>
      <c r="R180" s="329">
        <f t="shared" ref="R180" si="429">AVERAGE(I180:I182)</f>
        <v>0.88648507962858991</v>
      </c>
      <c r="S180" s="329">
        <f t="shared" ref="S180" si="430">AVERAGE(J180:J182)</f>
        <v>0.93206395750713844</v>
      </c>
      <c r="T180" s="329">
        <f t="shared" ref="T180" si="431">AVERAGE(K180:K182)</f>
        <v>0.89302965445702853</v>
      </c>
      <c r="U180" s="357">
        <f t="shared" ref="U180" si="432">AVERAGE(L180:T180)</f>
        <v>0.89177966135312681</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'VCO2 Raw'!C181/'VO2 Raw '!C181</f>
        <v>0.91539888682745829</v>
      </c>
      <c r="D181" s="355">
        <f>'VCO2 Raw'!D181/'VO2 Raw '!D181</f>
        <v>0.90909090909090906</v>
      </c>
      <c r="E181" s="355">
        <f>'VCO2 Raw'!E181/'VO2 Raw '!E181</f>
        <v>0.90626541687222495</v>
      </c>
      <c r="F181" s="355">
        <f>'VCO2 Raw'!F181/'VO2 Raw '!F181</f>
        <v>0.85412262156448204</v>
      </c>
      <c r="G181" s="355">
        <f>'VCO2 Raw'!G181/'VO2 Raw '!G181</f>
        <v>0.88505361930294901</v>
      </c>
      <c r="H181" s="355">
        <f>'VCO2 Raw'!H181/'VO2 Raw '!H181</f>
        <v>0.94038089980678996</v>
      </c>
      <c r="I181" s="355">
        <f>'VCO2 Raw'!I181/'VO2 Raw '!I181</f>
        <v>0.89174493326742466</v>
      </c>
      <c r="J181" s="355">
        <f>'VCO2 Raw'!J181/'VO2 Raw '!J181</f>
        <v>0.88942486085343231</v>
      </c>
      <c r="K181" s="356">
        <f>'VCO2 Raw'!K181/'VO2 Raw '!K181</f>
        <v>0.87849829351535835</v>
      </c>
      <c r="L181" s="109"/>
      <c r="M181" s="329"/>
      <c r="N181" s="329"/>
      <c r="O181" s="329"/>
      <c r="P181" s="329"/>
      <c r="Q181" s="329"/>
      <c r="R181" s="329"/>
      <c r="S181" s="329"/>
      <c r="T181" s="329"/>
      <c r="U181" s="357">
        <f t="shared" ref="U181" si="433">STDEV(L180:T180)/SQRT(COUNT(L180:T180))</f>
        <v>9.4172956875569706E-3</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'VCO2 Raw'!C182/'VO2 Raw '!C182</f>
        <v>0.89811542991755011</v>
      </c>
      <c r="D182" s="355">
        <f>'VCO2 Raw'!D182/'VO2 Raw '!D182</f>
        <v>0.92152917505030185</v>
      </c>
      <c r="E182" s="355">
        <f>'VCO2 Raw'!E182/'VO2 Raw '!E182</f>
        <v>0.93086554164398472</v>
      </c>
      <c r="F182" s="355">
        <f>'VCO2 Raw'!F182/'VO2 Raw '!F182</f>
        <v>0.83324593602517039</v>
      </c>
      <c r="G182" s="355">
        <f>'VCO2 Raw'!G182/'VO2 Raw '!G182</f>
        <v>0.88412017167381973</v>
      </c>
      <c r="H182" s="355">
        <f>'VCO2 Raw'!H182/'VO2 Raw '!H182</f>
        <v>0.892754662840746</v>
      </c>
      <c r="I182" s="355">
        <f>'VCO2 Raw'!I182/'VO2 Raw '!I182</f>
        <v>0.89129164231443603</v>
      </c>
      <c r="J182" s="355">
        <f>'VCO2 Raw'!J182/'VO2 Raw '!J182</f>
        <v>0.9313351498637602</v>
      </c>
      <c r="K182" s="356">
        <f>'VCO2 Raw'!K182/'VO2 Raw '!K182</f>
        <v>0.90336967294350845</v>
      </c>
      <c r="L182" s="10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'VCO2 Raw'!C183/'VO2 Raw '!C183</f>
        <v>0.89111111111111108</v>
      </c>
      <c r="D183" s="355">
        <f>'VCO2 Raw'!D183/'VO2 Raw '!D183</f>
        <v>0.87507163323782233</v>
      </c>
      <c r="E183" s="355">
        <f>'VCO2 Raw'!E183/'VO2 Raw '!E183</f>
        <v>0.91813471502590671</v>
      </c>
      <c r="F183" s="355">
        <f>'VCO2 Raw'!F183/'VO2 Raw '!F183</f>
        <v>0.81851179673321239</v>
      </c>
      <c r="G183" s="355">
        <f>'VCO2 Raw'!G183/'VO2 Raw '!G183</f>
        <v>0.83547557840616971</v>
      </c>
      <c r="H183" s="355">
        <f>'VCO2 Raw'!H183/'VO2 Raw '!H183</f>
        <v>0.85119349923819199</v>
      </c>
      <c r="I183" s="355">
        <f>'VCO2 Raw'!I183/'VO2 Raw '!I183</f>
        <v>0.83886675520141651</v>
      </c>
      <c r="J183" s="355">
        <f>'VCO2 Raw'!J183/'VO2 Raw '!J183</f>
        <v>0.92267244045777919</v>
      </c>
      <c r="K183" s="356">
        <f>'VCO2 Raw'!K183/'VO2 Raw '!K183</f>
        <v>0.84074650077760493</v>
      </c>
      <c r="L183" s="109">
        <f t="shared" ref="L183" si="434">AVERAGE(C183:C185)</f>
        <v>0.91659342063742033</v>
      </c>
      <c r="M183" s="329">
        <f t="shared" ref="M183" si="435">AVERAGE(D183:D185)</f>
        <v>0.87358702168897973</v>
      </c>
      <c r="N183" s="329">
        <f t="shared" ref="N183" si="436">AVERAGE(E183:E185)</f>
        <v>0.91490479857502427</v>
      </c>
      <c r="O183" s="329">
        <f t="shared" ref="O183" si="437">AVERAGE(F183:F185)</f>
        <v>0.84221734138958182</v>
      </c>
      <c r="P183" s="329">
        <f t="shared" ref="P183" si="438">AVERAGE(G183:G185)</f>
        <v>0.84283576457680276</v>
      </c>
      <c r="Q183" s="329">
        <f t="shared" ref="Q183" si="439">AVERAGE(H183:H185)</f>
        <v>0.83409131912459078</v>
      </c>
      <c r="R183" s="329">
        <f t="shared" ref="R183" si="440">AVERAGE(I183:I185)</f>
        <v>0.84655375243562914</v>
      </c>
      <c r="S183" s="329">
        <f t="shared" ref="S183" si="441">AVERAGE(J183:J185)</f>
        <v>0.88312527409326036</v>
      </c>
      <c r="T183" s="329">
        <f t="shared" ref="T183" si="442">AVERAGE(K183:K185)</f>
        <v>0.84502397464517187</v>
      </c>
      <c r="U183" s="357">
        <f t="shared" ref="U183" si="443">AVERAGE(L183:T183)</f>
        <v>0.86654807412960688</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'VCO2 Raw'!C184/'VO2 Raw '!C184</f>
        <v>0.97797038642109069</v>
      </c>
      <c r="D184" s="355">
        <f>'VCO2 Raw'!D184/'VO2 Raw '!D184</f>
        <v>0.87021414665801433</v>
      </c>
      <c r="E184" s="355">
        <f>'VCO2 Raw'!E184/'VO2 Raw '!E184</f>
        <v>0.86596385542168675</v>
      </c>
      <c r="F184" s="355">
        <f>'VCO2 Raw'!F184/'VO2 Raw '!F184</f>
        <v>0.86317512274959085</v>
      </c>
      <c r="G184" s="355">
        <f>'VCO2 Raw'!G184/'VO2 Raw '!G184</f>
        <v>0.90469753295032107</v>
      </c>
      <c r="H184" s="355">
        <f>'VCO2 Raw'!H184/'VO2 Raw '!H184</f>
        <v>0.82764811490125678</v>
      </c>
      <c r="I184" s="355">
        <f>'VCO2 Raw'!I184/'VO2 Raw '!I184</f>
        <v>0.83510992671552298</v>
      </c>
      <c r="J184" s="355">
        <f>'VCO2 Raw'!J184/'VO2 Raw '!J184</f>
        <v>0.88092529389457719</v>
      </c>
      <c r="K184" s="356">
        <f>'VCO2 Raw'!K184/'VO2 Raw '!K184</f>
        <v>0.86652391149179153</v>
      </c>
      <c r="L184" s="109"/>
      <c r="M184" s="329"/>
      <c r="N184" s="329"/>
      <c r="O184" s="329"/>
      <c r="P184" s="329"/>
      <c r="Q184" s="329"/>
      <c r="R184" s="329"/>
      <c r="S184" s="329"/>
      <c r="T184" s="329"/>
      <c r="U184" s="357">
        <f t="shared" ref="U184" si="444">STDEV(L183:T183)/SQRT(COUNT(L183:T183))</f>
        <v>1.0696584820778593E-2</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'VCO2 Raw'!C185/'VO2 Raw '!C185</f>
        <v>0.88069876438005967</v>
      </c>
      <c r="D185" s="355">
        <f>'VCO2 Raw'!D185/'VO2 Raw '!D185</f>
        <v>0.87547528517110262</v>
      </c>
      <c r="E185" s="355">
        <f>'VCO2 Raw'!E185/'VO2 Raw '!E185</f>
        <v>0.96061582527747946</v>
      </c>
      <c r="F185" s="355">
        <f>'VCO2 Raw'!F185/'VO2 Raw '!F185</f>
        <v>0.84496510468594221</v>
      </c>
      <c r="G185" s="355">
        <f>'VCO2 Raw'!G185/'VO2 Raw '!G185</f>
        <v>0.7883341823739175</v>
      </c>
      <c r="H185" s="355">
        <f>'VCO2 Raw'!H185/'VO2 Raw '!H185</f>
        <v>0.82343234323432346</v>
      </c>
      <c r="I185" s="355">
        <f>'VCO2 Raw'!I185/'VO2 Raw '!I185</f>
        <v>0.86568457538994803</v>
      </c>
      <c r="J185" s="355">
        <f>'VCO2 Raw'!J185/'VO2 Raw '!J185</f>
        <v>0.84577808792742504</v>
      </c>
      <c r="K185" s="356">
        <f>'VCO2 Raw'!K185/'VO2 Raw '!K185</f>
        <v>0.82780151166611893</v>
      </c>
      <c r="L185" s="10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'VCO2 Raw'!C186/'VO2 Raw '!C186</f>
        <v>0.82275489534098578</v>
      </c>
      <c r="D186" s="355">
        <f>'VCO2 Raw'!D186/'VO2 Raw '!D186</f>
        <v>0.8946986201888163</v>
      </c>
      <c r="E186" s="355">
        <f>'VCO2 Raw'!E186/'VO2 Raw '!E186</f>
        <v>0.87607637588918008</v>
      </c>
      <c r="F186" s="355">
        <f>'VCO2 Raw'!F186/'VO2 Raw '!F186</f>
        <v>0.85142348754448394</v>
      </c>
      <c r="G186" s="355">
        <f>'VCO2 Raw'!G186/'VO2 Raw '!G186</f>
        <v>0.85336400230017251</v>
      </c>
      <c r="H186" s="355">
        <f>'VCO2 Raw'!H186/'VO2 Raw '!H186</f>
        <v>0.86128739800543974</v>
      </c>
      <c r="I186" s="355">
        <f>'VCO2 Raw'!I186/'VO2 Raw '!I186</f>
        <v>0.90887290167865709</v>
      </c>
      <c r="J186" s="355">
        <f>'VCO2 Raw'!J186/'VO2 Raw '!J186</f>
        <v>0.80864412687347509</v>
      </c>
      <c r="K186" s="356">
        <f>'VCO2 Raw'!K186/'VO2 Raw '!K186</f>
        <v>0.83410493827160492</v>
      </c>
      <c r="L186" s="109">
        <f t="shared" ref="L186" si="445">AVERAGE(C186:C188)</f>
        <v>0.82744739888619911</v>
      </c>
      <c r="M186" s="329">
        <f t="shared" ref="M186" si="446">AVERAGE(D186:D188)</f>
        <v>0.91350368621777933</v>
      </c>
      <c r="N186" s="329">
        <f t="shared" ref="N186" si="447">AVERAGE(E186:E188)</f>
        <v>0.89366885632695114</v>
      </c>
      <c r="O186" s="329">
        <f t="shared" ref="O186" si="448">AVERAGE(F186:F188)</f>
        <v>0.8438648861340563</v>
      </c>
      <c r="P186" s="329">
        <f t="shared" ref="P186" si="449">AVERAGE(G186:G188)</f>
        <v>0.81899275679366168</v>
      </c>
      <c r="Q186" s="329">
        <f t="shared" ref="Q186" si="450">AVERAGE(H186:H188)</f>
        <v>0.86386314979010814</v>
      </c>
      <c r="R186" s="329">
        <f t="shared" ref="R186" si="451">AVERAGE(I186:I188)</f>
        <v>0.89781108874259619</v>
      </c>
      <c r="S186" s="329">
        <f t="shared" ref="S186" si="452">AVERAGE(J186:J188)</f>
        <v>0.81530826504576481</v>
      </c>
      <c r="T186" s="329">
        <f t="shared" ref="T186" si="453">AVERAGE(K186:K188)</f>
        <v>0.88153131749474534</v>
      </c>
      <c r="U186" s="357">
        <f t="shared" ref="U186" si="454">AVERAGE(L186:T186)</f>
        <v>0.8617768228257624</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'VCO2 Raw'!C187/'VO2 Raw '!C187</f>
        <v>0.84826654660063039</v>
      </c>
      <c r="D187" s="355">
        <f>'VCO2 Raw'!D187/'VO2 Raw '!D187</f>
        <v>0.9219062875450541</v>
      </c>
      <c r="E187" s="355">
        <f>'VCO2 Raw'!E187/'VO2 Raw '!E187</f>
        <v>0.87710049423393743</v>
      </c>
      <c r="F187" s="355">
        <f>'VCO2 Raw'!F187/'VO2 Raw '!F187</f>
        <v>0.842185128983308</v>
      </c>
      <c r="G187" s="355">
        <f>'VCO2 Raw'!G187/'VO2 Raw '!G187</f>
        <v>0.79979413278435407</v>
      </c>
      <c r="H187" s="355">
        <f>'VCO2 Raw'!H187/'VO2 Raw '!H187</f>
        <v>0.89674796747967478</v>
      </c>
      <c r="I187" s="355">
        <f>'VCO2 Raw'!I187/'VO2 Raw '!I187</f>
        <v>0.8983793254489707</v>
      </c>
      <c r="J187" s="355">
        <f>'VCO2 Raw'!J187/'VO2 Raw '!J187</f>
        <v>0.82138566279535441</v>
      </c>
      <c r="K187" s="356">
        <f>'VCO2 Raw'!K187/'VO2 Raw '!K187</f>
        <v>0.84798368826461257</v>
      </c>
      <c r="L187" s="109"/>
      <c r="M187" s="329"/>
      <c r="N187" s="329"/>
      <c r="O187" s="329"/>
      <c r="P187" s="329"/>
      <c r="Q187" s="329"/>
      <c r="R187" s="329"/>
      <c r="S187" s="329"/>
      <c r="T187" s="329"/>
      <c r="U187" s="357">
        <f t="shared" ref="U187" si="455">STDEV(L186:T186)/SQRT(COUNT(L186:T186))</f>
        <v>1.2289890453400175E-2</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'VCO2 Raw'!C188/'VO2 Raw '!C188</f>
        <v>0.81132075471698117</v>
      </c>
      <c r="D188" s="355">
        <f>'VCO2 Raw'!D188/'VO2 Raw '!D188</f>
        <v>0.92390615091946737</v>
      </c>
      <c r="E188" s="355">
        <f>'VCO2 Raw'!E188/'VO2 Raw '!E188</f>
        <v>0.92782969885773625</v>
      </c>
      <c r="F188" s="355">
        <f>'VCO2 Raw'!F188/'VO2 Raw '!F188</f>
        <v>0.83798604187437686</v>
      </c>
      <c r="G188" s="355">
        <f>'VCO2 Raw'!G188/'VO2 Raw '!G188</f>
        <v>0.80382013529645846</v>
      </c>
      <c r="H188" s="355">
        <f>'VCO2 Raw'!H188/'VO2 Raw '!H188</f>
        <v>0.83355408388520968</v>
      </c>
      <c r="I188" s="355">
        <f>'VCO2 Raw'!I188/'VO2 Raw '!I188</f>
        <v>0.88618103910016066</v>
      </c>
      <c r="J188" s="355">
        <f>'VCO2 Raw'!J188/'VO2 Raw '!J188</f>
        <v>0.81589500546846516</v>
      </c>
      <c r="K188" s="356">
        <f>'VCO2 Raw'!K188/'VO2 Raw '!K188</f>
        <v>0.96250532594801874</v>
      </c>
      <c r="L188" s="10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'VCO2 Raw'!C189/'VO2 Raw '!C189</f>
        <v>0.77337559429477021</v>
      </c>
      <c r="D189" s="355">
        <f>'VCO2 Raw'!D189/'VO2 Raw '!D189</f>
        <v>0.83717158611741815</v>
      </c>
      <c r="E189" s="355">
        <f>'VCO2 Raw'!E189/'VO2 Raw '!E189</f>
        <v>0.91278758694489026</v>
      </c>
      <c r="F189" s="355">
        <f>'VCO2 Raw'!F189/'VO2 Raw '!F189</f>
        <v>0.80246913580246915</v>
      </c>
      <c r="G189" s="355">
        <f>'VCO2 Raw'!G189/'VO2 Raw '!G189</f>
        <v>0.86469072164948457</v>
      </c>
      <c r="H189" s="355">
        <f>'VCO2 Raw'!H189/'VO2 Raw '!H189</f>
        <v>0.90587109125717935</v>
      </c>
      <c r="I189" s="355">
        <f>'VCO2 Raw'!I189/'VO2 Raw '!I189</f>
        <v>0.96285953644233457</v>
      </c>
      <c r="J189" s="355">
        <f>'VCO2 Raw'!J189/'VO2 Raw '!J189</f>
        <v>0.85434995112414469</v>
      </c>
      <c r="K189" s="356">
        <f>'VCO2 Raw'!K189/'VO2 Raw '!K189</f>
        <v>0.88737201365187712</v>
      </c>
      <c r="L189" s="109">
        <f t="shared" ref="L189" si="456">AVERAGE(C189:C191)</f>
        <v>0.8217068910010229</v>
      </c>
      <c r="M189" s="329">
        <f t="shared" ref="M189" si="457">AVERAGE(D189:D191)</f>
        <v>0.88905115374013344</v>
      </c>
      <c r="N189" s="329">
        <f t="shared" ref="N189" si="458">AVERAGE(E189:E191)</f>
        <v>0.88038930252133885</v>
      </c>
      <c r="O189" s="329">
        <f t="shared" ref="O189" si="459">AVERAGE(F189:F191)</f>
        <v>0.83273772069673424</v>
      </c>
      <c r="P189" s="329">
        <f t="shared" ref="P189" si="460">AVERAGE(G189:G191)</f>
        <v>0.83444269880238497</v>
      </c>
      <c r="Q189" s="329">
        <f t="shared" ref="Q189" si="461">AVERAGE(H189:H191)</f>
        <v>0.89892778491761238</v>
      </c>
      <c r="R189" s="329">
        <f t="shared" ref="R189" si="462">AVERAGE(I189:I191)</f>
        <v>0.93999285642276931</v>
      </c>
      <c r="S189" s="329">
        <f t="shared" ref="S189" si="463">AVERAGE(J189:J191)</f>
        <v>0.91742126371080313</v>
      </c>
      <c r="T189" s="329">
        <f t="shared" ref="T189" si="464">AVERAGE(K189:K191)</f>
        <v>0.90175600303537762</v>
      </c>
      <c r="U189" s="357">
        <f t="shared" ref="U189" si="465">AVERAGE(L189:T189)</f>
        <v>0.87960285276090855</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'VCO2 Raw'!C190/'VO2 Raw '!C190</f>
        <v>0.82779360557138337</v>
      </c>
      <c r="D190" s="355">
        <f>'VCO2 Raw'!D190/'VO2 Raw '!D190</f>
        <v>0.92571428571428571</v>
      </c>
      <c r="E190" s="355">
        <f>'VCO2 Raw'!E190/'VO2 Raw '!E190</f>
        <v>0.87949143173023769</v>
      </c>
      <c r="F190" s="355">
        <f>'VCO2 Raw'!F190/'VO2 Raw '!F190</f>
        <v>0.85621269669017908</v>
      </c>
      <c r="G190" s="355">
        <f>'VCO2 Raw'!G190/'VO2 Raw '!G190</f>
        <v>0.83171968649147077</v>
      </c>
      <c r="H190" s="355">
        <f>'VCO2 Raw'!H190/'VO2 Raw '!H190</f>
        <v>0.91425192193968063</v>
      </c>
      <c r="I190" s="355">
        <f>'VCO2 Raw'!I190/'VO2 Raw '!I190</f>
        <v>0.89855687606112056</v>
      </c>
      <c r="J190" s="355">
        <f>'VCO2 Raw'!J190/'VO2 Raw '!J190</f>
        <v>0.94889975550122252</v>
      </c>
      <c r="K190" s="356">
        <f>'VCO2 Raw'!K190/'VO2 Raw '!K190</f>
        <v>0.9120406567630962</v>
      </c>
      <c r="L190" s="109"/>
      <c r="M190" s="329"/>
      <c r="N190" s="329"/>
      <c r="O190" s="329"/>
      <c r="P190" s="329"/>
      <c r="Q190" s="329"/>
      <c r="R190" s="329"/>
      <c r="S190" s="329"/>
      <c r="T190" s="329"/>
      <c r="U190" s="357">
        <f t="shared" ref="U190" si="466">STDEV(L189:T189)/SQRT(COUNT(L189:T189))</f>
        <v>1.375328809708941E-2</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'VCO2 Raw'!C191/'VO2 Raw '!C191</f>
        <v>0.86395147313691512</v>
      </c>
      <c r="D191" s="355">
        <f>'VCO2 Raw'!D191/'VO2 Raw '!D191</f>
        <v>0.90426758938869667</v>
      </c>
      <c r="E191" s="355">
        <f>'VCO2 Raw'!E191/'VO2 Raw '!E191</f>
        <v>0.84888888888888892</v>
      </c>
      <c r="F191" s="355">
        <f>'VCO2 Raw'!F191/'VO2 Raw '!F191</f>
        <v>0.83953132959755472</v>
      </c>
      <c r="G191" s="355">
        <f>'VCO2 Raw'!G191/'VO2 Raw '!G191</f>
        <v>0.8069176882661997</v>
      </c>
      <c r="H191" s="355">
        <f>'VCO2 Raw'!H191/'VO2 Raw '!H191</f>
        <v>0.87666034155597727</v>
      </c>
      <c r="I191" s="355">
        <f>'VCO2 Raw'!I191/'VO2 Raw '!I191</f>
        <v>0.95856215676485268</v>
      </c>
      <c r="J191" s="355">
        <f>'VCO2 Raw'!J191/'VO2 Raw '!J191</f>
        <v>0.94901408450704228</v>
      </c>
      <c r="K191" s="356">
        <f>'VCO2 Raw'!K191/'VO2 Raw '!K191</f>
        <v>0.90585533869115964</v>
      </c>
      <c r="L191" s="10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'VCO2 Raw'!C192/'VO2 Raw '!C192</f>
        <v>0.85130301481859993</v>
      </c>
      <c r="D192" s="355">
        <f>'VCO2 Raw'!D192/'VO2 Raw '!D192</f>
        <v>0.91713641488162345</v>
      </c>
      <c r="E192" s="355">
        <f>'VCO2 Raw'!E192/'VO2 Raw '!E192</f>
        <v>0.9128897460623594</v>
      </c>
      <c r="F192" s="355">
        <f>'VCO2 Raw'!F192/'VO2 Raw '!F192</f>
        <v>0.78861409239384039</v>
      </c>
      <c r="G192" s="355">
        <f>'VCO2 Raw'!G192/'VO2 Raw '!G192</f>
        <v>0.78971381169639154</v>
      </c>
      <c r="H192" s="355">
        <f>'VCO2 Raw'!H192/'VO2 Raw '!H192</f>
        <v>0.90422163588390503</v>
      </c>
      <c r="I192" s="355">
        <f>'VCO2 Raw'!I192/'VO2 Raw '!I192</f>
        <v>0.90127758420441351</v>
      </c>
      <c r="J192" s="355">
        <f>'VCO2 Raw'!J192/'VO2 Raw '!J192</f>
        <v>0.92494398805078415</v>
      </c>
      <c r="K192" s="356">
        <f>'VCO2 Raw'!K192/'VO2 Raw '!K192</f>
        <v>0.86954872961698904</v>
      </c>
      <c r="L192" s="109">
        <f t="shared" ref="L192" si="467">AVERAGE(C192:C194)</f>
        <v>0.83406195963771435</v>
      </c>
      <c r="M192" s="329">
        <f t="shared" ref="M192" si="468">AVERAGE(D192:D194)</f>
        <v>0.89894171925252231</v>
      </c>
      <c r="N192" s="329">
        <f t="shared" ref="N192" si="469">AVERAGE(E192:E194)</f>
        <v>0.91910835359693743</v>
      </c>
      <c r="O192" s="329">
        <f t="shared" ref="O192" si="470">AVERAGE(F192:F194)</f>
        <v>0.84047854625300278</v>
      </c>
      <c r="P192" s="329">
        <f t="shared" ref="P192" si="471">AVERAGE(G192:G194)</f>
        <v>0.81413247699081293</v>
      </c>
      <c r="Q192" s="329">
        <f t="shared" ref="Q192" si="472">AVERAGE(H192:H194)</f>
        <v>0.90911426684559393</v>
      </c>
      <c r="R192" s="329">
        <f t="shared" ref="R192" si="473">AVERAGE(I192:I194)</f>
        <v>0.87183022598276916</v>
      </c>
      <c r="S192" s="329">
        <f t="shared" ref="S192" si="474">AVERAGE(J192:J194)</f>
        <v>0.91229581852970887</v>
      </c>
      <c r="T192" s="329">
        <f t="shared" ref="T192" si="475">AVERAGE(K192:K194)</f>
        <v>0.91738234666405105</v>
      </c>
      <c r="U192" s="357">
        <f t="shared" ref="U192" si="476">AVERAGE(L192:T192)</f>
        <v>0.87970507930590147</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'VCO2 Raw'!C193/'VO2 Raw '!C193</f>
        <v>0.86183524504692388</v>
      </c>
      <c r="D193" s="355">
        <f>'VCO2 Raw'!D193/'VO2 Raw '!D193</f>
        <v>0.89801154586273257</v>
      </c>
      <c r="E193" s="355">
        <f>'VCO2 Raw'!E193/'VO2 Raw '!E193</f>
        <v>0.91233005157055791</v>
      </c>
      <c r="F193" s="355">
        <f>'VCO2 Raw'!F193/'VO2 Raw '!F193</f>
        <v>0.84473953013278857</v>
      </c>
      <c r="G193" s="355">
        <f>'VCO2 Raw'!G193/'VO2 Raw '!G193</f>
        <v>0.82850779510022277</v>
      </c>
      <c r="H193" s="355">
        <f>'VCO2 Raw'!H193/'VO2 Raw '!H193</f>
        <v>0.92493016759776536</v>
      </c>
      <c r="I193" s="355">
        <f>'VCO2 Raw'!I193/'VO2 Raw '!I193</f>
        <v>0.87675726335520154</v>
      </c>
      <c r="J193" s="355">
        <f>'VCO2 Raw'!J193/'VO2 Raw '!J193</f>
        <v>0.90971223021582737</v>
      </c>
      <c r="K193" s="356">
        <f>'VCO2 Raw'!K193/'VO2 Raw '!K193</f>
        <v>0.92808850645359553</v>
      </c>
      <c r="L193" s="109"/>
      <c r="M193" s="329"/>
      <c r="N193" s="329"/>
      <c r="O193" s="329"/>
      <c r="P193" s="329"/>
      <c r="Q193" s="329"/>
      <c r="R193" s="329"/>
      <c r="S193" s="329"/>
      <c r="T193" s="329"/>
      <c r="U193" s="357">
        <f t="shared" ref="U193" si="477">STDEV(L192:T192)/SQRT(COUNT(L192:T192))</f>
        <v>1.3567267681914142E-2</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'VCO2 Raw'!C194/'VO2 Raw '!C194</f>
        <v>0.789047619047619</v>
      </c>
      <c r="D194" s="355">
        <f>'VCO2 Raw'!D194/'VO2 Raw '!D194</f>
        <v>0.88167719701321079</v>
      </c>
      <c r="E194" s="355">
        <f>'VCO2 Raw'!E194/'VO2 Raw '!E194</f>
        <v>0.93210526315789477</v>
      </c>
      <c r="F194" s="355">
        <f>'VCO2 Raw'!F194/'VO2 Raw '!F194</f>
        <v>0.88808201623237937</v>
      </c>
      <c r="G194" s="355">
        <f>'VCO2 Raw'!G194/'VO2 Raw '!G194</f>
        <v>0.82417582417582413</v>
      </c>
      <c r="H194" s="355">
        <f>'VCO2 Raw'!H194/'VO2 Raw '!H194</f>
        <v>0.89819099705511152</v>
      </c>
      <c r="I194" s="355">
        <f>'VCO2 Raw'!I194/'VO2 Raw '!I194</f>
        <v>0.83745583038869253</v>
      </c>
      <c r="J194" s="355">
        <f>'VCO2 Raw'!J194/'VO2 Raw '!J194</f>
        <v>0.9022312373225152</v>
      </c>
      <c r="K194" s="356">
        <f>'VCO2 Raw'!K194/'VO2 Raw '!K194</f>
        <v>0.95450980392156859</v>
      </c>
      <c r="L194" s="10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'VCO2 Raw'!C195/'VO2 Raw '!C195</f>
        <v>0.80859989512323016</v>
      </c>
      <c r="D195" s="355">
        <f>'VCO2 Raw'!D195/'VO2 Raw '!D195</f>
        <v>0.88992408557625946</v>
      </c>
      <c r="E195" s="355">
        <f>'VCO2 Raw'!E195/'VO2 Raw '!E195</f>
        <v>0.93961512939615133</v>
      </c>
      <c r="F195" s="355">
        <f>'VCO2 Raw'!F195/'VO2 Raw '!F195</f>
        <v>0.82602739726027397</v>
      </c>
      <c r="G195" s="355">
        <f>'VCO2 Raw'!G195/'VO2 Raw '!G195</f>
        <v>0.85518763796909492</v>
      </c>
      <c r="H195" s="355">
        <f>'VCO2 Raw'!H195/'VO2 Raw '!H195</f>
        <v>0.89201680672268913</v>
      </c>
      <c r="I195" s="355">
        <f>'VCO2 Raw'!I195/'VO2 Raw '!I195</f>
        <v>0.8271604938271605</v>
      </c>
      <c r="J195" s="355">
        <f>'VCO2 Raw'!J195/'VO2 Raw '!J195</f>
        <v>0.83411299028427488</v>
      </c>
      <c r="K195" s="356">
        <f>'VCO2 Raw'!K195/'VO2 Raw '!K195</f>
        <v>0.91499795668165096</v>
      </c>
      <c r="L195" s="109">
        <f t="shared" ref="L195" si="478">AVERAGE(C195:C197)</f>
        <v>0.8419003330754985</v>
      </c>
      <c r="M195" s="329">
        <f t="shared" ref="M195" si="479">AVERAGE(D195:D197)</f>
        <v>0.88915537258246202</v>
      </c>
      <c r="N195" s="329">
        <f t="shared" ref="N195" si="480">AVERAGE(E195:E197)</f>
        <v>0.90774011675359123</v>
      </c>
      <c r="O195" s="329">
        <f t="shared" ref="O195" si="481">AVERAGE(F195:F197)</f>
        <v>0.83984770719267798</v>
      </c>
      <c r="P195" s="329">
        <f t="shared" ref="P195" si="482">AVERAGE(G195:G197)</f>
        <v>0.84040743876774615</v>
      </c>
      <c r="Q195" s="329">
        <f t="shared" ref="Q195" si="483">AVERAGE(H195:H197)</f>
        <v>0.88149436952392524</v>
      </c>
      <c r="R195" s="329">
        <f t="shared" ref="R195" si="484">AVERAGE(I195:I197)</f>
        <v>0.87804265326395692</v>
      </c>
      <c r="S195" s="329">
        <f t="shared" ref="S195" si="485">AVERAGE(J195:J197)</f>
        <v>0.88822214634292751</v>
      </c>
      <c r="T195" s="329">
        <f t="shared" ref="T195" si="486">AVERAGE(K195:K197)</f>
        <v>0.88010103004148343</v>
      </c>
      <c r="U195" s="357">
        <f t="shared" ref="U195" si="487">AVERAGE(L195:T195)</f>
        <v>0.87187901861603001</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'VCO2 Raw'!C196/'VO2 Raw '!C196</f>
        <v>0.8309222423146474</v>
      </c>
      <c r="D196" s="355">
        <f>'VCO2 Raw'!D196/'VO2 Raw '!D196</f>
        <v>0.89078706528370954</v>
      </c>
      <c r="E196" s="355">
        <f>'VCO2 Raw'!E196/'VO2 Raw '!E196</f>
        <v>0.93228875209848905</v>
      </c>
      <c r="F196" s="355">
        <f>'VCO2 Raw'!F196/'VO2 Raw '!F196</f>
        <v>0.89747899159663869</v>
      </c>
      <c r="G196" s="355">
        <f>'VCO2 Raw'!G196/'VO2 Raw '!G196</f>
        <v>0.82843137254901966</v>
      </c>
      <c r="H196" s="355">
        <f>'VCO2 Raw'!H196/'VO2 Raw '!H196</f>
        <v>0.86294416243654826</v>
      </c>
      <c r="I196" s="355">
        <f>'VCO2 Raw'!I196/'VO2 Raw '!I196</f>
        <v>0.89477234401349071</v>
      </c>
      <c r="J196" s="355">
        <f>'VCO2 Raw'!J196/'VO2 Raw '!J196</f>
        <v>0.89082234072410893</v>
      </c>
      <c r="K196" s="356">
        <f>'VCO2 Raw'!K196/'VO2 Raw '!K196</f>
        <v>0.88719898605830161</v>
      </c>
      <c r="L196" s="109"/>
      <c r="M196" s="329"/>
      <c r="N196" s="329"/>
      <c r="O196" s="329"/>
      <c r="P196" s="329"/>
      <c r="Q196" s="329"/>
      <c r="R196" s="329"/>
      <c r="S196" s="329"/>
      <c r="T196" s="329"/>
      <c r="U196" s="357">
        <f t="shared" ref="U196" si="488">STDEV(L195:T195)/SQRT(COUNT(L195:T195))</f>
        <v>8.3039668092048449E-3</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'VCO2 Raw'!C197/'VO2 Raw '!C197</f>
        <v>0.88617886178861793</v>
      </c>
      <c r="D197" s="355">
        <f>'VCO2 Raw'!D197/'VO2 Raw '!D197</f>
        <v>0.88675496688741717</v>
      </c>
      <c r="E197" s="355">
        <f>'VCO2 Raw'!E197/'VO2 Raw '!E197</f>
        <v>0.85131646876613321</v>
      </c>
      <c r="F197" s="355">
        <f>'VCO2 Raw'!F197/'VO2 Raw '!F197</f>
        <v>0.7960367327211213</v>
      </c>
      <c r="G197" s="355">
        <f>'VCO2 Raw'!G197/'VO2 Raw '!G197</f>
        <v>0.83760330578512399</v>
      </c>
      <c r="H197" s="355">
        <f>'VCO2 Raw'!H197/'VO2 Raw '!H197</f>
        <v>0.88952213941253833</v>
      </c>
      <c r="I197" s="355">
        <f>'VCO2 Raw'!I197/'VO2 Raw '!I197</f>
        <v>0.91219512195121955</v>
      </c>
      <c r="J197" s="355">
        <f>'VCO2 Raw'!J197/'VO2 Raw '!J197</f>
        <v>0.93973110802039872</v>
      </c>
      <c r="K197" s="356">
        <f>'VCO2 Raw'!K197/'VO2 Raw '!K197</f>
        <v>0.83810614738449785</v>
      </c>
      <c r="L197" s="10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'VCO2 Raw'!C198/'VO2 Raw '!C198</f>
        <v>0.91179039301310039</v>
      </c>
      <c r="D198" s="355">
        <f>'VCO2 Raw'!D198/'VO2 Raw '!D198</f>
        <v>0.83116413593637017</v>
      </c>
      <c r="E198" s="355">
        <f>'VCO2 Raw'!E198/'VO2 Raw '!E198</f>
        <v>0.82866795366795365</v>
      </c>
      <c r="F198" s="355">
        <f>'VCO2 Raw'!F198/'VO2 Raw '!F198</f>
        <v>0.87038883349950147</v>
      </c>
      <c r="G198" s="355">
        <f>'VCO2 Raw'!G198/'VO2 Raw '!G198</f>
        <v>0.76359719978459883</v>
      </c>
      <c r="H198" s="355">
        <f>'VCO2 Raw'!H198/'VO2 Raw '!H198</f>
        <v>0.85767269355586462</v>
      </c>
      <c r="I198" s="355">
        <f>'VCO2 Raw'!I198/'VO2 Raw '!I198</f>
        <v>0.85647933116581509</v>
      </c>
      <c r="J198" s="355">
        <f>'VCO2 Raw'!J198/'VO2 Raw '!J198</f>
        <v>0.95112921140318396</v>
      </c>
      <c r="K198" s="356">
        <f>'VCO2 Raw'!K198/'VO2 Raw '!K198</f>
        <v>0.87395293179098521</v>
      </c>
      <c r="L198" s="109">
        <f t="shared" ref="L198" si="489">AVERAGE(C198:C200)</f>
        <v>0.91999403826489756</v>
      </c>
      <c r="M198" s="329">
        <f t="shared" ref="M198" si="490">AVERAGE(D198:D200)</f>
        <v>0.83568642301524809</v>
      </c>
      <c r="N198" s="329">
        <f t="shared" ref="N198" si="491">AVERAGE(E198:E200)</f>
        <v>0.86737507277551995</v>
      </c>
      <c r="O198" s="329">
        <f t="shared" ref="O198" si="492">AVERAGE(F198:F200)</f>
        <v>0.83205483771504041</v>
      </c>
      <c r="P198" s="329">
        <f t="shared" ref="P198" si="493">AVERAGE(G198:G200)</f>
        <v>0.81532937294983299</v>
      </c>
      <c r="Q198" s="329">
        <f t="shared" ref="Q198" si="494">AVERAGE(H198:H200)</f>
        <v>0.84911920972533794</v>
      </c>
      <c r="R198" s="329">
        <f t="shared" ref="R198" si="495">AVERAGE(I198:I200)</f>
        <v>0.82469663782930258</v>
      </c>
      <c r="S198" s="329">
        <f t="shared" ref="S198" si="496">AVERAGE(J198:J200)</f>
        <v>0.9287494693843481</v>
      </c>
      <c r="T198" s="329">
        <f t="shared" ref="T198" si="497">AVERAGE(K198:K200)</f>
        <v>0.87713748510234257</v>
      </c>
      <c r="U198" s="357">
        <f t="shared" ref="U198" si="498">AVERAGE(L198:T198)</f>
        <v>0.86112694964020775</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'VCO2 Raw'!C199/'VO2 Raw '!C199</f>
        <v>0.90053632374451487</v>
      </c>
      <c r="D199" s="355">
        <f>'VCO2 Raw'!D199/'VO2 Raw '!D199</f>
        <v>0.81081081081081086</v>
      </c>
      <c r="E199" s="355">
        <f>'VCO2 Raw'!E199/'VO2 Raw '!E199</f>
        <v>0.90028653295128935</v>
      </c>
      <c r="F199" s="355">
        <f>'VCO2 Raw'!F199/'VO2 Raw '!F199</f>
        <v>0.80618253189401379</v>
      </c>
      <c r="G199" s="355">
        <f>'VCO2 Raw'!G199/'VO2 Raw '!G199</f>
        <v>0.83048780487804874</v>
      </c>
      <c r="H199" s="355">
        <f>'VCO2 Raw'!H199/'VO2 Raw '!H199</f>
        <v>0.8569069895432031</v>
      </c>
      <c r="I199" s="355">
        <f>'VCO2 Raw'!I199/'VO2 Raw '!I199</f>
        <v>0.81686046511627908</v>
      </c>
      <c r="J199" s="355">
        <f>'VCO2 Raw'!J199/'VO2 Raw '!J199</f>
        <v>0.95309256953092569</v>
      </c>
      <c r="K199" s="356">
        <f>'VCO2 Raw'!K199/'VO2 Raw '!K199</f>
        <v>0.84537572254335258</v>
      </c>
      <c r="L199" s="109"/>
      <c r="M199" s="329"/>
      <c r="N199" s="329"/>
      <c r="O199" s="329"/>
      <c r="P199" s="329"/>
      <c r="Q199" s="329"/>
      <c r="R199" s="329"/>
      <c r="S199" s="329"/>
      <c r="T199" s="329"/>
      <c r="U199" s="357">
        <f t="shared" ref="U199" si="499">STDEV(L198:T198)/SQRT(COUNT(L198:T198))</f>
        <v>1.3639553971074992E-2</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'VCO2 Raw'!C200/'VO2 Raw '!C200</f>
        <v>0.94765539803707743</v>
      </c>
      <c r="D200" s="355">
        <f>'VCO2 Raw'!D200/'VO2 Raw '!D200</f>
        <v>0.86508432229856336</v>
      </c>
      <c r="E200" s="355">
        <f>'VCO2 Raw'!E200/'VO2 Raw '!E200</f>
        <v>0.87317073170731707</v>
      </c>
      <c r="F200" s="355">
        <f>'VCO2 Raw'!F200/'VO2 Raw '!F200</f>
        <v>0.81959314775160597</v>
      </c>
      <c r="G200" s="355">
        <f>'VCO2 Raw'!G200/'VO2 Raw '!G200</f>
        <v>0.85190311418685116</v>
      </c>
      <c r="H200" s="355">
        <f>'VCO2 Raw'!H200/'VO2 Raw '!H200</f>
        <v>0.83277794607694633</v>
      </c>
      <c r="I200" s="355">
        <f>'VCO2 Raw'!I200/'VO2 Raw '!I200</f>
        <v>0.80075011720581346</v>
      </c>
      <c r="J200" s="355">
        <f>'VCO2 Raw'!J200/'VO2 Raw '!J200</f>
        <v>0.88202662721893488</v>
      </c>
      <c r="K200" s="356">
        <f>'VCO2 Raw'!K200/'VO2 Raw '!K200</f>
        <v>0.91208380097268982</v>
      </c>
      <c r="L200" s="10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'VCO2 Raw'!C201/'VO2 Raw '!C201</f>
        <v>0.91135881104033967</v>
      </c>
      <c r="D201" s="355">
        <f>'VCO2 Raw'!D201/'VO2 Raw '!D201</f>
        <v>0.8144618834080718</v>
      </c>
      <c r="E201" s="355">
        <f>'VCO2 Raw'!E201/'VO2 Raw '!E201</f>
        <v>0.85262511513662875</v>
      </c>
      <c r="F201" s="355">
        <f>'VCO2 Raw'!F201/'VO2 Raw '!F201</f>
        <v>0.77375946173254839</v>
      </c>
      <c r="G201" s="355">
        <f>'VCO2 Raw'!G201/'VO2 Raw '!G201</f>
        <v>0.7860032362459547</v>
      </c>
      <c r="H201" s="355">
        <f>'VCO2 Raw'!H201/'VO2 Raw '!H201</f>
        <v>0.86873920552677031</v>
      </c>
      <c r="I201" s="355">
        <f>'VCO2 Raw'!I201/'VO2 Raw '!I201</f>
        <v>0.82023264011279517</v>
      </c>
      <c r="J201" s="355">
        <f>'VCO2 Raw'!J201/'VO2 Raw '!J201</f>
        <v>0.8418587896253602</v>
      </c>
      <c r="K201" s="356">
        <f>'VCO2 Raw'!K201/'VO2 Raw '!K201</f>
        <v>0.88482280431432969</v>
      </c>
      <c r="L201" s="109">
        <f t="shared" ref="L201" si="500">AVERAGE(C201:C203)</f>
        <v>0.89064199307783321</v>
      </c>
      <c r="M201" s="329">
        <f t="shared" ref="M201" si="501">AVERAGE(D201:D203)</f>
        <v>0.85653211120409145</v>
      </c>
      <c r="N201" s="329">
        <f t="shared" ref="N201" si="502">AVERAGE(E201:E203)</f>
        <v>0.86080039663106034</v>
      </c>
      <c r="O201" s="329">
        <f t="shared" ref="O201" si="503">AVERAGE(F201:F203)</f>
        <v>0.84994644516661089</v>
      </c>
      <c r="P201" s="329">
        <f t="shared" ref="P201" si="504">AVERAGE(G201:G203)</f>
        <v>0.82830769811143112</v>
      </c>
      <c r="Q201" s="329">
        <f t="shared" ref="Q201" si="505">AVERAGE(H201:H203)</f>
        <v>0.88117122652148661</v>
      </c>
      <c r="R201" s="329">
        <f t="shared" ref="R201" si="506">AVERAGE(I201:I203)</f>
        <v>0.89837358244489696</v>
      </c>
      <c r="S201" s="329">
        <f t="shared" ref="S201" si="507">AVERAGE(J201:J203)</f>
        <v>0.84791461264979462</v>
      </c>
      <c r="T201" s="329">
        <f t="shared" ref="T201" si="508">AVERAGE(K201:K203)</f>
        <v>0.91218100118806567</v>
      </c>
      <c r="U201" s="357">
        <f t="shared" ref="U201" si="509">AVERAGE(L201:T201)</f>
        <v>0.86954100744391893</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'VCO2 Raw'!C202/'VO2 Raw '!C202</f>
        <v>0.85734136174154696</v>
      </c>
      <c r="D202" s="355">
        <f>'VCO2 Raw'!D202/'VO2 Raw '!D202</f>
        <v>0.81475903614457834</v>
      </c>
      <c r="E202" s="355">
        <f>'VCO2 Raw'!E202/'VO2 Raw '!E202</f>
        <v>0.84777727885047149</v>
      </c>
      <c r="F202" s="355">
        <f>'VCO2 Raw'!F202/'VO2 Raw '!F202</f>
        <v>0.85789167152009316</v>
      </c>
      <c r="G202" s="355">
        <f>'VCO2 Raw'!G202/'VO2 Raw '!G202</f>
        <v>0.82532981530343008</v>
      </c>
      <c r="H202" s="355">
        <f>'VCO2 Raw'!H202/'VO2 Raw '!H202</f>
        <v>0.9237940818808269</v>
      </c>
      <c r="I202" s="355">
        <f>'VCO2 Raw'!I202/'VO2 Raw '!I202</f>
        <v>0.92604889827950498</v>
      </c>
      <c r="J202" s="355">
        <f>'VCO2 Raw'!J202/'VO2 Raw '!J202</f>
        <v>0.87762490948587979</v>
      </c>
      <c r="K202" s="356">
        <f>'VCO2 Raw'!K202/'VO2 Raw '!K202</f>
        <v>0.91523371276338095</v>
      </c>
      <c r="L202" s="109"/>
      <c r="M202" s="329"/>
      <c r="N202" s="329"/>
      <c r="O202" s="329"/>
      <c r="P202" s="329"/>
      <c r="Q202" s="329"/>
      <c r="R202" s="329"/>
      <c r="S202" s="329"/>
      <c r="T202" s="329"/>
      <c r="U202" s="357">
        <f t="shared" ref="U202" si="510">STDEV(L201:T201)/SQRT(COUNT(L201:T201))</f>
        <v>9.149577493358858E-3</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'VCO2 Raw'!C203/'VO2 Raw '!C203</f>
        <v>0.90322580645161288</v>
      </c>
      <c r="D203" s="355">
        <f>'VCO2 Raw'!D203/'VO2 Raw '!D203</f>
        <v>0.94037541405962455</v>
      </c>
      <c r="E203" s="355">
        <f>'VCO2 Raw'!E203/'VO2 Raw '!E203</f>
        <v>0.88199879590608066</v>
      </c>
      <c r="F203" s="355">
        <f>'VCO2 Raw'!F203/'VO2 Raw '!F203</f>
        <v>0.918188202247191</v>
      </c>
      <c r="G203" s="355">
        <f>'VCO2 Raw'!G203/'VO2 Raw '!G203</f>
        <v>0.87359004278490859</v>
      </c>
      <c r="H203" s="355">
        <f>'VCO2 Raw'!H203/'VO2 Raw '!H203</f>
        <v>0.85098039215686272</v>
      </c>
      <c r="I203" s="355">
        <f>'VCO2 Raw'!I203/'VO2 Raw '!I203</f>
        <v>0.94883920894239038</v>
      </c>
      <c r="J203" s="355">
        <f>'VCO2 Raw'!J203/'VO2 Raw '!J203</f>
        <v>0.82426013883814397</v>
      </c>
      <c r="K203" s="356">
        <f>'VCO2 Raw'!K203/'VO2 Raw '!K203</f>
        <v>0.93648648648648647</v>
      </c>
      <c r="L203" s="10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'VCO2 Raw'!C204/'VO2 Raw '!C204</f>
        <v>0.91097724230254351</v>
      </c>
      <c r="D204" s="355">
        <f>'VCO2 Raw'!D204/'VO2 Raw '!D204</f>
        <v>0.87207093096896771</v>
      </c>
      <c r="E204" s="355">
        <f>'VCO2 Raw'!E204/'VO2 Raw '!E204</f>
        <v>0.86834127327847555</v>
      </c>
      <c r="F204" s="355">
        <f>'VCO2 Raw'!F204/'VO2 Raw '!F204</f>
        <v>0.88888888888888884</v>
      </c>
      <c r="G204" s="355">
        <f>'VCO2 Raw'!G204/'VO2 Raw '!G204</f>
        <v>0.88738059326294616</v>
      </c>
      <c r="H204" s="355">
        <f>'VCO2 Raw'!H204/'VO2 Raw '!H204</f>
        <v>0.8326446280991735</v>
      </c>
      <c r="I204" s="355">
        <f>'VCO2 Raw'!I204/'VO2 Raw '!I204</f>
        <v>0.9535632183908046</v>
      </c>
      <c r="J204" s="355">
        <f>'VCO2 Raw'!J204/'VO2 Raw '!J204</f>
        <v>0.82748948106591869</v>
      </c>
      <c r="K204" s="356">
        <f>'VCO2 Raw'!K204/'VO2 Raw '!K204</f>
        <v>0.93391684901531724</v>
      </c>
      <c r="L204" s="109">
        <f t="shared" ref="L204" si="511">AVERAGE(C204:C206)</f>
        <v>0.91612067487667515</v>
      </c>
      <c r="M204" s="329">
        <f t="shared" ref="M204" si="512">AVERAGE(D204:D206)</f>
        <v>0.85334216579941558</v>
      </c>
      <c r="N204" s="329">
        <f t="shared" ref="N204" si="513">AVERAGE(E204:E206)</f>
        <v>0.87895282738684644</v>
      </c>
      <c r="O204" s="329">
        <f t="shared" ref="O204" si="514">AVERAGE(F204:F206)</f>
        <v>0.83860581836954629</v>
      </c>
      <c r="P204" s="329">
        <f t="shared" ref="P204" si="515">AVERAGE(G204:G206)</f>
        <v>0.82052176452918368</v>
      </c>
      <c r="Q204" s="329">
        <f t="shared" ref="Q204" si="516">AVERAGE(H204:H206)</f>
        <v>0.80627014729316437</v>
      </c>
      <c r="R204" s="329">
        <f t="shared" ref="R204" si="517">AVERAGE(I204:I206)</f>
        <v>0.90761182810954011</v>
      </c>
      <c r="S204" s="329">
        <f t="shared" ref="S204" si="518">AVERAGE(J204:J206)</f>
        <v>0.87947614307515287</v>
      </c>
      <c r="T204" s="329">
        <f t="shared" ref="T204" si="519">AVERAGE(K204:K206)</f>
        <v>0.91448618521310809</v>
      </c>
      <c r="U204" s="357">
        <f t="shared" ref="U204" si="520">AVERAGE(L204:T204)</f>
        <v>0.86837639496140373</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'VCO2 Raw'!C205/'VO2 Raw '!C205</f>
        <v>0.9305381727158949</v>
      </c>
      <c r="D205" s="355">
        <f>'VCO2 Raw'!D205/'VO2 Raw '!D205</f>
        <v>0.88963825873697122</v>
      </c>
      <c r="E205" s="355">
        <f>'VCO2 Raw'!E205/'VO2 Raw '!E205</f>
        <v>0.89789196310935437</v>
      </c>
      <c r="F205" s="355">
        <f>'VCO2 Raw'!F205/'VO2 Raw '!F205</f>
        <v>0.84693877551020413</v>
      </c>
      <c r="G205" s="355">
        <f>'VCO2 Raw'!G205/'VO2 Raw '!G205</f>
        <v>0.77936714347637626</v>
      </c>
      <c r="H205" s="355">
        <f>'VCO2 Raw'!H205/'VO2 Raw '!H205</f>
        <v>0.78189134808853122</v>
      </c>
      <c r="I205" s="355">
        <f>'VCO2 Raw'!I205/'VO2 Raw '!I205</f>
        <v>0.91160714285714284</v>
      </c>
      <c r="J205" s="355">
        <f>'VCO2 Raw'!J205/'VO2 Raw '!J205</f>
        <v>0.9105892978098894</v>
      </c>
      <c r="K205" s="356">
        <f>'VCO2 Raw'!K205/'VO2 Raw '!K205</f>
        <v>0.9272797229703732</v>
      </c>
      <c r="L205" s="109"/>
      <c r="M205" s="329"/>
      <c r="N205" s="329"/>
      <c r="O205" s="329"/>
      <c r="P205" s="329"/>
      <c r="Q205" s="329"/>
      <c r="R205" s="329"/>
      <c r="S205" s="329"/>
      <c r="T205" s="329"/>
      <c r="U205" s="357">
        <f t="shared" ref="U205" si="521">STDEV(L204:T204)/SQRT(COUNT(L204:T204))</f>
        <v>1.3662438623113303E-2</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'VCO2 Raw'!C206/'VO2 Raw '!C206</f>
        <v>0.90684660961158658</v>
      </c>
      <c r="D206" s="355">
        <f>'VCO2 Raw'!D206/'VO2 Raw '!D206</f>
        <v>0.79831730769230769</v>
      </c>
      <c r="E206" s="355">
        <f>'VCO2 Raw'!E206/'VO2 Raw '!E206</f>
        <v>0.87062524577270939</v>
      </c>
      <c r="F206" s="355">
        <f>'VCO2 Raw'!F206/'VO2 Raw '!F206</f>
        <v>0.77998979070954566</v>
      </c>
      <c r="G206" s="355">
        <f>'VCO2 Raw'!G206/'VO2 Raw '!G206</f>
        <v>0.79481755684822841</v>
      </c>
      <c r="H206" s="355">
        <f>'VCO2 Raw'!H206/'VO2 Raw '!H206</f>
        <v>0.80427446569178851</v>
      </c>
      <c r="I206" s="355">
        <f>'VCO2 Raw'!I206/'VO2 Raw '!I206</f>
        <v>0.85766512308067266</v>
      </c>
      <c r="J206" s="355">
        <f>'VCO2 Raw'!J206/'VO2 Raw '!J206</f>
        <v>0.90034965034965031</v>
      </c>
      <c r="K206" s="356">
        <f>'VCO2 Raw'!K206/'VO2 Raw '!K206</f>
        <v>0.88226198365363373</v>
      </c>
      <c r="L206" s="10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'VCO2 Raw'!C207/'VO2 Raw '!C207</f>
        <v>0.9305753685211603</v>
      </c>
      <c r="D207" s="355">
        <f>'VCO2 Raw'!D207/'VO2 Raw '!D207</f>
        <v>0.89879261363636365</v>
      </c>
      <c r="E207" s="355">
        <f>'VCO2 Raw'!E207/'VO2 Raw '!E207</f>
        <v>0.88504577822990849</v>
      </c>
      <c r="F207" s="355">
        <f>'VCO2 Raw'!F207/'VO2 Raw '!F207</f>
        <v>0.87333573227779782</v>
      </c>
      <c r="G207" s="355">
        <f>'VCO2 Raw'!G207/'VO2 Raw '!G207</f>
        <v>0.77499206601079018</v>
      </c>
      <c r="H207" s="355">
        <f>'VCO2 Raw'!H207/'VO2 Raw '!H207</f>
        <v>0.86060100166944908</v>
      </c>
      <c r="I207" s="355">
        <f>'VCO2 Raw'!I207/'VO2 Raw '!I207</f>
        <v>0.96735226901730331</v>
      </c>
      <c r="J207" s="355">
        <f>'VCO2 Raw'!J207/'VO2 Raw '!J207</f>
        <v>0.95193977996525769</v>
      </c>
      <c r="K207" s="356">
        <f>'VCO2 Raw'!K207/'VO2 Raw '!K207</f>
        <v>0.86045905059989569</v>
      </c>
      <c r="L207" s="109">
        <f t="shared" ref="L207" si="522">AVERAGE(C207:C209)</f>
        <v>0.91191109589221675</v>
      </c>
      <c r="M207" s="329">
        <f t="shared" ref="M207" si="523">AVERAGE(D207:D209)</f>
        <v>0.89450977018750233</v>
      </c>
      <c r="N207" s="329">
        <f t="shared" ref="N207" si="524">AVERAGE(E207:E209)</f>
        <v>0.88191584744566287</v>
      </c>
      <c r="O207" s="329">
        <f t="shared" ref="O207" si="525">AVERAGE(F207:F209)</f>
        <v>0.8592095199236085</v>
      </c>
      <c r="P207" s="329">
        <f t="shared" ref="P207" si="526">AVERAGE(G207:G209)</f>
        <v>0.7592852514804963</v>
      </c>
      <c r="Q207" s="329">
        <f t="shared" ref="Q207" si="527">AVERAGE(H207:H209)</f>
        <v>0.88208760970965161</v>
      </c>
      <c r="R207" s="329">
        <f t="shared" ref="R207" si="528">AVERAGE(I207:I209)</f>
        <v>0.96392678301331891</v>
      </c>
      <c r="S207" s="329">
        <f t="shared" ref="S207" si="529">AVERAGE(J207:J209)</f>
        <v>0.9588597235680606</v>
      </c>
      <c r="T207" s="329">
        <f t="shared" ref="T207" si="530">AVERAGE(K207:K209)</f>
        <v>0.9105184554386998</v>
      </c>
      <c r="U207" s="357">
        <f t="shared" ref="U207" si="531">AVERAGE(L207:T207)</f>
        <v>0.89135822851769098</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'VCO2 Raw'!C208/'VO2 Raw '!C208</f>
        <v>0.91306459446333177</v>
      </c>
      <c r="D208" s="355">
        <f>'VCO2 Raw'!D208/'VO2 Raw '!D208</f>
        <v>0.86129172084958816</v>
      </c>
      <c r="E208" s="355">
        <f>'VCO2 Raw'!E208/'VO2 Raw '!E208</f>
        <v>0.88034523342487248</v>
      </c>
      <c r="F208" s="355">
        <f>'VCO2 Raw'!F208/'VO2 Raw '!F208</f>
        <v>0.8617272298253893</v>
      </c>
      <c r="G208" s="355">
        <f>'VCO2 Raw'!G208/'VO2 Raw '!G208</f>
        <v>0.78064146620847652</v>
      </c>
      <c r="H208" s="355">
        <f>'VCO2 Raw'!H208/'VO2 Raw '!H208</f>
        <v>0.93869426751592355</v>
      </c>
      <c r="I208" s="355">
        <f>'VCO2 Raw'!I208/'VO2 Raw '!I208</f>
        <v>0.97964774951076317</v>
      </c>
      <c r="J208" s="355">
        <f>'VCO2 Raw'!J208/'VO2 Raw '!J208</f>
        <v>0.94168994413407825</v>
      </c>
      <c r="K208" s="356">
        <f>'VCO2 Raw'!K208/'VO2 Raw '!K208</f>
        <v>0.96021220159151188</v>
      </c>
      <c r="L208" s="109"/>
      <c r="M208" s="329"/>
      <c r="N208" s="329"/>
      <c r="O208" s="329"/>
      <c r="P208" s="329"/>
      <c r="Q208" s="329"/>
      <c r="R208" s="329"/>
      <c r="S208" s="329"/>
      <c r="T208" s="329"/>
      <c r="U208" s="357">
        <f t="shared" ref="U208" si="532">STDEV(L207:T207)/SQRT(COUNT(L207:T207))</f>
        <v>2.016392111635143E-2</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'VCO2 Raw'!C209/'VO2 Raw '!C209</f>
        <v>0.89209332469215818</v>
      </c>
      <c r="D209" s="355">
        <f>'VCO2 Raw'!D209/'VO2 Raw '!D209</f>
        <v>0.92344497607655507</v>
      </c>
      <c r="E209" s="355">
        <f>'VCO2 Raw'!E209/'VO2 Raw '!E209</f>
        <v>0.88035653068220776</v>
      </c>
      <c r="F209" s="355">
        <f>'VCO2 Raw'!F209/'VO2 Raw '!F209</f>
        <v>0.8425655976676385</v>
      </c>
      <c r="G209" s="355">
        <f>'VCO2 Raw'!G209/'VO2 Raw '!G209</f>
        <v>0.72222222222222221</v>
      </c>
      <c r="H209" s="355">
        <f>'VCO2 Raw'!H209/'VO2 Raw '!H209</f>
        <v>0.84696755994358253</v>
      </c>
      <c r="I209" s="355">
        <f>'VCO2 Raw'!I209/'VO2 Raw '!I209</f>
        <v>0.94478033051189036</v>
      </c>
      <c r="J209" s="355">
        <f>'VCO2 Raw'!J209/'VO2 Raw '!J209</f>
        <v>0.98294944660484596</v>
      </c>
      <c r="K209" s="356">
        <f>'VCO2 Raw'!K209/'VO2 Raw '!K209</f>
        <v>0.91088411412469183</v>
      </c>
      <c r="L209" s="10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'VCO2 Raw'!C210/'VO2 Raw '!C210</f>
        <v>0.87641555883801081</v>
      </c>
      <c r="D210" s="355">
        <f>'VCO2 Raw'!D210/'VO2 Raw '!D210</f>
        <v>0.91192583227981461</v>
      </c>
      <c r="E210" s="355">
        <f>'VCO2 Raw'!E210/'VO2 Raw '!E210</f>
        <v>0.91232118135671436</v>
      </c>
      <c r="F210" s="355">
        <f>'VCO2 Raw'!F210/'VO2 Raw '!F210</f>
        <v>0.88386343740881235</v>
      </c>
      <c r="G210" s="355">
        <f>'VCO2 Raw'!G210/'VO2 Raw '!G210</f>
        <v>0.79496898690558238</v>
      </c>
      <c r="H210" s="355">
        <f>'VCO2 Raw'!H210/'VO2 Raw '!H210</f>
        <v>0.88494146144529673</v>
      </c>
      <c r="I210" s="355">
        <f>'VCO2 Raw'!I210/'VO2 Raw '!I210</f>
        <v>0.93885869565217395</v>
      </c>
      <c r="J210" s="355">
        <f>'VCO2 Raw'!J210/'VO2 Raw '!J210</f>
        <v>0.95591726008816547</v>
      </c>
      <c r="K210" s="356">
        <f>'VCO2 Raw'!K210/'VO2 Raw '!K210</f>
        <v>0.93246893571042677</v>
      </c>
      <c r="L210" s="109">
        <f t="shared" ref="L210" si="533">AVERAGE(C210:C212)</f>
        <v>0.88623759886776377</v>
      </c>
      <c r="M210" s="329">
        <f t="shared" ref="M210" si="534">AVERAGE(D210:D212)</f>
        <v>0.91114553374535534</v>
      </c>
      <c r="N210" s="329">
        <f t="shared" ref="N210" si="535">AVERAGE(E210:E212)</f>
        <v>0.93916256979296875</v>
      </c>
      <c r="O210" s="329">
        <f t="shared" ref="O210" si="536">AVERAGE(F210:F212)</f>
        <v>0.91895010729330273</v>
      </c>
      <c r="P210" s="329">
        <f t="shared" ref="P210" si="537">AVERAGE(G210:G212)</f>
        <v>0.81586055024927873</v>
      </c>
      <c r="Q210" s="329">
        <f t="shared" ref="Q210" si="538">AVERAGE(H210:H212)</f>
        <v>0.91875127976701698</v>
      </c>
      <c r="R210" s="329">
        <f t="shared" ref="R210" si="539">AVERAGE(I210:I212)</f>
        <v>0.92607266278790645</v>
      </c>
      <c r="S210" s="329">
        <f t="shared" ref="S210" si="540">AVERAGE(J210:J212)</f>
        <v>0.95131485013434436</v>
      </c>
      <c r="T210" s="329">
        <f t="shared" ref="T210" si="541">AVERAGE(K210:K212)</f>
        <v>0.91493739387076378</v>
      </c>
      <c r="U210" s="357">
        <f t="shared" ref="U210" si="542">AVERAGE(L210:T210)</f>
        <v>0.90915917183430017</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'VCO2 Raw'!C211/'VO2 Raw '!C211</f>
        <v>0.87652045705860671</v>
      </c>
      <c r="D211" s="355">
        <f>'VCO2 Raw'!D211/'VO2 Raw '!D211</f>
        <v>0.93039154754505904</v>
      </c>
      <c r="E211" s="355">
        <f>'VCO2 Raw'!E211/'VO2 Raw '!E211</f>
        <v>0.93455210237659958</v>
      </c>
      <c r="F211" s="355">
        <f>'VCO2 Raw'!F211/'VO2 Raw '!F211</f>
        <v>0.91010028653295127</v>
      </c>
      <c r="G211" s="355">
        <f>'VCO2 Raw'!G211/'VO2 Raw '!G211</f>
        <v>0.807979120059657</v>
      </c>
      <c r="H211" s="355">
        <f>'VCO2 Raw'!H211/'VO2 Raw '!H211</f>
        <v>0.9204765863119978</v>
      </c>
      <c r="I211" s="355">
        <f>'VCO2 Raw'!I211/'VO2 Raw '!I211</f>
        <v>0.92307692307692313</v>
      </c>
      <c r="J211" s="355">
        <f>'VCO2 Raw'!J211/'VO2 Raw '!J211</f>
        <v>0.9473153516511218</v>
      </c>
      <c r="K211" s="356">
        <f>'VCO2 Raw'!K211/'VO2 Raw '!K211</f>
        <v>0.88581560283687943</v>
      </c>
      <c r="L211" s="109"/>
      <c r="M211" s="329"/>
      <c r="N211" s="329"/>
      <c r="O211" s="329"/>
      <c r="P211" s="329"/>
      <c r="Q211" s="329"/>
      <c r="R211" s="329"/>
      <c r="S211" s="329"/>
      <c r="T211" s="329"/>
      <c r="U211" s="357">
        <f t="shared" ref="U211" si="543">STDEV(L210:T210)/SQRT(COUNT(L210:T210))</f>
        <v>1.3133188985282068E-2</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'VCO2 Raw'!C212/'VO2 Raw '!C212</f>
        <v>0.90577678070667411</v>
      </c>
      <c r="D212" s="355">
        <f>'VCO2 Raw'!D212/'VO2 Raw '!D212</f>
        <v>0.89111922141119226</v>
      </c>
      <c r="E212" s="355">
        <f>'VCO2 Raw'!E212/'VO2 Raw '!E212</f>
        <v>0.97061442564559219</v>
      </c>
      <c r="F212" s="355">
        <f>'VCO2 Raw'!F212/'VO2 Raw '!F212</f>
        <v>0.96288659793814435</v>
      </c>
      <c r="G212" s="355">
        <f>'VCO2 Raw'!G212/'VO2 Raw '!G212</f>
        <v>0.84463354378259681</v>
      </c>
      <c r="H212" s="355">
        <f>'VCO2 Raw'!H212/'VO2 Raw '!H212</f>
        <v>0.95083579154375619</v>
      </c>
      <c r="I212" s="355">
        <f>'VCO2 Raw'!I212/'VO2 Raw '!I212</f>
        <v>0.91628236963462217</v>
      </c>
      <c r="J212" s="355">
        <f>'VCO2 Raw'!J212/'VO2 Raw '!J212</f>
        <v>0.95071193866374593</v>
      </c>
      <c r="K212" s="356">
        <f>'VCO2 Raw'!K212/'VO2 Raw '!K212</f>
        <v>0.92652764306498547</v>
      </c>
      <c r="L212" s="10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'VCO2 Raw'!C213/'VO2 Raw '!C213</f>
        <v>0.98865784499054821</v>
      </c>
      <c r="D213" s="355">
        <f>'VCO2 Raw'!D213/'VO2 Raw '!D213</f>
        <v>0.94458566344687345</v>
      </c>
      <c r="E213" s="355">
        <f>'VCO2 Raw'!E213/'VO2 Raw '!E213</f>
        <v>0.93176279447603572</v>
      </c>
      <c r="F213" s="355">
        <f>'VCO2 Raw'!F213/'VO2 Raw '!F213</f>
        <v>0.95775066944361797</v>
      </c>
      <c r="G213" s="355">
        <f>'VCO2 Raw'!G213/'VO2 Raw '!G213</f>
        <v>0.87778340080971662</v>
      </c>
      <c r="H213" s="355">
        <f>'VCO2 Raw'!H213/'VO2 Raw '!H213</f>
        <v>0.9412768863093206</v>
      </c>
      <c r="I213" s="355">
        <f>'VCO2 Raw'!I213/'VO2 Raw '!I213</f>
        <v>0.9340064911648035</v>
      </c>
      <c r="J213" s="355">
        <f>'VCO2 Raw'!J213/'VO2 Raw '!J213</f>
        <v>0.98486516235553112</v>
      </c>
      <c r="K213" s="356">
        <f>'VCO2 Raw'!K213/'VO2 Raw '!K213</f>
        <v>0.91276718659734257</v>
      </c>
      <c r="L213" s="109">
        <f t="shared" ref="L213" si="544">AVERAGE(C213:C215)</f>
        <v>0.96986344444711958</v>
      </c>
      <c r="M213" s="329">
        <f t="shared" ref="M213" si="545">AVERAGE(D213:D215)</f>
        <v>0.92174520969098361</v>
      </c>
      <c r="N213" s="329">
        <f t="shared" ref="N213" si="546">AVERAGE(E213:E215)</f>
        <v>0.95541583915478123</v>
      </c>
      <c r="O213" s="329">
        <f t="shared" ref="O213" si="547">AVERAGE(F213:F215)</f>
        <v>0.96692321880602294</v>
      </c>
      <c r="P213" s="329">
        <f t="shared" ref="P213" si="548">AVERAGE(G213:G215)</f>
        <v>0.87110866583763757</v>
      </c>
      <c r="Q213" s="329">
        <f t="shared" ref="Q213" si="549">AVERAGE(H213:H215)</f>
        <v>0.94710853851297738</v>
      </c>
      <c r="R213" s="329">
        <f t="shared" ref="R213" si="550">AVERAGE(I213:I215)</f>
        <v>0.95828762594649097</v>
      </c>
      <c r="S213" s="329">
        <f t="shared" ref="S213" si="551">AVERAGE(J213:J215)</f>
        <v>0.97555977614309874</v>
      </c>
      <c r="T213" s="329">
        <f t="shared" ref="T213" si="552">AVERAGE(K213:K215)</f>
        <v>0.9468346531877434</v>
      </c>
      <c r="U213" s="357">
        <f t="shared" ref="U213" si="553">AVERAGE(L213:T213)</f>
        <v>0.94587188574742831</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'VCO2 Raw'!C214/'VO2 Raw '!C214</f>
        <v>0.95703245749613597</v>
      </c>
      <c r="D214" s="355">
        <f>'VCO2 Raw'!D214/'VO2 Raw '!D214</f>
        <v>0.92992148880488512</v>
      </c>
      <c r="E214" s="355">
        <f>'VCO2 Raw'!E214/'VO2 Raw '!E214</f>
        <v>0.96132596685082872</v>
      </c>
      <c r="F214" s="355">
        <f>'VCO2 Raw'!F214/'VO2 Raw '!F214</f>
        <v>0.96013390139987831</v>
      </c>
      <c r="G214" s="355">
        <f>'VCO2 Raw'!G214/'VO2 Raw '!G214</f>
        <v>0.86748289521065902</v>
      </c>
      <c r="H214" s="355">
        <f>'VCO2 Raw'!H214/'VO2 Raw '!H214</f>
        <v>0.96426608026388128</v>
      </c>
      <c r="I214" s="355">
        <f>'VCO2 Raw'!I214/'VO2 Raw '!I214</f>
        <v>0.94684129429892139</v>
      </c>
      <c r="J214" s="355">
        <f>'VCO2 Raw'!J214/'VO2 Raw '!J214</f>
        <v>0.97275879148093114</v>
      </c>
      <c r="K214" s="356">
        <f>'VCO2 Raw'!K214/'VO2 Raw '!K214</f>
        <v>0.98940116587175408</v>
      </c>
      <c r="L214" s="109"/>
      <c r="M214" s="329"/>
      <c r="N214" s="329"/>
      <c r="O214" s="329"/>
      <c r="P214" s="329"/>
      <c r="Q214" s="329"/>
      <c r="R214" s="329"/>
      <c r="S214" s="329"/>
      <c r="T214" s="329"/>
      <c r="U214" s="357">
        <f t="shared" ref="U214" si="554">STDEV(L213:T213)/SQRT(COUNT(L213:T213))</f>
        <v>1.0749324125963378E-2</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'VCO2 Raw'!C215/'VO2 Raw '!C215</f>
        <v>0.96390003085467446</v>
      </c>
      <c r="D215" s="355">
        <f>'VCO2 Raw'!D215/'VO2 Raw '!D215</f>
        <v>0.89072847682119205</v>
      </c>
      <c r="E215" s="355">
        <f>'VCO2 Raw'!E215/'VO2 Raw '!E215</f>
        <v>0.9731587561374796</v>
      </c>
      <c r="F215" s="355">
        <f>'VCO2 Raw'!F215/'VO2 Raw '!F215</f>
        <v>0.9828850855745721</v>
      </c>
      <c r="G215" s="355">
        <f>'VCO2 Raw'!G215/'VO2 Raw '!G215</f>
        <v>0.86805970149253731</v>
      </c>
      <c r="H215" s="355">
        <f>'VCO2 Raw'!H215/'VO2 Raw '!H215</f>
        <v>0.93578264896573016</v>
      </c>
      <c r="I215" s="355">
        <f>'VCO2 Raw'!I215/'VO2 Raw '!I215</f>
        <v>0.99401509237574814</v>
      </c>
      <c r="J215" s="355">
        <f>'VCO2 Raw'!J215/'VO2 Raw '!J215</f>
        <v>0.96905537459283386</v>
      </c>
      <c r="K215" s="356">
        <f>'VCO2 Raw'!K215/'VO2 Raw '!K215</f>
        <v>0.93833560709413366</v>
      </c>
      <c r="L215" s="10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'VCO2 Raw'!C216/'VO2 Raw '!C216</f>
        <v>0.96369404300317241</v>
      </c>
      <c r="D216" s="355">
        <f>'VCO2 Raw'!D216/'VO2 Raw '!D216</f>
        <v>0.92755616689591935</v>
      </c>
      <c r="E216" s="355">
        <f>'VCO2 Raw'!E216/'VO2 Raw '!E216</f>
        <v>0.98501070663811563</v>
      </c>
      <c r="F216" s="355">
        <f>'VCO2 Raw'!F216/'VO2 Raw '!F216</f>
        <v>1.0009196811771919</v>
      </c>
      <c r="G216" s="355">
        <f>'VCO2 Raw'!G216/'VO2 Raw '!G216</f>
        <v>0.90201168072680082</v>
      </c>
      <c r="H216" s="355">
        <f>'VCO2 Raw'!H216/'VO2 Raw '!H216</f>
        <v>0.97855750487329429</v>
      </c>
      <c r="I216" s="355">
        <f>'VCO2 Raw'!I216/'VO2 Raw '!I216</f>
        <v>0.95479384003974166</v>
      </c>
      <c r="J216" s="355">
        <f>'VCO2 Raw'!J216/'VO2 Raw '!J216</f>
        <v>0.9831359885181199</v>
      </c>
      <c r="K216" s="356">
        <f>'VCO2 Raw'!K216/'VO2 Raw '!K216</f>
        <v>0.97622541825653064</v>
      </c>
      <c r="L216" s="109">
        <f t="shared" ref="L216" si="555">AVERAGE(C216:C218)</f>
        <v>0.96752539311534191</v>
      </c>
      <c r="M216" s="329">
        <f t="shared" ref="M216" si="556">AVERAGE(D216:D218)</f>
        <v>0.96072731835814906</v>
      </c>
      <c r="N216" s="329">
        <f t="shared" ref="N216" si="557">AVERAGE(E216:E218)</f>
        <v>0.97643279985077669</v>
      </c>
      <c r="O216" s="329">
        <f t="shared" ref="O216" si="558">AVERAGE(F216:F218)</f>
        <v>0.99053889621872193</v>
      </c>
      <c r="P216" s="329">
        <f t="shared" ref="P216" si="559">AVERAGE(G216:G218)</f>
        <v>0.91856396162219733</v>
      </c>
      <c r="Q216" s="329">
        <f t="shared" ref="Q216" si="560">AVERAGE(H216:H218)</f>
        <v>0.98395538660387827</v>
      </c>
      <c r="R216" s="329">
        <f t="shared" ref="R216" si="561">AVERAGE(I216:I218)</f>
        <v>0.95502891778568222</v>
      </c>
      <c r="S216" s="329">
        <f t="shared" ref="S216" si="562">AVERAGE(J216:J218)</f>
        <v>0.9957218654715928</v>
      </c>
      <c r="T216" s="329">
        <f t="shared" ref="T216" si="563">AVERAGE(K216:K218)</f>
        <v>0.97075955066775776</v>
      </c>
      <c r="U216" s="357">
        <f t="shared" ref="U216" si="564">AVERAGE(L216:T216)</f>
        <v>0.96880600996601096</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'VCO2 Raw'!C217/'VO2 Raw '!C217</f>
        <v>1.0016840687100033</v>
      </c>
      <c r="D217" s="355">
        <f>'VCO2 Raw'!D217/'VO2 Raw '!D217</f>
        <v>0.9839432412247946</v>
      </c>
      <c r="E217" s="355">
        <f>'VCO2 Raw'!E217/'VO2 Raw '!E217</f>
        <v>0.95363931386184519</v>
      </c>
      <c r="F217" s="355">
        <f>'VCO2 Raw'!F217/'VO2 Raw '!F217</f>
        <v>0.99333535292335651</v>
      </c>
      <c r="G217" s="355">
        <f>'VCO2 Raw'!G217/'VO2 Raw '!G217</f>
        <v>0.92530843614538183</v>
      </c>
      <c r="H217" s="355">
        <f>'VCO2 Raw'!H217/'VO2 Raw '!H217</f>
        <v>1.0346563981042654</v>
      </c>
      <c r="I217" s="355">
        <f>'VCO2 Raw'!I217/'VO2 Raw '!I217</f>
        <v>0.97813845644253061</v>
      </c>
      <c r="J217" s="355">
        <f>'VCO2 Raw'!J217/'VO2 Raw '!J217</f>
        <v>1.0229226361031518</v>
      </c>
      <c r="K217" s="356">
        <f>'VCO2 Raw'!K217/'VO2 Raw '!K217</f>
        <v>0.99553922854893728</v>
      </c>
      <c r="L217" s="109"/>
      <c r="M217" s="329"/>
      <c r="N217" s="329"/>
      <c r="O217" s="329"/>
      <c r="P217" s="329"/>
      <c r="Q217" s="329"/>
      <c r="R217" s="329"/>
      <c r="S217" s="329"/>
      <c r="T217" s="329"/>
      <c r="U217" s="357">
        <f t="shared" ref="U217" si="565">STDEV(L216:T216)/SQRT(COUNT(L216:T216))</f>
        <v>7.7003304479480303E-3</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'VCO2 Raw'!C218/'VO2 Raw '!C218</f>
        <v>0.9371980676328503</v>
      </c>
      <c r="D218" s="355">
        <f>'VCO2 Raw'!D218/'VO2 Raw '!D218</f>
        <v>0.97068254695373335</v>
      </c>
      <c r="E218" s="355">
        <f>'VCO2 Raw'!E218/'VO2 Raw '!E218</f>
        <v>0.99064837905236913</v>
      </c>
      <c r="F218" s="355">
        <f>'VCO2 Raw'!F218/'VO2 Raw '!F218</f>
        <v>0.97736165455561763</v>
      </c>
      <c r="G218" s="355">
        <f>'VCO2 Raw'!G218/'VO2 Raw '!G218</f>
        <v>0.92837176799440946</v>
      </c>
      <c r="H218" s="355">
        <f>'VCO2 Raw'!H218/'VO2 Raw '!H218</f>
        <v>0.93865225683407505</v>
      </c>
      <c r="I218" s="355">
        <f>'VCO2 Raw'!I218/'VO2 Raw '!I218</f>
        <v>0.9321544568747745</v>
      </c>
      <c r="J218" s="355">
        <f>'VCO2 Raw'!J218/'VO2 Raw '!J218</f>
        <v>0.98110697179350714</v>
      </c>
      <c r="K218" s="356">
        <f>'VCO2 Raw'!K218/'VO2 Raw '!K218</f>
        <v>0.94051400519780537</v>
      </c>
      <c r="L218" s="10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'VCO2 Raw'!C219/'VO2 Raw '!C219</f>
        <v>0.9972101673899566</v>
      </c>
      <c r="D219" s="355">
        <f>'VCO2 Raw'!D219/'VO2 Raw '!D219</f>
        <v>0.94431971261787162</v>
      </c>
      <c r="E219" s="355">
        <f>'VCO2 Raw'!E219/'VO2 Raw '!E219</f>
        <v>0.98719441210710124</v>
      </c>
      <c r="F219" s="355">
        <f>'VCO2 Raw'!F219/'VO2 Raw '!F219</f>
        <v>1.004803073967339</v>
      </c>
      <c r="G219" s="355">
        <f>'VCO2 Raw'!G219/'VO2 Raw '!G219</f>
        <v>0.88648215002005615</v>
      </c>
      <c r="H219" s="355">
        <f>'VCO2 Raw'!H219/'VO2 Raw '!H219</f>
        <v>0.93375499334221035</v>
      </c>
      <c r="I219" s="355">
        <f>'VCO2 Raw'!I219/'VO2 Raw '!I219</f>
        <v>0.99299002426530059</v>
      </c>
      <c r="J219" s="355">
        <f>'VCO2 Raw'!J219/'VO2 Raw '!J219</f>
        <v>0.97978560490045941</v>
      </c>
      <c r="K219" s="356">
        <f>'VCO2 Raw'!K219/'VO2 Raw '!K219</f>
        <v>0.9732620320855615</v>
      </c>
      <c r="L219" s="109">
        <f t="shared" ref="L219" si="566">AVERAGE(C219:C221)</f>
        <v>0.98611978419278701</v>
      </c>
      <c r="M219" s="329">
        <f t="shared" ref="M219" si="567">AVERAGE(D219:D221)</f>
        <v>0.95001943736561367</v>
      </c>
      <c r="N219" s="329">
        <f t="shared" ref="N219" si="568">AVERAGE(E219:E221)</f>
        <v>0.95814548525224252</v>
      </c>
      <c r="O219" s="329">
        <f t="shared" ref="O219" si="569">AVERAGE(F219:F221)</f>
        <v>0.98674428630120314</v>
      </c>
      <c r="P219" s="329">
        <f t="shared" ref="P219" si="570">AVERAGE(G219:G221)</f>
        <v>0.91674732540402815</v>
      </c>
      <c r="Q219" s="329">
        <f t="shared" ref="Q219" si="571">AVERAGE(H219:H221)</f>
        <v>0.94720579229032265</v>
      </c>
      <c r="R219" s="329">
        <f t="shared" ref="R219" si="572">AVERAGE(I219:I221)</f>
        <v>0.97701448459519769</v>
      </c>
      <c r="S219" s="329">
        <f t="shared" ref="S219" si="573">AVERAGE(J219:J221)</f>
        <v>0.98659118493874542</v>
      </c>
      <c r="T219" s="329">
        <f t="shared" ref="T219" si="574">AVERAGE(K219:K221)</f>
        <v>0.96439747358295269</v>
      </c>
      <c r="U219" s="357">
        <f t="shared" ref="U219" si="575">AVERAGE(L219:T219)</f>
        <v>0.96366502821367683</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'VCO2 Raw'!C220/'VO2 Raw '!C220</f>
        <v>0.96972721224218228</v>
      </c>
      <c r="D220" s="355">
        <f>'VCO2 Raw'!D220/'VO2 Raw '!D220</f>
        <v>0.95220066256507341</v>
      </c>
      <c r="E220" s="355">
        <f>'VCO2 Raw'!E220/'VO2 Raw '!E220</f>
        <v>0.97218586387434558</v>
      </c>
      <c r="F220" s="355">
        <f>'VCO2 Raw'!F220/'VO2 Raw '!F220</f>
        <v>0.97780938833570408</v>
      </c>
      <c r="G220" s="355">
        <f>'VCO2 Raw'!G220/'VO2 Raw '!G220</f>
        <v>0.92908970976253302</v>
      </c>
      <c r="H220" s="355">
        <f>'VCO2 Raw'!H220/'VO2 Raw '!H220</f>
        <v>0.96976882039122703</v>
      </c>
      <c r="I220" s="355">
        <f>'VCO2 Raw'!I220/'VO2 Raw '!I220</f>
        <v>0.95753033547466093</v>
      </c>
      <c r="J220" s="355">
        <f>'VCO2 Raw'!J220/'VO2 Raw '!J220</f>
        <v>0.97641196013289033</v>
      </c>
      <c r="K220" s="356">
        <f>'VCO2 Raw'!K220/'VO2 Raw '!K220</f>
        <v>0.94545454545454544</v>
      </c>
      <c r="L220" s="109"/>
      <c r="M220" s="329"/>
      <c r="N220" s="329"/>
      <c r="O220" s="329"/>
      <c r="P220" s="329"/>
      <c r="Q220" s="329"/>
      <c r="R220" s="329"/>
      <c r="S220" s="329"/>
      <c r="T220" s="329"/>
      <c r="U220" s="357">
        <f t="shared" ref="U220" si="576">STDEV(L219:T219)/SQRT(COUNT(L219:T219))</f>
        <v>7.8440229653668255E-3</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'VCO2 Raw'!C221/'VO2 Raw '!C221</f>
        <v>0.99142197294622236</v>
      </c>
      <c r="D221" s="355">
        <f>'VCO2 Raw'!D221/'VO2 Raw '!D221</f>
        <v>0.95353793691389599</v>
      </c>
      <c r="E221" s="355">
        <f>'VCO2 Raw'!E221/'VO2 Raw '!E221</f>
        <v>0.91505617977528086</v>
      </c>
      <c r="F221" s="355">
        <f>'VCO2 Raw'!F221/'VO2 Raw '!F221</f>
        <v>0.97762039660056654</v>
      </c>
      <c r="G221" s="355">
        <f>'VCO2 Raw'!G221/'VO2 Raw '!G221</f>
        <v>0.93467011642949549</v>
      </c>
      <c r="H221" s="355">
        <f>'VCO2 Raw'!H221/'VO2 Raw '!H221</f>
        <v>0.93809356313753078</v>
      </c>
      <c r="I221" s="355">
        <f>'VCO2 Raw'!I221/'VO2 Raw '!I221</f>
        <v>0.98052309404563165</v>
      </c>
      <c r="J221" s="355">
        <f>'VCO2 Raw'!J221/'VO2 Raw '!J221</f>
        <v>1.0035759897828864</v>
      </c>
      <c r="K221" s="356">
        <f>'VCO2 Raw'!K221/'VO2 Raw '!K221</f>
        <v>0.97447584320875114</v>
      </c>
      <c r="L221" s="10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'VCO2 Raw'!C222/'VO2 Raw '!C222</f>
        <v>0.97162545601945682</v>
      </c>
      <c r="D222" s="355">
        <f>'VCO2 Raw'!D222/'VO2 Raw '!D222</f>
        <v>0.92681876883340508</v>
      </c>
      <c r="E222" s="355">
        <f>'VCO2 Raw'!E222/'VO2 Raw '!E222</f>
        <v>1.0020096463022508</v>
      </c>
      <c r="F222" s="355">
        <f>'VCO2 Raw'!F222/'VO2 Raw '!F222</f>
        <v>1.0197926484448634</v>
      </c>
      <c r="G222" s="355">
        <f>'VCO2 Raw'!G222/'VO2 Raw '!G222</f>
        <v>0.89485714285714291</v>
      </c>
      <c r="H222" s="355">
        <f>'VCO2 Raw'!H222/'VO2 Raw '!H222</f>
        <v>0.98253880266075388</v>
      </c>
      <c r="I222" s="355">
        <f>'VCO2 Raw'!I222/'VO2 Raw '!I222</f>
        <v>0.95290322580645159</v>
      </c>
      <c r="J222" s="355">
        <f>'VCO2 Raw'!J222/'VO2 Raw '!J222</f>
        <v>1.0033824595312877</v>
      </c>
      <c r="K222" s="356">
        <f>'VCO2 Raw'!K222/'VO2 Raw '!K222</f>
        <v>0.90782713810818982</v>
      </c>
      <c r="L222" s="109">
        <f t="shared" ref="L222" si="577">AVERAGE(C222:C224)</f>
        <v>0.99477886891421674</v>
      </c>
      <c r="M222" s="329">
        <f t="shared" ref="M222" si="578">AVERAGE(D222:D224)</f>
        <v>0.93863821881649212</v>
      </c>
      <c r="N222" s="329">
        <f t="shared" ref="N222" si="579">AVERAGE(E222:E224)</f>
        <v>0.98160413246199341</v>
      </c>
      <c r="O222" s="329">
        <f t="shared" ref="O222" si="580">AVERAGE(F222:F224)</f>
        <v>0.98687978416169075</v>
      </c>
      <c r="P222" s="329">
        <f t="shared" ref="P222" si="581">AVERAGE(G222:G224)</f>
        <v>0.91756198713784498</v>
      </c>
      <c r="Q222" s="329">
        <f t="shared" ref="Q222" si="582">AVERAGE(H222:H224)</f>
        <v>0.96490485817697225</v>
      </c>
      <c r="R222" s="329">
        <f t="shared" ref="R222" si="583">AVERAGE(I222:I224)</f>
        <v>0.98485541596995285</v>
      </c>
      <c r="S222" s="329">
        <f t="shared" ref="S222" si="584">AVERAGE(J222:J224)</f>
        <v>0.97876644101005905</v>
      </c>
      <c r="T222" s="329">
        <f t="shared" ref="T222" si="585">AVERAGE(K222:K224)</f>
        <v>0.94378064706800469</v>
      </c>
      <c r="U222" s="357">
        <f t="shared" ref="U222" si="586">AVERAGE(L222:T222)</f>
        <v>0.96575226152413629</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'VCO2 Raw'!C223/'VO2 Raw '!C223</f>
        <v>0.99722442505947662</v>
      </c>
      <c r="D223" s="355">
        <f>'VCO2 Raw'!D223/'VO2 Raw '!D223</f>
        <v>0.96007046388725781</v>
      </c>
      <c r="E223" s="355">
        <f>'VCO2 Raw'!E223/'VO2 Raw '!E223</f>
        <v>0.9835820895522388</v>
      </c>
      <c r="F223" s="355">
        <f>'VCO2 Raw'!F223/'VO2 Raw '!F223</f>
        <v>0.97142857142857142</v>
      </c>
      <c r="G223" s="355">
        <f>'VCO2 Raw'!G223/'VO2 Raw '!G223</f>
        <v>0.9127738735014469</v>
      </c>
      <c r="H223" s="355">
        <f>'VCO2 Raw'!H223/'VO2 Raw '!H223</f>
        <v>0.96767241379310343</v>
      </c>
      <c r="I223" s="355">
        <f>'VCO2 Raw'!I223/'VO2 Raw '!I223</f>
        <v>0.99700897308075775</v>
      </c>
      <c r="J223" s="355">
        <f>'VCO2 Raw'!J223/'VO2 Raw '!J223</f>
        <v>0.93779015784586817</v>
      </c>
      <c r="K223" s="356">
        <f>'VCO2 Raw'!K223/'VO2 Raw '!K223</f>
        <v>0.95385587863463972</v>
      </c>
      <c r="L223" s="109"/>
      <c r="M223" s="329"/>
      <c r="N223" s="329"/>
      <c r="O223" s="329"/>
      <c r="P223" s="329"/>
      <c r="Q223" s="329"/>
      <c r="R223" s="329"/>
      <c r="S223" s="329"/>
      <c r="T223" s="329"/>
      <c r="U223" s="357">
        <f t="shared" ref="U223" si="587">STDEV(L222:T222)/SQRT(COUNT(L222:T222))</f>
        <v>8.8313214145110744E-3</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'VCO2 Raw'!C224/'VO2 Raw '!C224</f>
        <v>1.0154867256637168</v>
      </c>
      <c r="D224" s="355">
        <f>'VCO2 Raw'!D224/'VO2 Raw '!D224</f>
        <v>0.92902542372881358</v>
      </c>
      <c r="E224" s="355">
        <f>'VCO2 Raw'!E224/'VO2 Raw '!E224</f>
        <v>0.95922066153149066</v>
      </c>
      <c r="F224" s="355">
        <f>'VCO2 Raw'!F224/'VO2 Raw '!F224</f>
        <v>0.96941813261163734</v>
      </c>
      <c r="G224" s="355">
        <f>'VCO2 Raw'!G224/'VO2 Raw '!G224</f>
        <v>0.94505494505494503</v>
      </c>
      <c r="H224" s="355">
        <f>'VCO2 Raw'!H224/'VO2 Raw '!H224</f>
        <v>0.94450335807705899</v>
      </c>
      <c r="I224" s="355">
        <f>'VCO2 Raw'!I224/'VO2 Raw '!I224</f>
        <v>1.0046540490226497</v>
      </c>
      <c r="J224" s="355">
        <f>'VCO2 Raw'!J224/'VO2 Raw '!J224</f>
        <v>0.99512670565302142</v>
      </c>
      <c r="K224" s="356">
        <f>'VCO2 Raw'!K224/'VO2 Raw '!K224</f>
        <v>0.9696589244611844</v>
      </c>
      <c r="L224" s="10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'VCO2 Raw'!C225/'VO2 Raw '!C225</f>
        <v>0.99881761749926101</v>
      </c>
      <c r="D225" s="355">
        <f>'VCO2 Raw'!D225/'VO2 Raw '!D225</f>
        <v>0.94793926247288507</v>
      </c>
      <c r="E225" s="355">
        <f>'VCO2 Raw'!E225/'VO2 Raw '!E225</f>
        <v>0.97603305785123962</v>
      </c>
      <c r="F225" s="355">
        <f>'VCO2 Raw'!F225/'VO2 Raw '!F225</f>
        <v>1.0178826895565094</v>
      </c>
      <c r="G225" s="355">
        <f>'VCO2 Raw'!G225/'VO2 Raw '!G225</f>
        <v>0.95202449812861523</v>
      </c>
      <c r="H225" s="355">
        <f>'VCO2 Raw'!H225/'VO2 Raw '!H225</f>
        <v>0.95766590389016015</v>
      </c>
      <c r="I225" s="355">
        <f>'VCO2 Raw'!I225/'VO2 Raw '!I225</f>
        <v>0.98412698412698407</v>
      </c>
      <c r="J225" s="355">
        <f>'VCO2 Raw'!J225/'VO2 Raw '!J225</f>
        <v>0.9915433403805497</v>
      </c>
      <c r="K225" s="356">
        <f>'VCO2 Raw'!K225/'VO2 Raw '!K225</f>
        <v>0.93218833283979863</v>
      </c>
      <c r="L225" s="109">
        <f t="shared" ref="L225" si="588">AVERAGE(C225:C227)</f>
        <v>0.99306471083105263</v>
      </c>
      <c r="M225" s="329">
        <f t="shared" ref="M225" si="589">AVERAGE(D225:D227)</f>
        <v>0.95357677836061028</v>
      </c>
      <c r="N225" s="329">
        <f t="shared" ref="N225" si="590">AVERAGE(E225:E227)</f>
        <v>0.96708455135694971</v>
      </c>
      <c r="O225" s="329">
        <f t="shared" ref="O225" si="591">AVERAGE(F225:F227)</f>
        <v>1.023285713758179</v>
      </c>
      <c r="P225" s="329">
        <f t="shared" ref="P225" si="592">AVERAGE(G225:G227)</f>
        <v>0.94094391002644417</v>
      </c>
      <c r="Q225" s="329">
        <f t="shared" ref="Q225" si="593">AVERAGE(H225:H227)</f>
        <v>0.96672785535366712</v>
      </c>
      <c r="R225" s="329">
        <f t="shared" ref="R225" si="594">AVERAGE(I225:I227)</f>
        <v>0.98163626159057216</v>
      </c>
      <c r="S225" s="329">
        <f t="shared" ref="S225" si="595">AVERAGE(J225:J227)</f>
        <v>1.0029693499825738</v>
      </c>
      <c r="T225" s="329">
        <f t="shared" ref="T225" si="596">AVERAGE(K225:K227)</f>
        <v>0.95742748791028853</v>
      </c>
      <c r="U225" s="357">
        <f t="shared" ref="U225" si="597">AVERAGE(L225:T225)</f>
        <v>0.97630184657448205</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'VCO2 Raw'!C226/'VO2 Raw '!C226</f>
        <v>1.0188161505292042</v>
      </c>
      <c r="D226" s="355">
        <f>'VCO2 Raw'!D226/'VO2 Raw '!D226</f>
        <v>0.98850085178875635</v>
      </c>
      <c r="E226" s="355">
        <f>'VCO2 Raw'!E226/'VO2 Raw '!E226</f>
        <v>0.99049630411826817</v>
      </c>
      <c r="F226" s="355">
        <f>'VCO2 Raw'!F226/'VO2 Raw '!F226</f>
        <v>1.0056006720806496</v>
      </c>
      <c r="G226" s="355">
        <f>'VCO2 Raw'!G226/'VO2 Raw '!G226</f>
        <v>0.94466700050075114</v>
      </c>
      <c r="H226" s="355">
        <f>'VCO2 Raw'!H226/'VO2 Raw '!H226</f>
        <v>0.97723988439306353</v>
      </c>
      <c r="I226" s="355">
        <f>'VCO2 Raw'!I226/'VO2 Raw '!I226</f>
        <v>0.98597978480599935</v>
      </c>
      <c r="J226" s="355">
        <f>'VCO2 Raw'!J226/'VO2 Raw '!J226</f>
        <v>1.0152505446623095</v>
      </c>
      <c r="K226" s="356">
        <f>'VCO2 Raw'!K226/'VO2 Raw '!K226</f>
        <v>0.97478493028774849</v>
      </c>
      <c r="L226" s="109"/>
      <c r="M226" s="329"/>
      <c r="N226" s="329"/>
      <c r="O226" s="329"/>
      <c r="P226" s="329"/>
      <c r="Q226" s="329"/>
      <c r="R226" s="329"/>
      <c r="S226" s="329"/>
      <c r="T226" s="329"/>
      <c r="U226" s="357">
        <f t="shared" ref="U226" si="598">STDEV(L225:T225)/SQRT(COUNT(L225:T225))</f>
        <v>8.7619464252719301E-3</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'VCO2 Raw'!C227/'VO2 Raw '!C227</f>
        <v>0.96156036446469251</v>
      </c>
      <c r="D227" s="355">
        <f>'VCO2 Raw'!D227/'VO2 Raw '!D227</f>
        <v>0.9242902208201893</v>
      </c>
      <c r="E227" s="355">
        <f>'VCO2 Raw'!E227/'VO2 Raw '!E227</f>
        <v>0.93472429210134134</v>
      </c>
      <c r="F227" s="355">
        <f>'VCO2 Raw'!F227/'VO2 Raw '!F227</f>
        <v>1.046373779637378</v>
      </c>
      <c r="G227" s="355">
        <f>'VCO2 Raw'!G227/'VO2 Raw '!G227</f>
        <v>0.92614023144996593</v>
      </c>
      <c r="H227" s="355">
        <f>'VCO2 Raw'!H227/'VO2 Raw '!H227</f>
        <v>0.96527777777777779</v>
      </c>
      <c r="I227" s="355">
        <f>'VCO2 Raw'!I227/'VO2 Raw '!I227</f>
        <v>0.97480201583873294</v>
      </c>
      <c r="J227" s="355">
        <f>'VCO2 Raw'!J227/'VO2 Raw '!J227</f>
        <v>1.0021141649048626</v>
      </c>
      <c r="K227" s="356">
        <f>'VCO2 Raw'!K227/'VO2 Raw '!K227</f>
        <v>0.96530920060331826</v>
      </c>
      <c r="L227" s="10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'VCO2 Raw'!C228/'VO2 Raw '!C228</f>
        <v>0.98828236639039724</v>
      </c>
      <c r="D228" s="355">
        <f>'VCO2 Raw'!D228/'VO2 Raw '!D228</f>
        <v>0.94644644644644649</v>
      </c>
      <c r="E228" s="355">
        <f>'VCO2 Raw'!E228/'VO2 Raw '!E228</f>
        <v>0.91996557659208267</v>
      </c>
      <c r="F228" s="355">
        <f>'VCO2 Raw'!F228/'VO2 Raw '!F228</f>
        <v>0.9935460738615991</v>
      </c>
      <c r="G228" s="355">
        <f>'VCO2 Raw'!G228/'VO2 Raw '!G228</f>
        <v>0.86442220200181985</v>
      </c>
      <c r="H228" s="355">
        <f>'VCO2 Raw'!H228/'VO2 Raw '!H228</f>
        <v>0.97980321077162091</v>
      </c>
      <c r="I228" s="355">
        <f>'VCO2 Raw'!I228/'VO2 Raw '!I228</f>
        <v>0.9814534443603331</v>
      </c>
      <c r="J228" s="355">
        <f>'VCO2 Raw'!J228/'VO2 Raw '!J228</f>
        <v>0.98938750758035177</v>
      </c>
      <c r="K228" s="356">
        <f>'VCO2 Raw'!K228/'VO2 Raw '!K228</f>
        <v>0.94252873563218387</v>
      </c>
      <c r="L228" s="109">
        <f t="shared" ref="L228" si="599">AVERAGE(C228:C230)</f>
        <v>0.97803154654285096</v>
      </c>
      <c r="M228" s="329">
        <f t="shared" ref="M228" si="600">AVERAGE(D228:D230)</f>
        <v>0.93702353168295305</v>
      </c>
      <c r="N228" s="329">
        <f t="shared" ref="N228" si="601">AVERAGE(E228:E230)</f>
        <v>0.92910470193584782</v>
      </c>
      <c r="O228" s="329">
        <f t="shared" ref="O228" si="602">AVERAGE(F228:F230)</f>
        <v>0.98710807911171516</v>
      </c>
      <c r="P228" s="329">
        <f t="shared" ref="P228" si="603">AVERAGE(G228:G230)</f>
        <v>0.88997770432346845</v>
      </c>
      <c r="Q228" s="329">
        <f t="shared" ref="Q228" si="604">AVERAGE(H228:H230)</f>
        <v>0.96013515247180303</v>
      </c>
      <c r="R228" s="329">
        <f t="shared" ref="R228" si="605">AVERAGE(I228:I230)</f>
        <v>0.98063392420927009</v>
      </c>
      <c r="S228" s="329">
        <f t="shared" ref="S228" si="606">AVERAGE(J228:J230)</f>
        <v>0.97116728905198568</v>
      </c>
      <c r="T228" s="329">
        <f t="shared" ref="T228" si="607">AVERAGE(K228:K230)</f>
        <v>0.96021818175171136</v>
      </c>
      <c r="U228" s="357">
        <f t="shared" ref="U228" si="608">AVERAGE(L228:T228)</f>
        <v>0.95482223456462278</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'VCO2 Raw'!C229/'VO2 Raw '!C229</f>
        <v>0.97760754272245143</v>
      </c>
      <c r="D229" s="355">
        <f>'VCO2 Raw'!D229/'VO2 Raw '!D229</f>
        <v>0.92659117532213975</v>
      </c>
      <c r="E229" s="355">
        <f>'VCO2 Raw'!E229/'VO2 Raw '!E229</f>
        <v>0.96814296814296819</v>
      </c>
      <c r="F229" s="355">
        <f>'VCO2 Raw'!F229/'VO2 Raw '!F229</f>
        <v>0.98129592518370079</v>
      </c>
      <c r="G229" s="355">
        <f>'VCO2 Raw'!G229/'VO2 Raw '!G229</f>
        <v>0.91309130913091308</v>
      </c>
      <c r="H229" s="355">
        <f>'VCO2 Raw'!H229/'VO2 Raw '!H229</f>
        <v>0.95439971499821874</v>
      </c>
      <c r="I229" s="355">
        <f>'VCO2 Raw'!I229/'VO2 Raw '!I229</f>
        <v>0.98571428571428577</v>
      </c>
      <c r="J229" s="355">
        <f>'VCO2 Raw'!J229/'VO2 Raw '!J229</f>
        <v>0.9732246798603027</v>
      </c>
      <c r="K229" s="356">
        <f>'VCO2 Raw'!K229/'VO2 Raw '!K229</f>
        <v>0.95452298566485416</v>
      </c>
      <c r="L229" s="109"/>
      <c r="M229" s="329"/>
      <c r="N229" s="329"/>
      <c r="O229" s="329"/>
      <c r="P229" s="329"/>
      <c r="Q229" s="329"/>
      <c r="R229" s="329"/>
      <c r="S229" s="329"/>
      <c r="T229" s="329"/>
      <c r="U229" s="357">
        <f t="shared" ref="U229" si="609">STDEV(L228:T228)/SQRT(COUNT(L228:T228))</f>
        <v>1.0378124564867015E-2</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'VCO2 Raw'!C230/'VO2 Raw '!C230</f>
        <v>0.96820473051570377</v>
      </c>
      <c r="D230" s="355">
        <f>'VCO2 Raw'!D230/'VO2 Raw '!D230</f>
        <v>0.93803297328027291</v>
      </c>
      <c r="E230" s="355">
        <f>'VCO2 Raw'!E230/'VO2 Raw '!E230</f>
        <v>0.8992055610724925</v>
      </c>
      <c r="F230" s="355">
        <f>'VCO2 Raw'!F230/'VO2 Raw '!F230</f>
        <v>0.98648223828984594</v>
      </c>
      <c r="G230" s="355">
        <f>'VCO2 Raw'!G230/'VO2 Raw '!G230</f>
        <v>0.89241960183767233</v>
      </c>
      <c r="H230" s="355">
        <f>'VCO2 Raw'!H230/'VO2 Raw '!H230</f>
        <v>0.94620253164556967</v>
      </c>
      <c r="I230" s="355">
        <f>'VCO2 Raw'!I230/'VO2 Raw '!I230</f>
        <v>0.97473404255319152</v>
      </c>
      <c r="J230" s="355">
        <f>'VCO2 Raw'!J230/'VO2 Raw '!J230</f>
        <v>0.95088967971530247</v>
      </c>
      <c r="K230" s="356">
        <f>'VCO2 Raw'!K230/'VO2 Raw '!K230</f>
        <v>0.98360282395809606</v>
      </c>
      <c r="L230" s="10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'VCO2 Raw'!C231/'VO2 Raw '!C231</f>
        <v>1.0039301310043669</v>
      </c>
      <c r="D231" s="355">
        <f>'VCO2 Raw'!D231/'VO2 Raw '!D231</f>
        <v>0.98260533436412834</v>
      </c>
      <c r="E231" s="355">
        <f>'VCO2 Raw'!E231/'VO2 Raw '!E231</f>
        <v>0.95163856188355078</v>
      </c>
      <c r="F231" s="355">
        <f>'VCO2 Raw'!F231/'VO2 Raw '!F231</f>
        <v>0.98142493638676842</v>
      </c>
      <c r="G231" s="355">
        <f>'VCO2 Raw'!G231/'VO2 Raw '!G231</f>
        <v>0.83127005960568545</v>
      </c>
      <c r="H231" s="355">
        <f>'VCO2 Raw'!H231/'VO2 Raw '!H231</f>
        <v>0.93836565096952906</v>
      </c>
      <c r="I231" s="355">
        <f>'VCO2 Raw'!I231/'VO2 Raw '!I231</f>
        <v>1.0014505366985784</v>
      </c>
      <c r="J231" s="355">
        <f>'VCO2 Raw'!J231/'VO2 Raw '!J231</f>
        <v>0.96671709531013617</v>
      </c>
      <c r="K231" s="356">
        <f>'VCO2 Raw'!K231/'VO2 Raw '!K231</f>
        <v>0.90785447126827612</v>
      </c>
      <c r="L231" s="109">
        <f t="shared" ref="L231" si="610">AVERAGE(C231:C233)</f>
        <v>0.9725152797503952</v>
      </c>
      <c r="M231" s="329">
        <f t="shared" ref="M231" si="611">AVERAGE(D231:D233)</f>
        <v>0.96583125488824839</v>
      </c>
      <c r="N231" s="329">
        <f t="shared" ref="N231" si="612">AVERAGE(E231:E233)</f>
        <v>0.96700442061510294</v>
      </c>
      <c r="O231" s="329">
        <f t="shared" ref="O231" si="613">AVERAGE(F231:F233)</f>
        <v>0.9695775789742993</v>
      </c>
      <c r="P231" s="329">
        <f t="shared" ref="P231" si="614">AVERAGE(G231:G233)</f>
        <v>0.84191037563272697</v>
      </c>
      <c r="Q231" s="329">
        <f t="shared" ref="Q231" si="615">AVERAGE(H231:H233)</f>
        <v>0.96131825016006667</v>
      </c>
      <c r="R231" s="329">
        <f t="shared" ref="R231" si="616">AVERAGE(I231:I233)</f>
        <v>1.0023028605737807</v>
      </c>
      <c r="S231" s="329">
        <f t="shared" ref="S231" si="617">AVERAGE(J231:J233)</f>
        <v>0.9749098820828398</v>
      </c>
      <c r="T231" s="329">
        <f t="shared" ref="T231" si="618">AVERAGE(K231:K233)</f>
        <v>0.92627837145512693</v>
      </c>
      <c r="U231" s="357">
        <f t="shared" ref="U231" si="619">AVERAGE(L231:T231)</f>
        <v>0.95351647490362068</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'VCO2 Raw'!C232/'VO2 Raw '!C232</f>
        <v>0.92636022514071292</v>
      </c>
      <c r="D232" s="355">
        <f>'VCO2 Raw'!D232/'VO2 Raw '!D232</f>
        <v>0.94369501466275663</v>
      </c>
      <c r="E232" s="355">
        <f>'VCO2 Raw'!E232/'VO2 Raw '!E232</f>
        <v>0.9802816901408451</v>
      </c>
      <c r="F232" s="355">
        <f>'VCO2 Raw'!F232/'VO2 Raw '!F232</f>
        <v>0.97660357518401686</v>
      </c>
      <c r="G232" s="355">
        <f>'VCO2 Raw'!G232/'VO2 Raw '!G232</f>
        <v>0.85568413886997963</v>
      </c>
      <c r="H232" s="355">
        <f>'VCO2 Raw'!H232/'VO2 Raw '!H232</f>
        <v>0.99713549126324841</v>
      </c>
      <c r="I232" s="355">
        <f>'VCO2 Raw'!I232/'VO2 Raw '!I232</f>
        <v>1.0095211425371045</v>
      </c>
      <c r="J232" s="355">
        <f>'VCO2 Raw'!J232/'VO2 Raw '!J232</f>
        <v>0.96703880914407225</v>
      </c>
      <c r="K232" s="356">
        <f>'VCO2 Raw'!K232/'VO2 Raw '!K232</f>
        <v>0.9135338345864662</v>
      </c>
      <c r="L232" s="109"/>
      <c r="M232" s="329"/>
      <c r="N232" s="329"/>
      <c r="O232" s="329"/>
      <c r="P232" s="329"/>
      <c r="Q232" s="329"/>
      <c r="R232" s="329"/>
      <c r="S232" s="329"/>
      <c r="T232" s="329"/>
      <c r="U232" s="357">
        <f t="shared" ref="U232" si="620">STDEV(L231:T231)/SQRT(COUNT(L231:T231))</f>
        <v>1.5388029620699429E-2</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'VCO2 Raw'!C233/'VO2 Raw '!C233</f>
        <v>0.98725548310610556</v>
      </c>
      <c r="D233" s="355">
        <f>'VCO2 Raw'!D233/'VO2 Raw '!D233</f>
        <v>0.9711934156378601</v>
      </c>
      <c r="E233" s="355">
        <f>'VCO2 Raw'!E233/'VO2 Raw '!E233</f>
        <v>0.96909300982091273</v>
      </c>
      <c r="F233" s="355">
        <f>'VCO2 Raw'!F233/'VO2 Raw '!F233</f>
        <v>0.95070422535211263</v>
      </c>
      <c r="G233" s="355">
        <f>'VCO2 Raw'!G233/'VO2 Raw '!G233</f>
        <v>0.83877692842251561</v>
      </c>
      <c r="H233" s="355">
        <f>'VCO2 Raw'!H233/'VO2 Raw '!H233</f>
        <v>0.94845360824742264</v>
      </c>
      <c r="I233" s="355">
        <f>'VCO2 Raw'!I233/'VO2 Raw '!I233</f>
        <v>0.99593690248565969</v>
      </c>
      <c r="J233" s="355">
        <f>'VCO2 Raw'!J233/'VO2 Raw '!J233</f>
        <v>0.99097374179431075</v>
      </c>
      <c r="K233" s="356">
        <f>'VCO2 Raw'!K233/'VO2 Raw '!K233</f>
        <v>0.95744680851063835</v>
      </c>
      <c r="L233" s="10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'VCO2 Raw'!C234/'VO2 Raw '!C234</f>
        <v>0.98231511254019288</v>
      </c>
      <c r="D234" s="355">
        <f>'VCO2 Raw'!D234/'VO2 Raw '!D234</f>
        <v>0.90382626680455014</v>
      </c>
      <c r="E234" s="355">
        <f>'VCO2 Raw'!E234/'VO2 Raw '!E234</f>
        <v>0.9338551859099804</v>
      </c>
      <c r="F234" s="355">
        <f>'VCO2 Raw'!F234/'VO2 Raw '!F234</f>
        <v>0.90793304221251825</v>
      </c>
      <c r="G234" s="355">
        <f>'VCO2 Raw'!G234/'VO2 Raw '!G234</f>
        <v>0.79054054054054057</v>
      </c>
      <c r="H234" s="355">
        <f>'VCO2 Raw'!H234/'VO2 Raw '!H234</f>
        <v>0.92993630573248409</v>
      </c>
      <c r="I234" s="355">
        <f>'VCO2 Raw'!I234/'VO2 Raw '!I234</f>
        <v>0.99359169972535855</v>
      </c>
      <c r="J234" s="355">
        <f>'VCO2 Raw'!J234/'VO2 Raw '!J234</f>
        <v>0.97017045454545459</v>
      </c>
      <c r="K234" s="356">
        <f>'VCO2 Raw'!K234/'VO2 Raw '!K234</f>
        <v>0.9684576897976942</v>
      </c>
      <c r="L234" s="109">
        <f t="shared" ref="L234" si="621">AVERAGE(C234:C236)</f>
        <v>0.98152880800364917</v>
      </c>
      <c r="M234" s="329">
        <f t="shared" ref="M234" si="622">AVERAGE(D234:D236)</f>
        <v>0.91910627589499916</v>
      </c>
      <c r="N234" s="329">
        <f t="shared" ref="N234" si="623">AVERAGE(E234:E236)</f>
        <v>0.96166083286354009</v>
      </c>
      <c r="O234" s="329">
        <f t="shared" ref="O234" si="624">AVERAGE(F234:F236)</f>
        <v>0.93246502402653098</v>
      </c>
      <c r="P234" s="329">
        <f t="shared" ref="P234" si="625">AVERAGE(G234:G236)</f>
        <v>0.81725592328973151</v>
      </c>
      <c r="Q234" s="329">
        <f t="shared" ref="Q234" si="626">AVERAGE(H234:H236)</f>
        <v>0.96199704024816513</v>
      </c>
      <c r="R234" s="329">
        <f t="shared" ref="R234" si="627">AVERAGE(I234:I236)</f>
        <v>0.9490967566008961</v>
      </c>
      <c r="S234" s="329">
        <f t="shared" ref="S234" si="628">AVERAGE(J234:J236)</f>
        <v>0.96908953294365885</v>
      </c>
      <c r="T234" s="329">
        <f t="shared" ref="T234" si="629">AVERAGE(K234:K236)</f>
        <v>0.94222076764489537</v>
      </c>
      <c r="U234" s="357">
        <f t="shared" ref="U234" si="630">AVERAGE(L234:T234)</f>
        <v>0.9371578846128964</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'VCO2 Raw'!C235/'VO2 Raw '!C235</f>
        <v>0.98588984979517524</v>
      </c>
      <c r="D235" s="355">
        <f>'VCO2 Raw'!D235/'VO2 Raw '!D235</f>
        <v>0.92098445595854928</v>
      </c>
      <c r="E235" s="355">
        <f>'VCO2 Raw'!E235/'VO2 Raw '!E235</f>
        <v>0.98549368273280302</v>
      </c>
      <c r="F235" s="355">
        <f>'VCO2 Raw'!F235/'VO2 Raw '!F235</f>
        <v>0.94047186932849369</v>
      </c>
      <c r="G235" s="355">
        <f>'VCO2 Raw'!G235/'VO2 Raw '!G235</f>
        <v>0.82335594219994102</v>
      </c>
      <c r="H235" s="355">
        <f>'VCO2 Raw'!H235/'VO2 Raw '!H235</f>
        <v>0.97131782945736433</v>
      </c>
      <c r="I235" s="355">
        <f>'VCO2 Raw'!I235/'VO2 Raw '!I235</f>
        <v>0.89990186457311094</v>
      </c>
      <c r="J235" s="355">
        <f>'VCO2 Raw'!J235/'VO2 Raw '!J235</f>
        <v>0.98791182744726236</v>
      </c>
      <c r="K235" s="356">
        <f>'VCO2 Raw'!K235/'VO2 Raw '!K235</f>
        <v>0.93039818711557143</v>
      </c>
      <c r="L235" s="109"/>
      <c r="M235" s="329"/>
      <c r="N235" s="329"/>
      <c r="O235" s="329"/>
      <c r="P235" s="329"/>
      <c r="Q235" s="329"/>
      <c r="R235" s="329"/>
      <c r="S235" s="329"/>
      <c r="T235" s="329"/>
      <c r="U235" s="357">
        <f t="shared" ref="U235" si="631">STDEV(L234:T234)/SQRT(COUNT(L234:T234))</f>
        <v>1.6286634103010476E-2</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'VCO2 Raw'!C236/'VO2 Raw '!C236</f>
        <v>0.97638146167557938</v>
      </c>
      <c r="D236" s="355">
        <f>'VCO2 Raw'!D236/'VO2 Raw '!D236</f>
        <v>0.93250810492189806</v>
      </c>
      <c r="E236" s="355">
        <f>'VCO2 Raw'!E236/'VO2 Raw '!E236</f>
        <v>0.96563362994783675</v>
      </c>
      <c r="F236" s="355">
        <f>'VCO2 Raw'!F236/'VO2 Raw '!F236</f>
        <v>0.9489901605385811</v>
      </c>
      <c r="G236" s="355">
        <f>'VCO2 Raw'!G236/'VO2 Raw '!G236</f>
        <v>0.83787128712871284</v>
      </c>
      <c r="H236" s="355">
        <f>'VCO2 Raw'!H236/'VO2 Raw '!H236</f>
        <v>0.98473698555464706</v>
      </c>
      <c r="I236" s="355">
        <f>'VCO2 Raw'!I236/'VO2 Raw '!I236</f>
        <v>0.95379670550421858</v>
      </c>
      <c r="J236" s="355">
        <f>'VCO2 Raw'!J236/'VO2 Raw '!J236</f>
        <v>0.94918631683825971</v>
      </c>
      <c r="K236" s="356">
        <f>'VCO2 Raw'!K236/'VO2 Raw '!K236</f>
        <v>0.92780642602142005</v>
      </c>
      <c r="L236" s="10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'VCO2 Raw'!C237/'VO2 Raw '!C237</f>
        <v>0.97402597402597402</v>
      </c>
      <c r="D237" s="355">
        <f>'VCO2 Raw'!D237/'VO2 Raw '!D237</f>
        <v>0.94864758918071346</v>
      </c>
      <c r="E237" s="355">
        <f>'VCO2 Raw'!E237/'VO2 Raw '!E237</f>
        <v>0.955719557195572</v>
      </c>
      <c r="F237" s="355">
        <f>'VCO2 Raw'!F237/'VO2 Raw '!F237</f>
        <v>0.96817558299039785</v>
      </c>
      <c r="G237" s="355">
        <f>'VCO2 Raw'!G237/'VO2 Raw '!G237</f>
        <v>0.83787803668815075</v>
      </c>
      <c r="H237" s="355">
        <f>'VCO2 Raw'!H237/'VO2 Raw '!H237</f>
        <v>0.98853085745494262</v>
      </c>
      <c r="I237" s="355">
        <f>'VCO2 Raw'!I237/'VO2 Raw '!I237</f>
        <v>0.95535345183960318</v>
      </c>
      <c r="J237" s="355">
        <f>'VCO2 Raw'!J237/'VO2 Raw '!J237</f>
        <v>0.94563008130081305</v>
      </c>
      <c r="K237" s="356">
        <f>'VCO2 Raw'!K237/'VO2 Raw '!K237</f>
        <v>0.93793402777777779</v>
      </c>
      <c r="L237" s="109">
        <f t="shared" ref="L237" si="632">AVERAGE(C237:C239)</f>
        <v>0.99456396331396346</v>
      </c>
      <c r="M237" s="329">
        <f t="shared" ref="M237" si="633">AVERAGE(D237:D239)</f>
        <v>0.94738320760529005</v>
      </c>
      <c r="N237" s="329">
        <f t="shared" ref="N237" si="634">AVERAGE(E237:E239)</f>
        <v>0.9671098476291542</v>
      </c>
      <c r="O237" s="329">
        <f t="shared" ref="O237" si="635">AVERAGE(F237:F239)</f>
        <v>0.94882617435742456</v>
      </c>
      <c r="P237" s="329">
        <f t="shared" ref="P237" si="636">AVERAGE(G237:G239)</f>
        <v>0.82288066757712552</v>
      </c>
      <c r="Q237" s="329">
        <f t="shared" ref="Q237" si="637">AVERAGE(H237:H239)</f>
        <v>0.95875848539968</v>
      </c>
      <c r="R237" s="329">
        <f t="shared" ref="R237" si="638">AVERAGE(I237:I239)</f>
        <v>0.97099707803978907</v>
      </c>
      <c r="S237" s="329">
        <f t="shared" ref="S237" si="639">AVERAGE(J237:J239)</f>
        <v>0.94188943048362572</v>
      </c>
      <c r="T237" s="329">
        <f t="shared" ref="T237" si="640">AVERAGE(K237:K239)</f>
        <v>0.93032218352920104</v>
      </c>
      <c r="U237" s="357">
        <f t="shared" ref="U237" si="641">AVERAGE(L237:T237)</f>
        <v>0.9425256708816947</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'VCO2 Raw'!C238/'VO2 Raw '!C238</f>
        <v>0.99924924924924929</v>
      </c>
      <c r="D238" s="355">
        <f>'VCO2 Raw'!D238/'VO2 Raw '!D238</f>
        <v>0.94084362139917699</v>
      </c>
      <c r="E238" s="355">
        <f>'VCO2 Raw'!E238/'VO2 Raw '!E238</f>
        <v>0.97503328894806929</v>
      </c>
      <c r="F238" s="355">
        <f>'VCO2 Raw'!F238/'VO2 Raw '!F238</f>
        <v>0.94864160774097506</v>
      </c>
      <c r="G238" s="355">
        <f>'VCO2 Raw'!G238/'VO2 Raw '!G238</f>
        <v>0.83818970861748299</v>
      </c>
      <c r="H238" s="355">
        <f>'VCO2 Raw'!H238/'VO2 Raw '!H238</f>
        <v>0.9844047166222899</v>
      </c>
      <c r="I238" s="355">
        <f>'VCO2 Raw'!I238/'VO2 Raw '!I238</f>
        <v>0.98315707011359188</v>
      </c>
      <c r="J238" s="355">
        <f>'VCO2 Raw'!J238/'VO2 Raw '!J238</f>
        <v>0.9696758452422447</v>
      </c>
      <c r="K238" s="356">
        <f>'VCO2 Raw'!K238/'VO2 Raw '!K238</f>
        <v>0.94015544041450783</v>
      </c>
      <c r="L238" s="109"/>
      <c r="M238" s="329"/>
      <c r="N238" s="329"/>
      <c r="O238" s="329"/>
      <c r="P238" s="329"/>
      <c r="Q238" s="329"/>
      <c r="R238" s="329"/>
      <c r="S238" s="329"/>
      <c r="T238" s="329"/>
      <c r="U238" s="357">
        <f t="shared" ref="U238" si="642">STDEV(L237:T237)/SQRT(COUNT(L237:T237))</f>
        <v>1.6207868308059037E-2</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'VCO2 Raw'!C239/'VO2 Raw '!C239</f>
        <v>1.0104166666666667</v>
      </c>
      <c r="D239" s="355">
        <f>'VCO2 Raw'!D239/'VO2 Raw '!D239</f>
        <v>0.95265841223597958</v>
      </c>
      <c r="E239" s="355">
        <f>'VCO2 Raw'!E239/'VO2 Raw '!E239</f>
        <v>0.97057669674382108</v>
      </c>
      <c r="F239" s="355">
        <f>'VCO2 Raw'!F239/'VO2 Raw '!F239</f>
        <v>0.92966133234090065</v>
      </c>
      <c r="G239" s="355">
        <f>'VCO2 Raw'!G239/'VO2 Raw '!G239</f>
        <v>0.79257425742574261</v>
      </c>
      <c r="H239" s="355">
        <f>'VCO2 Raw'!H239/'VO2 Raw '!H239</f>
        <v>0.90333988212180749</v>
      </c>
      <c r="I239" s="355">
        <f>'VCO2 Raw'!I239/'VO2 Raw '!I239</f>
        <v>0.97448071216617216</v>
      </c>
      <c r="J239" s="355">
        <f>'VCO2 Raw'!J239/'VO2 Raw '!J239</f>
        <v>0.91036236490781941</v>
      </c>
      <c r="K239" s="356">
        <f>'VCO2 Raw'!K239/'VO2 Raw '!K239</f>
        <v>0.9128770823953174</v>
      </c>
      <c r="L239" s="10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'VCO2 Raw'!C240/'VO2 Raw '!C240</f>
        <v>1.0141509433962264</v>
      </c>
      <c r="D240" s="355">
        <f>'VCO2 Raw'!D240/'VO2 Raw '!D240</f>
        <v>0.9084791386271871</v>
      </c>
      <c r="E240" s="355">
        <f>'VCO2 Raw'!E240/'VO2 Raw '!E240</f>
        <v>0.92552670259676628</v>
      </c>
      <c r="F240" s="355">
        <f>'VCO2 Raw'!F240/'VO2 Raw '!F240</f>
        <v>0.86631016042780751</v>
      </c>
      <c r="G240" s="355">
        <f>'VCO2 Raw'!G240/'VO2 Raw '!G240</f>
        <v>0.80841121495327106</v>
      </c>
      <c r="H240" s="355">
        <f>'VCO2 Raw'!H240/'VO2 Raw '!H240</f>
        <v>0.92301358583779336</v>
      </c>
      <c r="I240" s="355">
        <f>'VCO2 Raw'!I240/'VO2 Raw '!I240</f>
        <v>1.0167098818784213</v>
      </c>
      <c r="J240" s="355">
        <f>'VCO2 Raw'!J240/'VO2 Raw '!J240</f>
        <v>0.88751255440241039</v>
      </c>
      <c r="K240" s="356">
        <f>'VCO2 Raw'!K240/'VO2 Raw '!K240</f>
        <v>0.96600168586681656</v>
      </c>
      <c r="L240" s="109">
        <f t="shared" ref="L240" si="643">AVERAGE(C240:C242)</f>
        <v>1.0027780297117286</v>
      </c>
      <c r="M240" s="329">
        <f t="shared" ref="M240" si="644">AVERAGE(D240:D242)</f>
        <v>0.92245383402481373</v>
      </c>
      <c r="N240" s="329">
        <f t="shared" ref="N240" si="645">AVERAGE(E240:E242)</f>
        <v>0.91474754933634472</v>
      </c>
      <c r="O240" s="329">
        <f t="shared" ref="O240" si="646">AVERAGE(F240:F242)</f>
        <v>0.91313996970532996</v>
      </c>
      <c r="P240" s="329">
        <f t="shared" ref="P240" si="647">AVERAGE(G240:G242)</f>
        <v>0.81017874219496155</v>
      </c>
      <c r="Q240" s="329">
        <f t="shared" ref="Q240" si="648">AVERAGE(H240:H242)</f>
        <v>0.93970945527186966</v>
      </c>
      <c r="R240" s="329">
        <f t="shared" ref="R240" si="649">AVERAGE(I240:I242)</f>
        <v>0.98221523045442805</v>
      </c>
      <c r="S240" s="329">
        <f t="shared" ref="S240" si="650">AVERAGE(J240:J242)</f>
        <v>0.92074812343548373</v>
      </c>
      <c r="T240" s="329">
        <f t="shared" ref="T240" si="651">AVERAGE(K240:K242)</f>
        <v>0.9475794784099324</v>
      </c>
      <c r="U240" s="357">
        <f t="shared" ref="U240" si="652">AVERAGE(L240:T240)</f>
        <v>0.92817226806054365</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'VCO2 Raw'!C241/'VO2 Raw '!C241</f>
        <v>1.0071301247771836</v>
      </c>
      <c r="D241" s="355">
        <f>'VCO2 Raw'!D241/'VO2 Raw '!D241</f>
        <v>0.9197860962566845</v>
      </c>
      <c r="E241" s="355">
        <f>'VCO2 Raw'!E241/'VO2 Raw '!E241</f>
        <v>0.89223638470451916</v>
      </c>
      <c r="F241" s="355">
        <f>'VCO2 Raw'!F241/'VO2 Raw '!F241</f>
        <v>0.94900089472114524</v>
      </c>
      <c r="G241" s="355">
        <f>'VCO2 Raw'!G241/'VO2 Raw '!G241</f>
        <v>0.78774928774928776</v>
      </c>
      <c r="H241" s="355">
        <f>'VCO2 Raw'!H241/'VO2 Raw '!H241</f>
        <v>0.94002447980416159</v>
      </c>
      <c r="I241" s="355">
        <f>'VCO2 Raw'!I241/'VO2 Raw '!I241</f>
        <v>0.97120681021532296</v>
      </c>
      <c r="J241" s="355">
        <f>'VCO2 Raw'!J241/'VO2 Raw '!J241</f>
        <v>0.91750687442713108</v>
      </c>
      <c r="K241" s="356">
        <f>'VCO2 Raw'!K241/'VO2 Raw '!K241</f>
        <v>0.96246973365617439</v>
      </c>
      <c r="L241" s="109"/>
      <c r="M241" s="329"/>
      <c r="N241" s="329"/>
      <c r="O241" s="329"/>
      <c r="P241" s="329"/>
      <c r="Q241" s="329"/>
      <c r="R241" s="329"/>
      <c r="S241" s="329"/>
      <c r="T241" s="329"/>
      <c r="U241" s="357">
        <f t="shared" ref="U241" si="653">STDEV(L240:T240)/SQRT(COUNT(L240:T240))</f>
        <v>1.8032721640213068E-2</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'VCO2 Raw'!C242/'VO2 Raw '!C242</f>
        <v>0.98705302096177561</v>
      </c>
      <c r="D242" s="355">
        <f>'VCO2 Raw'!D242/'VO2 Raw '!D242</f>
        <v>0.93909626719056971</v>
      </c>
      <c r="E242" s="355">
        <f>'VCO2 Raw'!E242/'VO2 Raw '!E242</f>
        <v>0.92647956070774862</v>
      </c>
      <c r="F242" s="355">
        <f>'VCO2 Raw'!F242/'VO2 Raw '!F242</f>
        <v>0.92410885396703712</v>
      </c>
      <c r="G242" s="355">
        <f>'VCO2 Raw'!G242/'VO2 Raw '!G242</f>
        <v>0.83437572388232573</v>
      </c>
      <c r="H242" s="355">
        <f>'VCO2 Raw'!H242/'VO2 Raw '!H242</f>
        <v>0.95609030017365415</v>
      </c>
      <c r="I242" s="355">
        <f>'VCO2 Raw'!I242/'VO2 Raw '!I242</f>
        <v>0.95872899926953981</v>
      </c>
      <c r="J242" s="355">
        <f>'VCO2 Raw'!J242/'VO2 Raw '!J242</f>
        <v>0.95722494147690995</v>
      </c>
      <c r="K242" s="356">
        <f>'VCO2 Raw'!K242/'VO2 Raw '!K242</f>
        <v>0.91426701570680624</v>
      </c>
      <c r="L242" s="10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'VCO2 Raw'!C243/'VO2 Raw '!C243</f>
        <v>0.98689384010484926</v>
      </c>
      <c r="D243" s="355">
        <f>'VCO2 Raw'!D243/'VO2 Raw '!D243</f>
        <v>0.94105586878523839</v>
      </c>
      <c r="E243" s="355">
        <f>'VCO2 Raw'!E243/'VO2 Raw '!E243</f>
        <v>0.90099009900990101</v>
      </c>
      <c r="F243" s="355">
        <f>'VCO2 Raw'!F243/'VO2 Raw '!F243</f>
        <v>0.92328544320954187</v>
      </c>
      <c r="G243" s="355">
        <f>'VCO2 Raw'!G243/'VO2 Raw '!G243</f>
        <v>0.86038041278834476</v>
      </c>
      <c r="H243" s="355">
        <f>'VCO2 Raw'!H243/'VO2 Raw '!H243</f>
        <v>0.96702047005307046</v>
      </c>
      <c r="I243" s="355">
        <f>'VCO2 Raw'!I243/'VO2 Raw '!I243</f>
        <v>0.95163240628778722</v>
      </c>
      <c r="J243" s="355">
        <f>'VCO2 Raw'!J243/'VO2 Raw '!J243</f>
        <v>0.96648579636131504</v>
      </c>
      <c r="K243" s="356">
        <f>'VCO2 Raw'!K243/'VO2 Raw '!K243</f>
        <v>0.87368050668543284</v>
      </c>
      <c r="L243" s="109">
        <f t="shared" ref="L243" si="654">AVERAGE(C243:C245)</f>
        <v>0.97082468551667089</v>
      </c>
      <c r="M243" s="329">
        <f t="shared" ref="M243" si="655">AVERAGE(D243:D245)</f>
        <v>0.91864186506067036</v>
      </c>
      <c r="N243" s="329">
        <f t="shared" ref="N243" si="656">AVERAGE(E243:E245)</f>
        <v>0.92689939165095014</v>
      </c>
      <c r="O243" s="329">
        <f t="shared" ref="O243" si="657">AVERAGE(F243:F245)</f>
        <v>0.89432092459979906</v>
      </c>
      <c r="P243" s="329">
        <f t="shared" ref="P243" si="658">AVERAGE(G243:G245)</f>
        <v>0.85019563554424149</v>
      </c>
      <c r="Q243" s="329">
        <f t="shared" ref="Q243" si="659">AVERAGE(H243:H245)</f>
        <v>0.93314986538779454</v>
      </c>
      <c r="R243" s="329">
        <f t="shared" ref="R243" si="660">AVERAGE(I243:I245)</f>
        <v>0.95140488820070923</v>
      </c>
      <c r="S243" s="329">
        <f t="shared" ref="S243" si="661">AVERAGE(J243:J245)</f>
        <v>0.94612688632619968</v>
      </c>
      <c r="T243" s="329">
        <f t="shared" ref="T243" si="662">AVERAGE(K243:K245)</f>
        <v>0.89301503737875876</v>
      </c>
      <c r="U243" s="357">
        <f t="shared" ref="U243" si="663">AVERAGE(L243:T243)</f>
        <v>0.92050879774064376</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'VCO2 Raw'!C244/'VO2 Raw '!C244</f>
        <v>0.96351648351648356</v>
      </c>
      <c r="D244" s="355">
        <f>'VCO2 Raw'!D244/'VO2 Raw '!D244</f>
        <v>0.88193300384404172</v>
      </c>
      <c r="E244" s="355">
        <f>'VCO2 Raw'!E244/'VO2 Raw '!E244</f>
        <v>0.93222683264177042</v>
      </c>
      <c r="F244" s="355">
        <f>'VCO2 Raw'!F244/'VO2 Raw '!F244</f>
        <v>0.90615727002967361</v>
      </c>
      <c r="G244" s="355">
        <f>'VCO2 Raw'!G244/'VO2 Raw '!G244</f>
        <v>0.85993849594632377</v>
      </c>
      <c r="H244" s="355">
        <f>'VCO2 Raw'!H244/'VO2 Raw '!H244</f>
        <v>0.94444444444444442</v>
      </c>
      <c r="I244" s="355">
        <f>'VCO2 Raw'!I244/'VO2 Raw '!I244</f>
        <v>0.97441860465116281</v>
      </c>
      <c r="J244" s="355">
        <f>'VCO2 Raw'!J244/'VO2 Raw '!J244</f>
        <v>0.96270644645711245</v>
      </c>
      <c r="K244" s="356">
        <f>'VCO2 Raw'!K244/'VO2 Raw '!K244</f>
        <v>0.91435011269722011</v>
      </c>
      <c r="L244" s="109"/>
      <c r="M244" s="329"/>
      <c r="N244" s="329"/>
      <c r="O244" s="329"/>
      <c r="P244" s="329"/>
      <c r="Q244" s="329"/>
      <c r="R244" s="329"/>
      <c r="S244" s="329"/>
      <c r="T244" s="329"/>
      <c r="U244" s="357">
        <f t="shared" ref="U244" si="664">STDEV(L243:T243)/SQRT(COUNT(L243:T243))</f>
        <v>1.220901163481806E-2</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'VCO2 Raw'!C245/'VO2 Raw '!C245</f>
        <v>0.96206373292867986</v>
      </c>
      <c r="D245" s="355">
        <f>'VCO2 Raw'!D245/'VO2 Raw '!D245</f>
        <v>0.93293672255273119</v>
      </c>
      <c r="E245" s="355">
        <f>'VCO2 Raw'!E245/'VO2 Raw '!E245</f>
        <v>0.947481243301179</v>
      </c>
      <c r="F245" s="355">
        <f>'VCO2 Raw'!F245/'VO2 Raw '!F245</f>
        <v>0.8535200605601817</v>
      </c>
      <c r="G245" s="355">
        <f>'VCO2 Raw'!G245/'VO2 Raw '!G245</f>
        <v>0.83026799789805572</v>
      </c>
      <c r="H245" s="355">
        <f>'VCO2 Raw'!H245/'VO2 Raw '!H245</f>
        <v>0.88798468166586886</v>
      </c>
      <c r="I245" s="355">
        <f>'VCO2 Raw'!I245/'VO2 Raw '!I245</f>
        <v>0.92816365366317788</v>
      </c>
      <c r="J245" s="355">
        <f>'VCO2 Raw'!J245/'VO2 Raw '!J245</f>
        <v>0.90918841616017165</v>
      </c>
      <c r="K245" s="356">
        <f>'VCO2 Raw'!K245/'VO2 Raw '!K245</f>
        <v>0.89101449275362321</v>
      </c>
      <c r="L245" s="10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'VCO2 Raw'!C246/'VO2 Raw '!C246</f>
        <v>1.0011376564277588</v>
      </c>
      <c r="D246" s="355">
        <f>'VCO2 Raw'!D246/'VO2 Raw '!D246</f>
        <v>0.91984732824427484</v>
      </c>
      <c r="E246" s="355">
        <f>'VCO2 Raw'!E246/'VO2 Raw '!E246</f>
        <v>0.96230462764327307</v>
      </c>
      <c r="F246" s="355">
        <f>'VCO2 Raw'!F246/'VO2 Raw '!F246</f>
        <v>0.90124448012846248</v>
      </c>
      <c r="G246" s="355">
        <f>'VCO2 Raw'!G246/'VO2 Raw '!G246</f>
        <v>0.82956215104319719</v>
      </c>
      <c r="H246" s="355">
        <f>'VCO2 Raw'!H246/'VO2 Raw '!H246</f>
        <v>0.86984046594074449</v>
      </c>
      <c r="I246" s="355">
        <f>'VCO2 Raw'!I246/'VO2 Raw '!I246</f>
        <v>0.90942028985507251</v>
      </c>
      <c r="J246" s="355">
        <f>'VCO2 Raw'!J246/'VO2 Raw '!J246</f>
        <v>0.92112791172864728</v>
      </c>
      <c r="K246" s="356">
        <f>'VCO2 Raw'!K246/'VO2 Raw '!K246</f>
        <v>0.93825857519788913</v>
      </c>
      <c r="L246" s="109">
        <f t="shared" ref="L246" si="665">AVERAGE(C246:C248)</f>
        <v>0.94951855026817211</v>
      </c>
      <c r="M246" s="329">
        <f t="shared" ref="M246" si="666">AVERAGE(D246:D248)</f>
        <v>0.9198815466125384</v>
      </c>
      <c r="N246" s="329">
        <f t="shared" ref="N246" si="667">AVERAGE(E246:E248)</f>
        <v>0.93047840036762797</v>
      </c>
      <c r="O246" s="329">
        <f t="shared" ref="O246" si="668">AVERAGE(F246:F248)</f>
        <v>0.87338674984224307</v>
      </c>
      <c r="P246" s="329">
        <f t="shared" ref="P246" si="669">AVERAGE(G246:G248)</f>
        <v>0.8826805705441062</v>
      </c>
      <c r="Q246" s="329">
        <f t="shared" ref="Q246" si="670">AVERAGE(H246:H248)</f>
        <v>0.94455607376361117</v>
      </c>
      <c r="R246" s="329">
        <f t="shared" ref="R246" si="671">AVERAGE(I246:I248)</f>
        <v>0.90107009547043138</v>
      </c>
      <c r="S246" s="329">
        <f t="shared" ref="S246" si="672">AVERAGE(J246:J248)</f>
        <v>0.85525972721796506</v>
      </c>
      <c r="T246" s="329">
        <f t="shared" ref="T246" si="673">AVERAGE(K246:K248)</f>
        <v>0.91678770826794864</v>
      </c>
      <c r="U246" s="357">
        <f t="shared" ref="U246" si="674">AVERAGE(L246:T246)</f>
        <v>0.9081799358171827</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'VCO2 Raw'!C247/'VO2 Raw '!C247</f>
        <v>0.93969072164948453</v>
      </c>
      <c r="D247" s="355">
        <f>'VCO2 Raw'!D247/'VO2 Raw '!D247</f>
        <v>0.87253540683143571</v>
      </c>
      <c r="E247" s="355">
        <f>'VCO2 Raw'!E247/'VO2 Raw '!E247</f>
        <v>0.8925619834710744</v>
      </c>
      <c r="F247" s="355">
        <f>'VCO2 Raw'!F247/'VO2 Raw '!F247</f>
        <v>0.84317880794701983</v>
      </c>
      <c r="G247" s="355">
        <f>'VCO2 Raw'!G247/'VO2 Raw '!G247</f>
        <v>0.92990813201769307</v>
      </c>
      <c r="H247" s="355">
        <f>'VCO2 Raw'!H247/'VO2 Raw '!H247</f>
        <v>1.0066848982072318</v>
      </c>
      <c r="I247" s="355">
        <f>'VCO2 Raw'!I247/'VO2 Raw '!I247</f>
        <v>0.88601909039865245</v>
      </c>
      <c r="J247" s="355">
        <f>'VCO2 Raw'!J247/'VO2 Raw '!J247</f>
        <v>0.85148514851485146</v>
      </c>
      <c r="K247" s="356">
        <f>'VCO2 Raw'!K247/'VO2 Raw '!K247</f>
        <v>0.96304163126593034</v>
      </c>
      <c r="L247" s="109"/>
      <c r="M247" s="329"/>
      <c r="N247" s="329"/>
      <c r="O247" s="329"/>
      <c r="P247" s="329"/>
      <c r="Q247" s="329"/>
      <c r="R247" s="329"/>
      <c r="S247" s="329"/>
      <c r="T247" s="329"/>
      <c r="U247" s="357">
        <f t="shared" ref="U247" si="675">STDEV(L246:T246)/SQRT(COUNT(L246:T246))</f>
        <v>1.0834762179657016E-2</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'VCO2 Raw'!C248/'VO2 Raw '!C248</f>
        <v>0.90772727272727272</v>
      </c>
      <c r="D248" s="355">
        <f>'VCO2 Raw'!D248/'VO2 Raw '!D248</f>
        <v>0.96726190476190477</v>
      </c>
      <c r="E248" s="355">
        <f>'VCO2 Raw'!E248/'VO2 Raw '!E248</f>
        <v>0.93656858998853654</v>
      </c>
      <c r="F248" s="355">
        <f>'VCO2 Raw'!F248/'VO2 Raw '!F248</f>
        <v>0.87573696145124713</v>
      </c>
      <c r="G248" s="355">
        <f>'VCO2 Raw'!G248/'VO2 Raw '!G248</f>
        <v>0.88857142857142857</v>
      </c>
      <c r="H248" s="355">
        <f>'VCO2 Raw'!H248/'VO2 Raw '!H248</f>
        <v>0.95714285714285718</v>
      </c>
      <c r="I248" s="355">
        <f>'VCO2 Raw'!I248/'VO2 Raw '!I248</f>
        <v>0.90777090615756928</v>
      </c>
      <c r="J248" s="355">
        <f>'VCO2 Raw'!J248/'VO2 Raw '!J248</f>
        <v>0.79316612141039622</v>
      </c>
      <c r="K248" s="356">
        <f>'VCO2 Raw'!K248/'VO2 Raw '!K248</f>
        <v>0.84906291834002678</v>
      </c>
      <c r="L248" s="10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'VCO2 Raw'!C249/'VO2 Raw '!C249</f>
        <v>0.90460526315789469</v>
      </c>
      <c r="D249" s="355">
        <f>'VCO2 Raw'!D249/'VO2 Raw '!D249</f>
        <v>0.92136752136752131</v>
      </c>
      <c r="E249" s="355">
        <f>'VCO2 Raw'!E249/'VO2 Raw '!E249</f>
        <v>0.90009730781706132</v>
      </c>
      <c r="F249" s="355">
        <f>'VCO2 Raw'!F249/'VO2 Raw '!F249</f>
        <v>0.83154859967051076</v>
      </c>
      <c r="G249" s="355">
        <f>'VCO2 Raw'!G249/'VO2 Raw '!G249</f>
        <v>0.83497267759562843</v>
      </c>
      <c r="H249" s="355">
        <f>'VCO2 Raw'!H249/'VO2 Raw '!H249</f>
        <v>0.96091841719589643</v>
      </c>
      <c r="I249" s="355">
        <f>'VCO2 Raw'!I249/'VO2 Raw '!I249</f>
        <v>0.97460045662100458</v>
      </c>
      <c r="J249" s="355">
        <f>'VCO2 Raw'!J249/'VO2 Raw '!J249</f>
        <v>0.7901754385964912</v>
      </c>
      <c r="K249" s="356">
        <f>'VCO2 Raw'!K249/'VO2 Raw '!K249</f>
        <v>0.8441949616648412</v>
      </c>
      <c r="L249" s="109">
        <f t="shared" ref="L249" si="676">AVERAGE(C249:C251)</f>
        <v>0.87874147312096051</v>
      </c>
      <c r="M249" s="329">
        <f t="shared" ref="M249" si="677">AVERAGE(D249:D251)</f>
        <v>0.89163962204163993</v>
      </c>
      <c r="N249" s="329">
        <f t="shared" ref="N249" si="678">AVERAGE(E249:E251)</f>
        <v>0.91550305355831296</v>
      </c>
      <c r="O249" s="329">
        <f t="shared" ref="O249" si="679">AVERAGE(F249:F251)</f>
        <v>0.84523750555306698</v>
      </c>
      <c r="P249" s="329">
        <f t="shared" ref="P249" si="680">AVERAGE(G249:G251)</f>
        <v>0.83325668287618848</v>
      </c>
      <c r="Q249" s="329">
        <f t="shared" ref="Q249" si="681">AVERAGE(H249:H251)</f>
        <v>0.9050163072448244</v>
      </c>
      <c r="R249" s="329">
        <f t="shared" ref="R249" si="682">AVERAGE(I249:I251)</f>
        <v>0.93415948836320795</v>
      </c>
      <c r="S249" s="329">
        <f t="shared" ref="S249" si="683">AVERAGE(J249:J251)</f>
        <v>0.8629387901747988</v>
      </c>
      <c r="T249" s="329">
        <f t="shared" ref="T249" si="684">AVERAGE(K249:K251)</f>
        <v>0.89362032759344012</v>
      </c>
      <c r="U249" s="357">
        <f t="shared" ref="U249" si="685">AVERAGE(L249:T249)</f>
        <v>0.88445702783627111</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'VCO2 Raw'!C250/'VO2 Raw '!C250</f>
        <v>0.89094269870609977</v>
      </c>
      <c r="D250" s="355">
        <f>'VCO2 Raw'!D250/'VO2 Raw '!D250</f>
        <v>0.88901159580342348</v>
      </c>
      <c r="E250" s="355">
        <f>'VCO2 Raw'!E250/'VO2 Raw '!E250</f>
        <v>0.91267305644302454</v>
      </c>
      <c r="F250" s="355">
        <f>'VCO2 Raw'!F250/'VO2 Raw '!F250</f>
        <v>0.84113584036838063</v>
      </c>
      <c r="G250" s="355">
        <f>'VCO2 Raw'!G250/'VO2 Raw '!G250</f>
        <v>0.80646651270207848</v>
      </c>
      <c r="H250" s="355">
        <f>'VCO2 Raw'!H250/'VO2 Raw '!H250</f>
        <v>0.87699739873652915</v>
      </c>
      <c r="I250" s="355">
        <f>'VCO2 Raw'!I250/'VO2 Raw '!I250</f>
        <v>0.88771103258735773</v>
      </c>
      <c r="J250" s="355">
        <f>'VCO2 Raw'!J250/'VO2 Raw '!J250</f>
        <v>0.83966056275122825</v>
      </c>
      <c r="K250" s="356">
        <f>'VCO2 Raw'!K250/'VO2 Raw '!K250</f>
        <v>0.92859370127845342</v>
      </c>
      <c r="L250" s="109"/>
      <c r="M250" s="329"/>
      <c r="N250" s="329"/>
      <c r="O250" s="329"/>
      <c r="P250" s="329"/>
      <c r="Q250" s="329"/>
      <c r="R250" s="329"/>
      <c r="S250" s="329"/>
      <c r="T250" s="329"/>
      <c r="U250" s="357">
        <f t="shared" ref="U250" si="686">STDEV(L249:T249)/SQRT(COUNT(L249:T249))</f>
        <v>1.0959381038151625E-2</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'VCO2 Raw'!C251/'VO2 Raw '!C251</f>
        <v>0.84067645749888742</v>
      </c>
      <c r="D251" s="355">
        <f>'VCO2 Raw'!D251/'VO2 Raw '!D251</f>
        <v>0.8645397489539749</v>
      </c>
      <c r="E251" s="355">
        <f>'VCO2 Raw'!E251/'VO2 Raw '!E251</f>
        <v>0.9337387964148528</v>
      </c>
      <c r="F251" s="355">
        <f>'VCO2 Raw'!F251/'VO2 Raw '!F251</f>
        <v>0.86302807662030967</v>
      </c>
      <c r="G251" s="355">
        <f>'VCO2 Raw'!G251/'VO2 Raw '!G251</f>
        <v>0.85833085833085832</v>
      </c>
      <c r="H251" s="355">
        <f>'VCO2 Raw'!H251/'VO2 Raw '!H251</f>
        <v>0.87713310580204773</v>
      </c>
      <c r="I251" s="355">
        <f>'VCO2 Raw'!I251/'VO2 Raw '!I251</f>
        <v>0.94016697588126164</v>
      </c>
      <c r="J251" s="355">
        <f>'VCO2 Raw'!J251/'VO2 Raw '!J251</f>
        <v>0.95898036917667739</v>
      </c>
      <c r="K251" s="356">
        <f>'VCO2 Raw'!K251/'VO2 Raw '!K251</f>
        <v>0.90807231983702574</v>
      </c>
      <c r="L251" s="10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'VCO2 Raw'!C252/'VO2 Raw '!C252</f>
        <v>0.90379600115908432</v>
      </c>
      <c r="D252" s="355">
        <f>'VCO2 Raw'!D252/'VO2 Raw '!D252</f>
        <v>0.86269196025293582</v>
      </c>
      <c r="E252" s="355">
        <f>'VCO2 Raw'!E252/'VO2 Raw '!E252</f>
        <v>0.91988275525158769</v>
      </c>
      <c r="F252" s="355">
        <f>'VCO2 Raw'!F252/'VO2 Raw '!F252</f>
        <v>0.90633195953540657</v>
      </c>
      <c r="G252" s="355">
        <f>'VCO2 Raw'!G252/'VO2 Raw '!G252</f>
        <v>0.88042865200225606</v>
      </c>
      <c r="H252" s="355">
        <f>'VCO2 Raw'!H252/'VO2 Raw '!H252</f>
        <v>0.83555370524562866</v>
      </c>
      <c r="I252" s="355">
        <f>'VCO2 Raw'!I252/'VO2 Raw '!I252</f>
        <v>0.93676814988290402</v>
      </c>
      <c r="J252" s="355">
        <f>'VCO2 Raw'!J252/'VO2 Raw '!J252</f>
        <v>0.92952904778274326</v>
      </c>
      <c r="K252" s="356">
        <f>'VCO2 Raw'!K252/'VO2 Raw '!K252</f>
        <v>0.89485751719620044</v>
      </c>
      <c r="L252" s="109">
        <f t="shared" ref="L252" si="687">AVERAGE(C252:C254)</f>
        <v>0.88211018749985115</v>
      </c>
      <c r="M252" s="329">
        <f t="shared" ref="M252" si="688">AVERAGE(D252:D254)</f>
        <v>0.8860843890229001</v>
      </c>
      <c r="N252" s="329">
        <f t="shared" ref="N252" si="689">AVERAGE(E252:E254)</f>
        <v>0.89088248022193872</v>
      </c>
      <c r="O252" s="329">
        <f t="shared" ref="O252" si="690">AVERAGE(F252:F254)</f>
        <v>0.86906086552492179</v>
      </c>
      <c r="P252" s="329">
        <f t="shared" ref="P252" si="691">AVERAGE(G252:G254)</f>
        <v>0.88229134307495116</v>
      </c>
      <c r="Q252" s="329">
        <f t="shared" ref="Q252" si="692">AVERAGE(H252:H254)</f>
        <v>0.85509531069377909</v>
      </c>
      <c r="R252" s="329">
        <f t="shared" ref="R252" si="693">AVERAGE(I252:I254)</f>
        <v>0.88909031227743585</v>
      </c>
      <c r="S252" s="329">
        <f t="shared" ref="S252" si="694">AVERAGE(J252:J254)</f>
        <v>0.89591576488405089</v>
      </c>
      <c r="T252" s="329">
        <f t="shared" ref="T252" si="695">AVERAGE(K252:K254)</f>
        <v>0.90040254148566079</v>
      </c>
      <c r="U252" s="357">
        <f t="shared" ref="U252" si="696">AVERAGE(L252:T252)</f>
        <v>0.88343702163172089</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'VCO2 Raw'!C253/'VO2 Raw '!C253</f>
        <v>0.88212266202696821</v>
      </c>
      <c r="D253" s="355">
        <f>'VCO2 Raw'!D253/'VO2 Raw '!D253</f>
        <v>0.86131157828679006</v>
      </c>
      <c r="E253" s="355">
        <f>'VCO2 Raw'!E253/'VO2 Raw '!E253</f>
        <v>0.89653465346534655</v>
      </c>
      <c r="F253" s="355">
        <f>'VCO2 Raw'!F253/'VO2 Raw '!F253</f>
        <v>0.84149978696207928</v>
      </c>
      <c r="G253" s="355">
        <f>'VCO2 Raw'!G253/'VO2 Raw '!G253</f>
        <v>0.88450962419798351</v>
      </c>
      <c r="H253" s="355">
        <f>'VCO2 Raw'!H253/'VO2 Raw '!H253</f>
        <v>0.85192186515437929</v>
      </c>
      <c r="I253" s="355">
        <f>'VCO2 Raw'!I253/'VO2 Raw '!I253</f>
        <v>0.87802649611694839</v>
      </c>
      <c r="J253" s="355">
        <f>'VCO2 Raw'!J253/'VO2 Raw '!J253</f>
        <v>0.9006153846153846</v>
      </c>
      <c r="K253" s="356">
        <f>'VCO2 Raw'!K253/'VO2 Raw '!K253</f>
        <v>0.91135135135135137</v>
      </c>
      <c r="L253" s="109"/>
      <c r="M253" s="329"/>
      <c r="N253" s="329"/>
      <c r="O253" s="329"/>
      <c r="P253" s="329"/>
      <c r="Q253" s="329"/>
      <c r="R253" s="329"/>
      <c r="S253" s="329"/>
      <c r="T253" s="329"/>
      <c r="U253" s="357">
        <f t="shared" ref="U253" si="697">STDEV(L252:T252)/SQRT(COUNT(L252:T252))</f>
        <v>4.6412260583595611E-3</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'VCO2 Raw'!C254/'VO2 Raw '!C254</f>
        <v>0.86041189931350115</v>
      </c>
      <c r="D254" s="355">
        <f>'VCO2 Raw'!D254/'VO2 Raw '!D254</f>
        <v>0.93424962852897475</v>
      </c>
      <c r="E254" s="355">
        <f>'VCO2 Raw'!E254/'VO2 Raw '!E254</f>
        <v>0.85623003194888181</v>
      </c>
      <c r="F254" s="355">
        <f>'VCO2 Raw'!F254/'VO2 Raw '!F254</f>
        <v>0.85935085007727974</v>
      </c>
      <c r="G254" s="355">
        <f>'VCO2 Raw'!G254/'VO2 Raw '!G254</f>
        <v>0.88193575302461413</v>
      </c>
      <c r="H254" s="355">
        <f>'VCO2 Raw'!H254/'VO2 Raw '!H254</f>
        <v>0.87781036168132942</v>
      </c>
      <c r="I254" s="355">
        <f>'VCO2 Raw'!I254/'VO2 Raw '!I254</f>
        <v>0.85247629083245524</v>
      </c>
      <c r="J254" s="355">
        <f>'VCO2 Raw'!J254/'VO2 Raw '!J254</f>
        <v>0.85760286225402504</v>
      </c>
      <c r="K254" s="356">
        <f>'VCO2 Raw'!K254/'VO2 Raw '!K254</f>
        <v>0.89499875590943023</v>
      </c>
      <c r="L254" s="10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'VCO2 Raw'!C255/'VO2 Raw '!C255</f>
        <v>0.8467815049864007</v>
      </c>
      <c r="D255" s="355">
        <f>'VCO2 Raw'!D255/'VO2 Raw '!D255</f>
        <v>0.91265060240963858</v>
      </c>
      <c r="E255" s="355">
        <f>'VCO2 Raw'!E255/'VO2 Raw '!E255</f>
        <v>0.875</v>
      </c>
      <c r="F255" s="355">
        <f>'VCO2 Raw'!F255/'VO2 Raw '!F255</f>
        <v>0.80610490111779876</v>
      </c>
      <c r="G255" s="355">
        <f>'VCO2 Raw'!G255/'VO2 Raw '!G255</f>
        <v>0.88473967684021548</v>
      </c>
      <c r="H255" s="355">
        <f>'VCO2 Raw'!H255/'VO2 Raw '!H255</f>
        <v>0.76589077887197854</v>
      </c>
      <c r="I255" s="355">
        <f>'VCO2 Raw'!I255/'VO2 Raw '!I255</f>
        <v>0.78638401956787607</v>
      </c>
      <c r="J255" s="355">
        <f>'VCO2 Raw'!J255/'VO2 Raw '!J255</f>
        <v>0.87791828793774318</v>
      </c>
      <c r="K255" s="356">
        <f>'VCO2 Raw'!K255/'VO2 Raw '!K255</f>
        <v>0.86295005807200931</v>
      </c>
      <c r="L255" s="109">
        <f t="shared" ref="L255" si="698">AVERAGE(C255:C257)</f>
        <v>0.8726328660588446</v>
      </c>
      <c r="M255" s="329">
        <f t="shared" ref="M255" si="699">AVERAGE(D255:D257)</f>
        <v>0.86829132496445582</v>
      </c>
      <c r="N255" s="329">
        <f t="shared" ref="N255" si="700">AVERAGE(E255:E257)</f>
        <v>0.85248426468627392</v>
      </c>
      <c r="O255" s="329">
        <f t="shared" ref="O255" si="701">AVERAGE(F255:F257)</f>
        <v>0.80865172358960236</v>
      </c>
      <c r="P255" s="329">
        <f t="shared" ref="P255" si="702">AVERAGE(G255:G257)</f>
        <v>0.83396626893511838</v>
      </c>
      <c r="Q255" s="329">
        <f t="shared" ref="Q255" si="703">AVERAGE(H255:H257)</f>
        <v>0.75976537797270816</v>
      </c>
      <c r="R255" s="329">
        <f t="shared" ref="R255" si="704">AVERAGE(I255:I257)</f>
        <v>0.79841413341384782</v>
      </c>
      <c r="S255" s="329">
        <f t="shared" ref="S255" si="705">AVERAGE(J255:J257)</f>
        <v>0.88103560968766814</v>
      </c>
      <c r="T255" s="329">
        <f t="shared" ref="T255" si="706">AVERAGE(K255:K257)</f>
        <v>0.85864761288172942</v>
      </c>
      <c r="U255" s="357">
        <f t="shared" ref="U255" si="707">AVERAGE(L255:T255)</f>
        <v>0.83709879802113873</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'VCO2 Raw'!C256/'VO2 Raw '!C256</f>
        <v>0.89509306260575294</v>
      </c>
      <c r="D256" s="355">
        <f>'VCO2 Raw'!D256/'VO2 Raw '!D256</f>
        <v>0.88408521303258147</v>
      </c>
      <c r="E256" s="355">
        <f>'VCO2 Raw'!E256/'VO2 Raw '!E256</f>
        <v>0.85933682373472953</v>
      </c>
      <c r="F256" s="355">
        <f>'VCO2 Raw'!F256/'VO2 Raw '!F256</f>
        <v>0.78899871078642025</v>
      </c>
      <c r="G256" s="355">
        <f>'VCO2 Raw'!G256/'VO2 Raw '!G256</f>
        <v>0.79938135218736195</v>
      </c>
      <c r="H256" s="355">
        <f>'VCO2 Raw'!H256/'VO2 Raw '!H256</f>
        <v>0.73260624294847687</v>
      </c>
      <c r="I256" s="355">
        <f>'VCO2 Raw'!I256/'VO2 Raw '!I256</f>
        <v>0.81358811040339707</v>
      </c>
      <c r="J256" s="355">
        <f>'VCO2 Raw'!J256/'VO2 Raw '!J256</f>
        <v>0.91885143570536831</v>
      </c>
      <c r="K256" s="356">
        <f>'VCO2 Raw'!K256/'VO2 Raw '!K256</f>
        <v>0.86584992343032163</v>
      </c>
      <c r="L256" s="109"/>
      <c r="M256" s="329"/>
      <c r="N256" s="329"/>
      <c r="O256" s="329"/>
      <c r="P256" s="329"/>
      <c r="Q256" s="329"/>
      <c r="R256" s="329"/>
      <c r="S256" s="329"/>
      <c r="T256" s="329"/>
      <c r="U256" s="357">
        <f t="shared" ref="U256" si="708">STDEV(L255:T255)/SQRT(COUNT(L255:T255))</f>
        <v>1.352115681102093E-2</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'VCO2 Raw'!C257/'VO2 Raw '!C257</f>
        <v>0.87602403058438016</v>
      </c>
      <c r="D257" s="355">
        <f>'VCO2 Raw'!D257/'VO2 Raw '!D257</f>
        <v>0.80813815945114742</v>
      </c>
      <c r="E257" s="355">
        <f>'VCO2 Raw'!E257/'VO2 Raw '!E257</f>
        <v>0.82311597032409212</v>
      </c>
      <c r="F257" s="355">
        <f>'VCO2 Raw'!F257/'VO2 Raw '!F257</f>
        <v>0.83085155886458817</v>
      </c>
      <c r="G257" s="355">
        <f>'VCO2 Raw'!G257/'VO2 Raw '!G257</f>
        <v>0.81777777777777783</v>
      </c>
      <c r="H257" s="355">
        <f>'VCO2 Raw'!H257/'VO2 Raw '!H257</f>
        <v>0.78079911209766928</v>
      </c>
      <c r="I257" s="355">
        <f>'VCO2 Raw'!I257/'VO2 Raw '!I257</f>
        <v>0.79527027027027031</v>
      </c>
      <c r="J257" s="355">
        <f>'VCO2 Raw'!J257/'VO2 Raw '!J257</f>
        <v>0.84633710541989282</v>
      </c>
      <c r="K257" s="356">
        <f>'VCO2 Raw'!K257/'VO2 Raw '!K257</f>
        <v>0.8471428571428572</v>
      </c>
      <c r="L257" s="10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'VCO2 Raw'!C258/'VO2 Raw '!C258</f>
        <v>0.89938080495356032</v>
      </c>
      <c r="D258" s="355">
        <f>'VCO2 Raw'!D258/'VO2 Raw '!D258</f>
        <v>0.82226258432797095</v>
      </c>
      <c r="E258" s="355">
        <f>'VCO2 Raw'!E258/'VO2 Raw '!E258</f>
        <v>0.79363905325443784</v>
      </c>
      <c r="F258" s="355">
        <f>'VCO2 Raw'!F258/'VO2 Raw '!F258</f>
        <v>0.78416699487987396</v>
      </c>
      <c r="G258" s="355">
        <f>'VCO2 Raw'!G258/'VO2 Raw '!G258</f>
        <v>0.79977835241965278</v>
      </c>
      <c r="H258" s="355">
        <f>'VCO2 Raw'!H258/'VO2 Raw '!H258</f>
        <v>0.74941670555296314</v>
      </c>
      <c r="I258" s="355">
        <f>'VCO2 Raw'!I258/'VO2 Raw '!I258</f>
        <v>0.84338407494145196</v>
      </c>
      <c r="J258" s="355">
        <f>'VCO2 Raw'!J258/'VO2 Raw '!J258</f>
        <v>0.84210526315789469</v>
      </c>
      <c r="K258" s="356">
        <f>'VCO2 Raw'!K258/'VO2 Raw '!K258</f>
        <v>0.84205256570713394</v>
      </c>
      <c r="L258" s="109">
        <f t="shared" ref="L258" si="709">AVERAGE(C258:C260)</f>
        <v>0.86228062611900114</v>
      </c>
      <c r="M258" s="329">
        <f t="shared" ref="M258" si="710">AVERAGE(D258:D260)</f>
        <v>0.80965125300432506</v>
      </c>
      <c r="N258" s="329">
        <f t="shared" ref="N258" si="711">AVERAGE(E258:E260)</f>
        <v>0.80435067539571026</v>
      </c>
      <c r="O258" s="329">
        <f t="shared" ref="O258" si="712">AVERAGE(F258:F260)</f>
        <v>0.79596178456076394</v>
      </c>
      <c r="P258" s="329">
        <f t="shared" ref="P258" si="713">AVERAGE(G258:G260)</f>
        <v>0.80350280410210406</v>
      </c>
      <c r="Q258" s="329">
        <f t="shared" ref="Q258" si="714">AVERAGE(H258:H260)</f>
        <v>0.79865666576656003</v>
      </c>
      <c r="R258" s="329">
        <f t="shared" ref="R258" si="715">AVERAGE(I258:I260)</f>
        <v>0.80650494193573519</v>
      </c>
      <c r="S258" s="329">
        <f t="shared" ref="S258" si="716">AVERAGE(J258:J260)</f>
        <v>0.82318907281617848</v>
      </c>
      <c r="T258" s="329">
        <f t="shared" ref="T258" si="717">AVERAGE(K258:K260)</f>
        <v>0.80246657769013918</v>
      </c>
      <c r="U258" s="357">
        <f t="shared" ref="U258" si="718">AVERAGE(L258:T258)</f>
        <v>0.81184048904339079</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'VCO2 Raw'!C259/'VO2 Raw '!C259</f>
        <v>0.83726235741444865</v>
      </c>
      <c r="D259" s="355">
        <f>'VCO2 Raw'!D259/'VO2 Raw '!D259</f>
        <v>0.80691806067479444</v>
      </c>
      <c r="E259" s="355">
        <f>'VCO2 Raw'!E259/'VO2 Raw '!E259</f>
        <v>0.80296937828642123</v>
      </c>
      <c r="F259" s="355">
        <f>'VCO2 Raw'!F259/'VO2 Raw '!F259</f>
        <v>0.79835831548893643</v>
      </c>
      <c r="G259" s="355">
        <f>'VCO2 Raw'!G259/'VO2 Raw '!G259</f>
        <v>0.80550042529061527</v>
      </c>
      <c r="H259" s="355">
        <f>'VCO2 Raw'!H259/'VO2 Raw '!H259</f>
        <v>0.82456140350877194</v>
      </c>
      <c r="I259" s="355">
        <f>'VCO2 Raw'!I259/'VO2 Raw '!I259</f>
        <v>0.76553777446966875</v>
      </c>
      <c r="J259" s="355">
        <f>'VCO2 Raw'!J259/'VO2 Raw '!J259</f>
        <v>0.79276214042684812</v>
      </c>
      <c r="K259" s="356">
        <f>'VCO2 Raw'!K259/'VO2 Raw '!K259</f>
        <v>0.75180055401662049</v>
      </c>
      <c r="L259" s="109"/>
      <c r="M259" s="329"/>
      <c r="N259" s="329"/>
      <c r="O259" s="329"/>
      <c r="P259" s="329"/>
      <c r="Q259" s="329"/>
      <c r="R259" s="329"/>
      <c r="S259" s="329"/>
      <c r="T259" s="329"/>
      <c r="U259" s="357">
        <f t="shared" ref="U259" si="719">STDEV(L258:T258)/SQRT(COUNT(L258:T258))</f>
        <v>6.8167375344565561E-3</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'VCO2 Raw'!C260/'VO2 Raw '!C260</f>
        <v>0.85019871598899421</v>
      </c>
      <c r="D260" s="355">
        <f>'VCO2 Raw'!D260/'VO2 Raw '!D260</f>
        <v>0.7997731140102099</v>
      </c>
      <c r="E260" s="355">
        <f>'VCO2 Raw'!E260/'VO2 Raw '!E260</f>
        <v>0.81644359464627148</v>
      </c>
      <c r="F260" s="355">
        <f>'VCO2 Raw'!F260/'VO2 Raw '!F260</f>
        <v>0.80536004331348132</v>
      </c>
      <c r="G260" s="355">
        <f>'VCO2 Raw'!G260/'VO2 Raw '!G260</f>
        <v>0.80522963459604424</v>
      </c>
      <c r="H260" s="355">
        <f>'VCO2 Raw'!H260/'VO2 Raw '!H260</f>
        <v>0.821991888237945</v>
      </c>
      <c r="I260" s="355">
        <f>'VCO2 Raw'!I260/'VO2 Raw '!I260</f>
        <v>0.81059297639608519</v>
      </c>
      <c r="J260" s="355">
        <f>'VCO2 Raw'!J260/'VO2 Raw '!J260</f>
        <v>0.83469981486379263</v>
      </c>
      <c r="K260" s="356">
        <f>'VCO2 Raw'!K260/'VO2 Raw '!K260</f>
        <v>0.81354661334666334</v>
      </c>
      <c r="L260" s="10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'VCO2 Raw'!C261/'VO2 Raw '!C261</f>
        <v>0.79650915283099188</v>
      </c>
      <c r="D261" s="355">
        <f>'VCO2 Raw'!D261/'VO2 Raw '!D261</f>
        <v>0.79847908745247154</v>
      </c>
      <c r="E261" s="355">
        <f>'VCO2 Raw'!E261/'VO2 Raw '!E261</f>
        <v>0.80946926307751055</v>
      </c>
      <c r="F261" s="355">
        <f>'VCO2 Raw'!F261/'VO2 Raw '!F261</f>
        <v>0.7396710790212595</v>
      </c>
      <c r="G261" s="355">
        <f>'VCO2 Raw'!G261/'VO2 Raw '!G261</f>
        <v>0.77000437254044596</v>
      </c>
      <c r="H261" s="355">
        <f>'VCO2 Raw'!H261/'VO2 Raw '!H261</f>
        <v>0.78769230769230769</v>
      </c>
      <c r="I261" s="355">
        <f>'VCO2 Raw'!I261/'VO2 Raw '!I261</f>
        <v>0.89913127413127414</v>
      </c>
      <c r="J261" s="355">
        <f>'VCO2 Raw'!J261/'VO2 Raw '!J261</f>
        <v>0.85964408725602759</v>
      </c>
      <c r="K261" s="356">
        <f>'VCO2 Raw'!K261/'VO2 Raw '!K261</f>
        <v>0.7888103289271442</v>
      </c>
      <c r="L261" s="109">
        <f t="shared" ref="L261" si="720">AVERAGE(C261:C263)</f>
        <v>0.78402793349770994</v>
      </c>
      <c r="M261" s="329">
        <f t="shared" ref="M261" si="721">AVERAGE(D261:D263)</f>
        <v>0.78272464283321375</v>
      </c>
      <c r="N261" s="329">
        <f t="shared" ref="N261" si="722">AVERAGE(E261:E263)</f>
        <v>0.81002273133342018</v>
      </c>
      <c r="O261" s="329">
        <f t="shared" ref="O261" si="723">AVERAGE(F261:F263)</f>
        <v>0.75239672819037295</v>
      </c>
      <c r="P261" s="329">
        <f t="shared" ref="P261" si="724">AVERAGE(G261:G263)</f>
        <v>0.78489196619211865</v>
      </c>
      <c r="Q261" s="329">
        <f t="shared" ref="Q261" si="725">AVERAGE(H261:H263)</f>
        <v>0.76875502496588155</v>
      </c>
      <c r="R261" s="329">
        <f t="shared" ref="R261" si="726">AVERAGE(I261:I263)</f>
        <v>0.835541605129137</v>
      </c>
      <c r="S261" s="329">
        <f t="shared" ref="S261" si="727">AVERAGE(J261:J263)</f>
        <v>0.80543364775568949</v>
      </c>
      <c r="T261" s="329">
        <f t="shared" ref="T261" si="728">AVERAGE(K261:K263)</f>
        <v>0.79679547250175242</v>
      </c>
      <c r="U261" s="357">
        <f t="shared" ref="U261" si="729">AVERAGE(L261:T261)</f>
        <v>0.79117663915547742</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'VCO2 Raw'!C262/'VO2 Raw '!C262</f>
        <v>0.78201099764336213</v>
      </c>
      <c r="D262" s="355">
        <f>'VCO2 Raw'!D262/'VO2 Raw '!D262</f>
        <v>0.77450104259755737</v>
      </c>
      <c r="E262" s="355">
        <f>'VCO2 Raw'!E262/'VO2 Raw '!E262</f>
        <v>0.80038387715930903</v>
      </c>
      <c r="F262" s="355">
        <f>'VCO2 Raw'!F262/'VO2 Raw '!F262</f>
        <v>0.73857554549197202</v>
      </c>
      <c r="G262" s="355">
        <f>'VCO2 Raw'!G262/'VO2 Raw '!G262</f>
        <v>0.77625836485306954</v>
      </c>
      <c r="H262" s="355">
        <f>'VCO2 Raw'!H262/'VO2 Raw '!H262</f>
        <v>0.76365795724465557</v>
      </c>
      <c r="I262" s="355">
        <f>'VCO2 Raw'!I262/'VO2 Raw '!I262</f>
        <v>0.78669527896995706</v>
      </c>
      <c r="J262" s="355">
        <f>'VCO2 Raw'!J262/'VO2 Raw '!J262</f>
        <v>0.78821774794929156</v>
      </c>
      <c r="K262" s="356">
        <f>'VCO2 Raw'!K262/'VO2 Raw '!K262</f>
        <v>0.8372604461200126</v>
      </c>
      <c r="L262" s="109"/>
      <c r="M262" s="329"/>
      <c r="N262" s="329"/>
      <c r="O262" s="329"/>
      <c r="P262" s="329"/>
      <c r="Q262" s="329"/>
      <c r="R262" s="329"/>
      <c r="S262" s="329"/>
      <c r="T262" s="329"/>
      <c r="U262" s="357">
        <f t="shared" ref="U262" si="730">STDEV(L261:T261)/SQRT(COUNT(L261:T261))</f>
        <v>8.1025601274990252E-3</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'VCO2 Raw'!C263/'VO2 Raw '!C263</f>
        <v>0.77356365001877581</v>
      </c>
      <c r="D263" s="355">
        <f>'VCO2 Raw'!D263/'VO2 Raw '!D263</f>
        <v>0.77519379844961245</v>
      </c>
      <c r="E263" s="355">
        <f>'VCO2 Raw'!E263/'VO2 Raw '!E263</f>
        <v>0.82021505376344084</v>
      </c>
      <c r="F263" s="355">
        <f>'VCO2 Raw'!F263/'VO2 Raw '!F263</f>
        <v>0.77894356005788712</v>
      </c>
      <c r="G263" s="355">
        <f>'VCO2 Raw'!G263/'VO2 Raw '!G263</f>
        <v>0.80841316118284046</v>
      </c>
      <c r="H263" s="355">
        <f>'VCO2 Raw'!H263/'VO2 Raw '!H263</f>
        <v>0.7549148099606815</v>
      </c>
      <c r="I263" s="355">
        <f>'VCO2 Raw'!I263/'VO2 Raw '!I263</f>
        <v>0.82079826228617969</v>
      </c>
      <c r="J263" s="355">
        <f>'VCO2 Raw'!J263/'VO2 Raw '!J263</f>
        <v>0.76843910806174953</v>
      </c>
      <c r="K263" s="356">
        <f>'VCO2 Raw'!K263/'VO2 Raw '!K263</f>
        <v>0.76431564245810057</v>
      </c>
      <c r="L263" s="10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'VCO2 Raw'!C264/'VO2 Raw '!C264</f>
        <v>0.83786539768864721</v>
      </c>
      <c r="D264" s="355">
        <f>'VCO2 Raw'!D264/'VO2 Raw '!D264</f>
        <v>0.81278839815425186</v>
      </c>
      <c r="E264" s="355">
        <f>'VCO2 Raw'!E264/'VO2 Raw '!E264</f>
        <v>0.82918422060513208</v>
      </c>
      <c r="F264" s="355">
        <f>'VCO2 Raw'!F264/'VO2 Raw '!F264</f>
        <v>0.84398496240601506</v>
      </c>
      <c r="G264" s="355">
        <f>'VCO2 Raw'!G264/'VO2 Raw '!G264</f>
        <v>0.80318690783807067</v>
      </c>
      <c r="H264" s="355">
        <f>'VCO2 Raw'!H264/'VO2 Raw '!H264</f>
        <v>0.82640949554896137</v>
      </c>
      <c r="I264" s="355">
        <f>'VCO2 Raw'!I264/'VO2 Raw '!I264</f>
        <v>0.9232567199065056</v>
      </c>
      <c r="J264" s="355">
        <f>'VCO2 Raw'!J264/'VO2 Raw '!J264</f>
        <v>0.82385730211817165</v>
      </c>
      <c r="K264" s="356">
        <f>'VCO2 Raw'!K264/'VO2 Raw '!K264</f>
        <v>0.85944092827004215</v>
      </c>
      <c r="L264" s="109">
        <f t="shared" ref="L264" si="731">AVERAGE(C264:C266)</f>
        <v>0.81470896014047034</v>
      </c>
      <c r="M264" s="329">
        <f t="shared" ref="M264" si="732">AVERAGE(D264:D266)</f>
        <v>0.799707307339796</v>
      </c>
      <c r="N264" s="329">
        <f t="shared" ref="N264" si="733">AVERAGE(E264:E266)</f>
        <v>0.84168851038115433</v>
      </c>
      <c r="O264" s="329">
        <f t="shared" ref="O264" si="734">AVERAGE(F264:F266)</f>
        <v>0.78333814661710111</v>
      </c>
      <c r="P264" s="329">
        <f t="shared" ref="P264" si="735">AVERAGE(G264:G266)</f>
        <v>0.78074775289473142</v>
      </c>
      <c r="Q264" s="329">
        <f t="shared" ref="Q264" si="736">AVERAGE(H264:H266)</f>
        <v>0.82790628449510661</v>
      </c>
      <c r="R264" s="329">
        <f t="shared" ref="R264" si="737">AVERAGE(I264:I266)</f>
        <v>0.88555488968144835</v>
      </c>
      <c r="S264" s="329">
        <f t="shared" ref="S264" si="738">AVERAGE(J264:J266)</f>
        <v>0.7702304681557216</v>
      </c>
      <c r="T264" s="329">
        <f t="shared" ref="T264" si="739">AVERAGE(K264:K266)</f>
        <v>0.79006075683806098</v>
      </c>
      <c r="U264" s="357">
        <f t="shared" ref="U264" si="740">AVERAGE(L264:T264)</f>
        <v>0.81043811961595447</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'VCO2 Raw'!C265/'VO2 Raw '!C265</f>
        <v>0.79874776386404289</v>
      </c>
      <c r="D265" s="355">
        <f>'VCO2 Raw'!D265/'VO2 Raw '!D265</f>
        <v>0.78220981252493016</v>
      </c>
      <c r="E265" s="355">
        <f>'VCO2 Raw'!E265/'VO2 Raw '!E265</f>
        <v>0.83735332464146028</v>
      </c>
      <c r="F265" s="355">
        <f>'VCO2 Raw'!F265/'VO2 Raw '!F265</f>
        <v>0.74988834301027241</v>
      </c>
      <c r="G265" s="355">
        <f>'VCO2 Raw'!G265/'VO2 Raw '!G265</f>
        <v>0.77046130952380953</v>
      </c>
      <c r="H265" s="355">
        <f>'VCO2 Raw'!H265/'VO2 Raw '!H265</f>
        <v>0.84978723404255319</v>
      </c>
      <c r="I265" s="355">
        <f>'VCO2 Raw'!I265/'VO2 Raw '!I265</f>
        <v>0.88412767818102322</v>
      </c>
      <c r="J265" s="355">
        <f>'VCO2 Raw'!J265/'VO2 Raw '!J265</f>
        <v>0.73515624999999996</v>
      </c>
      <c r="K265" s="356">
        <f>'VCO2 Raw'!K265/'VO2 Raw '!K265</f>
        <v>0.75917992656058753</v>
      </c>
      <c r="L265" s="109"/>
      <c r="M265" s="329"/>
      <c r="N265" s="329"/>
      <c r="O265" s="329"/>
      <c r="P265" s="329"/>
      <c r="Q265" s="329"/>
      <c r="R265" s="329"/>
      <c r="S265" s="329"/>
      <c r="T265" s="329"/>
      <c r="U265" s="357">
        <f t="shared" ref="U265" si="741">STDEV(L264:T264)/SQRT(COUNT(L264:T264))</f>
        <v>1.219372665752988E-2</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'VCO2 Raw'!C266/'VO2 Raw '!C266</f>
        <v>0.80751371886872103</v>
      </c>
      <c r="D266" s="355">
        <f>'VCO2 Raw'!D266/'VO2 Raw '!D266</f>
        <v>0.80412371134020622</v>
      </c>
      <c r="E266" s="355">
        <f>'VCO2 Raw'!E266/'VO2 Raw '!E266</f>
        <v>0.85852798589687085</v>
      </c>
      <c r="F266" s="355">
        <f>'VCO2 Raw'!F266/'VO2 Raw '!F266</f>
        <v>0.75614113443501563</v>
      </c>
      <c r="G266" s="355">
        <f>'VCO2 Raw'!G266/'VO2 Raw '!G266</f>
        <v>0.76859504132231404</v>
      </c>
      <c r="H266" s="355">
        <f>'VCO2 Raw'!H266/'VO2 Raw '!H266</f>
        <v>0.80752212389380529</v>
      </c>
      <c r="I266" s="355">
        <f>'VCO2 Raw'!I266/'VO2 Raw '!I266</f>
        <v>0.84928027095681624</v>
      </c>
      <c r="J266" s="355">
        <f>'VCO2 Raw'!J266/'VO2 Raw '!J266</f>
        <v>0.75167785234899331</v>
      </c>
      <c r="K266" s="356">
        <f>'VCO2 Raw'!K266/'VO2 Raw '!K266</f>
        <v>0.75156141568355306</v>
      </c>
      <c r="L266" s="10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'VCO2 Raw'!C267/'VO2 Raw '!C267</f>
        <v>0.8257510729613734</v>
      </c>
      <c r="D267" s="355">
        <f>'VCO2 Raw'!D267/'VO2 Raw '!D267</f>
        <v>0.76985413290113447</v>
      </c>
      <c r="E267" s="355">
        <f>'VCO2 Raw'!E267/'VO2 Raw '!E267</f>
        <v>0.81857707509881428</v>
      </c>
      <c r="F267" s="355">
        <f>'VCO2 Raw'!F267/'VO2 Raw '!F267</f>
        <v>0.73621103117505993</v>
      </c>
      <c r="G267" s="355">
        <f>'VCO2 Raw'!G267/'VO2 Raw '!G267</f>
        <v>0.77562862669245647</v>
      </c>
      <c r="H267" s="355">
        <f>'VCO2 Raw'!H267/'VO2 Raw '!H267</f>
        <v>0.76401299756295693</v>
      </c>
      <c r="I267" s="355">
        <f>'VCO2 Raw'!I267/'VO2 Raw '!I267</f>
        <v>0.82697456492637211</v>
      </c>
      <c r="J267" s="355">
        <f>'VCO2 Raw'!J267/'VO2 Raw '!J267</f>
        <v>0.74205748865355525</v>
      </c>
      <c r="K267" s="356">
        <f>'VCO2 Raw'!K267/'VO2 Raw '!K267</f>
        <v>0.86411716842961761</v>
      </c>
      <c r="L267" s="109">
        <f t="shared" ref="L267" si="742">AVERAGE(C267:C269)</f>
        <v>0.81638502265499524</v>
      </c>
      <c r="M267" s="329">
        <f t="shared" ref="M267" si="743">AVERAGE(D267:D269)</f>
        <v>0.76447899815284615</v>
      </c>
      <c r="N267" s="329">
        <f t="shared" ref="N267" si="744">AVERAGE(E267:E269)</f>
        <v>0.81286319133614182</v>
      </c>
      <c r="O267" s="329">
        <f t="shared" ref="O267" si="745">AVERAGE(F267:F269)</f>
        <v>0.76203221067831794</v>
      </c>
      <c r="P267" s="329">
        <f t="shared" ref="P267" si="746">AVERAGE(G267:G269)</f>
        <v>0.80654373844552785</v>
      </c>
      <c r="Q267" s="329">
        <f t="shared" ref="Q267" si="747">AVERAGE(H267:H269)</f>
        <v>0.75935667968163634</v>
      </c>
      <c r="R267" s="329">
        <f t="shared" ref="R267" si="748">AVERAGE(I267:I269)</f>
        <v>0.8140217791212615</v>
      </c>
      <c r="S267" s="329">
        <f t="shared" ref="S267" si="749">AVERAGE(J267:J269)</f>
        <v>0.76070859787503631</v>
      </c>
      <c r="T267" s="329">
        <f t="shared" ref="T267" si="750">AVERAGE(K267:K269)</f>
        <v>0.79374008763509585</v>
      </c>
      <c r="U267" s="357">
        <f t="shared" ref="U267" si="751">AVERAGE(L267:T267)</f>
        <v>0.78779225617565107</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'VCO2 Raw'!C268/'VO2 Raw '!C268</f>
        <v>0.79046520569011913</v>
      </c>
      <c r="D268" s="355">
        <f>'VCO2 Raw'!D268/'VO2 Raw '!D268</f>
        <v>0.77905405405405403</v>
      </c>
      <c r="E268" s="355">
        <f>'VCO2 Raw'!E268/'VO2 Raw '!E268</f>
        <v>0.79602420051858258</v>
      </c>
      <c r="F268" s="355">
        <f>'VCO2 Raw'!F268/'VO2 Raw '!F268</f>
        <v>0.78093417099153239</v>
      </c>
      <c r="G268" s="355">
        <f>'VCO2 Raw'!G268/'VO2 Raw '!G268</f>
        <v>0.82443198583652999</v>
      </c>
      <c r="H268" s="355">
        <f>'VCO2 Raw'!H268/'VO2 Raw '!H268</f>
        <v>0.73682361208713987</v>
      </c>
      <c r="I268" s="355">
        <f>'VCO2 Raw'!I268/'VO2 Raw '!I268</f>
        <v>0.79519186315302826</v>
      </c>
      <c r="J268" s="355">
        <f>'VCO2 Raw'!J268/'VO2 Raw '!J268</f>
        <v>0.75304540420819488</v>
      </c>
      <c r="K268" s="356">
        <f>'VCO2 Raw'!K268/'VO2 Raw '!K268</f>
        <v>0.77456879261933409</v>
      </c>
      <c r="L268" s="109"/>
      <c r="M268" s="329"/>
      <c r="N268" s="329"/>
      <c r="O268" s="329"/>
      <c r="P268" s="329"/>
      <c r="Q268" s="329"/>
      <c r="R268" s="329"/>
      <c r="S268" s="329"/>
      <c r="T268" s="329"/>
      <c r="U268" s="357">
        <f t="shared" ref="U268" si="752">STDEV(L267:T267)/SQRT(COUNT(L267:T267))</f>
        <v>8.5555985944386626E-3</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'VCO2 Raw'!C269/'VO2 Raw '!C269</f>
        <v>0.83293878931349341</v>
      </c>
      <c r="D269" s="355">
        <f>'VCO2 Raw'!D269/'VO2 Raw '!D269</f>
        <v>0.74452880750334971</v>
      </c>
      <c r="E269" s="355">
        <f>'VCO2 Raw'!E269/'VO2 Raw '!E269</f>
        <v>0.82398829839102872</v>
      </c>
      <c r="F269" s="355">
        <f>'VCO2 Raw'!F269/'VO2 Raw '!F269</f>
        <v>0.76895142986836129</v>
      </c>
      <c r="G269" s="355">
        <f>'VCO2 Raw'!G269/'VO2 Raw '!G269</f>
        <v>0.81957060280759708</v>
      </c>
      <c r="H269" s="355">
        <f>'VCO2 Raw'!H269/'VO2 Raw '!H269</f>
        <v>0.77723342939481266</v>
      </c>
      <c r="I269" s="355">
        <f>'VCO2 Raw'!I269/'VO2 Raw '!I269</f>
        <v>0.81989890928438414</v>
      </c>
      <c r="J269" s="355">
        <f>'VCO2 Raw'!J269/'VO2 Raw '!J269</f>
        <v>0.78702290076335879</v>
      </c>
      <c r="K269" s="356">
        <f>'VCO2 Raw'!K269/'VO2 Raw '!K269</f>
        <v>0.74253430185633573</v>
      </c>
      <c r="L269" s="10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'VCO2 Raw'!C270/'VO2 Raw '!C270</f>
        <v>0.86309238870272853</v>
      </c>
      <c r="D270" s="355">
        <f>'VCO2 Raw'!D270/'VO2 Raw '!D270</f>
        <v>0.77580511973575561</v>
      </c>
      <c r="E270" s="355">
        <f>'VCO2 Raw'!E270/'VO2 Raw '!E270</f>
        <v>0.75314009661835746</v>
      </c>
      <c r="F270" s="355">
        <f>'VCO2 Raw'!F270/'VO2 Raw '!F270</f>
        <v>0.79240898528272652</v>
      </c>
      <c r="G270" s="355">
        <f>'VCO2 Raw'!G270/'VO2 Raw '!G270</f>
        <v>0.81841432225063937</v>
      </c>
      <c r="H270" s="355">
        <f>'VCO2 Raw'!H270/'VO2 Raw '!H270</f>
        <v>0.85098039215686272</v>
      </c>
      <c r="I270" s="355">
        <f>'VCO2 Raw'!I270/'VO2 Raw '!I270</f>
        <v>0.90702479338842978</v>
      </c>
      <c r="J270" s="355">
        <f>'VCO2 Raw'!J270/'VO2 Raw '!J270</f>
        <v>0.86700426439232414</v>
      </c>
      <c r="K270" s="356">
        <f>'VCO2 Raw'!K270/'VO2 Raw '!K270</f>
        <v>0.84940732758620685</v>
      </c>
      <c r="L270" s="109">
        <f t="shared" ref="L270" si="753">AVERAGE(C270:C272)</f>
        <v>0.8488918542401146</v>
      </c>
      <c r="M270" s="329">
        <f t="shared" ref="M270" si="754">AVERAGE(D270:D272)</f>
        <v>0.77026812058210881</v>
      </c>
      <c r="N270" s="329">
        <f t="shared" ref="N270" si="755">AVERAGE(E270:E272)</f>
        <v>0.78489503670130023</v>
      </c>
      <c r="O270" s="329">
        <f t="shared" ref="O270" si="756">AVERAGE(F270:F272)</f>
        <v>0.80572053523849174</v>
      </c>
      <c r="P270" s="329">
        <f t="shared" ref="P270" si="757">AVERAGE(G270:G272)</f>
        <v>0.7982001916535042</v>
      </c>
      <c r="Q270" s="329">
        <f t="shared" ref="Q270" si="758">AVERAGE(H270:H272)</f>
        <v>0.86283795066701741</v>
      </c>
      <c r="R270" s="329">
        <f t="shared" ref="R270" si="759">AVERAGE(I270:I272)</f>
        <v>0.88342483297049235</v>
      </c>
      <c r="S270" s="329">
        <f t="shared" ref="S270" si="760">AVERAGE(J270:J272)</f>
        <v>0.86417897515986286</v>
      </c>
      <c r="T270" s="329">
        <f t="shared" ref="T270" si="761">AVERAGE(K270:K272)</f>
        <v>0.81638279293982252</v>
      </c>
      <c r="U270" s="357">
        <f t="shared" ref="U270" si="762">AVERAGE(L270:T270)</f>
        <v>0.82608892112807941</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'VCO2 Raw'!C271/'VO2 Raw '!C271</f>
        <v>0.81108433734939755</v>
      </c>
      <c r="D271" s="355">
        <f>'VCO2 Raw'!D271/'VO2 Raw '!D271</f>
        <v>0.75654704170708054</v>
      </c>
      <c r="E271" s="355">
        <f>'VCO2 Raw'!E271/'VO2 Raw '!E271</f>
        <v>0.78893019413465515</v>
      </c>
      <c r="F271" s="355">
        <f>'VCO2 Raw'!F271/'VO2 Raw '!F271</f>
        <v>0.84078315478389365</v>
      </c>
      <c r="G271" s="355">
        <f>'VCO2 Raw'!G271/'VO2 Raw '!G271</f>
        <v>0.81630783325698575</v>
      </c>
      <c r="H271" s="355">
        <f>'VCO2 Raw'!H271/'VO2 Raw '!H271</f>
        <v>0.90030474531998261</v>
      </c>
      <c r="I271" s="355">
        <f>'VCO2 Raw'!I271/'VO2 Raw '!I271</f>
        <v>0.89186773905272565</v>
      </c>
      <c r="J271" s="355">
        <f>'VCO2 Raw'!J271/'VO2 Raw '!J271</f>
        <v>0.88830004076640845</v>
      </c>
      <c r="K271" s="356">
        <f>'VCO2 Raw'!K271/'VO2 Raw '!K271</f>
        <v>0.78576589595375723</v>
      </c>
      <c r="L271" s="109"/>
      <c r="M271" s="329"/>
      <c r="N271" s="329"/>
      <c r="O271" s="329"/>
      <c r="P271" s="329"/>
      <c r="Q271" s="329"/>
      <c r="R271" s="329"/>
      <c r="S271" s="329"/>
      <c r="T271" s="329"/>
      <c r="U271" s="357">
        <f t="shared" ref="U271" si="763">STDEV(L270:T270)/SQRT(COUNT(L270:T270))</f>
        <v>1.3285582787958721E-2</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'VCO2 Raw'!C272/'VO2 Raw '!C272</f>
        <v>0.87249883666821781</v>
      </c>
      <c r="D272" s="355">
        <f>'VCO2 Raw'!D272/'VO2 Raw '!D272</f>
        <v>0.77845220030349016</v>
      </c>
      <c r="E272" s="355">
        <f>'VCO2 Raw'!E272/'VO2 Raw '!E272</f>
        <v>0.81261481935088797</v>
      </c>
      <c r="F272" s="355">
        <f>'VCO2 Raw'!F272/'VO2 Raw '!F272</f>
        <v>0.78396946564885495</v>
      </c>
      <c r="G272" s="355">
        <f>'VCO2 Raw'!G272/'VO2 Raw '!G272</f>
        <v>0.75987841945288759</v>
      </c>
      <c r="H272" s="355">
        <f>'VCO2 Raw'!H272/'VO2 Raw '!H272</f>
        <v>0.837228714524207</v>
      </c>
      <c r="I272" s="355">
        <f>'VCO2 Raw'!I272/'VO2 Raw '!I272</f>
        <v>0.85138196647032172</v>
      </c>
      <c r="J272" s="355">
        <f>'VCO2 Raw'!J272/'VO2 Raw '!J272</f>
        <v>0.83723262032085566</v>
      </c>
      <c r="K272" s="356">
        <f>'VCO2 Raw'!K272/'VO2 Raw '!K272</f>
        <v>0.81397515527950315</v>
      </c>
      <c r="L272" s="10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'VCO2 Raw'!C273/'VO2 Raw '!C273</f>
        <v>0.80541455160744502</v>
      </c>
      <c r="D273" s="355">
        <f>'VCO2 Raw'!D273/'VO2 Raw '!D273</f>
        <v>0.74798387096774188</v>
      </c>
      <c r="E273" s="355">
        <f>'VCO2 Raw'!E273/'VO2 Raw '!E273</f>
        <v>0.86094674556213013</v>
      </c>
      <c r="F273" s="355">
        <f>'VCO2 Raw'!F273/'VO2 Raw '!F273</f>
        <v>0.81243957460522076</v>
      </c>
      <c r="G273" s="355">
        <f>'VCO2 Raw'!G273/'VO2 Raw '!G273</f>
        <v>0.79646840148698883</v>
      </c>
      <c r="H273" s="355">
        <f>'VCO2 Raw'!H273/'VO2 Raw '!H273</f>
        <v>0.80680386392272152</v>
      </c>
      <c r="I273" s="355">
        <f>'VCO2 Raw'!I273/'VO2 Raw '!I273</f>
        <v>0.84148727984344418</v>
      </c>
      <c r="J273" s="355">
        <f>'VCO2 Raw'!J273/'VO2 Raw '!J273</f>
        <v>0.81259314456035769</v>
      </c>
      <c r="K273" s="356">
        <f>'VCO2 Raw'!K273/'VO2 Raw '!K273</f>
        <v>0.832939787485242</v>
      </c>
      <c r="L273" s="109">
        <f t="shared" ref="L273" si="764">AVERAGE(C273:C275)</f>
        <v>0.837146359779251</v>
      </c>
      <c r="M273" s="329">
        <f t="shared" ref="M273" si="765">AVERAGE(D273:D275)</f>
        <v>0.77234683946571148</v>
      </c>
      <c r="N273" s="329">
        <f t="shared" ref="N273" si="766">AVERAGE(E273:E275)</f>
        <v>0.85850308185404334</v>
      </c>
      <c r="O273" s="329">
        <f t="shared" ref="O273" si="767">AVERAGE(F273:F275)</f>
        <v>0.83465044169737068</v>
      </c>
      <c r="P273" s="329">
        <f t="shared" ref="P273" si="768">AVERAGE(G273:G275)</f>
        <v>0.79508528482331575</v>
      </c>
      <c r="Q273" s="329">
        <f t="shared" ref="Q273" si="769">AVERAGE(H273:H275)</f>
        <v>0.79304303423177613</v>
      </c>
      <c r="R273" s="329">
        <f t="shared" ref="R273" si="770">AVERAGE(I273:I275)</f>
        <v>0.87691386610112787</v>
      </c>
      <c r="S273" s="329">
        <f t="shared" ref="S273" si="771">AVERAGE(J273:J275)</f>
        <v>0.8260792008780834</v>
      </c>
      <c r="T273" s="329">
        <f t="shared" ref="T273" si="772">AVERAGE(K273:K275)</f>
        <v>0.84944259001841693</v>
      </c>
      <c r="U273" s="357">
        <f t="shared" ref="U273" si="773">AVERAGE(L273:T273)</f>
        <v>0.82702341098323295</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'VCO2 Raw'!C274/'VO2 Raw '!C274</f>
        <v>0.84734886862546432</v>
      </c>
      <c r="D274" s="355">
        <f>'VCO2 Raw'!D274/'VO2 Raw '!D274</f>
        <v>0.79180771834800268</v>
      </c>
      <c r="E274" s="355">
        <f>'VCO2 Raw'!E274/'VO2 Raw '!E274</f>
        <v>0.8736213235294118</v>
      </c>
      <c r="F274" s="355">
        <f>'VCO2 Raw'!F274/'VO2 Raw '!F274</f>
        <v>0.80876838765503312</v>
      </c>
      <c r="G274" s="355">
        <f>'VCO2 Raw'!G274/'VO2 Raw '!G274</f>
        <v>0.78818897637795271</v>
      </c>
      <c r="H274" s="355">
        <f>'VCO2 Raw'!H274/'VO2 Raw '!H274</f>
        <v>0.79360902255639099</v>
      </c>
      <c r="I274" s="355">
        <f>'VCO2 Raw'!I274/'VO2 Raw '!I274</f>
        <v>0.89758019133370848</v>
      </c>
      <c r="J274" s="355">
        <f>'VCO2 Raw'!J274/'VO2 Raw '!J274</f>
        <v>0.82020684168655533</v>
      </c>
      <c r="K274" s="356">
        <f>'VCO2 Raw'!K274/'VO2 Raw '!K274</f>
        <v>0.8818797629127858</v>
      </c>
      <c r="L274" s="109"/>
      <c r="M274" s="329"/>
      <c r="N274" s="329"/>
      <c r="O274" s="329"/>
      <c r="P274" s="329"/>
      <c r="Q274" s="329"/>
      <c r="R274" s="329"/>
      <c r="S274" s="329"/>
      <c r="T274" s="329"/>
      <c r="U274" s="357">
        <f t="shared" ref="U274" si="774">STDEV(L273:T273)/SQRT(COUNT(L273:T273))</f>
        <v>1.1370295963159832E-2</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'VCO2 Raw'!C275/'VO2 Raw '!C275</f>
        <v>0.85867565910484367</v>
      </c>
      <c r="D275" s="355">
        <f>'VCO2 Raw'!D275/'VO2 Raw '!D275</f>
        <v>0.77724892908138976</v>
      </c>
      <c r="E275" s="355">
        <f>'VCO2 Raw'!E275/'VO2 Raw '!E275</f>
        <v>0.84094117647058819</v>
      </c>
      <c r="F275" s="355">
        <f>'VCO2 Raw'!F275/'VO2 Raw '!F275</f>
        <v>0.88274336283185839</v>
      </c>
      <c r="G275" s="355">
        <f>'VCO2 Raw'!G275/'VO2 Raw '!G275</f>
        <v>0.80059847660500549</v>
      </c>
      <c r="H275" s="355">
        <f>'VCO2 Raw'!H275/'VO2 Raw '!H275</f>
        <v>0.77871621621621623</v>
      </c>
      <c r="I275" s="355">
        <f>'VCO2 Raw'!I275/'VO2 Raw '!I275</f>
        <v>0.89167412712623095</v>
      </c>
      <c r="J275" s="355">
        <f>'VCO2 Raw'!J275/'VO2 Raw '!J275</f>
        <v>0.84543761638733705</v>
      </c>
      <c r="K275" s="356">
        <f>'VCO2 Raw'!K275/'VO2 Raw '!K275</f>
        <v>0.83350821965722277</v>
      </c>
      <c r="L275" s="109"/>
      <c r="M275" s="329"/>
      <c r="N275" s="329"/>
      <c r="O275" s="329"/>
      <c r="P275" s="329"/>
      <c r="Q275" s="329"/>
      <c r="R275" s="329"/>
      <c r="S275" s="329"/>
      <c r="T275" s="329"/>
      <c r="U275" s="357"/>
      <c r="V275" s="352"/>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35">
        <v>1.66835648148148</v>
      </c>
      <c r="C276" s="354">
        <f>'VCO2 Raw'!C276/'VO2 Raw '!C276</f>
        <v>0.90344383649822979</v>
      </c>
      <c r="D276" s="355">
        <f>'VCO2 Raw'!D276/'VO2 Raw '!D276</f>
        <v>0.81130025353132917</v>
      </c>
      <c r="E276" s="355">
        <f>'VCO2 Raw'!E276/'VO2 Raw '!E276</f>
        <v>0.85771744595274002</v>
      </c>
      <c r="F276" s="355">
        <f>'VCO2 Raw'!F276/'VO2 Raw '!F276</f>
        <v>0.82502942330325613</v>
      </c>
      <c r="G276" s="355">
        <f>'VCO2 Raw'!G276/'VO2 Raw '!G276</f>
        <v>0.85652549697493519</v>
      </c>
      <c r="H276" s="329">
        <f>'VCO2 Raw'!H276/'VO2 Raw '!H276</f>
        <v>0.76897414512093409</v>
      </c>
      <c r="I276" s="329">
        <f>'VCO2 Raw'!I276/'VO2 Raw '!I276</f>
        <v>0.87358490566037739</v>
      </c>
      <c r="J276" s="329">
        <f>'VCO2 Raw'!J276/'VO2 Raw '!J276</f>
        <v>0.87667161961367013</v>
      </c>
      <c r="K276" s="106">
        <f>'VCO2 Raw'!K276/'VO2 Raw '!K276</f>
        <v>0.85786037167252638</v>
      </c>
      <c r="L276" s="109">
        <f t="shared" ref="L276" si="775">AVERAGE(C276:C278)</f>
        <v>0.86368571190221421</v>
      </c>
      <c r="M276" s="329">
        <f t="shared" ref="M276" si="776">AVERAGE(D276:D278)</f>
        <v>0.78045599711146274</v>
      </c>
      <c r="N276" s="329">
        <f t="shared" ref="N276" si="777">AVERAGE(E276:E278)</f>
        <v>0.82994559350513131</v>
      </c>
      <c r="O276" s="329">
        <f t="shared" ref="O276" si="778">AVERAGE(F276:F278)</f>
        <v>0.81597186938016841</v>
      </c>
      <c r="P276" s="329">
        <f t="shared" ref="P276" si="779">AVERAGE(G276:G278)</f>
        <v>0.8258882656674098</v>
      </c>
      <c r="Q276" s="329">
        <f t="shared" ref="Q276" si="780">AVERAGE(H276:H278)</f>
        <v>0.80292590510207773</v>
      </c>
      <c r="R276" s="329">
        <f t="shared" ref="R276" si="781">AVERAGE(I276:I278)</f>
        <v>0.85116760654845292</v>
      </c>
      <c r="S276" s="329">
        <f t="shared" ref="S276" si="782">AVERAGE(J276:J278)</f>
        <v>0.90103120489657373</v>
      </c>
      <c r="T276" s="329">
        <f t="shared" ref="T276" si="783">AVERAGE(K276:K278)</f>
        <v>0.85853713505798301</v>
      </c>
      <c r="U276" s="357">
        <f t="shared" ref="U276" si="784">AVERAGE(L276:T276)</f>
        <v>0.83662325435238605</v>
      </c>
    </row>
    <row r="277" spans="1:44">
      <c r="A277" s="223">
        <v>43726</v>
      </c>
      <c r="B277" s="235">
        <v>1.6822453703703699</v>
      </c>
      <c r="C277" s="354">
        <f>'VCO2 Raw'!C277/'VO2 Raw '!C277</f>
        <v>0.85656154628687686</v>
      </c>
      <c r="D277" s="355">
        <f>'VCO2 Raw'!D277/'VO2 Raw '!D277</f>
        <v>0.76673640167364021</v>
      </c>
      <c r="E277" s="355">
        <f>'VCO2 Raw'!E277/'VO2 Raw '!E277</f>
        <v>0.84196290571870169</v>
      </c>
      <c r="F277" s="355">
        <f>'VCO2 Raw'!F277/'VO2 Raw '!F277</f>
        <v>0.8154039347007116</v>
      </c>
      <c r="G277" s="355">
        <f>'VCO2 Raw'!G277/'VO2 Raw '!G277</f>
        <v>0.84903713892709765</v>
      </c>
      <c r="H277" s="329">
        <f>'VCO2 Raw'!H277/'VO2 Raw '!H277</f>
        <v>0.79309456325689254</v>
      </c>
      <c r="I277" s="329">
        <f>'VCO2 Raw'!I277/'VO2 Raw '!I277</f>
        <v>0.84061338289962828</v>
      </c>
      <c r="J277" s="329">
        <f>'VCO2 Raw'!J277/'VO2 Raw '!J277</f>
        <v>0.92658055744391565</v>
      </c>
      <c r="K277" s="106">
        <f>'VCO2 Raw'!K277/'VO2 Raw '!K277</f>
        <v>0.89918740477399695</v>
      </c>
      <c r="L277" s="109"/>
      <c r="M277" s="329"/>
      <c r="N277" s="329"/>
      <c r="O277" s="329"/>
      <c r="P277" s="329"/>
      <c r="Q277" s="329"/>
      <c r="R277" s="329"/>
      <c r="S277" s="329"/>
      <c r="T277" s="329"/>
      <c r="U277" s="357">
        <f t="shared" ref="U277" si="785">STDEV(L276:T276)/SQRT(COUNT(L276:T276))</f>
        <v>1.2046841460474836E-2</v>
      </c>
    </row>
    <row r="278" spans="1:44">
      <c r="A278" s="223">
        <v>43726</v>
      </c>
      <c r="B278" s="235">
        <v>1.6961342592592601</v>
      </c>
      <c r="C278" s="354">
        <f>'VCO2 Raw'!C278/'VO2 Raw '!C278</f>
        <v>0.83105175292153588</v>
      </c>
      <c r="D278" s="355">
        <f>'VCO2 Raw'!D278/'VO2 Raw '!D278</f>
        <v>0.76333133612941884</v>
      </c>
      <c r="E278" s="355">
        <f>'VCO2 Raw'!E278/'VO2 Raw '!E278</f>
        <v>0.79015642884395265</v>
      </c>
      <c r="F278" s="355">
        <f>'VCO2 Raw'!F278/'VO2 Raw '!F278</f>
        <v>0.80748225013653741</v>
      </c>
      <c r="G278" s="355">
        <f>'VCO2 Raw'!G278/'VO2 Raw '!G278</f>
        <v>0.77210216110019647</v>
      </c>
      <c r="H278" s="329">
        <f>'VCO2 Raw'!H278/'VO2 Raw '!H278</f>
        <v>0.84670900692840645</v>
      </c>
      <c r="I278" s="329">
        <f>'VCO2 Raw'!I278/'VO2 Raw '!I278</f>
        <v>0.83930453108535297</v>
      </c>
      <c r="J278" s="329">
        <f>'VCO2 Raw'!J278/'VO2 Raw '!J278</f>
        <v>0.89984143763213531</v>
      </c>
      <c r="K278" s="106">
        <f>'VCO2 Raw'!K278/'VO2 Raw '!K278</f>
        <v>0.8185636287274255</v>
      </c>
      <c r="L278" s="109"/>
      <c r="M278" s="329"/>
      <c r="N278" s="329"/>
      <c r="O278" s="329"/>
      <c r="P278" s="329"/>
      <c r="Q278" s="329"/>
      <c r="R278" s="329"/>
      <c r="S278" s="329"/>
      <c r="T278" s="329"/>
      <c r="U278" s="357"/>
    </row>
    <row r="279" spans="1:44">
      <c r="A279" s="223">
        <v>43726</v>
      </c>
      <c r="B279" s="235">
        <v>1.71002314814814</v>
      </c>
      <c r="C279" s="354">
        <f>'VCO2 Raw'!C279/'VO2 Raw '!C279</f>
        <v>0.81078398941448893</v>
      </c>
      <c r="D279" s="355">
        <f>'VCO2 Raw'!D279/'VO2 Raw '!D279</f>
        <v>0.75768725361366618</v>
      </c>
      <c r="E279" s="355">
        <f>'VCO2 Raw'!E279/'VO2 Raw '!E279</f>
        <v>0.81731864793011777</v>
      </c>
      <c r="F279" s="355">
        <f>'VCO2 Raw'!F279/'VO2 Raw '!F279</f>
        <v>0.81201638598088299</v>
      </c>
      <c r="G279" s="355">
        <f>'VCO2 Raw'!G279/'VO2 Raw '!G279</f>
        <v>0.81831610044313141</v>
      </c>
      <c r="H279" s="329">
        <f>'VCO2 Raw'!H279/'VO2 Raw '!H279</f>
        <v>0.86453293636025308</v>
      </c>
      <c r="I279" s="329">
        <f>'VCO2 Raw'!I279/'VO2 Raw '!I279</f>
        <v>0.8985627418463239</v>
      </c>
      <c r="J279" s="329">
        <f>'VCO2 Raw'!J279/'VO2 Raw '!J279</f>
        <v>0.90680598700931936</v>
      </c>
      <c r="K279" s="106">
        <f>'VCO2 Raw'!K279/'VO2 Raw '!K279</f>
        <v>0.84631147540983609</v>
      </c>
      <c r="L279" s="109">
        <f t="shared" ref="L279" si="786">AVERAGE(C279:C281)</f>
        <v>0.80743974005935204</v>
      </c>
      <c r="M279" s="329">
        <f t="shared" ref="M279" si="787">AVERAGE(D279:D281)</f>
        <v>0.76857952538184726</v>
      </c>
      <c r="N279" s="329">
        <f t="shared" ref="N279" si="788">AVERAGE(E279:E281)</f>
        <v>0.81535995865098432</v>
      </c>
      <c r="O279" s="329">
        <f t="shared" ref="O279" si="789">AVERAGE(F279:F281)</f>
        <v>0.79614374239936991</v>
      </c>
      <c r="P279" s="329">
        <f t="shared" ref="P279" si="790">AVERAGE(G279:G281)</f>
        <v>0.82133170426293678</v>
      </c>
      <c r="Q279" s="329">
        <f t="shared" ref="Q279" si="791">AVERAGE(H279:H281)</f>
        <v>0.87033962773045515</v>
      </c>
      <c r="R279" s="329">
        <f t="shared" ref="R279" si="792">AVERAGE(I279:I281)</f>
        <v>0.86027471838592717</v>
      </c>
      <c r="S279" s="329">
        <f t="shared" ref="S279" si="793">AVERAGE(J279:J281)</f>
        <v>0.8144931650603725</v>
      </c>
      <c r="T279" s="329">
        <f t="shared" ref="T279" si="794">AVERAGE(K279:K281)</f>
        <v>0.80079297039390784</v>
      </c>
      <c r="U279" s="357">
        <f t="shared" ref="U279" si="795">AVERAGE(L279:T279)</f>
        <v>0.81719501692501695</v>
      </c>
    </row>
    <row r="280" spans="1:44">
      <c r="A280" s="223">
        <v>43726</v>
      </c>
      <c r="B280" s="235">
        <v>1.72391203703704</v>
      </c>
      <c r="C280" s="354">
        <f>'VCO2 Raw'!C280/'VO2 Raw '!C280</f>
        <v>0.80804460374352849</v>
      </c>
      <c r="D280" s="355">
        <f>'VCO2 Raw'!D280/'VO2 Raw '!D280</f>
        <v>0.77975863960504666</v>
      </c>
      <c r="E280" s="355">
        <f>'VCO2 Raw'!E280/'VO2 Raw '!E280</f>
        <v>0.79702194357366773</v>
      </c>
      <c r="F280" s="355">
        <f>'VCO2 Raw'!F280/'VO2 Raw '!F280</f>
        <v>0.76815878378378377</v>
      </c>
      <c r="G280" s="355">
        <f>'VCO2 Raw'!G280/'VO2 Raw '!G280</f>
        <v>0.81388888888888888</v>
      </c>
      <c r="H280" s="329">
        <f>'VCO2 Raw'!H280/'VO2 Raw '!H280</f>
        <v>0.88243064729194187</v>
      </c>
      <c r="I280" s="329">
        <f>'VCO2 Raw'!I280/'VO2 Raw '!I280</f>
        <v>0.8502024291497976</v>
      </c>
      <c r="J280" s="329">
        <f>'VCO2 Raw'!J280/'VO2 Raw '!J280</f>
        <v>0.78867350817179782</v>
      </c>
      <c r="K280" s="106">
        <f>'VCO2 Raw'!K280/'VO2 Raw '!K280</f>
        <v>0.77452610575324243</v>
      </c>
      <c r="L280" s="109"/>
      <c r="M280" s="329"/>
      <c r="N280" s="329"/>
      <c r="O280" s="329"/>
      <c r="P280" s="329"/>
      <c r="Q280" s="329"/>
      <c r="R280" s="329"/>
      <c r="S280" s="329"/>
      <c r="T280" s="329"/>
      <c r="U280" s="357">
        <f t="shared" ref="U280" si="796">STDEV(L279:T279)/SQRT(COUNT(L279:T279))</f>
        <v>1.0460776404153847E-2</v>
      </c>
    </row>
    <row r="281" spans="1:44">
      <c r="A281" s="223">
        <v>43726</v>
      </c>
      <c r="B281" s="235">
        <v>1.7378009259259199</v>
      </c>
      <c r="C281" s="354">
        <f>'VCO2 Raw'!C281/'VO2 Raw '!C281</f>
        <v>0.80349062702003882</v>
      </c>
      <c r="D281" s="355">
        <f>'VCO2 Raw'!D281/'VO2 Raw '!D281</f>
        <v>0.76829268292682928</v>
      </c>
      <c r="E281" s="355">
        <f>'VCO2 Raw'!E281/'VO2 Raw '!E281</f>
        <v>0.83173928444916756</v>
      </c>
      <c r="F281" s="355">
        <f>'VCO2 Raw'!F281/'VO2 Raw '!F281</f>
        <v>0.80825605743344298</v>
      </c>
      <c r="G281" s="355">
        <f>'VCO2 Raw'!G281/'VO2 Raw '!G281</f>
        <v>0.83179012345679015</v>
      </c>
      <c r="H281" s="329">
        <f>'VCO2 Raw'!H281/'VO2 Raw '!H281</f>
        <v>0.86405529953917048</v>
      </c>
      <c r="I281" s="329">
        <f>'VCO2 Raw'!I281/'VO2 Raw '!I281</f>
        <v>0.83205898416166024</v>
      </c>
      <c r="J281" s="329">
        <f>'VCO2 Raw'!J281/'VO2 Raw '!J281</f>
        <v>0.748</v>
      </c>
      <c r="K281" s="106">
        <f>'VCO2 Raw'!K281/'VO2 Raw '!K281</f>
        <v>0.78154133001864512</v>
      </c>
      <c r="L281" s="109"/>
      <c r="M281" s="329"/>
      <c r="N281" s="329"/>
      <c r="O281" s="329"/>
      <c r="P281" s="329"/>
      <c r="Q281" s="329"/>
      <c r="R281" s="329"/>
      <c r="S281" s="329"/>
      <c r="T281" s="329"/>
      <c r="U281" s="357"/>
    </row>
    <row r="282" spans="1:44">
      <c r="A282" s="233">
        <v>43726</v>
      </c>
      <c r="B282" s="240">
        <v>1.7516898148148099</v>
      </c>
      <c r="C282" s="354">
        <f>'VCO2 Raw'!C282/'VO2 Raw '!C282</f>
        <v>0.8756855575868373</v>
      </c>
      <c r="D282" s="355">
        <f>'VCO2 Raw'!D282/'VO2 Raw '!D282</f>
        <v>0.77109181141439209</v>
      </c>
      <c r="E282" s="355">
        <f>'VCO2 Raw'!E282/'VO2 Raw '!E282</f>
        <v>0.81765834932821502</v>
      </c>
      <c r="F282" s="355">
        <f>'VCO2 Raw'!F282/'VO2 Raw '!F282</f>
        <v>0.84060150375939846</v>
      </c>
      <c r="G282" s="355">
        <f>'VCO2 Raw'!G282/'VO2 Raw '!G282</f>
        <v>0.86911150864639242</v>
      </c>
      <c r="H282" s="329">
        <f>'VCO2 Raw'!H282/'VO2 Raw '!H282</f>
        <v>0.92767826968570466</v>
      </c>
      <c r="I282" s="329">
        <f>'VCO2 Raw'!I282/'VO2 Raw '!I282</f>
        <v>0.91925102399063785</v>
      </c>
      <c r="J282" s="329">
        <f>'VCO2 Raw'!J282/'VO2 Raw '!J282</f>
        <v>0.7859434237386993</v>
      </c>
      <c r="K282" s="106">
        <f>'VCO2 Raw'!K282/'VO2 Raw '!K282</f>
        <v>0.80326325698148726</v>
      </c>
      <c r="L282" s="109">
        <f t="shared" ref="L282" si="797">AVERAGE(C282:C284)</f>
        <v>0.89392474847322079</v>
      </c>
      <c r="M282" s="329">
        <f t="shared" ref="M282" si="798">AVERAGE(D282:D284)</f>
        <v>0.78361429273524452</v>
      </c>
      <c r="N282" s="329">
        <f t="shared" ref="N282" si="799">AVERAGE(E282:E284)</f>
        <v>0.84666278557306596</v>
      </c>
      <c r="O282" s="329">
        <f t="shared" ref="O282" si="800">AVERAGE(F282:F284)</f>
        <v>0.90188433303075077</v>
      </c>
      <c r="P282" s="329">
        <f t="shared" ref="P282" si="801">AVERAGE(G282:G284)</f>
        <v>0.89813902733226969</v>
      </c>
      <c r="Q282" s="329">
        <f t="shared" ref="Q282" si="802">AVERAGE(H282:H284)</f>
        <v>0.9111913270247799</v>
      </c>
      <c r="R282" s="329">
        <f t="shared" ref="R282" si="803">AVERAGE(I282:I284)</f>
        <v>0.89673316746069354</v>
      </c>
      <c r="S282" s="329">
        <f t="shared" ref="S282" si="804">AVERAGE(J282:J284)</f>
        <v>0.88669929476312193</v>
      </c>
      <c r="T282" s="329">
        <f t="shared" ref="T282" si="805">AVERAGE(K282:K284)</f>
        <v>0.81348884263522947</v>
      </c>
      <c r="U282" s="357">
        <f t="shared" ref="U282" si="806">AVERAGE(L282:T282)</f>
        <v>0.87025975766981967</v>
      </c>
    </row>
    <row r="283" spans="1:44">
      <c r="A283" s="233">
        <v>43726</v>
      </c>
      <c r="B283" s="240">
        <v>1.7655787037037001</v>
      </c>
      <c r="C283" s="354">
        <f>'VCO2 Raw'!C283/'VO2 Raw '!C283</f>
        <v>0.95661846496106784</v>
      </c>
      <c r="D283" s="355">
        <f>'VCO2 Raw'!D283/'VO2 Raw '!D283</f>
        <v>0.7877207062600321</v>
      </c>
      <c r="E283" s="355">
        <f>'VCO2 Raw'!E283/'VO2 Raw '!E283</f>
        <v>0.87952697708795269</v>
      </c>
      <c r="F283" s="355">
        <f>'VCO2 Raw'!F283/'VO2 Raw '!F283</f>
        <v>0.93487195700284542</v>
      </c>
      <c r="G283" s="355">
        <f>'VCO2 Raw'!G283/'VO2 Raw '!G283</f>
        <v>0.9004484304932735</v>
      </c>
      <c r="H283" s="329">
        <f>'VCO2 Raw'!H283/'VO2 Raw '!H283</f>
        <v>0.88429752066115708</v>
      </c>
      <c r="I283" s="329">
        <f>'VCO2 Raw'!I283/'VO2 Raw '!I283</f>
        <v>0.85005355230274904</v>
      </c>
      <c r="J283" s="329">
        <f>'VCO2 Raw'!J283/'VO2 Raw '!J283</f>
        <v>0.94438295517432214</v>
      </c>
      <c r="K283" s="106">
        <f>'VCO2 Raw'!K283/'VO2 Raw '!K283</f>
        <v>0.80458656330749356</v>
      </c>
      <c r="L283" s="109"/>
      <c r="M283" s="329"/>
      <c r="N283" s="329"/>
      <c r="O283" s="329"/>
      <c r="P283" s="329"/>
      <c r="Q283" s="329"/>
      <c r="R283" s="329"/>
      <c r="S283" s="329"/>
      <c r="T283" s="329"/>
      <c r="U283" s="357">
        <f t="shared" ref="U283" si="807">STDEV(L282:T282)/SQRT(COUNT(L282:T282))</f>
        <v>1.5032872724272979E-2</v>
      </c>
    </row>
    <row r="284" spans="1:44">
      <c r="A284" s="233">
        <v>43726</v>
      </c>
      <c r="B284" s="240">
        <v>1.77946759259259</v>
      </c>
      <c r="C284" s="354">
        <f>'VCO2 Raw'!C284/'VO2 Raw '!C284</f>
        <v>0.84947022287175744</v>
      </c>
      <c r="D284" s="355">
        <f>'VCO2 Raw'!D284/'VO2 Raw '!D284</f>
        <v>0.79203036053130926</v>
      </c>
      <c r="E284" s="355">
        <f>'VCO2 Raw'!E284/'VO2 Raw '!E284</f>
        <v>0.84280303030303028</v>
      </c>
      <c r="F284" s="355">
        <f>'VCO2 Raw'!F284/'VO2 Raw '!F284</f>
        <v>0.93017953833000855</v>
      </c>
      <c r="G284" s="355">
        <f>'VCO2 Raw'!G284/'VO2 Raw '!G284</f>
        <v>0.92485714285714282</v>
      </c>
      <c r="H284" s="329">
        <f>'VCO2 Raw'!H284/'VO2 Raw '!H284</f>
        <v>0.92159819072747828</v>
      </c>
      <c r="I284" s="329">
        <f>'VCO2 Raw'!I284/'VO2 Raw '!I284</f>
        <v>0.92089492608869361</v>
      </c>
      <c r="J284" s="329">
        <f>'VCO2 Raw'!J284/'VO2 Raw '!J284</f>
        <v>0.92977150537634412</v>
      </c>
      <c r="K284" s="106">
        <f>'VCO2 Raw'!K284/'VO2 Raw '!K284</f>
        <v>0.83261670761670759</v>
      </c>
      <c r="L284" s="109"/>
      <c r="M284" s="329"/>
      <c r="N284" s="329"/>
      <c r="O284" s="329"/>
      <c r="P284" s="329"/>
      <c r="Q284" s="329"/>
      <c r="R284" s="329"/>
      <c r="S284" s="329"/>
      <c r="T284" s="329"/>
      <c r="U284" s="357"/>
    </row>
    <row r="285" spans="1:44">
      <c r="A285" s="233">
        <v>43726</v>
      </c>
      <c r="B285" s="240">
        <v>1.79335648148148</v>
      </c>
      <c r="C285" s="354">
        <f>'VCO2 Raw'!C285/'VO2 Raw '!C285</f>
        <v>0.89901904212348527</v>
      </c>
      <c r="D285" s="355">
        <f>'VCO2 Raw'!D285/'VO2 Raw '!D285</f>
        <v>0.75345234085550694</v>
      </c>
      <c r="E285" s="355">
        <f>'VCO2 Raw'!E285/'VO2 Raw '!E285</f>
        <v>0.91575492341356679</v>
      </c>
      <c r="F285" s="355">
        <f>'VCO2 Raw'!F285/'VO2 Raw '!F285</f>
        <v>0.959727385377943</v>
      </c>
      <c r="G285" s="355">
        <f>'VCO2 Raw'!G285/'VO2 Raw '!G285</f>
        <v>0.89931634555624607</v>
      </c>
      <c r="H285" s="329">
        <f>'VCO2 Raw'!H285/'VO2 Raw '!H285</f>
        <v>0.88756613756613756</v>
      </c>
      <c r="I285" s="329">
        <f>'VCO2 Raw'!I285/'VO2 Raw '!I285</f>
        <v>0.88593876998103493</v>
      </c>
      <c r="J285" s="329">
        <f>'VCO2 Raw'!J285/'VO2 Raw '!J285</f>
        <v>0.93259207783182763</v>
      </c>
      <c r="K285" s="106">
        <f>'VCO2 Raw'!K285/'VO2 Raw '!K285</f>
        <v>0.86696090794451452</v>
      </c>
      <c r="L285" s="109">
        <f t="shared" ref="L285" si="808">AVERAGE(C285:C287)</f>
        <v>0.95101304693733757</v>
      </c>
      <c r="M285" s="329">
        <f t="shared" ref="M285" si="809">AVERAGE(D285:D287)</f>
        <v>0.76653760930202963</v>
      </c>
      <c r="N285" s="329">
        <f t="shared" ref="N285" si="810">AVERAGE(E285:E287)</f>
        <v>0.91523868499013661</v>
      </c>
      <c r="O285" s="329">
        <f t="shared" ref="O285" si="811">AVERAGE(F285:F287)</f>
        <v>0.97111008204259985</v>
      </c>
      <c r="P285" s="329">
        <f t="shared" ref="P285" si="812">AVERAGE(G285:G287)</f>
        <v>0.89953336015410434</v>
      </c>
      <c r="Q285" s="329">
        <f t="shared" ref="Q285" si="813">AVERAGE(H285:H287)</f>
        <v>0.91997057049313991</v>
      </c>
      <c r="R285" s="329">
        <f t="shared" ref="R285" si="814">AVERAGE(I285:I287)</f>
        <v>0.91270406195188913</v>
      </c>
      <c r="S285" s="329">
        <f t="shared" ref="S285" si="815">AVERAGE(J285:J287)</f>
        <v>0.91300215586075073</v>
      </c>
      <c r="T285" s="329">
        <f t="shared" ref="T285" si="816">AVERAGE(K285:K287)</f>
        <v>0.8849534761547555</v>
      </c>
      <c r="U285" s="357">
        <f t="shared" ref="U285" si="817">AVERAGE(L285:T285)</f>
        <v>0.90378478309852717</v>
      </c>
    </row>
    <row r="286" spans="1:44">
      <c r="A286" s="233">
        <v>43726</v>
      </c>
      <c r="B286" s="240">
        <v>1.8072453703703699</v>
      </c>
      <c r="C286" s="354">
        <f>'VCO2 Raw'!C286/'VO2 Raw '!C286</f>
        <v>0.98505869797225187</v>
      </c>
      <c r="D286" s="355">
        <f>'VCO2 Raw'!D286/'VO2 Raw '!D286</f>
        <v>0.76302389345867605</v>
      </c>
      <c r="E286" s="355">
        <f>'VCO2 Raw'!E286/'VO2 Raw '!E286</f>
        <v>0.89031880666861651</v>
      </c>
      <c r="F286" s="355">
        <f>'VCO2 Raw'!F286/'VO2 Raw '!F286</f>
        <v>0.97913102976394117</v>
      </c>
      <c r="G286" s="355">
        <f>'VCO2 Raw'!G286/'VO2 Raw '!G286</f>
        <v>0.88975501113585742</v>
      </c>
      <c r="H286" s="329">
        <f>'VCO2 Raw'!H286/'VO2 Raw '!H286</f>
        <v>0.94544956140350878</v>
      </c>
      <c r="I286" s="329">
        <f>'VCO2 Raw'!I286/'VO2 Raw '!I286</f>
        <v>0.92564012627148373</v>
      </c>
      <c r="J286" s="329">
        <f>'VCO2 Raw'!J286/'VO2 Raw '!J286</f>
        <v>0.87403685092127303</v>
      </c>
      <c r="K286" s="106">
        <f>'VCO2 Raw'!K286/'VO2 Raw '!K286</f>
        <v>0.86546184738955823</v>
      </c>
      <c r="L286" s="109"/>
      <c r="M286" s="329"/>
      <c r="N286" s="329"/>
      <c r="O286" s="329"/>
      <c r="P286" s="329"/>
      <c r="Q286" s="329"/>
      <c r="R286" s="329"/>
      <c r="S286" s="329"/>
      <c r="T286" s="329"/>
      <c r="U286" s="357">
        <f t="shared" ref="U286" si="818">STDEV(L285:T285)/SQRT(COUNT(L285:T285))</f>
        <v>1.9195763889807819E-2</v>
      </c>
    </row>
    <row r="287" spans="1:44">
      <c r="A287" s="233">
        <v>43726</v>
      </c>
      <c r="B287" s="240">
        <v>1.8211342592592601</v>
      </c>
      <c r="C287" s="354">
        <f>'VCO2 Raw'!C287/'VO2 Raw '!C287</f>
        <v>0.96896140071627535</v>
      </c>
      <c r="D287" s="355">
        <f>'VCO2 Raw'!D287/'VO2 Raw '!D287</f>
        <v>0.78313659359190557</v>
      </c>
      <c r="E287" s="355">
        <f>'VCO2 Raw'!E287/'VO2 Raw '!E287</f>
        <v>0.93964232488822652</v>
      </c>
      <c r="F287" s="355">
        <f>'VCO2 Raw'!F287/'VO2 Raw '!F287</f>
        <v>0.9744718309859155</v>
      </c>
      <c r="G287" s="355">
        <f>'VCO2 Raw'!G287/'VO2 Raw '!G287</f>
        <v>0.90952872377020988</v>
      </c>
      <c r="H287" s="329">
        <f>'VCO2 Raw'!H287/'VO2 Raw '!H287</f>
        <v>0.92689601250977327</v>
      </c>
      <c r="I287" s="329">
        <f>'VCO2 Raw'!I287/'VO2 Raw '!I287</f>
        <v>0.92653328960314862</v>
      </c>
      <c r="J287" s="329">
        <f>'VCO2 Raw'!J287/'VO2 Raw '!J287</f>
        <v>0.93237753882915175</v>
      </c>
      <c r="K287" s="106">
        <f>'VCO2 Raw'!K287/'VO2 Raw '!K287</f>
        <v>0.92243767313019387</v>
      </c>
      <c r="L287" s="109"/>
      <c r="M287" s="329"/>
      <c r="N287" s="329"/>
      <c r="O287" s="329"/>
      <c r="P287" s="329"/>
      <c r="Q287" s="329"/>
      <c r="R287" s="329"/>
      <c r="S287" s="329"/>
      <c r="T287" s="329"/>
      <c r="U287" s="357"/>
    </row>
    <row r="288" spans="1:44">
      <c r="A288" s="233">
        <v>43726</v>
      </c>
      <c r="B288" s="240">
        <v>1.83502314814815</v>
      </c>
      <c r="C288" s="354">
        <f>'VCO2 Raw'!C288/'VO2 Raw '!C288</f>
        <v>0.96097560975609753</v>
      </c>
      <c r="D288" s="355">
        <f>'VCO2 Raw'!D288/'VO2 Raw '!D288</f>
        <v>0.79055690072639229</v>
      </c>
      <c r="E288" s="355">
        <f>'VCO2 Raw'!E288/'VO2 Raw '!E288</f>
        <v>0.96688034188034189</v>
      </c>
      <c r="F288" s="355">
        <f>'VCO2 Raw'!F288/'VO2 Raw '!F288</f>
        <v>0.96163215590743001</v>
      </c>
      <c r="G288" s="355">
        <f>'VCO2 Raw'!G288/'VO2 Raw '!G288</f>
        <v>0.93244047619047621</v>
      </c>
      <c r="H288" s="329">
        <f>'VCO2 Raw'!H288/'VO2 Raw '!H288</f>
        <v>0.93860535624052555</v>
      </c>
      <c r="I288" s="329">
        <f>'VCO2 Raw'!I288/'VO2 Raw '!I288</f>
        <v>0.94738442822384428</v>
      </c>
      <c r="J288" s="329">
        <f>'VCO2 Raw'!J288/'VO2 Raw '!J288</f>
        <v>0.94758708852668583</v>
      </c>
      <c r="K288" s="106">
        <f>'VCO2 Raw'!K288/'VO2 Raw '!K288</f>
        <v>0.93864320444547344</v>
      </c>
      <c r="L288" s="109">
        <f t="shared" ref="L288" si="819">AVERAGE(C288:C290)</f>
        <v>0.97263165989745515</v>
      </c>
      <c r="M288" s="329">
        <f t="shared" ref="M288" si="820">AVERAGE(D288:D290)</f>
        <v>0.79345665298569479</v>
      </c>
      <c r="N288" s="329">
        <f t="shared" ref="N288" si="821">AVERAGE(E288:E290)</f>
        <v>0.95154668327087844</v>
      </c>
      <c r="O288" s="329">
        <f t="shared" ref="O288" si="822">AVERAGE(F288:F290)</f>
        <v>0.99114988849977925</v>
      </c>
      <c r="P288" s="329">
        <f t="shared" ref="P288" si="823">AVERAGE(G288:G290)</f>
        <v>0.91903941298007796</v>
      </c>
      <c r="Q288" s="329">
        <f t="shared" ref="Q288" si="824">AVERAGE(H288:H290)</f>
        <v>0.95255437111211172</v>
      </c>
      <c r="R288" s="329">
        <f t="shared" ref="R288" si="825">AVERAGE(I288:I290)</f>
        <v>0.9312552757657504</v>
      </c>
      <c r="S288" s="329">
        <f t="shared" ref="S288" si="826">AVERAGE(J288:J290)</f>
        <v>0.96529003908931188</v>
      </c>
      <c r="T288" s="329">
        <f t="shared" ref="T288" si="827">AVERAGE(K288:K290)</f>
        <v>0.95128620084981508</v>
      </c>
      <c r="U288" s="357">
        <f t="shared" ref="U288" si="828">AVERAGE(L288:T288)</f>
        <v>0.93646779827231952</v>
      </c>
    </row>
    <row r="289" spans="1:21">
      <c r="A289" s="233">
        <v>43726</v>
      </c>
      <c r="B289" s="240">
        <v>1.84891203703703</v>
      </c>
      <c r="C289" s="354">
        <f>'VCO2 Raw'!C289/'VO2 Raw '!C289</f>
        <v>0.97262617621899061</v>
      </c>
      <c r="D289" s="355">
        <f>'VCO2 Raw'!D289/'VO2 Raw '!D289</f>
        <v>0.79236082893132875</v>
      </c>
      <c r="E289" s="355">
        <f>'VCO2 Raw'!E289/'VO2 Raw '!E289</f>
        <v>0.93478260869565222</v>
      </c>
      <c r="F289" s="355">
        <f>'VCO2 Raw'!F289/'VO2 Raw '!F289</f>
        <v>1.0024</v>
      </c>
      <c r="G289" s="355">
        <f>'VCO2 Raw'!G289/'VO2 Raw '!G289</f>
        <v>0.92385131646876617</v>
      </c>
      <c r="H289" s="329">
        <f>'VCO2 Raw'!H289/'VO2 Raw '!H289</f>
        <v>0.96759864123334205</v>
      </c>
      <c r="I289" s="329">
        <f>'VCO2 Raw'!I289/'VO2 Raw '!I289</f>
        <v>0.9392821200939282</v>
      </c>
      <c r="J289" s="329">
        <f>'VCO2 Raw'!J289/'VO2 Raw '!J289</f>
        <v>0.97039187227866475</v>
      </c>
      <c r="K289" s="106">
        <f>'VCO2 Raw'!K289/'VO2 Raw '!K289</f>
        <v>0.91703169286266428</v>
      </c>
      <c r="L289" s="109"/>
      <c r="M289" s="329"/>
      <c r="N289" s="329"/>
      <c r="O289" s="329"/>
      <c r="P289" s="329"/>
      <c r="Q289" s="329"/>
      <c r="R289" s="329"/>
      <c r="S289" s="329"/>
      <c r="T289" s="329"/>
      <c r="U289" s="357">
        <f t="shared" ref="U289" si="829">STDEV(L288:T288)/SQRT(COUNT(L288:T288))</f>
        <v>1.9227266438953859E-2</v>
      </c>
    </row>
    <row r="290" spans="1:21">
      <c r="A290" s="233">
        <v>43726</v>
      </c>
      <c r="B290" s="240">
        <v>1.8628009259259199</v>
      </c>
      <c r="C290" s="354">
        <f>'VCO2 Raw'!C290/'VO2 Raw '!C290</f>
        <v>0.98429319371727753</v>
      </c>
      <c r="D290" s="355">
        <f>'VCO2 Raw'!D290/'VO2 Raw '!D290</f>
        <v>0.7974522292993631</v>
      </c>
      <c r="E290" s="355">
        <f>'VCO2 Raw'!E290/'VO2 Raw '!E290</f>
        <v>0.9529770992366412</v>
      </c>
      <c r="F290" s="355">
        <f>'VCO2 Raw'!F290/'VO2 Raw '!F290</f>
        <v>1.009417509591908</v>
      </c>
      <c r="G290" s="355">
        <f>'VCO2 Raw'!G290/'VO2 Raw '!G290</f>
        <v>0.90082644628099173</v>
      </c>
      <c r="H290" s="329">
        <f>'VCO2 Raw'!H290/'VO2 Raw '!H290</f>
        <v>0.95145911586246745</v>
      </c>
      <c r="I290" s="329">
        <f>'VCO2 Raw'!I290/'VO2 Raw '!I290</f>
        <v>0.90709927897947862</v>
      </c>
      <c r="J290" s="329">
        <f>'VCO2 Raw'!J290/'VO2 Raw '!J290</f>
        <v>0.97789115646258506</v>
      </c>
      <c r="K290" s="106">
        <f>'VCO2 Raw'!K290/'VO2 Raw '!K290</f>
        <v>0.99818370524130773</v>
      </c>
      <c r="L290" s="109"/>
      <c r="M290" s="329"/>
      <c r="N290" s="329"/>
      <c r="O290" s="329"/>
      <c r="P290" s="329"/>
      <c r="Q290" s="329"/>
      <c r="R290" s="329"/>
      <c r="S290" s="329"/>
      <c r="T290" s="329"/>
      <c r="U290" s="357"/>
    </row>
    <row r="291" spans="1:21">
      <c r="A291" s="233">
        <v>43726</v>
      </c>
      <c r="B291" s="240">
        <v>1.8766898148148099</v>
      </c>
      <c r="C291" s="354">
        <f>'VCO2 Raw'!C291/'VO2 Raw '!C291</f>
        <v>0.98709280885064532</v>
      </c>
      <c r="D291" s="355">
        <f>'VCO2 Raw'!D291/'VO2 Raw '!D291</f>
        <v>0.76560509554140133</v>
      </c>
      <c r="E291" s="355">
        <f>'VCO2 Raw'!E291/'VO2 Raw '!E291</f>
        <v>0.88873812754409764</v>
      </c>
      <c r="F291" s="355">
        <f>'VCO2 Raw'!F291/'VO2 Raw '!F291</f>
        <v>0.9791013584117032</v>
      </c>
      <c r="G291" s="355">
        <f>'VCO2 Raw'!G291/'VO2 Raw '!G291</f>
        <v>0.96646664313448638</v>
      </c>
      <c r="H291" s="329">
        <f>'VCO2 Raw'!H291/'VO2 Raw '!H291</f>
        <v>0.96473181484202797</v>
      </c>
      <c r="I291" s="329">
        <f>'VCO2 Raw'!I291/'VO2 Raw '!I291</f>
        <v>0.96727272727272728</v>
      </c>
      <c r="J291" s="329">
        <f>'VCO2 Raw'!J291/'VO2 Raw '!J291</f>
        <v>0.97499131642931569</v>
      </c>
      <c r="K291" s="106">
        <f>'VCO2 Raw'!K291/'VO2 Raw '!K291</f>
        <v>0.98347934918648305</v>
      </c>
      <c r="L291" s="109">
        <f t="shared" ref="L291" si="830">AVERAGE(C291:C293)</f>
        <v>0.97783734788891119</v>
      </c>
      <c r="M291" s="329">
        <f t="shared" ref="M291" si="831">AVERAGE(D291:D293)</f>
        <v>0.79265612951591136</v>
      </c>
      <c r="N291" s="329">
        <f t="shared" ref="N291" si="832">AVERAGE(E291:E293)</f>
        <v>0.93964669467172468</v>
      </c>
      <c r="O291" s="329">
        <f t="shared" ref="O291" si="833">AVERAGE(F291:F293)</f>
        <v>0.9803259879498647</v>
      </c>
      <c r="P291" s="329">
        <f t="shared" ref="P291" si="834">AVERAGE(G291:G293)</f>
        <v>0.94999265792095722</v>
      </c>
      <c r="Q291" s="329">
        <f t="shared" ref="Q291" si="835">AVERAGE(H291:H293)</f>
        <v>0.99692003318043376</v>
      </c>
      <c r="R291" s="329">
        <f t="shared" ref="R291" si="836">AVERAGE(I291:I293)</f>
        <v>0.97252214231715195</v>
      </c>
      <c r="S291" s="329">
        <f t="shared" ref="S291" si="837">AVERAGE(J291:J293)</f>
        <v>0.96096295907185481</v>
      </c>
      <c r="T291" s="329">
        <f t="shared" ref="T291" si="838">AVERAGE(K291:K293)</f>
        <v>0.94891692355662449</v>
      </c>
      <c r="U291" s="357">
        <f t="shared" ref="U291" si="839">AVERAGE(L291:T291)</f>
        <v>0.94664231956371481</v>
      </c>
    </row>
    <row r="292" spans="1:21">
      <c r="A292" s="233">
        <v>43726</v>
      </c>
      <c r="B292" s="240">
        <v>1.8905787037037001</v>
      </c>
      <c r="C292" s="354">
        <f>'VCO2 Raw'!C292/'VO2 Raw '!C292</f>
        <v>0.96668037844508437</v>
      </c>
      <c r="D292" s="355">
        <f>'VCO2 Raw'!D292/'VO2 Raw '!D292</f>
        <v>0.77074340527577934</v>
      </c>
      <c r="E292" s="355">
        <f>'VCO2 Raw'!E292/'VO2 Raw '!E292</f>
        <v>0.93611911623439004</v>
      </c>
      <c r="F292" s="355">
        <f>'VCO2 Raw'!F292/'VO2 Raw '!F292</f>
        <v>0.97038724373576313</v>
      </c>
      <c r="G292" s="355">
        <f>'VCO2 Raw'!G292/'VO2 Raw '!G292</f>
        <v>0.96318166029871488</v>
      </c>
      <c r="H292" s="329">
        <f>'VCO2 Raw'!H292/'VO2 Raw '!H292</f>
        <v>1.0110210696920583</v>
      </c>
      <c r="I292" s="329">
        <f>'VCO2 Raw'!I292/'VO2 Raw '!I292</f>
        <v>0.99129526462395545</v>
      </c>
      <c r="J292" s="329">
        <f>'VCO2 Raw'!J292/'VO2 Raw '!J292</f>
        <v>0.96450809464508092</v>
      </c>
      <c r="K292" s="106">
        <f>'VCO2 Raw'!K292/'VO2 Raw '!K292</f>
        <v>0.92218912881608339</v>
      </c>
      <c r="L292" s="109"/>
      <c r="M292" s="329"/>
      <c r="N292" s="329"/>
      <c r="O292" s="329"/>
      <c r="P292" s="329"/>
      <c r="Q292" s="329"/>
      <c r="R292" s="329"/>
      <c r="S292" s="329"/>
      <c r="T292" s="329"/>
      <c r="U292" s="357">
        <f t="shared" ref="U292" si="840">STDEV(L291:T291)/SQRT(COUNT(L291:T291))</f>
        <v>2.0168559766466549E-2</v>
      </c>
    </row>
    <row r="293" spans="1:21">
      <c r="A293" s="233">
        <v>43726</v>
      </c>
      <c r="B293" s="240">
        <v>1.90446759259259</v>
      </c>
      <c r="C293" s="354">
        <f>'VCO2 Raw'!C293/'VO2 Raw '!C293</f>
        <v>0.97973885637100411</v>
      </c>
      <c r="D293" s="355">
        <f>'VCO2 Raw'!D293/'VO2 Raw '!D293</f>
        <v>0.8416198877305533</v>
      </c>
      <c r="E293" s="355">
        <f>'VCO2 Raw'!E293/'VO2 Raw '!E293</f>
        <v>0.99408284023668636</v>
      </c>
      <c r="F293" s="355">
        <f>'VCO2 Raw'!F293/'VO2 Raw '!F293</f>
        <v>0.99148936170212765</v>
      </c>
      <c r="G293" s="355">
        <f>'VCO2 Raw'!G293/'VO2 Raw '!G293</f>
        <v>0.92032967032967028</v>
      </c>
      <c r="H293" s="329">
        <f>'VCO2 Raw'!H293/'VO2 Raw '!H293</f>
        <v>1.0150072150072149</v>
      </c>
      <c r="I293" s="329">
        <f>'VCO2 Raw'!I293/'VO2 Raw '!I293</f>
        <v>0.95899843505477311</v>
      </c>
      <c r="J293" s="329">
        <f>'VCO2 Raw'!J293/'VO2 Raw '!J293</f>
        <v>0.94338946614116803</v>
      </c>
      <c r="K293" s="106">
        <f>'VCO2 Raw'!K293/'VO2 Raw '!K293</f>
        <v>0.94108229266730703</v>
      </c>
      <c r="L293" s="109"/>
      <c r="M293" s="329"/>
      <c r="N293" s="329"/>
      <c r="O293" s="329"/>
      <c r="P293" s="329"/>
      <c r="Q293" s="329"/>
      <c r="R293" s="329"/>
      <c r="S293" s="329"/>
      <c r="T293" s="329"/>
      <c r="U293" s="357"/>
    </row>
    <row r="294" spans="1:21">
      <c r="A294" s="233">
        <v>43726</v>
      </c>
      <c r="B294" s="240">
        <v>1.91835648148148</v>
      </c>
      <c r="C294" s="354">
        <f>'VCO2 Raw'!C294/'VO2 Raw '!C294</f>
        <v>1.0079146593255335</v>
      </c>
      <c r="D294" s="355">
        <f>'VCO2 Raw'!D294/'VO2 Raw '!D294</f>
        <v>0.79759251003120823</v>
      </c>
      <c r="E294" s="355">
        <f>'VCO2 Raw'!E294/'VO2 Raw '!E294</f>
        <v>0.96244541484716162</v>
      </c>
      <c r="F294" s="355">
        <f>'VCO2 Raw'!F294/'VO2 Raw '!F294</f>
        <v>0.9888443935926774</v>
      </c>
      <c r="G294" s="355">
        <f>'VCO2 Raw'!G294/'VO2 Raw '!G294</f>
        <v>0.94099663711403236</v>
      </c>
      <c r="H294" s="329">
        <f>'VCO2 Raw'!H294/'VO2 Raw '!H294</f>
        <v>1.0081230055120394</v>
      </c>
      <c r="I294" s="329">
        <f>'VCO2 Raw'!I294/'VO2 Raw '!I294</f>
        <v>0.98221457257601841</v>
      </c>
      <c r="J294" s="329">
        <f>'VCO2 Raw'!J294/'VO2 Raw '!J294</f>
        <v>0.98789124971441622</v>
      </c>
      <c r="K294" s="106">
        <f>'VCO2 Raw'!K294/'VO2 Raw '!K294</f>
        <v>1.0079337702656088</v>
      </c>
      <c r="L294" s="109">
        <f t="shared" ref="L294" si="841">AVERAGE(C294:C296)</f>
        <v>0.9958898994074602</v>
      </c>
      <c r="M294" s="329">
        <f t="shared" ref="M294" si="842">AVERAGE(D294:D296)</f>
        <v>0.82799964013641958</v>
      </c>
      <c r="N294" s="329">
        <f t="shared" ref="N294" si="843">AVERAGE(E294:E296)</f>
        <v>0.9659212125825597</v>
      </c>
      <c r="O294" s="329">
        <f t="shared" ref="O294" si="844">AVERAGE(F294:F296)</f>
        <v>1.0182490933101047</v>
      </c>
      <c r="P294" s="329">
        <f t="shared" ref="P294" si="845">AVERAGE(G294:G296)</f>
        <v>0.92857938616124647</v>
      </c>
      <c r="Q294" s="329">
        <f t="shared" ref="Q294" si="846">AVERAGE(H294:H296)</f>
        <v>0.96764852398097589</v>
      </c>
      <c r="R294" s="329">
        <f t="shared" ref="R294" si="847">AVERAGE(I294:I296)</f>
        <v>0.97385529871707721</v>
      </c>
      <c r="S294" s="329">
        <f t="shared" ref="S294" si="848">AVERAGE(J294:J296)</f>
        <v>0.97178467309421734</v>
      </c>
      <c r="T294" s="329">
        <f t="shared" ref="T294" si="849">AVERAGE(K294:K296)</f>
        <v>0.98375694292847504</v>
      </c>
      <c r="U294" s="357">
        <f t="shared" ref="U294" si="850">AVERAGE(L294:T294)</f>
        <v>0.95929829670205946</v>
      </c>
    </row>
    <row r="295" spans="1:21">
      <c r="A295" s="233">
        <v>43726</v>
      </c>
      <c r="B295" s="240">
        <v>1.9322453703703699</v>
      </c>
      <c r="C295" s="354">
        <f>'VCO2 Raw'!C295/'VO2 Raw '!C295</f>
        <v>1.015884476534296</v>
      </c>
      <c r="D295" s="355">
        <f>'VCO2 Raw'!D295/'VO2 Raw '!D295</f>
        <v>0.84085667215815485</v>
      </c>
      <c r="E295" s="355">
        <f>'VCO2 Raw'!E295/'VO2 Raw '!E295</f>
        <v>0.97237380627557979</v>
      </c>
      <c r="F295" s="355">
        <f>'VCO2 Raw'!F295/'VO2 Raw '!F295</f>
        <v>1.0006389776357827</v>
      </c>
      <c r="G295" s="355">
        <f>'VCO2 Raw'!G295/'VO2 Raw '!G295</f>
        <v>0.90108353722474654</v>
      </c>
      <c r="H295" s="329">
        <f>'VCO2 Raw'!H295/'VO2 Raw '!H295</f>
        <v>0.93266475644699143</v>
      </c>
      <c r="I295" s="329">
        <f>'VCO2 Raw'!I295/'VO2 Raw '!I295</f>
        <v>0.9938593797973595</v>
      </c>
      <c r="J295" s="329">
        <f>'VCO2 Raw'!J295/'VO2 Raw '!J295</f>
        <v>0.96614268440145101</v>
      </c>
      <c r="K295" s="106">
        <f>'VCO2 Raw'!K295/'VO2 Raw '!K295</f>
        <v>0.98170152091254748</v>
      </c>
      <c r="L295" s="109"/>
      <c r="M295" s="329"/>
      <c r="N295" s="329"/>
      <c r="O295" s="329"/>
      <c r="P295" s="329"/>
      <c r="Q295" s="329"/>
      <c r="R295" s="329"/>
      <c r="S295" s="329"/>
      <c r="T295" s="329"/>
      <c r="U295" s="357">
        <f t="shared" ref="U295" si="851">STDEV(L294:T294)/SQRT(COUNT(L294:T294))</f>
        <v>1.8286592340465934E-2</v>
      </c>
    </row>
    <row r="296" spans="1:21">
      <c r="A296" s="233">
        <v>43726</v>
      </c>
      <c r="B296" s="240">
        <v>1.9461342592592601</v>
      </c>
      <c r="C296" s="354">
        <f>'VCO2 Raw'!C296/'VO2 Raw '!C296</f>
        <v>0.96387056236255109</v>
      </c>
      <c r="D296" s="355">
        <f>'VCO2 Raw'!D296/'VO2 Raw '!D296</f>
        <v>0.84554973821989532</v>
      </c>
      <c r="E296" s="355">
        <f>'VCO2 Raw'!E296/'VO2 Raw '!E296</f>
        <v>0.96294441662493746</v>
      </c>
      <c r="F296" s="355">
        <f>'VCO2 Raw'!F296/'VO2 Raw '!F296</f>
        <v>1.0652639087018545</v>
      </c>
      <c r="G296" s="355">
        <f>'VCO2 Raw'!G296/'VO2 Raw '!G296</f>
        <v>0.94365798414496038</v>
      </c>
      <c r="H296" s="329">
        <f>'VCO2 Raw'!H296/'VO2 Raw '!H296</f>
        <v>0.96215780998389699</v>
      </c>
      <c r="I296" s="329">
        <f>'VCO2 Raw'!I296/'VO2 Raw '!I296</f>
        <v>0.94549194377785395</v>
      </c>
      <c r="J296" s="329">
        <f>'VCO2 Raw'!J296/'VO2 Raw '!J296</f>
        <v>0.96132008516678491</v>
      </c>
      <c r="K296" s="106">
        <f>'VCO2 Raw'!K296/'VO2 Raw '!K296</f>
        <v>0.96163553760726905</v>
      </c>
      <c r="L296" s="109"/>
      <c r="M296" s="329"/>
      <c r="N296" s="329"/>
      <c r="O296" s="329"/>
      <c r="P296" s="329"/>
      <c r="Q296" s="329"/>
      <c r="R296" s="329"/>
      <c r="S296" s="329"/>
      <c r="T296" s="329"/>
      <c r="U296" s="357"/>
    </row>
    <row r="297" spans="1:21">
      <c r="A297" s="233">
        <v>43726</v>
      </c>
      <c r="B297" s="240">
        <v>1.96002314814815</v>
      </c>
      <c r="C297" s="354">
        <f>'VCO2 Raw'!C297/'VO2 Raw '!C297</f>
        <v>0.98838896952104505</v>
      </c>
      <c r="D297" s="355">
        <f>'VCO2 Raw'!D297/'VO2 Raw '!D297</f>
        <v>0.8720682302771855</v>
      </c>
      <c r="E297" s="355">
        <f>'VCO2 Raw'!E297/'VO2 Raw '!E297</f>
        <v>0.96876841484973486</v>
      </c>
      <c r="F297" s="355">
        <f>'VCO2 Raw'!F297/'VO2 Raw '!F297</f>
        <v>1.011708195737016</v>
      </c>
      <c r="G297" s="355">
        <f>'VCO2 Raw'!G297/'VO2 Raw '!G297</f>
        <v>0.92557612391386479</v>
      </c>
      <c r="H297" s="329">
        <f>'VCO2 Raw'!H297/'VO2 Raw '!H297</f>
        <v>0.9652735095267363</v>
      </c>
      <c r="I297" s="329">
        <f>'VCO2 Raw'!I297/'VO2 Raw '!I297</f>
        <v>0.95904173106646062</v>
      </c>
      <c r="J297" s="329">
        <f>'VCO2 Raw'!J297/'VO2 Raw '!J297</f>
        <v>0.99833748960931001</v>
      </c>
      <c r="K297" s="106">
        <f>'VCO2 Raw'!K297/'VO2 Raw '!K297</f>
        <v>0.96788860471724925</v>
      </c>
      <c r="L297" s="109">
        <f t="shared" ref="L297" si="852">AVERAGE(C297:C299)</f>
        <v>0.97781792385312516</v>
      </c>
      <c r="M297" s="329">
        <f t="shared" ref="M297" si="853">AVERAGE(D297:D299)</f>
        <v>0.86924104627878884</v>
      </c>
      <c r="N297" s="329">
        <f t="shared" ref="N297" si="854">AVERAGE(E297:E299)</f>
        <v>0.96485301742400231</v>
      </c>
      <c r="O297" s="329">
        <f t="shared" ref="O297" si="855">AVERAGE(F297:F299)</f>
        <v>0.99716524224022951</v>
      </c>
      <c r="P297" s="329">
        <f t="shared" ref="P297" si="856">AVERAGE(G297:G299)</f>
        <v>0.93276035921665201</v>
      </c>
      <c r="Q297" s="329">
        <f t="shared" ref="Q297" si="857">AVERAGE(H297:H299)</f>
        <v>0.97308355711532757</v>
      </c>
      <c r="R297" s="329">
        <f t="shared" ref="R297" si="858">AVERAGE(I297:I299)</f>
        <v>0.97065246742887312</v>
      </c>
      <c r="S297" s="329">
        <f t="shared" ref="S297" si="859">AVERAGE(J297:J299)</f>
        <v>0.9893666610403441</v>
      </c>
      <c r="T297" s="329">
        <f t="shared" ref="T297" si="860">AVERAGE(K297:K299)</f>
        <v>0.96250372980548826</v>
      </c>
      <c r="U297" s="357">
        <f t="shared" ref="U297" si="861">AVERAGE(L297:T297)</f>
        <v>0.95971600048920336</v>
      </c>
    </row>
    <row r="298" spans="1:21">
      <c r="A298" s="233">
        <v>43726</v>
      </c>
      <c r="B298" s="240">
        <v>1.97391203703703</v>
      </c>
      <c r="C298" s="354">
        <f>'VCO2 Raw'!C298/'VO2 Raw '!C298</f>
        <v>0.9928719928719929</v>
      </c>
      <c r="D298" s="355">
        <f>'VCO2 Raw'!D298/'VO2 Raw '!D298</f>
        <v>0.88750676041103294</v>
      </c>
      <c r="E298" s="355">
        <f>'VCO2 Raw'!E298/'VO2 Raw '!E298</f>
        <v>0.95470165573258359</v>
      </c>
      <c r="F298" s="355">
        <f>'VCO2 Raw'!F298/'VO2 Raw '!F298</f>
        <v>0.99522546419098146</v>
      </c>
      <c r="G298" s="355">
        <f>'VCO2 Raw'!G298/'VO2 Raw '!G298</f>
        <v>0.9324894514767933</v>
      </c>
      <c r="H298" s="329">
        <f>'VCO2 Raw'!H298/'VO2 Raw '!H298</f>
        <v>0.95840978593272175</v>
      </c>
      <c r="I298" s="329">
        <f>'VCO2 Raw'!I298/'VO2 Raw '!I298</f>
        <v>0.96408469579201284</v>
      </c>
      <c r="J298" s="329">
        <f>'VCO2 Raw'!J298/'VO2 Raw '!J298</f>
        <v>0.99888517279821631</v>
      </c>
      <c r="K298" s="106">
        <f>'VCO2 Raw'!K298/'VO2 Raw '!K298</f>
        <v>0.97998419805109294</v>
      </c>
      <c r="L298" s="109"/>
      <c r="M298" s="329"/>
      <c r="N298" s="329"/>
      <c r="O298" s="329"/>
      <c r="P298" s="329"/>
      <c r="Q298" s="329"/>
      <c r="R298" s="329"/>
      <c r="S298" s="329"/>
      <c r="T298" s="329"/>
      <c r="U298" s="357">
        <f t="shared" ref="U298" si="862">STDEV(L297:T297)/SQRT(COUNT(L297:T297))</f>
        <v>1.2831206101356178E-2</v>
      </c>
    </row>
    <row r="299" spans="1:21">
      <c r="A299" s="233">
        <v>43726</v>
      </c>
      <c r="B299" s="240">
        <v>1.9878009259259199</v>
      </c>
      <c r="C299" s="354">
        <f>'VCO2 Raw'!C299/'VO2 Raw '!C299</f>
        <v>0.95219280916633742</v>
      </c>
      <c r="D299" s="355">
        <f>'VCO2 Raw'!D299/'VO2 Raw '!D299</f>
        <v>0.8481481481481481</v>
      </c>
      <c r="E299" s="355">
        <f>'VCO2 Raw'!E299/'VO2 Raw '!E299</f>
        <v>0.97108898168968838</v>
      </c>
      <c r="F299" s="355">
        <f>'VCO2 Raw'!F299/'VO2 Raw '!F299</f>
        <v>0.98456206679269065</v>
      </c>
      <c r="G299" s="355">
        <f>'VCO2 Raw'!G299/'VO2 Raw '!G299</f>
        <v>0.94021550225929784</v>
      </c>
      <c r="H299" s="329">
        <f>'VCO2 Raw'!H299/'VO2 Raw '!H299</f>
        <v>0.99556737588652477</v>
      </c>
      <c r="I299" s="329">
        <f>'VCO2 Raw'!I299/'VO2 Raw '!I299</f>
        <v>0.98883097542814591</v>
      </c>
      <c r="J299" s="329">
        <f>'VCO2 Raw'!J299/'VO2 Raw '!J299</f>
        <v>0.97087732071350563</v>
      </c>
      <c r="K299" s="106">
        <f>'VCO2 Raw'!K299/'VO2 Raw '!K299</f>
        <v>0.93963838664812238</v>
      </c>
      <c r="L299" s="109"/>
      <c r="M299" s="329"/>
      <c r="N299" s="329"/>
      <c r="O299" s="329"/>
      <c r="P299" s="329"/>
      <c r="Q299" s="329"/>
      <c r="R299" s="329"/>
      <c r="S299" s="329"/>
      <c r="T299" s="329"/>
      <c r="U299" s="357"/>
    </row>
    <row r="300" spans="1:21">
      <c r="A300" s="233">
        <v>43727</v>
      </c>
      <c r="B300" s="240">
        <v>2.001689814814815</v>
      </c>
      <c r="C300" s="354">
        <f>'VCO2 Raw'!C300/'VO2 Raw '!C300</f>
        <v>1.0064428619871142</v>
      </c>
      <c r="D300" s="355">
        <f>'VCO2 Raw'!D300/'VO2 Raw '!D300</f>
        <v>0.89748201438848918</v>
      </c>
      <c r="E300" s="355">
        <f>'VCO2 Raw'!E300/'VO2 Raw '!E300</f>
        <v>0.91907016788635387</v>
      </c>
      <c r="F300" s="355">
        <f>'VCO2 Raw'!F300/'VO2 Raw '!F300</f>
        <v>0.98780967361384187</v>
      </c>
      <c r="G300" s="355">
        <f>'VCO2 Raw'!G300/'VO2 Raw '!G300</f>
        <v>0.95907590759075911</v>
      </c>
      <c r="H300" s="329">
        <f>'VCO2 Raw'!H300/'VO2 Raw '!H300</f>
        <v>0.98677105831533474</v>
      </c>
      <c r="I300" s="329">
        <f>'VCO2 Raw'!I300/'VO2 Raw '!I300</f>
        <v>0.98458527036946419</v>
      </c>
      <c r="J300" s="329">
        <f>'VCO2 Raw'!J300/'VO2 Raw '!J300</f>
        <v>0.92231947483588617</v>
      </c>
      <c r="K300" s="106">
        <f>'VCO2 Raw'!K300/'VO2 Raw '!K300</f>
        <v>0.96760259179265662</v>
      </c>
      <c r="L300" s="109">
        <f t="shared" ref="L300" si="863">AVERAGE(C300:C302)</f>
        <v>0.97780122455218665</v>
      </c>
      <c r="M300" s="329">
        <f t="shared" ref="M300" si="864">AVERAGE(D300:D302)</f>
        <v>0.89092114788359933</v>
      </c>
      <c r="N300" s="329">
        <f t="shared" ref="N300" si="865">AVERAGE(E300:E302)</f>
        <v>0.94597089735762108</v>
      </c>
      <c r="O300" s="329">
        <f t="shared" ref="O300" si="866">AVERAGE(F300:F302)</f>
        <v>0.99883404850130908</v>
      </c>
      <c r="P300" s="329">
        <f t="shared" ref="P300" si="867">AVERAGE(G300:G302)</f>
        <v>0.93198950656844559</v>
      </c>
      <c r="Q300" s="329">
        <f t="shared" ref="Q300" si="868">AVERAGE(H300:H302)</f>
        <v>0.96812432147279504</v>
      </c>
      <c r="R300" s="329">
        <f t="shared" ref="R300" si="869">AVERAGE(I300:I302)</f>
        <v>0.96778616410814278</v>
      </c>
      <c r="S300" s="329">
        <f t="shared" ref="S300" si="870">AVERAGE(J300:J302)</f>
        <v>0.93263879287955176</v>
      </c>
      <c r="T300" s="329">
        <f t="shared" ref="T300" si="871">AVERAGE(K300:K302)</f>
        <v>0.96638902797728543</v>
      </c>
      <c r="U300" s="357">
        <f t="shared" ref="U300" si="872">AVERAGE(L300:T300)</f>
        <v>0.95338390347788193</v>
      </c>
    </row>
    <row r="301" spans="1:21">
      <c r="A301" s="233">
        <v>43727</v>
      </c>
      <c r="B301" s="240">
        <v>2.0155787037036998</v>
      </c>
      <c r="C301" s="354">
        <f>'VCO2 Raw'!C301/'VO2 Raw '!C301</f>
        <v>0.96918980600988969</v>
      </c>
      <c r="D301" s="355">
        <f>'VCO2 Raw'!D301/'VO2 Raw '!D301</f>
        <v>0.88381274675690924</v>
      </c>
      <c r="E301" s="355">
        <f>'VCO2 Raw'!E301/'VO2 Raw '!E301</f>
        <v>0.96102614701529354</v>
      </c>
      <c r="F301" s="355">
        <f>'VCO2 Raw'!F301/'VO2 Raw '!F301</f>
        <v>0.99608610567514677</v>
      </c>
      <c r="G301" s="355">
        <f>'VCO2 Raw'!G301/'VO2 Raw '!G301</f>
        <v>0.90957212174680191</v>
      </c>
      <c r="H301" s="329">
        <f>'VCO2 Raw'!H301/'VO2 Raw '!H301</f>
        <v>0.9481203007518797</v>
      </c>
      <c r="I301" s="329">
        <f>'VCO2 Raw'!I301/'VO2 Raw '!I301</f>
        <v>0.98881355932203385</v>
      </c>
      <c r="J301" s="329">
        <f>'VCO2 Raw'!J301/'VO2 Raw '!J301</f>
        <v>0.91634309918813983</v>
      </c>
      <c r="K301" s="106">
        <f>'VCO2 Raw'!K301/'VO2 Raw '!K301</f>
        <v>0.97126839523475827</v>
      </c>
      <c r="L301" s="109"/>
      <c r="M301" s="329"/>
      <c r="N301" s="329"/>
      <c r="O301" s="329"/>
      <c r="P301" s="329"/>
      <c r="Q301" s="329"/>
      <c r="R301" s="329"/>
      <c r="S301" s="329"/>
      <c r="T301" s="329"/>
      <c r="U301" s="357">
        <f t="shared" ref="U301" si="873">STDEV(L300:T300)/SQRT(COUNT(L300:T300))</f>
        <v>1.0606855669077054E-2</v>
      </c>
    </row>
    <row r="302" spans="1:21">
      <c r="A302" s="233">
        <v>43727</v>
      </c>
      <c r="B302" s="240">
        <v>2.02946759259259</v>
      </c>
      <c r="C302" s="354">
        <f>'VCO2 Raw'!C302/'VO2 Raw '!C302</f>
        <v>0.95777100565955597</v>
      </c>
      <c r="D302" s="355">
        <f>'VCO2 Raw'!D302/'VO2 Raw '!D302</f>
        <v>0.89146868250539957</v>
      </c>
      <c r="E302" s="355">
        <f>'VCO2 Raw'!E302/'VO2 Raw '!E302</f>
        <v>0.95781637717121593</v>
      </c>
      <c r="F302" s="355">
        <f>'VCO2 Raw'!F302/'VO2 Raw '!F302</f>
        <v>1.0126063662149385</v>
      </c>
      <c r="G302" s="355">
        <f>'VCO2 Raw'!G302/'VO2 Raw '!G302</f>
        <v>0.92732049036777586</v>
      </c>
      <c r="H302" s="329">
        <f>'VCO2 Raw'!H302/'VO2 Raw '!H302</f>
        <v>0.96948160535117056</v>
      </c>
      <c r="I302" s="329">
        <f>'VCO2 Raw'!I302/'VO2 Raw '!I302</f>
        <v>0.92995966263292995</v>
      </c>
      <c r="J302" s="329">
        <f>'VCO2 Raw'!J302/'VO2 Raw '!J302</f>
        <v>0.95925380461462939</v>
      </c>
      <c r="K302" s="106">
        <f>'VCO2 Raw'!K302/'VO2 Raw '!K302</f>
        <v>0.9602960969044414</v>
      </c>
      <c r="L302" s="109"/>
      <c r="M302" s="329"/>
      <c r="N302" s="329"/>
      <c r="O302" s="329"/>
      <c r="P302" s="329"/>
      <c r="Q302" s="329"/>
      <c r="R302" s="329"/>
      <c r="S302" s="329"/>
      <c r="T302" s="329"/>
      <c r="U302" s="357"/>
    </row>
    <row r="303" spans="1:21">
      <c r="A303" s="233">
        <v>43727</v>
      </c>
      <c r="B303" s="240">
        <v>2.0433564814814802</v>
      </c>
      <c r="C303" s="354">
        <f>'VCO2 Raw'!C303/'VO2 Raw '!C303</f>
        <v>0.99517102615694164</v>
      </c>
      <c r="D303" s="355">
        <f>'VCO2 Raw'!D303/'VO2 Raw '!D303</f>
        <v>0.90625</v>
      </c>
      <c r="E303" s="355">
        <f>'VCO2 Raw'!E303/'VO2 Raw '!E303</f>
        <v>1</v>
      </c>
      <c r="F303" s="355">
        <f>'VCO2 Raw'!F303/'VO2 Raw '!F303</f>
        <v>0.99134362062476478</v>
      </c>
      <c r="G303" s="355">
        <f>'VCO2 Raw'!G303/'VO2 Raw '!G303</f>
        <v>0.94009983361064897</v>
      </c>
      <c r="H303" s="329">
        <f>'VCO2 Raw'!H303/'VO2 Raw '!H303</f>
        <v>0.97651594812478093</v>
      </c>
      <c r="I303" s="329">
        <f>'VCO2 Raw'!I303/'VO2 Raw '!I303</f>
        <v>1.0040849673202614</v>
      </c>
      <c r="J303" s="329">
        <f>'VCO2 Raw'!J303/'VO2 Raw '!J303</f>
        <v>1.0016328434802892</v>
      </c>
      <c r="K303" s="106">
        <f>'VCO2 Raw'!K303/'VO2 Raw '!K303</f>
        <v>0.9946731234866828</v>
      </c>
      <c r="L303" s="109">
        <f t="shared" ref="L303" si="874">AVERAGE(C303:C305)</f>
        <v>0.98805378751686435</v>
      </c>
      <c r="M303" s="329">
        <f t="shared" ref="M303" si="875">AVERAGE(D303:D305)</f>
        <v>0.91893814095149973</v>
      </c>
      <c r="N303" s="329">
        <f t="shared" ref="N303" si="876">AVERAGE(E303:E305)</f>
        <v>0.9666088825540381</v>
      </c>
      <c r="O303" s="329">
        <f t="shared" ref="O303" si="877">AVERAGE(F303:F305)</f>
        <v>0.99724894768472561</v>
      </c>
      <c r="P303" s="329">
        <f t="shared" ref="P303" si="878">AVERAGE(G303:G305)</f>
        <v>0.93037754392456895</v>
      </c>
      <c r="Q303" s="329">
        <f t="shared" ref="Q303" si="879">AVERAGE(H303:H305)</f>
        <v>0.96170087757704936</v>
      </c>
      <c r="R303" s="329">
        <f t="shared" ref="R303" si="880">AVERAGE(I303:I305)</f>
        <v>0.9779757649346994</v>
      </c>
      <c r="S303" s="329">
        <f t="shared" ref="S303" si="881">AVERAGE(J303:J305)</f>
        <v>0.9922402915976698</v>
      </c>
      <c r="T303" s="329">
        <f t="shared" ref="T303" si="882">AVERAGE(K303:K305)</f>
        <v>0.97058921259540742</v>
      </c>
      <c r="U303" s="357">
        <f t="shared" ref="U303" si="883">AVERAGE(L303:T303)</f>
        <v>0.96708149437072466</v>
      </c>
    </row>
    <row r="304" spans="1:21">
      <c r="A304" s="233">
        <v>43727</v>
      </c>
      <c r="B304" s="240">
        <v>2.0572453703703699</v>
      </c>
      <c r="C304" s="354">
        <f>'VCO2 Raw'!C304/'VO2 Raw '!C304</f>
        <v>0.98525798525798525</v>
      </c>
      <c r="D304" s="355">
        <f>'VCO2 Raw'!D304/'VO2 Raw '!D304</f>
        <v>0.93606060606060604</v>
      </c>
      <c r="E304" s="355">
        <f>'VCO2 Raw'!E304/'VO2 Raw '!E304</f>
        <v>0.94639175257731956</v>
      </c>
      <c r="F304" s="355">
        <f>'VCO2 Raw'!F304/'VO2 Raw '!F304</f>
        <v>1.0202647932991082</v>
      </c>
      <c r="G304" s="355">
        <f>'VCO2 Raw'!G304/'VO2 Raw '!G304</f>
        <v>0.9152069053059152</v>
      </c>
      <c r="H304" s="329">
        <f>'VCO2 Raw'!H304/'VO2 Raw '!H304</f>
        <v>0.97051792828685257</v>
      </c>
      <c r="I304" s="329">
        <f>'VCO2 Raw'!I304/'VO2 Raw '!I304</f>
        <v>0.96346153846153848</v>
      </c>
      <c r="J304" s="329">
        <f>'VCO2 Raw'!J304/'VO2 Raw '!J304</f>
        <v>0.99683944374209865</v>
      </c>
      <c r="K304" s="106">
        <f>'VCO2 Raw'!K304/'VO2 Raw '!K304</f>
        <v>0.96642685851318944</v>
      </c>
      <c r="L304" s="109"/>
      <c r="M304" s="329"/>
      <c r="N304" s="329"/>
      <c r="O304" s="329"/>
      <c r="P304" s="329"/>
      <c r="Q304" s="329"/>
      <c r="R304" s="329"/>
      <c r="S304" s="329"/>
      <c r="T304" s="329"/>
      <c r="U304" s="357">
        <f t="shared" ref="U304" si="884">STDEV(L303:T303)/SQRT(COUNT(L303:T303))</f>
        <v>8.9814650741613326E-3</v>
      </c>
    </row>
    <row r="305" spans="1:21">
      <c r="A305" s="233">
        <v>43727</v>
      </c>
      <c r="B305" s="240">
        <v>2.0711342592592601</v>
      </c>
      <c r="C305" s="354">
        <f>'VCO2 Raw'!C305/'VO2 Raw '!C305</f>
        <v>0.98373235113566604</v>
      </c>
      <c r="D305" s="355">
        <f>'VCO2 Raw'!D305/'VO2 Raw '!D305</f>
        <v>0.91450381679389314</v>
      </c>
      <c r="E305" s="355">
        <f>'VCO2 Raw'!E305/'VO2 Raw '!E305</f>
        <v>0.95343489508479451</v>
      </c>
      <c r="F305" s="355">
        <f>'VCO2 Raw'!F305/'VO2 Raw '!F305</f>
        <v>0.98013842913030391</v>
      </c>
      <c r="G305" s="355">
        <f>'VCO2 Raw'!G305/'VO2 Raw '!G305</f>
        <v>0.9358258928571429</v>
      </c>
      <c r="H305" s="329">
        <f>'VCO2 Raw'!H305/'VO2 Raw '!H305</f>
        <v>0.9380687563195147</v>
      </c>
      <c r="I305" s="329">
        <f>'VCO2 Raw'!I305/'VO2 Raw '!I305</f>
        <v>0.9663807890222984</v>
      </c>
      <c r="J305" s="329">
        <f>'VCO2 Raw'!J305/'VO2 Raw '!J305</f>
        <v>0.9782485875706215</v>
      </c>
      <c r="K305" s="106">
        <f>'VCO2 Raw'!K305/'VO2 Raw '!K305</f>
        <v>0.95066765578635015</v>
      </c>
      <c r="L305" s="109"/>
      <c r="M305" s="329"/>
      <c r="N305" s="329"/>
      <c r="O305" s="329"/>
      <c r="P305" s="329"/>
      <c r="Q305" s="329"/>
      <c r="R305" s="329"/>
      <c r="S305" s="329"/>
      <c r="T305" s="329"/>
      <c r="U305" s="357"/>
    </row>
    <row r="306" spans="1:21">
      <c r="A306" s="233">
        <v>43727</v>
      </c>
      <c r="B306" s="240">
        <v>2.0850231481481498</v>
      </c>
      <c r="C306" s="354">
        <f>'VCO2 Raw'!C306/'VO2 Raw '!C306</f>
        <v>0.99384489125974562</v>
      </c>
      <c r="D306" s="355">
        <f>'VCO2 Raw'!D306/'VO2 Raw '!D306</f>
        <v>0.88301119023397767</v>
      </c>
      <c r="E306" s="355">
        <f>'VCO2 Raw'!E306/'VO2 Raw '!E306</f>
        <v>0.92991913746630728</v>
      </c>
      <c r="F306" s="355">
        <f>'VCO2 Raw'!F306/'VO2 Raw '!F306</f>
        <v>1.0188127090301002</v>
      </c>
      <c r="G306" s="355">
        <f>'VCO2 Raw'!G306/'VO2 Raw '!G306</f>
        <v>0.90544707091469678</v>
      </c>
      <c r="H306" s="329">
        <f>'VCO2 Raw'!H306/'VO2 Raw '!H306</f>
        <v>0.98807157057654071</v>
      </c>
      <c r="I306" s="329">
        <f>'VCO2 Raw'!I306/'VO2 Raw '!I306</f>
        <v>0.97472299168975074</v>
      </c>
      <c r="J306" s="329">
        <f>'VCO2 Raw'!J306/'VO2 Raw '!J306</f>
        <v>0.99798096336890685</v>
      </c>
      <c r="K306" s="106">
        <f>'VCO2 Raw'!K306/'VO2 Raw '!K306</f>
        <v>0.90497737556561086</v>
      </c>
      <c r="L306" s="109">
        <f t="shared" ref="L306" si="885">AVERAGE(C306:C308)</f>
        <v>0.98974938679598568</v>
      </c>
      <c r="M306" s="329">
        <f t="shared" ref="M306" si="886">AVERAGE(D306:D308)</f>
        <v>0.92373442964229469</v>
      </c>
      <c r="N306" s="329">
        <f t="shared" ref="N306" si="887">AVERAGE(E306:E308)</f>
        <v>0.92555356857174287</v>
      </c>
      <c r="O306" s="329">
        <f t="shared" ref="O306" si="888">AVERAGE(F306:F308)</f>
        <v>0.96804151897726431</v>
      </c>
      <c r="P306" s="329">
        <f t="shared" ref="P306" si="889">AVERAGE(G306:G308)</f>
        <v>0.92300985503826316</v>
      </c>
      <c r="Q306" s="329">
        <f t="shared" ref="Q306" si="890">AVERAGE(H306:H308)</f>
        <v>0.97040539230153167</v>
      </c>
      <c r="R306" s="329">
        <f t="shared" ref="R306" si="891">AVERAGE(I306:I308)</f>
        <v>0.98975516772466321</v>
      </c>
      <c r="S306" s="329">
        <f t="shared" ref="S306" si="892">AVERAGE(J306:J308)</f>
        <v>0.93832031409367456</v>
      </c>
      <c r="T306" s="329">
        <f t="shared" ref="T306" si="893">AVERAGE(K306:K308)</f>
        <v>0.93742373805147128</v>
      </c>
      <c r="U306" s="357">
        <f t="shared" ref="U306" si="894">AVERAGE(L306:T306)</f>
        <v>0.95177704124409901</v>
      </c>
    </row>
    <row r="307" spans="1:21">
      <c r="A307" s="233">
        <v>43727</v>
      </c>
      <c r="B307" s="240">
        <v>2.0989120370370302</v>
      </c>
      <c r="C307" s="354">
        <f>'VCO2 Raw'!C307/'VO2 Raw '!C307</f>
        <v>0.99192100538599637</v>
      </c>
      <c r="D307" s="355">
        <f>'VCO2 Raw'!D307/'VO2 Raw '!D307</f>
        <v>0.91363636363636369</v>
      </c>
      <c r="E307" s="355">
        <f>'VCO2 Raw'!E307/'VO2 Raw '!E307</f>
        <v>0.89913127413127414</v>
      </c>
      <c r="F307" s="355">
        <f>'VCO2 Raw'!F307/'VO2 Raw '!F307</f>
        <v>0.93421052631578949</v>
      </c>
      <c r="G307" s="355">
        <f>'VCO2 Raw'!G307/'VO2 Raw '!G307</f>
        <v>0.91353220925205358</v>
      </c>
      <c r="H307" s="329">
        <f>'VCO2 Raw'!H307/'VO2 Raw '!H307</f>
        <v>0.98941389104053701</v>
      </c>
      <c r="I307" s="329">
        <f>'VCO2 Raw'!I307/'VO2 Raw '!I307</f>
        <v>0.98490466101694918</v>
      </c>
      <c r="J307" s="329">
        <f>'VCO2 Raw'!J307/'VO2 Raw '!J307</f>
        <v>0.91121143717080511</v>
      </c>
      <c r="K307" s="106">
        <f>'VCO2 Raw'!K307/'VO2 Raw '!K307</f>
        <v>0.9464028776978417</v>
      </c>
      <c r="L307" s="109"/>
      <c r="M307" s="329"/>
      <c r="N307" s="329"/>
      <c r="O307" s="329"/>
      <c r="P307" s="329"/>
      <c r="Q307" s="329"/>
      <c r="R307" s="329"/>
      <c r="S307" s="329"/>
      <c r="T307" s="329"/>
      <c r="U307" s="357">
        <f t="shared" ref="U307" si="895">STDEV(L306:T306)/SQRT(COUNT(L306:T306))</f>
        <v>9.2679976723417865E-3</v>
      </c>
    </row>
    <row r="308" spans="1:21">
      <c r="A308" s="233">
        <v>43727</v>
      </c>
      <c r="B308" s="240">
        <v>2.1128009259259199</v>
      </c>
      <c r="C308" s="354">
        <f>'VCO2 Raw'!C308/'VO2 Raw '!C308</f>
        <v>0.98348226374221503</v>
      </c>
      <c r="D308" s="355">
        <f>'VCO2 Raw'!D308/'VO2 Raw '!D308</f>
        <v>0.9745557350565428</v>
      </c>
      <c r="E308" s="355">
        <f>'VCO2 Raw'!E308/'VO2 Raw '!E308</f>
        <v>0.94761029411764708</v>
      </c>
      <c r="F308" s="355">
        <f>'VCO2 Raw'!F308/'VO2 Raw '!F308</f>
        <v>0.9511013215859031</v>
      </c>
      <c r="G308" s="355">
        <f>'VCO2 Raw'!G308/'VO2 Raw '!G308</f>
        <v>0.95005028494803889</v>
      </c>
      <c r="H308" s="329">
        <f>'VCO2 Raw'!H308/'VO2 Raw '!H308</f>
        <v>0.9337307152875175</v>
      </c>
      <c r="I308" s="329">
        <f>'VCO2 Raw'!I308/'VO2 Raw '!I308</f>
        <v>1.0096378504672898</v>
      </c>
      <c r="J308" s="329">
        <f>'VCO2 Raw'!J308/'VO2 Raw '!J308</f>
        <v>0.90576854174131138</v>
      </c>
      <c r="K308" s="106">
        <f>'VCO2 Raw'!K308/'VO2 Raw '!K308</f>
        <v>0.96089096089096093</v>
      </c>
      <c r="L308" s="109"/>
      <c r="M308" s="329"/>
      <c r="N308" s="329"/>
      <c r="O308" s="329"/>
      <c r="P308" s="329"/>
      <c r="Q308" s="329"/>
      <c r="R308" s="329"/>
      <c r="S308" s="329"/>
      <c r="T308" s="329"/>
      <c r="U308" s="357"/>
    </row>
    <row r="309" spans="1:21">
      <c r="A309" s="233">
        <v>43727</v>
      </c>
      <c r="B309" s="240">
        <v>2.1266898148148101</v>
      </c>
      <c r="C309" s="354">
        <f>'VCO2 Raw'!C309/'VO2 Raw '!C309</f>
        <v>0.98159509202453987</v>
      </c>
      <c r="D309" s="355">
        <f>'VCO2 Raw'!D309/'VO2 Raw '!D309</f>
        <v>0.91180124223602488</v>
      </c>
      <c r="E309" s="355">
        <f>'VCO2 Raw'!E309/'VO2 Raw '!E309</f>
        <v>0.89849955869373344</v>
      </c>
      <c r="F309" s="355">
        <f>'VCO2 Raw'!F309/'VO2 Raw '!F309</f>
        <v>0.91045845272206305</v>
      </c>
      <c r="G309" s="355">
        <f>'VCO2 Raw'!G309/'VO2 Raw '!G309</f>
        <v>0.93401885175664101</v>
      </c>
      <c r="H309" s="329">
        <f>'VCO2 Raw'!H309/'VO2 Raw '!H309</f>
        <v>0.97267759562841527</v>
      </c>
      <c r="I309" s="329">
        <f>'VCO2 Raw'!I309/'VO2 Raw '!I309</f>
        <v>0.98246895544192836</v>
      </c>
      <c r="J309" s="329">
        <f>'VCO2 Raw'!J309/'VO2 Raw '!J309</f>
        <v>0.90776871230932954</v>
      </c>
      <c r="K309" s="106">
        <f>'VCO2 Raw'!K309/'VO2 Raw '!K309</f>
        <v>0.93113119351822993</v>
      </c>
      <c r="L309" s="109">
        <f t="shared" ref="L309" si="896">AVERAGE(C309:C311)</f>
        <v>0.97794214030292892</v>
      </c>
      <c r="M309" s="329">
        <f t="shared" ref="M309" si="897">AVERAGE(D309:D311)</f>
        <v>0.90922381420667786</v>
      </c>
      <c r="N309" s="329">
        <f t="shared" ref="N309" si="898">AVERAGE(E309:E311)</f>
        <v>0.94475099904601068</v>
      </c>
      <c r="O309" s="329">
        <f t="shared" ref="O309" si="899">AVERAGE(F309:F311)</f>
        <v>0.95336306340222465</v>
      </c>
      <c r="P309" s="329">
        <f t="shared" ref="P309" si="900">AVERAGE(G309:G311)</f>
        <v>0.93346564891432793</v>
      </c>
      <c r="Q309" s="329">
        <f t="shared" ref="Q309" si="901">AVERAGE(H309:H311)</f>
        <v>0.96553976588281021</v>
      </c>
      <c r="R309" s="329">
        <f t="shared" ref="R309" si="902">AVERAGE(I309:I311)</f>
        <v>0.97524916860004163</v>
      </c>
      <c r="S309" s="329">
        <f t="shared" ref="S309" si="903">AVERAGE(J309:J311)</f>
        <v>0.89905895360153176</v>
      </c>
      <c r="T309" s="329">
        <f t="shared" ref="T309" si="904">AVERAGE(K309:K311)</f>
        <v>0.93715571290435096</v>
      </c>
      <c r="U309" s="357">
        <f t="shared" ref="U309" si="905">AVERAGE(L309:T309)</f>
        <v>0.94397214076232272</v>
      </c>
    </row>
    <row r="310" spans="1:21">
      <c r="A310" s="233">
        <v>43727</v>
      </c>
      <c r="B310" s="240">
        <v>2.1405787037036998</v>
      </c>
      <c r="C310" s="354">
        <f>'VCO2 Raw'!C310/'VO2 Raw '!C310</f>
        <v>0.98164309359012936</v>
      </c>
      <c r="D310" s="355">
        <f>'VCO2 Raw'!D310/'VO2 Raw '!D310</f>
        <v>0.87810063784549963</v>
      </c>
      <c r="E310" s="355">
        <f>'VCO2 Raw'!E310/'VO2 Raw '!E310</f>
        <v>0.95755794972249431</v>
      </c>
      <c r="F310" s="355">
        <f>'VCO2 Raw'!F310/'VO2 Raw '!F310</f>
        <v>0.95971631205673757</v>
      </c>
      <c r="G310" s="355">
        <f>'VCO2 Raw'!G310/'VO2 Raw '!G310</f>
        <v>0.9298396334478809</v>
      </c>
      <c r="H310" s="329">
        <f>'VCO2 Raw'!H310/'VO2 Raw '!H310</f>
        <v>0.96101635920640449</v>
      </c>
      <c r="I310" s="329">
        <f>'VCO2 Raw'!I310/'VO2 Raw '!I310</f>
        <v>0.96666666666666667</v>
      </c>
      <c r="J310" s="329">
        <f>'VCO2 Raw'!J310/'VO2 Raw '!J310</f>
        <v>0.88449949782390358</v>
      </c>
      <c r="K310" s="106">
        <f>'VCO2 Raw'!K310/'VO2 Raw '!K310</f>
        <v>0.96196385217156732</v>
      </c>
      <c r="L310" s="109"/>
      <c r="M310" s="329"/>
      <c r="N310" s="329"/>
      <c r="O310" s="329"/>
      <c r="P310" s="329"/>
      <c r="Q310" s="329"/>
      <c r="R310" s="329"/>
      <c r="S310" s="329"/>
      <c r="T310" s="329"/>
      <c r="U310" s="357">
        <f t="shared" ref="U310" si="906">STDEV(L309:T309)/SQRT(COUNT(L309:T309))</f>
        <v>9.1800375814678637E-3</v>
      </c>
    </row>
    <row r="311" spans="1:21">
      <c r="A311" s="233">
        <v>43727</v>
      </c>
      <c r="B311" s="240">
        <v>2.15446759259259</v>
      </c>
      <c r="C311" s="354">
        <f>'VCO2 Raw'!C311/'VO2 Raw '!C311</f>
        <v>0.97058823529411764</v>
      </c>
      <c r="D311" s="355">
        <f>'VCO2 Raw'!D311/'VO2 Raw '!D311</f>
        <v>0.93776956253850896</v>
      </c>
      <c r="E311" s="355">
        <f>'VCO2 Raw'!E311/'VO2 Raw '!E311</f>
        <v>0.97819548872180451</v>
      </c>
      <c r="F311" s="355">
        <f>'VCO2 Raw'!F311/'VO2 Raw '!F311</f>
        <v>0.98991442542787289</v>
      </c>
      <c r="G311" s="355">
        <f>'VCO2 Raw'!G311/'VO2 Raw '!G311</f>
        <v>0.93653846153846154</v>
      </c>
      <c r="H311" s="329">
        <f>'VCO2 Raw'!H311/'VO2 Raw '!H311</f>
        <v>0.96292534281361097</v>
      </c>
      <c r="I311" s="329">
        <f>'VCO2 Raw'!I311/'VO2 Raw '!I311</f>
        <v>0.97661188369152974</v>
      </c>
      <c r="J311" s="329">
        <f>'VCO2 Raw'!J311/'VO2 Raw '!J311</f>
        <v>0.9049086506713625</v>
      </c>
      <c r="K311" s="106">
        <f>'VCO2 Raw'!K311/'VO2 Raw '!K311</f>
        <v>0.91837209302325584</v>
      </c>
      <c r="L311" s="109"/>
      <c r="M311" s="329"/>
      <c r="N311" s="329"/>
      <c r="O311" s="329"/>
      <c r="P311" s="329"/>
      <c r="Q311" s="329"/>
      <c r="R311" s="329"/>
      <c r="S311" s="329"/>
      <c r="T311" s="329"/>
      <c r="U311" s="357"/>
    </row>
    <row r="312" spans="1:21">
      <c r="A312" s="233">
        <v>43727</v>
      </c>
      <c r="B312" s="240">
        <v>2.1683564814814802</v>
      </c>
      <c r="C312" s="354">
        <f>'VCO2 Raw'!C312/'VO2 Raw '!C312</f>
        <v>0.92126592049401779</v>
      </c>
      <c r="D312" s="355">
        <f>'VCO2 Raw'!D312/'VO2 Raw '!D312</f>
        <v>0.89422431161853588</v>
      </c>
      <c r="E312" s="355">
        <f>'VCO2 Raw'!E312/'VO2 Raw '!E312</f>
        <v>0.92024291497975708</v>
      </c>
      <c r="F312" s="355">
        <f>'VCO2 Raw'!F312/'VO2 Raw '!F312</f>
        <v>0.97687456201822009</v>
      </c>
      <c r="G312" s="355">
        <f>'VCO2 Raw'!G312/'VO2 Raw '!G312</f>
        <v>0.88939670932358317</v>
      </c>
      <c r="H312" s="329">
        <f>'VCO2 Raw'!H312/'VO2 Raw '!H312</f>
        <v>0.97771084337349401</v>
      </c>
      <c r="I312" s="329">
        <f>'VCO2 Raw'!I312/'VO2 Raw '!I312</f>
        <v>1.0016382699868938</v>
      </c>
      <c r="J312" s="329">
        <f>'VCO2 Raw'!J312/'VO2 Raw '!J312</f>
        <v>0.92403932082216267</v>
      </c>
      <c r="K312" s="106">
        <f>'VCO2 Raw'!K312/'VO2 Raw '!K312</f>
        <v>0.94694960212201595</v>
      </c>
      <c r="L312" s="109">
        <f t="shared" ref="L312" si="907">AVERAGE(C312:C314)</f>
        <v>0.95307488276297769</v>
      </c>
      <c r="M312" s="329">
        <f t="shared" ref="M312" si="908">AVERAGE(D312:D314)</f>
        <v>0.93481834153234689</v>
      </c>
      <c r="N312" s="329">
        <f t="shared" ref="N312" si="909">AVERAGE(E312:E314)</f>
        <v>0.93200310460233327</v>
      </c>
      <c r="O312" s="329">
        <f t="shared" ref="O312" si="910">AVERAGE(F312:F314)</f>
        <v>0.92241586400114095</v>
      </c>
      <c r="P312" s="329">
        <f t="shared" ref="P312" si="911">AVERAGE(G312:G314)</f>
        <v>0.90848756285944476</v>
      </c>
      <c r="Q312" s="329">
        <f t="shared" ref="Q312" si="912">AVERAGE(H312:H314)</f>
        <v>0.98023340320299635</v>
      </c>
      <c r="R312" s="329">
        <f t="shared" ref="R312" si="913">AVERAGE(I312:I314)</f>
        <v>1.0089508106809966</v>
      </c>
      <c r="S312" s="329">
        <f t="shared" ref="S312" si="914">AVERAGE(J312:J314)</f>
        <v>0.93940534441576962</v>
      </c>
      <c r="T312" s="329">
        <f t="shared" ref="T312" si="915">AVERAGE(K312:K314)</f>
        <v>0.94775516034029916</v>
      </c>
      <c r="U312" s="357">
        <f t="shared" ref="U312" si="916">AVERAGE(L312:T312)</f>
        <v>0.94746049715536729</v>
      </c>
    </row>
    <row r="313" spans="1:21">
      <c r="A313" s="233">
        <v>43727</v>
      </c>
      <c r="B313" s="240">
        <v>2.1822453703703699</v>
      </c>
      <c r="C313" s="354">
        <f>'VCO2 Raw'!C313/'VO2 Raw '!C313</f>
        <v>0.96568627450980393</v>
      </c>
      <c r="D313" s="355">
        <f>'VCO2 Raw'!D313/'VO2 Raw '!D313</f>
        <v>0.94111874386653582</v>
      </c>
      <c r="E313" s="355">
        <f>'VCO2 Raw'!E313/'VO2 Raw '!E313</f>
        <v>0.9513647642679901</v>
      </c>
      <c r="F313" s="355">
        <f>'VCO2 Raw'!F313/'VO2 Raw '!F313</f>
        <v>0.91133777952138095</v>
      </c>
      <c r="G313" s="355">
        <f>'VCO2 Raw'!G313/'VO2 Raw '!G313</f>
        <v>0.93028609010194019</v>
      </c>
      <c r="H313" s="329">
        <f>'VCO2 Raw'!H313/'VO2 Raw '!H313</f>
        <v>0.99522530587884217</v>
      </c>
      <c r="I313" s="329">
        <f>'VCO2 Raw'!I313/'VO2 Raw '!I313</f>
        <v>1.0014409221902016</v>
      </c>
      <c r="J313" s="329">
        <f>'VCO2 Raw'!J313/'VO2 Raw '!J313</f>
        <v>0.93854531310774014</v>
      </c>
      <c r="K313" s="106">
        <f>'VCO2 Raw'!K313/'VO2 Raw '!K313</f>
        <v>0.9711934156378601</v>
      </c>
      <c r="L313" s="109"/>
      <c r="M313" s="329"/>
      <c r="N313" s="329"/>
      <c r="O313" s="329"/>
      <c r="P313" s="329"/>
      <c r="Q313" s="329"/>
      <c r="R313" s="329"/>
      <c r="S313" s="329"/>
      <c r="T313" s="329"/>
      <c r="U313" s="357">
        <f t="shared" ref="U313" si="917">STDEV(L312:T312)/SQRT(COUNT(L312:T312))</f>
        <v>1.0203821456586184E-2</v>
      </c>
    </row>
    <row r="314" spans="1:21">
      <c r="A314" s="233">
        <v>43727</v>
      </c>
      <c r="B314" s="240">
        <v>2.1961342592592601</v>
      </c>
      <c r="C314" s="354">
        <f>'VCO2 Raw'!C314/'VO2 Raw '!C314</f>
        <v>0.97227245328511147</v>
      </c>
      <c r="D314" s="355">
        <f>'VCO2 Raw'!D314/'VO2 Raw '!D314</f>
        <v>0.96911196911196906</v>
      </c>
      <c r="E314" s="355">
        <f>'VCO2 Raw'!E314/'VO2 Raw '!E314</f>
        <v>0.92440163455925273</v>
      </c>
      <c r="F314" s="355">
        <f>'VCO2 Raw'!F314/'VO2 Raw '!F314</f>
        <v>0.87903525046382192</v>
      </c>
      <c r="G314" s="355">
        <f>'VCO2 Raw'!G314/'VO2 Raw '!G314</f>
        <v>0.90577988915281071</v>
      </c>
      <c r="H314" s="329">
        <f>'VCO2 Raw'!H314/'VO2 Raw '!H314</f>
        <v>0.96776406035665297</v>
      </c>
      <c r="I314" s="329">
        <f>'VCO2 Raw'!I314/'VO2 Raw '!I314</f>
        <v>1.0237732398658945</v>
      </c>
      <c r="J314" s="329">
        <f>'VCO2 Raw'!J314/'VO2 Raw '!J314</f>
        <v>0.95563139931740615</v>
      </c>
      <c r="K314" s="106">
        <f>'VCO2 Raw'!K314/'VO2 Raw '!K314</f>
        <v>0.92512246326102165</v>
      </c>
      <c r="L314" s="109"/>
      <c r="M314" s="329"/>
      <c r="N314" s="329"/>
      <c r="O314" s="329"/>
      <c r="P314" s="329"/>
      <c r="Q314" s="329"/>
      <c r="R314" s="329"/>
      <c r="S314" s="329"/>
      <c r="T314" s="329"/>
      <c r="U314" s="357"/>
    </row>
    <row r="315" spans="1:21">
      <c r="A315" s="233">
        <v>43727</v>
      </c>
      <c r="B315" s="240">
        <v>2.21002314814814</v>
      </c>
      <c r="C315" s="354">
        <f>'VCO2 Raw'!C315/'VO2 Raw '!C315</f>
        <v>0.98816378758797185</v>
      </c>
      <c r="D315" s="355">
        <f>'VCO2 Raw'!D315/'VO2 Raw '!D315</f>
        <v>0.96618181818181814</v>
      </c>
      <c r="E315" s="355">
        <f>'VCO2 Raw'!E315/'VO2 Raw '!E315</f>
        <v>0.966796875</v>
      </c>
      <c r="F315" s="355">
        <f>'VCO2 Raw'!F315/'VO2 Raw '!F315</f>
        <v>0.91818408580693445</v>
      </c>
      <c r="G315" s="355">
        <f>'VCO2 Raw'!G315/'VO2 Raw '!G315</f>
        <v>0.92999357739242128</v>
      </c>
      <c r="H315" s="329">
        <f>'VCO2 Raw'!H315/'VO2 Raw '!H315</f>
        <v>0.96571428571428575</v>
      </c>
      <c r="I315" s="329">
        <f>'VCO2 Raw'!I315/'VO2 Raw '!I315</f>
        <v>0.99176370349332577</v>
      </c>
      <c r="J315" s="329">
        <f>'VCO2 Raw'!J315/'VO2 Raw '!J315</f>
        <v>0.92844364937388191</v>
      </c>
      <c r="K315" s="106">
        <f>'VCO2 Raw'!K315/'VO2 Raw '!K315</f>
        <v>0.93740458015267181</v>
      </c>
      <c r="L315" s="109">
        <f t="shared" ref="L315" si="918">AVERAGE(C315:C317)</f>
        <v>0.97495231071283905</v>
      </c>
      <c r="M315" s="329">
        <f t="shared" ref="M315" si="919">AVERAGE(D315:D317)</f>
        <v>0.94568436397021394</v>
      </c>
      <c r="N315" s="329">
        <f t="shared" ref="N315" si="920">AVERAGE(E315:E317)</f>
        <v>0.96821910620067442</v>
      </c>
      <c r="O315" s="329">
        <f t="shared" ref="O315" si="921">AVERAGE(F315:F317)</f>
        <v>0.92099823947797377</v>
      </c>
      <c r="P315" s="329">
        <f t="shared" ref="P315" si="922">AVERAGE(G315:G317)</f>
        <v>0.91416326110170898</v>
      </c>
      <c r="Q315" s="329">
        <f t="shared" ref="Q315" si="923">AVERAGE(H315:H317)</f>
        <v>0.95530272914798176</v>
      </c>
      <c r="R315" s="329">
        <f t="shared" ref="R315" si="924">AVERAGE(I315:I317)</f>
        <v>0.9881071379297266</v>
      </c>
      <c r="S315" s="329">
        <f t="shared" ref="S315" si="925">AVERAGE(J315:J317)</f>
        <v>0.95111225165681546</v>
      </c>
      <c r="T315" s="329">
        <f t="shared" ref="T315" si="926">AVERAGE(K315:K317)</f>
        <v>0.93745640476553349</v>
      </c>
      <c r="U315" s="357">
        <f t="shared" ref="U315" si="927">AVERAGE(L315:T315)</f>
        <v>0.95066620055149642</v>
      </c>
    </row>
    <row r="316" spans="1:21">
      <c r="A316" s="233">
        <v>43727</v>
      </c>
      <c r="B316" s="240">
        <v>2.2239120370370302</v>
      </c>
      <c r="C316" s="354">
        <f>'VCO2 Raw'!C316/'VO2 Raw '!C316</f>
        <v>0.95179432244242101</v>
      </c>
      <c r="D316" s="355">
        <f>'VCO2 Raw'!D316/'VO2 Raw '!D316</f>
        <v>0.94339035769828927</v>
      </c>
      <c r="E316" s="355">
        <f>'VCO2 Raw'!E316/'VO2 Raw '!E316</f>
        <v>0.96933560477001701</v>
      </c>
      <c r="F316" s="355">
        <f>'VCO2 Raw'!F316/'VO2 Raw '!F316</f>
        <v>0.97214123744735992</v>
      </c>
      <c r="G316" s="355">
        <f>'VCO2 Raw'!G316/'VO2 Raw '!G316</f>
        <v>0.92704728950403692</v>
      </c>
      <c r="H316" s="329">
        <f>'VCO2 Raw'!H316/'VO2 Raw '!H316</f>
        <v>0.95822645657750094</v>
      </c>
      <c r="I316" s="329">
        <f>'VCO2 Raw'!I316/'VO2 Raw '!I316</f>
        <v>0.99485199485199483</v>
      </c>
      <c r="J316" s="329">
        <f>'VCO2 Raw'!J316/'VO2 Raw '!J316</f>
        <v>0.98910238026957265</v>
      </c>
      <c r="K316" s="106">
        <f>'VCO2 Raw'!K316/'VO2 Raw '!K316</f>
        <v>0.95380774032459426</v>
      </c>
      <c r="L316" s="109"/>
      <c r="M316" s="329"/>
      <c r="N316" s="329"/>
      <c r="O316" s="329"/>
      <c r="P316" s="329"/>
      <c r="Q316" s="329"/>
      <c r="R316" s="329"/>
      <c r="S316" s="329"/>
      <c r="T316" s="329"/>
      <c r="U316" s="357">
        <f t="shared" ref="U316" si="928">STDEV(L315:T315)/SQRT(COUNT(L315:T315))</f>
        <v>8.1081318041393395E-3</v>
      </c>
    </row>
    <row r="317" spans="1:21">
      <c r="A317" s="233">
        <v>43727</v>
      </c>
      <c r="B317" s="240">
        <v>2.2378009259259199</v>
      </c>
      <c r="C317" s="354">
        <f>'VCO2 Raw'!C317/'VO2 Raw '!C317</f>
        <v>0.98489882210812441</v>
      </c>
      <c r="D317" s="355">
        <f>'VCO2 Raw'!D317/'VO2 Raw '!D317</f>
        <v>0.9274809160305344</v>
      </c>
      <c r="E317" s="355">
        <f>'VCO2 Raw'!E317/'VO2 Raw '!E317</f>
        <v>0.96852483883200602</v>
      </c>
      <c r="F317" s="355">
        <f>'VCO2 Raw'!F317/'VO2 Raw '!F317</f>
        <v>0.87266939517962705</v>
      </c>
      <c r="G317" s="355">
        <f>'VCO2 Raw'!G317/'VO2 Raw '!G317</f>
        <v>0.88544891640866874</v>
      </c>
      <c r="H317" s="329">
        <f>'VCO2 Raw'!H317/'VO2 Raw '!H317</f>
        <v>0.94196744515215858</v>
      </c>
      <c r="I317" s="329">
        <f>'VCO2 Raw'!I317/'VO2 Raw '!I317</f>
        <v>0.97770571544385898</v>
      </c>
      <c r="J317" s="329">
        <f>'VCO2 Raw'!J317/'VO2 Raw '!J317</f>
        <v>0.9357907253269917</v>
      </c>
      <c r="K317" s="106">
        <f>'VCO2 Raw'!K317/'VO2 Raw '!K317</f>
        <v>0.92115689381933441</v>
      </c>
      <c r="L317" s="109"/>
      <c r="M317" s="329"/>
      <c r="N317" s="329"/>
      <c r="O317" s="329"/>
      <c r="P317" s="329"/>
      <c r="Q317" s="329"/>
      <c r="R317" s="329"/>
      <c r="S317" s="329"/>
      <c r="T317" s="329"/>
      <c r="U317" s="357"/>
    </row>
    <row r="318" spans="1:21">
      <c r="A318" s="223">
        <v>43727</v>
      </c>
      <c r="B318" s="235">
        <v>2.2516898148148101</v>
      </c>
      <c r="C318" s="354">
        <f>'VCO2 Raw'!C318/'VO2 Raw '!C318</f>
        <v>0.97485572959604283</v>
      </c>
      <c r="D318" s="355">
        <f>'VCO2 Raw'!D318/'VO2 Raw '!D318</f>
        <v>0.9351320321469575</v>
      </c>
      <c r="E318" s="355">
        <f>'VCO2 Raw'!E318/'VO2 Raw '!E318</f>
        <v>0.98148148148148151</v>
      </c>
      <c r="F318" s="355">
        <f>'VCO2 Raw'!F318/'VO2 Raw '!F318</f>
        <v>0.8923582580115037</v>
      </c>
      <c r="G318" s="355">
        <f>'VCO2 Raw'!G318/'VO2 Raw '!G318</f>
        <v>0.926452784503632</v>
      </c>
      <c r="H318" s="329">
        <f>'VCO2 Raw'!H318/'VO2 Raw '!H318</f>
        <v>0.9388917659243915</v>
      </c>
      <c r="I318" s="329">
        <f>'VCO2 Raw'!I318/'VO2 Raw '!I318</f>
        <v>1.0038343558282208</v>
      </c>
      <c r="J318" s="329">
        <f>'VCO2 Raw'!J318/'VO2 Raw '!J318</f>
        <v>0.895864106351551</v>
      </c>
      <c r="K318" s="106">
        <f>'VCO2 Raw'!K318/'VO2 Raw '!K318</f>
        <v>0.96173531562271508</v>
      </c>
      <c r="L318" s="109">
        <f t="shared" ref="L318" si="929">AVERAGE(C318:C320)</f>
        <v>0.96987993158873431</v>
      </c>
      <c r="M318" s="329">
        <f t="shared" ref="M318" si="930">AVERAGE(D318:D320)</f>
        <v>0.94889995958299844</v>
      </c>
      <c r="N318" s="329">
        <f t="shared" ref="N318" si="931">AVERAGE(E318:E320)</f>
        <v>0.98594926156506102</v>
      </c>
      <c r="O318" s="329">
        <f t="shared" ref="O318" si="932">AVERAGE(F318:F320)</f>
        <v>0.92686175044103358</v>
      </c>
      <c r="P318" s="329">
        <f t="shared" ref="P318" si="933">AVERAGE(G318:G320)</f>
        <v>0.89330243551766342</v>
      </c>
      <c r="Q318" s="329">
        <f t="shared" ref="Q318" si="934">AVERAGE(H318:H320)</f>
        <v>0.90115526481363739</v>
      </c>
      <c r="R318" s="329">
        <f t="shared" ref="R318" si="935">AVERAGE(I318:I320)</f>
        <v>0.96994272419161154</v>
      </c>
      <c r="S318" s="329">
        <f t="shared" ref="S318" si="936">AVERAGE(J318:J320)</f>
        <v>0.87567839266365244</v>
      </c>
      <c r="T318" s="329">
        <f t="shared" ref="T318" si="937">AVERAGE(K318:K320)</f>
        <v>0.96664680845605711</v>
      </c>
      <c r="U318" s="357">
        <f t="shared" ref="U318" si="938">AVERAGE(L318:T318)</f>
        <v>0.9375907254244944</v>
      </c>
    </row>
    <row r="319" spans="1:21">
      <c r="A319" s="223">
        <v>43727</v>
      </c>
      <c r="B319" s="235">
        <v>2.2655787037036998</v>
      </c>
      <c r="C319" s="354">
        <f>'VCO2 Raw'!C319/'VO2 Raw '!C319</f>
        <v>0.96762257169287702</v>
      </c>
      <c r="D319" s="355">
        <f>'VCO2 Raw'!D319/'VO2 Raw '!D319</f>
        <v>0.95024187975120944</v>
      </c>
      <c r="E319" s="355">
        <f>'VCO2 Raw'!E319/'VO2 Raw '!E319</f>
        <v>0.99735449735449733</v>
      </c>
      <c r="F319" s="355">
        <f>'VCO2 Raw'!F319/'VO2 Raw '!F319</f>
        <v>0.93609933373712906</v>
      </c>
      <c r="G319" s="355">
        <f>'VCO2 Raw'!G319/'VO2 Raw '!G319</f>
        <v>0.85769980506822607</v>
      </c>
      <c r="H319" s="329">
        <f>'VCO2 Raw'!H319/'VO2 Raw '!H319</f>
        <v>0.88797439414723367</v>
      </c>
      <c r="I319" s="329">
        <f>'VCO2 Raw'!I319/'VO2 Raw '!I319</f>
        <v>0.96856492027334851</v>
      </c>
      <c r="J319" s="329">
        <f>'VCO2 Raw'!J319/'VO2 Raw '!J319</f>
        <v>0.8769288671433948</v>
      </c>
      <c r="K319" s="106">
        <f>'VCO2 Raw'!K319/'VO2 Raw '!K319</f>
        <v>0.95681677976557677</v>
      </c>
      <c r="L319" s="109"/>
      <c r="M319" s="329"/>
      <c r="N319" s="329"/>
      <c r="O319" s="329"/>
      <c r="P319" s="329"/>
      <c r="Q319" s="329"/>
      <c r="R319" s="329"/>
      <c r="S319" s="329"/>
      <c r="T319" s="329"/>
      <c r="U319" s="357">
        <f t="shared" ref="U319" si="939">STDEV(L318:T318)/SQRT(COUNT(L318:T318))</f>
        <v>1.3248265441953745E-2</v>
      </c>
    </row>
    <row r="320" spans="1:21">
      <c r="A320" s="223">
        <v>43727</v>
      </c>
      <c r="B320" s="235">
        <v>2.27946759259259</v>
      </c>
      <c r="C320" s="354">
        <f>'VCO2 Raw'!C320/'VO2 Raw '!C320</f>
        <v>0.96716149347728297</v>
      </c>
      <c r="D320" s="355">
        <f>'VCO2 Raw'!D320/'VO2 Raw '!D320</f>
        <v>0.96132596685082872</v>
      </c>
      <c r="E320" s="355">
        <f>'VCO2 Raw'!E320/'VO2 Raw '!E320</f>
        <v>0.97901180585920422</v>
      </c>
      <c r="F320" s="355">
        <f>'VCO2 Raw'!F320/'VO2 Raw '!F320</f>
        <v>0.9521276595744681</v>
      </c>
      <c r="G320" s="355">
        <f>'VCO2 Raw'!G320/'VO2 Raw '!G320</f>
        <v>0.89575471698113207</v>
      </c>
      <c r="H320" s="329">
        <f>'VCO2 Raw'!H320/'VO2 Raw '!H320</f>
        <v>0.87659963436928701</v>
      </c>
      <c r="I320" s="329">
        <f>'VCO2 Raw'!I320/'VO2 Raw '!I320</f>
        <v>0.93742889647326511</v>
      </c>
      <c r="J320" s="329">
        <f>'VCO2 Raw'!J320/'VO2 Raw '!J320</f>
        <v>0.85424220449601163</v>
      </c>
      <c r="K320" s="106">
        <f>'VCO2 Raw'!K320/'VO2 Raw '!K320</f>
        <v>0.98138832997987924</v>
      </c>
      <c r="L320" s="109"/>
      <c r="M320" s="329"/>
      <c r="N320" s="329"/>
      <c r="O320" s="329"/>
      <c r="P320" s="329"/>
      <c r="Q320" s="329"/>
      <c r="R320" s="329"/>
      <c r="S320" s="329"/>
      <c r="T320" s="329"/>
      <c r="U320" s="357"/>
    </row>
    <row r="321" spans="1:21">
      <c r="A321" s="223">
        <v>43727</v>
      </c>
      <c r="B321" s="235">
        <v>2.2933564814814802</v>
      </c>
      <c r="C321" s="354">
        <f>'VCO2 Raw'!C321/'VO2 Raw '!C321</f>
        <v>0.98528099910793931</v>
      </c>
      <c r="D321" s="355">
        <f>'VCO2 Raw'!D321/'VO2 Raw '!D321</f>
        <v>0.95191122071516643</v>
      </c>
      <c r="E321" s="355">
        <f>'VCO2 Raw'!E321/'VO2 Raw '!E321</f>
        <v>0.92440711462450598</v>
      </c>
      <c r="F321" s="355">
        <f>'VCO2 Raw'!F321/'VO2 Raw '!F321</f>
        <v>0.84396551724137936</v>
      </c>
      <c r="G321" s="355">
        <f>'VCO2 Raw'!G321/'VO2 Raw '!G321</f>
        <v>0.88200444334732164</v>
      </c>
      <c r="H321" s="329">
        <f>'VCO2 Raw'!H321/'VO2 Raw '!H321</f>
        <v>0.89972826086956526</v>
      </c>
      <c r="I321" s="329">
        <f>'VCO2 Raw'!I321/'VO2 Raw '!I321</f>
        <v>0.97356380274529741</v>
      </c>
      <c r="J321" s="329">
        <f>'VCO2 Raw'!J321/'VO2 Raw '!J321</f>
        <v>0.82056737588652484</v>
      </c>
      <c r="K321" s="106">
        <f>'VCO2 Raw'!K321/'VO2 Raw '!K321</f>
        <v>0.93779453345900099</v>
      </c>
      <c r="L321" s="109">
        <f t="shared" ref="L321" si="940">AVERAGE(C321:C323)</f>
        <v>0.96711571629959003</v>
      </c>
      <c r="M321" s="329">
        <f t="shared" ref="M321" si="941">AVERAGE(D321:D323)</f>
        <v>0.94039408450835771</v>
      </c>
      <c r="N321" s="329">
        <f t="shared" ref="N321" si="942">AVERAGE(E321:E323)</f>
        <v>0.92965365866993321</v>
      </c>
      <c r="O321" s="329">
        <f t="shared" ref="O321" si="943">AVERAGE(F321:F323)</f>
        <v>0.81980992799010377</v>
      </c>
      <c r="P321" s="329">
        <f t="shared" ref="P321" si="944">AVERAGE(G321:G323)</f>
        <v>0.89606894100162815</v>
      </c>
      <c r="Q321" s="329">
        <f t="shared" ref="Q321" si="945">AVERAGE(H321:H323)</f>
        <v>0.85744647907830418</v>
      </c>
      <c r="R321" s="329">
        <f t="shared" ref="R321" si="946">AVERAGE(I321:I323)</f>
        <v>0.93671056237861183</v>
      </c>
      <c r="S321" s="329">
        <f t="shared" ref="S321" si="947">AVERAGE(J321:J323)</f>
        <v>0.87184023779892661</v>
      </c>
      <c r="T321" s="329">
        <f t="shared" ref="T321" si="948">AVERAGE(K321:K323)</f>
        <v>0.93916644258416537</v>
      </c>
      <c r="U321" s="357">
        <f t="shared" ref="U321" si="949">AVERAGE(L321:T321)</f>
        <v>0.90646733892329123</v>
      </c>
    </row>
    <row r="322" spans="1:21">
      <c r="A322" s="223">
        <v>43727</v>
      </c>
      <c r="B322" s="235">
        <v>2.3072453703703699</v>
      </c>
      <c r="C322" s="354">
        <f>'VCO2 Raw'!C322/'VO2 Raw '!C322</f>
        <v>0.99819711538461542</v>
      </c>
      <c r="D322" s="355">
        <f>'VCO2 Raw'!D322/'VO2 Raw '!D322</f>
        <v>0.91689008042895437</v>
      </c>
      <c r="E322" s="355">
        <f>'VCO2 Raw'!E322/'VO2 Raw '!E322</f>
        <v>0.94592310942120827</v>
      </c>
      <c r="F322" s="355">
        <f>'VCO2 Raw'!F322/'VO2 Raw '!F322</f>
        <v>0.83637984841729829</v>
      </c>
      <c r="G322" s="355">
        <f>'VCO2 Raw'!G322/'VO2 Raw '!G322</f>
        <v>0.93407534246575341</v>
      </c>
      <c r="H322" s="329">
        <f>'VCO2 Raw'!H322/'VO2 Raw '!H322</f>
        <v>0.86383374689826298</v>
      </c>
      <c r="I322" s="329">
        <f>'VCO2 Raw'!I322/'VO2 Raw '!I322</f>
        <v>0.92417739628040052</v>
      </c>
      <c r="J322" s="329">
        <f>'VCO2 Raw'!J322/'VO2 Raw '!J322</f>
        <v>0.87415561671253439</v>
      </c>
      <c r="K322" s="106">
        <f>'VCO2 Raw'!K322/'VO2 Raw '!K322</f>
        <v>0.95478640473963206</v>
      </c>
      <c r="L322" s="109"/>
      <c r="M322" s="329"/>
      <c r="N322" s="329"/>
      <c r="O322" s="329"/>
      <c r="P322" s="329"/>
      <c r="Q322" s="329"/>
      <c r="R322" s="329"/>
      <c r="S322" s="329"/>
      <c r="T322" s="329"/>
      <c r="U322" s="357">
        <f t="shared" ref="U322" si="950">STDEV(L321:T321)/SQRT(COUNT(L321:T321))</f>
        <v>1.6059980236495793E-2</v>
      </c>
    </row>
    <row r="323" spans="1:21">
      <c r="A323" s="223">
        <v>43727</v>
      </c>
      <c r="B323" s="235">
        <v>2.3211342592592601</v>
      </c>
      <c r="C323" s="354">
        <f>'VCO2 Raw'!C323/'VO2 Raw '!C323</f>
        <v>0.91786903440621537</v>
      </c>
      <c r="D323" s="355">
        <f>'VCO2 Raw'!D323/'VO2 Raw '!D323</f>
        <v>0.95238095238095233</v>
      </c>
      <c r="E323" s="355">
        <f>'VCO2 Raw'!E323/'VO2 Raw '!E323</f>
        <v>0.91863075196408528</v>
      </c>
      <c r="F323" s="355">
        <f>'VCO2 Raw'!F323/'VO2 Raw '!F323</f>
        <v>0.77908441831163378</v>
      </c>
      <c r="G323" s="355">
        <f>'VCO2 Raw'!G323/'VO2 Raw '!G323</f>
        <v>0.8721270371918094</v>
      </c>
      <c r="H323" s="329">
        <f>'VCO2 Raw'!H323/'VO2 Raw '!H323</f>
        <v>0.80877742946708464</v>
      </c>
      <c r="I323" s="329">
        <f>'VCO2 Raw'!I323/'VO2 Raw '!I323</f>
        <v>0.91239048811013768</v>
      </c>
      <c r="J323" s="329">
        <f>'VCO2 Raw'!J323/'VO2 Raw '!J323</f>
        <v>0.92079772079772082</v>
      </c>
      <c r="K323" s="106">
        <f>'VCO2 Raw'!K323/'VO2 Raw '!K323</f>
        <v>0.92491838955386285</v>
      </c>
      <c r="L323" s="109"/>
      <c r="M323" s="329"/>
      <c r="N323" s="329"/>
      <c r="O323" s="329"/>
      <c r="P323" s="329"/>
      <c r="Q323" s="329"/>
      <c r="R323" s="329"/>
      <c r="S323" s="329"/>
      <c r="T323" s="329"/>
      <c r="U323" s="357"/>
    </row>
    <row r="324" spans="1:21">
      <c r="A324" s="223">
        <v>43727</v>
      </c>
      <c r="B324" s="235">
        <v>2.33502314814814</v>
      </c>
      <c r="C324" s="354">
        <f>'VCO2 Raw'!C324/'VO2 Raw '!C324</f>
        <v>0.96635434412265753</v>
      </c>
      <c r="D324" s="355">
        <f>'VCO2 Raw'!D324/'VO2 Raw '!D324</f>
        <v>0.93224755700325734</v>
      </c>
      <c r="E324" s="355">
        <f>'VCO2 Raw'!E324/'VO2 Raw '!E324</f>
        <v>0.87250094304036208</v>
      </c>
      <c r="F324" s="355">
        <f>'VCO2 Raw'!F324/'VO2 Raw '!F324</f>
        <v>0.79809681423251966</v>
      </c>
      <c r="G324" s="355">
        <f>'VCO2 Raw'!G324/'VO2 Raw '!G324</f>
        <v>0.87646598905394835</v>
      </c>
      <c r="H324" s="329">
        <f>'VCO2 Raw'!H324/'VO2 Raw '!H324</f>
        <v>0.81055768412090257</v>
      </c>
      <c r="I324" s="329">
        <f>'VCO2 Raw'!I324/'VO2 Raw '!I324</f>
        <v>0.92986425339366519</v>
      </c>
      <c r="J324" s="329">
        <f>'VCO2 Raw'!J324/'VO2 Raw '!J324</f>
        <v>0.87285958904109584</v>
      </c>
      <c r="K324" s="106">
        <f>'VCO2 Raw'!K324/'VO2 Raw '!K324</f>
        <v>0.84546061415220297</v>
      </c>
      <c r="L324" s="109">
        <f t="shared" ref="L324" si="951">AVERAGE(C324:C326)</f>
        <v>0.96351061892726531</v>
      </c>
      <c r="M324" s="329">
        <f t="shared" ref="M324" si="952">AVERAGE(D324:D326)</f>
        <v>0.90872093243593222</v>
      </c>
      <c r="N324" s="329">
        <f t="shared" ref="N324" si="953">AVERAGE(E324:E326)</f>
        <v>0.8960669612138169</v>
      </c>
      <c r="O324" s="329">
        <f t="shared" ref="O324" si="954">AVERAGE(F324:F326)</f>
        <v>0.8125981079094412</v>
      </c>
      <c r="P324" s="329">
        <f t="shared" ref="P324" si="955">AVERAGE(G324:G326)</f>
        <v>0.85475172440264924</v>
      </c>
      <c r="Q324" s="329">
        <f t="shared" ref="Q324" si="956">AVERAGE(H324:H326)</f>
        <v>0.80543217958363555</v>
      </c>
      <c r="R324" s="329">
        <f t="shared" ref="R324" si="957">AVERAGE(I324:I326)</f>
        <v>0.89942303409852509</v>
      </c>
      <c r="S324" s="329">
        <f t="shared" ref="S324" si="958">AVERAGE(J324:J326)</f>
        <v>0.85009178167383015</v>
      </c>
      <c r="T324" s="329">
        <f t="shared" ref="T324" si="959">AVERAGE(K324:K326)</f>
        <v>0.87698798420721447</v>
      </c>
      <c r="U324" s="357">
        <f t="shared" ref="U324" si="960">AVERAGE(L324:T324)</f>
        <v>0.87417592493914553</v>
      </c>
    </row>
    <row r="325" spans="1:21">
      <c r="A325" s="223">
        <v>43727</v>
      </c>
      <c r="B325" s="235">
        <v>2.3489120370370302</v>
      </c>
      <c r="C325" s="354">
        <f>'VCO2 Raw'!C325/'VO2 Raw '!C325</f>
        <v>0.97424705368834574</v>
      </c>
      <c r="D325" s="355">
        <f>'VCO2 Raw'!D325/'VO2 Raw '!D325</f>
        <v>0.90669719519175729</v>
      </c>
      <c r="E325" s="355">
        <f>'VCO2 Raw'!E325/'VO2 Raw '!E325</f>
        <v>0.91474147414741469</v>
      </c>
      <c r="F325" s="355">
        <f>'VCO2 Raw'!F325/'VO2 Raw '!F325</f>
        <v>0.83029259896729779</v>
      </c>
      <c r="G325" s="355">
        <f>'VCO2 Raw'!G325/'VO2 Raw '!G325</f>
        <v>0.86246167323696887</v>
      </c>
      <c r="H325" s="329">
        <f>'VCO2 Raw'!H325/'VO2 Raw '!H325</f>
        <v>0.8010513546300041</v>
      </c>
      <c r="I325" s="329">
        <f>'VCO2 Raw'!I325/'VO2 Raw '!I325</f>
        <v>0.90191270230505149</v>
      </c>
      <c r="J325" s="329">
        <f>'VCO2 Raw'!J325/'VO2 Raw '!J325</f>
        <v>0.8473484848484848</v>
      </c>
      <c r="K325" s="106">
        <f>'VCO2 Raw'!K325/'VO2 Raw '!K325</f>
        <v>0.87641242937853103</v>
      </c>
      <c r="L325" s="109"/>
      <c r="M325" s="329"/>
      <c r="N325" s="329"/>
      <c r="O325" s="329"/>
      <c r="P325" s="329"/>
      <c r="Q325" s="329"/>
      <c r="R325" s="329"/>
      <c r="S325" s="329"/>
      <c r="T325" s="329"/>
      <c r="U325" s="357">
        <f t="shared" ref="U325" si="961">STDEV(L324:T324)/SQRT(COUNT(L324:T324))</f>
        <v>1.6572007170421867E-2</v>
      </c>
    </row>
    <row r="326" spans="1:21">
      <c r="A326" s="223">
        <v>43727</v>
      </c>
      <c r="B326" s="235">
        <v>2.3628009259259199</v>
      </c>
      <c r="C326" s="354">
        <f>'VCO2 Raw'!C326/'VO2 Raw '!C326</f>
        <v>0.94993045897079276</v>
      </c>
      <c r="D326" s="355">
        <f>'VCO2 Raw'!D326/'VO2 Raw '!D326</f>
        <v>0.88721804511278191</v>
      </c>
      <c r="E326" s="355">
        <f>'VCO2 Raw'!E326/'VO2 Raw '!E326</f>
        <v>0.90095846645367417</v>
      </c>
      <c r="F326" s="355">
        <f>'VCO2 Raw'!F326/'VO2 Raw '!F326</f>
        <v>0.80940491052850605</v>
      </c>
      <c r="G326" s="355">
        <f>'VCO2 Raw'!G326/'VO2 Raw '!G326</f>
        <v>0.8253275109170306</v>
      </c>
      <c r="H326" s="329">
        <f>'VCO2 Raw'!H326/'VO2 Raw '!H326</f>
        <v>0.8046875</v>
      </c>
      <c r="I326" s="329">
        <f>'VCO2 Raw'!I326/'VO2 Raw '!I326</f>
        <v>0.86649214659685869</v>
      </c>
      <c r="J326" s="329">
        <f>'VCO2 Raw'!J326/'VO2 Raw '!J326</f>
        <v>0.83006727113190992</v>
      </c>
      <c r="K326" s="106">
        <f>'VCO2 Raw'!K326/'VO2 Raw '!K326</f>
        <v>0.90909090909090906</v>
      </c>
      <c r="L326" s="109"/>
      <c r="M326" s="329"/>
      <c r="N326" s="329"/>
      <c r="O326" s="329"/>
      <c r="P326" s="329"/>
      <c r="Q326" s="329"/>
      <c r="R326" s="329"/>
      <c r="S326" s="329"/>
      <c r="T326" s="329"/>
      <c r="U326" s="357"/>
    </row>
    <row r="327" spans="1:21">
      <c r="A327" s="223">
        <v>43727</v>
      </c>
      <c r="B327" s="235">
        <v>2.3766898148148101</v>
      </c>
      <c r="C327" s="354">
        <f>'VCO2 Raw'!C327/'VO2 Raw '!C327</f>
        <v>0.90352348993288589</v>
      </c>
      <c r="D327" s="355">
        <f>'VCO2 Raw'!D327/'VO2 Raw '!D327</f>
        <v>0.87997930677703051</v>
      </c>
      <c r="E327" s="355">
        <f>'VCO2 Raw'!E327/'VO2 Raw '!E327</f>
        <v>0.88732394366197187</v>
      </c>
      <c r="F327" s="355">
        <f>'VCO2 Raw'!F327/'VO2 Raw '!F327</f>
        <v>0.77690185258178956</v>
      </c>
      <c r="G327" s="355">
        <f>'VCO2 Raw'!G327/'VO2 Raw '!G327</f>
        <v>0.86048733874820826</v>
      </c>
      <c r="H327" s="329">
        <f>'VCO2 Raw'!H327/'VO2 Raw '!H327</f>
        <v>0.76139188069594033</v>
      </c>
      <c r="I327" s="329">
        <f>'VCO2 Raw'!I327/'VO2 Raw '!I327</f>
        <v>0.88213961922030826</v>
      </c>
      <c r="J327" s="329">
        <f>'VCO2 Raw'!J327/'VO2 Raw '!J327</f>
        <v>0.79767891682785297</v>
      </c>
      <c r="K327" s="106">
        <f>'VCO2 Raw'!K327/'VO2 Raw '!K327</f>
        <v>0.9010335108048857</v>
      </c>
      <c r="L327" s="109">
        <f t="shared" ref="L327" si="962">AVERAGE(C327:C329)</f>
        <v>0.89791848036948652</v>
      </c>
      <c r="M327" s="329">
        <f t="shared" ref="M327" si="963">AVERAGE(D327:D329)</f>
        <v>0.86553269094028862</v>
      </c>
      <c r="N327" s="329">
        <f t="shared" ref="N327" si="964">AVERAGE(E327:E329)</f>
        <v>0.89751058891855406</v>
      </c>
      <c r="O327" s="329">
        <f t="shared" ref="O327" si="965">AVERAGE(F327:F329)</f>
        <v>0.83925600228055652</v>
      </c>
      <c r="P327" s="329">
        <f t="shared" ref="P327" si="966">AVERAGE(G327:G329)</f>
        <v>0.87941600494390249</v>
      </c>
      <c r="Q327" s="329">
        <f t="shared" ref="Q327" si="967">AVERAGE(H327:H329)</f>
        <v>0.78748043389468003</v>
      </c>
      <c r="R327" s="329">
        <f t="shared" ref="R327" si="968">AVERAGE(I327:I329)</f>
        <v>0.84413032764480844</v>
      </c>
      <c r="S327" s="329">
        <f t="shared" ref="S327" si="969">AVERAGE(J327:J329)</f>
        <v>0.7798009218229337</v>
      </c>
      <c r="T327" s="329">
        <f t="shared" ref="T327" si="970">AVERAGE(K327:K329)</f>
        <v>0.89806748484661669</v>
      </c>
      <c r="U327" s="357">
        <f t="shared" ref="U327" si="971">AVERAGE(L327:T327)</f>
        <v>0.85434588174020276</v>
      </c>
    </row>
    <row r="328" spans="1:21">
      <c r="A328" s="223">
        <v>43727</v>
      </c>
      <c r="B328" s="235">
        <v>2.3905787037036998</v>
      </c>
      <c r="C328" s="354">
        <f>'VCO2 Raw'!C328/'VO2 Raw '!C328</f>
        <v>0.88659340659340657</v>
      </c>
      <c r="D328" s="355">
        <f>'VCO2 Raw'!D328/'VO2 Raw '!D328</f>
        <v>0.85982562038900068</v>
      </c>
      <c r="E328" s="355">
        <f>'VCO2 Raw'!E328/'VO2 Raw '!E328</f>
        <v>0.90242460082791243</v>
      </c>
      <c r="F328" s="355">
        <f>'VCO2 Raw'!F328/'VO2 Raw '!F328</f>
        <v>0.81348637015781922</v>
      </c>
      <c r="G328" s="355">
        <f>'VCO2 Raw'!G328/'VO2 Raw '!G328</f>
        <v>0.88381621305238511</v>
      </c>
      <c r="H328" s="329">
        <f>'VCO2 Raw'!H328/'VO2 Raw '!H328</f>
        <v>0.78761447884866986</v>
      </c>
      <c r="I328" s="329">
        <f>'VCO2 Raw'!I328/'VO2 Raw '!I328</f>
        <v>0.82483456597898019</v>
      </c>
      <c r="J328" s="329">
        <f>'VCO2 Raw'!J328/'VO2 Raw '!J328</f>
        <v>0.78610919143054592</v>
      </c>
      <c r="K328" s="106">
        <f>'VCO2 Raw'!K328/'VO2 Raw '!K328</f>
        <v>0.89104024297646167</v>
      </c>
      <c r="L328" s="109"/>
      <c r="M328" s="329"/>
      <c r="N328" s="329"/>
      <c r="O328" s="329"/>
      <c r="P328" s="329"/>
      <c r="Q328" s="329"/>
      <c r="R328" s="329"/>
      <c r="S328" s="329"/>
      <c r="T328" s="329"/>
      <c r="U328" s="357">
        <f t="shared" ref="U328" si="972">STDEV(L327:T327)/SQRT(COUNT(L327:T327))</f>
        <v>1.5269340570539192E-2</v>
      </c>
    </row>
    <row r="329" spans="1:21">
      <c r="A329" s="223">
        <v>43727</v>
      </c>
      <c r="B329" s="235">
        <v>2.40446759259259</v>
      </c>
      <c r="C329" s="354">
        <f>'VCO2 Raw'!C329/'VO2 Raw '!C329</f>
        <v>0.90363854458216708</v>
      </c>
      <c r="D329" s="355">
        <f>'VCO2 Raw'!D329/'VO2 Raw '!D329</f>
        <v>0.85679314565483478</v>
      </c>
      <c r="E329" s="355">
        <f>'VCO2 Raw'!E329/'VO2 Raw '!E329</f>
        <v>0.90278322226577812</v>
      </c>
      <c r="F329" s="355">
        <f>'VCO2 Raw'!F329/'VO2 Raw '!F329</f>
        <v>0.92737978410206079</v>
      </c>
      <c r="G329" s="355">
        <f>'VCO2 Raw'!G329/'VO2 Raw '!G329</f>
        <v>0.89394446303111408</v>
      </c>
      <c r="H329" s="329">
        <f>'VCO2 Raw'!H329/'VO2 Raw '!H329</f>
        <v>0.81343494213942991</v>
      </c>
      <c r="I329" s="329">
        <f>'VCO2 Raw'!I329/'VO2 Raw '!I329</f>
        <v>0.82541679773513688</v>
      </c>
      <c r="J329" s="329">
        <f>'VCO2 Raw'!J329/'VO2 Raw '!J329</f>
        <v>0.75561465721040189</v>
      </c>
      <c r="K329" s="106">
        <f>'VCO2 Raw'!K329/'VO2 Raw '!K329</f>
        <v>0.9021287007585026</v>
      </c>
      <c r="L329" s="109"/>
      <c r="M329" s="329"/>
      <c r="N329" s="329"/>
      <c r="O329" s="329"/>
      <c r="P329" s="329"/>
      <c r="Q329" s="329"/>
      <c r="R329" s="329"/>
      <c r="S329" s="329"/>
      <c r="T329" s="329"/>
      <c r="U329" s="357"/>
    </row>
    <row r="330" spans="1:21">
      <c r="A330" s="223">
        <v>43727</v>
      </c>
      <c r="B330" s="235">
        <v>2.4183564814814802</v>
      </c>
      <c r="C330" s="354">
        <f>'VCO2 Raw'!C330/'VO2 Raw '!C330</f>
        <v>0.87454364420843012</v>
      </c>
      <c r="D330" s="355">
        <f>'VCO2 Raw'!D330/'VO2 Raw '!D330</f>
        <v>0.8305855599772598</v>
      </c>
      <c r="E330" s="355">
        <f>'VCO2 Raw'!E330/'VO2 Raw '!E330</f>
        <v>0.80461215932914043</v>
      </c>
      <c r="F330" s="355">
        <f>'VCO2 Raw'!F330/'VO2 Raw '!F330</f>
        <v>0.80442035029190995</v>
      </c>
      <c r="G330" s="355">
        <f>'VCO2 Raw'!G330/'VO2 Raw '!G330</f>
        <v>0.902918989832732</v>
      </c>
      <c r="H330" s="329">
        <f>'VCO2 Raw'!H330/'VO2 Raw '!H330</f>
        <v>0.79820179820179815</v>
      </c>
      <c r="I330" s="329">
        <f>'VCO2 Raw'!I330/'VO2 Raw '!I330</f>
        <v>0.86734310409620441</v>
      </c>
      <c r="J330" s="329">
        <f>'VCO2 Raw'!J330/'VO2 Raw '!J330</f>
        <v>0.81027667984189722</v>
      </c>
      <c r="K330" s="106">
        <f>'VCO2 Raw'!K330/'VO2 Raw '!K330</f>
        <v>0.85103200717918037</v>
      </c>
      <c r="L330" s="109">
        <f t="shared" ref="L330" si="973">AVERAGE(C330:C332)</f>
        <v>0.84653741855228537</v>
      </c>
      <c r="M330" s="329">
        <f t="shared" ref="M330" si="974">AVERAGE(D330:D332)</f>
        <v>0.80630765491287038</v>
      </c>
      <c r="N330" s="329">
        <f t="shared" ref="N330" si="975">AVERAGE(E330:E332)</f>
        <v>0.80214971147491598</v>
      </c>
      <c r="O330" s="329">
        <f t="shared" ref="O330" si="976">AVERAGE(F330:F332)</f>
        <v>0.80585017423687333</v>
      </c>
      <c r="P330" s="329">
        <f t="shared" ref="P330" si="977">AVERAGE(G330:G332)</f>
        <v>0.84755470979768976</v>
      </c>
      <c r="Q330" s="329">
        <f t="shared" ref="Q330" si="978">AVERAGE(H330:H332)</f>
        <v>0.75208445078378594</v>
      </c>
      <c r="R330" s="329">
        <f t="shared" ref="R330" si="979">AVERAGE(I330:I332)</f>
        <v>0.85386063774779386</v>
      </c>
      <c r="S330" s="329">
        <f t="shared" ref="S330" si="980">AVERAGE(J330:J332)</f>
        <v>0.78294518210893971</v>
      </c>
      <c r="T330" s="329">
        <f t="shared" ref="T330" si="981">AVERAGE(K330:K332)</f>
        <v>0.82577174409341303</v>
      </c>
      <c r="U330" s="357">
        <f t="shared" ref="U330" si="982">AVERAGE(L330:T330)</f>
        <v>0.8136735204120632</v>
      </c>
    </row>
    <row r="331" spans="1:21">
      <c r="A331" s="223">
        <v>43727</v>
      </c>
      <c r="B331" s="235">
        <v>2.4322453703703699</v>
      </c>
      <c r="C331" s="354">
        <f>'VCO2 Raw'!C331/'VO2 Raw '!C331</f>
        <v>0.82190635451505012</v>
      </c>
      <c r="D331" s="355">
        <f>'VCO2 Raw'!D331/'VO2 Raw '!D331</f>
        <v>0.79344858962693354</v>
      </c>
      <c r="E331" s="355">
        <f>'VCO2 Raw'!E331/'VO2 Raw '!E331</f>
        <v>0.81487159831353007</v>
      </c>
      <c r="F331" s="355">
        <f>'VCO2 Raw'!F331/'VO2 Raw '!F331</f>
        <v>0.80257116620752988</v>
      </c>
      <c r="G331" s="355">
        <f>'VCO2 Raw'!G331/'VO2 Raw '!G331</f>
        <v>0.82770529547198768</v>
      </c>
      <c r="H331" s="329">
        <f>'VCO2 Raw'!H331/'VO2 Raw '!H331</f>
        <v>0.73667601683029449</v>
      </c>
      <c r="I331" s="329">
        <f>'VCO2 Raw'!I331/'VO2 Raw '!I331</f>
        <v>0.86111942532176</v>
      </c>
      <c r="J331" s="329">
        <f>'VCO2 Raw'!J331/'VO2 Raw '!J331</f>
        <v>0.78664249017830157</v>
      </c>
      <c r="K331" s="106">
        <f>'VCO2 Raw'!K331/'VO2 Raw '!K331</f>
        <v>0.86476141872926771</v>
      </c>
      <c r="L331" s="109"/>
      <c r="M331" s="329"/>
      <c r="N331" s="329"/>
      <c r="O331" s="329"/>
      <c r="P331" s="329"/>
      <c r="Q331" s="329"/>
      <c r="R331" s="329"/>
      <c r="S331" s="329"/>
      <c r="T331" s="329"/>
      <c r="U331" s="357">
        <f t="shared" ref="U331" si="983">STDEV(L330:T330)/SQRT(COUNT(L330:T330))</f>
        <v>1.1164829062763388E-2</v>
      </c>
    </row>
    <row r="332" spans="1:21">
      <c r="A332" s="223">
        <v>43727</v>
      </c>
      <c r="B332" s="235">
        <v>2.4461342592592592</v>
      </c>
      <c r="C332" s="354">
        <f>'VCO2 Raw'!C332/'VO2 Raw '!C332</f>
        <v>0.84316225693337588</v>
      </c>
      <c r="D332" s="355">
        <f>'VCO2 Raw'!D332/'VO2 Raw '!D332</f>
        <v>0.79488881513441756</v>
      </c>
      <c r="E332" s="355">
        <f>'VCO2 Raw'!E332/'VO2 Raw '!E332</f>
        <v>0.78696537678207734</v>
      </c>
      <c r="F332" s="355">
        <f>'VCO2 Raw'!F332/'VO2 Raw '!F332</f>
        <v>0.81055900621118016</v>
      </c>
      <c r="G332" s="355">
        <f>'VCO2 Raw'!G332/'VO2 Raw '!G332</f>
        <v>0.81203984408834995</v>
      </c>
      <c r="H332" s="329">
        <f>'VCO2 Raw'!H332/'VO2 Raw '!H332</f>
        <v>0.72137553731926529</v>
      </c>
      <c r="I332" s="329">
        <f>'VCO2 Raw'!I332/'VO2 Raw '!I332</f>
        <v>0.83311938382541717</v>
      </c>
      <c r="J332" s="329">
        <f>'VCO2 Raw'!J332/'VO2 Raw '!J332</f>
        <v>0.75191637630662023</v>
      </c>
      <c r="K332" s="106">
        <f>'VCO2 Raw'!K332/'VO2 Raw '!K332</f>
        <v>0.7615218063717909</v>
      </c>
      <c r="L332" s="109"/>
      <c r="M332" s="329"/>
      <c r="N332" s="329"/>
      <c r="O332" s="329"/>
      <c r="P332" s="329"/>
      <c r="Q332" s="329"/>
      <c r="R332" s="329"/>
      <c r="S332" s="329"/>
      <c r="T332" s="329"/>
      <c r="U332" s="357"/>
    </row>
    <row r="333" spans="1:21">
      <c r="A333" s="223">
        <v>43727</v>
      </c>
      <c r="B333" s="235">
        <v>2.46002314814814</v>
      </c>
      <c r="C333" s="354">
        <f>'VCO2 Raw'!C333/'VO2 Raw '!C333</f>
        <v>0.79585798816568043</v>
      </c>
      <c r="D333" s="355">
        <f>'VCO2 Raw'!D333/'VO2 Raw '!D333</f>
        <v>0.76009834913944507</v>
      </c>
      <c r="E333" s="355">
        <f>'VCO2 Raw'!E333/'VO2 Raw '!E333</f>
        <v>0.81630132757023777</v>
      </c>
      <c r="F333" s="355">
        <f>'VCO2 Raw'!F333/'VO2 Raw '!F333</f>
        <v>0.80486111111111114</v>
      </c>
      <c r="G333" s="355">
        <f>'VCO2 Raw'!G333/'VO2 Raw '!G333</f>
        <v>0.78992219340496483</v>
      </c>
      <c r="H333" s="329">
        <f>'VCO2 Raw'!H333/'VO2 Raw '!H333</f>
        <v>0.74596774193548387</v>
      </c>
      <c r="I333" s="329">
        <f>'VCO2 Raw'!I333/'VO2 Raw '!I333</f>
        <v>0.80628717077315204</v>
      </c>
      <c r="J333" s="329">
        <f>'VCO2 Raw'!J333/'VO2 Raw '!J333</f>
        <v>0.775524981897176</v>
      </c>
      <c r="K333" s="106">
        <f>'VCO2 Raw'!K333/'VO2 Raw '!K333</f>
        <v>0.80818278427205104</v>
      </c>
      <c r="L333" s="109">
        <f t="shared" ref="L333" si="984">AVERAGE(C333:C335)</f>
        <v>0.82871911106497753</v>
      </c>
      <c r="M333" s="329">
        <f t="shared" ref="M333" si="985">AVERAGE(D333:D335)</f>
        <v>0.79780588251939866</v>
      </c>
      <c r="N333" s="329">
        <f t="shared" ref="N333" si="986">AVERAGE(E333:E335)</f>
        <v>0.80219902885382277</v>
      </c>
      <c r="O333" s="329">
        <f t="shared" ref="O333" si="987">AVERAGE(F333:F335)</f>
        <v>0.77862325846906655</v>
      </c>
      <c r="P333" s="329">
        <f t="shared" ref="P333" si="988">AVERAGE(G333:G335)</f>
        <v>0.79009168887035852</v>
      </c>
      <c r="Q333" s="329">
        <f t="shared" ref="Q333" si="989">AVERAGE(H333:H335)</f>
        <v>0.76778410164600819</v>
      </c>
      <c r="R333" s="329">
        <f t="shared" ref="R333" si="990">AVERAGE(I333:I335)</f>
        <v>0.86188929198596542</v>
      </c>
      <c r="S333" s="329">
        <f t="shared" ref="S333" si="991">AVERAGE(J333:J335)</f>
        <v>0.78540047005960412</v>
      </c>
      <c r="T333" s="329">
        <f t="shared" ref="T333" si="992">AVERAGE(K333:K335)</f>
        <v>0.79343337400156333</v>
      </c>
      <c r="U333" s="357">
        <f t="shared" ref="U333" si="993">AVERAGE(L333:T333)</f>
        <v>0.80066068971897386</v>
      </c>
    </row>
    <row r="334" spans="1:21">
      <c r="A334" s="223">
        <v>43727</v>
      </c>
      <c r="B334" s="235">
        <v>2.4739120370370302</v>
      </c>
      <c r="C334" s="354">
        <f>'VCO2 Raw'!C334/'VO2 Raw '!C334</f>
        <v>0.82046613255644574</v>
      </c>
      <c r="D334" s="355">
        <f>'VCO2 Raw'!D334/'VO2 Raw '!D334</f>
        <v>0.79738820736050653</v>
      </c>
      <c r="E334" s="355">
        <f>'VCO2 Raw'!E334/'VO2 Raw '!E334</f>
        <v>0.79434981304528463</v>
      </c>
      <c r="F334" s="355">
        <f>'VCO2 Raw'!F334/'VO2 Raw '!F334</f>
        <v>0.75975609756097562</v>
      </c>
      <c r="G334" s="355">
        <f>'VCO2 Raw'!G334/'VO2 Raw '!G334</f>
        <v>0.75803087192323737</v>
      </c>
      <c r="H334" s="329">
        <f>'VCO2 Raw'!H334/'VO2 Raw '!H334</f>
        <v>0.76251276813074564</v>
      </c>
      <c r="I334" s="329">
        <f>'VCO2 Raw'!I334/'VO2 Raw '!I334</f>
        <v>0.86706056129985232</v>
      </c>
      <c r="J334" s="329">
        <f>'VCO2 Raw'!J334/'VO2 Raw '!J334</f>
        <v>0.76804484933426764</v>
      </c>
      <c r="K334" s="106">
        <f>'VCO2 Raw'!K334/'VO2 Raw '!K334</f>
        <v>0.78756302521008403</v>
      </c>
      <c r="L334" s="109"/>
      <c r="M334" s="329"/>
      <c r="N334" s="329"/>
      <c r="O334" s="329"/>
      <c r="P334" s="329"/>
      <c r="Q334" s="329"/>
      <c r="R334" s="329"/>
      <c r="S334" s="329"/>
      <c r="T334" s="329"/>
      <c r="U334" s="357">
        <f t="shared" ref="U334" si="994">STDEV(L333:T333)/SQRT(COUNT(L333:T333))</f>
        <v>9.5088144417598639E-3</v>
      </c>
    </row>
    <row r="335" spans="1:21">
      <c r="A335" s="223">
        <v>43727</v>
      </c>
      <c r="B335" s="235">
        <v>2.4878009259259199</v>
      </c>
      <c r="C335" s="354">
        <f>'VCO2 Raw'!C335/'VO2 Raw '!C335</f>
        <v>0.86983321247280643</v>
      </c>
      <c r="D335" s="355">
        <f>'VCO2 Raw'!D335/'VO2 Raw '!D335</f>
        <v>0.83593109105824448</v>
      </c>
      <c r="E335" s="355">
        <f>'VCO2 Raw'!E335/'VO2 Raw '!E335</f>
        <v>0.79594594594594592</v>
      </c>
      <c r="F335" s="355">
        <f>'VCO2 Raw'!F335/'VO2 Raw '!F335</f>
        <v>0.77125256673511289</v>
      </c>
      <c r="G335" s="355">
        <f>'VCO2 Raw'!G335/'VO2 Raw '!G335</f>
        <v>0.82232200128287358</v>
      </c>
      <c r="H335" s="329">
        <f>'VCO2 Raw'!H335/'VO2 Raw '!H335</f>
        <v>0.79487179487179482</v>
      </c>
      <c r="I335" s="329">
        <f>'VCO2 Raw'!I335/'VO2 Raw '!I335</f>
        <v>0.91232014388489213</v>
      </c>
      <c r="J335" s="329">
        <f>'VCO2 Raw'!J335/'VO2 Raw '!J335</f>
        <v>0.81263157894736837</v>
      </c>
      <c r="K335" s="106">
        <f>'VCO2 Raw'!K335/'VO2 Raw '!K335</f>
        <v>0.78455431252255503</v>
      </c>
      <c r="L335" s="109"/>
      <c r="M335" s="329"/>
      <c r="N335" s="329"/>
      <c r="O335" s="329"/>
      <c r="P335" s="329"/>
      <c r="Q335" s="329"/>
      <c r="R335" s="329"/>
      <c r="S335" s="329"/>
      <c r="T335" s="329"/>
      <c r="U335" s="357"/>
    </row>
    <row r="336" spans="1:21">
      <c r="A336" s="223">
        <v>43727</v>
      </c>
      <c r="B336" s="235">
        <v>2.5016898148148101</v>
      </c>
      <c r="C336" s="354">
        <f>'VCO2 Raw'!C336/'VO2 Raw '!C336</f>
        <v>0.77396166134185307</v>
      </c>
      <c r="D336" s="355">
        <f>'VCO2 Raw'!D336/'VO2 Raw '!D336</f>
        <v>0.80961991254624954</v>
      </c>
      <c r="E336" s="355">
        <f>'VCO2 Raw'!E336/'VO2 Raw '!E336</f>
        <v>0.79945429740791274</v>
      </c>
      <c r="F336" s="355">
        <f>'VCO2 Raw'!F336/'VO2 Raw '!F336</f>
        <v>0.79127878490935821</v>
      </c>
      <c r="G336" s="355">
        <f>'VCO2 Raw'!G336/'VO2 Raw '!G336</f>
        <v>0.74374460742018977</v>
      </c>
      <c r="H336" s="329">
        <f>'VCO2 Raw'!H336/'VO2 Raw '!H336</f>
        <v>0.7380763116057234</v>
      </c>
      <c r="I336" s="329">
        <f>'VCO2 Raw'!I336/'VO2 Raw '!I336</f>
        <v>0.84351972258344166</v>
      </c>
      <c r="J336" s="329">
        <f>'VCO2 Raw'!J336/'VO2 Raw '!J336</f>
        <v>0.84681516217272368</v>
      </c>
      <c r="K336" s="106">
        <f>'VCO2 Raw'!K336/'VO2 Raw '!K336</f>
        <v>0.76995012468827928</v>
      </c>
      <c r="L336" s="109">
        <f t="shared" ref="L336" si="995">AVERAGE(C336:C338)</f>
        <v>0.78811556719110454</v>
      </c>
      <c r="M336" s="329">
        <f t="shared" ref="M336" si="996">AVERAGE(D336:D338)</f>
        <v>0.78570239625337768</v>
      </c>
      <c r="N336" s="329">
        <f t="shared" ref="N336" si="997">AVERAGE(E336:E338)</f>
        <v>0.79639668492981242</v>
      </c>
      <c r="O336" s="329">
        <f t="shared" ref="O336" si="998">AVERAGE(F336:F338)</f>
        <v>0.81586519930040513</v>
      </c>
      <c r="P336" s="329">
        <f t="shared" ref="P336" si="999">AVERAGE(G336:G338)</f>
        <v>0.74776492277844542</v>
      </c>
      <c r="Q336" s="329">
        <f t="shared" ref="Q336" si="1000">AVERAGE(H336:H338)</f>
        <v>0.74813019008135651</v>
      </c>
      <c r="R336" s="329">
        <f t="shared" ref="R336" si="1001">AVERAGE(I336:I338)</f>
        <v>0.83791689191815477</v>
      </c>
      <c r="S336" s="329">
        <f t="shared" ref="S336" si="1002">AVERAGE(J336:J338)</f>
        <v>0.82433810001442975</v>
      </c>
      <c r="T336" s="329">
        <f t="shared" ref="T336" si="1003">AVERAGE(K336:K338)</f>
        <v>0.7975540236764016</v>
      </c>
      <c r="U336" s="357">
        <f t="shared" ref="U336" si="1004">AVERAGE(L336:T336)</f>
        <v>0.79353155290483179</v>
      </c>
    </row>
    <row r="337" spans="1:21">
      <c r="A337" s="223">
        <v>43727</v>
      </c>
      <c r="B337" s="235">
        <v>2.5155787037036998</v>
      </c>
      <c r="C337" s="354">
        <f>'VCO2 Raw'!C337/'VO2 Raw '!C337</f>
        <v>0.81687898089171973</v>
      </c>
      <c r="D337" s="355">
        <f>'VCO2 Raw'!D337/'VO2 Raw '!D337</f>
        <v>0.77134724857685011</v>
      </c>
      <c r="E337" s="355">
        <f>'VCO2 Raw'!E337/'VO2 Raw '!E337</f>
        <v>0.79346826126954917</v>
      </c>
      <c r="F337" s="355">
        <f>'VCO2 Raw'!F337/'VO2 Raw '!F337</f>
        <v>0.78466599190283404</v>
      </c>
      <c r="G337" s="355">
        <f>'VCO2 Raw'!G337/'VO2 Raw '!G337</f>
        <v>0.73358427436219154</v>
      </c>
      <c r="H337" s="329">
        <f>'VCO2 Raw'!H337/'VO2 Raw '!H337</f>
        <v>0.718964204112719</v>
      </c>
      <c r="I337" s="329">
        <f>'VCO2 Raw'!I337/'VO2 Raw '!I337</f>
        <v>0.8208866408806903</v>
      </c>
      <c r="J337" s="329">
        <f>'VCO2 Raw'!J337/'VO2 Raw '!J337</f>
        <v>0.80767754318618046</v>
      </c>
      <c r="K337" s="106">
        <f>'VCO2 Raw'!K337/'VO2 Raw '!K337</f>
        <v>0.74883051457358762</v>
      </c>
      <c r="L337" s="109"/>
      <c r="M337" s="329"/>
      <c r="N337" s="329"/>
      <c r="O337" s="329"/>
      <c r="P337" s="329"/>
      <c r="Q337" s="329"/>
      <c r="R337" s="329"/>
      <c r="S337" s="329"/>
      <c r="T337" s="329"/>
      <c r="U337" s="357">
        <f t="shared" ref="U337" si="1005">STDEV(L336:T336)/SQRT(COUNT(L336:T336))</f>
        <v>1.0333857145711013E-2</v>
      </c>
    </row>
    <row r="338" spans="1:21">
      <c r="A338" s="223">
        <v>43727</v>
      </c>
      <c r="B338" s="235">
        <v>2.52946759259259</v>
      </c>
      <c r="C338" s="354">
        <f>'VCO2 Raw'!C338/'VO2 Raw '!C338</f>
        <v>0.77350605933974093</v>
      </c>
      <c r="D338" s="355">
        <f>'VCO2 Raw'!D338/'VO2 Raw '!D338</f>
        <v>0.7761400276370336</v>
      </c>
      <c r="E338" s="355">
        <f>'VCO2 Raw'!E338/'VO2 Raw '!E338</f>
        <v>0.79626749611197511</v>
      </c>
      <c r="F338" s="355">
        <f>'VCO2 Raw'!F338/'VO2 Raw '!F338</f>
        <v>0.87165082108902336</v>
      </c>
      <c r="G338" s="355">
        <f>'VCO2 Raw'!G338/'VO2 Raw '!G338</f>
        <v>0.76596588655295517</v>
      </c>
      <c r="H338" s="329">
        <f>'VCO2 Raw'!H338/'VO2 Raw '!H338</f>
        <v>0.78735005452562701</v>
      </c>
      <c r="I338" s="329">
        <f>'VCO2 Raw'!I338/'VO2 Raw '!I338</f>
        <v>0.84934431229033247</v>
      </c>
      <c r="J338" s="329">
        <f>'VCO2 Raw'!J338/'VO2 Raw '!J338</f>
        <v>0.81852159468438535</v>
      </c>
      <c r="K338" s="106">
        <f>'VCO2 Raw'!K338/'VO2 Raw '!K338</f>
        <v>0.87388143176733779</v>
      </c>
      <c r="L338" s="109"/>
      <c r="M338" s="329"/>
      <c r="N338" s="329"/>
      <c r="O338" s="329"/>
      <c r="P338" s="329"/>
      <c r="Q338" s="329"/>
      <c r="R338" s="329"/>
      <c r="S338" s="329"/>
      <c r="T338" s="329"/>
      <c r="U338" s="357"/>
    </row>
    <row r="339" spans="1:21">
      <c r="A339" s="223">
        <v>43727</v>
      </c>
      <c r="B339" s="235">
        <v>2.5433564814814802</v>
      </c>
      <c r="C339" s="354">
        <f>'VCO2 Raw'!C339/'VO2 Raw '!C339</f>
        <v>0.74236334405144699</v>
      </c>
      <c r="D339" s="355">
        <f>'VCO2 Raw'!D339/'VO2 Raw '!D339</f>
        <v>0.77352941176470591</v>
      </c>
      <c r="E339" s="355">
        <f>'VCO2 Raw'!E339/'VO2 Raw '!E339</f>
        <v>0.90760059612518629</v>
      </c>
      <c r="F339" s="355">
        <f>'VCO2 Raw'!F339/'VO2 Raw '!F339</f>
        <v>0.89740967961826856</v>
      </c>
      <c r="G339" s="355">
        <f>'VCO2 Raw'!G339/'VO2 Raw '!G339</f>
        <v>0.78770949720670391</v>
      </c>
      <c r="H339" s="329">
        <f>'VCO2 Raw'!H339/'VO2 Raw '!H339</f>
        <v>0.88087774294670851</v>
      </c>
      <c r="I339" s="329">
        <f>'VCO2 Raw'!I339/'VO2 Raw '!I339</f>
        <v>0.9512809743805124</v>
      </c>
      <c r="J339" s="329">
        <f>'VCO2 Raw'!J339/'VO2 Raw '!J339</f>
        <v>0.80130100532229454</v>
      </c>
      <c r="K339" s="106">
        <f>'VCO2 Raw'!K339/'VO2 Raw '!K339</f>
        <v>0.8303834808259587</v>
      </c>
      <c r="L339" s="109">
        <f t="shared" ref="L339" si="1006">AVERAGE(C339:C341)</f>
        <v>0.77032605707928925</v>
      </c>
      <c r="M339" s="329">
        <f t="shared" ref="M339" si="1007">AVERAGE(D339:D341)</f>
        <v>0.76468652428262074</v>
      </c>
      <c r="N339" s="329">
        <f t="shared" ref="N339" si="1008">AVERAGE(E339:E341)</f>
        <v>0.90304699231614516</v>
      </c>
      <c r="O339" s="329">
        <f t="shared" ref="O339" si="1009">AVERAGE(F339:F341)</f>
        <v>0.84894887397623797</v>
      </c>
      <c r="P339" s="329">
        <f t="shared" ref="P339" si="1010">AVERAGE(G339:G341)</f>
        <v>0.76632342357197503</v>
      </c>
      <c r="Q339" s="329">
        <f t="shared" ref="Q339" si="1011">AVERAGE(H339:H341)</f>
        <v>0.82843945004571184</v>
      </c>
      <c r="R339" s="329">
        <f t="shared" ref="R339" si="1012">AVERAGE(I339:I341)</f>
        <v>0.9175498539885476</v>
      </c>
      <c r="S339" s="329">
        <f t="shared" ref="S339" si="1013">AVERAGE(J339:J341)</f>
        <v>0.78302387891756264</v>
      </c>
      <c r="T339" s="329">
        <f t="shared" ref="T339" si="1014">AVERAGE(K339:K341)</f>
        <v>0.8001480256200949</v>
      </c>
      <c r="U339" s="357">
        <f t="shared" ref="U339" si="1015">AVERAGE(L339:T339)</f>
        <v>0.82027700886646504</v>
      </c>
    </row>
    <row r="340" spans="1:21">
      <c r="A340" s="223">
        <v>43727</v>
      </c>
      <c r="B340" s="235">
        <v>2.5572453703703699</v>
      </c>
      <c r="C340" s="354">
        <f>'VCO2 Raw'!C340/'VO2 Raw '!C340</f>
        <v>0.7713701431492842</v>
      </c>
      <c r="D340" s="355">
        <f>'VCO2 Raw'!D340/'VO2 Raw '!D340</f>
        <v>0.78107606679035246</v>
      </c>
      <c r="E340" s="355">
        <f>'VCO2 Raw'!E340/'VO2 Raw '!E340</f>
        <v>0.90069930069930071</v>
      </c>
      <c r="F340" s="355">
        <f>'VCO2 Raw'!F340/'VO2 Raw '!F340</f>
        <v>0.82048957388939259</v>
      </c>
      <c r="G340" s="355">
        <f>'VCO2 Raw'!G340/'VO2 Raw '!G340</f>
        <v>0.76600441501103755</v>
      </c>
      <c r="H340" s="329">
        <f>'VCO2 Raw'!H340/'VO2 Raw '!H340</f>
        <v>0.82377740303541314</v>
      </c>
      <c r="I340" s="329">
        <f>'VCO2 Raw'!I340/'VO2 Raw '!I340</f>
        <v>0.9256312694569353</v>
      </c>
      <c r="J340" s="329">
        <f>'VCO2 Raw'!J340/'VO2 Raw '!J340</f>
        <v>0.79187396351575456</v>
      </c>
      <c r="K340" s="106">
        <f>'VCO2 Raw'!K340/'VO2 Raw '!K340</f>
        <v>0.77826358525921302</v>
      </c>
      <c r="L340" s="109"/>
      <c r="M340" s="329"/>
      <c r="N340" s="329"/>
      <c r="O340" s="329"/>
      <c r="P340" s="329"/>
      <c r="Q340" s="329"/>
      <c r="R340" s="329"/>
      <c r="S340" s="329"/>
      <c r="T340" s="329"/>
      <c r="U340" s="357">
        <f t="shared" ref="U340" si="1016">STDEV(L339:T339)/SQRT(COUNT(L339:T339))</f>
        <v>1.9540178847998153E-2</v>
      </c>
    </row>
    <row r="341" spans="1:21">
      <c r="A341" s="223">
        <v>43727</v>
      </c>
      <c r="B341" s="235">
        <v>2.5711342592592499</v>
      </c>
      <c r="C341" s="354">
        <f>'VCO2 Raw'!C341/'VO2 Raw '!C341</f>
        <v>0.79724468403713689</v>
      </c>
      <c r="D341" s="355">
        <f>'VCO2 Raw'!D341/'VO2 Raw '!D341</f>
        <v>0.73945409429280395</v>
      </c>
      <c r="E341" s="355">
        <f>'VCO2 Raw'!E341/'VO2 Raw '!E341</f>
        <v>0.9008410801239487</v>
      </c>
      <c r="F341" s="355">
        <f>'VCO2 Raw'!F341/'VO2 Raw '!F341</f>
        <v>0.82894736842105265</v>
      </c>
      <c r="G341" s="355">
        <f>'VCO2 Raw'!G341/'VO2 Raw '!G341</f>
        <v>0.74525635849818328</v>
      </c>
      <c r="H341" s="329">
        <f>'VCO2 Raw'!H341/'VO2 Raw '!H341</f>
        <v>0.780663204155014</v>
      </c>
      <c r="I341" s="329">
        <f>'VCO2 Raw'!I341/'VO2 Raw '!I341</f>
        <v>0.875737318128195</v>
      </c>
      <c r="J341" s="329">
        <f>'VCO2 Raw'!J341/'VO2 Raw '!J341</f>
        <v>0.75589666791463872</v>
      </c>
      <c r="K341" s="106">
        <f>'VCO2 Raw'!K341/'VO2 Raw '!K341</f>
        <v>0.791797010775113</v>
      </c>
      <c r="L341" s="109"/>
      <c r="M341" s="329"/>
      <c r="N341" s="329"/>
      <c r="O341" s="329"/>
      <c r="P341" s="329"/>
      <c r="Q341" s="329"/>
      <c r="R341" s="329"/>
      <c r="S341" s="329"/>
      <c r="T341" s="329"/>
      <c r="U341" s="357"/>
    </row>
    <row r="342" spans="1:21">
      <c r="A342" s="223">
        <v>43727</v>
      </c>
      <c r="B342" s="235">
        <v>2.58502314814814</v>
      </c>
      <c r="C342" s="354">
        <f>'VCO2 Raw'!C342/'VO2 Raw '!C342</f>
        <v>0.75571177504393672</v>
      </c>
      <c r="D342" s="355">
        <f>'VCO2 Raw'!D342/'VO2 Raw '!D342</f>
        <v>0.79240282685512364</v>
      </c>
      <c r="E342" s="355">
        <f>'VCO2 Raw'!E342/'VO2 Raw '!E342</f>
        <v>0.92120911793855298</v>
      </c>
      <c r="F342" s="355">
        <f>'VCO2 Raw'!F342/'VO2 Raw '!F342</f>
        <v>0.83143282102131877</v>
      </c>
      <c r="G342" s="355">
        <f>'VCO2 Raw'!G342/'VO2 Raw '!G342</f>
        <v>0.84316225693337588</v>
      </c>
      <c r="H342" s="329">
        <f>'VCO2 Raw'!H342/'VO2 Raw '!H342</f>
        <v>0.73980198019801979</v>
      </c>
      <c r="I342" s="329">
        <f>'VCO2 Raw'!I342/'VO2 Raw '!I342</f>
        <v>0.78088235294117647</v>
      </c>
      <c r="J342" s="329">
        <f>'VCO2 Raw'!J342/'VO2 Raw '!J342</f>
        <v>0.75892149088025374</v>
      </c>
      <c r="K342" s="106">
        <f>'VCO2 Raw'!K342/'VO2 Raw '!K342</f>
        <v>0.82718954248366017</v>
      </c>
      <c r="L342" s="109">
        <f t="shared" ref="L342" si="1017">AVERAGE(C342:C344)</f>
        <v>0.75151604413848094</v>
      </c>
      <c r="M342" s="329">
        <f t="shared" ref="M342" si="1018">AVERAGE(D342:D344)</f>
        <v>0.76742883846266163</v>
      </c>
      <c r="N342" s="329">
        <f t="shared" ref="N342" si="1019">AVERAGE(E342:E344)</f>
        <v>0.90325433254192999</v>
      </c>
      <c r="O342" s="329">
        <f t="shared" ref="O342" si="1020">AVERAGE(F342:F344)</f>
        <v>0.8122351475839017</v>
      </c>
      <c r="P342" s="329">
        <f t="shared" ref="P342" si="1021">AVERAGE(G342:G344)</f>
        <v>0.85797271051750579</v>
      </c>
      <c r="Q342" s="329">
        <f t="shared" ref="Q342" si="1022">AVERAGE(H342:H344)</f>
        <v>0.82470744951679931</v>
      </c>
      <c r="R342" s="329">
        <f t="shared" ref="R342" si="1023">AVERAGE(I342:I344)</f>
        <v>0.81577080106616728</v>
      </c>
      <c r="S342" s="329">
        <f t="shared" ref="S342" si="1024">AVERAGE(J342:J344)</f>
        <v>0.79796559393654454</v>
      </c>
      <c r="T342" s="329">
        <f t="shared" ref="T342" si="1025">AVERAGE(K342:K344)</f>
        <v>0.78854483139264664</v>
      </c>
      <c r="U342" s="357">
        <f t="shared" ref="U342" si="1026">AVERAGE(L342:T342)</f>
        <v>0.81326619435073744</v>
      </c>
    </row>
    <row r="343" spans="1:21">
      <c r="A343" s="223">
        <v>43727</v>
      </c>
      <c r="B343" s="235">
        <v>2.5989120370370302</v>
      </c>
      <c r="C343" s="354">
        <f>'VCO2 Raw'!C343/'VO2 Raw '!C343</f>
        <v>0.74379829198861325</v>
      </c>
      <c r="D343" s="355">
        <f>'VCO2 Raw'!D343/'VO2 Raw '!D343</f>
        <v>0.72461456671982982</v>
      </c>
      <c r="E343" s="355">
        <f>'VCO2 Raw'!E343/'VO2 Raw '!E343</f>
        <v>0.9082526509912402</v>
      </c>
      <c r="F343" s="355">
        <f>'VCO2 Raw'!F343/'VO2 Raw '!F343</f>
        <v>0.78991992463495053</v>
      </c>
      <c r="G343" s="355">
        <f>'VCO2 Raw'!G343/'VO2 Raw '!G343</f>
        <v>0.8870445344129555</v>
      </c>
      <c r="H343" s="329">
        <f>'VCO2 Raw'!H343/'VO2 Raw '!H343</f>
        <v>0.8126216291353906</v>
      </c>
      <c r="I343" s="329">
        <f>'VCO2 Raw'!I343/'VO2 Raw '!I343</f>
        <v>0.86760812003530452</v>
      </c>
      <c r="J343" s="329">
        <f>'VCO2 Raw'!J343/'VO2 Raw '!J343</f>
        <v>0.79053084648493543</v>
      </c>
      <c r="K343" s="106">
        <f>'VCO2 Raw'!K343/'VO2 Raw '!K343</f>
        <v>0.82216588192683815</v>
      </c>
      <c r="L343" s="109"/>
      <c r="M343" s="329"/>
      <c r="N343" s="329"/>
      <c r="O343" s="329"/>
      <c r="P343" s="329"/>
      <c r="Q343" s="329"/>
      <c r="R343" s="329"/>
      <c r="S343" s="329"/>
      <c r="T343" s="329"/>
      <c r="U343" s="357">
        <f t="shared" ref="U343" si="1027">STDEV(L342:T342)/SQRT(COUNT(L342:T342))</f>
        <v>1.5363274408870704E-2</v>
      </c>
    </row>
    <row r="344" spans="1:21">
      <c r="A344" s="223">
        <v>43727</v>
      </c>
      <c r="B344" s="235">
        <v>2.6128009259259199</v>
      </c>
      <c r="C344" s="354">
        <f>'VCO2 Raw'!C344/'VO2 Raw '!C344</f>
        <v>0.75503806538289298</v>
      </c>
      <c r="D344" s="355">
        <f>'VCO2 Raw'!D344/'VO2 Raw '!D344</f>
        <v>0.78526912181303121</v>
      </c>
      <c r="E344" s="355">
        <f>'VCO2 Raw'!E344/'VO2 Raw '!E344</f>
        <v>0.88030122869599681</v>
      </c>
      <c r="F344" s="355">
        <f>'VCO2 Raw'!F344/'VO2 Raw '!F344</f>
        <v>0.81535269709543567</v>
      </c>
      <c r="G344" s="355">
        <f>'VCO2 Raw'!G344/'VO2 Raw '!G344</f>
        <v>0.84371134020618554</v>
      </c>
      <c r="H344" s="329">
        <f>'VCO2 Raw'!H344/'VO2 Raw '!H344</f>
        <v>0.92169873921698742</v>
      </c>
      <c r="I344" s="329">
        <f>'VCO2 Raw'!I344/'VO2 Raw '!I344</f>
        <v>0.79882193022202086</v>
      </c>
      <c r="J344" s="329">
        <f>'VCO2 Raw'!J344/'VO2 Raw '!J344</f>
        <v>0.84444444444444444</v>
      </c>
      <c r="K344" s="106">
        <f>'VCO2 Raw'!K344/'VO2 Raw '!K344</f>
        <v>0.71627906976744182</v>
      </c>
      <c r="L344" s="109"/>
      <c r="M344" s="329"/>
      <c r="N344" s="329"/>
      <c r="O344" s="329"/>
      <c r="P344" s="329"/>
      <c r="Q344" s="329"/>
      <c r="R344" s="329"/>
      <c r="S344" s="329"/>
      <c r="T344" s="329"/>
      <c r="U344" s="357"/>
    </row>
    <row r="345" spans="1:21">
      <c r="A345" s="223">
        <v>43727</v>
      </c>
      <c r="B345" s="235">
        <v>2.6266898148148101</v>
      </c>
      <c r="C345" s="354">
        <f>'VCO2 Raw'!C345/'VO2 Raw '!C345</f>
        <v>0.77330451229397457</v>
      </c>
      <c r="D345" s="355">
        <f>'VCO2 Raw'!D345/'VO2 Raw '!D345</f>
        <v>0.71018570624648281</v>
      </c>
      <c r="E345" s="355">
        <f>'VCO2 Raw'!E345/'VO2 Raw '!E345</f>
        <v>0.86631016042780751</v>
      </c>
      <c r="F345" s="355">
        <f>'VCO2 Raw'!F345/'VO2 Raw '!F345</f>
        <v>0.81001076426264795</v>
      </c>
      <c r="G345" s="355">
        <f>'VCO2 Raw'!G345/'VO2 Raw '!G345</f>
        <v>0.80283451438099207</v>
      </c>
      <c r="H345" s="329">
        <f>'VCO2 Raw'!H345/'VO2 Raw '!H345</f>
        <v>0.88999616711383667</v>
      </c>
      <c r="I345" s="329">
        <f>'VCO2 Raw'!I345/'VO2 Raw '!I345</f>
        <v>0.74812967581047385</v>
      </c>
      <c r="J345" s="329">
        <f>'VCO2 Raw'!J345/'VO2 Raw '!J345</f>
        <v>0.86795698924731179</v>
      </c>
      <c r="K345" s="106">
        <f>'VCO2 Raw'!K345/'VO2 Raw '!K345</f>
        <v>0.77820163487738414</v>
      </c>
      <c r="L345" s="109">
        <f t="shared" ref="L345" si="1028">AVERAGE(C345:C347)</f>
        <v>0.86473418424454385</v>
      </c>
      <c r="M345" s="329">
        <f t="shared" ref="M345" si="1029">AVERAGE(D345:D347)</f>
        <v>0.74183740546488997</v>
      </c>
      <c r="N345" s="329">
        <f t="shared" ref="N345" si="1030">AVERAGE(E345:E347)</f>
        <v>0.87454111620698594</v>
      </c>
      <c r="O345" s="329">
        <f t="shared" ref="O345" si="1031">AVERAGE(F345:F347)</f>
        <v>0.81568393352814106</v>
      </c>
      <c r="P345" s="329">
        <f t="shared" ref="P345" si="1032">AVERAGE(G345:G347)</f>
        <v>0.80379644046563126</v>
      </c>
      <c r="Q345" s="329">
        <f t="shared" ref="Q345" si="1033">AVERAGE(H345:H347)</f>
        <v>0.90515957986358553</v>
      </c>
      <c r="R345" s="329">
        <f t="shared" ref="R345" si="1034">AVERAGE(I345:I347)</f>
        <v>0.78783687517185708</v>
      </c>
      <c r="S345" s="329">
        <f t="shared" ref="S345" si="1035">AVERAGE(J345:J347)</f>
        <v>0.84803908651734738</v>
      </c>
      <c r="T345" s="329">
        <f t="shared" ref="T345" si="1036">AVERAGE(K345:K347)</f>
        <v>0.77433651432054784</v>
      </c>
      <c r="U345" s="357">
        <f t="shared" ref="U345" si="1037">AVERAGE(L345:T345)</f>
        <v>0.82399612619816998</v>
      </c>
    </row>
    <row r="346" spans="1:21">
      <c r="A346" s="223">
        <v>43727</v>
      </c>
      <c r="B346" s="235">
        <v>2.6405787037036998</v>
      </c>
      <c r="C346" s="354">
        <f>'VCO2 Raw'!C346/'VO2 Raw '!C346</f>
        <v>0.882086851628468</v>
      </c>
      <c r="D346" s="355">
        <f>'VCO2 Raw'!D346/'VO2 Raw '!D346</f>
        <v>0.74796084828711251</v>
      </c>
      <c r="E346" s="355">
        <f>'VCO2 Raw'!E346/'VO2 Raw '!E346</f>
        <v>0.89403973509933776</v>
      </c>
      <c r="F346" s="355">
        <f>'VCO2 Raw'!F346/'VO2 Raw '!F346</f>
        <v>0.82270742358078608</v>
      </c>
      <c r="G346" s="355">
        <f>'VCO2 Raw'!G346/'VO2 Raw '!G346</f>
        <v>0.8024850042844901</v>
      </c>
      <c r="H346" s="329">
        <f>'VCO2 Raw'!H346/'VO2 Raw '!H346</f>
        <v>0.95629907818368043</v>
      </c>
      <c r="I346" s="329">
        <f>'VCO2 Raw'!I346/'VO2 Raw '!I346</f>
        <v>0.79121863799283154</v>
      </c>
      <c r="J346" s="329">
        <f>'VCO2 Raw'!J346/'VO2 Raw '!J346</f>
        <v>0.87154150197628455</v>
      </c>
      <c r="K346" s="106">
        <f>'VCO2 Raw'!K346/'VO2 Raw '!K346</f>
        <v>0.78581510232886376</v>
      </c>
      <c r="L346" s="109"/>
      <c r="M346" s="329"/>
      <c r="N346" s="329"/>
      <c r="O346" s="329"/>
      <c r="P346" s="329"/>
      <c r="Q346" s="329"/>
      <c r="R346" s="329"/>
      <c r="S346" s="329"/>
      <c r="T346" s="329"/>
      <c r="U346" s="357">
        <f t="shared" ref="U346" si="1038">STDEV(L345:T345)/SQRT(COUNT(L345:T345))</f>
        <v>1.7630741488005291E-2</v>
      </c>
    </row>
    <row r="347" spans="1:21">
      <c r="A347" s="223">
        <v>43727</v>
      </c>
      <c r="B347" s="235">
        <v>2.65446759259259</v>
      </c>
      <c r="C347" s="354">
        <f>'VCO2 Raw'!C347/'VO2 Raw '!C347</f>
        <v>0.93881118881118886</v>
      </c>
      <c r="D347" s="355">
        <f>'VCO2 Raw'!D347/'VO2 Raw '!D347</f>
        <v>0.76736566186107469</v>
      </c>
      <c r="E347" s="355">
        <f>'VCO2 Raw'!E347/'VO2 Raw '!E347</f>
        <v>0.86327345309381243</v>
      </c>
      <c r="F347" s="355">
        <f>'VCO2 Raw'!F347/'VO2 Raw '!F347</f>
        <v>0.81433361274098914</v>
      </c>
      <c r="G347" s="355">
        <f>'VCO2 Raw'!G347/'VO2 Raw '!G347</f>
        <v>0.80606980273141127</v>
      </c>
      <c r="H347" s="329">
        <f>'VCO2 Raw'!H347/'VO2 Raw '!H347</f>
        <v>0.86918349429323971</v>
      </c>
      <c r="I347" s="329">
        <f>'VCO2 Raw'!I347/'VO2 Raw '!I347</f>
        <v>0.82416231171226562</v>
      </c>
      <c r="J347" s="329">
        <f>'VCO2 Raw'!J347/'VO2 Raw '!J347</f>
        <v>0.8046187683284457</v>
      </c>
      <c r="K347" s="106">
        <f>'VCO2 Raw'!K347/'VO2 Raw '!K347</f>
        <v>0.75899280575539574</v>
      </c>
      <c r="L347" s="109"/>
      <c r="M347" s="329"/>
      <c r="N347" s="329"/>
      <c r="O347" s="329"/>
      <c r="P347" s="329"/>
      <c r="Q347" s="329"/>
      <c r="R347" s="329"/>
      <c r="S347" s="329"/>
      <c r="T347" s="329"/>
      <c r="U347" s="357"/>
    </row>
    <row r="348" spans="1:21">
      <c r="A348" s="223">
        <v>43727</v>
      </c>
      <c r="B348" s="235">
        <v>1.6822453703703699</v>
      </c>
      <c r="C348" s="354">
        <f>'VCO2 Raw'!C348/'VO2 Raw '!C348</f>
        <v>0.90199479618386813</v>
      </c>
      <c r="D348" s="355">
        <f>'VCO2 Raw'!D348/'VO2 Raw '!D348</f>
        <v>0.78468899521531099</v>
      </c>
      <c r="E348" s="355">
        <f>'VCO2 Raw'!E348/'VO2 Raw '!E348</f>
        <v>0.86124401913875603</v>
      </c>
      <c r="F348" s="355">
        <f>'VCO2 Raw'!F348/'VO2 Raw '!F348</f>
        <v>0.83250883392226149</v>
      </c>
      <c r="G348" s="355">
        <f>'VCO2 Raw'!G348/'VO2 Raw '!G348</f>
        <v>0.8002353633421595</v>
      </c>
      <c r="H348" s="329">
        <f>'VCO2 Raw'!H348/'VO2 Raw '!H348</f>
        <v>0.85035913806863528</v>
      </c>
      <c r="I348" s="329">
        <f>'VCO2 Raw'!I348/'VO2 Raw '!I348</f>
        <v>0.8734085121862496</v>
      </c>
      <c r="J348" s="329">
        <f>'VCO2 Raw'!J348/'VO2 Raw '!J348</f>
        <v>0.7371225577264654</v>
      </c>
      <c r="K348" s="106">
        <f>'VCO2 Raw'!K348/'VO2 Raw '!K348</f>
        <v>0.80049532195927353</v>
      </c>
      <c r="L348" s="109">
        <f t="shared" ref="L348" si="1039">AVERAGE(C348:C350)</f>
        <v>0.89063298568208049</v>
      </c>
      <c r="M348" s="329">
        <f t="shared" ref="M348" si="1040">AVERAGE(D348:D350)</f>
        <v>0.82214114465241694</v>
      </c>
      <c r="N348" s="329">
        <f t="shared" ref="N348" si="1041">AVERAGE(E348:E350)</f>
        <v>0.88752803006645176</v>
      </c>
      <c r="O348" s="329">
        <f t="shared" ref="O348" si="1042">AVERAGE(F348:F350)</f>
        <v>0.81873009222893811</v>
      </c>
      <c r="P348" s="329">
        <f t="shared" ref="P348" si="1043">AVERAGE(G348:G350)</f>
        <v>0.84703474277694257</v>
      </c>
      <c r="Q348" s="329">
        <f t="shared" ref="Q348" si="1044">AVERAGE(H348:H350)</f>
        <v>0.84902518556829853</v>
      </c>
      <c r="R348" s="329">
        <f t="shared" ref="R348" si="1045">AVERAGE(I348:I350)</f>
        <v>0.91432299811117712</v>
      </c>
      <c r="S348" s="329">
        <f t="shared" ref="S348" si="1046">AVERAGE(J348:J350)</f>
        <v>0.79669038615631205</v>
      </c>
      <c r="T348" s="329">
        <f t="shared" ref="T348" si="1047">AVERAGE(K348:K350)</f>
        <v>0.81043320064304336</v>
      </c>
      <c r="U348" s="357">
        <f t="shared" ref="U348" si="1048">AVERAGE(L348:T348)</f>
        <v>0.84850430732062909</v>
      </c>
    </row>
    <row r="349" spans="1:21">
      <c r="A349" s="223">
        <v>43727</v>
      </c>
      <c r="B349" s="235">
        <v>1.6961342592592601</v>
      </c>
      <c r="C349" s="354">
        <f>'VCO2 Raw'!C349/'VO2 Raw '!C349</f>
        <v>0.93520740486801512</v>
      </c>
      <c r="D349" s="355">
        <f>'VCO2 Raw'!D349/'VO2 Raw '!D349</f>
        <v>0.84840110540860636</v>
      </c>
      <c r="E349" s="355">
        <f>'VCO2 Raw'!E349/'VO2 Raw '!E349</f>
        <v>0.93629124004550623</v>
      </c>
      <c r="F349" s="355">
        <f>'VCO2 Raw'!F349/'VO2 Raw '!F349</f>
        <v>0.8320526893523601</v>
      </c>
      <c r="G349" s="355">
        <f>'VCO2 Raw'!G349/'VO2 Raw '!G349</f>
        <v>0.86804308797127472</v>
      </c>
      <c r="H349" s="329">
        <f>'VCO2 Raw'!H349/'VO2 Raw '!H349</f>
        <v>0.85257985257985258</v>
      </c>
      <c r="I349" s="329">
        <f>'VCO2 Raw'!I349/'VO2 Raw '!I349</f>
        <v>0.91793313069908811</v>
      </c>
      <c r="J349" s="329">
        <f>'VCO2 Raw'!J349/'VO2 Raw '!J349</f>
        <v>0.81778376557763555</v>
      </c>
      <c r="K349" s="106">
        <f>'VCO2 Raw'!K349/'VO2 Raw '!K349</f>
        <v>0.78968046097433209</v>
      </c>
      <c r="L349" s="109"/>
      <c r="M349" s="329"/>
      <c r="N349" s="329"/>
      <c r="O349" s="329"/>
      <c r="P349" s="329"/>
      <c r="Q349" s="329"/>
      <c r="R349" s="329"/>
      <c r="S349" s="329"/>
      <c r="T349" s="329"/>
      <c r="U349" s="357">
        <f t="shared" ref="U349" si="1049">STDEV(L348:T348)/SQRT(COUNT(L348:T348))</f>
        <v>1.3615666675428661E-2</v>
      </c>
    </row>
    <row r="350" spans="1:21">
      <c r="A350" s="223">
        <v>43727</v>
      </c>
      <c r="B350" s="235">
        <v>1.71002314814814</v>
      </c>
      <c r="C350" s="354">
        <f>'VCO2 Raw'!C350/'VO2 Raw '!C350</f>
        <v>0.83469675599435822</v>
      </c>
      <c r="D350" s="355">
        <f>'VCO2 Raw'!D350/'VO2 Raw '!D350</f>
        <v>0.83333333333333337</v>
      </c>
      <c r="E350" s="355">
        <f>'VCO2 Raw'!E350/'VO2 Raw '!E350</f>
        <v>0.86504883101509322</v>
      </c>
      <c r="F350" s="355">
        <f>'VCO2 Raw'!F350/'VO2 Raw '!F350</f>
        <v>0.79162875341219285</v>
      </c>
      <c r="G350" s="355">
        <f>'VCO2 Raw'!G350/'VO2 Raw '!G350</f>
        <v>0.87282577701739383</v>
      </c>
      <c r="H350" s="329">
        <f>'VCO2 Raw'!H350/'VO2 Raw '!H350</f>
        <v>0.84413656605640774</v>
      </c>
      <c r="I350" s="329">
        <f>'VCO2 Raw'!I350/'VO2 Raw '!I350</f>
        <v>0.95162735144819344</v>
      </c>
      <c r="J350" s="329">
        <f>'VCO2 Raw'!J350/'VO2 Raw '!J350</f>
        <v>0.8351648351648352</v>
      </c>
      <c r="K350" s="106">
        <f>'VCO2 Raw'!K350/'VO2 Raw '!K350</f>
        <v>0.84112381899552457</v>
      </c>
      <c r="L350" s="109"/>
      <c r="M350" s="329"/>
      <c r="N350" s="329"/>
      <c r="O350" s="329"/>
      <c r="P350" s="329"/>
      <c r="Q350" s="329"/>
      <c r="R350" s="329"/>
      <c r="S350" s="329"/>
      <c r="T350" s="329"/>
      <c r="U350" s="357"/>
    </row>
    <row r="351" spans="1:21">
      <c r="A351" s="223">
        <v>43727</v>
      </c>
      <c r="B351" s="235">
        <v>1.72391203703704</v>
      </c>
      <c r="C351" s="354">
        <f>'VCO2 Raw'!C351/'VO2 Raw '!C351</f>
        <v>0.88046468969734026</v>
      </c>
      <c r="D351" s="355">
        <f>'VCO2 Raw'!D351/'VO2 Raw '!D351</f>
        <v>0.86814345991561181</v>
      </c>
      <c r="E351" s="355">
        <f>'VCO2 Raw'!E351/'VO2 Raw '!E351</f>
        <v>0.85100203311065936</v>
      </c>
      <c r="F351" s="355">
        <f>'VCO2 Raw'!F351/'VO2 Raw '!F351</f>
        <v>0.7426260704091342</v>
      </c>
      <c r="G351" s="355">
        <f>'VCO2 Raw'!G351/'VO2 Raw '!G351</f>
        <v>0.87826436319807155</v>
      </c>
      <c r="H351" s="329">
        <f>'VCO2 Raw'!H351/'VO2 Raw '!H351</f>
        <v>0.87510008006405127</v>
      </c>
      <c r="I351" s="329">
        <f>'VCO2 Raw'!I351/'VO2 Raw '!I351</f>
        <v>0.8995385161519347</v>
      </c>
      <c r="J351" s="329">
        <f>'VCO2 Raw'!J351/'VO2 Raw '!J351</f>
        <v>0.84064569536423839</v>
      </c>
      <c r="K351" s="106">
        <f>'VCO2 Raw'!K351/'VO2 Raw '!K351</f>
        <v>0.787321063394683</v>
      </c>
      <c r="L351" s="109">
        <f t="shared" ref="L351" si="1050">AVERAGE(C351:C353)</f>
        <v>0.84306378089922041</v>
      </c>
      <c r="M351" s="329">
        <f t="shared" ref="M351" si="1051">AVERAGE(D351:D353)</f>
        <v>0.85802192574839931</v>
      </c>
      <c r="N351" s="329">
        <f t="shared" ref="N351" si="1052">AVERAGE(E351:E353)</f>
        <v>0.82562128349344732</v>
      </c>
      <c r="O351" s="329">
        <f t="shared" ref="O351" si="1053">AVERAGE(F351:F353)</f>
        <v>0.76080369764022426</v>
      </c>
      <c r="P351" s="329">
        <f t="shared" ref="P351" si="1054">AVERAGE(G351:G353)</f>
        <v>0.88285227655380716</v>
      </c>
      <c r="Q351" s="329">
        <f t="shared" ref="Q351" si="1055">AVERAGE(H351:H353)</f>
        <v>0.83260670402319781</v>
      </c>
      <c r="R351" s="329">
        <f t="shared" ref="R351" si="1056">AVERAGE(I351:I353)</f>
        <v>0.85432041005777293</v>
      </c>
      <c r="S351" s="329">
        <f t="shared" ref="S351" si="1057">AVERAGE(J351:J353)</f>
        <v>0.84072818821940321</v>
      </c>
      <c r="T351" s="329">
        <f t="shared" ref="T351" si="1058">AVERAGE(K351:K353)</f>
        <v>0.78835574605679259</v>
      </c>
      <c r="U351" s="357">
        <f t="shared" ref="U351" si="1059">AVERAGE(L351:T351)</f>
        <v>0.83181933474358494</v>
      </c>
    </row>
    <row r="352" spans="1:21">
      <c r="A352" s="223">
        <v>43727</v>
      </c>
      <c r="B352" s="235">
        <v>1.7378009259259199</v>
      </c>
      <c r="C352" s="354">
        <f>'VCO2 Raw'!C352/'VO2 Raw '!C352</f>
        <v>0.84404242046163447</v>
      </c>
      <c r="D352" s="355">
        <f>'VCO2 Raw'!D352/'VO2 Raw '!D352</f>
        <v>0.8591170825335892</v>
      </c>
      <c r="E352" s="355">
        <f>'VCO2 Raw'!E352/'VO2 Raw '!E352</f>
        <v>0.80436573311367376</v>
      </c>
      <c r="F352" s="355">
        <f>'VCO2 Raw'!F352/'VO2 Raw '!F352</f>
        <v>0.74542897327707458</v>
      </c>
      <c r="G352" s="355">
        <f>'VCO2 Raw'!G352/'VO2 Raw '!G352</f>
        <v>0.88272989426465875</v>
      </c>
      <c r="H352" s="329">
        <f>'VCO2 Raw'!H352/'VO2 Raw '!H352</f>
        <v>0.78428093645484953</v>
      </c>
      <c r="I352" s="329">
        <f>'VCO2 Raw'!I352/'VO2 Raw '!I352</f>
        <v>0.86366348448687347</v>
      </c>
      <c r="J352" s="329">
        <f>'VCO2 Raw'!J352/'VO2 Raw '!J352</f>
        <v>0.81538461538461537</v>
      </c>
      <c r="K352" s="106">
        <f>'VCO2 Raw'!K352/'VO2 Raw '!K352</f>
        <v>0.78320255739610578</v>
      </c>
      <c r="L352" s="109"/>
      <c r="M352" s="329"/>
      <c r="N352" s="329"/>
      <c r="O352" s="329"/>
      <c r="P352" s="329"/>
      <c r="Q352" s="329"/>
      <c r="R352" s="329"/>
      <c r="S352" s="329"/>
      <c r="T352" s="329"/>
      <c r="U352" s="357">
        <f t="shared" ref="U352" si="1060">STDEV(L351:T351)/SQRT(COUNT(L351:T351))</f>
        <v>1.2345928590857135E-2</v>
      </c>
    </row>
    <row r="353" spans="1:21">
      <c r="A353" s="233">
        <v>43727</v>
      </c>
      <c r="B353" s="240">
        <v>1.7516898148148099</v>
      </c>
      <c r="C353" s="354">
        <f>'VCO2 Raw'!C353/'VO2 Raw '!C353</f>
        <v>0.80468423253868671</v>
      </c>
      <c r="D353" s="355">
        <f>'VCO2 Raw'!D353/'VO2 Raw '!D353</f>
        <v>0.8468052347959969</v>
      </c>
      <c r="E353" s="355">
        <f>'VCO2 Raw'!E353/'VO2 Raw '!E353</f>
        <v>0.82149608425600862</v>
      </c>
      <c r="F353" s="355">
        <f>'VCO2 Raw'!F353/'VO2 Raw '!F353</f>
        <v>0.79435604923446412</v>
      </c>
      <c r="G353" s="355">
        <f>'VCO2 Raw'!G353/'VO2 Raw '!G353</f>
        <v>0.88756257219869084</v>
      </c>
      <c r="H353" s="329">
        <f>'VCO2 Raw'!H353/'VO2 Raw '!H353</f>
        <v>0.83843909555069296</v>
      </c>
      <c r="I353" s="329">
        <f>'VCO2 Raw'!I353/'VO2 Raw '!I353</f>
        <v>0.7997592295345104</v>
      </c>
      <c r="J353" s="329">
        <f>'VCO2 Raw'!J353/'VO2 Raw '!J353</f>
        <v>0.86615425390935596</v>
      </c>
      <c r="K353" s="106">
        <f>'VCO2 Raw'!K353/'VO2 Raw '!K353</f>
        <v>0.79454361737958912</v>
      </c>
      <c r="L353" s="109"/>
      <c r="M353" s="329"/>
      <c r="N353" s="329"/>
      <c r="O353" s="329"/>
      <c r="P353" s="329"/>
      <c r="Q353" s="329"/>
      <c r="R353" s="329"/>
      <c r="S353" s="329"/>
      <c r="T353" s="329"/>
      <c r="U353" s="357"/>
    </row>
    <row r="354" spans="1:21">
      <c r="A354" s="233">
        <v>43727</v>
      </c>
      <c r="B354" s="240">
        <v>1.7655787037037001</v>
      </c>
      <c r="C354" s="354">
        <f>'VCO2 Raw'!C354/'VO2 Raw '!C354</f>
        <v>0.79516685845799773</v>
      </c>
      <c r="D354" s="355">
        <f>'VCO2 Raw'!D354/'VO2 Raw '!D354</f>
        <v>0.85282753775904463</v>
      </c>
      <c r="E354" s="355">
        <f>'VCO2 Raw'!E354/'VO2 Raw '!E354</f>
        <v>0.84487427466150866</v>
      </c>
      <c r="F354" s="355">
        <f>'VCO2 Raw'!F354/'VO2 Raw '!F354</f>
        <v>0.87711386696730553</v>
      </c>
      <c r="G354" s="355">
        <f>'VCO2 Raw'!G354/'VO2 Raw '!G354</f>
        <v>0.90951212864540742</v>
      </c>
      <c r="H354" s="329">
        <f>'VCO2 Raw'!H354/'VO2 Raw '!H354</f>
        <v>0.83142279163857047</v>
      </c>
      <c r="I354" s="329">
        <f>'VCO2 Raw'!I354/'VO2 Raw '!I354</f>
        <v>0.8549900483366506</v>
      </c>
      <c r="J354" s="329">
        <f>'VCO2 Raw'!J354/'VO2 Raw '!J354</f>
        <v>0.87089634821099227</v>
      </c>
      <c r="K354" s="106">
        <f>'VCO2 Raw'!K354/'VO2 Raw '!K354</f>
        <v>0.80474732006125571</v>
      </c>
      <c r="L354" s="109">
        <f t="shared" ref="L354" si="1061">AVERAGE(C354:C356)</f>
        <v>0.83682963623404438</v>
      </c>
      <c r="M354" s="329">
        <f t="shared" ref="M354" si="1062">AVERAGE(D354:D356)</f>
        <v>0.82354000751395473</v>
      </c>
      <c r="N354" s="329">
        <f t="shared" ref="N354" si="1063">AVERAGE(E354:E356)</f>
        <v>0.89051483933022269</v>
      </c>
      <c r="O354" s="329">
        <f t="shared" ref="O354" si="1064">AVERAGE(F354:F356)</f>
        <v>0.91495414241949502</v>
      </c>
      <c r="P354" s="329">
        <f t="shared" ref="P354" si="1065">AVERAGE(G354:G356)</f>
        <v>0.93538408560777098</v>
      </c>
      <c r="Q354" s="329">
        <f t="shared" ref="Q354" si="1066">AVERAGE(H354:H356)</f>
        <v>0.86849717977256347</v>
      </c>
      <c r="R354" s="329">
        <f t="shared" ref="R354" si="1067">AVERAGE(I354:I356)</f>
        <v>0.86658721885272694</v>
      </c>
      <c r="S354" s="329">
        <f t="shared" ref="S354" si="1068">AVERAGE(J354:J356)</f>
        <v>0.89031009315691156</v>
      </c>
      <c r="T354" s="329">
        <f t="shared" ref="T354" si="1069">AVERAGE(K354:K356)</f>
        <v>0.81613433749057684</v>
      </c>
      <c r="U354" s="357">
        <f t="shared" ref="U354" si="1070">AVERAGE(L354:T354)</f>
        <v>0.8714168378198075</v>
      </c>
    </row>
    <row r="355" spans="1:21">
      <c r="A355" s="233">
        <v>43727</v>
      </c>
      <c r="B355" s="240">
        <v>1.77946759259259</v>
      </c>
      <c r="C355" s="354">
        <f>'VCO2 Raw'!C355/'VO2 Raw '!C355</f>
        <v>0.833810888252149</v>
      </c>
      <c r="D355" s="355">
        <f>'VCO2 Raw'!D355/'VO2 Raw '!D355</f>
        <v>0.8041057759220599</v>
      </c>
      <c r="E355" s="355">
        <f>'VCO2 Raw'!E355/'VO2 Raw '!E355</f>
        <v>0.89709841459766682</v>
      </c>
      <c r="F355" s="355">
        <f>'VCO2 Raw'!F355/'VO2 Raw '!F355</f>
        <v>0.89287945034353533</v>
      </c>
      <c r="G355" s="355">
        <f>'VCO2 Raw'!G355/'VO2 Raw '!G355</f>
        <v>0.94835054981672773</v>
      </c>
      <c r="H355" s="329">
        <f>'VCO2 Raw'!H355/'VO2 Raw '!H355</f>
        <v>0.9197061138808712</v>
      </c>
      <c r="I355" s="329">
        <f>'VCO2 Raw'!I355/'VO2 Raw '!I355</f>
        <v>0.89856169568508704</v>
      </c>
      <c r="J355" s="329">
        <f>'VCO2 Raw'!J355/'VO2 Raw '!J355</f>
        <v>0.84980378166250448</v>
      </c>
      <c r="K355" s="106">
        <f>'VCO2 Raw'!K355/'VO2 Raw '!K355</f>
        <v>0.85484996510816469</v>
      </c>
      <c r="L355" s="109"/>
      <c r="M355" s="329"/>
      <c r="N355" s="329"/>
      <c r="O355" s="329"/>
      <c r="P355" s="329"/>
      <c r="Q355" s="329"/>
      <c r="R355" s="329"/>
      <c r="S355" s="329"/>
      <c r="T355" s="329"/>
      <c r="U355" s="357">
        <f t="shared" ref="U355" si="1071">STDEV(L354:T354)/SQRT(COUNT(L354:T354))</f>
        <v>1.3583826319836401E-2</v>
      </c>
    </row>
    <row r="356" spans="1:21">
      <c r="A356" s="233">
        <v>43727</v>
      </c>
      <c r="B356" s="240">
        <v>1.79335648148148</v>
      </c>
      <c r="C356" s="354">
        <f>'VCO2 Raw'!C356/'VO2 Raw '!C356</f>
        <v>0.88151116199198631</v>
      </c>
      <c r="D356" s="355">
        <f>'VCO2 Raw'!D356/'VO2 Raw '!D356</f>
        <v>0.81368670886075944</v>
      </c>
      <c r="E356" s="355">
        <f>'VCO2 Raw'!E356/'VO2 Raw '!E356</f>
        <v>0.92957182873149258</v>
      </c>
      <c r="F356" s="355">
        <f>'VCO2 Raw'!F356/'VO2 Raw '!F356</f>
        <v>0.97486910994764397</v>
      </c>
      <c r="G356" s="355">
        <f>'VCO2 Raw'!G356/'VO2 Raw '!G356</f>
        <v>0.94828957836117744</v>
      </c>
      <c r="H356" s="329">
        <f>'VCO2 Raw'!H356/'VO2 Raw '!H356</f>
        <v>0.85436263379824851</v>
      </c>
      <c r="I356" s="329">
        <f>'VCO2 Raw'!I356/'VO2 Raw '!I356</f>
        <v>0.84620991253644318</v>
      </c>
      <c r="J356" s="329">
        <f>'VCO2 Raw'!J356/'VO2 Raw '!J356</f>
        <v>0.95023014959723817</v>
      </c>
      <c r="K356" s="106">
        <f>'VCO2 Raw'!K356/'VO2 Raw '!K356</f>
        <v>0.78880572730231047</v>
      </c>
      <c r="L356" s="109"/>
      <c r="M356" s="329"/>
      <c r="N356" s="329"/>
      <c r="O356" s="329"/>
      <c r="P356" s="329"/>
      <c r="Q356" s="329"/>
      <c r="R356" s="329"/>
      <c r="S356" s="329"/>
      <c r="T356" s="329"/>
      <c r="U356" s="357"/>
    </row>
    <row r="357" spans="1:21">
      <c r="A357" s="233">
        <v>43727</v>
      </c>
      <c r="B357" s="240">
        <v>1.8072453703703699</v>
      </c>
      <c r="C357" s="354">
        <f>'VCO2 Raw'!C357/'VO2 Raw '!C357</f>
        <v>0.94386469953220586</v>
      </c>
      <c r="D357" s="355">
        <f>'VCO2 Raw'!D357/'VO2 Raw '!D357</f>
        <v>0.8067863151991026</v>
      </c>
      <c r="E357" s="355">
        <f>'VCO2 Raw'!E357/'VO2 Raw '!E357</f>
        <v>0.93818681318681318</v>
      </c>
      <c r="F357" s="355">
        <f>'VCO2 Raw'!F357/'VO2 Raw '!F357</f>
        <v>0.96306306306306311</v>
      </c>
      <c r="G357" s="355">
        <f>'VCO2 Raw'!G357/'VO2 Raw '!G357</f>
        <v>0.95494994438264735</v>
      </c>
      <c r="H357" s="329">
        <f>'VCO2 Raw'!H357/'VO2 Raw '!H357</f>
        <v>0.93421052631578949</v>
      </c>
      <c r="I357" s="329">
        <f>'VCO2 Raw'!I357/'VO2 Raw '!I357</f>
        <v>0.83032588203608937</v>
      </c>
      <c r="J357" s="329">
        <f>'VCO2 Raw'!J357/'VO2 Raw '!J357</f>
        <v>0.97273718647764451</v>
      </c>
      <c r="K357" s="106">
        <f>'VCO2 Raw'!K357/'VO2 Raw '!K357</f>
        <v>0.90420617554096772</v>
      </c>
      <c r="L357" s="109">
        <f t="shared" ref="L357" si="1072">AVERAGE(C357:C359)</f>
        <v>0.9464580070667129</v>
      </c>
      <c r="M357" s="329">
        <f t="shared" ref="M357" si="1073">AVERAGE(D357:D359)</f>
        <v>0.79448655305707527</v>
      </c>
      <c r="N357" s="329">
        <f t="shared" ref="N357" si="1074">AVERAGE(E357:E359)</f>
        <v>0.92547763510068748</v>
      </c>
      <c r="O357" s="329">
        <f t="shared" ref="O357" si="1075">AVERAGE(F357:F359)</f>
        <v>0.97465574395102772</v>
      </c>
      <c r="P357" s="329">
        <f t="shared" ref="P357" si="1076">AVERAGE(G357:G359)</f>
        <v>0.92962588922230049</v>
      </c>
      <c r="Q357" s="329">
        <f t="shared" ref="Q357" si="1077">AVERAGE(H357:H359)</f>
        <v>0.9325570145721741</v>
      </c>
      <c r="R357" s="329">
        <f t="shared" ref="R357" si="1078">AVERAGE(I357:I359)</f>
        <v>0.899951151688407</v>
      </c>
      <c r="S357" s="329">
        <f t="shared" ref="S357" si="1079">AVERAGE(J357:J359)</f>
        <v>0.95892813761494233</v>
      </c>
      <c r="T357" s="329">
        <f t="shared" ref="T357" si="1080">AVERAGE(K357:K359)</f>
        <v>0.91340738506820596</v>
      </c>
      <c r="U357" s="357">
        <f t="shared" ref="U357" si="1081">AVERAGE(L357:T357)</f>
        <v>0.91950527970461471</v>
      </c>
    </row>
    <row r="358" spans="1:21">
      <c r="A358" s="233">
        <v>43727</v>
      </c>
      <c r="B358" s="240">
        <v>1.8211342592592601</v>
      </c>
      <c r="C358" s="354">
        <f>'VCO2 Raw'!C358/'VO2 Raw '!C358</f>
        <v>0.92745820345706997</v>
      </c>
      <c r="D358" s="355">
        <f>'VCO2 Raw'!D358/'VO2 Raw '!D358</f>
        <v>0.77893820713664053</v>
      </c>
      <c r="E358" s="355">
        <f>'VCO2 Raw'!E358/'VO2 Raw '!E358</f>
        <v>0.92968490878938637</v>
      </c>
      <c r="F358" s="355">
        <f>'VCO2 Raw'!F358/'VO2 Raw '!F358</f>
        <v>0.96737115313311084</v>
      </c>
      <c r="G358" s="355">
        <f>'VCO2 Raw'!G358/'VO2 Raw '!G358</f>
        <v>0.91808992680376433</v>
      </c>
      <c r="H358" s="329">
        <f>'VCO2 Raw'!H358/'VO2 Raw '!H358</f>
        <v>0.95465994962216627</v>
      </c>
      <c r="I358" s="329">
        <f>'VCO2 Raw'!I358/'VO2 Raw '!I358</f>
        <v>0.91893856779352967</v>
      </c>
      <c r="J358" s="329">
        <f>'VCO2 Raw'!J358/'VO2 Raw '!J358</f>
        <v>0.93457943925233644</v>
      </c>
      <c r="K358" s="106">
        <f>'VCO2 Raw'!K358/'VO2 Raw '!K358</f>
        <v>0.88569374550682967</v>
      </c>
      <c r="L358" s="109"/>
      <c r="M358" s="329"/>
      <c r="N358" s="329"/>
      <c r="O358" s="329"/>
      <c r="P358" s="329"/>
      <c r="Q358" s="329"/>
      <c r="R358" s="329"/>
      <c r="S358" s="329"/>
      <c r="T358" s="329"/>
      <c r="U358" s="357">
        <f t="shared" ref="U358" si="1082">STDEV(L357:T357)/SQRT(COUNT(L357:T357))</f>
        <v>1.7352496917571267E-2</v>
      </c>
    </row>
    <row r="359" spans="1:21">
      <c r="A359" s="233">
        <v>43727</v>
      </c>
      <c r="B359" s="240">
        <v>1.83502314814815</v>
      </c>
      <c r="C359" s="354">
        <f>'VCO2 Raw'!C359/'VO2 Raw '!C359</f>
        <v>0.96805111821086265</v>
      </c>
      <c r="D359" s="355">
        <f>'VCO2 Raw'!D359/'VO2 Raw '!D359</f>
        <v>0.79773513683548281</v>
      </c>
      <c r="E359" s="355">
        <f>'VCO2 Raw'!E359/'VO2 Raw '!E359</f>
        <v>0.90856118332586289</v>
      </c>
      <c r="F359" s="355">
        <f>'VCO2 Raw'!F359/'VO2 Raw '!F359</f>
        <v>0.99353301565690944</v>
      </c>
      <c r="G359" s="355">
        <f>'VCO2 Raw'!G359/'VO2 Raw '!G359</f>
        <v>0.91583779648048969</v>
      </c>
      <c r="H359" s="329">
        <f>'VCO2 Raw'!H359/'VO2 Raw '!H359</f>
        <v>0.90880056777856633</v>
      </c>
      <c r="I359" s="329">
        <f>'VCO2 Raw'!I359/'VO2 Raw '!I359</f>
        <v>0.95058900523560208</v>
      </c>
      <c r="J359" s="329">
        <f>'VCO2 Raw'!J359/'VO2 Raw '!J359</f>
        <v>0.96946778711484594</v>
      </c>
      <c r="K359" s="106">
        <f>'VCO2 Raw'!K359/'VO2 Raw '!K359</f>
        <v>0.9503222341568206</v>
      </c>
      <c r="L359" s="109"/>
      <c r="M359" s="329"/>
      <c r="N359" s="329"/>
      <c r="O359" s="329"/>
      <c r="P359" s="329"/>
      <c r="Q359" s="329"/>
      <c r="R359" s="329"/>
      <c r="S359" s="329"/>
      <c r="T359" s="329"/>
      <c r="U359" s="357"/>
    </row>
    <row r="360" spans="1:21">
      <c r="A360" s="233">
        <v>43727</v>
      </c>
      <c r="B360" s="240">
        <v>1.84891203703703</v>
      </c>
      <c r="C360" s="354">
        <f>'VCO2 Raw'!C360/'VO2 Raw '!C360</f>
        <v>0.9401288366805608</v>
      </c>
      <c r="D360" s="355">
        <f>'VCO2 Raw'!D360/'VO2 Raw '!D360</f>
        <v>0.886801099908341</v>
      </c>
      <c r="E360" s="355">
        <f>'VCO2 Raw'!E360/'VO2 Raw '!E360</f>
        <v>0.95127935506484407</v>
      </c>
      <c r="F360" s="355">
        <f>'VCO2 Raw'!F360/'VO2 Raw '!F360</f>
        <v>0.97330161247687019</v>
      </c>
      <c r="G360" s="355">
        <f>'VCO2 Raw'!G360/'VO2 Raw '!G360</f>
        <v>0.96337249481686249</v>
      </c>
      <c r="H360" s="329">
        <f>'VCO2 Raw'!H360/'VO2 Raw '!H360</f>
        <v>0.91245913548855795</v>
      </c>
      <c r="I360" s="329">
        <f>'VCO2 Raw'!I360/'VO2 Raw '!I360</f>
        <v>0.94462540716612375</v>
      </c>
      <c r="J360" s="329">
        <f>'VCO2 Raw'!J360/'VO2 Raw '!J360</f>
        <v>0.99117814456459874</v>
      </c>
      <c r="K360" s="106">
        <f>'VCO2 Raw'!K360/'VO2 Raw '!K360</f>
        <v>0.91998783084879832</v>
      </c>
      <c r="L360" s="109">
        <f t="shared" ref="L360" si="1083">AVERAGE(C360:C362)</f>
        <v>0.94711831694091586</v>
      </c>
      <c r="M360" s="329">
        <f t="shared" ref="M360" si="1084">AVERAGE(D360:D362)</f>
        <v>0.88069613614681674</v>
      </c>
      <c r="N360" s="329">
        <f t="shared" ref="N360" si="1085">AVERAGE(E360:E362)</f>
        <v>0.96863104856485449</v>
      </c>
      <c r="O360" s="329">
        <f t="shared" ref="O360" si="1086">AVERAGE(F360:F362)</f>
        <v>0.99808870264304395</v>
      </c>
      <c r="P360" s="329">
        <f t="shared" ref="P360" si="1087">AVERAGE(G360:G362)</f>
        <v>0.95747799617931706</v>
      </c>
      <c r="Q360" s="329">
        <f t="shared" ref="Q360" si="1088">AVERAGE(H360:H362)</f>
        <v>0.92785024609123379</v>
      </c>
      <c r="R360" s="329">
        <f t="shared" ref="R360" si="1089">AVERAGE(I360:I362)</f>
        <v>0.94508947356853434</v>
      </c>
      <c r="S360" s="329">
        <f t="shared" ref="S360" si="1090">AVERAGE(J360:J362)</f>
        <v>0.95459868172966045</v>
      </c>
      <c r="T360" s="329">
        <f t="shared" ref="T360" si="1091">AVERAGE(K360:K362)</f>
        <v>0.93758450935898996</v>
      </c>
      <c r="U360" s="357">
        <f t="shared" ref="U360" si="1092">AVERAGE(L360:T360)</f>
        <v>0.94634834569148518</v>
      </c>
    </row>
    <row r="361" spans="1:21">
      <c r="A361" s="233">
        <v>43727</v>
      </c>
      <c r="B361" s="240">
        <v>1.8628009259259199</v>
      </c>
      <c r="C361" s="354">
        <f>'VCO2 Raw'!C361/'VO2 Raw '!C361</f>
        <v>0.92608036391205462</v>
      </c>
      <c r="D361" s="355">
        <f>'VCO2 Raw'!D361/'VO2 Raw '!D361</f>
        <v>0.86179618427175431</v>
      </c>
      <c r="E361" s="355">
        <f>'VCO2 Raw'!E361/'VO2 Raw '!E361</f>
        <v>0.98135338345864664</v>
      </c>
      <c r="F361" s="355">
        <f>'VCO2 Raw'!F361/'VO2 Raw '!F361</f>
        <v>1.00724112961622</v>
      </c>
      <c r="G361" s="355">
        <f>'VCO2 Raw'!G361/'VO2 Raw '!G361</f>
        <v>0.95729835333519397</v>
      </c>
      <c r="H361" s="329">
        <f>'VCO2 Raw'!H361/'VO2 Raw '!H361</f>
        <v>0.96466257668711652</v>
      </c>
      <c r="I361" s="329">
        <f>'VCO2 Raw'!I361/'VO2 Raw '!I361</f>
        <v>0.95089146074444797</v>
      </c>
      <c r="J361" s="329">
        <f>'VCO2 Raw'!J361/'VO2 Raw '!J361</f>
        <v>0.95845481049562686</v>
      </c>
      <c r="K361" s="106">
        <f>'VCO2 Raw'!K361/'VO2 Raw '!K361</f>
        <v>0.95372826407309164</v>
      </c>
      <c r="L361" s="109"/>
      <c r="M361" s="329"/>
      <c r="N361" s="329"/>
      <c r="O361" s="329"/>
      <c r="P361" s="329"/>
      <c r="Q361" s="329"/>
      <c r="R361" s="329"/>
      <c r="S361" s="329"/>
      <c r="T361" s="329"/>
      <c r="U361" s="357">
        <f t="shared" ref="U361" si="1093">STDEV(L360:T360)/SQRT(COUNT(L360:T360))</f>
        <v>1.0604568786396068E-2</v>
      </c>
    </row>
    <row r="362" spans="1:21">
      <c r="A362" s="233">
        <v>43727</v>
      </c>
      <c r="B362" s="240">
        <v>1.8766898148148099</v>
      </c>
      <c r="C362" s="354">
        <f>'VCO2 Raw'!C362/'VO2 Raw '!C362</f>
        <v>0.97514575023013195</v>
      </c>
      <c r="D362" s="355">
        <f>'VCO2 Raw'!D362/'VO2 Raw '!D362</f>
        <v>0.89349112426035504</v>
      </c>
      <c r="E362" s="355">
        <f>'VCO2 Raw'!E362/'VO2 Raw '!E362</f>
        <v>0.97326040717107265</v>
      </c>
      <c r="F362" s="355">
        <f>'VCO2 Raw'!F362/'VO2 Raw '!F362</f>
        <v>1.0137233658360418</v>
      </c>
      <c r="G362" s="355">
        <f>'VCO2 Raw'!G362/'VO2 Raw '!G362</f>
        <v>0.95176314038589482</v>
      </c>
      <c r="H362" s="329">
        <f>'VCO2 Raw'!H362/'VO2 Raw '!H362</f>
        <v>0.90642902609802678</v>
      </c>
      <c r="I362" s="329">
        <f>'VCO2 Raw'!I362/'VO2 Raw '!I362</f>
        <v>0.93975155279503109</v>
      </c>
      <c r="J362" s="329">
        <f>'VCO2 Raw'!J362/'VO2 Raw '!J362</f>
        <v>0.91416309012875541</v>
      </c>
      <c r="K362" s="106">
        <f>'VCO2 Raw'!K362/'VO2 Raw '!K362</f>
        <v>0.93903743315508026</v>
      </c>
      <c r="L362" s="109"/>
      <c r="M362" s="329"/>
      <c r="N362" s="329"/>
      <c r="O362" s="329"/>
      <c r="P362" s="329"/>
      <c r="Q362" s="329"/>
      <c r="R362" s="329"/>
      <c r="S362" s="329"/>
      <c r="T362" s="329"/>
      <c r="U362" s="357"/>
    </row>
    <row r="363" spans="1:21">
      <c r="A363" s="233">
        <v>43727</v>
      </c>
      <c r="B363" s="240">
        <v>1.8905787037037001</v>
      </c>
      <c r="C363" s="354">
        <f>'VCO2 Raw'!C363/'VO2 Raw '!C363</f>
        <v>0.95990112606426803</v>
      </c>
      <c r="D363" s="355">
        <f>'VCO2 Raw'!D363/'VO2 Raw '!D363</f>
        <v>0.83623055809698077</v>
      </c>
      <c r="E363" s="355">
        <f>'VCO2 Raw'!E363/'VO2 Raw '!E363</f>
        <v>0.96143847487001732</v>
      </c>
      <c r="F363" s="355">
        <f>'VCO2 Raw'!F363/'VO2 Raw '!F363</f>
        <v>0.99099999999999999</v>
      </c>
      <c r="G363" s="355">
        <f>'VCO2 Raw'!G363/'VO2 Raw '!G363</f>
        <v>0.93964209887776762</v>
      </c>
      <c r="H363" s="329">
        <f>'VCO2 Raw'!H363/'VO2 Raw '!H363</f>
        <v>0.9500384319754035</v>
      </c>
      <c r="I363" s="329">
        <f>'VCO2 Raw'!I363/'VO2 Raw '!I363</f>
        <v>0.98979294254884809</v>
      </c>
      <c r="J363" s="329">
        <f>'VCO2 Raw'!J363/'VO2 Raw '!J363</f>
        <v>0.97385444743935312</v>
      </c>
      <c r="K363" s="106">
        <f>'VCO2 Raw'!K363/'VO2 Raw '!K363</f>
        <v>0.96514552641034856</v>
      </c>
      <c r="L363" s="109">
        <f t="shared" ref="L363" si="1094">AVERAGE(C363:C365)</f>
        <v>0.9689434092832232</v>
      </c>
      <c r="M363" s="329">
        <f t="shared" ref="M363" si="1095">AVERAGE(D363:D365)</f>
        <v>0.87566302195308277</v>
      </c>
      <c r="N363" s="329">
        <f t="shared" ref="N363" si="1096">AVERAGE(E363:E365)</f>
        <v>0.96706716399238279</v>
      </c>
      <c r="O363" s="329">
        <f t="shared" ref="O363" si="1097">AVERAGE(F363:F365)</f>
        <v>0.98830552789089376</v>
      </c>
      <c r="P363" s="329">
        <f t="shared" ref="P363" si="1098">AVERAGE(G363:G365)</f>
        <v>0.94620298431552907</v>
      </c>
      <c r="Q363" s="329">
        <f t="shared" ref="Q363" si="1099">AVERAGE(H363:H365)</f>
        <v>0.96623780444827234</v>
      </c>
      <c r="R363" s="329">
        <f t="shared" ref="R363" si="1100">AVERAGE(I363:I365)</f>
        <v>0.99360200021321676</v>
      </c>
      <c r="S363" s="329">
        <f t="shared" ref="S363" si="1101">AVERAGE(J363:J365)</f>
        <v>0.97501765128605611</v>
      </c>
      <c r="T363" s="329">
        <f t="shared" ref="T363" si="1102">AVERAGE(K363:K365)</f>
        <v>0.9551677355931405</v>
      </c>
      <c r="U363" s="357">
        <f t="shared" ref="U363" si="1103">AVERAGE(L363:T363)</f>
        <v>0.95957858877508861</v>
      </c>
    </row>
    <row r="364" spans="1:21">
      <c r="A364" s="233">
        <v>43727</v>
      </c>
      <c r="B364" s="240">
        <v>1.90446759259259</v>
      </c>
      <c r="C364" s="354">
        <f>'VCO2 Raw'!C364/'VO2 Raw '!C364</f>
        <v>0.98504569371365269</v>
      </c>
      <c r="D364" s="355">
        <f>'VCO2 Raw'!D364/'VO2 Raw '!D364</f>
        <v>0.87203422792687668</v>
      </c>
      <c r="E364" s="355">
        <f>'VCO2 Raw'!E364/'VO2 Raw '!E364</f>
        <v>0.98362266622993777</v>
      </c>
      <c r="F364" s="355">
        <f>'VCO2 Raw'!F364/'VO2 Raw '!F364</f>
        <v>0.98838559814169569</v>
      </c>
      <c r="G364" s="355">
        <f>'VCO2 Raw'!G364/'VO2 Raw '!G364</f>
        <v>0.94481054365733119</v>
      </c>
      <c r="H364" s="329">
        <f>'VCO2 Raw'!H364/'VO2 Raw '!H364</f>
        <v>0.99528718703976438</v>
      </c>
      <c r="I364" s="329">
        <f>'VCO2 Raw'!I364/'VO2 Raw '!I364</f>
        <v>1.0286727756429206</v>
      </c>
      <c r="J364" s="329">
        <f>'VCO2 Raw'!J364/'VO2 Raw '!J364</f>
        <v>0.99375169790817708</v>
      </c>
      <c r="K364" s="106">
        <f>'VCO2 Raw'!K364/'VO2 Raw '!K364</f>
        <v>0.9284906726964387</v>
      </c>
      <c r="L364" s="109"/>
      <c r="M364" s="329"/>
      <c r="N364" s="329"/>
      <c r="O364" s="329"/>
      <c r="P364" s="329"/>
      <c r="Q364" s="329"/>
      <c r="R364" s="329"/>
      <c r="S364" s="329"/>
      <c r="T364" s="329"/>
      <c r="U364" s="357">
        <f t="shared" ref="U364" si="1104">STDEV(L363:T363)/SQRT(COUNT(L363:T363))</f>
        <v>1.1576738385716594E-2</v>
      </c>
    </row>
    <row r="365" spans="1:21">
      <c r="A365" s="233">
        <v>43727</v>
      </c>
      <c r="B365" s="240">
        <v>1.91835648148148</v>
      </c>
      <c r="C365" s="354">
        <f>'VCO2 Raw'!C365/'VO2 Raw '!C365</f>
        <v>0.96188340807174888</v>
      </c>
      <c r="D365" s="355">
        <f>'VCO2 Raw'!D365/'VO2 Raw '!D365</f>
        <v>0.91872427983539096</v>
      </c>
      <c r="E365" s="355">
        <f>'VCO2 Raw'!E365/'VO2 Raw '!E365</f>
        <v>0.95614035087719296</v>
      </c>
      <c r="F365" s="355">
        <f>'VCO2 Raw'!F365/'VO2 Raw '!F365</f>
        <v>0.9855309855309855</v>
      </c>
      <c r="G365" s="355">
        <f>'VCO2 Raw'!G365/'VO2 Raw '!G365</f>
        <v>0.95415631041148852</v>
      </c>
      <c r="H365" s="329">
        <f>'VCO2 Raw'!H365/'VO2 Raw '!H365</f>
        <v>0.95338779432964915</v>
      </c>
      <c r="I365" s="329">
        <f>'VCO2 Raw'!I365/'VO2 Raw '!I365</f>
        <v>0.96234028244788161</v>
      </c>
      <c r="J365" s="329">
        <f>'VCO2 Raw'!J365/'VO2 Raw '!J365</f>
        <v>0.95744680851063835</v>
      </c>
      <c r="K365" s="106">
        <f>'VCO2 Raw'!K365/'VO2 Raw '!K365</f>
        <v>0.97186700767263423</v>
      </c>
      <c r="L365" s="109"/>
      <c r="M365" s="329"/>
      <c r="N365" s="329"/>
      <c r="O365" s="329"/>
      <c r="P365" s="329"/>
      <c r="Q365" s="329"/>
      <c r="R365" s="329"/>
      <c r="S365" s="329"/>
      <c r="T365" s="329"/>
      <c r="U365" s="357"/>
    </row>
    <row r="366" spans="1:21">
      <c r="A366" s="233">
        <v>43727</v>
      </c>
      <c r="B366" s="240">
        <v>1.9322453703703699</v>
      </c>
      <c r="C366" s="354">
        <f>'VCO2 Raw'!C366/'VO2 Raw '!C366</f>
        <v>0.96586433260393878</v>
      </c>
      <c r="D366" s="355">
        <f>'VCO2 Raw'!D366/'VO2 Raw '!D366</f>
        <v>0.88592800374006542</v>
      </c>
      <c r="E366" s="355">
        <f>'VCO2 Raw'!E366/'VO2 Raw '!E366</f>
        <v>0.97740894421392344</v>
      </c>
      <c r="F366" s="355">
        <f>'VCO2 Raw'!F366/'VO2 Raw '!F366</f>
        <v>1.0307471264367816</v>
      </c>
      <c r="G366" s="355">
        <f>'VCO2 Raw'!G366/'VO2 Raw '!G366</f>
        <v>0.96054831160147103</v>
      </c>
      <c r="H366" s="329">
        <f>'VCO2 Raw'!H366/'VO2 Raw '!H366</f>
        <v>0.97920937042459733</v>
      </c>
      <c r="I366" s="329">
        <f>'VCO2 Raw'!I366/'VO2 Raw '!I366</f>
        <v>0.99318697956093871</v>
      </c>
      <c r="J366" s="329">
        <f>'VCO2 Raw'!J366/'VO2 Raw '!J366</f>
        <v>0.95557098229781323</v>
      </c>
      <c r="K366" s="106">
        <f>'VCO2 Raw'!K366/'VO2 Raw '!K366</f>
        <v>0.94599570420374346</v>
      </c>
      <c r="L366" s="109">
        <f t="shared" ref="L366" si="1105">AVERAGE(C366:C368)</f>
        <v>0.97505311315812626</v>
      </c>
      <c r="M366" s="329">
        <f t="shared" ref="M366" si="1106">AVERAGE(D366:D368)</f>
        <v>0.91808873685582959</v>
      </c>
      <c r="N366" s="329">
        <f t="shared" ref="N366" si="1107">AVERAGE(E366:E368)</f>
        <v>0.94668609331640308</v>
      </c>
      <c r="O366" s="329">
        <f t="shared" ref="O366" si="1108">AVERAGE(F366:F368)</f>
        <v>0.99570654820157811</v>
      </c>
      <c r="P366" s="329">
        <f t="shared" ref="P366" si="1109">AVERAGE(G366:G368)</f>
        <v>0.93439936901350584</v>
      </c>
      <c r="Q366" s="329">
        <f t="shared" ref="Q366" si="1110">AVERAGE(H366:H368)</f>
        <v>0.93750409523282008</v>
      </c>
      <c r="R366" s="329">
        <f t="shared" ref="R366" si="1111">AVERAGE(I366:I368)</f>
        <v>0.99750583003120752</v>
      </c>
      <c r="S366" s="329">
        <f t="shared" ref="S366" si="1112">AVERAGE(J366:J368)</f>
        <v>0.94080910712692278</v>
      </c>
      <c r="T366" s="329">
        <f t="shared" ref="T366" si="1113">AVERAGE(K366:K368)</f>
        <v>0.93613929201034896</v>
      </c>
      <c r="U366" s="357">
        <f t="shared" ref="U366" si="1114">AVERAGE(L366:T366)</f>
        <v>0.95354357610519358</v>
      </c>
    </row>
    <row r="367" spans="1:21">
      <c r="A367" s="233">
        <v>43727</v>
      </c>
      <c r="B367" s="240">
        <v>1.9461342592592601</v>
      </c>
      <c r="C367" s="354">
        <f>'VCO2 Raw'!C367/'VO2 Raw '!C367</f>
        <v>0.96032099866250553</v>
      </c>
      <c r="D367" s="355">
        <f>'VCO2 Raw'!D367/'VO2 Raw '!D367</f>
        <v>0.90644116588700974</v>
      </c>
      <c r="E367" s="355">
        <f>'VCO2 Raw'!E367/'VO2 Raw '!E367</f>
        <v>0.93046635018151358</v>
      </c>
      <c r="F367" s="355">
        <f>'VCO2 Raw'!F367/'VO2 Raw '!F367</f>
        <v>0.96524405826731408</v>
      </c>
      <c r="G367" s="355">
        <f>'VCO2 Raw'!G367/'VO2 Raw '!G367</f>
        <v>0.90747961715703651</v>
      </c>
      <c r="H367" s="329">
        <f>'VCO2 Raw'!H367/'VO2 Raw '!H367</f>
        <v>0.92178183093651356</v>
      </c>
      <c r="I367" s="329">
        <f>'VCO2 Raw'!I367/'VO2 Raw '!I367</f>
        <v>0.99824473420260784</v>
      </c>
      <c r="J367" s="329">
        <f>'VCO2 Raw'!J367/'VO2 Raw '!J367</f>
        <v>0.9268149882903981</v>
      </c>
      <c r="K367" s="106">
        <f>'VCO2 Raw'!K367/'VO2 Raw '!K367</f>
        <v>0.92944545691226244</v>
      </c>
      <c r="L367" s="109"/>
      <c r="M367" s="329"/>
      <c r="N367" s="329"/>
      <c r="O367" s="329"/>
      <c r="P367" s="329"/>
      <c r="Q367" s="329"/>
      <c r="R367" s="329"/>
      <c r="S367" s="329"/>
      <c r="T367" s="329"/>
      <c r="U367" s="357">
        <f t="shared" ref="U367" si="1115">STDEV(L366:T366)/SQRT(COUNT(L366:T366))</f>
        <v>9.5495551697749089E-3</v>
      </c>
    </row>
    <row r="368" spans="1:21">
      <c r="A368" s="233">
        <v>43727</v>
      </c>
      <c r="B368" s="240">
        <v>1.96002314814815</v>
      </c>
      <c r="C368" s="354">
        <f>'VCO2 Raw'!C368/'VO2 Raw '!C368</f>
        <v>0.99897400820793436</v>
      </c>
      <c r="D368" s="355">
        <f>'VCO2 Raw'!D368/'VO2 Raw '!D368</f>
        <v>0.96189704094041351</v>
      </c>
      <c r="E368" s="355">
        <f>'VCO2 Raw'!E368/'VO2 Raw '!E368</f>
        <v>0.9321829855537721</v>
      </c>
      <c r="F368" s="355">
        <f>'VCO2 Raw'!F368/'VO2 Raw '!F368</f>
        <v>0.9911284599006388</v>
      </c>
      <c r="G368" s="355">
        <f>'VCO2 Raw'!G368/'VO2 Raw '!G368</f>
        <v>0.93517017828200977</v>
      </c>
      <c r="H368" s="329">
        <f>'VCO2 Raw'!H368/'VO2 Raw '!H368</f>
        <v>0.91152108433734935</v>
      </c>
      <c r="I368" s="329">
        <f>'VCO2 Raw'!I368/'VO2 Raw '!I368</f>
        <v>1.001085776330076</v>
      </c>
      <c r="J368" s="329">
        <f>'VCO2 Raw'!J368/'VO2 Raw '!J368</f>
        <v>0.94004135079255691</v>
      </c>
      <c r="K368" s="106">
        <f>'VCO2 Raw'!K368/'VO2 Raw '!K368</f>
        <v>0.93297671491504086</v>
      </c>
      <c r="L368" s="109"/>
      <c r="M368" s="329"/>
      <c r="N368" s="329"/>
      <c r="O368" s="329"/>
      <c r="P368" s="329"/>
      <c r="Q368" s="329"/>
      <c r="R368" s="329"/>
      <c r="S368" s="329"/>
      <c r="T368" s="329"/>
      <c r="U368" s="357"/>
    </row>
    <row r="369" spans="1:21">
      <c r="A369" s="233">
        <v>43727</v>
      </c>
      <c r="B369" s="240">
        <v>1.97391203703703</v>
      </c>
      <c r="C369" s="354">
        <f>'VCO2 Raw'!C369/'VO2 Raw '!C369</f>
        <v>0.98427260812581918</v>
      </c>
      <c r="D369" s="355">
        <f>'VCO2 Raw'!D369/'VO2 Raw '!D369</f>
        <v>0.95862439548629774</v>
      </c>
      <c r="E369" s="355">
        <f>'VCO2 Raw'!E369/'VO2 Raw '!E369</f>
        <v>0.97362637362637361</v>
      </c>
      <c r="F369" s="355">
        <f>'VCO2 Raw'!F369/'VO2 Raw '!F369</f>
        <v>1.0029797377830751</v>
      </c>
      <c r="G369" s="355">
        <f>'VCO2 Raw'!G369/'VO2 Raw '!G369</f>
        <v>0.92280071813285458</v>
      </c>
      <c r="H369" s="329">
        <f>'VCO2 Raw'!H369/'VO2 Raw '!H369</f>
        <v>0.94558085681204174</v>
      </c>
      <c r="I369" s="329">
        <f>'VCO2 Raw'!I369/'VO2 Raw '!I369</f>
        <v>0.96942003514938491</v>
      </c>
      <c r="J369" s="329">
        <f>'VCO2 Raw'!J369/'VO2 Raw '!J369</f>
        <v>1.0042784908595876</v>
      </c>
      <c r="K369" s="106">
        <f>'VCO2 Raw'!K369/'VO2 Raw '!K369</f>
        <v>0.99008966493629069</v>
      </c>
      <c r="L369" s="109">
        <f t="shared" ref="L369" si="1116">AVERAGE(C369:C371)</f>
        <v>0.98464782764978487</v>
      </c>
      <c r="M369" s="329">
        <f t="shared" ref="M369" si="1117">AVERAGE(D369:D371)</f>
        <v>0.95047514465220917</v>
      </c>
      <c r="N369" s="329">
        <f t="shared" ref="N369" si="1118">AVERAGE(E369:E371)</f>
        <v>0.94883231543396107</v>
      </c>
      <c r="O369" s="329">
        <f t="shared" ref="O369" si="1119">AVERAGE(F369:F371)</f>
        <v>1.0177198064192097</v>
      </c>
      <c r="P369" s="329">
        <f t="shared" ref="P369" si="1120">AVERAGE(G369:G371)</f>
        <v>0.94648506347977446</v>
      </c>
      <c r="Q369" s="329">
        <f t="shared" ref="Q369" si="1121">AVERAGE(H369:H371)</f>
        <v>0.96132318252684179</v>
      </c>
      <c r="R369" s="329">
        <f t="shared" ref="R369" si="1122">AVERAGE(I369:I371)</f>
        <v>1.0013648827928303</v>
      </c>
      <c r="S369" s="329">
        <f t="shared" ref="S369" si="1123">AVERAGE(J369:J371)</f>
        <v>0.97188816816416956</v>
      </c>
      <c r="T369" s="329">
        <f t="shared" ref="T369" si="1124">AVERAGE(K369:K371)</f>
        <v>0.98551994874452598</v>
      </c>
      <c r="U369" s="357">
        <f t="shared" ref="U369" si="1125">AVERAGE(L369:T369)</f>
        <v>0.97425070442925643</v>
      </c>
    </row>
    <row r="370" spans="1:21">
      <c r="A370" s="233">
        <v>43727</v>
      </c>
      <c r="B370" s="240">
        <v>1.9878009259259199</v>
      </c>
      <c r="C370" s="354">
        <f>'VCO2 Raw'!C370/'VO2 Raw '!C370</f>
        <v>0.97717295873573307</v>
      </c>
      <c r="D370" s="355">
        <f>'VCO2 Raw'!D370/'VO2 Raw '!D370</f>
        <v>0.93943943943943942</v>
      </c>
      <c r="E370" s="355">
        <f>'VCO2 Raw'!E370/'VO2 Raw '!E370</f>
        <v>0.91354753229546204</v>
      </c>
      <c r="F370" s="355">
        <f>'VCO2 Raw'!F370/'VO2 Raw '!F370</f>
        <v>1.0290046143704681</v>
      </c>
      <c r="G370" s="355">
        <f>'VCO2 Raw'!G370/'VO2 Raw '!G370</f>
        <v>0.95567220764071159</v>
      </c>
      <c r="H370" s="329">
        <f>'VCO2 Raw'!H370/'VO2 Raw '!H370</f>
        <v>0.94729907773386035</v>
      </c>
      <c r="I370" s="329">
        <f>'VCO2 Raw'!I370/'VO2 Raw '!I370</f>
        <v>1.0138105975197294</v>
      </c>
      <c r="J370" s="329">
        <f>'VCO2 Raw'!J370/'VO2 Raw '!J370</f>
        <v>0.94117647058823528</v>
      </c>
      <c r="K370" s="106">
        <f>'VCO2 Raw'!K370/'VO2 Raw '!K370</f>
        <v>0.98226630598136455</v>
      </c>
      <c r="L370" s="109"/>
      <c r="M370" s="329"/>
      <c r="N370" s="329"/>
      <c r="O370" s="329"/>
      <c r="P370" s="329"/>
      <c r="Q370" s="329"/>
      <c r="R370" s="329"/>
      <c r="S370" s="329"/>
      <c r="T370" s="329"/>
      <c r="U370" s="357">
        <f t="shared" ref="U370" si="1126">STDEV(L369:T369)/SQRT(COUNT(L369:T369))</f>
        <v>8.3456929129056123E-3</v>
      </c>
    </row>
    <row r="371" spans="1:21">
      <c r="A371" s="233">
        <v>43728</v>
      </c>
      <c r="B371" s="240">
        <v>2.001689814814815</v>
      </c>
      <c r="C371" s="354">
        <f>'VCO2 Raw'!C371/'VO2 Raw '!C371</f>
        <v>0.99249791608780213</v>
      </c>
      <c r="D371" s="355">
        <f>'VCO2 Raw'!D371/'VO2 Raw '!D371</f>
        <v>0.95336159903089035</v>
      </c>
      <c r="E371" s="355">
        <f>'VCO2 Raw'!E371/'VO2 Raw '!E371</f>
        <v>0.95932304038004745</v>
      </c>
      <c r="F371" s="355">
        <f>'VCO2 Raw'!F371/'VO2 Raw '!F371</f>
        <v>1.0211750671040858</v>
      </c>
      <c r="G371" s="355">
        <f>'VCO2 Raw'!G371/'VO2 Raw '!G371</f>
        <v>0.9609822646657572</v>
      </c>
      <c r="H371" s="329">
        <f>'VCO2 Raw'!H371/'VO2 Raw '!H371</f>
        <v>0.99108961303462317</v>
      </c>
      <c r="I371" s="329">
        <f>'VCO2 Raw'!I371/'VO2 Raw '!I371</f>
        <v>1.0208640157093765</v>
      </c>
      <c r="J371" s="329">
        <f>'VCO2 Raw'!J371/'VO2 Raw '!J371</f>
        <v>0.97020954304468565</v>
      </c>
      <c r="K371" s="106">
        <f>'VCO2 Raw'!K371/'VO2 Raw '!K371</f>
        <v>0.98420387531592246</v>
      </c>
      <c r="L371" s="109"/>
      <c r="M371" s="329"/>
      <c r="N371" s="329"/>
      <c r="O371" s="329"/>
      <c r="P371" s="329"/>
      <c r="Q371" s="329"/>
      <c r="R371" s="329"/>
      <c r="S371" s="329"/>
      <c r="T371" s="329"/>
      <c r="U371" s="357"/>
    </row>
    <row r="372" spans="1:21">
      <c r="A372" s="233">
        <v>43728</v>
      </c>
      <c r="B372" s="240">
        <v>2.0155787037036998</v>
      </c>
      <c r="C372" s="354">
        <f>'VCO2 Raw'!C372/'VO2 Raw '!C372</f>
        <v>0.98496240601503759</v>
      </c>
      <c r="D372" s="355">
        <f>'VCO2 Raw'!D372/'VO2 Raw '!D372</f>
        <v>0.94839337877312557</v>
      </c>
      <c r="E372" s="355">
        <f>'VCO2 Raw'!E372/'VO2 Raw '!E372</f>
        <v>0.97451765562431747</v>
      </c>
      <c r="F372" s="355">
        <f>'VCO2 Raw'!F372/'VO2 Raw '!F372</f>
        <v>0.98909183155758496</v>
      </c>
      <c r="G372" s="355">
        <f>'VCO2 Raw'!G372/'VO2 Raw '!G372</f>
        <v>0.91137123745819393</v>
      </c>
      <c r="H372" s="329">
        <f>'VCO2 Raw'!H372/'VO2 Raw '!H372</f>
        <v>0.97081375216423449</v>
      </c>
      <c r="I372" s="329">
        <f>'VCO2 Raw'!I372/'VO2 Raw '!I372</f>
        <v>0.96945593382119</v>
      </c>
      <c r="J372" s="329">
        <f>'VCO2 Raw'!J372/'VO2 Raw '!J372</f>
        <v>0.98642533936651589</v>
      </c>
      <c r="K372" s="106">
        <f>'VCO2 Raw'!K372/'VO2 Raw '!K372</f>
        <v>1.0164805954279639</v>
      </c>
      <c r="L372" s="109">
        <f t="shared" ref="L372" si="1127">AVERAGE(C372:C374)</f>
        <v>0.98157218581199979</v>
      </c>
      <c r="M372" s="329">
        <f t="shared" ref="M372" si="1128">AVERAGE(D372:D374)</f>
        <v>0.94131070956636187</v>
      </c>
      <c r="N372" s="329">
        <f t="shared" ref="N372" si="1129">AVERAGE(E372:E374)</f>
        <v>0.94031227247268756</v>
      </c>
      <c r="O372" s="329">
        <f t="shared" ref="O372" si="1130">AVERAGE(F372:F374)</f>
        <v>0.99367692548663589</v>
      </c>
      <c r="P372" s="329">
        <f t="shared" ref="P372" si="1131">AVERAGE(G372:G374)</f>
        <v>0.92082240100091672</v>
      </c>
      <c r="Q372" s="329">
        <f t="shared" ref="Q372" si="1132">AVERAGE(H372:H374)</f>
        <v>0.94722580211152041</v>
      </c>
      <c r="R372" s="329">
        <f t="shared" ref="R372" si="1133">AVERAGE(I372:I374)</f>
        <v>0.98122719722703122</v>
      </c>
      <c r="S372" s="329">
        <f t="shared" ref="S372" si="1134">AVERAGE(J372:J374)</f>
        <v>0.98285502872705033</v>
      </c>
      <c r="T372" s="329">
        <f t="shared" ref="T372" si="1135">AVERAGE(K372:K374)</f>
        <v>0.98509533181862186</v>
      </c>
      <c r="U372" s="357">
        <f t="shared" ref="U372" si="1136">AVERAGE(L372:T372)</f>
        <v>0.96378865046920281</v>
      </c>
    </row>
    <row r="373" spans="1:21">
      <c r="A373" s="233">
        <v>43728</v>
      </c>
      <c r="B373" s="240">
        <v>2.02946759259259</v>
      </c>
      <c r="C373" s="354">
        <f>'VCO2 Raw'!C373/'VO2 Raw '!C373</f>
        <v>0.97216853498260536</v>
      </c>
      <c r="D373" s="355">
        <f>'VCO2 Raw'!D373/'VO2 Raw '!D373</f>
        <v>0.93400770712909442</v>
      </c>
      <c r="E373" s="355">
        <f>'VCO2 Raw'!E373/'VO2 Raw '!E373</f>
        <v>0.93692777212614442</v>
      </c>
      <c r="F373" s="355">
        <f>'VCO2 Raw'!F373/'VO2 Raw '!F373</f>
        <v>1.0002776235424764</v>
      </c>
      <c r="G373" s="355">
        <f>'VCO2 Raw'!G373/'VO2 Raw '!G373</f>
        <v>0.94720873786407767</v>
      </c>
      <c r="H373" s="329">
        <f>'VCO2 Raw'!H373/'VO2 Raw '!H373</f>
        <v>0.92321755027422303</v>
      </c>
      <c r="I373" s="329">
        <f>'VCO2 Raw'!I373/'VO2 Raw '!I373</f>
        <v>0.9850267379679144</v>
      </c>
      <c r="J373" s="329">
        <f>'VCO2 Raw'!J373/'VO2 Raw '!J373</f>
        <v>0.98473053892215567</v>
      </c>
      <c r="K373" s="106">
        <f>'VCO2 Raw'!K373/'VO2 Raw '!K373</f>
        <v>0.99347581552305964</v>
      </c>
      <c r="L373" s="109"/>
      <c r="M373" s="329"/>
      <c r="N373" s="329"/>
      <c r="O373" s="329"/>
      <c r="P373" s="329"/>
      <c r="Q373" s="329"/>
      <c r="R373" s="329"/>
      <c r="S373" s="329"/>
      <c r="T373" s="329"/>
      <c r="U373" s="357">
        <f t="shared" ref="U373" si="1137">STDEV(L372:T372)/SQRT(COUNT(L372:T372))</f>
        <v>8.7464216222547294E-3</v>
      </c>
    </row>
    <row r="374" spans="1:21">
      <c r="A374" s="233">
        <v>43728</v>
      </c>
      <c r="B374" s="240">
        <v>2.0433564814814802</v>
      </c>
      <c r="C374" s="354">
        <f>'VCO2 Raw'!C374/'VO2 Raw '!C374</f>
        <v>0.98758561643835618</v>
      </c>
      <c r="D374" s="355">
        <f>'VCO2 Raw'!D374/'VO2 Raw '!D374</f>
        <v>0.94153104279686561</v>
      </c>
      <c r="E374" s="355">
        <f>'VCO2 Raw'!E374/'VO2 Raw '!E374</f>
        <v>0.90949138966760112</v>
      </c>
      <c r="F374" s="355">
        <f>'VCO2 Raw'!F374/'VO2 Raw '!F374</f>
        <v>0.99166132135984608</v>
      </c>
      <c r="G374" s="355">
        <f>'VCO2 Raw'!G374/'VO2 Raw '!G374</f>
        <v>0.90388722768047847</v>
      </c>
      <c r="H374" s="329">
        <f>'VCO2 Raw'!H374/'VO2 Raw '!H374</f>
        <v>0.94764610389610393</v>
      </c>
      <c r="I374" s="329">
        <f>'VCO2 Raw'!I374/'VO2 Raw '!I374</f>
        <v>0.98919891989198916</v>
      </c>
      <c r="J374" s="329">
        <f>'VCO2 Raw'!J374/'VO2 Raw '!J374</f>
        <v>0.97740920789247931</v>
      </c>
      <c r="K374" s="106">
        <f>'VCO2 Raw'!K374/'VO2 Raw '!K374</f>
        <v>0.94532958450484228</v>
      </c>
      <c r="L374" s="109"/>
      <c r="M374" s="329"/>
      <c r="N374" s="329"/>
      <c r="O374" s="329"/>
      <c r="P374" s="329"/>
      <c r="Q374" s="329"/>
      <c r="R374" s="329"/>
      <c r="S374" s="329"/>
      <c r="T374" s="329"/>
      <c r="U374" s="357"/>
    </row>
    <row r="375" spans="1:21">
      <c r="A375" s="233">
        <v>43728</v>
      </c>
      <c r="B375" s="240">
        <v>2.0572453703703699</v>
      </c>
      <c r="C375" s="354">
        <f>'VCO2 Raw'!C375/'VO2 Raw '!C375</f>
        <v>0.9772250524423135</v>
      </c>
      <c r="D375" s="355">
        <f>'VCO2 Raw'!D375/'VO2 Raw '!D375</f>
        <v>0.97714907508161042</v>
      </c>
      <c r="E375" s="355">
        <f>'VCO2 Raw'!E375/'VO2 Raw '!E375</f>
        <v>0.92733089579524675</v>
      </c>
      <c r="F375" s="355">
        <f>'VCO2 Raw'!F375/'VO2 Raw '!F375</f>
        <v>1.020281883808869</v>
      </c>
      <c r="G375" s="355">
        <f>'VCO2 Raw'!G375/'VO2 Raw '!G375</f>
        <v>0.90092879256965941</v>
      </c>
      <c r="H375" s="329">
        <f>'VCO2 Raw'!H375/'VO2 Raw '!H375</f>
        <v>0.92584434654919234</v>
      </c>
      <c r="I375" s="329">
        <f>'VCO2 Raw'!I375/'VO2 Raw '!I375</f>
        <v>1.008134089228494</v>
      </c>
      <c r="J375" s="329">
        <f>'VCO2 Raw'!J375/'VO2 Raw '!J375</f>
        <v>0.97443609022556388</v>
      </c>
      <c r="K375" s="106">
        <f>'VCO2 Raw'!K375/'VO2 Raw '!K375</f>
        <v>0.96361355081555833</v>
      </c>
      <c r="L375" s="109">
        <f t="shared" ref="L375" si="1138">AVERAGE(C375:C377)</f>
        <v>0.98342758866232138</v>
      </c>
      <c r="M375" s="329">
        <f t="shared" ref="M375" si="1139">AVERAGE(D375:D377)</f>
        <v>0.95209510309461509</v>
      </c>
      <c r="N375" s="329">
        <f t="shared" ref="N375" si="1140">AVERAGE(E375:E377)</f>
        <v>0.96365175385717805</v>
      </c>
      <c r="O375" s="329">
        <f t="shared" ref="O375" si="1141">AVERAGE(F375:F377)</f>
        <v>1.0106942592517665</v>
      </c>
      <c r="P375" s="329">
        <f t="shared" ref="P375" si="1142">AVERAGE(G375:G377)</f>
        <v>0.91679821833399455</v>
      </c>
      <c r="Q375" s="329">
        <f t="shared" ref="Q375" si="1143">AVERAGE(H375:H377)</f>
        <v>0.94338930114838515</v>
      </c>
      <c r="R375" s="329">
        <f t="shared" ref="R375" si="1144">AVERAGE(I375:I377)</f>
        <v>0.99625368384082424</v>
      </c>
      <c r="S375" s="329">
        <f t="shared" ref="S375" si="1145">AVERAGE(J375:J377)</f>
        <v>0.97772041552639199</v>
      </c>
      <c r="T375" s="329">
        <f t="shared" ref="T375" si="1146">AVERAGE(K375:K377)</f>
        <v>0.97321070650731334</v>
      </c>
      <c r="U375" s="357">
        <f t="shared" ref="U375" si="1147">AVERAGE(L375:T375)</f>
        <v>0.96858233669142102</v>
      </c>
    </row>
    <row r="376" spans="1:21">
      <c r="A376" s="233">
        <v>43728</v>
      </c>
      <c r="B376" s="240">
        <v>2.0711342592592601</v>
      </c>
      <c r="C376" s="354">
        <f>'VCO2 Raw'!C376/'VO2 Raw '!C376</f>
        <v>0.98057381948595335</v>
      </c>
      <c r="D376" s="355">
        <f>'VCO2 Raw'!D376/'VO2 Raw '!D376</f>
        <v>0.92765567765567769</v>
      </c>
      <c r="E376" s="355">
        <f>'VCO2 Raw'!E376/'VO2 Raw '!E376</f>
        <v>0.97832085139929048</v>
      </c>
      <c r="F376" s="355">
        <f>'VCO2 Raw'!F376/'VO2 Raw '!F376</f>
        <v>0.99942279942279943</v>
      </c>
      <c r="G376" s="355">
        <f>'VCO2 Raw'!G376/'VO2 Raw '!G376</f>
        <v>0.89124668435013266</v>
      </c>
      <c r="H376" s="329">
        <f>'VCO2 Raw'!H376/'VO2 Raw '!H376</f>
        <v>0.96714941716707881</v>
      </c>
      <c r="I376" s="329">
        <f>'VCO2 Raw'!I376/'VO2 Raw '!I376</f>
        <v>1.0030700530281886</v>
      </c>
      <c r="J376" s="329">
        <f>'VCO2 Raw'!J376/'VO2 Raw '!J376</f>
        <v>0.98732761833768168</v>
      </c>
      <c r="K376" s="106">
        <f>'VCO2 Raw'!K376/'VO2 Raw '!K376</f>
        <v>0.99642260911042213</v>
      </c>
      <c r="L376" s="109"/>
      <c r="M376" s="329"/>
      <c r="N376" s="329"/>
      <c r="O376" s="329"/>
      <c r="P376" s="329"/>
      <c r="Q376" s="329"/>
      <c r="R376" s="329"/>
      <c r="S376" s="329"/>
      <c r="T376" s="329"/>
      <c r="U376" s="357">
        <f t="shared" ref="U376" si="1148">STDEV(L375:T375)/SQRT(COUNT(L375:T375))</f>
        <v>9.4845259542314254E-3</v>
      </c>
    </row>
    <row r="377" spans="1:21">
      <c r="A377" s="233">
        <v>43728</v>
      </c>
      <c r="B377" s="240">
        <v>2.0850231481481498</v>
      </c>
      <c r="C377" s="354">
        <f>'VCO2 Raw'!C377/'VO2 Raw '!C377</f>
        <v>0.99248389405869719</v>
      </c>
      <c r="D377" s="355">
        <f>'VCO2 Raw'!D377/'VO2 Raw '!D377</f>
        <v>0.95148055654655728</v>
      </c>
      <c r="E377" s="355">
        <f>'VCO2 Raw'!E377/'VO2 Raw '!E377</f>
        <v>0.98530351437699681</v>
      </c>
      <c r="F377" s="355">
        <f>'VCO2 Raw'!F377/'VO2 Raw '!F377</f>
        <v>1.0123780945236309</v>
      </c>
      <c r="G377" s="355">
        <f>'VCO2 Raw'!G377/'VO2 Raw '!G377</f>
        <v>0.95821917808219181</v>
      </c>
      <c r="H377" s="329">
        <f>'VCO2 Raw'!H377/'VO2 Raw '!H377</f>
        <v>0.9371741397288843</v>
      </c>
      <c r="I377" s="329">
        <f>'VCO2 Raw'!I377/'VO2 Raw '!I377</f>
        <v>0.97755690926579031</v>
      </c>
      <c r="J377" s="329">
        <f>'VCO2 Raw'!J377/'VO2 Raw '!J377</f>
        <v>0.97139753801593054</v>
      </c>
      <c r="K377" s="106">
        <f>'VCO2 Raw'!K377/'VO2 Raw '!K377</f>
        <v>0.95959595959595956</v>
      </c>
      <c r="L377" s="109"/>
      <c r="M377" s="329"/>
      <c r="N377" s="329"/>
      <c r="O377" s="329"/>
      <c r="P377" s="329"/>
      <c r="Q377" s="329"/>
      <c r="R377" s="329"/>
      <c r="S377" s="329"/>
      <c r="T377" s="329"/>
      <c r="U377" s="357"/>
    </row>
    <row r="378" spans="1:21">
      <c r="A378" s="233">
        <v>43728</v>
      </c>
      <c r="B378" s="240">
        <v>2.0989120370370302</v>
      </c>
      <c r="C378" s="354">
        <f>'VCO2 Raw'!C378/'VO2 Raw '!C378</f>
        <v>0.9842195540308748</v>
      </c>
      <c r="D378" s="355">
        <f>'VCO2 Raw'!D378/'VO2 Raw '!D378</f>
        <v>0.95711929631665749</v>
      </c>
      <c r="E378" s="355">
        <f>'VCO2 Raw'!E378/'VO2 Raw '!E378</f>
        <v>0.94192799070847855</v>
      </c>
      <c r="F378" s="355">
        <f>'VCO2 Raw'!F378/'VO2 Raw '!F378</f>
        <v>0.94976771196283394</v>
      </c>
      <c r="G378" s="355">
        <f>'VCO2 Raw'!G378/'VO2 Raw '!G378</f>
        <v>0.8974456728936332</v>
      </c>
      <c r="H378" s="329">
        <f>'VCO2 Raw'!H378/'VO2 Raw '!H378</f>
        <v>0.93921683226183517</v>
      </c>
      <c r="I378" s="329">
        <f>'VCO2 Raw'!I378/'VO2 Raw '!I378</f>
        <v>0.97749391727493917</v>
      </c>
      <c r="J378" s="329">
        <f>'VCO2 Raw'!J378/'VO2 Raw '!J378</f>
        <v>0.99155405405405406</v>
      </c>
      <c r="K378" s="106">
        <f>'VCO2 Raw'!K378/'VO2 Raw '!K378</f>
        <v>0.95460033808258871</v>
      </c>
      <c r="L378" s="109">
        <f t="shared" ref="L378" si="1149">AVERAGE(C378:C380)</f>
        <v>0.99520883179743524</v>
      </c>
      <c r="M378" s="329">
        <f t="shared" ref="M378" si="1150">AVERAGE(D378:D380)</f>
        <v>0.97053904087214848</v>
      </c>
      <c r="N378" s="329">
        <f t="shared" ref="N378" si="1151">AVERAGE(E378:E380)</f>
        <v>0.9484382167073796</v>
      </c>
      <c r="O378" s="329">
        <f t="shared" ref="O378" si="1152">AVERAGE(F378:F380)</f>
        <v>0.95911195304586805</v>
      </c>
      <c r="P378" s="329">
        <f t="shared" ref="P378" si="1153">AVERAGE(G378:G380)</f>
        <v>0.88296947993389396</v>
      </c>
      <c r="Q378" s="329">
        <f t="shared" ref="Q378" si="1154">AVERAGE(H378:H380)</f>
        <v>0.93411513599734564</v>
      </c>
      <c r="R378" s="329">
        <f t="shared" ref="R378" si="1155">AVERAGE(I378:I380)</f>
        <v>0.97647497261193761</v>
      </c>
      <c r="S378" s="329">
        <f t="shared" ref="S378" si="1156">AVERAGE(J378:J380)</f>
        <v>0.99360854019081002</v>
      </c>
      <c r="T378" s="329">
        <f t="shared" ref="T378" si="1157">AVERAGE(K378:K380)</f>
        <v>0.95659387005275576</v>
      </c>
      <c r="U378" s="357">
        <f t="shared" ref="U378" si="1158">AVERAGE(L378:T378)</f>
        <v>0.95745111568995278</v>
      </c>
    </row>
    <row r="379" spans="1:21">
      <c r="A379" s="233">
        <v>43728</v>
      </c>
      <c r="B379" s="240">
        <v>2.1128009259259199</v>
      </c>
      <c r="C379" s="354">
        <f>'VCO2 Raw'!C379/'VO2 Raw '!C379</f>
        <v>0.96903175225401805</v>
      </c>
      <c r="D379" s="355">
        <f>'VCO2 Raw'!D379/'VO2 Raw '!D379</f>
        <v>0.94970986460348161</v>
      </c>
      <c r="E379" s="355">
        <f>'VCO2 Raw'!E379/'VO2 Raw '!E379</f>
        <v>0.96271295403407264</v>
      </c>
      <c r="F379" s="355">
        <f>'VCO2 Raw'!F379/'VO2 Raw '!F379</f>
        <v>0.94176000000000004</v>
      </c>
      <c r="G379" s="355">
        <f>'VCO2 Raw'!G379/'VO2 Raw '!G379</f>
        <v>0.86798819063686206</v>
      </c>
      <c r="H379" s="329">
        <f>'VCO2 Raw'!H379/'VO2 Raw '!H379</f>
        <v>0.92654320987654326</v>
      </c>
      <c r="I379" s="329">
        <f>'VCO2 Raw'!I379/'VO2 Raw '!I379</f>
        <v>0.96024700887688152</v>
      </c>
      <c r="J379" s="329">
        <f>'VCO2 Raw'!J379/'VO2 Raw '!J379</f>
        <v>0.9717064544650752</v>
      </c>
      <c r="K379" s="106">
        <f>'VCO2 Raw'!K379/'VO2 Raw '!K379</f>
        <v>0.96514681308188111</v>
      </c>
      <c r="L379" s="109"/>
      <c r="M379" s="329"/>
      <c r="N379" s="329"/>
      <c r="O379" s="329"/>
      <c r="P379" s="329"/>
      <c r="Q379" s="329"/>
      <c r="R379" s="329"/>
      <c r="S379" s="329"/>
      <c r="T379" s="329"/>
      <c r="U379" s="357">
        <f t="shared" ref="U379" si="1159">STDEV(L378:T378)/SQRT(COUNT(L378:T378))</f>
        <v>1.1452203209874492E-2</v>
      </c>
    </row>
    <row r="380" spans="1:21">
      <c r="A380" s="233">
        <v>43728</v>
      </c>
      <c r="B380" s="240">
        <v>2.1266898148148101</v>
      </c>
      <c r="C380" s="354">
        <f>'VCO2 Raw'!C380/'VO2 Raw '!C380</f>
        <v>1.0323751891074131</v>
      </c>
      <c r="D380" s="355">
        <f>'VCO2 Raw'!D380/'VO2 Raw '!D380</f>
        <v>1.0047879616963065</v>
      </c>
      <c r="E380" s="355">
        <f>'VCO2 Raw'!E380/'VO2 Raw '!E380</f>
        <v>0.94067370537958772</v>
      </c>
      <c r="F380" s="355">
        <f>'VCO2 Raw'!F380/'VO2 Raw '!F380</f>
        <v>0.98580814717477006</v>
      </c>
      <c r="G380" s="355">
        <f>'VCO2 Raw'!G380/'VO2 Raw '!G380</f>
        <v>0.88347457627118642</v>
      </c>
      <c r="H380" s="329">
        <f>'VCO2 Raw'!H380/'VO2 Raw '!H380</f>
        <v>0.93658536585365859</v>
      </c>
      <c r="I380" s="329">
        <f>'VCO2 Raw'!I380/'VO2 Raw '!I380</f>
        <v>0.99168399168399168</v>
      </c>
      <c r="J380" s="329">
        <f>'VCO2 Raw'!J380/'VO2 Raw '!J380</f>
        <v>1.0175651120533011</v>
      </c>
      <c r="K380" s="106">
        <f>'VCO2 Raw'!K380/'VO2 Raw '!K380</f>
        <v>0.95003445899379735</v>
      </c>
      <c r="L380" s="109"/>
      <c r="M380" s="329"/>
      <c r="N380" s="329"/>
      <c r="O380" s="329"/>
      <c r="P380" s="329"/>
      <c r="Q380" s="329"/>
      <c r="R380" s="329"/>
      <c r="S380" s="329"/>
      <c r="T380" s="329"/>
      <c r="U380" s="357"/>
    </row>
    <row r="381" spans="1:21">
      <c r="A381" s="233">
        <v>43728</v>
      </c>
      <c r="B381" s="240">
        <v>2.1405787037036998</v>
      </c>
      <c r="C381" s="354">
        <f>'VCO2 Raw'!C381/'VO2 Raw '!C381</f>
        <v>0.9988780852655198</v>
      </c>
      <c r="D381" s="355">
        <f>'VCO2 Raw'!D381/'VO2 Raw '!D381</f>
        <v>0.95896464646464652</v>
      </c>
      <c r="E381" s="355">
        <f>'VCO2 Raw'!E381/'VO2 Raw '!E381</f>
        <v>0.97230769230769232</v>
      </c>
      <c r="F381" s="355">
        <f>'VCO2 Raw'!F381/'VO2 Raw '!F381</f>
        <v>0.98745119910764079</v>
      </c>
      <c r="G381" s="355">
        <f>'VCO2 Raw'!G381/'VO2 Raw '!G381</f>
        <v>0.86299212598425201</v>
      </c>
      <c r="H381" s="329">
        <f>'VCO2 Raw'!H381/'VO2 Raw '!H381</f>
        <v>0.90678571428571431</v>
      </c>
      <c r="I381" s="329">
        <f>'VCO2 Raw'!I381/'VO2 Raw '!I381</f>
        <v>0.99713138267355139</v>
      </c>
      <c r="J381" s="329">
        <f>'VCO2 Raw'!J381/'VO2 Raw '!J381</f>
        <v>1.0091824644549763</v>
      </c>
      <c r="K381" s="106">
        <f>'VCO2 Raw'!K381/'VO2 Raw '!K381</f>
        <v>0.92361553150859321</v>
      </c>
      <c r="L381" s="109">
        <f t="shared" ref="L381" si="1160">AVERAGE(C381:C383)</f>
        <v>1.0040321261967753</v>
      </c>
      <c r="M381" s="329">
        <f t="shared" ref="M381" si="1161">AVERAGE(D381:D383)</f>
        <v>0.97268359148900274</v>
      </c>
      <c r="N381" s="329">
        <f t="shared" ref="N381" si="1162">AVERAGE(E381:E383)</f>
        <v>0.97694549619379689</v>
      </c>
      <c r="O381" s="329">
        <f t="shared" ref="O381" si="1163">AVERAGE(F381:F383)</f>
        <v>0.96337873960999654</v>
      </c>
      <c r="P381" s="329">
        <f t="shared" ref="P381" si="1164">AVERAGE(G381:G383)</f>
        <v>0.89612679901994297</v>
      </c>
      <c r="Q381" s="329">
        <f t="shared" ref="Q381" si="1165">AVERAGE(H381:H383)</f>
        <v>0.92242759680805475</v>
      </c>
      <c r="R381" s="329">
        <f t="shared" ref="R381" si="1166">AVERAGE(I381:I383)</f>
        <v>1.0083829843095085</v>
      </c>
      <c r="S381" s="329">
        <f t="shared" ref="S381" si="1167">AVERAGE(J381:J383)</f>
        <v>0.97111803493557414</v>
      </c>
      <c r="T381" s="329">
        <f t="shared" ref="T381" si="1168">AVERAGE(K381:K383)</f>
        <v>0.94182086365844742</v>
      </c>
      <c r="U381" s="357">
        <f t="shared" ref="U381" si="1169">AVERAGE(L381:T381)</f>
        <v>0.96187958135789975</v>
      </c>
    </row>
    <row r="382" spans="1:21">
      <c r="A382" s="233">
        <v>43728</v>
      </c>
      <c r="B382" s="240">
        <v>2.15446759259259</v>
      </c>
      <c r="C382" s="354">
        <f>'VCO2 Raw'!C382/'VO2 Raw '!C382</f>
        <v>1.0101555061885117</v>
      </c>
      <c r="D382" s="355">
        <f>'VCO2 Raw'!D382/'VO2 Raw '!D382</f>
        <v>0.9957007738607051</v>
      </c>
      <c r="E382" s="355">
        <f>'VCO2 Raw'!E382/'VO2 Raw '!E382</f>
        <v>0.98416217928413052</v>
      </c>
      <c r="F382" s="355">
        <f>'VCO2 Raw'!F382/'VO2 Raw '!F382</f>
        <v>0.94064223159260463</v>
      </c>
      <c r="G382" s="355">
        <f>'VCO2 Raw'!G382/'VO2 Raw '!G382</f>
        <v>0.88837567359507308</v>
      </c>
      <c r="H382" s="329">
        <f>'VCO2 Raw'!H382/'VO2 Raw '!H382</f>
        <v>0.93224360664381756</v>
      </c>
      <c r="I382" s="329">
        <f>'VCO2 Raw'!I382/'VO2 Raw '!I382</f>
        <v>1.0165268870251603</v>
      </c>
      <c r="J382" s="329">
        <f>'VCO2 Raw'!J382/'VO2 Raw '!J382</f>
        <v>0.93849658314350792</v>
      </c>
      <c r="K382" s="106">
        <f>'VCO2 Raw'!K382/'VO2 Raw '!K382</f>
        <v>0.97972972972972971</v>
      </c>
      <c r="L382" s="109"/>
      <c r="M382" s="329"/>
      <c r="N382" s="329"/>
      <c r="O382" s="329"/>
      <c r="P382" s="329"/>
      <c r="Q382" s="329"/>
      <c r="R382" s="329"/>
      <c r="S382" s="329"/>
      <c r="T382" s="329"/>
      <c r="U382" s="357">
        <f t="shared" ref="U382" si="1170">STDEV(L381:T381)/SQRT(COUNT(L381:T381))</f>
        <v>1.2163782804937844E-2</v>
      </c>
    </row>
    <row r="383" spans="1:21">
      <c r="A383" s="233">
        <v>43728</v>
      </c>
      <c r="B383" s="240">
        <v>2.1683564814814802</v>
      </c>
      <c r="C383" s="354">
        <f>'VCO2 Raw'!C383/'VO2 Raw '!C383</f>
        <v>1.003062787136294</v>
      </c>
      <c r="D383" s="355">
        <f>'VCO2 Raw'!D383/'VO2 Raw '!D383</f>
        <v>0.96338535414165671</v>
      </c>
      <c r="E383" s="355">
        <f>'VCO2 Raw'!E383/'VO2 Raw '!E383</f>
        <v>0.97436661698956784</v>
      </c>
      <c r="F383" s="355">
        <f>'VCO2 Raw'!F383/'VO2 Raw '!F383</f>
        <v>0.96204278812974464</v>
      </c>
      <c r="G383" s="355">
        <f>'VCO2 Raw'!G383/'VO2 Raw '!G383</f>
        <v>0.93701259748050392</v>
      </c>
      <c r="H383" s="329">
        <f>'VCO2 Raw'!H383/'VO2 Raw '!H383</f>
        <v>0.92825346949463206</v>
      </c>
      <c r="I383" s="329">
        <f>'VCO2 Raw'!I383/'VO2 Raw '!I383</f>
        <v>1.0114906832298136</v>
      </c>
      <c r="J383" s="329">
        <f>'VCO2 Raw'!J383/'VO2 Raw '!J383</f>
        <v>0.96567505720823799</v>
      </c>
      <c r="K383" s="106">
        <f>'VCO2 Raw'!K383/'VO2 Raw '!K383</f>
        <v>0.92211732973701954</v>
      </c>
      <c r="L383" s="109"/>
      <c r="M383" s="329"/>
      <c r="N383" s="329"/>
      <c r="O383" s="329"/>
      <c r="P383" s="329"/>
      <c r="Q383" s="329"/>
      <c r="R383" s="329"/>
      <c r="S383" s="329"/>
      <c r="T383" s="329"/>
      <c r="U383" s="357"/>
    </row>
    <row r="384" spans="1:21">
      <c r="A384" s="233">
        <v>43728</v>
      </c>
      <c r="B384" s="240">
        <v>2.1822453703703699</v>
      </c>
      <c r="C384" s="354">
        <f>'VCO2 Raw'!C384/'VO2 Raw '!C384</f>
        <v>0.99152302910426671</v>
      </c>
      <c r="D384" s="355">
        <f>'VCO2 Raw'!D384/'VO2 Raw '!D384</f>
        <v>0.9759972954699121</v>
      </c>
      <c r="E384" s="355">
        <f>'VCO2 Raw'!E384/'VO2 Raw '!E384</f>
        <v>1.00729128691214</v>
      </c>
      <c r="F384" s="355">
        <f>'VCO2 Raw'!F384/'VO2 Raw '!F384</f>
        <v>0.934768841038632</v>
      </c>
      <c r="G384" s="355">
        <f>'VCO2 Raw'!G384/'VO2 Raw '!G384</f>
        <v>0.92677824267782427</v>
      </c>
      <c r="H384" s="329">
        <f>'VCO2 Raw'!H384/'VO2 Raw '!H384</f>
        <v>0.99798677020419901</v>
      </c>
      <c r="I384" s="329">
        <f>'VCO2 Raw'!I384/'VO2 Raw '!I384</f>
        <v>0.97921390778533635</v>
      </c>
      <c r="J384" s="329">
        <f>'VCO2 Raw'!J384/'VO2 Raw '!J384</f>
        <v>1.0211126961483594</v>
      </c>
      <c r="K384" s="106">
        <f>'VCO2 Raw'!K384/'VO2 Raw '!K384</f>
        <v>0.89191820837390456</v>
      </c>
      <c r="L384" s="109">
        <f t="shared" ref="L384" si="1171">AVERAGE(C384:C386)</f>
        <v>0.9818692430252095</v>
      </c>
      <c r="M384" s="329">
        <f t="shared" ref="M384" si="1172">AVERAGE(D384:D386)</f>
        <v>0.94243002144065446</v>
      </c>
      <c r="N384" s="329">
        <f t="shared" ref="N384" si="1173">AVERAGE(E384:E386)</f>
        <v>0.96800870784339266</v>
      </c>
      <c r="O384" s="329">
        <f t="shared" ref="O384" si="1174">AVERAGE(F384:F386)</f>
        <v>0.91427315559224198</v>
      </c>
      <c r="P384" s="329">
        <f t="shared" ref="P384" si="1175">AVERAGE(G384:G386)</f>
        <v>0.90873695535607268</v>
      </c>
      <c r="Q384" s="329">
        <f t="shared" ref="Q384" si="1176">AVERAGE(H384:H386)</f>
        <v>0.94192786131219586</v>
      </c>
      <c r="R384" s="329">
        <f t="shared" ref="R384" si="1177">AVERAGE(I384:I386)</f>
        <v>0.96080341692402482</v>
      </c>
      <c r="S384" s="329">
        <f t="shared" ref="S384" si="1178">AVERAGE(J384:J386)</f>
        <v>0.97734488471030012</v>
      </c>
      <c r="T384" s="329">
        <f t="shared" ref="T384" si="1179">AVERAGE(K384:K386)</f>
        <v>0.9311955543196474</v>
      </c>
      <c r="U384" s="357">
        <f t="shared" ref="U384" si="1180">AVERAGE(L384:T384)</f>
        <v>0.94739886672485996</v>
      </c>
    </row>
    <row r="385" spans="1:21">
      <c r="A385" s="233">
        <v>43728</v>
      </c>
      <c r="B385" s="240">
        <v>2.1961342592592601</v>
      </c>
      <c r="C385" s="354">
        <f>'VCO2 Raw'!C385/'VO2 Raw '!C385</f>
        <v>0.97901821060965954</v>
      </c>
      <c r="D385" s="355">
        <f>'VCO2 Raw'!D385/'VO2 Raw '!D385</f>
        <v>0.91413088786994579</v>
      </c>
      <c r="E385" s="355">
        <f>'VCO2 Raw'!E385/'VO2 Raw '!E385</f>
        <v>0.92577084126379905</v>
      </c>
      <c r="F385" s="355">
        <f>'VCO2 Raw'!F385/'VO2 Raw '!F385</f>
        <v>0.89828731212862634</v>
      </c>
      <c r="G385" s="355">
        <f>'VCO2 Raw'!G385/'VO2 Raw '!G385</f>
        <v>0.92152564664620784</v>
      </c>
      <c r="H385" s="329">
        <f>'VCO2 Raw'!H385/'VO2 Raw '!H385</f>
        <v>0.90730530668504483</v>
      </c>
      <c r="I385" s="329">
        <f>'VCO2 Raw'!I385/'VO2 Raw '!I385</f>
        <v>0.91457489878542508</v>
      </c>
      <c r="J385" s="329">
        <f>'VCO2 Raw'!J385/'VO2 Raw '!J385</f>
        <v>0.94593006171025562</v>
      </c>
      <c r="K385" s="106">
        <f>'VCO2 Raw'!K385/'VO2 Raw '!K385</f>
        <v>0.92687303723642889</v>
      </c>
      <c r="L385" s="109"/>
      <c r="M385" s="329"/>
      <c r="N385" s="329"/>
      <c r="O385" s="329"/>
      <c r="P385" s="329"/>
      <c r="Q385" s="329"/>
      <c r="R385" s="329"/>
      <c r="S385" s="329"/>
      <c r="T385" s="329"/>
      <c r="U385" s="357">
        <f t="shared" ref="U385" si="1181">STDEV(L384:T384)/SQRT(COUNT(L384:T384))</f>
        <v>8.8181025435680044E-3</v>
      </c>
    </row>
    <row r="386" spans="1:21">
      <c r="A386" s="233">
        <v>43728</v>
      </c>
      <c r="B386" s="240">
        <v>2.21002314814814</v>
      </c>
      <c r="C386" s="354">
        <f>'VCO2 Raw'!C386/'VO2 Raw '!C386</f>
        <v>0.97506648936170215</v>
      </c>
      <c r="D386" s="355">
        <f>'VCO2 Raw'!D386/'VO2 Raw '!D386</f>
        <v>0.93716188098210573</v>
      </c>
      <c r="E386" s="355">
        <f>'VCO2 Raw'!E386/'VO2 Raw '!E386</f>
        <v>0.97096399535423927</v>
      </c>
      <c r="F386" s="355">
        <f>'VCO2 Raw'!F386/'VO2 Raw '!F386</f>
        <v>0.90976331360946749</v>
      </c>
      <c r="G386" s="355">
        <f>'VCO2 Raw'!G386/'VO2 Raw '!G386</f>
        <v>0.87790697674418605</v>
      </c>
      <c r="H386" s="329">
        <f>'VCO2 Raw'!H386/'VO2 Raw '!H386</f>
        <v>0.92049150704734373</v>
      </c>
      <c r="I386" s="329">
        <f>'VCO2 Raw'!I386/'VO2 Raw '!I386</f>
        <v>0.98862144420131293</v>
      </c>
      <c r="J386" s="329">
        <f>'VCO2 Raw'!J386/'VO2 Raw '!J386</f>
        <v>0.96499189627228521</v>
      </c>
      <c r="K386" s="106">
        <f>'VCO2 Raw'!K386/'VO2 Raw '!K386</f>
        <v>0.97479541734860886</v>
      </c>
      <c r="L386" s="109"/>
      <c r="M386" s="329"/>
      <c r="N386" s="329"/>
      <c r="O386" s="329"/>
      <c r="P386" s="329"/>
      <c r="Q386" s="329"/>
      <c r="R386" s="329"/>
      <c r="S386" s="329"/>
      <c r="T386" s="329"/>
      <c r="U386" s="357"/>
    </row>
    <row r="387" spans="1:21">
      <c r="A387" s="233">
        <v>43728</v>
      </c>
      <c r="B387" s="240">
        <v>2.2239120370370302</v>
      </c>
      <c r="C387" s="354">
        <f>'VCO2 Raw'!C387/'VO2 Raw '!C387</f>
        <v>0.97902735562310028</v>
      </c>
      <c r="D387" s="355">
        <f>'VCO2 Raw'!D387/'VO2 Raw '!D387</f>
        <v>0.95561817541387817</v>
      </c>
      <c r="E387" s="355">
        <f>'VCO2 Raw'!E387/'VO2 Raw '!E387</f>
        <v>0.9725882973115445</v>
      </c>
      <c r="F387" s="355">
        <f>'VCO2 Raw'!F387/'VO2 Raw '!F387</f>
        <v>0.8932087856601868</v>
      </c>
      <c r="G387" s="355">
        <f>'VCO2 Raw'!G387/'VO2 Raw '!G387</f>
        <v>0.91845493562231761</v>
      </c>
      <c r="H387" s="329">
        <f>'VCO2 Raw'!H387/'VO2 Raw '!H387</f>
        <v>0.93287225386493089</v>
      </c>
      <c r="I387" s="329">
        <f>'VCO2 Raw'!I387/'VO2 Raw '!I387</f>
        <v>0.98662704309063898</v>
      </c>
      <c r="J387" s="329">
        <f>'VCO2 Raw'!J387/'VO2 Raw '!J387</f>
        <v>0.9867732157619179</v>
      </c>
      <c r="K387" s="106">
        <f>'VCO2 Raw'!K387/'VO2 Raw '!K387</f>
        <v>0.90857547838412478</v>
      </c>
      <c r="L387" s="109">
        <f t="shared" ref="L387" si="1182">AVERAGE(C387:C389)</f>
        <v>0.96336174988657264</v>
      </c>
      <c r="M387" s="329">
        <f t="shared" ref="M387" si="1183">AVERAGE(D387:D389)</f>
        <v>0.95767763871672462</v>
      </c>
      <c r="N387" s="329">
        <f t="shared" ref="N387" si="1184">AVERAGE(E387:E389)</f>
        <v>0.97902923598142289</v>
      </c>
      <c r="O387" s="329">
        <f t="shared" ref="O387" si="1185">AVERAGE(F387:F389)</f>
        <v>0.915482364882091</v>
      </c>
      <c r="P387" s="329">
        <f t="shared" ref="P387" si="1186">AVERAGE(G387:G389)</f>
        <v>0.91933919924735774</v>
      </c>
      <c r="Q387" s="329">
        <f t="shared" ref="Q387" si="1187">AVERAGE(H387:H389)</f>
        <v>0.89439943978050451</v>
      </c>
      <c r="R387" s="329">
        <f t="shared" ref="R387" si="1188">AVERAGE(I387:I389)</f>
        <v>0.96887114413236775</v>
      </c>
      <c r="S387" s="329">
        <f t="shared" ref="S387" si="1189">AVERAGE(J387:J389)</f>
        <v>0.95871555111609741</v>
      </c>
      <c r="T387" s="329">
        <f t="shared" ref="T387" si="1190">AVERAGE(K387:K389)</f>
        <v>0.90481506524930844</v>
      </c>
      <c r="U387" s="357">
        <f t="shared" ref="U387" si="1191">AVERAGE(L387:T387)</f>
        <v>0.94018793211027196</v>
      </c>
    </row>
    <row r="388" spans="1:21">
      <c r="A388" s="233">
        <v>43728</v>
      </c>
      <c r="B388" s="240">
        <v>2.2378009259259199</v>
      </c>
      <c r="C388" s="354">
        <f>'VCO2 Raw'!C388/'VO2 Raw '!C388</f>
        <v>0.96973995271867608</v>
      </c>
      <c r="D388" s="355">
        <f>'VCO2 Raw'!D388/'VO2 Raw '!D388</f>
        <v>0.981018981018981</v>
      </c>
      <c r="E388" s="355">
        <f>'VCO2 Raw'!E388/'VO2 Raw '!E388</f>
        <v>0.97525911066532933</v>
      </c>
      <c r="F388" s="355">
        <f>'VCO2 Raw'!F388/'VO2 Raw '!F388</f>
        <v>0.96052212671123849</v>
      </c>
      <c r="G388" s="355">
        <f>'VCO2 Raw'!G388/'VO2 Raw '!G388</f>
        <v>0.91714886901630721</v>
      </c>
      <c r="H388" s="329">
        <f>'VCO2 Raw'!H388/'VO2 Raw '!H388</f>
        <v>0.8807390817469205</v>
      </c>
      <c r="I388" s="329">
        <f>'VCO2 Raw'!I388/'VO2 Raw '!I388</f>
        <v>0.95475460122699385</v>
      </c>
      <c r="J388" s="329">
        <f>'VCO2 Raw'!J388/'VO2 Raw '!J388</f>
        <v>0.93855376545522673</v>
      </c>
      <c r="K388" s="106">
        <f>'VCO2 Raw'!K388/'VO2 Raw '!K388</f>
        <v>0.90052539404553411</v>
      </c>
      <c r="L388" s="109"/>
      <c r="M388" s="329"/>
      <c r="N388" s="329"/>
      <c r="O388" s="329"/>
      <c r="P388" s="329"/>
      <c r="Q388" s="329"/>
      <c r="R388" s="329"/>
      <c r="S388" s="329"/>
      <c r="T388" s="329"/>
      <c r="U388" s="357">
        <f t="shared" ref="U388" si="1192">STDEV(L387:T387)/SQRT(COUNT(L387:T387))</f>
        <v>1.048174492848661E-2</v>
      </c>
    </row>
    <row r="389" spans="1:21">
      <c r="A389" s="223">
        <v>43728</v>
      </c>
      <c r="B389" s="235">
        <v>2.2516898148148101</v>
      </c>
      <c r="C389" s="354">
        <f>'VCO2 Raw'!C389/'VO2 Raw '!C389</f>
        <v>0.94131794131794133</v>
      </c>
      <c r="D389" s="355">
        <f>'VCO2 Raw'!D389/'VO2 Raw '!D389</f>
        <v>0.93639575971731448</v>
      </c>
      <c r="E389" s="355">
        <f>'VCO2 Raw'!E389/'VO2 Raw '!E389</f>
        <v>0.98924029996739482</v>
      </c>
      <c r="F389" s="355">
        <f>'VCO2 Raw'!F389/'VO2 Raw '!F389</f>
        <v>0.8927161822748475</v>
      </c>
      <c r="G389" s="355">
        <f>'VCO2 Raw'!G389/'VO2 Raw '!G389</f>
        <v>0.92241379310344829</v>
      </c>
      <c r="H389" s="329">
        <f>'VCO2 Raw'!H389/'VO2 Raw '!H389</f>
        <v>0.86958698372966203</v>
      </c>
      <c r="I389" s="329">
        <f>'VCO2 Raw'!I389/'VO2 Raw '!I389</f>
        <v>0.96523178807947019</v>
      </c>
      <c r="J389" s="329">
        <f>'VCO2 Raw'!J389/'VO2 Raw '!J389</f>
        <v>0.95081967213114749</v>
      </c>
      <c r="K389" s="106">
        <f>'VCO2 Raw'!K389/'VO2 Raw '!K389</f>
        <v>0.90534432331826642</v>
      </c>
      <c r="L389" s="109"/>
      <c r="M389" s="329"/>
      <c r="N389" s="329"/>
      <c r="O389" s="329"/>
      <c r="P389" s="329"/>
      <c r="Q389" s="329"/>
      <c r="R389" s="329"/>
      <c r="S389" s="329"/>
      <c r="T389" s="329"/>
      <c r="U389" s="357"/>
    </row>
    <row r="390" spans="1:21">
      <c r="A390" s="223">
        <v>43728</v>
      </c>
      <c r="B390" s="235">
        <v>2.2655787037036998</v>
      </c>
      <c r="C390" s="354">
        <f>'VCO2 Raw'!C390/'VO2 Raw '!C390</f>
        <v>0.97525962125839949</v>
      </c>
      <c r="D390" s="355">
        <f>'VCO2 Raw'!D390/'VO2 Raw '!D390</f>
        <v>1.0438596491228069</v>
      </c>
      <c r="E390" s="355">
        <f>'VCO2 Raw'!E390/'VO2 Raw '!E390</f>
        <v>0.97615085967831394</v>
      </c>
      <c r="F390" s="355">
        <f>'VCO2 Raw'!F390/'VO2 Raw '!F390</f>
        <v>0.82625157761884727</v>
      </c>
      <c r="G390" s="355">
        <f>'VCO2 Raw'!G390/'VO2 Raw '!G390</f>
        <v>0.89022498060512023</v>
      </c>
      <c r="H390" s="329">
        <f>'VCO2 Raw'!H390/'VO2 Raw '!H390</f>
        <v>0.90609903381642509</v>
      </c>
      <c r="I390" s="329">
        <f>'VCO2 Raw'!I390/'VO2 Raw '!I390</f>
        <v>0.96802594995366076</v>
      </c>
      <c r="J390" s="329">
        <f>'VCO2 Raw'!J390/'VO2 Raw '!J390</f>
        <v>0.98167539267015702</v>
      </c>
      <c r="K390" s="106">
        <f>'VCO2 Raw'!K390/'VO2 Raw '!K390</f>
        <v>0.96676441837732163</v>
      </c>
      <c r="L390" s="109">
        <f t="shared" ref="L390" si="1193">AVERAGE(C390:C392)</f>
        <v>0.96412492470760769</v>
      </c>
      <c r="M390" s="329">
        <f t="shared" ref="M390" si="1194">AVERAGE(D390:D392)</f>
        <v>0.97868077357241434</v>
      </c>
      <c r="N390" s="329">
        <f t="shared" ref="N390" si="1195">AVERAGE(E390:E392)</f>
        <v>0.94515319572485579</v>
      </c>
      <c r="O390" s="329">
        <f t="shared" ref="O390" si="1196">AVERAGE(F390:F392)</f>
        <v>0.8191214243379541</v>
      </c>
      <c r="P390" s="329">
        <f t="shared" ref="P390" si="1197">AVERAGE(G390:G392)</f>
        <v>0.90908155197762641</v>
      </c>
      <c r="Q390" s="329">
        <f t="shared" ref="Q390" si="1198">AVERAGE(H390:H392)</f>
        <v>0.88334768949956288</v>
      </c>
      <c r="R390" s="329">
        <f t="shared" ref="R390" si="1199">AVERAGE(I390:I392)</f>
        <v>0.96465149808775286</v>
      </c>
      <c r="S390" s="329">
        <f t="shared" ref="S390" si="1200">AVERAGE(J390:J392)</f>
        <v>0.95748322178638257</v>
      </c>
      <c r="T390" s="329">
        <f t="shared" ref="T390" si="1201">AVERAGE(K390:K392)</f>
        <v>0.94553780682252186</v>
      </c>
      <c r="U390" s="357">
        <f t="shared" ref="U390" si="1202">AVERAGE(L390:T390)</f>
        <v>0.92968689850185326</v>
      </c>
    </row>
    <row r="391" spans="1:21">
      <c r="A391" s="223">
        <v>43728</v>
      </c>
      <c r="B391" s="235">
        <v>2.27946759259259</v>
      </c>
      <c r="C391" s="354">
        <f>'VCO2 Raw'!C391/'VO2 Raw '!C391</f>
        <v>0.97024866785079933</v>
      </c>
      <c r="D391" s="355">
        <f>'VCO2 Raw'!D391/'VO2 Raw '!D391</f>
        <v>0.97481572481572487</v>
      </c>
      <c r="E391" s="355">
        <f>'VCO2 Raw'!E391/'VO2 Raw '!E391</f>
        <v>0.96588348889604114</v>
      </c>
      <c r="F391" s="355">
        <f>'VCO2 Raw'!F391/'VO2 Raw '!F391</f>
        <v>0.82291666666666663</v>
      </c>
      <c r="G391" s="355">
        <f>'VCO2 Raw'!G391/'VO2 Raw '!G391</f>
        <v>0.9321543408360129</v>
      </c>
      <c r="H391" s="329">
        <f>'VCO2 Raw'!H391/'VO2 Raw '!H391</f>
        <v>0.89710085749285418</v>
      </c>
      <c r="I391" s="329">
        <f>'VCO2 Raw'!I391/'VO2 Raw '!I391</f>
        <v>0.98121309715512617</v>
      </c>
      <c r="J391" s="329">
        <f>'VCO2 Raw'!J391/'VO2 Raw '!J391</f>
        <v>0.92756183745583043</v>
      </c>
      <c r="K391" s="106">
        <f>'VCO2 Raw'!K391/'VO2 Raw '!K391</f>
        <v>0.97126213592233013</v>
      </c>
      <c r="L391" s="109"/>
      <c r="M391" s="329"/>
      <c r="N391" s="329"/>
      <c r="O391" s="329"/>
      <c r="P391" s="329"/>
      <c r="Q391" s="329"/>
      <c r="R391" s="329"/>
      <c r="S391" s="329"/>
      <c r="T391" s="329"/>
      <c r="U391" s="357">
        <f t="shared" ref="U391" si="1203">STDEV(L390:T390)/SQRT(COUNT(L390:T390))</f>
        <v>1.702474529648278E-2</v>
      </c>
    </row>
    <row r="392" spans="1:21">
      <c r="A392" s="223">
        <v>43728</v>
      </c>
      <c r="B392" s="235">
        <v>2.2933564814814802</v>
      </c>
      <c r="C392" s="354">
        <f>'VCO2 Raw'!C392/'VO2 Raw '!C392</f>
        <v>0.94686648501362403</v>
      </c>
      <c r="D392" s="355">
        <f>'VCO2 Raw'!D392/'VO2 Raw '!D392</f>
        <v>0.91736694677871145</v>
      </c>
      <c r="E392" s="355">
        <f>'VCO2 Raw'!E392/'VO2 Raw '!E392</f>
        <v>0.89342523860021206</v>
      </c>
      <c r="F392" s="355">
        <f>'VCO2 Raw'!F392/'VO2 Raw '!F392</f>
        <v>0.80819602872834817</v>
      </c>
      <c r="G392" s="355">
        <f>'VCO2 Raw'!G392/'VO2 Raw '!G392</f>
        <v>0.90486533449174633</v>
      </c>
      <c r="H392" s="329">
        <f>'VCO2 Raw'!H392/'VO2 Raw '!H392</f>
        <v>0.84684317718940938</v>
      </c>
      <c r="I392" s="329">
        <f>'VCO2 Raw'!I392/'VO2 Raw '!I392</f>
        <v>0.94471544715447153</v>
      </c>
      <c r="J392" s="329">
        <f>'VCO2 Raw'!J392/'VO2 Raw '!J392</f>
        <v>0.96321243523316058</v>
      </c>
      <c r="K392" s="106">
        <f>'VCO2 Raw'!K392/'VO2 Raw '!K392</f>
        <v>0.8985868661679135</v>
      </c>
      <c r="L392" s="109"/>
      <c r="M392" s="329"/>
      <c r="N392" s="329"/>
      <c r="O392" s="329"/>
      <c r="P392" s="329"/>
      <c r="Q392" s="329"/>
      <c r="R392" s="329"/>
      <c r="S392" s="329"/>
      <c r="T392" s="329"/>
      <c r="U392" s="357"/>
    </row>
    <row r="393" spans="1:21">
      <c r="A393" s="223">
        <v>43728</v>
      </c>
      <c r="B393" s="235">
        <v>2.3072453703703699</v>
      </c>
      <c r="C393" s="354">
        <f>'VCO2 Raw'!C393/'VO2 Raw '!C393</f>
        <v>0.91415094339622638</v>
      </c>
      <c r="D393" s="355">
        <f>'VCO2 Raw'!D393/'VO2 Raw '!D393</f>
        <v>0.95194346289752652</v>
      </c>
      <c r="E393" s="355">
        <f>'VCO2 Raw'!E393/'VO2 Raw '!E393</f>
        <v>0.97584033613445376</v>
      </c>
      <c r="F393" s="355">
        <f>'VCO2 Raw'!F393/'VO2 Raw '!F393</f>
        <v>0.85471567267683768</v>
      </c>
      <c r="G393" s="355">
        <f>'VCO2 Raw'!G393/'VO2 Raw '!G393</f>
        <v>0.88430913348946139</v>
      </c>
      <c r="H393" s="329">
        <f>'VCO2 Raw'!H393/'VO2 Raw '!H393</f>
        <v>0.82668579626972738</v>
      </c>
      <c r="I393" s="329">
        <f>'VCO2 Raw'!I393/'VO2 Raw '!I393</f>
        <v>0.88345195729537362</v>
      </c>
      <c r="J393" s="329">
        <f>'VCO2 Raw'!J393/'VO2 Raw '!J393</f>
        <v>0.96762208067940547</v>
      </c>
      <c r="K393" s="106">
        <f>'VCO2 Raw'!K393/'VO2 Raw '!K393</f>
        <v>0.99778699861687414</v>
      </c>
      <c r="L393" s="109">
        <f t="shared" ref="L393" si="1204">AVERAGE(C393:C395)</f>
        <v>0.91509381386664834</v>
      </c>
      <c r="M393" s="329">
        <f t="shared" ref="M393" si="1205">AVERAGE(D393:D395)</f>
        <v>0.98227537688734634</v>
      </c>
      <c r="N393" s="329">
        <f t="shared" ref="N393" si="1206">AVERAGE(E393:E395)</f>
        <v>0.96324949292586692</v>
      </c>
      <c r="O393" s="329">
        <f t="shared" ref="O393" si="1207">AVERAGE(F393:F395)</f>
        <v>0.82337625780033274</v>
      </c>
      <c r="P393" s="329">
        <f t="shared" ref="P393" si="1208">AVERAGE(G393:G395)</f>
        <v>0.87262169485557017</v>
      </c>
      <c r="Q393" s="329">
        <f t="shared" ref="Q393" si="1209">AVERAGE(H393:H395)</f>
        <v>0.81583248887591842</v>
      </c>
      <c r="R393" s="329">
        <f t="shared" ref="R393" si="1210">AVERAGE(I393:I395)</f>
        <v>0.89073567126023523</v>
      </c>
      <c r="S393" s="329">
        <f t="shared" ref="S393" si="1211">AVERAGE(J393:J395)</f>
        <v>0.97460682993611158</v>
      </c>
      <c r="T393" s="329">
        <f t="shared" ref="T393" si="1212">AVERAGE(K393:K395)</f>
        <v>0.95286569926900544</v>
      </c>
      <c r="U393" s="357">
        <f t="shared" ref="U393" si="1213">AVERAGE(L393:T393)</f>
        <v>0.91007303618633728</v>
      </c>
    </row>
    <row r="394" spans="1:21">
      <c r="A394" s="223">
        <v>43728</v>
      </c>
      <c r="B394" s="235">
        <v>2.3211342592592601</v>
      </c>
      <c r="C394" s="354">
        <f>'VCO2 Raw'!C394/'VO2 Raw '!C394</f>
        <v>0.89056939501779364</v>
      </c>
      <c r="D394" s="355">
        <f>'VCO2 Raw'!D394/'VO2 Raw '!D394</f>
        <v>0.98631123919308361</v>
      </c>
      <c r="E394" s="355">
        <f>'VCO2 Raw'!E394/'VO2 Raw '!E394</f>
        <v>0.95514112903225812</v>
      </c>
      <c r="F394" s="355">
        <f>'VCO2 Raw'!F394/'VO2 Raw '!F394</f>
        <v>0.80376344086021501</v>
      </c>
      <c r="G394" s="355">
        <f>'VCO2 Raw'!G394/'VO2 Raw '!G394</f>
        <v>0.85094850948509482</v>
      </c>
      <c r="H394" s="329">
        <f>'VCO2 Raw'!H394/'VO2 Raw '!H394</f>
        <v>0.82590721175930182</v>
      </c>
      <c r="I394" s="329">
        <f>'VCO2 Raw'!I394/'VO2 Raw '!I394</f>
        <v>0.89823008849557517</v>
      </c>
      <c r="J394" s="329">
        <f>'VCO2 Raw'!J394/'VO2 Raw '!J394</f>
        <v>0.96557759626604434</v>
      </c>
      <c r="K394" s="106">
        <f>'VCO2 Raw'!K394/'VO2 Raw '!K394</f>
        <v>0.920803123257111</v>
      </c>
      <c r="L394" s="109"/>
      <c r="M394" s="329"/>
      <c r="N394" s="329"/>
      <c r="O394" s="329"/>
      <c r="P394" s="329"/>
      <c r="Q394" s="329"/>
      <c r="R394" s="329"/>
      <c r="S394" s="329"/>
      <c r="T394" s="329"/>
      <c r="U394" s="357">
        <f t="shared" ref="U394" si="1214">STDEV(L393:T393)/SQRT(COUNT(L393:T393))</f>
        <v>2.1159478143400152E-2</v>
      </c>
    </row>
    <row r="395" spans="1:21">
      <c r="A395" s="223">
        <v>43728</v>
      </c>
      <c r="B395" s="235">
        <v>2.33502314814814</v>
      </c>
      <c r="C395" s="354">
        <f>'VCO2 Raw'!C395/'VO2 Raw '!C395</f>
        <v>0.9405611031859249</v>
      </c>
      <c r="D395" s="355">
        <f>'VCO2 Raw'!D395/'VO2 Raw '!D395</f>
        <v>1.0085714285714287</v>
      </c>
      <c r="E395" s="355">
        <f>'VCO2 Raw'!E395/'VO2 Raw '!E395</f>
        <v>0.95876701361088867</v>
      </c>
      <c r="F395" s="355">
        <f>'VCO2 Raw'!F395/'VO2 Raw '!F395</f>
        <v>0.81164965986394555</v>
      </c>
      <c r="G395" s="355">
        <f>'VCO2 Raw'!G395/'VO2 Raw '!G395</f>
        <v>0.88260744159215465</v>
      </c>
      <c r="H395" s="329">
        <f>'VCO2 Raw'!H395/'VO2 Raw '!H395</f>
        <v>0.79490445859872616</v>
      </c>
      <c r="I395" s="329">
        <f>'VCO2 Raw'!I395/'VO2 Raw '!I395</f>
        <v>0.89052496798975678</v>
      </c>
      <c r="J395" s="329">
        <f>'VCO2 Raw'!J395/'VO2 Raw '!J395</f>
        <v>0.99062081286288517</v>
      </c>
      <c r="K395" s="106">
        <f>'VCO2 Raw'!K395/'VO2 Raw '!K395</f>
        <v>0.94000697593303106</v>
      </c>
      <c r="L395" s="109"/>
      <c r="M395" s="329"/>
      <c r="N395" s="329"/>
      <c r="O395" s="329"/>
      <c r="P395" s="329"/>
      <c r="Q395" s="329"/>
      <c r="R395" s="329"/>
      <c r="S395" s="329"/>
      <c r="T395" s="329"/>
      <c r="U395" s="357"/>
    </row>
    <row r="396" spans="1:21">
      <c r="A396" s="223">
        <v>43728</v>
      </c>
      <c r="B396" s="235">
        <v>2.3489120370370302</v>
      </c>
      <c r="C396" s="354">
        <f>'VCO2 Raw'!C396/'VO2 Raw '!C396</f>
        <v>0.90659851301115246</v>
      </c>
      <c r="D396" s="355">
        <f>'VCO2 Raw'!D396/'VO2 Raw '!D396</f>
        <v>0.98118753674309234</v>
      </c>
      <c r="E396" s="355">
        <f>'VCO2 Raw'!E396/'VO2 Raw '!E396</f>
        <v>0.93505882352941172</v>
      </c>
      <c r="F396" s="355">
        <f>'VCO2 Raw'!F396/'VO2 Raw '!F396</f>
        <v>0.81246806336228927</v>
      </c>
      <c r="G396" s="355">
        <f>'VCO2 Raw'!G396/'VO2 Raw '!G396</f>
        <v>0.91624203821656047</v>
      </c>
      <c r="H396" s="329">
        <f>'VCO2 Raw'!H396/'VO2 Raw '!H396</f>
        <v>0.74966622162883845</v>
      </c>
      <c r="I396" s="329">
        <f>'VCO2 Raw'!I396/'VO2 Raw '!I396</f>
        <v>0.85558086560364466</v>
      </c>
      <c r="J396" s="329">
        <f>'VCO2 Raw'!J396/'VO2 Raw '!J396</f>
        <v>0.88272761333832894</v>
      </c>
      <c r="K396" s="106">
        <f>'VCO2 Raw'!K396/'VO2 Raw '!K396</f>
        <v>0.91486291486291482</v>
      </c>
      <c r="L396" s="109">
        <f t="shared" ref="L396" si="1215">AVERAGE(C396:C398)</f>
        <v>0.91033433704692579</v>
      </c>
      <c r="M396" s="329">
        <f t="shared" ref="M396" si="1216">AVERAGE(D396:D398)</f>
        <v>0.96151190542176879</v>
      </c>
      <c r="N396" s="329">
        <f t="shared" ref="N396" si="1217">AVERAGE(E396:E398)</f>
        <v>0.93363079500485835</v>
      </c>
      <c r="O396" s="329">
        <f t="shared" ref="O396" si="1218">AVERAGE(F396:F398)</f>
        <v>0.8186756759261159</v>
      </c>
      <c r="P396" s="329">
        <f t="shared" ref="P396" si="1219">AVERAGE(G396:G398)</f>
        <v>0.91738124330043824</v>
      </c>
      <c r="Q396" s="329">
        <f t="shared" ref="Q396" si="1220">AVERAGE(H396:H398)</f>
        <v>0.77964833334145756</v>
      </c>
      <c r="R396" s="329">
        <f t="shared" ref="R396" si="1221">AVERAGE(I396:I398)</f>
        <v>0.83277370130126338</v>
      </c>
      <c r="S396" s="329">
        <f t="shared" ref="S396" si="1222">AVERAGE(J396:J398)</f>
        <v>0.89267379379594036</v>
      </c>
      <c r="T396" s="329">
        <f t="shared" ref="T396" si="1223">AVERAGE(K396:K398)</f>
        <v>0.93122739788814757</v>
      </c>
      <c r="U396" s="357">
        <f t="shared" ref="U396" si="1224">AVERAGE(L396:T396)</f>
        <v>0.88642857589187962</v>
      </c>
    </row>
    <row r="397" spans="1:21">
      <c r="A397" s="223">
        <v>43728</v>
      </c>
      <c r="B397" s="235">
        <v>2.3628009259259199</v>
      </c>
      <c r="C397" s="354">
        <f>'VCO2 Raw'!C397/'VO2 Raw '!C397</f>
        <v>0.92601858470335952</v>
      </c>
      <c r="D397" s="355">
        <f>'VCO2 Raw'!D397/'VO2 Raw '!D397</f>
        <v>0.9471397538015931</v>
      </c>
      <c r="E397" s="355">
        <f>'VCO2 Raw'!E397/'VO2 Raw '!E397</f>
        <v>0.99029126213592233</v>
      </c>
      <c r="F397" s="355">
        <f>'VCO2 Raw'!F397/'VO2 Raw '!F397</f>
        <v>0.83528645833333337</v>
      </c>
      <c r="G397" s="355">
        <f>'VCO2 Raw'!G397/'VO2 Raw '!G397</f>
        <v>0.89091534755677904</v>
      </c>
      <c r="H397" s="329">
        <f>'VCO2 Raw'!H397/'VO2 Raw '!H397</f>
        <v>0.80016313213703094</v>
      </c>
      <c r="I397" s="329">
        <f>'VCO2 Raw'!I397/'VO2 Raw '!I397</f>
        <v>0.85313174946004322</v>
      </c>
      <c r="J397" s="329">
        <f>'VCO2 Raw'!J397/'VO2 Raw '!J397</f>
        <v>0.87224816544362904</v>
      </c>
      <c r="K397" s="106">
        <f>'VCO2 Raw'!K397/'VO2 Raw '!K397</f>
        <v>0.94258739474355702</v>
      </c>
      <c r="L397" s="109"/>
      <c r="M397" s="329"/>
      <c r="N397" s="329"/>
      <c r="O397" s="329"/>
      <c r="P397" s="329"/>
      <c r="Q397" s="329"/>
      <c r="R397" s="329"/>
      <c r="S397" s="329"/>
      <c r="T397" s="329"/>
      <c r="U397" s="357">
        <f t="shared" ref="U397" si="1225">STDEV(L396:T396)/SQRT(COUNT(L396:T396))</f>
        <v>2.0518408847553331E-2</v>
      </c>
    </row>
    <row r="398" spans="1:21">
      <c r="A398" s="223">
        <v>43728</v>
      </c>
      <c r="B398" s="235">
        <v>2.3766898148148101</v>
      </c>
      <c r="C398" s="354">
        <f>'VCO2 Raw'!C398/'VO2 Raw '!C398</f>
        <v>0.89838591342626561</v>
      </c>
      <c r="D398" s="355">
        <f>'VCO2 Raw'!D398/'VO2 Raw '!D398</f>
        <v>0.95620842572062081</v>
      </c>
      <c r="E398" s="355">
        <f>'VCO2 Raw'!E398/'VO2 Raw '!E398</f>
        <v>0.87554229934924077</v>
      </c>
      <c r="F398" s="355">
        <f>'VCO2 Raw'!F398/'VO2 Raw '!F398</f>
        <v>0.80827250608272505</v>
      </c>
      <c r="G398" s="355">
        <f>'VCO2 Raw'!G398/'VO2 Raw '!G398</f>
        <v>0.944986344127975</v>
      </c>
      <c r="H398" s="329">
        <f>'VCO2 Raw'!H398/'VO2 Raw '!H398</f>
        <v>0.78911564625850339</v>
      </c>
      <c r="I398" s="329">
        <f>'VCO2 Raw'!I398/'VO2 Raw '!I398</f>
        <v>0.78960848884010248</v>
      </c>
      <c r="J398" s="329">
        <f>'VCO2 Raw'!J398/'VO2 Raw '!J398</f>
        <v>0.92304560260586321</v>
      </c>
      <c r="K398" s="106">
        <f>'VCO2 Raw'!K398/'VO2 Raw '!K398</f>
        <v>0.93623188405797098</v>
      </c>
      <c r="L398" s="109"/>
      <c r="M398" s="329"/>
      <c r="N398" s="329"/>
      <c r="O398" s="329"/>
      <c r="P398" s="329"/>
      <c r="Q398" s="329"/>
      <c r="R398" s="329"/>
      <c r="S398" s="329"/>
      <c r="T398" s="329"/>
      <c r="U398" s="357"/>
    </row>
    <row r="399" spans="1:21">
      <c r="A399" s="223">
        <v>43728</v>
      </c>
      <c r="B399" s="235">
        <v>2.3905787037036998</v>
      </c>
      <c r="C399" s="354">
        <f>'VCO2 Raw'!C399/'VO2 Raw '!C399</f>
        <v>0.92374278647980212</v>
      </c>
      <c r="D399" s="355">
        <f>'VCO2 Raw'!D399/'VO2 Raw '!D399</f>
        <v>0.9028846153846154</v>
      </c>
      <c r="E399" s="355">
        <f>'VCO2 Raw'!E399/'VO2 Raw '!E399</f>
        <v>0.88848594741613784</v>
      </c>
      <c r="F399" s="355">
        <f>'VCO2 Raw'!F399/'VO2 Raw '!F399</f>
        <v>0.7879699248120301</v>
      </c>
      <c r="G399" s="355">
        <f>'VCO2 Raw'!G399/'VO2 Raw '!G399</f>
        <v>0.87913299044819981</v>
      </c>
      <c r="H399" s="329">
        <f>'VCO2 Raw'!H399/'VO2 Raw '!H399</f>
        <v>0.77755430410297666</v>
      </c>
      <c r="I399" s="329">
        <f>'VCO2 Raw'!I399/'VO2 Raw '!I399</f>
        <v>0.80924214417744922</v>
      </c>
      <c r="J399" s="329">
        <f>'VCO2 Raw'!J399/'VO2 Raw '!J399</f>
        <v>0.87543471387922855</v>
      </c>
      <c r="K399" s="106">
        <f>'VCO2 Raw'!K399/'VO2 Raw '!K399</f>
        <v>0.8620361560418649</v>
      </c>
      <c r="L399" s="109">
        <f t="shared" ref="L399" si="1226">AVERAGE(C399:C401)</f>
        <v>0.88259292898404473</v>
      </c>
      <c r="M399" s="329">
        <f t="shared" ref="M399" si="1227">AVERAGE(D399:D401)</f>
        <v>0.95264606848951294</v>
      </c>
      <c r="N399" s="329">
        <f t="shared" ref="N399" si="1228">AVERAGE(E399:E401)</f>
        <v>0.90540317119300351</v>
      </c>
      <c r="O399" s="329">
        <f t="shared" ref="O399" si="1229">AVERAGE(F399:F401)</f>
        <v>0.77910672100259093</v>
      </c>
      <c r="P399" s="329">
        <f t="shared" ref="P399" si="1230">AVERAGE(G399:G401)</f>
        <v>0.88547520391053858</v>
      </c>
      <c r="Q399" s="329">
        <f t="shared" ref="Q399" si="1231">AVERAGE(H399:H401)</f>
        <v>0.79162450264873785</v>
      </c>
      <c r="R399" s="329">
        <f t="shared" ref="R399" si="1232">AVERAGE(I399:I401)</f>
        <v>0.83442712609622305</v>
      </c>
      <c r="S399" s="329">
        <f t="shared" ref="S399" si="1233">AVERAGE(J399:J401)</f>
        <v>0.89802561500507316</v>
      </c>
      <c r="T399" s="329">
        <f t="shared" ref="T399" si="1234">AVERAGE(K399:K401)</f>
        <v>0.86981280720232623</v>
      </c>
      <c r="U399" s="357">
        <f t="shared" ref="U399" si="1235">AVERAGE(L399:T399)</f>
        <v>0.86656823828133889</v>
      </c>
    </row>
    <row r="400" spans="1:21">
      <c r="A400" s="223">
        <v>43728</v>
      </c>
      <c r="B400" s="235">
        <v>2.40446759259259</v>
      </c>
      <c r="C400" s="354">
        <f>'VCO2 Raw'!C400/'VO2 Raw '!C400</f>
        <v>0.86490008688097308</v>
      </c>
      <c r="D400" s="355">
        <f>'VCO2 Raw'!D400/'VO2 Raw '!D400</f>
        <v>0.95756457564575648</v>
      </c>
      <c r="E400" s="355">
        <f>'VCO2 Raw'!E400/'VO2 Raw '!E400</f>
        <v>0.94750519750519746</v>
      </c>
      <c r="F400" s="355">
        <f>'VCO2 Raw'!F400/'VO2 Raw '!F400</f>
        <v>0.79813664596273293</v>
      </c>
      <c r="G400" s="355">
        <f>'VCO2 Raw'!G400/'VO2 Raw '!G400</f>
        <v>0.92682926829268297</v>
      </c>
      <c r="H400" s="329">
        <f>'VCO2 Raw'!H400/'VO2 Raw '!H400</f>
        <v>0.80790543036571849</v>
      </c>
      <c r="I400" s="329">
        <f>'VCO2 Raw'!I400/'VO2 Raw '!I400</f>
        <v>0.87492501499700059</v>
      </c>
      <c r="J400" s="329">
        <f>'VCO2 Raw'!J400/'VO2 Raw '!J400</f>
        <v>0.86778563015312127</v>
      </c>
      <c r="K400" s="106">
        <f>'VCO2 Raw'!K400/'VO2 Raw '!K400</f>
        <v>0.86180904522613067</v>
      </c>
      <c r="L400" s="109"/>
      <c r="M400" s="329"/>
      <c r="N400" s="329"/>
      <c r="O400" s="329"/>
      <c r="P400" s="329"/>
      <c r="Q400" s="329"/>
      <c r="R400" s="329"/>
      <c r="S400" s="329"/>
      <c r="T400" s="329"/>
      <c r="U400" s="357">
        <f t="shared" ref="U400" si="1236">STDEV(L399:T399)/SQRT(COUNT(L399:T399))</f>
        <v>1.8570823261013631E-2</v>
      </c>
    </row>
    <row r="401" spans="1:21">
      <c r="A401" s="223">
        <v>43728</v>
      </c>
      <c r="B401" s="235">
        <v>2.4183564814814802</v>
      </c>
      <c r="C401" s="354">
        <f>'VCO2 Raw'!C401/'VO2 Raw '!C401</f>
        <v>0.8591359135913591</v>
      </c>
      <c r="D401" s="355">
        <f>'VCO2 Raw'!D401/'VO2 Raw '!D401</f>
        <v>0.99748901443816695</v>
      </c>
      <c r="E401" s="355">
        <f>'VCO2 Raw'!E401/'VO2 Raw '!E401</f>
        <v>0.880218368657675</v>
      </c>
      <c r="F401" s="355">
        <f>'VCO2 Raw'!F401/'VO2 Raw '!F401</f>
        <v>0.75121359223300976</v>
      </c>
      <c r="G401" s="355">
        <f>'VCO2 Raw'!G401/'VO2 Raw '!G401</f>
        <v>0.85046335299073295</v>
      </c>
      <c r="H401" s="329">
        <f>'VCO2 Raw'!H401/'VO2 Raw '!H401</f>
        <v>0.78941377347751851</v>
      </c>
      <c r="I401" s="329">
        <f>'VCO2 Raw'!I401/'VO2 Raw '!I401</f>
        <v>0.81911421911421911</v>
      </c>
      <c r="J401" s="329">
        <f>'VCO2 Raw'!J401/'VO2 Raw '!J401</f>
        <v>0.95085650098287</v>
      </c>
      <c r="K401" s="106">
        <f>'VCO2 Raw'!K401/'VO2 Raw '!K401</f>
        <v>0.88559322033898302</v>
      </c>
      <c r="L401" s="109"/>
      <c r="M401" s="329"/>
      <c r="N401" s="329"/>
      <c r="O401" s="329"/>
      <c r="P401" s="329"/>
      <c r="Q401" s="329"/>
      <c r="R401" s="329"/>
      <c r="S401" s="329"/>
      <c r="T401" s="329"/>
      <c r="U401" s="357"/>
    </row>
    <row r="402" spans="1:21">
      <c r="A402" s="223">
        <v>43728</v>
      </c>
      <c r="B402" s="235">
        <v>2.4322453703703699</v>
      </c>
      <c r="C402" s="354">
        <f>'VCO2 Raw'!C402/'VO2 Raw '!C402</f>
        <v>0.83221476510067116</v>
      </c>
      <c r="D402" s="355">
        <f>'VCO2 Raw'!D402/'VO2 Raw '!D402</f>
        <v>0.9718875502008032</v>
      </c>
      <c r="E402" s="355">
        <f>'VCO2 Raw'!E402/'VO2 Raw '!E402</f>
        <v>0.92504638218923929</v>
      </c>
      <c r="F402" s="355">
        <f>'VCO2 Raw'!F402/'VO2 Raw '!F402</f>
        <v>0.82694610778443112</v>
      </c>
      <c r="G402" s="355">
        <f>'VCO2 Raw'!G402/'VO2 Raw '!G402</f>
        <v>0.81717337715694327</v>
      </c>
      <c r="H402" s="329">
        <f>'VCO2 Raw'!H402/'VO2 Raw '!H402</f>
        <v>0.76130578017370465</v>
      </c>
      <c r="I402" s="329">
        <f>'VCO2 Raw'!I402/'VO2 Raw '!I402</f>
        <v>0.76956350766810855</v>
      </c>
      <c r="J402" s="329">
        <f>'VCO2 Raw'!J402/'VO2 Raw '!J402</f>
        <v>0.90388239728609121</v>
      </c>
      <c r="K402" s="106">
        <f>'VCO2 Raw'!K402/'VO2 Raw '!K402</f>
        <v>0.88832658569500678</v>
      </c>
      <c r="L402" s="109">
        <f t="shared" ref="L402" si="1237">AVERAGE(C402:C404)</f>
        <v>0.81602499074156576</v>
      </c>
      <c r="M402" s="329">
        <f t="shared" ref="M402" si="1238">AVERAGE(D402:D404)</f>
        <v>0.9610166457892807</v>
      </c>
      <c r="N402" s="329">
        <f t="shared" ref="N402" si="1239">AVERAGE(E402:E404)</f>
        <v>0.89680975641429439</v>
      </c>
      <c r="O402" s="329">
        <f t="shared" ref="O402" si="1240">AVERAGE(F402:F404)</f>
        <v>0.83818969488854533</v>
      </c>
      <c r="P402" s="329">
        <f t="shared" ref="P402" si="1241">AVERAGE(G402:G404)</f>
        <v>0.83373225132415618</v>
      </c>
      <c r="Q402" s="329">
        <f t="shared" ref="Q402" si="1242">AVERAGE(H402:H404)</f>
        <v>0.76368961472119601</v>
      </c>
      <c r="R402" s="329">
        <f t="shared" ref="R402" si="1243">AVERAGE(I402:I404)</f>
        <v>0.83203858228733552</v>
      </c>
      <c r="S402" s="329">
        <f t="shared" ref="S402" si="1244">AVERAGE(J402:J404)</f>
        <v>0.86869885045429573</v>
      </c>
      <c r="T402" s="329">
        <f t="shared" ref="T402" si="1245">AVERAGE(K402:K404)</f>
        <v>0.87055529785215713</v>
      </c>
      <c r="U402" s="357">
        <f t="shared" ref="U402" si="1246">AVERAGE(L402:T402)</f>
        <v>0.85341729827475854</v>
      </c>
    </row>
    <row r="403" spans="1:21">
      <c r="A403" s="223">
        <v>43728</v>
      </c>
      <c r="B403" s="235">
        <v>2.4461342592592592</v>
      </c>
      <c r="C403" s="354">
        <f>'VCO2 Raw'!C403/'VO2 Raw '!C403</f>
        <v>0.81050740907049845</v>
      </c>
      <c r="D403" s="355">
        <f>'VCO2 Raw'!D403/'VO2 Raw '!D403</f>
        <v>0.97048960429242115</v>
      </c>
      <c r="E403" s="355">
        <f>'VCO2 Raw'!E403/'VO2 Raw '!E403</f>
        <v>0.88805539526832078</v>
      </c>
      <c r="F403" s="355">
        <f>'VCO2 Raw'!F403/'VO2 Raw '!F403</f>
        <v>0.85925242270419933</v>
      </c>
      <c r="G403" s="355">
        <f>'VCO2 Raw'!G403/'VO2 Raw '!G403</f>
        <v>0.87663551401869155</v>
      </c>
      <c r="H403" s="329">
        <f>'VCO2 Raw'!H403/'VO2 Raw '!H403</f>
        <v>0.77159545035351984</v>
      </c>
      <c r="I403" s="329">
        <f>'VCO2 Raw'!I403/'VO2 Raw '!I403</f>
        <v>0.82237169905331342</v>
      </c>
      <c r="J403" s="329">
        <f>'VCO2 Raw'!J403/'VO2 Raw '!J403</f>
        <v>0.89920055613486272</v>
      </c>
      <c r="K403" s="106">
        <f>'VCO2 Raw'!K403/'VO2 Raw '!K403</f>
        <v>0.8824867323730099</v>
      </c>
      <c r="L403" s="109"/>
      <c r="M403" s="329"/>
      <c r="N403" s="329"/>
      <c r="O403" s="329"/>
      <c r="P403" s="329"/>
      <c r="Q403" s="329"/>
      <c r="R403" s="329"/>
      <c r="S403" s="329"/>
      <c r="T403" s="329"/>
      <c r="U403" s="357">
        <f t="shared" ref="U403" si="1247">STDEV(L402:T402)/SQRT(COUNT(L402:T402))</f>
        <v>1.8451676455611302E-2</v>
      </c>
    </row>
    <row r="404" spans="1:21">
      <c r="A404" s="223">
        <v>43728</v>
      </c>
      <c r="B404" s="235">
        <v>2.46002314814814</v>
      </c>
      <c r="C404" s="354">
        <f>'VCO2 Raw'!C404/'VO2 Raw '!C404</f>
        <v>0.805352798053528</v>
      </c>
      <c r="D404" s="355">
        <f>'VCO2 Raw'!D404/'VO2 Raw '!D404</f>
        <v>0.94067278287461775</v>
      </c>
      <c r="E404" s="355">
        <f>'VCO2 Raw'!E404/'VO2 Raw '!E404</f>
        <v>0.8773274917853231</v>
      </c>
      <c r="F404" s="355">
        <f>'VCO2 Raw'!F404/'VO2 Raw '!F404</f>
        <v>0.82837055417700578</v>
      </c>
      <c r="G404" s="355">
        <f>'VCO2 Raw'!G404/'VO2 Raw '!G404</f>
        <v>0.80738786279683372</v>
      </c>
      <c r="H404" s="329">
        <f>'VCO2 Raw'!H404/'VO2 Raw '!H404</f>
        <v>0.75816761363636365</v>
      </c>
      <c r="I404" s="329">
        <f>'VCO2 Raw'!I404/'VO2 Raw '!I404</f>
        <v>0.90418054014058458</v>
      </c>
      <c r="J404" s="329">
        <f>'VCO2 Raw'!J404/'VO2 Raw '!J404</f>
        <v>0.80301359794193317</v>
      </c>
      <c r="K404" s="106">
        <f>'VCO2 Raw'!K404/'VO2 Raw '!K404</f>
        <v>0.84085257548845471</v>
      </c>
      <c r="L404" s="109"/>
      <c r="M404" s="329"/>
      <c r="N404" s="329"/>
      <c r="O404" s="329"/>
      <c r="P404" s="329"/>
      <c r="Q404" s="329"/>
      <c r="R404" s="329"/>
      <c r="S404" s="329"/>
      <c r="T404" s="329"/>
      <c r="U404" s="357"/>
    </row>
    <row r="405" spans="1:21">
      <c r="A405" s="223">
        <v>43728</v>
      </c>
      <c r="B405" s="235">
        <v>2.4739120370370302</v>
      </c>
      <c r="C405" s="354">
        <f>'VCO2 Raw'!C405/'VO2 Raw '!C405</f>
        <v>0.83140326975476841</v>
      </c>
      <c r="D405" s="355">
        <f>'VCO2 Raw'!D405/'VO2 Raw '!D405</f>
        <v>0.94727189362677666</v>
      </c>
      <c r="E405" s="355">
        <f>'VCO2 Raw'!E405/'VO2 Raw '!E405</f>
        <v>0.81634938409854418</v>
      </c>
      <c r="F405" s="355">
        <f>'VCO2 Raw'!F405/'VO2 Raw '!F405</f>
        <v>0.7811523001339884</v>
      </c>
      <c r="G405" s="355">
        <f>'VCO2 Raw'!G405/'VO2 Raw '!G405</f>
        <v>0.82015718908922797</v>
      </c>
      <c r="H405" s="329">
        <f>'VCO2 Raw'!H405/'VO2 Raw '!H405</f>
        <v>0.72601717058603954</v>
      </c>
      <c r="I405" s="329">
        <f>'VCO2 Raw'!I405/'VO2 Raw '!I405</f>
        <v>0.91459557162223226</v>
      </c>
      <c r="J405" s="329">
        <f>'VCO2 Raw'!J405/'VO2 Raw '!J405</f>
        <v>0.92753209700427963</v>
      </c>
      <c r="K405" s="106">
        <f>'VCO2 Raw'!K405/'VO2 Raw '!K405</f>
        <v>0.81790333560245065</v>
      </c>
      <c r="L405" s="109">
        <f t="shared" ref="L405" si="1248">AVERAGE(C405:C407)</f>
        <v>0.85060442918860868</v>
      </c>
      <c r="M405" s="329">
        <f t="shared" ref="M405" si="1249">AVERAGE(D405:D407)</f>
        <v>0.91562394975488148</v>
      </c>
      <c r="N405" s="329">
        <f t="shared" ref="N405" si="1250">AVERAGE(E405:E407)</f>
        <v>0.81552697496244553</v>
      </c>
      <c r="O405" s="329">
        <f t="shared" ref="O405" si="1251">AVERAGE(F405:F407)</f>
        <v>0.7885125720018501</v>
      </c>
      <c r="P405" s="329">
        <f t="shared" ref="P405" si="1252">AVERAGE(G405:G407)</f>
        <v>0.86090655463911325</v>
      </c>
      <c r="Q405" s="329">
        <f t="shared" ref="Q405" si="1253">AVERAGE(H405:H407)</f>
        <v>0.73702135257409995</v>
      </c>
      <c r="R405" s="329">
        <f t="shared" ref="R405" si="1254">AVERAGE(I405:I407)</f>
        <v>0.88480089569109543</v>
      </c>
      <c r="S405" s="329">
        <f t="shared" ref="S405" si="1255">AVERAGE(J405:J407)</f>
        <v>0.91891385167571116</v>
      </c>
      <c r="T405" s="329">
        <f t="shared" ref="T405" si="1256">AVERAGE(K405:K407)</f>
        <v>0.88901081844515006</v>
      </c>
      <c r="U405" s="357">
        <f t="shared" ref="U405" si="1257">AVERAGE(L405:T405)</f>
        <v>0.85121348877032843</v>
      </c>
    </row>
    <row r="406" spans="1:21">
      <c r="A406" s="223">
        <v>43728</v>
      </c>
      <c r="B406" s="235">
        <v>2.4878009259259199</v>
      </c>
      <c r="C406" s="354">
        <f>'VCO2 Raw'!C406/'VO2 Raw '!C406</f>
        <v>0.87406855439642328</v>
      </c>
      <c r="D406" s="355">
        <f>'VCO2 Raw'!D406/'VO2 Raw '!D406</f>
        <v>0.88181221273801702</v>
      </c>
      <c r="E406" s="355">
        <f>'VCO2 Raw'!E406/'VO2 Raw '!E406</f>
        <v>0.80838943552563436</v>
      </c>
      <c r="F406" s="355">
        <f>'VCO2 Raw'!F406/'VO2 Raw '!F406</f>
        <v>0.80101010101010106</v>
      </c>
      <c r="G406" s="355">
        <f>'VCO2 Raw'!G406/'VO2 Raw '!G406</f>
        <v>0.88457958423828731</v>
      </c>
      <c r="H406" s="329">
        <f>'VCO2 Raw'!H406/'VO2 Raw '!H406</f>
        <v>0.75069361870788742</v>
      </c>
      <c r="I406" s="329">
        <f>'VCO2 Raw'!I406/'VO2 Raw '!I406</f>
        <v>0.90509977827051002</v>
      </c>
      <c r="J406" s="329">
        <f>'VCO2 Raw'!J406/'VO2 Raw '!J406</f>
        <v>0.93927492447129912</v>
      </c>
      <c r="K406" s="106">
        <f>'VCO2 Raw'!K406/'VO2 Raw '!K406</f>
        <v>0.91838235294117643</v>
      </c>
      <c r="L406" s="109"/>
      <c r="M406" s="329"/>
      <c r="N406" s="329"/>
      <c r="O406" s="329"/>
      <c r="P406" s="329"/>
      <c r="Q406" s="329"/>
      <c r="R406" s="329"/>
      <c r="S406" s="329"/>
      <c r="T406" s="329"/>
      <c r="U406" s="357">
        <f t="shared" ref="U406" si="1258">STDEV(L405:T405)/SQRT(COUNT(L405:T405))</f>
        <v>2.0285428998800824E-2</v>
      </c>
    </row>
    <row r="407" spans="1:21">
      <c r="A407" s="223">
        <v>43728</v>
      </c>
      <c r="B407" s="235">
        <v>2.5016898148148101</v>
      </c>
      <c r="C407" s="354">
        <f>'VCO2 Raw'!C407/'VO2 Raw '!C407</f>
        <v>0.84634146341463412</v>
      </c>
      <c r="D407" s="355">
        <f>'VCO2 Raw'!D407/'VO2 Raw '!D407</f>
        <v>0.91778774289985054</v>
      </c>
      <c r="E407" s="355">
        <f>'VCO2 Raw'!E407/'VO2 Raw '!E407</f>
        <v>0.82184210526315793</v>
      </c>
      <c r="F407" s="355">
        <f>'VCO2 Raw'!F407/'VO2 Raw '!F407</f>
        <v>0.78337531486146095</v>
      </c>
      <c r="G407" s="355">
        <f>'VCO2 Raw'!G407/'VO2 Raw '!G407</f>
        <v>0.87798289058982437</v>
      </c>
      <c r="H407" s="329">
        <f>'VCO2 Raw'!H407/'VO2 Raw '!H407</f>
        <v>0.73435326842837279</v>
      </c>
      <c r="I407" s="329">
        <f>'VCO2 Raw'!I407/'VO2 Raw '!I407</f>
        <v>0.83470733718054413</v>
      </c>
      <c r="J407" s="329">
        <f>'VCO2 Raw'!J407/'VO2 Raw '!J407</f>
        <v>0.88993453355155483</v>
      </c>
      <c r="K407" s="106">
        <f>'VCO2 Raw'!K407/'VO2 Raw '!K407</f>
        <v>0.93074676679182311</v>
      </c>
      <c r="L407" s="109"/>
      <c r="M407" s="329"/>
      <c r="N407" s="329"/>
      <c r="O407" s="329"/>
      <c r="P407" s="329"/>
      <c r="Q407" s="329"/>
      <c r="R407" s="329"/>
      <c r="S407" s="329"/>
      <c r="T407" s="329"/>
      <c r="U407" s="357"/>
    </row>
    <row r="408" spans="1:21">
      <c r="A408" s="223">
        <v>43728</v>
      </c>
      <c r="B408" s="235">
        <v>2.5155787037036998</v>
      </c>
      <c r="C408" s="354">
        <f>'VCO2 Raw'!C408/'VO2 Raw '!C408</f>
        <v>0.8358647721705047</v>
      </c>
      <c r="D408" s="355">
        <f>'VCO2 Raw'!D408/'VO2 Raw '!D408</f>
        <v>0.83839779005524862</v>
      </c>
      <c r="E408" s="355">
        <f>'VCO2 Raw'!E408/'VO2 Raw '!E408</f>
        <v>0.86723768736616702</v>
      </c>
      <c r="F408" s="355">
        <f>'VCO2 Raw'!F408/'VO2 Raw '!F408</f>
        <v>0.76062445793581956</v>
      </c>
      <c r="G408" s="355">
        <f>'VCO2 Raw'!G408/'VO2 Raw '!G408</f>
        <v>0.85281923714759533</v>
      </c>
      <c r="H408" s="329">
        <f>'VCO2 Raw'!H408/'VO2 Raw '!H408</f>
        <v>0.75531185743660045</v>
      </c>
      <c r="I408" s="329">
        <f>'VCO2 Raw'!I408/'VO2 Raw '!I408</f>
        <v>0.88559592096876993</v>
      </c>
      <c r="J408" s="329">
        <f>'VCO2 Raw'!J408/'VO2 Raw '!J408</f>
        <v>0.88610719322990128</v>
      </c>
      <c r="K408" s="106">
        <f>'VCO2 Raw'!K408/'VO2 Raw '!K408</f>
        <v>0.87038819377606669</v>
      </c>
      <c r="L408" s="109">
        <f t="shared" ref="L408" si="1259">AVERAGE(C408:C410)</f>
        <v>0.81907919582984323</v>
      </c>
      <c r="M408" s="329">
        <f t="shared" ref="M408" si="1260">AVERAGE(D408:D410)</f>
        <v>0.85362060305497145</v>
      </c>
      <c r="N408" s="329">
        <f t="shared" ref="N408" si="1261">AVERAGE(E408:E410)</f>
        <v>0.87844901100368711</v>
      </c>
      <c r="O408" s="329">
        <f t="shared" ref="O408" si="1262">AVERAGE(F408:F410)</f>
        <v>0.78335693943303397</v>
      </c>
      <c r="P408" s="329">
        <f t="shared" ref="P408" si="1263">AVERAGE(G408:G410)</f>
        <v>0.87488435341469717</v>
      </c>
      <c r="Q408" s="329">
        <f t="shared" ref="Q408" si="1264">AVERAGE(H408:H410)</f>
        <v>0.79547631335238655</v>
      </c>
      <c r="R408" s="329">
        <f t="shared" ref="R408" si="1265">AVERAGE(I408:I410)</f>
        <v>0.83628394851461574</v>
      </c>
      <c r="S408" s="329">
        <f t="shared" ref="S408" si="1266">AVERAGE(J408:J410)</f>
        <v>0.83813077390147794</v>
      </c>
      <c r="T408" s="329">
        <f t="shared" ref="T408" si="1267">AVERAGE(K408:K410)</f>
        <v>0.86235154244423973</v>
      </c>
      <c r="U408" s="357">
        <f t="shared" ref="U408" si="1268">AVERAGE(L408:T408)</f>
        <v>0.8379591867721059</v>
      </c>
    </row>
    <row r="409" spans="1:21">
      <c r="A409" s="223">
        <v>43728</v>
      </c>
      <c r="B409" s="235">
        <v>2.52946759259259</v>
      </c>
      <c r="C409" s="354">
        <f>'VCO2 Raw'!C409/'VO2 Raw '!C409</f>
        <v>0.79390354868061874</v>
      </c>
      <c r="D409" s="355">
        <f>'VCO2 Raw'!D409/'VO2 Raw '!D409</f>
        <v>0.86327888687235332</v>
      </c>
      <c r="E409" s="355">
        <f>'VCO2 Raw'!E409/'VO2 Raw '!E409</f>
        <v>0.89045764362220059</v>
      </c>
      <c r="F409" s="355">
        <f>'VCO2 Raw'!F409/'VO2 Raw '!F409</f>
        <v>0.77908689248895435</v>
      </c>
      <c r="G409" s="355">
        <f>'VCO2 Raw'!G409/'VO2 Raw '!G409</f>
        <v>0.88981998758535075</v>
      </c>
      <c r="H409" s="329">
        <f>'VCO2 Raw'!H409/'VO2 Raw '!H409</f>
        <v>0.79018655762841805</v>
      </c>
      <c r="I409" s="329">
        <f>'VCO2 Raw'!I409/'VO2 Raw '!I409</f>
        <v>0.82602545968882601</v>
      </c>
      <c r="J409" s="329">
        <f>'VCO2 Raw'!J409/'VO2 Raw '!J409</f>
        <v>0.80962128966223135</v>
      </c>
      <c r="K409" s="106">
        <f>'VCO2 Raw'!K409/'VO2 Raw '!K409</f>
        <v>0.82987398072646401</v>
      </c>
      <c r="L409" s="109"/>
      <c r="M409" s="329"/>
      <c r="N409" s="329"/>
      <c r="O409" s="329"/>
      <c r="P409" s="329"/>
      <c r="Q409" s="329"/>
      <c r="R409" s="329"/>
      <c r="S409" s="329"/>
      <c r="T409" s="329"/>
      <c r="U409" s="357">
        <f t="shared" ref="U409" si="1269">STDEV(L408:T408)/SQRT(COUNT(L408:T408))</f>
        <v>1.1173288238848373E-2</v>
      </c>
    </row>
    <row r="410" spans="1:21">
      <c r="A410" s="223">
        <v>43728</v>
      </c>
      <c r="B410" s="235">
        <v>2.5433564814814802</v>
      </c>
      <c r="C410" s="354">
        <f>'VCO2 Raw'!C410/'VO2 Raw '!C410</f>
        <v>0.82746926663840614</v>
      </c>
      <c r="D410" s="355">
        <f>'VCO2 Raw'!D410/'VO2 Raw '!D410</f>
        <v>0.85918513223731241</v>
      </c>
      <c r="E410" s="355">
        <f>'VCO2 Raw'!E410/'VO2 Raw '!E410</f>
        <v>0.8776517020226936</v>
      </c>
      <c r="F410" s="355">
        <f>'VCO2 Raw'!F410/'VO2 Raw '!F410</f>
        <v>0.81035946787432778</v>
      </c>
      <c r="G410" s="355">
        <f>'VCO2 Raw'!G410/'VO2 Raw '!G410</f>
        <v>0.88201383551114532</v>
      </c>
      <c r="H410" s="329">
        <f>'VCO2 Raw'!H410/'VO2 Raw '!H410</f>
        <v>0.84093052499214083</v>
      </c>
      <c r="I410" s="329">
        <f>'VCO2 Raw'!I410/'VO2 Raw '!I410</f>
        <v>0.79723046488625127</v>
      </c>
      <c r="J410" s="329">
        <f>'VCO2 Raw'!J410/'VO2 Raw '!J410</f>
        <v>0.8186638388123012</v>
      </c>
      <c r="K410" s="106">
        <f>'VCO2 Raw'!K410/'VO2 Raw '!K410</f>
        <v>0.8867924528301887</v>
      </c>
      <c r="L410" s="109"/>
      <c r="M410" s="329"/>
      <c r="N410" s="329"/>
      <c r="O410" s="329"/>
      <c r="P410" s="329"/>
      <c r="Q410" s="329"/>
      <c r="R410" s="329"/>
      <c r="S410" s="329"/>
      <c r="T410" s="329"/>
      <c r="U410" s="357"/>
    </row>
    <row r="411" spans="1:21">
      <c r="A411" s="223">
        <v>43728</v>
      </c>
      <c r="B411" s="235">
        <v>2.5572453703703699</v>
      </c>
      <c r="C411" s="354">
        <f>'VCO2 Raw'!C411/'VO2 Raw '!C411</f>
        <v>0.82507583417593533</v>
      </c>
      <c r="D411" s="355">
        <f>'VCO2 Raw'!D411/'VO2 Raw '!D411</f>
        <v>0.87306753458096009</v>
      </c>
      <c r="E411" s="355">
        <f>'VCO2 Raw'!E411/'VO2 Raw '!E411</f>
        <v>0.91114413075780087</v>
      </c>
      <c r="F411" s="355">
        <f>'VCO2 Raw'!F411/'VO2 Raw '!F411</f>
        <v>0.89278278972935465</v>
      </c>
      <c r="G411" s="355">
        <f>'VCO2 Raw'!G411/'VO2 Raw '!G411</f>
        <v>0.89609984399375975</v>
      </c>
      <c r="H411" s="329">
        <f>'VCO2 Raw'!H411/'VO2 Raw '!H411</f>
        <v>0.81662688941925221</v>
      </c>
      <c r="I411" s="329">
        <f>'VCO2 Raw'!I411/'VO2 Raw '!I411</f>
        <v>0.83489681050656661</v>
      </c>
      <c r="J411" s="329">
        <f>'VCO2 Raw'!J411/'VO2 Raw '!J411</f>
        <v>0.79962825278810412</v>
      </c>
      <c r="K411" s="106">
        <f>'VCO2 Raw'!K411/'VO2 Raw '!K411</f>
        <v>0.83197932053175772</v>
      </c>
      <c r="L411" s="109">
        <f t="shared" ref="L411" si="1270">AVERAGE(C411:C413)</f>
        <v>0.81455097526388565</v>
      </c>
      <c r="M411" s="329">
        <f t="shared" ref="M411" si="1271">AVERAGE(D411:D413)</f>
        <v>0.86339509839759232</v>
      </c>
      <c r="N411" s="329">
        <f t="shared" ref="N411" si="1272">AVERAGE(E411:E413)</f>
        <v>0.90818471162306391</v>
      </c>
      <c r="O411" s="329">
        <f t="shared" ref="O411" si="1273">AVERAGE(F411:F413)</f>
        <v>0.85171600975237904</v>
      </c>
      <c r="P411" s="329">
        <f t="shared" ref="P411" si="1274">AVERAGE(G411:G413)</f>
        <v>0.82071565125941337</v>
      </c>
      <c r="Q411" s="329">
        <f t="shared" ref="Q411" si="1275">AVERAGE(H411:H413)</f>
        <v>0.79916291356867808</v>
      </c>
      <c r="R411" s="329">
        <f t="shared" ref="R411" si="1276">AVERAGE(I411:I413)</f>
        <v>0.77763304987035919</v>
      </c>
      <c r="S411" s="329">
        <f t="shared" ref="S411" si="1277">AVERAGE(J411:J413)</f>
        <v>0.83803863587185212</v>
      </c>
      <c r="T411" s="329">
        <f t="shared" ref="T411" si="1278">AVERAGE(K411:K413)</f>
        <v>0.85278108819309173</v>
      </c>
      <c r="U411" s="357">
        <f t="shared" ref="U411" si="1279">AVERAGE(L411:T411)</f>
        <v>0.8362420148667018</v>
      </c>
    </row>
    <row r="412" spans="1:21">
      <c r="A412" s="223">
        <v>43728</v>
      </c>
      <c r="B412" s="235">
        <v>2.5711342592592499</v>
      </c>
      <c r="C412" s="354">
        <f>'VCO2 Raw'!C412/'VO2 Raw '!C412</f>
        <v>0.83538531691746465</v>
      </c>
      <c r="D412" s="355">
        <f>'VCO2 Raw'!D412/'VO2 Raw '!D412</f>
        <v>0.86939313984168864</v>
      </c>
      <c r="E412" s="355">
        <f>'VCO2 Raw'!E412/'VO2 Raw '!E412</f>
        <v>0.93648208469055372</v>
      </c>
      <c r="F412" s="355">
        <f>'VCO2 Raw'!F412/'VO2 Raw '!F412</f>
        <v>0.83901345291479823</v>
      </c>
      <c r="G412" s="355">
        <f>'VCO2 Raw'!G412/'VO2 Raw '!G412</f>
        <v>0.79731605738084221</v>
      </c>
      <c r="H412" s="329">
        <f>'VCO2 Raw'!H412/'VO2 Raw '!H412</f>
        <v>0.78996394230769229</v>
      </c>
      <c r="I412" s="329">
        <f>'VCO2 Raw'!I412/'VO2 Raw '!I412</f>
        <v>0.74676045908922617</v>
      </c>
      <c r="J412" s="329">
        <f>'VCO2 Raw'!J412/'VO2 Raw '!J412</f>
        <v>0.85967340160531414</v>
      </c>
      <c r="K412" s="106">
        <f>'VCO2 Raw'!K412/'VO2 Raw '!K412</f>
        <v>0.85472215300274113</v>
      </c>
      <c r="L412" s="109"/>
      <c r="M412" s="329"/>
      <c r="N412" s="329"/>
      <c r="O412" s="329"/>
      <c r="P412" s="329"/>
      <c r="Q412" s="329"/>
      <c r="R412" s="329"/>
      <c r="S412" s="329"/>
      <c r="T412" s="329"/>
      <c r="U412" s="357">
        <f t="shared" ref="U412" si="1280">STDEV(L411:T411)/SQRT(COUNT(L411:T411))</f>
        <v>1.2883395089327782E-2</v>
      </c>
    </row>
    <row r="413" spans="1:21">
      <c r="A413" s="223">
        <v>43728</v>
      </c>
      <c r="B413" s="235">
        <v>2.58502314814814</v>
      </c>
      <c r="C413" s="354">
        <f>'VCO2 Raw'!C413/'VO2 Raw '!C413</f>
        <v>0.78319177469825663</v>
      </c>
      <c r="D413" s="355">
        <f>'VCO2 Raw'!D413/'VO2 Raw '!D413</f>
        <v>0.84772462077012833</v>
      </c>
      <c r="E413" s="355">
        <f>'VCO2 Raw'!E413/'VO2 Raw '!E413</f>
        <v>0.87692791942083725</v>
      </c>
      <c r="F413" s="355">
        <f>'VCO2 Raw'!F413/'VO2 Raw '!F413</f>
        <v>0.82335178661298436</v>
      </c>
      <c r="G413" s="355">
        <f>'VCO2 Raw'!G413/'VO2 Raw '!G413</f>
        <v>0.76873105240363793</v>
      </c>
      <c r="H413" s="329">
        <f>'VCO2 Raw'!H413/'VO2 Raw '!H413</f>
        <v>0.79089790897908974</v>
      </c>
      <c r="I413" s="329">
        <f>'VCO2 Raw'!I413/'VO2 Raw '!I413</f>
        <v>0.75124188001528469</v>
      </c>
      <c r="J413" s="329">
        <f>'VCO2 Raw'!J413/'VO2 Raw '!J413</f>
        <v>0.854814253222138</v>
      </c>
      <c r="K413" s="106">
        <f>'VCO2 Raw'!K413/'VO2 Raw '!K413</f>
        <v>0.87164179104477613</v>
      </c>
      <c r="L413" s="109"/>
      <c r="M413" s="329"/>
      <c r="N413" s="329"/>
      <c r="O413" s="329"/>
      <c r="P413" s="329"/>
      <c r="Q413" s="329"/>
      <c r="R413" s="329"/>
      <c r="S413" s="329"/>
      <c r="T413" s="329"/>
      <c r="U413" s="357"/>
    </row>
    <row r="414" spans="1:21">
      <c r="A414" s="223">
        <v>43728</v>
      </c>
      <c r="B414" s="235">
        <v>2.5989120370370302</v>
      </c>
      <c r="C414" s="354">
        <f>'VCO2 Raw'!C414/'VO2 Raw '!C414</f>
        <v>0.8597134288570476</v>
      </c>
      <c r="D414" s="355">
        <f>'VCO2 Raw'!D414/'VO2 Raw '!D414</f>
        <v>0.86627335299901675</v>
      </c>
      <c r="E414" s="355">
        <f>'VCO2 Raw'!E414/'VO2 Raw '!E414</f>
        <v>0.90578221309069562</v>
      </c>
      <c r="F414" s="355">
        <f>'VCO2 Raw'!F414/'VO2 Raw '!F414</f>
        <v>0.79852045256744997</v>
      </c>
      <c r="G414" s="355">
        <f>'VCO2 Raw'!G414/'VO2 Raw '!G414</f>
        <v>0.82156133828996281</v>
      </c>
      <c r="H414" s="329">
        <f>'VCO2 Raw'!H414/'VO2 Raw '!H414</f>
        <v>0.76959999999999995</v>
      </c>
      <c r="I414" s="329">
        <f>'VCO2 Raw'!I414/'VO2 Raw '!I414</f>
        <v>0.78436317780580078</v>
      </c>
      <c r="J414" s="329">
        <f>'VCO2 Raw'!J414/'VO2 Raw '!J414</f>
        <v>0.81237911025145071</v>
      </c>
      <c r="K414" s="106">
        <f>'VCO2 Raw'!K414/'VO2 Raw '!K414</f>
        <v>0.86633333333333329</v>
      </c>
      <c r="L414" s="109">
        <f t="shared" ref="L414" si="1281">AVERAGE(C414:C416)</f>
        <v>0.88265130923882751</v>
      </c>
      <c r="M414" s="329">
        <f t="shared" ref="M414" si="1282">AVERAGE(D414:D416)</f>
        <v>0.91237501094498474</v>
      </c>
      <c r="N414" s="329">
        <f t="shared" ref="N414" si="1283">AVERAGE(E414:E416)</f>
        <v>0.93944568464028555</v>
      </c>
      <c r="O414" s="329">
        <f t="shared" ref="O414" si="1284">AVERAGE(F414:F416)</f>
        <v>0.80741690895660223</v>
      </c>
      <c r="P414" s="329">
        <f t="shared" ref="P414" si="1285">AVERAGE(G414:G416)</f>
        <v>0.82892644156384454</v>
      </c>
      <c r="Q414" s="329">
        <f t="shared" ref="Q414" si="1286">AVERAGE(H414:H416)</f>
        <v>0.74930467099631182</v>
      </c>
      <c r="R414" s="329">
        <f t="shared" ref="R414" si="1287">AVERAGE(I414:I416)</f>
        <v>0.83192266149753114</v>
      </c>
      <c r="S414" s="329">
        <f t="shared" ref="S414" si="1288">AVERAGE(J414:J416)</f>
        <v>0.80762977469827302</v>
      </c>
      <c r="T414" s="329">
        <f t="shared" ref="T414" si="1289">AVERAGE(K414:K416)</f>
        <v>0.83851014895099174</v>
      </c>
      <c r="U414" s="357">
        <f t="shared" ref="U414" si="1290">AVERAGE(L414:T414)</f>
        <v>0.84424251238751691</v>
      </c>
    </row>
    <row r="415" spans="1:21">
      <c r="A415" s="223">
        <v>43728</v>
      </c>
      <c r="B415" s="235">
        <v>2.6128009259259199</v>
      </c>
      <c r="C415" s="354">
        <f>'VCO2 Raw'!C415/'VO2 Raw '!C415</f>
        <v>0.86523125996810213</v>
      </c>
      <c r="D415" s="355">
        <f>'VCO2 Raw'!D415/'VO2 Raw '!D415</f>
        <v>0.89576271186440681</v>
      </c>
      <c r="E415" s="355">
        <f>'VCO2 Raw'!E415/'VO2 Raw '!E415</f>
        <v>0.95907762260474183</v>
      </c>
      <c r="F415" s="355">
        <f>'VCO2 Raw'!F415/'VO2 Raw '!F415</f>
        <v>0.82248803827751193</v>
      </c>
      <c r="G415" s="355">
        <f>'VCO2 Raw'!G415/'VO2 Raw '!G415</f>
        <v>0.82961222091656872</v>
      </c>
      <c r="H415" s="329">
        <f>'VCO2 Raw'!H415/'VO2 Raw '!H415</f>
        <v>0.72944523470839262</v>
      </c>
      <c r="I415" s="329">
        <f>'VCO2 Raw'!I415/'VO2 Raw '!I415</f>
        <v>0.8318744340476909</v>
      </c>
      <c r="J415" s="329">
        <f>'VCO2 Raw'!J415/'VO2 Raw '!J415</f>
        <v>0.81771407570746046</v>
      </c>
      <c r="K415" s="106">
        <f>'VCO2 Raw'!K415/'VO2 Raw '!K415</f>
        <v>0.83172275908030657</v>
      </c>
      <c r="L415" s="109"/>
      <c r="M415" s="329"/>
      <c r="N415" s="329"/>
      <c r="O415" s="329"/>
      <c r="P415" s="329"/>
      <c r="Q415" s="329"/>
      <c r="R415" s="329"/>
      <c r="S415" s="329"/>
      <c r="T415" s="329"/>
      <c r="U415" s="357">
        <f t="shared" ref="U415" si="1291">STDEV(L414:T414)/SQRT(COUNT(L414:T414))</f>
        <v>1.9475750285578991E-2</v>
      </c>
    </row>
    <row r="416" spans="1:21">
      <c r="A416" s="223">
        <v>43728</v>
      </c>
      <c r="B416" s="235">
        <v>2.6266898148148101</v>
      </c>
      <c r="C416" s="354">
        <f>'VCO2 Raw'!C416/'VO2 Raw '!C416</f>
        <v>0.92300923889133302</v>
      </c>
      <c r="D416" s="355">
        <f>'VCO2 Raw'!D416/'VO2 Raw '!D416</f>
        <v>0.97508896797153022</v>
      </c>
      <c r="E416" s="355">
        <f>'VCO2 Raw'!E416/'VO2 Raw '!E416</f>
        <v>0.95347721822541964</v>
      </c>
      <c r="F416" s="355">
        <f>'VCO2 Raw'!F416/'VO2 Raw '!F416</f>
        <v>0.80124223602484468</v>
      </c>
      <c r="G416" s="355">
        <f>'VCO2 Raw'!G416/'VO2 Raw '!G416</f>
        <v>0.83560576548500198</v>
      </c>
      <c r="H416" s="329">
        <f>'VCO2 Raw'!H416/'VO2 Raw '!H416</f>
        <v>0.74886877828054299</v>
      </c>
      <c r="I416" s="329">
        <f>'VCO2 Raw'!I416/'VO2 Raw '!I416</f>
        <v>0.87953037263910161</v>
      </c>
      <c r="J416" s="329">
        <f>'VCO2 Raw'!J416/'VO2 Raw '!J416</f>
        <v>0.79279613813590788</v>
      </c>
      <c r="K416" s="106">
        <f>'VCO2 Raw'!K416/'VO2 Raw '!K416</f>
        <v>0.81747435443933503</v>
      </c>
      <c r="L416" s="109"/>
      <c r="M416" s="329"/>
      <c r="N416" s="329"/>
      <c r="O416" s="329"/>
      <c r="P416" s="329"/>
      <c r="Q416" s="329"/>
      <c r="R416" s="329"/>
      <c r="S416" s="329"/>
      <c r="T416" s="329"/>
      <c r="U416" s="357"/>
    </row>
    <row r="417" spans="1:21">
      <c r="A417" s="223">
        <v>43728</v>
      </c>
      <c r="B417" s="235">
        <v>2.6405787037036998</v>
      </c>
      <c r="C417" s="354">
        <f>'VCO2 Raw'!C417/'VO2 Raw '!C417</f>
        <v>0.890625</v>
      </c>
      <c r="D417" s="355">
        <f>'VCO2 Raw'!D417/'VO2 Raw '!D417</f>
        <v>0.9719626168224299</v>
      </c>
      <c r="E417" s="355">
        <f>'VCO2 Raw'!E417/'VO2 Raw '!E417</f>
        <v>0.92730844793713163</v>
      </c>
      <c r="F417" s="355">
        <f>'VCO2 Raw'!F417/'VO2 Raw '!F417</f>
        <v>0.81411206640972433</v>
      </c>
      <c r="G417" s="355">
        <f>'VCO2 Raw'!G417/'VO2 Raw '!G417</f>
        <v>0.81732733959950965</v>
      </c>
      <c r="H417" s="329">
        <f>'VCO2 Raw'!H417/'VO2 Raw '!H417</f>
        <v>0.72733736224671175</v>
      </c>
      <c r="I417" s="329">
        <f>'VCO2 Raw'!I417/'VO2 Raw '!I417</f>
        <v>0.77302631578947367</v>
      </c>
      <c r="J417" s="329">
        <f>'VCO2 Raw'!J417/'VO2 Raw '!J417</f>
        <v>0.77429467084639503</v>
      </c>
      <c r="K417" s="106">
        <f>'VCO2 Raw'!K417/'VO2 Raw '!K417</f>
        <v>0.87452082800920006</v>
      </c>
      <c r="L417" s="109">
        <f t="shared" ref="L417" si="1292">AVERAGE(C417:C419)</f>
        <v>0.87730455795456386</v>
      </c>
      <c r="M417" s="329">
        <f t="shared" ref="M417" si="1293">AVERAGE(D417:D419)</f>
        <v>0.93007991867257156</v>
      </c>
      <c r="N417" s="329">
        <f t="shared" ref="N417" si="1294">AVERAGE(E417:E419)</f>
        <v>0.90069215834855842</v>
      </c>
      <c r="O417" s="329">
        <f t="shared" ref="O417" si="1295">AVERAGE(F417:F419)</f>
        <v>0.82072543835651046</v>
      </c>
      <c r="P417" s="329">
        <f t="shared" ref="P417" si="1296">AVERAGE(G417:G419)</f>
        <v>0.81362511975962037</v>
      </c>
      <c r="Q417" s="329">
        <f t="shared" ref="Q417" si="1297">AVERAGE(H417:H419)</f>
        <v>0.77925477907025487</v>
      </c>
      <c r="R417" s="329">
        <f t="shared" ref="R417" si="1298">AVERAGE(I417:I419)</f>
        <v>0.79730086637316988</v>
      </c>
      <c r="S417" s="329">
        <f t="shared" ref="S417" si="1299">AVERAGE(J417:J419)</f>
        <v>0.81315827678325736</v>
      </c>
      <c r="T417" s="329">
        <f t="shared" ref="T417" si="1300">AVERAGE(K417:K419)</f>
        <v>0.90286452993154409</v>
      </c>
      <c r="U417" s="357">
        <f t="shared" ref="U417" si="1301">AVERAGE(L417:T417)</f>
        <v>0.84833396058333888</v>
      </c>
    </row>
    <row r="418" spans="1:21">
      <c r="A418" s="223">
        <v>43728</v>
      </c>
      <c r="B418" s="235">
        <v>2.65446759259259</v>
      </c>
      <c r="C418" s="354">
        <f>'VCO2 Raw'!C418/'VO2 Raw '!C418</f>
        <v>0.90892793115812121</v>
      </c>
      <c r="D418" s="355">
        <f>'VCO2 Raw'!D418/'VO2 Raw '!D418</f>
        <v>0.8898477157360406</v>
      </c>
      <c r="E418" s="355">
        <f>'VCO2 Raw'!E418/'VO2 Raw '!E418</f>
        <v>0.92132787630741242</v>
      </c>
      <c r="F418" s="355">
        <f>'VCO2 Raw'!F418/'VO2 Raw '!F418</f>
        <v>0.8647377938517179</v>
      </c>
      <c r="G418" s="355">
        <f>'VCO2 Raw'!G418/'VO2 Raw '!G418</f>
        <v>0.77001897533206831</v>
      </c>
      <c r="H418" s="329">
        <f>'VCO2 Raw'!H418/'VO2 Raw '!H418</f>
        <v>0.77188530829738644</v>
      </c>
      <c r="I418" s="329">
        <f>'VCO2 Raw'!I418/'VO2 Raw '!I418</f>
        <v>0.8410507569011576</v>
      </c>
      <c r="J418" s="329">
        <f>'VCO2 Raw'!J418/'VO2 Raw '!J418</f>
        <v>0.77286848463928204</v>
      </c>
      <c r="K418" s="106">
        <f>'VCO2 Raw'!K418/'VO2 Raw '!K418</f>
        <v>0.92807486631016045</v>
      </c>
      <c r="L418" s="109"/>
      <c r="M418" s="329"/>
      <c r="N418" s="329"/>
      <c r="O418" s="329"/>
      <c r="P418" s="329"/>
      <c r="Q418" s="329"/>
      <c r="R418" s="329"/>
      <c r="S418" s="329"/>
      <c r="T418" s="329"/>
      <c r="U418" s="357">
        <f t="shared" ref="U418" si="1302">STDEV(L417:T417)/SQRT(COUNT(L417:T417))</f>
        <v>1.8187768297942365E-2</v>
      </c>
    </row>
    <row r="419" spans="1:21">
      <c r="A419" s="223">
        <v>43728</v>
      </c>
      <c r="B419" s="224">
        <v>1.66835648148148</v>
      </c>
      <c r="C419" s="358">
        <f>'VCO2 Raw'!C419/'VO2 Raw '!C419</f>
        <v>0.83236074270557026</v>
      </c>
      <c r="D419" s="359">
        <f>'VCO2 Raw'!D419/'VO2 Raw '!D419</f>
        <v>0.92842942345924451</v>
      </c>
      <c r="E419" s="359">
        <f>'VCO2 Raw'!E419/'VO2 Raw '!E419</f>
        <v>0.853440150801131</v>
      </c>
      <c r="F419" s="359">
        <f>'VCO2 Raw'!F419/'VO2 Raw '!F419</f>
        <v>0.78332645480808916</v>
      </c>
      <c r="G419" s="359">
        <f>'VCO2 Raw'!G419/'VO2 Raw '!G419</f>
        <v>0.85352904434728294</v>
      </c>
      <c r="H419" s="360">
        <f>'VCO2 Raw'!H419/'VO2 Raw '!H419</f>
        <v>0.83854166666666663</v>
      </c>
      <c r="I419" s="360">
        <f>'VCO2 Raw'!I419/'VO2 Raw '!I419</f>
        <v>0.77782552642887837</v>
      </c>
      <c r="J419" s="360">
        <f>'VCO2 Raw'!J419/'VO2 Raw '!J419</f>
        <v>0.89231167486409524</v>
      </c>
      <c r="K419" s="116">
        <f>'VCO2 Raw'!K419/'VO2 Raw '!K419</f>
        <v>0.90599789547527187</v>
      </c>
      <c r="L419" s="115"/>
      <c r="M419" s="360"/>
      <c r="N419" s="360"/>
      <c r="O419" s="360"/>
      <c r="P419" s="360"/>
      <c r="Q419" s="360"/>
      <c r="R419" s="360"/>
      <c r="S419" s="360"/>
      <c r="T419" s="360"/>
      <c r="U419" s="116"/>
    </row>
  </sheetData>
  <sheetProtection algorithmName="SHA-512" hashValue="MpoZ2hOelWQhwpryv4GgAC8vmVo9Zv4KK39HGC4gmSpW4WEU1X72rcZmlGVHqxEq20MEJ3KZgfAvnz5EsKmu6g==" saltValue="klUSrHTrGl4s9mjWR8RywA==" spinCount="100000" sheet="1" objects="1" scenarios="1"/>
  <mergeCells count="14">
    <mergeCell ref="A2:V2"/>
    <mergeCell ref="A3:V3"/>
    <mergeCell ref="A4:V4"/>
    <mergeCell ref="N30:P30"/>
    <mergeCell ref="Q30:S30"/>
    <mergeCell ref="T30:V30"/>
    <mergeCell ref="A6:V6"/>
    <mergeCell ref="A8:G8"/>
    <mergeCell ref="H8:N8"/>
    <mergeCell ref="O8:W8"/>
    <mergeCell ref="O21:W21"/>
    <mergeCell ref="H30:J30"/>
    <mergeCell ref="K30:M30"/>
    <mergeCell ref="E30:G30"/>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35" width="9.1796875" style="55" customWidth="1"/>
    <col min="36"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25">
        <f>AVERAGE(C$66:C$101)</f>
        <v>0.36228019227777786</v>
      </c>
      <c r="F32" s="325">
        <f>AVERAGE(C$102:C$137)</f>
        <v>0.3087644221111111</v>
      </c>
      <c r="G32" s="326">
        <f>AVERAGE(C$66:C$137)</f>
        <v>0.33552230719444448</v>
      </c>
      <c r="H32" s="327">
        <f>AVERAGE(C$138:C$173)</f>
        <v>0.39143521538888892</v>
      </c>
      <c r="I32" s="325">
        <f>AVERAGE(C$174:C$209)</f>
        <v>0.32088606391666663</v>
      </c>
      <c r="J32" s="326">
        <f>AVERAGE(C$138:C$209)</f>
        <v>0.35616063965277783</v>
      </c>
      <c r="K32" s="327">
        <f>AVERAGE(C$210:C$245)</f>
        <v>0.37841199422222221</v>
      </c>
      <c r="L32" s="325">
        <f>AVERAGE(C$246:C$281)</f>
        <v>0.34323894186111104</v>
      </c>
      <c r="M32" s="326">
        <f>AVERAGE(C$210:C$281)</f>
        <v>0.36082546804166671</v>
      </c>
      <c r="N32" s="327">
        <f>AVERAGE(C282:C317)</f>
        <v>0.39736276827777783</v>
      </c>
      <c r="O32" s="325">
        <f>AVERAGE(C318:C352)</f>
        <v>0.36023405925714286</v>
      </c>
      <c r="P32" s="326">
        <f>AVERAGE(C282:C352)</f>
        <v>0.37905988354929587</v>
      </c>
      <c r="Q32" s="327">
        <f>AVERAGE(C353:C388)</f>
        <v>0.39206865530555562</v>
      </c>
      <c r="R32" s="325">
        <f>AVERAGE(C389:C419)</f>
        <v>0.30961089109677431</v>
      </c>
      <c r="S32" s="326">
        <f>AVERAGE(C353:C419)</f>
        <v>0.35391655544776135</v>
      </c>
      <c r="T32" s="327"/>
      <c r="U32" s="325"/>
      <c r="V32" s="328"/>
      <c r="W32" s="135"/>
    </row>
    <row r="33" spans="1:23" ht="12.75" customHeight="1">
      <c r="A33" s="157"/>
      <c r="B33" s="158"/>
      <c r="C33" s="264">
        <f>'VO2 Raw '!C33</f>
        <v>1</v>
      </c>
      <c r="D33" s="265">
        <f>'Body Composition'!D31</f>
        <v>306</v>
      </c>
      <c r="E33" s="329">
        <f>AVERAGE(D$66:D$101)</f>
        <v>0.36906377583333333</v>
      </c>
      <c r="F33" s="329">
        <f>AVERAGE(D$102:D$137)</f>
        <v>0.30245794361111117</v>
      </c>
      <c r="G33" s="106">
        <f>AVERAGE(D$66:D$137)</f>
        <v>0.33576085972222225</v>
      </c>
      <c r="H33" s="109">
        <f>AVERAGE(D$138:D$173)</f>
        <v>0.36191036513888902</v>
      </c>
      <c r="I33" s="329">
        <f>AVERAGE(D$174:D$209)</f>
        <v>0.32357064513888889</v>
      </c>
      <c r="J33" s="106">
        <f>AVERAGE(D$138:D$209)</f>
        <v>0.34274050513888887</v>
      </c>
      <c r="K33" s="109">
        <f>AVERAGE(D$210:D$245)</f>
        <v>0.36497961402777779</v>
      </c>
      <c r="L33" s="329">
        <f>AVERAGE(D$246:D$281)</f>
        <v>0.39774524722222221</v>
      </c>
      <c r="M33" s="106">
        <f>AVERAGE(D$210:D$281)</f>
        <v>0.38136243062500014</v>
      </c>
      <c r="N33" s="109">
        <f>AVERAGE(D282:D317)</f>
        <v>0.34865266750000001</v>
      </c>
      <c r="O33" s="329">
        <f>AVERAGE(D318:D352)</f>
        <v>0.32268085871428559</v>
      </c>
      <c r="P33" s="106">
        <f>AVERAGE(D282:D352)</f>
        <v>0.33584966316901416</v>
      </c>
      <c r="Q33" s="109">
        <f>AVERAGE(D353:D388)</f>
        <v>0.34949550111111111</v>
      </c>
      <c r="R33" s="329">
        <f>AVERAGE(D389:D419)</f>
        <v>0.27321171935483873</v>
      </c>
      <c r="S33" s="106">
        <f>AVERAGE(D353:D419)</f>
        <v>0.31420001999999991</v>
      </c>
      <c r="T33" s="109"/>
      <c r="U33" s="329"/>
      <c r="V33" s="330"/>
      <c r="W33" s="162"/>
    </row>
    <row r="34" spans="1:23" ht="12.75" customHeight="1">
      <c r="A34" s="157"/>
      <c r="B34" s="158"/>
      <c r="C34" s="159"/>
      <c r="D34" s="265">
        <f>'Body Composition'!D32</f>
        <v>307</v>
      </c>
      <c r="E34" s="329">
        <f>AVERAGE(E$66:E$101)</f>
        <v>0.34466001000000007</v>
      </c>
      <c r="F34" s="329">
        <f>AVERAGE(E$102:E$137)</f>
        <v>0.29674842749999997</v>
      </c>
      <c r="G34" s="106">
        <f>AVERAGE(E$66:E$137)</f>
        <v>0.32070421875000021</v>
      </c>
      <c r="H34" s="109">
        <f>AVERAGE(E$138:E$173)</f>
        <v>0.33590621250000008</v>
      </c>
      <c r="I34" s="329">
        <f>AVERAGE(E$174:E$209)</f>
        <v>0.30015917250000002</v>
      </c>
      <c r="J34" s="106">
        <f>AVERAGE(E$138:E$209)</f>
        <v>0.31803269249999999</v>
      </c>
      <c r="K34" s="109">
        <f>AVERAGE(E$210:E$245)</f>
        <v>0.36360384000000001</v>
      </c>
      <c r="L34" s="329">
        <f>AVERAGE(E$246:E$281)</f>
        <v>0.33460022249999993</v>
      </c>
      <c r="M34" s="106">
        <f>AVERAGE(E$210:E$281)</f>
        <v>0.34910203125000011</v>
      </c>
      <c r="N34" s="109">
        <f>AVERAGE(E282:E317)</f>
        <v>0.35506260749999996</v>
      </c>
      <c r="O34" s="329">
        <f>AVERAGE(E318:E352)</f>
        <v>0.31028037428571426</v>
      </c>
      <c r="P34" s="106">
        <f>AVERAGE(E282:E352)</f>
        <v>0.33298685873239442</v>
      </c>
      <c r="Q34" s="109">
        <f>AVERAGE(E353:E388)</f>
        <v>0.37690293000000014</v>
      </c>
      <c r="R34" s="329">
        <f>AVERAGE(E389:E419)</f>
        <v>0.33104573709677421</v>
      </c>
      <c r="S34" s="106">
        <f>AVERAGE(E353:E419)</f>
        <v>0.35568542283582083</v>
      </c>
      <c r="T34" s="109"/>
      <c r="U34" s="329"/>
      <c r="V34" s="330"/>
      <c r="W34" s="162"/>
    </row>
    <row r="35" spans="1:23" ht="12.75" customHeight="1">
      <c r="A35" s="157"/>
      <c r="B35" s="158"/>
      <c r="C35" s="159"/>
      <c r="D35" s="265">
        <f>'Body Composition'!D33</f>
        <v>797</v>
      </c>
      <c r="E35" s="329">
        <f>AVERAGE(F$66:F$101)</f>
        <v>0.37654519466666664</v>
      </c>
      <c r="F35" s="329">
        <f>AVERAGE(F$102:F$137)</f>
        <v>0.32709187133333334</v>
      </c>
      <c r="G35" s="106">
        <f>AVERAGE(F$66:F$137)</f>
        <v>0.3518185330000001</v>
      </c>
      <c r="H35" s="109">
        <f>AVERAGE(F$138:F$173)</f>
        <v>0.39080967933333333</v>
      </c>
      <c r="I35" s="329">
        <f>AVERAGE(F$174:F$209)</f>
        <v>0.3230959086666666</v>
      </c>
      <c r="J35" s="106">
        <f>AVERAGE(F$138:F$209)</f>
        <v>0.35695279400000007</v>
      </c>
      <c r="K35" s="109">
        <f>AVERAGE(F$210:F$245)</f>
        <v>0.42067021333333332</v>
      </c>
      <c r="L35" s="329">
        <f>AVERAGE(F$246:F$281)</f>
        <v>0.3587254219999999</v>
      </c>
      <c r="M35" s="106">
        <f>AVERAGE(F$210:F$281)</f>
        <v>0.38969781766666667</v>
      </c>
      <c r="N35" s="109">
        <f>AVERAGE(F282:F317)</f>
        <v>0.40347036400000008</v>
      </c>
      <c r="O35" s="329">
        <f>AVERAGE(E318:F352)</f>
        <v>0.30976015971428583</v>
      </c>
      <c r="P35" s="106">
        <f>AVERAGE(F282:F352)</f>
        <v>0.35701874907042258</v>
      </c>
      <c r="Q35" s="109">
        <f>AVERAGE(F353:F388)</f>
        <v>0.42269617133333326</v>
      </c>
      <c r="R35" s="329">
        <f>AVERAGE(F389:F419)</f>
        <v>0.31159340903225802</v>
      </c>
      <c r="S35" s="106">
        <f>AVERAGE(F353:F419)</f>
        <v>0.37129041564179094</v>
      </c>
      <c r="T35" s="109"/>
      <c r="U35" s="329"/>
      <c r="V35" s="330"/>
      <c r="W35" s="162"/>
    </row>
    <row r="36" spans="1:23" ht="12.75" customHeight="1">
      <c r="A36" s="157"/>
      <c r="B36" s="158"/>
      <c r="C36" s="159"/>
      <c r="D36" s="265">
        <f>'Body Composition'!D34</f>
        <v>798</v>
      </c>
      <c r="E36" s="329">
        <f>AVERAGE(G$66:G$101)</f>
        <v>0.35195056758333337</v>
      </c>
      <c r="F36" s="329">
        <f>AVERAGE(G$102:G$137)</f>
        <v>0.29644848061111112</v>
      </c>
      <c r="G36" s="106">
        <f>AVERAGE(G$66:G$137)</f>
        <v>0.32419952409722225</v>
      </c>
      <c r="H36" s="109">
        <f>AVERAGE(G$138:G$173)</f>
        <v>0.33631634580555558</v>
      </c>
      <c r="I36" s="329">
        <f>AVERAGE(G$174:G$209)</f>
        <v>0.30415529227777782</v>
      </c>
      <c r="J36" s="106">
        <f>AVERAGE(G$138:G$209)</f>
        <v>0.3202358190416667</v>
      </c>
      <c r="K36" s="109">
        <f>AVERAGE(G$210:G$245)</f>
        <v>0.35866979091666662</v>
      </c>
      <c r="L36" s="329">
        <f>AVERAGE(G$246:G$281)</f>
        <v>0.3265673861666667</v>
      </c>
      <c r="M36" s="106">
        <f>AVERAGE(G$210:G$281)</f>
        <v>0.34261858854166649</v>
      </c>
      <c r="N36" s="109">
        <f>AVERAGE(G282:G317)</f>
        <v>0.36300859977777783</v>
      </c>
      <c r="O36" s="329">
        <f>AVERAGE(G318:G352)</f>
        <v>0.32282539379999997</v>
      </c>
      <c r="P36" s="106">
        <f>AVERAGE(G282:G352)</f>
        <v>0.34319997711267614</v>
      </c>
      <c r="Q36" s="109">
        <f>AVERAGE(G353:G388)</f>
        <v>0.36301896005555551</v>
      </c>
      <c r="R36" s="329">
        <f>AVERAGE(G389:G419)</f>
        <v>0.32006172354838708</v>
      </c>
      <c r="S36" s="106">
        <f>AVERAGE(G353:G419)</f>
        <v>0.34314322376119399</v>
      </c>
      <c r="T36" s="109"/>
      <c r="U36" s="329"/>
      <c r="V36" s="330"/>
      <c r="W36" s="162"/>
    </row>
    <row r="37" spans="1:23" ht="12.75" customHeight="1">
      <c r="A37" s="157"/>
      <c r="B37" s="158"/>
      <c r="C37" s="159"/>
      <c r="D37" s="265">
        <f>'Body Composition'!D35</f>
        <v>308</v>
      </c>
      <c r="E37" s="329">
        <f>AVERAGE(H$66:H$101)</f>
        <v>0.30597420400000003</v>
      </c>
      <c r="F37" s="329">
        <f>AVERAGE(H$102:H$137)</f>
        <v>0.28348942016666673</v>
      </c>
      <c r="G37" s="106">
        <f>AVERAGE(H$66:H$137)</f>
        <v>0.29473181208333332</v>
      </c>
      <c r="H37" s="109">
        <f>AVERAGE(H$138:H$173)</f>
        <v>0.33441893538888884</v>
      </c>
      <c r="I37" s="329">
        <f>AVERAGE(H$174:H$209)</f>
        <v>0.29725327005555552</v>
      </c>
      <c r="J37" s="106">
        <f>AVERAGE(H$138:H$209)</f>
        <v>0.31583610272222223</v>
      </c>
      <c r="K37" s="109">
        <f>AVERAGE(H$210:H$245)</f>
        <v>0.33379873961111112</v>
      </c>
      <c r="L37" s="329">
        <f>AVERAGE(H$246:H$281)</f>
        <v>0.28174397672222223</v>
      </c>
      <c r="M37" s="106">
        <f>AVERAGE(H$210:H$281)</f>
        <v>0.30777135816666662</v>
      </c>
      <c r="N37" s="109">
        <f>AVERAGE(H282:H317)</f>
        <v>0.33310120066666676</v>
      </c>
      <c r="O37" s="329">
        <f>AVERAGE(H318:H352)</f>
        <v>0.28835626268571429</v>
      </c>
      <c r="P37" s="106">
        <f>AVERAGE(H282:H352)</f>
        <v>0.3110438368732395</v>
      </c>
      <c r="Q37" s="109">
        <f>AVERAGE(H353:H388)</f>
        <v>0.33962820066666671</v>
      </c>
      <c r="R37" s="329">
        <f>AVERAGE(H389:H419)</f>
        <v>0.30178734922580641</v>
      </c>
      <c r="S37" s="106">
        <f>AVERAGE(H353:H419)</f>
        <v>0.32211974701492535</v>
      </c>
      <c r="T37" s="109"/>
      <c r="U37" s="329"/>
      <c r="V37" s="330"/>
      <c r="W37" s="162"/>
    </row>
    <row r="38" spans="1:23" ht="12.75" customHeight="1">
      <c r="A38" s="157"/>
      <c r="B38" s="158"/>
      <c r="C38" s="159"/>
      <c r="D38" s="265">
        <f>'Body Composition'!D36</f>
        <v>309</v>
      </c>
      <c r="E38" s="329">
        <f>AVERAGE(I$66:I$101)</f>
        <v>0.33114637166666666</v>
      </c>
      <c r="F38" s="329">
        <f>AVERAGE(I$102:I$137)</f>
        <v>0.27639986777777775</v>
      </c>
      <c r="G38" s="106">
        <f>AVERAGE(I$66:I$137)</f>
        <v>0.30377311972222226</v>
      </c>
      <c r="H38" s="109">
        <f>AVERAGE(I$138:I$173)</f>
        <v>0.35321656472222224</v>
      </c>
      <c r="I38" s="329">
        <f>AVERAGE(I$174:I$209)</f>
        <v>0.29628559750000005</v>
      </c>
      <c r="J38" s="106">
        <f>AVERAGE(I$138:I$209)</f>
        <v>0.32475108111111112</v>
      </c>
      <c r="K38" s="109">
        <f>AVERAGE(I$210:I$245)</f>
        <v>0.3575924488888888</v>
      </c>
      <c r="L38" s="329">
        <f>AVERAGE(I$246:I$281)</f>
        <v>0.30431864138888892</v>
      </c>
      <c r="M38" s="106">
        <f>AVERAGE(I$210:I$281)</f>
        <v>0.33095554513888881</v>
      </c>
      <c r="N38" s="109">
        <f>AVERAGE(I282:I317)</f>
        <v>0.35490840000000001</v>
      </c>
      <c r="O38" s="329">
        <f>AVERAGE(H318:I352)</f>
        <v>0.29079860362857141</v>
      </c>
      <c r="P38" s="106">
        <f>AVERAGE(I282:I352)</f>
        <v>0.32450895014084513</v>
      </c>
      <c r="Q38" s="109">
        <f>AVERAGE(I353:I388)</f>
        <v>0.36623129999999987</v>
      </c>
      <c r="R38" s="329">
        <f>AVERAGE(I389:I419)</f>
        <v>0.28640801935483878</v>
      </c>
      <c r="S38" s="106">
        <f>AVERAGE(I353:I419)</f>
        <v>0.32929814029850746</v>
      </c>
      <c r="T38" s="109"/>
      <c r="U38" s="329"/>
      <c r="V38" s="330"/>
      <c r="W38" s="162"/>
    </row>
    <row r="39" spans="1:23" ht="12.75" customHeight="1">
      <c r="A39" s="157"/>
      <c r="B39" s="158"/>
      <c r="C39" s="159"/>
      <c r="D39" s="265">
        <f>'Body Composition'!D37</f>
        <v>312</v>
      </c>
      <c r="E39" s="329">
        <f>AVERAGE(J$66:J$101)</f>
        <v>0.35268902916666667</v>
      </c>
      <c r="F39" s="329">
        <f>AVERAGE(J$102:J$137)</f>
        <v>0.29199974272222234</v>
      </c>
      <c r="G39" s="106">
        <f>AVERAGE(J$66:J$137)</f>
        <v>0.32234438594444442</v>
      </c>
      <c r="H39" s="109">
        <f>AVERAGE(J$138:J$173)</f>
        <v>0.36173738561111107</v>
      </c>
      <c r="I39" s="329">
        <f>AVERAGE(J$174:J$209)</f>
        <v>0.33175499177777779</v>
      </c>
      <c r="J39" s="106">
        <f>AVERAGE(J$138:J$209)</f>
        <v>0.34674618869444435</v>
      </c>
      <c r="K39" s="109">
        <f>AVERAGE(J$210:J$245)</f>
        <v>0.37731025194444445</v>
      </c>
      <c r="L39" s="329">
        <f>AVERAGE(J$246:J$281)</f>
        <v>0.33355050033333328</v>
      </c>
      <c r="M39" s="106">
        <f>AVERAGE(J$210:J$281)</f>
        <v>0.35543037613888889</v>
      </c>
      <c r="N39" s="109">
        <f>AVERAGE(J282:J317)</f>
        <v>0.35187372127777772</v>
      </c>
      <c r="O39" s="329">
        <f>AVERAGE(I318:J352)</f>
        <v>0.29887958568571443</v>
      </c>
      <c r="P39" s="106">
        <f>AVERAGE(J282:J352)</f>
        <v>0.32852946343661965</v>
      </c>
      <c r="Q39" s="109">
        <f>AVERAGE(J353:J388)</f>
        <v>0.33904178105555555</v>
      </c>
      <c r="R39" s="329">
        <f>AVERAGE(J389:J419)</f>
        <v>0.31973751987096788</v>
      </c>
      <c r="S39" s="106">
        <f>AVERAGE(J353:J419)</f>
        <v>0.33010995871641807</v>
      </c>
      <c r="T39" s="109"/>
      <c r="U39" s="329"/>
      <c r="V39" s="330"/>
      <c r="W39" s="162"/>
    </row>
    <row r="40" spans="1:23" ht="13">
      <c r="A40" s="157"/>
      <c r="B40" s="158"/>
      <c r="C40" s="163"/>
      <c r="D40" s="266" t="str">
        <f>'Body Composition'!D38</f>
        <v>NT</v>
      </c>
      <c r="E40" s="329">
        <f>AVERAGE(K$66:K$101)</f>
        <v>0.31171264580555558</v>
      </c>
      <c r="F40" s="329">
        <f>AVERAGE(K$102:K$137)</f>
        <v>0.27234611938888892</v>
      </c>
      <c r="G40" s="106">
        <f>AVERAGE(K$66:K$137)</f>
        <v>0.29202938259722216</v>
      </c>
      <c r="H40" s="109">
        <f>AVERAGE(K$138:K$173)</f>
        <v>0.32516729708333336</v>
      </c>
      <c r="I40" s="329">
        <f>AVERAGE(K$174:K$209)</f>
        <v>0.29346283394444445</v>
      </c>
      <c r="J40" s="106">
        <f>AVERAGE(K$138:K$209)</f>
        <v>0.30931506551388899</v>
      </c>
      <c r="K40" s="109">
        <f>AVERAGE(K$210:K$245)</f>
        <v>0.34954622766666665</v>
      </c>
      <c r="L40" s="329">
        <f>AVERAGE(K$246:K$281)</f>
        <v>0.31241429961111117</v>
      </c>
      <c r="M40" s="106">
        <f>AVERAGE(K$210:K$281)</f>
        <v>0.33098026363888883</v>
      </c>
      <c r="N40" s="109">
        <f>AVERAGE(K282:K317)</f>
        <v>0.33474450133333328</v>
      </c>
      <c r="O40" s="329">
        <f>AVERAGE(J318:K352)</f>
        <v>0.3124022201714286</v>
      </c>
      <c r="P40" s="106">
        <f>AVERAGE(K282:K352)</f>
        <v>0.32761717636619719</v>
      </c>
      <c r="Q40" s="109">
        <f>AVERAGE(K353:K388)</f>
        <v>0.34117186163888885</v>
      </c>
      <c r="R40" s="329">
        <f>AVERAGE(K389:K419)</f>
        <v>0.30576098012903224</v>
      </c>
      <c r="S40" s="106">
        <f>AVERAGE(K353:K419)</f>
        <v>0.32478772243283582</v>
      </c>
      <c r="T40" s="109"/>
      <c r="U40" s="329"/>
      <c r="V40" s="330"/>
      <c r="W40" s="162"/>
    </row>
    <row r="41" spans="1:23" ht="13">
      <c r="A41" s="157"/>
      <c r="B41" s="158"/>
      <c r="C41" s="165"/>
      <c r="D41" s="166" t="s">
        <v>25</v>
      </c>
      <c r="E41" s="331">
        <f>AVERAGE(E32:E40)</f>
        <v>0.34511355455555559</v>
      </c>
      <c r="F41" s="332">
        <f>AVERAGE(F32:F40)</f>
        <v>0.29508292169135802</v>
      </c>
      <c r="G41" s="332">
        <f t="shared" ref="G41:S41" si="0">AVERAGE(G32:G40)</f>
        <v>0.32009823812345689</v>
      </c>
      <c r="H41" s="331">
        <f t="shared" si="0"/>
        <v>0.3545464445524692</v>
      </c>
      <c r="I41" s="332">
        <f t="shared" si="0"/>
        <v>0.31006930841975305</v>
      </c>
      <c r="J41" s="333">
        <f t="shared" si="0"/>
        <v>0.33230787648611115</v>
      </c>
      <c r="K41" s="332">
        <f t="shared" si="0"/>
        <v>0.36717590229012342</v>
      </c>
      <c r="L41" s="332">
        <f t="shared" si="0"/>
        <v>0.33254495975617282</v>
      </c>
      <c r="M41" s="333">
        <f t="shared" si="0"/>
        <v>0.34986043102314812</v>
      </c>
      <c r="N41" s="361">
        <f t="shared" si="0"/>
        <v>0.36024275892592594</v>
      </c>
      <c r="O41" s="361">
        <f t="shared" si="0"/>
        <v>0.3129130575492064</v>
      </c>
      <c r="P41" s="362">
        <f t="shared" si="0"/>
        <v>0.33775717316118942</v>
      </c>
      <c r="Q41" s="361">
        <f t="shared" si="0"/>
        <v>0.36558392901851855</v>
      </c>
      <c r="R41" s="361">
        <f t="shared" si="0"/>
        <v>0.30657970541218643</v>
      </c>
      <c r="S41" s="362">
        <f t="shared" si="0"/>
        <v>0.3382834673499171</v>
      </c>
      <c r="T41" s="361"/>
      <c r="U41" s="361"/>
      <c r="V41" s="363"/>
      <c r="W41" s="162"/>
    </row>
    <row r="42" spans="1:23" ht="13.5" thickBot="1">
      <c r="A42" s="157"/>
      <c r="B42" s="158"/>
      <c r="C42" s="165"/>
      <c r="D42" s="166" t="s">
        <v>15</v>
      </c>
      <c r="E42" s="335">
        <f>STDEV(E32:E40)/SQRT(COUNT(E32:E40))</f>
        <v>8.1676738158668483E-3</v>
      </c>
      <c r="F42" s="336">
        <f>STDEV(F32:F40)/SQRT(COUNT(F32:F40))</f>
        <v>5.6282026347413026E-3</v>
      </c>
      <c r="G42" s="336">
        <f t="shared" ref="G42:M42" si="1">STDEV(G32:G40)/SQRT(COUNT(G32:G40))</f>
        <v>6.676508755533655E-3</v>
      </c>
      <c r="H42" s="335">
        <f t="shared" si="1"/>
        <v>8.1065429961648377E-3</v>
      </c>
      <c r="I42" s="336">
        <f t="shared" si="1"/>
        <v>4.8626301336876484E-3</v>
      </c>
      <c r="J42" s="337">
        <f t="shared" si="1"/>
        <v>6.1239967006345144E-3</v>
      </c>
      <c r="K42" s="336">
        <f t="shared" si="1"/>
        <v>8.0770734829856833E-3</v>
      </c>
      <c r="L42" s="336">
        <f t="shared" si="1"/>
        <v>1.1102133396519442E-2</v>
      </c>
      <c r="M42" s="337">
        <f t="shared" si="1"/>
        <v>8.5545752998073665E-3</v>
      </c>
      <c r="N42" s="364">
        <f>STDEV(N32:N40)/SQRT(COUNT(N32:N40))</f>
        <v>8.2501317327041707E-3</v>
      </c>
      <c r="O42" s="364">
        <f t="shared" ref="O42:S42" si="2">STDEV(O32:O40)/SQRT(COUNT(O32:O40))</f>
        <v>7.2063801512392842E-3</v>
      </c>
      <c r="P42" s="365">
        <f t="shared" si="2"/>
        <v>6.6771050691048625E-3</v>
      </c>
      <c r="Q42" s="364">
        <f t="shared" si="2"/>
        <v>9.3773803540718598E-3</v>
      </c>
      <c r="R42" s="364">
        <f t="shared" si="2"/>
        <v>5.9298694385783272E-3</v>
      </c>
      <c r="S42" s="365">
        <f t="shared" si="2"/>
        <v>6.2708021969563382E-3</v>
      </c>
      <c r="T42" s="364"/>
      <c r="U42" s="364"/>
      <c r="V42" s="366"/>
      <c r="W42" s="162"/>
    </row>
    <row r="43" spans="1:23" ht="13">
      <c r="A43" s="157"/>
      <c r="B43" s="158"/>
      <c r="C43" s="275"/>
      <c r="D43" s="276"/>
      <c r="E43" s="341"/>
      <c r="F43" s="342"/>
      <c r="G43" s="343"/>
      <c r="H43" s="341"/>
      <c r="I43" s="342"/>
      <c r="J43" s="343"/>
      <c r="K43" s="341"/>
      <c r="L43" s="342"/>
      <c r="M43" s="343"/>
      <c r="N43" s="341"/>
      <c r="O43" s="342"/>
      <c r="P43" s="343"/>
      <c r="Q43" s="341"/>
      <c r="R43" s="342"/>
      <c r="S43" s="343"/>
      <c r="T43" s="341"/>
      <c r="U43" s="342"/>
      <c r="V43" s="344"/>
      <c r="W43" s="162"/>
    </row>
    <row r="44" spans="1:23" ht="13">
      <c r="A44" s="157"/>
      <c r="B44" s="158"/>
      <c r="C44" s="177"/>
      <c r="D44" s="281"/>
      <c r="E44" s="109"/>
      <c r="F44" s="329"/>
      <c r="G44" s="106"/>
      <c r="H44" s="109"/>
      <c r="I44" s="329"/>
      <c r="J44" s="106"/>
      <c r="K44" s="109"/>
      <c r="L44" s="329"/>
      <c r="M44" s="106"/>
      <c r="N44" s="109"/>
      <c r="O44" s="329"/>
      <c r="P44" s="106"/>
      <c r="Q44" s="109"/>
      <c r="R44" s="329"/>
      <c r="S44" s="106"/>
      <c r="T44" s="109"/>
      <c r="U44" s="329"/>
      <c r="V44" s="330"/>
      <c r="W44" s="162"/>
    </row>
    <row r="45" spans="1:23" ht="13">
      <c r="A45" s="157"/>
      <c r="B45" s="158"/>
      <c r="C45" s="179"/>
      <c r="D45" s="281"/>
      <c r="E45" s="109"/>
      <c r="F45" s="329"/>
      <c r="G45" s="106"/>
      <c r="H45" s="109"/>
      <c r="I45" s="329"/>
      <c r="J45" s="106"/>
      <c r="K45" s="109"/>
      <c r="L45" s="329"/>
      <c r="M45" s="106"/>
      <c r="N45" s="109"/>
      <c r="O45" s="329"/>
      <c r="P45" s="106"/>
      <c r="Q45" s="109"/>
      <c r="R45" s="329"/>
      <c r="S45" s="106"/>
      <c r="T45" s="109"/>
      <c r="U45" s="329"/>
      <c r="V45" s="330"/>
      <c r="W45" s="162"/>
    </row>
    <row r="46" spans="1:23" ht="13">
      <c r="A46" s="157"/>
      <c r="B46" s="158"/>
      <c r="C46" s="179"/>
      <c r="D46" s="281"/>
      <c r="E46" s="109"/>
      <c r="F46" s="329"/>
      <c r="G46" s="106"/>
      <c r="H46" s="109"/>
      <c r="I46" s="329"/>
      <c r="J46" s="106"/>
      <c r="K46" s="109"/>
      <c r="L46" s="329"/>
      <c r="M46" s="106"/>
      <c r="N46" s="109"/>
      <c r="O46" s="329"/>
      <c r="P46" s="106"/>
      <c r="Q46" s="109"/>
      <c r="R46" s="329"/>
      <c r="S46" s="106"/>
      <c r="T46" s="109"/>
      <c r="U46" s="329"/>
      <c r="V46" s="330"/>
      <c r="W46" s="162"/>
    </row>
    <row r="47" spans="1:23" ht="13">
      <c r="A47" s="157"/>
      <c r="B47" s="158"/>
      <c r="C47" s="179"/>
      <c r="D47" s="281"/>
      <c r="E47" s="109"/>
      <c r="F47" s="329"/>
      <c r="G47" s="106"/>
      <c r="H47" s="109"/>
      <c r="I47" s="329"/>
      <c r="J47" s="106"/>
      <c r="K47" s="109"/>
      <c r="L47" s="329"/>
      <c r="M47" s="106"/>
      <c r="N47" s="109"/>
      <c r="O47" s="329"/>
      <c r="P47" s="106"/>
      <c r="Q47" s="109"/>
      <c r="R47" s="329"/>
      <c r="S47" s="106"/>
      <c r="T47" s="109"/>
      <c r="U47" s="329"/>
      <c r="V47" s="330"/>
      <c r="W47" s="162"/>
    </row>
    <row r="48" spans="1:23" ht="13">
      <c r="A48" s="157"/>
      <c r="B48" s="158"/>
      <c r="C48" s="179"/>
      <c r="D48" s="281"/>
      <c r="E48" s="109"/>
      <c r="F48" s="329"/>
      <c r="G48" s="106"/>
      <c r="H48" s="109"/>
      <c r="I48" s="329"/>
      <c r="J48" s="106"/>
      <c r="K48" s="109"/>
      <c r="L48" s="329"/>
      <c r="M48" s="106"/>
      <c r="N48" s="109"/>
      <c r="O48" s="329"/>
      <c r="P48" s="106"/>
      <c r="Q48" s="109"/>
      <c r="R48" s="329"/>
      <c r="S48" s="106"/>
      <c r="T48" s="109"/>
      <c r="U48" s="329"/>
      <c r="V48" s="330"/>
      <c r="W48" s="162"/>
    </row>
    <row r="49" spans="1:44" ht="13">
      <c r="A49" s="157"/>
      <c r="B49" s="158"/>
      <c r="C49" s="179"/>
      <c r="D49" s="281"/>
      <c r="E49" s="109"/>
      <c r="F49" s="329"/>
      <c r="G49" s="106"/>
      <c r="H49" s="109"/>
      <c r="I49" s="329"/>
      <c r="J49" s="106"/>
      <c r="K49" s="109"/>
      <c r="L49" s="329"/>
      <c r="M49" s="106"/>
      <c r="N49" s="109"/>
      <c r="O49" s="329"/>
      <c r="P49" s="106"/>
      <c r="Q49" s="109"/>
      <c r="R49" s="329"/>
      <c r="S49" s="106"/>
      <c r="T49" s="109"/>
      <c r="U49" s="329"/>
      <c r="V49" s="330"/>
      <c r="W49" s="162"/>
    </row>
    <row r="50" spans="1:44" ht="13">
      <c r="A50" s="157"/>
      <c r="B50" s="158"/>
      <c r="C50" s="179"/>
      <c r="D50" s="281"/>
      <c r="E50" s="109"/>
      <c r="F50" s="329"/>
      <c r="G50" s="106"/>
      <c r="H50" s="109"/>
      <c r="I50" s="329"/>
      <c r="J50" s="106"/>
      <c r="K50" s="109"/>
      <c r="L50" s="329"/>
      <c r="M50" s="106"/>
      <c r="N50" s="109"/>
      <c r="O50" s="329"/>
      <c r="P50" s="106"/>
      <c r="Q50" s="109"/>
      <c r="R50" s="329"/>
      <c r="S50" s="106"/>
      <c r="T50" s="109"/>
      <c r="U50" s="329"/>
      <c r="V50" s="330"/>
      <c r="W50" s="162"/>
    </row>
    <row r="51" spans="1:44" ht="13">
      <c r="A51" s="157"/>
      <c r="B51" s="158"/>
      <c r="C51" s="179"/>
      <c r="D51" s="281"/>
      <c r="E51" s="109"/>
      <c r="F51" s="329"/>
      <c r="G51" s="106"/>
      <c r="H51" s="109"/>
      <c r="I51" s="329"/>
      <c r="J51" s="106"/>
      <c r="K51" s="109"/>
      <c r="L51" s="329"/>
      <c r="M51" s="106"/>
      <c r="N51" s="329"/>
      <c r="O51" s="329"/>
      <c r="P51" s="106"/>
      <c r="Q51" s="329"/>
      <c r="R51" s="329"/>
      <c r="S51" s="106"/>
      <c r="T51" s="329"/>
      <c r="U51" s="329"/>
      <c r="V51" s="330"/>
      <c r="W51" s="162"/>
    </row>
    <row r="52" spans="1:44" ht="13">
      <c r="A52" s="157"/>
      <c r="B52" s="158"/>
      <c r="C52" s="179"/>
      <c r="D52" s="281"/>
      <c r="E52" s="109"/>
      <c r="F52" s="329"/>
      <c r="G52" s="106"/>
      <c r="H52" s="109"/>
      <c r="I52" s="329"/>
      <c r="J52" s="106"/>
      <c r="K52" s="109"/>
      <c r="L52" s="329"/>
      <c r="M52" s="106"/>
      <c r="N52" s="329"/>
      <c r="O52" s="329"/>
      <c r="P52" s="106"/>
      <c r="Q52" s="329"/>
      <c r="R52" s="329"/>
      <c r="S52" s="106"/>
      <c r="T52" s="329"/>
      <c r="U52" s="329"/>
      <c r="V52" s="330"/>
      <c r="W52" s="162"/>
    </row>
    <row r="53" spans="1:44" ht="13">
      <c r="A53" s="157"/>
      <c r="B53" s="158"/>
      <c r="C53" s="180"/>
      <c r="D53" s="282"/>
      <c r="E53" s="109"/>
      <c r="F53" s="329"/>
      <c r="G53" s="106"/>
      <c r="H53" s="109"/>
      <c r="I53" s="329"/>
      <c r="J53" s="106"/>
      <c r="K53" s="109"/>
      <c r="L53" s="329"/>
      <c r="M53" s="106"/>
      <c r="N53" s="329"/>
      <c r="O53" s="329"/>
      <c r="P53" s="106"/>
      <c r="Q53" s="329"/>
      <c r="R53" s="329"/>
      <c r="S53" s="106"/>
      <c r="T53" s="329"/>
      <c r="U53" s="329"/>
      <c r="V53" s="330"/>
      <c r="W53" s="162"/>
    </row>
    <row r="54" spans="1:44" ht="13">
      <c r="A54" s="157"/>
      <c r="B54" s="158"/>
      <c r="C54" s="182"/>
      <c r="D54" s="283"/>
      <c r="E54" s="331"/>
      <c r="F54" s="332"/>
      <c r="G54" s="332"/>
      <c r="H54" s="331"/>
      <c r="I54" s="332"/>
      <c r="J54" s="333"/>
      <c r="K54" s="332"/>
      <c r="L54" s="332"/>
      <c r="M54" s="333"/>
      <c r="N54" s="361"/>
      <c r="O54" s="361"/>
      <c r="P54" s="362"/>
      <c r="Q54" s="361"/>
      <c r="R54" s="361"/>
      <c r="S54" s="362"/>
      <c r="T54" s="361"/>
      <c r="U54" s="361"/>
      <c r="V54" s="363"/>
      <c r="W54" s="162"/>
    </row>
    <row r="55" spans="1:44" ht="13.5" thickBot="1">
      <c r="A55" s="157"/>
      <c r="B55" s="158"/>
      <c r="C55" s="184"/>
      <c r="D55" s="284"/>
      <c r="E55" s="335"/>
      <c r="F55" s="336"/>
      <c r="G55" s="336"/>
      <c r="H55" s="335"/>
      <c r="I55" s="336"/>
      <c r="J55" s="337"/>
      <c r="K55" s="336"/>
      <c r="L55" s="336"/>
      <c r="M55" s="337"/>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(3.91*'VO2-mouse '!C63+1.1*'VCO2-mouse'!C63)/1000</f>
        <v>0.42206732400000008</v>
      </c>
      <c r="D63" s="347">
        <f>(3.91*'VO2-mouse '!D63+1.1*'VCO2-mouse'!D63)/1000</f>
        <v>0.45141403000000002</v>
      </c>
      <c r="E63" s="347">
        <f>(3.91*'VO2-mouse '!E63+1.1*'VCO2-mouse'!E63)/1000</f>
        <v>0.30597723000000004</v>
      </c>
      <c r="F63" s="347">
        <f>(3.91*'VO2-mouse '!F63+1.1*'VCO2-mouse'!F63)/1000</f>
        <v>0.21846158399999999</v>
      </c>
      <c r="G63" s="347">
        <f>(3.91*'VO2-mouse '!G63+1.1*'VCO2-mouse'!G63)/1000</f>
        <v>0.32865894100000004</v>
      </c>
      <c r="H63" s="347">
        <f>(3.91*'VO2-mouse '!H63+1.1*'VCO2-mouse'!H63)/1000</f>
        <v>0.34754798400000003</v>
      </c>
      <c r="I63" s="347">
        <f>(3.91*'VO2-mouse '!I63+1.1*'VCO2-mouse'!I63)/1000</f>
        <v>0.44764923000000001</v>
      </c>
      <c r="J63" s="347">
        <f>(3.91*'VO2-mouse '!J63+1.1*'VCO2-mouse'!J63)/1000</f>
        <v>0.28857074199999999</v>
      </c>
      <c r="K63" s="348">
        <f>(3.91*'VO2-mouse '!K63+1.1*'VCO2-mouse'!K63)/1000</f>
        <v>0.22331171399999999</v>
      </c>
      <c r="L63" s="349">
        <f>AVERAGE(C63:C65)</f>
        <v>0.38059393566666672</v>
      </c>
      <c r="M63" s="350">
        <f>AVERAGE(D63:D65)</f>
        <v>0.45049282833333332</v>
      </c>
      <c r="N63" s="350">
        <f>AVERAGE(E63:E65)</f>
        <v>0.32550669000000004</v>
      </c>
      <c r="O63" s="350">
        <f>AVERAGE(F63:F65)</f>
        <v>0.23865256799999998</v>
      </c>
      <c r="P63" s="350">
        <f>AVERAGE(G63:G65)</f>
        <v>0.32495245899999997</v>
      </c>
      <c r="Q63" s="350">
        <f t="shared" ref="Q63:T63" si="4">AVERAGE(H63:H65)</f>
        <v>0.29558971133333334</v>
      </c>
      <c r="R63" s="350">
        <f t="shared" si="4"/>
        <v>0.39037846333333331</v>
      </c>
      <c r="S63" s="350">
        <f t="shared" si="4"/>
        <v>0.23077930533333332</v>
      </c>
      <c r="T63" s="350">
        <f t="shared" si="4"/>
        <v>0.28329243533333331</v>
      </c>
      <c r="U63" s="351">
        <f>AVERAGE(L63:T63)</f>
        <v>0.32447093292592588</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(3.91*'VO2-mouse '!C64+1.1*'VCO2-mouse'!C64)/1000</f>
        <v>0.37909241500000002</v>
      </c>
      <c r="D64" s="355">
        <f>(3.91*'VO2-mouse '!D64+1.1*'VCO2-mouse'!D64)/1000</f>
        <v>0.44831431499999996</v>
      </c>
      <c r="E64" s="355">
        <f>(3.91*'VO2-mouse '!E64+1.1*'VCO2-mouse'!E64)/1000</f>
        <v>0.39492819000000007</v>
      </c>
      <c r="F64" s="355">
        <f>(3.91*'VO2-mouse '!F64+1.1*'VCO2-mouse'!F64)/1000</f>
        <v>0.23208134399999997</v>
      </c>
      <c r="G64" s="355">
        <f>(3.91*'VO2-mouse '!G64+1.1*'VCO2-mouse'!G64)/1000</f>
        <v>0.42577489500000004</v>
      </c>
      <c r="H64" s="355">
        <f>(3.91*'VO2-mouse '!H64+1.1*'VCO2-mouse'!H64)/1000</f>
        <v>0.28757619600000001</v>
      </c>
      <c r="I64" s="355">
        <f>(3.91*'VO2-mouse '!I64+1.1*'VCO2-mouse'!I64)/1000</f>
        <v>0.37021811999999998</v>
      </c>
      <c r="J64" s="355">
        <f>(3.91*'VO2-mouse '!J64+1.1*'VCO2-mouse'!J64)/1000</f>
        <v>0.180939564</v>
      </c>
      <c r="K64" s="356">
        <f>(3.91*'VO2-mouse '!K64+1.1*'VCO2-mouse'!K64)/1000</f>
        <v>0.23332089</v>
      </c>
      <c r="L64" s="109"/>
      <c r="M64" s="329"/>
      <c r="N64" s="329"/>
      <c r="O64" s="329"/>
      <c r="P64" s="329"/>
      <c r="Q64" s="329"/>
      <c r="R64" s="329"/>
      <c r="S64" s="329"/>
      <c r="T64" s="329"/>
      <c r="U64" s="357">
        <f>STDEV(L63:T63)/SQRT(COUNT(L63:T63))</f>
        <v>2.4166414724940941E-2</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(3.91*'VO2-mouse '!C65+1.1*'VCO2-mouse'!C65)/1000</f>
        <v>0.34062206800000006</v>
      </c>
      <c r="D65" s="355">
        <f>(3.91*'VO2-mouse '!D65+1.1*'VCO2-mouse'!D65)/1000</f>
        <v>0.45175014000000002</v>
      </c>
      <c r="E65" s="355">
        <f>(3.91*'VO2-mouse '!E65+1.1*'VCO2-mouse'!E65)/1000</f>
        <v>0.27561464999999996</v>
      </c>
      <c r="F65" s="355">
        <f>(3.91*'VO2-mouse '!F65+1.1*'VCO2-mouse'!F65)/1000</f>
        <v>0.26541477599999996</v>
      </c>
      <c r="G65" s="355">
        <f>(3.91*'VO2-mouse '!G65+1.1*'VCO2-mouse'!G65)/1000</f>
        <v>0.220423541</v>
      </c>
      <c r="H65" s="355">
        <f>(3.91*'VO2-mouse '!H65+1.1*'VCO2-mouse'!H65)/1000</f>
        <v>0.25164495399999998</v>
      </c>
      <c r="I65" s="355">
        <f>(3.91*'VO2-mouse '!I65+1.1*'VCO2-mouse'!I65)/1000</f>
        <v>0.35326804000000001</v>
      </c>
      <c r="J65" s="355">
        <f>(3.91*'VO2-mouse '!J65+1.1*'VCO2-mouse'!J65)/1000</f>
        <v>0.22282760999999998</v>
      </c>
      <c r="K65" s="356">
        <f>(3.91*'VO2-mouse '!K65+1.1*'VCO2-mouse'!K65)/1000</f>
        <v>0.393244702</v>
      </c>
      <c r="L65" s="10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(3.91*'VO2-mouse '!C66+1.1*'VCO2-mouse'!C66)/1000</f>
        <v>0.285271673</v>
      </c>
      <c r="D66" s="355">
        <f>(3.91*'VO2-mouse '!D66+1.1*'VCO2-mouse'!D66)/1000</f>
        <v>0.23916300500000001</v>
      </c>
      <c r="E66" s="355">
        <f>(3.91*'VO2-mouse '!E66+1.1*'VCO2-mouse'!E66)/1000</f>
        <v>0.26602614000000002</v>
      </c>
      <c r="F66" s="355">
        <f>(3.91*'VO2-mouse '!F66+1.1*'VCO2-mouse'!F66)/1000</f>
        <v>0.42865917599999992</v>
      </c>
      <c r="G66" s="355">
        <f>(3.91*'VO2-mouse '!G66+1.1*'VCO2-mouse'!G66)/1000</f>
        <v>0.52677171300000014</v>
      </c>
      <c r="H66" s="355">
        <f>(3.91*'VO2-mouse '!H66+1.1*'VCO2-mouse'!H66)/1000</f>
        <v>0.23662707600000002</v>
      </c>
      <c r="I66" s="355">
        <f>(3.91*'VO2-mouse '!I66+1.1*'VCO2-mouse'!I66)/1000</f>
        <v>0.20354654999999999</v>
      </c>
      <c r="J66" s="355">
        <f>(3.91*'VO2-mouse '!J66+1.1*'VCO2-mouse'!J66)/1000</f>
        <v>0.22760137400000002</v>
      </c>
      <c r="K66" s="356">
        <f>(3.91*'VO2-mouse '!K66+1.1*'VCO2-mouse'!K66)/1000</f>
        <v>0.21920958300000001</v>
      </c>
      <c r="L66" s="109">
        <f t="shared" ref="L66:P66" si="5">AVERAGE(C66:C68)</f>
        <v>0.26028303400000002</v>
      </c>
      <c r="M66" s="329">
        <f t="shared" si="5"/>
        <v>0.24988660166666668</v>
      </c>
      <c r="N66" s="329">
        <f t="shared" si="5"/>
        <v>0.35318187000000001</v>
      </c>
      <c r="O66" s="329">
        <f t="shared" si="5"/>
        <v>0.36655625599999997</v>
      </c>
      <c r="P66" s="329">
        <f t="shared" si="5"/>
        <v>0.46194401066666674</v>
      </c>
      <c r="Q66" s="329">
        <f t="shared" ref="Q66" si="6">AVERAGE(H66:H68)</f>
        <v>0.2835969373333333</v>
      </c>
      <c r="R66" s="329">
        <f t="shared" ref="R66" si="7">AVERAGE(I66:I68)</f>
        <v>0.25200064999999999</v>
      </c>
      <c r="S66" s="329">
        <f t="shared" ref="S66" si="8">AVERAGE(J66:J68)</f>
        <v>0.3569108353333334</v>
      </c>
      <c r="T66" s="329">
        <f t="shared" ref="T66" si="9">AVERAGE(K66:K68)</f>
        <v>0.22454394899999999</v>
      </c>
      <c r="U66" s="357">
        <f t="shared" ref="U66" si="10">AVERAGE(L66:T66)</f>
        <v>0.31210046044444445</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(3.91*'VO2-mouse '!C67+1.1*'VCO2-mouse'!C67)/1000</f>
        <v>0.28255543999999999</v>
      </c>
      <c r="D67" s="355">
        <f>(3.91*'VO2-mouse '!D67+1.1*'VCO2-mouse'!D67)/1000</f>
        <v>0.238082085</v>
      </c>
      <c r="E67" s="355">
        <f>(3.91*'VO2-mouse '!E67+1.1*'VCO2-mouse'!E67)/1000</f>
        <v>0.40709925000000008</v>
      </c>
      <c r="F67" s="355">
        <f>(3.91*'VO2-mouse '!F67+1.1*'VCO2-mouse'!F67)/1000</f>
        <v>0.23956231200000003</v>
      </c>
      <c r="G67" s="355">
        <f>(3.91*'VO2-mouse '!G67+1.1*'VCO2-mouse'!G67)/1000</f>
        <v>0.41973031099999991</v>
      </c>
      <c r="H67" s="355">
        <f>(3.91*'VO2-mouse '!H67+1.1*'VCO2-mouse'!H67)/1000</f>
        <v>0.38924395799999995</v>
      </c>
      <c r="I67" s="355">
        <f>(3.91*'VO2-mouse '!I67+1.1*'VCO2-mouse'!I67)/1000</f>
        <v>0.19701777000000001</v>
      </c>
      <c r="J67" s="355">
        <f>(3.91*'VO2-mouse '!J67+1.1*'VCO2-mouse'!J67)/1000</f>
        <v>0.41626184400000005</v>
      </c>
      <c r="K67" s="356">
        <f>(3.91*'VO2-mouse '!K67+1.1*'VCO2-mouse'!K67)/1000</f>
        <v>0.22974829500000002</v>
      </c>
      <c r="L67" s="109"/>
      <c r="M67" s="329"/>
      <c r="N67" s="329"/>
      <c r="O67" s="329"/>
      <c r="P67" s="329"/>
      <c r="Q67" s="329"/>
      <c r="R67" s="329"/>
      <c r="S67" s="329"/>
      <c r="T67" s="329"/>
      <c r="U67" s="357">
        <f t="shared" ref="U67" si="11">STDEV(L66:T66)/SQRT(COUNT(L66:T66))</f>
        <v>2.5755356986032447E-2</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(3.91*'VO2-mouse '!C68+1.1*'VCO2-mouse'!C68)/1000</f>
        <v>0.21302198900000002</v>
      </c>
      <c r="D68" s="355">
        <f>(3.91*'VO2-mouse '!D68+1.1*'VCO2-mouse'!D68)/1000</f>
        <v>0.27241471499999997</v>
      </c>
      <c r="E68" s="355">
        <f>(3.91*'VO2-mouse '!E68+1.1*'VCO2-mouse'!E68)/1000</f>
        <v>0.38642021999999998</v>
      </c>
      <c r="F68" s="355">
        <f>(3.91*'VO2-mouse '!F68+1.1*'VCO2-mouse'!F68)/1000</f>
        <v>0.43144728000000004</v>
      </c>
      <c r="G68" s="355">
        <f>(3.91*'VO2-mouse '!G68+1.1*'VCO2-mouse'!G68)/1000</f>
        <v>0.43933000799999999</v>
      </c>
      <c r="H68" s="355">
        <f>(3.91*'VO2-mouse '!H68+1.1*'VCO2-mouse'!H68)/1000</f>
        <v>0.22491977799999996</v>
      </c>
      <c r="I68" s="355">
        <f>(3.91*'VO2-mouse '!I68+1.1*'VCO2-mouse'!I68)/1000</f>
        <v>0.35543763000000006</v>
      </c>
      <c r="J68" s="355">
        <f>(3.91*'VO2-mouse '!J68+1.1*'VCO2-mouse'!J68)/1000</f>
        <v>0.42686928799999996</v>
      </c>
      <c r="K68" s="356">
        <f>(3.91*'VO2-mouse '!K68+1.1*'VCO2-mouse'!K68)/1000</f>
        <v>0.224673969</v>
      </c>
      <c r="L68" s="10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(3.91*'VO2-mouse '!C69+1.1*'VCO2-mouse'!C69)/1000</f>
        <v>0.32029002200000001</v>
      </c>
      <c r="D69" s="355">
        <f>(3.91*'VO2-mouse '!D69+1.1*'VCO2-mouse'!D69)/1000</f>
        <v>0.51894530000000005</v>
      </c>
      <c r="E69" s="355">
        <f>(3.91*'VO2-mouse '!E69+1.1*'VCO2-mouse'!E69)/1000</f>
        <v>0.23481630000000001</v>
      </c>
      <c r="F69" s="355">
        <f>(3.91*'VO2-mouse '!F69+1.1*'VCO2-mouse'!F69)/1000</f>
        <v>0.44339037600000003</v>
      </c>
      <c r="G69" s="355">
        <f>(3.91*'VO2-mouse '!G69+1.1*'VCO2-mouse'!G69)/1000</f>
        <v>0.41881542300000008</v>
      </c>
      <c r="H69" s="355">
        <f>(3.91*'VO2-mouse '!H69+1.1*'VCO2-mouse'!H69)/1000</f>
        <v>0.24794789</v>
      </c>
      <c r="I69" s="355">
        <f>(3.91*'VO2-mouse '!I69+1.1*'VCO2-mouse'!I69)/1000</f>
        <v>0.35875653000000007</v>
      </c>
      <c r="J69" s="355">
        <f>(3.91*'VO2-mouse '!J69+1.1*'VCO2-mouse'!J69)/1000</f>
        <v>0.41527953600000012</v>
      </c>
      <c r="K69" s="356">
        <f>(3.91*'VO2-mouse '!K69+1.1*'VCO2-mouse'!K69)/1000</f>
        <v>0.390076745</v>
      </c>
      <c r="L69" s="109">
        <f t="shared" ref="L69:P69" si="12">AVERAGE(C69:C71)</f>
        <v>0.40773666333333342</v>
      </c>
      <c r="M69" s="329">
        <f t="shared" si="12"/>
        <v>0.4111993733333334</v>
      </c>
      <c r="N69" s="329">
        <f t="shared" si="12"/>
        <v>0.35485947000000001</v>
      </c>
      <c r="O69" s="329">
        <f t="shared" si="12"/>
        <v>0.44818320800000006</v>
      </c>
      <c r="P69" s="329">
        <f t="shared" si="12"/>
        <v>0.41868953533333336</v>
      </c>
      <c r="Q69" s="329">
        <f t="shared" ref="Q69" si="13">AVERAGE(H69:H71)</f>
        <v>0.34100828666666666</v>
      </c>
      <c r="R69" s="329">
        <f t="shared" ref="R69" si="14">AVERAGE(I69:I71)</f>
        <v>0.29315447333333339</v>
      </c>
      <c r="S69" s="329">
        <f t="shared" ref="S69" si="15">AVERAGE(J69:J71)</f>
        <v>0.39760467733333343</v>
      </c>
      <c r="T69" s="329">
        <f t="shared" ref="T69" si="16">AVERAGE(K69:K71)</f>
        <v>0.32235293866666664</v>
      </c>
      <c r="U69" s="357">
        <f t="shared" ref="U69" si="17">AVERAGE(L69:T69)</f>
        <v>0.37719873622222228</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(3.91*'VO2-mouse '!C70+1.1*'VCO2-mouse'!C70)/1000</f>
        <v>0.45477431400000012</v>
      </c>
      <c r="D70" s="355">
        <f>(3.91*'VO2-mouse '!D70+1.1*'VCO2-mouse'!D70)/1000</f>
        <v>0.26967886500000005</v>
      </c>
      <c r="E70" s="355">
        <f>(3.91*'VO2-mouse '!E70+1.1*'VCO2-mouse'!E70)/1000</f>
        <v>0.41948874000000003</v>
      </c>
      <c r="F70" s="355">
        <f>(3.91*'VO2-mouse '!F70+1.1*'VCO2-mouse'!F70)/1000</f>
        <v>0.44130028799999999</v>
      </c>
      <c r="G70" s="355">
        <f>(3.91*'VO2-mouse '!G70+1.1*'VCO2-mouse'!G70)/1000</f>
        <v>0.36465449800000005</v>
      </c>
      <c r="H70" s="355">
        <f>(3.91*'VO2-mouse '!H70+1.1*'VCO2-mouse'!H70)/1000</f>
        <v>0.39497166799999994</v>
      </c>
      <c r="I70" s="355">
        <f>(3.91*'VO2-mouse '!I70+1.1*'VCO2-mouse'!I70)/1000</f>
        <v>0.22417846999999999</v>
      </c>
      <c r="J70" s="355">
        <f>(3.91*'VO2-mouse '!J70+1.1*'VCO2-mouse'!J70)/1000</f>
        <v>0.40414017200000002</v>
      </c>
      <c r="K70" s="356">
        <f>(3.91*'VO2-mouse '!K70+1.1*'VCO2-mouse'!K70)/1000</f>
        <v>0.19583848799999998</v>
      </c>
      <c r="L70" s="109"/>
      <c r="M70" s="329"/>
      <c r="N70" s="329"/>
      <c r="O70" s="329"/>
      <c r="P70" s="329"/>
      <c r="Q70" s="329"/>
      <c r="R70" s="329"/>
      <c r="S70" s="329"/>
      <c r="T70" s="329"/>
      <c r="U70" s="357">
        <f t="shared" ref="U70" si="18">STDEV(L69:T69)/SQRT(COUNT(L69:T69))</f>
        <v>1.713734692034153E-2</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(3.91*'VO2-mouse '!C71+1.1*'VCO2-mouse'!C71)/1000</f>
        <v>0.44814565400000006</v>
      </c>
      <c r="D71" s="355">
        <f>(3.91*'VO2-mouse '!D71+1.1*'VCO2-mouse'!D71)/1000</f>
        <v>0.44497395499999998</v>
      </c>
      <c r="E71" s="355">
        <f>(3.91*'VO2-mouse '!E71+1.1*'VCO2-mouse'!E71)/1000</f>
        <v>0.41027337000000003</v>
      </c>
      <c r="F71" s="355">
        <f>(3.91*'VO2-mouse '!F71+1.1*'VCO2-mouse'!F71)/1000</f>
        <v>0.45985896000000009</v>
      </c>
      <c r="G71" s="355">
        <f>(3.91*'VO2-mouse '!G71+1.1*'VCO2-mouse'!G71)/1000</f>
        <v>0.47259868500000002</v>
      </c>
      <c r="H71" s="355">
        <f>(3.91*'VO2-mouse '!H71+1.1*'VCO2-mouse'!H71)/1000</f>
        <v>0.38010530199999998</v>
      </c>
      <c r="I71" s="355">
        <f>(3.91*'VO2-mouse '!I71+1.1*'VCO2-mouse'!I71)/1000</f>
        <v>0.29652842000000001</v>
      </c>
      <c r="J71" s="355">
        <f>(3.91*'VO2-mouse '!J71+1.1*'VCO2-mouse'!J71)/1000</f>
        <v>0.37339432400000006</v>
      </c>
      <c r="K71" s="356">
        <f>(3.91*'VO2-mouse '!K71+1.1*'VCO2-mouse'!K71)/1000</f>
        <v>0.38114358300000001</v>
      </c>
      <c r="L71" s="10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(3.91*'VO2-mouse '!C72+1.1*'VCO2-mouse'!C72)/1000</f>
        <v>0.4541997940000001</v>
      </c>
      <c r="D72" s="355">
        <f>(3.91*'VO2-mouse '!D72+1.1*'VCO2-mouse'!D72)/1000</f>
        <v>0.42830722999999998</v>
      </c>
      <c r="E72" s="355">
        <f>(3.91*'VO2-mouse '!E72+1.1*'VCO2-mouse'!E72)/1000</f>
        <v>0.40975200000000001</v>
      </c>
      <c r="F72" s="355">
        <f>(3.91*'VO2-mouse '!F72+1.1*'VCO2-mouse'!F72)/1000</f>
        <v>0.42059027999999998</v>
      </c>
      <c r="G72" s="355">
        <f>(3.91*'VO2-mouse '!G72+1.1*'VCO2-mouse'!G72)/1000</f>
        <v>0.36702298100000003</v>
      </c>
      <c r="H72" s="355">
        <f>(3.91*'VO2-mouse '!H72+1.1*'VCO2-mouse'!H72)/1000</f>
        <v>0.37597317599999996</v>
      </c>
      <c r="I72" s="355">
        <f>(3.91*'VO2-mouse '!I72+1.1*'VCO2-mouse'!I72)/1000</f>
        <v>0.39880367</v>
      </c>
      <c r="J72" s="355">
        <f>(3.91*'VO2-mouse '!J72+1.1*'VCO2-mouse'!J72)/1000</f>
        <v>0.3559575940000001</v>
      </c>
      <c r="K72" s="356">
        <f>(3.91*'VO2-mouse '!K72+1.1*'VCO2-mouse'!K72)/1000</f>
        <v>0.38218137899999999</v>
      </c>
      <c r="L72" s="109">
        <f t="shared" ref="L72:P72" si="19">AVERAGE(C72:C74)</f>
        <v>0.44598515166666669</v>
      </c>
      <c r="M72" s="329">
        <f t="shared" si="19"/>
        <v>0.42858691500000007</v>
      </c>
      <c r="N72" s="329">
        <f t="shared" si="19"/>
        <v>0.38790827999999999</v>
      </c>
      <c r="O72" s="329">
        <f t="shared" si="19"/>
        <v>0.43146232800000001</v>
      </c>
      <c r="P72" s="329">
        <f t="shared" si="19"/>
        <v>0.40662465566666667</v>
      </c>
      <c r="Q72" s="329">
        <f t="shared" ref="Q72" si="20">AVERAGE(H72:H74)</f>
        <v>0.33060553266666665</v>
      </c>
      <c r="R72" s="329">
        <f t="shared" ref="R72" si="21">AVERAGE(I72:I74)</f>
        <v>0.39581620000000006</v>
      </c>
      <c r="S72" s="329">
        <f t="shared" ref="S72" si="22">AVERAGE(J72:J74)</f>
        <v>0.37871446866666664</v>
      </c>
      <c r="T72" s="329">
        <f t="shared" ref="T72" si="23">AVERAGE(K72:K74)</f>
        <v>0.35805452633333329</v>
      </c>
      <c r="U72" s="357">
        <f t="shared" ref="U72" si="24">AVERAGE(L72:T72)</f>
        <v>0.39597311755555559</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(3.91*'VO2-mouse '!C73+1.1*'VCO2-mouse'!C73)/1000</f>
        <v>0.46626932100000007</v>
      </c>
      <c r="D73" s="355">
        <f>(3.91*'VO2-mouse '!D73+1.1*'VCO2-mouse'!D73)/1000</f>
        <v>0.44685977000000004</v>
      </c>
      <c r="E73" s="355">
        <f>(3.91*'VO2-mouse '!E73+1.1*'VCO2-mouse'!E73)/1000</f>
        <v>0.37369242000000003</v>
      </c>
      <c r="F73" s="355">
        <f>(3.91*'VO2-mouse '!F73+1.1*'VCO2-mouse'!F73)/1000</f>
        <v>0.44529407999999998</v>
      </c>
      <c r="G73" s="355">
        <f>(3.91*'VO2-mouse '!G73+1.1*'VCO2-mouse'!G73)/1000</f>
        <v>0.47566494300000001</v>
      </c>
      <c r="H73" s="355">
        <f>(3.91*'VO2-mouse '!H73+1.1*'VCO2-mouse'!H73)/1000</f>
        <v>0.30106739800000004</v>
      </c>
      <c r="I73" s="355">
        <f>(3.91*'VO2-mouse '!I73+1.1*'VCO2-mouse'!I73)/1000</f>
        <v>0.41237275000000001</v>
      </c>
      <c r="J73" s="355">
        <f>(3.91*'VO2-mouse '!J73+1.1*'VCO2-mouse'!J73)/1000</f>
        <v>0.40814701200000003</v>
      </c>
      <c r="K73" s="356">
        <f>(3.91*'VO2-mouse '!K73+1.1*'VCO2-mouse'!K73)/1000</f>
        <v>0.37873506099999998</v>
      </c>
      <c r="L73" s="109"/>
      <c r="M73" s="329"/>
      <c r="N73" s="329"/>
      <c r="O73" s="329"/>
      <c r="P73" s="329"/>
      <c r="Q73" s="329"/>
      <c r="R73" s="329"/>
      <c r="S73" s="329"/>
      <c r="T73" s="329"/>
      <c r="U73" s="357">
        <f t="shared" ref="U73" si="25">STDEV(L72:T72)/SQRT(COUNT(L72:T72))</f>
        <v>1.23667736774635E-2</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(3.91*'VO2-mouse '!C74+1.1*'VCO2-mouse'!C74)/1000</f>
        <v>0.41748634000000001</v>
      </c>
      <c r="D74" s="355">
        <f>(3.91*'VO2-mouse '!D74+1.1*'VCO2-mouse'!D74)/1000</f>
        <v>0.41059374500000001</v>
      </c>
      <c r="E74" s="355">
        <f>(3.91*'VO2-mouse '!E74+1.1*'VCO2-mouse'!E74)/1000</f>
        <v>0.38028042000000006</v>
      </c>
      <c r="F74" s="355">
        <f>(3.91*'VO2-mouse '!F74+1.1*'VCO2-mouse'!F74)/1000</f>
        <v>0.42850262399999994</v>
      </c>
      <c r="G74" s="355">
        <f>(3.91*'VO2-mouse '!G74+1.1*'VCO2-mouse'!G74)/1000</f>
        <v>0.37718604300000003</v>
      </c>
      <c r="H74" s="355">
        <f>(3.91*'VO2-mouse '!H74+1.1*'VCO2-mouse'!H74)/1000</f>
        <v>0.31477602399999999</v>
      </c>
      <c r="I74" s="355">
        <f>(3.91*'VO2-mouse '!I74+1.1*'VCO2-mouse'!I74)/1000</f>
        <v>0.37627218000000007</v>
      </c>
      <c r="J74" s="355">
        <f>(3.91*'VO2-mouse '!J74+1.1*'VCO2-mouse'!J74)/1000</f>
        <v>0.3720388</v>
      </c>
      <c r="K74" s="356">
        <f>(3.91*'VO2-mouse '!K74+1.1*'VCO2-mouse'!K74)/1000</f>
        <v>0.31324713900000001</v>
      </c>
      <c r="L74" s="10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(3.91*'VO2-mouse '!C75+1.1*'VCO2-mouse'!C75)/1000</f>
        <v>0.43001006300000005</v>
      </c>
      <c r="D75" s="355">
        <f>(3.91*'VO2-mouse '!D75+1.1*'VCO2-mouse'!D75)/1000</f>
        <v>0.48214979499999999</v>
      </c>
      <c r="E75" s="355">
        <f>(3.91*'VO2-mouse '!E75+1.1*'VCO2-mouse'!E75)/1000</f>
        <v>0.22295573999999999</v>
      </c>
      <c r="F75" s="355">
        <f>(3.91*'VO2-mouse '!F75+1.1*'VCO2-mouse'!F75)/1000</f>
        <v>0.41601568799999988</v>
      </c>
      <c r="G75" s="355">
        <f>(3.91*'VO2-mouse '!G75+1.1*'VCO2-mouse'!G75)/1000</f>
        <v>0.35376698499999998</v>
      </c>
      <c r="H75" s="355">
        <f>(3.91*'VO2-mouse '!H75+1.1*'VCO2-mouse'!H75)/1000</f>
        <v>0.35782618999999999</v>
      </c>
      <c r="I75" s="355">
        <f>(3.91*'VO2-mouse '!I75+1.1*'VCO2-mouse'!I75)/1000</f>
        <v>0.38707321</v>
      </c>
      <c r="J75" s="355">
        <f>(3.91*'VO2-mouse '!J75+1.1*'VCO2-mouse'!J75)/1000</f>
        <v>0.33731118199999999</v>
      </c>
      <c r="K75" s="356">
        <f>(3.91*'VO2-mouse '!K75+1.1*'VCO2-mouse'!K75)/1000</f>
        <v>0.34356878800000001</v>
      </c>
      <c r="L75" s="109">
        <f t="shared" ref="L75:P75" si="26">AVERAGE(C75:C77)</f>
        <v>0.41003393033333335</v>
      </c>
      <c r="M75" s="329">
        <f t="shared" si="26"/>
        <v>0.37111952666666664</v>
      </c>
      <c r="N75" s="329">
        <f t="shared" si="26"/>
        <v>0.33751629</v>
      </c>
      <c r="O75" s="329">
        <f t="shared" si="26"/>
        <v>0.36876039199999999</v>
      </c>
      <c r="P75" s="329">
        <f t="shared" si="26"/>
        <v>0.39273312866666671</v>
      </c>
      <c r="Q75" s="329">
        <f t="shared" ref="Q75" si="27">AVERAGE(H75:H77)</f>
        <v>0.3241726213333333</v>
      </c>
      <c r="R75" s="329">
        <f t="shared" ref="R75" si="28">AVERAGE(I75:I77)</f>
        <v>0.32899521999999998</v>
      </c>
      <c r="S75" s="329">
        <f t="shared" ref="S75" si="29">AVERAGE(J75:J77)</f>
        <v>0.31571908133333332</v>
      </c>
      <c r="T75" s="329">
        <f t="shared" ref="T75" si="30">AVERAGE(K75:K77)</f>
        <v>0.26892299266666669</v>
      </c>
      <c r="U75" s="357">
        <f t="shared" ref="U75" si="31">AVERAGE(L75:T75)</f>
        <v>0.34644146477777776</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(3.91*'VO2-mouse '!C76+1.1*'VCO2-mouse'!C76)/1000</f>
        <v>0.41909282800000003</v>
      </c>
      <c r="D76" s="355">
        <f>(3.91*'VO2-mouse '!D76+1.1*'VCO2-mouse'!D76)/1000</f>
        <v>0.27825821000000001</v>
      </c>
      <c r="E76" s="355">
        <f>(3.91*'VO2-mouse '!E76+1.1*'VCO2-mouse'!E76)/1000</f>
        <v>0.35738955</v>
      </c>
      <c r="F76" s="355">
        <f>(3.91*'VO2-mouse '!F76+1.1*'VCO2-mouse'!F76)/1000</f>
        <v>0.399886872</v>
      </c>
      <c r="G76" s="355">
        <f>(3.91*'VO2-mouse '!G76+1.1*'VCO2-mouse'!G76)/1000</f>
        <v>0.31945670900000001</v>
      </c>
      <c r="H76" s="355">
        <f>(3.91*'VO2-mouse '!H76+1.1*'VCO2-mouse'!H76)/1000</f>
        <v>0.27674116199999998</v>
      </c>
      <c r="I76" s="355">
        <f>(3.91*'VO2-mouse '!I76+1.1*'VCO2-mouse'!I76)/1000</f>
        <v>0.34185544000000007</v>
      </c>
      <c r="J76" s="355">
        <f>(3.91*'VO2-mouse '!J76+1.1*'VCO2-mouse'!J76)/1000</f>
        <v>0.36257258599999997</v>
      </c>
      <c r="K76" s="356">
        <f>(3.91*'VO2-mouse '!K76+1.1*'VCO2-mouse'!K76)/1000</f>
        <v>0.23566459900000003</v>
      </c>
      <c r="L76" s="109"/>
      <c r="M76" s="329"/>
      <c r="N76" s="329"/>
      <c r="O76" s="329"/>
      <c r="P76" s="329"/>
      <c r="Q76" s="329"/>
      <c r="R76" s="329"/>
      <c r="S76" s="329"/>
      <c r="T76" s="329"/>
      <c r="U76" s="357">
        <f t="shared" ref="U76" si="32">STDEV(L75:T75)/SQRT(COUNT(L75:T75))</f>
        <v>1.4494716961391435E-2</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(3.91*'VO2-mouse '!C77+1.1*'VCO2-mouse'!C77)/1000</f>
        <v>0.38099889999999997</v>
      </c>
      <c r="D77" s="355">
        <f>(3.91*'VO2-mouse '!D77+1.1*'VCO2-mouse'!D77)/1000</f>
        <v>0.35295057499999999</v>
      </c>
      <c r="E77" s="355">
        <f>(3.91*'VO2-mouse '!E77+1.1*'VCO2-mouse'!E77)/1000</f>
        <v>0.43220358000000003</v>
      </c>
      <c r="F77" s="355">
        <f>(3.91*'VO2-mouse '!F77+1.1*'VCO2-mouse'!F77)/1000</f>
        <v>0.29037861600000003</v>
      </c>
      <c r="G77" s="355">
        <f>(3.91*'VO2-mouse '!G77+1.1*'VCO2-mouse'!G77)/1000</f>
        <v>0.50497569200000003</v>
      </c>
      <c r="H77" s="355">
        <f>(3.91*'VO2-mouse '!H77+1.1*'VCO2-mouse'!H77)/1000</f>
        <v>0.33795051199999998</v>
      </c>
      <c r="I77" s="355">
        <f>(3.91*'VO2-mouse '!I77+1.1*'VCO2-mouse'!I77)/1000</f>
        <v>0.25805700999999998</v>
      </c>
      <c r="J77" s="355">
        <f>(3.91*'VO2-mouse '!J77+1.1*'VCO2-mouse'!J77)/1000</f>
        <v>0.24727347600000002</v>
      </c>
      <c r="K77" s="356">
        <f>(3.91*'VO2-mouse '!K77+1.1*'VCO2-mouse'!K77)/1000</f>
        <v>0.22753559100000001</v>
      </c>
      <c r="L77" s="10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(3.91*'VO2-mouse '!C78+1.1*'VCO2-mouse'!C78)/1000</f>
        <v>0.39633099600000005</v>
      </c>
      <c r="D78" s="355">
        <f>(3.91*'VO2-mouse '!D78+1.1*'VCO2-mouse'!D78)/1000</f>
        <v>0.48680104500000004</v>
      </c>
      <c r="E78" s="355">
        <f>(3.91*'VO2-mouse '!E78+1.1*'VCO2-mouse'!E78)/1000</f>
        <v>0.29202849000000003</v>
      </c>
      <c r="F78" s="355">
        <f>(3.91*'VO2-mouse '!F78+1.1*'VCO2-mouse'!F78)/1000</f>
        <v>0.29697359999999995</v>
      </c>
      <c r="G78" s="355">
        <f>(3.91*'VO2-mouse '!G78+1.1*'VCO2-mouse'!G78)/1000</f>
        <v>0.37015370600000003</v>
      </c>
      <c r="H78" s="355">
        <f>(3.91*'VO2-mouse '!H78+1.1*'VCO2-mouse'!H78)/1000</f>
        <v>0.34059405400000003</v>
      </c>
      <c r="I78" s="355">
        <f>(3.91*'VO2-mouse '!I78+1.1*'VCO2-mouse'!I78)/1000</f>
        <v>0.22083496000000002</v>
      </c>
      <c r="J78" s="355">
        <f>(3.91*'VO2-mouse '!J78+1.1*'VCO2-mouse'!J78)/1000</f>
        <v>0.42816202800000008</v>
      </c>
      <c r="K78" s="356">
        <f>(3.91*'VO2-mouse '!K78+1.1*'VCO2-mouse'!K78)/1000</f>
        <v>0.33653943400000003</v>
      </c>
      <c r="L78" s="109">
        <f t="shared" ref="L78:P78" si="33">AVERAGE(C78:C80)</f>
        <v>0.35634612033333335</v>
      </c>
      <c r="M78" s="329">
        <f t="shared" si="33"/>
        <v>0.46079237333333339</v>
      </c>
      <c r="N78" s="329">
        <f t="shared" si="33"/>
        <v>0.37195775999999997</v>
      </c>
      <c r="O78" s="329">
        <f t="shared" si="33"/>
        <v>0.313478704</v>
      </c>
      <c r="P78" s="329">
        <f t="shared" si="33"/>
        <v>0.32304800666666672</v>
      </c>
      <c r="Q78" s="329">
        <f t="shared" ref="Q78" si="34">AVERAGE(H78:H80)</f>
        <v>0.28607020666666666</v>
      </c>
      <c r="R78" s="329">
        <f t="shared" ref="R78" si="35">AVERAGE(I78:I80)</f>
        <v>0.3357937133333333</v>
      </c>
      <c r="S78" s="329">
        <f t="shared" ref="S78" si="36">AVERAGE(J78:J80)</f>
        <v>0.38976118266666671</v>
      </c>
      <c r="T78" s="329">
        <f t="shared" ref="T78" si="37">AVERAGE(K78:K80)</f>
        <v>0.37805232466666666</v>
      </c>
      <c r="U78" s="357">
        <f t="shared" ref="U78" si="38">AVERAGE(L78:T78)</f>
        <v>0.35725559907407406</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(3.91*'VO2-mouse '!C79+1.1*'VCO2-mouse'!C79)/1000</f>
        <v>0.38397610600000009</v>
      </c>
      <c r="D79" s="355">
        <f>(3.91*'VO2-mouse '!D79+1.1*'VCO2-mouse'!D79)/1000</f>
        <v>0.43622716500000003</v>
      </c>
      <c r="E79" s="355">
        <f>(3.91*'VO2-mouse '!E79+1.1*'VCO2-mouse'!E79)/1000</f>
        <v>0.38398293</v>
      </c>
      <c r="F79" s="355">
        <f>(3.91*'VO2-mouse '!F79+1.1*'VCO2-mouse'!F79)/1000</f>
        <v>0.33573012000000002</v>
      </c>
      <c r="G79" s="355">
        <f>(3.91*'VO2-mouse '!G79+1.1*'VCO2-mouse'!G79)/1000</f>
        <v>0.23878650900000004</v>
      </c>
      <c r="H79" s="355">
        <f>(3.91*'VO2-mouse '!H79+1.1*'VCO2-mouse'!H79)/1000</f>
        <v>0.26874505199999998</v>
      </c>
      <c r="I79" s="355">
        <f>(3.91*'VO2-mouse '!I79+1.1*'VCO2-mouse'!I79)/1000</f>
        <v>0.39879377999999999</v>
      </c>
      <c r="J79" s="355">
        <f>(3.91*'VO2-mouse '!J79+1.1*'VCO2-mouse'!J79)/1000</f>
        <v>0.42355917600000009</v>
      </c>
      <c r="K79" s="356">
        <f>(3.91*'VO2-mouse '!K79+1.1*'VCO2-mouse'!K79)/1000</f>
        <v>0.40343157199999996</v>
      </c>
      <c r="L79" s="109"/>
      <c r="M79" s="329"/>
      <c r="N79" s="329"/>
      <c r="O79" s="329"/>
      <c r="P79" s="329"/>
      <c r="Q79" s="329"/>
      <c r="R79" s="329"/>
      <c r="S79" s="329"/>
      <c r="T79" s="329"/>
      <c r="U79" s="357">
        <f t="shared" ref="U79" si="39">STDEV(L78:T78)/SQRT(COUNT(L78:T78))</f>
        <v>1.7094715567462535E-2</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(3.91*'VO2-mouse '!C80+1.1*'VCO2-mouse'!C80)/1000</f>
        <v>0.28873125900000002</v>
      </c>
      <c r="D80" s="355">
        <f>(3.91*'VO2-mouse '!D80+1.1*'VCO2-mouse'!D80)/1000</f>
        <v>0.45934891000000005</v>
      </c>
      <c r="E80" s="355">
        <f>(3.91*'VO2-mouse '!E80+1.1*'VCO2-mouse'!E80)/1000</f>
        <v>0.43986185999999999</v>
      </c>
      <c r="F80" s="355">
        <f>(3.91*'VO2-mouse '!F80+1.1*'VCO2-mouse'!F80)/1000</f>
        <v>0.30773239200000002</v>
      </c>
      <c r="G80" s="355">
        <f>(3.91*'VO2-mouse '!G80+1.1*'VCO2-mouse'!G80)/1000</f>
        <v>0.36020380499999999</v>
      </c>
      <c r="H80" s="355">
        <f>(3.91*'VO2-mouse '!H80+1.1*'VCO2-mouse'!H80)/1000</f>
        <v>0.24887151400000002</v>
      </c>
      <c r="I80" s="355">
        <f>(3.91*'VO2-mouse '!I80+1.1*'VCO2-mouse'!I80)/1000</f>
        <v>0.38775239999999994</v>
      </c>
      <c r="J80" s="355">
        <f>(3.91*'VO2-mouse '!J80+1.1*'VCO2-mouse'!J80)/1000</f>
        <v>0.31756234400000005</v>
      </c>
      <c r="K80" s="356">
        <f>(3.91*'VO2-mouse '!K80+1.1*'VCO2-mouse'!K80)/1000</f>
        <v>0.394185968</v>
      </c>
      <c r="L80" s="10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(3.91*'VO2-mouse '!C81+1.1*'VCO2-mouse'!C81)/1000</f>
        <v>0.34352285199999999</v>
      </c>
      <c r="D81" s="355">
        <f>(3.91*'VO2-mouse '!D81+1.1*'VCO2-mouse'!D81)/1000</f>
        <v>0.46134635500000004</v>
      </c>
      <c r="E81" s="355">
        <f>(3.91*'VO2-mouse '!E81+1.1*'VCO2-mouse'!E81)/1000</f>
        <v>0.38489958000000002</v>
      </c>
      <c r="F81" s="355">
        <f>(3.91*'VO2-mouse '!F81+1.1*'VCO2-mouse'!F81)/1000</f>
        <v>0.42663772799999999</v>
      </c>
      <c r="G81" s="355">
        <f>(3.91*'VO2-mouse '!G81+1.1*'VCO2-mouse'!G81)/1000</f>
        <v>0.40410533800000004</v>
      </c>
      <c r="H81" s="355">
        <f>(3.91*'VO2-mouse '!H81+1.1*'VCO2-mouse'!H81)/1000</f>
        <v>0.35404224200000001</v>
      </c>
      <c r="I81" s="355">
        <f>(3.91*'VO2-mouse '!I81+1.1*'VCO2-mouse'!I81)/1000</f>
        <v>0.37821637000000002</v>
      </c>
      <c r="J81" s="355">
        <f>(3.91*'VO2-mouse '!J81+1.1*'VCO2-mouse'!J81)/1000</f>
        <v>0.384747328</v>
      </c>
      <c r="K81" s="356">
        <f>(3.91*'VO2-mouse '!K81+1.1*'VCO2-mouse'!K81)/1000</f>
        <v>0.37931168000000004</v>
      </c>
      <c r="L81" s="109">
        <f t="shared" ref="L81:P81" si="40">AVERAGE(C81:C83)</f>
        <v>0.37027768833333335</v>
      </c>
      <c r="M81" s="329">
        <f t="shared" si="40"/>
        <v>0.32740489333333339</v>
      </c>
      <c r="N81" s="329">
        <f t="shared" si="40"/>
        <v>0.38791620000000004</v>
      </c>
      <c r="O81" s="329">
        <f t="shared" si="40"/>
        <v>0.38686806400000001</v>
      </c>
      <c r="P81" s="329">
        <f t="shared" si="40"/>
        <v>0.35337318466666673</v>
      </c>
      <c r="Q81" s="329">
        <f t="shared" ref="Q81" si="41">AVERAGE(H81:H83)</f>
        <v>0.33513826666666668</v>
      </c>
      <c r="R81" s="329">
        <f t="shared" ref="R81" si="42">AVERAGE(I81:I83)</f>
        <v>0.34857626999999997</v>
      </c>
      <c r="S81" s="329">
        <f t="shared" ref="S81" si="43">AVERAGE(J81:J83)</f>
        <v>0.36022007533333333</v>
      </c>
      <c r="T81" s="329">
        <f t="shared" ref="T81" si="44">AVERAGE(K81:K83)</f>
        <v>0.35687134433333334</v>
      </c>
      <c r="U81" s="357">
        <f t="shared" ref="U81" si="45">AVERAGE(L81:T81)</f>
        <v>0.3585162207407408</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(3.91*'VO2-mouse '!C82+1.1*'VCO2-mouse'!C82)/1000</f>
        <v>0.36751854700000003</v>
      </c>
      <c r="D82" s="355">
        <f>(3.91*'VO2-mouse '!D82+1.1*'VCO2-mouse'!D82)/1000</f>
        <v>0.28309947499999999</v>
      </c>
      <c r="E82" s="355">
        <f>(3.91*'VO2-mouse '!E82+1.1*'VCO2-mouse'!E82)/1000</f>
        <v>0.40875624000000005</v>
      </c>
      <c r="F82" s="355">
        <f>(3.91*'VO2-mouse '!F82+1.1*'VCO2-mouse'!F82)/1000</f>
        <v>0.41127187200000004</v>
      </c>
      <c r="G82" s="355">
        <f>(3.91*'VO2-mouse '!G82+1.1*'VCO2-mouse'!G82)/1000</f>
        <v>0.33772137100000005</v>
      </c>
      <c r="H82" s="355">
        <f>(3.91*'VO2-mouse '!H82+1.1*'VCO2-mouse'!H82)/1000</f>
        <v>0.27914202799999999</v>
      </c>
      <c r="I82" s="355">
        <f>(3.91*'VO2-mouse '!I82+1.1*'VCO2-mouse'!I82)/1000</f>
        <v>0.29718162000000004</v>
      </c>
      <c r="J82" s="355">
        <f>(3.91*'VO2-mouse '!J82+1.1*'VCO2-mouse'!J82)/1000</f>
        <v>0.37474963</v>
      </c>
      <c r="K82" s="356">
        <f>(3.91*'VO2-mouse '!K82+1.1*'VCO2-mouse'!K82)/1000</f>
        <v>0.27496767499999997</v>
      </c>
      <c r="L82" s="109"/>
      <c r="M82" s="329"/>
      <c r="N82" s="329"/>
      <c r="O82" s="329"/>
      <c r="P82" s="329"/>
      <c r="Q82" s="329"/>
      <c r="R82" s="329"/>
      <c r="S82" s="329"/>
      <c r="T82" s="329"/>
      <c r="U82" s="357">
        <f t="shared" ref="U82" si="46">STDEV(L81:T81)/SQRT(COUNT(L81:T81))</f>
        <v>6.9240157001739895E-3</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(3.91*'VO2-mouse '!C83+1.1*'VCO2-mouse'!C83)/1000</f>
        <v>0.39979166600000005</v>
      </c>
      <c r="D83" s="355">
        <f>(3.91*'VO2-mouse '!D83+1.1*'VCO2-mouse'!D83)/1000</f>
        <v>0.23776885</v>
      </c>
      <c r="E83" s="355">
        <f>(3.91*'VO2-mouse '!E83+1.1*'VCO2-mouse'!E83)/1000</f>
        <v>0.37009278000000001</v>
      </c>
      <c r="F83" s="355">
        <f>(3.91*'VO2-mouse '!F83+1.1*'VCO2-mouse'!F83)/1000</f>
        <v>0.322694592</v>
      </c>
      <c r="G83" s="355">
        <f>(3.91*'VO2-mouse '!G83+1.1*'VCO2-mouse'!G83)/1000</f>
        <v>0.31829284500000005</v>
      </c>
      <c r="H83" s="355">
        <f>(3.91*'VO2-mouse '!H83+1.1*'VCO2-mouse'!H83)/1000</f>
        <v>0.37223053000000006</v>
      </c>
      <c r="I83" s="355">
        <f>(3.91*'VO2-mouse '!I83+1.1*'VCO2-mouse'!I83)/1000</f>
        <v>0.37033082</v>
      </c>
      <c r="J83" s="355">
        <f>(3.91*'VO2-mouse '!J83+1.1*'VCO2-mouse'!J83)/1000</f>
        <v>0.321163268</v>
      </c>
      <c r="K83" s="356">
        <f>(3.91*'VO2-mouse '!K83+1.1*'VCO2-mouse'!K83)/1000</f>
        <v>0.41633467800000007</v>
      </c>
      <c r="L83" s="10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(3.91*'VO2-mouse '!C84+1.1*'VCO2-mouse'!C84)/1000</f>
        <v>0.28095924999999999</v>
      </c>
      <c r="D84" s="355">
        <f>(3.91*'VO2-mouse '!D84+1.1*'VCO2-mouse'!D84)/1000</f>
        <v>0.18415046000000002</v>
      </c>
      <c r="E84" s="355">
        <f>(3.91*'VO2-mouse '!E84+1.1*'VCO2-mouse'!E84)/1000</f>
        <v>0.22921137000000003</v>
      </c>
      <c r="F84" s="355">
        <f>(3.91*'VO2-mouse '!F84+1.1*'VCO2-mouse'!F84)/1000</f>
        <v>0.38401704000000003</v>
      </c>
      <c r="G84" s="355">
        <f>(3.91*'VO2-mouse '!G84+1.1*'VCO2-mouse'!G84)/1000</f>
        <v>0.23311341299999999</v>
      </c>
      <c r="H84" s="355">
        <f>(3.91*'VO2-mouse '!H84+1.1*'VCO2-mouse'!H84)/1000</f>
        <v>0.31585864999999996</v>
      </c>
      <c r="I84" s="355">
        <f>(3.91*'VO2-mouse '!I84+1.1*'VCO2-mouse'!I84)/1000</f>
        <v>0.41431234</v>
      </c>
      <c r="J84" s="355">
        <f>(3.91*'VO2-mouse '!J84+1.1*'VCO2-mouse'!J84)/1000</f>
        <v>0.35658456199999999</v>
      </c>
      <c r="K84" s="356">
        <f>(3.91*'VO2-mouse '!K84+1.1*'VCO2-mouse'!K84)/1000</f>
        <v>0.400383194</v>
      </c>
      <c r="L84" s="109">
        <f t="shared" ref="L84:P84" si="47">AVERAGE(C84:C86)</f>
        <v>0.34397153766666672</v>
      </c>
      <c r="M84" s="329">
        <f>AVERAGE(D84:D86)</f>
        <v>0.40984181833333339</v>
      </c>
      <c r="N84" s="329">
        <f t="shared" si="47"/>
        <v>0.32950251000000003</v>
      </c>
      <c r="O84" s="329">
        <f t="shared" si="47"/>
        <v>0.35918854400000005</v>
      </c>
      <c r="P84" s="329">
        <f t="shared" si="47"/>
        <v>0.25628291866666664</v>
      </c>
      <c r="Q84" s="329">
        <f t="shared" ref="Q84" si="48">AVERAGE(H84:H86)</f>
        <v>0.29588224933333335</v>
      </c>
      <c r="R84" s="329">
        <f t="shared" ref="R84" si="49">AVERAGE(I84:I86)</f>
        <v>0.34567926666666665</v>
      </c>
      <c r="S84" s="329">
        <f t="shared" ref="S84" si="50">AVERAGE(J84:J86)</f>
        <v>0.34286029933333334</v>
      </c>
      <c r="T84" s="329">
        <f t="shared" ref="T84" si="51">AVERAGE(K84:K86)</f>
        <v>0.36881066066666673</v>
      </c>
      <c r="U84" s="357">
        <f t="shared" ref="U84" si="52">AVERAGE(L84:T84)</f>
        <v>0.33911331162962965</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(3.91*'VO2-mouse '!C85+1.1*'VCO2-mouse'!C85)/1000</f>
        <v>0.34245402800000002</v>
      </c>
      <c r="D85" s="355">
        <f>(3.91*'VO2-mouse '!D85+1.1*'VCO2-mouse'!D85)/1000</f>
        <v>0.52941839000000002</v>
      </c>
      <c r="E85" s="355">
        <f>(3.91*'VO2-mouse '!E85+1.1*'VCO2-mouse'!E85)/1000</f>
        <v>0.31790124000000003</v>
      </c>
      <c r="F85" s="355">
        <f>(3.91*'VO2-mouse '!F85+1.1*'VCO2-mouse'!F85)/1000</f>
        <v>0.31351346400000002</v>
      </c>
      <c r="G85" s="355">
        <f>(3.91*'VO2-mouse '!G85+1.1*'VCO2-mouse'!G85)/1000</f>
        <v>0.298955215</v>
      </c>
      <c r="H85" s="355">
        <f>(3.91*'VO2-mouse '!H85+1.1*'VCO2-mouse'!H85)/1000</f>
        <v>0.222512706</v>
      </c>
      <c r="I85" s="355">
        <f>(3.91*'VO2-mouse '!I85+1.1*'VCO2-mouse'!I85)/1000</f>
        <v>0.36672235000000009</v>
      </c>
      <c r="J85" s="355">
        <f>(3.91*'VO2-mouse '!J85+1.1*'VCO2-mouse'!J85)/1000</f>
        <v>0.35096910000000003</v>
      </c>
      <c r="K85" s="356">
        <f>(3.91*'VO2-mouse '!K85+1.1*'VCO2-mouse'!K85)/1000</f>
        <v>0.378585538</v>
      </c>
      <c r="L85" s="109"/>
      <c r="M85" s="329"/>
      <c r="N85" s="329"/>
      <c r="O85" s="329"/>
      <c r="P85" s="329"/>
      <c r="Q85" s="329"/>
      <c r="R85" s="329"/>
      <c r="S85" s="329"/>
      <c r="T85" s="329"/>
      <c r="U85" s="357">
        <f t="shared" ref="U85" si="53">STDEV(L84:T84)/SQRT(COUNT(L84:T84))</f>
        <v>1.4525069062440672E-2</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(3.91*'VO2-mouse '!C86+1.1*'VCO2-mouse'!C86)/1000</f>
        <v>0.40850133500000002</v>
      </c>
      <c r="D86" s="355">
        <f>(3.91*'VO2-mouse '!D86+1.1*'VCO2-mouse'!D86)/1000</f>
        <v>0.51595660499999996</v>
      </c>
      <c r="E86" s="355">
        <f>(3.91*'VO2-mouse '!E86+1.1*'VCO2-mouse'!E86)/1000</f>
        <v>0.44139492000000008</v>
      </c>
      <c r="F86" s="355">
        <f>(3.91*'VO2-mouse '!F86+1.1*'VCO2-mouse'!F86)/1000</f>
        <v>0.38003512800000006</v>
      </c>
      <c r="G86" s="355">
        <f>(3.91*'VO2-mouse '!G86+1.1*'VCO2-mouse'!G86)/1000</f>
        <v>0.23678012799999998</v>
      </c>
      <c r="H86" s="355">
        <f>(3.91*'VO2-mouse '!H86+1.1*'VCO2-mouse'!H86)/1000</f>
        <v>0.34927539200000002</v>
      </c>
      <c r="I86" s="355">
        <f>(3.91*'VO2-mouse '!I86+1.1*'VCO2-mouse'!I86)/1000</f>
        <v>0.25600310999999998</v>
      </c>
      <c r="J86" s="355">
        <f>(3.91*'VO2-mouse '!J86+1.1*'VCO2-mouse'!J86)/1000</f>
        <v>0.32102723600000005</v>
      </c>
      <c r="K86" s="356">
        <f>(3.91*'VO2-mouse '!K86+1.1*'VCO2-mouse'!K86)/1000</f>
        <v>0.32746325000000004</v>
      </c>
      <c r="L86" s="10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(3.91*'VO2-mouse '!C87+1.1*'VCO2-mouse'!C87)/1000</f>
        <v>0.42306487500000001</v>
      </c>
      <c r="D87" s="355">
        <f>(3.91*'VO2-mouse '!D87+1.1*'VCO2-mouse'!D87)/1000</f>
        <v>0.499047405</v>
      </c>
      <c r="E87" s="355">
        <f>(3.91*'VO2-mouse '!E87+1.1*'VCO2-mouse'!E87)/1000</f>
        <v>0.31184054999999999</v>
      </c>
      <c r="F87" s="355">
        <f>(3.91*'VO2-mouse '!F87+1.1*'VCO2-mouse'!F87)/1000</f>
        <v>0.37838196000000007</v>
      </c>
      <c r="G87" s="355">
        <f>(3.91*'VO2-mouse '!G87+1.1*'VCO2-mouse'!G87)/1000</f>
        <v>0.41353159899999992</v>
      </c>
      <c r="H87" s="355">
        <f>(3.91*'VO2-mouse '!H87+1.1*'VCO2-mouse'!H87)/1000</f>
        <v>0.31631660999999994</v>
      </c>
      <c r="I87" s="355">
        <f>(3.91*'VO2-mouse '!I87+1.1*'VCO2-mouse'!I87)/1000</f>
        <v>0.38671164999999996</v>
      </c>
      <c r="J87" s="355">
        <f>(3.91*'VO2-mouse '!J87+1.1*'VCO2-mouse'!J87)/1000</f>
        <v>0.37666693999999995</v>
      </c>
      <c r="K87" s="356">
        <f>(3.91*'VO2-mouse '!K87+1.1*'VCO2-mouse'!K87)/1000</f>
        <v>0.33095349899999998</v>
      </c>
      <c r="L87" s="109">
        <f t="shared" ref="L87:P87" si="54">AVERAGE(C87:C89)</f>
        <v>0.40040792000000008</v>
      </c>
      <c r="M87" s="329">
        <f t="shared" si="54"/>
        <v>0.44746916000000003</v>
      </c>
      <c r="N87" s="329">
        <f t="shared" si="54"/>
        <v>0.31583573999999998</v>
      </c>
      <c r="O87" s="329">
        <f t="shared" si="54"/>
        <v>0.40284921600000007</v>
      </c>
      <c r="P87" s="329">
        <f t="shared" si="54"/>
        <v>0.32120316366666662</v>
      </c>
      <c r="Q87" s="329">
        <f t="shared" ref="Q87" si="55">AVERAGE(H87:H89)</f>
        <v>0.31346434666666662</v>
      </c>
      <c r="R87" s="329">
        <f t="shared" ref="R87" si="56">AVERAGE(I87:I89)</f>
        <v>0.37909259333333334</v>
      </c>
      <c r="S87" s="329">
        <f t="shared" ref="S87" si="57">AVERAGE(J87:J89)</f>
        <v>0.27594781533333329</v>
      </c>
      <c r="T87" s="329">
        <f t="shared" ref="T87" si="58">AVERAGE(K87:K89)</f>
        <v>0.26400121033333329</v>
      </c>
      <c r="U87" s="357">
        <f t="shared" ref="U87" si="59">AVERAGE(L87:T87)</f>
        <v>0.34669679614814813</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(3.91*'VO2-mouse '!C88+1.1*'VCO2-mouse'!C88)/1000</f>
        <v>0.36074625700000001</v>
      </c>
      <c r="D88" s="355">
        <f>(3.91*'VO2-mouse '!D88+1.1*'VCO2-mouse'!D88)/1000</f>
        <v>0.46180904000000006</v>
      </c>
      <c r="E88" s="355">
        <f>(3.91*'VO2-mouse '!E88+1.1*'VCO2-mouse'!E88)/1000</f>
        <v>0.36173168999999999</v>
      </c>
      <c r="F88" s="355">
        <f>(3.91*'VO2-mouse '!F88+1.1*'VCO2-mouse'!F88)/1000</f>
        <v>0.38076825599999997</v>
      </c>
      <c r="G88" s="355">
        <f>(3.91*'VO2-mouse '!G88+1.1*'VCO2-mouse'!G88)/1000</f>
        <v>0.24256313900000004</v>
      </c>
      <c r="H88" s="355">
        <f>(3.91*'VO2-mouse '!H88+1.1*'VCO2-mouse'!H88)/1000</f>
        <v>0.37659912599999995</v>
      </c>
      <c r="I88" s="355">
        <f>(3.91*'VO2-mouse '!I88+1.1*'VCO2-mouse'!I88)/1000</f>
        <v>0.38001957000000003</v>
      </c>
      <c r="J88" s="355">
        <f>(3.91*'VO2-mouse '!J88+1.1*'VCO2-mouse'!J88)/1000</f>
        <v>0.22293922599999999</v>
      </c>
      <c r="K88" s="356">
        <f>(3.91*'VO2-mouse '!K88+1.1*'VCO2-mouse'!K88)/1000</f>
        <v>0.21962643500000001</v>
      </c>
      <c r="L88" s="109"/>
      <c r="M88" s="329"/>
      <c r="N88" s="329"/>
      <c r="O88" s="329"/>
      <c r="P88" s="329"/>
      <c r="Q88" s="329"/>
      <c r="R88" s="329"/>
      <c r="S88" s="329"/>
      <c r="T88" s="329"/>
      <c r="U88" s="357">
        <f t="shared" ref="U88" si="60">STDEV(L87:T87)/SQRT(COUNT(L87:T87))</f>
        <v>2.1013633158688618E-2</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(3.91*'VO2-mouse '!C89+1.1*'VCO2-mouse'!C89)/1000</f>
        <v>0.41741262800000006</v>
      </c>
      <c r="D89" s="355">
        <f>(3.91*'VO2-mouse '!D89+1.1*'VCO2-mouse'!D89)/1000</f>
        <v>0.38155103499999998</v>
      </c>
      <c r="E89" s="355">
        <f>(3.91*'VO2-mouse '!E89+1.1*'VCO2-mouse'!E89)/1000</f>
        <v>0.27393497999999999</v>
      </c>
      <c r="F89" s="355">
        <f>(3.91*'VO2-mouse '!F89+1.1*'VCO2-mouse'!F89)/1000</f>
        <v>0.44939743199999999</v>
      </c>
      <c r="G89" s="355">
        <f>(3.91*'VO2-mouse '!G89+1.1*'VCO2-mouse'!G89)/1000</f>
        <v>0.30751475299999997</v>
      </c>
      <c r="H89" s="355">
        <f>(3.91*'VO2-mouse '!H89+1.1*'VCO2-mouse'!H89)/1000</f>
        <v>0.24747730400000001</v>
      </c>
      <c r="I89" s="355">
        <f>(3.91*'VO2-mouse '!I89+1.1*'VCO2-mouse'!I89)/1000</f>
        <v>0.37054656000000002</v>
      </c>
      <c r="J89" s="355">
        <f>(3.91*'VO2-mouse '!J89+1.1*'VCO2-mouse'!J89)/1000</f>
        <v>0.22823727999999999</v>
      </c>
      <c r="K89" s="356">
        <f>(3.91*'VO2-mouse '!K89+1.1*'VCO2-mouse'!K89)/1000</f>
        <v>0.24142369699999999</v>
      </c>
      <c r="L89" s="10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(3.91*'VO2-mouse '!C90+1.1*'VCO2-mouse'!C90)/1000</f>
        <v>0.29056620000000005</v>
      </c>
      <c r="D90" s="355">
        <f>(3.91*'VO2-mouse '!D90+1.1*'VCO2-mouse'!D90)/1000</f>
        <v>0.36692872500000001</v>
      </c>
      <c r="E90" s="355">
        <f>(3.91*'VO2-mouse '!E90+1.1*'VCO2-mouse'!E90)/1000</f>
        <v>0.34478649000000006</v>
      </c>
      <c r="F90" s="355">
        <f>(3.91*'VO2-mouse '!F90+1.1*'VCO2-mouse'!F90)/1000</f>
        <v>0.418650672</v>
      </c>
      <c r="G90" s="355">
        <f>(3.91*'VO2-mouse '!G90+1.1*'VCO2-mouse'!G90)/1000</f>
        <v>0.377549627</v>
      </c>
      <c r="H90" s="355">
        <f>(3.91*'VO2-mouse '!H90+1.1*'VCO2-mouse'!H90)/1000</f>
        <v>0.35396177799999995</v>
      </c>
      <c r="I90" s="355">
        <f>(3.91*'VO2-mouse '!I90+1.1*'VCO2-mouse'!I90)/1000</f>
        <v>0.30389991999999999</v>
      </c>
      <c r="J90" s="355">
        <f>(3.91*'VO2-mouse '!J90+1.1*'VCO2-mouse'!J90)/1000</f>
        <v>0.42972792199999998</v>
      </c>
      <c r="K90" s="356">
        <f>(3.91*'VO2-mouse '!K90+1.1*'VCO2-mouse'!K90)/1000</f>
        <v>0.196502969</v>
      </c>
      <c r="L90" s="109">
        <f t="shared" ref="L90:P90" si="61">AVERAGE(C90:C92)</f>
        <v>0.30861064466666671</v>
      </c>
      <c r="M90" s="329">
        <f t="shared" si="61"/>
        <v>0.30414671166666668</v>
      </c>
      <c r="N90" s="329">
        <f t="shared" si="61"/>
        <v>0.31412925000000008</v>
      </c>
      <c r="O90" s="329">
        <f t="shared" si="61"/>
        <v>0.386549064</v>
      </c>
      <c r="P90" s="329">
        <f t="shared" si="61"/>
        <v>0.36402901166666668</v>
      </c>
      <c r="Q90" s="329">
        <f t="shared" ref="Q90" si="62">AVERAGE(H90:H92)</f>
        <v>0.33311211466666663</v>
      </c>
      <c r="R90" s="329">
        <f t="shared" ref="R90" si="63">AVERAGE(I90:I92)</f>
        <v>0.27968958333333332</v>
      </c>
      <c r="S90" s="329">
        <f t="shared" ref="S90" si="64">AVERAGE(J90:J92)</f>
        <v>0.40525080933333335</v>
      </c>
      <c r="T90" s="329">
        <f t="shared" ref="T90" si="65">AVERAGE(K90:K92)</f>
        <v>0.32078179800000001</v>
      </c>
      <c r="U90" s="357">
        <f t="shared" ref="U90" si="66">AVERAGE(L90:T90)</f>
        <v>0.33514433192592596</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(3.91*'VO2-mouse '!C91+1.1*'VCO2-mouse'!C91)/1000</f>
        <v>0.25718333600000004</v>
      </c>
      <c r="D91" s="355">
        <f>(3.91*'VO2-mouse '!D91+1.1*'VCO2-mouse'!D91)/1000</f>
        <v>0.343289395</v>
      </c>
      <c r="E91" s="355">
        <f>(3.91*'VO2-mouse '!E91+1.1*'VCO2-mouse'!E91)/1000</f>
        <v>0.36214101000000004</v>
      </c>
      <c r="F91" s="355">
        <f>(3.91*'VO2-mouse '!F91+1.1*'VCO2-mouse'!F91)/1000</f>
        <v>0.35008247999999997</v>
      </c>
      <c r="G91" s="355">
        <f>(3.91*'VO2-mouse '!G91+1.1*'VCO2-mouse'!G91)/1000</f>
        <v>0.28556682699999997</v>
      </c>
      <c r="H91" s="355">
        <f>(3.91*'VO2-mouse '!H91+1.1*'VCO2-mouse'!H91)/1000</f>
        <v>0.26028584599999999</v>
      </c>
      <c r="I91" s="355">
        <f>(3.91*'VO2-mouse '!I91+1.1*'VCO2-mouse'!I91)/1000</f>
        <v>0.27328508000000001</v>
      </c>
      <c r="J91" s="355">
        <f>(3.91*'VO2-mouse '!J91+1.1*'VCO2-mouse'!J91)/1000</f>
        <v>0.38487594799999997</v>
      </c>
      <c r="K91" s="356">
        <f>(3.91*'VO2-mouse '!K91+1.1*'VCO2-mouse'!K91)/1000</f>
        <v>0.37279117700000003</v>
      </c>
      <c r="L91" s="109"/>
      <c r="M91" s="329"/>
      <c r="N91" s="329"/>
      <c r="O91" s="329"/>
      <c r="P91" s="329"/>
      <c r="Q91" s="329"/>
      <c r="R91" s="329"/>
      <c r="S91" s="329"/>
      <c r="T91" s="329"/>
      <c r="U91" s="357">
        <f t="shared" ref="U91" si="67">STDEV(L90:T90)/SQRT(COUNT(L90:T90))</f>
        <v>1.383627152365814E-2</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(3.91*'VO2-mouse '!C92+1.1*'VCO2-mouse'!C92)/1000</f>
        <v>0.37808239799999999</v>
      </c>
      <c r="D92" s="355">
        <f>(3.91*'VO2-mouse '!D92+1.1*'VCO2-mouse'!D92)/1000</f>
        <v>0.202222015</v>
      </c>
      <c r="E92" s="355">
        <f>(3.91*'VO2-mouse '!E92+1.1*'VCO2-mouse'!E92)/1000</f>
        <v>0.23546025000000004</v>
      </c>
      <c r="F92" s="355">
        <f>(3.91*'VO2-mouse '!F92+1.1*'VCO2-mouse'!F92)/1000</f>
        <v>0.39091404000000002</v>
      </c>
      <c r="G92" s="355">
        <f>(3.91*'VO2-mouse '!G92+1.1*'VCO2-mouse'!G92)/1000</f>
        <v>0.42897058099999996</v>
      </c>
      <c r="H92" s="355">
        <f>(3.91*'VO2-mouse '!H92+1.1*'VCO2-mouse'!H92)/1000</f>
        <v>0.38508872000000005</v>
      </c>
      <c r="I92" s="355">
        <f>(3.91*'VO2-mouse '!I92+1.1*'VCO2-mouse'!I92)/1000</f>
        <v>0.26188375000000003</v>
      </c>
      <c r="J92" s="355">
        <f>(3.91*'VO2-mouse '!J92+1.1*'VCO2-mouse'!J92)/1000</f>
        <v>0.40114855800000004</v>
      </c>
      <c r="K92" s="356">
        <f>(3.91*'VO2-mouse '!K92+1.1*'VCO2-mouse'!K92)/1000</f>
        <v>0.39305124799999996</v>
      </c>
      <c r="L92" s="10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(3.91*'VO2-mouse '!C93+1.1*'VCO2-mouse'!C93)/1000</f>
        <v>0.31184268100000001</v>
      </c>
      <c r="D93" s="355">
        <f>(3.91*'VO2-mouse '!D93+1.1*'VCO2-mouse'!D93)/1000</f>
        <v>0.17158629000000003</v>
      </c>
      <c r="E93" s="355">
        <f>(3.91*'VO2-mouse '!E93+1.1*'VCO2-mouse'!E93)/1000</f>
        <v>0.22999707</v>
      </c>
      <c r="F93" s="355">
        <f>(3.91*'VO2-mouse '!F93+1.1*'VCO2-mouse'!F93)/1000</f>
        <v>0.4232514</v>
      </c>
      <c r="G93" s="355">
        <f>(3.91*'VO2-mouse '!G93+1.1*'VCO2-mouse'!G93)/1000</f>
        <v>0.27781646100000001</v>
      </c>
      <c r="H93" s="355">
        <f>(3.91*'VO2-mouse '!H93+1.1*'VCO2-mouse'!H93)/1000</f>
        <v>0.29404477400000001</v>
      </c>
      <c r="I93" s="355">
        <f>(3.91*'VO2-mouse '!I93+1.1*'VCO2-mouse'!I93)/1000</f>
        <v>0.38082618000000001</v>
      </c>
      <c r="J93" s="355">
        <f>(3.91*'VO2-mouse '!J93+1.1*'VCO2-mouse'!J93)/1000</f>
        <v>0.30178960800000004</v>
      </c>
      <c r="K93" s="356">
        <f>(3.91*'VO2-mouse '!K93+1.1*'VCO2-mouse'!K93)/1000</f>
        <v>0.34143271699999994</v>
      </c>
      <c r="L93" s="109">
        <f t="shared" ref="L93:P93" si="68">AVERAGE(C93:C95)</f>
        <v>0.33803871533333335</v>
      </c>
      <c r="M93" s="329">
        <f t="shared" si="68"/>
        <v>0.28926993000000001</v>
      </c>
      <c r="N93" s="329">
        <f t="shared" si="68"/>
        <v>0.29184111000000001</v>
      </c>
      <c r="O93" s="329">
        <f t="shared" si="68"/>
        <v>0.37343152000000002</v>
      </c>
      <c r="P93" s="329">
        <f t="shared" si="68"/>
        <v>0.26738342800000003</v>
      </c>
      <c r="Q93" s="329">
        <f t="shared" ref="Q93" si="69">AVERAGE(H93:H95)</f>
        <v>0.25057152999999999</v>
      </c>
      <c r="R93" s="329">
        <f t="shared" ref="R93" si="70">AVERAGE(I93:I95)</f>
        <v>0.38065138000000004</v>
      </c>
      <c r="S93" s="329">
        <f t="shared" ref="S93" si="71">AVERAGE(J93:J95)</f>
        <v>0.32803252066666672</v>
      </c>
      <c r="T93" s="329">
        <f t="shared" ref="T93" si="72">AVERAGE(K93:K95)</f>
        <v>0.33155336399999996</v>
      </c>
      <c r="U93" s="357">
        <f t="shared" ref="U93" si="73">AVERAGE(L93:T93)</f>
        <v>0.3167526108888889</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(3.91*'VO2-mouse '!C94+1.1*'VCO2-mouse'!C94)/1000</f>
        <v>0.32486639900000003</v>
      </c>
      <c r="D94" s="355">
        <f>(3.91*'VO2-mouse '!D94+1.1*'VCO2-mouse'!D94)/1000</f>
        <v>0.19996348999999999</v>
      </c>
      <c r="E94" s="355">
        <f>(3.91*'VO2-mouse '!E94+1.1*'VCO2-mouse'!E94)/1000</f>
        <v>0.24210738000000004</v>
      </c>
      <c r="F94" s="355">
        <f>(3.91*'VO2-mouse '!F94+1.1*'VCO2-mouse'!F94)/1000</f>
        <v>0.39023318400000001</v>
      </c>
      <c r="G94" s="355">
        <f>(3.91*'VO2-mouse '!G94+1.1*'VCO2-mouse'!G94)/1000</f>
        <v>0.25367369300000003</v>
      </c>
      <c r="H94" s="355">
        <f>(3.91*'VO2-mouse '!H94+1.1*'VCO2-mouse'!H94)/1000</f>
        <v>0.23484274400000002</v>
      </c>
      <c r="I94" s="355">
        <f>(3.91*'VO2-mouse '!I94+1.1*'VCO2-mouse'!I94)/1000</f>
        <v>0.38865676000000005</v>
      </c>
      <c r="J94" s="355">
        <f>(3.91*'VO2-mouse '!J94+1.1*'VCO2-mouse'!J94)/1000</f>
        <v>0.38482777000000007</v>
      </c>
      <c r="K94" s="356">
        <f>(3.91*'VO2-mouse '!K94+1.1*'VCO2-mouse'!K94)/1000</f>
        <v>0.38258877500000005</v>
      </c>
      <c r="L94" s="109"/>
      <c r="M94" s="329"/>
      <c r="N94" s="329"/>
      <c r="O94" s="329"/>
      <c r="P94" s="329"/>
      <c r="Q94" s="329"/>
      <c r="R94" s="329"/>
      <c r="S94" s="329"/>
      <c r="T94" s="329"/>
      <c r="U94" s="357">
        <f t="shared" ref="U94" si="74">STDEV(L93:T93)/SQRT(COUNT(L93:T93))</f>
        <v>1.5040722797591414E-2</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(3.91*'VO2-mouse '!C95+1.1*'VCO2-mouse'!C95)/1000</f>
        <v>0.37740706600000007</v>
      </c>
      <c r="D95" s="355">
        <f>(3.91*'VO2-mouse '!D95+1.1*'VCO2-mouse'!D95)/1000</f>
        <v>0.49626000999999997</v>
      </c>
      <c r="E95" s="355">
        <f>(3.91*'VO2-mouse '!E95+1.1*'VCO2-mouse'!E95)/1000</f>
        <v>0.40341887999999998</v>
      </c>
      <c r="F95" s="355">
        <f>(3.91*'VO2-mouse '!F95+1.1*'VCO2-mouse'!F95)/1000</f>
        <v>0.30680997599999998</v>
      </c>
      <c r="G95" s="355">
        <f>(3.91*'VO2-mouse '!G95+1.1*'VCO2-mouse'!G95)/1000</f>
        <v>0.27066013000000005</v>
      </c>
      <c r="H95" s="355">
        <f>(3.91*'VO2-mouse '!H95+1.1*'VCO2-mouse'!H95)/1000</f>
        <v>0.22282707199999999</v>
      </c>
      <c r="I95" s="355">
        <f>(3.91*'VO2-mouse '!I95+1.1*'VCO2-mouse'!I95)/1000</f>
        <v>0.3724712</v>
      </c>
      <c r="J95" s="355">
        <f>(3.91*'VO2-mouse '!J95+1.1*'VCO2-mouse'!J95)/1000</f>
        <v>0.29748018399999998</v>
      </c>
      <c r="K95" s="356">
        <f>(3.91*'VO2-mouse '!K95+1.1*'VCO2-mouse'!K95)/1000</f>
        <v>0.27063860000000001</v>
      </c>
      <c r="L95" s="10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(3.91*'VO2-mouse '!C96+1.1*'VCO2-mouse'!C96)/1000</f>
        <v>0.45318300200000011</v>
      </c>
      <c r="D96" s="355">
        <f>(3.91*'VO2-mouse '!D96+1.1*'VCO2-mouse'!D96)/1000</f>
        <v>0.49124733500000001</v>
      </c>
      <c r="E96" s="355">
        <f>(3.91*'VO2-mouse '!E96+1.1*'VCO2-mouse'!E96)/1000</f>
        <v>0.29316492000000005</v>
      </c>
      <c r="F96" s="355">
        <f>(3.91*'VO2-mouse '!F96+1.1*'VCO2-mouse'!F96)/1000</f>
        <v>0.27506714399999999</v>
      </c>
      <c r="G96" s="355">
        <f>(3.91*'VO2-mouse '!G96+1.1*'VCO2-mouse'!G96)/1000</f>
        <v>0.26174738200000003</v>
      </c>
      <c r="H96" s="355">
        <f>(3.91*'VO2-mouse '!H96+1.1*'VCO2-mouse'!H96)/1000</f>
        <v>0.37185389000000002</v>
      </c>
      <c r="I96" s="355">
        <f>(3.91*'VO2-mouse '!I96+1.1*'VCO2-mouse'!I96)/1000</f>
        <v>0.31646045000000006</v>
      </c>
      <c r="J96" s="355">
        <f>(3.91*'VO2-mouse '!J96+1.1*'VCO2-mouse'!J96)/1000</f>
        <v>0.30498919400000002</v>
      </c>
      <c r="K96" s="356">
        <f>(3.91*'VO2-mouse '!K96+1.1*'VCO2-mouse'!K96)/1000</f>
        <v>0.28012020999999998</v>
      </c>
      <c r="L96" s="109">
        <f t="shared" ref="L96:P96" si="75">AVERAGE(C96:C98)</f>
        <v>0.34074185000000007</v>
      </c>
      <c r="M96" s="329">
        <f t="shared" si="75"/>
        <v>0.40733471833333335</v>
      </c>
      <c r="N96" s="329">
        <f t="shared" si="75"/>
        <v>0.37702656000000001</v>
      </c>
      <c r="O96" s="329">
        <f t="shared" si="75"/>
        <v>0.30854076000000002</v>
      </c>
      <c r="P96" s="329">
        <f t="shared" si="75"/>
        <v>0.29740693666666668</v>
      </c>
      <c r="Q96" s="329">
        <f t="shared" ref="Q96" si="76">AVERAGE(H96:H98)</f>
        <v>0.3241288226666667</v>
      </c>
      <c r="R96" s="329">
        <f t="shared" ref="R96" si="77">AVERAGE(I96:I98)</f>
        <v>0.29098894666666669</v>
      </c>
      <c r="S96" s="329">
        <f t="shared" ref="S96" si="78">AVERAGE(J96:J98)</f>
        <v>0.339595386</v>
      </c>
      <c r="T96" s="329">
        <f t="shared" ref="T96" si="79">AVERAGE(K96:K98)</f>
        <v>0.23357475733333333</v>
      </c>
      <c r="U96" s="357">
        <f t="shared" ref="U96" si="80">AVERAGE(L96:T96)</f>
        <v>0.3243709708518519</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(3.91*'VO2-mouse '!C97+1.1*'VCO2-mouse'!C97)/1000</f>
        <v>0.31094865200000005</v>
      </c>
      <c r="D97" s="355">
        <f>(3.91*'VO2-mouse '!D97+1.1*'VCO2-mouse'!D97)/1000</f>
        <v>0.26296428999999999</v>
      </c>
      <c r="E97" s="355">
        <f>(3.91*'VO2-mouse '!E97+1.1*'VCO2-mouse'!E97)/1000</f>
        <v>0.41935806000000003</v>
      </c>
      <c r="F97" s="355">
        <f>(3.91*'VO2-mouse '!F97+1.1*'VCO2-mouse'!F97)/1000</f>
        <v>0.34474176000000001</v>
      </c>
      <c r="G97" s="355">
        <f>(3.91*'VO2-mouse '!G97+1.1*'VCO2-mouse'!G97)/1000</f>
        <v>0.30394881399999996</v>
      </c>
      <c r="H97" s="355">
        <f>(3.91*'VO2-mouse '!H97+1.1*'VCO2-mouse'!H97)/1000</f>
        <v>0.32429538600000002</v>
      </c>
      <c r="I97" s="355">
        <f>(3.91*'VO2-mouse '!I97+1.1*'VCO2-mouse'!I97)/1000</f>
        <v>0.28518528000000004</v>
      </c>
      <c r="J97" s="355">
        <f>(3.91*'VO2-mouse '!J97+1.1*'VCO2-mouse'!J97)/1000</f>
        <v>0.28783935199999999</v>
      </c>
      <c r="K97" s="356">
        <f>(3.91*'VO2-mouse '!K97+1.1*'VCO2-mouse'!K97)/1000</f>
        <v>0.21865601300000001</v>
      </c>
      <c r="L97" s="109"/>
      <c r="M97" s="329"/>
      <c r="N97" s="329"/>
      <c r="O97" s="329"/>
      <c r="P97" s="329"/>
      <c r="Q97" s="329"/>
      <c r="R97" s="329"/>
      <c r="S97" s="329"/>
      <c r="T97" s="329"/>
      <c r="U97" s="357">
        <f t="shared" ref="U97" si="81">STDEV(L96:T96)/SQRT(COUNT(L96:T96))</f>
        <v>1.6870177600780085E-2</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(3.91*'VO2-mouse '!C98+1.1*'VCO2-mouse'!C98)/1000</f>
        <v>0.25809389600000004</v>
      </c>
      <c r="D98" s="355">
        <f>(3.91*'VO2-mouse '!D98+1.1*'VCO2-mouse'!D98)/1000</f>
        <v>0.46779252999999998</v>
      </c>
      <c r="E98" s="355">
        <f>(3.91*'VO2-mouse '!E98+1.1*'VCO2-mouse'!E98)/1000</f>
        <v>0.4185567</v>
      </c>
      <c r="F98" s="355">
        <f>(3.91*'VO2-mouse '!F98+1.1*'VCO2-mouse'!F98)/1000</f>
        <v>0.30581337600000003</v>
      </c>
      <c r="G98" s="355">
        <f>(3.91*'VO2-mouse '!G98+1.1*'VCO2-mouse'!G98)/1000</f>
        <v>0.32652461399999999</v>
      </c>
      <c r="H98" s="355">
        <f>(3.91*'VO2-mouse '!H98+1.1*'VCO2-mouse'!H98)/1000</f>
        <v>0.27623719200000002</v>
      </c>
      <c r="I98" s="355">
        <f>(3.91*'VO2-mouse '!I98+1.1*'VCO2-mouse'!I98)/1000</f>
        <v>0.27132110999999998</v>
      </c>
      <c r="J98" s="355">
        <f>(3.91*'VO2-mouse '!J98+1.1*'VCO2-mouse'!J98)/1000</f>
        <v>0.42595761199999999</v>
      </c>
      <c r="K98" s="356">
        <f>(3.91*'VO2-mouse '!K98+1.1*'VCO2-mouse'!K98)/1000</f>
        <v>0.20194804899999999</v>
      </c>
      <c r="L98" s="10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(3.91*'VO2-mouse '!C99+1.1*'VCO2-mouse'!C99)/1000</f>
        <v>0.24960671800000003</v>
      </c>
      <c r="D99" s="355">
        <f>(3.91*'VO2-mouse '!D99+1.1*'VCO2-mouse'!D99)/1000</f>
        <v>0.45158056000000008</v>
      </c>
      <c r="E99" s="355">
        <f>(3.91*'VO2-mouse '!E99+1.1*'VCO2-mouse'!E99)/1000</f>
        <v>0.35591669999999997</v>
      </c>
      <c r="F99" s="355">
        <f>(3.91*'VO2-mouse '!F99+1.1*'VCO2-mouse'!F99)/1000</f>
        <v>0.43955762399999998</v>
      </c>
      <c r="G99" s="355">
        <f>(3.91*'VO2-mouse '!G99+1.1*'VCO2-mouse'!G99)/1000</f>
        <v>0.254618962</v>
      </c>
      <c r="H99" s="355">
        <f>(3.91*'VO2-mouse '!H99+1.1*'VCO2-mouse'!H99)/1000</f>
        <v>0.230237678</v>
      </c>
      <c r="I99" s="355">
        <f>(3.91*'VO2-mouse '!I99+1.1*'VCO2-mouse'!I99)/1000</f>
        <v>0.35846856999999999</v>
      </c>
      <c r="J99" s="355">
        <f>(3.91*'VO2-mouse '!J99+1.1*'VCO2-mouse'!J99)/1000</f>
        <v>0.37027278199999997</v>
      </c>
      <c r="K99" s="356">
        <f>(3.91*'VO2-mouse '!K99+1.1*'VCO2-mouse'!K99)/1000</f>
        <v>0.43281845600000002</v>
      </c>
      <c r="L99" s="109">
        <f t="shared" ref="L99:P99" si="82">AVERAGE(C99:C101)</f>
        <v>0.36492905166666673</v>
      </c>
      <c r="M99" s="329">
        <f t="shared" si="82"/>
        <v>0.32171328833333335</v>
      </c>
      <c r="N99" s="329">
        <f t="shared" si="82"/>
        <v>0.31424508000000001</v>
      </c>
      <c r="O99" s="329">
        <f t="shared" si="82"/>
        <v>0.37267428000000002</v>
      </c>
      <c r="P99" s="329">
        <f t="shared" si="82"/>
        <v>0.36068883066666668</v>
      </c>
      <c r="Q99" s="329">
        <f t="shared" ref="Q99" si="83">AVERAGE(H99:H101)</f>
        <v>0.25393953333333336</v>
      </c>
      <c r="R99" s="329">
        <f t="shared" ref="R99" si="84">AVERAGE(I99:I101)</f>
        <v>0.34331816333333331</v>
      </c>
      <c r="S99" s="329">
        <f t="shared" ref="S99" si="85">AVERAGE(J99:J101)</f>
        <v>0.34165119866666666</v>
      </c>
      <c r="T99" s="329">
        <f t="shared" ref="T99" si="86">AVERAGE(K99:K101)</f>
        <v>0.31303188366666668</v>
      </c>
      <c r="U99" s="357">
        <f t="shared" ref="U99" si="87">AVERAGE(L99:T99)</f>
        <v>0.33179903440740749</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(3.91*'VO2-mouse '!C100+1.1*'VCO2-mouse'!C100)/1000</f>
        <v>0.43371842700000007</v>
      </c>
      <c r="D100" s="355">
        <f>(3.91*'VO2-mouse '!D100+1.1*'VCO2-mouse'!D100)/1000</f>
        <v>0.302242495</v>
      </c>
      <c r="E100" s="355">
        <f>(3.91*'VO2-mouse '!E100+1.1*'VCO2-mouse'!E100)/1000</f>
        <v>0.27706131000000006</v>
      </c>
      <c r="F100" s="355">
        <f>(3.91*'VO2-mouse '!F100+1.1*'VCO2-mouse'!F100)/1000</f>
        <v>0.41095031999999998</v>
      </c>
      <c r="G100" s="355">
        <f>(3.91*'VO2-mouse '!G100+1.1*'VCO2-mouse'!G100)/1000</f>
        <v>0.33761936000000003</v>
      </c>
      <c r="H100" s="355">
        <f>(3.91*'VO2-mouse '!H100+1.1*'VCO2-mouse'!H100)/1000</f>
        <v>0.30835687999999994</v>
      </c>
      <c r="I100" s="355">
        <f>(3.91*'VO2-mouse '!I100+1.1*'VCO2-mouse'!I100)/1000</f>
        <v>0.38798493000000001</v>
      </c>
      <c r="J100" s="355">
        <f>(3.91*'VO2-mouse '!J100+1.1*'VCO2-mouse'!J100)/1000</f>
        <v>0.26605134200000002</v>
      </c>
      <c r="K100" s="356">
        <f>(3.91*'VO2-mouse '!K100+1.1*'VCO2-mouse'!K100)/1000</f>
        <v>0.26565962200000004</v>
      </c>
      <c r="L100" s="109"/>
      <c r="M100" s="329"/>
      <c r="N100" s="329"/>
      <c r="O100" s="329"/>
      <c r="P100" s="329"/>
      <c r="Q100" s="329"/>
      <c r="R100" s="329"/>
      <c r="S100" s="329"/>
      <c r="T100" s="329"/>
      <c r="U100" s="357">
        <f t="shared" ref="U100" si="88">STDEV(L99:T99)/SQRT(COUNT(L99:T99))</f>
        <v>1.2166056485381563E-2</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(3.91*'VO2-mouse '!C101+1.1*'VCO2-mouse'!C101)/1000</f>
        <v>0.41146201000000004</v>
      </c>
      <c r="D101" s="355">
        <f>(3.91*'VO2-mouse '!D101+1.1*'VCO2-mouse'!D101)/1000</f>
        <v>0.21131680999999999</v>
      </c>
      <c r="E101" s="355">
        <f>(3.91*'VO2-mouse '!E101+1.1*'VCO2-mouse'!E101)/1000</f>
        <v>0.30975722999999999</v>
      </c>
      <c r="F101" s="355">
        <f>(3.91*'VO2-mouse '!F101+1.1*'VCO2-mouse'!F101)/1000</f>
        <v>0.267514896</v>
      </c>
      <c r="G101" s="355">
        <f>(3.91*'VO2-mouse '!G101+1.1*'VCO2-mouse'!G101)/1000</f>
        <v>0.48982817000000001</v>
      </c>
      <c r="H101" s="355">
        <f>(3.91*'VO2-mouse '!H101+1.1*'VCO2-mouse'!H101)/1000</f>
        <v>0.22322404199999998</v>
      </c>
      <c r="I101" s="355">
        <f>(3.91*'VO2-mouse '!I101+1.1*'VCO2-mouse'!I101)/1000</f>
        <v>0.28350099000000001</v>
      </c>
      <c r="J101" s="355">
        <f>(3.91*'VO2-mouse '!J101+1.1*'VCO2-mouse'!J101)/1000</f>
        <v>0.38862947200000003</v>
      </c>
      <c r="K101" s="356">
        <f>(3.91*'VO2-mouse '!K101+1.1*'VCO2-mouse'!K101)/1000</f>
        <v>0.240617573</v>
      </c>
      <c r="L101" s="10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(3.91*'VO2-mouse '!C102+1.1*'VCO2-mouse'!C102)/1000</f>
        <v>0.27852512800000001</v>
      </c>
      <c r="D102" s="355">
        <f>(3.91*'VO2-mouse '!D102+1.1*'VCO2-mouse'!D102)/1000</f>
        <v>0.29547058000000004</v>
      </c>
      <c r="E102" s="355">
        <f>(3.91*'VO2-mouse '!E102+1.1*'VCO2-mouse'!E102)/1000</f>
        <v>0.35061200999999997</v>
      </c>
      <c r="F102" s="355">
        <f>(3.91*'VO2-mouse '!F102+1.1*'VCO2-mouse'!F102)/1000</f>
        <v>0.36722637599999997</v>
      </c>
      <c r="G102" s="355">
        <f>(3.91*'VO2-mouse '!G102+1.1*'VCO2-mouse'!G102)/1000</f>
        <v>0.32389258200000004</v>
      </c>
      <c r="H102" s="355">
        <f>(3.91*'VO2-mouse '!H102+1.1*'VCO2-mouse'!H102)/1000</f>
        <v>0.22128563000000004</v>
      </c>
      <c r="I102" s="355">
        <f>(3.91*'VO2-mouse '!I102+1.1*'VCO2-mouse'!I102)/1000</f>
        <v>0.36096337999999994</v>
      </c>
      <c r="J102" s="355">
        <f>(3.91*'VO2-mouse '!J102+1.1*'VCO2-mouse'!J102)/1000</f>
        <v>0.27967699600000001</v>
      </c>
      <c r="K102" s="356">
        <f>(3.91*'VO2-mouse '!K102+1.1*'VCO2-mouse'!K102)/1000</f>
        <v>0.19848124299999997</v>
      </c>
      <c r="L102" s="109">
        <f t="shared" ref="L102:P102" si="89">AVERAGE(C102:C104)</f>
        <v>0.30306146800000006</v>
      </c>
      <c r="M102" s="329">
        <f t="shared" si="89"/>
        <v>0.32387512833333337</v>
      </c>
      <c r="N102" s="329">
        <f t="shared" si="89"/>
        <v>0.33272721</v>
      </c>
      <c r="O102" s="329">
        <f t="shared" si="89"/>
        <v>0.31698603199999997</v>
      </c>
      <c r="P102" s="329">
        <f t="shared" si="89"/>
        <v>0.32896439766666669</v>
      </c>
      <c r="Q102" s="329">
        <f t="shared" ref="Q102" si="90">AVERAGE(H102:H104)</f>
        <v>0.21499082</v>
      </c>
      <c r="R102" s="329">
        <f t="shared" ref="R102" si="91">AVERAGE(I102:I104)</f>
        <v>0.28895957999999999</v>
      </c>
      <c r="S102" s="329">
        <f t="shared" ref="S102" si="92">AVERAGE(J102:J104)</f>
        <v>0.26574541533333335</v>
      </c>
      <c r="T102" s="329">
        <f t="shared" ref="T102" si="93">AVERAGE(K102:K104)</f>
        <v>0.24581633733333333</v>
      </c>
      <c r="U102" s="357">
        <f t="shared" ref="U102" si="94">AVERAGE(L102:T102)</f>
        <v>0.29123626540740744</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(3.91*'VO2-mouse '!C103+1.1*'VCO2-mouse'!C103)/1000</f>
        <v>0.36373050900000004</v>
      </c>
      <c r="D103" s="355">
        <f>(3.91*'VO2-mouse '!D103+1.1*'VCO2-mouse'!D103)/1000</f>
        <v>0.375849975</v>
      </c>
      <c r="E103" s="355">
        <f>(3.91*'VO2-mouse '!E103+1.1*'VCO2-mouse'!E103)/1000</f>
        <v>0.39211883999999997</v>
      </c>
      <c r="F103" s="355">
        <f>(3.91*'VO2-mouse '!F103+1.1*'VCO2-mouse'!F103)/1000</f>
        <v>0.34802460000000002</v>
      </c>
      <c r="G103" s="355">
        <f>(3.91*'VO2-mouse '!G103+1.1*'VCO2-mouse'!G103)/1000</f>
        <v>0.34592028899999999</v>
      </c>
      <c r="H103" s="355">
        <f>(3.91*'VO2-mouse '!H103+1.1*'VCO2-mouse'!H103)/1000</f>
        <v>0.20822456799999997</v>
      </c>
      <c r="I103" s="355">
        <f>(3.91*'VO2-mouse '!I103+1.1*'VCO2-mouse'!I103)/1000</f>
        <v>0.25620136999999998</v>
      </c>
      <c r="J103" s="355">
        <f>(3.91*'VO2-mouse '!J103+1.1*'VCO2-mouse'!J103)/1000</f>
        <v>0.27177100800000004</v>
      </c>
      <c r="K103" s="356">
        <f>(3.91*'VO2-mouse '!K103+1.1*'VCO2-mouse'!K103)/1000</f>
        <v>0.27646586000000001</v>
      </c>
      <c r="L103" s="109"/>
      <c r="M103" s="329"/>
      <c r="N103" s="329"/>
      <c r="O103" s="329"/>
      <c r="P103" s="329"/>
      <c r="Q103" s="329"/>
      <c r="R103" s="329"/>
      <c r="S103" s="329"/>
      <c r="T103" s="329"/>
      <c r="U103" s="357">
        <f t="shared" ref="U103" si="95">STDEV(L102:T102)/SQRT(COUNT(L102:T102))</f>
        <v>1.3715561043713185E-2</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(3.91*'VO2-mouse '!C104+1.1*'VCO2-mouse'!C104)/1000</f>
        <v>0.26692876700000007</v>
      </c>
      <c r="D104" s="355">
        <f>(3.91*'VO2-mouse '!D104+1.1*'VCO2-mouse'!D104)/1000</f>
        <v>0.30030483000000002</v>
      </c>
      <c r="E104" s="355">
        <f>(3.91*'VO2-mouse '!E104+1.1*'VCO2-mouse'!E104)/1000</f>
        <v>0.25545077999999999</v>
      </c>
      <c r="F104" s="355">
        <f>(3.91*'VO2-mouse '!F104+1.1*'VCO2-mouse'!F104)/1000</f>
        <v>0.23570711999999999</v>
      </c>
      <c r="G104" s="355">
        <f>(3.91*'VO2-mouse '!G104+1.1*'VCO2-mouse'!G104)/1000</f>
        <v>0.31708032200000003</v>
      </c>
      <c r="H104" s="355">
        <f>(3.91*'VO2-mouse '!H104+1.1*'VCO2-mouse'!H104)/1000</f>
        <v>0.21546226200000002</v>
      </c>
      <c r="I104" s="355">
        <f>(3.91*'VO2-mouse '!I104+1.1*'VCO2-mouse'!I104)/1000</f>
        <v>0.24971399</v>
      </c>
      <c r="J104" s="355">
        <f>(3.91*'VO2-mouse '!J104+1.1*'VCO2-mouse'!J104)/1000</f>
        <v>0.24578824200000002</v>
      </c>
      <c r="K104" s="356">
        <f>(3.91*'VO2-mouse '!K104+1.1*'VCO2-mouse'!K104)/1000</f>
        <v>0.26250190900000003</v>
      </c>
      <c r="L104" s="10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(3.91*'VO2-mouse '!C105+1.1*'VCO2-mouse'!C105)/1000</f>
        <v>0.23063156900000001</v>
      </c>
      <c r="D105" s="355">
        <f>(3.91*'VO2-mouse '!D105+1.1*'VCO2-mouse'!D105)/1000</f>
        <v>0.20626296000000002</v>
      </c>
      <c r="E105" s="355">
        <f>(3.91*'VO2-mouse '!E105+1.1*'VCO2-mouse'!E105)/1000</f>
        <v>0.21249486000000001</v>
      </c>
      <c r="F105" s="355">
        <f>(3.91*'VO2-mouse '!F105+1.1*'VCO2-mouse'!F105)/1000</f>
        <v>0.34412743200000001</v>
      </c>
      <c r="G105" s="355">
        <f>(3.91*'VO2-mouse '!G105+1.1*'VCO2-mouse'!G105)/1000</f>
        <v>0.26918726900000001</v>
      </c>
      <c r="H105" s="355">
        <f>(3.91*'VO2-mouse '!H105+1.1*'VCO2-mouse'!H105)/1000</f>
        <v>0.39760279799999992</v>
      </c>
      <c r="I105" s="355">
        <f>(3.91*'VO2-mouse '!I105+1.1*'VCO2-mouse'!I105)/1000</f>
        <v>0.23649083000000001</v>
      </c>
      <c r="J105" s="355">
        <f>(3.91*'VO2-mouse '!J105+1.1*'VCO2-mouse'!J105)/1000</f>
        <v>0.44097345199999999</v>
      </c>
      <c r="K105" s="356">
        <f>(3.91*'VO2-mouse '!K105+1.1*'VCO2-mouse'!K105)/1000</f>
        <v>0.23001345699999998</v>
      </c>
      <c r="L105" s="109">
        <f t="shared" ref="L105:P105" si="96">AVERAGE(C105:C107)</f>
        <v>0.29913404566666674</v>
      </c>
      <c r="M105" s="329">
        <f t="shared" si="96"/>
        <v>0.26157328666666668</v>
      </c>
      <c r="N105" s="329">
        <f t="shared" si="96"/>
        <v>0.28402632</v>
      </c>
      <c r="O105" s="329">
        <f t="shared" si="96"/>
        <v>0.34042183999999992</v>
      </c>
      <c r="P105" s="329">
        <f t="shared" si="96"/>
        <v>0.27062250366666668</v>
      </c>
      <c r="Q105" s="329">
        <f t="shared" ref="Q105" si="97">AVERAGE(H105:H107)</f>
        <v>0.35050567799999993</v>
      </c>
      <c r="R105" s="329">
        <f t="shared" ref="R105" si="98">AVERAGE(I105:I107)</f>
        <v>0.25360574333333336</v>
      </c>
      <c r="S105" s="329">
        <f t="shared" ref="S105" si="99">AVERAGE(J105:J107)</f>
        <v>0.33058522800000006</v>
      </c>
      <c r="T105" s="329">
        <f t="shared" ref="T105" si="100">AVERAGE(K105:K107)</f>
        <v>0.27139074599999996</v>
      </c>
      <c r="U105" s="357">
        <f t="shared" ref="U105" si="101">AVERAGE(L105:T105)</f>
        <v>0.29576282125925923</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(3.91*'VO2-mouse '!C106+1.1*'VCO2-mouse'!C106)/1000</f>
        <v>0.3231450070000001</v>
      </c>
      <c r="D106" s="355">
        <f>(3.91*'VO2-mouse '!D106+1.1*'VCO2-mouse'!D106)/1000</f>
        <v>0.18799376500000001</v>
      </c>
      <c r="E106" s="355">
        <f>(3.91*'VO2-mouse '!E106+1.1*'VCO2-mouse'!E106)/1000</f>
        <v>0.21422286000000001</v>
      </c>
      <c r="F106" s="355">
        <f>(3.91*'VO2-mouse '!F106+1.1*'VCO2-mouse'!F106)/1000</f>
        <v>0.23536154399999998</v>
      </c>
      <c r="G106" s="355">
        <f>(3.91*'VO2-mouse '!G106+1.1*'VCO2-mouse'!G106)/1000</f>
        <v>0.30032087800000001</v>
      </c>
      <c r="H106" s="355">
        <f>(3.91*'VO2-mouse '!H106+1.1*'VCO2-mouse'!H106)/1000</f>
        <v>0.30321595800000001</v>
      </c>
      <c r="I106" s="355">
        <f>(3.91*'VO2-mouse '!I106+1.1*'VCO2-mouse'!I106)/1000</f>
        <v>0.21176399000000001</v>
      </c>
      <c r="J106" s="355">
        <f>(3.91*'VO2-mouse '!J106+1.1*'VCO2-mouse'!J106)/1000</f>
        <v>0.31022860600000002</v>
      </c>
      <c r="K106" s="356">
        <f>(3.91*'VO2-mouse '!K106+1.1*'VCO2-mouse'!K106)/1000</f>
        <v>0.38421875299999997</v>
      </c>
      <c r="L106" s="109"/>
      <c r="M106" s="329"/>
      <c r="N106" s="329"/>
      <c r="O106" s="329"/>
      <c r="P106" s="329"/>
      <c r="Q106" s="329"/>
      <c r="R106" s="329"/>
      <c r="S106" s="329"/>
      <c r="T106" s="329"/>
      <c r="U106" s="357">
        <f t="shared" ref="U106" si="102">STDEV(L105:T105)/SQRT(COUNT(L105:T105))</f>
        <v>1.2090570282285955E-2</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(3.91*'VO2-mouse '!C107+1.1*'VCO2-mouse'!C107)/1000</f>
        <v>0.34362556100000008</v>
      </c>
      <c r="D107" s="355">
        <f>(3.91*'VO2-mouse '!D107+1.1*'VCO2-mouse'!D107)/1000</f>
        <v>0.39046313500000007</v>
      </c>
      <c r="E107" s="355">
        <f>(3.91*'VO2-mouse '!E107+1.1*'VCO2-mouse'!E107)/1000</f>
        <v>0.42536124000000008</v>
      </c>
      <c r="F107" s="355">
        <f>(3.91*'VO2-mouse '!F107+1.1*'VCO2-mouse'!F107)/1000</f>
        <v>0.44177654399999994</v>
      </c>
      <c r="G107" s="355">
        <f>(3.91*'VO2-mouse '!G107+1.1*'VCO2-mouse'!G107)/1000</f>
        <v>0.24235936400000002</v>
      </c>
      <c r="H107" s="355">
        <f>(3.91*'VO2-mouse '!H107+1.1*'VCO2-mouse'!H107)/1000</f>
        <v>0.35069827799999997</v>
      </c>
      <c r="I107" s="355">
        <f>(3.91*'VO2-mouse '!I107+1.1*'VCO2-mouse'!I107)/1000</f>
        <v>0.31256241000000001</v>
      </c>
      <c r="J107" s="355">
        <f>(3.91*'VO2-mouse '!J107+1.1*'VCO2-mouse'!J107)/1000</f>
        <v>0.24055362600000002</v>
      </c>
      <c r="K107" s="356">
        <f>(3.91*'VO2-mouse '!K107+1.1*'VCO2-mouse'!K107)/1000</f>
        <v>0.19994002799999999</v>
      </c>
      <c r="L107" s="10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(3.91*'VO2-mouse '!C108+1.1*'VCO2-mouse'!C108)/1000</f>
        <v>0.23319739700000003</v>
      </c>
      <c r="D108" s="355">
        <f>(3.91*'VO2-mouse '!D108+1.1*'VCO2-mouse'!D108)/1000</f>
        <v>0.37766198000000001</v>
      </c>
      <c r="E108" s="355">
        <f>(3.91*'VO2-mouse '!E108+1.1*'VCO2-mouse'!E108)/1000</f>
        <v>0.36343890000000001</v>
      </c>
      <c r="F108" s="355">
        <f>(3.91*'VO2-mouse '!F108+1.1*'VCO2-mouse'!F108)/1000</f>
        <v>0.37753531200000001</v>
      </c>
      <c r="G108" s="355">
        <f>(3.91*'VO2-mouse '!G108+1.1*'VCO2-mouse'!G108)/1000</f>
        <v>0.24090725099999999</v>
      </c>
      <c r="H108" s="355">
        <f>(3.91*'VO2-mouse '!H108+1.1*'VCO2-mouse'!H108)/1000</f>
        <v>0.22407319399999998</v>
      </c>
      <c r="I108" s="355">
        <f>(3.91*'VO2-mouse '!I108+1.1*'VCO2-mouse'!I108)/1000</f>
        <v>0.27340651999999999</v>
      </c>
      <c r="J108" s="355">
        <f>(3.91*'VO2-mouse '!J108+1.1*'VCO2-mouse'!J108)/1000</f>
        <v>0.24072628200000001</v>
      </c>
      <c r="K108" s="356">
        <f>(3.91*'VO2-mouse '!K108+1.1*'VCO2-mouse'!K108)/1000</f>
        <v>0.24916284200000002</v>
      </c>
      <c r="L108" s="109">
        <f t="shared" ref="L108:P108" si="103">AVERAGE(C108:C110)</f>
        <v>0.24572825633333337</v>
      </c>
      <c r="M108" s="329">
        <f t="shared" si="103"/>
        <v>0.2740941466666667</v>
      </c>
      <c r="N108" s="329">
        <f t="shared" si="103"/>
        <v>0.27326556000000002</v>
      </c>
      <c r="O108" s="329">
        <f t="shared" si="103"/>
        <v>0.28988203200000001</v>
      </c>
      <c r="P108" s="329">
        <f t="shared" si="103"/>
        <v>0.28828440333333333</v>
      </c>
      <c r="Q108" s="329">
        <f t="shared" ref="Q108" si="104">AVERAGE(H108:H110)</f>
        <v>0.25524621733333336</v>
      </c>
      <c r="R108" s="329">
        <f t="shared" ref="R108" si="105">AVERAGE(I108:I110)</f>
        <v>0.24905089999999999</v>
      </c>
      <c r="S108" s="329">
        <f t="shared" ref="S108" si="106">AVERAGE(J108:J110)</f>
        <v>0.31698464399999998</v>
      </c>
      <c r="T108" s="329">
        <f t="shared" ref="T108" si="107">AVERAGE(K108:K110)</f>
        <v>0.23435369533333331</v>
      </c>
      <c r="U108" s="357">
        <f t="shared" ref="U108" si="108">AVERAGE(L108:T108)</f>
        <v>0.26965442833333336</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(3.91*'VO2-mouse '!C109+1.1*'VCO2-mouse'!C109)/1000</f>
        <v>0.24483766000000004</v>
      </c>
      <c r="D109" s="355">
        <f>(3.91*'VO2-mouse '!D109+1.1*'VCO2-mouse'!D109)/1000</f>
        <v>0.22390355000000001</v>
      </c>
      <c r="E109" s="355">
        <f>(3.91*'VO2-mouse '!E109+1.1*'VCO2-mouse'!E109)/1000</f>
        <v>0.22335885</v>
      </c>
      <c r="F109" s="355">
        <f>(3.91*'VO2-mouse '!F109+1.1*'VCO2-mouse'!F109)/1000</f>
        <v>0.25002964799999999</v>
      </c>
      <c r="G109" s="355">
        <f>(3.91*'VO2-mouse '!G109+1.1*'VCO2-mouse'!G109)/1000</f>
        <v>0.26210133299999999</v>
      </c>
      <c r="H109" s="355">
        <f>(3.91*'VO2-mouse '!H109+1.1*'VCO2-mouse'!H109)/1000</f>
        <v>0.184422632</v>
      </c>
      <c r="I109" s="355">
        <f>(3.91*'VO2-mouse '!I109+1.1*'VCO2-mouse'!I109)/1000</f>
        <v>0.24728611</v>
      </c>
      <c r="J109" s="355">
        <f>(3.91*'VO2-mouse '!J109+1.1*'VCO2-mouse'!J109)/1000</f>
        <v>0.43171411999999998</v>
      </c>
      <c r="K109" s="356">
        <f>(3.91*'VO2-mouse '!K109+1.1*'VCO2-mouse'!K109)/1000</f>
        <v>0.22606557700000002</v>
      </c>
      <c r="L109" s="109"/>
      <c r="M109" s="329"/>
      <c r="N109" s="329"/>
      <c r="O109" s="329"/>
      <c r="P109" s="329"/>
      <c r="Q109" s="329"/>
      <c r="R109" s="329"/>
      <c r="S109" s="329"/>
      <c r="T109" s="329"/>
      <c r="U109" s="357">
        <f t="shared" ref="U109" si="109">STDEV(L108:T108)/SQRT(COUNT(L108:T108))</f>
        <v>8.7240392541375385E-3</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(3.91*'VO2-mouse '!C110+1.1*'VCO2-mouse'!C110)/1000</f>
        <v>0.25914971200000003</v>
      </c>
      <c r="D110" s="355">
        <f>(3.91*'VO2-mouse '!D110+1.1*'VCO2-mouse'!D110)/1000</f>
        <v>0.22071691000000004</v>
      </c>
      <c r="E110" s="355">
        <f>(3.91*'VO2-mouse '!E110+1.1*'VCO2-mouse'!E110)/1000</f>
        <v>0.23299893000000002</v>
      </c>
      <c r="F110" s="355">
        <f>(3.91*'VO2-mouse '!F110+1.1*'VCO2-mouse'!F110)/1000</f>
        <v>0.242081136</v>
      </c>
      <c r="G110" s="355">
        <f>(3.91*'VO2-mouse '!G110+1.1*'VCO2-mouse'!G110)/1000</f>
        <v>0.36184462599999995</v>
      </c>
      <c r="H110" s="355">
        <f>(3.91*'VO2-mouse '!H110+1.1*'VCO2-mouse'!H110)/1000</f>
        <v>0.35724282599999996</v>
      </c>
      <c r="I110" s="355">
        <f>(3.91*'VO2-mouse '!I110+1.1*'VCO2-mouse'!I110)/1000</f>
        <v>0.22646007000000001</v>
      </c>
      <c r="J110" s="355">
        <f>(3.91*'VO2-mouse '!J110+1.1*'VCO2-mouse'!J110)/1000</f>
        <v>0.27851353000000001</v>
      </c>
      <c r="K110" s="356">
        <f>(3.91*'VO2-mouse '!K110+1.1*'VCO2-mouse'!K110)/1000</f>
        <v>0.22783266699999999</v>
      </c>
      <c r="L110" s="10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(3.91*'VO2-mouse '!C111+1.1*'VCO2-mouse'!C111)/1000</f>
        <v>0.23217735300000003</v>
      </c>
      <c r="D111" s="355">
        <f>(3.91*'VO2-mouse '!D111+1.1*'VCO2-mouse'!D111)/1000</f>
        <v>0.22260242</v>
      </c>
      <c r="E111" s="355">
        <f>(3.91*'VO2-mouse '!E111+1.1*'VCO2-mouse'!E111)/1000</f>
        <v>0.39922173</v>
      </c>
      <c r="F111" s="355">
        <f>(3.91*'VO2-mouse '!F111+1.1*'VCO2-mouse'!F111)/1000</f>
        <v>0.44453085600000003</v>
      </c>
      <c r="G111" s="355">
        <f>(3.91*'VO2-mouse '!G111+1.1*'VCO2-mouse'!G111)/1000</f>
        <v>0.26526416799999997</v>
      </c>
      <c r="H111" s="355">
        <f>(3.91*'VO2-mouse '!H111+1.1*'VCO2-mouse'!H111)/1000</f>
        <v>0.35104602799999995</v>
      </c>
      <c r="I111" s="355">
        <f>(3.91*'VO2-mouse '!I111+1.1*'VCO2-mouse'!I111)/1000</f>
        <v>0.21689</v>
      </c>
      <c r="J111" s="355">
        <f>(3.91*'VO2-mouse '!J111+1.1*'VCO2-mouse'!J111)/1000</f>
        <v>0.23466348400000003</v>
      </c>
      <c r="K111" s="356">
        <f>(3.91*'VO2-mouse '!K111+1.1*'VCO2-mouse'!K111)/1000</f>
        <v>0.44344089300000006</v>
      </c>
      <c r="L111" s="109">
        <f t="shared" ref="L111:P111" si="110">AVERAGE(C111:C113)</f>
        <v>0.30161875433333335</v>
      </c>
      <c r="M111" s="329">
        <f t="shared" si="110"/>
        <v>0.34505687000000002</v>
      </c>
      <c r="N111" s="329">
        <f t="shared" si="110"/>
        <v>0.33961239000000004</v>
      </c>
      <c r="O111" s="329">
        <f t="shared" si="110"/>
        <v>0.40881772799999999</v>
      </c>
      <c r="P111" s="329">
        <f t="shared" si="110"/>
        <v>0.36283023833333328</v>
      </c>
      <c r="Q111" s="329">
        <f t="shared" ref="Q111" si="111">AVERAGE(H111:H113)</f>
        <v>0.32908420666666666</v>
      </c>
      <c r="R111" s="329">
        <f t="shared" ref="R111" si="112">AVERAGE(I111:I113)</f>
        <v>0.34499026333333332</v>
      </c>
      <c r="S111" s="329">
        <f t="shared" ref="S111" si="113">AVERAGE(J111:J113)</f>
        <v>0.26763976266666667</v>
      </c>
      <c r="T111" s="329">
        <f t="shared" ref="T111" si="114">AVERAGE(K111:K113)</f>
        <v>0.38445160700000008</v>
      </c>
      <c r="U111" s="357">
        <f t="shared" ref="U111" si="115">AVERAGE(L111:T111)</f>
        <v>0.34267798003703709</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(3.91*'VO2-mouse '!C112+1.1*'VCO2-mouse'!C112)/1000</f>
        <v>0.31178522900000005</v>
      </c>
      <c r="D112" s="355">
        <f>(3.91*'VO2-mouse '!D112+1.1*'VCO2-mouse'!D112)/1000</f>
        <v>0.250528525</v>
      </c>
      <c r="E112" s="355">
        <f>(3.91*'VO2-mouse '!E112+1.1*'VCO2-mouse'!E112)/1000</f>
        <v>0.38394351000000004</v>
      </c>
      <c r="F112" s="355">
        <f>(3.91*'VO2-mouse '!F112+1.1*'VCO2-mouse'!F112)/1000</f>
        <v>0.51276878400000003</v>
      </c>
      <c r="G112" s="355">
        <f>(3.91*'VO2-mouse '!G112+1.1*'VCO2-mouse'!G112)/1000</f>
        <v>0.50176345700000002</v>
      </c>
      <c r="H112" s="355">
        <f>(3.91*'VO2-mouse '!H112+1.1*'VCO2-mouse'!H112)/1000</f>
        <v>0.33933744599999993</v>
      </c>
      <c r="I112" s="355">
        <f>(3.91*'VO2-mouse '!I112+1.1*'VCO2-mouse'!I112)/1000</f>
        <v>0.46880577999999995</v>
      </c>
      <c r="J112" s="355">
        <f>(3.91*'VO2-mouse '!J112+1.1*'VCO2-mouse'!J112)/1000</f>
        <v>0.30476421800000003</v>
      </c>
      <c r="K112" s="356">
        <f>(3.91*'VO2-mouse '!K112+1.1*'VCO2-mouse'!K112)/1000</f>
        <v>0.36682069800000006</v>
      </c>
      <c r="L112" s="109"/>
      <c r="M112" s="329"/>
      <c r="N112" s="329"/>
      <c r="O112" s="329"/>
      <c r="P112" s="329"/>
      <c r="Q112" s="329"/>
      <c r="R112" s="329"/>
      <c r="S112" s="329"/>
      <c r="T112" s="329"/>
      <c r="U112" s="357">
        <f t="shared" ref="U112" si="116">STDEV(L111:T111)/SQRT(COUNT(L111:T111))</f>
        <v>1.3967921609498333E-2</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(3.91*'VO2-mouse '!C113+1.1*'VCO2-mouse'!C113)/1000</f>
        <v>0.36089368100000002</v>
      </c>
      <c r="D113" s="355">
        <f>(3.91*'VO2-mouse '!D113+1.1*'VCO2-mouse'!D113)/1000</f>
        <v>0.56203966500000002</v>
      </c>
      <c r="E113" s="355">
        <f>(3.91*'VO2-mouse '!E113+1.1*'VCO2-mouse'!E113)/1000</f>
        <v>0.23567193</v>
      </c>
      <c r="F113" s="355">
        <f>(3.91*'VO2-mouse '!F113+1.1*'VCO2-mouse'!F113)/1000</f>
        <v>0.26915354399999997</v>
      </c>
      <c r="G113" s="355">
        <f>(3.91*'VO2-mouse '!G113+1.1*'VCO2-mouse'!G113)/1000</f>
        <v>0.32146308999999995</v>
      </c>
      <c r="H113" s="355">
        <f>(3.91*'VO2-mouse '!H113+1.1*'VCO2-mouse'!H113)/1000</f>
        <v>0.29686914600000003</v>
      </c>
      <c r="I113" s="355">
        <f>(3.91*'VO2-mouse '!I113+1.1*'VCO2-mouse'!I113)/1000</f>
        <v>0.34927501</v>
      </c>
      <c r="J113" s="355">
        <f>(3.91*'VO2-mouse '!J113+1.1*'VCO2-mouse'!J113)/1000</f>
        <v>0.26349158600000006</v>
      </c>
      <c r="K113" s="356">
        <f>(3.91*'VO2-mouse '!K113+1.1*'VCO2-mouse'!K113)/1000</f>
        <v>0.34309323000000003</v>
      </c>
      <c r="L113" s="10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(3.91*'VO2-mouse '!C114+1.1*'VCO2-mouse'!C114)/1000</f>
        <v>0.320438259</v>
      </c>
      <c r="D114" s="355">
        <f>(3.91*'VO2-mouse '!D114+1.1*'VCO2-mouse'!D114)/1000</f>
        <v>0.38738507500000002</v>
      </c>
      <c r="E114" s="355">
        <f>(3.91*'VO2-mouse '!E114+1.1*'VCO2-mouse'!E114)/1000</f>
        <v>0.22970682000000006</v>
      </c>
      <c r="F114" s="355">
        <f>(3.91*'VO2-mouse '!F114+1.1*'VCO2-mouse'!F114)/1000</f>
        <v>0.42804405600000001</v>
      </c>
      <c r="G114" s="355">
        <f>(3.91*'VO2-mouse '!G114+1.1*'VCO2-mouse'!G114)/1000</f>
        <v>0.24197231500000002</v>
      </c>
      <c r="H114" s="355">
        <f>(3.91*'VO2-mouse '!H114+1.1*'VCO2-mouse'!H114)/1000</f>
        <v>0.33713174799999995</v>
      </c>
      <c r="I114" s="355">
        <f>(3.91*'VO2-mouse '!I114+1.1*'VCO2-mouse'!I114)/1000</f>
        <v>0.25573101999999998</v>
      </c>
      <c r="J114" s="355">
        <f>(3.91*'VO2-mouse '!J114+1.1*'VCO2-mouse'!J114)/1000</f>
        <v>0.41069020000000001</v>
      </c>
      <c r="K114" s="356">
        <f>(3.91*'VO2-mouse '!K114+1.1*'VCO2-mouse'!K114)/1000</f>
        <v>0.20375532700000001</v>
      </c>
      <c r="L114" s="109">
        <f t="shared" ref="L114:P114" si="117">AVERAGE(C114:C116)</f>
        <v>0.29734752333333336</v>
      </c>
      <c r="M114" s="329">
        <f t="shared" si="117"/>
        <v>0.36332992833333333</v>
      </c>
      <c r="N114" s="329">
        <f t="shared" si="117"/>
        <v>0.31580046000000001</v>
      </c>
      <c r="O114" s="329">
        <f t="shared" si="117"/>
        <v>0.37803585600000006</v>
      </c>
      <c r="P114" s="329">
        <f t="shared" si="117"/>
        <v>0.30367908999999998</v>
      </c>
      <c r="Q114" s="329">
        <f t="shared" ref="Q114" si="118">AVERAGE(H114:H116)</f>
        <v>0.275351232</v>
      </c>
      <c r="R114" s="329">
        <f t="shared" ref="R114" si="119">AVERAGE(I114:I116)</f>
        <v>0.27393421666666667</v>
      </c>
      <c r="S114" s="329">
        <f t="shared" ref="S114" si="120">AVERAGE(J114:J116)</f>
        <v>0.29738644400000003</v>
      </c>
      <c r="T114" s="329">
        <f t="shared" ref="T114" si="121">AVERAGE(K114:K116)</f>
        <v>0.2591686033333333</v>
      </c>
      <c r="U114" s="357">
        <f t="shared" ref="U114" si="122">AVERAGE(L114:T114)</f>
        <v>0.30711481707407412</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(3.91*'VO2-mouse '!C115+1.1*'VCO2-mouse'!C115)/1000</f>
        <v>0.28186845500000002</v>
      </c>
      <c r="D115" s="355">
        <f>(3.91*'VO2-mouse '!D115+1.1*'VCO2-mouse'!D115)/1000</f>
        <v>0.39955701500000002</v>
      </c>
      <c r="E115" s="355">
        <f>(3.91*'VO2-mouse '!E115+1.1*'VCO2-mouse'!E115)/1000</f>
        <v>0.38391624000000002</v>
      </c>
      <c r="F115" s="355">
        <f>(3.91*'VO2-mouse '!F115+1.1*'VCO2-mouse'!F115)/1000</f>
        <v>0.24429055199999999</v>
      </c>
      <c r="G115" s="355">
        <f>(3.91*'VO2-mouse '!G115+1.1*'VCO2-mouse'!G115)/1000</f>
        <v>0.32760746200000007</v>
      </c>
      <c r="H115" s="355">
        <f>(3.91*'VO2-mouse '!H115+1.1*'VCO2-mouse'!H115)/1000</f>
        <v>0.26716530399999999</v>
      </c>
      <c r="I115" s="355">
        <f>(3.91*'VO2-mouse '!I115+1.1*'VCO2-mouse'!I115)/1000</f>
        <v>0.31353048000000006</v>
      </c>
      <c r="J115" s="355">
        <f>(3.91*'VO2-mouse '!J115+1.1*'VCO2-mouse'!J115)/1000</f>
        <v>0.24132883400000002</v>
      </c>
      <c r="K115" s="356">
        <f>(3.91*'VO2-mouse '!K115+1.1*'VCO2-mouse'!K115)/1000</f>
        <v>0.36210964000000001</v>
      </c>
      <c r="L115" s="109"/>
      <c r="M115" s="329"/>
      <c r="N115" s="329"/>
      <c r="O115" s="329"/>
      <c r="P115" s="329"/>
      <c r="Q115" s="329"/>
      <c r="R115" s="329"/>
      <c r="S115" s="329"/>
      <c r="T115" s="329"/>
      <c r="U115" s="357">
        <f t="shared" ref="U115" si="123">STDEV(L114:T114)/SQRT(COUNT(L114:T114))</f>
        <v>1.3372824522817373E-2</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(3.91*'VO2-mouse '!C116+1.1*'VCO2-mouse'!C116)/1000</f>
        <v>0.28973585600000001</v>
      </c>
      <c r="D116" s="355">
        <f>(3.91*'VO2-mouse '!D116+1.1*'VCO2-mouse'!D116)/1000</f>
        <v>0.30304769500000001</v>
      </c>
      <c r="E116" s="355">
        <f>(3.91*'VO2-mouse '!E116+1.1*'VCO2-mouse'!E116)/1000</f>
        <v>0.33377831999999996</v>
      </c>
      <c r="F116" s="355">
        <f>(3.91*'VO2-mouse '!F116+1.1*'VCO2-mouse'!F116)/1000</f>
        <v>0.46177296000000001</v>
      </c>
      <c r="G116" s="355">
        <f>(3.91*'VO2-mouse '!G116+1.1*'VCO2-mouse'!G116)/1000</f>
        <v>0.341457493</v>
      </c>
      <c r="H116" s="355">
        <f>(3.91*'VO2-mouse '!H116+1.1*'VCO2-mouse'!H116)/1000</f>
        <v>0.221756644</v>
      </c>
      <c r="I116" s="355">
        <f>(3.91*'VO2-mouse '!I116+1.1*'VCO2-mouse'!I116)/1000</f>
        <v>0.25254114999999999</v>
      </c>
      <c r="J116" s="355">
        <f>(3.91*'VO2-mouse '!J116+1.1*'VCO2-mouse'!J116)/1000</f>
        <v>0.24014029800000003</v>
      </c>
      <c r="K116" s="356">
        <f>(3.91*'VO2-mouse '!K116+1.1*'VCO2-mouse'!K116)/1000</f>
        <v>0.211640843</v>
      </c>
      <c r="L116" s="10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(3.91*'VO2-mouse '!C117+1.1*'VCO2-mouse'!C117)/1000</f>
        <v>0.24896228000000001</v>
      </c>
      <c r="D117" s="355">
        <f>(3.91*'VO2-mouse '!D117+1.1*'VCO2-mouse'!D117)/1000</f>
        <v>0.28234490500000003</v>
      </c>
      <c r="E117" s="355">
        <f>(3.91*'VO2-mouse '!E117+1.1*'VCO2-mouse'!E117)/1000</f>
        <v>0.23378841</v>
      </c>
      <c r="F117" s="355">
        <f>(3.91*'VO2-mouse '!F117+1.1*'VCO2-mouse'!F117)/1000</f>
        <v>0.36938932800000002</v>
      </c>
      <c r="G117" s="355">
        <f>(3.91*'VO2-mouse '!G117+1.1*'VCO2-mouse'!G117)/1000</f>
        <v>0.211548337</v>
      </c>
      <c r="H117" s="355">
        <f>(3.91*'VO2-mouse '!H117+1.1*'VCO2-mouse'!H117)/1000</f>
        <v>0.32090369999999996</v>
      </c>
      <c r="I117" s="355">
        <f>(3.91*'VO2-mouse '!I117+1.1*'VCO2-mouse'!I117)/1000</f>
        <v>0.21957410000000002</v>
      </c>
      <c r="J117" s="355">
        <f>(3.91*'VO2-mouse '!J117+1.1*'VCO2-mouse'!J117)/1000</f>
        <v>0.25056091600000002</v>
      </c>
      <c r="K117" s="356">
        <f>(3.91*'VO2-mouse '!K117+1.1*'VCO2-mouse'!K117)/1000</f>
        <v>0.21262801000000001</v>
      </c>
      <c r="L117" s="109">
        <f t="shared" ref="L117:P117" si="124">AVERAGE(C117:C119)</f>
        <v>0.28329003066666669</v>
      </c>
      <c r="M117" s="329">
        <f t="shared" si="124"/>
        <v>0.23636351166666669</v>
      </c>
      <c r="N117" s="329">
        <f t="shared" si="124"/>
        <v>0.23528511000000005</v>
      </c>
      <c r="O117" s="329">
        <f t="shared" si="124"/>
        <v>0.29172915199999999</v>
      </c>
      <c r="P117" s="329">
        <f t="shared" si="124"/>
        <v>0.26232272733333334</v>
      </c>
      <c r="Q117" s="329">
        <f t="shared" ref="Q117" si="125">AVERAGE(H117:H119)</f>
        <v>0.26572914999999997</v>
      </c>
      <c r="R117" s="329">
        <f t="shared" ref="R117" si="126">AVERAGE(I117:I119)</f>
        <v>0.24969927000000003</v>
      </c>
      <c r="S117" s="329">
        <f t="shared" ref="S117" si="127">AVERAGE(J117:J119)</f>
        <v>0.30752903933333336</v>
      </c>
      <c r="T117" s="329">
        <f t="shared" ref="T117" si="128">AVERAGE(K117:K119)</f>
        <v>0.25808457800000001</v>
      </c>
      <c r="U117" s="357">
        <f t="shared" ref="U117" si="129">AVERAGE(L117:T117)</f>
        <v>0.26555917433333337</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(3.91*'VO2-mouse '!C118+1.1*'VCO2-mouse'!C118)/1000</f>
        <v>0.24807475500000001</v>
      </c>
      <c r="D118" s="355">
        <f>(3.91*'VO2-mouse '!D118+1.1*'VCO2-mouse'!D118)/1000</f>
        <v>0.22623619000000003</v>
      </c>
      <c r="E118" s="355">
        <f>(3.91*'VO2-mouse '!E118+1.1*'VCO2-mouse'!E118)/1000</f>
        <v>0.24395013000000002</v>
      </c>
      <c r="F118" s="355">
        <f>(3.91*'VO2-mouse '!F118+1.1*'VCO2-mouse'!F118)/1000</f>
        <v>0.24040051199999998</v>
      </c>
      <c r="G118" s="355">
        <f>(3.91*'VO2-mouse '!G118+1.1*'VCO2-mouse'!G118)/1000</f>
        <v>0.26002678000000001</v>
      </c>
      <c r="H118" s="355">
        <f>(3.91*'VO2-mouse '!H118+1.1*'VCO2-mouse'!H118)/1000</f>
        <v>0.25230685599999997</v>
      </c>
      <c r="I118" s="355">
        <f>(3.91*'VO2-mouse '!I118+1.1*'VCO2-mouse'!I118)/1000</f>
        <v>0.29030738</v>
      </c>
      <c r="J118" s="355">
        <f>(3.91*'VO2-mouse '!J118+1.1*'VCO2-mouse'!J118)/1000</f>
        <v>0.266634492</v>
      </c>
      <c r="K118" s="356">
        <f>(3.91*'VO2-mouse '!K118+1.1*'VCO2-mouse'!K118)/1000</f>
        <v>0.23749906299999998</v>
      </c>
      <c r="L118" s="109"/>
      <c r="M118" s="329"/>
      <c r="N118" s="329"/>
      <c r="O118" s="329"/>
      <c r="P118" s="329"/>
      <c r="Q118" s="329"/>
      <c r="R118" s="329"/>
      <c r="S118" s="329"/>
      <c r="T118" s="329"/>
      <c r="U118" s="357">
        <f t="shared" ref="U118" si="130">STDEV(L117:T117)/SQRT(COUNT(L117:T117))</f>
        <v>8.2052963011278682E-3</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(3.91*'VO2-mouse '!C119+1.1*'VCO2-mouse'!C119)/1000</f>
        <v>0.35283305700000006</v>
      </c>
      <c r="D119" s="355">
        <f>(3.91*'VO2-mouse '!D119+1.1*'VCO2-mouse'!D119)/1000</f>
        <v>0.20050944000000001</v>
      </c>
      <c r="E119" s="355">
        <f>(3.91*'VO2-mouse '!E119+1.1*'VCO2-mouse'!E119)/1000</f>
        <v>0.22811679000000001</v>
      </c>
      <c r="F119" s="355">
        <f>(3.91*'VO2-mouse '!F119+1.1*'VCO2-mouse'!F119)/1000</f>
        <v>0.265397616</v>
      </c>
      <c r="G119" s="355">
        <f>(3.91*'VO2-mouse '!G119+1.1*'VCO2-mouse'!G119)/1000</f>
        <v>0.31539306500000003</v>
      </c>
      <c r="H119" s="355">
        <f>(3.91*'VO2-mouse '!H119+1.1*'VCO2-mouse'!H119)/1000</f>
        <v>0.22397689399999998</v>
      </c>
      <c r="I119" s="355">
        <f>(3.91*'VO2-mouse '!I119+1.1*'VCO2-mouse'!I119)/1000</f>
        <v>0.23921633000000003</v>
      </c>
      <c r="J119" s="355">
        <f>(3.91*'VO2-mouse '!J119+1.1*'VCO2-mouse'!J119)/1000</f>
        <v>0.40539171000000007</v>
      </c>
      <c r="K119" s="356">
        <f>(3.91*'VO2-mouse '!K119+1.1*'VCO2-mouse'!K119)/1000</f>
        <v>0.32412666100000004</v>
      </c>
      <c r="L119" s="10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(3.91*'VO2-mouse '!C120+1.1*'VCO2-mouse'!C120)/1000</f>
        <v>0.35584332499999999</v>
      </c>
      <c r="D120" s="355">
        <f>(3.91*'VO2-mouse '!D120+1.1*'VCO2-mouse'!D120)/1000</f>
        <v>0.40121895999999996</v>
      </c>
      <c r="E120" s="355">
        <f>(3.91*'VO2-mouse '!E120+1.1*'VCO2-mouse'!E120)/1000</f>
        <v>0.42173675999999999</v>
      </c>
      <c r="F120" s="355">
        <f>(3.91*'VO2-mouse '!F120+1.1*'VCO2-mouse'!F120)/1000</f>
        <v>0.27565903199999997</v>
      </c>
      <c r="G120" s="355">
        <f>(3.91*'VO2-mouse '!G120+1.1*'VCO2-mouse'!G120)/1000</f>
        <v>0.23906537199999997</v>
      </c>
      <c r="H120" s="355">
        <f>(3.91*'VO2-mouse '!H120+1.1*'VCO2-mouse'!H120)/1000</f>
        <v>0.31767401200000001</v>
      </c>
      <c r="I120" s="355">
        <f>(3.91*'VO2-mouse '!I120+1.1*'VCO2-mouse'!I120)/1000</f>
        <v>0.22450668000000001</v>
      </c>
      <c r="J120" s="355">
        <f>(3.91*'VO2-mouse '!J120+1.1*'VCO2-mouse'!J120)/1000</f>
        <v>0.22448528200000004</v>
      </c>
      <c r="K120" s="356">
        <f>(3.91*'VO2-mouse '!K120+1.1*'VCO2-mouse'!K120)/1000</f>
        <v>0.36107795100000001</v>
      </c>
      <c r="L120" s="109">
        <f t="shared" ref="L120:P120" si="131">AVERAGE(C120:C122)</f>
        <v>0.38380736333333337</v>
      </c>
      <c r="M120" s="329">
        <f t="shared" si="131"/>
        <v>0.28224506833333335</v>
      </c>
      <c r="N120" s="329">
        <f t="shared" si="131"/>
        <v>0.29282714999999998</v>
      </c>
      <c r="O120" s="329">
        <f t="shared" si="131"/>
        <v>0.31472531199999998</v>
      </c>
      <c r="P120" s="329">
        <f t="shared" si="131"/>
        <v>0.25195333800000003</v>
      </c>
      <c r="Q120" s="329">
        <f t="shared" ref="Q120" si="132">AVERAGE(H120:H122)</f>
        <v>0.28633699333333329</v>
      </c>
      <c r="R120" s="329">
        <f t="shared" ref="R120" si="133">AVERAGE(I120:I122)</f>
        <v>0.27619458000000002</v>
      </c>
      <c r="S120" s="329">
        <f t="shared" ref="S120" si="134">AVERAGE(J120:J122)</f>
        <v>0.23960547133333335</v>
      </c>
      <c r="T120" s="329">
        <f t="shared" ref="T120" si="135">AVERAGE(K120:K122)</f>
        <v>0.27084387399999998</v>
      </c>
      <c r="U120" s="357">
        <f t="shared" ref="U120" si="136">AVERAGE(L120:T120)</f>
        <v>0.2887265722592593</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(3.91*'VO2-mouse '!C121+1.1*'VCO2-mouse'!C121)/1000</f>
        <v>0.40287374900000011</v>
      </c>
      <c r="D121" s="355">
        <f>(3.91*'VO2-mouse '!D121+1.1*'VCO2-mouse'!D121)/1000</f>
        <v>0.21746561000000003</v>
      </c>
      <c r="E121" s="355">
        <f>(3.91*'VO2-mouse '!E121+1.1*'VCO2-mouse'!E121)/1000</f>
        <v>0.21685941000000003</v>
      </c>
      <c r="F121" s="355">
        <f>(3.91*'VO2-mouse '!F121+1.1*'VCO2-mouse'!F121)/1000</f>
        <v>0.28643947200000003</v>
      </c>
      <c r="G121" s="355">
        <f>(3.91*'VO2-mouse '!G121+1.1*'VCO2-mouse'!G121)/1000</f>
        <v>0.24277506499999998</v>
      </c>
      <c r="H121" s="355">
        <f>(3.91*'VO2-mouse '!H121+1.1*'VCO2-mouse'!H121)/1000</f>
        <v>0.32997772799999997</v>
      </c>
      <c r="I121" s="355">
        <f>(3.91*'VO2-mouse '!I121+1.1*'VCO2-mouse'!I121)/1000</f>
        <v>0.36893656000000002</v>
      </c>
      <c r="J121" s="355">
        <f>(3.91*'VO2-mouse '!J121+1.1*'VCO2-mouse'!J121)/1000</f>
        <v>0.25444197000000002</v>
      </c>
      <c r="K121" s="356">
        <f>(3.91*'VO2-mouse '!K121+1.1*'VCO2-mouse'!K121)/1000</f>
        <v>0.22023457400000002</v>
      </c>
      <c r="L121" s="109"/>
      <c r="M121" s="329"/>
      <c r="N121" s="329"/>
      <c r="O121" s="329"/>
      <c r="P121" s="329"/>
      <c r="Q121" s="329"/>
      <c r="R121" s="329"/>
      <c r="S121" s="329"/>
      <c r="T121" s="329"/>
      <c r="U121" s="357">
        <f t="shared" ref="U121" si="137">STDEV(L120:T120)/SQRT(COUNT(L120:T120))</f>
        <v>1.3955694307168851E-2</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(3.91*'VO2-mouse '!C122+1.1*'VCO2-mouse'!C122)/1000</f>
        <v>0.39270501600000007</v>
      </c>
      <c r="D122" s="355">
        <f>(3.91*'VO2-mouse '!D122+1.1*'VCO2-mouse'!D122)/1000</f>
        <v>0.228050635</v>
      </c>
      <c r="E122" s="355">
        <f>(3.91*'VO2-mouse '!E122+1.1*'VCO2-mouse'!E122)/1000</f>
        <v>0.23988528000000003</v>
      </c>
      <c r="F122" s="355">
        <f>(3.91*'VO2-mouse '!F122+1.1*'VCO2-mouse'!F122)/1000</f>
        <v>0.38207743199999999</v>
      </c>
      <c r="G122" s="355">
        <f>(3.91*'VO2-mouse '!G122+1.1*'VCO2-mouse'!G122)/1000</f>
        <v>0.27401957700000001</v>
      </c>
      <c r="H122" s="355">
        <f>(3.91*'VO2-mouse '!H122+1.1*'VCO2-mouse'!H122)/1000</f>
        <v>0.21135924</v>
      </c>
      <c r="I122" s="355">
        <f>(3.91*'VO2-mouse '!I122+1.1*'VCO2-mouse'!I122)/1000</f>
        <v>0.23514050000000003</v>
      </c>
      <c r="J122" s="355">
        <f>(3.91*'VO2-mouse '!J122+1.1*'VCO2-mouse'!J122)/1000</f>
        <v>0.23988916200000002</v>
      </c>
      <c r="K122" s="356">
        <f>(3.91*'VO2-mouse '!K122+1.1*'VCO2-mouse'!K122)/1000</f>
        <v>0.23121909700000001</v>
      </c>
      <c r="L122" s="10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(3.91*'VO2-mouse '!C123+1.1*'VCO2-mouse'!C123)/1000</f>
        <v>0.321186219</v>
      </c>
      <c r="D123" s="355">
        <f>(3.91*'VO2-mouse '!D123+1.1*'VCO2-mouse'!D123)/1000</f>
        <v>0.25404914000000001</v>
      </c>
      <c r="E123" s="355">
        <f>(3.91*'VO2-mouse '!E123+1.1*'VCO2-mouse'!E123)/1000</f>
        <v>0.25255341000000003</v>
      </c>
      <c r="F123" s="355">
        <f>(3.91*'VO2-mouse '!F123+1.1*'VCO2-mouse'!F123)/1000</f>
        <v>0.25568743199999999</v>
      </c>
      <c r="G123" s="355">
        <f>(3.91*'VO2-mouse '!G123+1.1*'VCO2-mouse'!G123)/1000</f>
        <v>0.25897678299999999</v>
      </c>
      <c r="H123" s="355">
        <f>(3.91*'VO2-mouse '!H123+1.1*'VCO2-mouse'!H123)/1000</f>
        <v>0.29037831199999997</v>
      </c>
      <c r="I123" s="355">
        <f>(3.91*'VO2-mouse '!I123+1.1*'VCO2-mouse'!I123)/1000</f>
        <v>0.20087303000000004</v>
      </c>
      <c r="J123" s="355">
        <f>(3.91*'VO2-mouse '!J123+1.1*'VCO2-mouse'!J123)/1000</f>
        <v>0.38735547999999997</v>
      </c>
      <c r="K123" s="356">
        <f>(3.91*'VO2-mouse '!K123+1.1*'VCO2-mouse'!K123)/1000</f>
        <v>0.23916469799999998</v>
      </c>
      <c r="L123" s="109">
        <f t="shared" ref="L123:P123" si="138">AVERAGE(C123:C125)</f>
        <v>0.28766216400000005</v>
      </c>
      <c r="M123" s="329">
        <f t="shared" si="138"/>
        <v>0.33061745833333328</v>
      </c>
      <c r="N123" s="329">
        <f t="shared" si="138"/>
        <v>0.32859611999999999</v>
      </c>
      <c r="O123" s="329">
        <f t="shared" si="138"/>
        <v>0.30618869599999998</v>
      </c>
      <c r="P123" s="329">
        <f t="shared" si="138"/>
        <v>0.26359675333333327</v>
      </c>
      <c r="Q123" s="329">
        <f t="shared" ref="Q123" si="139">AVERAGE(H123:H125)</f>
        <v>0.25168204733333327</v>
      </c>
      <c r="R123" s="329">
        <f t="shared" ref="R123" si="140">AVERAGE(I123:I125)</f>
        <v>0.2287472666666667</v>
      </c>
      <c r="S123" s="329">
        <f t="shared" ref="S123" si="141">AVERAGE(J123:J125)</f>
        <v>0.30002715066666669</v>
      </c>
      <c r="T123" s="329">
        <f t="shared" ref="T123" si="142">AVERAGE(K123:K125)</f>
        <v>0.217448797</v>
      </c>
      <c r="U123" s="357">
        <f t="shared" ref="U123" si="143">AVERAGE(L123:T123)</f>
        <v>0.27939627259259253</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(3.91*'VO2-mouse '!C124+1.1*'VCO2-mouse'!C124)/1000</f>
        <v>0.27531594600000003</v>
      </c>
      <c r="D124" s="355">
        <f>(3.91*'VO2-mouse '!D124+1.1*'VCO2-mouse'!D124)/1000</f>
        <v>0.29099013000000001</v>
      </c>
      <c r="E124" s="355">
        <f>(3.91*'VO2-mouse '!E124+1.1*'VCO2-mouse'!E124)/1000</f>
        <v>0.38445813000000006</v>
      </c>
      <c r="F124" s="355">
        <f>(3.91*'VO2-mouse '!F124+1.1*'VCO2-mouse'!F124)/1000</f>
        <v>0.27391108800000002</v>
      </c>
      <c r="G124" s="355">
        <f>(3.91*'VO2-mouse '!G124+1.1*'VCO2-mouse'!G124)/1000</f>
        <v>0.24332167599999999</v>
      </c>
      <c r="H124" s="355">
        <f>(3.91*'VO2-mouse '!H124+1.1*'VCO2-mouse'!H124)/1000</f>
        <v>0.23039903399999997</v>
      </c>
      <c r="I124" s="355">
        <f>(3.91*'VO2-mouse '!I124+1.1*'VCO2-mouse'!I124)/1000</f>
        <v>0.23034523000000001</v>
      </c>
      <c r="J124" s="355">
        <f>(3.91*'VO2-mouse '!J124+1.1*'VCO2-mouse'!J124)/1000</f>
        <v>0.26584097200000001</v>
      </c>
      <c r="K124" s="356">
        <f>(3.91*'VO2-mouse '!K124+1.1*'VCO2-mouse'!K124)/1000</f>
        <v>0.187084793</v>
      </c>
      <c r="L124" s="109"/>
      <c r="M124" s="329"/>
      <c r="N124" s="329"/>
      <c r="O124" s="329"/>
      <c r="P124" s="329"/>
      <c r="Q124" s="329"/>
      <c r="R124" s="329"/>
      <c r="S124" s="329"/>
      <c r="T124" s="329"/>
      <c r="U124" s="357">
        <f t="shared" ref="U124" si="144">STDEV(L123:T123)/SQRT(COUNT(L123:T123))</f>
        <v>1.3782306249838366E-2</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(3.91*'VO2-mouse '!C125+1.1*'VCO2-mouse'!C125)/1000</f>
        <v>0.26648432700000008</v>
      </c>
      <c r="D125" s="355">
        <f>(3.91*'VO2-mouse '!D125+1.1*'VCO2-mouse'!D125)/1000</f>
        <v>0.44681310499999999</v>
      </c>
      <c r="E125" s="355">
        <f>(3.91*'VO2-mouse '!E125+1.1*'VCO2-mouse'!E125)/1000</f>
        <v>0.34877681999999999</v>
      </c>
      <c r="F125" s="355">
        <f>(3.91*'VO2-mouse '!F125+1.1*'VCO2-mouse'!F125)/1000</f>
        <v>0.38896756799999999</v>
      </c>
      <c r="G125" s="355">
        <f>(3.91*'VO2-mouse '!G125+1.1*'VCO2-mouse'!G125)/1000</f>
        <v>0.28849180099999999</v>
      </c>
      <c r="H125" s="355">
        <f>(3.91*'VO2-mouse '!H125+1.1*'VCO2-mouse'!H125)/1000</f>
        <v>0.23426879599999997</v>
      </c>
      <c r="I125" s="355">
        <f>(3.91*'VO2-mouse '!I125+1.1*'VCO2-mouse'!I125)/1000</f>
        <v>0.25502353999999999</v>
      </c>
      <c r="J125" s="355">
        <f>(3.91*'VO2-mouse '!J125+1.1*'VCO2-mouse'!J125)/1000</f>
        <v>0.24688500000000002</v>
      </c>
      <c r="K125" s="356">
        <f>(3.91*'VO2-mouse '!K125+1.1*'VCO2-mouse'!K125)/1000</f>
        <v>0.22609690000000002</v>
      </c>
      <c r="L125" s="10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(3.91*'VO2-mouse '!C126+1.1*'VCO2-mouse'!C126)/1000</f>
        <v>0.242267225</v>
      </c>
      <c r="D126" s="355">
        <f>(3.91*'VO2-mouse '!D126+1.1*'VCO2-mouse'!D126)/1000</f>
        <v>0.24435288500000002</v>
      </c>
      <c r="E126" s="355">
        <f>(3.91*'VO2-mouse '!E126+1.1*'VCO2-mouse'!E126)/1000</f>
        <v>0.25016255999999998</v>
      </c>
      <c r="F126" s="355">
        <f>(3.91*'VO2-mouse '!F126+1.1*'VCO2-mouse'!F126)/1000</f>
        <v>0.26415919200000004</v>
      </c>
      <c r="G126" s="355">
        <f>(3.91*'VO2-mouse '!G126+1.1*'VCO2-mouse'!G126)/1000</f>
        <v>0.22806399199999999</v>
      </c>
      <c r="H126" s="355">
        <f>(3.91*'VO2-mouse '!H126+1.1*'VCO2-mouse'!H126)/1000</f>
        <v>0.37350575599999997</v>
      </c>
      <c r="I126" s="355">
        <f>(3.91*'VO2-mouse '!I126+1.1*'VCO2-mouse'!I126)/1000</f>
        <v>0.28043922999999998</v>
      </c>
      <c r="J126" s="355">
        <f>(3.91*'VO2-mouse '!J126+1.1*'VCO2-mouse'!J126)/1000</f>
        <v>0.27137533800000008</v>
      </c>
      <c r="K126" s="356">
        <f>(3.91*'VO2-mouse '!K126+1.1*'VCO2-mouse'!K126)/1000</f>
        <v>0.25026899699999999</v>
      </c>
      <c r="L126" s="109">
        <f t="shared" ref="L126:P126" si="145">AVERAGE(C126:C128)</f>
        <v>0.30029555166666672</v>
      </c>
      <c r="M126" s="329">
        <f t="shared" si="145"/>
        <v>0.24464192333333337</v>
      </c>
      <c r="N126" s="329">
        <f t="shared" si="145"/>
        <v>0.24453944999999999</v>
      </c>
      <c r="O126" s="329">
        <f t="shared" si="145"/>
        <v>0.29023860799999995</v>
      </c>
      <c r="P126" s="329">
        <f t="shared" si="145"/>
        <v>0.25767822166666665</v>
      </c>
      <c r="Q126" s="329">
        <f t="shared" ref="Q126" si="146">AVERAGE(H126:H128)</f>
        <v>0.29645234533333337</v>
      </c>
      <c r="R126" s="329">
        <f t="shared" ref="R126" si="147">AVERAGE(I126:I128)</f>
        <v>0.32246168666666669</v>
      </c>
      <c r="S126" s="329">
        <f t="shared" ref="S126" si="148">AVERAGE(J126:J128)</f>
        <v>0.27964771133333338</v>
      </c>
      <c r="T126" s="329">
        <f t="shared" ref="T126" si="149">AVERAGE(K126:K128)</f>
        <v>0.2850904543333333</v>
      </c>
      <c r="U126" s="357">
        <f t="shared" ref="U126" si="150">AVERAGE(L126:T126)</f>
        <v>0.28011621692592598</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(3.91*'VO2-mouse '!C127+1.1*'VCO2-mouse'!C127)/1000</f>
        <v>0.36173567800000006</v>
      </c>
      <c r="D127" s="355">
        <f>(3.91*'VO2-mouse '!D127+1.1*'VCO2-mouse'!D127)/1000</f>
        <v>0.24179180000000003</v>
      </c>
      <c r="E127" s="355">
        <f>(3.91*'VO2-mouse '!E127+1.1*'VCO2-mouse'!E127)/1000</f>
        <v>0.25286121</v>
      </c>
      <c r="F127" s="355">
        <f>(3.91*'VO2-mouse '!F127+1.1*'VCO2-mouse'!F127)/1000</f>
        <v>0.34767823199999998</v>
      </c>
      <c r="G127" s="355">
        <f>(3.91*'VO2-mouse '!G127+1.1*'VCO2-mouse'!G127)/1000</f>
        <v>0.25117676999999999</v>
      </c>
      <c r="H127" s="355">
        <f>(3.91*'VO2-mouse '!H127+1.1*'VCO2-mouse'!H127)/1000</f>
        <v>0.23775506999999999</v>
      </c>
      <c r="I127" s="355">
        <f>(3.91*'VO2-mouse '!I127+1.1*'VCO2-mouse'!I127)/1000</f>
        <v>0.42792673000000003</v>
      </c>
      <c r="J127" s="355">
        <f>(3.91*'VO2-mouse '!J127+1.1*'VCO2-mouse'!J127)/1000</f>
        <v>0.29182831600000003</v>
      </c>
      <c r="K127" s="356">
        <f>(3.91*'VO2-mouse '!K127+1.1*'VCO2-mouse'!K127)/1000</f>
        <v>0.31154348299999995</v>
      </c>
      <c r="L127" s="109"/>
      <c r="M127" s="329"/>
      <c r="N127" s="329"/>
      <c r="O127" s="329"/>
      <c r="P127" s="329"/>
      <c r="Q127" s="329"/>
      <c r="R127" s="329"/>
      <c r="S127" s="329"/>
      <c r="T127" s="329"/>
      <c r="U127" s="357">
        <f t="shared" ref="U127" si="151">STDEV(L126:T126)/SQRT(COUNT(L126:T126))</f>
        <v>8.836661533278287E-3</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(3.91*'VO2-mouse '!C128+1.1*'VCO2-mouse'!C128)/1000</f>
        <v>0.29688375200000006</v>
      </c>
      <c r="D128" s="355">
        <f>(3.91*'VO2-mouse '!D128+1.1*'VCO2-mouse'!D128)/1000</f>
        <v>0.24778108500000001</v>
      </c>
      <c r="E128" s="355">
        <f>(3.91*'VO2-mouse '!E128+1.1*'VCO2-mouse'!E128)/1000</f>
        <v>0.23059458000000002</v>
      </c>
      <c r="F128" s="355">
        <f>(3.91*'VO2-mouse '!F128+1.1*'VCO2-mouse'!F128)/1000</f>
        <v>0.25887840000000001</v>
      </c>
      <c r="G128" s="355">
        <f>(3.91*'VO2-mouse '!G128+1.1*'VCO2-mouse'!G128)/1000</f>
        <v>0.29379390300000002</v>
      </c>
      <c r="H128" s="355">
        <f>(3.91*'VO2-mouse '!H128+1.1*'VCO2-mouse'!H128)/1000</f>
        <v>0.27809621000000001</v>
      </c>
      <c r="I128" s="355">
        <f>(3.91*'VO2-mouse '!I128+1.1*'VCO2-mouse'!I128)/1000</f>
        <v>0.25901910000000006</v>
      </c>
      <c r="J128" s="355">
        <f>(3.91*'VO2-mouse '!J128+1.1*'VCO2-mouse'!J128)/1000</f>
        <v>0.27573948000000004</v>
      </c>
      <c r="K128" s="356">
        <f>(3.91*'VO2-mouse '!K128+1.1*'VCO2-mouse'!K128)/1000</f>
        <v>0.29345888299999995</v>
      </c>
      <c r="L128" s="10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(3.91*'VO2-mouse '!C129+1.1*'VCO2-mouse'!C129)/1000</f>
        <v>0.30137720299999998</v>
      </c>
      <c r="D129" s="355">
        <f>(3.91*'VO2-mouse '!D129+1.1*'VCO2-mouse'!D129)/1000</f>
        <v>0.26487236999999997</v>
      </c>
      <c r="E129" s="355">
        <f>(3.91*'VO2-mouse '!E129+1.1*'VCO2-mouse'!E129)/1000</f>
        <v>0.35214182999999999</v>
      </c>
      <c r="F129" s="355">
        <f>(3.91*'VO2-mouse '!F129+1.1*'VCO2-mouse'!F129)/1000</f>
        <v>0.269842584</v>
      </c>
      <c r="G129" s="355">
        <f>(3.91*'VO2-mouse '!G129+1.1*'VCO2-mouse'!G129)/1000</f>
        <v>0.25555657400000004</v>
      </c>
      <c r="H129" s="355">
        <f>(3.91*'VO2-mouse '!H129+1.1*'VCO2-mouse'!H129)/1000</f>
        <v>0.24437922599999998</v>
      </c>
      <c r="I129" s="355">
        <f>(3.91*'VO2-mouse '!I129+1.1*'VCO2-mouse'!I129)/1000</f>
        <v>0.27601702</v>
      </c>
      <c r="J129" s="355">
        <f>(3.91*'VO2-mouse '!J129+1.1*'VCO2-mouse'!J129)/1000</f>
        <v>0.30140789000000001</v>
      </c>
      <c r="K129" s="356">
        <f>(3.91*'VO2-mouse '!K129+1.1*'VCO2-mouse'!K129)/1000</f>
        <v>0.22216084</v>
      </c>
      <c r="L129" s="109">
        <f t="shared" ref="L129:P129" si="152">AVERAGE(C129:C131)</f>
        <v>0.31422955866666663</v>
      </c>
      <c r="M129" s="329">
        <f t="shared" si="152"/>
        <v>0.25218233666666667</v>
      </c>
      <c r="N129" s="329">
        <f t="shared" si="152"/>
        <v>0.29196161999999998</v>
      </c>
      <c r="O129" s="329">
        <f t="shared" si="152"/>
        <v>0.32423643999999996</v>
      </c>
      <c r="P129" s="329">
        <f t="shared" si="152"/>
        <v>0.27679906800000004</v>
      </c>
      <c r="Q129" s="329">
        <f t="shared" ref="Q129" si="153">AVERAGE(H129:H131)</f>
        <v>0.24563241</v>
      </c>
      <c r="R129" s="329">
        <f t="shared" ref="R129" si="154">AVERAGE(I129:I131)</f>
        <v>0.24616286666666665</v>
      </c>
      <c r="S129" s="329">
        <f t="shared" ref="S129" si="155">AVERAGE(J129:J131)</f>
        <v>0.27932303666666664</v>
      </c>
      <c r="T129" s="329">
        <f t="shared" ref="T129" si="156">AVERAGE(K129:K131)</f>
        <v>0.22496375599999999</v>
      </c>
      <c r="U129" s="357">
        <f t="shared" ref="U129" si="157">AVERAGE(L129:T129)</f>
        <v>0.2728323436296296</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(3.91*'VO2-mouse '!C130+1.1*'VCO2-mouse'!C130)/1000</f>
        <v>0.28160802400000001</v>
      </c>
      <c r="D130" s="355">
        <f>(3.91*'VO2-mouse '!D130+1.1*'VCO2-mouse'!D130)/1000</f>
        <v>0.26400464500000004</v>
      </c>
      <c r="E130" s="355">
        <f>(3.91*'VO2-mouse '!E130+1.1*'VCO2-mouse'!E130)/1000</f>
        <v>0.28279152000000002</v>
      </c>
      <c r="F130" s="355">
        <f>(3.91*'VO2-mouse '!F130+1.1*'VCO2-mouse'!F130)/1000</f>
        <v>0.38350514399999996</v>
      </c>
      <c r="G130" s="355">
        <f>(3.91*'VO2-mouse '!G130+1.1*'VCO2-mouse'!G130)/1000</f>
        <v>0.31178044300000002</v>
      </c>
      <c r="H130" s="355">
        <f>(3.91*'VO2-mouse '!H130+1.1*'VCO2-mouse'!H130)/1000</f>
        <v>0.23647385199999998</v>
      </c>
      <c r="I130" s="355">
        <f>(3.91*'VO2-mouse '!I130+1.1*'VCO2-mouse'!I130)/1000</f>
        <v>0.21811245000000001</v>
      </c>
      <c r="J130" s="355">
        <f>(3.91*'VO2-mouse '!J130+1.1*'VCO2-mouse'!J130)/1000</f>
        <v>0.23533405200000004</v>
      </c>
      <c r="K130" s="356">
        <f>(3.91*'VO2-mouse '!K130+1.1*'VCO2-mouse'!K130)/1000</f>
        <v>0.21086564799999996</v>
      </c>
      <c r="L130" s="109"/>
      <c r="M130" s="329"/>
      <c r="N130" s="329"/>
      <c r="O130" s="329"/>
      <c r="P130" s="329"/>
      <c r="Q130" s="329"/>
      <c r="R130" s="329"/>
      <c r="S130" s="329"/>
      <c r="T130" s="329"/>
      <c r="U130" s="357">
        <f t="shared" ref="U130" si="158">STDEV(L129:T129)/SQRT(COUNT(L129:T129))</f>
        <v>1.1148508625610712E-2</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(3.91*'VO2-mouse '!C131+1.1*'VCO2-mouse'!C131)/1000</f>
        <v>0.35970344900000001</v>
      </c>
      <c r="D131" s="355">
        <f>(3.91*'VO2-mouse '!D131+1.1*'VCO2-mouse'!D131)/1000</f>
        <v>0.22766999500000004</v>
      </c>
      <c r="E131" s="355">
        <f>(3.91*'VO2-mouse '!E131+1.1*'VCO2-mouse'!E131)/1000</f>
        <v>0.24095150999999998</v>
      </c>
      <c r="F131" s="355">
        <f>(3.91*'VO2-mouse '!F131+1.1*'VCO2-mouse'!F131)/1000</f>
        <v>0.31936159199999997</v>
      </c>
      <c r="G131" s="355">
        <f>(3.91*'VO2-mouse '!G131+1.1*'VCO2-mouse'!G131)/1000</f>
        <v>0.26306018700000006</v>
      </c>
      <c r="H131" s="355">
        <f>(3.91*'VO2-mouse '!H131+1.1*'VCO2-mouse'!H131)/1000</f>
        <v>0.25604415199999997</v>
      </c>
      <c r="I131" s="355">
        <f>(3.91*'VO2-mouse '!I131+1.1*'VCO2-mouse'!I131)/1000</f>
        <v>0.24435912999999998</v>
      </c>
      <c r="J131" s="355">
        <f>(3.91*'VO2-mouse '!J131+1.1*'VCO2-mouse'!J131)/1000</f>
        <v>0.30122716799999999</v>
      </c>
      <c r="K131" s="356">
        <f>(3.91*'VO2-mouse '!K131+1.1*'VCO2-mouse'!K131)/1000</f>
        <v>0.24186478</v>
      </c>
      <c r="L131" s="10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(3.91*'VO2-mouse '!C132+1.1*'VCO2-mouse'!C132)/1000</f>
        <v>0.28499633700000004</v>
      </c>
      <c r="D132" s="355">
        <f>(3.91*'VO2-mouse '!D132+1.1*'VCO2-mouse'!D132)/1000</f>
        <v>0.28815424000000001</v>
      </c>
      <c r="E132" s="355">
        <f>(3.91*'VO2-mouse '!E132+1.1*'VCO2-mouse'!E132)/1000</f>
        <v>0.24375195</v>
      </c>
      <c r="F132" s="355">
        <f>(3.91*'VO2-mouse '!F132+1.1*'VCO2-mouse'!F132)/1000</f>
        <v>0.27054376800000002</v>
      </c>
      <c r="G132" s="355">
        <f>(3.91*'VO2-mouse '!G132+1.1*'VCO2-mouse'!G132)/1000</f>
        <v>0.28958996300000001</v>
      </c>
      <c r="H132" s="355">
        <f>(3.91*'VO2-mouse '!H132+1.1*'VCO2-mouse'!H132)/1000</f>
        <v>0.37174282399999997</v>
      </c>
      <c r="I132" s="355">
        <f>(3.91*'VO2-mouse '!I132+1.1*'VCO2-mouse'!I132)/1000</f>
        <v>0.32412336000000003</v>
      </c>
      <c r="J132" s="355">
        <f>(3.91*'VO2-mouse '!J132+1.1*'VCO2-mouse'!J132)/1000</f>
        <v>0.24569123200000004</v>
      </c>
      <c r="K132" s="356">
        <f>(3.91*'VO2-mouse '!K132+1.1*'VCO2-mouse'!K132)/1000</f>
        <v>0.38695350699999992</v>
      </c>
      <c r="L132" s="109">
        <f t="shared" ref="L132:P132" si="159">AVERAGE(C132:C134)</f>
        <v>0.31194141533333336</v>
      </c>
      <c r="M132" s="329">
        <f t="shared" si="159"/>
        <v>0.36991965666666671</v>
      </c>
      <c r="N132" s="329">
        <f t="shared" si="159"/>
        <v>0.31118526000000002</v>
      </c>
      <c r="O132" s="329">
        <f t="shared" si="159"/>
        <v>0.37973144000000003</v>
      </c>
      <c r="P132" s="329">
        <f t="shared" si="159"/>
        <v>0.35475144466666669</v>
      </c>
      <c r="Q132" s="329">
        <f t="shared" ref="Q132" si="160">AVERAGE(H132:H134)</f>
        <v>0.32686188799999999</v>
      </c>
      <c r="R132" s="329">
        <f t="shared" ref="R132" si="161">AVERAGE(I132:I134)</f>
        <v>0.33216002</v>
      </c>
      <c r="S132" s="329">
        <f t="shared" ref="S132" si="162">AVERAGE(J132:J134)</f>
        <v>0.29508305600000001</v>
      </c>
      <c r="T132" s="329">
        <f t="shared" ref="T132" si="163">AVERAGE(K132:K134)</f>
        <v>0.33306881933333332</v>
      </c>
      <c r="U132" s="357">
        <f t="shared" ref="U132" si="164">AVERAGE(L132:T132)</f>
        <v>0.33496700000000001</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(3.91*'VO2-mouse '!C133+1.1*'VCO2-mouse'!C133)/1000</f>
        <v>0.28832069400000004</v>
      </c>
      <c r="D133" s="355">
        <f>(3.91*'VO2-mouse '!D133+1.1*'VCO2-mouse'!D133)/1000</f>
        <v>0.49020576000000005</v>
      </c>
      <c r="E133" s="355">
        <f>(3.91*'VO2-mouse '!E133+1.1*'VCO2-mouse'!E133)/1000</f>
        <v>0.26844075000000006</v>
      </c>
      <c r="F133" s="355">
        <f>(3.91*'VO2-mouse '!F133+1.1*'VCO2-mouse'!F133)/1000</f>
        <v>0.35242759200000001</v>
      </c>
      <c r="G133" s="355">
        <f>(3.91*'VO2-mouse '!G133+1.1*'VCO2-mouse'!G133)/1000</f>
        <v>0.29407523600000002</v>
      </c>
      <c r="H133" s="355">
        <f>(3.91*'VO2-mouse '!H133+1.1*'VCO2-mouse'!H133)/1000</f>
        <v>0.27170360199999999</v>
      </c>
      <c r="I133" s="355">
        <f>(3.91*'VO2-mouse '!I133+1.1*'VCO2-mouse'!I133)/1000</f>
        <v>0.33014867000000003</v>
      </c>
      <c r="J133" s="355">
        <f>(3.91*'VO2-mouse '!J133+1.1*'VCO2-mouse'!J133)/1000</f>
        <v>0.25312546800000002</v>
      </c>
      <c r="K133" s="356">
        <f>(3.91*'VO2-mouse '!K133+1.1*'VCO2-mouse'!K133)/1000</f>
        <v>0.23699494000000002</v>
      </c>
      <c r="L133" s="109"/>
      <c r="M133" s="329"/>
      <c r="N133" s="329"/>
      <c r="O133" s="329"/>
      <c r="P133" s="329"/>
      <c r="Q133" s="329"/>
      <c r="R133" s="329"/>
      <c r="S133" s="329"/>
      <c r="T133" s="329"/>
      <c r="U133" s="357">
        <f t="shared" ref="U133" si="165">STDEV(L132:T132)/SQRT(COUNT(L132:T132))</f>
        <v>9.4138051036324506E-3</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(3.91*'VO2-mouse '!C134+1.1*'VCO2-mouse'!C134)/1000</f>
        <v>0.36250721500000005</v>
      </c>
      <c r="D134" s="355">
        <f>(3.91*'VO2-mouse '!D134+1.1*'VCO2-mouse'!D134)/1000</f>
        <v>0.33139897000000001</v>
      </c>
      <c r="E134" s="355">
        <f>(3.91*'VO2-mouse '!E134+1.1*'VCO2-mouse'!E134)/1000</f>
        <v>0.42136308</v>
      </c>
      <c r="F134" s="355">
        <f>(3.91*'VO2-mouse '!F134+1.1*'VCO2-mouse'!F134)/1000</f>
        <v>0.51622296000000001</v>
      </c>
      <c r="G134" s="355">
        <f>(3.91*'VO2-mouse '!G134+1.1*'VCO2-mouse'!G134)/1000</f>
        <v>0.480589135</v>
      </c>
      <c r="H134" s="355">
        <f>(3.91*'VO2-mouse '!H134+1.1*'VCO2-mouse'!H134)/1000</f>
        <v>0.33713923799999995</v>
      </c>
      <c r="I134" s="355">
        <f>(3.91*'VO2-mouse '!I134+1.1*'VCO2-mouse'!I134)/1000</f>
        <v>0.34220803</v>
      </c>
      <c r="J134" s="355">
        <f>(3.91*'VO2-mouse '!J134+1.1*'VCO2-mouse'!J134)/1000</f>
        <v>0.38643246800000003</v>
      </c>
      <c r="K134" s="356">
        <f>(3.91*'VO2-mouse '!K134+1.1*'VCO2-mouse'!K134)/1000</f>
        <v>0.37525801099999995</v>
      </c>
      <c r="L134" s="10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(3.91*'VO2-mouse '!C135+1.1*'VCO2-mouse'!C135)/1000</f>
        <v>0.37264044699999999</v>
      </c>
      <c r="D135" s="355">
        <f>(3.91*'VO2-mouse '!D135+1.1*'VCO2-mouse'!D135)/1000</f>
        <v>0.35742675500000004</v>
      </c>
      <c r="E135" s="355">
        <f>(3.91*'VO2-mouse '!E135+1.1*'VCO2-mouse'!E135)/1000</f>
        <v>0.27232956000000003</v>
      </c>
      <c r="F135" s="355">
        <f>(3.91*'VO2-mouse '!F135+1.1*'VCO2-mouse'!F135)/1000</f>
        <v>0.26483978400000002</v>
      </c>
      <c r="G135" s="355">
        <f>(3.91*'VO2-mouse '!G135+1.1*'VCO2-mouse'!G135)/1000</f>
        <v>0.30909283599999998</v>
      </c>
      <c r="H135" s="355">
        <f>(3.91*'VO2-mouse '!H135+1.1*'VCO2-mouse'!H135)/1000</f>
        <v>0.25472890799999998</v>
      </c>
      <c r="I135" s="355">
        <f>(3.91*'VO2-mouse '!I135+1.1*'VCO2-mouse'!I135)/1000</f>
        <v>0.24447114000000003</v>
      </c>
      <c r="J135" s="355">
        <f>(3.91*'VO2-mouse '!J135+1.1*'VCO2-mouse'!J135)/1000</f>
        <v>0.23702747600000001</v>
      </c>
      <c r="K135" s="356">
        <f>(3.91*'VO2-mouse '!K135+1.1*'VCO2-mouse'!K135)/1000</f>
        <v>0.37956423399999994</v>
      </c>
      <c r="L135" s="109">
        <f t="shared" ref="L135:P135" si="166">AVERAGE(C135:C137)</f>
        <v>0.37705693400000007</v>
      </c>
      <c r="M135" s="329">
        <f t="shared" si="166"/>
        <v>0.34559600833333337</v>
      </c>
      <c r="N135" s="329">
        <f t="shared" si="166"/>
        <v>0.31115448000000007</v>
      </c>
      <c r="O135" s="329">
        <f t="shared" si="166"/>
        <v>0.28410932</v>
      </c>
      <c r="P135" s="329">
        <f t="shared" si="166"/>
        <v>0.33589958133333325</v>
      </c>
      <c r="Q135" s="329">
        <f t="shared" ref="Q135" si="167">AVERAGE(H135:H137)</f>
        <v>0.30400005400000002</v>
      </c>
      <c r="R135" s="329">
        <f t="shared" ref="R135" si="168">AVERAGE(I135:I137)</f>
        <v>0.25083201999999999</v>
      </c>
      <c r="S135" s="329">
        <f t="shared" ref="S135" si="169">AVERAGE(J135:J137)</f>
        <v>0.32443995333333336</v>
      </c>
      <c r="T135" s="329">
        <f t="shared" ref="T135" si="170">AVERAGE(K135:K137)</f>
        <v>0.283472165</v>
      </c>
      <c r="U135" s="357">
        <f t="shared" ref="U135" si="171">AVERAGE(L135:T135)</f>
        <v>0.31295116844444448</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(3.91*'VO2-mouse '!C136+1.1*'VCO2-mouse'!C136)/1000</f>
        <v>0.46145717400000008</v>
      </c>
      <c r="D136" s="355">
        <f>(3.91*'VO2-mouse '!D136+1.1*'VCO2-mouse'!D136)/1000</f>
        <v>0.23057694999999997</v>
      </c>
      <c r="E136" s="355">
        <f>(3.91*'VO2-mouse '!E136+1.1*'VCO2-mouse'!E136)/1000</f>
        <v>0.39828564</v>
      </c>
      <c r="F136" s="355">
        <f>(3.91*'VO2-mouse '!F136+1.1*'VCO2-mouse'!F136)/1000</f>
        <v>0.25521698399999998</v>
      </c>
      <c r="G136" s="355">
        <f>(3.91*'VO2-mouse '!G136+1.1*'VCO2-mouse'!G136)/1000</f>
        <v>0.41847802099999998</v>
      </c>
      <c r="H136" s="355">
        <f>(3.91*'VO2-mouse '!H136+1.1*'VCO2-mouse'!H136)/1000</f>
        <v>0.38603139000000003</v>
      </c>
      <c r="I136" s="355">
        <f>(3.91*'VO2-mouse '!I136+1.1*'VCO2-mouse'!I136)/1000</f>
        <v>0.25066251000000001</v>
      </c>
      <c r="J136" s="355">
        <f>(3.91*'VO2-mouse '!J136+1.1*'VCO2-mouse'!J136)/1000</f>
        <v>0.29374846000000004</v>
      </c>
      <c r="K136" s="356">
        <f>(3.91*'VO2-mouse '!K136+1.1*'VCO2-mouse'!K136)/1000</f>
        <v>0.22947446500000002</v>
      </c>
      <c r="L136" s="109"/>
      <c r="M136" s="329"/>
      <c r="N136" s="329"/>
      <c r="O136" s="329"/>
      <c r="P136" s="329"/>
      <c r="Q136" s="329"/>
      <c r="R136" s="329"/>
      <c r="S136" s="329"/>
      <c r="T136" s="329"/>
      <c r="U136" s="357">
        <f t="shared" ref="U136" si="172">STDEV(L135:T135)/SQRT(COUNT(L135:T135))</f>
        <v>1.2625404058206125E-2</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(3.91*'VO2-mouse '!C137+1.1*'VCO2-mouse'!C137)/1000</f>
        <v>0.29707318100000002</v>
      </c>
      <c r="D137" s="355">
        <f>(3.91*'VO2-mouse '!D137+1.1*'VCO2-mouse'!D137)/1000</f>
        <v>0.44878432000000007</v>
      </c>
      <c r="E137" s="355">
        <f>(3.91*'VO2-mouse '!E137+1.1*'VCO2-mouse'!E137)/1000</f>
        <v>0.26284824000000001</v>
      </c>
      <c r="F137" s="355">
        <f>(3.91*'VO2-mouse '!F137+1.1*'VCO2-mouse'!F137)/1000</f>
        <v>0.33227119199999999</v>
      </c>
      <c r="G137" s="355">
        <f>(3.91*'VO2-mouse '!G137+1.1*'VCO2-mouse'!G137)/1000</f>
        <v>0.28012788699999996</v>
      </c>
      <c r="H137" s="355">
        <f>(3.91*'VO2-mouse '!H137+1.1*'VCO2-mouse'!H137)/1000</f>
        <v>0.271239864</v>
      </c>
      <c r="I137" s="355">
        <f>(3.91*'VO2-mouse '!I137+1.1*'VCO2-mouse'!I137)/1000</f>
        <v>0.25736240999999999</v>
      </c>
      <c r="J137" s="355">
        <f>(3.91*'VO2-mouse '!J137+1.1*'VCO2-mouse'!J137)/1000</f>
        <v>0.44254392400000014</v>
      </c>
      <c r="K137" s="356">
        <f>(3.91*'VO2-mouse '!K137+1.1*'VCO2-mouse'!K137)/1000</f>
        <v>0.24137779599999998</v>
      </c>
      <c r="L137" s="10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(3.91*'VO2-mouse '!C138+1.1*'VCO2-mouse'!C138)/1000</f>
        <v>0.31492801600000003</v>
      </c>
      <c r="D138" s="355">
        <f>(3.91*'VO2-mouse '!D138+1.1*'VCO2-mouse'!D138)/1000</f>
        <v>0.24995055000000002</v>
      </c>
      <c r="E138" s="355">
        <f>(3.91*'VO2-mouse '!E138+1.1*'VCO2-mouse'!E138)/1000</f>
        <v>0.25558577999999998</v>
      </c>
      <c r="F138" s="355">
        <f>(3.91*'VO2-mouse '!F138+1.1*'VCO2-mouse'!F138)/1000</f>
        <v>0.31766697599999999</v>
      </c>
      <c r="G138" s="355">
        <f>(3.91*'VO2-mouse '!G138+1.1*'VCO2-mouse'!G138)/1000</f>
        <v>0.44781001200000004</v>
      </c>
      <c r="H138" s="355">
        <f>(3.91*'VO2-mouse '!H138+1.1*'VCO2-mouse'!H138)/1000</f>
        <v>0.39152412799999992</v>
      </c>
      <c r="I138" s="355">
        <f>(3.91*'VO2-mouse '!I138+1.1*'VCO2-mouse'!I138)/1000</f>
        <v>0.26312069000000005</v>
      </c>
      <c r="J138" s="355">
        <f>(3.91*'VO2-mouse '!J138+1.1*'VCO2-mouse'!J138)/1000</f>
        <v>0.40357380799999998</v>
      </c>
      <c r="K138" s="356">
        <f>(3.91*'VO2-mouse '!K138+1.1*'VCO2-mouse'!K138)/1000</f>
        <v>0.35940049600000001</v>
      </c>
      <c r="L138" s="109">
        <f t="shared" ref="L138:P138" si="173">AVERAGE(C138:C140)</f>
        <v>0.42582717800000003</v>
      </c>
      <c r="M138" s="329">
        <f t="shared" si="173"/>
        <v>0.32978968833333333</v>
      </c>
      <c r="N138" s="329">
        <f t="shared" si="173"/>
        <v>0.31429025999999999</v>
      </c>
      <c r="O138" s="329">
        <f t="shared" si="173"/>
        <v>0.35842514399999997</v>
      </c>
      <c r="P138" s="329">
        <f t="shared" si="173"/>
        <v>0.40502837699999999</v>
      </c>
      <c r="Q138" s="329">
        <f t="shared" ref="Q138" si="174">AVERAGE(H138:H140)</f>
        <v>0.36719225666666661</v>
      </c>
      <c r="R138" s="329">
        <f t="shared" ref="R138" si="175">AVERAGE(I138:I140)</f>
        <v>0.32158423666666675</v>
      </c>
      <c r="S138" s="329">
        <f t="shared" ref="S138" si="176">AVERAGE(J138:J140)</f>
        <v>0.343794502</v>
      </c>
      <c r="T138" s="329">
        <f t="shared" ref="T138" si="177">AVERAGE(K138:K140)</f>
        <v>0.27826617733333331</v>
      </c>
      <c r="U138" s="357">
        <f t="shared" ref="U138" si="178">AVERAGE(L138:T138)</f>
        <v>0.34935531333333336</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(3.91*'VO2-mouse '!C139+1.1*'VCO2-mouse'!C139)/1000</f>
        <v>0.47197143199999997</v>
      </c>
      <c r="D139" s="355">
        <f>(3.91*'VO2-mouse '!D139+1.1*'VCO2-mouse'!D139)/1000</f>
        <v>0.44894962999999999</v>
      </c>
      <c r="E139" s="355">
        <f>(3.91*'VO2-mouse '!E139+1.1*'VCO2-mouse'!E139)/1000</f>
        <v>0.37189584000000003</v>
      </c>
      <c r="F139" s="355">
        <f>(3.91*'VO2-mouse '!F139+1.1*'VCO2-mouse'!F139)/1000</f>
        <v>0.37196280000000004</v>
      </c>
      <c r="G139" s="355">
        <f>(3.91*'VO2-mouse '!G139+1.1*'VCO2-mouse'!G139)/1000</f>
        <v>0.45485519299999999</v>
      </c>
      <c r="H139" s="355">
        <f>(3.91*'VO2-mouse '!H139+1.1*'VCO2-mouse'!H139)/1000</f>
        <v>0.34595475399999998</v>
      </c>
      <c r="I139" s="355">
        <f>(3.91*'VO2-mouse '!I139+1.1*'VCO2-mouse'!I139)/1000</f>
        <v>0.39738388000000002</v>
      </c>
      <c r="J139" s="355">
        <f>(3.91*'VO2-mouse '!J139+1.1*'VCO2-mouse'!J139)/1000</f>
        <v>0.34019706600000005</v>
      </c>
      <c r="K139" s="356">
        <f>(3.91*'VO2-mouse '!K139+1.1*'VCO2-mouse'!K139)/1000</f>
        <v>0.228699664</v>
      </c>
      <c r="L139" s="109"/>
      <c r="M139" s="329"/>
      <c r="N139" s="329"/>
      <c r="O139" s="329"/>
      <c r="P139" s="329"/>
      <c r="Q139" s="329"/>
      <c r="R139" s="329"/>
      <c r="S139" s="329"/>
      <c r="T139" s="329"/>
      <c r="U139" s="357">
        <f t="shared" ref="U139" si="179">STDEV(L138:T138)/SQRT(COUNT(L138:T138))</f>
        <v>1.5282545738283179E-2</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(3.91*'VO2-mouse '!C140+1.1*'VCO2-mouse'!C140)/1000</f>
        <v>0.49058208600000003</v>
      </c>
      <c r="D140" s="355">
        <f>(3.91*'VO2-mouse '!D140+1.1*'VCO2-mouse'!D140)/1000</f>
        <v>0.29046888500000001</v>
      </c>
      <c r="E140" s="355">
        <f>(3.91*'VO2-mouse '!E140+1.1*'VCO2-mouse'!E140)/1000</f>
        <v>0.31538916</v>
      </c>
      <c r="F140" s="355">
        <f>(3.91*'VO2-mouse '!F140+1.1*'VCO2-mouse'!F140)/1000</f>
        <v>0.38564565599999995</v>
      </c>
      <c r="G140" s="355">
        <f>(3.91*'VO2-mouse '!G140+1.1*'VCO2-mouse'!G140)/1000</f>
        <v>0.31241992599999996</v>
      </c>
      <c r="H140" s="355">
        <f>(3.91*'VO2-mouse '!H140+1.1*'VCO2-mouse'!H140)/1000</f>
        <v>0.36409788799999998</v>
      </c>
      <c r="I140" s="355">
        <f>(3.91*'VO2-mouse '!I140+1.1*'VCO2-mouse'!I140)/1000</f>
        <v>0.30424814000000006</v>
      </c>
      <c r="J140" s="355">
        <f>(3.91*'VO2-mouse '!J140+1.1*'VCO2-mouse'!J140)/1000</f>
        <v>0.28761263200000003</v>
      </c>
      <c r="K140" s="356">
        <f>(3.91*'VO2-mouse '!K140+1.1*'VCO2-mouse'!K140)/1000</f>
        <v>0.24669837199999997</v>
      </c>
      <c r="L140" s="10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(3.91*'VO2-mouse '!C141+1.1*'VCO2-mouse'!C141)/1000</f>
        <v>0.32444580700000009</v>
      </c>
      <c r="D141" s="355">
        <f>(3.91*'VO2-mouse '!D141+1.1*'VCO2-mouse'!D141)/1000</f>
        <v>0.24816752</v>
      </c>
      <c r="E141" s="355">
        <f>(3.91*'VO2-mouse '!E141+1.1*'VCO2-mouse'!E141)/1000</f>
        <v>0.33273018000000004</v>
      </c>
      <c r="F141" s="355">
        <f>(3.91*'VO2-mouse '!F141+1.1*'VCO2-mouse'!F141)/1000</f>
        <v>0.37211855999999999</v>
      </c>
      <c r="G141" s="355">
        <f>(3.91*'VO2-mouse '!G141+1.1*'VCO2-mouse'!G141)/1000</f>
        <v>0.25740166399999997</v>
      </c>
      <c r="H141" s="355">
        <f>(3.91*'VO2-mouse '!H141+1.1*'VCO2-mouse'!H141)/1000</f>
        <v>0.31063747799999997</v>
      </c>
      <c r="I141" s="355">
        <f>(3.91*'VO2-mouse '!I141+1.1*'VCO2-mouse'!I141)/1000</f>
        <v>0.27583463000000003</v>
      </c>
      <c r="J141" s="355">
        <f>(3.91*'VO2-mouse '!J141+1.1*'VCO2-mouse'!J141)/1000</f>
        <v>0.41913530200000004</v>
      </c>
      <c r="K141" s="356">
        <f>(3.91*'VO2-mouse '!K141+1.1*'VCO2-mouse'!K141)/1000</f>
        <v>0.40196254300000006</v>
      </c>
      <c r="L141" s="109">
        <f t="shared" ref="L141:P141" si="180">AVERAGE(C141:C143)</f>
        <v>0.40646359566666668</v>
      </c>
      <c r="M141" s="329">
        <f t="shared" si="180"/>
        <v>0.40662193333333335</v>
      </c>
      <c r="N141" s="329">
        <f t="shared" si="180"/>
        <v>0.36962361000000005</v>
      </c>
      <c r="O141" s="329">
        <f t="shared" si="180"/>
        <v>0.38572520799999999</v>
      </c>
      <c r="P141" s="329">
        <f t="shared" si="180"/>
        <v>0.28624541833333333</v>
      </c>
      <c r="Q141" s="329">
        <f t="shared" ref="Q141" si="181">AVERAGE(H141:H143)</f>
        <v>0.35716036466666662</v>
      </c>
      <c r="R141" s="329">
        <f t="shared" ref="R141" si="182">AVERAGE(I141:I143)</f>
        <v>0.32742738666666665</v>
      </c>
      <c r="S141" s="329">
        <f t="shared" ref="S141" si="183">AVERAGE(J141:J143)</f>
        <v>0.38323186466666675</v>
      </c>
      <c r="T141" s="329">
        <f t="shared" ref="T141" si="184">AVERAGE(K141:K143)</f>
        <v>0.38107141533333339</v>
      </c>
      <c r="U141" s="357">
        <f t="shared" ref="U141" si="185">AVERAGE(L141:T141)</f>
        <v>0.36706342185185187</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(3.91*'VO2-mouse '!C142+1.1*'VCO2-mouse'!C142)/1000</f>
        <v>0.43851323000000003</v>
      </c>
      <c r="D142" s="355">
        <f>(3.91*'VO2-mouse '!D142+1.1*'VCO2-mouse'!D142)/1000</f>
        <v>0.48882197499999996</v>
      </c>
      <c r="E142" s="355">
        <f>(3.91*'VO2-mouse '!E142+1.1*'VCO2-mouse'!E142)/1000</f>
        <v>0.29489399999999999</v>
      </c>
      <c r="F142" s="355">
        <f>(3.91*'VO2-mouse '!F142+1.1*'VCO2-mouse'!F142)/1000</f>
        <v>0.38632334399999996</v>
      </c>
      <c r="G142" s="355">
        <f>(3.91*'VO2-mouse '!G142+1.1*'VCO2-mouse'!G142)/1000</f>
        <v>0.33367155900000001</v>
      </c>
      <c r="H142" s="355">
        <f>(3.91*'VO2-mouse '!H142+1.1*'VCO2-mouse'!H142)/1000</f>
        <v>0.42163007599999991</v>
      </c>
      <c r="I142" s="355">
        <f>(3.91*'VO2-mouse '!I142+1.1*'VCO2-mouse'!I142)/1000</f>
        <v>0.28265826999999999</v>
      </c>
      <c r="J142" s="355">
        <f>(3.91*'VO2-mouse '!J142+1.1*'VCO2-mouse'!J142)/1000</f>
        <v>0.35938760600000008</v>
      </c>
      <c r="K142" s="356">
        <f>(3.91*'VO2-mouse '!K142+1.1*'VCO2-mouse'!K142)/1000</f>
        <v>0.37045534800000002</v>
      </c>
      <c r="L142" s="109"/>
      <c r="M142" s="329"/>
      <c r="N142" s="329"/>
      <c r="O142" s="329"/>
      <c r="P142" s="329"/>
      <c r="Q142" s="329"/>
      <c r="R142" s="329"/>
      <c r="S142" s="329"/>
      <c r="T142" s="329"/>
      <c r="U142" s="357">
        <f t="shared" ref="U142" si="186">STDEV(L141:T141)/SQRT(COUNT(L141:T141))</f>
        <v>1.2979869187422917E-2</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(3.91*'VO2-mouse '!C143+1.1*'VCO2-mouse'!C143)/1000</f>
        <v>0.45643175000000002</v>
      </c>
      <c r="D143" s="355">
        <f>(3.91*'VO2-mouse '!D143+1.1*'VCO2-mouse'!D143)/1000</f>
        <v>0.48287630500000006</v>
      </c>
      <c r="E143" s="355">
        <f>(3.91*'VO2-mouse '!E143+1.1*'VCO2-mouse'!E143)/1000</f>
        <v>0.48124665000000005</v>
      </c>
      <c r="F143" s="355">
        <f>(3.91*'VO2-mouse '!F143+1.1*'VCO2-mouse'!F143)/1000</f>
        <v>0.39873372000000007</v>
      </c>
      <c r="G143" s="355">
        <f>(3.91*'VO2-mouse '!G143+1.1*'VCO2-mouse'!G143)/1000</f>
        <v>0.26766303199999997</v>
      </c>
      <c r="H143" s="355">
        <f>(3.91*'VO2-mouse '!H143+1.1*'VCO2-mouse'!H143)/1000</f>
        <v>0.33921354000000004</v>
      </c>
      <c r="I143" s="355">
        <f>(3.91*'VO2-mouse '!I143+1.1*'VCO2-mouse'!I143)/1000</f>
        <v>0.42378926</v>
      </c>
      <c r="J143" s="355">
        <f>(3.91*'VO2-mouse '!J143+1.1*'VCO2-mouse'!J143)/1000</f>
        <v>0.37117268599999997</v>
      </c>
      <c r="K143" s="356">
        <f>(3.91*'VO2-mouse '!K143+1.1*'VCO2-mouse'!K143)/1000</f>
        <v>0.37079635500000002</v>
      </c>
      <c r="L143" s="10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(3.91*'VO2-mouse '!C144+1.1*'VCO2-mouse'!C144)/1000</f>
        <v>0.50011315600000017</v>
      </c>
      <c r="D144" s="355">
        <f>(3.91*'VO2-mouse '!D144+1.1*'VCO2-mouse'!D144)/1000</f>
        <v>0.443125045</v>
      </c>
      <c r="E144" s="355">
        <f>(3.91*'VO2-mouse '!E144+1.1*'VCO2-mouse'!E144)/1000</f>
        <v>0.25961903999999997</v>
      </c>
      <c r="F144" s="355">
        <f>(3.91*'VO2-mouse '!F144+1.1*'VCO2-mouse'!F144)/1000</f>
        <v>0.37163359199999996</v>
      </c>
      <c r="G144" s="355">
        <f>(3.91*'VO2-mouse '!G144+1.1*'VCO2-mouse'!G144)/1000</f>
        <v>0.45046427399999994</v>
      </c>
      <c r="H144" s="355">
        <f>(3.91*'VO2-mouse '!H144+1.1*'VCO2-mouse'!H144)/1000</f>
        <v>0.42338744399999995</v>
      </c>
      <c r="I144" s="355">
        <f>(3.91*'VO2-mouse '!I144+1.1*'VCO2-mouse'!I144)/1000</f>
        <v>0.32718764999999994</v>
      </c>
      <c r="J144" s="355">
        <f>(3.91*'VO2-mouse '!J144+1.1*'VCO2-mouse'!J144)/1000</f>
        <v>0.39632748800000001</v>
      </c>
      <c r="K144" s="356">
        <f>(3.91*'VO2-mouse '!K144+1.1*'VCO2-mouse'!K144)/1000</f>
        <v>0.27473088100000004</v>
      </c>
      <c r="L144" s="109">
        <f t="shared" ref="L144:P144" si="187">AVERAGE(C144:C146)</f>
        <v>0.46988391900000009</v>
      </c>
      <c r="M144" s="329">
        <f t="shared" si="187"/>
        <v>0.36776503499999996</v>
      </c>
      <c r="N144" s="329">
        <f t="shared" si="187"/>
        <v>0.32632884000000001</v>
      </c>
      <c r="O144" s="329">
        <f t="shared" si="187"/>
        <v>0.43497643200000002</v>
      </c>
      <c r="P144" s="329">
        <f t="shared" si="187"/>
        <v>0.41053293666666663</v>
      </c>
      <c r="Q144" s="329">
        <f t="shared" ref="Q144" si="188">AVERAGE(H144:H146)</f>
        <v>0.37398711333333329</v>
      </c>
      <c r="R144" s="329">
        <f t="shared" ref="R144" si="189">AVERAGE(I144:I146)</f>
        <v>0.35519789333333329</v>
      </c>
      <c r="S144" s="329">
        <f t="shared" ref="S144" si="190">AVERAGE(J144:J146)</f>
        <v>0.34777489133333334</v>
      </c>
      <c r="T144" s="329">
        <f t="shared" ref="T144" si="191">AVERAGE(K144:K146)</f>
        <v>0.31032405300000004</v>
      </c>
      <c r="U144" s="357">
        <f t="shared" ref="U144" si="192">AVERAGE(L144:T144)</f>
        <v>0.37741901262962962</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(3.91*'VO2-mouse '!C145+1.1*'VCO2-mouse'!C145)/1000</f>
        <v>0.45623933999999999</v>
      </c>
      <c r="D145" s="355">
        <f>(3.91*'VO2-mouse '!D145+1.1*'VCO2-mouse'!D145)/1000</f>
        <v>0.29076748000000002</v>
      </c>
      <c r="E145" s="355">
        <f>(3.91*'VO2-mouse '!E145+1.1*'VCO2-mouse'!E145)/1000</f>
        <v>0.41719833000000001</v>
      </c>
      <c r="F145" s="355">
        <f>(3.91*'VO2-mouse '!F145+1.1*'VCO2-mouse'!F145)/1000</f>
        <v>0.48289190399999993</v>
      </c>
      <c r="G145" s="355">
        <f>(3.91*'VO2-mouse '!G145+1.1*'VCO2-mouse'!G145)/1000</f>
        <v>0.40781923000000009</v>
      </c>
      <c r="H145" s="355">
        <f>(3.91*'VO2-mouse '!H145+1.1*'VCO2-mouse'!H145)/1000</f>
        <v>0.30705212199999998</v>
      </c>
      <c r="I145" s="355">
        <f>(3.91*'VO2-mouse '!I145+1.1*'VCO2-mouse'!I145)/1000</f>
        <v>0.30022383000000002</v>
      </c>
      <c r="J145" s="355">
        <f>(3.91*'VO2-mouse '!J145+1.1*'VCO2-mouse'!J145)/1000</f>
        <v>0.35103362800000004</v>
      </c>
      <c r="K145" s="356">
        <f>(3.91*'VO2-mouse '!K145+1.1*'VCO2-mouse'!K145)/1000</f>
        <v>0.34699126899999999</v>
      </c>
      <c r="L145" s="109"/>
      <c r="M145" s="329"/>
      <c r="N145" s="329"/>
      <c r="O145" s="329"/>
      <c r="P145" s="329"/>
      <c r="Q145" s="329"/>
      <c r="R145" s="329"/>
      <c r="S145" s="329"/>
      <c r="T145" s="329"/>
      <c r="U145" s="357">
        <f t="shared" ref="U145" si="193">STDEV(L144:T144)/SQRT(COUNT(L144:T144))</f>
        <v>1.7299894040249807E-2</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(3.91*'VO2-mouse '!C146+1.1*'VCO2-mouse'!C146)/1000</f>
        <v>0.45329926100000001</v>
      </c>
      <c r="D146" s="355">
        <f>(3.91*'VO2-mouse '!D146+1.1*'VCO2-mouse'!D146)/1000</f>
        <v>0.36940257999999998</v>
      </c>
      <c r="E146" s="355">
        <f>(3.91*'VO2-mouse '!E146+1.1*'VCO2-mouse'!E146)/1000</f>
        <v>0.30216915</v>
      </c>
      <c r="F146" s="355">
        <f>(3.91*'VO2-mouse '!F146+1.1*'VCO2-mouse'!F146)/1000</f>
        <v>0.45040380000000002</v>
      </c>
      <c r="G146" s="355">
        <f>(3.91*'VO2-mouse '!G146+1.1*'VCO2-mouse'!G146)/1000</f>
        <v>0.37331530599999996</v>
      </c>
      <c r="H146" s="355">
        <f>(3.91*'VO2-mouse '!H146+1.1*'VCO2-mouse'!H146)/1000</f>
        <v>0.39152177399999999</v>
      </c>
      <c r="I146" s="355">
        <f>(3.91*'VO2-mouse '!I146+1.1*'VCO2-mouse'!I146)/1000</f>
        <v>0.43818219999999997</v>
      </c>
      <c r="J146" s="355">
        <f>(3.91*'VO2-mouse '!J146+1.1*'VCO2-mouse'!J146)/1000</f>
        <v>0.29596355800000002</v>
      </c>
      <c r="K146" s="356">
        <f>(3.91*'VO2-mouse '!K146+1.1*'VCO2-mouse'!K146)/1000</f>
        <v>0.30925000899999999</v>
      </c>
      <c r="L146" s="10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(3.91*'VO2-mouse '!C147+1.1*'VCO2-mouse'!C147)/1000</f>
        <v>0.44556763100000008</v>
      </c>
      <c r="D147" s="355">
        <f>(3.91*'VO2-mouse '!D147+1.1*'VCO2-mouse'!D147)/1000</f>
        <v>0.49225780000000002</v>
      </c>
      <c r="E147" s="355">
        <f>(3.91*'VO2-mouse '!E147+1.1*'VCO2-mouse'!E147)/1000</f>
        <v>0.25040043000000001</v>
      </c>
      <c r="F147" s="355">
        <f>(3.91*'VO2-mouse '!F147+1.1*'VCO2-mouse'!F147)/1000</f>
        <v>0.37309113599999999</v>
      </c>
      <c r="G147" s="355">
        <f>(3.91*'VO2-mouse '!G147+1.1*'VCO2-mouse'!G147)/1000</f>
        <v>0.30006053999999999</v>
      </c>
      <c r="H147" s="355">
        <f>(3.91*'VO2-mouse '!H147+1.1*'VCO2-mouse'!H147)/1000</f>
        <v>0.30459433200000002</v>
      </c>
      <c r="I147" s="355">
        <f>(3.91*'VO2-mouse '!I147+1.1*'VCO2-mouse'!I147)/1000</f>
        <v>0.35712491000000002</v>
      </c>
      <c r="J147" s="355">
        <f>(3.91*'VO2-mouse '!J147+1.1*'VCO2-mouse'!J147)/1000</f>
        <v>0.4163172160000001</v>
      </c>
      <c r="K147" s="356">
        <f>(3.91*'VO2-mouse '!K147+1.1*'VCO2-mouse'!K147)/1000</f>
        <v>0.32824356699999996</v>
      </c>
      <c r="L147" s="109">
        <f t="shared" ref="L147:P147" si="194">AVERAGE(C147:C149)</f>
        <v>0.38845627800000004</v>
      </c>
      <c r="M147" s="329">
        <f t="shared" si="194"/>
        <v>0.38897910666666674</v>
      </c>
      <c r="N147" s="329">
        <f t="shared" si="194"/>
        <v>0.31494969</v>
      </c>
      <c r="O147" s="329">
        <f t="shared" si="194"/>
        <v>0.39912391200000003</v>
      </c>
      <c r="P147" s="329">
        <f t="shared" si="194"/>
        <v>0.33622372766666669</v>
      </c>
      <c r="Q147" s="329">
        <f t="shared" ref="Q147" si="195">AVERAGE(H147:H149)</f>
        <v>0.32410999066666674</v>
      </c>
      <c r="R147" s="329">
        <f t="shared" ref="R147" si="196">AVERAGE(I147:I149)</f>
        <v>0.35186841333333335</v>
      </c>
      <c r="S147" s="329">
        <f t="shared" ref="S147" si="197">AVERAGE(J147:J149)</f>
        <v>0.40974480666666674</v>
      </c>
      <c r="T147" s="329">
        <f t="shared" ref="T147" si="198">AVERAGE(K147:K149)</f>
        <v>0.33298732699999994</v>
      </c>
      <c r="U147" s="357">
        <f t="shared" ref="U147" si="199">AVERAGE(L147:T147)</f>
        <v>0.36071591688888893</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(3.91*'VO2-mouse '!C148+1.1*'VCO2-mouse'!C148)/1000</f>
        <v>0.30358070400000003</v>
      </c>
      <c r="D148" s="355">
        <f>(3.91*'VO2-mouse '!D148+1.1*'VCO2-mouse'!D148)/1000</f>
        <v>0.35573979999999999</v>
      </c>
      <c r="E148" s="355">
        <f>(3.91*'VO2-mouse '!E148+1.1*'VCO2-mouse'!E148)/1000</f>
        <v>0.41293259999999998</v>
      </c>
      <c r="F148" s="355">
        <f>(3.91*'VO2-mouse '!F148+1.1*'VCO2-mouse'!F148)/1000</f>
        <v>0.37402094399999997</v>
      </c>
      <c r="G148" s="355">
        <f>(3.91*'VO2-mouse '!G148+1.1*'VCO2-mouse'!G148)/1000</f>
        <v>0.39591852300000008</v>
      </c>
      <c r="H148" s="355">
        <f>(3.91*'VO2-mouse '!H148+1.1*'VCO2-mouse'!H148)/1000</f>
        <v>0.33343233000000005</v>
      </c>
      <c r="I148" s="355">
        <f>(3.91*'VO2-mouse '!I148+1.1*'VCO2-mouse'!I148)/1000</f>
        <v>0.30764317000000002</v>
      </c>
      <c r="J148" s="355">
        <f>(3.91*'VO2-mouse '!J148+1.1*'VCO2-mouse'!J148)/1000</f>
        <v>0.3771914480000001</v>
      </c>
      <c r="K148" s="356">
        <f>(3.91*'VO2-mouse '!K148+1.1*'VCO2-mouse'!K148)/1000</f>
        <v>0.29864884799999997</v>
      </c>
      <c r="L148" s="109"/>
      <c r="M148" s="329"/>
      <c r="N148" s="329"/>
      <c r="O148" s="329"/>
      <c r="P148" s="329"/>
      <c r="Q148" s="329"/>
      <c r="R148" s="329"/>
      <c r="S148" s="329"/>
      <c r="T148" s="329"/>
      <c r="U148" s="357">
        <f t="shared" ref="U148" si="200">STDEV(L147:T147)/SQRT(COUNT(L147:T147))</f>
        <v>1.1977353259732792E-2</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(3.91*'VO2-mouse '!C149+1.1*'VCO2-mouse'!C149)/1000</f>
        <v>0.41622049900000008</v>
      </c>
      <c r="D149" s="355">
        <f>(3.91*'VO2-mouse '!D149+1.1*'VCO2-mouse'!D149)/1000</f>
        <v>0.31893972000000004</v>
      </c>
      <c r="E149" s="355">
        <f>(3.91*'VO2-mouse '!E149+1.1*'VCO2-mouse'!E149)/1000</f>
        <v>0.28151604000000002</v>
      </c>
      <c r="F149" s="355">
        <f>(3.91*'VO2-mouse '!F149+1.1*'VCO2-mouse'!F149)/1000</f>
        <v>0.45025965599999995</v>
      </c>
      <c r="G149" s="355">
        <f>(3.91*'VO2-mouse '!G149+1.1*'VCO2-mouse'!G149)/1000</f>
        <v>0.31269212000000002</v>
      </c>
      <c r="H149" s="355">
        <f>(3.91*'VO2-mouse '!H149+1.1*'VCO2-mouse'!H149)/1000</f>
        <v>0.33430331000000002</v>
      </c>
      <c r="I149" s="355">
        <f>(3.91*'VO2-mouse '!I149+1.1*'VCO2-mouse'!I149)/1000</f>
        <v>0.39083716000000002</v>
      </c>
      <c r="J149" s="355">
        <f>(3.91*'VO2-mouse '!J149+1.1*'VCO2-mouse'!J149)/1000</f>
        <v>0.43572575600000002</v>
      </c>
      <c r="K149" s="356">
        <f>(3.91*'VO2-mouse '!K149+1.1*'VCO2-mouse'!K149)/1000</f>
        <v>0.37206956600000002</v>
      </c>
      <c r="L149" s="10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(3.91*'VO2-mouse '!C150+1.1*'VCO2-mouse'!C150)/1000</f>
        <v>0.30160050700000007</v>
      </c>
      <c r="D150" s="355">
        <f>(3.91*'VO2-mouse '!D150+1.1*'VCO2-mouse'!D150)/1000</f>
        <v>0.25687954000000002</v>
      </c>
      <c r="E150" s="355">
        <f>(3.91*'VO2-mouse '!E150+1.1*'VCO2-mouse'!E150)/1000</f>
        <v>0.2575962</v>
      </c>
      <c r="F150" s="355">
        <f>(3.91*'VO2-mouse '!F150+1.1*'VCO2-mouse'!F150)/1000</f>
        <v>0.44314591200000003</v>
      </c>
      <c r="G150" s="355">
        <f>(3.91*'VO2-mouse '!G150+1.1*'VCO2-mouse'!G150)/1000</f>
        <v>0.28655038099999997</v>
      </c>
      <c r="H150" s="355">
        <f>(3.91*'VO2-mouse '!H150+1.1*'VCO2-mouse'!H150)/1000</f>
        <v>0.37860088200000003</v>
      </c>
      <c r="I150" s="355">
        <f>(3.91*'VO2-mouse '!I150+1.1*'VCO2-mouse'!I150)/1000</f>
        <v>0.42512211</v>
      </c>
      <c r="J150" s="355">
        <f>(3.91*'VO2-mouse '!J150+1.1*'VCO2-mouse'!J150)/1000</f>
        <v>0.396919358</v>
      </c>
      <c r="K150" s="356">
        <f>(3.91*'VO2-mouse '!K150+1.1*'VCO2-mouse'!K150)/1000</f>
        <v>0.28402021900000002</v>
      </c>
      <c r="L150" s="109">
        <f t="shared" ref="L150:P150" si="201">AVERAGE(C150:C152)</f>
        <v>0.36486608933333337</v>
      </c>
      <c r="M150" s="329">
        <f t="shared" si="201"/>
        <v>0.32253831333333333</v>
      </c>
      <c r="N150" s="329">
        <f t="shared" si="201"/>
        <v>0.35714979000000002</v>
      </c>
      <c r="O150" s="329">
        <f t="shared" si="201"/>
        <v>0.44376657600000002</v>
      </c>
      <c r="P150" s="329">
        <f t="shared" si="201"/>
        <v>0.31726441933333333</v>
      </c>
      <c r="Q150" s="329">
        <f t="shared" ref="Q150" si="202">AVERAGE(H150:H152)</f>
        <v>0.34493383133333338</v>
      </c>
      <c r="R150" s="329">
        <f t="shared" ref="R150" si="203">AVERAGE(I150:I152)</f>
        <v>0.35907393000000004</v>
      </c>
      <c r="S150" s="329">
        <f t="shared" ref="S150" si="204">AVERAGE(J150:J152)</f>
        <v>0.40077417933333331</v>
      </c>
      <c r="T150" s="329">
        <f t="shared" ref="T150" si="205">AVERAGE(K150:K152)</f>
        <v>0.3540796573333333</v>
      </c>
      <c r="U150" s="357">
        <f t="shared" ref="U150" si="206">AVERAGE(L150:T150)</f>
        <v>0.36271630955555556</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(3.91*'VO2-mouse '!C151+1.1*'VCO2-mouse'!C151)/1000</f>
        <v>0.30783242300000002</v>
      </c>
      <c r="D151" s="355">
        <f>(3.91*'VO2-mouse '!D151+1.1*'VCO2-mouse'!D151)/1000</f>
        <v>0.29833422500000001</v>
      </c>
      <c r="E151" s="355">
        <f>(3.91*'VO2-mouse '!E151+1.1*'VCO2-mouse'!E151)/1000</f>
        <v>0.35955765000000006</v>
      </c>
      <c r="F151" s="355">
        <f>(3.91*'VO2-mouse '!F151+1.1*'VCO2-mouse'!F151)/1000</f>
        <v>0.39167620800000003</v>
      </c>
      <c r="G151" s="355">
        <f>(3.91*'VO2-mouse '!G151+1.1*'VCO2-mouse'!G151)/1000</f>
        <v>0.381018001</v>
      </c>
      <c r="H151" s="355">
        <f>(3.91*'VO2-mouse '!H151+1.1*'VCO2-mouse'!H151)/1000</f>
        <v>0.28718136600000005</v>
      </c>
      <c r="I151" s="355">
        <f>(3.91*'VO2-mouse '!I151+1.1*'VCO2-mouse'!I151)/1000</f>
        <v>0.33904852000000002</v>
      </c>
      <c r="J151" s="355">
        <f>(3.91*'VO2-mouse '!J151+1.1*'VCO2-mouse'!J151)/1000</f>
        <v>0.40429604200000002</v>
      </c>
      <c r="K151" s="356">
        <f>(3.91*'VO2-mouse '!K151+1.1*'VCO2-mouse'!K151)/1000</f>
        <v>0.42803115899999999</v>
      </c>
      <c r="L151" s="109"/>
      <c r="M151" s="329"/>
      <c r="N151" s="329"/>
      <c r="O151" s="329"/>
      <c r="P151" s="329"/>
      <c r="Q151" s="329"/>
      <c r="R151" s="329"/>
      <c r="S151" s="329"/>
      <c r="T151" s="329"/>
      <c r="U151" s="357">
        <f t="shared" ref="U151" si="207">STDEV(L150:T150)/SQRT(COUNT(L150:T150))</f>
        <v>1.2983630593065209E-2</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(3.91*'VO2-mouse '!C152+1.1*'VCO2-mouse'!C152)/1000</f>
        <v>0.48516533800000006</v>
      </c>
      <c r="D152" s="355">
        <f>(3.91*'VO2-mouse '!D152+1.1*'VCO2-mouse'!D152)/1000</f>
        <v>0.41240117500000001</v>
      </c>
      <c r="E152" s="355">
        <f>(3.91*'VO2-mouse '!E152+1.1*'VCO2-mouse'!E152)/1000</f>
        <v>0.45429552000000006</v>
      </c>
      <c r="F152" s="355">
        <f>(3.91*'VO2-mouse '!F152+1.1*'VCO2-mouse'!F152)/1000</f>
        <v>0.49647760800000001</v>
      </c>
      <c r="G152" s="355">
        <f>(3.91*'VO2-mouse '!G152+1.1*'VCO2-mouse'!G152)/1000</f>
        <v>0.28422487600000002</v>
      </c>
      <c r="H152" s="355">
        <f>(3.91*'VO2-mouse '!H152+1.1*'VCO2-mouse'!H152)/1000</f>
        <v>0.36901924599999997</v>
      </c>
      <c r="I152" s="355">
        <f>(3.91*'VO2-mouse '!I152+1.1*'VCO2-mouse'!I152)/1000</f>
        <v>0.31305116000000005</v>
      </c>
      <c r="J152" s="355">
        <f>(3.91*'VO2-mouse '!J152+1.1*'VCO2-mouse'!J152)/1000</f>
        <v>0.40110713800000003</v>
      </c>
      <c r="K152" s="356">
        <f>(3.91*'VO2-mouse '!K152+1.1*'VCO2-mouse'!K152)/1000</f>
        <v>0.35018759399999999</v>
      </c>
      <c r="L152" s="10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(3.91*'VO2-mouse '!C153+1.1*'VCO2-mouse'!C153)/1000</f>
        <v>0.36225681100000001</v>
      </c>
      <c r="D153" s="355">
        <f>(3.91*'VO2-mouse '!D153+1.1*'VCO2-mouse'!D153)/1000</f>
        <v>0.28845740999999997</v>
      </c>
      <c r="E153" s="355">
        <f>(3.91*'VO2-mouse '!E153+1.1*'VCO2-mouse'!E153)/1000</f>
        <v>0.40855131000000006</v>
      </c>
      <c r="F153" s="355">
        <f>(3.91*'VO2-mouse '!F153+1.1*'VCO2-mouse'!F153)/1000</f>
        <v>0.45343689600000003</v>
      </c>
      <c r="G153" s="355">
        <f>(3.91*'VO2-mouse '!G153+1.1*'VCO2-mouse'!G153)/1000</f>
        <v>0.27396869500000004</v>
      </c>
      <c r="H153" s="355">
        <f>(3.91*'VO2-mouse '!H153+1.1*'VCO2-mouse'!H153)/1000</f>
        <v>0.41345099599999996</v>
      </c>
      <c r="I153" s="355">
        <f>(3.91*'VO2-mouse '!I153+1.1*'VCO2-mouse'!I153)/1000</f>
        <v>0.42310202000000002</v>
      </c>
      <c r="J153" s="355">
        <f>(3.91*'VO2-mouse '!J153+1.1*'VCO2-mouse'!J153)/1000</f>
        <v>0.42749211400000003</v>
      </c>
      <c r="K153" s="356">
        <f>(3.91*'VO2-mouse '!K153+1.1*'VCO2-mouse'!K153)/1000</f>
        <v>0.29147292600000002</v>
      </c>
      <c r="L153" s="109">
        <f t="shared" ref="L153:P153" si="208">AVERAGE(C153:C155)</f>
        <v>0.43427162833333338</v>
      </c>
      <c r="M153" s="329">
        <f t="shared" si="208"/>
        <v>0.38530192499999999</v>
      </c>
      <c r="N153" s="329">
        <f t="shared" si="208"/>
        <v>0.35366013000000002</v>
      </c>
      <c r="O153" s="329">
        <f t="shared" si="208"/>
        <v>0.40506787200000005</v>
      </c>
      <c r="P153" s="329">
        <f t="shared" si="208"/>
        <v>0.30132229833333329</v>
      </c>
      <c r="Q153" s="329">
        <f t="shared" ref="Q153" si="209">AVERAGE(H153:H155)</f>
        <v>0.33308201199999998</v>
      </c>
      <c r="R153" s="329">
        <f t="shared" ref="R153" si="210">AVERAGE(I153:I155)</f>
        <v>0.35710037666666666</v>
      </c>
      <c r="S153" s="329">
        <f t="shared" ref="S153" si="211">AVERAGE(J153:J155)</f>
        <v>0.36676639733333333</v>
      </c>
      <c r="T153" s="329">
        <f t="shared" ref="T153" si="212">AVERAGE(K153:K155)</f>
        <v>0.326581281</v>
      </c>
      <c r="U153" s="357">
        <f t="shared" ref="U153" si="213">AVERAGE(L153:T153)</f>
        <v>0.36257265785185194</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(3.91*'VO2-mouse '!C154+1.1*'VCO2-mouse'!C154)/1000</f>
        <v>0.49222597200000007</v>
      </c>
      <c r="D154" s="355">
        <f>(3.91*'VO2-mouse '!D154+1.1*'VCO2-mouse'!D154)/1000</f>
        <v>0.38910375000000003</v>
      </c>
      <c r="E154" s="355">
        <f>(3.91*'VO2-mouse '!E154+1.1*'VCO2-mouse'!E154)/1000</f>
        <v>0.39903624000000004</v>
      </c>
      <c r="F154" s="355">
        <f>(3.91*'VO2-mouse '!F154+1.1*'VCO2-mouse'!F154)/1000</f>
        <v>0.42093189599999997</v>
      </c>
      <c r="G154" s="355">
        <f>(3.91*'VO2-mouse '!G154+1.1*'VCO2-mouse'!G154)/1000</f>
        <v>0.346266089</v>
      </c>
      <c r="H154" s="355">
        <f>(3.91*'VO2-mouse '!H154+1.1*'VCO2-mouse'!H154)/1000</f>
        <v>0.30800677599999998</v>
      </c>
      <c r="I154" s="355">
        <f>(3.91*'VO2-mouse '!I154+1.1*'VCO2-mouse'!I154)/1000</f>
        <v>0.34206105999999997</v>
      </c>
      <c r="J154" s="355">
        <f>(3.91*'VO2-mouse '!J154+1.1*'VCO2-mouse'!J154)/1000</f>
        <v>0.36422502600000001</v>
      </c>
      <c r="K154" s="356">
        <f>(3.91*'VO2-mouse '!K154+1.1*'VCO2-mouse'!K154)/1000</f>
        <v>0.28047461299999998</v>
      </c>
      <c r="L154" s="109"/>
      <c r="M154" s="329"/>
      <c r="N154" s="329"/>
      <c r="O154" s="329"/>
      <c r="P154" s="329"/>
      <c r="Q154" s="329"/>
      <c r="R154" s="329"/>
      <c r="S154" s="329"/>
      <c r="T154" s="329"/>
      <c r="U154" s="357">
        <f t="shared" ref="U154" si="214">STDEV(L153:T153)/SQRT(COUNT(L153:T153))</f>
        <v>1.3696540309919637E-2</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(3.91*'VO2-mouse '!C155+1.1*'VCO2-mouse'!C155)/1000</f>
        <v>0.44833210200000007</v>
      </c>
      <c r="D155" s="355">
        <f>(3.91*'VO2-mouse '!D155+1.1*'VCO2-mouse'!D155)/1000</f>
        <v>0.47834461500000003</v>
      </c>
      <c r="E155" s="355">
        <f>(3.91*'VO2-mouse '!E155+1.1*'VCO2-mouse'!E155)/1000</f>
        <v>0.25339284000000001</v>
      </c>
      <c r="F155" s="355">
        <f>(3.91*'VO2-mouse '!F155+1.1*'VCO2-mouse'!F155)/1000</f>
        <v>0.34083482399999998</v>
      </c>
      <c r="G155" s="355">
        <f>(3.91*'VO2-mouse '!G155+1.1*'VCO2-mouse'!G155)/1000</f>
        <v>0.28373211099999995</v>
      </c>
      <c r="H155" s="355">
        <f>(3.91*'VO2-mouse '!H155+1.1*'VCO2-mouse'!H155)/1000</f>
        <v>0.27778826399999995</v>
      </c>
      <c r="I155" s="355">
        <f>(3.91*'VO2-mouse '!I155+1.1*'VCO2-mouse'!I155)/1000</f>
        <v>0.30613804999999999</v>
      </c>
      <c r="J155" s="355">
        <f>(3.91*'VO2-mouse '!J155+1.1*'VCO2-mouse'!J155)/1000</f>
        <v>0.30858205200000005</v>
      </c>
      <c r="K155" s="356">
        <f>(3.91*'VO2-mouse '!K155+1.1*'VCO2-mouse'!K155)/1000</f>
        <v>0.407796304</v>
      </c>
      <c r="L155" s="10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(3.91*'VO2-mouse '!C156+1.1*'VCO2-mouse'!C156)/1000</f>
        <v>0.38151976199999998</v>
      </c>
      <c r="D156" s="355">
        <f>(3.91*'VO2-mouse '!D156+1.1*'VCO2-mouse'!D156)/1000</f>
        <v>0.360887285</v>
      </c>
      <c r="E156" s="355">
        <f>(3.91*'VO2-mouse '!E156+1.1*'VCO2-mouse'!E156)/1000</f>
        <v>0.23732244</v>
      </c>
      <c r="F156" s="355">
        <f>(3.91*'VO2-mouse '!F156+1.1*'VCO2-mouse'!F156)/1000</f>
        <v>0.47048258399999998</v>
      </c>
      <c r="G156" s="355">
        <f>(3.91*'VO2-mouse '!G156+1.1*'VCO2-mouse'!G156)/1000</f>
        <v>0.40225753099999995</v>
      </c>
      <c r="H156" s="355">
        <f>(3.91*'VO2-mouse '!H156+1.1*'VCO2-mouse'!H156)/1000</f>
        <v>0.37960261599999995</v>
      </c>
      <c r="I156" s="355">
        <f>(3.91*'VO2-mouse '!I156+1.1*'VCO2-mouse'!I156)/1000</f>
        <v>0.41477693999999998</v>
      </c>
      <c r="J156" s="355">
        <f>(3.91*'VO2-mouse '!J156+1.1*'VCO2-mouse'!J156)/1000</f>
        <v>0.35013852000000001</v>
      </c>
      <c r="K156" s="356">
        <f>(3.91*'VO2-mouse '!K156+1.1*'VCO2-mouse'!K156)/1000</f>
        <v>0.40320600699999998</v>
      </c>
      <c r="L156" s="109">
        <f t="shared" ref="L156:P156" si="215">AVERAGE(C156:C158)</f>
        <v>0.33116588433333333</v>
      </c>
      <c r="M156" s="329">
        <f t="shared" si="215"/>
        <v>0.42543128333333335</v>
      </c>
      <c r="N156" s="329">
        <f t="shared" si="215"/>
        <v>0.29949146999999998</v>
      </c>
      <c r="O156" s="329">
        <f t="shared" si="215"/>
        <v>0.41466075200000002</v>
      </c>
      <c r="P156" s="329">
        <f t="shared" si="215"/>
        <v>0.37470023499999999</v>
      </c>
      <c r="Q156" s="329">
        <f t="shared" ref="Q156" si="216">AVERAGE(H156:H158)</f>
        <v>0.34337462733333329</v>
      </c>
      <c r="R156" s="329">
        <f t="shared" ref="R156" si="217">AVERAGE(I156:I158)</f>
        <v>0.3558468766666667</v>
      </c>
      <c r="S156" s="329">
        <f t="shared" ref="S156" si="218">AVERAGE(J156:J158)</f>
        <v>0.35770450066666676</v>
      </c>
      <c r="T156" s="329">
        <f t="shared" ref="T156" si="219">AVERAGE(K156:K158)</f>
        <v>0.33422855833333331</v>
      </c>
      <c r="U156" s="357">
        <f t="shared" ref="U156" si="220">AVERAGE(L156:T156)</f>
        <v>0.35962268751851856</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(3.91*'VO2-mouse '!C157+1.1*'VCO2-mouse'!C157)/1000</f>
        <v>0.31812391899999998</v>
      </c>
      <c r="D157" s="355">
        <f>(3.91*'VO2-mouse '!D157+1.1*'VCO2-mouse'!D157)/1000</f>
        <v>0.50670321000000007</v>
      </c>
      <c r="E157" s="355">
        <f>(3.91*'VO2-mouse '!E157+1.1*'VCO2-mouse'!E157)/1000</f>
        <v>0.37578248999999997</v>
      </c>
      <c r="F157" s="355">
        <f>(3.91*'VO2-mouse '!F157+1.1*'VCO2-mouse'!F157)/1000</f>
        <v>0.36395831999999995</v>
      </c>
      <c r="G157" s="355">
        <f>(3.91*'VO2-mouse '!G157+1.1*'VCO2-mouse'!G157)/1000</f>
        <v>0.38662341899999997</v>
      </c>
      <c r="H157" s="355">
        <f>(3.91*'VO2-mouse '!H157+1.1*'VCO2-mouse'!H157)/1000</f>
        <v>0.36548204000000006</v>
      </c>
      <c r="I157" s="355">
        <f>(3.91*'VO2-mouse '!I157+1.1*'VCO2-mouse'!I157)/1000</f>
        <v>0.33586417000000007</v>
      </c>
      <c r="J157" s="355">
        <f>(3.91*'VO2-mouse '!J157+1.1*'VCO2-mouse'!J157)/1000</f>
        <v>0.42491971400000011</v>
      </c>
      <c r="K157" s="356">
        <f>(3.91*'VO2-mouse '!K157+1.1*'VCO2-mouse'!K157)/1000</f>
        <v>0.32319859399999995</v>
      </c>
      <c r="L157" s="109"/>
      <c r="M157" s="329"/>
      <c r="N157" s="329"/>
      <c r="O157" s="329"/>
      <c r="P157" s="329"/>
      <c r="Q157" s="329"/>
      <c r="R157" s="329"/>
      <c r="S157" s="329"/>
      <c r="T157" s="329"/>
      <c r="U157" s="357">
        <f t="shared" ref="U157" si="221">STDEV(L156:T156)/SQRT(COUNT(L156:T156))</f>
        <v>1.3405866603460714E-2</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(3.91*'VO2-mouse '!C158+1.1*'VCO2-mouse'!C158)/1000</f>
        <v>0.29385397200000007</v>
      </c>
      <c r="D158" s="355">
        <f>(3.91*'VO2-mouse '!D158+1.1*'VCO2-mouse'!D158)/1000</f>
        <v>0.40870335500000005</v>
      </c>
      <c r="E158" s="355">
        <f>(3.91*'VO2-mouse '!E158+1.1*'VCO2-mouse'!E158)/1000</f>
        <v>0.28536948000000001</v>
      </c>
      <c r="F158" s="355">
        <f>(3.91*'VO2-mouse '!F158+1.1*'VCO2-mouse'!F158)/1000</f>
        <v>0.40954135200000003</v>
      </c>
      <c r="G158" s="355">
        <f>(3.91*'VO2-mouse '!G158+1.1*'VCO2-mouse'!G158)/1000</f>
        <v>0.33521975500000006</v>
      </c>
      <c r="H158" s="355">
        <f>(3.91*'VO2-mouse '!H158+1.1*'VCO2-mouse'!H158)/1000</f>
        <v>0.28503922599999998</v>
      </c>
      <c r="I158" s="355">
        <f>(3.91*'VO2-mouse '!I158+1.1*'VCO2-mouse'!I158)/1000</f>
        <v>0.31689951999999999</v>
      </c>
      <c r="J158" s="355">
        <f>(3.91*'VO2-mouse '!J158+1.1*'VCO2-mouse'!J158)/1000</f>
        <v>0.2980552680000001</v>
      </c>
      <c r="K158" s="356">
        <f>(3.91*'VO2-mouse '!K158+1.1*'VCO2-mouse'!K158)/1000</f>
        <v>0.27628107400000002</v>
      </c>
      <c r="L158" s="10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(3.91*'VO2-mouse '!C159+1.1*'VCO2-mouse'!C159)/1000</f>
        <v>0.28359201500000003</v>
      </c>
      <c r="D159" s="355">
        <f>(3.91*'VO2-mouse '!D159+1.1*'VCO2-mouse'!D159)/1000</f>
        <v>0.38125427000000001</v>
      </c>
      <c r="E159" s="355">
        <f>(3.91*'VO2-mouse '!E159+1.1*'VCO2-mouse'!E159)/1000</f>
        <v>0.26222804999999999</v>
      </c>
      <c r="F159" s="355">
        <f>(3.91*'VO2-mouse '!F159+1.1*'VCO2-mouse'!F159)/1000</f>
        <v>0.43521007199999995</v>
      </c>
      <c r="G159" s="355">
        <f>(3.91*'VO2-mouse '!G159+1.1*'VCO2-mouse'!G159)/1000</f>
        <v>0.227820203</v>
      </c>
      <c r="H159" s="355">
        <f>(3.91*'VO2-mouse '!H159+1.1*'VCO2-mouse'!H159)/1000</f>
        <v>0.25720873999999999</v>
      </c>
      <c r="I159" s="355">
        <f>(3.91*'VO2-mouse '!I159+1.1*'VCO2-mouse'!I159)/1000</f>
        <v>0.39400242000000002</v>
      </c>
      <c r="J159" s="355">
        <f>(3.91*'VO2-mouse '!J159+1.1*'VCO2-mouse'!J159)/1000</f>
        <v>0.34568695999999999</v>
      </c>
      <c r="K159" s="356">
        <f>(3.91*'VO2-mouse '!K159+1.1*'VCO2-mouse'!K159)/1000</f>
        <v>0.33967567400000004</v>
      </c>
      <c r="L159" s="109">
        <f t="shared" ref="L159:P159" si="222">AVERAGE(C159:C161)</f>
        <v>0.37788131600000002</v>
      </c>
      <c r="M159" s="329">
        <f t="shared" si="222"/>
        <v>0.30276729833333332</v>
      </c>
      <c r="N159" s="329">
        <f t="shared" si="222"/>
        <v>0.28934261999999999</v>
      </c>
      <c r="O159" s="329">
        <f t="shared" si="222"/>
        <v>0.41938573599999995</v>
      </c>
      <c r="P159" s="329">
        <f t="shared" si="222"/>
        <v>0.31403958733333337</v>
      </c>
      <c r="Q159" s="329">
        <f t="shared" ref="Q159" si="223">AVERAGE(H159:H161)</f>
        <v>0.300859818</v>
      </c>
      <c r="R159" s="329">
        <f t="shared" ref="R159" si="224">AVERAGE(I159:I161)</f>
        <v>0.41487752666666666</v>
      </c>
      <c r="S159" s="329">
        <f t="shared" ref="S159" si="225">AVERAGE(J159:J161)</f>
        <v>0.31415086199999998</v>
      </c>
      <c r="T159" s="329">
        <f t="shared" ref="T159" si="226">AVERAGE(K159:K161)</f>
        <v>0.32910642699999998</v>
      </c>
      <c r="U159" s="357">
        <f t="shared" ref="U159" si="227">AVERAGE(L159:T159)</f>
        <v>0.34026791014814811</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(3.91*'VO2-mouse '!C160+1.1*'VCO2-mouse'!C160)/1000</f>
        <v>0.38243086400000004</v>
      </c>
      <c r="D160" s="355">
        <f>(3.91*'VO2-mouse '!D160+1.1*'VCO2-mouse'!D160)/1000</f>
        <v>0.25434865000000001</v>
      </c>
      <c r="E160" s="355">
        <f>(3.91*'VO2-mouse '!E160+1.1*'VCO2-mouse'!E160)/1000</f>
        <v>0.35670969000000002</v>
      </c>
      <c r="F160" s="355">
        <f>(3.91*'VO2-mouse '!F160+1.1*'VCO2-mouse'!F160)/1000</f>
        <v>0.45636940799999992</v>
      </c>
      <c r="G160" s="355">
        <f>(3.91*'VO2-mouse '!G160+1.1*'VCO2-mouse'!G160)/1000</f>
        <v>0.37415831700000007</v>
      </c>
      <c r="H160" s="355">
        <f>(3.91*'VO2-mouse '!H160+1.1*'VCO2-mouse'!H160)/1000</f>
        <v>0.26248062999999999</v>
      </c>
      <c r="I160" s="355">
        <f>(3.91*'VO2-mouse '!I160+1.1*'VCO2-mouse'!I160)/1000</f>
        <v>0.43394215000000003</v>
      </c>
      <c r="J160" s="355">
        <f>(3.91*'VO2-mouse '!J160+1.1*'VCO2-mouse'!J160)/1000</f>
        <v>0.32479209600000009</v>
      </c>
      <c r="K160" s="356">
        <f>(3.91*'VO2-mouse '!K160+1.1*'VCO2-mouse'!K160)/1000</f>
        <v>0.36404713500000002</v>
      </c>
      <c r="L160" s="109"/>
      <c r="M160" s="329"/>
      <c r="N160" s="329"/>
      <c r="O160" s="329"/>
      <c r="P160" s="329"/>
      <c r="Q160" s="329"/>
      <c r="R160" s="329"/>
      <c r="S160" s="329"/>
      <c r="T160" s="329"/>
      <c r="U160" s="357">
        <f t="shared" ref="U160" si="228">STDEV(L159:T159)/SQRT(COUNT(L159:T159))</f>
        <v>1.678635199680795E-2</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(3.91*'VO2-mouse '!C161+1.1*'VCO2-mouse'!C161)/1000</f>
        <v>0.46762106900000006</v>
      </c>
      <c r="D161" s="355">
        <f>(3.91*'VO2-mouse '!D161+1.1*'VCO2-mouse'!D161)/1000</f>
        <v>0.27269897500000001</v>
      </c>
      <c r="E161" s="355">
        <f>(3.91*'VO2-mouse '!E161+1.1*'VCO2-mouse'!E161)/1000</f>
        <v>0.24909012000000003</v>
      </c>
      <c r="F161" s="355">
        <f>(3.91*'VO2-mouse '!F161+1.1*'VCO2-mouse'!F161)/1000</f>
        <v>0.36657772800000005</v>
      </c>
      <c r="G161" s="355">
        <f>(3.91*'VO2-mouse '!G161+1.1*'VCO2-mouse'!G161)/1000</f>
        <v>0.34014024200000004</v>
      </c>
      <c r="H161" s="355">
        <f>(3.91*'VO2-mouse '!H161+1.1*'VCO2-mouse'!H161)/1000</f>
        <v>0.38289008400000002</v>
      </c>
      <c r="I161" s="355">
        <f>(3.91*'VO2-mouse '!I161+1.1*'VCO2-mouse'!I161)/1000</f>
        <v>0.41668800999999994</v>
      </c>
      <c r="J161" s="355">
        <f>(3.91*'VO2-mouse '!J161+1.1*'VCO2-mouse'!J161)/1000</f>
        <v>0.27197352999999996</v>
      </c>
      <c r="K161" s="356">
        <f>(3.91*'VO2-mouse '!K161+1.1*'VCO2-mouse'!K161)/1000</f>
        <v>0.28359647199999999</v>
      </c>
      <c r="L161" s="10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(3.91*'VO2-mouse '!C162+1.1*'VCO2-mouse'!C162)/1000</f>
        <v>0.45123640900000012</v>
      </c>
      <c r="D162" s="355">
        <f>(3.91*'VO2-mouse '!D162+1.1*'VCO2-mouse'!D162)/1000</f>
        <v>0.27772598500000006</v>
      </c>
      <c r="E162" s="355">
        <f>(3.91*'VO2-mouse '!E162+1.1*'VCO2-mouse'!E162)/1000</f>
        <v>0.44239338</v>
      </c>
      <c r="F162" s="355">
        <f>(3.91*'VO2-mouse '!F162+1.1*'VCO2-mouse'!F162)/1000</f>
        <v>0.30626191199999997</v>
      </c>
      <c r="G162" s="355">
        <f>(3.91*'VO2-mouse '!G162+1.1*'VCO2-mouse'!G162)/1000</f>
        <v>0.33546996600000001</v>
      </c>
      <c r="H162" s="355">
        <f>(3.91*'VO2-mouse '!H162+1.1*'VCO2-mouse'!H162)/1000</f>
        <v>0.41061892000000005</v>
      </c>
      <c r="I162" s="355">
        <f>(3.91*'VO2-mouse '!I162+1.1*'VCO2-mouse'!I162)/1000</f>
        <v>0.31349805000000003</v>
      </c>
      <c r="J162" s="355">
        <f>(3.91*'VO2-mouse '!J162+1.1*'VCO2-mouse'!J162)/1000</f>
        <v>0.28953582800000005</v>
      </c>
      <c r="K162" s="356">
        <f>(3.91*'VO2-mouse '!K162+1.1*'VCO2-mouse'!K162)/1000</f>
        <v>0.25703535600000005</v>
      </c>
      <c r="L162" s="109">
        <f t="shared" ref="L162:P162" si="229">AVERAGE(C162:C164)</f>
        <v>0.40019970166666674</v>
      </c>
      <c r="M162" s="329">
        <f t="shared" si="229"/>
        <v>0.36231926000000003</v>
      </c>
      <c r="N162" s="329">
        <f t="shared" si="229"/>
        <v>0.37403981999999997</v>
      </c>
      <c r="O162" s="329">
        <f t="shared" si="229"/>
        <v>0.36939135200000001</v>
      </c>
      <c r="P162" s="329">
        <f t="shared" si="229"/>
        <v>0.34867516233333334</v>
      </c>
      <c r="Q162" s="329">
        <f t="shared" ref="Q162" si="230">AVERAGE(H162:H164)</f>
        <v>0.37785038399999998</v>
      </c>
      <c r="R162" s="329">
        <f t="shared" ref="R162" si="231">AVERAGE(I162:I164)</f>
        <v>0.29358227333333331</v>
      </c>
      <c r="S162" s="329">
        <f t="shared" ref="S162" si="232">AVERAGE(J162:J164)</f>
        <v>0.37100409933333339</v>
      </c>
      <c r="T162" s="329">
        <f t="shared" ref="T162" si="233">AVERAGE(K162:K164)</f>
        <v>0.3342639526666667</v>
      </c>
      <c r="U162" s="357">
        <f t="shared" ref="U162" si="234">AVERAGE(L162:T162)</f>
        <v>0.35903622281481479</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(3.91*'VO2-mouse '!C163+1.1*'VCO2-mouse'!C163)/1000</f>
        <v>0.30360699099999999</v>
      </c>
      <c r="D163" s="355">
        <f>(3.91*'VO2-mouse '!D163+1.1*'VCO2-mouse'!D163)/1000</f>
        <v>0.29412126</v>
      </c>
      <c r="E163" s="355">
        <f>(3.91*'VO2-mouse '!E163+1.1*'VCO2-mouse'!E163)/1000</f>
        <v>0.40585860000000001</v>
      </c>
      <c r="F163" s="355">
        <f>(3.91*'VO2-mouse '!F163+1.1*'VCO2-mouse'!F163)/1000</f>
        <v>0.28238997599999999</v>
      </c>
      <c r="G163" s="355">
        <f>(3.91*'VO2-mouse '!G163+1.1*'VCO2-mouse'!G163)/1000</f>
        <v>0.42242236399999999</v>
      </c>
      <c r="H163" s="355">
        <f>(3.91*'VO2-mouse '!H163+1.1*'VCO2-mouse'!H163)/1000</f>
        <v>0.301132026</v>
      </c>
      <c r="I163" s="355">
        <f>(3.91*'VO2-mouse '!I163+1.1*'VCO2-mouse'!I163)/1000</f>
        <v>0.28701814999999997</v>
      </c>
      <c r="J163" s="355">
        <f>(3.91*'VO2-mouse '!J163+1.1*'VCO2-mouse'!J163)/1000</f>
        <v>0.39430096000000003</v>
      </c>
      <c r="K163" s="356">
        <f>(3.91*'VO2-mouse '!K163+1.1*'VCO2-mouse'!K163)/1000</f>
        <v>0.31675570900000005</v>
      </c>
      <c r="L163" s="109"/>
      <c r="M163" s="329"/>
      <c r="N163" s="329"/>
      <c r="O163" s="329"/>
      <c r="P163" s="329"/>
      <c r="Q163" s="329"/>
      <c r="R163" s="329"/>
      <c r="S163" s="329"/>
      <c r="T163" s="329"/>
      <c r="U163" s="357">
        <f t="shared" ref="U163" si="235">STDEV(L162:T162)/SQRT(COUNT(L162:T162))</f>
        <v>1.0233378208415489E-2</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(3.91*'VO2-mouse '!C164+1.1*'VCO2-mouse'!C164)/1000</f>
        <v>0.44575570500000006</v>
      </c>
      <c r="D164" s="355">
        <f>(3.91*'VO2-mouse '!D164+1.1*'VCO2-mouse'!D164)/1000</f>
        <v>0.51511053500000004</v>
      </c>
      <c r="E164" s="355">
        <f>(3.91*'VO2-mouse '!E164+1.1*'VCO2-mouse'!E164)/1000</f>
        <v>0.27386748</v>
      </c>
      <c r="F164" s="355">
        <f>(3.91*'VO2-mouse '!F164+1.1*'VCO2-mouse'!F164)/1000</f>
        <v>0.51952216799999995</v>
      </c>
      <c r="G164" s="355">
        <f>(3.91*'VO2-mouse '!G164+1.1*'VCO2-mouse'!G164)/1000</f>
        <v>0.28813315700000003</v>
      </c>
      <c r="H164" s="355">
        <f>(3.91*'VO2-mouse '!H164+1.1*'VCO2-mouse'!H164)/1000</f>
        <v>0.42180020600000001</v>
      </c>
      <c r="I164" s="355">
        <f>(3.91*'VO2-mouse '!I164+1.1*'VCO2-mouse'!I164)/1000</f>
        <v>0.28023062000000004</v>
      </c>
      <c r="J164" s="355">
        <f>(3.91*'VO2-mouse '!J164+1.1*'VCO2-mouse'!J164)/1000</f>
        <v>0.42917550999999998</v>
      </c>
      <c r="K164" s="356">
        <f>(3.91*'VO2-mouse '!K164+1.1*'VCO2-mouse'!K164)/1000</f>
        <v>0.42900079300000005</v>
      </c>
      <c r="L164" s="10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(3.91*'VO2-mouse '!C165+1.1*'VCO2-mouse'!C165)/1000</f>
        <v>0.38542351700000005</v>
      </c>
      <c r="D165" s="355">
        <f>(3.91*'VO2-mouse '!D165+1.1*'VCO2-mouse'!D165)/1000</f>
        <v>0.46805818500000002</v>
      </c>
      <c r="E165" s="355">
        <f>(3.91*'VO2-mouse '!E165+1.1*'VCO2-mouse'!E165)/1000</f>
        <v>0.30941514000000003</v>
      </c>
      <c r="F165" s="355">
        <f>(3.91*'VO2-mouse '!F165+1.1*'VCO2-mouse'!F165)/1000</f>
        <v>0.40306041599999998</v>
      </c>
      <c r="G165" s="355">
        <f>(3.91*'VO2-mouse '!G165+1.1*'VCO2-mouse'!G165)/1000</f>
        <v>0.34408977200000002</v>
      </c>
      <c r="H165" s="355">
        <f>(3.91*'VO2-mouse '!H165+1.1*'VCO2-mouse'!H165)/1000</f>
        <v>0.32378542399999999</v>
      </c>
      <c r="I165" s="355">
        <f>(3.91*'VO2-mouse '!I165+1.1*'VCO2-mouse'!I165)/1000</f>
        <v>0.42868596000000003</v>
      </c>
      <c r="J165" s="355">
        <f>(3.91*'VO2-mouse '!J165+1.1*'VCO2-mouse'!J165)/1000</f>
        <v>0.40541067600000003</v>
      </c>
      <c r="K165" s="356">
        <f>(3.91*'VO2-mouse '!K165+1.1*'VCO2-mouse'!K165)/1000</f>
        <v>0.24528292700000001</v>
      </c>
      <c r="L165" s="109">
        <f t="shared" ref="L165:P165" si="236">AVERAGE(C165:C167)</f>
        <v>0.37898148566666673</v>
      </c>
      <c r="M165" s="329">
        <f t="shared" si="236"/>
        <v>0.39146810999999998</v>
      </c>
      <c r="N165" s="329">
        <f t="shared" si="236"/>
        <v>0.30203082000000003</v>
      </c>
      <c r="O165" s="329">
        <f t="shared" si="236"/>
        <v>0.37011611999999999</v>
      </c>
      <c r="P165" s="329">
        <f t="shared" si="236"/>
        <v>0.31986409433333335</v>
      </c>
      <c r="Q165" s="329">
        <f t="shared" ref="Q165" si="237">AVERAGE(H165:H167)</f>
        <v>0.27392670533333335</v>
      </c>
      <c r="R165" s="329">
        <f t="shared" ref="R165" si="238">AVERAGE(I165:I167)</f>
        <v>0.42232231999999997</v>
      </c>
      <c r="S165" s="329">
        <f t="shared" ref="S165" si="239">AVERAGE(J165:J167)</f>
        <v>0.38128643266666673</v>
      </c>
      <c r="T165" s="329">
        <f t="shared" ref="T165" si="240">AVERAGE(K165:K167)</f>
        <v>0.34012444000000003</v>
      </c>
      <c r="U165" s="357">
        <f t="shared" ref="U165" si="241">AVERAGE(L165:T165)</f>
        <v>0.35334672533333333</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(3.91*'VO2-mouse '!C166+1.1*'VCO2-mouse'!C166)/1000</f>
        <v>0.29792059800000004</v>
      </c>
      <c r="D166" s="355">
        <f>(3.91*'VO2-mouse '!D166+1.1*'VCO2-mouse'!D166)/1000</f>
        <v>0.26450393</v>
      </c>
      <c r="E166" s="355">
        <f>(3.91*'VO2-mouse '!E166+1.1*'VCO2-mouse'!E166)/1000</f>
        <v>0.32274017999999999</v>
      </c>
      <c r="F166" s="355">
        <f>(3.91*'VO2-mouse '!F166+1.1*'VCO2-mouse'!F166)/1000</f>
        <v>0.35712784799999997</v>
      </c>
      <c r="G166" s="355">
        <f>(3.91*'VO2-mouse '!G166+1.1*'VCO2-mouse'!G166)/1000</f>
        <v>0.35277058699999997</v>
      </c>
      <c r="H166" s="355">
        <f>(3.91*'VO2-mouse '!H166+1.1*'VCO2-mouse'!H166)/1000</f>
        <v>0.26073845600000001</v>
      </c>
      <c r="I166" s="355">
        <f>(3.91*'VO2-mouse '!I166+1.1*'VCO2-mouse'!I166)/1000</f>
        <v>0.45453404999999997</v>
      </c>
      <c r="J166" s="355">
        <f>(3.91*'VO2-mouse '!J166+1.1*'VCO2-mouse'!J166)/1000</f>
        <v>0.393743752</v>
      </c>
      <c r="K166" s="356">
        <f>(3.91*'VO2-mouse '!K166+1.1*'VCO2-mouse'!K166)/1000</f>
        <v>0.40123108200000002</v>
      </c>
      <c r="L166" s="109"/>
      <c r="M166" s="329"/>
      <c r="N166" s="329"/>
      <c r="O166" s="329"/>
      <c r="P166" s="329"/>
      <c r="Q166" s="329"/>
      <c r="R166" s="329"/>
      <c r="S166" s="329"/>
      <c r="T166" s="329"/>
      <c r="U166" s="357">
        <f t="shared" ref="U166" si="242">STDEV(L165:T165)/SQRT(COUNT(L165:T165))</f>
        <v>1.5884404709550399E-2</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(3.91*'VO2-mouse '!C167+1.1*'VCO2-mouse'!C167)/1000</f>
        <v>0.45360034200000005</v>
      </c>
      <c r="D167" s="355">
        <f>(3.91*'VO2-mouse '!D167+1.1*'VCO2-mouse'!D167)/1000</f>
        <v>0.44184221499999998</v>
      </c>
      <c r="E167" s="355">
        <f>(3.91*'VO2-mouse '!E167+1.1*'VCO2-mouse'!E167)/1000</f>
        <v>0.27393714000000002</v>
      </c>
      <c r="F167" s="355">
        <f>(3.91*'VO2-mouse '!F167+1.1*'VCO2-mouse'!F167)/1000</f>
        <v>0.35016009600000003</v>
      </c>
      <c r="G167" s="355">
        <f>(3.91*'VO2-mouse '!G167+1.1*'VCO2-mouse'!G167)/1000</f>
        <v>0.26273192400000001</v>
      </c>
      <c r="H167" s="355">
        <f>(3.91*'VO2-mouse '!H167+1.1*'VCO2-mouse'!H167)/1000</f>
        <v>0.23725623600000001</v>
      </c>
      <c r="I167" s="355">
        <f>(3.91*'VO2-mouse '!I167+1.1*'VCO2-mouse'!I167)/1000</f>
        <v>0.38374694999999998</v>
      </c>
      <c r="J167" s="355">
        <f>(3.91*'VO2-mouse '!J167+1.1*'VCO2-mouse'!J167)/1000</f>
        <v>0.34470487000000005</v>
      </c>
      <c r="K167" s="356">
        <f>(3.91*'VO2-mouse '!K167+1.1*'VCO2-mouse'!K167)/1000</f>
        <v>0.37385931099999997</v>
      </c>
      <c r="L167" s="10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(3.91*'VO2-mouse '!C168+1.1*'VCO2-mouse'!C168)/1000</f>
        <v>0.356998327</v>
      </c>
      <c r="D168" s="355">
        <f>(3.91*'VO2-mouse '!D168+1.1*'VCO2-mouse'!D168)/1000</f>
        <v>0.35944433000000003</v>
      </c>
      <c r="E168" s="355">
        <f>(3.91*'VO2-mouse '!E168+1.1*'VCO2-mouse'!E168)/1000</f>
        <v>0.42420861000000004</v>
      </c>
      <c r="F168" s="355">
        <f>(3.91*'VO2-mouse '!F168+1.1*'VCO2-mouse'!F168)/1000</f>
        <v>0.25253263199999998</v>
      </c>
      <c r="G168" s="355">
        <f>(3.91*'VO2-mouse '!G168+1.1*'VCO2-mouse'!G168)/1000</f>
        <v>0.300229735</v>
      </c>
      <c r="H168" s="355">
        <f>(3.91*'VO2-mouse '!H168+1.1*'VCO2-mouse'!H168)/1000</f>
        <v>0.27450914199999998</v>
      </c>
      <c r="I168" s="355">
        <f>(3.91*'VO2-mouse '!I168+1.1*'VCO2-mouse'!I168)/1000</f>
        <v>0.43590635000000005</v>
      </c>
      <c r="J168" s="355">
        <f>(3.91*'VO2-mouse '!J168+1.1*'VCO2-mouse'!J168)/1000</f>
        <v>0.36051946199999996</v>
      </c>
      <c r="K168" s="356">
        <f>(3.91*'VO2-mouse '!K168+1.1*'VCO2-mouse'!K168)/1000</f>
        <v>0.24552149400000001</v>
      </c>
      <c r="L168" s="109">
        <f t="shared" ref="L168:P168" si="243">AVERAGE(C168:C170)</f>
        <v>0.37016459099999999</v>
      </c>
      <c r="M168" s="329">
        <f t="shared" si="243"/>
        <v>0.34405311500000008</v>
      </c>
      <c r="N168" s="329">
        <f t="shared" si="243"/>
        <v>0.39275226000000002</v>
      </c>
      <c r="O168" s="329">
        <f t="shared" si="243"/>
        <v>0.363862136</v>
      </c>
      <c r="P168" s="329">
        <f t="shared" si="243"/>
        <v>0.28865185700000001</v>
      </c>
      <c r="Q168" s="329">
        <f t="shared" ref="Q168" si="244">AVERAGE(H168:H170)</f>
        <v>0.35473460333333334</v>
      </c>
      <c r="R168" s="329">
        <f t="shared" ref="R168" si="245">AVERAGE(I168:I170)</f>
        <v>0.40194179000000002</v>
      </c>
      <c r="S168" s="329">
        <f t="shared" ref="S168" si="246">AVERAGE(J168:J170)</f>
        <v>0.31752230466666664</v>
      </c>
      <c r="T168" s="329">
        <f t="shared" ref="T168" si="247">AVERAGE(K168:K170)</f>
        <v>0.25687105799999999</v>
      </c>
      <c r="U168" s="357">
        <f t="shared" ref="U168" si="248">AVERAGE(L168:T168)</f>
        <v>0.34339485722222218</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(3.91*'VO2-mouse '!C169+1.1*'VCO2-mouse'!C169)/1000</f>
        <v>0.35775306200000001</v>
      </c>
      <c r="D169" s="355">
        <f>(3.91*'VO2-mouse '!D169+1.1*'VCO2-mouse'!D169)/1000</f>
        <v>0.28485261500000003</v>
      </c>
      <c r="E169" s="355">
        <f>(3.91*'VO2-mouse '!E169+1.1*'VCO2-mouse'!E169)/1000</f>
        <v>0.41669289000000004</v>
      </c>
      <c r="F169" s="355">
        <f>(3.91*'VO2-mouse '!F169+1.1*'VCO2-mouse'!F169)/1000</f>
        <v>0.30099141600000001</v>
      </c>
      <c r="G169" s="355">
        <f>(3.91*'VO2-mouse '!G169+1.1*'VCO2-mouse'!G169)/1000</f>
        <v>0.25006403500000002</v>
      </c>
      <c r="H169" s="355">
        <f>(3.91*'VO2-mouse '!H169+1.1*'VCO2-mouse'!H169)/1000</f>
        <v>0.41415077599999994</v>
      </c>
      <c r="I169" s="355">
        <f>(3.91*'VO2-mouse '!I169+1.1*'VCO2-mouse'!I169)/1000</f>
        <v>0.43327054999999998</v>
      </c>
      <c r="J169" s="355">
        <f>(3.91*'VO2-mouse '!J169+1.1*'VCO2-mouse'!J169)/1000</f>
        <v>0.286821728</v>
      </c>
      <c r="K169" s="356">
        <f>(3.91*'VO2-mouse '!K169+1.1*'VCO2-mouse'!K169)/1000</f>
        <v>0.27098137999999999</v>
      </c>
      <c r="L169" s="109"/>
      <c r="M169" s="329"/>
      <c r="N169" s="329"/>
      <c r="O169" s="329"/>
      <c r="P169" s="329"/>
      <c r="Q169" s="329"/>
      <c r="R169" s="329"/>
      <c r="S169" s="329"/>
      <c r="T169" s="329"/>
      <c r="U169" s="357">
        <f t="shared" ref="U169" si="249">STDEV(L168:T168)/SQRT(COUNT(L168:T168))</f>
        <v>1.5934327339914081E-2</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(3.91*'VO2-mouse '!C170+1.1*'VCO2-mouse'!C170)/1000</f>
        <v>0.395742384</v>
      </c>
      <c r="D170" s="355">
        <f>(3.91*'VO2-mouse '!D170+1.1*'VCO2-mouse'!D170)/1000</f>
        <v>0.38786240000000005</v>
      </c>
      <c r="E170" s="355">
        <f>(3.91*'VO2-mouse '!E170+1.1*'VCO2-mouse'!E170)/1000</f>
        <v>0.33735527999999998</v>
      </c>
      <c r="F170" s="355">
        <f>(3.91*'VO2-mouse '!F170+1.1*'VCO2-mouse'!F170)/1000</f>
        <v>0.53806235999999996</v>
      </c>
      <c r="G170" s="355">
        <f>(3.91*'VO2-mouse '!G170+1.1*'VCO2-mouse'!G170)/1000</f>
        <v>0.31566180100000002</v>
      </c>
      <c r="H170" s="355">
        <f>(3.91*'VO2-mouse '!H170+1.1*'VCO2-mouse'!H170)/1000</f>
        <v>0.37554389200000005</v>
      </c>
      <c r="I170" s="355">
        <f>(3.91*'VO2-mouse '!I170+1.1*'VCO2-mouse'!I170)/1000</f>
        <v>0.33664847000000003</v>
      </c>
      <c r="J170" s="355">
        <f>(3.91*'VO2-mouse '!J170+1.1*'VCO2-mouse'!J170)/1000</f>
        <v>0.30522572400000003</v>
      </c>
      <c r="K170" s="356">
        <f>(3.91*'VO2-mouse '!K170+1.1*'VCO2-mouse'!K170)/1000</f>
        <v>0.25411030000000001</v>
      </c>
      <c r="L170" s="10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(3.91*'VO2-mouse '!C171+1.1*'VCO2-mouse'!C171)/1000</f>
        <v>0.29517536800000005</v>
      </c>
      <c r="D171" s="355">
        <f>(3.91*'VO2-mouse '!D171+1.1*'VCO2-mouse'!D171)/1000</f>
        <v>0.24981574000000004</v>
      </c>
      <c r="E171" s="355">
        <f>(3.91*'VO2-mouse '!E171+1.1*'VCO2-mouse'!E171)/1000</f>
        <v>0.25884603000000006</v>
      </c>
      <c r="F171" s="355">
        <f>(3.91*'VO2-mouse '!F171+1.1*'VCO2-mouse'!F171)/1000</f>
        <v>0.31960288800000003</v>
      </c>
      <c r="G171" s="355">
        <f>(3.91*'VO2-mouse '!G171+1.1*'VCO2-mouse'!G171)/1000</f>
        <v>0.30085143399999997</v>
      </c>
      <c r="H171" s="355">
        <f>(3.91*'VO2-mouse '!H171+1.1*'VCO2-mouse'!H171)/1000</f>
        <v>0.25762390000000007</v>
      </c>
      <c r="I171" s="355">
        <f>(3.91*'VO2-mouse '!I171+1.1*'VCO2-mouse'!I171)/1000</f>
        <v>0.29071310000000006</v>
      </c>
      <c r="J171" s="355">
        <f>(3.91*'VO2-mouse '!J171+1.1*'VCO2-mouse'!J171)/1000</f>
        <v>0.37675980800000008</v>
      </c>
      <c r="K171" s="356">
        <f>(3.91*'VO2-mouse '!K171+1.1*'VCO2-mouse'!K171)/1000</f>
        <v>0.33830061400000006</v>
      </c>
      <c r="L171" s="109">
        <f t="shared" ref="L171:P171" si="250">AVERAGE(C171:C173)</f>
        <v>0.34906091766666664</v>
      </c>
      <c r="M171" s="329">
        <f t="shared" si="250"/>
        <v>0.31588931333333337</v>
      </c>
      <c r="N171" s="329">
        <f t="shared" si="250"/>
        <v>0.33721523999999997</v>
      </c>
      <c r="O171" s="329">
        <f t="shared" si="250"/>
        <v>0.32521491200000002</v>
      </c>
      <c r="P171" s="329">
        <f t="shared" si="250"/>
        <v>0.33324803633333333</v>
      </c>
      <c r="Q171" s="329">
        <f t="shared" ref="Q171" si="251">AVERAGE(H171:H173)</f>
        <v>0.26181551800000002</v>
      </c>
      <c r="R171" s="329">
        <f t="shared" ref="R171" si="252">AVERAGE(I171:I173)</f>
        <v>0.27777575333333338</v>
      </c>
      <c r="S171" s="329">
        <f t="shared" ref="S171" si="253">AVERAGE(J171:J173)</f>
        <v>0.34709378666666674</v>
      </c>
      <c r="T171" s="329">
        <f t="shared" ref="T171" si="254">AVERAGE(K171:K173)</f>
        <v>0.32410321800000003</v>
      </c>
      <c r="U171" s="357">
        <f t="shared" ref="U171" si="255">AVERAGE(L171:T171)</f>
        <v>0.31904629948148144</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(3.91*'VO2-mouse '!C172+1.1*'VCO2-mouse'!C172)/1000</f>
        <v>0.29940405199999998</v>
      </c>
      <c r="D172" s="355">
        <f>(3.91*'VO2-mouse '!D172+1.1*'VCO2-mouse'!D172)/1000</f>
        <v>0.29196735000000001</v>
      </c>
      <c r="E172" s="355">
        <f>(3.91*'VO2-mouse '!E172+1.1*'VCO2-mouse'!E172)/1000</f>
        <v>0.37354283999999999</v>
      </c>
      <c r="F172" s="355">
        <f>(3.91*'VO2-mouse '!F172+1.1*'VCO2-mouse'!F172)/1000</f>
        <v>0.34073635200000002</v>
      </c>
      <c r="G172" s="355">
        <f>(3.91*'VO2-mouse '!G172+1.1*'VCO2-mouse'!G172)/1000</f>
        <v>0.35150051300000001</v>
      </c>
      <c r="H172" s="355">
        <f>(3.91*'VO2-mouse '!H172+1.1*'VCO2-mouse'!H172)/1000</f>
        <v>0.28178621199999998</v>
      </c>
      <c r="I172" s="355">
        <f>(3.91*'VO2-mouse '!I172+1.1*'VCO2-mouse'!I172)/1000</f>
        <v>0.29358028000000003</v>
      </c>
      <c r="J172" s="355">
        <f>(3.91*'VO2-mouse '!J172+1.1*'VCO2-mouse'!J172)/1000</f>
        <v>0.386967222</v>
      </c>
      <c r="K172" s="356">
        <f>(3.91*'VO2-mouse '!K172+1.1*'VCO2-mouse'!K172)/1000</f>
        <v>0.313651974</v>
      </c>
      <c r="L172" s="109"/>
      <c r="M172" s="329"/>
      <c r="N172" s="329"/>
      <c r="O172" s="329"/>
      <c r="P172" s="329"/>
      <c r="Q172" s="329"/>
      <c r="R172" s="329"/>
      <c r="S172" s="329"/>
      <c r="T172" s="329"/>
      <c r="U172" s="357">
        <f t="shared" ref="U172" si="256">STDEV(L171:T171)/SQRT(COUNT(L171:T171))</f>
        <v>1.0049564436784444E-2</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(3.91*'VO2-mouse '!C173+1.1*'VCO2-mouse'!C173)/1000</f>
        <v>0.452603333</v>
      </c>
      <c r="D173" s="355">
        <f>(3.91*'VO2-mouse '!D173+1.1*'VCO2-mouse'!D173)/1000</f>
        <v>0.40588485000000002</v>
      </c>
      <c r="E173" s="355">
        <f>(3.91*'VO2-mouse '!E173+1.1*'VCO2-mouse'!E173)/1000</f>
        <v>0.37925684999999998</v>
      </c>
      <c r="F173" s="355">
        <f>(3.91*'VO2-mouse '!F173+1.1*'VCO2-mouse'!F173)/1000</f>
        <v>0.31530549600000002</v>
      </c>
      <c r="G173" s="355">
        <f>(3.91*'VO2-mouse '!G173+1.1*'VCO2-mouse'!G173)/1000</f>
        <v>0.347392162</v>
      </c>
      <c r="H173" s="355">
        <f>(3.91*'VO2-mouse '!H173+1.1*'VCO2-mouse'!H173)/1000</f>
        <v>0.24603644199999999</v>
      </c>
      <c r="I173" s="355">
        <f>(3.91*'VO2-mouse '!I173+1.1*'VCO2-mouse'!I173)/1000</f>
        <v>0.24903388000000001</v>
      </c>
      <c r="J173" s="355">
        <f>(3.91*'VO2-mouse '!J173+1.1*'VCO2-mouse'!J173)/1000</f>
        <v>0.27755433000000007</v>
      </c>
      <c r="K173" s="356">
        <f>(3.91*'VO2-mouse '!K173+1.1*'VCO2-mouse'!K173)/1000</f>
        <v>0.32035706599999997</v>
      </c>
      <c r="L173" s="10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(3.91*'VO2-mouse '!C174+1.1*'VCO2-mouse'!C174)/1000</f>
        <v>0.42687649</v>
      </c>
      <c r="D174" s="355">
        <f>(3.91*'VO2-mouse '!D174+1.1*'VCO2-mouse'!D174)/1000</f>
        <v>0.23190034500000001</v>
      </c>
      <c r="E174" s="355">
        <f>(3.91*'VO2-mouse '!E174+1.1*'VCO2-mouse'!E174)/1000</f>
        <v>0.35346672000000001</v>
      </c>
      <c r="F174" s="355">
        <f>(3.91*'VO2-mouse '!F174+1.1*'VCO2-mouse'!F174)/1000</f>
        <v>0.28988784000000001</v>
      </c>
      <c r="G174" s="355">
        <f>(3.91*'VO2-mouse '!G174+1.1*'VCO2-mouse'!G174)/1000</f>
        <v>0.25029695600000001</v>
      </c>
      <c r="H174" s="355">
        <f>(3.91*'VO2-mouse '!H174+1.1*'VCO2-mouse'!H174)/1000</f>
        <v>0.36605748599999999</v>
      </c>
      <c r="I174" s="355">
        <f>(3.91*'VO2-mouse '!I174+1.1*'VCO2-mouse'!I174)/1000</f>
        <v>0.23035006000000002</v>
      </c>
      <c r="J174" s="355">
        <f>(3.91*'VO2-mouse '!J174+1.1*'VCO2-mouse'!J174)/1000</f>
        <v>0.41507788600000006</v>
      </c>
      <c r="K174" s="356">
        <f>(3.91*'VO2-mouse '!K174+1.1*'VCO2-mouse'!K174)/1000</f>
        <v>0.38117234499999997</v>
      </c>
      <c r="L174" s="109">
        <f t="shared" ref="L174:P174" si="257">AVERAGE(C174:C176)</f>
        <v>0.31980836466666668</v>
      </c>
      <c r="M174" s="329">
        <f t="shared" si="257"/>
        <v>0.22954971000000002</v>
      </c>
      <c r="N174" s="329">
        <f t="shared" si="257"/>
        <v>0.28063529999999998</v>
      </c>
      <c r="O174" s="329">
        <f t="shared" si="257"/>
        <v>0.34034211200000003</v>
      </c>
      <c r="P174" s="329">
        <f t="shared" si="257"/>
        <v>0.30661328533333337</v>
      </c>
      <c r="Q174" s="329">
        <f t="shared" ref="Q174" si="258">AVERAGE(H174:H176)</f>
        <v>0.32734937999999997</v>
      </c>
      <c r="R174" s="329">
        <f t="shared" ref="R174" si="259">AVERAGE(I174:I176)</f>
        <v>0.26402037333333334</v>
      </c>
      <c r="S174" s="329">
        <f t="shared" ref="S174" si="260">AVERAGE(J174:J176)</f>
        <v>0.32994205533333337</v>
      </c>
      <c r="T174" s="329">
        <f t="shared" ref="T174" si="261">AVERAGE(K174:K176)</f>
        <v>0.30897683566666667</v>
      </c>
      <c r="U174" s="357">
        <f t="shared" ref="U174" si="262">AVERAGE(L174:T174)</f>
        <v>0.30080415737037036</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(3.91*'VO2-mouse '!C175+1.1*'VCO2-mouse'!C175)/1000</f>
        <v>0.27243521600000004</v>
      </c>
      <c r="D175" s="355">
        <f>(3.91*'VO2-mouse '!D175+1.1*'VCO2-mouse'!D175)/1000</f>
        <v>0.24494855000000001</v>
      </c>
      <c r="E175" s="355">
        <f>(3.91*'VO2-mouse '!E175+1.1*'VCO2-mouse'!E175)/1000</f>
        <v>0.23671197000000002</v>
      </c>
      <c r="F175" s="355">
        <f>(3.91*'VO2-mouse '!F175+1.1*'VCO2-mouse'!F175)/1000</f>
        <v>0.45256648799999993</v>
      </c>
      <c r="G175" s="355">
        <f>(3.91*'VO2-mouse '!G175+1.1*'VCO2-mouse'!G175)/1000</f>
        <v>0.275145156</v>
      </c>
      <c r="H175" s="355">
        <f>(3.91*'VO2-mouse '!H175+1.1*'VCO2-mouse'!H175)/1000</f>
        <v>0.37182114799999993</v>
      </c>
      <c r="I175" s="355">
        <f>(3.91*'VO2-mouse '!I175+1.1*'VCO2-mouse'!I175)/1000</f>
        <v>0.22889922000000001</v>
      </c>
      <c r="J175" s="355">
        <f>(3.91*'VO2-mouse '!J175+1.1*'VCO2-mouse'!J175)/1000</f>
        <v>0.28044413800000001</v>
      </c>
      <c r="K175" s="356">
        <f>(3.91*'VO2-mouse '!K175+1.1*'VCO2-mouse'!K175)/1000</f>
        <v>0.239406811</v>
      </c>
      <c r="L175" s="109"/>
      <c r="M175" s="329"/>
      <c r="N175" s="329"/>
      <c r="O175" s="329"/>
      <c r="P175" s="329"/>
      <c r="Q175" s="329"/>
      <c r="R175" s="329"/>
      <c r="S175" s="329"/>
      <c r="T175" s="329"/>
      <c r="U175" s="357">
        <f t="shared" ref="U175" si="263">STDEV(L174:T174)/SQRT(COUNT(L174:T174))</f>
        <v>1.2027537949663781E-2</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(3.91*'VO2-mouse '!C176+1.1*'VCO2-mouse'!C176)/1000</f>
        <v>0.26011338800000006</v>
      </c>
      <c r="D176" s="355">
        <f>(3.91*'VO2-mouse '!D176+1.1*'VCO2-mouse'!D176)/1000</f>
        <v>0.211800235</v>
      </c>
      <c r="E176" s="355">
        <f>(3.91*'VO2-mouse '!E176+1.1*'VCO2-mouse'!E176)/1000</f>
        <v>0.25172721000000003</v>
      </c>
      <c r="F176" s="355">
        <f>(3.91*'VO2-mouse '!F176+1.1*'VCO2-mouse'!F176)/1000</f>
        <v>0.27857200799999998</v>
      </c>
      <c r="G176" s="355">
        <f>(3.91*'VO2-mouse '!G176+1.1*'VCO2-mouse'!G176)/1000</f>
        <v>0.39439774399999999</v>
      </c>
      <c r="H176" s="355">
        <f>(3.91*'VO2-mouse '!H176+1.1*'VCO2-mouse'!H176)/1000</f>
        <v>0.24416950600000001</v>
      </c>
      <c r="I176" s="355">
        <f>(3.91*'VO2-mouse '!I176+1.1*'VCO2-mouse'!I176)/1000</f>
        <v>0.33281183999999997</v>
      </c>
      <c r="J176" s="355">
        <f>(3.91*'VO2-mouse '!J176+1.1*'VCO2-mouse'!J176)/1000</f>
        <v>0.29430414199999999</v>
      </c>
      <c r="K176" s="356">
        <f>(3.91*'VO2-mouse '!K176+1.1*'VCO2-mouse'!K176)/1000</f>
        <v>0.30635135100000005</v>
      </c>
      <c r="L176" s="10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(3.91*'VO2-mouse '!C177+1.1*'VCO2-mouse'!C177)/1000</f>
        <v>0.26223558899999999</v>
      </c>
      <c r="D177" s="355">
        <f>(3.91*'VO2-mouse '!D177+1.1*'VCO2-mouse'!D177)/1000</f>
        <v>0.20673937000000001</v>
      </c>
      <c r="E177" s="355">
        <f>(3.91*'VO2-mouse '!E177+1.1*'VCO2-mouse'!E177)/1000</f>
        <v>0.25001136000000002</v>
      </c>
      <c r="F177" s="355">
        <f>(3.91*'VO2-mouse '!F177+1.1*'VCO2-mouse'!F177)/1000</f>
        <v>0.24562876799999997</v>
      </c>
      <c r="G177" s="355">
        <f>(3.91*'VO2-mouse '!G177+1.1*'VCO2-mouse'!G177)/1000</f>
        <v>0.23426344499999999</v>
      </c>
      <c r="H177" s="355">
        <f>(3.91*'VO2-mouse '!H177+1.1*'VCO2-mouse'!H177)/1000</f>
        <v>0.261789196</v>
      </c>
      <c r="I177" s="355">
        <f>(3.91*'VO2-mouse '!I177+1.1*'VCO2-mouse'!I177)/1000</f>
        <v>0.24953367000000001</v>
      </c>
      <c r="J177" s="355">
        <f>(3.91*'VO2-mouse '!J177+1.1*'VCO2-mouse'!J177)/1000</f>
        <v>0.27649354200000004</v>
      </c>
      <c r="K177" s="356">
        <f>(3.91*'VO2-mouse '!K177+1.1*'VCO2-mouse'!K177)/1000</f>
        <v>0.25775578500000002</v>
      </c>
      <c r="L177" s="109">
        <f t="shared" ref="L177:P177" si="264">AVERAGE(C177:C179)</f>
        <v>0.27608061766666664</v>
      </c>
      <c r="M177" s="329">
        <f t="shared" si="264"/>
        <v>0.36234701499999994</v>
      </c>
      <c r="N177" s="329">
        <f t="shared" si="264"/>
        <v>0.28075365000000002</v>
      </c>
      <c r="O177" s="329">
        <f t="shared" si="264"/>
        <v>0.26786038400000001</v>
      </c>
      <c r="P177" s="329">
        <f t="shared" si="264"/>
        <v>0.29146312866666663</v>
      </c>
      <c r="Q177" s="329">
        <f t="shared" ref="Q177" si="265">AVERAGE(H177:H179)</f>
        <v>0.251597446</v>
      </c>
      <c r="R177" s="329">
        <f t="shared" ref="R177" si="266">AVERAGE(I177:I179)</f>
        <v>0.30139085000000004</v>
      </c>
      <c r="S177" s="329">
        <f t="shared" ref="S177" si="267">AVERAGE(J177:J179)</f>
        <v>0.37543698400000003</v>
      </c>
      <c r="T177" s="329">
        <f t="shared" ref="T177" si="268">AVERAGE(K177:K179)</f>
        <v>0.244174211</v>
      </c>
      <c r="U177" s="357">
        <f t="shared" ref="U177" si="269">AVERAGE(L177:T177)</f>
        <v>0.2945671429259259</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(3.91*'VO2-mouse '!C178+1.1*'VCO2-mouse'!C178)/1000</f>
        <v>0.28527275699999999</v>
      </c>
      <c r="D178" s="355">
        <f>(3.91*'VO2-mouse '!D178+1.1*'VCO2-mouse'!D178)/1000</f>
        <v>0.375892065</v>
      </c>
      <c r="E178" s="355">
        <f>(3.91*'VO2-mouse '!E178+1.1*'VCO2-mouse'!E178)/1000</f>
        <v>0.35007795000000003</v>
      </c>
      <c r="F178" s="355">
        <f>(3.91*'VO2-mouse '!F178+1.1*'VCO2-mouse'!F178)/1000</f>
        <v>0.283145808</v>
      </c>
      <c r="G178" s="355">
        <f>(3.91*'VO2-mouse '!G178+1.1*'VCO2-mouse'!G178)/1000</f>
        <v>0.20013372599999998</v>
      </c>
      <c r="H178" s="355">
        <f>(3.91*'VO2-mouse '!H178+1.1*'VCO2-mouse'!H178)/1000</f>
        <v>0.22766582599999999</v>
      </c>
      <c r="I178" s="355">
        <f>(3.91*'VO2-mouse '!I178+1.1*'VCO2-mouse'!I178)/1000</f>
        <v>0.24259204000000001</v>
      </c>
      <c r="J178" s="355">
        <f>(3.91*'VO2-mouse '!J178+1.1*'VCO2-mouse'!J178)/1000</f>
        <v>0.46812753200000007</v>
      </c>
      <c r="K178" s="356">
        <f>(3.91*'VO2-mouse '!K178+1.1*'VCO2-mouse'!K178)/1000</f>
        <v>0.23314201400000001</v>
      </c>
      <c r="L178" s="109"/>
      <c r="M178" s="329"/>
      <c r="N178" s="329"/>
      <c r="O178" s="329"/>
      <c r="P178" s="329"/>
      <c r="Q178" s="329"/>
      <c r="R178" s="329"/>
      <c r="S178" s="329"/>
      <c r="T178" s="329"/>
      <c r="U178" s="357">
        <f t="shared" ref="U178" si="270">STDEV(L177:T177)/SQRT(COUNT(L177:T177))</f>
        <v>1.5285204244709407E-2</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(3.91*'VO2-mouse '!C179+1.1*'VCO2-mouse'!C179)/1000</f>
        <v>0.28073350700000005</v>
      </c>
      <c r="D179" s="355">
        <f>(3.91*'VO2-mouse '!D179+1.1*'VCO2-mouse'!D179)/1000</f>
        <v>0.50440960999999995</v>
      </c>
      <c r="E179" s="355">
        <f>(3.91*'VO2-mouse '!E179+1.1*'VCO2-mouse'!E179)/1000</f>
        <v>0.24217164000000002</v>
      </c>
      <c r="F179" s="355">
        <f>(3.91*'VO2-mouse '!F179+1.1*'VCO2-mouse'!F179)/1000</f>
        <v>0.27480657600000002</v>
      </c>
      <c r="G179" s="355">
        <f>(3.91*'VO2-mouse '!G179+1.1*'VCO2-mouse'!G179)/1000</f>
        <v>0.43999221499999996</v>
      </c>
      <c r="H179" s="355">
        <f>(3.91*'VO2-mouse '!H179+1.1*'VCO2-mouse'!H179)/1000</f>
        <v>0.26533731599999999</v>
      </c>
      <c r="I179" s="355">
        <f>(3.91*'VO2-mouse '!I179+1.1*'VCO2-mouse'!I179)/1000</f>
        <v>0.41204684000000003</v>
      </c>
      <c r="J179" s="355">
        <f>(3.91*'VO2-mouse '!J179+1.1*'VCO2-mouse'!J179)/1000</f>
        <v>0.38168987800000004</v>
      </c>
      <c r="K179" s="356">
        <f>(3.91*'VO2-mouse '!K179+1.1*'VCO2-mouse'!K179)/1000</f>
        <v>0.24162483399999998</v>
      </c>
      <c r="L179" s="10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(3.91*'VO2-mouse '!C180+1.1*'VCO2-mouse'!C180)/1000</f>
        <v>0.27490809100000002</v>
      </c>
      <c r="D180" s="355">
        <f>(3.91*'VO2-mouse '!D180+1.1*'VCO2-mouse'!D180)/1000</f>
        <v>0.31689347500000004</v>
      </c>
      <c r="E180" s="355">
        <f>(3.91*'VO2-mouse '!E180+1.1*'VCO2-mouse'!E180)/1000</f>
        <v>0.41684085000000004</v>
      </c>
      <c r="F180" s="355">
        <f>(3.91*'VO2-mouse '!F180+1.1*'VCO2-mouse'!F180)/1000</f>
        <v>0.44480937599999998</v>
      </c>
      <c r="G180" s="355">
        <f>(3.91*'VO2-mouse '!G180+1.1*'VCO2-mouse'!G180)/1000</f>
        <v>0.21686624699999998</v>
      </c>
      <c r="H180" s="355">
        <f>(3.91*'VO2-mouse '!H180+1.1*'VCO2-mouse'!H180)/1000</f>
        <v>0.31146480200000004</v>
      </c>
      <c r="I180" s="355">
        <f>(3.91*'VO2-mouse '!I180+1.1*'VCO2-mouse'!I180)/1000</f>
        <v>0.26669397</v>
      </c>
      <c r="J180" s="355">
        <f>(3.91*'VO2-mouse '!J180+1.1*'VCO2-mouse'!J180)/1000</f>
        <v>0.28297817000000003</v>
      </c>
      <c r="K180" s="356">
        <f>(3.91*'VO2-mouse '!K180+1.1*'VCO2-mouse'!K180)/1000</f>
        <v>0.43739397800000007</v>
      </c>
      <c r="L180" s="109">
        <f t="shared" ref="L180:P180" si="271">AVERAGE(C180:C182)</f>
        <v>0.36159277066666667</v>
      </c>
      <c r="M180" s="329">
        <f t="shared" si="271"/>
        <v>0.25714102666666666</v>
      </c>
      <c r="N180" s="329">
        <f t="shared" si="271"/>
        <v>0.31003640999999998</v>
      </c>
      <c r="O180" s="329">
        <f t="shared" si="271"/>
        <v>0.35038159199999996</v>
      </c>
      <c r="P180" s="329">
        <f t="shared" si="271"/>
        <v>0.27656771133333335</v>
      </c>
      <c r="Q180" s="329">
        <f t="shared" ref="Q180" si="272">AVERAGE(H180:H182)</f>
        <v>0.32889688533333333</v>
      </c>
      <c r="R180" s="329">
        <f t="shared" ref="R180" si="273">AVERAGE(I180:I182)</f>
        <v>0.29305634000000008</v>
      </c>
      <c r="S180" s="329">
        <f t="shared" ref="S180" si="274">AVERAGE(J180:J182)</f>
        <v>0.32165391333333337</v>
      </c>
      <c r="T180" s="329">
        <f t="shared" ref="T180" si="275">AVERAGE(K180:K182)</f>
        <v>0.304602188</v>
      </c>
      <c r="U180" s="357">
        <f t="shared" ref="U180" si="276">AVERAGE(L180:T180)</f>
        <v>0.3115476485925926</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(3.91*'VO2-mouse '!C181+1.1*'VCO2-mouse'!C181)/1000</f>
        <v>0.35910616499999998</v>
      </c>
      <c r="D181" s="355">
        <f>(3.91*'VO2-mouse '!D181+1.1*'VCO2-mouse'!D181)/1000</f>
        <v>0.23062270000000001</v>
      </c>
      <c r="E181" s="355">
        <f>(3.91*'VO2-mouse '!E181+1.1*'VCO2-mouse'!E181)/1000</f>
        <v>0.26854929</v>
      </c>
      <c r="F181" s="355">
        <f>(3.91*'VO2-mouse '!F181+1.1*'VCO2-mouse'!F181)/1000</f>
        <v>0.36334267199999998</v>
      </c>
      <c r="G181" s="355">
        <f>(3.91*'VO2-mouse '!G181+1.1*'VCO2-mouse'!G181)/1000</f>
        <v>0.35994173800000007</v>
      </c>
      <c r="H181" s="355">
        <f>(3.91*'VO2-mouse '!H181+1.1*'VCO2-mouse'!H181)/1000</f>
        <v>0.38335168200000003</v>
      </c>
      <c r="I181" s="355">
        <f>(3.91*'VO2-mouse '!I181+1.1*'VCO2-mouse'!I181)/1000</f>
        <v>0.22756959000000002</v>
      </c>
      <c r="J181" s="355">
        <f>(3.91*'VO2-mouse '!J181+1.1*'VCO2-mouse'!J181)/1000</f>
        <v>0.28719646999999998</v>
      </c>
      <c r="K181" s="356">
        <f>(3.91*'VO2-mouse '!K181+1.1*'VCO2-mouse'!K181)/1000</f>
        <v>0.28146768999999999</v>
      </c>
      <c r="L181" s="109"/>
      <c r="M181" s="329"/>
      <c r="N181" s="329"/>
      <c r="O181" s="329"/>
      <c r="P181" s="329"/>
      <c r="Q181" s="329"/>
      <c r="R181" s="329"/>
      <c r="S181" s="329"/>
      <c r="T181" s="329"/>
      <c r="U181" s="357">
        <f t="shared" ref="U181" si="277">STDEV(L180:T180)/SQRT(COUNT(L180:T180))</f>
        <v>1.1175276708555816E-2</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(3.91*'VO2-mouse '!C182+1.1*'VCO2-mouse'!C182)/1000</f>
        <v>0.45076405600000002</v>
      </c>
      <c r="D182" s="355">
        <f>(3.91*'VO2-mouse '!D182+1.1*'VCO2-mouse'!D182)/1000</f>
        <v>0.22390690499999999</v>
      </c>
      <c r="E182" s="355">
        <f>(3.91*'VO2-mouse '!E182+1.1*'VCO2-mouse'!E182)/1000</f>
        <v>0.24471909</v>
      </c>
      <c r="F182" s="355">
        <f>(3.91*'VO2-mouse '!F182+1.1*'VCO2-mouse'!F182)/1000</f>
        <v>0.24299272799999999</v>
      </c>
      <c r="G182" s="355">
        <f>(3.91*'VO2-mouse '!G182+1.1*'VCO2-mouse'!G182)/1000</f>
        <v>0.25289514899999999</v>
      </c>
      <c r="H182" s="355">
        <f>(3.91*'VO2-mouse '!H182+1.1*'VCO2-mouse'!H182)/1000</f>
        <v>0.29187417199999999</v>
      </c>
      <c r="I182" s="355">
        <f>(3.91*'VO2-mouse '!I182+1.1*'VCO2-mouse'!I182)/1000</f>
        <v>0.38490546000000009</v>
      </c>
      <c r="J182" s="355">
        <f>(3.91*'VO2-mouse '!J182+1.1*'VCO2-mouse'!J182)/1000</f>
        <v>0.3947871</v>
      </c>
      <c r="K182" s="356">
        <f>(3.91*'VO2-mouse '!K182+1.1*'VCO2-mouse'!K182)/1000</f>
        <v>0.19494489600000001</v>
      </c>
      <c r="L182" s="10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(3.91*'VO2-mouse '!C183+1.1*'VCO2-mouse'!C183)/1000</f>
        <v>0.29818130000000004</v>
      </c>
      <c r="D183" s="355">
        <f>(3.91*'VO2-mouse '!D183+1.1*'VCO2-mouse'!D183)/1000</f>
        <v>0.25933082499999999</v>
      </c>
      <c r="E183" s="355">
        <f>(3.91*'VO2-mouse '!E183+1.1*'VCO2-mouse'!E183)/1000</f>
        <v>0.25637850000000001</v>
      </c>
      <c r="F183" s="355">
        <f>(3.91*'VO2-mouse '!F183+1.1*'VCO2-mouse'!F183)/1000</f>
        <v>0.27989385600000005</v>
      </c>
      <c r="G183" s="355">
        <f>(3.91*'VO2-mouse '!G183+1.1*'VCO2-mouse'!G183)/1000</f>
        <v>0.27839221800000002</v>
      </c>
      <c r="H183" s="355">
        <f>(3.91*'VO2-mouse '!H183+1.1*'VCO2-mouse'!H183)/1000</f>
        <v>0.20420714600000001</v>
      </c>
      <c r="I183" s="355">
        <f>(3.91*'VO2-mouse '!I183+1.1*'VCO2-mouse'!I183)/1000</f>
        <v>0.25109536999999998</v>
      </c>
      <c r="J183" s="355">
        <f>(3.91*'VO2-mouse '!J183+1.1*'VCO2-mouse'!J183)/1000</f>
        <v>0.34710679400000005</v>
      </c>
      <c r="K183" s="356">
        <f>(3.91*'VO2-mouse '!K183+1.1*'VCO2-mouse'!K183)/1000</f>
        <v>0.306215815</v>
      </c>
      <c r="L183" s="109">
        <f t="shared" ref="L183:P183" si="278">AVERAGE(C183:C185)</f>
        <v>0.32754017533333335</v>
      </c>
      <c r="M183" s="329">
        <f t="shared" si="278"/>
        <v>0.34318915166666669</v>
      </c>
      <c r="N183" s="329">
        <f t="shared" si="278"/>
        <v>0.29748284999999997</v>
      </c>
      <c r="O183" s="329">
        <f t="shared" si="278"/>
        <v>0.39480064800000009</v>
      </c>
      <c r="P183" s="329">
        <f t="shared" si="278"/>
        <v>0.36671670100000003</v>
      </c>
      <c r="Q183" s="329">
        <f t="shared" ref="Q183" si="279">AVERAGE(H183:H185)</f>
        <v>0.28873878666666664</v>
      </c>
      <c r="R183" s="329">
        <f t="shared" ref="R183" si="280">AVERAGE(I183:I185)</f>
        <v>0.32388469666666669</v>
      </c>
      <c r="S183" s="329">
        <f t="shared" ref="S183" si="281">AVERAGE(J183:J185)</f>
        <v>0.31000152266666664</v>
      </c>
      <c r="T183" s="329">
        <f t="shared" ref="T183" si="282">AVERAGE(K183:K185)</f>
        <v>0.33262077566666665</v>
      </c>
      <c r="U183" s="357">
        <f t="shared" ref="U183" si="283">AVERAGE(L183:T183)</f>
        <v>0.33166392307407411</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(3.91*'VO2-mouse '!C184+1.1*'VCO2-mouse'!C184)/1000</f>
        <v>0.37413148900000004</v>
      </c>
      <c r="D184" s="355">
        <f>(3.91*'VO2-mouse '!D184+1.1*'VCO2-mouse'!D184)/1000</f>
        <v>0.45752501000000007</v>
      </c>
      <c r="E184" s="355">
        <f>(3.91*'VO2-mouse '!E184+1.1*'VCO2-mouse'!E184)/1000</f>
        <v>0.26152794000000001</v>
      </c>
      <c r="F184" s="355">
        <f>(3.91*'VO2-mouse '!F184+1.1*'VCO2-mouse'!F184)/1000</f>
        <v>0.39192780000000005</v>
      </c>
      <c r="G184" s="355">
        <f>(3.91*'VO2-mouse '!G184+1.1*'VCO2-mouse'!G184)/1000</f>
        <v>0.35850543300000004</v>
      </c>
      <c r="H184" s="355">
        <f>(3.91*'VO2-mouse '!H184+1.1*'VCO2-mouse'!H184)/1000</f>
        <v>0.28729178999999994</v>
      </c>
      <c r="I184" s="355">
        <f>(3.91*'VO2-mouse '!I184+1.1*'VCO2-mouse'!I184)/1000</f>
        <v>0.33339696000000002</v>
      </c>
      <c r="J184" s="355">
        <f>(3.91*'VO2-mouse '!J184+1.1*'VCO2-mouse'!J184)/1000</f>
        <v>0.28047814599999998</v>
      </c>
      <c r="K184" s="356">
        <f>(3.91*'VO2-mouse '!K184+1.1*'VCO2-mouse'!K184)/1000</f>
        <v>0.402666621</v>
      </c>
      <c r="L184" s="109"/>
      <c r="M184" s="329"/>
      <c r="N184" s="329"/>
      <c r="O184" s="329"/>
      <c r="P184" s="329"/>
      <c r="Q184" s="329"/>
      <c r="R184" s="329"/>
      <c r="S184" s="329"/>
      <c r="T184" s="329"/>
      <c r="U184" s="357">
        <f t="shared" ref="U184" si="284">STDEV(L183:T183)/SQRT(COUNT(L183:T183))</f>
        <v>1.1122040229327017E-2</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(3.91*'VO2-mouse '!C185+1.1*'VCO2-mouse'!C185)/1000</f>
        <v>0.31030773700000003</v>
      </c>
      <c r="D185" s="355">
        <f>(3.91*'VO2-mouse '!D185+1.1*'VCO2-mouse'!D185)/1000</f>
        <v>0.31271161999999997</v>
      </c>
      <c r="E185" s="355">
        <f>(3.91*'VO2-mouse '!E185+1.1*'VCO2-mouse'!E185)/1000</f>
        <v>0.37454210999999998</v>
      </c>
      <c r="F185" s="355">
        <f>(3.91*'VO2-mouse '!F185+1.1*'VCO2-mouse'!F185)/1000</f>
        <v>0.512580288</v>
      </c>
      <c r="G185" s="355">
        <f>(3.91*'VO2-mouse '!G185+1.1*'VCO2-mouse'!G185)/1000</f>
        <v>0.46325245200000004</v>
      </c>
      <c r="H185" s="355">
        <f>(3.91*'VO2-mouse '!H185+1.1*'VCO2-mouse'!H185)/1000</f>
        <v>0.37471742400000002</v>
      </c>
      <c r="I185" s="355">
        <f>(3.91*'VO2-mouse '!I185+1.1*'VCO2-mouse'!I185)/1000</f>
        <v>0.38716176000000002</v>
      </c>
      <c r="J185" s="355">
        <f>(3.91*'VO2-mouse '!J185+1.1*'VCO2-mouse'!J185)/1000</f>
        <v>0.30241962800000005</v>
      </c>
      <c r="K185" s="356">
        <f>(3.91*'VO2-mouse '!K185+1.1*'VCO2-mouse'!K185)/1000</f>
        <v>0.28897989099999999</v>
      </c>
      <c r="L185" s="10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(3.91*'VO2-mouse '!C186+1.1*'VCO2-mouse'!C186)/1000</f>
        <v>0.38650345200000003</v>
      </c>
      <c r="D186" s="355">
        <f>(3.91*'VO2-mouse '!D186+1.1*'VCO2-mouse'!D186)/1000</f>
        <v>0.41109546999999996</v>
      </c>
      <c r="E186" s="355">
        <f>(3.91*'VO2-mouse '!E186+1.1*'VCO2-mouse'!E186)/1000</f>
        <v>0.35147547000000001</v>
      </c>
      <c r="F186" s="355">
        <f>(3.91*'VO2-mouse '!F186+1.1*'VCO2-mouse'!F186)/1000</f>
        <v>0.28763011199999999</v>
      </c>
      <c r="G186" s="355">
        <f>(3.91*'VO2-mouse '!G186+1.1*'VCO2-mouse'!G186)/1000</f>
        <v>0.41653536600000002</v>
      </c>
      <c r="H186" s="355">
        <f>(3.91*'VO2-mouse '!H186+1.1*'VCO2-mouse'!H186)/1000</f>
        <v>0.34396626599999996</v>
      </c>
      <c r="I186" s="355">
        <f>(3.91*'VO2-mouse '!I186+1.1*'VCO2-mouse'!I186)/1000</f>
        <v>0.32962657000000001</v>
      </c>
      <c r="J186" s="355">
        <f>(3.91*'VO2-mouse '!J186+1.1*'VCO2-mouse'!J186)/1000</f>
        <v>0.30018142200000003</v>
      </c>
      <c r="K186" s="356">
        <f>(3.91*'VO2-mouse '!K186+1.1*'VCO2-mouse'!K186)/1000</f>
        <v>0.246504524</v>
      </c>
      <c r="L186" s="109">
        <f t="shared" ref="L186:P186" si="285">AVERAGE(C186:C188)</f>
        <v>0.31337328900000005</v>
      </c>
      <c r="M186" s="329">
        <f t="shared" si="285"/>
        <v>0.34101826333333335</v>
      </c>
      <c r="N186" s="329">
        <f t="shared" si="285"/>
        <v>0.33578117999999996</v>
      </c>
      <c r="O186" s="329">
        <f t="shared" si="285"/>
        <v>0.265313048</v>
      </c>
      <c r="P186" s="329">
        <f t="shared" si="285"/>
        <v>0.31466268599999997</v>
      </c>
      <c r="Q186" s="329">
        <f t="shared" ref="Q186" si="286">AVERAGE(H186:H188)</f>
        <v>0.27856622533333331</v>
      </c>
      <c r="R186" s="329">
        <f t="shared" ref="R186" si="287">AVERAGE(I186:I188)</f>
        <v>0.33544779333333336</v>
      </c>
      <c r="S186" s="329">
        <f t="shared" ref="S186" si="288">AVERAGE(J186:J188)</f>
        <v>0.28322625400000007</v>
      </c>
      <c r="T186" s="329">
        <f t="shared" ref="T186" si="289">AVERAGE(K186:K188)</f>
        <v>0.29911580366666668</v>
      </c>
      <c r="U186" s="357">
        <f t="shared" ref="U186" si="290">AVERAGE(L186:T186)</f>
        <v>0.30738939362962964</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(3.91*'VO2-mouse '!C187+1.1*'VCO2-mouse'!C187)/1000</f>
        <v>0.29150142100000004</v>
      </c>
      <c r="D187" s="355">
        <f>(3.91*'VO2-mouse '!D187+1.1*'VCO2-mouse'!D187)/1000</f>
        <v>0.37501183500000002</v>
      </c>
      <c r="E187" s="355">
        <f>(3.91*'VO2-mouse '!E187+1.1*'VCO2-mouse'!E187)/1000</f>
        <v>0.39946634999999997</v>
      </c>
      <c r="F187" s="355">
        <f>(3.91*'VO2-mouse '!F187+1.1*'VCO2-mouse'!F187)/1000</f>
        <v>0.252425448</v>
      </c>
      <c r="G187" s="355">
        <f>(3.91*'VO2-mouse '!G187+1.1*'VCO2-mouse'!G187)/1000</f>
        <v>0.22987129099999998</v>
      </c>
      <c r="H187" s="355">
        <f>(3.91*'VO2-mouse '!H187+1.1*'VCO2-mouse'!H187)/1000</f>
        <v>0.25776728000000004</v>
      </c>
      <c r="I187" s="355">
        <f>(3.91*'VO2-mouse '!I187+1.1*'VCO2-mouse'!I187)/1000</f>
        <v>0.25720049</v>
      </c>
      <c r="J187" s="355">
        <f>(3.91*'VO2-mouse '!J187+1.1*'VCO2-mouse'!J187)/1000</f>
        <v>0.262022266</v>
      </c>
      <c r="K187" s="356">
        <f>(3.91*'VO2-mouse '!K187+1.1*'VCO2-mouse'!K187)/1000</f>
        <v>0.42110798800000004</v>
      </c>
      <c r="L187" s="109"/>
      <c r="M187" s="329"/>
      <c r="N187" s="329"/>
      <c r="O187" s="329"/>
      <c r="P187" s="329"/>
      <c r="Q187" s="329"/>
      <c r="R187" s="329"/>
      <c r="S187" s="329"/>
      <c r="T187" s="329"/>
      <c r="U187" s="357">
        <f t="shared" ref="U187" si="291">STDEV(L186:T186)/SQRT(COUNT(L186:T186))</f>
        <v>9.1791426390270704E-3</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(3.91*'VO2-mouse '!C188+1.1*'VCO2-mouse'!C188)/1000</f>
        <v>0.26211499400000005</v>
      </c>
      <c r="D188" s="355">
        <f>(3.91*'VO2-mouse '!D188+1.1*'VCO2-mouse'!D188)/1000</f>
        <v>0.23694748500000004</v>
      </c>
      <c r="E188" s="355">
        <f>(3.91*'VO2-mouse '!E188+1.1*'VCO2-mouse'!E188)/1000</f>
        <v>0.25640172000000006</v>
      </c>
      <c r="F188" s="355">
        <f>(3.91*'VO2-mouse '!F188+1.1*'VCO2-mouse'!F188)/1000</f>
        <v>0.255883584</v>
      </c>
      <c r="G188" s="355">
        <f>(3.91*'VO2-mouse '!G188+1.1*'VCO2-mouse'!G188)/1000</f>
        <v>0.29758140100000002</v>
      </c>
      <c r="H188" s="355">
        <f>(3.91*'VO2-mouse '!H188+1.1*'VCO2-mouse'!H188)/1000</f>
        <v>0.23396512999999999</v>
      </c>
      <c r="I188" s="355">
        <f>(3.91*'VO2-mouse '!I188+1.1*'VCO2-mouse'!I188)/1000</f>
        <v>0.41951632000000005</v>
      </c>
      <c r="J188" s="355">
        <f>(3.91*'VO2-mouse '!J188+1.1*'VCO2-mouse'!J188)/1000</f>
        <v>0.287475074</v>
      </c>
      <c r="K188" s="356">
        <f>(3.91*'VO2-mouse '!K188+1.1*'VCO2-mouse'!K188)/1000</f>
        <v>0.22973489900000002</v>
      </c>
      <c r="L188" s="10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(3.91*'VO2-mouse '!C189+1.1*'VCO2-mouse'!C189)/1000</f>
        <v>0.24422601300000002</v>
      </c>
      <c r="D189" s="355">
        <f>(3.91*'VO2-mouse '!D189+1.1*'VCO2-mouse'!D189)/1000</f>
        <v>0.454255715</v>
      </c>
      <c r="E189" s="355">
        <f>(3.91*'VO2-mouse '!E189+1.1*'VCO2-mouse'!E189)/1000</f>
        <v>0.24797853000000003</v>
      </c>
      <c r="F189" s="355">
        <f>(3.91*'VO2-mouse '!F189+1.1*'VCO2-mouse'!F189)/1000</f>
        <v>0.47144222400000002</v>
      </c>
      <c r="G189" s="355">
        <f>(3.91*'VO2-mouse '!G189+1.1*'VCO2-mouse'!G189)/1000</f>
        <v>0.27952446600000003</v>
      </c>
      <c r="H189" s="355">
        <f>(3.91*'VO2-mouse '!H189+1.1*'VCO2-mouse'!H189)/1000</f>
        <v>0.32906437599999994</v>
      </c>
      <c r="I189" s="355">
        <f>(3.91*'VO2-mouse '!I189+1.1*'VCO2-mouse'!I189)/1000</f>
        <v>0.40927373</v>
      </c>
      <c r="J189" s="355">
        <f>(3.91*'VO2-mouse '!J189+1.1*'VCO2-mouse'!J189)/1000</f>
        <v>0.43262797600000003</v>
      </c>
      <c r="K189" s="356">
        <f>(3.91*'VO2-mouse '!K189+1.1*'VCO2-mouse'!K189)/1000</f>
        <v>0.36664044299999998</v>
      </c>
      <c r="L189" s="109">
        <f t="shared" ref="L189:P189" si="292">AVERAGE(C189:C191)</f>
        <v>0.32030303000000004</v>
      </c>
      <c r="M189" s="329">
        <f t="shared" si="292"/>
        <v>0.35187056999999999</v>
      </c>
      <c r="N189" s="329">
        <f t="shared" si="292"/>
        <v>0.25034697</v>
      </c>
      <c r="O189" s="329">
        <f t="shared" si="292"/>
        <v>0.31933193600000004</v>
      </c>
      <c r="P189" s="329">
        <f t="shared" si="292"/>
        <v>0.26955694566666666</v>
      </c>
      <c r="Q189" s="329">
        <f t="shared" ref="Q189" si="293">AVERAGE(H189:H191)</f>
        <v>0.30157407866666663</v>
      </c>
      <c r="R189" s="329">
        <f t="shared" ref="R189" si="294">AVERAGE(I189:I191)</f>
        <v>0.30113823333333339</v>
      </c>
      <c r="S189" s="329">
        <f t="shared" ref="S189" si="295">AVERAGE(J189:J191)</f>
        <v>0.41923376533333334</v>
      </c>
      <c r="T189" s="329">
        <f t="shared" ref="T189" si="296">AVERAGE(K189:K191)</f>
        <v>0.28893202000000001</v>
      </c>
      <c r="U189" s="357">
        <f t="shared" ref="U189" si="297">AVERAGE(L189:T189)</f>
        <v>0.31358750544444441</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(3.91*'VO2-mouse '!C190+1.1*'VCO2-mouse'!C190)/1000</f>
        <v>0.41268394900000005</v>
      </c>
      <c r="D190" s="355">
        <f>(3.91*'VO2-mouse '!D190+1.1*'VCO2-mouse'!D190)/1000</f>
        <v>0.3419614250000001</v>
      </c>
      <c r="E190" s="355">
        <f>(3.91*'VO2-mouse '!E190+1.1*'VCO2-mouse'!E190)/1000</f>
        <v>0.23822883</v>
      </c>
      <c r="F190" s="355">
        <f>(3.91*'VO2-mouse '!F190+1.1*'VCO2-mouse'!F190)/1000</f>
        <v>0.236066952</v>
      </c>
      <c r="G190" s="355">
        <f>(3.91*'VO2-mouse '!G190+1.1*'VCO2-mouse'!G190)/1000</f>
        <v>0.25849019299999998</v>
      </c>
      <c r="H190" s="355">
        <f>(3.91*'VO2-mouse '!H190+1.1*'VCO2-mouse'!H190)/1000</f>
        <v>0.35577114799999998</v>
      </c>
      <c r="I190" s="355">
        <f>(3.91*'VO2-mouse '!I190+1.1*'VCO2-mouse'!I190)/1000</f>
        <v>0.26543518000000005</v>
      </c>
      <c r="J190" s="355">
        <f>(3.91*'VO2-mouse '!J190+1.1*'VCO2-mouse'!J190)/1000</f>
        <v>0.44168979999999997</v>
      </c>
      <c r="K190" s="356">
        <f>(3.91*'VO2-mouse '!K190+1.1*'VCO2-mouse'!K190)/1000</f>
        <v>0.24759117600000002</v>
      </c>
      <c r="L190" s="109"/>
      <c r="M190" s="329"/>
      <c r="N190" s="329"/>
      <c r="O190" s="329"/>
      <c r="P190" s="329"/>
      <c r="Q190" s="329"/>
      <c r="R190" s="329"/>
      <c r="S190" s="329"/>
      <c r="T190" s="329"/>
      <c r="U190" s="357">
        <f t="shared" ref="U190" si="298">STDEV(L189:T189)/SQRT(COUNT(L189:T189))</f>
        <v>1.6478132517878392E-2</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(3.91*'VO2-mouse '!C191+1.1*'VCO2-mouse'!C191)/1000</f>
        <v>0.30399912800000006</v>
      </c>
      <c r="D191" s="355">
        <f>(3.91*'VO2-mouse '!D191+1.1*'VCO2-mouse'!D191)/1000</f>
        <v>0.25939456999999999</v>
      </c>
      <c r="E191" s="355">
        <f>(3.91*'VO2-mouse '!E191+1.1*'VCO2-mouse'!E191)/1000</f>
        <v>0.26483355000000003</v>
      </c>
      <c r="F191" s="355">
        <f>(3.91*'VO2-mouse '!F191+1.1*'VCO2-mouse'!F191)/1000</f>
        <v>0.25048663199999999</v>
      </c>
      <c r="G191" s="355">
        <f>(3.91*'VO2-mouse '!G191+1.1*'VCO2-mouse'!G191)/1000</f>
        <v>0.27065617800000003</v>
      </c>
      <c r="H191" s="355">
        <f>(3.91*'VO2-mouse '!H191+1.1*'VCO2-mouse'!H191)/1000</f>
        <v>0.21988671199999998</v>
      </c>
      <c r="I191" s="355">
        <f>(3.91*'VO2-mouse '!I191+1.1*'VCO2-mouse'!I191)/1000</f>
        <v>0.22870579000000002</v>
      </c>
      <c r="J191" s="355">
        <f>(3.91*'VO2-mouse '!J191+1.1*'VCO2-mouse'!J191)/1000</f>
        <v>0.38338351999999998</v>
      </c>
      <c r="K191" s="356">
        <f>(3.91*'VO2-mouse '!K191+1.1*'VCO2-mouse'!K191)/1000</f>
        <v>0.25256444099999997</v>
      </c>
      <c r="L191" s="10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(3.91*'VO2-mouse '!C192+1.1*'VCO2-mouse'!C192)/1000</f>
        <v>0.25702913700000002</v>
      </c>
      <c r="D192" s="355">
        <f>(3.91*'VO2-mouse '!D192+1.1*'VCO2-mouse'!D192)/1000</f>
        <v>0.26614422000000004</v>
      </c>
      <c r="E192" s="355">
        <f>(3.91*'VO2-mouse '!E192+1.1*'VCO2-mouse'!E192)/1000</f>
        <v>0.41277627</v>
      </c>
      <c r="F192" s="355">
        <f>(3.91*'VO2-mouse '!F192+1.1*'VCO2-mouse'!F192)/1000</f>
        <v>0.27028663199999997</v>
      </c>
      <c r="G192" s="355">
        <f>(3.91*'VO2-mouse '!G192+1.1*'VCO2-mouse'!G192)/1000</f>
        <v>0.28457882699999998</v>
      </c>
      <c r="H192" s="355">
        <f>(3.91*'VO2-mouse '!H192+1.1*'VCO2-mouse'!H192)/1000</f>
        <v>0.39779604000000002</v>
      </c>
      <c r="I192" s="355">
        <f>(3.91*'VO2-mouse '!I192+1.1*'VCO2-mouse'!I192)/1000</f>
        <v>0.29118759</v>
      </c>
      <c r="J192" s="355">
        <f>(3.91*'VO2-mouse '!J192+1.1*'VCO2-mouse'!J192)/1000</f>
        <v>0.28766582400000007</v>
      </c>
      <c r="K192" s="356">
        <f>(3.91*'VO2-mouse '!K192+1.1*'VCO2-mouse'!K192)/1000</f>
        <v>0.25280950900000004</v>
      </c>
      <c r="L192" s="109">
        <f t="shared" ref="L192:P192" si="299">AVERAGE(C192:C194)</f>
        <v>0.26048384499999999</v>
      </c>
      <c r="M192" s="329">
        <f t="shared" si="299"/>
        <v>0.25271832333333338</v>
      </c>
      <c r="N192" s="329">
        <f t="shared" si="299"/>
        <v>0.31631165999999999</v>
      </c>
      <c r="O192" s="329">
        <f t="shared" si="299"/>
        <v>0.31584176800000002</v>
      </c>
      <c r="P192" s="329">
        <f t="shared" si="299"/>
        <v>0.31028312900000005</v>
      </c>
      <c r="Q192" s="329">
        <f t="shared" ref="Q192" si="300">AVERAGE(H192:H194)</f>
        <v>0.31631561133333336</v>
      </c>
      <c r="R192" s="329">
        <f t="shared" ref="R192" si="301">AVERAGE(I192:I194)</f>
        <v>0.25018618000000004</v>
      </c>
      <c r="S192" s="329">
        <f t="shared" ref="S192" si="302">AVERAGE(J192:J194)</f>
        <v>0.28290535800000005</v>
      </c>
      <c r="T192" s="329">
        <f t="shared" ref="T192" si="303">AVERAGE(K192:K194)</f>
        <v>0.27268746566666668</v>
      </c>
      <c r="U192" s="357">
        <f t="shared" ref="U192" si="304">AVERAGE(L192:T192)</f>
        <v>0.28641481559259258</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(3.91*'VO2-mouse '!C193+1.1*'VCO2-mouse'!C193)/1000</f>
        <v>0.25250912800000003</v>
      </c>
      <c r="D193" s="355">
        <f>(3.91*'VO2-mouse '!D193+1.1*'VCO2-mouse'!D193)/1000</f>
        <v>0.23288854500000003</v>
      </c>
      <c r="E193" s="355">
        <f>(3.91*'VO2-mouse '!E193+1.1*'VCO2-mouse'!E193)/1000</f>
        <v>0.28297701000000003</v>
      </c>
      <c r="F193" s="355">
        <f>(3.91*'VO2-mouse '!F193+1.1*'VCO2-mouse'!F193)/1000</f>
        <v>0.37521712800000001</v>
      </c>
      <c r="G193" s="355">
        <f>(3.91*'VO2-mouse '!G193+1.1*'VCO2-mouse'!G193)/1000</f>
        <v>0.26735156500000001</v>
      </c>
      <c r="H193" s="355">
        <f>(3.91*'VO2-mouse '!H193+1.1*'VCO2-mouse'!H193)/1000</f>
        <v>0.30199979599999999</v>
      </c>
      <c r="I193" s="355">
        <f>(3.91*'VO2-mouse '!I193+1.1*'VCO2-mouse'!I193)/1000</f>
        <v>0.23924692000000006</v>
      </c>
      <c r="J193" s="355">
        <f>(3.91*'VO2-mouse '!J193+1.1*'VCO2-mouse'!J193)/1000</f>
        <v>0.29760706000000003</v>
      </c>
      <c r="K193" s="356">
        <f>(3.91*'VO2-mouse '!K193+1.1*'VCO2-mouse'!K193)/1000</f>
        <v>0.31608925799999998</v>
      </c>
      <c r="L193" s="109"/>
      <c r="M193" s="329"/>
      <c r="N193" s="329"/>
      <c r="O193" s="329"/>
      <c r="P193" s="329"/>
      <c r="Q193" s="329"/>
      <c r="R193" s="329"/>
      <c r="S193" s="329"/>
      <c r="T193" s="329"/>
      <c r="U193" s="357">
        <f t="shared" ref="U193" si="305">STDEV(L192:T192)/SQRT(COUNT(L192:T192))</f>
        <v>9.5340472462063144E-3</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(3.91*'VO2-mouse '!C194+1.1*'VCO2-mouse'!C194)/1000</f>
        <v>0.27191326999999998</v>
      </c>
      <c r="D194" s="355">
        <f>(3.91*'VO2-mouse '!D194+1.1*'VCO2-mouse'!D194)/1000</f>
        <v>0.25912220499999999</v>
      </c>
      <c r="E194" s="355">
        <f>(3.91*'VO2-mouse '!E194+1.1*'VCO2-mouse'!E194)/1000</f>
        <v>0.25318170000000001</v>
      </c>
      <c r="F194" s="355">
        <f>(3.91*'VO2-mouse '!F194+1.1*'VCO2-mouse'!F194)/1000</f>
        <v>0.30202154400000003</v>
      </c>
      <c r="G194" s="355">
        <f>(3.91*'VO2-mouse '!G194+1.1*'VCO2-mouse'!G194)/1000</f>
        <v>0.37891899500000004</v>
      </c>
      <c r="H194" s="355">
        <f>(3.91*'VO2-mouse '!H194+1.1*'VCO2-mouse'!H194)/1000</f>
        <v>0.24915099799999998</v>
      </c>
      <c r="I194" s="355">
        <f>(3.91*'VO2-mouse '!I194+1.1*'VCO2-mouse'!I194)/1000</f>
        <v>0.22012403000000003</v>
      </c>
      <c r="J194" s="355">
        <f>(3.91*'VO2-mouse '!J194+1.1*'VCO2-mouse'!J194)/1000</f>
        <v>0.26344318999999999</v>
      </c>
      <c r="K194" s="356">
        <f>(3.91*'VO2-mouse '!K194+1.1*'VCO2-mouse'!K194)/1000</f>
        <v>0.24916363</v>
      </c>
      <c r="L194" s="10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(3.91*'VO2-mouse '!C195+1.1*'VCO2-mouse'!C195)/1000</f>
        <v>0.248034647</v>
      </c>
      <c r="D195" s="355">
        <f>(3.91*'VO2-mouse '!D195+1.1*'VCO2-mouse'!D195)/1000</f>
        <v>0.43212644</v>
      </c>
      <c r="E195" s="355">
        <f>(3.91*'VO2-mouse '!E195+1.1*'VCO2-mouse'!E195)/1000</f>
        <v>0.40229838000000007</v>
      </c>
      <c r="F195" s="355">
        <f>(3.91*'VO2-mouse '!F195+1.1*'VCO2-mouse'!F195)/1000</f>
        <v>0.27859392000000005</v>
      </c>
      <c r="G195" s="355">
        <f>(3.91*'VO2-mouse '!G195+1.1*'VCO2-mouse'!G195)/1000</f>
        <v>0.27137519500000001</v>
      </c>
      <c r="H195" s="355">
        <f>(3.91*'VO2-mouse '!H195+1.1*'VCO2-mouse'!H195)/1000</f>
        <v>0.24911954000000003</v>
      </c>
      <c r="I195" s="355">
        <f>(3.91*'VO2-mouse '!I195+1.1*'VCO2-mouse'!I195)/1000</f>
        <v>0.35019776999999996</v>
      </c>
      <c r="J195" s="355">
        <f>(3.91*'VO2-mouse '!J195+1.1*'VCO2-mouse'!J195)/1000</f>
        <v>0.29246204200000003</v>
      </c>
      <c r="K195" s="356">
        <f>(3.91*'VO2-mouse '!K195+1.1*'VCO2-mouse'!K195)/1000</f>
        <v>0.237004199</v>
      </c>
      <c r="L195" s="109">
        <f t="shared" ref="L195:P195" si="306">AVERAGE(C195:C197)</f>
        <v>0.32018532566666669</v>
      </c>
      <c r="M195" s="329">
        <f t="shared" si="306"/>
        <v>0.30052229499999999</v>
      </c>
      <c r="N195" s="329">
        <f t="shared" si="306"/>
        <v>0.29796552000000004</v>
      </c>
      <c r="O195" s="329">
        <f t="shared" si="306"/>
        <v>0.28256527200000003</v>
      </c>
      <c r="P195" s="329">
        <f t="shared" si="306"/>
        <v>0.27579764766666665</v>
      </c>
      <c r="Q195" s="329">
        <f t="shared" ref="Q195" si="307">AVERAGE(H195:H197)</f>
        <v>0.24452317666666668</v>
      </c>
      <c r="R195" s="329">
        <f t="shared" ref="R195" si="308">AVERAGE(I195:I197)</f>
        <v>0.30520954</v>
      </c>
      <c r="S195" s="329">
        <f t="shared" ref="S195" si="309">AVERAGE(J195:J197)</f>
        <v>0.37906973599999999</v>
      </c>
      <c r="T195" s="329">
        <f t="shared" ref="T195" si="310">AVERAGE(K195:K197)</f>
        <v>0.26335892466666666</v>
      </c>
      <c r="U195" s="357">
        <f t="shared" ref="U195" si="311">AVERAGE(L195:T195)</f>
        <v>0.29657749307407405</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(3.91*'VO2-mouse '!C196+1.1*'VCO2-mouse'!C196)/1000</f>
        <v>0.28917651200000005</v>
      </c>
      <c r="D196" s="355">
        <f>(3.91*'VO2-mouse '!D196+1.1*'VCO2-mouse'!D196)/1000</f>
        <v>0.24444194499999999</v>
      </c>
      <c r="E196" s="355">
        <f>(3.91*'VO2-mouse '!E196+1.1*'VCO2-mouse'!E196)/1000</f>
        <v>0.23813379000000001</v>
      </c>
      <c r="F196" s="355">
        <f>(3.91*'VO2-mouse '!F196+1.1*'VCO2-mouse'!F196)/1000</f>
        <v>0.30770256000000001</v>
      </c>
      <c r="G196" s="355">
        <f>(3.91*'VO2-mouse '!G196+1.1*'VCO2-mouse'!G196)/1000</f>
        <v>0.26722781800000001</v>
      </c>
      <c r="H196" s="355">
        <f>(3.91*'VO2-mouse '!H196+1.1*'VCO2-mouse'!H196)/1000</f>
        <v>0.245826936</v>
      </c>
      <c r="I196" s="355">
        <f>(3.91*'VO2-mouse '!I196+1.1*'VCO2-mouse'!I196)/1000</f>
        <v>0.33376335000000001</v>
      </c>
      <c r="J196" s="355">
        <f>(3.91*'VO2-mouse '!J196+1.1*'VCO2-mouse'!J196)/1000</f>
        <v>0.37981551400000002</v>
      </c>
      <c r="K196" s="356">
        <f>(3.91*'VO2-mouse '!K196+1.1*'VCO2-mouse'!K196)/1000</f>
        <v>0.30377321200000001</v>
      </c>
      <c r="L196" s="109"/>
      <c r="M196" s="329"/>
      <c r="N196" s="329"/>
      <c r="O196" s="329"/>
      <c r="P196" s="329"/>
      <c r="Q196" s="329"/>
      <c r="R196" s="329"/>
      <c r="S196" s="329"/>
      <c r="T196" s="329"/>
      <c r="U196" s="357">
        <f t="shared" ref="U196" si="312">STDEV(L195:T195)/SQRT(COUNT(L195:T195))</f>
        <v>1.2853647167269819E-2</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(3.91*'VO2-mouse '!C197+1.1*'VCO2-mouse'!C197)/1000</f>
        <v>0.42334481800000001</v>
      </c>
      <c r="D197" s="355">
        <f>(3.91*'VO2-mouse '!D197+1.1*'VCO2-mouse'!D197)/1000</f>
        <v>0.22499850000000002</v>
      </c>
      <c r="E197" s="355">
        <f>(3.91*'VO2-mouse '!E197+1.1*'VCO2-mouse'!E197)/1000</f>
        <v>0.25346438999999998</v>
      </c>
      <c r="F197" s="355">
        <f>(3.91*'VO2-mouse '!F197+1.1*'VCO2-mouse'!F197)/1000</f>
        <v>0.26139933599999998</v>
      </c>
      <c r="G197" s="355">
        <f>(3.91*'VO2-mouse '!G197+1.1*'VCO2-mouse'!G197)/1000</f>
        <v>0.28878993000000003</v>
      </c>
      <c r="H197" s="355">
        <f>(3.91*'VO2-mouse '!H197+1.1*'VCO2-mouse'!H197)/1000</f>
        <v>0.238623054</v>
      </c>
      <c r="I197" s="355">
        <f>(3.91*'VO2-mouse '!I197+1.1*'VCO2-mouse'!I197)/1000</f>
        <v>0.23166750000000003</v>
      </c>
      <c r="J197" s="355">
        <f>(3.91*'VO2-mouse '!J197+1.1*'VCO2-mouse'!J197)/1000</f>
        <v>0.46493165199999997</v>
      </c>
      <c r="K197" s="356">
        <f>(3.91*'VO2-mouse '!K197+1.1*'VCO2-mouse'!K197)/1000</f>
        <v>0.249299363</v>
      </c>
      <c r="L197" s="10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(3.91*'VO2-mouse '!C198+1.1*'VCO2-mouse'!C198)/1000</f>
        <v>0.30489397000000001</v>
      </c>
      <c r="D198" s="355">
        <f>(3.91*'VO2-mouse '!D198+1.1*'VCO2-mouse'!D198)/1000</f>
        <v>0.40699078000000005</v>
      </c>
      <c r="E198" s="355">
        <f>(3.91*'VO2-mouse '!E198+1.1*'VCO2-mouse'!E198)/1000</f>
        <v>0.26973594000000001</v>
      </c>
      <c r="F198" s="355">
        <f>(3.91*'VO2-mouse '!F198+1.1*'VCO2-mouse'!F198)/1000</f>
        <v>0.38665677599999998</v>
      </c>
      <c r="G198" s="355">
        <f>(3.91*'VO2-mouse '!G198+1.1*'VCO2-mouse'!G198)/1000</f>
        <v>0.21787054900000002</v>
      </c>
      <c r="H198" s="355">
        <f>(3.91*'VO2-mouse '!H198+1.1*'VCO2-mouse'!H198)/1000</f>
        <v>0.224033818</v>
      </c>
      <c r="I198" s="355">
        <f>(3.91*'VO2-mouse '!I198+1.1*'VCO2-mouse'!I198)/1000</f>
        <v>0.24027249000000001</v>
      </c>
      <c r="J198" s="355">
        <f>(3.91*'VO2-mouse '!J198+1.1*'VCO2-mouse'!J198)/1000</f>
        <v>0.29183245800000002</v>
      </c>
      <c r="K198" s="356">
        <f>(3.91*'VO2-mouse '!K198+1.1*'VCO2-mouse'!K198)/1000</f>
        <v>0.24058565900000001</v>
      </c>
      <c r="L198" s="109">
        <f t="shared" ref="L198:P198" si="313">AVERAGE(C198:C200)</f>
        <v>0.31549747733333339</v>
      </c>
      <c r="M198" s="329">
        <f t="shared" si="313"/>
        <v>0.29607895333333334</v>
      </c>
      <c r="N198" s="329">
        <f t="shared" si="313"/>
        <v>0.24774588</v>
      </c>
      <c r="O198" s="329">
        <f t="shared" si="313"/>
        <v>0.29400756</v>
      </c>
      <c r="P198" s="329">
        <f t="shared" si="313"/>
        <v>0.28565278300000002</v>
      </c>
      <c r="Q198" s="329">
        <f t="shared" ref="Q198" si="314">AVERAGE(H198:H200)</f>
        <v>0.31410934266666662</v>
      </c>
      <c r="R198" s="329">
        <f t="shared" ref="R198" si="315">AVERAGE(I198:I200)</f>
        <v>0.23452563333333334</v>
      </c>
      <c r="S198" s="329">
        <f t="shared" ref="S198" si="316">AVERAGE(J198:J200)</f>
        <v>0.27996824400000003</v>
      </c>
      <c r="T198" s="329">
        <f t="shared" ref="T198" si="317">AVERAGE(K198:K200)</f>
        <v>0.25440960866666668</v>
      </c>
      <c r="U198" s="357">
        <f t="shared" ref="U198" si="318">AVERAGE(L198:T198)</f>
        <v>0.28022172025925923</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(3.91*'VO2-mouse '!C199+1.1*'VCO2-mouse'!C199)/1000</f>
        <v>0.27238508100000003</v>
      </c>
      <c r="D199" s="355">
        <f>(3.91*'VO2-mouse '!D199+1.1*'VCO2-mouse'!D199)/1000</f>
        <v>0.243852075</v>
      </c>
      <c r="E199" s="355">
        <f>(3.91*'VO2-mouse '!E199+1.1*'VCO2-mouse'!E199)/1000</f>
        <v>0.23087835000000001</v>
      </c>
      <c r="F199" s="355">
        <f>(3.91*'VO2-mouse '!F199+1.1*'VCO2-mouse'!F199)/1000</f>
        <v>0.258083232</v>
      </c>
      <c r="G199" s="355">
        <f>(3.91*'VO2-mouse '!G199+1.1*'VCO2-mouse'!G199)/1000</f>
        <v>0.29308773000000005</v>
      </c>
      <c r="H199" s="355">
        <f>(3.91*'VO2-mouse '!H199+1.1*'VCO2-mouse'!H199)/1000</f>
        <v>0.37737487599999997</v>
      </c>
      <c r="I199" s="355">
        <f>(3.91*'VO2-mouse '!I199+1.1*'VCO2-mouse'!I199)/1000</f>
        <v>0.22827132</v>
      </c>
      <c r="J199" s="355">
        <f>(3.91*'VO2-mouse '!J199+1.1*'VCO2-mouse'!J199)/1000</f>
        <v>0.26039642200000002</v>
      </c>
      <c r="K199" s="356">
        <f>(3.91*'VO2-mouse '!K199+1.1*'VCO2-mouse'!K199)/1000</f>
        <v>0.26391853600000004</v>
      </c>
      <c r="L199" s="109"/>
      <c r="M199" s="329"/>
      <c r="N199" s="329"/>
      <c r="O199" s="329"/>
      <c r="P199" s="329"/>
      <c r="Q199" s="329"/>
      <c r="R199" s="329"/>
      <c r="S199" s="329"/>
      <c r="T199" s="329"/>
      <c r="U199" s="357">
        <f t="shared" ref="U199" si="319">STDEV(L198:T198)/SQRT(COUNT(L198:T198))</f>
        <v>9.6269944298441549E-3</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(3.91*'VO2-mouse '!C200+1.1*'VCO2-mouse'!C200)/1000</f>
        <v>0.36921338100000006</v>
      </c>
      <c r="D200" s="355">
        <f>(3.91*'VO2-mouse '!D200+1.1*'VCO2-mouse'!D200)/1000</f>
        <v>0.23739400499999999</v>
      </c>
      <c r="E200" s="355">
        <f>(3.91*'VO2-mouse '!E200+1.1*'VCO2-mouse'!E200)/1000</f>
        <v>0.24262334999999999</v>
      </c>
      <c r="F200" s="355">
        <f>(3.91*'VO2-mouse '!F200+1.1*'VCO2-mouse'!F200)/1000</f>
        <v>0.237282672</v>
      </c>
      <c r="G200" s="355">
        <f>(3.91*'VO2-mouse '!G200+1.1*'VCO2-mouse'!G200)/1000</f>
        <v>0.34600006999999999</v>
      </c>
      <c r="H200" s="355">
        <f>(3.91*'VO2-mouse '!H200+1.1*'VCO2-mouse'!H200)/1000</f>
        <v>0.34091933399999996</v>
      </c>
      <c r="I200" s="355">
        <f>(3.91*'VO2-mouse '!I200+1.1*'VCO2-mouse'!I200)/1000</f>
        <v>0.23503309</v>
      </c>
      <c r="J200" s="355">
        <f>(3.91*'VO2-mouse '!J200+1.1*'VCO2-mouse'!J200)/1000</f>
        <v>0.28767585200000001</v>
      </c>
      <c r="K200" s="356">
        <f>(3.91*'VO2-mouse '!K200+1.1*'VCO2-mouse'!K200)/1000</f>
        <v>0.25872463099999998</v>
      </c>
      <c r="L200" s="10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(3.91*'VO2-mouse '!C201+1.1*'VCO2-mouse'!C201)/1000</f>
        <v>0.25081429399999999</v>
      </c>
      <c r="D201" s="355">
        <f>(3.91*'VO2-mouse '!D201+1.1*'VCO2-mouse'!D201)/1000</f>
        <v>0.26149907</v>
      </c>
      <c r="E201" s="355">
        <f>(3.91*'VO2-mouse '!E201+1.1*'VCO2-mouse'!E201)/1000</f>
        <v>0.42631838999999999</v>
      </c>
      <c r="F201" s="355">
        <f>(3.91*'VO2-mouse '!F201+1.1*'VCO2-mouse'!F201)/1000</f>
        <v>0.29890027199999997</v>
      </c>
      <c r="G201" s="355">
        <f>(3.91*'VO2-mouse '!G201+1.1*'VCO2-mouse'!G201)/1000</f>
        <v>0.29152965399999997</v>
      </c>
      <c r="H201" s="355">
        <f>(3.91*'VO2-mouse '!H201+1.1*'VCO2-mouse'!H201)/1000</f>
        <v>0.36172719599999997</v>
      </c>
      <c r="I201" s="355">
        <f>(3.91*'VO2-mouse '!I201+1.1*'VCO2-mouse'!I201)/1000</f>
        <v>0.31400451000000001</v>
      </c>
      <c r="J201" s="355">
        <f>(3.91*'VO2-mouse '!J201+1.1*'VCO2-mouse'!J201)/1000</f>
        <v>0.29266194800000006</v>
      </c>
      <c r="K201" s="356">
        <f>(3.91*'VO2-mouse '!K201+1.1*'VCO2-mouse'!K201)/1000</f>
        <v>0.24973808200000003</v>
      </c>
      <c r="L201" s="109">
        <f t="shared" ref="L201:P201" si="320">AVERAGE(C201:C203)</f>
        <v>0.30458457833333336</v>
      </c>
      <c r="M201" s="329">
        <f t="shared" si="320"/>
        <v>0.38597150166666666</v>
      </c>
      <c r="N201" s="329">
        <f t="shared" si="320"/>
        <v>0.31211955000000002</v>
      </c>
      <c r="O201" s="329">
        <f t="shared" si="320"/>
        <v>0.36961496000000005</v>
      </c>
      <c r="P201" s="329">
        <f t="shared" si="320"/>
        <v>0.35062251033333336</v>
      </c>
      <c r="Q201" s="329">
        <f t="shared" ref="Q201" si="321">AVERAGE(H201:H203)</f>
        <v>0.29541637133333337</v>
      </c>
      <c r="R201" s="329">
        <f t="shared" ref="R201" si="322">AVERAGE(I201:I203)</f>
        <v>0.31819242666666669</v>
      </c>
      <c r="S201" s="329">
        <f t="shared" ref="S201" si="323">AVERAGE(J201:J203)</f>
        <v>0.29120403666666667</v>
      </c>
      <c r="T201" s="329">
        <f t="shared" ref="T201" si="324">AVERAGE(K201:K203)</f>
        <v>0.31258088500000003</v>
      </c>
      <c r="U201" s="357">
        <f t="shared" ref="U201" si="325">AVERAGE(L201:T201)</f>
        <v>0.32670075777777785</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(3.91*'VO2-mouse '!C202+1.1*'VCO2-mouse'!C202)/1000</f>
        <v>0.28394810900000006</v>
      </c>
      <c r="D202" s="355">
        <f>(3.91*'VO2-mouse '!D202+1.1*'VCO2-mouse'!D202)/1000</f>
        <v>0.48667935000000001</v>
      </c>
      <c r="E202" s="355">
        <f>(3.91*'VO2-mouse '!E202+1.1*'VCO2-mouse'!E202)/1000</f>
        <v>0.29117799</v>
      </c>
      <c r="F202" s="355">
        <f>(3.91*'VO2-mouse '!F202+1.1*'VCO2-mouse'!F202)/1000</f>
        <v>0.44002305600000002</v>
      </c>
      <c r="G202" s="355">
        <f>(3.91*'VO2-mouse '!G202+1.1*'VCO2-mouse'!G202)/1000</f>
        <v>0.45101458999999999</v>
      </c>
      <c r="H202" s="355">
        <f>(3.91*'VO2-mouse '!H202+1.1*'VCO2-mouse'!H202)/1000</f>
        <v>0.260071418</v>
      </c>
      <c r="I202" s="355">
        <f>(3.91*'VO2-mouse '!I202+1.1*'VCO2-mouse'!I202)/1000</f>
        <v>0.37555849000000002</v>
      </c>
      <c r="J202" s="355">
        <f>(3.91*'VO2-mouse '!J202+1.1*'VCO2-mouse'!J202)/1000</f>
        <v>0.29355487600000002</v>
      </c>
      <c r="K202" s="356">
        <f>(3.91*'VO2-mouse '!K202+1.1*'VCO2-mouse'!K202)/1000</f>
        <v>0.39993541300000002</v>
      </c>
      <c r="L202" s="109"/>
      <c r="M202" s="329"/>
      <c r="N202" s="329"/>
      <c r="O202" s="329"/>
      <c r="P202" s="329"/>
      <c r="Q202" s="329"/>
      <c r="R202" s="329"/>
      <c r="S202" s="329"/>
      <c r="T202" s="329"/>
      <c r="U202" s="357">
        <f t="shared" ref="U202" si="326">STDEV(L201:T201)/SQRT(COUNT(L201:T201))</f>
        <v>1.1266426059265852E-2</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(3.91*'VO2-mouse '!C203+1.1*'VCO2-mouse'!C203)/1000</f>
        <v>0.37899133200000001</v>
      </c>
      <c r="D203" s="355">
        <f>(3.91*'VO2-mouse '!D203+1.1*'VCO2-mouse'!D203)/1000</f>
        <v>0.40973608500000003</v>
      </c>
      <c r="E203" s="355">
        <f>(3.91*'VO2-mouse '!E203+1.1*'VCO2-mouse'!E203)/1000</f>
        <v>0.21886227000000003</v>
      </c>
      <c r="F203" s="355">
        <f>(3.91*'VO2-mouse '!F203+1.1*'VCO2-mouse'!F203)/1000</f>
        <v>0.36992155200000004</v>
      </c>
      <c r="G203" s="355">
        <f>(3.91*'VO2-mouse '!G203+1.1*'VCO2-mouse'!G203)/1000</f>
        <v>0.309323287</v>
      </c>
      <c r="H203" s="355">
        <f>(3.91*'VO2-mouse '!H203+1.1*'VCO2-mouse'!H203)/1000</f>
        <v>0.26445050000000003</v>
      </c>
      <c r="I203" s="355">
        <f>(3.91*'VO2-mouse '!I203+1.1*'VCO2-mouse'!I203)/1000</f>
        <v>0.26501427999999999</v>
      </c>
      <c r="J203" s="355">
        <f>(3.91*'VO2-mouse '!J203+1.1*'VCO2-mouse'!J203)/1000</f>
        <v>0.28739528599999997</v>
      </c>
      <c r="K203" s="356">
        <f>(3.91*'VO2-mouse '!K203+1.1*'VCO2-mouse'!K203)/1000</f>
        <v>0.28806915999999999</v>
      </c>
      <c r="L203" s="10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(3.91*'VO2-mouse '!C204+1.1*'VCO2-mouse'!C204)/1000</f>
        <v>0.39775428799999996</v>
      </c>
      <c r="D204" s="355">
        <f>(3.91*'VO2-mouse '!D204+1.1*'VCO2-mouse'!D204)/1000</f>
        <v>0.23450199500000002</v>
      </c>
      <c r="E204" s="355">
        <f>(3.91*'VO2-mouse '!E204+1.1*'VCO2-mouse'!E204)/1000</f>
        <v>0.30330963000000005</v>
      </c>
      <c r="F204" s="355">
        <f>(3.91*'VO2-mouse '!F204+1.1*'VCO2-mouse'!F204)/1000</f>
        <v>0.239235216</v>
      </c>
      <c r="G204" s="355">
        <f>(3.91*'VO2-mouse '!G204+1.1*'VCO2-mouse'!G204)/1000</f>
        <v>0.24004670299999997</v>
      </c>
      <c r="H204" s="355">
        <f>(3.91*'VO2-mouse '!H204+1.1*'VCO2-mouse'!H204)/1000</f>
        <v>0.29990901600000003</v>
      </c>
      <c r="I204" s="355">
        <f>(3.91*'VO2-mouse '!I204+1.1*'VCO2-mouse'!I204)/1000</f>
        <v>0.24806995000000001</v>
      </c>
      <c r="J204" s="355">
        <f>(3.91*'VO2-mouse '!J204+1.1*'VCO2-mouse'!J204)/1000</f>
        <v>0.29969157600000002</v>
      </c>
      <c r="K204" s="356">
        <f>(3.91*'VO2-mouse '!K204+1.1*'VCO2-mouse'!K204)/1000</f>
        <v>0.222250475</v>
      </c>
      <c r="L204" s="109">
        <f t="shared" ref="L204:P204" si="327">AVERAGE(C204:C206)</f>
        <v>0.40969888400000004</v>
      </c>
      <c r="M204" s="329">
        <f t="shared" si="327"/>
        <v>0.36173610000000006</v>
      </c>
      <c r="N204" s="329">
        <f t="shared" si="327"/>
        <v>0.34633422000000008</v>
      </c>
      <c r="O204" s="329">
        <f t="shared" si="327"/>
        <v>0.33599702399999992</v>
      </c>
      <c r="P204" s="329">
        <f t="shared" si="327"/>
        <v>0.24505503966666664</v>
      </c>
      <c r="Q204" s="329">
        <f t="shared" ref="Q204" si="328">AVERAGE(H204:H206)</f>
        <v>0.30614875666666669</v>
      </c>
      <c r="R204" s="329">
        <f t="shared" ref="R204" si="329">AVERAGE(I204:I206)</f>
        <v>0.3197297466666667</v>
      </c>
      <c r="S204" s="329">
        <f t="shared" ref="S204" si="330">AVERAGE(J204:J206)</f>
        <v>0.35981706600000002</v>
      </c>
      <c r="T204" s="329">
        <f t="shared" ref="T204" si="331">AVERAGE(K204:K206)</f>
        <v>0.303306519</v>
      </c>
      <c r="U204" s="357">
        <f t="shared" ref="U204" si="332">AVERAGE(L204:T204)</f>
        <v>0.33198037288888893</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(3.91*'VO2-mouse '!C205+1.1*'VCO2-mouse'!C205)/1000</f>
        <v>0.42730629600000009</v>
      </c>
      <c r="D205" s="355">
        <f>(3.91*'VO2-mouse '!D205+1.1*'VCO2-mouse'!D205)/1000</f>
        <v>0.24318595500000001</v>
      </c>
      <c r="E205" s="355">
        <f>(3.91*'VO2-mouse '!E205+1.1*'VCO2-mouse'!E205)/1000</f>
        <v>0.40147272000000001</v>
      </c>
      <c r="F205" s="355">
        <f>(3.91*'VO2-mouse '!F205+1.1*'VCO2-mouse'!F205)/1000</f>
        <v>0.275577984</v>
      </c>
      <c r="G205" s="355">
        <f>(3.91*'VO2-mouse '!G205+1.1*'VCO2-mouse'!G205)/1000</f>
        <v>0.271654799</v>
      </c>
      <c r="H205" s="355">
        <f>(3.91*'VO2-mouse '!H205+1.1*'VCO2-mouse'!H205)/1000</f>
        <v>0.25366811</v>
      </c>
      <c r="I205" s="355">
        <f>(3.91*'VO2-mouse '!I205+1.1*'VCO2-mouse'!I205)/1000</f>
        <v>0.25310579999999999</v>
      </c>
      <c r="J205" s="355">
        <f>(3.91*'VO2-mouse '!J205+1.1*'VCO2-mouse'!J205)/1000</f>
        <v>0.47423044200000003</v>
      </c>
      <c r="K205" s="356">
        <f>(3.91*'VO2-mouse '!K205+1.1*'VCO2-mouse'!K205)/1000</f>
        <v>0.25241787299999996</v>
      </c>
      <c r="L205" s="109"/>
      <c r="M205" s="329"/>
      <c r="N205" s="329"/>
      <c r="O205" s="329"/>
      <c r="P205" s="329"/>
      <c r="Q205" s="329"/>
      <c r="R205" s="329"/>
      <c r="S205" s="329"/>
      <c r="T205" s="329"/>
      <c r="U205" s="357">
        <f t="shared" ref="U205" si="333">STDEV(L204:T204)/SQRT(COUNT(L204:T204))</f>
        <v>1.5419221344082861E-2</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(3.91*'VO2-mouse '!C206+1.1*'VCO2-mouse'!C206)/1000</f>
        <v>0.40403606800000008</v>
      </c>
      <c r="D206" s="355">
        <f>(3.91*'VO2-mouse '!D206+1.1*'VCO2-mouse'!D206)/1000</f>
        <v>0.60752035000000004</v>
      </c>
      <c r="E206" s="355">
        <f>(3.91*'VO2-mouse '!E206+1.1*'VCO2-mouse'!E206)/1000</f>
        <v>0.33422031000000002</v>
      </c>
      <c r="F206" s="355">
        <f>(3.91*'VO2-mouse '!F206+1.1*'VCO2-mouse'!F206)/1000</f>
        <v>0.49317787199999996</v>
      </c>
      <c r="G206" s="355">
        <f>(3.91*'VO2-mouse '!G206+1.1*'VCO2-mouse'!G206)/1000</f>
        <v>0.223463617</v>
      </c>
      <c r="H206" s="355">
        <f>(3.91*'VO2-mouse '!H206+1.1*'VCO2-mouse'!H206)/1000</f>
        <v>0.36486914399999998</v>
      </c>
      <c r="I206" s="355">
        <f>(3.91*'VO2-mouse '!I206+1.1*'VCO2-mouse'!I206)/1000</f>
        <v>0.45801349000000002</v>
      </c>
      <c r="J206" s="355">
        <f>(3.91*'VO2-mouse '!J206+1.1*'VCO2-mouse'!J206)/1000</f>
        <v>0.30552918000000001</v>
      </c>
      <c r="K206" s="356">
        <f>(3.91*'VO2-mouse '!K206+1.1*'VCO2-mouse'!K206)/1000</f>
        <v>0.43525120900000003</v>
      </c>
      <c r="L206" s="10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(3.91*'VO2-mouse '!C207+1.1*'VCO2-mouse'!C207)/1000</f>
        <v>0.28117415300000004</v>
      </c>
      <c r="D207" s="355">
        <f>(3.91*'VO2-mouse '!D207+1.1*'VCO2-mouse'!D207)/1000</f>
        <v>0.42073713000000001</v>
      </c>
      <c r="E207" s="355">
        <f>(3.91*'VO2-mouse '!E207+1.1*'VCO2-mouse'!E207)/1000</f>
        <v>0.25922861999999997</v>
      </c>
      <c r="F207" s="355">
        <f>(3.91*'VO2-mouse '!F207+1.1*'VCO2-mouse'!F207)/1000</f>
        <v>0.35733957599999999</v>
      </c>
      <c r="G207" s="355">
        <f>(3.91*'VO2-mouse '!G207+1.1*'VCO2-mouse'!G207)/1000</f>
        <v>0.37066326700000002</v>
      </c>
      <c r="H207" s="355">
        <f>(3.91*'VO2-mouse '!H207+1.1*'VCO2-mouse'!H207)/1000</f>
        <v>0.24902238399999999</v>
      </c>
      <c r="I207" s="355">
        <f>(3.91*'VO2-mouse '!I207+1.1*'VCO2-mouse'!I207)/1000</f>
        <v>0.35041949000000006</v>
      </c>
      <c r="J207" s="355">
        <f>(3.91*'VO2-mouse '!J207+1.1*'VCO2-mouse'!J207)/1000</f>
        <v>0.37325829200000005</v>
      </c>
      <c r="K207" s="356">
        <f>(3.91*'VO2-mouse '!K207+1.1*'VCO2-mouse'!K207)/1000</f>
        <v>0.36681084800000002</v>
      </c>
      <c r="L207" s="109">
        <f t="shared" ref="L207:P207" si="334">AVERAGE(C207:C209)</f>
        <v>0.32148440933333333</v>
      </c>
      <c r="M207" s="329">
        <f t="shared" si="334"/>
        <v>0.40070483166666665</v>
      </c>
      <c r="N207" s="329">
        <f t="shared" si="334"/>
        <v>0.32639688</v>
      </c>
      <c r="O207" s="329">
        <f t="shared" si="334"/>
        <v>0.34109459999999997</v>
      </c>
      <c r="P207" s="329">
        <f t="shared" si="334"/>
        <v>0.35687193966666664</v>
      </c>
      <c r="Q207" s="329">
        <f t="shared" ref="Q207" si="335">AVERAGE(H207:H209)</f>
        <v>0.31380318000000001</v>
      </c>
      <c r="R207" s="329">
        <f t="shared" ref="R207" si="336">AVERAGE(I207:I209)</f>
        <v>0.3086453566666667</v>
      </c>
      <c r="S207" s="329">
        <f t="shared" ref="S207" si="337">AVERAGE(J207:J209)</f>
        <v>0.34860096600000001</v>
      </c>
      <c r="T207" s="329">
        <f t="shared" ref="T207" si="338">AVERAGE(K207:K209)</f>
        <v>0.33678877033333338</v>
      </c>
      <c r="U207" s="357">
        <f t="shared" ref="U207" si="339">AVERAGE(L207:T207)</f>
        <v>0.33937677040740738</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(3.91*'VO2-mouse '!C208+1.1*'VCO2-mouse'!C208)/1000</f>
        <v>0.27421649900000006</v>
      </c>
      <c r="D208" s="355">
        <f>(3.91*'VO2-mouse '!D208+1.1*'VCO2-mouse'!D208)/1000</f>
        <v>0.34178513499999996</v>
      </c>
      <c r="E208" s="355">
        <f>(3.91*'VO2-mouse '!E208+1.1*'VCO2-mouse'!E208)/1000</f>
        <v>0.33574472999999999</v>
      </c>
      <c r="F208" s="355">
        <f>(3.91*'VO2-mouse '!F208+1.1*'VCO2-mouse'!F208)/1000</f>
        <v>0.27175869599999997</v>
      </c>
      <c r="G208" s="355">
        <f>(3.91*'VO2-mouse '!G208+1.1*'VCO2-mouse'!G208)/1000</f>
        <v>0.41131230399999996</v>
      </c>
      <c r="H208" s="355">
        <f>(3.91*'VO2-mouse '!H208+1.1*'VCO2-mouse'!H208)/1000</f>
        <v>0.39854461200000002</v>
      </c>
      <c r="I208" s="355">
        <f>(3.91*'VO2-mouse '!I208+1.1*'VCO2-mouse'!I208)/1000</f>
        <v>0.29309705000000003</v>
      </c>
      <c r="J208" s="355">
        <f>(3.91*'VO2-mouse '!J208+1.1*'VCO2-mouse'!J208)/1000</f>
        <v>0.30879569200000001</v>
      </c>
      <c r="K208" s="356">
        <f>(3.91*'VO2-mouse '!K208+1.1*'VCO2-mouse'!K208)/1000</f>
        <v>0.36883719000000004</v>
      </c>
      <c r="L208" s="109"/>
      <c r="M208" s="329"/>
      <c r="N208" s="329"/>
      <c r="O208" s="329"/>
      <c r="P208" s="329"/>
      <c r="Q208" s="329"/>
      <c r="R208" s="329"/>
      <c r="S208" s="329"/>
      <c r="T208" s="329"/>
      <c r="U208" s="357">
        <f t="shared" ref="U208" si="340">STDEV(L207:T207)/SQRT(COUNT(L207:T207))</f>
        <v>9.3161962978134932E-3</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(3.91*'VO2-mouse '!C209+1.1*'VCO2-mouse'!C209)/1000</f>
        <v>0.40906257600000001</v>
      </c>
      <c r="D209" s="355">
        <f>(3.91*'VO2-mouse '!D209+1.1*'VCO2-mouse'!D209)/1000</f>
        <v>0.43959223000000003</v>
      </c>
      <c r="E209" s="355">
        <f>(3.91*'VO2-mouse '!E209+1.1*'VCO2-mouse'!E209)/1000</f>
        <v>0.38421729000000004</v>
      </c>
      <c r="F209" s="355">
        <f>(3.91*'VO2-mouse '!F209+1.1*'VCO2-mouse'!F209)/1000</f>
        <v>0.39418552799999995</v>
      </c>
      <c r="G209" s="355">
        <f>(3.91*'VO2-mouse '!G209+1.1*'VCO2-mouse'!G209)/1000</f>
        <v>0.28864024799999999</v>
      </c>
      <c r="H209" s="355">
        <f>(3.91*'VO2-mouse '!H209+1.1*'VCO2-mouse'!H209)/1000</f>
        <v>0.29384254399999998</v>
      </c>
      <c r="I209" s="355">
        <f>(3.91*'VO2-mouse '!I209+1.1*'VCO2-mouse'!I209)/1000</f>
        <v>0.28241953000000003</v>
      </c>
      <c r="J209" s="355">
        <f>(3.91*'VO2-mouse '!J209+1.1*'VCO2-mouse'!J209)/1000</f>
        <v>0.36374891400000003</v>
      </c>
      <c r="K209" s="356">
        <f>(3.91*'VO2-mouse '!K209+1.1*'VCO2-mouse'!K209)/1000</f>
        <v>0.27471827299999996</v>
      </c>
      <c r="L209" s="10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(3.91*'VO2-mouse '!C210+1.1*'VCO2-mouse'!C210)/1000</f>
        <v>0.268268591</v>
      </c>
      <c r="D210" s="355">
        <f>(3.91*'VO2-mouse '!D210+1.1*'VCO2-mouse'!D210)/1000</f>
        <v>0.35559431499999994</v>
      </c>
      <c r="E210" s="355">
        <f>(3.91*'VO2-mouse '!E210+1.1*'VCO2-mouse'!E210)/1000</f>
        <v>0.28748709</v>
      </c>
      <c r="F210" s="355">
        <f>(3.91*'VO2-mouse '!F210+1.1*'VCO2-mouse'!F210)/1000</f>
        <v>0.44171080800000001</v>
      </c>
      <c r="G210" s="355">
        <f>(3.91*'VO2-mouse '!G210+1.1*'VCO2-mouse'!G210)/1000</f>
        <v>0.34294764400000005</v>
      </c>
      <c r="H210" s="355">
        <f>(3.91*'VO2-mouse '!H210+1.1*'VCO2-mouse'!H210)/1000</f>
        <v>0.25886017799999994</v>
      </c>
      <c r="I210" s="355">
        <f>(3.91*'VO2-mouse '!I210+1.1*'VCO2-mouse'!I210)/1000</f>
        <v>0.25101234</v>
      </c>
      <c r="J210" s="355">
        <f>(3.91*'VO2-mouse '!J210+1.1*'VCO2-mouse'!J210)/1000</f>
        <v>0.31896648200000005</v>
      </c>
      <c r="K210" s="356">
        <f>(3.91*'VO2-mouse '!K210+1.1*'VCO2-mouse'!K210)/1000</f>
        <v>0.35995879400000003</v>
      </c>
      <c r="L210" s="109">
        <f t="shared" ref="L210:P210" si="341">AVERAGE(C210:C212)</f>
        <v>0.36692406333333333</v>
      </c>
      <c r="M210" s="329">
        <f t="shared" si="341"/>
        <v>0.36270396666666666</v>
      </c>
      <c r="N210" s="329">
        <f t="shared" si="341"/>
        <v>0.36830619000000003</v>
      </c>
      <c r="O210" s="329">
        <f t="shared" si="341"/>
        <v>0.395151592</v>
      </c>
      <c r="P210" s="329">
        <f t="shared" si="341"/>
        <v>0.36542554966666668</v>
      </c>
      <c r="Q210" s="329">
        <f t="shared" ref="Q210" si="342">AVERAGE(H210:H212)</f>
        <v>0.32087281266666667</v>
      </c>
      <c r="R210" s="329">
        <f t="shared" ref="R210" si="343">AVERAGE(I210:I212)</f>
        <v>0.32299130000000004</v>
      </c>
      <c r="S210" s="329">
        <f t="shared" ref="S210" si="344">AVERAGE(J210:J212)</f>
        <v>0.38059006800000006</v>
      </c>
      <c r="T210" s="329">
        <f t="shared" ref="T210" si="345">AVERAGE(K210:K212)</f>
        <v>0.34392233733333333</v>
      </c>
      <c r="U210" s="357">
        <f t="shared" ref="U210" si="346">AVERAGE(L210:T210)</f>
        <v>0.35854309774074072</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(3.91*'VO2-mouse '!C211+1.1*'VCO2-mouse'!C211)/1000</f>
        <v>0.35836037299999995</v>
      </c>
      <c r="D211" s="355">
        <f>(3.91*'VO2-mouse '!D211+1.1*'VCO2-mouse'!D211)/1000</f>
        <v>0.24210564500000004</v>
      </c>
      <c r="E211" s="355">
        <f>(3.91*'VO2-mouse '!E211+1.1*'VCO2-mouse'!E211)/1000</f>
        <v>0.36464715000000003</v>
      </c>
      <c r="F211" s="355">
        <f>(3.91*'VO2-mouse '!F211+1.1*'VCO2-mouse'!F211)/1000</f>
        <v>0.36199204800000001</v>
      </c>
      <c r="G211" s="355">
        <f>(3.91*'VO2-mouse '!G211+1.1*'VCO2-mouse'!G211)/1000</f>
        <v>0.31789690399999992</v>
      </c>
      <c r="H211" s="355">
        <f>(3.91*'VO2-mouse '!H211+1.1*'VCO2-mouse'!H211)/1000</f>
        <v>0.38017934600000003</v>
      </c>
      <c r="I211" s="355">
        <f>(3.91*'VO2-mouse '!I211+1.1*'VCO2-mouse'!I211)/1000</f>
        <v>0.39909899000000004</v>
      </c>
      <c r="J211" s="355">
        <f>(3.91*'VO2-mouse '!J211+1.1*'VCO2-mouse'!J211)/1000</f>
        <v>0.42825598600000009</v>
      </c>
      <c r="K211" s="356">
        <f>(3.91*'VO2-mouse '!K211+1.1*'VCO2-mouse'!K211)/1000</f>
        <v>0.27134780000000003</v>
      </c>
      <c r="L211" s="109"/>
      <c r="M211" s="329"/>
      <c r="N211" s="329"/>
      <c r="O211" s="329"/>
      <c r="P211" s="329"/>
      <c r="Q211" s="329"/>
      <c r="R211" s="329"/>
      <c r="S211" s="329"/>
      <c r="T211" s="329"/>
      <c r="U211" s="357">
        <f t="shared" ref="U211" si="347">STDEV(L210:T210)/SQRT(COUNT(L210:T210))</f>
        <v>8.2942731364383498E-3</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(3.91*'VO2-mouse '!C212+1.1*'VCO2-mouse'!C212)/1000</f>
        <v>0.47414322600000003</v>
      </c>
      <c r="D212" s="355">
        <f>(3.91*'VO2-mouse '!D212+1.1*'VCO2-mouse'!D212)/1000</f>
        <v>0.49041194000000005</v>
      </c>
      <c r="E212" s="355">
        <f>(3.91*'VO2-mouse '!E212+1.1*'VCO2-mouse'!E212)/1000</f>
        <v>0.45278433000000001</v>
      </c>
      <c r="F212" s="355">
        <f>(3.91*'VO2-mouse '!F212+1.1*'VCO2-mouse'!F212)/1000</f>
        <v>0.38175192000000002</v>
      </c>
      <c r="G212" s="355">
        <f>(3.91*'VO2-mouse '!G212+1.1*'VCO2-mouse'!G212)/1000</f>
        <v>0.43543210100000002</v>
      </c>
      <c r="H212" s="355">
        <f>(3.91*'VO2-mouse '!H212+1.1*'VCO2-mouse'!H212)/1000</f>
        <v>0.323578914</v>
      </c>
      <c r="I212" s="355">
        <f>(3.91*'VO2-mouse '!I212+1.1*'VCO2-mouse'!I212)/1000</f>
        <v>0.31886257000000001</v>
      </c>
      <c r="J212" s="355">
        <f>(3.91*'VO2-mouse '!J212+1.1*'VCO2-mouse'!J212)/1000</f>
        <v>0.39454773600000009</v>
      </c>
      <c r="K212" s="356">
        <f>(3.91*'VO2-mouse '!K212+1.1*'VCO2-mouse'!K212)/1000</f>
        <v>0.40046041799999998</v>
      </c>
      <c r="L212" s="10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(3.91*'VO2-mouse '!C213+1.1*'VCO2-mouse'!C213)/1000</f>
        <v>0.35821999500000001</v>
      </c>
      <c r="D213" s="355">
        <f>(3.91*'VO2-mouse '!D213+1.1*'VCO2-mouse'!D213)/1000</f>
        <v>0.296910485</v>
      </c>
      <c r="E213" s="355">
        <f>(3.91*'VO2-mouse '!E213+1.1*'VCO2-mouse'!E213)/1000</f>
        <v>0.32804514000000001</v>
      </c>
      <c r="F213" s="355">
        <f>(3.91*'VO2-mouse '!F213+1.1*'VCO2-mouse'!F213)/1000</f>
        <v>0.44041562400000001</v>
      </c>
      <c r="G213" s="355">
        <f>(3.91*'VO2-mouse '!G213+1.1*'VCO2-mouse'!G213)/1000</f>
        <v>0.47592503399999997</v>
      </c>
      <c r="H213" s="355">
        <f>(3.91*'VO2-mouse '!H213+1.1*'VCO2-mouse'!H213)/1000</f>
        <v>0.30998092599999993</v>
      </c>
      <c r="I213" s="355">
        <f>(3.91*'VO2-mouse '!I213+1.1*'VCO2-mouse'!I213)/1000</f>
        <v>0.31490288999999999</v>
      </c>
      <c r="J213" s="355">
        <f>(3.91*'VO2-mouse '!J213+1.1*'VCO2-mouse'!J213)/1000</f>
        <v>0.39557931199999996</v>
      </c>
      <c r="K213" s="356">
        <f>(3.91*'VO2-mouse '!K213+1.1*'VCO2-mouse'!K213)/1000</f>
        <v>0.33514467400000003</v>
      </c>
      <c r="L213" s="109">
        <f t="shared" ref="L213:P213" si="348">AVERAGE(C213:C215)</f>
        <v>0.40994721033333342</v>
      </c>
      <c r="M213" s="329">
        <f t="shared" si="348"/>
        <v>0.39154700333333342</v>
      </c>
      <c r="N213" s="329">
        <f t="shared" si="348"/>
        <v>0.40003433999999999</v>
      </c>
      <c r="O213" s="329">
        <f t="shared" si="348"/>
        <v>0.41615992000000007</v>
      </c>
      <c r="P213" s="329">
        <f t="shared" si="348"/>
        <v>0.40403840099999999</v>
      </c>
      <c r="Q213" s="329">
        <f t="shared" ref="Q213" si="349">AVERAGE(H213:H215)</f>
        <v>0.34644502799999993</v>
      </c>
      <c r="R213" s="329">
        <f t="shared" ref="R213" si="350">AVERAGE(I213:I215)</f>
        <v>0.35093185333333338</v>
      </c>
      <c r="S213" s="329">
        <f t="shared" ref="S213" si="351">AVERAGE(J213:J215)</f>
        <v>0.38899498533333327</v>
      </c>
      <c r="T213" s="329">
        <f t="shared" ref="T213" si="352">AVERAGE(K213:K215)</f>
        <v>0.35452914566666666</v>
      </c>
      <c r="U213" s="357">
        <f t="shared" ref="U213" si="353">AVERAGE(L213:T213)</f>
        <v>0.38473643188888895</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(3.91*'VO2-mouse '!C214+1.1*'VCO2-mouse'!C214)/1000</f>
        <v>0.43507559500000004</v>
      </c>
      <c r="D214" s="355">
        <f>(3.91*'VO2-mouse '!D214+1.1*'VCO2-mouse'!D214)/1000</f>
        <v>0.51741084500000001</v>
      </c>
      <c r="E214" s="355">
        <f>(3.91*'VO2-mouse '!E214+1.1*'VCO2-mouse'!E214)/1000</f>
        <v>0.46124343000000001</v>
      </c>
      <c r="F214" s="355">
        <f>(3.91*'VO2-mouse '!F214+1.1*'VCO2-mouse'!F214)/1000</f>
        <v>0.43081526400000009</v>
      </c>
      <c r="G214" s="355">
        <f>(3.91*'VO2-mouse '!G214+1.1*'VCO2-mouse'!G214)/1000</f>
        <v>0.33364685900000002</v>
      </c>
      <c r="H214" s="355">
        <f>(3.91*'VO2-mouse '!H214+1.1*'VCO2-mouse'!H214)/1000</f>
        <v>0.38698433199999999</v>
      </c>
      <c r="I214" s="355">
        <f>(3.91*'VO2-mouse '!I214+1.1*'VCO2-mouse'!I214)/1000</f>
        <v>0.29564568000000002</v>
      </c>
      <c r="J214" s="355">
        <f>(3.91*'VO2-mouse '!J214+1.1*'VCO2-mouse'!J214)/1000</f>
        <v>0.43838448400000002</v>
      </c>
      <c r="K214" s="356">
        <f>(3.91*'VO2-mouse '!K214+1.1*'VCO2-mouse'!K214)/1000</f>
        <v>0.371615678</v>
      </c>
      <c r="L214" s="109"/>
      <c r="M214" s="329"/>
      <c r="N214" s="329"/>
      <c r="O214" s="329"/>
      <c r="P214" s="329"/>
      <c r="Q214" s="329"/>
      <c r="R214" s="329"/>
      <c r="S214" s="329"/>
      <c r="T214" s="329"/>
      <c r="U214" s="357">
        <f t="shared" ref="U214" si="354">STDEV(L213:T213)/SQRT(COUNT(L213:T213))</f>
        <v>8.9873301280788982E-3</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(3.91*'VO2-mouse '!C215+1.1*'VCO2-mouse'!C215)/1000</f>
        <v>0.43654604100000005</v>
      </c>
      <c r="D215" s="355">
        <f>(3.91*'VO2-mouse '!D215+1.1*'VCO2-mouse'!D215)/1000</f>
        <v>0.36031968000000009</v>
      </c>
      <c r="E215" s="355">
        <f>(3.91*'VO2-mouse '!E215+1.1*'VCO2-mouse'!E215)/1000</f>
        <v>0.41081444999999994</v>
      </c>
      <c r="F215" s="355">
        <f>(3.91*'VO2-mouse '!F215+1.1*'VCO2-mouse'!F215)/1000</f>
        <v>0.37724887200000001</v>
      </c>
      <c r="G215" s="355">
        <f>(3.91*'VO2-mouse '!G215+1.1*'VCO2-mouse'!G215)/1000</f>
        <v>0.40254331000000004</v>
      </c>
      <c r="H215" s="355">
        <f>(3.91*'VO2-mouse '!H215+1.1*'VCO2-mouse'!H215)/1000</f>
        <v>0.34236982599999993</v>
      </c>
      <c r="I215" s="355">
        <f>(3.91*'VO2-mouse '!I215+1.1*'VCO2-mouse'!I215)/1000</f>
        <v>0.44224699000000006</v>
      </c>
      <c r="J215" s="355">
        <f>(3.91*'VO2-mouse '!J215+1.1*'VCO2-mouse'!J215)/1000</f>
        <v>0.33302115999999998</v>
      </c>
      <c r="K215" s="356">
        <f>(3.91*'VO2-mouse '!K215+1.1*'VCO2-mouse'!K215)/1000</f>
        <v>0.35682708499999999</v>
      </c>
      <c r="L215" s="10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(3.91*'VO2-mouse '!C216+1.1*'VCO2-mouse'!C216)/1000</f>
        <v>0.38211189699999998</v>
      </c>
      <c r="D216" s="355">
        <f>(3.91*'VO2-mouse '!D216+1.1*'VCO2-mouse'!D216)/1000</f>
        <v>0.32796680499999997</v>
      </c>
      <c r="E216" s="355">
        <f>(3.91*'VO2-mouse '!E216+1.1*'VCO2-mouse'!E216)/1000</f>
        <v>0.31481595000000007</v>
      </c>
      <c r="F216" s="355">
        <f>(3.91*'VO2-mouse '!F216+1.1*'VCO2-mouse'!F216)/1000</f>
        <v>0.43153228799999999</v>
      </c>
      <c r="G216" s="355">
        <f>(3.91*'VO2-mouse '!G216+1.1*'VCO2-mouse'!G216)/1000</f>
        <v>0.37318291399999998</v>
      </c>
      <c r="H216" s="355">
        <f>(3.91*'VO2-mouse '!H216+1.1*'VCO2-mouse'!H216)/1000</f>
        <v>0.38319289399999995</v>
      </c>
      <c r="I216" s="355">
        <f>(3.91*'VO2-mouse '!I216+1.1*'VCO2-mouse'!I216)/1000</f>
        <v>0.45931137999999999</v>
      </c>
      <c r="J216" s="355">
        <f>(3.91*'VO2-mouse '!J216+1.1*'VCO2-mouse'!J216)/1000</f>
        <v>0.30326350600000002</v>
      </c>
      <c r="K216" s="356">
        <f>(3.91*'VO2-mouse '!K216+1.1*'VCO2-mouse'!K216)/1000</f>
        <v>0.33450540899999998</v>
      </c>
      <c r="L216" s="109">
        <f t="shared" ref="L216:P216" si="355">AVERAGE(C216:C218)</f>
        <v>0.37265661666666672</v>
      </c>
      <c r="M216" s="329">
        <f t="shared" si="355"/>
        <v>0.35572068666666667</v>
      </c>
      <c r="N216" s="329">
        <f t="shared" si="355"/>
        <v>0.34555950000000002</v>
      </c>
      <c r="O216" s="329">
        <f t="shared" si="355"/>
        <v>0.44612840800000003</v>
      </c>
      <c r="P216" s="329">
        <f t="shared" si="355"/>
        <v>0.36226938366666667</v>
      </c>
      <c r="Q216" s="329">
        <f t="shared" ref="Q216" si="356">AVERAGE(H216:H218)</f>
        <v>0.360217854</v>
      </c>
      <c r="R216" s="329">
        <f t="shared" ref="R216" si="357">AVERAGE(I216:I218)</f>
        <v>0.37335562666666666</v>
      </c>
      <c r="S216" s="329">
        <f t="shared" ref="S216" si="358">AVERAGE(J216:J218)</f>
        <v>0.36503046333333328</v>
      </c>
      <c r="T216" s="329">
        <f t="shared" ref="T216" si="359">AVERAGE(K216:K218)</f>
        <v>0.34919832566666664</v>
      </c>
      <c r="U216" s="357">
        <f t="shared" ref="U216" si="360">AVERAGE(L216:T216)</f>
        <v>0.37001520718518521</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(3.91*'VO2-mouse '!C217+1.1*'VCO2-mouse'!C217)/1000</f>
        <v>0.40325314900000009</v>
      </c>
      <c r="D217" s="355">
        <f>(3.91*'VO2-mouse '!D217+1.1*'VCO2-mouse'!D217)/1000</f>
        <v>0.40776913999999997</v>
      </c>
      <c r="E217" s="355">
        <f>(3.91*'VO2-mouse '!E217+1.1*'VCO2-mouse'!E217)/1000</f>
        <v>0.28880739</v>
      </c>
      <c r="F217" s="355">
        <f>(3.91*'VO2-mouse '!F217+1.1*'VCO2-mouse'!F217)/1000</f>
        <v>0.43596458400000004</v>
      </c>
      <c r="G217" s="355">
        <f>(3.91*'VO2-mouse '!G217+1.1*'VCO2-mouse'!G217)/1000</f>
        <v>0.36503117300000004</v>
      </c>
      <c r="H217" s="355">
        <f>(3.91*'VO2-mouse '!H217+1.1*'VCO2-mouse'!H217)/1000</f>
        <v>0.36470864399999997</v>
      </c>
      <c r="I217" s="355">
        <f>(3.91*'VO2-mouse '!I217+1.1*'VCO2-mouse'!I217)/1000</f>
        <v>0.34620956999999997</v>
      </c>
      <c r="J217" s="355">
        <f>(3.91*'VO2-mouse '!J217+1.1*'VCO2-mouse'!J217)/1000</f>
        <v>0.38308921999999995</v>
      </c>
      <c r="K217" s="356">
        <f>(3.91*'VO2-mouse '!K217+1.1*'VCO2-mouse'!K217)/1000</f>
        <v>0.37576587700000003</v>
      </c>
      <c r="L217" s="109"/>
      <c r="M217" s="329"/>
      <c r="N217" s="329"/>
      <c r="O217" s="329"/>
      <c r="P217" s="329"/>
      <c r="Q217" s="329"/>
      <c r="R217" s="329"/>
      <c r="S217" s="329"/>
      <c r="T217" s="329"/>
      <c r="U217" s="357">
        <f t="shared" ref="U217" si="361">STDEV(L216:T216)/SQRT(COUNT(L216:T216))</f>
        <v>1.0019388048414507E-2</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(3.91*'VO2-mouse '!C218+1.1*'VCO2-mouse'!C218)/1000</f>
        <v>0.33260480400000003</v>
      </c>
      <c r="D218" s="355">
        <f>(3.91*'VO2-mouse '!D218+1.1*'VCO2-mouse'!D218)/1000</f>
        <v>0.33142611500000002</v>
      </c>
      <c r="E218" s="355">
        <f>(3.91*'VO2-mouse '!E218+1.1*'VCO2-mouse'!E218)/1000</f>
        <v>0.43305515999999999</v>
      </c>
      <c r="F218" s="355">
        <f>(3.91*'VO2-mouse '!F218+1.1*'VCO2-mouse'!F218)/1000</f>
        <v>0.47088835200000001</v>
      </c>
      <c r="G218" s="355">
        <f>(3.91*'VO2-mouse '!G218+1.1*'VCO2-mouse'!G218)/1000</f>
        <v>0.34859406399999998</v>
      </c>
      <c r="H218" s="355">
        <f>(3.91*'VO2-mouse '!H218+1.1*'VCO2-mouse'!H218)/1000</f>
        <v>0.33275202399999998</v>
      </c>
      <c r="I218" s="355">
        <f>(3.91*'VO2-mouse '!I218+1.1*'VCO2-mouse'!I218)/1000</f>
        <v>0.31454592999999997</v>
      </c>
      <c r="J218" s="355">
        <f>(3.91*'VO2-mouse '!J218+1.1*'VCO2-mouse'!J218)/1000</f>
        <v>0.40873866400000003</v>
      </c>
      <c r="K218" s="356">
        <f>(3.91*'VO2-mouse '!K218+1.1*'VCO2-mouse'!K218)/1000</f>
        <v>0.33732369099999993</v>
      </c>
      <c r="L218" s="10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(3.91*'VO2-mouse '!C219+1.1*'VCO2-mouse'!C219)/1000</f>
        <v>0.43772895600000011</v>
      </c>
      <c r="D219" s="355">
        <f>(3.91*'VO2-mouse '!D219+1.1*'VCO2-mouse'!D219)/1000</f>
        <v>0.33613653500000001</v>
      </c>
      <c r="E219" s="355">
        <f>(3.91*'VO2-mouse '!E219+1.1*'VCO2-mouse'!E219)/1000</f>
        <v>0.34761069</v>
      </c>
      <c r="F219" s="355">
        <f>(3.91*'VO2-mouse '!F219+1.1*'VCO2-mouse'!F219)/1000</f>
        <v>0.41349607199999999</v>
      </c>
      <c r="G219" s="355">
        <f>(3.91*'VO2-mouse '!G219+1.1*'VCO2-mouse'!G219)/1000</f>
        <v>0.30081216100000008</v>
      </c>
      <c r="H219" s="355">
        <f>(3.91*'VO2-mouse '!H219+1.1*'VCO2-mouse'!H219)/1000</f>
        <v>0.31738639600000007</v>
      </c>
      <c r="I219" s="355">
        <f>(3.91*'VO2-mouse '!I219+1.1*'VCO2-mouse'!I219)/1000</f>
        <v>0.42673027000000008</v>
      </c>
      <c r="J219" s="355">
        <f>(3.91*'VO2-mouse '!J219+1.1*'VCO2-mouse'!J219)/1000</f>
        <v>0.35501409</v>
      </c>
      <c r="K219" s="356">
        <f>(3.91*'VO2-mouse '!K219+1.1*'VCO2-mouse'!K219)/1000</f>
        <v>0.38530776900000002</v>
      </c>
      <c r="L219" s="109">
        <f t="shared" ref="L219:P219" si="362">AVERAGE(C219:C221)</f>
        <v>0.41796357100000003</v>
      </c>
      <c r="M219" s="329">
        <f t="shared" si="362"/>
        <v>0.33681617666666663</v>
      </c>
      <c r="N219" s="329">
        <f t="shared" si="362"/>
        <v>0.35127792000000002</v>
      </c>
      <c r="O219" s="329">
        <f t="shared" si="362"/>
        <v>0.44691222400000002</v>
      </c>
      <c r="P219" s="329">
        <f t="shared" si="362"/>
        <v>0.34910296633333338</v>
      </c>
      <c r="Q219" s="329">
        <f t="shared" ref="Q219" si="363">AVERAGE(H219:H221)</f>
        <v>0.32579723799999999</v>
      </c>
      <c r="R219" s="329">
        <f t="shared" ref="R219" si="364">AVERAGE(I219:I221)</f>
        <v>0.38631988333333339</v>
      </c>
      <c r="S219" s="329">
        <f t="shared" ref="S219" si="365">AVERAGE(J219:J221)</f>
        <v>0.36999395999999996</v>
      </c>
      <c r="T219" s="329">
        <f t="shared" ref="T219" si="366">AVERAGE(K219:K221)</f>
        <v>0.33263962200000002</v>
      </c>
      <c r="U219" s="357">
        <f t="shared" ref="U219" si="367">AVERAGE(L219:T219)</f>
        <v>0.36853595125925925</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(3.91*'VO2-mouse '!C220+1.1*'VCO2-mouse'!C220)/1000</f>
        <v>0.40541491600000007</v>
      </c>
      <c r="D220" s="355">
        <f>(3.91*'VO2-mouse '!D220+1.1*'VCO2-mouse'!D220)/1000</f>
        <v>0.31948841500000003</v>
      </c>
      <c r="E220" s="355">
        <f>(3.91*'VO2-mouse '!E220+1.1*'VCO2-mouse'!E220)/1000</f>
        <v>0.41086062000000001</v>
      </c>
      <c r="F220" s="355">
        <f>(3.91*'VO2-mouse '!F220+1.1*'VCO2-mouse'!F220)/1000</f>
        <v>0.46264284000000006</v>
      </c>
      <c r="G220" s="355">
        <f>(3.91*'VO2-mouse '!G220+1.1*'VCO2-mouse'!G220)/1000</f>
        <v>0.36935935399999997</v>
      </c>
      <c r="H220" s="355">
        <f>(3.91*'VO2-mouse '!H220+1.1*'VCO2-mouse'!H220)/1000</f>
        <v>0.35933895599999999</v>
      </c>
      <c r="I220" s="355">
        <f>(3.91*'VO2-mouse '!I220+1.1*'VCO2-mouse'!I220)/1000</f>
        <v>0.31986376</v>
      </c>
      <c r="J220" s="355">
        <f>(3.91*'VO2-mouse '!J220+1.1*'VCO2-mouse'!J220)/1000</f>
        <v>0.32704359999999999</v>
      </c>
      <c r="K220" s="356">
        <f>(3.91*'VO2-mouse '!K220+1.1*'VCO2-mouse'!K220)/1000</f>
        <v>0.28961955</v>
      </c>
      <c r="L220" s="109"/>
      <c r="M220" s="329"/>
      <c r="N220" s="329"/>
      <c r="O220" s="329"/>
      <c r="P220" s="329"/>
      <c r="Q220" s="329"/>
      <c r="R220" s="329"/>
      <c r="S220" s="329"/>
      <c r="T220" s="329"/>
      <c r="U220" s="357">
        <f t="shared" ref="U220" si="368">STDEV(L219:T219)/SQRT(COUNT(L219:T219))</f>
        <v>1.379467110431979E-2</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(3.91*'VO2-mouse '!C221+1.1*'VCO2-mouse'!C221)/1000</f>
        <v>0.41074684100000003</v>
      </c>
      <c r="D221" s="355">
        <f>(3.91*'VO2-mouse '!D221+1.1*'VCO2-mouse'!D221)/1000</f>
        <v>0.35482357999999997</v>
      </c>
      <c r="E221" s="355">
        <f>(3.91*'VO2-mouse '!E221+1.1*'VCO2-mouse'!E221)/1000</f>
        <v>0.29536245</v>
      </c>
      <c r="F221" s="355">
        <f>(3.91*'VO2-mouse '!F221+1.1*'VCO2-mouse'!F221)/1000</f>
        <v>0.46459775999999997</v>
      </c>
      <c r="G221" s="355">
        <f>(3.91*'VO2-mouse '!G221+1.1*'VCO2-mouse'!G221)/1000</f>
        <v>0.37713738400000002</v>
      </c>
      <c r="H221" s="355">
        <f>(3.91*'VO2-mouse '!H221+1.1*'VCO2-mouse'!H221)/1000</f>
        <v>0.30066636199999996</v>
      </c>
      <c r="I221" s="355">
        <f>(3.91*'VO2-mouse '!I221+1.1*'VCO2-mouse'!I221)/1000</f>
        <v>0.41236562000000004</v>
      </c>
      <c r="J221" s="355">
        <f>(3.91*'VO2-mouse '!J221+1.1*'VCO2-mouse'!J221)/1000</f>
        <v>0.42792419000000004</v>
      </c>
      <c r="K221" s="356">
        <f>(3.91*'VO2-mouse '!K221+1.1*'VCO2-mouse'!K221)/1000</f>
        <v>0.32299154700000005</v>
      </c>
      <c r="L221" s="10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(3.91*'VO2-mouse '!C222+1.1*'VCO2-mouse'!C222)/1000</f>
        <v>0.332860357</v>
      </c>
      <c r="D222" s="355">
        <f>(3.91*'VO2-mouse '!D222+1.1*'VCO2-mouse'!D222)/1000</f>
        <v>0.34926251500000005</v>
      </c>
      <c r="E222" s="355">
        <f>(3.91*'VO2-mouse '!E222+1.1*'VCO2-mouse'!E222)/1000</f>
        <v>0.33670026000000003</v>
      </c>
      <c r="F222" s="355">
        <f>(3.91*'VO2-mouse '!F222+1.1*'VCO2-mouse'!F222)/1000</f>
        <v>0.42282583200000001</v>
      </c>
      <c r="G222" s="355">
        <f>(3.91*'VO2-mouse '!G222+1.1*'VCO2-mouse'!G222)/1000</f>
        <v>0.31733695500000003</v>
      </c>
      <c r="H222" s="355">
        <f>(3.91*'VO2-mouse '!H222+1.1*'VCO2-mouse'!H222)/1000</f>
        <v>0.38534509199999994</v>
      </c>
      <c r="I222" s="355">
        <f>(3.91*'VO2-mouse '!I222+1.1*'VCO2-mouse'!I222)/1000</f>
        <v>0.35351920000000003</v>
      </c>
      <c r="J222" s="355">
        <f>(3.91*'VO2-mouse '!J222+1.1*'VCO2-mouse'!J222)/1000</f>
        <v>0.45238902200000003</v>
      </c>
      <c r="K222" s="356">
        <f>(3.91*'VO2-mouse '!K222+1.1*'VCO2-mouse'!K222)/1000</f>
        <v>0.31997902299999997</v>
      </c>
      <c r="L222" s="109">
        <f t="shared" ref="L222:P222" si="369">AVERAGE(C222:C224)</f>
        <v>0.32765065300000001</v>
      </c>
      <c r="M222" s="329">
        <f t="shared" si="369"/>
        <v>0.29706939000000004</v>
      </c>
      <c r="N222" s="329">
        <f t="shared" si="369"/>
        <v>0.36136305000000002</v>
      </c>
      <c r="O222" s="329">
        <f t="shared" si="369"/>
        <v>0.47296066399999998</v>
      </c>
      <c r="P222" s="329">
        <f t="shared" si="369"/>
        <v>0.35198438600000004</v>
      </c>
      <c r="Q222" s="329">
        <f t="shared" ref="Q222" si="370">AVERAGE(H222:H224)</f>
        <v>0.36003709533333333</v>
      </c>
      <c r="R222" s="329">
        <f t="shared" ref="R222" si="371">AVERAGE(I222:I224)</f>
        <v>0.39576138333333333</v>
      </c>
      <c r="S222" s="329">
        <f t="shared" ref="S222" si="372">AVERAGE(J222:J224)</f>
        <v>0.41606782399999998</v>
      </c>
      <c r="T222" s="329">
        <f t="shared" ref="T222" si="373">AVERAGE(K222:K224)</f>
        <v>0.3658744413333333</v>
      </c>
      <c r="U222" s="357">
        <f t="shared" ref="U222" si="374">AVERAGE(L222:T222)</f>
        <v>0.37208543188888893</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(3.91*'VO2-mouse '!C223+1.1*'VCO2-mouse'!C223)/1000</f>
        <v>0.34220579199999995</v>
      </c>
      <c r="D223" s="355">
        <f>(3.91*'VO2-mouse '!D223+1.1*'VCO2-mouse'!D223)/1000</f>
        <v>0.25794551500000001</v>
      </c>
      <c r="E223" s="355">
        <f>(3.91*'VO2-mouse '!E223+1.1*'VCO2-mouse'!E223)/1000</f>
        <v>0.45152100000000006</v>
      </c>
      <c r="F223" s="355">
        <f>(3.91*'VO2-mouse '!F223+1.1*'VCO2-mouse'!F223)/1000</f>
        <v>0.51062220000000003</v>
      </c>
      <c r="G223" s="355">
        <f>(3.91*'VO2-mouse '!G223+1.1*'VCO2-mouse'!G223)/1000</f>
        <v>0.29361112300000003</v>
      </c>
      <c r="H223" s="355">
        <f>(3.91*'VO2-mouse '!H223+1.1*'VCO2-mouse'!H223)/1000</f>
        <v>0.39515356799999996</v>
      </c>
      <c r="I223" s="355">
        <f>(3.91*'VO2-mouse '!I223+1.1*'VCO2-mouse'!I223)/1000</f>
        <v>0.46199915999999996</v>
      </c>
      <c r="J223" s="355">
        <f>(3.91*'VO2-mouse '!J223+1.1*'VCO2-mouse'!J223)/1000</f>
        <v>0.34806337799999998</v>
      </c>
      <c r="K223" s="356">
        <f>(3.91*'VO2-mouse '!K223+1.1*'VCO2-mouse'!K223)/1000</f>
        <v>0.30911348799999999</v>
      </c>
      <c r="L223" s="109"/>
      <c r="M223" s="329"/>
      <c r="N223" s="329"/>
      <c r="O223" s="329"/>
      <c r="P223" s="329"/>
      <c r="Q223" s="329"/>
      <c r="R223" s="329"/>
      <c r="S223" s="329"/>
      <c r="T223" s="329"/>
      <c r="U223" s="357">
        <f t="shared" ref="U223" si="375">STDEV(L222:T222)/SQRT(COUNT(L222:T222))</f>
        <v>1.7068257737643422E-2</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(3.91*'VO2-mouse '!C224+1.1*'VCO2-mouse'!C224)/1000</f>
        <v>0.30788580999999998</v>
      </c>
      <c r="D224" s="355">
        <f>(3.91*'VO2-mouse '!D224+1.1*'VCO2-mouse'!D224)/1000</f>
        <v>0.28400014000000007</v>
      </c>
      <c r="E224" s="355">
        <f>(3.91*'VO2-mouse '!E224+1.1*'VCO2-mouse'!E224)/1000</f>
        <v>0.29586788999999997</v>
      </c>
      <c r="F224" s="355">
        <f>(3.91*'VO2-mouse '!F224+1.1*'VCO2-mouse'!F224)/1000</f>
        <v>0.48543396</v>
      </c>
      <c r="G224" s="355">
        <f>(3.91*'VO2-mouse '!G224+1.1*'VCO2-mouse'!G224)/1000</f>
        <v>0.44500508</v>
      </c>
      <c r="H224" s="355">
        <f>(3.91*'VO2-mouse '!H224+1.1*'VCO2-mouse'!H224)/1000</f>
        <v>0.29961262599999999</v>
      </c>
      <c r="I224" s="355">
        <f>(3.91*'VO2-mouse '!I224+1.1*'VCO2-mouse'!I224)/1000</f>
        <v>0.37176579000000004</v>
      </c>
      <c r="J224" s="355">
        <f>(3.91*'VO2-mouse '!J224+1.1*'VCO2-mouse'!J224)/1000</f>
        <v>0.44775107199999997</v>
      </c>
      <c r="K224" s="356">
        <f>(3.91*'VO2-mouse '!K224+1.1*'VCO2-mouse'!K224)/1000</f>
        <v>0.46853081300000005</v>
      </c>
      <c r="L224" s="10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(3.91*'VO2-mouse '!C225+1.1*'VCO2-mouse'!C225)/1000</f>
        <v>0.45919405300000005</v>
      </c>
      <c r="D225" s="355">
        <f>(3.91*'VO2-mouse '!D225+1.1*'VCO2-mouse'!D225)/1000</f>
        <v>0.48746533500000006</v>
      </c>
      <c r="E225" s="355">
        <f>(3.91*'VO2-mouse '!E225+1.1*'VCO2-mouse'!E225)/1000</f>
        <v>0.3256308</v>
      </c>
      <c r="F225" s="355">
        <f>(3.91*'VO2-mouse '!F225+1.1*'VCO2-mouse'!F225)/1000</f>
        <v>0.37126214400000002</v>
      </c>
      <c r="G225" s="355">
        <f>(3.91*'VO2-mouse '!G225+1.1*'VCO2-mouse'!G225)/1000</f>
        <v>0.35986146299999999</v>
      </c>
      <c r="H225" s="355">
        <f>(3.91*'VO2-mouse '!H225+1.1*'VCO2-mouse'!H225)/1000</f>
        <v>0.27850216799999999</v>
      </c>
      <c r="I225" s="355">
        <f>(3.91*'VO2-mouse '!I225+1.1*'VCO2-mouse'!I225)/1000</f>
        <v>0.49192491999999999</v>
      </c>
      <c r="J225" s="355">
        <f>(3.91*'VO2-mouse '!J225+1.1*'VCO2-mouse'!J225)/1000</f>
        <v>0.360949358</v>
      </c>
      <c r="K225" s="356">
        <f>(3.91*'VO2-mouse '!K225+1.1*'VCO2-mouse'!K225)/1000</f>
        <v>0.32833733900000006</v>
      </c>
      <c r="L225" s="109">
        <f t="shared" ref="L225:P225" si="376">AVERAGE(C225:C227)</f>
        <v>0.42659338533333341</v>
      </c>
      <c r="M225" s="329">
        <f t="shared" si="376"/>
        <v>0.44056182500000007</v>
      </c>
      <c r="N225" s="329">
        <f t="shared" si="376"/>
        <v>0.34287470999999997</v>
      </c>
      <c r="O225" s="329">
        <f t="shared" si="376"/>
        <v>0.40911772000000002</v>
      </c>
      <c r="P225" s="329">
        <f t="shared" si="376"/>
        <v>0.40192506900000002</v>
      </c>
      <c r="Q225" s="329">
        <f t="shared" ref="Q225" si="377">AVERAGE(H225:H227)</f>
        <v>0.32915254399999999</v>
      </c>
      <c r="R225" s="329">
        <f t="shared" ref="R225" si="378">AVERAGE(I225:I227)</f>
        <v>0.38752845666666663</v>
      </c>
      <c r="S225" s="329">
        <f t="shared" ref="S225" si="379">AVERAGE(J225:J227)</f>
        <v>0.39180943800000007</v>
      </c>
      <c r="T225" s="329">
        <f t="shared" ref="T225" si="380">AVERAGE(K225:K227)</f>
        <v>0.3712556276666667</v>
      </c>
      <c r="U225" s="357">
        <f t="shared" ref="U225" si="381">AVERAGE(L225:T225)</f>
        <v>0.38897986396296302</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(3.91*'VO2-mouse '!C226+1.1*'VCO2-mouse'!C226)/1000</f>
        <v>0.34778270100000008</v>
      </c>
      <c r="D226" s="355">
        <f>(3.91*'VO2-mouse '!D226+1.1*'VCO2-mouse'!D226)/1000</f>
        <v>0.35788029000000005</v>
      </c>
      <c r="E226" s="355">
        <f>(3.91*'VO2-mouse '!E226+1.1*'VCO2-mouse'!E226)/1000</f>
        <v>0.25566678000000004</v>
      </c>
      <c r="F226" s="355">
        <f>(3.91*'VO2-mouse '!F226+1.1*'VCO2-mouse'!F226)/1000</f>
        <v>0.47289554400000006</v>
      </c>
      <c r="G226" s="355">
        <f>(3.91*'VO2-mouse '!G226+1.1*'VCO2-mouse'!G226)/1000</f>
        <v>0.48824094800000006</v>
      </c>
      <c r="H226" s="355">
        <f>(3.91*'VO2-mouse '!H226+1.1*'VCO2-mouse'!H226)/1000</f>
        <v>0.29528533199999996</v>
      </c>
      <c r="I226" s="355">
        <f>(3.91*'VO2-mouse '!I226+1.1*'VCO2-mouse'!I226)/1000</f>
        <v>0.35232251000000003</v>
      </c>
      <c r="J226" s="355">
        <f>(3.91*'VO2-mouse '!J226+1.1*'VCO2-mouse'!J226)/1000</f>
        <v>0.45269029800000005</v>
      </c>
      <c r="K226" s="356">
        <f>(3.91*'VO2-mouse '!K226+1.1*'VCO2-mouse'!K226)/1000</f>
        <v>0.33086563699999999</v>
      </c>
      <c r="L226" s="109"/>
      <c r="M226" s="329"/>
      <c r="N226" s="329"/>
      <c r="O226" s="329"/>
      <c r="P226" s="329"/>
      <c r="Q226" s="329"/>
      <c r="R226" s="329"/>
      <c r="S226" s="329"/>
      <c r="T226" s="329"/>
      <c r="U226" s="357">
        <f t="shared" ref="U226" si="382">STDEV(L225:T225)/SQRT(COUNT(L225:T225))</f>
        <v>1.2177986933444318E-2</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(3.91*'VO2-mouse '!C227+1.1*'VCO2-mouse'!C227)/1000</f>
        <v>0.47280340200000009</v>
      </c>
      <c r="D227" s="355">
        <f>(3.91*'VO2-mouse '!D227+1.1*'VCO2-mouse'!D227)/1000</f>
        <v>0.47633985000000006</v>
      </c>
      <c r="E227" s="355">
        <f>(3.91*'VO2-mouse '!E227+1.1*'VCO2-mouse'!E227)/1000</f>
        <v>0.44732654999999999</v>
      </c>
      <c r="F227" s="355">
        <f>(3.91*'VO2-mouse '!F227+1.1*'VCO2-mouse'!F227)/1000</f>
        <v>0.38319547199999998</v>
      </c>
      <c r="G227" s="355">
        <f>(3.91*'VO2-mouse '!G227+1.1*'VCO2-mouse'!G227)/1000</f>
        <v>0.35767279600000002</v>
      </c>
      <c r="H227" s="355">
        <f>(3.91*'VO2-mouse '!H227+1.1*'VCO2-mouse'!H227)/1000</f>
        <v>0.41367013199999997</v>
      </c>
      <c r="I227" s="355">
        <f>(3.91*'VO2-mouse '!I227+1.1*'VCO2-mouse'!I227)/1000</f>
        <v>0.31833793999999999</v>
      </c>
      <c r="J227" s="355">
        <f>(3.91*'VO2-mouse '!J227+1.1*'VCO2-mouse'!J227)/1000</f>
        <v>0.36178865800000004</v>
      </c>
      <c r="K227" s="356">
        <f>(3.91*'VO2-mouse '!K227+1.1*'VCO2-mouse'!K227)/1000</f>
        <v>0.45456390699999999</v>
      </c>
      <c r="L227" s="10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(3.91*'VO2-mouse '!C228+1.1*'VCO2-mouse'!C228)/1000</f>
        <v>0.47384051900000002</v>
      </c>
      <c r="D228" s="355">
        <f>(3.91*'VO2-mouse '!D228+1.1*'VCO2-mouse'!D228)/1000</f>
        <v>0.30171453999999998</v>
      </c>
      <c r="E228" s="355">
        <f>(3.91*'VO2-mouse '!E228+1.1*'VCO2-mouse'!E228)/1000</f>
        <v>0.46326492000000002</v>
      </c>
      <c r="F228" s="355">
        <f>(3.91*'VO2-mouse '!F228+1.1*'VCO2-mouse'!F228)/1000</f>
        <v>0.36836157600000002</v>
      </c>
      <c r="G228" s="355">
        <f>(3.91*'VO2-mouse '!G228+1.1*'VCO2-mouse'!G228)/1000</f>
        <v>0.26389924600000003</v>
      </c>
      <c r="H228" s="355">
        <f>(3.91*'VO2-mouse '!H228+1.1*'VCO2-mouse'!H228)/1000</f>
        <v>0.41222434799999996</v>
      </c>
      <c r="I228" s="355">
        <f>(3.91*'VO2-mouse '!I228+1.1*'VCO2-mouse'!I228)/1000</f>
        <v>0.30319795999999999</v>
      </c>
      <c r="J228" s="355">
        <f>(3.91*'VO2-mouse '!J228+1.1*'VCO2-mouse'!J228)/1000</f>
        <v>0.35936166400000014</v>
      </c>
      <c r="K228" s="356">
        <f>(3.91*'VO2-mouse '!K228+1.1*'VCO2-mouse'!K228)/1000</f>
        <v>0.33913156000000005</v>
      </c>
      <c r="L228" s="109">
        <f t="shared" ref="L228:P228" si="383">AVERAGE(C228:C230)</f>
        <v>0.42669690733333332</v>
      </c>
      <c r="M228" s="329">
        <f t="shared" si="383"/>
        <v>0.31728926333333335</v>
      </c>
      <c r="N228" s="329">
        <f t="shared" si="383"/>
        <v>0.35847306000000007</v>
      </c>
      <c r="O228" s="329">
        <f t="shared" si="383"/>
        <v>0.394072272</v>
      </c>
      <c r="P228" s="329">
        <f t="shared" si="383"/>
        <v>0.34028333733333338</v>
      </c>
      <c r="Q228" s="329">
        <f t="shared" ref="Q228" si="384">AVERAGE(H228:H230)</f>
        <v>0.33715864066666662</v>
      </c>
      <c r="R228" s="329">
        <f t="shared" ref="R228" si="385">AVERAGE(I228:I230)</f>
        <v>0.34385628666666673</v>
      </c>
      <c r="S228" s="329">
        <f t="shared" ref="S228" si="386">AVERAGE(J228:J230)</f>
        <v>0.36485061333333341</v>
      </c>
      <c r="T228" s="329">
        <f t="shared" ref="T228" si="387">AVERAGE(K228:K230)</f>
        <v>0.38876354300000004</v>
      </c>
      <c r="U228" s="357">
        <f t="shared" ref="U228" si="388">AVERAGE(L228:T228)</f>
        <v>0.36349376929629629</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(3.91*'VO2-mouse '!C229+1.1*'VCO2-mouse'!C229)/1000</f>
        <v>0.45854121400000003</v>
      </c>
      <c r="D229" s="355">
        <f>(3.91*'VO2-mouse '!D229+1.1*'VCO2-mouse'!D229)/1000</f>
        <v>0.38502620500000001</v>
      </c>
      <c r="E229" s="355">
        <f>(3.91*'VO2-mouse '!E229+1.1*'VCO2-mouse'!E229)/1000</f>
        <v>0.34574958000000006</v>
      </c>
      <c r="F229" s="355">
        <f>(3.91*'VO2-mouse '!F229+1.1*'VCO2-mouse'!F229)/1000</f>
        <v>0.39437217599999996</v>
      </c>
      <c r="G229" s="355">
        <f>(3.91*'VO2-mouse '!G229+1.1*'VCO2-mouse'!G229)/1000</f>
        <v>0.44135837200000005</v>
      </c>
      <c r="H229" s="355">
        <f>(3.91*'VO2-mouse '!H229+1.1*'VCO2-mouse'!H229)/1000</f>
        <v>0.29793657799999995</v>
      </c>
      <c r="I229" s="355">
        <f>(3.91*'VO2-mouse '!I229+1.1*'VCO2-mouse'!I229)/1000</f>
        <v>0.29750959999999999</v>
      </c>
      <c r="J229" s="355">
        <f>(3.91*'VO2-mouse '!J229+1.1*'VCO2-mouse'!J229)/1000</f>
        <v>0.27980016600000002</v>
      </c>
      <c r="K229" s="356">
        <f>(3.91*'VO2-mouse '!K229+1.1*'VCO2-mouse'!K229)/1000</f>
        <v>0.395340782</v>
      </c>
      <c r="L229" s="109"/>
      <c r="M229" s="329"/>
      <c r="N229" s="329"/>
      <c r="O229" s="329"/>
      <c r="P229" s="329"/>
      <c r="Q229" s="329"/>
      <c r="R229" s="329"/>
      <c r="S229" s="329"/>
      <c r="T229" s="329"/>
      <c r="U229" s="357">
        <f t="shared" ref="U229" si="389">STDEV(L228:T228)/SQRT(COUNT(L228:T228))</f>
        <v>1.1394468530766535E-2</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(3.91*'VO2-mouse '!C230+1.1*'VCO2-mouse'!C230)/1000</f>
        <v>0.34770898899999997</v>
      </c>
      <c r="D230" s="355">
        <f>(3.91*'VO2-mouse '!D230+1.1*'VCO2-mouse'!D230)/1000</f>
        <v>0.26512704500000001</v>
      </c>
      <c r="E230" s="355">
        <f>(3.91*'VO2-mouse '!E230+1.1*'VCO2-mouse'!E230)/1000</f>
        <v>0.26640468000000006</v>
      </c>
      <c r="F230" s="355">
        <f>(3.91*'VO2-mouse '!F230+1.1*'VCO2-mouse'!F230)/1000</f>
        <v>0.41948306400000002</v>
      </c>
      <c r="G230" s="355">
        <f>(3.91*'VO2-mouse '!G230+1.1*'VCO2-mouse'!G230)/1000</f>
        <v>0.315592394</v>
      </c>
      <c r="H230" s="355">
        <f>(3.91*'VO2-mouse '!H230+1.1*'VCO2-mouse'!H230)/1000</f>
        <v>0.301314996</v>
      </c>
      <c r="I230" s="355">
        <f>(3.91*'VO2-mouse '!I230+1.1*'VCO2-mouse'!I230)/1000</f>
        <v>0.4308613</v>
      </c>
      <c r="J230" s="355">
        <f>(3.91*'VO2-mouse '!J230+1.1*'VCO2-mouse'!J230)/1000</f>
        <v>0.45539001000000001</v>
      </c>
      <c r="K230" s="356">
        <f>(3.91*'VO2-mouse '!K230+1.1*'VCO2-mouse'!K230)/1000</f>
        <v>0.43181828700000002</v>
      </c>
      <c r="L230" s="10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(3.91*'VO2-mouse '!C231+1.1*'VCO2-mouse'!C231)/1000</f>
        <v>0.31118387999999997</v>
      </c>
      <c r="D231" s="355">
        <f>(3.91*'VO2-mouse '!D231+1.1*'VCO2-mouse'!D231)/1000</f>
        <v>0.39379678499999998</v>
      </c>
      <c r="E231" s="355">
        <f>(3.91*'VO2-mouse '!E231+1.1*'VCO2-mouse'!E231)/1000</f>
        <v>0.42063921000000004</v>
      </c>
      <c r="F231" s="355">
        <f>(3.91*'VO2-mouse '!F231+1.1*'VCO2-mouse'!F231)/1000</f>
        <v>0.51767759999999996</v>
      </c>
      <c r="G231" s="355">
        <f>(3.91*'VO2-mouse '!G231+1.1*'VCO2-mouse'!G231)/1000</f>
        <v>0.25989364700000001</v>
      </c>
      <c r="H231" s="355">
        <f>(3.91*'VO2-mouse '!H231+1.1*'VCO2-mouse'!H231)/1000</f>
        <v>0.30544391199999998</v>
      </c>
      <c r="I231" s="355">
        <f>(3.91*'VO2-mouse '!I231+1.1*'VCO2-mouse'!I231)/1000</f>
        <v>0.39732431000000001</v>
      </c>
      <c r="J231" s="355">
        <f>(3.91*'VO2-mouse '!J231+1.1*'VCO2-mouse'!J231)/1000</f>
        <v>0.35832769000000009</v>
      </c>
      <c r="K231" s="356">
        <f>(3.91*'VO2-mouse '!K231+1.1*'VCO2-mouse'!K231)/1000</f>
        <v>0.28439530699999999</v>
      </c>
      <c r="L231" s="109">
        <f t="shared" ref="L231:P231" si="390">AVERAGE(C231:C233)</f>
        <v>0.35092566866666669</v>
      </c>
      <c r="M231" s="329">
        <f t="shared" si="390"/>
        <v>0.42579596166666667</v>
      </c>
      <c r="N231" s="329">
        <f t="shared" si="390"/>
        <v>0.42275655000000006</v>
      </c>
      <c r="O231" s="329">
        <f t="shared" si="390"/>
        <v>0.45087767999999989</v>
      </c>
      <c r="P231" s="329">
        <f t="shared" si="390"/>
        <v>0.37574924400000004</v>
      </c>
      <c r="Q231" s="329">
        <f t="shared" ref="Q231" si="391">AVERAGE(H231:H233)</f>
        <v>0.33274546133333333</v>
      </c>
      <c r="R231" s="329">
        <f t="shared" ref="R231" si="392">AVERAGE(I231:I233)</f>
        <v>0.43045435333333337</v>
      </c>
      <c r="S231" s="329">
        <f t="shared" ref="S231" si="393">AVERAGE(J231:J233)</f>
        <v>0.38824731800000006</v>
      </c>
      <c r="T231" s="329">
        <f t="shared" ref="T231" si="394">AVERAGE(K231:K233)</f>
        <v>0.30105526866666665</v>
      </c>
      <c r="U231" s="357">
        <f t="shared" ref="U231" si="395">AVERAGE(L231:T231)</f>
        <v>0.38651194507407405</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(3.91*'VO2-mouse '!C232+1.1*'VCO2-mouse'!C232)/1000</f>
        <v>0.28478360200000002</v>
      </c>
      <c r="D232" s="355">
        <f>(3.91*'VO2-mouse '!D232+1.1*'VCO2-mouse'!D232)/1000</f>
        <v>0.51462345000000009</v>
      </c>
      <c r="E232" s="355">
        <f>(3.91*'VO2-mouse '!E232+1.1*'VCO2-mouse'!E232)/1000</f>
        <v>0.3825036</v>
      </c>
      <c r="F232" s="355">
        <f>(3.91*'VO2-mouse '!F232+1.1*'VCO2-mouse'!F232)/1000</f>
        <v>0.50054769599999993</v>
      </c>
      <c r="G232" s="355">
        <f>(3.91*'VO2-mouse '!G232+1.1*'VCO2-mouse'!G232)/1000</f>
        <v>0.35204860599999999</v>
      </c>
      <c r="H232" s="355">
        <f>(3.91*'VO2-mouse '!H232+1.1*'VCO2-mouse'!H232)/1000</f>
        <v>0.37404867400000003</v>
      </c>
      <c r="I232" s="355">
        <f>(3.91*'VO2-mouse '!I232+1.1*'VCO2-mouse'!I232)/1000</f>
        <v>0.41234652999999999</v>
      </c>
      <c r="J232" s="355">
        <f>(3.91*'VO2-mouse '!J232+1.1*'VCO2-mouse'!J232)/1000</f>
        <v>0.40790459600000001</v>
      </c>
      <c r="K232" s="356">
        <f>(3.91*'VO2-mouse '!K232+1.1*'VCO2-mouse'!K232)/1000</f>
        <v>0.28330491200000002</v>
      </c>
      <c r="L232" s="109"/>
      <c r="M232" s="329"/>
      <c r="N232" s="329"/>
      <c r="O232" s="329"/>
      <c r="P232" s="329"/>
      <c r="Q232" s="329"/>
      <c r="R232" s="329"/>
      <c r="S232" s="329"/>
      <c r="T232" s="329"/>
      <c r="U232" s="357">
        <f t="shared" ref="U232" si="396">STDEV(L231:T231)/SQRT(COUNT(L231:T231))</f>
        <v>1.6877704335014291E-2</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(3.91*'VO2-mouse '!C233+1.1*'VCO2-mouse'!C233)/1000</f>
        <v>0.45680952400000013</v>
      </c>
      <c r="D233" s="355">
        <f>(3.91*'VO2-mouse '!D233+1.1*'VCO2-mouse'!D233)/1000</f>
        <v>0.36896764999999998</v>
      </c>
      <c r="E233" s="355">
        <f>(3.91*'VO2-mouse '!E233+1.1*'VCO2-mouse'!E233)/1000</f>
        <v>0.4651268400000001</v>
      </c>
      <c r="F233" s="355">
        <f>(3.91*'VO2-mouse '!F233+1.1*'VCO2-mouse'!F233)/1000</f>
        <v>0.33440774400000001</v>
      </c>
      <c r="G233" s="355">
        <f>(3.91*'VO2-mouse '!G233+1.1*'VCO2-mouse'!G233)/1000</f>
        <v>0.51530547900000001</v>
      </c>
      <c r="H233" s="355">
        <f>(3.91*'VO2-mouse '!H233+1.1*'VCO2-mouse'!H233)/1000</f>
        <v>0.31874379799999997</v>
      </c>
      <c r="I233" s="355">
        <f>(3.91*'VO2-mouse '!I233+1.1*'VCO2-mouse'!I233)/1000</f>
        <v>0.48169222</v>
      </c>
      <c r="J233" s="355">
        <f>(3.91*'VO2-mouse '!J233+1.1*'VCO2-mouse'!J233)/1000</f>
        <v>0.39850966800000004</v>
      </c>
      <c r="K233" s="356">
        <f>(3.91*'VO2-mouse '!K233+1.1*'VCO2-mouse'!K233)/1000</f>
        <v>0.33546558699999995</v>
      </c>
      <c r="L233" s="10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(3.91*'VO2-mouse '!C234+1.1*'VCO2-mouse'!C234)/1000</f>
        <v>0.33648660800000002</v>
      </c>
      <c r="D234" s="355">
        <f>(3.91*'VO2-mouse '!D234+1.1*'VCO2-mouse'!D234)/1000</f>
        <v>0.28928457000000002</v>
      </c>
      <c r="E234" s="355">
        <f>(3.91*'VO2-mouse '!E234+1.1*'VCO2-mouse'!E234)/1000</f>
        <v>0.34059555000000002</v>
      </c>
      <c r="F234" s="355">
        <f>(3.91*'VO2-mouse '!F234+1.1*'VCO2-mouse'!F234)/1000</f>
        <v>0.35611435200000008</v>
      </c>
      <c r="G234" s="355">
        <f>(3.91*'VO2-mouse '!G234+1.1*'VCO2-mouse'!G234)/1000</f>
        <v>0.297028862</v>
      </c>
      <c r="H234" s="355">
        <f>(3.91*'VO2-mouse '!H234+1.1*'VCO2-mouse'!H234)/1000</f>
        <v>0.28175218600000002</v>
      </c>
      <c r="I234" s="355">
        <f>(3.91*'VO2-mouse '!I234+1.1*'VCO2-mouse'!I234)/1000</f>
        <v>0.37707741</v>
      </c>
      <c r="J234" s="355">
        <f>(3.91*'VO2-mouse '!J234+1.1*'VCO2-mouse'!J234)/1000</f>
        <v>0.30554356800000004</v>
      </c>
      <c r="K234" s="356">
        <f>(3.91*'VO2-mouse '!K234+1.1*'VCO2-mouse'!K234)/1000</f>
        <v>0.45056795899999996</v>
      </c>
      <c r="L234" s="109">
        <f t="shared" ref="L234:P234" si="397">AVERAGE(C234:C236)</f>
        <v>0.31231385966666664</v>
      </c>
      <c r="M234" s="329">
        <f t="shared" si="397"/>
        <v>0.38260857166666673</v>
      </c>
      <c r="N234" s="329">
        <f t="shared" si="397"/>
        <v>0.35542179000000002</v>
      </c>
      <c r="O234" s="329">
        <f t="shared" si="397"/>
        <v>0.40694059999999999</v>
      </c>
      <c r="P234" s="329">
        <f t="shared" si="397"/>
        <v>0.36203111100000002</v>
      </c>
      <c r="Q234" s="329">
        <f t="shared" ref="Q234" si="398">AVERAGE(H234:H236)</f>
        <v>0.36203578399999997</v>
      </c>
      <c r="R234" s="329">
        <f t="shared" ref="R234" si="399">AVERAGE(I234:I236)</f>
        <v>0.33516389666666663</v>
      </c>
      <c r="S234" s="329">
        <f t="shared" ref="S234" si="400">AVERAGE(J234:J236)</f>
        <v>0.363432596</v>
      </c>
      <c r="T234" s="329">
        <f t="shared" ref="T234" si="401">AVERAGE(K234:K236)</f>
        <v>0.33188504633333332</v>
      </c>
      <c r="U234" s="357">
        <f t="shared" ref="U234" si="402">AVERAGE(L234:T234)</f>
        <v>0.35687036170370373</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(3.91*'VO2-mouse '!C235+1.1*'VCO2-mouse'!C235)/1000</f>
        <v>0.29736477700000008</v>
      </c>
      <c r="D235" s="355">
        <f>(3.91*'VO2-mouse '!D235+1.1*'VCO2-mouse'!D235)/1000</f>
        <v>0.34775673000000007</v>
      </c>
      <c r="E235" s="355">
        <f>(3.91*'VO2-mouse '!E235+1.1*'VCO2-mouse'!E235)/1000</f>
        <v>0.28815129</v>
      </c>
      <c r="F235" s="355">
        <f>(3.91*'VO2-mouse '!F235+1.1*'VCO2-mouse'!F235)/1000</f>
        <v>0.35962475999999999</v>
      </c>
      <c r="G235" s="355">
        <f>(3.91*'VO2-mouse '!G235+1.1*'VCO2-mouse'!G235)/1000</f>
        <v>0.40335124700000002</v>
      </c>
      <c r="H235" s="355">
        <f>(3.91*'VO2-mouse '!H235+1.1*'VCO2-mouse'!H235)/1000</f>
        <v>0.41230523999999996</v>
      </c>
      <c r="I235" s="355">
        <f>(3.91*'VO2-mouse '!I235+1.1*'VCO2-mouse'!I235)/1000</f>
        <v>0.34451631000000005</v>
      </c>
      <c r="J235" s="355">
        <f>(3.91*'VO2-mouse '!J235+1.1*'VCO2-mouse'!J235)/1000</f>
        <v>0.45956776199999999</v>
      </c>
      <c r="K235" s="356">
        <f>(3.91*'VO2-mouse '!K235+1.1*'VCO2-mouse'!K235)/1000</f>
        <v>0.30021598300000002</v>
      </c>
      <c r="L235" s="109"/>
      <c r="M235" s="329"/>
      <c r="N235" s="329"/>
      <c r="O235" s="329"/>
      <c r="P235" s="329"/>
      <c r="Q235" s="329"/>
      <c r="R235" s="329"/>
      <c r="S235" s="329"/>
      <c r="T235" s="329"/>
      <c r="U235" s="357">
        <f t="shared" ref="U235" si="403">STDEV(L234:T234)/SQRT(COUNT(L234:T234))</f>
        <v>9.3902127662126422E-3</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(3.91*'VO2-mouse '!C236+1.1*'VCO2-mouse'!C236)/1000</f>
        <v>0.30309019399999998</v>
      </c>
      <c r="D236" s="355">
        <f>(3.91*'VO2-mouse '!D236+1.1*'VCO2-mouse'!D236)/1000</f>
        <v>0.51078441500000005</v>
      </c>
      <c r="E236" s="355">
        <f>(3.91*'VO2-mouse '!E236+1.1*'VCO2-mouse'!E236)/1000</f>
        <v>0.43751852999999996</v>
      </c>
      <c r="F236" s="355">
        <f>(3.91*'VO2-mouse '!F236+1.1*'VCO2-mouse'!F236)/1000</f>
        <v>0.505082688</v>
      </c>
      <c r="G236" s="355">
        <f>(3.91*'VO2-mouse '!G236+1.1*'VCO2-mouse'!G236)/1000</f>
        <v>0.38571322399999997</v>
      </c>
      <c r="H236" s="355">
        <f>(3.91*'VO2-mouse '!H236+1.1*'VCO2-mouse'!H236)/1000</f>
        <v>0.39204992600000005</v>
      </c>
      <c r="I236" s="355">
        <f>(3.91*'VO2-mouse '!I236+1.1*'VCO2-mouse'!I236)/1000</f>
        <v>0.28389797</v>
      </c>
      <c r="J236" s="355">
        <f>(3.91*'VO2-mouse '!J236+1.1*'VCO2-mouse'!J236)/1000</f>
        <v>0.32518645800000001</v>
      </c>
      <c r="K236" s="356">
        <f>(3.91*'VO2-mouse '!K236+1.1*'VCO2-mouse'!K236)/1000</f>
        <v>0.24487119699999998</v>
      </c>
      <c r="L236" s="10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(3.91*'VO2-mouse '!C237+1.1*'VCO2-mouse'!C237)/1000</f>
        <v>0.45736886800000004</v>
      </c>
      <c r="D237" s="355">
        <f>(3.91*'VO2-mouse '!D237+1.1*'VCO2-mouse'!D237)/1000</f>
        <v>0.38541050499999996</v>
      </c>
      <c r="E237" s="355">
        <f>(3.91*'VO2-mouse '!E237+1.1*'VCO2-mouse'!E237)/1000</f>
        <v>0.29041416000000003</v>
      </c>
      <c r="F237" s="355">
        <f>(3.91*'VO2-mouse '!F237+1.1*'VCO2-mouse'!F237)/1000</f>
        <v>0.47873364000000002</v>
      </c>
      <c r="G237" s="355">
        <f>(3.91*'VO2-mouse '!G237+1.1*'VCO2-mouse'!G237)/1000</f>
        <v>0.24071310900000004</v>
      </c>
      <c r="H237" s="355">
        <f>(3.91*'VO2-mouse '!H237+1.1*'VCO2-mouse'!H237)/1000</f>
        <v>0.39162898800000001</v>
      </c>
      <c r="I237" s="355">
        <f>(3.91*'VO2-mouse '!I237+1.1*'VCO2-mouse'!I237)/1000</f>
        <v>0.27600897000000002</v>
      </c>
      <c r="J237" s="355">
        <f>(3.91*'VO2-mouse '!J237+1.1*'VCO2-mouse'!J237)/1000</f>
        <v>0.42475032800000001</v>
      </c>
      <c r="K237" s="356">
        <f>(3.91*'VO2-mouse '!K237+1.1*'VCO2-mouse'!K237)/1000</f>
        <v>0.44859815599999997</v>
      </c>
      <c r="L237" s="109">
        <f t="shared" ref="L237:P237" si="404">AVERAGE(C237:C239)</f>
        <v>0.38622088933333337</v>
      </c>
      <c r="M237" s="329">
        <f t="shared" si="404"/>
        <v>0.36461540166666667</v>
      </c>
      <c r="N237" s="329">
        <f t="shared" si="404"/>
        <v>0.34570448999999998</v>
      </c>
      <c r="O237" s="329">
        <f t="shared" si="404"/>
        <v>0.39334143199999999</v>
      </c>
      <c r="P237" s="329">
        <f t="shared" si="404"/>
        <v>0.2881076336666667</v>
      </c>
      <c r="Q237" s="329">
        <f t="shared" ref="Q237" si="405">AVERAGE(H237:H239)</f>
        <v>0.31319941466666668</v>
      </c>
      <c r="R237" s="329">
        <f t="shared" ref="R237" si="406">AVERAGE(I237:I239)</f>
        <v>0.31841752000000001</v>
      </c>
      <c r="S237" s="329">
        <f t="shared" ref="S237" si="407">AVERAGE(J237:J239)</f>
        <v>0.35761599266666672</v>
      </c>
      <c r="T237" s="329">
        <f t="shared" ref="T237" si="408">AVERAGE(K237:K239)</f>
        <v>0.41819619666666669</v>
      </c>
      <c r="U237" s="357">
        <f t="shared" ref="U237" si="409">AVERAGE(L237:T237)</f>
        <v>0.35393544118518522</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(3.91*'VO2-mouse '!C238+1.1*'VCO2-mouse'!C238)/1000</f>
        <v>0.36163432400000001</v>
      </c>
      <c r="D238" s="355">
        <f>(3.91*'VO2-mouse '!D238+1.1*'VCO2-mouse'!D238)/1000</f>
        <v>0.29319467000000005</v>
      </c>
      <c r="E238" s="355">
        <f>(3.91*'VO2-mouse '!E238+1.1*'VCO2-mouse'!E238)/1000</f>
        <v>0.40412358000000004</v>
      </c>
      <c r="F238" s="355">
        <f>(3.91*'VO2-mouse '!F238+1.1*'VCO2-mouse'!F238)/1000</f>
        <v>0.35138584800000006</v>
      </c>
      <c r="G238" s="355">
        <f>(3.91*'VO2-mouse '!G238+1.1*'VCO2-mouse'!G238)/1000</f>
        <v>0.38502508200000002</v>
      </c>
      <c r="H238" s="355">
        <f>(3.91*'VO2-mouse '!H238+1.1*'VCO2-mouse'!H238)/1000</f>
        <v>0.28090046600000002</v>
      </c>
      <c r="I238" s="355">
        <f>(3.91*'VO2-mouse '!I238+1.1*'VCO2-mouse'!I238)/1000</f>
        <v>0.29309428999999998</v>
      </c>
      <c r="J238" s="355">
        <f>(3.91*'VO2-mouse '!J238+1.1*'VCO2-mouse'!J238)/1000</f>
        <v>0.31126018200000005</v>
      </c>
      <c r="K238" s="356">
        <f>(3.91*'VO2-mouse '!K238+1.1*'VCO2-mouse'!K238)/1000</f>
        <v>0.37596465000000007</v>
      </c>
      <c r="L238" s="109"/>
      <c r="M238" s="329"/>
      <c r="N238" s="329"/>
      <c r="O238" s="329"/>
      <c r="P238" s="329"/>
      <c r="Q238" s="329"/>
      <c r="R238" s="329"/>
      <c r="S238" s="329"/>
      <c r="T238" s="329"/>
      <c r="U238" s="357">
        <f t="shared" ref="U238" si="410">STDEV(L237:T237)/SQRT(COUNT(L237:T237))</f>
        <v>1.4030834281795539E-2</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(3.91*'VO2-mouse '!C239+1.1*'VCO2-mouse'!C239)/1000</f>
        <v>0.33965947600000002</v>
      </c>
      <c r="D239" s="355">
        <f>(3.91*'VO2-mouse '!D239+1.1*'VCO2-mouse'!D239)/1000</f>
        <v>0.41524103000000001</v>
      </c>
      <c r="E239" s="355">
        <f>(3.91*'VO2-mouse '!E239+1.1*'VCO2-mouse'!E239)/1000</f>
        <v>0.34257572999999997</v>
      </c>
      <c r="F239" s="355">
        <f>(3.91*'VO2-mouse '!F239+1.1*'VCO2-mouse'!F239)/1000</f>
        <v>0.34990480800000007</v>
      </c>
      <c r="G239" s="355">
        <f>(3.91*'VO2-mouse '!G239+1.1*'VCO2-mouse'!G239)/1000</f>
        <v>0.23858471000000001</v>
      </c>
      <c r="H239" s="355">
        <f>(3.91*'VO2-mouse '!H239+1.1*'VCO2-mouse'!H239)/1000</f>
        <v>0.26706879000000006</v>
      </c>
      <c r="I239" s="355">
        <f>(3.91*'VO2-mouse '!I239+1.1*'VCO2-mouse'!I239)/1000</f>
        <v>0.38614930000000003</v>
      </c>
      <c r="J239" s="355">
        <f>(3.91*'VO2-mouse '!J239+1.1*'VCO2-mouse'!J239)/1000</f>
        <v>0.33683746800000008</v>
      </c>
      <c r="K239" s="356">
        <f>(3.91*'VO2-mouse '!K239+1.1*'VCO2-mouse'!K239)/1000</f>
        <v>0.43002578399999997</v>
      </c>
      <c r="L239" s="10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(3.91*'VO2-mouse '!C240+1.1*'VCO2-mouse'!C240)/1000</f>
        <v>0.34647458400000003</v>
      </c>
      <c r="D240" s="355">
        <f>(3.91*'VO2-mouse '!D240+1.1*'VCO2-mouse'!D240)/1000</f>
        <v>0.33375814500000001</v>
      </c>
      <c r="E240" s="355">
        <f>(3.91*'VO2-mouse '!E240+1.1*'VCO2-mouse'!E240)/1000</f>
        <v>0.27157166999999999</v>
      </c>
      <c r="F240" s="355">
        <f>(3.91*'VO2-mouse '!F240+1.1*'VCO2-mouse'!F240)/1000</f>
        <v>0.50415472799999994</v>
      </c>
      <c r="G240" s="355">
        <f>(3.91*'VO2-mouse '!G240+1.1*'VCO2-mouse'!G240)/1000</f>
        <v>0.22831099199999999</v>
      </c>
      <c r="H240" s="355">
        <f>(3.91*'VO2-mouse '!H240+1.1*'VCO2-mouse'!H240)/1000</f>
        <v>0.25602082599999998</v>
      </c>
      <c r="I240" s="355">
        <f>(3.91*'VO2-mouse '!I240+1.1*'VCO2-mouse'!I240)/1000</f>
        <v>0.40143073000000001</v>
      </c>
      <c r="J240" s="355">
        <f>(3.91*'VO2-mouse '!J240+1.1*'VCO2-mouse'!J240)/1000</f>
        <v>0.31817688600000005</v>
      </c>
      <c r="K240" s="356">
        <f>(3.91*'VO2-mouse '!K240+1.1*'VCO2-mouse'!K240)/1000</f>
        <v>0.34864055300000002</v>
      </c>
      <c r="L240" s="109">
        <f t="shared" ref="L240:P240" si="411">AVERAGE(C240:C242)</f>
        <v>0.41446143800000002</v>
      </c>
      <c r="M240" s="329">
        <f t="shared" si="411"/>
        <v>0.42379872000000002</v>
      </c>
      <c r="N240" s="329">
        <f t="shared" si="411"/>
        <v>0.38791088999999995</v>
      </c>
      <c r="O240" s="329">
        <f t="shared" si="411"/>
        <v>0.42733231199999994</v>
      </c>
      <c r="P240" s="329">
        <f t="shared" si="411"/>
        <v>0.3857368536666666</v>
      </c>
      <c r="Q240" s="329">
        <f t="shared" ref="Q240" si="412">AVERAGE(H240:H242)</f>
        <v>0.37207858999999993</v>
      </c>
      <c r="R240" s="329">
        <f t="shared" ref="R240" si="413">AVERAGE(I240:I242)</f>
        <v>0.39046356333333332</v>
      </c>
      <c r="S240" s="329">
        <f t="shared" ref="S240" si="414">AVERAGE(J240:J242)</f>
        <v>0.3925227340000001</v>
      </c>
      <c r="T240" s="329">
        <f t="shared" ref="T240" si="415">AVERAGE(K240:K242)</f>
        <v>0.34961360166666666</v>
      </c>
      <c r="U240" s="357">
        <f t="shared" ref="U240" si="416">AVERAGE(L240:T240)</f>
        <v>0.39376874474074075</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(3.91*'VO2-mouse '!C241+1.1*'VCO2-mouse'!C241)/1000</f>
        <v>0.45772062600000002</v>
      </c>
      <c r="D241" s="355">
        <f>(3.91*'VO2-mouse '!D241+1.1*'VCO2-mouse'!D241)/1000</f>
        <v>0.47721184500000002</v>
      </c>
      <c r="E241" s="355">
        <f>(3.91*'VO2-mouse '!E241+1.1*'VCO2-mouse'!E241)/1000</f>
        <v>0.45590364</v>
      </c>
      <c r="F241" s="355">
        <f>(3.91*'VO2-mouse '!F241+1.1*'VCO2-mouse'!F241)/1000</f>
        <v>0.43851535200000002</v>
      </c>
      <c r="G241" s="355">
        <f>(3.91*'VO2-mouse '!G241+1.1*'VCO2-mouse'!G241)/1000</f>
        <v>0.41411031999999998</v>
      </c>
      <c r="H241" s="355">
        <f>(3.91*'VO2-mouse '!H241+1.1*'VCO2-mouse'!H241)/1000</f>
        <v>0.43220188999999998</v>
      </c>
      <c r="I241" s="355">
        <f>(3.91*'VO2-mouse '!I241+1.1*'VCO2-mouse'!I241)/1000</f>
        <v>0.45731912000000002</v>
      </c>
      <c r="J241" s="355">
        <f>(3.91*'VO2-mouse '!J241+1.1*'VCO2-mouse'!J241)/1000</f>
        <v>0.35099591400000008</v>
      </c>
      <c r="K241" s="356">
        <f>(3.91*'VO2-mouse '!K241+1.1*'VCO2-mouse'!K241)/1000</f>
        <v>0.40425976000000002</v>
      </c>
      <c r="L241" s="109"/>
      <c r="M241" s="329"/>
      <c r="N241" s="329"/>
      <c r="O241" s="329"/>
      <c r="P241" s="329"/>
      <c r="Q241" s="329"/>
      <c r="R241" s="329"/>
      <c r="S241" s="329"/>
      <c r="T241" s="329"/>
      <c r="U241" s="357">
        <f t="shared" ref="U241" si="417">STDEV(L240:T240)/SQRT(COUNT(L240:T240))</f>
        <v>8.3232789273860047E-3</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(3.91*'VO2-mouse '!C242+1.1*'VCO2-mouse'!C242)/1000</f>
        <v>0.43918910400000005</v>
      </c>
      <c r="D242" s="355">
        <f>(3.91*'VO2-mouse '!D242+1.1*'VCO2-mouse'!D242)/1000</f>
        <v>0.46042617000000008</v>
      </c>
      <c r="E242" s="355">
        <f>(3.91*'VO2-mouse '!E242+1.1*'VCO2-mouse'!E242)/1000</f>
        <v>0.43625736000000004</v>
      </c>
      <c r="F242" s="355">
        <f>(3.91*'VO2-mouse '!F242+1.1*'VCO2-mouse'!F242)/1000</f>
        <v>0.33932685599999995</v>
      </c>
      <c r="G242" s="355">
        <f>(3.91*'VO2-mouse '!G242+1.1*'VCO2-mouse'!G242)/1000</f>
        <v>0.514789249</v>
      </c>
      <c r="H242" s="355">
        <f>(3.91*'VO2-mouse '!H242+1.1*'VCO2-mouse'!H242)/1000</f>
        <v>0.42801305399999995</v>
      </c>
      <c r="I242" s="355">
        <f>(3.91*'VO2-mouse '!I242+1.1*'VCO2-mouse'!I242)/1000</f>
        <v>0.31264084000000003</v>
      </c>
      <c r="J242" s="355">
        <f>(3.91*'VO2-mouse '!J242+1.1*'VCO2-mouse'!J242)/1000</f>
        <v>0.508395402</v>
      </c>
      <c r="K242" s="356">
        <f>(3.91*'VO2-mouse '!K242+1.1*'VCO2-mouse'!K242)/1000</f>
        <v>0.295940492</v>
      </c>
      <c r="L242" s="10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(3.91*'VO2-mouse '!C243+1.1*'VCO2-mouse'!C243)/1000</f>
        <v>0.41318069199999996</v>
      </c>
      <c r="D243" s="355">
        <f>(3.91*'VO2-mouse '!D243+1.1*'VCO2-mouse'!D243)/1000</f>
        <v>0.294264305</v>
      </c>
      <c r="E243" s="355">
        <f>(3.91*'VO2-mouse '!E243+1.1*'VCO2-mouse'!E243)/1000</f>
        <v>0.30740120999999998</v>
      </c>
      <c r="F243" s="355">
        <f>(3.91*'VO2-mouse '!F243+1.1*'VCO2-mouse'!F243)/1000</f>
        <v>0.47970357599999996</v>
      </c>
      <c r="G243" s="355">
        <f>(3.91*'VO2-mouse '!G243+1.1*'VCO2-mouse'!G243)/1000</f>
        <v>0.29640518700000001</v>
      </c>
      <c r="H243" s="355">
        <f>(3.91*'VO2-mouse '!H243+1.1*'VCO2-mouse'!H243)/1000</f>
        <v>0.28078255200000002</v>
      </c>
      <c r="I243" s="355">
        <f>(3.91*'VO2-mouse '!I243+1.1*'VCO2-mouse'!I243)/1000</f>
        <v>0.28284962999999996</v>
      </c>
      <c r="J243" s="355">
        <f>(3.91*'VO2-mouse '!J243+1.1*'VCO2-mouse'!J243)/1000</f>
        <v>0.33966209400000003</v>
      </c>
      <c r="K243" s="356">
        <f>(3.91*'VO2-mouse '!K243+1.1*'VCO2-mouse'!K243)/1000</f>
        <v>0.27271734400000003</v>
      </c>
      <c r="L243" s="109">
        <f t="shared" ref="L243:P243" si="418">AVERAGE(C243:C245)</f>
        <v>0.328589668</v>
      </c>
      <c r="M243" s="329">
        <f t="shared" si="418"/>
        <v>0.28122840166666668</v>
      </c>
      <c r="N243" s="329">
        <f t="shared" si="418"/>
        <v>0.32356359000000001</v>
      </c>
      <c r="O243" s="329">
        <f t="shared" si="418"/>
        <v>0.38904773599999998</v>
      </c>
      <c r="P243" s="329">
        <f t="shared" si="418"/>
        <v>0.31738355566666671</v>
      </c>
      <c r="Q243" s="329">
        <f t="shared" ref="Q243" si="419">AVERAGE(H243:H245)</f>
        <v>0.24584441266666665</v>
      </c>
      <c r="R243" s="329">
        <f t="shared" ref="R243" si="420">AVERAGE(I243:I245)</f>
        <v>0.25586526333333331</v>
      </c>
      <c r="S243" s="329">
        <f t="shared" ref="S243" si="421">AVERAGE(J243:J245)</f>
        <v>0.34856703066666667</v>
      </c>
      <c r="T243" s="329">
        <f t="shared" ref="T243" si="422">AVERAGE(K243:K245)</f>
        <v>0.28762157600000005</v>
      </c>
      <c r="U243" s="357">
        <f t="shared" ref="U243" si="423">AVERAGE(L243:T243)</f>
        <v>0.30863458155555556</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(3.91*'VO2-mouse '!C244+1.1*'VCO2-mouse'!C244)/1000</f>
        <v>0.30640479500000006</v>
      </c>
      <c r="D244" s="355">
        <f>(3.91*'VO2-mouse '!D244+1.1*'VCO2-mouse'!D244)/1000</f>
        <v>0.27104465500000002</v>
      </c>
      <c r="E244" s="355">
        <f>(3.91*'VO2-mouse '!E244+1.1*'VCO2-mouse'!E244)/1000</f>
        <v>0.28903473000000002</v>
      </c>
      <c r="F244" s="355">
        <f>(3.91*'VO2-mouse '!F244+1.1*'VCO2-mouse'!F244)/1000</f>
        <v>0.349236624</v>
      </c>
      <c r="G244" s="355">
        <f>(3.91*'VO2-mouse '!G244+1.1*'VCO2-mouse'!G244)/1000</f>
        <v>0.42903084900000005</v>
      </c>
      <c r="H244" s="355">
        <f>(3.91*'VO2-mouse '!H244+1.1*'VCO2-mouse'!H244)/1000</f>
        <v>0.23828900000000003</v>
      </c>
      <c r="I244" s="355">
        <f>(3.91*'VO2-mouse '!I244+1.1*'VCO2-mouse'!I244)/1000</f>
        <v>0.24635300000000002</v>
      </c>
      <c r="J244" s="355">
        <f>(3.91*'VO2-mouse '!J244+1.1*'VCO2-mouse'!J244)/1000</f>
        <v>0.406647172</v>
      </c>
      <c r="K244" s="356">
        <f>(3.91*'VO2-mouse '!K244+1.1*'VCO2-mouse'!K244)/1000</f>
        <v>0.25779065400000001</v>
      </c>
      <c r="L244" s="109"/>
      <c r="M244" s="329"/>
      <c r="N244" s="329"/>
      <c r="O244" s="329"/>
      <c r="P244" s="329"/>
      <c r="Q244" s="329"/>
      <c r="R244" s="329"/>
      <c r="S244" s="329"/>
      <c r="T244" s="329"/>
      <c r="U244" s="357">
        <f t="shared" ref="U244" si="424">STDEV(L243:T243)/SQRT(COUNT(L243:T243))</f>
        <v>1.5219848411954763E-2</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(3.91*'VO2-mouse '!C245+1.1*'VCO2-mouse'!C245)/1000</f>
        <v>0.26618351700000004</v>
      </c>
      <c r="D245" s="355">
        <f>(3.91*'VO2-mouse '!D245+1.1*'VCO2-mouse'!D245)/1000</f>
        <v>0.27837624500000002</v>
      </c>
      <c r="E245" s="355">
        <f>(3.91*'VO2-mouse '!E245+1.1*'VCO2-mouse'!E245)/1000</f>
        <v>0.37425483000000004</v>
      </c>
      <c r="F245" s="355">
        <f>(3.91*'VO2-mouse '!F245+1.1*'VCO2-mouse'!F245)/1000</f>
        <v>0.33820300800000008</v>
      </c>
      <c r="G245" s="355">
        <f>(3.91*'VO2-mouse '!G245+1.1*'VCO2-mouse'!G245)/1000</f>
        <v>0.22671463100000003</v>
      </c>
      <c r="H245" s="355">
        <f>(3.91*'VO2-mouse '!H245+1.1*'VCO2-mouse'!H245)/1000</f>
        <v>0.21846168599999999</v>
      </c>
      <c r="I245" s="355">
        <f>(3.91*'VO2-mouse '!I245+1.1*'VCO2-mouse'!I245)/1000</f>
        <v>0.23839315999999999</v>
      </c>
      <c r="J245" s="355">
        <f>(3.91*'VO2-mouse '!J245+1.1*'VCO2-mouse'!J245)/1000</f>
        <v>0.29939182600000003</v>
      </c>
      <c r="K245" s="356">
        <f>(3.91*'VO2-mouse '!K245+1.1*'VCO2-mouse'!K245)/1000</f>
        <v>0.33235673000000004</v>
      </c>
      <c r="L245" s="10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(3.91*'VO2-mouse '!C246+1.1*'VCO2-mouse'!C246)/1000</f>
        <v>0.35811755699999998</v>
      </c>
      <c r="D246" s="355">
        <f>(3.91*'VO2-mouse '!D246+1.1*'VCO2-mouse'!D246)/1000</f>
        <v>0.23598216000000002</v>
      </c>
      <c r="E246" s="355">
        <f>(3.91*'VO2-mouse '!E246+1.1*'VCO2-mouse'!E246)/1000</f>
        <v>0.43773291000000009</v>
      </c>
      <c r="F246" s="355">
        <f>(3.91*'VO2-mouse '!F246+1.1*'VCO2-mouse'!F246)/1000</f>
        <v>0.322325784</v>
      </c>
      <c r="G246" s="355">
        <f>(3.91*'VO2-mouse '!G246+1.1*'VCO2-mouse'!G246)/1000</f>
        <v>0.40535244100000001</v>
      </c>
      <c r="H246" s="355">
        <f>(3.91*'VO2-mouse '!H246+1.1*'VCO2-mouse'!H246)/1000</f>
        <v>0.41128852599999993</v>
      </c>
      <c r="I246" s="355">
        <f>(3.91*'VO2-mouse '!I246+1.1*'VCO2-mouse'!I246)/1000</f>
        <v>0.21819686000000002</v>
      </c>
      <c r="J246" s="355">
        <f>(3.91*'VO2-mouse '!J246+1.1*'VCO2-mouse'!J246)/1000</f>
        <v>0.26262830600000003</v>
      </c>
      <c r="K246" s="356">
        <f>(3.91*'VO2-mouse '!K246+1.1*'VCO2-mouse'!K246)/1000</f>
        <v>0.36899085000000004</v>
      </c>
      <c r="L246" s="109">
        <f t="shared" ref="L246:P246" si="425">AVERAGE(C246:C248)</f>
        <v>0.30355676566666662</v>
      </c>
      <c r="M246" s="329">
        <f t="shared" si="425"/>
        <v>0.37588250833333342</v>
      </c>
      <c r="N246" s="329">
        <f t="shared" si="425"/>
        <v>0.35283033000000003</v>
      </c>
      <c r="O246" s="329">
        <f t="shared" si="425"/>
        <v>0.36270528800000007</v>
      </c>
      <c r="P246" s="329">
        <f t="shared" si="425"/>
        <v>0.33898625799999998</v>
      </c>
      <c r="Q246" s="329">
        <f t="shared" ref="Q246" si="426">AVERAGE(H246:H248)</f>
        <v>0.34657299999999996</v>
      </c>
      <c r="R246" s="329">
        <f t="shared" ref="R246" si="427">AVERAGE(I246:I248)</f>
        <v>0.27938268666666666</v>
      </c>
      <c r="S246" s="329">
        <f t="shared" ref="S246" si="428">AVERAGE(J246:J248)</f>
        <v>0.27918933000000001</v>
      </c>
      <c r="T246" s="329">
        <f t="shared" ref="T246" si="429">AVERAGE(K246:K248)</f>
        <v>0.29485725466666668</v>
      </c>
      <c r="U246" s="357">
        <f t="shared" ref="U246" si="430">AVERAGE(L246:T246)</f>
        <v>0.32599593570370372</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(3.91*'VO2-mouse '!C247+1.1*'VCO2-mouse'!C247)/1000</f>
        <v>0.25990796999999999</v>
      </c>
      <c r="D247" s="355">
        <f>(3.91*'VO2-mouse '!D247+1.1*'VCO2-mouse'!D247)/1000</f>
        <v>0.53485135500000003</v>
      </c>
      <c r="E247" s="355">
        <f>(3.91*'VO2-mouse '!E247+1.1*'VCO2-mouse'!E247)/1000</f>
        <v>0.27168669000000006</v>
      </c>
      <c r="F247" s="355">
        <f>(3.91*'VO2-mouse '!F247+1.1*'VCO2-mouse'!F247)/1000</f>
        <v>0.48210491999999999</v>
      </c>
      <c r="G247" s="355">
        <f>(3.91*'VO2-mouse '!G247+1.1*'VCO2-mouse'!G247)/1000</f>
        <v>0.35809541300000003</v>
      </c>
      <c r="H247" s="355">
        <f>(3.91*'VO2-mouse '!H247+1.1*'VCO2-mouse'!H247)/1000</f>
        <v>0.35335915400000001</v>
      </c>
      <c r="I247" s="355">
        <f>(3.91*'VO2-mouse '!I247+1.1*'VCO2-mouse'!I247)/1000</f>
        <v>0.20008872999999999</v>
      </c>
      <c r="J247" s="355">
        <f>(3.91*'VO2-mouse '!J247+1.1*'VCO2-mouse'!J247)/1000</f>
        <v>0.28812558599999999</v>
      </c>
      <c r="K247" s="356">
        <f>(3.91*'VO2-mouse '!K247+1.1*'VCO2-mouse'!K247)/1000</f>
        <v>0.23044744799999997</v>
      </c>
      <c r="L247" s="109"/>
      <c r="M247" s="329"/>
      <c r="N247" s="329"/>
      <c r="O247" s="329"/>
      <c r="P247" s="329"/>
      <c r="Q247" s="329"/>
      <c r="R247" s="329"/>
      <c r="S247" s="329"/>
      <c r="T247" s="329"/>
      <c r="U247" s="357">
        <f t="shared" ref="U247" si="431">STDEV(L246:T246)/SQRT(COUNT(L246:T246))</f>
        <v>1.2352059304456096E-2</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(3.91*'VO2-mouse '!C248+1.1*'VCO2-mouse'!C248)/1000</f>
        <v>0.29264477</v>
      </c>
      <c r="D248" s="355">
        <f>(3.91*'VO2-mouse '!D248+1.1*'VCO2-mouse'!D248)/1000</f>
        <v>0.35681401000000007</v>
      </c>
      <c r="E248" s="355">
        <f>(3.91*'VO2-mouse '!E248+1.1*'VCO2-mouse'!E248)/1000</f>
        <v>0.34907139000000009</v>
      </c>
      <c r="F248" s="355">
        <f>(3.91*'VO2-mouse '!F248+1.1*'VCO2-mouse'!F248)/1000</f>
        <v>0.28368515999999999</v>
      </c>
      <c r="G248" s="355">
        <f>(3.91*'VO2-mouse '!G248+1.1*'VCO2-mouse'!G248)/1000</f>
        <v>0.25351091999999997</v>
      </c>
      <c r="H248" s="355">
        <f>(3.91*'VO2-mouse '!H248+1.1*'VCO2-mouse'!H248)/1000</f>
        <v>0.27507132000000001</v>
      </c>
      <c r="I248" s="355">
        <f>(3.91*'VO2-mouse '!I248+1.1*'VCO2-mouse'!I248)/1000</f>
        <v>0.41986247000000004</v>
      </c>
      <c r="J248" s="355">
        <f>(3.91*'VO2-mouse '!J248+1.1*'VCO2-mouse'!J248)/1000</f>
        <v>0.28681409800000002</v>
      </c>
      <c r="K248" s="356">
        <f>(3.91*'VO2-mouse '!K248+1.1*'VCO2-mouse'!K248)/1000</f>
        <v>0.285133466</v>
      </c>
      <c r="L248" s="10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(3.91*'VO2-mouse '!C249+1.1*'VCO2-mouse'!C249)/1000</f>
        <v>0.28286925800000001</v>
      </c>
      <c r="D249" s="355">
        <f>(3.91*'VO2-mouse '!D249+1.1*'VCO2-mouse'!D249)/1000</f>
        <v>0.26354287500000007</v>
      </c>
      <c r="E249" s="355">
        <f>(3.91*'VO2-mouse '!E249+1.1*'VCO2-mouse'!E249)/1000</f>
        <v>0.40788981000000002</v>
      </c>
      <c r="F249" s="355">
        <f>(3.91*'VO2-mouse '!F249+1.1*'VCO2-mouse'!F249)/1000</f>
        <v>0.30925963200000001</v>
      </c>
      <c r="G249" s="355">
        <f>(3.91*'VO2-mouse '!G249+1.1*'VCO2-mouse'!G249)/1000</f>
        <v>0.32737750500000007</v>
      </c>
      <c r="H249" s="355">
        <f>(3.91*'VO2-mouse '!H249+1.1*'VCO2-mouse'!H249)/1000</f>
        <v>0.21758385799999999</v>
      </c>
      <c r="I249" s="355">
        <f>(3.91*'VO2-mouse '!I249+1.1*'VCO2-mouse'!I249)/1000</f>
        <v>0.40151422000000003</v>
      </c>
      <c r="J249" s="355">
        <f>(3.91*'VO2-mouse '!J249+1.1*'VCO2-mouse'!J249)/1000</f>
        <v>0.29693126000000003</v>
      </c>
      <c r="K249" s="356">
        <f>(3.91*'VO2-mouse '!K249+1.1*'VCO2-mouse'!K249)/1000</f>
        <v>0.34811121399999995</v>
      </c>
      <c r="L249" s="109">
        <f t="shared" ref="L249:P249" si="432">AVERAGE(C249:C251)</f>
        <v>0.28801599966666669</v>
      </c>
      <c r="M249" s="329">
        <f t="shared" si="432"/>
        <v>0.2723342966666667</v>
      </c>
      <c r="N249" s="329">
        <f t="shared" si="432"/>
        <v>0.39935826000000008</v>
      </c>
      <c r="O249" s="329">
        <f t="shared" si="432"/>
        <v>0.37693876000000004</v>
      </c>
      <c r="P249" s="329">
        <f t="shared" si="432"/>
        <v>0.32920052966666669</v>
      </c>
      <c r="Q249" s="329">
        <f t="shared" ref="Q249" si="433">AVERAGE(H249:H251)</f>
        <v>0.237422942</v>
      </c>
      <c r="R249" s="329">
        <f t="shared" ref="R249" si="434">AVERAGE(I249:I251)</f>
        <v>0.31098047000000001</v>
      </c>
      <c r="S249" s="329">
        <f t="shared" ref="S249" si="435">AVERAGE(J249:J251)</f>
        <v>0.37939855266666678</v>
      </c>
      <c r="T249" s="329">
        <f t="shared" ref="T249" si="436">AVERAGE(K249:K251)</f>
        <v>0.34647677066666666</v>
      </c>
      <c r="U249" s="357">
        <f t="shared" ref="U249" si="437">AVERAGE(L249:T249)</f>
        <v>0.32668073125925923</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(3.91*'VO2-mouse '!C250+1.1*'VCO2-mouse'!C250)/1000</f>
        <v>0.28677328400000007</v>
      </c>
      <c r="D250" s="355">
        <f>(3.91*'VO2-mouse '!D250+1.1*'VCO2-mouse'!D250)/1000</f>
        <v>0.26998630500000004</v>
      </c>
      <c r="E250" s="355">
        <f>(3.91*'VO2-mouse '!E250+1.1*'VCO2-mouse'!E250)/1000</f>
        <v>0.37374939000000001</v>
      </c>
      <c r="F250" s="355">
        <f>(3.91*'VO2-mouse '!F250+1.1*'VCO2-mouse'!F250)/1000</f>
        <v>0.33265742400000003</v>
      </c>
      <c r="G250" s="355">
        <f>(3.91*'VO2-mouse '!G250+1.1*'VCO2-mouse'!G250)/1000</f>
        <v>0.25652802499999999</v>
      </c>
      <c r="H250" s="355">
        <f>(3.91*'VO2-mouse '!H250+1.1*'VCO2-mouse'!H250)/1000</f>
        <v>0.28072113399999998</v>
      </c>
      <c r="I250" s="355">
        <f>(3.91*'VO2-mouse '!I250+1.1*'VCO2-mouse'!I250)/1000</f>
        <v>0.28625501000000003</v>
      </c>
      <c r="J250" s="355">
        <f>(3.91*'VO2-mouse '!J250+1.1*'VCO2-mouse'!J250)/1000</f>
        <v>0.47186056400000009</v>
      </c>
      <c r="K250" s="356">
        <f>(3.91*'VO2-mouse '!K250+1.1*'VCO2-mouse'!K250)/1000</f>
        <v>0.31155884900000003</v>
      </c>
      <c r="L250" s="109"/>
      <c r="M250" s="329"/>
      <c r="N250" s="329"/>
      <c r="O250" s="329"/>
      <c r="P250" s="329"/>
      <c r="Q250" s="329"/>
      <c r="R250" s="329"/>
      <c r="S250" s="329"/>
      <c r="T250" s="329"/>
      <c r="U250" s="357">
        <f t="shared" ref="U250" si="438">STDEV(L249:T249)/SQRT(COUNT(L249:T249))</f>
        <v>1.8122745629938562E-2</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(3.91*'VO2-mouse '!C251+1.1*'VCO2-mouse'!C251)/1000</f>
        <v>0.29440545700000004</v>
      </c>
      <c r="D251" s="355">
        <f>(3.91*'VO2-mouse '!D251+1.1*'VCO2-mouse'!D251)/1000</f>
        <v>0.28347371000000005</v>
      </c>
      <c r="E251" s="355">
        <f>(3.91*'VO2-mouse '!E251+1.1*'VCO2-mouse'!E251)/1000</f>
        <v>0.41643558000000003</v>
      </c>
      <c r="F251" s="355">
        <f>(3.91*'VO2-mouse '!F251+1.1*'VCO2-mouse'!F251)/1000</f>
        <v>0.48889922400000002</v>
      </c>
      <c r="G251" s="355">
        <f>(3.91*'VO2-mouse '!G251+1.1*'VCO2-mouse'!G251)/1000</f>
        <v>0.403696059</v>
      </c>
      <c r="H251" s="355">
        <f>(3.91*'VO2-mouse '!H251+1.1*'VCO2-mouse'!H251)/1000</f>
        <v>0.21396383399999999</v>
      </c>
      <c r="I251" s="355">
        <f>(3.91*'VO2-mouse '!I251+1.1*'VCO2-mouse'!I251)/1000</f>
        <v>0.24517218000000002</v>
      </c>
      <c r="J251" s="355">
        <f>(3.91*'VO2-mouse '!J251+1.1*'VCO2-mouse'!J251)/1000</f>
        <v>0.3694038340000001</v>
      </c>
      <c r="K251" s="356">
        <f>(3.91*'VO2-mouse '!K251+1.1*'VCO2-mouse'!K251)/1000</f>
        <v>0.37976024899999999</v>
      </c>
      <c r="L251" s="10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(3.91*'VO2-mouse '!C252+1.1*'VCO2-mouse'!C252)/1000</f>
        <v>0.45864880100000005</v>
      </c>
      <c r="D252" s="355">
        <f>(3.91*'VO2-mouse '!D252+1.1*'VCO2-mouse'!D252)/1000</f>
        <v>0.32811107000000006</v>
      </c>
      <c r="E252" s="355">
        <f>(3.91*'VO2-mouse '!E252+1.1*'VCO2-mouse'!E252)/1000</f>
        <v>0.27202688999999997</v>
      </c>
      <c r="F252" s="355">
        <f>(3.91*'VO2-mouse '!F252+1.1*'VCO2-mouse'!F252)/1000</f>
        <v>0.34575261600000001</v>
      </c>
      <c r="G252" s="355">
        <f>(3.91*'VO2-mouse '!G252+1.1*'VCO2-mouse'!G252)/1000</f>
        <v>0.42728678200000003</v>
      </c>
      <c r="H252" s="355">
        <f>(3.91*'VO2-mouse '!H252+1.1*'VCO2-mouse'!H252)/1000</f>
        <v>0.24822972799999998</v>
      </c>
      <c r="I252" s="355">
        <f>(3.91*'VO2-mouse '!I252+1.1*'VCO2-mouse'!I252)/1000</f>
        <v>0.29112066000000003</v>
      </c>
      <c r="J252" s="355">
        <f>(3.91*'VO2-mouse '!J252+1.1*'VCO2-mouse'!J252)/1000</f>
        <v>0.31279926200000002</v>
      </c>
      <c r="K252" s="356">
        <f>(3.91*'VO2-mouse '!K252+1.1*'VCO2-mouse'!K252)/1000</f>
        <v>0.294365871</v>
      </c>
      <c r="L252" s="109">
        <f t="shared" ref="L252:P252" si="439">AVERAGE(C252:C254)</f>
        <v>0.3884341463333334</v>
      </c>
      <c r="M252" s="329">
        <f t="shared" si="439"/>
        <v>0.40189473833333333</v>
      </c>
      <c r="N252" s="329">
        <f t="shared" si="439"/>
        <v>0.27536201999999999</v>
      </c>
      <c r="O252" s="329">
        <f t="shared" si="439"/>
        <v>0.353344728</v>
      </c>
      <c r="P252" s="329">
        <f t="shared" si="439"/>
        <v>0.3264627816666667</v>
      </c>
      <c r="Q252" s="329">
        <f t="shared" ref="Q252" si="440">AVERAGE(H252:H254)</f>
        <v>0.26364600266666666</v>
      </c>
      <c r="R252" s="329">
        <f t="shared" ref="R252" si="441">AVERAGE(I252:I254)</f>
        <v>0.24940885666666671</v>
      </c>
      <c r="S252" s="329">
        <f t="shared" ref="S252" si="442">AVERAGE(J252:J254)</f>
        <v>0.31857749733333329</v>
      </c>
      <c r="T252" s="329">
        <f t="shared" ref="T252" si="443">AVERAGE(K252:K254)</f>
        <v>0.31681257633333337</v>
      </c>
      <c r="U252" s="357">
        <f t="shared" ref="U252" si="444">AVERAGE(L252:T252)</f>
        <v>0.32154926081481489</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(3.91*'VO2-mouse '!C253+1.1*'VCO2-mouse'!C253)/1000</f>
        <v>0.30405901900000004</v>
      </c>
      <c r="D253" s="355">
        <f>(3.91*'VO2-mouse '!D253+1.1*'VCO2-mouse'!D253)/1000</f>
        <v>0.47216043499999999</v>
      </c>
      <c r="E253" s="355">
        <f>(3.91*'VO2-mouse '!E253+1.1*'VCO2-mouse'!E253)/1000</f>
        <v>0.26703810000000006</v>
      </c>
      <c r="F253" s="355">
        <f>(3.91*'VO2-mouse '!F253+1.1*'VCO2-mouse'!F253)/1000</f>
        <v>0.299620728</v>
      </c>
      <c r="G253" s="355">
        <f>(3.91*'VO2-mouse '!G253+1.1*'VCO2-mouse'!G253)/1000</f>
        <v>0.26316911400000004</v>
      </c>
      <c r="H253" s="355">
        <f>(3.91*'VO2-mouse '!H253+1.1*'VCO2-mouse'!H253)/1000</f>
        <v>0.32923343599999999</v>
      </c>
      <c r="I253" s="355">
        <f>(3.91*'VO2-mouse '!I253+1.1*'VCO2-mouse'!I253)/1000</f>
        <v>0.24548337000000003</v>
      </c>
      <c r="J253" s="355">
        <f>(3.91*'VO2-mouse '!J253+1.1*'VCO2-mouse'!J253)/1000</f>
        <v>0.34721296000000001</v>
      </c>
      <c r="K253" s="356">
        <f>(3.91*'VO2-mouse '!K253+1.1*'VCO2-mouse'!K253)/1000</f>
        <v>0.26855335499999999</v>
      </c>
      <c r="L253" s="109"/>
      <c r="M253" s="329"/>
      <c r="N253" s="329"/>
      <c r="O253" s="329"/>
      <c r="P253" s="329"/>
      <c r="Q253" s="329"/>
      <c r="R253" s="329"/>
      <c r="S253" s="329"/>
      <c r="T253" s="329"/>
      <c r="U253" s="357">
        <f t="shared" ref="U253" si="445">STDEV(L252:T252)/SQRT(COUNT(L252:T252))</f>
        <v>1.7750442903774522E-2</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(3.91*'VO2-mouse '!C254+1.1*'VCO2-mouse'!C254)/1000</f>
        <v>0.4025946190000001</v>
      </c>
      <c r="D254" s="355">
        <f>(3.91*'VO2-mouse '!D254+1.1*'VCO2-mouse'!D254)/1000</f>
        <v>0.40541270999999995</v>
      </c>
      <c r="E254" s="355">
        <f>(3.91*'VO2-mouse '!E254+1.1*'VCO2-mouse'!E254)/1000</f>
        <v>0.28702106999999999</v>
      </c>
      <c r="F254" s="355">
        <f>(3.91*'VO2-mouse '!F254+1.1*'VCO2-mouse'!F254)/1000</f>
        <v>0.41466084000000003</v>
      </c>
      <c r="G254" s="355">
        <f>(3.91*'VO2-mouse '!G254+1.1*'VCO2-mouse'!G254)/1000</f>
        <v>0.28893244900000004</v>
      </c>
      <c r="H254" s="355">
        <f>(3.91*'VO2-mouse '!H254+1.1*'VCO2-mouse'!H254)/1000</f>
        <v>0.21347484399999997</v>
      </c>
      <c r="I254" s="355">
        <f>(3.91*'VO2-mouse '!I254+1.1*'VCO2-mouse'!I254)/1000</f>
        <v>0.21162254000000003</v>
      </c>
      <c r="J254" s="355">
        <f>(3.91*'VO2-mouse '!J254+1.1*'VCO2-mouse'!J254)/1000</f>
        <v>0.29572026999999995</v>
      </c>
      <c r="K254" s="356">
        <f>(3.91*'VO2-mouse '!K254+1.1*'VCO2-mouse'!K254)/1000</f>
        <v>0.38751850300000007</v>
      </c>
      <c r="L254" s="10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(3.91*'VO2-mouse '!C255+1.1*'VCO2-mouse'!C255)/1000</f>
        <v>0.28943504600000003</v>
      </c>
      <c r="D255" s="355">
        <f>(3.91*'VO2-mouse '!D255+1.1*'VCO2-mouse'!D255)/1000</f>
        <v>0.24879155</v>
      </c>
      <c r="E255" s="355">
        <f>(3.91*'VO2-mouse '!E255+1.1*'VCO2-mouse'!E255)/1000</f>
        <v>0.43045613999999999</v>
      </c>
      <c r="F255" s="355">
        <f>(3.91*'VO2-mouse '!F255+1.1*'VCO2-mouse'!F255)/1000</f>
        <v>0.29454902399999999</v>
      </c>
      <c r="G255" s="355">
        <f>(3.91*'VO2-mouse '!G255+1.1*'VCO2-mouse'!G255)/1000</f>
        <v>0.33591382500000005</v>
      </c>
      <c r="H255" s="355">
        <f>(3.91*'VO2-mouse '!H255+1.1*'VCO2-mouse'!H255)/1000</f>
        <v>0.227204656</v>
      </c>
      <c r="I255" s="355">
        <f>(3.91*'VO2-mouse '!I255+1.1*'VCO2-mouse'!I255)/1000</f>
        <v>0.26940199000000004</v>
      </c>
      <c r="J255" s="355">
        <f>(3.91*'VO2-mouse '!J255+1.1*'VCO2-mouse'!J255)/1000</f>
        <v>0.43706645599999999</v>
      </c>
      <c r="K255" s="356">
        <f>(3.91*'VO2-mouse '!K255+1.1*'VCO2-mouse'!K255)/1000</f>
        <v>0.247263171</v>
      </c>
      <c r="L255" s="109">
        <f t="shared" ref="L255:P255" si="446">AVERAGE(C255:C257)</f>
        <v>0.36222149066666676</v>
      </c>
      <c r="M255" s="329">
        <f t="shared" si="446"/>
        <v>0.36838642166666663</v>
      </c>
      <c r="N255" s="329">
        <f t="shared" si="446"/>
        <v>0.37966932000000003</v>
      </c>
      <c r="O255" s="329">
        <f t="shared" si="446"/>
        <v>0.37847576799999999</v>
      </c>
      <c r="P255" s="329">
        <f t="shared" si="446"/>
        <v>0.33485156033333335</v>
      </c>
      <c r="Q255" s="329">
        <f t="shared" ref="Q255" si="447">AVERAGE(H255:H257)</f>
        <v>0.28778413266666664</v>
      </c>
      <c r="R255" s="329">
        <f t="shared" ref="R255" si="448">AVERAGE(I255:I257)</f>
        <v>0.33942848000000003</v>
      </c>
      <c r="S255" s="329">
        <f t="shared" ref="S255" si="449">AVERAGE(J255:J257)</f>
        <v>0.37838216400000002</v>
      </c>
      <c r="T255" s="329">
        <f t="shared" ref="T255" si="450">AVERAGE(K255:K257)</f>
        <v>0.32021089199999997</v>
      </c>
      <c r="U255" s="357">
        <f t="shared" ref="U255" si="451">AVERAGE(L255:T255)</f>
        <v>0.34993446992592592</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(3.91*'VO2-mouse '!C256+1.1*'VCO2-mouse'!C256)/1000</f>
        <v>0.31356976400000008</v>
      </c>
      <c r="D256" s="355">
        <f>(3.91*'VO2-mouse '!D256+1.1*'VCO2-mouse'!D256)/1000</f>
        <v>0.23767003</v>
      </c>
      <c r="E256" s="355">
        <f>(3.91*'VO2-mouse '!E256+1.1*'VCO2-mouse'!E256)/1000</f>
        <v>0.37557944999999998</v>
      </c>
      <c r="F256" s="355">
        <f>(3.91*'VO2-mouse '!F256+1.1*'VCO2-mouse'!F256)/1000</f>
        <v>0.293519688</v>
      </c>
      <c r="G256" s="355">
        <f>(3.91*'VO2-mouse '!G256+1.1*'VCO2-mouse'!G256)/1000</f>
        <v>0.26770428100000004</v>
      </c>
      <c r="H256" s="355">
        <f>(3.91*'VO2-mouse '!H256+1.1*'VCO2-mouse'!H256)/1000</f>
        <v>0.26834508600000001</v>
      </c>
      <c r="I256" s="355">
        <f>(3.91*'VO2-mouse '!I256+1.1*'VCO2-mouse'!I256)/1000</f>
        <v>0.26025995000000002</v>
      </c>
      <c r="J256" s="355">
        <f>(3.91*'VO2-mouse '!J256+1.1*'VCO2-mouse'!J256)/1000</f>
        <v>0.34369967200000001</v>
      </c>
      <c r="K256" s="356">
        <f>(3.91*'VO2-mouse '!K256+1.1*'VCO2-mouse'!K256)/1000</f>
        <v>0.31275424500000004</v>
      </c>
      <c r="L256" s="109"/>
      <c r="M256" s="329"/>
      <c r="N256" s="329"/>
      <c r="O256" s="329"/>
      <c r="P256" s="329"/>
      <c r="Q256" s="329"/>
      <c r="R256" s="329"/>
      <c r="S256" s="329"/>
      <c r="T256" s="329"/>
      <c r="U256" s="357">
        <f t="shared" ref="U256" si="452">STDEV(L255:T255)/SQRT(COUNT(L255:T255))</f>
        <v>1.0595799217928551E-2</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(3.91*'VO2-mouse '!C257+1.1*'VCO2-mouse'!C257)/1000</f>
        <v>0.4836596620000001</v>
      </c>
      <c r="D257" s="355">
        <f>(3.91*'VO2-mouse '!D257+1.1*'VCO2-mouse'!D257)/1000</f>
        <v>0.618697685</v>
      </c>
      <c r="E257" s="355">
        <f>(3.91*'VO2-mouse '!E257+1.1*'VCO2-mouse'!E257)/1000</f>
        <v>0.33297237000000002</v>
      </c>
      <c r="F257" s="355">
        <f>(3.91*'VO2-mouse '!F257+1.1*'VCO2-mouse'!F257)/1000</f>
        <v>0.54735859200000003</v>
      </c>
      <c r="G257" s="355">
        <f>(3.91*'VO2-mouse '!G257+1.1*'VCO2-mouse'!G257)/1000</f>
        <v>0.40093657500000002</v>
      </c>
      <c r="H257" s="355">
        <f>(3.91*'VO2-mouse '!H257+1.1*'VCO2-mouse'!H257)/1000</f>
        <v>0.36780265599999995</v>
      </c>
      <c r="I257" s="355">
        <f>(3.91*'VO2-mouse '!I257+1.1*'VCO2-mouse'!I257)/1000</f>
        <v>0.48862350000000004</v>
      </c>
      <c r="J257" s="355">
        <f>(3.91*'VO2-mouse '!J257+1.1*'VCO2-mouse'!J257)/1000</f>
        <v>0.35438036400000006</v>
      </c>
      <c r="K257" s="356">
        <f>(3.91*'VO2-mouse '!K257+1.1*'VCO2-mouse'!K257)/1000</f>
        <v>0.40061525999999997</v>
      </c>
      <c r="L257" s="10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(3.91*'VO2-mouse '!C258+1.1*'VCO2-mouse'!C258)/1000</f>
        <v>0.42885208000000002</v>
      </c>
      <c r="D258" s="355">
        <f>(3.91*'VO2-mouse '!D258+1.1*'VCO2-mouse'!D258)/1000</f>
        <v>0.56592872000000005</v>
      </c>
      <c r="E258" s="355">
        <f>(3.91*'VO2-mouse '!E258+1.1*'VCO2-mouse'!E258)/1000</f>
        <v>0.34919748</v>
      </c>
      <c r="F258" s="355">
        <f>(3.91*'VO2-mouse '!F258+1.1*'VCO2-mouse'!F258)/1000</f>
        <v>0.31990437599999993</v>
      </c>
      <c r="G258" s="355">
        <f>(3.91*'VO2-mouse '!G258+1.1*'VCO2-mouse'!G258)/1000</f>
        <v>0.32025698900000005</v>
      </c>
      <c r="H258" s="355">
        <f>(3.91*'VO2-mouse '!H258+1.1*'VCO2-mouse'!H258)/1000</f>
        <v>0.21711862199999998</v>
      </c>
      <c r="I258" s="355">
        <f>(3.91*'VO2-mouse '!I258+1.1*'VCO2-mouse'!I258)/1000</f>
        <v>0.38009018</v>
      </c>
      <c r="J258" s="355">
        <f>(3.91*'VO2-mouse '!J258+1.1*'VCO2-mouse'!J258)/1000</f>
        <v>0.28846108800000003</v>
      </c>
      <c r="K258" s="356">
        <f>(3.91*'VO2-mouse '!K258+1.1*'VCO2-mouse'!K258)/1000</f>
        <v>0.38062074500000004</v>
      </c>
      <c r="L258" s="109">
        <f t="shared" ref="L258:P258" si="453">AVERAGE(C258:C260)</f>
        <v>0.4008903903333334</v>
      </c>
      <c r="M258" s="329">
        <f t="shared" si="453"/>
        <v>0.53237617833333339</v>
      </c>
      <c r="N258" s="329">
        <f t="shared" si="453"/>
        <v>0.36902718000000001</v>
      </c>
      <c r="O258" s="329">
        <f t="shared" si="453"/>
        <v>0.38060132000000002</v>
      </c>
      <c r="P258" s="329">
        <f t="shared" si="453"/>
        <v>0.36380852300000005</v>
      </c>
      <c r="Q258" s="329">
        <f t="shared" ref="Q258" si="454">AVERAGE(H258:H260)</f>
        <v>0.26609202266666671</v>
      </c>
      <c r="R258" s="329">
        <f t="shared" ref="R258" si="455">AVERAGE(I258:I260)</f>
        <v>0.35247860333333336</v>
      </c>
      <c r="S258" s="329">
        <f t="shared" ref="S258" si="456">AVERAGE(J258:J260)</f>
        <v>0.34115401333333334</v>
      </c>
      <c r="T258" s="329">
        <f t="shared" ref="T258" si="457">AVERAGE(K258:K260)</f>
        <v>0.36540715733333334</v>
      </c>
      <c r="U258" s="357">
        <f t="shared" ref="U258" si="458">AVERAGE(L258:T258)</f>
        <v>0.37464837648148153</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(3.91*'VO2-mouse '!C259+1.1*'VCO2-mouse'!C259)/1000</f>
        <v>0.34431905000000007</v>
      </c>
      <c r="D259" s="355">
        <f>(3.91*'VO2-mouse '!D259+1.1*'VCO2-mouse'!D259)/1000</f>
        <v>0.51609568500000003</v>
      </c>
      <c r="E259" s="355">
        <f>(3.91*'VO2-mouse '!E259+1.1*'VCO2-mouse'!E259)/1000</f>
        <v>0.41840901000000003</v>
      </c>
      <c r="F259" s="355">
        <f>(3.91*'VO2-mouse '!F259+1.1*'VCO2-mouse'!F259)/1000</f>
        <v>0.35419612800000005</v>
      </c>
      <c r="G259" s="355">
        <f>(3.91*'VO2-mouse '!G259+1.1*'VCO2-mouse'!G259)/1000</f>
        <v>0.41781704900000005</v>
      </c>
      <c r="H259" s="355">
        <f>(3.91*'VO2-mouse '!H259+1.1*'VCO2-mouse'!H259)/1000</f>
        <v>0.35254788000000009</v>
      </c>
      <c r="I259" s="355">
        <f>(3.91*'VO2-mouse '!I259+1.1*'VCO2-mouse'!I259)/1000</f>
        <v>0.29368401000000005</v>
      </c>
      <c r="J259" s="355">
        <f>(3.91*'VO2-mouse '!J259+1.1*'VCO2-mouse'!J259)/1000</f>
        <v>0.33703519400000004</v>
      </c>
      <c r="K259" s="356">
        <f>(3.91*'VO2-mouse '!K259+1.1*'VCO2-mouse'!K259)/1000</f>
        <v>0.33687985000000004</v>
      </c>
      <c r="L259" s="109"/>
      <c r="M259" s="329"/>
      <c r="N259" s="329"/>
      <c r="O259" s="329"/>
      <c r="P259" s="329"/>
      <c r="Q259" s="329"/>
      <c r="R259" s="329"/>
      <c r="S259" s="329"/>
      <c r="T259" s="329"/>
      <c r="U259" s="357">
        <f t="shared" ref="U259" si="459">STDEV(L258:T258)/SQRT(COUNT(L258:T258))</f>
        <v>2.3343597107780525E-2</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(3.91*'VO2-mouse '!C260+1.1*'VCO2-mouse'!C260)/1000</f>
        <v>0.42950004100000005</v>
      </c>
      <c r="D260" s="355">
        <f>(3.91*'VO2-mouse '!D260+1.1*'VCO2-mouse'!D260)/1000</f>
        <v>0.5151041300000001</v>
      </c>
      <c r="E260" s="355">
        <f>(3.91*'VO2-mouse '!E260+1.1*'VCO2-mouse'!E260)/1000</f>
        <v>0.33947505</v>
      </c>
      <c r="F260" s="355">
        <f>(3.91*'VO2-mouse '!F260+1.1*'VCO2-mouse'!F260)/1000</f>
        <v>0.46770345600000002</v>
      </c>
      <c r="G260" s="355">
        <f>(3.91*'VO2-mouse '!G260+1.1*'VCO2-mouse'!G260)/1000</f>
        <v>0.35335153099999994</v>
      </c>
      <c r="H260" s="355">
        <f>(3.91*'VO2-mouse '!H260+1.1*'VCO2-mouse'!H260)/1000</f>
        <v>0.22860956600000001</v>
      </c>
      <c r="I260" s="355">
        <f>(3.91*'VO2-mouse '!I260+1.1*'VCO2-mouse'!I260)/1000</f>
        <v>0.38366162000000004</v>
      </c>
      <c r="J260" s="355">
        <f>(3.91*'VO2-mouse '!J260+1.1*'VCO2-mouse'!J260)/1000</f>
        <v>0.39796575800000006</v>
      </c>
      <c r="K260" s="356">
        <f>(3.91*'VO2-mouse '!K260+1.1*'VCO2-mouse'!K260)/1000</f>
        <v>0.37872087699999996</v>
      </c>
      <c r="L260" s="10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(3.91*'VO2-mouse '!C261+1.1*'VCO2-mouse'!C261)/1000</f>
        <v>0.304676899</v>
      </c>
      <c r="D261" s="355">
        <f>(3.91*'VO2-mouse '!D261+1.1*'VCO2-mouse'!D261)/1000</f>
        <v>0.499324345</v>
      </c>
      <c r="E261" s="355">
        <f>(3.91*'VO2-mouse '!E261+1.1*'VCO2-mouse'!E261)/1000</f>
        <v>0.33945182999999995</v>
      </c>
      <c r="F261" s="355">
        <f>(3.91*'VO2-mouse '!F261+1.1*'VCO2-mouse'!F261)/1000</f>
        <v>0.31088719199999998</v>
      </c>
      <c r="G261" s="355">
        <f>(3.91*'VO2-mouse '!G261+1.1*'VCO2-mouse'!G261)/1000</f>
        <v>0.268717969</v>
      </c>
      <c r="H261" s="355">
        <f>(3.91*'VO2-mouse '!H261+1.1*'VCO2-mouse'!H261)/1000</f>
        <v>0.26576232</v>
      </c>
      <c r="I261" s="355">
        <f>(3.91*'VO2-mouse '!I261+1.1*'VCO2-mouse'!I261)/1000</f>
        <v>0.23346886</v>
      </c>
      <c r="J261" s="355">
        <f>(3.91*'VO2-mouse '!J261+1.1*'VCO2-mouse'!J261)/1000</f>
        <v>0.36878929200000005</v>
      </c>
      <c r="K261" s="356">
        <f>(3.91*'VO2-mouse '!K261+1.1*'VCO2-mouse'!K261)/1000</f>
        <v>0.30617405099999995</v>
      </c>
      <c r="L261" s="109">
        <f t="shared" ref="L261:P261" si="460">AVERAGE(C261:C263)</f>
        <v>0.32579601933333335</v>
      </c>
      <c r="M261" s="329">
        <f t="shared" si="460"/>
        <v>0.49136821666666664</v>
      </c>
      <c r="N261" s="329">
        <f t="shared" si="460"/>
        <v>0.32615811</v>
      </c>
      <c r="O261" s="329">
        <f t="shared" si="460"/>
        <v>0.32051676800000001</v>
      </c>
      <c r="P261" s="329">
        <f t="shared" si="460"/>
        <v>0.31925367499999996</v>
      </c>
      <c r="Q261" s="329">
        <f t="shared" ref="Q261" si="461">AVERAGE(H261:H263)</f>
        <v>0.25157947000000003</v>
      </c>
      <c r="R261" s="329">
        <f t="shared" ref="R261" si="462">AVERAGE(I261:I263)</f>
        <v>0.2990249166666667</v>
      </c>
      <c r="S261" s="329">
        <f t="shared" ref="S261" si="463">AVERAGE(J261:J263)</f>
        <v>0.31675843266666664</v>
      </c>
      <c r="T261" s="329">
        <f t="shared" ref="T261" si="464">AVERAGE(K261:K263)</f>
        <v>0.29238083333333331</v>
      </c>
      <c r="U261" s="357">
        <f t="shared" ref="U261" si="465">AVERAGE(L261:T261)</f>
        <v>0.32698182685185184</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(3.91*'VO2-mouse '!C262+1.1*'VCO2-mouse'!C262)/1000</f>
        <v>0.32912841600000003</v>
      </c>
      <c r="D262" s="355">
        <f>(3.91*'VO2-mouse '!D262+1.1*'VCO2-mouse'!D262)/1000</f>
        <v>0.48756903499999998</v>
      </c>
      <c r="E262" s="355">
        <f>(3.91*'VO2-mouse '!E262+1.1*'VCO2-mouse'!E262)/1000</f>
        <v>0.33693434999999999</v>
      </c>
      <c r="F262" s="355">
        <f>(3.91*'VO2-mouse '!F262+1.1*'VCO2-mouse'!F262)/1000</f>
        <v>0.30282885599999998</v>
      </c>
      <c r="G262" s="355">
        <f>(3.91*'VO2-mouse '!G262+1.1*'VCO2-mouse'!G262)/1000</f>
        <v>0.40442470899999994</v>
      </c>
      <c r="H262" s="355">
        <f>(3.91*'VO2-mouse '!H262+1.1*'VCO2-mouse'!H262)/1000</f>
        <v>0.25676918399999998</v>
      </c>
      <c r="I262" s="355">
        <f>(3.91*'VO2-mouse '!I262+1.1*'VCO2-mouse'!I262)/1000</f>
        <v>0.25591180000000002</v>
      </c>
      <c r="J262" s="355">
        <f>(3.91*'VO2-mouse '!J262+1.1*'VCO2-mouse'!J262)/1000</f>
        <v>0.27930203600000003</v>
      </c>
      <c r="K262" s="356">
        <f>(3.91*'VO2-mouse '!K262+1.1*'VCO2-mouse'!K262)/1000</f>
        <v>0.30292749100000005</v>
      </c>
      <c r="L262" s="109"/>
      <c r="M262" s="329"/>
      <c r="N262" s="329"/>
      <c r="O262" s="329"/>
      <c r="P262" s="329"/>
      <c r="Q262" s="329"/>
      <c r="R262" s="329"/>
      <c r="S262" s="329"/>
      <c r="T262" s="329"/>
      <c r="U262" s="357">
        <f t="shared" ref="U262" si="466">STDEV(L261:T261)/SQRT(COUNT(L261:T261))</f>
        <v>2.2014938712574331E-2</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(3.91*'VO2-mouse '!C263+1.1*'VCO2-mouse'!C263)/1000</f>
        <v>0.34358274300000002</v>
      </c>
      <c r="D263" s="355">
        <f>(3.91*'VO2-mouse '!D263+1.1*'VCO2-mouse'!D263)/1000</f>
        <v>0.48721127000000003</v>
      </c>
      <c r="E263" s="355">
        <f>(3.91*'VO2-mouse '!E263+1.1*'VCO2-mouse'!E263)/1000</f>
        <v>0.30208815000000006</v>
      </c>
      <c r="F263" s="355">
        <f>(3.91*'VO2-mouse '!F263+1.1*'VCO2-mouse'!F263)/1000</f>
        <v>0.34783425600000001</v>
      </c>
      <c r="G263" s="355">
        <f>(3.91*'VO2-mouse '!G263+1.1*'VCO2-mouse'!G263)/1000</f>
        <v>0.28461834699999999</v>
      </c>
      <c r="H263" s="355">
        <f>(3.91*'VO2-mouse '!H263+1.1*'VCO2-mouse'!H263)/1000</f>
        <v>0.23220690599999999</v>
      </c>
      <c r="I263" s="355">
        <f>(3.91*'VO2-mouse '!I263+1.1*'VCO2-mouse'!I263)/1000</f>
        <v>0.40769409000000001</v>
      </c>
      <c r="J263" s="355">
        <f>(3.91*'VO2-mouse '!J263+1.1*'VCO2-mouse'!J263)/1000</f>
        <v>0.30218396999999997</v>
      </c>
      <c r="K263" s="356">
        <f>(3.91*'VO2-mouse '!K263+1.1*'VCO2-mouse'!K263)/1000</f>
        <v>0.268040958</v>
      </c>
      <c r="L263" s="10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(3.91*'VO2-mouse '!C264+1.1*'VCO2-mouse'!C264)/1000</f>
        <v>0.38521891200000002</v>
      </c>
      <c r="D264" s="355">
        <f>(3.91*'VO2-mouse '!D264+1.1*'VCO2-mouse'!D264)/1000</f>
        <v>0.44455397000000008</v>
      </c>
      <c r="E264" s="355">
        <f>(3.91*'VO2-mouse '!E264+1.1*'VCO2-mouse'!E264)/1000</f>
        <v>0.33994377000000003</v>
      </c>
      <c r="F264" s="355">
        <f>(3.91*'VO2-mouse '!F264+1.1*'VCO2-mouse'!F264)/1000</f>
        <v>0.4077247679999999</v>
      </c>
      <c r="G264" s="355">
        <f>(3.91*'VO2-mouse '!G264+1.1*'VCO2-mouse'!G264)/1000</f>
        <v>0.27492384400000003</v>
      </c>
      <c r="H264" s="355">
        <f>(3.91*'VO2-mouse '!H264+1.1*'VCO2-mouse'!H264)/1000</f>
        <v>0.34754027999999998</v>
      </c>
      <c r="I264" s="355">
        <f>(3.91*'VO2-mouse '!I264+1.1*'VCO2-mouse'!I264)/1000</f>
        <v>0.29081130999999999</v>
      </c>
      <c r="J264" s="355">
        <f>(3.91*'VO2-mouse '!J264+1.1*'VCO2-mouse'!J264)/1000</f>
        <v>0.37671882400000006</v>
      </c>
      <c r="K264" s="356">
        <f>(3.91*'VO2-mouse '!K264+1.1*'VCO2-mouse'!K264)/1000</f>
        <v>0.36270891399999999</v>
      </c>
      <c r="L264" s="109">
        <f t="shared" ref="L264:P264" si="467">AVERAGE(C264:C266)</f>
        <v>0.32781216900000004</v>
      </c>
      <c r="M264" s="329">
        <f t="shared" si="467"/>
        <v>0.41161895166666668</v>
      </c>
      <c r="N264" s="329">
        <f t="shared" si="467"/>
        <v>0.34584192000000002</v>
      </c>
      <c r="O264" s="329">
        <f t="shared" si="467"/>
        <v>0.32262823999999996</v>
      </c>
      <c r="P264" s="329">
        <f t="shared" si="467"/>
        <v>0.28220639200000003</v>
      </c>
      <c r="Q264" s="329">
        <f t="shared" ref="Q264" si="468">AVERAGE(H264:H266)</f>
        <v>0.27441576666666662</v>
      </c>
      <c r="R264" s="329">
        <f t="shared" ref="R264" si="469">AVERAGE(I264:I266)</f>
        <v>0.2702680933333334</v>
      </c>
      <c r="S264" s="329">
        <f t="shared" ref="S264" si="470">AVERAGE(J264:J266)</f>
        <v>0.32618511600000005</v>
      </c>
      <c r="T264" s="329">
        <f t="shared" ref="T264" si="471">AVERAGE(K264:K266)</f>
        <v>0.31237515133333332</v>
      </c>
      <c r="U264" s="357">
        <f t="shared" ref="U264" si="472">AVERAGE(L264:T264)</f>
        <v>0.31926131111111111</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(3.91*'VO2-mouse '!C265+1.1*'VCO2-mouse'!C265)/1000</f>
        <v>0.29016945600000005</v>
      </c>
      <c r="D265" s="355">
        <f>(3.91*'VO2-mouse '!D265+1.1*'VCO2-mouse'!D265)/1000</f>
        <v>0.36476383499999998</v>
      </c>
      <c r="E265" s="355">
        <f>(3.91*'VO2-mouse '!E265+1.1*'VCO2-mouse'!E265)/1000</f>
        <v>0.40018806000000001</v>
      </c>
      <c r="F265" s="355">
        <f>(3.91*'VO2-mouse '!F265+1.1*'VCO2-mouse'!F265)/1000</f>
        <v>0.27987669600000004</v>
      </c>
      <c r="G265" s="355">
        <f>(3.91*'VO2-mouse '!G265+1.1*'VCO2-mouse'!G265)/1000</f>
        <v>0.31586804600000001</v>
      </c>
      <c r="H265" s="355">
        <f>(3.91*'VO2-mouse '!H265+1.1*'VCO2-mouse'!H265)/1000</f>
        <v>0.24364328000000002</v>
      </c>
      <c r="I265" s="355">
        <f>(3.91*'VO2-mouse '!I265+1.1*'VCO2-mouse'!I265)/1000</f>
        <v>0.25682651000000006</v>
      </c>
      <c r="J265" s="355">
        <f>(3.91*'VO2-mouse '!J265+1.1*'VCO2-mouse'!J265)/1000</f>
        <v>0.26333964000000004</v>
      </c>
      <c r="K265" s="356">
        <f>(3.91*'VO2-mouse '!K265+1.1*'VCO2-mouse'!K265)/1000</f>
        <v>0.30548750600000002</v>
      </c>
      <c r="L265" s="109"/>
      <c r="M265" s="329"/>
      <c r="N265" s="329"/>
      <c r="O265" s="329"/>
      <c r="P265" s="329"/>
      <c r="Q265" s="329"/>
      <c r="R265" s="329"/>
      <c r="S265" s="329"/>
      <c r="T265" s="329"/>
      <c r="U265" s="357">
        <f t="shared" ref="U265" si="473">STDEV(L264:T264)/SQRT(COUNT(L264:T264))</f>
        <v>1.4530045243662368E-2</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(3.91*'VO2-mouse '!C266+1.1*'VCO2-mouse'!C266)/1000</f>
        <v>0.308048139</v>
      </c>
      <c r="D266" s="355">
        <f>(3.91*'VO2-mouse '!D266+1.1*'VCO2-mouse'!D266)/1000</f>
        <v>0.42553904999999997</v>
      </c>
      <c r="E266" s="355">
        <f>(3.91*'VO2-mouse '!E266+1.1*'VCO2-mouse'!E266)/1000</f>
        <v>0.29739393000000003</v>
      </c>
      <c r="F266" s="355">
        <f>(3.91*'VO2-mouse '!F266+1.1*'VCO2-mouse'!F266)/1000</f>
        <v>0.28028325599999998</v>
      </c>
      <c r="G266" s="355">
        <f>(3.91*'VO2-mouse '!G266+1.1*'VCO2-mouse'!G266)/1000</f>
        <v>0.25582728600000004</v>
      </c>
      <c r="H266" s="355">
        <f>(3.91*'VO2-mouse '!H266+1.1*'VCO2-mouse'!H266)/1000</f>
        <v>0.23206373999999999</v>
      </c>
      <c r="I266" s="355">
        <f>(3.91*'VO2-mouse '!I266+1.1*'VCO2-mouse'!I266)/1000</f>
        <v>0.26316646000000005</v>
      </c>
      <c r="J266" s="355">
        <f>(3.91*'VO2-mouse '!J266+1.1*'VCO2-mouse'!J266)/1000</f>
        <v>0.33849688400000005</v>
      </c>
      <c r="K266" s="356">
        <f>(3.91*'VO2-mouse '!K266+1.1*'VCO2-mouse'!K266)/1000</f>
        <v>0.26892903400000001</v>
      </c>
      <c r="L266" s="10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(3.91*'VO2-mouse '!C267+1.1*'VCO2-mouse'!C267)/1000</f>
        <v>0.30424357000000002</v>
      </c>
      <c r="D267" s="355">
        <f>(3.91*'VO2-mouse '!D267+1.1*'VCO2-mouse'!D267)/1000</f>
        <v>0.35806634000000004</v>
      </c>
      <c r="E267" s="355">
        <f>(3.91*'VO2-mouse '!E267+1.1*'VCO2-mouse'!E267)/1000</f>
        <v>0.32860080000000003</v>
      </c>
      <c r="F267" s="355">
        <f>(3.91*'VO2-mouse '!F267+1.1*'VCO2-mouse'!F267)/1000</f>
        <v>0.31175812800000008</v>
      </c>
      <c r="G267" s="355">
        <f>(3.91*'VO2-mouse '!G267+1.1*'VCO2-mouse'!G267)/1000</f>
        <v>0.30412739499999997</v>
      </c>
      <c r="H267" s="355">
        <f>(3.91*'VO2-mouse '!H267+1.1*'VCO2-mouse'!H267)/1000</f>
        <v>0.25028412799999999</v>
      </c>
      <c r="I267" s="355">
        <f>(3.91*'VO2-mouse '!I267+1.1*'VCO2-mouse'!I267)/1000</f>
        <v>0.33122714000000003</v>
      </c>
      <c r="J267" s="355">
        <f>(3.91*'VO2-mouse '!J267+1.1*'VCO2-mouse'!J267)/1000</f>
        <v>0.27241803200000003</v>
      </c>
      <c r="K267" s="356">
        <f>(3.91*'VO2-mouse '!K267+1.1*'VCO2-mouse'!K267)/1000</f>
        <v>0.35303916900000004</v>
      </c>
      <c r="L267" s="109">
        <f t="shared" ref="L267:P267" si="474">AVERAGE(C267:C269)</f>
        <v>0.34262873266666666</v>
      </c>
      <c r="M267" s="329">
        <f t="shared" si="474"/>
        <v>0.37045574499999995</v>
      </c>
      <c r="N267" s="329">
        <f t="shared" si="474"/>
        <v>0.29810475000000003</v>
      </c>
      <c r="O267" s="329">
        <f t="shared" si="474"/>
        <v>0.34976092800000003</v>
      </c>
      <c r="P267" s="329">
        <f t="shared" si="474"/>
        <v>0.33172725733333336</v>
      </c>
      <c r="Q267" s="329">
        <f t="shared" ref="Q267" si="475">AVERAGE(H267:H269)</f>
        <v>0.29720662399999997</v>
      </c>
      <c r="R267" s="329">
        <f t="shared" ref="R267" si="476">AVERAGE(I267:I269)</f>
        <v>0.32842773333333336</v>
      </c>
      <c r="S267" s="329">
        <f t="shared" ref="S267" si="477">AVERAGE(J267:J269)</f>
        <v>0.32046748466666669</v>
      </c>
      <c r="T267" s="329">
        <f t="shared" ref="T267" si="478">AVERAGE(K267:K269)</f>
        <v>0.27255265200000001</v>
      </c>
      <c r="U267" s="357">
        <f t="shared" ref="U267" si="479">AVERAGE(L267:T267)</f>
        <v>0.32348132299999999</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(3.91*'VO2-mouse '!C268+1.1*'VCO2-mouse'!C268)/1000</f>
        <v>0.33689392100000004</v>
      </c>
      <c r="D268" s="355">
        <f>(3.91*'VO2-mouse '!D268+1.1*'VCO2-mouse'!D268)/1000</f>
        <v>0.4303611</v>
      </c>
      <c r="E268" s="355">
        <f>(3.91*'VO2-mouse '!E268+1.1*'VCO2-mouse'!E268)/1000</f>
        <v>0.29899638000000006</v>
      </c>
      <c r="F268" s="355">
        <f>(3.91*'VO2-mouse '!F268+1.1*'VCO2-mouse'!F268)/1000</f>
        <v>0.46092842399999995</v>
      </c>
      <c r="G268" s="355">
        <f>(3.91*'VO2-mouse '!G268+1.1*'VCO2-mouse'!G268)/1000</f>
        <v>0.40321243300000004</v>
      </c>
      <c r="H268" s="355">
        <f>(3.91*'VO2-mouse '!H268+1.1*'VCO2-mouse'!H268)/1000</f>
        <v>0.28749958399999997</v>
      </c>
      <c r="I268" s="355">
        <f>(3.91*'VO2-mouse '!I268+1.1*'VCO2-mouse'!I268)/1000</f>
        <v>0.23803459000000005</v>
      </c>
      <c r="J268" s="355">
        <f>(3.91*'VO2-mouse '!J268+1.1*'VCO2-mouse'!J268)/1000</f>
        <v>0.27982894200000002</v>
      </c>
      <c r="K268" s="356">
        <f>(3.91*'VO2-mouse '!K268+1.1*'VCO2-mouse'!K268)/1000</f>
        <v>0.23387308100000001</v>
      </c>
      <c r="L268" s="109"/>
      <c r="M268" s="329"/>
      <c r="N268" s="329"/>
      <c r="O268" s="329"/>
      <c r="P268" s="329"/>
      <c r="Q268" s="329"/>
      <c r="R268" s="329"/>
      <c r="S268" s="329"/>
      <c r="T268" s="329"/>
      <c r="U268" s="357">
        <f t="shared" ref="U268" si="480">STDEV(L267:T267)/SQRT(COUNT(L267:T267))</f>
        <v>1.0064681566442061E-2</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(3.91*'VO2-mouse '!C269+1.1*'VCO2-mouse'!C269)/1000</f>
        <v>0.38674870700000002</v>
      </c>
      <c r="D269" s="355">
        <f>(3.91*'VO2-mouse '!D269+1.1*'VCO2-mouse'!D269)/1000</f>
        <v>0.32293979500000003</v>
      </c>
      <c r="E269" s="355">
        <f>(3.91*'VO2-mouse '!E269+1.1*'VCO2-mouse'!E269)/1000</f>
        <v>0.26671707000000006</v>
      </c>
      <c r="F269" s="355">
        <f>(3.91*'VO2-mouse '!F269+1.1*'VCO2-mouse'!F269)/1000</f>
        <v>0.276596232</v>
      </c>
      <c r="G269" s="355">
        <f>(3.91*'VO2-mouse '!G269+1.1*'VCO2-mouse'!G269)/1000</f>
        <v>0.28784194400000002</v>
      </c>
      <c r="H269" s="355">
        <f>(3.91*'VO2-mouse '!H269+1.1*'VCO2-mouse'!H269)/1000</f>
        <v>0.35383615999999996</v>
      </c>
      <c r="I269" s="355">
        <f>(3.91*'VO2-mouse '!I269+1.1*'VCO2-mouse'!I269)/1000</f>
        <v>0.41602147</v>
      </c>
      <c r="J269" s="355">
        <f>(3.91*'VO2-mouse '!J269+1.1*'VCO2-mouse'!J269)/1000</f>
        <v>0.40915548000000007</v>
      </c>
      <c r="K269" s="356">
        <f>(3.91*'VO2-mouse '!K269+1.1*'VCO2-mouse'!K269)/1000</f>
        <v>0.23074570599999999</v>
      </c>
      <c r="L269" s="10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(3.91*'VO2-mouse '!C270+1.1*'VCO2-mouse'!C270)/1000</f>
        <v>0.27509995900000001</v>
      </c>
      <c r="D270" s="355">
        <f>(3.91*'VO2-mouse '!D270+1.1*'VCO2-mouse'!D270)/1000</f>
        <v>0.35187605999999999</v>
      </c>
      <c r="E270" s="355">
        <f>(3.91*'VO2-mouse '!E270+1.1*'VCO2-mouse'!E270)/1000</f>
        <v>0.26483220000000002</v>
      </c>
      <c r="F270" s="355">
        <f>(3.91*'VO2-mouse '!F270+1.1*'VCO2-mouse'!F270)/1000</f>
        <v>0.48891031199999996</v>
      </c>
      <c r="G270" s="355">
        <f>(3.91*'VO2-mouse '!G270+1.1*'VCO2-mouse'!G270)/1000</f>
        <v>0.27873604200000002</v>
      </c>
      <c r="H270" s="355">
        <f>(3.91*'VO2-mouse '!H270+1.1*'VCO2-mouse'!H270)/1000</f>
        <v>0.34378565000000005</v>
      </c>
      <c r="I270" s="355">
        <f>(3.91*'VO2-mouse '!I270+1.1*'VCO2-mouse'!I270)/1000</f>
        <v>0.27316409999999997</v>
      </c>
      <c r="J270" s="355">
        <f>(3.91*'VO2-mouse '!J270+1.1*'VCO2-mouse'!J270)/1000</f>
        <v>0.39781991600000005</v>
      </c>
      <c r="K270" s="356">
        <f>(3.91*'VO2-mouse '!K270+1.1*'VCO2-mouse'!K270)/1000</f>
        <v>0.35424973399999998</v>
      </c>
      <c r="L270" s="109">
        <f t="shared" ref="L270:P270" si="481">AVERAGE(C270:C272)</f>
        <v>0.27624773433333333</v>
      </c>
      <c r="M270" s="329">
        <f t="shared" si="481"/>
        <v>0.31250615166666668</v>
      </c>
      <c r="N270" s="329">
        <f t="shared" si="481"/>
        <v>0.33358653000000005</v>
      </c>
      <c r="O270" s="329">
        <f t="shared" si="481"/>
        <v>0.38817591999999995</v>
      </c>
      <c r="P270" s="329">
        <f t="shared" si="481"/>
        <v>0.26931496799999999</v>
      </c>
      <c r="Q270" s="329">
        <f t="shared" ref="Q270" si="482">AVERAGE(H270:H272)</f>
        <v>0.27745656400000002</v>
      </c>
      <c r="R270" s="329">
        <f t="shared" ref="R270" si="483">AVERAGE(I270:I272)</f>
        <v>0.25698014999999996</v>
      </c>
      <c r="S270" s="329">
        <f t="shared" ref="S270" si="484">AVERAGE(J270:J272)</f>
        <v>0.32475438200000001</v>
      </c>
      <c r="T270" s="329">
        <f t="shared" ref="T270" si="485">AVERAGE(K270:K272)</f>
        <v>0.30647224333333334</v>
      </c>
      <c r="U270" s="357">
        <f t="shared" ref="U270" si="486">AVERAGE(L270:T270)</f>
        <v>0.30505496037037033</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(3.91*'VO2-mouse '!C271+1.1*'VCO2-mouse'!C271)/1000</f>
        <v>0.27003930500000001</v>
      </c>
      <c r="D271" s="355">
        <f>(3.91*'VO2-mouse '!D271+1.1*'VCO2-mouse'!D271)/1000</f>
        <v>0.29824181</v>
      </c>
      <c r="E271" s="355">
        <f>(3.91*'VO2-mouse '!E271+1.1*'VCO2-mouse'!E271)/1000</f>
        <v>0.31231197000000005</v>
      </c>
      <c r="F271" s="355">
        <f>(3.91*'VO2-mouse '!F271+1.1*'VCO2-mouse'!F271)/1000</f>
        <v>0.345522408</v>
      </c>
      <c r="G271" s="355">
        <f>(3.91*'VO2-mouse '!G271+1.1*'VCO2-mouse'!G271)/1000</f>
        <v>0.259244531</v>
      </c>
      <c r="H271" s="355">
        <f>(3.91*'VO2-mouse '!H271+1.1*'VCO2-mouse'!H271)/1000</f>
        <v>0.24087989800000001</v>
      </c>
      <c r="I271" s="355">
        <f>(3.91*'VO2-mouse '!I271+1.1*'VCO2-mouse'!I271)/1000</f>
        <v>0.25176213999999997</v>
      </c>
      <c r="J271" s="355">
        <f>(3.91*'VO2-mouse '!J271+1.1*'VCO2-mouse'!J271)/1000</f>
        <v>0.26134123400000003</v>
      </c>
      <c r="K271" s="356">
        <f>(3.91*'VO2-mouse '!K271+1.1*'VCO2-mouse'!K271)/1000</f>
        <v>0.260342986</v>
      </c>
      <c r="L271" s="109"/>
      <c r="M271" s="329"/>
      <c r="N271" s="329"/>
      <c r="O271" s="329"/>
      <c r="P271" s="329"/>
      <c r="Q271" s="329"/>
      <c r="R271" s="329"/>
      <c r="S271" s="329"/>
      <c r="T271" s="329"/>
      <c r="U271" s="357">
        <f t="shared" ref="U271" si="487">STDEV(L270:T270)/SQRT(COUNT(L270:T270))</f>
        <v>1.3616168264797624E-2</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(3.91*'VO2-mouse '!C272+1.1*'VCO2-mouse'!C272)/1000</f>
        <v>0.28360393900000003</v>
      </c>
      <c r="D272" s="355">
        <f>(3.91*'VO2-mouse '!D272+1.1*'VCO2-mouse'!D272)/1000</f>
        <v>0.28740058499999999</v>
      </c>
      <c r="E272" s="355">
        <f>(3.91*'VO2-mouse '!E272+1.1*'VCO2-mouse'!E272)/1000</f>
        <v>0.42361542000000002</v>
      </c>
      <c r="F272" s="355">
        <f>(3.91*'VO2-mouse '!F272+1.1*'VCO2-mouse'!F272)/1000</f>
        <v>0.33009504000000006</v>
      </c>
      <c r="G272" s="355">
        <f>(3.91*'VO2-mouse '!G272+1.1*'VCO2-mouse'!G272)/1000</f>
        <v>0.269964331</v>
      </c>
      <c r="H272" s="355">
        <f>(3.91*'VO2-mouse '!H272+1.1*'VCO2-mouse'!H272)/1000</f>
        <v>0.24770414399999999</v>
      </c>
      <c r="I272" s="355">
        <f>(3.91*'VO2-mouse '!I272+1.1*'VCO2-mouse'!I272)/1000</f>
        <v>0.24601421000000001</v>
      </c>
      <c r="J272" s="355">
        <f>(3.91*'VO2-mouse '!J272+1.1*'VCO2-mouse'!J272)/1000</f>
        <v>0.315101996</v>
      </c>
      <c r="K272" s="356">
        <f>(3.91*'VO2-mouse '!K272+1.1*'VCO2-mouse'!K272)/1000</f>
        <v>0.30482400999999998</v>
      </c>
      <c r="L272" s="10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(3.91*'VO2-mouse '!C273+1.1*'VCO2-mouse'!C273)/1000</f>
        <v>0.307250044</v>
      </c>
      <c r="D273" s="355">
        <f>(3.91*'VO2-mouse '!D273+1.1*'VCO2-mouse'!D273)/1000</f>
        <v>0.28639012000000003</v>
      </c>
      <c r="E273" s="355">
        <f>(3.91*'VO2-mouse '!E273+1.1*'VCO2-mouse'!E273)/1000</f>
        <v>0.26595216000000005</v>
      </c>
      <c r="F273" s="355">
        <f>(3.91*'VO2-mouse '!F273+1.1*'VCO2-mouse'!F273)/1000</f>
        <v>0.39351391200000002</v>
      </c>
      <c r="G273" s="355">
        <f>(3.91*'VO2-mouse '!G273+1.1*'VCO2-mouse'!G273)/1000</f>
        <v>0.254403084</v>
      </c>
      <c r="H273" s="355">
        <f>(3.91*'VO2-mouse '!H273+1.1*'VCO2-mouse'!H273)/1000</f>
        <v>0.24444813399999998</v>
      </c>
      <c r="I273" s="355">
        <f>(3.91*'VO2-mouse '!I273+1.1*'VCO2-mouse'!I273)/1000</f>
        <v>0.28416615000000001</v>
      </c>
      <c r="J273" s="355">
        <f>(3.91*'VO2-mouse '!J273+1.1*'VCO2-mouse'!J273)/1000</f>
        <v>0.28107917200000004</v>
      </c>
      <c r="K273" s="356">
        <f>(3.91*'VO2-mouse '!K273+1.1*'VCO2-mouse'!K273)/1000</f>
        <v>0.32212021599999996</v>
      </c>
      <c r="L273" s="109">
        <f t="shared" ref="L273:P273" si="488">AVERAGE(C273:C275)</f>
        <v>0.37497881566666669</v>
      </c>
      <c r="M273" s="329">
        <f t="shared" si="488"/>
        <v>0.34082824833333336</v>
      </c>
      <c r="N273" s="329">
        <f t="shared" si="488"/>
        <v>0.27651411000000004</v>
      </c>
      <c r="O273" s="329">
        <f t="shared" si="488"/>
        <v>0.37468024</v>
      </c>
      <c r="P273" s="329">
        <f t="shared" si="488"/>
        <v>0.32969378866666671</v>
      </c>
      <c r="Q273" s="329">
        <f t="shared" ref="Q273" si="489">AVERAGE(H273:H275)</f>
        <v>0.25275390199999997</v>
      </c>
      <c r="R273" s="329">
        <f t="shared" ref="R273" si="490">AVERAGE(I273:I275)</f>
        <v>0.31192853000000004</v>
      </c>
      <c r="S273" s="329">
        <f t="shared" ref="S273" si="491">AVERAGE(J273:J275)</f>
        <v>0.31381078200000001</v>
      </c>
      <c r="T273" s="329">
        <f t="shared" ref="T273" si="492">AVERAGE(K273:K275)</f>
        <v>0.27368546766666663</v>
      </c>
      <c r="U273" s="357">
        <f t="shared" ref="U273" si="493">AVERAGE(L273:T273)</f>
        <v>0.31654154270370372</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(3.91*'VO2-mouse '!C274+1.1*'VCO2-mouse'!C274)/1000</f>
        <v>0.38854381100000007</v>
      </c>
      <c r="D274" s="355">
        <f>(3.91*'VO2-mouse '!D274+1.1*'VCO2-mouse'!D274)/1000</f>
        <v>0.43075272000000003</v>
      </c>
      <c r="E274" s="355">
        <f>(3.91*'VO2-mouse '!E274+1.1*'VCO2-mouse'!E274)/1000</f>
        <v>0.28618002000000003</v>
      </c>
      <c r="F274" s="355">
        <f>(3.91*'VO2-mouse '!F274+1.1*'VCO2-mouse'!F274)/1000</f>
        <v>0.43930576799999993</v>
      </c>
      <c r="G274" s="355">
        <f>(3.91*'VO2-mouse '!G274+1.1*'VCO2-mouse'!G274)/1000</f>
        <v>0.29969992000000001</v>
      </c>
      <c r="H274" s="355">
        <f>(3.91*'VO2-mouse '!H274+1.1*'VCO2-mouse'!H274)/1000</f>
        <v>0.27226578000000001</v>
      </c>
      <c r="I274" s="355">
        <f>(3.91*'VO2-mouse '!I274+1.1*'VCO2-mouse'!I274)/1000</f>
        <v>0.40031822</v>
      </c>
      <c r="J274" s="355">
        <f>(3.91*'VO2-mouse '!J274+1.1*'VCO2-mouse'!J274)/1000</f>
        <v>0.263735092</v>
      </c>
      <c r="K274" s="356">
        <f>(3.91*'VO2-mouse '!K274+1.1*'VCO2-mouse'!K274)/1000</f>
        <v>0.22707638400000002</v>
      </c>
      <c r="L274" s="109"/>
      <c r="M274" s="329"/>
      <c r="N274" s="329"/>
      <c r="O274" s="329"/>
      <c r="P274" s="329"/>
      <c r="Q274" s="329"/>
      <c r="R274" s="329"/>
      <c r="S274" s="329"/>
      <c r="T274" s="329"/>
      <c r="U274" s="357">
        <f t="shared" ref="U274" si="494">STDEV(L273:T273)/SQRT(COUNT(L273:T273))</f>
        <v>1.447904962641844E-2</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(3.91*'VO2-mouse '!C275+1.1*'VCO2-mouse'!C275)/1000</f>
        <v>0.4291425920000001</v>
      </c>
      <c r="D275" s="355">
        <f>(3.91*'VO2-mouse '!D275+1.1*'VCO2-mouse'!D275)/1000</f>
        <v>0.30534190500000002</v>
      </c>
      <c r="E275" s="355">
        <f>(3.91*'VO2-mouse '!E275+1.1*'VCO2-mouse'!E275)/1000</f>
        <v>0.27741015000000002</v>
      </c>
      <c r="F275" s="355">
        <f>(3.91*'VO2-mouse '!F275+1.1*'VCO2-mouse'!F275)/1000</f>
        <v>0.29122104000000004</v>
      </c>
      <c r="G275" s="355">
        <f>(3.91*'VO2-mouse '!G275+1.1*'VCO2-mouse'!G275)/1000</f>
        <v>0.43497836200000006</v>
      </c>
      <c r="H275" s="355">
        <f>(3.91*'VO2-mouse '!H275+1.1*'VCO2-mouse'!H275)/1000</f>
        <v>0.24154779199999998</v>
      </c>
      <c r="I275" s="355">
        <f>(3.91*'VO2-mouse '!I275+1.1*'VCO2-mouse'!I275)/1000</f>
        <v>0.25130121999999999</v>
      </c>
      <c r="J275" s="355">
        <f>(3.91*'VO2-mouse '!J275+1.1*'VCO2-mouse'!J275)/1000</f>
        <v>0.39661808199999998</v>
      </c>
      <c r="K275" s="356">
        <f>(3.91*'VO2-mouse '!K275+1.1*'VCO2-mouse'!K275)/1000</f>
        <v>0.27185980300000001</v>
      </c>
      <c r="L275" s="109"/>
      <c r="M275" s="329"/>
      <c r="N275" s="329"/>
      <c r="O275" s="329"/>
      <c r="P275" s="329"/>
      <c r="Q275" s="329"/>
      <c r="R275" s="329"/>
      <c r="S275" s="329"/>
      <c r="T275" s="329"/>
      <c r="U275" s="357"/>
      <c r="V275" s="352"/>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35">
        <v>1.66835648148148</v>
      </c>
      <c r="C276" s="354">
        <f>(3.91*'VO2-mouse '!C276+1.1*'VCO2-mouse'!C276)/1000</f>
        <v>0.41289749700000006</v>
      </c>
      <c r="D276" s="355">
        <f>(3.91*'VO2-mouse '!D276+1.1*'VCO2-mouse'!D276)/1000</f>
        <v>0.40441505499999997</v>
      </c>
      <c r="E276" s="355">
        <f>(3.91*'VO2-mouse '!E276+1.1*'VCO2-mouse'!E276)/1000</f>
        <v>0.26064693</v>
      </c>
      <c r="F276" s="355">
        <f>(3.91*'VO2-mouse '!F276+1.1*'VCO2-mouse'!F276)/1000</f>
        <v>0.32418909600000001</v>
      </c>
      <c r="G276" s="355">
        <f>(3.91*'VO2-mouse '!G276+1.1*'VCO2-mouse'!G276)/1000</f>
        <v>0.27733011799999996</v>
      </c>
      <c r="H276" s="329">
        <f>(3.91*'VO2-mouse '!H276+1.1*'VCO2-mouse'!H276)/1000</f>
        <v>0.24405801199999999</v>
      </c>
      <c r="I276" s="329">
        <f>(3.91*'VO2-mouse '!I276+1.1*'VCO2-mouse'!I276)/1000</f>
        <v>0.2375072</v>
      </c>
      <c r="J276" s="329">
        <f>(3.91*'VO2-mouse '!J276+1.1*'VCO2-mouse'!J276)/1000</f>
        <v>0.42908024400000006</v>
      </c>
      <c r="K276" s="106">
        <f>(3.91*'VO2-mouse '!K276+1.1*'VCO2-mouse'!K276)/1000</f>
        <v>0.38074623399999996</v>
      </c>
      <c r="L276" s="109">
        <f t="shared" ref="L276:P276" si="495">AVERAGE(C276:C278)</f>
        <v>0.35432238266666677</v>
      </c>
      <c r="M276" s="329">
        <f t="shared" si="495"/>
        <v>0.38839116833333337</v>
      </c>
      <c r="N276" s="329">
        <f t="shared" si="495"/>
        <v>0.31226201999999997</v>
      </c>
      <c r="O276" s="329">
        <f t="shared" si="495"/>
        <v>0.36374624</v>
      </c>
      <c r="P276" s="329">
        <f t="shared" si="495"/>
        <v>0.32809059400000001</v>
      </c>
      <c r="Q276" s="329">
        <f t="shared" ref="Q276" si="496">AVERAGE(H276:H278)</f>
        <v>0.33338082733333335</v>
      </c>
      <c r="R276" s="329">
        <f t="shared" ref="R276" si="497">AVERAGE(I276:I278)</f>
        <v>0.29959478</v>
      </c>
      <c r="S276" s="329">
        <f t="shared" ref="S276" si="498">AVERAGE(J276:J278)</f>
        <v>0.38313747066666665</v>
      </c>
      <c r="T276" s="329">
        <f t="shared" ref="T276" si="499">AVERAGE(K276:K278)</f>
        <v>0.328816049</v>
      </c>
      <c r="U276" s="357">
        <f t="shared" ref="U276" si="500">AVERAGE(L276:T276)</f>
        <v>0.34352683688888885</v>
      </c>
    </row>
    <row r="277" spans="1:44">
      <c r="A277" s="223">
        <v>43726</v>
      </c>
      <c r="B277" s="235">
        <v>1.6822453703703699</v>
      </c>
      <c r="C277" s="354">
        <f>(3.91*'VO2-mouse '!C277+1.1*'VCO2-mouse'!C277)/1000</f>
        <v>0.25851936600000003</v>
      </c>
      <c r="D277" s="355">
        <f>(3.91*'VO2-mouse '!D277+1.1*'VCO2-mouse'!D277)/1000</f>
        <v>0.27719986000000008</v>
      </c>
      <c r="E277" s="355">
        <f>(3.91*'VO2-mouse '!E277+1.1*'VCO2-mouse'!E277)/1000</f>
        <v>0.33793146000000002</v>
      </c>
      <c r="F277" s="355">
        <f>(3.91*'VO2-mouse '!F277+1.1*'VCO2-mouse'!F277)/1000</f>
        <v>0.30317205600000002</v>
      </c>
      <c r="G277" s="355">
        <f>(3.91*'VO2-mouse '!G277+1.1*'VCO2-mouse'!G277)/1000</f>
        <v>0.34792864599999995</v>
      </c>
      <c r="H277" s="329">
        <f>(3.91*'VO2-mouse '!H277+1.1*'VCO2-mouse'!H277)/1000</f>
        <v>0.39719491400000001</v>
      </c>
      <c r="I277" s="329">
        <f>(3.91*'VO2-mouse '!I277+1.1*'VCO2-mouse'!I277)/1000</f>
        <v>0.23929706000000003</v>
      </c>
      <c r="J277" s="329">
        <f>(3.91*'VO2-mouse '!J277+1.1*'VCO2-mouse'!J277)/1000</f>
        <v>0.31613967600000004</v>
      </c>
      <c r="K277" s="106">
        <f>(3.91*'VO2-mouse '!K277+1.1*'VCO2-mouse'!K277)/1000</f>
        <v>0.38006579599999996</v>
      </c>
      <c r="L277" s="109"/>
      <c r="M277" s="329"/>
      <c r="N277" s="329"/>
      <c r="O277" s="329"/>
      <c r="P277" s="329"/>
      <c r="Q277" s="329"/>
      <c r="R277" s="329"/>
      <c r="S277" s="329"/>
      <c r="T277" s="329"/>
      <c r="U277" s="357">
        <f t="shared" ref="U277" si="501">STDEV(L276:T276)/SQRT(COUNT(L276:T276))</f>
        <v>1.0255296326347604E-2</v>
      </c>
    </row>
    <row r="278" spans="1:44">
      <c r="A278" s="223">
        <v>43726</v>
      </c>
      <c r="B278" s="235">
        <v>1.6961342592592601</v>
      </c>
      <c r="C278" s="354">
        <f>(3.91*'VO2-mouse '!C278+1.1*'VCO2-mouse'!C278)/1000</f>
        <v>0.39155028500000005</v>
      </c>
      <c r="D278" s="355">
        <f>(3.91*'VO2-mouse '!D278+1.1*'VCO2-mouse'!D278)/1000</f>
        <v>0.48355858999999995</v>
      </c>
      <c r="E278" s="355">
        <f>(3.91*'VO2-mouse '!E278+1.1*'VCO2-mouse'!E278)/1000</f>
        <v>0.33820767000000002</v>
      </c>
      <c r="F278" s="355">
        <f>(3.91*'VO2-mouse '!F278+1.1*'VCO2-mouse'!F278)/1000</f>
        <v>0.46387756800000002</v>
      </c>
      <c r="G278" s="355">
        <f>(3.91*'VO2-mouse '!G278+1.1*'VCO2-mouse'!G278)/1000</f>
        <v>0.35901301800000007</v>
      </c>
      <c r="H278" s="329">
        <f>(3.91*'VO2-mouse '!H278+1.1*'VCO2-mouse'!H278)/1000</f>
        <v>0.35888955600000005</v>
      </c>
      <c r="I278" s="329">
        <f>(3.91*'VO2-mouse '!I278+1.1*'VCO2-mouse'!I278)/1000</f>
        <v>0.42198008000000004</v>
      </c>
      <c r="J278" s="329">
        <f>(3.91*'VO2-mouse '!J278+1.1*'VCO2-mouse'!J278)/1000</f>
        <v>0.40419249200000001</v>
      </c>
      <c r="K278" s="106">
        <f>(3.91*'VO2-mouse '!K278+1.1*'VCO2-mouse'!K278)/1000</f>
        <v>0.22563611700000002</v>
      </c>
      <c r="L278" s="109"/>
      <c r="M278" s="329"/>
      <c r="N278" s="329"/>
      <c r="O278" s="329"/>
      <c r="P278" s="329"/>
      <c r="Q278" s="329"/>
      <c r="R278" s="329"/>
      <c r="S278" s="329"/>
      <c r="T278" s="329"/>
      <c r="U278" s="357"/>
    </row>
    <row r="279" spans="1:44">
      <c r="A279" s="223">
        <v>43726</v>
      </c>
      <c r="B279" s="235">
        <v>1.71002314814814</v>
      </c>
      <c r="C279" s="354">
        <f>(3.91*'VO2-mouse '!C279+1.1*'VCO2-mouse'!C279)/1000</f>
        <v>0.39338441299999999</v>
      </c>
      <c r="D279" s="355">
        <f>(3.91*'VO2-mouse '!D279+1.1*'VCO2-mouse'!D279)/1000</f>
        <v>0.55048992499999994</v>
      </c>
      <c r="E279" s="355">
        <f>(3.91*'VO2-mouse '!E279+1.1*'VCO2-mouse'!E279)/1000</f>
        <v>0.34188020999999996</v>
      </c>
      <c r="F279" s="355">
        <f>(3.91*'VO2-mouse '!F279+1.1*'VCO2-mouse'!F279)/1000</f>
        <v>0.27859048799999997</v>
      </c>
      <c r="G279" s="355">
        <f>(3.91*'VO2-mouse '!G279+1.1*'VCO2-mouse'!G279)/1000</f>
        <v>0.40217404499999998</v>
      </c>
      <c r="H279" s="329">
        <f>(3.91*'VO2-mouse '!H279+1.1*'VCO2-mouse'!H279)/1000</f>
        <v>0.27951545799999999</v>
      </c>
      <c r="I279" s="329">
        <f>(3.91*'VO2-mouse '!I279+1.1*'VCO2-mouse'!I279)/1000</f>
        <v>0.40761703999999999</v>
      </c>
      <c r="J279" s="329">
        <f>(3.91*'VO2-mouse '!J279+1.1*'VCO2-mouse'!J279)/1000</f>
        <v>0.37882753800000002</v>
      </c>
      <c r="K279" s="106">
        <f>(3.91*'VO2-mouse '!K279+1.1*'VCO2-mouse'!K279)/1000</f>
        <v>0.37231108800000007</v>
      </c>
      <c r="L279" s="109">
        <f t="shared" ref="L279:P279" si="502">AVERAGE(C279:C281)</f>
        <v>0.373962656</v>
      </c>
      <c r="M279" s="329">
        <f t="shared" si="502"/>
        <v>0.50690034166666664</v>
      </c>
      <c r="N279" s="329">
        <f t="shared" si="502"/>
        <v>0.34648812000000001</v>
      </c>
      <c r="O279" s="329">
        <f t="shared" si="502"/>
        <v>0.33313086399999997</v>
      </c>
      <c r="P279" s="329">
        <f t="shared" si="502"/>
        <v>0.3652123063333334</v>
      </c>
      <c r="Q279" s="329">
        <f t="shared" ref="Q279" si="503">AVERAGE(H279:H281)</f>
        <v>0.29261646666666669</v>
      </c>
      <c r="R279" s="329">
        <f t="shared" ref="R279" si="504">AVERAGE(I279:I281)</f>
        <v>0.35392039666666664</v>
      </c>
      <c r="S279" s="329">
        <f t="shared" ref="S279" si="505">AVERAGE(J279:J281)</f>
        <v>0.32079077866666666</v>
      </c>
      <c r="T279" s="329">
        <f t="shared" ref="T279" si="506">AVERAGE(K279:K281)</f>
        <v>0.31892454766666667</v>
      </c>
      <c r="U279" s="357">
        <f t="shared" ref="U279" si="507">AVERAGE(L279:T279)</f>
        <v>0.356882941962963</v>
      </c>
    </row>
    <row r="280" spans="1:44">
      <c r="A280" s="223">
        <v>43726</v>
      </c>
      <c r="B280" s="235">
        <v>1.72391203703704</v>
      </c>
      <c r="C280" s="354">
        <f>(3.91*'VO2-mouse '!C280+1.1*'VCO2-mouse'!C280)/1000</f>
        <v>0.32655256100000002</v>
      </c>
      <c r="D280" s="355">
        <f>(3.91*'VO2-mouse '!D280+1.1*'VCO2-mouse'!D280)/1000</f>
        <v>0.53018638000000007</v>
      </c>
      <c r="E280" s="355">
        <f>(3.91*'VO2-mouse '!E280+1.1*'VCO2-mouse'!E280)/1000</f>
        <v>0.32982444000000005</v>
      </c>
      <c r="F280" s="355">
        <f>(3.91*'VO2-mouse '!F280+1.1*'VCO2-mouse'!F280)/1000</f>
        <v>0.29725819200000003</v>
      </c>
      <c r="G280" s="355">
        <f>(3.91*'VO2-mouse '!G280+1.1*'VCO2-mouse'!G280)/1000</f>
        <v>0.38455677000000005</v>
      </c>
      <c r="H280" s="329">
        <f>(3.91*'VO2-mouse '!H280+1.1*'VCO2-mouse'!H280)/1000</f>
        <v>0.23719781400000001</v>
      </c>
      <c r="I280" s="329">
        <f>(3.91*'VO2-mouse '!I280+1.1*'VCO2-mouse'!I280)/1000</f>
        <v>0.24773139</v>
      </c>
      <c r="J280" s="329">
        <f>(3.91*'VO2-mouse '!J280+1.1*'VCO2-mouse'!J280)/1000</f>
        <v>0.27401967800000004</v>
      </c>
      <c r="K280" s="106">
        <f>(3.91*'VO2-mouse '!K280+1.1*'VCO2-mouse'!K280)/1000</f>
        <v>0.28208961900000001</v>
      </c>
      <c r="L280" s="109"/>
      <c r="M280" s="329"/>
      <c r="N280" s="329"/>
      <c r="O280" s="329"/>
      <c r="P280" s="329"/>
      <c r="Q280" s="329"/>
      <c r="R280" s="329"/>
      <c r="S280" s="329"/>
      <c r="T280" s="329"/>
      <c r="U280" s="357">
        <f t="shared" ref="U280" si="508">STDEV(L279:T279)/SQRT(COUNT(L279:T279))</f>
        <v>2.055513221871038E-2</v>
      </c>
    </row>
    <row r="281" spans="1:44">
      <c r="A281" s="223">
        <v>43726</v>
      </c>
      <c r="B281" s="235">
        <v>1.7378009259259199</v>
      </c>
      <c r="C281" s="354">
        <f>(3.91*'VO2-mouse '!C281+1.1*'VCO2-mouse'!C281)/1000</f>
        <v>0.40195099400000006</v>
      </c>
      <c r="D281" s="355">
        <f>(3.91*'VO2-mouse '!D281+1.1*'VCO2-mouse'!D281)/1000</f>
        <v>0.44002472000000004</v>
      </c>
      <c r="E281" s="355">
        <f>(3.91*'VO2-mouse '!E281+1.1*'VCO2-mouse'!E281)/1000</f>
        <v>0.36775971000000002</v>
      </c>
      <c r="F281" s="355">
        <f>(3.91*'VO2-mouse '!F281+1.1*'VCO2-mouse'!F281)/1000</f>
        <v>0.42354391200000002</v>
      </c>
      <c r="G281" s="355">
        <f>(3.91*'VO2-mouse '!G281+1.1*'VCO2-mouse'!G281)/1000</f>
        <v>0.30890610400000001</v>
      </c>
      <c r="H281" s="329">
        <f>(3.91*'VO2-mouse '!H281+1.1*'VCO2-mouse'!H281)/1000</f>
        <v>0.361136128</v>
      </c>
      <c r="I281" s="329">
        <f>(3.91*'VO2-mouse '!I281+1.1*'VCO2-mouse'!I281)/1000</f>
        <v>0.40641276000000004</v>
      </c>
      <c r="J281" s="329">
        <f>(3.91*'VO2-mouse '!J281+1.1*'VCO2-mouse'!J281)/1000</f>
        <v>0.30952512000000004</v>
      </c>
      <c r="K281" s="106">
        <f>(3.91*'VO2-mouse '!K281+1.1*'VCO2-mouse'!K281)/1000</f>
        <v>0.30237293599999998</v>
      </c>
      <c r="L281" s="109"/>
      <c r="M281" s="329"/>
      <c r="N281" s="329"/>
      <c r="O281" s="329"/>
      <c r="P281" s="329"/>
      <c r="Q281" s="329"/>
      <c r="R281" s="329"/>
      <c r="S281" s="329"/>
      <c r="T281" s="329"/>
      <c r="U281" s="357"/>
    </row>
    <row r="282" spans="1:44">
      <c r="A282" s="233">
        <v>43726</v>
      </c>
      <c r="B282" s="240">
        <v>1.7516898148148099</v>
      </c>
      <c r="C282" s="354">
        <f>(3.91*'VO2-mouse '!C282+1.1*'VCO2-mouse'!C282)/1000</f>
        <v>0.36119828500000001</v>
      </c>
      <c r="D282" s="355">
        <f>(3.91*'VO2-mouse '!D282+1.1*'VCO2-mouse'!D282)/1000</f>
        <v>0.46788341999999999</v>
      </c>
      <c r="E282" s="355">
        <f>(3.91*'VO2-mouse '!E282+1.1*'VCO2-mouse'!E282)/1000</f>
        <v>0.33827085000000001</v>
      </c>
      <c r="F282" s="355">
        <f>(3.91*'VO2-mouse '!F282+1.1*'VCO2-mouse'!F282)/1000</f>
        <v>0.42438660000000006</v>
      </c>
      <c r="G282" s="355">
        <f>(3.91*'VO2-mouse '!G282+1.1*'VCO2-mouse'!G282)/1000</f>
        <v>0.40311980800000002</v>
      </c>
      <c r="H282" s="329">
        <f>(3.91*'VO2-mouse '!H282+1.1*'VCO2-mouse'!H282)/1000</f>
        <v>0.31220866599999997</v>
      </c>
      <c r="I282" s="329">
        <f>(3.91*'VO2-mouse '!I282+1.1*'VCO2-mouse'!I282)/1000</f>
        <v>0.38687334000000001</v>
      </c>
      <c r="J282" s="329">
        <f>(3.91*'VO2-mouse '!J282+1.1*'VCO2-mouse'!J282)/1000</f>
        <v>0.35690720200000003</v>
      </c>
      <c r="K282" s="106">
        <f>(3.91*'VO2-mouse '!K282+1.1*'VCO2-mouse'!K282)/1000</f>
        <v>0.30096024900000001</v>
      </c>
      <c r="L282" s="109">
        <f t="shared" ref="L282:P282" si="509">AVERAGE(C282:C284)</f>
        <v>0.3610694696666667</v>
      </c>
      <c r="M282" s="329">
        <f t="shared" si="509"/>
        <v>0.405060435</v>
      </c>
      <c r="N282" s="329">
        <f t="shared" si="509"/>
        <v>0.34647219000000007</v>
      </c>
      <c r="O282" s="329">
        <f t="shared" si="509"/>
        <v>0.43125165599999998</v>
      </c>
      <c r="P282" s="329">
        <f t="shared" si="509"/>
        <v>0.41132490100000002</v>
      </c>
      <c r="Q282" s="329">
        <f t="shared" ref="Q282" si="510">AVERAGE(H282:H284)</f>
        <v>0.29418258999999997</v>
      </c>
      <c r="R282" s="329">
        <f t="shared" ref="R282" si="511">AVERAGE(I282:I284)</f>
        <v>0.32747262000000005</v>
      </c>
      <c r="S282" s="329">
        <f t="shared" ref="S282" si="512">AVERAGE(J282:J284)</f>
        <v>0.35560734066666672</v>
      </c>
      <c r="T282" s="329">
        <f t="shared" ref="T282" si="513">AVERAGE(K282:K284)</f>
        <v>0.30098769766666672</v>
      </c>
      <c r="U282" s="357">
        <f t="shared" ref="U282" si="514">AVERAGE(L282:T282)</f>
        <v>0.3592698777777778</v>
      </c>
    </row>
    <row r="283" spans="1:44">
      <c r="A283" s="233">
        <v>43726</v>
      </c>
      <c r="B283" s="240">
        <v>1.7655787037037001</v>
      </c>
      <c r="C283" s="354">
        <f>(3.91*'VO2-mouse '!C283+1.1*'VCO2-mouse'!C283)/1000</f>
        <v>0.36268661699999999</v>
      </c>
      <c r="D283" s="355">
        <f>(3.91*'VO2-mouse '!D283+1.1*'VCO2-mouse'!D283)/1000</f>
        <v>0.36304211000000003</v>
      </c>
      <c r="E283" s="355">
        <f>(3.91*'VO2-mouse '!E283+1.1*'VCO2-mouse'!E283)/1000</f>
        <v>0.35635842000000001</v>
      </c>
      <c r="F283" s="355">
        <f>(3.91*'VO2-mouse '!F283+1.1*'VCO2-mouse'!F283)/1000</f>
        <v>0.41236879199999998</v>
      </c>
      <c r="G283" s="355">
        <f>(3.91*'VO2-mouse '!G283+1.1*'VCO2-mouse'!G283)/1000</f>
        <v>0.40488610500000005</v>
      </c>
      <c r="H283" s="329">
        <f>(3.91*'VO2-mouse '!H283+1.1*'VCO2-mouse'!H283)/1000</f>
        <v>0.29079668200000003</v>
      </c>
      <c r="I283" s="329">
        <f>(3.91*'VO2-mouse '!I283+1.1*'VCO2-mouse'!I283)/1000</f>
        <v>0.31213323000000004</v>
      </c>
      <c r="J283" s="329">
        <f>(3.91*'VO2-mouse '!J283+1.1*'VCO2-mouse'!J283)/1000</f>
        <v>0.38989387200000003</v>
      </c>
      <c r="K283" s="106">
        <f>(3.91*'VO2-mouse '!K283+1.1*'VCO2-mouse'!K283)/1000</f>
        <v>0.292455562</v>
      </c>
      <c r="L283" s="109"/>
      <c r="M283" s="329"/>
      <c r="N283" s="329"/>
      <c r="O283" s="329"/>
      <c r="P283" s="329"/>
      <c r="Q283" s="329"/>
      <c r="R283" s="329"/>
      <c r="S283" s="329"/>
      <c r="T283" s="329"/>
      <c r="U283" s="357">
        <f t="shared" ref="U283" si="515">STDEV(L282:T282)/SQRT(COUNT(L282:T282))</f>
        <v>1.6164322700305864E-2</v>
      </c>
    </row>
    <row r="284" spans="1:44">
      <c r="A284" s="233">
        <v>43726</v>
      </c>
      <c r="B284" s="240">
        <v>1.77946759259259</v>
      </c>
      <c r="C284" s="354">
        <f>(3.91*'VO2-mouse '!C284+1.1*'VCO2-mouse'!C284)/1000</f>
        <v>0.35932350699999993</v>
      </c>
      <c r="D284" s="355">
        <f>(3.91*'VO2-mouse '!D284+1.1*'VCO2-mouse'!D284)/1000</f>
        <v>0.38425577500000002</v>
      </c>
      <c r="E284" s="355">
        <f>(3.91*'VO2-mouse '!E284+1.1*'VCO2-mouse'!E284)/1000</f>
        <v>0.34478730000000007</v>
      </c>
      <c r="F284" s="355">
        <f>(3.91*'VO2-mouse '!F284+1.1*'VCO2-mouse'!F284)/1000</f>
        <v>0.45699957599999996</v>
      </c>
      <c r="G284" s="355">
        <f>(3.91*'VO2-mouse '!G284+1.1*'VCO2-mouse'!G284)/1000</f>
        <v>0.42596878999999999</v>
      </c>
      <c r="H284" s="329">
        <f>(3.91*'VO2-mouse '!H284+1.1*'VCO2-mouse'!H284)/1000</f>
        <v>0.27954242200000001</v>
      </c>
      <c r="I284" s="329">
        <f>(3.91*'VO2-mouse '!I284+1.1*'VCO2-mouse'!I284)/1000</f>
        <v>0.28341128999999998</v>
      </c>
      <c r="J284" s="329">
        <f>(3.91*'VO2-mouse '!J284+1.1*'VCO2-mouse'!J284)/1000</f>
        <v>0.32002094800000003</v>
      </c>
      <c r="K284" s="106">
        <f>(3.91*'VO2-mouse '!K284+1.1*'VCO2-mouse'!K284)/1000</f>
        <v>0.30954728199999998</v>
      </c>
      <c r="L284" s="109"/>
      <c r="M284" s="329"/>
      <c r="N284" s="329"/>
      <c r="O284" s="329"/>
      <c r="P284" s="329"/>
      <c r="Q284" s="329"/>
      <c r="R284" s="329"/>
      <c r="S284" s="329"/>
      <c r="T284" s="329"/>
      <c r="U284" s="357"/>
    </row>
    <row r="285" spans="1:44">
      <c r="A285" s="233">
        <v>43726</v>
      </c>
      <c r="B285" s="240">
        <v>1.79335648148148</v>
      </c>
      <c r="C285" s="354">
        <f>(3.91*'VO2-mouse '!C285+1.1*'VCO2-mouse'!C285)/1000</f>
        <v>0.46014878600000003</v>
      </c>
      <c r="D285" s="355">
        <f>(3.91*'VO2-mouse '!D285+1.1*'VCO2-mouse'!D285)/1000</f>
        <v>0.42911944500000004</v>
      </c>
      <c r="E285" s="355">
        <f>(3.91*'VO2-mouse '!E285+1.1*'VCO2-mouse'!E285)/1000</f>
        <v>0.36404964000000006</v>
      </c>
      <c r="F285" s="355">
        <f>(3.91*'VO2-mouse '!F285+1.1*'VCO2-mouse'!F285)/1000</f>
        <v>0.42317299200000003</v>
      </c>
      <c r="G285" s="355">
        <f>(3.91*'VO2-mouse '!G285+1.1*'VCO2-mouse'!G285)/1000</f>
        <v>0.38941476599999997</v>
      </c>
      <c r="H285" s="329">
        <f>(3.91*'VO2-mouse '!H285+1.1*'VCO2-mouse'!H285)/1000</f>
        <v>0.39526441999999995</v>
      </c>
      <c r="I285" s="329">
        <f>(3.91*'VO2-mouse '!I285+1.1*'VCO2-mouse'!I285)/1000</f>
        <v>0.41466263000000003</v>
      </c>
      <c r="J285" s="329">
        <f>(3.91*'VO2-mouse '!J285+1.1*'VCO2-mouse'!J285)/1000</f>
        <v>0.309677284</v>
      </c>
      <c r="K285" s="106">
        <f>(3.91*'VO2-mouse '!K285+1.1*'VCO2-mouse'!K285)/1000</f>
        <v>0.30392214400000001</v>
      </c>
      <c r="L285" s="109">
        <f t="shared" ref="L285:P285" si="516">AVERAGE(C285:C287)</f>
        <v>0.39313879666666668</v>
      </c>
      <c r="M285" s="329">
        <f t="shared" si="516"/>
        <v>0.41014234500000007</v>
      </c>
      <c r="N285" s="329">
        <f t="shared" si="516"/>
        <v>0.39121785000000003</v>
      </c>
      <c r="O285" s="329">
        <f t="shared" si="516"/>
        <v>0.41874615200000004</v>
      </c>
      <c r="P285" s="329">
        <f t="shared" si="516"/>
        <v>0.35576883766666673</v>
      </c>
      <c r="Q285" s="329">
        <f t="shared" ref="Q285" si="517">AVERAGE(H285:H287)</f>
        <v>0.35051602133333332</v>
      </c>
      <c r="R285" s="329">
        <f t="shared" ref="R285" si="518">AVERAGE(I285:I287)</f>
        <v>0.36116294333333337</v>
      </c>
      <c r="S285" s="329">
        <f t="shared" ref="S285" si="519">AVERAGE(J285:J287)</f>
        <v>0.35898917466666669</v>
      </c>
      <c r="T285" s="329">
        <f t="shared" ref="T285" si="520">AVERAGE(K285:K287)</f>
        <v>0.33679724133333333</v>
      </c>
      <c r="U285" s="357">
        <f t="shared" ref="U285" si="521">AVERAGE(L285:T285)</f>
        <v>0.3751643735555556</v>
      </c>
    </row>
    <row r="286" spans="1:44">
      <c r="A286" s="233">
        <v>43726</v>
      </c>
      <c r="B286" s="240">
        <v>1.8072453703703699</v>
      </c>
      <c r="C286" s="354">
        <f>(3.91*'VO2-mouse '!C286+1.1*'VCO2-mouse'!C286)/1000</f>
        <v>0.38040026100000002</v>
      </c>
      <c r="D286" s="355">
        <f>(3.91*'VO2-mouse '!D286+1.1*'VCO2-mouse'!D286)/1000</f>
        <v>0.36981341500000009</v>
      </c>
      <c r="E286" s="355">
        <f>(3.91*'VO2-mouse '!E286+1.1*'VCO2-mouse'!E286)/1000</f>
        <v>0.45135063000000003</v>
      </c>
      <c r="F286" s="355">
        <f>(3.91*'VO2-mouse '!F286+1.1*'VCO2-mouse'!F286)/1000</f>
        <v>0.384836232</v>
      </c>
      <c r="G286" s="355">
        <f>(3.91*'VO2-mouse '!G286+1.1*'VCO2-mouse'!G286)/1000</f>
        <v>0.32530492799999999</v>
      </c>
      <c r="H286" s="329">
        <f>(3.91*'VO2-mouse '!H286+1.1*'VCO2-mouse'!H286)/1000</f>
        <v>0.386432212</v>
      </c>
      <c r="I286" s="329">
        <f>(3.91*'VO2-mouse '!I286+1.1*'VCO2-mouse'!I286)/1000</f>
        <v>0.32315713000000001</v>
      </c>
      <c r="J286" s="329">
        <f>(3.91*'VO2-mouse '!J286+1.1*'VCO2-mouse'!J286)/1000</f>
        <v>0.31699925000000001</v>
      </c>
      <c r="K286" s="106">
        <f>(3.91*'VO2-mouse '!K286+1.1*'VCO2-mouse'!K286)/1000</f>
        <v>0.28619529599999999</v>
      </c>
      <c r="L286" s="109"/>
      <c r="M286" s="329"/>
      <c r="N286" s="329"/>
      <c r="O286" s="329"/>
      <c r="P286" s="329"/>
      <c r="Q286" s="329"/>
      <c r="R286" s="329"/>
      <c r="S286" s="329"/>
      <c r="T286" s="329"/>
      <c r="U286" s="357">
        <f t="shared" ref="U286" si="522">STDEV(L285:T285)/SQRT(COUNT(L285:T285))</f>
        <v>9.5866413949067513E-3</v>
      </c>
    </row>
    <row r="287" spans="1:44">
      <c r="A287" s="233">
        <v>43726</v>
      </c>
      <c r="B287" s="240">
        <v>1.8211342592592601</v>
      </c>
      <c r="C287" s="354">
        <f>(3.91*'VO2-mouse '!C287+1.1*'VCO2-mouse'!C287)/1000</f>
        <v>0.33886734299999999</v>
      </c>
      <c r="D287" s="355">
        <f>(3.91*'VO2-mouse '!D287+1.1*'VCO2-mouse'!D287)/1000</f>
        <v>0.43149417500000004</v>
      </c>
      <c r="E287" s="355">
        <f>(3.91*'VO2-mouse '!E287+1.1*'VCO2-mouse'!E287)/1000</f>
        <v>0.35825328000000001</v>
      </c>
      <c r="F287" s="355">
        <f>(3.91*'VO2-mouse '!F287+1.1*'VCO2-mouse'!F287)/1000</f>
        <v>0.44822923200000003</v>
      </c>
      <c r="G287" s="355">
        <f>(3.91*'VO2-mouse '!G287+1.1*'VCO2-mouse'!G287)/1000</f>
        <v>0.352586819</v>
      </c>
      <c r="H287" s="329">
        <f>(3.91*'VO2-mouse '!H287+1.1*'VCO2-mouse'!H287)/1000</f>
        <v>0.269851432</v>
      </c>
      <c r="I287" s="329">
        <f>(3.91*'VO2-mouse '!I287+1.1*'VCO2-mouse'!I287)/1000</f>
        <v>0.34566907000000002</v>
      </c>
      <c r="J287" s="329">
        <f>(3.91*'VO2-mouse '!J287+1.1*'VCO2-mouse'!J287)/1000</f>
        <v>0.45029099000000006</v>
      </c>
      <c r="K287" s="106">
        <f>(3.91*'VO2-mouse '!K287+1.1*'VCO2-mouse'!K287)/1000</f>
        <v>0.42027428399999994</v>
      </c>
      <c r="L287" s="109"/>
      <c r="M287" s="329"/>
      <c r="N287" s="329"/>
      <c r="O287" s="329"/>
      <c r="P287" s="329"/>
      <c r="Q287" s="329"/>
      <c r="R287" s="329"/>
      <c r="S287" s="329"/>
      <c r="T287" s="329"/>
      <c r="U287" s="357"/>
    </row>
    <row r="288" spans="1:44">
      <c r="A288" s="233">
        <v>43726</v>
      </c>
      <c r="B288" s="240">
        <v>1.83502314814815</v>
      </c>
      <c r="C288" s="354">
        <f>(3.91*'VO2-mouse '!C288+1.1*'VCO2-mouse'!C288)/1000</f>
        <v>0.41391862500000004</v>
      </c>
      <c r="D288" s="355">
        <f>(3.91*'VO2-mouse '!D288+1.1*'VCO2-mouse'!D288)/1000</f>
        <v>0.36123833999999999</v>
      </c>
      <c r="E288" s="355">
        <f>(3.91*'VO2-mouse '!E288+1.1*'VCO2-mouse'!E288)/1000</f>
        <v>0.37707605999999999</v>
      </c>
      <c r="F288" s="355">
        <f>(3.91*'VO2-mouse '!F288+1.1*'VCO2-mouse'!F288)/1000</f>
        <v>0.430695936</v>
      </c>
      <c r="G288" s="355">
        <f>(3.91*'VO2-mouse '!G288+1.1*'VCO2-mouse'!G288)/1000</f>
        <v>0.40962233000000003</v>
      </c>
      <c r="H288" s="329">
        <f>(3.91*'VO2-mouse '!H288+1.1*'VCO2-mouse'!H288)/1000</f>
        <v>0.41863279199999998</v>
      </c>
      <c r="I288" s="329">
        <f>(3.91*'VO2-mouse '!I288+1.1*'VCO2-mouse'!I288)/1000</f>
        <v>0.37449934000000001</v>
      </c>
      <c r="J288" s="329">
        <f>(3.91*'VO2-mouse '!J288+1.1*'VCO2-mouse'!J288)/1000</f>
        <v>0.33781040200000001</v>
      </c>
      <c r="K288" s="106">
        <f>(3.91*'VO2-mouse '!K288+1.1*'VCO2-mouse'!K288)/1000</f>
        <v>0.42052979300000004</v>
      </c>
      <c r="L288" s="109">
        <f t="shared" ref="L288:P288" si="523">AVERAGE(C288:C290)</f>
        <v>0.45079224000000001</v>
      </c>
      <c r="M288" s="329">
        <f t="shared" si="523"/>
        <v>0.39287243166666669</v>
      </c>
      <c r="N288" s="329">
        <f t="shared" si="523"/>
        <v>0.38632581000000005</v>
      </c>
      <c r="O288" s="329">
        <f t="shared" si="523"/>
        <v>0.38050504800000001</v>
      </c>
      <c r="P288" s="329">
        <f t="shared" si="523"/>
        <v>0.39131666600000004</v>
      </c>
      <c r="Q288" s="329">
        <f t="shared" ref="Q288" si="524">AVERAGE(H288:H290)</f>
        <v>0.39771158133333334</v>
      </c>
      <c r="R288" s="329">
        <f t="shared" ref="R288" si="525">AVERAGE(I288:I290)</f>
        <v>0.37348818333333339</v>
      </c>
      <c r="S288" s="329">
        <f t="shared" ref="S288" si="526">AVERAGE(J288:J290)</f>
        <v>0.34372089066666667</v>
      </c>
      <c r="T288" s="329">
        <f t="shared" ref="T288" si="527">AVERAGE(K288:K290)</f>
        <v>0.39227388600000007</v>
      </c>
      <c r="U288" s="357">
        <f t="shared" ref="U288" si="528">AVERAGE(L288:T288)</f>
        <v>0.38988963744444444</v>
      </c>
    </row>
    <row r="289" spans="1:21">
      <c r="A289" s="233">
        <v>43726</v>
      </c>
      <c r="B289" s="240">
        <v>1.84891203703703</v>
      </c>
      <c r="C289" s="354">
        <f>(3.91*'VO2-mouse '!C289+1.1*'VCO2-mouse'!C289)/1000</f>
        <v>0.47328713700000008</v>
      </c>
      <c r="D289" s="355">
        <f>(3.91*'VO2-mouse '!D289+1.1*'VCO2-mouse'!D289)/1000</f>
        <v>0.35890905500000003</v>
      </c>
      <c r="E289" s="355">
        <f>(3.91*'VO2-mouse '!E289+1.1*'VCO2-mouse'!E289)/1000</f>
        <v>0.34346592000000004</v>
      </c>
      <c r="F289" s="355">
        <f>(3.91*'VO2-mouse '!F289+1.1*'VCO2-mouse'!F289)/1000</f>
        <v>0.33083424</v>
      </c>
      <c r="G289" s="355">
        <f>(3.91*'VO2-mouse '!G289+1.1*'VCO2-mouse'!G289)/1000</f>
        <v>0.47138072800000008</v>
      </c>
      <c r="H289" s="329">
        <f>(3.91*'VO2-mouse '!H289+1.1*'VCO2-mouse'!H289)/1000</f>
        <v>0.40738901799999999</v>
      </c>
      <c r="I289" s="329">
        <f>(3.91*'VO2-mouse '!I289+1.1*'VCO2-mouse'!I289)/1000</f>
        <v>0.33892133000000008</v>
      </c>
      <c r="J289" s="329">
        <f>(3.91*'VO2-mouse '!J289+1.1*'VCO2-mouse'!J289)/1000</f>
        <v>0.37381005</v>
      </c>
      <c r="K289" s="106">
        <f>(3.91*'VO2-mouse '!K289+1.1*'VCO2-mouse'!K289)/1000</f>
        <v>0.37606531700000001</v>
      </c>
      <c r="L289" s="109"/>
      <c r="M289" s="329"/>
      <c r="N289" s="329"/>
      <c r="O289" s="329"/>
      <c r="P289" s="329"/>
      <c r="Q289" s="329"/>
      <c r="R289" s="329"/>
      <c r="S289" s="329"/>
      <c r="T289" s="329"/>
      <c r="U289" s="357">
        <f t="shared" ref="U289" si="529">STDEV(L288:T288)/SQRT(COUNT(L288:T288))</f>
        <v>9.3454238492326445E-3</v>
      </c>
    </row>
    <row r="290" spans="1:21">
      <c r="A290" s="233">
        <v>43726</v>
      </c>
      <c r="B290" s="240">
        <v>1.8628009259259199</v>
      </c>
      <c r="C290" s="354">
        <f>(3.91*'VO2-mouse '!C290+1.1*'VCO2-mouse'!C290)/1000</f>
        <v>0.46517095800000008</v>
      </c>
      <c r="D290" s="355">
        <f>(3.91*'VO2-mouse '!D290+1.1*'VCO2-mouse'!D290)/1000</f>
        <v>0.45846989999999999</v>
      </c>
      <c r="E290" s="355">
        <f>(3.91*'VO2-mouse '!E290+1.1*'VCO2-mouse'!E290)/1000</f>
        <v>0.43843545000000006</v>
      </c>
      <c r="F290" s="355">
        <f>(3.91*'VO2-mouse '!F290+1.1*'VCO2-mouse'!F290)/1000</f>
        <v>0.37998496800000003</v>
      </c>
      <c r="G290" s="355">
        <f>(3.91*'VO2-mouse '!G290+1.1*'VCO2-mouse'!G290)/1000</f>
        <v>0.29294693999999999</v>
      </c>
      <c r="H290" s="329">
        <f>(3.91*'VO2-mouse '!H290+1.1*'VCO2-mouse'!H290)/1000</f>
        <v>0.367112934</v>
      </c>
      <c r="I290" s="329">
        <f>(3.91*'VO2-mouse '!I290+1.1*'VCO2-mouse'!I290)/1000</f>
        <v>0.40704388000000008</v>
      </c>
      <c r="J290" s="329">
        <f>(3.91*'VO2-mouse '!J290+1.1*'VCO2-mouse'!J290)/1000</f>
        <v>0.31954221999999999</v>
      </c>
      <c r="K290" s="106">
        <f>(3.91*'VO2-mouse '!K290+1.1*'VCO2-mouse'!K290)/1000</f>
        <v>0.380226548</v>
      </c>
      <c r="L290" s="109"/>
      <c r="M290" s="329"/>
      <c r="N290" s="329"/>
      <c r="O290" s="329"/>
      <c r="P290" s="329"/>
      <c r="Q290" s="329"/>
      <c r="R290" s="329"/>
      <c r="S290" s="329"/>
      <c r="T290" s="329"/>
      <c r="U290" s="357"/>
    </row>
    <row r="291" spans="1:21">
      <c r="A291" s="233">
        <v>43726</v>
      </c>
      <c r="B291" s="240">
        <v>1.8766898148148099</v>
      </c>
      <c r="C291" s="354">
        <f>(3.91*'VO2-mouse '!C291+1.1*'VCO2-mouse'!C291)/1000</f>
        <v>0.44054681400000006</v>
      </c>
      <c r="D291" s="355">
        <f>(3.91*'VO2-mouse '!D291+1.1*'VCO2-mouse'!D291)/1000</f>
        <v>0.34133617500000002</v>
      </c>
      <c r="E291" s="355">
        <f>(3.91*'VO2-mouse '!E291+1.1*'VCO2-mouse'!E291)/1000</f>
        <v>0.29177577000000005</v>
      </c>
      <c r="F291" s="355">
        <f>(3.91*'VO2-mouse '!F291+1.1*'VCO2-mouse'!F291)/1000</f>
        <v>0.50398339200000009</v>
      </c>
      <c r="G291" s="355">
        <f>(3.91*'VO2-mouse '!G291+1.1*'VCO2-mouse'!G291)/1000</f>
        <v>0.347994101</v>
      </c>
      <c r="H291" s="329">
        <f>(3.91*'VO2-mouse '!H291+1.1*'VCO2-mouse'!H291)/1000</f>
        <v>0.28957666799999998</v>
      </c>
      <c r="I291" s="329">
        <f>(3.91*'VO2-mouse '!I291+1.1*'VCO2-mouse'!I291)/1000</f>
        <v>0.34606605000000001</v>
      </c>
      <c r="J291" s="329">
        <f>(3.91*'VO2-mouse '!J291+1.1*'VCO2-mouse'!J291)/1000</f>
        <v>0.31271206200000007</v>
      </c>
      <c r="K291" s="106">
        <f>(3.91*'VO2-mouse '!K291+1.1*'VCO2-mouse'!K291)/1000</f>
        <v>0.39286429500000003</v>
      </c>
      <c r="L291" s="109">
        <f t="shared" ref="L291:P291" si="530">AVERAGE(C291:C293)</f>
        <v>0.35613248200000003</v>
      </c>
      <c r="M291" s="329">
        <f t="shared" si="530"/>
        <v>0.33724704</v>
      </c>
      <c r="N291" s="329">
        <f t="shared" si="530"/>
        <v>0.31158423000000002</v>
      </c>
      <c r="O291" s="329">
        <f t="shared" si="530"/>
        <v>0.44737448800000007</v>
      </c>
      <c r="P291" s="329">
        <f t="shared" si="530"/>
        <v>0.33705784666666672</v>
      </c>
      <c r="Q291" s="329">
        <f t="shared" ref="Q291" si="531">AVERAGE(H291:H293)</f>
        <v>0.33128426933333338</v>
      </c>
      <c r="R291" s="329">
        <f t="shared" ref="R291" si="532">AVERAGE(I291:I293)</f>
        <v>0.34707322000000002</v>
      </c>
      <c r="S291" s="329">
        <f t="shared" ref="S291" si="533">AVERAGE(J291:J293)</f>
        <v>0.32060838533333336</v>
      </c>
      <c r="T291" s="329">
        <f t="shared" ref="T291" si="534">AVERAGE(K291:K293)</f>
        <v>0.31922628600000003</v>
      </c>
      <c r="U291" s="357">
        <f t="shared" ref="U291" si="535">AVERAGE(L291:T291)</f>
        <v>0.34528758303703705</v>
      </c>
    </row>
    <row r="292" spans="1:21">
      <c r="A292" s="233">
        <v>43726</v>
      </c>
      <c r="B292" s="240">
        <v>1.8905787037037001</v>
      </c>
      <c r="C292" s="354">
        <f>(3.91*'VO2-mouse '!C292+1.1*'VCO2-mouse'!C292)/1000</f>
        <v>0.32764469099999999</v>
      </c>
      <c r="D292" s="355">
        <f>(3.91*'VO2-mouse '!D292+1.1*'VCO2-mouse'!D292)/1000</f>
        <v>0.302561525</v>
      </c>
      <c r="E292" s="355">
        <f>(3.91*'VO2-mouse '!E292+1.1*'VCO2-mouse'!E292)/1000</f>
        <v>0.27768204000000002</v>
      </c>
      <c r="F292" s="355">
        <f>(3.91*'VO2-mouse '!F292+1.1*'VCO2-mouse'!F292)/1000</f>
        <v>0.40380463200000005</v>
      </c>
      <c r="G292" s="355">
        <f>(3.91*'VO2-mouse '!G292+1.1*'VCO2-mouse'!G292)/1000</f>
        <v>0.35338759300000006</v>
      </c>
      <c r="H292" s="329">
        <f>(3.91*'VO2-mouse '!H292+1.1*'VCO2-mouse'!H292)/1000</f>
        <v>0.33155555000000003</v>
      </c>
      <c r="I292" s="329">
        <f>(3.91*'VO2-mouse '!I292+1.1*'VCO2-mouse'!I292)/1000</f>
        <v>0.33030805999999996</v>
      </c>
      <c r="J292" s="329">
        <f>(3.91*'VO2-mouse '!J292+1.1*'VCO2-mouse'!J292)/1000</f>
        <v>0.34807449600000007</v>
      </c>
      <c r="K292" s="106">
        <f>(3.91*'VO2-mouse '!K292+1.1*'VCO2-mouse'!K292)/1000</f>
        <v>0.26057111199999999</v>
      </c>
      <c r="L292" s="109"/>
      <c r="M292" s="329"/>
      <c r="N292" s="329"/>
      <c r="O292" s="329"/>
      <c r="P292" s="329"/>
      <c r="Q292" s="329"/>
      <c r="R292" s="329"/>
      <c r="S292" s="329"/>
      <c r="T292" s="329"/>
      <c r="U292" s="357">
        <f t="shared" ref="U292" si="536">STDEV(L291:T291)/SQRT(COUNT(L291:T291))</f>
        <v>1.3588791436137129E-2</v>
      </c>
    </row>
    <row r="293" spans="1:21">
      <c r="A293" s="233">
        <v>43726</v>
      </c>
      <c r="B293" s="240">
        <v>1.90446759259259</v>
      </c>
      <c r="C293" s="354">
        <f>(3.91*'VO2-mouse '!C293+1.1*'VCO2-mouse'!C293)/1000</f>
        <v>0.30020594100000003</v>
      </c>
      <c r="D293" s="355">
        <f>(3.91*'VO2-mouse '!D293+1.1*'VCO2-mouse'!D293)/1000</f>
        <v>0.36784341999999998</v>
      </c>
      <c r="E293" s="355">
        <f>(3.91*'VO2-mouse '!E293+1.1*'VCO2-mouse'!E293)/1000</f>
        <v>0.36529487999999999</v>
      </c>
      <c r="F293" s="355">
        <f>(3.91*'VO2-mouse '!F293+1.1*'VCO2-mouse'!F293)/1000</f>
        <v>0.43433544000000002</v>
      </c>
      <c r="G293" s="355">
        <f>(3.91*'VO2-mouse '!G293+1.1*'VCO2-mouse'!G293)/1000</f>
        <v>0.30979184600000004</v>
      </c>
      <c r="H293" s="329">
        <f>(3.91*'VO2-mouse '!H293+1.1*'VCO2-mouse'!H293)/1000</f>
        <v>0.37272059000000002</v>
      </c>
      <c r="I293" s="329">
        <f>(3.91*'VO2-mouse '!I293+1.1*'VCO2-mouse'!I293)/1000</f>
        <v>0.36484555000000002</v>
      </c>
      <c r="J293" s="329">
        <f>(3.91*'VO2-mouse '!J293+1.1*'VCO2-mouse'!J293)/1000</f>
        <v>0.30103859799999999</v>
      </c>
      <c r="K293" s="106">
        <f>(3.91*'VO2-mouse '!K293+1.1*'VCO2-mouse'!K293)/1000</f>
        <v>0.30424345100000005</v>
      </c>
      <c r="L293" s="109"/>
      <c r="M293" s="329"/>
      <c r="N293" s="329"/>
      <c r="O293" s="329"/>
      <c r="P293" s="329"/>
      <c r="Q293" s="329"/>
      <c r="R293" s="329"/>
      <c r="S293" s="329"/>
      <c r="T293" s="329"/>
      <c r="U293" s="357"/>
    </row>
    <row r="294" spans="1:21">
      <c r="A294" s="233">
        <v>43726</v>
      </c>
      <c r="B294" s="240">
        <v>1.91835648148148</v>
      </c>
      <c r="C294" s="354">
        <f>(3.91*'VO2-mouse '!C294+1.1*'VCO2-mouse'!C294)/1000</f>
        <v>0.39523615600000006</v>
      </c>
      <c r="D294" s="355">
        <f>(3.91*'VO2-mouse '!D294+1.1*'VCO2-mouse'!D294)/1000</f>
        <v>0.32750991500000004</v>
      </c>
      <c r="E294" s="355">
        <f>(3.91*'VO2-mouse '!E294+1.1*'VCO2-mouse'!E294)/1000</f>
        <v>0.30721410000000005</v>
      </c>
      <c r="F294" s="355">
        <f>(3.91*'VO2-mouse '!F294+1.1*'VCO2-mouse'!F294)/1000</f>
        <v>0.46126238399999997</v>
      </c>
      <c r="G294" s="355">
        <f>(3.91*'VO2-mouse '!G294+1.1*'VCO2-mouse'!G294)/1000</f>
        <v>0.39953262699999997</v>
      </c>
      <c r="H294" s="329">
        <f>(3.91*'VO2-mouse '!H294+1.1*'VCO2-mouse'!H294)/1000</f>
        <v>0.37022577800000001</v>
      </c>
      <c r="I294" s="329">
        <f>(3.91*'VO2-mouse '!I294+1.1*'VCO2-mouse'!I294)/1000</f>
        <v>0.40012317999999997</v>
      </c>
      <c r="J294" s="329">
        <f>(3.91*'VO2-mouse '!J294+1.1*'VCO2-mouse'!J294)/1000</f>
        <v>0.47677624600000007</v>
      </c>
      <c r="K294" s="106">
        <f>(3.91*'VO2-mouse '!K294+1.1*'VCO2-mouse'!K294)/1000</f>
        <v>0.28662101299999998</v>
      </c>
      <c r="L294" s="109">
        <f t="shared" ref="L294:P294" si="537">AVERAGE(C294:C296)</f>
        <v>0.40045480299999997</v>
      </c>
      <c r="M294" s="329">
        <f t="shared" si="537"/>
        <v>0.38993761999999998</v>
      </c>
      <c r="N294" s="329">
        <f t="shared" si="537"/>
        <v>0.32311881000000003</v>
      </c>
      <c r="O294" s="329">
        <f t="shared" si="537"/>
        <v>0.41716311999999994</v>
      </c>
      <c r="P294" s="329">
        <f t="shared" si="537"/>
        <v>0.39251708599999996</v>
      </c>
      <c r="Q294" s="329">
        <f t="shared" ref="Q294" si="538">AVERAGE(H294:H296)</f>
        <v>0.30974952066666667</v>
      </c>
      <c r="R294" s="329">
        <f t="shared" ref="R294" si="539">AVERAGE(I294:I296)</f>
        <v>0.36900816666666669</v>
      </c>
      <c r="S294" s="329">
        <f t="shared" ref="S294" si="540">AVERAGE(J294:J296)</f>
        <v>0.38018204466666666</v>
      </c>
      <c r="T294" s="329">
        <f t="shared" ref="T294" si="541">AVERAGE(K294:K296)</f>
        <v>0.36267102433333331</v>
      </c>
      <c r="U294" s="357">
        <f t="shared" ref="U294" si="542">AVERAGE(L294:T294)</f>
        <v>0.37164468837037035</v>
      </c>
    </row>
    <row r="295" spans="1:21">
      <c r="A295" s="233">
        <v>43726</v>
      </c>
      <c r="B295" s="240">
        <v>1.9322453703703699</v>
      </c>
      <c r="C295" s="354">
        <f>(3.91*'VO2-mouse '!C295+1.1*'VCO2-mouse'!C295)/1000</f>
        <v>0.37739730999999999</v>
      </c>
      <c r="D295" s="355">
        <f>(3.91*'VO2-mouse '!D295+1.1*'VCO2-mouse'!D295)/1000</f>
        <v>0.44755852499999998</v>
      </c>
      <c r="E295" s="355">
        <f>(3.91*'VO2-mouse '!E295+1.1*'VCO2-mouse'!E295)/1000</f>
        <v>0.39420594000000003</v>
      </c>
      <c r="F295" s="355">
        <f>(3.91*'VO2-mouse '!F295+1.1*'VCO2-mouse'!F295)/1000</f>
        <v>0.41404440000000003</v>
      </c>
      <c r="G295" s="355">
        <f>(3.91*'VO2-mouse '!G295+1.1*'VCO2-mouse'!G295)/1000</f>
        <v>0.34635105699999996</v>
      </c>
      <c r="H295" s="329">
        <f>(3.91*'VO2-mouse '!H295+1.1*'VCO2-mouse'!H295)/1000</f>
        <v>0.29491596800000003</v>
      </c>
      <c r="I295" s="329">
        <f>(3.91*'VO2-mouse '!I295+1.1*'VCO2-mouse'!I295)/1000</f>
        <v>0.37479811000000002</v>
      </c>
      <c r="J295" s="329">
        <f>(3.91*'VO2-mouse '!J295+1.1*'VCO2-mouse'!J295)/1000</f>
        <v>0.35860738400000003</v>
      </c>
      <c r="K295" s="106">
        <f>(3.91*'VO2-mouse '!K295+1.1*'VCO2-mouse'!K295)/1000</f>
        <v>0.41364838600000003</v>
      </c>
      <c r="L295" s="109"/>
      <c r="M295" s="329"/>
      <c r="N295" s="329"/>
      <c r="O295" s="329"/>
      <c r="P295" s="329"/>
      <c r="Q295" s="329"/>
      <c r="R295" s="329"/>
      <c r="S295" s="329"/>
      <c r="T295" s="329"/>
      <c r="U295" s="357">
        <f t="shared" ref="U295" si="543">STDEV(L294:T294)/SQRT(COUNT(L294:T294))</f>
        <v>1.1795936008954134E-2</v>
      </c>
    </row>
    <row r="296" spans="1:21">
      <c r="A296" s="233">
        <v>43726</v>
      </c>
      <c r="B296" s="240">
        <v>1.9461342592592601</v>
      </c>
      <c r="C296" s="354">
        <f>(3.91*'VO2-mouse '!C296+1.1*'VCO2-mouse'!C296)/1000</f>
        <v>0.42873094300000003</v>
      </c>
      <c r="D296" s="355">
        <f>(3.91*'VO2-mouse '!D296+1.1*'VCO2-mouse'!D296)/1000</f>
        <v>0.39474441999999998</v>
      </c>
      <c r="E296" s="355">
        <f>(3.91*'VO2-mouse '!E296+1.1*'VCO2-mouse'!E296)/1000</f>
        <v>0.26793638999999997</v>
      </c>
      <c r="F296" s="355">
        <f>(3.91*'VO2-mouse '!F296+1.1*'VCO2-mouse'!F296)/1000</f>
        <v>0.37618257599999999</v>
      </c>
      <c r="G296" s="355">
        <f>(3.91*'VO2-mouse '!G296+1.1*'VCO2-mouse'!G296)/1000</f>
        <v>0.431667574</v>
      </c>
      <c r="H296" s="329">
        <f>(3.91*'VO2-mouse '!H296+1.1*'VCO2-mouse'!H296)/1000</f>
        <v>0.26410681599999997</v>
      </c>
      <c r="I296" s="329">
        <f>(3.91*'VO2-mouse '!I296+1.1*'VCO2-mouse'!I296)/1000</f>
        <v>0.33210320999999998</v>
      </c>
      <c r="J296" s="329">
        <f>(3.91*'VO2-mouse '!J296+1.1*'VCO2-mouse'!J296)/1000</f>
        <v>0.305162504</v>
      </c>
      <c r="K296" s="106">
        <f>(3.91*'VO2-mouse '!K296+1.1*'VCO2-mouse'!K296)/1000</f>
        <v>0.38774367399999998</v>
      </c>
      <c r="L296" s="109"/>
      <c r="M296" s="329"/>
      <c r="N296" s="329"/>
      <c r="O296" s="329"/>
      <c r="P296" s="329"/>
      <c r="Q296" s="329"/>
      <c r="R296" s="329"/>
      <c r="S296" s="329"/>
      <c r="T296" s="329"/>
      <c r="U296" s="357"/>
    </row>
    <row r="297" spans="1:21">
      <c r="A297" s="233">
        <v>43726</v>
      </c>
      <c r="B297" s="240">
        <v>1.96002314814815</v>
      </c>
      <c r="C297" s="354">
        <f>(3.91*'VO2-mouse '!C297+1.1*'VCO2-mouse'!C297)/1000</f>
        <v>0.46653869499999995</v>
      </c>
      <c r="D297" s="355">
        <f>(3.91*'VO2-mouse '!D297+1.1*'VCO2-mouse'!D297)/1000</f>
        <v>0.27861018000000004</v>
      </c>
      <c r="E297" s="355">
        <f>(3.91*'VO2-mouse '!E297+1.1*'VCO2-mouse'!E297)/1000</f>
        <v>0.22797909000000002</v>
      </c>
      <c r="F297" s="355">
        <f>(3.91*'VO2-mouse '!F297+1.1*'VCO2-mouse'!F297)/1000</f>
        <v>0.44170394399999996</v>
      </c>
      <c r="G297" s="355">
        <f>(3.91*'VO2-mouse '!G297+1.1*'VCO2-mouse'!G297)/1000</f>
        <v>0.322205819</v>
      </c>
      <c r="H297" s="329">
        <f>(3.91*'VO2-mouse '!H297+1.1*'VCO2-mouse'!H297)/1000</f>
        <v>0.34621433600000001</v>
      </c>
      <c r="I297" s="329">
        <f>(3.91*'VO2-mouse '!I297+1.1*'VCO2-mouse'!I297)/1000</f>
        <v>0.29553344000000004</v>
      </c>
      <c r="J297" s="329">
        <f>(3.91*'VO2-mouse '!J297+1.1*'VCO2-mouse'!J297)/1000</f>
        <v>0.39402388199999999</v>
      </c>
      <c r="K297" s="106">
        <f>(3.91*'VO2-mouse '!K297+1.1*'VCO2-mouse'!K297)/1000</f>
        <v>0.34486603300000002</v>
      </c>
      <c r="L297" s="109">
        <f t="shared" ref="L297:P297" si="544">AVERAGE(C297:C299)</f>
        <v>0.42099786766666664</v>
      </c>
      <c r="M297" s="329">
        <f t="shared" si="544"/>
        <v>0.27778027499999997</v>
      </c>
      <c r="N297" s="329">
        <f t="shared" si="544"/>
        <v>0.35836478999999999</v>
      </c>
      <c r="O297" s="329">
        <f t="shared" si="544"/>
        <v>0.45273315999999997</v>
      </c>
      <c r="P297" s="329">
        <f t="shared" si="544"/>
        <v>0.38824637366666676</v>
      </c>
      <c r="Q297" s="329">
        <f t="shared" ref="Q297" si="545">AVERAGE(H297:H299)</f>
        <v>0.35202058399999997</v>
      </c>
      <c r="R297" s="329">
        <f t="shared" ref="R297" si="546">AVERAGE(I297:I299)</f>
        <v>0.39506318000000001</v>
      </c>
      <c r="S297" s="329">
        <f t="shared" ref="S297" si="547">AVERAGE(J297:J299)</f>
        <v>0.36130186400000003</v>
      </c>
      <c r="T297" s="329">
        <f t="shared" ref="T297" si="548">AVERAGE(K297:K299)</f>
        <v>0.35602831566666665</v>
      </c>
      <c r="U297" s="357">
        <f t="shared" ref="U297" si="549">AVERAGE(L297:T297)</f>
        <v>0.37361515666666673</v>
      </c>
    </row>
    <row r="298" spans="1:21">
      <c r="A298" s="233">
        <v>43726</v>
      </c>
      <c r="B298" s="240">
        <v>1.97391203703703</v>
      </c>
      <c r="C298" s="354">
        <f>(3.91*'VO2-mouse '!C298+1.1*'VCO2-mouse'!C298)/1000</f>
        <v>0.45642551700000006</v>
      </c>
      <c r="D298" s="355">
        <f>(3.91*'VO2-mouse '!D298+1.1*'VCO2-mouse'!D298)/1000</f>
        <v>0.27555804499999997</v>
      </c>
      <c r="E298" s="355">
        <f>(3.91*'VO2-mouse '!E298+1.1*'VCO2-mouse'!E298)/1000</f>
        <v>0.42869277</v>
      </c>
      <c r="F298" s="355">
        <f>(3.91*'VO2-mouse '!F298+1.1*'VCO2-mouse'!F298)/1000</f>
        <v>0.49811256000000004</v>
      </c>
      <c r="G298" s="355">
        <f>(3.91*'VO2-mouse '!G298+1.1*'VCO2-mouse'!G298)/1000</f>
        <v>0.49118642300000004</v>
      </c>
      <c r="H298" s="329">
        <f>(3.91*'VO2-mouse '!H298+1.1*'VCO2-mouse'!H298)/1000</f>
        <v>0.34738833999999996</v>
      </c>
      <c r="I298" s="329">
        <f>(3.91*'VO2-mouse '!I298+1.1*'VCO2-mouse'!I298)/1000</f>
        <v>0.42653293000000003</v>
      </c>
      <c r="J298" s="329">
        <f>(3.91*'VO2-mouse '!J298+1.1*'VCO2-mouse'!J298)/1000</f>
        <v>0.39177826400000004</v>
      </c>
      <c r="K298" s="106">
        <f>(3.91*'VO2-mouse '!K298+1.1*'VCO2-mouse'!K298)/1000</f>
        <v>0.37310558900000002</v>
      </c>
      <c r="L298" s="109"/>
      <c r="M298" s="329"/>
      <c r="N298" s="329"/>
      <c r="O298" s="329"/>
      <c r="P298" s="329"/>
      <c r="Q298" s="329"/>
      <c r="R298" s="329"/>
      <c r="S298" s="329"/>
      <c r="T298" s="329"/>
      <c r="U298" s="357">
        <f t="shared" ref="U298" si="550">STDEV(L297:T297)/SQRT(COUNT(L297:T297))</f>
        <v>1.6466720613024229E-2</v>
      </c>
    </row>
    <row r="299" spans="1:21">
      <c r="A299" s="233">
        <v>43726</v>
      </c>
      <c r="B299" s="240">
        <v>1.9878009259259199</v>
      </c>
      <c r="C299" s="354">
        <f>(3.91*'VO2-mouse '!C299+1.1*'VCO2-mouse'!C299)/1000</f>
        <v>0.34002939100000001</v>
      </c>
      <c r="D299" s="355">
        <f>(3.91*'VO2-mouse '!D299+1.1*'VCO2-mouse'!D299)/1000</f>
        <v>0.27917259999999999</v>
      </c>
      <c r="E299" s="355">
        <f>(3.91*'VO2-mouse '!E299+1.1*'VCO2-mouse'!E299)/1000</f>
        <v>0.41842250999999997</v>
      </c>
      <c r="F299" s="355">
        <f>(3.91*'VO2-mouse '!F299+1.1*'VCO2-mouse'!F299)/1000</f>
        <v>0.41838297599999996</v>
      </c>
      <c r="G299" s="355">
        <f>(3.91*'VO2-mouse '!G299+1.1*'VCO2-mouse'!G299)/1000</f>
        <v>0.35134687900000006</v>
      </c>
      <c r="H299" s="329">
        <f>(3.91*'VO2-mouse '!H299+1.1*'VCO2-mouse'!H299)/1000</f>
        <v>0.36245907599999999</v>
      </c>
      <c r="I299" s="329">
        <f>(3.91*'VO2-mouse '!I299+1.1*'VCO2-mouse'!I299)/1000</f>
        <v>0.46312317000000003</v>
      </c>
      <c r="J299" s="329">
        <f>(3.91*'VO2-mouse '!J299+1.1*'VCO2-mouse'!J299)/1000</f>
        <v>0.29810344599999999</v>
      </c>
      <c r="K299" s="106">
        <f>(3.91*'VO2-mouse '!K299+1.1*'VCO2-mouse'!K299)/1000</f>
        <v>0.35011332499999998</v>
      </c>
      <c r="L299" s="109"/>
      <c r="M299" s="329"/>
      <c r="N299" s="329"/>
      <c r="O299" s="329"/>
      <c r="P299" s="329"/>
      <c r="Q299" s="329"/>
      <c r="R299" s="329"/>
      <c r="S299" s="329"/>
      <c r="T299" s="329"/>
      <c r="U299" s="357"/>
    </row>
    <row r="300" spans="1:21">
      <c r="A300" s="233">
        <v>43727</v>
      </c>
      <c r="B300" s="240">
        <v>2.001689814814815</v>
      </c>
      <c r="C300" s="354">
        <f>(3.91*'VO2-mouse '!C300+1.1*'VCO2-mouse'!C300)/1000</f>
        <v>0.40095506900000005</v>
      </c>
      <c r="D300" s="355">
        <f>(3.91*'VO2-mouse '!D300+1.1*'VCO2-mouse'!D300)/1000</f>
        <v>0.41523615000000003</v>
      </c>
      <c r="E300" s="355">
        <f>(3.91*'VO2-mouse '!E300+1.1*'VCO2-mouse'!E300)/1000</f>
        <v>0.30864860999999999</v>
      </c>
      <c r="F300" s="355">
        <f>(3.91*'VO2-mouse '!F300+1.1*'VCO2-mouse'!F300)/1000</f>
        <v>0.33544711199999999</v>
      </c>
      <c r="G300" s="355">
        <f>(3.91*'VO2-mouse '!G300+1.1*'VCO2-mouse'!G300)/1000</f>
        <v>0.37158433000000002</v>
      </c>
      <c r="H300" s="329">
        <f>(3.91*'VO2-mouse '!H300+1.1*'VCO2-mouse'!H300)/1000</f>
        <v>0.39596719600000002</v>
      </c>
      <c r="I300" s="329">
        <f>(3.91*'VO2-mouse '!I300+1.1*'VCO2-mouse'!I300)/1000</f>
        <v>0.46935111000000007</v>
      </c>
      <c r="J300" s="329">
        <f>(3.91*'VO2-mouse '!J300+1.1*'VCO2-mouse'!J300)/1000</f>
        <v>0.29436801600000001</v>
      </c>
      <c r="K300" s="106">
        <f>(3.91*'VO2-mouse '!K300+1.1*'VCO2-mouse'!K300)/1000</f>
        <v>0.36297328800000001</v>
      </c>
      <c r="L300" s="109">
        <f t="shared" ref="L300:P300" si="551">AVERAGE(C300:C302)</f>
        <v>0.35481894500000005</v>
      </c>
      <c r="M300" s="329">
        <f t="shared" si="551"/>
        <v>0.3184998083333333</v>
      </c>
      <c r="N300" s="329">
        <f t="shared" si="551"/>
        <v>0.28351304999999999</v>
      </c>
      <c r="O300" s="329">
        <f t="shared" si="551"/>
        <v>0.38715177600000006</v>
      </c>
      <c r="P300" s="329">
        <f t="shared" si="551"/>
        <v>0.30822561900000006</v>
      </c>
      <c r="Q300" s="329">
        <f t="shared" ref="Q300" si="552">AVERAGE(H300:H302)</f>
        <v>0.31088179466666666</v>
      </c>
      <c r="R300" s="329">
        <f t="shared" ref="R300" si="553">AVERAGE(I300:I302)</f>
        <v>0.37261487333333337</v>
      </c>
      <c r="S300" s="329">
        <f t="shared" ref="S300" si="554">AVERAGE(J300:J302)</f>
        <v>0.34635760066666665</v>
      </c>
      <c r="T300" s="329">
        <f t="shared" ref="T300" si="555">AVERAGE(K300:K302)</f>
        <v>0.31121600333333332</v>
      </c>
      <c r="U300" s="357">
        <f t="shared" ref="U300" si="556">AVERAGE(L300:T300)</f>
        <v>0.33258660781481481</v>
      </c>
    </row>
    <row r="301" spans="1:21">
      <c r="A301" s="233">
        <v>43727</v>
      </c>
      <c r="B301" s="240">
        <v>2.0155787037036998</v>
      </c>
      <c r="C301" s="354">
        <f>(3.91*'VO2-mouse '!C301+1.1*'VCO2-mouse'!C301)/1000</f>
        <v>0.35452734900000005</v>
      </c>
      <c r="D301" s="355">
        <f>(3.91*'VO2-mouse '!D301+1.1*'VCO2-mouse'!D301)/1000</f>
        <v>0.26401196500000002</v>
      </c>
      <c r="E301" s="355">
        <f>(3.91*'VO2-mouse '!E301+1.1*'VCO2-mouse'!E301)/1000</f>
        <v>0.27184598999999998</v>
      </c>
      <c r="F301" s="355">
        <f>(3.91*'VO2-mouse '!F301+1.1*'VCO2-mouse'!F301)/1000</f>
        <v>0.40517294399999998</v>
      </c>
      <c r="G301" s="355">
        <f>(3.91*'VO2-mouse '!G301+1.1*'VCO2-mouse'!G301)/1000</f>
        <v>0.27496459900000003</v>
      </c>
      <c r="H301" s="329">
        <f>(3.91*'VO2-mouse '!H301+1.1*'VCO2-mouse'!H301)/1000</f>
        <v>0.28194071999999998</v>
      </c>
      <c r="I301" s="329">
        <f>(3.91*'VO2-mouse '!I301+1.1*'VCO2-mouse'!I301)/1000</f>
        <v>0.3390936</v>
      </c>
      <c r="J301" s="329">
        <f>(3.91*'VO2-mouse '!J301+1.1*'VCO2-mouse'!J301)/1000</f>
        <v>0.30373133400000002</v>
      </c>
      <c r="K301" s="106">
        <f>(3.91*'VO2-mouse '!K301+1.1*'VCO2-mouse'!K301)/1000</f>
        <v>0.27990429800000005</v>
      </c>
      <c r="L301" s="109"/>
      <c r="M301" s="329"/>
      <c r="N301" s="329"/>
      <c r="O301" s="329"/>
      <c r="P301" s="329"/>
      <c r="Q301" s="329"/>
      <c r="R301" s="329"/>
      <c r="S301" s="329"/>
      <c r="T301" s="329"/>
      <c r="U301" s="357">
        <f t="shared" ref="U301" si="557">STDEV(L300:T300)/SQRT(COUNT(L300:T300))</f>
        <v>1.1420892224286334E-2</v>
      </c>
    </row>
    <row r="302" spans="1:21">
      <c r="A302" s="233">
        <v>43727</v>
      </c>
      <c r="B302" s="240">
        <v>2.02946759259259</v>
      </c>
      <c r="C302" s="354">
        <f>(3.91*'VO2-mouse '!C302+1.1*'VCO2-mouse'!C302)/1000</f>
        <v>0.308974417</v>
      </c>
      <c r="D302" s="355">
        <f>(3.91*'VO2-mouse '!D302+1.1*'VCO2-mouse'!D302)/1000</f>
        <v>0.27625130999999997</v>
      </c>
      <c r="E302" s="355">
        <f>(3.91*'VO2-mouse '!E302+1.1*'VCO2-mouse'!E302)/1000</f>
        <v>0.27004454999999999</v>
      </c>
      <c r="F302" s="355">
        <f>(3.91*'VO2-mouse '!F302+1.1*'VCO2-mouse'!F302)/1000</f>
        <v>0.42083527200000004</v>
      </c>
      <c r="G302" s="355">
        <f>(3.91*'VO2-mouse '!G302+1.1*'VCO2-mouse'!G302)/1000</f>
        <v>0.27812792800000002</v>
      </c>
      <c r="H302" s="329">
        <f>(3.91*'VO2-mouse '!H302+1.1*'VCO2-mouse'!H302)/1000</f>
        <v>0.25473746799999997</v>
      </c>
      <c r="I302" s="329">
        <f>(3.91*'VO2-mouse '!I302+1.1*'VCO2-mouse'!I302)/1000</f>
        <v>0.30939991</v>
      </c>
      <c r="J302" s="329">
        <f>(3.91*'VO2-mouse '!J302+1.1*'VCO2-mouse'!J302)/1000</f>
        <v>0.44097345199999999</v>
      </c>
      <c r="K302" s="106">
        <f>(3.91*'VO2-mouse '!K302+1.1*'VCO2-mouse'!K302)/1000</f>
        <v>0.29077042400000003</v>
      </c>
      <c r="L302" s="109"/>
      <c r="M302" s="329"/>
      <c r="N302" s="329"/>
      <c r="O302" s="329"/>
      <c r="P302" s="329"/>
      <c r="Q302" s="329"/>
      <c r="R302" s="329"/>
      <c r="S302" s="329"/>
      <c r="T302" s="329"/>
      <c r="U302" s="357"/>
    </row>
    <row r="303" spans="1:21">
      <c r="A303" s="233">
        <v>43727</v>
      </c>
      <c r="B303" s="240">
        <v>2.0433564814814802</v>
      </c>
      <c r="C303" s="354">
        <f>(3.91*'VO2-mouse '!C303+1.1*'VCO2-mouse'!C303)/1000</f>
        <v>0.33703321500000005</v>
      </c>
      <c r="D303" s="355">
        <f>(3.91*'VO2-mouse '!D303+1.1*'VCO2-mouse'!D303)/1000</f>
        <v>0.29213570999999999</v>
      </c>
      <c r="E303" s="355">
        <f>(3.91*'VO2-mouse '!E303+1.1*'VCO2-mouse'!E303)/1000</f>
        <v>0.36644642999999999</v>
      </c>
      <c r="F303" s="355">
        <f>(3.91*'VO2-mouse '!F303+1.1*'VCO2-mouse'!F303)/1000</f>
        <v>0.35075752800000004</v>
      </c>
      <c r="G303" s="355">
        <f>(3.91*'VO2-mouse '!G303+1.1*'VCO2-mouse'!G303)/1000</f>
        <v>0.29357530799999998</v>
      </c>
      <c r="H303" s="329">
        <f>(3.91*'VO2-mouse '!H303+1.1*'VCO2-mouse'!H303)/1000</f>
        <v>0.30430436199999999</v>
      </c>
      <c r="I303" s="329">
        <f>(3.91*'VO2-mouse '!I303+1.1*'VCO2-mouse'!I303)/1000</f>
        <v>0.28233604000000001</v>
      </c>
      <c r="J303" s="329">
        <f>(3.91*'VO2-mouse '!J303+1.1*'VCO2-mouse'!J303)/1000</f>
        <v>0.46838542600000005</v>
      </c>
      <c r="K303" s="106">
        <f>(3.91*'VO2-mouse '!K303+1.1*'VCO2-mouse'!K303)/1000</f>
        <v>0.40714187000000002</v>
      </c>
      <c r="L303" s="109">
        <f t="shared" ref="L303:P303" si="558">AVERAGE(C303:C305)</f>
        <v>0.40614489966666678</v>
      </c>
      <c r="M303" s="329">
        <f t="shared" si="558"/>
        <v>0.36131286166666671</v>
      </c>
      <c r="N303" s="329">
        <f t="shared" si="558"/>
        <v>0.42869187000000003</v>
      </c>
      <c r="O303" s="329">
        <f t="shared" si="558"/>
        <v>0.42668040800000001</v>
      </c>
      <c r="P303" s="329">
        <f t="shared" si="558"/>
        <v>0.40306670299999997</v>
      </c>
      <c r="Q303" s="329">
        <f t="shared" ref="Q303" si="559">AVERAGE(H303:H305)</f>
        <v>0.33001360866666668</v>
      </c>
      <c r="R303" s="329">
        <f t="shared" ref="R303" si="560">AVERAGE(I303:I305)</f>
        <v>0.30431553</v>
      </c>
      <c r="S303" s="329">
        <f t="shared" ref="S303" si="561">AVERAGE(J303:J305)</f>
        <v>0.39949887933333333</v>
      </c>
      <c r="T303" s="329">
        <f t="shared" ref="T303" si="562">AVERAGE(K303:K305)</f>
        <v>0.31877325166666665</v>
      </c>
      <c r="U303" s="357">
        <f t="shared" ref="U303" si="563">AVERAGE(L303:T303)</f>
        <v>0.37538866799999998</v>
      </c>
    </row>
    <row r="304" spans="1:21">
      <c r="A304" s="233">
        <v>43727</v>
      </c>
      <c r="B304" s="240">
        <v>2.0572453703703699</v>
      </c>
      <c r="C304" s="354">
        <f>(3.91*'VO2-mouse '!C304+1.1*'VCO2-mouse'!C304)/1000</f>
        <v>0.44063949600000007</v>
      </c>
      <c r="D304" s="355">
        <f>(3.91*'VO2-mouse '!D304+1.1*'VCO2-mouse'!D304)/1000</f>
        <v>0.49717745000000002</v>
      </c>
      <c r="E304" s="355">
        <f>(3.91*'VO2-mouse '!E304+1.1*'VCO2-mouse'!E304)/1000</f>
        <v>0.45383625000000005</v>
      </c>
      <c r="F304" s="355">
        <f>(3.91*'VO2-mouse '!F304+1.1*'VCO2-mouse'!F304)/1000</f>
        <v>0.49168706399999995</v>
      </c>
      <c r="G304" s="355">
        <f>(3.91*'VO2-mouse '!G304+1.1*'VCO2-mouse'!G304)/1000</f>
        <v>0.47836465300000003</v>
      </c>
      <c r="H304" s="329">
        <f>(3.91*'VO2-mouse '!H304+1.1*'VCO2-mouse'!H304)/1000</f>
        <v>0.26736518000000004</v>
      </c>
      <c r="I304" s="329">
        <f>(3.91*'VO2-mouse '!I304+1.1*'VCO2-mouse'!I304)/1000</f>
        <v>0.29719450000000003</v>
      </c>
      <c r="J304" s="329">
        <f>(3.91*'VO2-mouse '!J304+1.1*'VCO2-mouse'!J304)/1000</f>
        <v>0.34532595200000005</v>
      </c>
      <c r="K304" s="106">
        <f>(3.91*'VO2-mouse '!K304+1.1*'VCO2-mouse'!K304)/1000</f>
        <v>0.28597288299999996</v>
      </c>
      <c r="L304" s="109"/>
      <c r="M304" s="329"/>
      <c r="N304" s="329"/>
      <c r="O304" s="329"/>
      <c r="P304" s="329"/>
      <c r="Q304" s="329"/>
      <c r="R304" s="329"/>
      <c r="S304" s="329"/>
      <c r="T304" s="329"/>
      <c r="U304" s="357">
        <f t="shared" ref="U304" si="564">STDEV(L303:T303)/SQRT(COUNT(L303:T303))</f>
        <v>1.5933506048233358E-2</v>
      </c>
    </row>
    <row r="305" spans="1:21">
      <c r="A305" s="233">
        <v>43727</v>
      </c>
      <c r="B305" s="240">
        <v>2.0711342592592601</v>
      </c>
      <c r="C305" s="354">
        <f>(3.91*'VO2-mouse '!C305+1.1*'VCO2-mouse'!C305)/1000</f>
        <v>0.4407619880000001</v>
      </c>
      <c r="D305" s="355">
        <f>(3.91*'VO2-mouse '!D305+1.1*'VCO2-mouse'!D305)/1000</f>
        <v>0.294625425</v>
      </c>
      <c r="E305" s="355">
        <f>(3.91*'VO2-mouse '!E305+1.1*'VCO2-mouse'!E305)/1000</f>
        <v>0.46579293000000005</v>
      </c>
      <c r="F305" s="355">
        <f>(3.91*'VO2-mouse '!F305+1.1*'VCO2-mouse'!F305)/1000</f>
        <v>0.43759663199999999</v>
      </c>
      <c r="G305" s="355">
        <f>(3.91*'VO2-mouse '!G305+1.1*'VCO2-mouse'!G305)/1000</f>
        <v>0.43726014800000007</v>
      </c>
      <c r="H305" s="329">
        <f>(3.91*'VO2-mouse '!H305+1.1*'VCO2-mouse'!H305)/1000</f>
        <v>0.41837128400000001</v>
      </c>
      <c r="I305" s="329">
        <f>(3.91*'VO2-mouse '!I305+1.1*'VCO2-mouse'!I305)/1000</f>
        <v>0.33341605000000002</v>
      </c>
      <c r="J305" s="329">
        <f>(3.91*'VO2-mouse '!J305+1.1*'VCO2-mouse'!J305)/1000</f>
        <v>0.38478526000000002</v>
      </c>
      <c r="K305" s="106">
        <f>(3.91*'VO2-mouse '!K305+1.1*'VCO2-mouse'!K305)/1000</f>
        <v>0.26320500200000002</v>
      </c>
      <c r="L305" s="109"/>
      <c r="M305" s="329"/>
      <c r="N305" s="329"/>
      <c r="O305" s="329"/>
      <c r="P305" s="329"/>
      <c r="Q305" s="329"/>
      <c r="R305" s="329"/>
      <c r="S305" s="329"/>
      <c r="T305" s="329"/>
      <c r="U305" s="357"/>
    </row>
    <row r="306" spans="1:21">
      <c r="A306" s="233">
        <v>43727</v>
      </c>
      <c r="B306" s="240">
        <v>2.0850231481481498</v>
      </c>
      <c r="C306" s="354">
        <f>(3.91*'VO2-mouse '!C306+1.1*'VCO2-mouse'!C306)/1000</f>
        <v>0.33042677699999995</v>
      </c>
      <c r="D306" s="355">
        <f>(3.91*'VO2-mouse '!D306+1.1*'VCO2-mouse'!D306)/1000</f>
        <v>0.29269813</v>
      </c>
      <c r="E306" s="355">
        <f>(3.91*'VO2-mouse '!E306+1.1*'VCO2-mouse'!E306)/1000</f>
        <v>0.29647782</v>
      </c>
      <c r="F306" s="355">
        <f>(3.91*'VO2-mouse '!F306+1.1*'VCO2-mouse'!F306)/1000</f>
        <v>0.31768228799999998</v>
      </c>
      <c r="G306" s="355">
        <f>(3.91*'VO2-mouse '!G306+1.1*'VCO2-mouse'!G306)/1000</f>
        <v>0.35371857300000004</v>
      </c>
      <c r="H306" s="329">
        <f>(3.91*'VO2-mouse '!H306+1.1*'VCO2-mouse'!H306)/1000</f>
        <v>0.376511814</v>
      </c>
      <c r="I306" s="329">
        <f>(3.91*'VO2-mouse '!I306+1.1*'VCO2-mouse'!I306)/1000</f>
        <v>0.33093734000000008</v>
      </c>
      <c r="J306" s="329">
        <f>(3.91*'VO2-mouse '!J306+1.1*'VCO2-mouse'!J306)/1000</f>
        <v>0.37849094599999999</v>
      </c>
      <c r="K306" s="106">
        <f>(3.91*'VO2-mouse '!K306+1.1*'VCO2-mouse'!K306)/1000</f>
        <v>0.34171147200000002</v>
      </c>
      <c r="L306" s="109">
        <f t="shared" ref="L306:P306" si="565">AVERAGE(C306:C308)</f>
        <v>0.37732395933333335</v>
      </c>
      <c r="M306" s="329">
        <f t="shared" si="565"/>
        <v>0.31092228666666671</v>
      </c>
      <c r="N306" s="329">
        <f t="shared" si="565"/>
        <v>0.28717056000000002</v>
      </c>
      <c r="O306" s="329">
        <f t="shared" si="565"/>
        <v>0.30727030399999999</v>
      </c>
      <c r="P306" s="329">
        <f t="shared" si="565"/>
        <v>0.33320011833333335</v>
      </c>
      <c r="Q306" s="329">
        <f t="shared" ref="Q306" si="566">AVERAGE(H306:H308)</f>
        <v>0.36403725466666664</v>
      </c>
      <c r="R306" s="329">
        <f t="shared" ref="R306" si="567">AVERAGE(I306:I308)</f>
        <v>0.38666204666666676</v>
      </c>
      <c r="S306" s="329">
        <f t="shared" ref="S306" si="568">AVERAGE(J306:J308)</f>
        <v>0.32055126933333328</v>
      </c>
      <c r="T306" s="329">
        <f t="shared" ref="T306" si="569">AVERAGE(K306:K308)</f>
        <v>0.33021908300000002</v>
      </c>
      <c r="U306" s="357">
        <f t="shared" ref="U306" si="570">AVERAGE(L306:T306)</f>
        <v>0.33526187577777783</v>
      </c>
    </row>
    <row r="307" spans="1:21">
      <c r="A307" s="233">
        <v>43727</v>
      </c>
      <c r="B307" s="240">
        <v>2.0989120370370302</v>
      </c>
      <c r="C307" s="354">
        <f>(3.91*'VO2-mouse '!C307+1.1*'VCO2-mouse'!C307)/1000</f>
        <v>0.30196120800000004</v>
      </c>
      <c r="D307" s="355">
        <f>(3.91*'VO2-mouse '!D307+1.1*'VCO2-mouse'!D307)/1000</f>
        <v>0.26383719999999999</v>
      </c>
      <c r="E307" s="355">
        <f>(3.91*'VO2-mouse '!E307+1.1*'VCO2-mouse'!E307)/1000</f>
        <v>0.27407214000000002</v>
      </c>
      <c r="F307" s="355">
        <f>(3.91*'VO2-mouse '!F307+1.1*'VCO2-mouse'!F307)/1000</f>
        <v>0.30711278399999997</v>
      </c>
      <c r="G307" s="355">
        <f>(3.91*'VO2-mouse '!G307+1.1*'VCO2-mouse'!G307)/1000</f>
        <v>0.28079281100000003</v>
      </c>
      <c r="H307" s="329">
        <f>(3.91*'VO2-mouse '!H307+1.1*'VCO2-mouse'!H307)/1000</f>
        <v>0.41427468200000006</v>
      </c>
      <c r="I307" s="329">
        <f>(3.91*'VO2-mouse '!I307+1.1*'VCO2-mouse'!I307)/1000</f>
        <v>0.43366638000000007</v>
      </c>
      <c r="J307" s="329">
        <f>(3.91*'VO2-mouse '!J307+1.1*'VCO2-mouse'!J307)/1000</f>
        <v>0.28464216400000003</v>
      </c>
      <c r="K307" s="106">
        <f>(3.91*'VO2-mouse '!K307+1.1*'VCO2-mouse'!K307)/1000</f>
        <v>0.27114883000000001</v>
      </c>
      <c r="L307" s="109"/>
      <c r="M307" s="329"/>
      <c r="N307" s="329"/>
      <c r="O307" s="329"/>
      <c r="P307" s="329"/>
      <c r="Q307" s="329"/>
      <c r="R307" s="329"/>
      <c r="S307" s="329"/>
      <c r="T307" s="329"/>
      <c r="U307" s="357">
        <f t="shared" ref="U307" si="571">STDEV(L306:T306)/SQRT(COUNT(L306:T306))</f>
        <v>1.1287911280368235E-2</v>
      </c>
    </row>
    <row r="308" spans="1:21">
      <c r="A308" s="233">
        <v>43727</v>
      </c>
      <c r="B308" s="240">
        <v>2.1128009259259199</v>
      </c>
      <c r="C308" s="354">
        <f>(3.91*'VO2-mouse '!C308+1.1*'VCO2-mouse'!C308)/1000</f>
        <v>0.49958389300000006</v>
      </c>
      <c r="D308" s="355">
        <f>(3.91*'VO2-mouse '!D308+1.1*'VCO2-mouse'!D308)/1000</f>
        <v>0.37623153000000004</v>
      </c>
      <c r="E308" s="355">
        <f>(3.91*'VO2-mouse '!E308+1.1*'VCO2-mouse'!E308)/1000</f>
        <v>0.29096172000000003</v>
      </c>
      <c r="F308" s="355">
        <f>(3.91*'VO2-mouse '!F308+1.1*'VCO2-mouse'!F308)/1000</f>
        <v>0.29701584000000003</v>
      </c>
      <c r="G308" s="355">
        <f>(3.91*'VO2-mouse '!G308+1.1*'VCO2-mouse'!G308)/1000</f>
        <v>0.36508897100000004</v>
      </c>
      <c r="H308" s="329">
        <f>(3.91*'VO2-mouse '!H308+1.1*'VCO2-mouse'!H308)/1000</f>
        <v>0.30132526799999998</v>
      </c>
      <c r="I308" s="329">
        <f>(3.91*'VO2-mouse '!I308+1.1*'VCO2-mouse'!I308)/1000</f>
        <v>0.39538242000000001</v>
      </c>
      <c r="J308" s="329">
        <f>(3.91*'VO2-mouse '!J308+1.1*'VCO2-mouse'!J308)/1000</f>
        <v>0.29852069799999997</v>
      </c>
      <c r="K308" s="106">
        <f>(3.91*'VO2-mouse '!K308+1.1*'VCO2-mouse'!K308)/1000</f>
        <v>0.37779694700000005</v>
      </c>
      <c r="L308" s="109"/>
      <c r="M308" s="329"/>
      <c r="N308" s="329"/>
      <c r="O308" s="329"/>
      <c r="P308" s="329"/>
      <c r="Q308" s="329"/>
      <c r="R308" s="329"/>
      <c r="S308" s="329"/>
      <c r="T308" s="329"/>
      <c r="U308" s="357"/>
    </row>
    <row r="309" spans="1:21">
      <c r="A309" s="233">
        <v>43727</v>
      </c>
      <c r="B309" s="240">
        <v>2.1266898148148101</v>
      </c>
      <c r="C309" s="354">
        <f>(3.91*'VO2-mouse '!C309+1.1*'VCO2-mouse'!C309)/1000</f>
        <v>0.48490734600000007</v>
      </c>
      <c r="D309" s="355">
        <f>(3.91*'VO2-mouse '!D309+1.1*'VCO2-mouse'!D309)/1000</f>
        <v>0.24125195000000002</v>
      </c>
      <c r="E309" s="355">
        <f>(3.91*'VO2-mouse '!E309+1.1*'VCO2-mouse'!E309)/1000</f>
        <v>0.44953622999999998</v>
      </c>
      <c r="F309" s="355">
        <f>(3.91*'VO2-mouse '!F309+1.1*'VCO2-mouse'!F309)/1000</f>
        <v>0.36202108800000005</v>
      </c>
      <c r="G309" s="355">
        <f>(3.91*'VO2-mouse '!G309+1.1*'VCO2-mouse'!G309)/1000</f>
        <v>0.28464131800000003</v>
      </c>
      <c r="H309" s="329">
        <f>(3.91*'VO2-mouse '!H309+1.1*'VCO2-mouse'!H309)/1000</f>
        <v>0.27303446800000003</v>
      </c>
      <c r="I309" s="329">
        <f>(3.91*'VO2-mouse '!I309+1.1*'VCO2-mouse'!I309)/1000</f>
        <v>0.31428534000000002</v>
      </c>
      <c r="J309" s="329">
        <f>(3.91*'VO2-mouse '!J309+1.1*'VCO2-mouse'!J309)/1000</f>
        <v>0.30165074200000003</v>
      </c>
      <c r="K309" s="106">
        <f>(3.91*'VO2-mouse '!K309+1.1*'VCO2-mouse'!K309)/1000</f>
        <v>0.311929603</v>
      </c>
      <c r="L309" s="109">
        <f t="shared" ref="L309:P309" si="572">AVERAGE(C309:C311)</f>
        <v>0.42454995500000009</v>
      </c>
      <c r="M309" s="329">
        <f t="shared" si="572"/>
        <v>0.23190105666666669</v>
      </c>
      <c r="N309" s="329">
        <f t="shared" si="572"/>
        <v>0.40603428000000003</v>
      </c>
      <c r="O309" s="329">
        <f t="shared" si="572"/>
        <v>0.418645832</v>
      </c>
      <c r="P309" s="329">
        <f t="shared" si="572"/>
        <v>0.36360672399999999</v>
      </c>
      <c r="Q309" s="329">
        <f t="shared" ref="Q309" si="573">AVERAGE(H309:H311)</f>
        <v>0.33239856733333339</v>
      </c>
      <c r="R309" s="329">
        <f t="shared" ref="R309" si="574">AVERAGE(I309:I311)</f>
        <v>0.32289561999999999</v>
      </c>
      <c r="S309" s="329">
        <f t="shared" ref="S309" si="575">AVERAGE(J309:J311)</f>
        <v>0.36847660733333337</v>
      </c>
      <c r="T309" s="329">
        <f t="shared" ref="T309" si="576">AVERAGE(K309:K311)</f>
        <v>0.36384494733333339</v>
      </c>
      <c r="U309" s="357">
        <f t="shared" ref="U309" si="577">AVERAGE(L309:T309)</f>
        <v>0.35915039885185185</v>
      </c>
    </row>
    <row r="310" spans="1:21">
      <c r="A310" s="233">
        <v>43727</v>
      </c>
      <c r="B310" s="240">
        <v>2.1405787037036998</v>
      </c>
      <c r="C310" s="354">
        <f>(3.91*'VO2-mouse '!C310+1.1*'VCO2-mouse'!C310)/1000</f>
        <v>0.44934862300000011</v>
      </c>
      <c r="D310" s="355">
        <f>(3.91*'VO2-mouse '!D310+1.1*'VCO2-mouse'!D310)/1000</f>
        <v>0.20983725500000003</v>
      </c>
      <c r="E310" s="355">
        <f>(3.91*'VO2-mouse '!E310+1.1*'VCO2-mouse'!E310)/1000</f>
        <v>0.41047100999999997</v>
      </c>
      <c r="F310" s="355">
        <f>(3.91*'VO2-mouse '!F310+1.1*'VCO2-mouse'!F310)/1000</f>
        <v>0.46210691999999998</v>
      </c>
      <c r="G310" s="355">
        <f>(3.91*'VO2-mouse '!G310+1.1*'VCO2-mouse'!G310)/1000</f>
        <v>0.42546787399999991</v>
      </c>
      <c r="H310" s="329">
        <f>(3.91*'VO2-mouse '!H310+1.1*'VCO2-mouse'!H310)/1000</f>
        <v>0.30538934200000001</v>
      </c>
      <c r="I310" s="329">
        <f>(3.91*'VO2-mouse '!I310+1.1*'VCO2-mouse'!I310)/1000</f>
        <v>0.29168600000000006</v>
      </c>
      <c r="J310" s="329">
        <f>(3.91*'VO2-mouse '!J310+1.1*'VCO2-mouse'!J310)/1000</f>
        <v>0.31796106600000001</v>
      </c>
      <c r="K310" s="106">
        <f>(3.91*'VO2-mouse '!K310+1.1*'VCO2-mouse'!K310)/1000</f>
        <v>0.362814309</v>
      </c>
      <c r="L310" s="109"/>
      <c r="M310" s="329"/>
      <c r="N310" s="329"/>
      <c r="O310" s="329"/>
      <c r="P310" s="329"/>
      <c r="Q310" s="329"/>
      <c r="R310" s="329"/>
      <c r="S310" s="329"/>
      <c r="T310" s="329"/>
      <c r="U310" s="357">
        <f t="shared" ref="U310" si="578">STDEV(L309:T309)/SQRT(COUNT(L309:T309))</f>
        <v>1.9848819993977723E-2</v>
      </c>
    </row>
    <row r="311" spans="1:21">
      <c r="A311" s="233">
        <v>43727</v>
      </c>
      <c r="B311" s="240">
        <v>2.15446759259259</v>
      </c>
      <c r="C311" s="354">
        <f>(3.91*'VO2-mouse '!C311+1.1*'VCO2-mouse'!C311)/1000</f>
        <v>0.33939389600000003</v>
      </c>
      <c r="D311" s="355">
        <f>(3.91*'VO2-mouse '!D311+1.1*'VCO2-mouse'!D311)/1000</f>
        <v>0.24461396500000002</v>
      </c>
      <c r="E311" s="355">
        <f>(3.91*'VO2-mouse '!E311+1.1*'VCO2-mouse'!E311)/1000</f>
        <v>0.35809560000000001</v>
      </c>
      <c r="F311" s="355">
        <f>(3.91*'VO2-mouse '!F311+1.1*'VCO2-mouse'!F311)/1000</f>
        <v>0.43180948799999996</v>
      </c>
      <c r="G311" s="355">
        <f>(3.91*'VO2-mouse '!G311+1.1*'VCO2-mouse'!G311)/1000</f>
        <v>0.38071097999999998</v>
      </c>
      <c r="H311" s="329">
        <f>(3.91*'VO2-mouse '!H311+1.1*'VCO2-mouse'!H311)/1000</f>
        <v>0.41877189200000003</v>
      </c>
      <c r="I311" s="329">
        <f>(3.91*'VO2-mouse '!I311+1.1*'VCO2-mouse'!I311)/1000</f>
        <v>0.36271551999999996</v>
      </c>
      <c r="J311" s="329">
        <f>(3.91*'VO2-mouse '!J311+1.1*'VCO2-mouse'!J311)/1000</f>
        <v>0.48581801400000008</v>
      </c>
      <c r="K311" s="106">
        <f>(3.91*'VO2-mouse '!K311+1.1*'VCO2-mouse'!K311)/1000</f>
        <v>0.41679093</v>
      </c>
      <c r="L311" s="109"/>
      <c r="M311" s="329"/>
      <c r="N311" s="329"/>
      <c r="O311" s="329"/>
      <c r="P311" s="329"/>
      <c r="Q311" s="329"/>
      <c r="R311" s="329"/>
      <c r="S311" s="329"/>
      <c r="T311" s="329"/>
      <c r="U311" s="357"/>
    </row>
    <row r="312" spans="1:21">
      <c r="A312" s="233">
        <v>43727</v>
      </c>
      <c r="B312" s="240">
        <v>2.1683564814814802</v>
      </c>
      <c r="C312" s="354">
        <f>(3.91*'VO2-mouse '!C312+1.1*'VCO2-mouse'!C312)/1000</f>
        <v>0.34570142100000012</v>
      </c>
      <c r="D312" s="355">
        <f>(3.91*'VO2-mouse '!D312+1.1*'VCO2-mouse'!D312)/1000</f>
        <v>0.44448504000000005</v>
      </c>
      <c r="E312" s="355">
        <f>(3.91*'VO2-mouse '!E312+1.1*'VCO2-mouse'!E312)/1000</f>
        <v>0.328266</v>
      </c>
      <c r="F312" s="355">
        <f>(3.91*'VO2-mouse '!F312+1.1*'VCO2-mouse'!F312)/1000</f>
        <v>0.37556481600000002</v>
      </c>
      <c r="G312" s="355">
        <f>(3.91*'VO2-mouse '!G312+1.1*'VCO2-mouse'!G312)/1000</f>
        <v>0.26418329600000001</v>
      </c>
      <c r="H312" s="329">
        <f>(3.91*'VO2-mouse '!H312+1.1*'VCO2-mouse'!H312)/1000</f>
        <v>0.35420852000000003</v>
      </c>
      <c r="I312" s="329">
        <f>(3.91*'VO2-mouse '!I312+1.1*'VCO2-mouse'!I312)/1000</f>
        <v>0.35180846000000005</v>
      </c>
      <c r="J312" s="329">
        <f>(3.91*'VO2-mouse '!J312+1.1*'VCO2-mouse'!J312)/1000</f>
        <v>0.36052992600000006</v>
      </c>
      <c r="K312" s="106">
        <f>(3.91*'VO2-mouse '!K312+1.1*'VCO2-mouse'!K312)/1000</f>
        <v>0.33097832099999996</v>
      </c>
      <c r="L312" s="109">
        <f t="shared" ref="L312:P312" si="579">AVERAGE(C312:C314)</f>
        <v>0.36527394433333343</v>
      </c>
      <c r="M312" s="329">
        <f t="shared" si="579"/>
        <v>0.3423440983333334</v>
      </c>
      <c r="N312" s="329">
        <f t="shared" si="579"/>
        <v>0.35122239000000005</v>
      </c>
      <c r="O312" s="329">
        <f t="shared" si="579"/>
        <v>0.35104238400000004</v>
      </c>
      <c r="P312" s="329">
        <f t="shared" si="579"/>
        <v>0.31361878166666668</v>
      </c>
      <c r="Q312" s="329">
        <f t="shared" ref="Q312" si="580">AVERAGE(H312:H314)</f>
        <v>0.34117641933333331</v>
      </c>
      <c r="R312" s="329">
        <f t="shared" ref="R312" si="581">AVERAGE(I312:I314)</f>
        <v>0.35061038999999999</v>
      </c>
      <c r="S312" s="329">
        <f t="shared" ref="S312" si="582">AVERAGE(J312:J314)</f>
        <v>0.34983310200000001</v>
      </c>
      <c r="T312" s="329">
        <f t="shared" ref="T312" si="583">AVERAGE(K312:K314)</f>
        <v>0.29018848599999997</v>
      </c>
      <c r="U312" s="357">
        <f t="shared" ref="U312" si="584">AVERAGE(L312:T312)</f>
        <v>0.33947888840740742</v>
      </c>
    </row>
    <row r="313" spans="1:21">
      <c r="A313" s="233">
        <v>43727</v>
      </c>
      <c r="B313" s="240">
        <v>2.1822453703703699</v>
      </c>
      <c r="C313" s="354">
        <f>(3.91*'VO2-mouse '!C313+1.1*'VCO2-mouse'!C313)/1000</f>
        <v>0.30237475400000008</v>
      </c>
      <c r="D313" s="355">
        <f>(3.91*'VO2-mouse '!D313+1.1*'VCO2-mouse'!D313)/1000</f>
        <v>0.30739059000000002</v>
      </c>
      <c r="E313" s="355">
        <f>(3.91*'VO2-mouse '!E313+1.1*'VCO2-mouse'!E313)/1000</f>
        <v>0.26965844999999999</v>
      </c>
      <c r="F313" s="355">
        <f>(3.91*'VO2-mouse '!F313+1.1*'VCO2-mouse'!F313)/1000</f>
        <v>0.33057789599999998</v>
      </c>
      <c r="G313" s="355">
        <f>(3.91*'VO2-mouse '!G313+1.1*'VCO2-mouse'!G313)/1000</f>
        <v>0.3705545870000001</v>
      </c>
      <c r="H313" s="329">
        <f>(3.91*'VO2-mouse '!H313+1.1*'VCO2-mouse'!H313)/1000</f>
        <v>0.35889747399999999</v>
      </c>
      <c r="I313" s="329">
        <f>(3.91*'VO2-mouse '!I313+1.1*'VCO2-mouse'!I313)/1000</f>
        <v>0.31997968000000004</v>
      </c>
      <c r="J313" s="329">
        <f>(3.91*'VO2-mouse '!J313+1.1*'VCO2-mouse'!J313)/1000</f>
        <v>0.27701063800000003</v>
      </c>
      <c r="K313" s="106">
        <f>(3.91*'VO2-mouse '!K313+1.1*'VCO2-mouse'!K313)/1000</f>
        <v>0.26214849099999998</v>
      </c>
      <c r="L313" s="109"/>
      <c r="M313" s="329"/>
      <c r="N313" s="329"/>
      <c r="O313" s="329"/>
      <c r="P313" s="329"/>
      <c r="Q313" s="329"/>
      <c r="R313" s="329"/>
      <c r="S313" s="329"/>
      <c r="T313" s="329"/>
      <c r="U313" s="357">
        <f t="shared" ref="U313" si="585">STDEV(L312:T312)/SQRT(COUNT(L312:T312))</f>
        <v>7.707778508243824E-3</v>
      </c>
    </row>
    <row r="314" spans="1:21">
      <c r="A314" s="233">
        <v>43727</v>
      </c>
      <c r="B314" s="240">
        <v>2.1961342592592601</v>
      </c>
      <c r="C314" s="354">
        <f>(3.91*'VO2-mouse '!C314+1.1*'VCO2-mouse'!C314)/1000</f>
        <v>0.44774565800000005</v>
      </c>
      <c r="D314" s="355">
        <f>(3.91*'VO2-mouse '!D314+1.1*'VCO2-mouse'!D314)/1000</f>
        <v>0.27515666500000002</v>
      </c>
      <c r="E314" s="355">
        <f>(3.91*'VO2-mouse '!E314+1.1*'VCO2-mouse'!E314)/1000</f>
        <v>0.45574272000000005</v>
      </c>
      <c r="F314" s="355">
        <f>(3.91*'VO2-mouse '!F314+1.1*'VCO2-mouse'!F314)/1000</f>
        <v>0.34698443999999995</v>
      </c>
      <c r="G314" s="355">
        <f>(3.91*'VO2-mouse '!G314+1.1*'VCO2-mouse'!G314)/1000</f>
        <v>0.30611846199999998</v>
      </c>
      <c r="H314" s="329">
        <f>(3.91*'VO2-mouse '!H314+1.1*'VCO2-mouse'!H314)/1000</f>
        <v>0.31042326400000003</v>
      </c>
      <c r="I314" s="329">
        <f>(3.91*'VO2-mouse '!I314+1.1*'VCO2-mouse'!I314)/1000</f>
        <v>0.38004303</v>
      </c>
      <c r="J314" s="329">
        <f>(3.91*'VO2-mouse '!J314+1.1*'VCO2-mouse'!J314)/1000</f>
        <v>0.41195874200000004</v>
      </c>
      <c r="K314" s="106">
        <f>(3.91*'VO2-mouse '!K314+1.1*'VCO2-mouse'!K314)/1000</f>
        <v>0.27743864600000001</v>
      </c>
      <c r="L314" s="109"/>
      <c r="M314" s="329"/>
      <c r="N314" s="329"/>
      <c r="O314" s="329"/>
      <c r="P314" s="329"/>
      <c r="Q314" s="329"/>
      <c r="R314" s="329"/>
      <c r="S314" s="329"/>
      <c r="T314" s="329"/>
      <c r="U314" s="357"/>
    </row>
    <row r="315" spans="1:21">
      <c r="A315" s="233">
        <v>43727</v>
      </c>
      <c r="B315" s="240">
        <v>2.21002314814814</v>
      </c>
      <c r="C315" s="354">
        <f>(3.91*'VO2-mouse '!C315+1.1*'VCO2-mouse'!C315)/1000</f>
        <v>0.42331717600000007</v>
      </c>
      <c r="D315" s="355">
        <f>(3.91*'VO2-mouse '!D315+1.1*'VCO2-mouse'!D315)/1000</f>
        <v>0.41709360000000006</v>
      </c>
      <c r="E315" s="355">
        <f>(3.91*'VO2-mouse '!E315+1.1*'VCO2-mouse'!E315)/1000</f>
        <v>0.41252004000000003</v>
      </c>
      <c r="F315" s="355">
        <f>(3.91*'VO2-mouse '!F315+1.1*'VCO2-mouse'!F315)/1000</f>
        <v>0.52072125600000008</v>
      </c>
      <c r="G315" s="355">
        <f>(3.91*'VO2-mouse '!G315+1.1*'VCO2-mouse'!G315)/1000</f>
        <v>0.37942509800000007</v>
      </c>
      <c r="H315" s="329">
        <f>(3.91*'VO2-mouse '!H315+1.1*'VCO2-mouse'!H315)/1000</f>
        <v>0.26069694000000004</v>
      </c>
      <c r="I315" s="329">
        <f>(3.91*'VO2-mouse '!I315+1.1*'VCO2-mouse'!I315)/1000</f>
        <v>0.40499113000000003</v>
      </c>
      <c r="J315" s="329">
        <f>(3.91*'VO2-mouse '!J315+1.1*'VCO2-mouse'!J315)/1000</f>
        <v>0.30046830999999996</v>
      </c>
      <c r="K315" s="106">
        <f>(3.91*'VO2-mouse '!K315+1.1*'VCO2-mouse'!K315)/1000</f>
        <v>0.44630645499999999</v>
      </c>
      <c r="L315" s="109">
        <f t="shared" ref="L315:P315" si="586">AVERAGE(C315:C317)</f>
        <v>0.45765585700000005</v>
      </c>
      <c r="M315" s="329">
        <f t="shared" si="586"/>
        <v>0.40581175166666666</v>
      </c>
      <c r="N315" s="329">
        <f t="shared" si="586"/>
        <v>0.38703546000000005</v>
      </c>
      <c r="O315" s="329">
        <f t="shared" si="586"/>
        <v>0.40308004000000003</v>
      </c>
      <c r="P315" s="329">
        <f t="shared" si="586"/>
        <v>0.35815354033333335</v>
      </c>
      <c r="Q315" s="329">
        <f t="shared" ref="Q315" si="587">AVERAGE(H315:H317)</f>
        <v>0.28324219666666667</v>
      </c>
      <c r="R315" s="329">
        <f t="shared" ref="R315" si="588">AVERAGE(I315:I317)</f>
        <v>0.34853402666666672</v>
      </c>
      <c r="S315" s="329">
        <f t="shared" ref="S315" si="589">AVERAGE(J315:J317)</f>
        <v>0.31735749666666668</v>
      </c>
      <c r="T315" s="329">
        <f t="shared" ref="T315" si="590">AVERAGE(K315:K317)</f>
        <v>0.33470779366666664</v>
      </c>
      <c r="U315" s="357">
        <f t="shared" ref="U315" si="591">AVERAGE(L315:T315)</f>
        <v>0.36617535140740742</v>
      </c>
    </row>
    <row r="316" spans="1:21">
      <c r="A316" s="233">
        <v>43727</v>
      </c>
      <c r="B316" s="240">
        <v>2.2239120370370302</v>
      </c>
      <c r="C316" s="354">
        <f>(3.91*'VO2-mouse '!C316+1.1*'VCO2-mouse'!C316)/1000</f>
        <v>0.50160311400000013</v>
      </c>
      <c r="D316" s="355">
        <f>(3.91*'VO2-mouse '!D316+1.1*'VCO2-mouse'!D316)/1000</f>
        <v>0.48516197500000002</v>
      </c>
      <c r="E316" s="355">
        <f>(3.91*'VO2-mouse '!E316+1.1*'VCO2-mouse'!E316)/1000</f>
        <v>0.39434445000000007</v>
      </c>
      <c r="F316" s="355">
        <f>(3.91*'VO2-mouse '!F316+1.1*'VCO2-mouse'!F316)/1000</f>
        <v>0.40580152800000002</v>
      </c>
      <c r="G316" s="355">
        <f>(3.91*'VO2-mouse '!G316+1.1*'VCO2-mouse'!G316)/1000</f>
        <v>0.42228058599999996</v>
      </c>
      <c r="H316" s="329">
        <f>(3.91*'VO2-mouse '!H316+1.1*'VCO2-mouse'!H316)/1000</f>
        <v>0.28990344600000001</v>
      </c>
      <c r="I316" s="329">
        <f>(3.91*'VO2-mouse '!I316+1.1*'VCO2-mouse'!I316)/1000</f>
        <v>0.35773003999999997</v>
      </c>
      <c r="J316" s="329">
        <f>(3.91*'VO2-mouse '!J316+1.1*'VCO2-mouse'!J316)/1000</f>
        <v>0.37993192600000003</v>
      </c>
      <c r="K316" s="106">
        <f>(3.91*'VO2-mouse '!K316+1.1*'VCO2-mouse'!K316)/1000</f>
        <v>0.31301802799999995</v>
      </c>
      <c r="L316" s="109"/>
      <c r="M316" s="329"/>
      <c r="N316" s="329"/>
      <c r="O316" s="329"/>
      <c r="P316" s="329"/>
      <c r="Q316" s="329"/>
      <c r="R316" s="329"/>
      <c r="S316" s="329"/>
      <c r="T316" s="329"/>
      <c r="U316" s="357">
        <f t="shared" ref="U316" si="592">STDEV(L315:T315)/SQRT(COUNT(L315:T315))</f>
        <v>1.7624041100007693E-2</v>
      </c>
    </row>
    <row r="317" spans="1:21">
      <c r="A317" s="233">
        <v>43727</v>
      </c>
      <c r="B317" s="240">
        <v>2.2378009259259199</v>
      </c>
      <c r="C317" s="354">
        <f>(3.91*'VO2-mouse '!C317+1.1*'VCO2-mouse'!C317)/1000</f>
        <v>0.44804728100000013</v>
      </c>
      <c r="D317" s="355">
        <f>(3.91*'VO2-mouse '!D317+1.1*'VCO2-mouse'!D317)/1000</f>
        <v>0.31517968000000002</v>
      </c>
      <c r="E317" s="355">
        <f>(3.91*'VO2-mouse '!E317+1.1*'VCO2-mouse'!E317)/1000</f>
        <v>0.35424189</v>
      </c>
      <c r="F317" s="355">
        <f>(3.91*'VO2-mouse '!F317+1.1*'VCO2-mouse'!F317)/1000</f>
        <v>0.28271733599999999</v>
      </c>
      <c r="G317" s="355">
        <f>(3.91*'VO2-mouse '!G317+1.1*'VCO2-mouse'!G317)/1000</f>
        <v>0.27275493700000003</v>
      </c>
      <c r="H317" s="329">
        <f>(3.91*'VO2-mouse '!H317+1.1*'VCO2-mouse'!H317)/1000</f>
        <v>0.29912620399999995</v>
      </c>
      <c r="I317" s="329">
        <f>(3.91*'VO2-mouse '!I317+1.1*'VCO2-mouse'!I317)/1000</f>
        <v>0.28288091000000004</v>
      </c>
      <c r="J317" s="329">
        <f>(3.91*'VO2-mouse '!J317+1.1*'VCO2-mouse'!J317)/1000</f>
        <v>0.27167225400000006</v>
      </c>
      <c r="K317" s="106">
        <f>(3.91*'VO2-mouse '!K317+1.1*'VCO2-mouse'!K317)/1000</f>
        <v>0.24479889799999999</v>
      </c>
      <c r="L317" s="109"/>
      <c r="M317" s="329"/>
      <c r="N317" s="329"/>
      <c r="O317" s="329"/>
      <c r="P317" s="329"/>
      <c r="Q317" s="329"/>
      <c r="R317" s="329"/>
      <c r="S317" s="329"/>
      <c r="T317" s="329"/>
      <c r="U317" s="357"/>
    </row>
    <row r="318" spans="1:21">
      <c r="A318" s="223">
        <v>43727</v>
      </c>
      <c r="B318" s="235">
        <v>2.2516898148148101</v>
      </c>
      <c r="C318" s="354">
        <f>(3.91*'VO2-mouse '!C318+1.1*'VCO2-mouse'!C318)/1000</f>
        <v>0.32756203600000006</v>
      </c>
      <c r="D318" s="355">
        <f>(3.91*'VO2-mouse '!D318+1.1*'VCO2-mouse'!D318)/1000</f>
        <v>0.26239516000000002</v>
      </c>
      <c r="E318" s="355">
        <f>(3.91*'VO2-mouse '!E318+1.1*'VCO2-mouse'!E318)/1000</f>
        <v>0.26917056</v>
      </c>
      <c r="F318" s="355">
        <f>(3.91*'VO2-mouse '!F318+1.1*'VCO2-mouse'!F318)/1000</f>
        <v>0.314322096</v>
      </c>
      <c r="G318" s="355">
        <f>(3.91*'VO2-mouse '!G318+1.1*'VCO2-mouse'!G318)/1000</f>
        <v>0.40225777800000001</v>
      </c>
      <c r="H318" s="329">
        <f>(3.91*'VO2-mouse '!H318+1.1*'VCO2-mouse'!H318)/1000</f>
        <v>0.204252514</v>
      </c>
      <c r="I318" s="329">
        <f>(3.91*'VO2-mouse '!I318+1.1*'VCO2-mouse'!I318)/1000</f>
        <v>0.30077283999999999</v>
      </c>
      <c r="J318" s="329">
        <f>(3.91*'VO2-mouse '!J318+1.1*'VCO2-mouse'!J318)/1000</f>
        <v>0.28899998399999999</v>
      </c>
      <c r="K318" s="106">
        <f>(3.91*'VO2-mouse '!K318+1.1*'VCO2-mouse'!K318)/1000</f>
        <v>0.40155160099999998</v>
      </c>
      <c r="L318" s="109">
        <f t="shared" ref="L318:P318" si="593">AVERAGE(C318:C320)</f>
        <v>0.306218347</v>
      </c>
      <c r="M318" s="329">
        <f t="shared" si="593"/>
        <v>0.22434946</v>
      </c>
      <c r="N318" s="329">
        <f t="shared" si="593"/>
        <v>0.31160799</v>
      </c>
      <c r="O318" s="329">
        <f t="shared" si="593"/>
        <v>0.379532912</v>
      </c>
      <c r="P318" s="329">
        <f t="shared" si="593"/>
        <v>0.30153068399999999</v>
      </c>
      <c r="Q318" s="329">
        <f t="shared" ref="Q318" si="594">AVERAGE(H318:H320)</f>
        <v>0.22039688799999999</v>
      </c>
      <c r="R318" s="329">
        <f t="shared" ref="R318" si="595">AVERAGE(I318:I320)</f>
        <v>0.28388133333333337</v>
      </c>
      <c r="S318" s="329">
        <f t="shared" ref="S318" si="596">AVERAGE(J318:J320)</f>
        <v>0.28764467799999999</v>
      </c>
      <c r="T318" s="329">
        <f t="shared" ref="T318" si="597">AVERAGE(K318:K320)</f>
        <v>0.36976972233333333</v>
      </c>
      <c r="U318" s="357">
        <f t="shared" ref="U318" si="598">AVERAGE(L318:T318)</f>
        <v>0.2983257794074074</v>
      </c>
    </row>
    <row r="319" spans="1:21">
      <c r="A319" s="223">
        <v>43727</v>
      </c>
      <c r="B319" s="235">
        <v>2.2655787037036998</v>
      </c>
      <c r="C319" s="354">
        <f>(3.91*'VO2-mouse '!C319+1.1*'VCO2-mouse'!C319)/1000</f>
        <v>0.29145020200000005</v>
      </c>
      <c r="D319" s="355">
        <f>(3.91*'VO2-mouse '!D319+1.1*'VCO2-mouse'!D319)/1000</f>
        <v>0.21869323499999999</v>
      </c>
      <c r="E319" s="355">
        <f>(3.91*'VO2-mouse '!E319+1.1*'VCO2-mouse'!E319)/1000</f>
        <v>0.35771651999999998</v>
      </c>
      <c r="F319" s="355">
        <f>(3.91*'VO2-mouse '!F319+1.1*'VCO2-mouse'!F319)/1000</f>
        <v>0.43060828799999995</v>
      </c>
      <c r="G319" s="355">
        <f>(3.91*'VO2-mouse '!G319+1.1*'VCO2-mouse'!G319)/1000</f>
        <v>0.24599520400000002</v>
      </c>
      <c r="H319" s="329">
        <f>(3.91*'VO2-mouse '!H319+1.1*'VCO2-mouse'!H319)/1000</f>
        <v>0.22870971799999995</v>
      </c>
      <c r="I319" s="329">
        <f>(3.91*'VO2-mouse '!I319+1.1*'VCO2-mouse'!I319)/1000</f>
        <v>0.25118414999999999</v>
      </c>
      <c r="J319" s="329">
        <f>(3.91*'VO2-mouse '!J319+1.1*'VCO2-mouse'!J319)/1000</f>
        <v>0.28235076600000003</v>
      </c>
      <c r="K319" s="106">
        <f>(3.91*'VO2-mouse '!K319+1.1*'VCO2-mouse'!K319)/1000</f>
        <v>0.31694187399999996</v>
      </c>
      <c r="L319" s="109"/>
      <c r="M319" s="329"/>
      <c r="N319" s="329"/>
      <c r="O319" s="329"/>
      <c r="P319" s="329"/>
      <c r="Q319" s="329"/>
      <c r="R319" s="329"/>
      <c r="S319" s="329"/>
      <c r="T319" s="329"/>
      <c r="U319" s="357">
        <f t="shared" ref="U319" si="599">STDEV(L318:T318)/SQRT(COUNT(L318:T318))</f>
        <v>1.8187278986174296E-2</v>
      </c>
    </row>
    <row r="320" spans="1:21">
      <c r="A320" s="223">
        <v>43727</v>
      </c>
      <c r="B320" s="235">
        <v>2.27946759259259</v>
      </c>
      <c r="C320" s="354">
        <f>(3.91*'VO2-mouse '!C320+1.1*'VCO2-mouse'!C320)/1000</f>
        <v>0.29964280300000001</v>
      </c>
      <c r="D320" s="355">
        <f>(3.91*'VO2-mouse '!D320+1.1*'VCO2-mouse'!D320)/1000</f>
        <v>0.19195998500000003</v>
      </c>
      <c r="E320" s="355">
        <f>(3.91*'VO2-mouse '!E320+1.1*'VCO2-mouse'!E320)/1000</f>
        <v>0.30793689000000002</v>
      </c>
      <c r="F320" s="355">
        <f>(3.91*'VO2-mouse '!F320+1.1*'VCO2-mouse'!F320)/1000</f>
        <v>0.39366835200000005</v>
      </c>
      <c r="G320" s="355">
        <f>(3.91*'VO2-mouse '!G320+1.1*'VCO2-mouse'!G320)/1000</f>
        <v>0.25633907</v>
      </c>
      <c r="H320" s="329">
        <f>(3.91*'VO2-mouse '!H320+1.1*'VCO2-mouse'!H320)/1000</f>
        <v>0.22822843200000001</v>
      </c>
      <c r="I320" s="329">
        <f>(3.91*'VO2-mouse '!I320+1.1*'VCO2-mouse'!I320)/1000</f>
        <v>0.29968701000000003</v>
      </c>
      <c r="J320" s="329">
        <f>(3.91*'VO2-mouse '!J320+1.1*'VCO2-mouse'!J320)/1000</f>
        <v>0.29158328400000005</v>
      </c>
      <c r="K320" s="106">
        <f>(3.91*'VO2-mouse '!K320+1.1*'VCO2-mouse'!K320)/1000</f>
        <v>0.39081569199999999</v>
      </c>
      <c r="L320" s="109"/>
      <c r="M320" s="329"/>
      <c r="N320" s="329"/>
      <c r="O320" s="329"/>
      <c r="P320" s="329"/>
      <c r="Q320" s="329"/>
      <c r="R320" s="329"/>
      <c r="S320" s="329"/>
      <c r="T320" s="329"/>
      <c r="U320" s="357"/>
    </row>
    <row r="321" spans="1:21">
      <c r="A321" s="223">
        <v>43727</v>
      </c>
      <c r="B321" s="235">
        <v>2.2933564814814802</v>
      </c>
      <c r="C321" s="354">
        <f>(3.91*'VO2-mouse '!C321+1.1*'VCO2-mouse'!C321)/1000</f>
        <v>0.30341485200000001</v>
      </c>
      <c r="D321" s="355">
        <f>(3.91*'VO2-mouse '!D321+1.1*'VCO2-mouse'!D321)/1000</f>
        <v>0.36784921500000001</v>
      </c>
      <c r="E321" s="355">
        <f>(3.91*'VO2-mouse '!E321+1.1*'VCO2-mouse'!E321)/1000</f>
        <v>0.26924238</v>
      </c>
      <c r="F321" s="355">
        <f>(3.91*'VO2-mouse '!F321+1.1*'VCO2-mouse'!F321)/1000</f>
        <v>0.29634000000000005</v>
      </c>
      <c r="G321" s="355">
        <f>(3.91*'VO2-mouse '!G321+1.1*'VCO2-mouse'!G321)/1000</f>
        <v>0.48831183699999997</v>
      </c>
      <c r="H321" s="329">
        <f>(3.91*'VO2-mouse '!H321+1.1*'VCO2-mouse'!H321)/1000</f>
        <v>0.38586126000000004</v>
      </c>
      <c r="I321" s="329">
        <f>(3.91*'VO2-mouse '!I321+1.1*'VCO2-mouse'!I321)/1000</f>
        <v>0.22534181</v>
      </c>
      <c r="J321" s="329">
        <f>(3.91*'VO2-mouse '!J321+1.1*'VCO2-mouse'!J321)/1000</f>
        <v>0.29586087999999999</v>
      </c>
      <c r="K321" s="106">
        <f>(3.91*'VO2-mouse '!K321+1.1*'VCO2-mouse'!K321)/1000</f>
        <v>0.309861891</v>
      </c>
      <c r="L321" s="109">
        <f t="shared" ref="L321:P321" si="600">AVERAGE(C321:C323)</f>
        <v>0.41185893466666673</v>
      </c>
      <c r="M321" s="329">
        <f t="shared" si="600"/>
        <v>0.27237475999999999</v>
      </c>
      <c r="N321" s="329">
        <f t="shared" si="600"/>
        <v>0.27412316999999997</v>
      </c>
      <c r="O321" s="329">
        <f t="shared" si="600"/>
        <v>0.29399867200000002</v>
      </c>
      <c r="P321" s="329">
        <f t="shared" si="600"/>
        <v>0.40115253533333334</v>
      </c>
      <c r="Q321" s="329">
        <f t="shared" ref="Q321" si="601">AVERAGE(H321:H323)</f>
        <v>0.31684747266666663</v>
      </c>
      <c r="R321" s="329">
        <f t="shared" ref="R321" si="602">AVERAGE(I321:I323)</f>
        <v>0.27471583333333333</v>
      </c>
      <c r="S321" s="329">
        <f t="shared" ref="S321" si="603">AVERAGE(J321:J323)</f>
        <v>0.36567734200000007</v>
      </c>
      <c r="T321" s="329">
        <f t="shared" ref="T321" si="604">AVERAGE(K321:K323)</f>
        <v>0.32669009066666671</v>
      </c>
      <c r="U321" s="357">
        <f t="shared" ref="U321" si="605">AVERAGE(L321:T321)</f>
        <v>0.32638209007407409</v>
      </c>
    </row>
    <row r="322" spans="1:21">
      <c r="A322" s="223">
        <v>43727</v>
      </c>
      <c r="B322" s="235">
        <v>2.3072453703703699</v>
      </c>
      <c r="C322" s="354">
        <f>(3.91*'VO2-mouse '!C322+1.1*'VCO2-mouse'!C322)/1000</f>
        <v>0.45166702800000008</v>
      </c>
      <c r="D322" s="355">
        <f>(3.91*'VO2-mouse '!D322+1.1*'VCO2-mouse'!D322)/1000</f>
        <v>0.22382486000000001</v>
      </c>
      <c r="E322" s="355">
        <f>(3.91*'VO2-mouse '!E322+1.1*'VCO2-mouse'!E322)/1000</f>
        <v>0.31638249000000002</v>
      </c>
      <c r="F322" s="355">
        <f>(3.91*'VO2-mouse '!F322+1.1*'VCO2-mouse'!F322)/1000</f>
        <v>0.28601047200000002</v>
      </c>
      <c r="G322" s="355">
        <f>(3.91*'VO2-mouse '!G322+1.1*'VCO2-mouse'!G322)/1000</f>
        <v>0.42733321800000007</v>
      </c>
      <c r="H322" s="329">
        <f>(3.91*'VO2-mouse '!H322+1.1*'VCO2-mouse'!H322)/1000</f>
        <v>0.33532387599999991</v>
      </c>
      <c r="I322" s="329">
        <f>(3.91*'VO2-mouse '!I322+1.1*'VCO2-mouse'!I322)/1000</f>
        <v>0.23761461000000003</v>
      </c>
      <c r="J322" s="329">
        <f>(3.91*'VO2-mouse '!J322+1.1*'VCO2-mouse'!J322)/1000</f>
        <v>0.42448240600000009</v>
      </c>
      <c r="K322" s="106">
        <f>(3.91*'VO2-mouse '!K322+1.1*'VCO2-mouse'!K322)/1000</f>
        <v>0.31337912900000003</v>
      </c>
      <c r="L322" s="109"/>
      <c r="M322" s="329"/>
      <c r="N322" s="329"/>
      <c r="O322" s="329"/>
      <c r="P322" s="329"/>
      <c r="Q322" s="329"/>
      <c r="R322" s="329"/>
      <c r="S322" s="329"/>
      <c r="T322" s="329"/>
      <c r="U322" s="357">
        <f t="shared" ref="U322" si="606">STDEV(L321:T321)/SQRT(COUNT(L321:T321))</f>
        <v>1.821854417892713E-2</v>
      </c>
    </row>
    <row r="323" spans="1:21">
      <c r="A323" s="223">
        <v>43727</v>
      </c>
      <c r="B323" s="235">
        <v>2.3211342592592601</v>
      </c>
      <c r="C323" s="354">
        <f>(3.91*'VO2-mouse '!C323+1.1*'VCO2-mouse'!C323)/1000</f>
        <v>0.4804949240000001</v>
      </c>
      <c r="D323" s="355">
        <f>(3.91*'VO2-mouse '!D323+1.1*'VCO2-mouse'!D323)/1000</f>
        <v>0.22545020499999999</v>
      </c>
      <c r="E323" s="355">
        <f>(3.91*'VO2-mouse '!E323+1.1*'VCO2-mouse'!E323)/1000</f>
        <v>0.23674464000000001</v>
      </c>
      <c r="F323" s="355">
        <f>(3.91*'VO2-mouse '!F323+1.1*'VCO2-mouse'!F323)/1000</f>
        <v>0.29964554399999999</v>
      </c>
      <c r="G323" s="355">
        <f>(3.91*'VO2-mouse '!G323+1.1*'VCO2-mouse'!G323)/1000</f>
        <v>0.28781255099999997</v>
      </c>
      <c r="H323" s="329">
        <f>(3.91*'VO2-mouse '!H323+1.1*'VCO2-mouse'!H323)/1000</f>
        <v>0.22935728199999997</v>
      </c>
      <c r="I323" s="329">
        <f>(3.91*'VO2-mouse '!I323+1.1*'VCO2-mouse'!I323)/1000</f>
        <v>0.36119107999999994</v>
      </c>
      <c r="J323" s="329">
        <f>(3.91*'VO2-mouse '!J323+1.1*'VCO2-mouse'!J323)/1000</f>
        <v>0.37668874000000002</v>
      </c>
      <c r="K323" s="106">
        <f>(3.91*'VO2-mouse '!K323+1.1*'VCO2-mouse'!K323)/1000</f>
        <v>0.35682925199999999</v>
      </c>
      <c r="L323" s="109"/>
      <c r="M323" s="329"/>
      <c r="N323" s="329"/>
      <c r="O323" s="329"/>
      <c r="P323" s="329"/>
      <c r="Q323" s="329"/>
      <c r="R323" s="329"/>
      <c r="S323" s="329"/>
      <c r="T323" s="329"/>
      <c r="U323" s="357"/>
    </row>
    <row r="324" spans="1:21">
      <c r="A324" s="223">
        <v>43727</v>
      </c>
      <c r="B324" s="235">
        <v>2.33502314814814</v>
      </c>
      <c r="C324" s="354">
        <f>(3.91*'VO2-mouse '!C324+1.1*'VCO2-mouse'!C324)/1000</f>
        <v>0.31643531800000008</v>
      </c>
      <c r="D324" s="355">
        <f>(3.91*'VO2-mouse '!D324+1.1*'VCO2-mouse'!D324)/1000</f>
        <v>0.23106647500000002</v>
      </c>
      <c r="E324" s="355">
        <f>(3.91*'VO2-mouse '!E324+1.1*'VCO2-mouse'!E324)/1000</f>
        <v>0.34856217</v>
      </c>
      <c r="F324" s="355">
        <f>(3.91*'VO2-mouse '!F324+1.1*'VCO2-mouse'!F324)/1000</f>
        <v>0.30551056800000004</v>
      </c>
      <c r="G324" s="355">
        <f>(3.91*'VO2-mouse '!G324+1.1*'VCO2-mouse'!G324)/1000</f>
        <v>0.30795910600000004</v>
      </c>
      <c r="H324" s="329">
        <f>(3.91*'VO2-mouse '!H324+1.1*'VCO2-mouse'!H324)/1000</f>
        <v>0.24137038599999999</v>
      </c>
      <c r="I324" s="329">
        <f>(3.91*'VO2-mouse '!I324+1.1*'VCO2-mouse'!I324)/1000</f>
        <v>0.25073680000000004</v>
      </c>
      <c r="J324" s="329">
        <f>(3.91*'VO2-mouse '!J324+1.1*'VCO2-mouse'!J324)/1000</f>
        <v>0.24801118800000005</v>
      </c>
      <c r="K324" s="106">
        <f>(3.91*'VO2-mouse '!K324+1.1*'VCO2-mouse'!K324)/1000</f>
        <v>0.285663002</v>
      </c>
      <c r="L324" s="109">
        <f t="shared" ref="L324:P324" si="607">AVERAGE(C324:C326)</f>
        <v>0.30512215200000009</v>
      </c>
      <c r="M324" s="329">
        <f t="shared" si="607"/>
        <v>0.23685537500000001</v>
      </c>
      <c r="N324" s="329">
        <f t="shared" si="607"/>
        <v>0.29327039999999999</v>
      </c>
      <c r="O324" s="329">
        <f t="shared" si="607"/>
        <v>0.32665028000000002</v>
      </c>
      <c r="P324" s="329">
        <f t="shared" si="607"/>
        <v>0.28481825233333335</v>
      </c>
      <c r="Q324" s="329">
        <f t="shared" ref="Q324" si="608">AVERAGE(H324:H326)</f>
        <v>0.27881203999999998</v>
      </c>
      <c r="R324" s="329">
        <f t="shared" ref="R324" si="609">AVERAGE(I324:I326)</f>
        <v>0.24566537666666668</v>
      </c>
      <c r="S324" s="329">
        <f t="shared" ref="S324" si="610">AVERAGE(J324:J326)</f>
        <v>0.29538891000000006</v>
      </c>
      <c r="T324" s="329">
        <f t="shared" ref="T324" si="611">AVERAGE(K324:K326)</f>
        <v>0.32028108966666669</v>
      </c>
      <c r="U324" s="357">
        <f t="shared" ref="U324" si="612">AVERAGE(L324:T324)</f>
        <v>0.28742931951851852</v>
      </c>
    </row>
    <row r="325" spans="1:21">
      <c r="A325" s="223">
        <v>43727</v>
      </c>
      <c r="B325" s="235">
        <v>2.3489120370370302</v>
      </c>
      <c r="C325" s="354">
        <f>(3.91*'VO2-mouse '!C325+1.1*'VCO2-mouse'!C325)/1000</f>
        <v>0.30929257100000007</v>
      </c>
      <c r="D325" s="355">
        <f>(3.91*'VO2-mouse '!D325+1.1*'VCO2-mouse'!D325)/1000</f>
        <v>0.26148168499999996</v>
      </c>
      <c r="E325" s="355">
        <f>(3.91*'VO2-mouse '!E325+1.1*'VCO2-mouse'!E325)/1000</f>
        <v>0.24131736000000001</v>
      </c>
      <c r="F325" s="355">
        <f>(3.91*'VO2-mouse '!F325+1.1*'VCO2-mouse'!F325)/1000</f>
        <v>0.36991020000000002</v>
      </c>
      <c r="G325" s="355">
        <f>(3.91*'VO2-mouse '!G325+1.1*'VCO2-mouse'!G325)/1000</f>
        <v>0.27398302099999999</v>
      </c>
      <c r="H325" s="329">
        <f>(3.91*'VO2-mouse '!H325+1.1*'VCO2-mouse'!H325)/1000</f>
        <v>0.253558542</v>
      </c>
      <c r="I325" s="329">
        <f>(3.91*'VO2-mouse '!I325+1.1*'VCO2-mouse'!I325)/1000</f>
        <v>0.22989397</v>
      </c>
      <c r="J325" s="329">
        <f>(3.91*'VO2-mouse '!J325+1.1*'VCO2-mouse'!J325)/1000</f>
        <v>0.27867158000000003</v>
      </c>
      <c r="K325" s="106">
        <f>(3.91*'VO2-mouse '!K325+1.1*'VCO2-mouse'!K325)/1000</f>
        <v>0.27192540400000004</v>
      </c>
      <c r="L325" s="109"/>
      <c r="M325" s="329"/>
      <c r="N325" s="329"/>
      <c r="O325" s="329"/>
      <c r="P325" s="329"/>
      <c r="Q325" s="329"/>
      <c r="R325" s="329"/>
      <c r="S325" s="329"/>
      <c r="T325" s="329"/>
      <c r="U325" s="357">
        <f t="shared" ref="U325" si="613">STDEV(L324:T324)/SQRT(COUNT(L324:T324))</f>
        <v>1.0145509495748503E-2</v>
      </c>
    </row>
    <row r="326" spans="1:21">
      <c r="A326" s="223">
        <v>43727</v>
      </c>
      <c r="B326" s="235">
        <v>2.3628009259259199</v>
      </c>
      <c r="C326" s="354">
        <f>(3.91*'VO2-mouse '!C326+1.1*'VCO2-mouse'!C326)/1000</f>
        <v>0.28963856700000001</v>
      </c>
      <c r="D326" s="355">
        <f>(3.91*'VO2-mouse '!D326+1.1*'VCO2-mouse'!D326)/1000</f>
        <v>0.21801796500000001</v>
      </c>
      <c r="E326" s="355">
        <f>(3.91*'VO2-mouse '!E326+1.1*'VCO2-mouse'!E326)/1000</f>
        <v>0.28993166999999997</v>
      </c>
      <c r="F326" s="355">
        <f>(3.91*'VO2-mouse '!F326+1.1*'VCO2-mouse'!F326)/1000</f>
        <v>0.30453007200000004</v>
      </c>
      <c r="G326" s="355">
        <f>(3.91*'VO2-mouse '!G326+1.1*'VCO2-mouse'!G326)/1000</f>
        <v>0.27251262999999998</v>
      </c>
      <c r="H326" s="329">
        <f>(3.91*'VO2-mouse '!H326+1.1*'VCO2-mouse'!H326)/1000</f>
        <v>0.34150719200000001</v>
      </c>
      <c r="I326" s="329">
        <f>(3.91*'VO2-mouse '!I326+1.1*'VCO2-mouse'!I326)/1000</f>
        <v>0.25636535999999999</v>
      </c>
      <c r="J326" s="329">
        <f>(3.91*'VO2-mouse '!J326+1.1*'VCO2-mouse'!J326)/1000</f>
        <v>0.35948396200000005</v>
      </c>
      <c r="K326" s="106">
        <f>(3.91*'VO2-mouse '!K326+1.1*'VCO2-mouse'!K326)/1000</f>
        <v>0.40325486300000002</v>
      </c>
      <c r="L326" s="109"/>
      <c r="M326" s="329"/>
      <c r="N326" s="329"/>
      <c r="O326" s="329"/>
      <c r="P326" s="329"/>
      <c r="Q326" s="329"/>
      <c r="R326" s="329"/>
      <c r="S326" s="329"/>
      <c r="T326" s="329"/>
      <c r="U326" s="357"/>
    </row>
    <row r="327" spans="1:21">
      <c r="A327" s="223">
        <v>43727</v>
      </c>
      <c r="B327" s="235">
        <v>2.3766898148148101</v>
      </c>
      <c r="C327" s="354">
        <f>(3.91*'VO2-mouse '!C327+1.1*'VCO2-mouse'!C327)/1000</f>
        <v>0.31682176400000001</v>
      </c>
      <c r="D327" s="355">
        <f>(3.91*'VO2-mouse '!D327+1.1*'VCO2-mouse'!D327)/1000</f>
        <v>0.28758846499999996</v>
      </c>
      <c r="E327" s="355">
        <f>(3.91*'VO2-mouse '!E327+1.1*'VCO2-mouse'!E327)/1000</f>
        <v>0.24353082000000001</v>
      </c>
      <c r="F327" s="355">
        <f>(3.91*'VO2-mouse '!F327+1.1*'VCO2-mouse'!F327)/1000</f>
        <v>0.31911712799999997</v>
      </c>
      <c r="G327" s="355">
        <f>(3.91*'VO2-mouse '!G327+1.1*'VCO2-mouse'!G327)/1000</f>
        <v>0.25106883099999999</v>
      </c>
      <c r="H327" s="329">
        <f>(3.91*'VO2-mouse '!H327+1.1*'VCO2-mouse'!H327)/1000</f>
        <v>0.24525555600000001</v>
      </c>
      <c r="I327" s="329">
        <f>(3.91*'VO2-mouse '!I327+1.1*'VCO2-mouse'!I327)/1000</f>
        <v>0.24761938</v>
      </c>
      <c r="J327" s="329">
        <f>(3.91*'VO2-mouse '!J327+1.1*'VCO2-mouse'!J327)/1000</f>
        <v>0.26978699</v>
      </c>
      <c r="K327" s="106">
        <f>(3.91*'VO2-mouse '!K327+1.1*'VCO2-mouse'!K327)/1000</f>
        <v>0.30829180100000003</v>
      </c>
      <c r="L327" s="109">
        <f t="shared" ref="L327:P327" si="614">AVERAGE(C327:C329)</f>
        <v>0.31679629000000004</v>
      </c>
      <c r="M327" s="329">
        <f t="shared" si="614"/>
        <v>0.25008047999999999</v>
      </c>
      <c r="N327" s="329">
        <f t="shared" si="614"/>
        <v>0.26836001999999998</v>
      </c>
      <c r="O327" s="329">
        <f t="shared" si="614"/>
        <v>0.23899453600000001</v>
      </c>
      <c r="P327" s="329">
        <f t="shared" si="614"/>
        <v>0.34146424433333333</v>
      </c>
      <c r="Q327" s="329">
        <f t="shared" ref="Q327" si="615">AVERAGE(H327:H329)</f>
        <v>0.28131084666666667</v>
      </c>
      <c r="R327" s="329">
        <f t="shared" ref="R327" si="616">AVERAGE(I327:I329)</f>
        <v>0.29484497333333332</v>
      </c>
      <c r="S327" s="329">
        <f t="shared" ref="S327" si="617">AVERAGE(J327:J329)</f>
        <v>0.30692750466666668</v>
      </c>
      <c r="T327" s="329">
        <f t="shared" ref="T327" si="618">AVERAGE(K327:K329)</f>
        <v>0.31891568266666664</v>
      </c>
      <c r="U327" s="357">
        <f t="shared" ref="U327" si="619">AVERAGE(L327:T327)</f>
        <v>0.29085495307407411</v>
      </c>
    </row>
    <row r="328" spans="1:21">
      <c r="A328" s="223">
        <v>43727</v>
      </c>
      <c r="B328" s="235">
        <v>2.3905787037036998</v>
      </c>
      <c r="C328" s="354">
        <f>(3.91*'VO2-mouse '!C328+1.1*'VCO2-mouse'!C328)/1000</f>
        <v>0.30118804500000007</v>
      </c>
      <c r="D328" s="355">
        <f>(3.91*'VO2-mouse '!D328+1.1*'VCO2-mouse'!D328)/1000</f>
        <v>0.22082030499999999</v>
      </c>
      <c r="E328" s="355">
        <f>(3.91*'VO2-mouse '!E328+1.1*'VCO2-mouse'!E328)/1000</f>
        <v>0.22384107</v>
      </c>
      <c r="F328" s="355">
        <f>(3.91*'VO2-mouse '!F328+1.1*'VCO2-mouse'!F328)/1000</f>
        <v>0.26523842400000003</v>
      </c>
      <c r="G328" s="355">
        <f>(3.91*'VO2-mouse '!G328+1.1*'VCO2-mouse'!G328)/1000</f>
        <v>0.41205700899999997</v>
      </c>
      <c r="H328" s="329">
        <f>(3.91*'VO2-mouse '!H328+1.1*'VCO2-mouse'!H328)/1000</f>
        <v>0.23437772200000001</v>
      </c>
      <c r="I328" s="329">
        <f>(3.91*'VO2-mouse '!I328+1.1*'VCO2-mouse'!I328)/1000</f>
        <v>0.28464087000000005</v>
      </c>
      <c r="J328" s="329">
        <f>(3.91*'VO2-mouse '!J328+1.1*'VCO2-mouse'!J328)/1000</f>
        <v>0.30123327200000005</v>
      </c>
      <c r="K328" s="106">
        <f>(3.91*'VO2-mouse '!K328+1.1*'VCO2-mouse'!K328)/1000</f>
        <v>0.25374860799999999</v>
      </c>
      <c r="L328" s="109"/>
      <c r="M328" s="329"/>
      <c r="N328" s="329"/>
      <c r="O328" s="329"/>
      <c r="P328" s="329"/>
      <c r="Q328" s="329"/>
      <c r="R328" s="329"/>
      <c r="S328" s="329"/>
      <c r="T328" s="329"/>
      <c r="U328" s="357">
        <f t="shared" ref="U328" si="620">STDEV(L327:T327)/SQRT(COUNT(L327:T327))</f>
        <v>1.1331542468549824E-2</v>
      </c>
    </row>
    <row r="329" spans="1:21">
      <c r="A329" s="223">
        <v>43727</v>
      </c>
      <c r="B329" s="235">
        <v>2.40446759259259</v>
      </c>
      <c r="C329" s="354">
        <f>(3.91*'VO2-mouse '!C329+1.1*'VCO2-mouse'!C329)/1000</f>
        <v>0.33237906100000003</v>
      </c>
      <c r="D329" s="355">
        <f>(3.91*'VO2-mouse '!D329+1.1*'VCO2-mouse'!D329)/1000</f>
        <v>0.24183267</v>
      </c>
      <c r="E329" s="355">
        <f>(3.91*'VO2-mouse '!E329+1.1*'VCO2-mouse'!E329)/1000</f>
        <v>0.33770816999999997</v>
      </c>
      <c r="F329" s="355">
        <f>(3.91*'VO2-mouse '!F329+1.1*'VCO2-mouse'!F329)/1000</f>
        <v>0.13262805599999999</v>
      </c>
      <c r="G329" s="355">
        <f>(3.91*'VO2-mouse '!G329+1.1*'VCO2-mouse'!G329)/1000</f>
        <v>0.36126689299999998</v>
      </c>
      <c r="H329" s="329">
        <f>(3.91*'VO2-mouse '!H329+1.1*'VCO2-mouse'!H329)/1000</f>
        <v>0.36429926200000001</v>
      </c>
      <c r="I329" s="329">
        <f>(3.91*'VO2-mouse '!I329+1.1*'VCO2-mouse'!I329)/1000</f>
        <v>0.35227467000000001</v>
      </c>
      <c r="J329" s="329">
        <f>(3.91*'VO2-mouse '!J329+1.1*'VCO2-mouse'!J329)/1000</f>
        <v>0.349762252</v>
      </c>
      <c r="K329" s="106">
        <f>(3.91*'VO2-mouse '!K329+1.1*'VCO2-mouse'!K329)/1000</f>
        <v>0.39470663899999997</v>
      </c>
      <c r="L329" s="109"/>
      <c r="M329" s="329"/>
      <c r="N329" s="329"/>
      <c r="O329" s="329"/>
      <c r="P329" s="329"/>
      <c r="Q329" s="329"/>
      <c r="R329" s="329"/>
      <c r="S329" s="329"/>
      <c r="T329" s="329"/>
      <c r="U329" s="357"/>
    </row>
    <row r="330" spans="1:21">
      <c r="A330" s="223">
        <v>43727</v>
      </c>
      <c r="B330" s="235">
        <v>2.4183564814814802</v>
      </c>
      <c r="C330" s="354">
        <f>(3.91*'VO2-mouse '!C330+1.1*'VCO2-mouse'!C330)/1000</f>
        <v>0.397809843</v>
      </c>
      <c r="D330" s="355">
        <f>(3.91*'VO2-mouse '!D330+1.1*'VCO2-mouse'!D330)/1000</f>
        <v>0.5175721900000001</v>
      </c>
      <c r="E330" s="355">
        <f>(3.91*'VO2-mouse '!E330+1.1*'VCO2-mouse'!E330)/1000</f>
        <v>0.30877874999999999</v>
      </c>
      <c r="F330" s="355">
        <f>(3.91*'VO2-mouse '!F330+1.1*'VCO2-mouse'!F330)/1000</f>
        <v>0.30354931199999996</v>
      </c>
      <c r="G330" s="355">
        <f>(3.91*'VO2-mouse '!G330+1.1*'VCO2-mouse'!G330)/1000</f>
        <v>0.36926228300000002</v>
      </c>
      <c r="H330" s="329">
        <f>(3.91*'VO2-mouse '!H330+1.1*'VCO2-mouse'!H330)/1000</f>
        <v>0.30769840200000004</v>
      </c>
      <c r="I330" s="329">
        <f>(3.91*'VO2-mouse '!I330+1.1*'VCO2-mouse'!I330)/1000</f>
        <v>0.29769613000000006</v>
      </c>
      <c r="J330" s="329">
        <f>(3.91*'VO2-mouse '!J330+1.1*'VCO2-mouse'!J330)/1000</f>
        <v>0.39721670999999997</v>
      </c>
      <c r="K330" s="106">
        <f>(3.91*'VO2-mouse '!K330+1.1*'VCO2-mouse'!K330)/1000</f>
        <v>0.31915241099999997</v>
      </c>
      <c r="L330" s="109">
        <f t="shared" ref="L330:P330" si="621">AVERAGE(C330:C332)</f>
        <v>0.42571823599999997</v>
      </c>
      <c r="M330" s="329">
        <f t="shared" si="621"/>
        <v>0.47939676333333336</v>
      </c>
      <c r="N330" s="329">
        <f t="shared" si="621"/>
        <v>0.32130260999999999</v>
      </c>
      <c r="O330" s="329">
        <f t="shared" si="621"/>
        <v>0.27467950400000002</v>
      </c>
      <c r="P330" s="329">
        <f t="shared" si="621"/>
        <v>0.31782922600000002</v>
      </c>
      <c r="Q330" s="329">
        <f t="shared" ref="Q330" si="622">AVERAGE(H330:H332)</f>
        <v>0.28445693200000005</v>
      </c>
      <c r="R330" s="329">
        <f t="shared" ref="R330" si="623">AVERAGE(I330:I332)</f>
        <v>0.3101219566666667</v>
      </c>
      <c r="S330" s="329">
        <f t="shared" ref="S330" si="624">AVERAGE(J330:J332)</f>
        <v>0.34602369733333332</v>
      </c>
      <c r="T330" s="329">
        <f t="shared" ref="T330" si="625">AVERAGE(K330:K332)</f>
        <v>0.33228022833333332</v>
      </c>
      <c r="U330" s="357">
        <f t="shared" ref="U330" si="626">AVERAGE(L330:T330)</f>
        <v>0.34353435040740748</v>
      </c>
    </row>
    <row r="331" spans="1:21">
      <c r="A331" s="223">
        <v>43727</v>
      </c>
      <c r="B331" s="235">
        <v>2.4322453703703699</v>
      </c>
      <c r="C331" s="354">
        <f>(3.91*'VO2-mouse '!C331+1.1*'VCO2-mouse'!C331)/1000</f>
        <v>0.46809775800000003</v>
      </c>
      <c r="D331" s="355">
        <f>(3.91*'VO2-mouse '!D331+1.1*'VCO2-mouse'!D331)/1000</f>
        <v>0.48095053500000001</v>
      </c>
      <c r="E331" s="355">
        <f>(3.91*'VO2-mouse '!E331+1.1*'VCO2-mouse'!E331)/1000</f>
        <v>0.33857433000000003</v>
      </c>
      <c r="F331" s="355">
        <f>(3.91*'VO2-mouse '!F331+1.1*'VCO2-mouse'!F331)/1000</f>
        <v>0.27558379199999999</v>
      </c>
      <c r="G331" s="355">
        <f>(3.91*'VO2-mouse '!G331+1.1*'VCO2-mouse'!G331)/1000</f>
        <v>0.31028535200000001</v>
      </c>
      <c r="H331" s="329">
        <f>(3.91*'VO2-mouse '!H331+1.1*'VCO2-mouse'!H331)/1000</f>
        <v>0.28809578799999996</v>
      </c>
      <c r="I331" s="329">
        <f>(3.91*'VO2-mouse '!I331+1.1*'VCO2-mouse'!I331)/1000</f>
        <v>0.37324423000000001</v>
      </c>
      <c r="J331" s="329">
        <f>(3.91*'VO2-mouse '!J331+1.1*'VCO2-mouse'!J331)/1000</f>
        <v>0.34447248200000002</v>
      </c>
      <c r="K331" s="106">
        <f>(3.91*'VO2-mouse '!K331+1.1*'VCO2-mouse'!K331)/1000</f>
        <v>0.37530844300000005</v>
      </c>
      <c r="L331" s="109"/>
      <c r="M331" s="329"/>
      <c r="N331" s="329"/>
      <c r="O331" s="329"/>
      <c r="P331" s="329"/>
      <c r="Q331" s="329"/>
      <c r="R331" s="329"/>
      <c r="S331" s="329"/>
      <c r="T331" s="329"/>
      <c r="U331" s="357">
        <f t="shared" ref="U331" si="627">STDEV(L330:T330)/SQRT(COUNT(L330:T330))</f>
        <v>2.2313474194800856E-2</v>
      </c>
    </row>
    <row r="332" spans="1:21">
      <c r="A332" s="223">
        <v>43727</v>
      </c>
      <c r="B332" s="235">
        <v>2.4461342592592592</v>
      </c>
      <c r="C332" s="354">
        <f>(3.91*'VO2-mouse '!C332+1.1*'VCO2-mouse'!C332)/1000</f>
        <v>0.411247107</v>
      </c>
      <c r="D332" s="355">
        <f>(3.91*'VO2-mouse '!D332+1.1*'VCO2-mouse'!D332)/1000</f>
        <v>0.43966756500000004</v>
      </c>
      <c r="E332" s="355">
        <f>(3.91*'VO2-mouse '!E332+1.1*'VCO2-mouse'!E332)/1000</f>
        <v>0.31655475</v>
      </c>
      <c r="F332" s="355">
        <f>(3.91*'VO2-mouse '!F332+1.1*'VCO2-mouse'!F332)/1000</f>
        <v>0.24490540799999999</v>
      </c>
      <c r="G332" s="355">
        <f>(3.91*'VO2-mouse '!G332+1.1*'VCO2-mouse'!G332)/1000</f>
        <v>0.27394004300000002</v>
      </c>
      <c r="H332" s="329">
        <f>(3.91*'VO2-mouse '!H332+1.1*'VCO2-mouse'!H332)/1000</f>
        <v>0.25757660600000004</v>
      </c>
      <c r="I332" s="329">
        <f>(3.91*'VO2-mouse '!I332+1.1*'VCO2-mouse'!I332)/1000</f>
        <v>0.25942550999999997</v>
      </c>
      <c r="J332" s="329">
        <f>(3.91*'VO2-mouse '!J332+1.1*'VCO2-mouse'!J332)/1000</f>
        <v>0.29638190000000003</v>
      </c>
      <c r="K332" s="106">
        <f>(3.91*'VO2-mouse '!K332+1.1*'VCO2-mouse'!K332)/1000</f>
        <v>0.30237983100000004</v>
      </c>
      <c r="L332" s="109"/>
      <c r="M332" s="329"/>
      <c r="N332" s="329"/>
      <c r="O332" s="329"/>
      <c r="P332" s="329"/>
      <c r="Q332" s="329"/>
      <c r="R332" s="329"/>
      <c r="S332" s="329"/>
      <c r="T332" s="329"/>
      <c r="U332" s="357"/>
    </row>
    <row r="333" spans="1:21">
      <c r="A333" s="223">
        <v>43727</v>
      </c>
      <c r="B333" s="235">
        <v>2.46002314814814</v>
      </c>
      <c r="C333" s="354">
        <f>(3.91*'VO2-mouse '!C333+1.1*'VCO2-mouse'!C333)/1000</f>
        <v>0.35066966399999999</v>
      </c>
      <c r="D333" s="355">
        <f>(3.91*'VO2-mouse '!D333+1.1*'VCO2-mouse'!D333)/1000</f>
        <v>0.412121185</v>
      </c>
      <c r="E333" s="355">
        <f>(3.91*'VO2-mouse '!E333+1.1*'VCO2-mouse'!E333)/1000</f>
        <v>0.42046802999999999</v>
      </c>
      <c r="F333" s="355">
        <f>(3.91*'VO2-mouse '!F333+1.1*'VCO2-mouse'!F333)/1000</f>
        <v>0.36459984000000001</v>
      </c>
      <c r="G333" s="355">
        <f>(3.91*'VO2-mouse '!G333+1.1*'VCO2-mouse'!G333)/1000</f>
        <v>0.31858776300000008</v>
      </c>
      <c r="H333" s="329">
        <f>(3.91*'VO2-mouse '!H333+1.1*'VCO2-mouse'!H333)/1000</f>
        <v>0.27616657200000005</v>
      </c>
      <c r="I333" s="329">
        <f>(3.91*'VO2-mouse '!I333+1.1*'VCO2-mouse'!I333)/1000</f>
        <v>0.25971462000000001</v>
      </c>
      <c r="J333" s="329">
        <f>(3.91*'VO2-mouse '!J333+1.1*'VCO2-mouse'!J333)/1000</f>
        <v>0.286792516</v>
      </c>
      <c r="K333" s="106">
        <f>(3.91*'VO2-mouse '!K333+1.1*'VCO2-mouse'!K333)/1000</f>
        <v>0.35584976800000007</v>
      </c>
      <c r="L333" s="109">
        <f t="shared" ref="L333:P333" si="628">AVERAGE(C333:C335)</f>
        <v>0.35751837600000003</v>
      </c>
      <c r="M333" s="329">
        <f t="shared" si="628"/>
        <v>0.38006680333333337</v>
      </c>
      <c r="N333" s="329">
        <f t="shared" si="628"/>
        <v>0.33940224000000002</v>
      </c>
      <c r="O333" s="329">
        <f t="shared" si="628"/>
        <v>0.3262314</v>
      </c>
      <c r="P333" s="329">
        <f t="shared" si="628"/>
        <v>0.32341389599999998</v>
      </c>
      <c r="Q333" s="329">
        <f t="shared" ref="Q333" si="629">AVERAGE(H333:H335)</f>
        <v>0.304568652</v>
      </c>
      <c r="R333" s="329">
        <f t="shared" ref="R333" si="630">AVERAGE(I333:I335)</f>
        <v>0.29657373000000004</v>
      </c>
      <c r="S333" s="329">
        <f t="shared" ref="S333" si="631">AVERAGE(J333:J335)</f>
        <v>0.29369730266666666</v>
      </c>
      <c r="T333" s="329">
        <f t="shared" ref="T333" si="632">AVERAGE(K333:K335)</f>
        <v>0.29877676666666669</v>
      </c>
      <c r="U333" s="357">
        <f t="shared" ref="U333" si="633">AVERAGE(L333:T333)</f>
        <v>0.32447212962962962</v>
      </c>
    </row>
    <row r="334" spans="1:21">
      <c r="A334" s="223">
        <v>43727</v>
      </c>
      <c r="B334" s="235">
        <v>2.4739120370370302</v>
      </c>
      <c r="C334" s="354">
        <f>(3.91*'VO2-mouse '!C334+1.1*'VCO2-mouse'!C334)/1000</f>
        <v>0.35813083600000006</v>
      </c>
      <c r="D334" s="355">
        <f>(3.91*'VO2-mouse '!D334+1.1*'VCO2-mouse'!D334)/1000</f>
        <v>0.36896063500000004</v>
      </c>
      <c r="E334" s="355">
        <f>(3.91*'VO2-mouse '!E334+1.1*'VCO2-mouse'!E334)/1000</f>
        <v>0.31089338999999999</v>
      </c>
      <c r="F334" s="355">
        <f>(3.91*'VO2-mouse '!F334+1.1*'VCO2-mouse'!F334)/1000</f>
        <v>0.30820680000000006</v>
      </c>
      <c r="G334" s="355">
        <f>(3.91*'VO2-mouse '!G334+1.1*'VCO2-mouse'!G334)/1000</f>
        <v>0.28086295899999997</v>
      </c>
      <c r="H334" s="329">
        <f>(3.91*'VO2-mouse '!H334+1.1*'VCO2-mouse'!H334)/1000</f>
        <v>0.39795782399999996</v>
      </c>
      <c r="I334" s="329">
        <f>(3.91*'VO2-mouse '!I334+1.1*'VCO2-mouse'!I334)/1000</f>
        <v>0.37866854999999999</v>
      </c>
      <c r="J334" s="329">
        <f>(3.91*'VO2-mouse '!J334+1.1*'VCO2-mouse'!J334)/1000</f>
        <v>0.29583341200000002</v>
      </c>
      <c r="K334" s="106">
        <f>(3.91*'VO2-mouse '!K334+1.1*'VCO2-mouse'!K334)/1000</f>
        <v>0.27992813500000002</v>
      </c>
      <c r="L334" s="109"/>
      <c r="M334" s="329"/>
      <c r="N334" s="329"/>
      <c r="O334" s="329"/>
      <c r="P334" s="329"/>
      <c r="Q334" s="329"/>
      <c r="R334" s="329"/>
      <c r="S334" s="329"/>
      <c r="T334" s="329"/>
      <c r="U334" s="357">
        <f t="shared" ref="U334" si="634">STDEV(L333:T333)/SQRT(COUNT(L333:T333))</f>
        <v>9.994273364283067E-3</v>
      </c>
    </row>
    <row r="335" spans="1:21">
      <c r="A335" s="223">
        <v>43727</v>
      </c>
      <c r="B335" s="235">
        <v>2.4878009259259199</v>
      </c>
      <c r="C335" s="354">
        <f>(3.91*'VO2-mouse '!C335+1.1*'VCO2-mouse'!C335)/1000</f>
        <v>0.36375462800000002</v>
      </c>
      <c r="D335" s="355">
        <f>(3.91*'VO2-mouse '!D335+1.1*'VCO2-mouse'!D335)/1000</f>
        <v>0.35911859000000002</v>
      </c>
      <c r="E335" s="355">
        <f>(3.91*'VO2-mouse '!E335+1.1*'VCO2-mouse'!E335)/1000</f>
        <v>0.28684530000000003</v>
      </c>
      <c r="F335" s="355">
        <f>(3.91*'VO2-mouse '!F335+1.1*'VCO2-mouse'!F335)/1000</f>
        <v>0.30588756</v>
      </c>
      <c r="G335" s="355">
        <f>(3.91*'VO2-mouse '!G335+1.1*'VCO2-mouse'!G335)/1000</f>
        <v>0.37079096599999994</v>
      </c>
      <c r="H335" s="329">
        <f>(3.91*'VO2-mouse '!H335+1.1*'VCO2-mouse'!H335)/1000</f>
        <v>0.23958156000000003</v>
      </c>
      <c r="I335" s="329">
        <f>(3.91*'VO2-mouse '!I335+1.1*'VCO2-mouse'!I335)/1000</f>
        <v>0.25133802000000005</v>
      </c>
      <c r="J335" s="329">
        <f>(3.91*'VO2-mouse '!J335+1.1*'VCO2-mouse'!J335)/1000</f>
        <v>0.29846598000000002</v>
      </c>
      <c r="K335" s="106">
        <f>(3.91*'VO2-mouse '!K335+1.1*'VCO2-mouse'!K335)/1000</f>
        <v>0.26055239699999999</v>
      </c>
      <c r="L335" s="109"/>
      <c r="M335" s="329"/>
      <c r="N335" s="329"/>
      <c r="O335" s="329"/>
      <c r="P335" s="329"/>
      <c r="Q335" s="329"/>
      <c r="R335" s="329"/>
      <c r="S335" s="329"/>
      <c r="T335" s="329"/>
      <c r="U335" s="357"/>
    </row>
    <row r="336" spans="1:21">
      <c r="A336" s="223">
        <v>43727</v>
      </c>
      <c r="B336" s="235">
        <v>2.5016898148148101</v>
      </c>
      <c r="C336" s="354">
        <f>(3.91*'VO2-mouse '!C336+1.1*'VCO2-mouse'!C336)/1000</f>
        <v>0.32309812399999999</v>
      </c>
      <c r="D336" s="355">
        <f>(3.91*'VO2-mouse '!D336+1.1*'VCO2-mouse'!D336)/1000</f>
        <v>0.43529996500000007</v>
      </c>
      <c r="E336" s="355">
        <f>(3.91*'VO2-mouse '!E336+1.1*'VCO2-mouse'!E336)/1000</f>
        <v>0.28436102999999996</v>
      </c>
      <c r="F336" s="355">
        <f>(3.91*'VO2-mouse '!F336+1.1*'VCO2-mouse'!F336)/1000</f>
        <v>0.25757978400000003</v>
      </c>
      <c r="G336" s="355">
        <f>(3.91*'VO2-mouse '!G336+1.1*'VCO2-mouse'!G336)/1000</f>
        <v>0.27070656599999998</v>
      </c>
      <c r="H336" s="329">
        <f>(3.91*'VO2-mouse '!H336+1.1*'VCO2-mouse'!H336)/1000</f>
        <v>0.25423756399999997</v>
      </c>
      <c r="I336" s="329">
        <f>(3.91*'VO2-mouse '!I336+1.1*'VCO2-mouse'!I336)/1000</f>
        <v>0.25670230999999999</v>
      </c>
      <c r="J336" s="329">
        <f>(3.91*'VO2-mouse '!J336+1.1*'VCO2-mouse'!J336)/1000</f>
        <v>0.27008870200000001</v>
      </c>
      <c r="K336" s="106">
        <f>(3.91*'VO2-mouse '!K336+1.1*'VCO2-mouse'!K336)/1000</f>
        <v>0.30062751600000004</v>
      </c>
      <c r="L336" s="109">
        <f t="shared" ref="L336:P336" si="635">AVERAGE(C336:C338)</f>
        <v>0.34700709899999999</v>
      </c>
      <c r="M336" s="329">
        <f t="shared" si="635"/>
        <v>0.3522253866666667</v>
      </c>
      <c r="N336" s="329">
        <f t="shared" si="635"/>
        <v>0.29915145000000004</v>
      </c>
      <c r="O336" s="329">
        <f t="shared" si="635"/>
        <v>0.35100269599999995</v>
      </c>
      <c r="P336" s="329">
        <f t="shared" si="635"/>
        <v>0.28173807999999995</v>
      </c>
      <c r="Q336" s="329">
        <f t="shared" ref="Q336" si="636">AVERAGE(H336:H338)</f>
        <v>0.2977695866666667</v>
      </c>
      <c r="R336" s="329">
        <f t="shared" ref="R336" si="637">AVERAGE(I336:I338)</f>
        <v>0.33136690333333335</v>
      </c>
      <c r="S336" s="329">
        <f t="shared" ref="S336" si="638">AVERAGE(J336:J338)</f>
        <v>0.26503509866666669</v>
      </c>
      <c r="T336" s="329">
        <f t="shared" ref="T336" si="639">AVERAGE(K336:K338)</f>
        <v>0.30098270700000002</v>
      </c>
      <c r="U336" s="357">
        <f t="shared" ref="U336" si="640">AVERAGE(L336:T336)</f>
        <v>0.31403100081481483</v>
      </c>
    </row>
    <row r="337" spans="1:21">
      <c r="A337" s="223">
        <v>43727</v>
      </c>
      <c r="B337" s="235">
        <v>2.5155787037036998</v>
      </c>
      <c r="C337" s="354">
        <f>(3.91*'VO2-mouse '!C337+1.1*'VCO2-mouse'!C337)/1000</f>
        <v>0.40918019</v>
      </c>
      <c r="D337" s="355">
        <f>(3.91*'VO2-mouse '!D337+1.1*'VCO2-mouse'!D337)/1000</f>
        <v>0.30594184000000002</v>
      </c>
      <c r="E337" s="355">
        <f>(3.91*'VO2-mouse '!E337+1.1*'VCO2-mouse'!E337)/1000</f>
        <v>0.28074168000000005</v>
      </c>
      <c r="F337" s="355">
        <f>(3.91*'VO2-mouse '!F337+1.1*'VCO2-mouse'!F337)/1000</f>
        <v>0.49799428800000001</v>
      </c>
      <c r="G337" s="355">
        <f>(3.91*'VO2-mouse '!G337+1.1*'VCO2-mouse'!G337)/1000</f>
        <v>0.27857178699999996</v>
      </c>
      <c r="H337" s="329">
        <f>(3.91*'VO2-mouse '!H337+1.1*'VCO2-mouse'!H337)/1000</f>
        <v>0.26417144400000003</v>
      </c>
      <c r="I337" s="329">
        <f>(3.91*'VO2-mouse '!I337+1.1*'VCO2-mouse'!I337)/1000</f>
        <v>0.37205743000000002</v>
      </c>
      <c r="J337" s="329">
        <f>(3.91*'VO2-mouse '!J337+1.1*'VCO2-mouse'!J337)/1000</f>
        <v>0.27249891000000004</v>
      </c>
      <c r="K337" s="106">
        <f>(3.91*'VO2-mouse '!K337+1.1*'VCO2-mouse'!K337)/1000</f>
        <v>0.259153303</v>
      </c>
      <c r="L337" s="109"/>
      <c r="M337" s="329"/>
      <c r="N337" s="329"/>
      <c r="O337" s="329"/>
      <c r="P337" s="329"/>
      <c r="Q337" s="329"/>
      <c r="R337" s="329"/>
      <c r="S337" s="329"/>
      <c r="T337" s="329"/>
      <c r="U337" s="357">
        <f t="shared" ref="U337" si="641">STDEV(L336:T336)/SQRT(COUNT(L336:T336))</f>
        <v>1.0745281703047962E-2</v>
      </c>
    </row>
    <row r="338" spans="1:21">
      <c r="A338" s="223">
        <v>43727</v>
      </c>
      <c r="B338" s="235">
        <v>2.52946759259259</v>
      </c>
      <c r="C338" s="354">
        <f>(3.91*'VO2-mouse '!C338+1.1*'VCO2-mouse'!C338)/1000</f>
        <v>0.30874298300000003</v>
      </c>
      <c r="D338" s="355">
        <f>(3.91*'VO2-mouse '!D338+1.1*'VCO2-mouse'!D338)/1000</f>
        <v>0.31543435500000006</v>
      </c>
      <c r="E338" s="355">
        <f>(3.91*'VO2-mouse '!E338+1.1*'VCO2-mouse'!E338)/1000</f>
        <v>0.33235164000000006</v>
      </c>
      <c r="F338" s="355">
        <f>(3.91*'VO2-mouse '!F338+1.1*'VCO2-mouse'!F338)/1000</f>
        <v>0.29743401599999997</v>
      </c>
      <c r="G338" s="355">
        <f>(3.91*'VO2-mouse '!G338+1.1*'VCO2-mouse'!G338)/1000</f>
        <v>0.29593588699999995</v>
      </c>
      <c r="H338" s="329">
        <f>(3.91*'VO2-mouse '!H338+1.1*'VCO2-mouse'!H338)/1000</f>
        <v>0.37489975199999998</v>
      </c>
      <c r="I338" s="329">
        <f>(3.91*'VO2-mouse '!I338+1.1*'VCO2-mouse'!I338)/1000</f>
        <v>0.36534097000000004</v>
      </c>
      <c r="J338" s="329">
        <f>(3.91*'VO2-mouse '!J338+1.1*'VCO2-mouse'!J338)/1000</f>
        <v>0.25251768400000002</v>
      </c>
      <c r="K338" s="106">
        <f>(3.91*'VO2-mouse '!K338+1.1*'VCO2-mouse'!K338)/1000</f>
        <v>0.34316730200000001</v>
      </c>
      <c r="L338" s="109"/>
      <c r="M338" s="329"/>
      <c r="N338" s="329"/>
      <c r="O338" s="329"/>
      <c r="P338" s="329"/>
      <c r="Q338" s="329"/>
      <c r="R338" s="329"/>
      <c r="S338" s="329"/>
      <c r="T338" s="329"/>
      <c r="U338" s="357"/>
    </row>
    <row r="339" spans="1:21">
      <c r="A339" s="223">
        <v>43727</v>
      </c>
      <c r="B339" s="235">
        <v>2.5433564814814802</v>
      </c>
      <c r="C339" s="354">
        <f>(3.91*'VO2-mouse '!C339+1.1*'VCO2-mouse'!C339)/1000</f>
        <v>0.31869003800000006</v>
      </c>
      <c r="D339" s="355">
        <f>(3.91*'VO2-mouse '!D339+1.1*'VCO2-mouse'!D339)/1000</f>
        <v>0.3949628</v>
      </c>
      <c r="E339" s="355">
        <f>(3.91*'VO2-mouse '!E339+1.1*'VCO2-mouse'!E339)/1000</f>
        <v>0.35569908000000006</v>
      </c>
      <c r="F339" s="355">
        <f>(3.91*'VO2-mouse '!F339+1.1*'VCO2-mouse'!F339)/1000</f>
        <v>0.3793215359999999</v>
      </c>
      <c r="G339" s="355">
        <f>(3.91*'VO2-mouse '!G339+1.1*'VCO2-mouse'!G339)/1000</f>
        <v>0.25341903599999999</v>
      </c>
      <c r="H339" s="329">
        <f>(3.91*'VO2-mouse '!H339+1.1*'VCO2-mouse'!H339)/1000</f>
        <v>0.23314722199999996</v>
      </c>
      <c r="I339" s="329">
        <f>(3.91*'VO2-mouse '!I339+1.1*'VCO2-mouse'!I339)/1000</f>
        <v>0.27142783000000004</v>
      </c>
      <c r="J339" s="329">
        <f>(3.91*'VO2-mouse '!J339+1.1*'VCO2-mouse'!J339)/1000</f>
        <v>0.35326071600000014</v>
      </c>
      <c r="K339" s="106">
        <f>(3.91*'VO2-mouse '!K339+1.1*'VCO2-mouse'!K339)/1000</f>
        <v>0.25769806400000006</v>
      </c>
      <c r="L339" s="109">
        <f t="shared" ref="L339:P339" si="642">AVERAGE(C339:C341)</f>
        <v>0.35571478066666673</v>
      </c>
      <c r="M339" s="329">
        <f t="shared" si="642"/>
        <v>0.33295436833333336</v>
      </c>
      <c r="N339" s="329">
        <f t="shared" si="642"/>
        <v>0.31281642000000004</v>
      </c>
      <c r="O339" s="329">
        <f t="shared" si="642"/>
        <v>0.31016110399999997</v>
      </c>
      <c r="P339" s="329">
        <f t="shared" si="642"/>
        <v>0.28728677033333333</v>
      </c>
      <c r="Q339" s="329">
        <f t="shared" ref="Q339" si="643">AVERAGE(H339:H341)</f>
        <v>0.244350764</v>
      </c>
      <c r="R339" s="329">
        <f t="shared" ref="R339" si="644">AVERAGE(I339:I341)</f>
        <v>0.29471778333333337</v>
      </c>
      <c r="S339" s="329">
        <f t="shared" ref="S339" si="645">AVERAGE(J339:J341)</f>
        <v>0.29358096333333333</v>
      </c>
      <c r="T339" s="329">
        <f t="shared" ref="T339" si="646">AVERAGE(K339:K341)</f>
        <v>0.27643703233333333</v>
      </c>
      <c r="U339" s="357">
        <f t="shared" ref="U339" si="647">AVERAGE(L339:T339)</f>
        <v>0.30089110959259263</v>
      </c>
    </row>
    <row r="340" spans="1:21">
      <c r="A340" s="223">
        <v>43727</v>
      </c>
      <c r="B340" s="235">
        <v>2.5572453703703699</v>
      </c>
      <c r="C340" s="354">
        <f>(3.91*'VO2-mouse '!C340+1.1*'VCO2-mouse'!C340)/1000</f>
        <v>0.315296305</v>
      </c>
      <c r="D340" s="355">
        <f>(3.91*'VO2-mouse '!D340+1.1*'VCO2-mouse'!D340)/1000</f>
        <v>0.31361198000000001</v>
      </c>
      <c r="E340" s="355">
        <f>(3.91*'VO2-mouse '!E340+1.1*'VCO2-mouse'!E340)/1000</f>
        <v>0.28382805</v>
      </c>
      <c r="F340" s="355">
        <f>(3.91*'VO2-mouse '!F340+1.1*'VCO2-mouse'!F340)/1000</f>
        <v>0.28027454400000001</v>
      </c>
      <c r="G340" s="355">
        <f>(3.91*'VO2-mouse '!G340+1.1*'VCO2-mouse'!G340)/1000</f>
        <v>0.31906422600000001</v>
      </c>
      <c r="H340" s="329">
        <f>(3.91*'VO2-mouse '!H340+1.1*'VCO2-mouse'!H340)/1000</f>
        <v>0.244471888</v>
      </c>
      <c r="I340" s="329">
        <f>(3.91*'VO2-mouse '!I340+1.1*'VCO2-mouse'!I340)/1000</f>
        <v>0.32769042999999998</v>
      </c>
      <c r="J340" s="329">
        <f>(3.91*'VO2-mouse '!J340+1.1*'VCO2-mouse'!J340)/1000</f>
        <v>0.25139585600000003</v>
      </c>
      <c r="K340" s="106">
        <f>(3.91*'VO2-mouse '!K340+1.1*'VCO2-mouse'!K340)/1000</f>
        <v>0.30064209399999997</v>
      </c>
      <c r="L340" s="109"/>
      <c r="M340" s="329"/>
      <c r="N340" s="329"/>
      <c r="O340" s="329"/>
      <c r="P340" s="329"/>
      <c r="Q340" s="329"/>
      <c r="R340" s="329"/>
      <c r="S340" s="329"/>
      <c r="T340" s="329"/>
      <c r="U340" s="357">
        <f t="shared" ref="U340" si="648">STDEV(L339:T339)/SQRT(COUNT(L339:T339))</f>
        <v>1.0758247554646298E-2</v>
      </c>
    </row>
    <row r="341" spans="1:21">
      <c r="A341" s="223">
        <v>43727</v>
      </c>
      <c r="B341" s="235">
        <v>2.5711342592592499</v>
      </c>
      <c r="C341" s="354">
        <f>(3.91*'VO2-mouse '!C341+1.1*'VCO2-mouse'!C341)/1000</f>
        <v>0.43315799900000002</v>
      </c>
      <c r="D341" s="355">
        <f>(3.91*'VO2-mouse '!D341+1.1*'VCO2-mouse'!D341)/1000</f>
        <v>0.29028832500000007</v>
      </c>
      <c r="E341" s="355">
        <f>(3.91*'VO2-mouse '!E341+1.1*'VCO2-mouse'!E341)/1000</f>
        <v>0.29892213000000006</v>
      </c>
      <c r="F341" s="355">
        <f>(3.91*'VO2-mouse '!F341+1.1*'VCO2-mouse'!F341)/1000</f>
        <v>0.27088723199999998</v>
      </c>
      <c r="G341" s="355">
        <f>(3.91*'VO2-mouse '!G341+1.1*'VCO2-mouse'!G341)/1000</f>
        <v>0.289377049</v>
      </c>
      <c r="H341" s="329">
        <f>(3.91*'VO2-mouse '!H341+1.1*'VCO2-mouse'!H341)/1000</f>
        <v>0.25543318200000004</v>
      </c>
      <c r="I341" s="329">
        <f>(3.91*'VO2-mouse '!I341+1.1*'VCO2-mouse'!I341)/1000</f>
        <v>0.28503509000000005</v>
      </c>
      <c r="J341" s="329">
        <f>(3.91*'VO2-mouse '!J341+1.1*'VCO2-mouse'!J341)/1000</f>
        <v>0.276086318</v>
      </c>
      <c r="K341" s="106">
        <f>(3.91*'VO2-mouse '!K341+1.1*'VCO2-mouse'!K341)/1000</f>
        <v>0.27097093900000002</v>
      </c>
      <c r="L341" s="109"/>
      <c r="M341" s="329"/>
      <c r="N341" s="329"/>
      <c r="O341" s="329"/>
      <c r="P341" s="329"/>
      <c r="Q341" s="329"/>
      <c r="R341" s="329"/>
      <c r="S341" s="329"/>
      <c r="T341" s="329"/>
      <c r="U341" s="357"/>
    </row>
    <row r="342" spans="1:21">
      <c r="A342" s="223">
        <v>43727</v>
      </c>
      <c r="B342" s="235">
        <v>2.58502314814814</v>
      </c>
      <c r="C342" s="354">
        <f>(3.91*'VO2-mouse '!C342+1.1*'VCO2-mouse'!C342)/1000</f>
        <v>0.29244043600000003</v>
      </c>
      <c r="D342" s="355">
        <f>(3.91*'VO2-mouse '!D342+1.1*'VCO2-mouse'!D342)/1000</f>
        <v>0.33018202000000002</v>
      </c>
      <c r="E342" s="355">
        <f>(3.91*'VO2-mouse '!E342+1.1*'VCO2-mouse'!E342)/1000</f>
        <v>0.26825256000000003</v>
      </c>
      <c r="F342" s="355">
        <f>(3.91*'VO2-mouse '!F342+1.1*'VCO2-mouse'!F342)/1000</f>
        <v>0.256902888</v>
      </c>
      <c r="G342" s="355">
        <f>(3.91*'VO2-mouse '!G342+1.1*'VCO2-mouse'!G342)/1000</f>
        <v>0.37482669899999999</v>
      </c>
      <c r="H342" s="329">
        <f>(3.91*'VO2-mouse '!H342+1.1*'VCO2-mouse'!H342)/1000</f>
        <v>0.25524956999999998</v>
      </c>
      <c r="I342" s="329">
        <f>(3.91*'VO2-mouse '!I342+1.1*'VCO2-mouse'!I342)/1000</f>
        <v>0.22376010000000002</v>
      </c>
      <c r="J342" s="329">
        <f>(3.91*'VO2-mouse '!J342+1.1*'VCO2-mouse'!J342)/1000</f>
        <v>0.26086795600000001</v>
      </c>
      <c r="K342" s="106">
        <f>(3.91*'VO2-mouse '!K342+1.1*'VCO2-mouse'!K342)/1000</f>
        <v>0.36319215500000002</v>
      </c>
      <c r="L342" s="109">
        <f t="shared" ref="L342:P342" si="649">AVERAGE(C342:C344)</f>
        <v>0.29813053266666673</v>
      </c>
      <c r="M342" s="329">
        <f t="shared" si="649"/>
        <v>0.28573823333333337</v>
      </c>
      <c r="N342" s="329">
        <f t="shared" si="649"/>
        <v>0.29601990000000006</v>
      </c>
      <c r="O342" s="329">
        <f t="shared" si="649"/>
        <v>0.31763811199999997</v>
      </c>
      <c r="P342" s="329">
        <f t="shared" si="649"/>
        <v>0.32089680133333331</v>
      </c>
      <c r="Q342" s="329">
        <f t="shared" ref="Q342" si="650">AVERAGE(H342:H344)</f>
        <v>0.31420664133333331</v>
      </c>
      <c r="R342" s="329">
        <f t="shared" ref="R342" si="651">AVERAGE(I342:I344)</f>
        <v>0.24012023000000002</v>
      </c>
      <c r="S342" s="329">
        <f t="shared" ref="S342" si="652">AVERAGE(J342:J344)</f>
        <v>0.31559329533333336</v>
      </c>
      <c r="T342" s="329">
        <f t="shared" ref="T342" si="653">AVERAGE(K342:K344)</f>
        <v>0.30120879733333333</v>
      </c>
      <c r="U342" s="357">
        <f t="shared" ref="U342" si="654">AVERAGE(L342:T342)</f>
        <v>0.29883917148148154</v>
      </c>
    </row>
    <row r="343" spans="1:21">
      <c r="A343" s="223">
        <v>43727</v>
      </c>
      <c r="B343" s="235">
        <v>2.5989120370370302</v>
      </c>
      <c r="C343" s="354">
        <f>(3.91*'VO2-mouse '!C343+1.1*'VCO2-mouse'!C343)/1000</f>
        <v>0.31508058900000002</v>
      </c>
      <c r="D343" s="355">
        <f>(3.91*'VO2-mouse '!D343+1.1*'VCO2-mouse'!D343)/1000</f>
        <v>0.27004730500000002</v>
      </c>
      <c r="E343" s="355">
        <f>(3.91*'VO2-mouse '!E343+1.1*'VCO2-mouse'!E343)/1000</f>
        <v>0.28749033000000002</v>
      </c>
      <c r="F343" s="355">
        <f>(3.91*'VO2-mouse '!F343+1.1*'VCO2-mouse'!F343)/1000</f>
        <v>0.26784463199999997</v>
      </c>
      <c r="G343" s="355">
        <f>(3.91*'VO2-mouse '!G343+1.1*'VCO2-mouse'!G343)/1000</f>
        <v>0.29807465999999999</v>
      </c>
      <c r="H343" s="329">
        <f>(3.91*'VO2-mouse '!H343+1.1*'VCO2-mouse'!H343)/1000</f>
        <v>0.36978279799999997</v>
      </c>
      <c r="I343" s="329">
        <f>(3.91*'VO2-mouse '!I343+1.1*'VCO2-mouse'!I343)/1000</f>
        <v>0.25352118000000001</v>
      </c>
      <c r="J343" s="329">
        <f>(3.91*'VO2-mouse '!J343+1.1*'VCO2-mouse'!J343)/1000</f>
        <v>0.36311933000000007</v>
      </c>
      <c r="K343" s="106">
        <f>(3.91*'VO2-mouse '!K343+1.1*'VCO2-mouse'!K343)/1000</f>
        <v>0.26186244700000005</v>
      </c>
      <c r="L343" s="109"/>
      <c r="M343" s="329"/>
      <c r="N343" s="329"/>
      <c r="O343" s="329"/>
      <c r="P343" s="329"/>
      <c r="Q343" s="329"/>
      <c r="R343" s="329"/>
      <c r="S343" s="329"/>
      <c r="T343" s="329"/>
      <c r="U343" s="357">
        <f t="shared" ref="U343" si="655">STDEV(L342:T342)/SQRT(COUNT(L342:T342))</f>
        <v>8.3253405430782669E-3</v>
      </c>
    </row>
    <row r="344" spans="1:21">
      <c r="A344" s="223">
        <v>43727</v>
      </c>
      <c r="B344" s="235">
        <v>2.6128009259259199</v>
      </c>
      <c r="C344" s="354">
        <f>(3.91*'VO2-mouse '!C344+1.1*'VCO2-mouse'!C344)/1000</f>
        <v>0.28687057300000002</v>
      </c>
      <c r="D344" s="355">
        <f>(3.91*'VO2-mouse '!D344+1.1*'VCO2-mouse'!D344)/1000</f>
        <v>0.25698537500000002</v>
      </c>
      <c r="E344" s="355">
        <f>(3.91*'VO2-mouse '!E344+1.1*'VCO2-mouse'!E344)/1000</f>
        <v>0.33231681000000002</v>
      </c>
      <c r="F344" s="355">
        <f>(3.91*'VO2-mouse '!F344+1.1*'VCO2-mouse'!F344)/1000</f>
        <v>0.42816681599999995</v>
      </c>
      <c r="G344" s="355">
        <f>(3.91*'VO2-mouse '!G344+1.1*'VCO2-mouse'!G344)/1000</f>
        <v>0.28978904499999997</v>
      </c>
      <c r="H344" s="329">
        <f>(3.91*'VO2-mouse '!H344+1.1*'VCO2-mouse'!H344)/1000</f>
        <v>0.31758755599999999</v>
      </c>
      <c r="I344" s="329">
        <f>(3.91*'VO2-mouse '!I344+1.1*'VCO2-mouse'!I344)/1000</f>
        <v>0.24307941000000002</v>
      </c>
      <c r="J344" s="329">
        <f>(3.91*'VO2-mouse '!J344+1.1*'VCO2-mouse'!J344)/1000</f>
        <v>0.32279259999999999</v>
      </c>
      <c r="K344" s="106">
        <f>(3.91*'VO2-mouse '!K344+1.1*'VCO2-mouse'!K344)/1000</f>
        <v>0.27857179000000004</v>
      </c>
      <c r="L344" s="109"/>
      <c r="M344" s="329"/>
      <c r="N344" s="329"/>
      <c r="O344" s="329"/>
      <c r="P344" s="329"/>
      <c r="Q344" s="329"/>
      <c r="R344" s="329"/>
      <c r="S344" s="329"/>
      <c r="T344" s="329"/>
      <c r="U344" s="357"/>
    </row>
    <row r="345" spans="1:21">
      <c r="A345" s="223">
        <v>43727</v>
      </c>
      <c r="B345" s="235">
        <v>2.6266898148148101</v>
      </c>
      <c r="C345" s="354">
        <f>(3.91*'VO2-mouse '!C345+1.1*'VCO2-mouse'!C345)/1000</f>
        <v>0.47747788100000005</v>
      </c>
      <c r="D345" s="355">
        <f>(3.91*'VO2-mouse '!D345+1.1*'VCO2-mouse'!D345)/1000</f>
        <v>0.25425623500000005</v>
      </c>
      <c r="E345" s="355">
        <f>(3.91*'VO2-mouse '!E345+1.1*'VCO2-mouse'!E345)/1000</f>
        <v>0.24552990000000002</v>
      </c>
      <c r="F345" s="355">
        <f>(3.91*'VO2-mouse '!F345+1.1*'VCO2-mouse'!F345)/1000</f>
        <v>0.23549539199999997</v>
      </c>
      <c r="G345" s="355">
        <f>(3.91*'VO2-mouse '!G345+1.1*'VCO2-mouse'!G345)/1000</f>
        <v>0.28401764300000004</v>
      </c>
      <c r="H345" s="329">
        <f>(3.91*'VO2-mouse '!H345+1.1*'VCO2-mouse'!H345)/1000</f>
        <v>0.272965346</v>
      </c>
      <c r="I345" s="329">
        <f>(3.91*'VO2-mouse '!I345+1.1*'VCO2-mouse'!I345)/1000</f>
        <v>0.26191158000000003</v>
      </c>
      <c r="J345" s="329">
        <f>(3.91*'VO2-mouse '!J345+1.1*'VCO2-mouse'!J345)/1000</f>
        <v>0.24656999000000002</v>
      </c>
      <c r="K345" s="106">
        <f>(3.91*'VO2-mouse '!K345+1.1*'VCO2-mouse'!K345)/1000</f>
        <v>0.34457861000000001</v>
      </c>
      <c r="L345" s="109">
        <f t="shared" ref="L345:P345" si="656">AVERAGE(C345:C347)</f>
        <v>0.40750315166666667</v>
      </c>
      <c r="M345" s="329">
        <f t="shared" si="656"/>
        <v>0.27649012500000003</v>
      </c>
      <c r="N345" s="329">
        <f t="shared" si="656"/>
        <v>0.25594352999999997</v>
      </c>
      <c r="O345" s="329">
        <f t="shared" si="656"/>
        <v>0.27643563200000004</v>
      </c>
      <c r="P345" s="329">
        <f t="shared" si="656"/>
        <v>0.31690083533333335</v>
      </c>
      <c r="Q345" s="329">
        <f t="shared" ref="Q345" si="657">AVERAGE(H345:H347)</f>
        <v>0.27373353466666667</v>
      </c>
      <c r="R345" s="329">
        <f t="shared" ref="R345" si="658">AVERAGE(I345:I347)</f>
        <v>0.28922891000000001</v>
      </c>
      <c r="S345" s="329">
        <f t="shared" ref="S345" si="659">AVERAGE(J345:J347)</f>
        <v>0.28465633400000007</v>
      </c>
      <c r="T345" s="329">
        <f t="shared" ref="T345" si="660">AVERAGE(K345:K347)</f>
        <v>0.29899228466666666</v>
      </c>
      <c r="U345" s="357">
        <f t="shared" ref="U345" si="661">AVERAGE(L345:T345)</f>
        <v>0.29776492637037039</v>
      </c>
    </row>
    <row r="346" spans="1:21">
      <c r="A346" s="223">
        <v>43727</v>
      </c>
      <c r="B346" s="235">
        <v>2.6405787037036998</v>
      </c>
      <c r="C346" s="354">
        <f>(3.91*'VO2-mouse '!C346+1.1*'VCO2-mouse'!C346)/1000</f>
        <v>0.43856092600000007</v>
      </c>
      <c r="D346" s="355">
        <f>(3.91*'VO2-mouse '!D346+1.1*'VCO2-mouse'!D346)/1000</f>
        <v>0.35394396000000006</v>
      </c>
      <c r="E346" s="355">
        <f>(3.91*'VO2-mouse '!E346+1.1*'VCO2-mouse'!E346)/1000</f>
        <v>0.25935741000000001</v>
      </c>
      <c r="F346" s="355">
        <f>(3.91*'VO2-mouse '!F346+1.1*'VCO2-mouse'!F346)/1000</f>
        <v>0.29109432000000002</v>
      </c>
      <c r="G346" s="355">
        <f>(3.91*'VO2-mouse '!G346+1.1*'VCO2-mouse'!G346)/1000</f>
        <v>0.27630012800000003</v>
      </c>
      <c r="H346" s="329">
        <f>(3.91*'VO2-mouse '!H346+1.1*'VCO2-mouse'!H346)/1000</f>
        <v>0.31101668599999999</v>
      </c>
      <c r="I346" s="329">
        <f>(3.91*'VO2-mouse '!I346+1.1*'VCO2-mouse'!I346)/1000</f>
        <v>0.24540355999999999</v>
      </c>
      <c r="J346" s="329">
        <f>(3.91*'VO2-mouse '!J346+1.1*'VCO2-mouse'!J346)/1000</f>
        <v>0.32223364800000004</v>
      </c>
      <c r="K346" s="106">
        <f>(3.91*'VO2-mouse '!K346+1.1*'VCO2-mouse'!K346)/1000</f>
        <v>0.266553608</v>
      </c>
      <c r="L346" s="109"/>
      <c r="M346" s="329"/>
      <c r="N346" s="329"/>
      <c r="O346" s="329"/>
      <c r="P346" s="329"/>
      <c r="Q346" s="329"/>
      <c r="R346" s="329"/>
      <c r="S346" s="329"/>
      <c r="T346" s="329"/>
      <c r="U346" s="357">
        <f t="shared" ref="U346" si="662">STDEV(L345:T345)/SQRT(COUNT(L345:T345))</f>
        <v>1.4855301725724164E-2</v>
      </c>
    </row>
    <row r="347" spans="1:21">
      <c r="A347" s="223">
        <v>43727</v>
      </c>
      <c r="B347" s="235">
        <v>2.65446759259259</v>
      </c>
      <c r="C347" s="354">
        <f>(3.91*'VO2-mouse '!C347+1.1*'VCO2-mouse'!C347)/1000</f>
        <v>0.30647064800000001</v>
      </c>
      <c r="D347" s="355">
        <f>(3.91*'VO2-mouse '!D347+1.1*'VCO2-mouse'!D347)/1000</f>
        <v>0.22127018000000001</v>
      </c>
      <c r="E347" s="355">
        <f>(3.91*'VO2-mouse '!E347+1.1*'VCO2-mouse'!E347)/1000</f>
        <v>0.26294328</v>
      </c>
      <c r="F347" s="355">
        <f>(3.91*'VO2-mouse '!F347+1.1*'VCO2-mouse'!F347)/1000</f>
        <v>0.30271718399999997</v>
      </c>
      <c r="G347" s="355">
        <f>(3.91*'VO2-mouse '!G347+1.1*'VCO2-mouse'!G347)/1000</f>
        <v>0.39038473500000004</v>
      </c>
      <c r="H347" s="329">
        <f>(3.91*'VO2-mouse '!H347+1.1*'VCO2-mouse'!H347)/1000</f>
        <v>0.23721857199999999</v>
      </c>
      <c r="I347" s="329">
        <f>(3.91*'VO2-mouse '!I347+1.1*'VCO2-mouse'!I347)/1000</f>
        <v>0.36037159000000002</v>
      </c>
      <c r="J347" s="329">
        <f>(3.91*'VO2-mouse '!J347+1.1*'VCO2-mouse'!J347)/1000</f>
        <v>0.28516536400000003</v>
      </c>
      <c r="K347" s="106">
        <f>(3.91*'VO2-mouse '!K347+1.1*'VCO2-mouse'!K347)/1000</f>
        <v>0.28584463599999999</v>
      </c>
      <c r="L347" s="109"/>
      <c r="M347" s="329"/>
      <c r="N347" s="329"/>
      <c r="O347" s="329"/>
      <c r="P347" s="329"/>
      <c r="Q347" s="329"/>
      <c r="R347" s="329"/>
      <c r="S347" s="329"/>
      <c r="T347" s="329"/>
      <c r="U347" s="357"/>
    </row>
    <row r="348" spans="1:21">
      <c r="A348" s="223">
        <v>43727</v>
      </c>
      <c r="B348" s="235">
        <v>1.6822453703703699</v>
      </c>
      <c r="C348" s="354">
        <f>(3.91*'VO2-mouse '!C348+1.1*'VCO2-mouse'!C348)/1000</f>
        <v>0.306350866</v>
      </c>
      <c r="D348" s="355">
        <f>(3.91*'VO2-mouse '!D348+1.1*'VCO2-mouse'!D348)/1000</f>
        <v>0.36511794000000003</v>
      </c>
      <c r="E348" s="355">
        <f>(3.91*'VO2-mouse '!E348+1.1*'VCO2-mouse'!E348)/1000</f>
        <v>0.38374181999999996</v>
      </c>
      <c r="F348" s="355">
        <f>(3.91*'VO2-mouse '!F348+1.1*'VCO2-mouse'!F348)/1000</f>
        <v>0.36054215999999994</v>
      </c>
      <c r="G348" s="355">
        <f>(3.91*'VO2-mouse '!G348+1.1*'VCO2-mouse'!G348)/1000</f>
        <v>0.40216762300000003</v>
      </c>
      <c r="H348" s="329">
        <f>(3.91*'VO2-mouse '!H348+1.1*'VCO2-mouse'!H348)/1000</f>
        <v>0.259850784</v>
      </c>
      <c r="I348" s="329">
        <f>(3.91*'VO2-mouse '!I348+1.1*'VCO2-mouse'!I348)/1000</f>
        <v>0.30796287</v>
      </c>
      <c r="J348" s="329">
        <f>(3.91*'VO2-mouse '!J348+1.1*'VCO2-mouse'!J348)/1000</f>
        <v>0.231762776</v>
      </c>
      <c r="K348" s="106">
        <f>(3.91*'VO2-mouse '!K348+1.1*'VCO2-mouse'!K348)/1000</f>
        <v>0.34295414799999996</v>
      </c>
      <c r="L348" s="109">
        <f t="shared" ref="L348:P348" si="663">AVERAGE(C348:C350)</f>
        <v>0.38686677266666675</v>
      </c>
      <c r="M348" s="329">
        <f t="shared" si="663"/>
        <v>0.40483148166666671</v>
      </c>
      <c r="N348" s="329">
        <f t="shared" si="663"/>
        <v>0.39299777999999996</v>
      </c>
      <c r="O348" s="329">
        <f t="shared" si="663"/>
        <v>0.336254952</v>
      </c>
      <c r="P348" s="329">
        <f t="shared" si="663"/>
        <v>0.36391695599999996</v>
      </c>
      <c r="Q348" s="329">
        <f t="shared" ref="Q348" si="664">AVERAGE(H348:H350)</f>
        <v>0.33872305199999997</v>
      </c>
      <c r="R348" s="329">
        <f t="shared" ref="R348" si="665">AVERAGE(I348:I350)</f>
        <v>0.32919670000000001</v>
      </c>
      <c r="S348" s="329">
        <f t="shared" ref="S348" si="666">AVERAGE(J348:J350)</f>
        <v>0.30235502733333336</v>
      </c>
      <c r="T348" s="329">
        <f t="shared" ref="T348" si="667">AVERAGE(K348:K350)</f>
        <v>0.36183016266666662</v>
      </c>
      <c r="U348" s="357">
        <f t="shared" ref="U348" si="668">AVERAGE(L348:T348)</f>
        <v>0.35744143159259262</v>
      </c>
    </row>
    <row r="349" spans="1:21">
      <c r="A349" s="223">
        <v>43727</v>
      </c>
      <c r="B349" s="235">
        <v>1.6961342592592601</v>
      </c>
      <c r="C349" s="354">
        <f>(3.91*'VO2-mouse '!C349+1.1*'VCO2-mouse'!C349)/1000</f>
        <v>0.390409917</v>
      </c>
      <c r="D349" s="355">
        <f>(3.91*'VO2-mouse '!D349+1.1*'VCO2-mouse'!D349)/1000</f>
        <v>0.37417186500000005</v>
      </c>
      <c r="E349" s="355">
        <f>(3.91*'VO2-mouse '!E349+1.1*'VCO2-mouse'!E349)/1000</f>
        <v>0.35171738999999996</v>
      </c>
      <c r="F349" s="355">
        <f>(3.91*'VO2-mouse '!F349+1.1*'VCO2-mouse'!F349)/1000</f>
        <v>0.23209876799999998</v>
      </c>
      <c r="G349" s="355">
        <f>(3.91*'VO2-mouse '!G349+1.1*'VCO2-mouse'!G349)/1000</f>
        <v>0.26772033599999995</v>
      </c>
      <c r="H349" s="329">
        <f>(3.91*'VO2-mouse '!H349+1.1*'VCO2-mouse'!H349)/1000</f>
        <v>0.33778958399999998</v>
      </c>
      <c r="I349" s="329">
        <f>(3.91*'VO2-mouse '!I349+1.1*'VCO2-mouse'!I349)/1000</f>
        <v>0.29782056000000001</v>
      </c>
      <c r="J349" s="329">
        <f>(3.91*'VO2-mouse '!J349+1.1*'VCO2-mouse'!J349)/1000</f>
        <v>0.31129506200000001</v>
      </c>
      <c r="K349" s="106">
        <f>(3.91*'VO2-mouse '!K349+1.1*'VCO2-mouse'!K349)/1000</f>
        <v>0.35942413599999995</v>
      </c>
      <c r="L349" s="109"/>
      <c r="M349" s="329"/>
      <c r="N349" s="329"/>
      <c r="O349" s="329"/>
      <c r="P349" s="329"/>
      <c r="Q349" s="329"/>
      <c r="R349" s="329"/>
      <c r="S349" s="329"/>
      <c r="T349" s="329"/>
      <c r="U349" s="357">
        <f t="shared" ref="U349" si="669">STDEV(L348:T348)/SQRT(COUNT(L348:T348))</f>
        <v>1.1222890968203435E-2</v>
      </c>
    </row>
    <row r="350" spans="1:21">
      <c r="A350" s="223">
        <v>43727</v>
      </c>
      <c r="B350" s="235">
        <v>1.71002314814814</v>
      </c>
      <c r="C350" s="354">
        <f>(3.91*'VO2-mouse '!C350+1.1*'VCO2-mouse'!C350)/1000</f>
        <v>0.46383953500000008</v>
      </c>
      <c r="D350" s="355">
        <f>(3.91*'VO2-mouse '!D350+1.1*'VCO2-mouse'!D350)/1000</f>
        <v>0.47520463999999996</v>
      </c>
      <c r="E350" s="355">
        <f>(3.91*'VO2-mouse '!E350+1.1*'VCO2-mouse'!E350)/1000</f>
        <v>0.44353413000000008</v>
      </c>
      <c r="F350" s="355">
        <f>(3.91*'VO2-mouse '!F350+1.1*'VCO2-mouse'!F350)/1000</f>
        <v>0.41612392799999998</v>
      </c>
      <c r="G350" s="355">
        <f>(3.91*'VO2-mouse '!G350+1.1*'VCO2-mouse'!G350)/1000</f>
        <v>0.42186290899999995</v>
      </c>
      <c r="H350" s="329">
        <f>(3.91*'VO2-mouse '!H350+1.1*'VCO2-mouse'!H350)/1000</f>
        <v>0.41852878799999998</v>
      </c>
      <c r="I350" s="329">
        <f>(3.91*'VO2-mouse '!I350+1.1*'VCO2-mouse'!I350)/1000</f>
        <v>0.38180667000000001</v>
      </c>
      <c r="J350" s="329">
        <f>(3.91*'VO2-mouse '!J350+1.1*'VCO2-mouse'!J350)/1000</f>
        <v>0.36400724400000012</v>
      </c>
      <c r="K350" s="106">
        <f>(3.91*'VO2-mouse '!K350+1.1*'VCO2-mouse'!K350)/1000</f>
        <v>0.3831122039999999</v>
      </c>
      <c r="L350" s="109"/>
      <c r="M350" s="329"/>
      <c r="N350" s="329"/>
      <c r="O350" s="329"/>
      <c r="P350" s="329"/>
      <c r="Q350" s="329"/>
      <c r="R350" s="329"/>
      <c r="S350" s="329"/>
      <c r="T350" s="329"/>
      <c r="U350" s="357"/>
    </row>
    <row r="351" spans="1:21">
      <c r="A351" s="223">
        <v>43727</v>
      </c>
      <c r="B351" s="235">
        <v>1.72391203703704</v>
      </c>
      <c r="C351" s="354">
        <f>(3.91*'VO2-mouse '!C351+1.1*'VCO2-mouse'!C351)/1000</f>
        <v>0.43245123100000005</v>
      </c>
      <c r="D351" s="355">
        <f>(3.91*'VO2-mouse '!D351+1.1*'VCO2-mouse'!D351)/1000</f>
        <v>0.42199617</v>
      </c>
      <c r="E351" s="355">
        <f>(3.91*'VO2-mouse '!E351+1.1*'VCO2-mouse'!E351)/1000</f>
        <v>0.45049851000000002</v>
      </c>
      <c r="F351" s="355">
        <f>(3.91*'VO2-mouse '!F351+1.1*'VCO2-mouse'!F351)/1000</f>
        <v>0.262308288</v>
      </c>
      <c r="G351" s="355">
        <f>(3.91*'VO2-mouse '!G351+1.1*'VCO2-mouse'!G351)/1000</f>
        <v>0.29977377300000002</v>
      </c>
      <c r="H351" s="329">
        <f>(3.91*'VO2-mouse '!H351+1.1*'VCO2-mouse'!H351)/1000</f>
        <v>0.26047609199999999</v>
      </c>
      <c r="I351" s="329">
        <f>(3.91*'VO2-mouse '!I351+1.1*'VCO2-mouse'!I351)/1000</f>
        <v>0.31744301000000003</v>
      </c>
      <c r="J351" s="329">
        <f>(3.91*'VO2-mouse '!J351+1.1*'VCO2-mouse'!J351)/1000</f>
        <v>0.25463838800000005</v>
      </c>
      <c r="K351" s="106">
        <f>(3.91*'VO2-mouse '!K351+1.1*'VCO2-mouse'!K351)/1000</f>
        <v>0.36807322399999998</v>
      </c>
      <c r="L351" s="109">
        <f t="shared" ref="L351:P351" si="670">AVERAGE(C351:C353)</f>
        <v>0.38784508266666667</v>
      </c>
      <c r="M351" s="329">
        <f t="shared" si="670"/>
        <v>0.39712494500000001</v>
      </c>
      <c r="N351" s="329">
        <f t="shared" si="670"/>
        <v>0.41536656</v>
      </c>
      <c r="O351" s="329">
        <f t="shared" si="670"/>
        <v>0.31644588800000001</v>
      </c>
      <c r="P351" s="329">
        <f t="shared" si="670"/>
        <v>0.3298270863333333</v>
      </c>
      <c r="Q351" s="329">
        <f t="shared" ref="Q351" si="671">AVERAGE(H351:H353)</f>
        <v>0.30349751066666664</v>
      </c>
      <c r="R351" s="329">
        <f t="shared" ref="R351" si="672">AVERAGE(I351:I353)</f>
        <v>0.32222011</v>
      </c>
      <c r="S351" s="329">
        <f t="shared" ref="S351" si="673">AVERAGE(J351:J353)</f>
        <v>0.32945569733333335</v>
      </c>
      <c r="T351" s="329">
        <f t="shared" ref="T351" si="674">AVERAGE(K351:K353)</f>
        <v>0.32377882466666663</v>
      </c>
      <c r="U351" s="357">
        <f t="shared" ref="U351" si="675">AVERAGE(L351:T351)</f>
        <v>0.34728463385185182</v>
      </c>
    </row>
    <row r="352" spans="1:21">
      <c r="A352" s="223">
        <v>43727</v>
      </c>
      <c r="B352" s="235">
        <v>1.7378009259259199</v>
      </c>
      <c r="C352" s="354">
        <f>(3.91*'VO2-mouse '!C352+1.1*'VCO2-mouse'!C352)/1000</f>
        <v>0.42037682600000004</v>
      </c>
      <c r="D352" s="355">
        <f>(3.91*'VO2-mouse '!D352+1.1*'VCO2-mouse'!D352)/1000</f>
        <v>0.38574417500000002</v>
      </c>
      <c r="E352" s="355">
        <f>(3.91*'VO2-mouse '!E352+1.1*'VCO2-mouse'!E352)/1000</f>
        <v>0.31432806000000002</v>
      </c>
      <c r="F352" s="355">
        <f>(3.91*'VO2-mouse '!F352+1.1*'VCO2-mouse'!F352)/1000</f>
        <v>0.26635039199999999</v>
      </c>
      <c r="G352" s="355">
        <f>(3.91*'VO2-mouse '!G352+1.1*'VCO2-mouse'!G352)/1000</f>
        <v>0.37627016699999999</v>
      </c>
      <c r="H352" s="329">
        <f>(3.91*'VO2-mouse '!H352+1.1*'VCO2-mouse'!H352)/1000</f>
        <v>0.36646387199999997</v>
      </c>
      <c r="I352" s="329">
        <f>(3.91*'VO2-mouse '!I352+1.1*'VCO2-mouse'!I352)/1000</f>
        <v>0.37468886000000001</v>
      </c>
      <c r="J352" s="329">
        <f>(3.91*'VO2-mouse '!J352+1.1*'VCO2-mouse'!J352)/1000</f>
        <v>0.33375909000000004</v>
      </c>
      <c r="K352" s="106">
        <f>(3.91*'VO2-mouse '!K352+1.1*'VCO2-mouse'!K352)/1000</f>
        <v>0.32345055700000003</v>
      </c>
      <c r="L352" s="109"/>
      <c r="M352" s="329"/>
      <c r="N352" s="329"/>
      <c r="O352" s="329"/>
      <c r="P352" s="329"/>
      <c r="Q352" s="329"/>
      <c r="R352" s="329"/>
      <c r="S352" s="329"/>
      <c r="T352" s="329"/>
      <c r="U352" s="357">
        <f t="shared" ref="U352" si="676">STDEV(L351:T351)/SQRT(COUNT(L351:T351))</f>
        <v>1.3660611492997445E-2</v>
      </c>
    </row>
    <row r="353" spans="1:21">
      <c r="A353" s="233">
        <v>43727</v>
      </c>
      <c r="B353" s="240">
        <v>1.7516898148148099</v>
      </c>
      <c r="C353" s="354">
        <f>(3.91*'VO2-mouse '!C353+1.1*'VCO2-mouse'!C353)/1000</f>
        <v>0.31070719100000005</v>
      </c>
      <c r="D353" s="355">
        <f>(3.91*'VO2-mouse '!D353+1.1*'VCO2-mouse'!D353)/1000</f>
        <v>0.38363449000000005</v>
      </c>
      <c r="E353" s="355">
        <f>(3.91*'VO2-mouse '!E353+1.1*'VCO2-mouse'!E353)/1000</f>
        <v>0.48127310999999995</v>
      </c>
      <c r="F353" s="355">
        <f>(3.91*'VO2-mouse '!F353+1.1*'VCO2-mouse'!F353)/1000</f>
        <v>0.42067898400000003</v>
      </c>
      <c r="G353" s="355">
        <f>(3.91*'VO2-mouse '!G353+1.1*'VCO2-mouse'!G353)/1000</f>
        <v>0.31343731899999999</v>
      </c>
      <c r="H353" s="329">
        <f>(3.91*'VO2-mouse '!H353+1.1*'VCO2-mouse'!H353)/1000</f>
        <v>0.283552568</v>
      </c>
      <c r="I353" s="329">
        <f>(3.91*'VO2-mouse '!I353+1.1*'VCO2-mouse'!I353)/1000</f>
        <v>0.27452846000000003</v>
      </c>
      <c r="J353" s="329">
        <f>(3.91*'VO2-mouse '!J353+1.1*'VCO2-mouse'!J353)/1000</f>
        <v>0.39996961400000003</v>
      </c>
      <c r="K353" s="106">
        <f>(3.91*'VO2-mouse '!K353+1.1*'VCO2-mouse'!K353)/1000</f>
        <v>0.27981269299999995</v>
      </c>
      <c r="L353" s="109"/>
      <c r="M353" s="329"/>
      <c r="N353" s="329"/>
      <c r="O353" s="329"/>
      <c r="P353" s="329"/>
      <c r="Q353" s="329"/>
      <c r="R353" s="329"/>
      <c r="S353" s="329"/>
      <c r="T353" s="329"/>
      <c r="U353" s="357"/>
    </row>
    <row r="354" spans="1:21">
      <c r="A354" s="233">
        <v>43727</v>
      </c>
      <c r="B354" s="240">
        <v>1.7655787037037001</v>
      </c>
      <c r="C354" s="354">
        <f>(3.91*'VO2-mouse '!C354+1.1*'VCO2-mouse'!C354)/1000</f>
        <v>0.33803645699999996</v>
      </c>
      <c r="D354" s="355">
        <f>(3.91*'VO2-mouse '!D354+1.1*'VCO2-mouse'!D354)/1000</f>
        <v>0.42097838500000007</v>
      </c>
      <c r="E354" s="355">
        <f>(3.91*'VO2-mouse '!E354+1.1*'VCO2-mouse'!E354)/1000</f>
        <v>0.33776325000000001</v>
      </c>
      <c r="F354" s="355">
        <f>(3.91*'VO2-mouse '!F354+1.1*'VCO2-mouse'!F354)/1000</f>
        <v>0.34245842399999998</v>
      </c>
      <c r="G354" s="355">
        <f>(3.91*'VO2-mouse '!G354+1.1*'VCO2-mouse'!G354)/1000</f>
        <v>0.44500730300000002</v>
      </c>
      <c r="H354" s="329">
        <f>(3.91*'VO2-mouse '!H354+1.1*'VCO2-mouse'!H354)/1000</f>
        <v>0.30622672400000001</v>
      </c>
      <c r="I354" s="329">
        <f>(3.91*'VO2-mouse '!I354+1.1*'VCO2-mouse'!I354)/1000</f>
        <v>0.39236091000000001</v>
      </c>
      <c r="J354" s="329">
        <f>(3.91*'VO2-mouse '!J354+1.1*'VCO2-mouse'!J354)/1000</f>
        <v>0.28769699799999998</v>
      </c>
      <c r="K354" s="106">
        <f>(3.91*'VO2-mouse '!K354+1.1*'VCO2-mouse'!K354)/1000</f>
        <v>0.37011729599999993</v>
      </c>
      <c r="L354" s="109">
        <f t="shared" ref="L354:P354" si="677">AVERAGE(C354:C356)</f>
        <v>0.38843992766666674</v>
      </c>
      <c r="M354" s="329">
        <f t="shared" si="677"/>
        <v>0.40391343166666677</v>
      </c>
      <c r="N354" s="329">
        <f t="shared" si="677"/>
        <v>0.37085553000000004</v>
      </c>
      <c r="O354" s="329">
        <f t="shared" si="677"/>
        <v>0.37761750399999999</v>
      </c>
      <c r="P354" s="329">
        <f t="shared" si="677"/>
        <v>0.42450416233333338</v>
      </c>
      <c r="Q354" s="329">
        <f t="shared" ref="Q354" si="678">AVERAGE(H354:H356)</f>
        <v>0.3425291133333333</v>
      </c>
      <c r="R354" s="329">
        <f t="shared" ref="R354" si="679">AVERAGE(I354:I356)</f>
        <v>0.33184423000000002</v>
      </c>
      <c r="S354" s="329">
        <f t="shared" ref="S354" si="680">AVERAGE(J354:J356)</f>
        <v>0.31974423333333335</v>
      </c>
      <c r="T354" s="329">
        <f t="shared" ref="T354" si="681">AVERAGE(K354:K356)</f>
        <v>0.31106674299999998</v>
      </c>
      <c r="U354" s="357">
        <f t="shared" ref="U354" si="682">AVERAGE(L354:T354)</f>
        <v>0.36339054170370377</v>
      </c>
    </row>
    <row r="355" spans="1:21">
      <c r="A355" s="233">
        <v>43727</v>
      </c>
      <c r="B355" s="240">
        <v>1.77946759259259</v>
      </c>
      <c r="C355" s="354">
        <f>(3.91*'VO2-mouse '!C355+1.1*'VCO2-mouse'!C355)/1000</f>
        <v>0.36524079200000004</v>
      </c>
      <c r="D355" s="355">
        <f>(3.91*'VO2-mouse '!D355+1.1*'VCO2-mouse'!D355)/1000</f>
        <v>0.42027291999999999</v>
      </c>
      <c r="E355" s="355">
        <f>(3.91*'VO2-mouse '!E355+1.1*'VCO2-mouse'!E355)/1000</f>
        <v>0.44199081000000001</v>
      </c>
      <c r="F355" s="355">
        <f>(3.91*'VO2-mouse '!F355+1.1*'VCO2-mouse'!F355)/1000</f>
        <v>0.41354860799999993</v>
      </c>
      <c r="G355" s="355">
        <f>(3.91*'VO2-mouse '!G355+1.1*'VCO2-mouse'!G355)/1000</f>
        <v>0.36715339699999999</v>
      </c>
      <c r="H355" s="329">
        <f>(3.91*'VO2-mouse '!H355+1.1*'VCO2-mouse'!H355)/1000</f>
        <v>0.40138931399999994</v>
      </c>
      <c r="I355" s="329">
        <f>(3.91*'VO2-mouse '!I355+1.1*'VCO2-mouse'!I355)/1000</f>
        <v>0.29765726000000003</v>
      </c>
      <c r="J355" s="329">
        <f>(3.91*'VO2-mouse '!J355+1.1*'VCO2-mouse'!J355)/1000</f>
        <v>0.296042474</v>
      </c>
      <c r="K355" s="106">
        <f>(3.91*'VO2-mouse '!K355+1.1*'VCO2-mouse'!K355)/1000</f>
        <v>0.27385088200000002</v>
      </c>
      <c r="L355" s="109"/>
      <c r="M355" s="329"/>
      <c r="N355" s="329"/>
      <c r="O355" s="329"/>
      <c r="P355" s="329"/>
      <c r="Q355" s="329"/>
      <c r="R355" s="329"/>
      <c r="S355" s="329"/>
      <c r="T355" s="329"/>
      <c r="U355" s="357">
        <f t="shared" ref="U355" si="683">STDEV(L354:T354)/SQRT(COUNT(L354:T354))</f>
        <v>1.308929407839173E-2</v>
      </c>
    </row>
    <row r="356" spans="1:21">
      <c r="A356" s="233">
        <v>43727</v>
      </c>
      <c r="B356" s="240">
        <v>1.79335648148148</v>
      </c>
      <c r="C356" s="354">
        <f>(3.91*'VO2-mouse '!C356+1.1*'VCO2-mouse'!C356)/1000</f>
        <v>0.46204253400000006</v>
      </c>
      <c r="D356" s="355">
        <f>(3.91*'VO2-mouse '!D356+1.1*'VCO2-mouse'!D356)/1000</f>
        <v>0.37048899000000007</v>
      </c>
      <c r="E356" s="355">
        <f>(3.91*'VO2-mouse '!E356+1.1*'VCO2-mouse'!E356)/1000</f>
        <v>0.33281253000000005</v>
      </c>
      <c r="F356" s="355">
        <f>(3.91*'VO2-mouse '!F356+1.1*'VCO2-mouse'!F356)/1000</f>
        <v>0.37684548000000001</v>
      </c>
      <c r="G356" s="355">
        <f>(3.91*'VO2-mouse '!G356+1.1*'VCO2-mouse'!G356)/1000</f>
        <v>0.46135178700000001</v>
      </c>
      <c r="H356" s="329">
        <f>(3.91*'VO2-mouse '!H356+1.1*'VCO2-mouse'!H356)/1000</f>
        <v>0.31997130199999996</v>
      </c>
      <c r="I356" s="329">
        <f>(3.91*'VO2-mouse '!I356+1.1*'VCO2-mouse'!I356)/1000</f>
        <v>0.30551452000000001</v>
      </c>
      <c r="J356" s="329">
        <f>(3.91*'VO2-mouse '!J356+1.1*'VCO2-mouse'!J356)/1000</f>
        <v>0.37549322800000007</v>
      </c>
      <c r="K356" s="106">
        <f>(3.91*'VO2-mouse '!K356+1.1*'VCO2-mouse'!K356)/1000</f>
        <v>0.28923205099999999</v>
      </c>
      <c r="L356" s="109"/>
      <c r="M356" s="329"/>
      <c r="N356" s="329"/>
      <c r="O356" s="329"/>
      <c r="P356" s="329"/>
      <c r="Q356" s="329"/>
      <c r="R356" s="329"/>
      <c r="S356" s="329"/>
      <c r="T356" s="329"/>
      <c r="U356" s="357"/>
    </row>
    <row r="357" spans="1:21">
      <c r="A357" s="233">
        <v>43727</v>
      </c>
      <c r="B357" s="240">
        <v>1.8072453703703699</v>
      </c>
      <c r="C357" s="354">
        <f>(3.91*'VO2-mouse '!C357+1.1*'VCO2-mouse'!C357)/1000</f>
        <v>0.37265724900000002</v>
      </c>
      <c r="D357" s="355">
        <f>(3.91*'VO2-mouse '!D357+1.1*'VCO2-mouse'!D357)/1000</f>
        <v>0.52178668000000006</v>
      </c>
      <c r="E357" s="355">
        <f>(3.91*'VO2-mouse '!E357+1.1*'VCO2-mouse'!E357)/1000</f>
        <v>0.48570030000000003</v>
      </c>
      <c r="F357" s="355">
        <f>(3.91*'VO2-mouse '!F357+1.1*'VCO2-mouse'!F357)/1000</f>
        <v>0.43686720000000001</v>
      </c>
      <c r="G357" s="355">
        <f>(3.91*'VO2-mouse '!G357+1.1*'VCO2-mouse'!G357)/1000</f>
        <v>0.44059267200000002</v>
      </c>
      <c r="H357" s="329">
        <f>(3.91*'VO2-mouse '!H357+1.1*'VCO2-mouse'!H357)/1000</f>
        <v>0.38546707200000002</v>
      </c>
      <c r="I357" s="329">
        <f>(3.91*'VO2-mouse '!I357+1.1*'VCO2-mouse'!I357)/1000</f>
        <v>0.41190999000000006</v>
      </c>
      <c r="J357" s="329">
        <f>(3.91*'VO2-mouse '!J357+1.1*'VCO2-mouse'!J357)/1000</f>
        <v>0.29866021800000003</v>
      </c>
      <c r="K357" s="106">
        <f>(3.91*'VO2-mouse '!K357+1.1*'VCO2-mouse'!K357)/1000</f>
        <v>0.39740278099999993</v>
      </c>
      <c r="L357" s="109">
        <f t="shared" ref="L357:P357" si="684">AVERAGE(C357:C359)</f>
        <v>0.43611406700000005</v>
      </c>
      <c r="M357" s="329">
        <f t="shared" si="684"/>
        <v>0.44002787166666674</v>
      </c>
      <c r="N357" s="329">
        <f t="shared" si="684"/>
        <v>0.39432384000000004</v>
      </c>
      <c r="O357" s="329">
        <f t="shared" si="684"/>
        <v>0.39302251999999999</v>
      </c>
      <c r="P357" s="329">
        <f t="shared" si="684"/>
        <v>0.36891170766666664</v>
      </c>
      <c r="Q357" s="329">
        <f t="shared" ref="Q357" si="685">AVERAGE(H357:H359)</f>
        <v>0.36764957466666665</v>
      </c>
      <c r="R357" s="329">
        <f t="shared" ref="R357" si="686">AVERAGE(I357:I359)</f>
        <v>0.35719613333333333</v>
      </c>
      <c r="S357" s="329">
        <f t="shared" ref="S357" si="687">AVERAGE(J357:J359)</f>
        <v>0.32847825800000002</v>
      </c>
      <c r="T357" s="329">
        <f t="shared" ref="T357" si="688">AVERAGE(K357:K359)</f>
        <v>0.34287515100000004</v>
      </c>
      <c r="U357" s="357">
        <f t="shared" ref="U357" si="689">AVERAGE(L357:T357)</f>
        <v>0.38095545814814818</v>
      </c>
    </row>
    <row r="358" spans="1:21">
      <c r="A358" s="233">
        <v>43727</v>
      </c>
      <c r="B358" s="240">
        <v>1.8211342592592601</v>
      </c>
      <c r="C358" s="354">
        <f>(3.91*'VO2-mouse '!C358+1.1*'VCO2-mouse'!C358)/1000</f>
        <v>0.47150449900000002</v>
      </c>
      <c r="D358" s="355">
        <f>(3.91*'VO2-mouse '!D358+1.1*'VCO2-mouse'!D358)/1000</f>
        <v>0.33410249000000003</v>
      </c>
      <c r="E358" s="355">
        <f>(3.91*'VO2-mouse '!E358+1.1*'VCO2-mouse'!E358)/1000</f>
        <v>0.40154265000000006</v>
      </c>
      <c r="F358" s="355">
        <f>(3.91*'VO2-mouse '!F358+1.1*'VCO2-mouse'!F358)/1000</f>
        <v>0.354160488</v>
      </c>
      <c r="G358" s="355">
        <f>(3.91*'VO2-mouse '!G358+1.1*'VCO2-mouse'!G358)/1000</f>
        <v>0.34864519300000002</v>
      </c>
      <c r="H358" s="329">
        <f>(3.91*'VO2-mouse '!H358+1.1*'VCO2-mouse'!H358)/1000</f>
        <v>0.42140238000000002</v>
      </c>
      <c r="I358" s="329">
        <f>(3.91*'VO2-mouse '!I358+1.1*'VCO2-mouse'!I358)/1000</f>
        <v>0.31135583</v>
      </c>
      <c r="J358" s="329">
        <f>(3.91*'VO2-mouse '!J358+1.1*'VCO2-mouse'!J358)/1000</f>
        <v>0.29948011600000002</v>
      </c>
      <c r="K358" s="106">
        <f>(3.91*'VO2-mouse '!K358+1.1*'VCO2-mouse'!K358)/1000</f>
        <v>0.26768399399999998</v>
      </c>
      <c r="L358" s="109"/>
      <c r="M358" s="329"/>
      <c r="N358" s="329"/>
      <c r="O358" s="329"/>
      <c r="P358" s="329"/>
      <c r="Q358" s="329"/>
      <c r="R358" s="329"/>
      <c r="S358" s="329"/>
      <c r="T358" s="329"/>
      <c r="U358" s="357">
        <f t="shared" ref="U358" si="690">STDEV(L357:T357)/SQRT(COUNT(L357:T357))</f>
        <v>1.2881360397053863E-2</v>
      </c>
    </row>
    <row r="359" spans="1:21">
      <c r="A359" s="233">
        <v>43727</v>
      </c>
      <c r="B359" s="240">
        <v>1.83502314814815</v>
      </c>
      <c r="C359" s="354">
        <f>(3.91*'VO2-mouse '!C359+1.1*'VCO2-mouse'!C359)/1000</f>
        <v>0.46418045300000005</v>
      </c>
      <c r="D359" s="355">
        <f>(3.91*'VO2-mouse '!D359+1.1*'VCO2-mouse'!D359)/1000</f>
        <v>0.46419444500000001</v>
      </c>
      <c r="E359" s="355">
        <f>(3.91*'VO2-mouse '!E359+1.1*'VCO2-mouse'!E359)/1000</f>
        <v>0.29572857000000002</v>
      </c>
      <c r="F359" s="355">
        <f>(3.91*'VO2-mouse '!F359+1.1*'VCO2-mouse'!F359)/1000</f>
        <v>0.38803987200000001</v>
      </c>
      <c r="G359" s="355">
        <f>(3.91*'VO2-mouse '!G359+1.1*'VCO2-mouse'!G359)/1000</f>
        <v>0.317497258</v>
      </c>
      <c r="H359" s="329">
        <f>(3.91*'VO2-mouse '!H359+1.1*'VCO2-mouse'!H359)/1000</f>
        <v>0.296079272</v>
      </c>
      <c r="I359" s="329">
        <f>(3.91*'VO2-mouse '!I359+1.1*'VCO2-mouse'!I359)/1000</f>
        <v>0.34832257999999999</v>
      </c>
      <c r="J359" s="329">
        <f>(3.91*'VO2-mouse '!J359+1.1*'VCO2-mouse'!J359)/1000</f>
        <v>0.38729443999999996</v>
      </c>
      <c r="K359" s="106">
        <f>(3.91*'VO2-mouse '!K359+1.1*'VCO2-mouse'!K359)/1000</f>
        <v>0.36353867800000006</v>
      </c>
      <c r="L359" s="109"/>
      <c r="M359" s="329"/>
      <c r="N359" s="329"/>
      <c r="O359" s="329"/>
      <c r="P359" s="329"/>
      <c r="Q359" s="329"/>
      <c r="R359" s="329"/>
      <c r="S359" s="329"/>
      <c r="T359" s="329"/>
      <c r="U359" s="357"/>
    </row>
    <row r="360" spans="1:21">
      <c r="A360" s="233">
        <v>43727</v>
      </c>
      <c r="B360" s="240">
        <v>1.84891203703703</v>
      </c>
      <c r="C360" s="354">
        <f>(3.91*'VO2-mouse '!C360+1.1*'VCO2-mouse'!C360)/1000</f>
        <v>0.3535896890000001</v>
      </c>
      <c r="D360" s="355">
        <f>(3.91*'VO2-mouse '!D360+1.1*'VCO2-mouse'!D360)/1000</f>
        <v>0.3251336600000001</v>
      </c>
      <c r="E360" s="355">
        <f>(3.91*'VO2-mouse '!E360+1.1*'VCO2-mouse'!E360)/1000</f>
        <v>0.38179700999999999</v>
      </c>
      <c r="F360" s="355">
        <f>(3.91*'VO2-mouse '!F360+1.1*'VCO2-mouse'!F360)/1000</f>
        <v>0.49742167199999998</v>
      </c>
      <c r="G360" s="355">
        <f>(3.91*'VO2-mouse '!G360+1.1*'VCO2-mouse'!G360)/1000</f>
        <v>0.355243798</v>
      </c>
      <c r="H360" s="329">
        <f>(3.91*'VO2-mouse '!H360+1.1*'VCO2-mouse'!H360)/1000</f>
        <v>0.28948700199999994</v>
      </c>
      <c r="I360" s="329">
        <f>(3.91*'VO2-mouse '!I360+1.1*'VCO2-mouse'!I360)/1000</f>
        <v>0.45429163000000006</v>
      </c>
      <c r="J360" s="329">
        <f>(3.91*'VO2-mouse '!J360+1.1*'VCO2-mouse'!J360)/1000</f>
        <v>0.38304867200000009</v>
      </c>
      <c r="K360" s="106">
        <f>(3.91*'VO2-mouse '!K360+1.1*'VCO2-mouse'!K360)/1000</f>
        <v>0.31871782899999995</v>
      </c>
      <c r="L360" s="109">
        <f t="shared" ref="L360:P360" si="691">AVERAGE(C360:C362)</f>
        <v>0.38200123866666669</v>
      </c>
      <c r="M360" s="329">
        <f t="shared" si="691"/>
        <v>0.34061647666666667</v>
      </c>
      <c r="N360" s="329">
        <f t="shared" si="691"/>
        <v>0.42409611000000003</v>
      </c>
      <c r="O360" s="329">
        <f t="shared" si="691"/>
        <v>0.41021939199999996</v>
      </c>
      <c r="P360" s="329">
        <f t="shared" si="691"/>
        <v>0.38750537366666665</v>
      </c>
      <c r="Q360" s="329">
        <f t="shared" ref="Q360" si="692">AVERAGE(H360:H362)</f>
        <v>0.35097997333333325</v>
      </c>
      <c r="R360" s="329">
        <f t="shared" ref="R360" si="693">AVERAGE(I360:I362)</f>
        <v>0.39494741333333333</v>
      </c>
      <c r="S360" s="329">
        <f t="shared" ref="S360" si="694">AVERAGE(J360:J362)</f>
        <v>0.31821975933333341</v>
      </c>
      <c r="T360" s="329">
        <f t="shared" ref="T360" si="695">AVERAGE(K360:K362)</f>
        <v>0.33812685999999997</v>
      </c>
      <c r="U360" s="357">
        <f t="shared" ref="U360" si="696">AVERAGE(L360:T360)</f>
        <v>0.37185695522222223</v>
      </c>
    </row>
    <row r="361" spans="1:21">
      <c r="A361" s="233">
        <v>43727</v>
      </c>
      <c r="B361" s="240">
        <v>1.8628009259259199</v>
      </c>
      <c r="C361" s="354">
        <f>(3.91*'VO2-mouse '!C361+1.1*'VCO2-mouse'!C361)/1000</f>
        <v>0.352350948</v>
      </c>
      <c r="D361" s="355">
        <f>(3.91*'VO2-mouse '!D361+1.1*'VCO2-mouse'!D361)/1000</f>
        <v>0.31841359499999999</v>
      </c>
      <c r="E361" s="355">
        <f>(3.91*'VO2-mouse '!E361+1.1*'VCO2-mouse'!E361)/1000</f>
        <v>0.44793135000000006</v>
      </c>
      <c r="F361" s="355">
        <f>(3.91*'VO2-mouse '!F361+1.1*'VCO2-mouse'!F361)/1000</f>
        <v>0.36589396800000007</v>
      </c>
      <c r="G361" s="355">
        <f>(3.91*'VO2-mouse '!G361+1.1*'VCO2-mouse'!G361)/1000</f>
        <v>0.43922849099999994</v>
      </c>
      <c r="H361" s="329">
        <f>(3.91*'VO2-mouse '!H361+1.1*'VCO2-mouse'!H361)/1000</f>
        <v>0.43350728999999993</v>
      </c>
      <c r="I361" s="329">
        <f>(3.91*'VO2-mouse '!I361+1.1*'VCO2-mouse'!I361)/1000</f>
        <v>0.36441821000000002</v>
      </c>
      <c r="J361" s="329">
        <f>(3.91*'VO2-mouse '!J361+1.1*'VCO2-mouse'!J361)/1000</f>
        <v>0.29696047200000003</v>
      </c>
      <c r="K361" s="106">
        <f>(3.91*'VO2-mouse '!K361+1.1*'VCO2-mouse'!K361)/1000</f>
        <v>0.33147673099999997</v>
      </c>
      <c r="L361" s="109"/>
      <c r="M361" s="329"/>
      <c r="N361" s="329"/>
      <c r="O361" s="329"/>
      <c r="P361" s="329"/>
      <c r="Q361" s="329"/>
      <c r="R361" s="329"/>
      <c r="S361" s="329"/>
      <c r="T361" s="329"/>
      <c r="U361" s="357">
        <f t="shared" ref="U361" si="697">STDEV(L360:T360)/SQRT(COUNT(L360:T360))</f>
        <v>1.2080769020610465E-2</v>
      </c>
    </row>
    <row r="362" spans="1:21">
      <c r="A362" s="233">
        <v>43727</v>
      </c>
      <c r="B362" s="240">
        <v>1.8766898148148099</v>
      </c>
      <c r="C362" s="354">
        <f>(3.91*'VO2-mouse '!C362+1.1*'VCO2-mouse'!C362)/1000</f>
        <v>0.44006307900000008</v>
      </c>
      <c r="D362" s="355">
        <f>(3.91*'VO2-mouse '!D362+1.1*'VCO2-mouse'!D362)/1000</f>
        <v>0.37830217499999996</v>
      </c>
      <c r="E362" s="355">
        <f>(3.91*'VO2-mouse '!E362+1.1*'VCO2-mouse'!E362)/1000</f>
        <v>0.44255997000000002</v>
      </c>
      <c r="F362" s="355">
        <f>(3.91*'VO2-mouse '!F362+1.1*'VCO2-mouse'!F362)/1000</f>
        <v>0.367342536</v>
      </c>
      <c r="G362" s="355">
        <f>(3.91*'VO2-mouse '!G362+1.1*'VCO2-mouse'!G362)/1000</f>
        <v>0.36804383199999996</v>
      </c>
      <c r="H362" s="329">
        <f>(3.91*'VO2-mouse '!H362+1.1*'VCO2-mouse'!H362)/1000</f>
        <v>0.32994562799999994</v>
      </c>
      <c r="I362" s="329">
        <f>(3.91*'VO2-mouse '!I362+1.1*'VCO2-mouse'!I362)/1000</f>
        <v>0.36613240000000002</v>
      </c>
      <c r="J362" s="329">
        <f>(3.91*'VO2-mouse '!J362+1.1*'VCO2-mouse'!J362)/1000</f>
        <v>0.27465013400000005</v>
      </c>
      <c r="K362" s="106">
        <f>(3.91*'VO2-mouse '!K362+1.1*'VCO2-mouse'!K362)/1000</f>
        <v>0.36418602</v>
      </c>
      <c r="L362" s="109"/>
      <c r="M362" s="329"/>
      <c r="N362" s="329"/>
      <c r="O362" s="329"/>
      <c r="P362" s="329"/>
      <c r="Q362" s="329"/>
      <c r="R362" s="329"/>
      <c r="S362" s="329"/>
      <c r="T362" s="329"/>
      <c r="U362" s="357"/>
    </row>
    <row r="363" spans="1:21">
      <c r="A363" s="233">
        <v>43727</v>
      </c>
      <c r="B363" s="240">
        <v>1.8905787037037001</v>
      </c>
      <c r="C363" s="354">
        <f>(3.91*'VO2-mouse '!C363+1.1*'VCO2-mouse'!C363)/1000</f>
        <v>0.48998995100000003</v>
      </c>
      <c r="D363" s="355">
        <f>(3.91*'VO2-mouse '!D363+1.1*'VCO2-mouse'!D363)/1000</f>
        <v>0.32202083000000004</v>
      </c>
      <c r="E363" s="355">
        <f>(3.91*'VO2-mouse '!E363+1.1*'VCO2-mouse'!E363)/1000</f>
        <v>0.30955986000000002</v>
      </c>
      <c r="F363" s="355">
        <f>(3.91*'VO2-mouse '!F363+1.1*'VCO2-mouse'!F363)/1000</f>
        <v>0.39600792000000001</v>
      </c>
      <c r="G363" s="355">
        <f>(3.91*'VO2-mouse '!G363+1.1*'VCO2-mouse'!G363)/1000</f>
        <v>0.40258702899999999</v>
      </c>
      <c r="H363" s="329">
        <f>(3.91*'VO2-mouse '!H363+1.1*'VCO2-mouse'!H363)/1000</f>
        <v>0.27591062799999999</v>
      </c>
      <c r="I363" s="329">
        <f>(3.91*'VO2-mouse '!I363+1.1*'VCO2-mouse'!I363)/1000</f>
        <v>0.39423817</v>
      </c>
      <c r="J363" s="329">
        <f>(3.91*'VO2-mouse '!J363+1.1*'VCO2-mouse'!J363)/1000</f>
        <v>0.40287272000000002</v>
      </c>
      <c r="K363" s="106">
        <f>(3.91*'VO2-mouse '!K363+1.1*'VCO2-mouse'!K363)/1000</f>
        <v>0.27257176099999997</v>
      </c>
      <c r="L363" s="109">
        <f t="shared" ref="L363:P363" si="698">AVERAGE(C363:C365)</f>
        <v>0.46632632133333335</v>
      </c>
      <c r="M363" s="329">
        <f t="shared" si="698"/>
        <v>0.33186551833333333</v>
      </c>
      <c r="N363" s="329">
        <f t="shared" si="698"/>
        <v>0.34216658999999999</v>
      </c>
      <c r="O363" s="329">
        <f t="shared" si="698"/>
        <v>0.44443581600000009</v>
      </c>
      <c r="P363" s="329">
        <f t="shared" si="698"/>
        <v>0.38099387733333329</v>
      </c>
      <c r="Q363" s="329">
        <f t="shared" ref="Q363" si="699">AVERAGE(H363:H365)</f>
        <v>0.3603944753333333</v>
      </c>
      <c r="R363" s="329">
        <f t="shared" ref="R363" si="700">AVERAGE(I363:I365)</f>
        <v>0.37545859333333337</v>
      </c>
      <c r="S363" s="329">
        <f t="shared" ref="S363" si="701">AVERAGE(J363:J365)</f>
        <v>0.37999383800000003</v>
      </c>
      <c r="T363" s="329">
        <f t="shared" ref="T363" si="702">AVERAGE(K363:K365)</f>
        <v>0.34605098799999995</v>
      </c>
      <c r="U363" s="357">
        <f t="shared" ref="U363" si="703">AVERAGE(L363:T363)</f>
        <v>0.38085400196296293</v>
      </c>
    </row>
    <row r="364" spans="1:21">
      <c r="A364" s="233">
        <v>43727</v>
      </c>
      <c r="B364" s="240">
        <v>1.90446759259259</v>
      </c>
      <c r="C364" s="354">
        <f>(3.91*'VO2-mouse '!C364+1.1*'VCO2-mouse'!C364)/1000</f>
        <v>0.48865934100000002</v>
      </c>
      <c r="D364" s="355">
        <f>(3.91*'VO2-mouse '!D364+1.1*'VCO2-mouse'!D364)/1000</f>
        <v>0.38182370500000001</v>
      </c>
      <c r="E364" s="355">
        <f>(3.91*'VO2-mouse '!E364+1.1*'VCO2-mouse'!E364)/1000</f>
        <v>0.41149430999999997</v>
      </c>
      <c r="F364" s="355">
        <f>(3.91*'VO2-mouse '!F364+1.1*'VCO2-mouse'!F364)/1000</f>
        <v>0.45435561600000007</v>
      </c>
      <c r="G364" s="355">
        <f>(3.91*'VO2-mouse '!G364+1.1*'VCO2-mouse'!G364)/1000</f>
        <v>0.29681693599999998</v>
      </c>
      <c r="H364" s="329">
        <f>(3.91*'VO2-mouse '!H364+1.1*'VCO2-mouse'!H364)/1000</f>
        <v>0.36361489000000002</v>
      </c>
      <c r="I364" s="329">
        <f>(3.91*'VO2-mouse '!I364+1.1*'VCO2-mouse'!I364)/1000</f>
        <v>0.39227719</v>
      </c>
      <c r="J364" s="329">
        <f>(3.91*'VO2-mouse '!J364+1.1*'VCO2-mouse'!J364)/1000</f>
        <v>0.40147991799999999</v>
      </c>
      <c r="K364" s="106">
        <f>(3.91*'VO2-mouse '!K364+1.1*'VCO2-mouse'!K364)/1000</f>
        <v>0.34370747599999996</v>
      </c>
      <c r="L364" s="109"/>
      <c r="M364" s="329"/>
      <c r="N364" s="329"/>
      <c r="O364" s="329"/>
      <c r="P364" s="329"/>
      <c r="Q364" s="329"/>
      <c r="R364" s="329"/>
      <c r="S364" s="329"/>
      <c r="T364" s="329"/>
      <c r="U364" s="357">
        <f t="shared" ref="U364" si="704">STDEV(L363:T363)/SQRT(COUNT(L363:T363))</f>
        <v>1.5322670078356441E-2</v>
      </c>
    </row>
    <row r="365" spans="1:21">
      <c r="A365" s="233">
        <v>43727</v>
      </c>
      <c r="B365" s="240">
        <v>1.91835648148148</v>
      </c>
      <c r="C365" s="354">
        <f>(3.91*'VO2-mouse '!C365+1.1*'VCO2-mouse'!C365)/1000</f>
        <v>0.4203296720000001</v>
      </c>
      <c r="D365" s="355">
        <f>(3.91*'VO2-mouse '!D365+1.1*'VCO2-mouse'!D365)/1000</f>
        <v>0.29175202</v>
      </c>
      <c r="E365" s="355">
        <f>(3.91*'VO2-mouse '!E365+1.1*'VCO2-mouse'!E365)/1000</f>
        <v>0.30544560000000004</v>
      </c>
      <c r="F365" s="355">
        <f>(3.91*'VO2-mouse '!F365+1.1*'VCO2-mouse'!F365)/1000</f>
        <v>0.48294391200000003</v>
      </c>
      <c r="G365" s="355">
        <f>(3.91*'VO2-mouse '!G365+1.1*'VCO2-mouse'!G365)/1000</f>
        <v>0.44357766699999995</v>
      </c>
      <c r="H365" s="329">
        <f>(3.91*'VO2-mouse '!H365+1.1*'VCO2-mouse'!H365)/1000</f>
        <v>0.44165790799999999</v>
      </c>
      <c r="I365" s="329">
        <f>(3.91*'VO2-mouse '!I365+1.1*'VCO2-mouse'!I365)/1000</f>
        <v>0.33986042</v>
      </c>
      <c r="J365" s="329">
        <f>(3.91*'VO2-mouse '!J365+1.1*'VCO2-mouse'!J365)/1000</f>
        <v>0.33562887600000002</v>
      </c>
      <c r="K365" s="106">
        <f>(3.91*'VO2-mouse '!K365+1.1*'VCO2-mouse'!K365)/1000</f>
        <v>0.42187372699999998</v>
      </c>
      <c r="L365" s="109"/>
      <c r="M365" s="329"/>
      <c r="N365" s="329"/>
      <c r="O365" s="329"/>
      <c r="P365" s="329"/>
      <c r="Q365" s="329"/>
      <c r="R365" s="329"/>
      <c r="S365" s="329"/>
      <c r="T365" s="329"/>
      <c r="U365" s="357"/>
    </row>
    <row r="366" spans="1:21">
      <c r="A366" s="233">
        <v>43727</v>
      </c>
      <c r="B366" s="240">
        <v>1.9322453703703699</v>
      </c>
      <c r="C366" s="354">
        <f>(3.91*'VO2-mouse '!C366+1.1*'VCO2-mouse'!C366)/1000</f>
        <v>0.307911555</v>
      </c>
      <c r="D366" s="355">
        <f>(3.91*'VO2-mouse '!D366+1.1*'VCO2-mouse'!D366)/1000</f>
        <v>0.31866369500000002</v>
      </c>
      <c r="E366" s="355">
        <f>(3.91*'VO2-mouse '!E366+1.1*'VCO2-mouse'!E366)/1000</f>
        <v>0.29194533</v>
      </c>
      <c r="F366" s="355">
        <f>(3.91*'VO2-mouse '!F366+1.1*'VCO2-mouse'!F366)/1000</f>
        <v>0.46338599999999996</v>
      </c>
      <c r="G366" s="355">
        <f>(3.91*'VO2-mouse '!G366+1.1*'VCO2-mouse'!G366)/1000</f>
        <v>0.36692121700000002</v>
      </c>
      <c r="H366" s="329">
        <f>(3.91*'VO2-mouse '!H366+1.1*'VCO2-mouse'!H366)/1000</f>
        <v>0.36446446999999998</v>
      </c>
      <c r="I366" s="329">
        <f>(3.91*'VO2-mouse '!I366+1.1*'VCO2-mouse'!I366)/1000</f>
        <v>0.30398226</v>
      </c>
      <c r="J366" s="329">
        <f>(3.91*'VO2-mouse '!J366+1.1*'VCO2-mouse'!J366)/1000</f>
        <v>0.31158761800000001</v>
      </c>
      <c r="K366" s="106">
        <f>(3.91*'VO2-mouse '!K366+1.1*'VCO2-mouse'!K366)/1000</f>
        <v>0.31783960300000003</v>
      </c>
      <c r="L366" s="109">
        <f t="shared" ref="L366:P366" si="705">AVERAGE(C366:C368)</f>
        <v>0.33556593066666673</v>
      </c>
      <c r="M366" s="329">
        <f t="shared" si="705"/>
        <v>0.36946734166666667</v>
      </c>
      <c r="N366" s="329">
        <f t="shared" si="705"/>
        <v>0.36700847999999997</v>
      </c>
      <c r="O366" s="329">
        <f t="shared" si="705"/>
        <v>0.44965984800000003</v>
      </c>
      <c r="P366" s="329">
        <f t="shared" si="705"/>
        <v>0.33666017666666664</v>
      </c>
      <c r="Q366" s="329">
        <f t="shared" ref="Q366" si="706">AVERAGE(H366:H368)</f>
        <v>0.31470354933333333</v>
      </c>
      <c r="R366" s="329">
        <f t="shared" ref="R366" si="707">AVERAGE(I366:I368)</f>
        <v>0.39598364000000003</v>
      </c>
      <c r="S366" s="329">
        <f t="shared" ref="S366" si="708">AVERAGE(J366:J368)</f>
        <v>0.33048647400000003</v>
      </c>
      <c r="T366" s="329">
        <f t="shared" ref="T366" si="709">AVERAGE(K366:K368)</f>
        <v>0.333368522</v>
      </c>
      <c r="U366" s="357">
        <f t="shared" ref="U366" si="710">AVERAGE(L366:T366)</f>
        <v>0.35921155137037036</v>
      </c>
    </row>
    <row r="367" spans="1:21">
      <c r="A367" s="233">
        <v>43727</v>
      </c>
      <c r="B367" s="240">
        <v>1.9461342592592601</v>
      </c>
      <c r="C367" s="354">
        <f>(3.91*'VO2-mouse '!C367+1.1*'VCO2-mouse'!C367)/1000</f>
        <v>0.30188126300000001</v>
      </c>
      <c r="D367" s="355">
        <f>(3.91*'VO2-mouse '!D367+1.1*'VCO2-mouse'!D367)/1000</f>
        <v>0.41592209499999999</v>
      </c>
      <c r="E367" s="355">
        <f>(3.91*'VO2-mouse '!E367+1.1*'VCO2-mouse'!E367)/1000</f>
        <v>0.47700657000000002</v>
      </c>
      <c r="F367" s="355">
        <f>(3.91*'VO2-mouse '!F367+1.1*'VCO2-mouse'!F367)/1000</f>
        <v>0.51359959200000005</v>
      </c>
      <c r="G367" s="355">
        <f>(3.91*'VO2-mouse '!G367+1.1*'VCO2-mouse'!G367)/1000</f>
        <v>0.34199891700000001</v>
      </c>
      <c r="H367" s="329">
        <f>(3.91*'VO2-mouse '!H367+1.1*'VCO2-mouse'!H367)/1000</f>
        <v>0.30041769399999996</v>
      </c>
      <c r="I367" s="329">
        <f>(3.91*'VO2-mouse '!I367+1.1*'VCO2-mouse'!I367)/1000</f>
        <v>0.45936014000000003</v>
      </c>
      <c r="J367" s="329">
        <f>(3.91*'VO2-mouse '!J367+1.1*'VCO2-mouse'!J367)/1000</f>
        <v>0.36709368800000003</v>
      </c>
      <c r="K367" s="106">
        <f>(3.91*'VO2-mouse '!K367+1.1*'VCO2-mouse'!K367)/1000</f>
        <v>0.37322260699999998</v>
      </c>
      <c r="L367" s="109"/>
      <c r="M367" s="329"/>
      <c r="N367" s="329"/>
      <c r="O367" s="329"/>
      <c r="P367" s="329"/>
      <c r="Q367" s="329"/>
      <c r="R367" s="329"/>
      <c r="S367" s="329"/>
      <c r="T367" s="329"/>
      <c r="U367" s="357">
        <f t="shared" ref="U367" si="711">STDEV(L366:T366)/SQRT(COUNT(L366:T366))</f>
        <v>1.4063688743748512E-2</v>
      </c>
    </row>
    <row r="368" spans="1:21">
      <c r="A368" s="233">
        <v>43727</v>
      </c>
      <c r="B368" s="240">
        <v>1.96002314814815</v>
      </c>
      <c r="C368" s="354">
        <f>(3.91*'VO2-mouse '!C368+1.1*'VCO2-mouse'!C368)/1000</f>
        <v>0.39690497400000002</v>
      </c>
      <c r="D368" s="355">
        <f>(3.91*'VO2-mouse '!D368+1.1*'VCO2-mouse'!D368)/1000</f>
        <v>0.373816235</v>
      </c>
      <c r="E368" s="355">
        <f>(3.91*'VO2-mouse '!E368+1.1*'VCO2-mouse'!E368)/1000</f>
        <v>0.33207354</v>
      </c>
      <c r="F368" s="355">
        <f>(3.91*'VO2-mouse '!F368+1.1*'VCO2-mouse'!F368)/1000</f>
        <v>0.37199395200000002</v>
      </c>
      <c r="G368" s="355">
        <f>(3.91*'VO2-mouse '!G368+1.1*'VCO2-mouse'!G368)/1000</f>
        <v>0.30106039600000001</v>
      </c>
      <c r="H368" s="329">
        <f>(3.91*'VO2-mouse '!H368+1.1*'VCO2-mouse'!H368)/1000</f>
        <v>0.279228484</v>
      </c>
      <c r="I368" s="329">
        <f>(3.91*'VO2-mouse '!I368+1.1*'VCO2-mouse'!I368)/1000</f>
        <v>0.42460851999999999</v>
      </c>
      <c r="J368" s="329">
        <f>(3.91*'VO2-mouse '!J368+1.1*'VCO2-mouse'!J368)/1000</f>
        <v>0.31277811599999994</v>
      </c>
      <c r="K368" s="106">
        <f>(3.91*'VO2-mouse '!K368+1.1*'VCO2-mouse'!K368)/1000</f>
        <v>0.30904335599999999</v>
      </c>
      <c r="L368" s="109"/>
      <c r="M368" s="329"/>
      <c r="N368" s="329"/>
      <c r="O368" s="329"/>
      <c r="P368" s="329"/>
      <c r="Q368" s="329"/>
      <c r="R368" s="329"/>
      <c r="S368" s="329"/>
      <c r="T368" s="329"/>
      <c r="U368" s="357"/>
    </row>
    <row r="369" spans="1:21">
      <c r="A369" s="233">
        <v>43727</v>
      </c>
      <c r="B369" s="240">
        <v>1.97391203703703</v>
      </c>
      <c r="C369" s="354">
        <f>(3.91*'VO2-mouse '!C369+1.1*'VCO2-mouse'!C369)/1000</f>
        <v>0.30970665900000005</v>
      </c>
      <c r="D369" s="355">
        <f>(3.91*'VO2-mouse '!D369+1.1*'VCO2-mouse'!D369)/1000</f>
        <v>0.28178675500000006</v>
      </c>
      <c r="E369" s="355">
        <f>(3.91*'VO2-mouse '!E369+1.1*'VCO2-mouse'!E369)/1000</f>
        <v>0.36714869999999999</v>
      </c>
      <c r="F369" s="355">
        <f>(3.91*'VO2-mouse '!F369+1.1*'VCO2-mouse'!F369)/1000</f>
        <v>0.44416838399999997</v>
      </c>
      <c r="G369" s="355">
        <f>(3.91*'VO2-mouse '!G369+1.1*'VCO2-mouse'!G369)/1000</f>
        <v>0.27103507599999999</v>
      </c>
      <c r="H369" s="329">
        <f>(3.91*'VO2-mouse '!H369+1.1*'VCO2-mouse'!H369)/1000</f>
        <v>0.27447233399999998</v>
      </c>
      <c r="I369" s="329">
        <f>(3.91*'VO2-mouse '!I369+1.1*'VCO2-mouse'!I369)/1000</f>
        <v>0.32562824999999995</v>
      </c>
      <c r="J369" s="329">
        <f>(3.91*'VO2-mouse '!J369+1.1*'VCO2-mouse'!J369)/1000</f>
        <v>0.28106325800000004</v>
      </c>
      <c r="K369" s="106">
        <f>(3.91*'VO2-mouse '!K369+1.1*'VCO2-mouse'!K369)/1000</f>
        <v>0.41736774599999998</v>
      </c>
      <c r="L369" s="109">
        <f t="shared" ref="L369:P369" si="712">AVERAGE(C369:C371)</f>
        <v>0.36842594533333334</v>
      </c>
      <c r="M369" s="329">
        <f t="shared" si="712"/>
        <v>0.27757643333333332</v>
      </c>
      <c r="N369" s="329">
        <f t="shared" si="712"/>
        <v>0.40643253000000001</v>
      </c>
      <c r="O369" s="329">
        <f t="shared" si="712"/>
        <v>0.43118530399999999</v>
      </c>
      <c r="P369" s="329">
        <f t="shared" si="712"/>
        <v>0.38029371466666673</v>
      </c>
      <c r="Q369" s="329">
        <f t="shared" ref="Q369" si="713">AVERAGE(H369:H371)</f>
        <v>0.36565138533333341</v>
      </c>
      <c r="R369" s="329">
        <f t="shared" ref="R369" si="714">AVERAGE(I369:I371)</f>
        <v>0.40243383666666666</v>
      </c>
      <c r="S369" s="329">
        <f t="shared" ref="S369" si="715">AVERAGE(J369:J371)</f>
        <v>0.32980682266666667</v>
      </c>
      <c r="T369" s="329">
        <f t="shared" ref="T369" si="716">AVERAGE(K369:K371)</f>
        <v>0.40381408033333327</v>
      </c>
      <c r="U369" s="357">
        <f t="shared" ref="U369" si="717">AVERAGE(L369:T369)</f>
        <v>0.37395778359259269</v>
      </c>
    </row>
    <row r="370" spans="1:21">
      <c r="A370" s="233">
        <v>43727</v>
      </c>
      <c r="B370" s="240">
        <v>1.9878009259259199</v>
      </c>
      <c r="C370" s="354">
        <f>(3.91*'VO2-mouse '!C370+1.1*'VCO2-mouse'!C370)/1000</f>
        <v>0.30773621800000001</v>
      </c>
      <c r="D370" s="355">
        <f>(3.91*'VO2-mouse '!D370+1.1*'VCO2-mouse'!D370)/1000</f>
        <v>0.30124484000000001</v>
      </c>
      <c r="E370" s="355">
        <f>(3.91*'VO2-mouse '!E370+1.1*'VCO2-mouse'!E370)/1000</f>
        <v>0.40062843000000004</v>
      </c>
      <c r="F370" s="355">
        <f>(3.91*'VO2-mouse '!F370+1.1*'VCO2-mouse'!F370)/1000</f>
        <v>0.40384449599999994</v>
      </c>
      <c r="G370" s="355">
        <f>(3.91*'VO2-mouse '!G370+1.1*'VCO2-mouse'!G370)/1000</f>
        <v>0.42019862300000005</v>
      </c>
      <c r="H370" s="329">
        <f>(3.91*'VO2-mouse '!H370+1.1*'VCO2-mouse'!H370)/1000</f>
        <v>0.40216912999999999</v>
      </c>
      <c r="I370" s="329">
        <f>(3.91*'VO2-mouse '!I370+1.1*'VCO2-mouse'!I370)/1000</f>
        <v>0.41007574000000002</v>
      </c>
      <c r="J370" s="329">
        <f>(3.91*'VO2-mouse '!J370+1.1*'VCO2-mouse'!J370)/1000</f>
        <v>0.27857435200000003</v>
      </c>
      <c r="K370" s="106">
        <f>(3.91*'VO2-mouse '!K370+1.1*'VCO2-mouse'!K370)/1000</f>
        <v>0.32708638899999998</v>
      </c>
      <c r="L370" s="109"/>
      <c r="M370" s="329"/>
      <c r="N370" s="329"/>
      <c r="O370" s="329"/>
      <c r="P370" s="329"/>
      <c r="Q370" s="329"/>
      <c r="R370" s="329"/>
      <c r="S370" s="329"/>
      <c r="T370" s="329"/>
      <c r="U370" s="357">
        <f t="shared" ref="U370" si="718">STDEV(L369:T369)/SQRT(COUNT(L369:T369))</f>
        <v>1.5550230365200623E-2</v>
      </c>
    </row>
    <row r="371" spans="1:21">
      <c r="A371" s="233">
        <v>43728</v>
      </c>
      <c r="B371" s="240">
        <v>2.001689814814815</v>
      </c>
      <c r="C371" s="354">
        <f>(3.91*'VO2-mouse '!C371+1.1*'VCO2-mouse'!C371)/1000</f>
        <v>0.48783495900000007</v>
      </c>
      <c r="D371" s="355">
        <f>(3.91*'VO2-mouse '!D371+1.1*'VCO2-mouse'!D371)/1000</f>
        <v>0.24969770500000002</v>
      </c>
      <c r="E371" s="355">
        <f>(3.91*'VO2-mouse '!E371+1.1*'VCO2-mouse'!E371)/1000</f>
        <v>0.45152046000000007</v>
      </c>
      <c r="F371" s="355">
        <f>(3.91*'VO2-mouse '!F371+1.1*'VCO2-mouse'!F371)/1000</f>
        <v>0.44554303200000001</v>
      </c>
      <c r="G371" s="355">
        <f>(3.91*'VO2-mouse '!G371+1.1*'VCO2-mouse'!G371)/1000</f>
        <v>0.44964744499999998</v>
      </c>
      <c r="H371" s="329">
        <f>(3.91*'VO2-mouse '!H371+1.1*'VCO2-mouse'!H371)/1000</f>
        <v>0.4203126920000001</v>
      </c>
      <c r="I371" s="329">
        <f>(3.91*'VO2-mouse '!I371+1.1*'VCO2-mouse'!I371)/1000</f>
        <v>0.47159752000000005</v>
      </c>
      <c r="J371" s="329">
        <f>(3.91*'VO2-mouse '!J371+1.1*'VCO2-mouse'!J371)/1000</f>
        <v>0.42978285800000005</v>
      </c>
      <c r="K371" s="106">
        <f>(3.91*'VO2-mouse '!K371+1.1*'VCO2-mouse'!K371)/1000</f>
        <v>0.46698810599999996</v>
      </c>
      <c r="L371" s="109"/>
      <c r="M371" s="329"/>
      <c r="N371" s="329"/>
      <c r="O371" s="329"/>
      <c r="P371" s="329"/>
      <c r="Q371" s="329"/>
      <c r="R371" s="329"/>
      <c r="S371" s="329"/>
      <c r="T371" s="329"/>
      <c r="U371" s="357"/>
    </row>
    <row r="372" spans="1:21">
      <c r="A372" s="233">
        <v>43728</v>
      </c>
      <c r="B372" s="240">
        <v>2.0155787037036998</v>
      </c>
      <c r="C372" s="354">
        <f>(3.91*'VO2-mouse '!C372+1.1*'VCO2-mouse'!C372)/1000</f>
        <v>0.43195015200000009</v>
      </c>
      <c r="D372" s="355">
        <f>(3.91*'VO2-mouse '!D372+1.1*'VCO2-mouse'!D372)/1000</f>
        <v>0.31030516999999996</v>
      </c>
      <c r="E372" s="355">
        <f>(3.91*'VO2-mouse '!E372+1.1*'VCO2-mouse'!E372)/1000</f>
        <v>0.36950769</v>
      </c>
      <c r="F372" s="355">
        <f>(3.91*'VO2-mouse '!F372+1.1*'VCO2-mouse'!F372)/1000</f>
        <v>0.52013596799999995</v>
      </c>
      <c r="G372" s="355">
        <f>(3.91*'VO2-mouse '!G372+1.1*'VCO2-mouse'!G372)/1000</f>
        <v>0.29024278400000003</v>
      </c>
      <c r="H372" s="329">
        <f>(3.91*'VO2-mouse '!H372+1.1*'VCO2-mouse'!H372)/1000</f>
        <v>0.43068848200000004</v>
      </c>
      <c r="I372" s="329">
        <f>(3.91*'VO2-mouse '!I372+1.1*'VCO2-mouse'!I372)/1000</f>
        <v>0.35973909000000004</v>
      </c>
      <c r="J372" s="329">
        <f>(3.91*'VO2-mouse '!J372+1.1*'VCO2-mouse'!J372)/1000</f>
        <v>0.33691333199999995</v>
      </c>
      <c r="K372" s="106">
        <f>(3.91*'VO2-mouse '!K372+1.1*'VCO2-mouse'!K372)/1000</f>
        <v>0.37264165399999993</v>
      </c>
      <c r="L372" s="109">
        <f t="shared" ref="L372:P372" si="719">AVERAGE(C372:C374)</f>
        <v>0.36577999166666669</v>
      </c>
      <c r="M372" s="329">
        <f t="shared" si="719"/>
        <v>0.29106038166666665</v>
      </c>
      <c r="N372" s="329">
        <f t="shared" si="719"/>
        <v>0.36465057000000001</v>
      </c>
      <c r="O372" s="329">
        <f t="shared" si="719"/>
        <v>0.46940801599999998</v>
      </c>
      <c r="P372" s="329">
        <f t="shared" si="719"/>
        <v>0.32565459766666671</v>
      </c>
      <c r="Q372" s="329">
        <f t="shared" ref="Q372" si="720">AVERAGE(H372:H374)</f>
        <v>0.32670466933333336</v>
      </c>
      <c r="R372" s="329">
        <f t="shared" ref="R372" si="721">AVERAGE(I372:I374)</f>
        <v>0.35501581000000004</v>
      </c>
      <c r="S372" s="329">
        <f t="shared" ref="S372" si="722">AVERAGE(J372:J374)</f>
        <v>0.36017313266666667</v>
      </c>
      <c r="T372" s="329">
        <f t="shared" ref="T372" si="723">AVERAGE(K372:K374)</f>
        <v>0.37428607866666663</v>
      </c>
      <c r="U372" s="357">
        <f t="shared" ref="U372" si="724">AVERAGE(L372:T372)</f>
        <v>0.35919258307407403</v>
      </c>
    </row>
    <row r="373" spans="1:21">
      <c r="A373" s="233">
        <v>43728</v>
      </c>
      <c r="B373" s="240">
        <v>2.02946759259259</v>
      </c>
      <c r="C373" s="354">
        <f>(3.91*'VO2-mouse '!C373+1.1*'VCO2-mouse'!C373)/1000</f>
        <v>0.34909325699999999</v>
      </c>
      <c r="D373" s="355">
        <f>(3.91*'VO2-mouse '!D373+1.1*'VCO2-mouse'!D373)/1000</f>
        <v>0.31262683000000002</v>
      </c>
      <c r="E373" s="355">
        <f>(3.91*'VO2-mouse '!E373+1.1*'VCO2-mouse'!E373)/1000</f>
        <v>0.39338703000000003</v>
      </c>
      <c r="F373" s="355">
        <f>(3.91*'VO2-mouse '!F373+1.1*'VCO2-mouse'!F373)/1000</f>
        <v>0.476443968</v>
      </c>
      <c r="G373" s="355">
        <f>(3.91*'VO2-mouse '!G373+1.1*'VCO2-mouse'!G373)/1000</f>
        <v>0.403142532</v>
      </c>
      <c r="H373" s="329">
        <f>(3.91*'VO2-mouse '!H373+1.1*'VCO2-mouse'!H373)/1000</f>
        <v>0.28828688999999996</v>
      </c>
      <c r="I373" s="329">
        <f>(3.91*'VO2-mouse '!I373+1.1*'VCO2-mouse'!I373)/1000</f>
        <v>0.32215755000000001</v>
      </c>
      <c r="J373" s="329">
        <f>(3.91*'VO2-mouse '!J373+1.1*'VCO2-mouse'!J373)/1000</f>
        <v>0.36356514000000006</v>
      </c>
      <c r="K373" s="106">
        <f>(3.91*'VO2-mouse '!K373+1.1*'VCO2-mouse'!K373)/1000</f>
        <v>0.43807973500000003</v>
      </c>
      <c r="L373" s="109"/>
      <c r="M373" s="329"/>
      <c r="N373" s="329"/>
      <c r="O373" s="329"/>
      <c r="P373" s="329"/>
      <c r="Q373" s="329"/>
      <c r="R373" s="329"/>
      <c r="S373" s="329"/>
      <c r="T373" s="329"/>
      <c r="U373" s="357">
        <f t="shared" ref="U373" si="725">STDEV(L372:T372)/SQRT(COUNT(L372:T372))</f>
        <v>1.6367779842214724E-2</v>
      </c>
    </row>
    <row r="374" spans="1:21">
      <c r="A374" s="233">
        <v>43728</v>
      </c>
      <c r="B374" s="240">
        <v>2.0433564814814802</v>
      </c>
      <c r="C374" s="354">
        <f>(3.91*'VO2-mouse '!C374+1.1*'VCO2-mouse'!C374)/1000</f>
        <v>0.31629656600000006</v>
      </c>
      <c r="D374" s="355">
        <f>(3.91*'VO2-mouse '!D374+1.1*'VCO2-mouse'!D374)/1000</f>
        <v>0.25024914500000001</v>
      </c>
      <c r="E374" s="355">
        <f>(3.91*'VO2-mouse '!E374+1.1*'VCO2-mouse'!E374)/1000</f>
        <v>0.33105699000000005</v>
      </c>
      <c r="F374" s="355">
        <f>(3.91*'VO2-mouse '!F374+1.1*'VCO2-mouse'!F374)/1000</f>
        <v>0.41164411199999995</v>
      </c>
      <c r="G374" s="355">
        <f>(3.91*'VO2-mouse '!G374+1.1*'VCO2-mouse'!G374)/1000</f>
        <v>0.283578477</v>
      </c>
      <c r="H374" s="329">
        <f>(3.91*'VO2-mouse '!H374+1.1*'VCO2-mouse'!H374)/1000</f>
        <v>0.26113863600000004</v>
      </c>
      <c r="I374" s="329">
        <f>(3.91*'VO2-mouse '!I374+1.1*'VCO2-mouse'!I374)/1000</f>
        <v>0.38315079000000002</v>
      </c>
      <c r="J374" s="329">
        <f>(3.91*'VO2-mouse '!J374+1.1*'VCO2-mouse'!J374)/1000</f>
        <v>0.380040926</v>
      </c>
      <c r="K374" s="106">
        <f>(3.91*'VO2-mouse '!K374+1.1*'VCO2-mouse'!K374)/1000</f>
        <v>0.312136847</v>
      </c>
      <c r="L374" s="109"/>
      <c r="M374" s="329"/>
      <c r="N374" s="329"/>
      <c r="O374" s="329"/>
      <c r="P374" s="329"/>
      <c r="Q374" s="329"/>
      <c r="R374" s="329"/>
      <c r="S374" s="329"/>
      <c r="T374" s="329"/>
      <c r="U374" s="357"/>
    </row>
    <row r="375" spans="1:21">
      <c r="A375" s="233">
        <v>43728</v>
      </c>
      <c r="B375" s="240">
        <v>2.0572453703703699</v>
      </c>
      <c r="C375" s="354">
        <f>(3.91*'VO2-mouse '!C375+1.1*'VCO2-mouse'!C375)/1000</f>
        <v>0.45080226700000009</v>
      </c>
      <c r="D375" s="355">
        <f>(3.91*'VO2-mouse '!D375+1.1*'VCO2-mouse'!D375)/1000</f>
        <v>0.27944648999999999</v>
      </c>
      <c r="E375" s="355">
        <f>(3.91*'VO2-mouse '!E375+1.1*'VCO2-mouse'!E375)/1000</f>
        <v>0.29124846000000004</v>
      </c>
      <c r="F375" s="355">
        <f>(3.91*'VO2-mouse '!F375+1.1*'VCO2-mouse'!F375)/1000</f>
        <v>0.38646933599999994</v>
      </c>
      <c r="G375" s="355">
        <f>(3.91*'VO2-mouse '!G375+1.1*'VCO2-mouse'!G375)/1000</f>
        <v>0.43010925099999997</v>
      </c>
      <c r="H375" s="329">
        <f>(3.91*'VO2-mouse '!H375+1.1*'VCO2-mouse'!H375)/1000</f>
        <v>0.28729585600000002</v>
      </c>
      <c r="I375" s="329">
        <f>(3.91*'VO2-mouse '!I375+1.1*'VCO2-mouse'!I375)/1000</f>
        <v>0.4683230100000001</v>
      </c>
      <c r="J375" s="329">
        <f>(3.91*'VO2-mouse '!J375+1.1*'VCO2-mouse'!J375)/1000</f>
        <v>0.28888924000000005</v>
      </c>
      <c r="K375" s="106">
        <f>(3.91*'VO2-mouse '!K375+1.1*'VCO2-mouse'!K375)/1000</f>
        <v>0.31213231600000002</v>
      </c>
      <c r="L375" s="109">
        <f t="shared" ref="L375:P375" si="726">AVERAGE(C375:C377)</f>
        <v>0.42729084900000008</v>
      </c>
      <c r="M375" s="329">
        <f t="shared" si="726"/>
        <v>0.39861131166666669</v>
      </c>
      <c r="N375" s="329">
        <f t="shared" si="726"/>
        <v>0.35160795000000006</v>
      </c>
      <c r="O375" s="329">
        <f t="shared" si="726"/>
        <v>0.39942671999999996</v>
      </c>
      <c r="P375" s="329">
        <f t="shared" si="726"/>
        <v>0.39932786399999998</v>
      </c>
      <c r="Q375" s="329">
        <f t="shared" ref="Q375" si="727">AVERAGE(H375:H377)</f>
        <v>0.33140974466666667</v>
      </c>
      <c r="R375" s="329">
        <f t="shared" ref="R375" si="728">AVERAGE(I375:I377)</f>
        <v>0.41303392333333333</v>
      </c>
      <c r="S375" s="329">
        <f t="shared" ref="S375" si="729">AVERAGE(J375:J377)</f>
        <v>0.29362383666666664</v>
      </c>
      <c r="T375" s="329">
        <f t="shared" ref="T375" si="730">AVERAGE(K375:K377)</f>
        <v>0.3354963846666667</v>
      </c>
      <c r="U375" s="357">
        <f t="shared" ref="U375" si="731">AVERAGE(L375:T375)</f>
        <v>0.37220317599999997</v>
      </c>
    </row>
    <row r="376" spans="1:21">
      <c r="A376" s="233">
        <v>43728</v>
      </c>
      <c r="B376" s="240">
        <v>2.0711342592592601</v>
      </c>
      <c r="C376" s="354">
        <f>(3.91*'VO2-mouse '!C376+1.1*'VCO2-mouse'!C376)/1000</f>
        <v>0.45235211600000008</v>
      </c>
      <c r="D376" s="355">
        <f>(3.91*'VO2-mouse '!D376+1.1*'VCO2-mouse'!D376)/1000</f>
        <v>0.49263783</v>
      </c>
      <c r="E376" s="355">
        <f>(3.91*'VO2-mouse '!E376+1.1*'VCO2-mouse'!E376)/1000</f>
        <v>0.34154648999999998</v>
      </c>
      <c r="F376" s="355">
        <f>(3.91*'VO2-mouse '!F376+1.1*'VCO2-mouse'!F376)/1000</f>
        <v>0.45823667999999995</v>
      </c>
      <c r="G376" s="355">
        <f>(3.91*'VO2-mouse '!G376+1.1*'VCO2-mouse'!G376)/1000</f>
        <v>0.40984784099999994</v>
      </c>
      <c r="H376" s="329">
        <f>(3.91*'VO2-mouse '!H376+1.1*'VCO2-mouse'!H376)/1000</f>
        <v>0.30133361400000003</v>
      </c>
      <c r="I376" s="329">
        <f>(3.91*'VO2-mouse '!I376+1.1*'VCO2-mouse'!I376)/1000</f>
        <v>0.41314739</v>
      </c>
      <c r="J376" s="329">
        <f>(3.91*'VO2-mouse '!J376+1.1*'VCO2-mouse'!J376)/1000</f>
        <v>0.29221657400000006</v>
      </c>
      <c r="K376" s="106">
        <f>(3.91*'VO2-mouse '!K376+1.1*'VCO2-mouse'!K376)/1000</f>
        <v>0.41351147099999996</v>
      </c>
      <c r="L376" s="109"/>
      <c r="M376" s="329"/>
      <c r="N376" s="329"/>
      <c r="O376" s="329"/>
      <c r="P376" s="329"/>
      <c r="Q376" s="329"/>
      <c r="R376" s="329"/>
      <c r="S376" s="329"/>
      <c r="T376" s="329"/>
      <c r="U376" s="357">
        <f t="shared" ref="U376" si="732">STDEV(L375:T375)/SQRT(COUNT(L375:T375))</f>
        <v>1.5132025363240686E-2</v>
      </c>
    </row>
    <row r="377" spans="1:21">
      <c r="A377" s="233">
        <v>43728</v>
      </c>
      <c r="B377" s="240">
        <v>2.0850231481481498</v>
      </c>
      <c r="C377" s="354">
        <f>(3.91*'VO2-mouse '!C377+1.1*'VCO2-mouse'!C377)/1000</f>
        <v>0.37871816400000008</v>
      </c>
      <c r="D377" s="355">
        <f>(3.91*'VO2-mouse '!D377+1.1*'VCO2-mouse'!D377)/1000</f>
        <v>0.42374961500000008</v>
      </c>
      <c r="E377" s="355">
        <f>(3.91*'VO2-mouse '!E377+1.1*'VCO2-mouse'!E377)/1000</f>
        <v>0.4220289000000001</v>
      </c>
      <c r="F377" s="355">
        <f>(3.91*'VO2-mouse '!F377+1.1*'VCO2-mouse'!F377)/1000</f>
        <v>0.35357414399999998</v>
      </c>
      <c r="G377" s="355">
        <f>(3.91*'VO2-mouse '!G377+1.1*'VCO2-mouse'!G377)/1000</f>
        <v>0.35802650000000003</v>
      </c>
      <c r="H377" s="329">
        <f>(3.91*'VO2-mouse '!H377+1.1*'VCO2-mouse'!H377)/1000</f>
        <v>0.40559976399999997</v>
      </c>
      <c r="I377" s="329">
        <f>(3.91*'VO2-mouse '!I377+1.1*'VCO2-mouse'!I377)/1000</f>
        <v>0.35763137</v>
      </c>
      <c r="J377" s="329">
        <f>(3.91*'VO2-mouse '!J377+1.1*'VCO2-mouse'!J377)/1000</f>
        <v>0.29976569599999997</v>
      </c>
      <c r="K377" s="106">
        <f>(3.91*'VO2-mouse '!K377+1.1*'VCO2-mouse'!K377)/1000</f>
        <v>0.28084536700000001</v>
      </c>
      <c r="L377" s="109"/>
      <c r="M377" s="329"/>
      <c r="N377" s="329"/>
      <c r="O377" s="329"/>
      <c r="P377" s="329"/>
      <c r="Q377" s="329"/>
      <c r="R377" s="329"/>
      <c r="S377" s="329"/>
      <c r="T377" s="329"/>
      <c r="U377" s="357"/>
    </row>
    <row r="378" spans="1:21">
      <c r="A378" s="233">
        <v>43728</v>
      </c>
      <c r="B378" s="240">
        <v>2.0989120370370302</v>
      </c>
      <c r="C378" s="354">
        <f>(3.91*'VO2-mouse '!C378+1.1*'VCO2-mouse'!C378)/1000</f>
        <v>0.39440120499999998</v>
      </c>
      <c r="D378" s="355">
        <f>(3.91*'VO2-mouse '!D378+1.1*'VCO2-mouse'!D378)/1000</f>
        <v>0.27533539499999998</v>
      </c>
      <c r="E378" s="355">
        <f>(3.91*'VO2-mouse '!E378+1.1*'VCO2-mouse'!E378)/1000</f>
        <v>0.34494741000000007</v>
      </c>
      <c r="F378" s="355">
        <f>(3.91*'VO2-mouse '!F378+1.1*'VCO2-mouse'!F378)/1000</f>
        <v>0.45049329600000004</v>
      </c>
      <c r="G378" s="355">
        <f>(3.91*'VO2-mouse '!G378+1.1*'VCO2-mouse'!G378)/1000</f>
        <v>0.317279651</v>
      </c>
      <c r="H378" s="329">
        <f>(3.91*'VO2-mouse '!H378+1.1*'VCO2-mouse'!H378)/1000</f>
        <v>0.36198998799999993</v>
      </c>
      <c r="I378" s="329">
        <f>(3.91*'VO2-mouse '!I378+1.1*'VCO2-mouse'!I378)/1000</f>
        <v>0.37700404000000004</v>
      </c>
      <c r="J378" s="329">
        <f>(3.91*'VO2-mouse '!J378+1.1*'VCO2-mouse'!J378)/1000</f>
        <v>0.38722293600000007</v>
      </c>
      <c r="K378" s="106">
        <f>(3.91*'VO2-mouse '!K378+1.1*'VCO2-mouse'!K378)/1000</f>
        <v>0.40463031700000002</v>
      </c>
      <c r="L378" s="109">
        <f t="shared" ref="L378:P378" si="733">AVERAGE(C378:C380)</f>
        <v>0.396770287</v>
      </c>
      <c r="M378" s="329">
        <f t="shared" si="733"/>
        <v>0.24445160333333335</v>
      </c>
      <c r="N378" s="329">
        <f t="shared" si="733"/>
        <v>0.34262487000000003</v>
      </c>
      <c r="O378" s="329">
        <f t="shared" si="733"/>
        <v>0.45340979199999998</v>
      </c>
      <c r="P378" s="329">
        <f t="shared" si="733"/>
        <v>0.29558358266666668</v>
      </c>
      <c r="Q378" s="329">
        <f t="shared" ref="Q378" si="734">AVERAGE(H378:H380)</f>
        <v>0.32127834266666666</v>
      </c>
      <c r="R378" s="329">
        <f t="shared" ref="R378" si="735">AVERAGE(I378:I380)</f>
        <v>0.35341002666666671</v>
      </c>
      <c r="S378" s="329">
        <f t="shared" ref="S378" si="736">AVERAGE(J378:J380)</f>
        <v>0.3725087353333334</v>
      </c>
      <c r="T378" s="329">
        <f t="shared" ref="T378" si="737">AVERAGE(K378:K380)</f>
        <v>0.36606159133333338</v>
      </c>
      <c r="U378" s="357">
        <f t="shared" ref="U378" si="738">AVERAGE(L378:T378)</f>
        <v>0.34956653677777783</v>
      </c>
    </row>
    <row r="379" spans="1:21">
      <c r="A379" s="233">
        <v>43728</v>
      </c>
      <c r="B379" s="240">
        <v>2.1128009259259199</v>
      </c>
      <c r="C379" s="354">
        <f>(3.91*'VO2-mouse '!C379+1.1*'VCO2-mouse'!C379)/1000</f>
        <v>0.34399683100000006</v>
      </c>
      <c r="D379" s="355">
        <f>(3.91*'VO2-mouse '!D379+1.1*'VCO2-mouse'!D379)/1000</f>
        <v>0.234383655</v>
      </c>
      <c r="E379" s="355">
        <f>(3.91*'VO2-mouse '!E379+1.1*'VCO2-mouse'!E379)/1000</f>
        <v>0.41737976999999998</v>
      </c>
      <c r="F379" s="355">
        <f>(3.91*'VO2-mouse '!F379+1.1*'VCO2-mouse'!F379)/1000</f>
        <v>0.40803971999999999</v>
      </c>
      <c r="G379" s="355">
        <f>(3.91*'VO2-mouse '!G379+1.1*'VCO2-mouse'!G379)/1000</f>
        <v>0.284899927</v>
      </c>
      <c r="H379" s="329">
        <f>(3.91*'VO2-mouse '!H379+1.1*'VCO2-mouse'!H379)/1000</f>
        <v>0.34177084000000002</v>
      </c>
      <c r="I379" s="329">
        <f>(3.91*'VO2-mouse '!I379+1.1*'VCO2-mouse'!I379)/1000</f>
        <v>0.29595503000000001</v>
      </c>
      <c r="J379" s="329">
        <f>(3.91*'VO2-mouse '!J379+1.1*'VCO2-mouse'!J379)/1000</f>
        <v>0.36827459400000007</v>
      </c>
      <c r="K379" s="106">
        <f>(3.91*'VO2-mouse '!K379+1.1*'VCO2-mouse'!K379)/1000</f>
        <v>0.41027791299999999</v>
      </c>
      <c r="L379" s="109"/>
      <c r="M379" s="329"/>
      <c r="N379" s="329"/>
      <c r="O379" s="329"/>
      <c r="P379" s="329"/>
      <c r="Q379" s="329"/>
      <c r="R379" s="329"/>
      <c r="S379" s="329"/>
      <c r="T379" s="329"/>
      <c r="U379" s="357">
        <f t="shared" ref="U379" si="739">STDEV(L378:T378)/SQRT(COUNT(L378:T378))</f>
        <v>1.9943161120830947E-2</v>
      </c>
    </row>
    <row r="380" spans="1:21">
      <c r="A380" s="233">
        <v>43728</v>
      </c>
      <c r="B380" s="240">
        <v>2.1266898148148101</v>
      </c>
      <c r="C380" s="354">
        <f>(3.91*'VO2-mouse '!C380+1.1*'VCO2-mouse'!C380)/1000</f>
        <v>0.45191282500000007</v>
      </c>
      <c r="D380" s="355">
        <f>(3.91*'VO2-mouse '!D380+1.1*'VCO2-mouse'!D380)/1000</f>
        <v>0.22363576000000004</v>
      </c>
      <c r="E380" s="355">
        <f>(3.91*'VO2-mouse '!E380+1.1*'VCO2-mouse'!E380)/1000</f>
        <v>0.26554743000000003</v>
      </c>
      <c r="F380" s="355">
        <f>(3.91*'VO2-mouse '!F380+1.1*'VCO2-mouse'!F380)/1000</f>
        <v>0.50169635999999995</v>
      </c>
      <c r="G380" s="355">
        <f>(3.91*'VO2-mouse '!G380+1.1*'VCO2-mouse'!G380)/1000</f>
        <v>0.28457117000000004</v>
      </c>
      <c r="H380" s="329">
        <f>(3.91*'VO2-mouse '!H380+1.1*'VCO2-mouse'!H380)/1000</f>
        <v>0.26007420000000003</v>
      </c>
      <c r="I380" s="329">
        <f>(3.91*'VO2-mouse '!I380+1.1*'VCO2-mouse'!I380)/1000</f>
        <v>0.38727100999999997</v>
      </c>
      <c r="J380" s="329">
        <f>(3.91*'VO2-mouse '!J380+1.1*'VCO2-mouse'!J380)/1000</f>
        <v>0.36202867600000005</v>
      </c>
      <c r="K380" s="106">
        <f>(3.91*'VO2-mouse '!K380+1.1*'VCO2-mouse'!K380)/1000</f>
        <v>0.28327654400000007</v>
      </c>
      <c r="L380" s="109"/>
      <c r="M380" s="329"/>
      <c r="N380" s="329"/>
      <c r="O380" s="329"/>
      <c r="P380" s="329"/>
      <c r="Q380" s="329"/>
      <c r="R380" s="329"/>
      <c r="S380" s="329"/>
      <c r="T380" s="329"/>
      <c r="U380" s="357"/>
    </row>
    <row r="381" spans="1:21">
      <c r="A381" s="233">
        <v>43728</v>
      </c>
      <c r="B381" s="240">
        <v>2.1405787037036998</v>
      </c>
      <c r="C381" s="354">
        <f>(3.91*'VO2-mouse '!C381+1.1*'VCO2-mouse'!C381)/1000</f>
        <v>0.362962224</v>
      </c>
      <c r="D381" s="355">
        <f>(3.91*'VO2-mouse '!D381+1.1*'VCO2-mouse'!D381)/1000</f>
        <v>0.23986236999999999</v>
      </c>
      <c r="E381" s="355">
        <f>(3.91*'VO2-mouse '!E381+1.1*'VCO2-mouse'!E381)/1000</f>
        <v>0.39325905</v>
      </c>
      <c r="F381" s="355">
        <f>(3.91*'VO2-mouse '!F381+1.1*'VCO2-mouse'!F381)/1000</f>
        <v>0.47299190400000002</v>
      </c>
      <c r="G381" s="355">
        <f>(3.91*'VO2-mouse '!G381+1.1*'VCO2-mouse'!G381)/1000</f>
        <v>0.30486222000000002</v>
      </c>
      <c r="H381" s="329">
        <f>(3.91*'VO2-mouse '!H381+1.1*'VCO2-mouse'!H381)/1000</f>
        <v>0.29405525999999998</v>
      </c>
      <c r="I381" s="329">
        <f>(3.91*'VO2-mouse '!I381+1.1*'VCO2-mouse'!I381)/1000</f>
        <v>0.40143877999999994</v>
      </c>
      <c r="J381" s="329">
        <f>(3.91*'VO2-mouse '!J381+1.1*'VCO2-mouse'!J381)/1000</f>
        <v>0.36946334799999997</v>
      </c>
      <c r="K381" s="106">
        <f>(3.91*'VO2-mouse '!K381+1.1*'VCO2-mouse'!K381)/1000</f>
        <v>0.304905174</v>
      </c>
      <c r="L381" s="109">
        <f t="shared" ref="L381:P381" si="740">AVERAGE(C381:C383)</f>
        <v>0.38220096566666667</v>
      </c>
      <c r="M381" s="329">
        <f t="shared" si="740"/>
        <v>0.28249262666666669</v>
      </c>
      <c r="N381" s="329">
        <f t="shared" si="740"/>
        <v>0.42336603</v>
      </c>
      <c r="O381" s="329">
        <f t="shared" si="740"/>
        <v>0.41851805599999997</v>
      </c>
      <c r="P381" s="329">
        <f t="shared" si="740"/>
        <v>0.3417814746666667</v>
      </c>
      <c r="Q381" s="329">
        <f t="shared" ref="Q381" si="741">AVERAGE(H381:H383)</f>
        <v>0.36588949600000004</v>
      </c>
      <c r="R381" s="329">
        <f t="shared" ref="R381" si="742">AVERAGE(I381:I383)</f>
        <v>0.41408433333333333</v>
      </c>
      <c r="S381" s="329">
        <f t="shared" ref="S381" si="743">AVERAGE(J381:J383)</f>
        <v>0.31249006533333334</v>
      </c>
      <c r="T381" s="329">
        <f t="shared" ref="T381" si="744">AVERAGE(K381:K383)</f>
        <v>0.32357683399999998</v>
      </c>
      <c r="U381" s="357">
        <f t="shared" ref="U381" si="745">AVERAGE(L381:T381)</f>
        <v>0.36271109796296291</v>
      </c>
    </row>
    <row r="382" spans="1:21">
      <c r="A382" s="233">
        <v>43728</v>
      </c>
      <c r="B382" s="240">
        <v>2.15446759259259</v>
      </c>
      <c r="C382" s="354">
        <f>(3.91*'VO2-mouse '!C382+1.1*'VCO2-mouse'!C382)/1000</f>
        <v>0.42876834099999994</v>
      </c>
      <c r="D382" s="355">
        <f>(3.91*'VO2-mouse '!D382+1.1*'VCO2-mouse'!D382)/1000</f>
        <v>0.35508893000000002</v>
      </c>
      <c r="E382" s="355">
        <f>(3.91*'VO2-mouse '!E382+1.1*'VCO2-mouse'!E382)/1000</f>
        <v>0.42556239000000001</v>
      </c>
      <c r="F382" s="355">
        <f>(3.91*'VO2-mouse '!F382+1.1*'VCO2-mouse'!F382)/1000</f>
        <v>0.40245559200000003</v>
      </c>
      <c r="G382" s="355">
        <f>(3.91*'VO2-mouse '!G382+1.1*'VCO2-mouse'!G382)/1000</f>
        <v>0.31361540599999999</v>
      </c>
      <c r="H382" s="329">
        <f>(3.91*'VO2-mouse '!H382+1.1*'VCO2-mouse'!H382)/1000</f>
        <v>0.40061292199999998</v>
      </c>
      <c r="I382" s="329">
        <f>(3.91*'VO2-mouse '!I382+1.1*'VCO2-mouse'!I382)/1000</f>
        <v>0.46883752000000006</v>
      </c>
      <c r="J382" s="329">
        <f>(3.91*'VO2-mouse '!J382+1.1*'VCO2-mouse'!J382)/1000</f>
        <v>0.28379545200000006</v>
      </c>
      <c r="K382" s="106">
        <f>(3.91*'VO2-mouse '!K382+1.1*'VCO2-mouse'!K382)/1000</f>
        <v>0.37809579599999998</v>
      </c>
      <c r="L382" s="109"/>
      <c r="M382" s="329"/>
      <c r="N382" s="329"/>
      <c r="O382" s="329"/>
      <c r="P382" s="329"/>
      <c r="Q382" s="329"/>
      <c r="R382" s="329"/>
      <c r="S382" s="329"/>
      <c r="T382" s="329"/>
      <c r="U382" s="357">
        <f t="shared" ref="U382" si="746">STDEV(L381:T381)/SQRT(COUNT(L381:T381))</f>
        <v>1.697600382325783E-2</v>
      </c>
    </row>
    <row r="383" spans="1:21">
      <c r="A383" s="233">
        <v>43728</v>
      </c>
      <c r="B383" s="240">
        <v>2.1683564814814802</v>
      </c>
      <c r="C383" s="354">
        <f>(3.91*'VO2-mouse '!C383+1.1*'VCO2-mouse'!C383)/1000</f>
        <v>0.35487233200000001</v>
      </c>
      <c r="D383" s="355">
        <f>(3.91*'VO2-mouse '!D383+1.1*'VCO2-mouse'!D383)/1000</f>
        <v>0.25252658</v>
      </c>
      <c r="E383" s="355">
        <f>(3.91*'VO2-mouse '!E383+1.1*'VCO2-mouse'!E383)/1000</f>
        <v>0.45127665</v>
      </c>
      <c r="F383" s="355">
        <f>(3.91*'VO2-mouse '!F383+1.1*'VCO2-mouse'!F383)/1000</f>
        <v>0.38010667199999998</v>
      </c>
      <c r="G383" s="355">
        <f>(3.91*'VO2-mouse '!G383+1.1*'VCO2-mouse'!G383)/1000</f>
        <v>0.40686679800000003</v>
      </c>
      <c r="H383" s="329">
        <f>(3.91*'VO2-mouse '!H383+1.1*'VCO2-mouse'!H383)/1000</f>
        <v>0.40300030599999997</v>
      </c>
      <c r="I383" s="329">
        <f>(3.91*'VO2-mouse '!I383+1.1*'VCO2-mouse'!I383)/1000</f>
        <v>0.37197670000000005</v>
      </c>
      <c r="J383" s="329">
        <f>(3.91*'VO2-mouse '!J383+1.1*'VCO2-mouse'!J383)/1000</f>
        <v>0.28421139600000001</v>
      </c>
      <c r="K383" s="106">
        <f>(3.91*'VO2-mouse '!K383+1.1*'VCO2-mouse'!K383)/1000</f>
        <v>0.28772953200000001</v>
      </c>
      <c r="L383" s="109"/>
      <c r="M383" s="329"/>
      <c r="N383" s="329"/>
      <c r="O383" s="329"/>
      <c r="P383" s="329"/>
      <c r="Q383" s="329"/>
      <c r="R383" s="329"/>
      <c r="S383" s="329"/>
      <c r="T383" s="329"/>
      <c r="U383" s="357"/>
    </row>
    <row r="384" spans="1:21">
      <c r="A384" s="233">
        <v>43728</v>
      </c>
      <c r="B384" s="240">
        <v>2.1822453703703699</v>
      </c>
      <c r="C384" s="354">
        <f>(3.91*'VO2-mouse '!C384+1.1*'VCO2-mouse'!C384)/1000</f>
        <v>0.47959926900000005</v>
      </c>
      <c r="D384" s="355">
        <f>(3.91*'VO2-mouse '!D384+1.1*'VCO2-mouse'!D384)/1000</f>
        <v>0.44961514000000002</v>
      </c>
      <c r="E384" s="355">
        <f>(3.91*'VO2-mouse '!E384+1.1*'VCO2-mouse'!E384)/1000</f>
        <v>0.37163961000000006</v>
      </c>
      <c r="F384" s="355">
        <f>(3.91*'VO2-mouse '!F384+1.1*'VCO2-mouse'!F384)/1000</f>
        <v>0.41170747200000007</v>
      </c>
      <c r="G384" s="355">
        <f>(3.91*'VO2-mouse '!G384+1.1*'VCO2-mouse'!G384)/1000</f>
        <v>0.34920069599999998</v>
      </c>
      <c r="H384" s="329">
        <f>(3.91*'VO2-mouse '!H384+1.1*'VCO2-mouse'!H384)/1000</f>
        <v>0.37261829799999996</v>
      </c>
      <c r="I384" s="329">
        <f>(3.91*'VO2-mouse '!I384+1.1*'VCO2-mouse'!I384)/1000</f>
        <v>0.30350707999999998</v>
      </c>
      <c r="J384" s="329">
        <f>(3.91*'VO2-mouse '!J384+1.1*'VCO2-mouse'!J384)/1000</f>
        <v>0.38458361000000002</v>
      </c>
      <c r="K384" s="106">
        <f>(3.91*'VO2-mouse '!K384+1.1*'VCO2-mouse'!K384)/1000</f>
        <v>0.29686934699999995</v>
      </c>
      <c r="L384" s="109">
        <f t="shared" ref="L384:P384" si="747">AVERAGE(C384:C386)</f>
        <v>0.4090467676666667</v>
      </c>
      <c r="M384" s="329">
        <f t="shared" si="747"/>
        <v>0.39046913333333338</v>
      </c>
      <c r="N384" s="329">
        <f t="shared" si="747"/>
        <v>0.35612577000000006</v>
      </c>
      <c r="O384" s="329">
        <f t="shared" si="747"/>
        <v>0.37740674400000002</v>
      </c>
      <c r="P384" s="329">
        <f t="shared" si="747"/>
        <v>0.3055329896666667</v>
      </c>
      <c r="Q384" s="329">
        <f t="shared" ref="Q384" si="748">AVERAGE(H384:H386)</f>
        <v>0.3229678013333333</v>
      </c>
      <c r="R384" s="329">
        <f t="shared" ref="R384" si="749">AVERAGE(I384:I386)</f>
        <v>0.28180987666666663</v>
      </c>
      <c r="S384" s="329">
        <f t="shared" ref="S384" si="750">AVERAGE(J384:J386)</f>
        <v>0.36206261133333334</v>
      </c>
      <c r="T384" s="329">
        <f t="shared" ref="T384" si="751">AVERAGE(K384:K386)</f>
        <v>0.34321563266666666</v>
      </c>
      <c r="U384" s="357">
        <f t="shared" ref="U384" si="752">AVERAGE(L384:T384)</f>
        <v>0.34984859185185191</v>
      </c>
    </row>
    <row r="385" spans="1:21">
      <c r="A385" s="233">
        <v>43728</v>
      </c>
      <c r="B385" s="240">
        <v>2.1961342592592601</v>
      </c>
      <c r="C385" s="354">
        <f>(3.91*'VO2-mouse '!C385+1.1*'VCO2-mouse'!C385)/1000</f>
        <v>0.34137761599999999</v>
      </c>
      <c r="D385" s="355">
        <f>(3.91*'VO2-mouse '!D385+1.1*'VCO2-mouse'!D385)/1000</f>
        <v>0.35966789499999996</v>
      </c>
      <c r="E385" s="355">
        <f>(3.91*'VO2-mouse '!E385+1.1*'VCO2-mouse'!E385)/1000</f>
        <v>0.34956279000000007</v>
      </c>
      <c r="F385" s="355">
        <f>(3.91*'VO2-mouse '!F385+1.1*'VCO2-mouse'!F385)/1000</f>
        <v>0.36995666400000005</v>
      </c>
      <c r="G385" s="355">
        <f>(3.91*'VO2-mouse '!G385+1.1*'VCO2-mouse'!G385)/1000</f>
        <v>0.27740347700000001</v>
      </c>
      <c r="H385" s="329">
        <f>(3.91*'VO2-mouse '!H385+1.1*'VCO2-mouse'!H385)/1000</f>
        <v>0.304802768</v>
      </c>
      <c r="I385" s="329">
        <f>(3.91*'VO2-mouse '!I385+1.1*'VCO2-mouse'!I385)/1000</f>
        <v>0.27927980000000002</v>
      </c>
      <c r="J385" s="329">
        <f>(3.91*'VO2-mouse '!J385+1.1*'VCO2-mouse'!J385)/1000</f>
        <v>0.36725653400000002</v>
      </c>
      <c r="K385" s="106">
        <f>(3.91*'VO2-mouse '!K385+1.1*'VCO2-mouse'!K385)/1000</f>
        <v>0.432926806</v>
      </c>
      <c r="L385" s="109"/>
      <c r="M385" s="329"/>
      <c r="N385" s="329"/>
      <c r="O385" s="329"/>
      <c r="P385" s="329"/>
      <c r="Q385" s="329"/>
      <c r="R385" s="329"/>
      <c r="S385" s="329"/>
      <c r="T385" s="329"/>
      <c r="U385" s="357">
        <f t="shared" ref="U385" si="753">STDEV(L384:T384)/SQRT(COUNT(L384:T384))</f>
        <v>1.3673881126687088E-2</v>
      </c>
    </row>
    <row r="386" spans="1:21">
      <c r="A386" s="233">
        <v>43728</v>
      </c>
      <c r="B386" s="240">
        <v>2.21002314814814</v>
      </c>
      <c r="C386" s="354">
        <f>(3.91*'VO2-mouse '!C386+1.1*'VCO2-mouse'!C386)/1000</f>
        <v>0.40616341800000005</v>
      </c>
      <c r="D386" s="355">
        <f>(3.91*'VO2-mouse '!D386+1.1*'VCO2-mouse'!D386)/1000</f>
        <v>0.362124365</v>
      </c>
      <c r="E386" s="355">
        <f>(3.91*'VO2-mouse '!E386+1.1*'VCO2-mouse'!E386)/1000</f>
        <v>0.34717491</v>
      </c>
      <c r="F386" s="355">
        <f>(3.91*'VO2-mouse '!F386+1.1*'VCO2-mouse'!F386)/1000</f>
        <v>0.35055609600000004</v>
      </c>
      <c r="G386" s="355">
        <f>(3.91*'VO2-mouse '!G386+1.1*'VCO2-mouse'!G386)/1000</f>
        <v>0.289994796</v>
      </c>
      <c r="H386" s="329">
        <f>(3.91*'VO2-mouse '!H386+1.1*'VCO2-mouse'!H386)/1000</f>
        <v>0.29148233800000001</v>
      </c>
      <c r="I386" s="329">
        <f>(3.91*'VO2-mouse '!I386+1.1*'VCO2-mouse'!I386)/1000</f>
        <v>0.26264274999999998</v>
      </c>
      <c r="J386" s="329">
        <f>(3.91*'VO2-mouse '!J386+1.1*'VCO2-mouse'!J386)/1000</f>
        <v>0.33434768999999998</v>
      </c>
      <c r="K386" s="106">
        <f>(3.91*'VO2-mouse '!K386+1.1*'VCO2-mouse'!K386)/1000</f>
        <v>0.29985074500000003</v>
      </c>
      <c r="L386" s="109"/>
      <c r="M386" s="329"/>
      <c r="N386" s="329"/>
      <c r="O386" s="329"/>
      <c r="P386" s="329"/>
      <c r="Q386" s="329"/>
      <c r="R386" s="329"/>
      <c r="S386" s="329"/>
      <c r="T386" s="329"/>
      <c r="U386" s="357"/>
    </row>
    <row r="387" spans="1:21">
      <c r="A387" s="233">
        <v>43728</v>
      </c>
      <c r="B387" s="240">
        <v>2.2239120370370302</v>
      </c>
      <c r="C387" s="354">
        <f>(3.91*'VO2-mouse '!C387+1.1*'VCO2-mouse'!C387)/1000</f>
        <v>0.44462970000000002</v>
      </c>
      <c r="D387" s="355">
        <f>(3.91*'VO2-mouse '!D387+1.1*'VCO2-mouse'!D387)/1000</f>
        <v>0.429586095</v>
      </c>
      <c r="E387" s="355">
        <f>(3.91*'VO2-mouse '!E387+1.1*'VCO2-mouse'!E387)/1000</f>
        <v>0.25506278999999998</v>
      </c>
      <c r="F387" s="355">
        <f>(3.91*'VO2-mouse '!F387+1.1*'VCO2-mouse'!F387)/1000</f>
        <v>0.5116137839999999</v>
      </c>
      <c r="G387" s="355">
        <f>(3.91*'VO2-mouse '!G387+1.1*'VCO2-mouse'!G387)/1000</f>
        <v>0.45306913600000004</v>
      </c>
      <c r="H387" s="329">
        <f>(3.91*'VO2-mouse '!H387+1.1*'VCO2-mouse'!H387)/1000</f>
        <v>0.25964791200000004</v>
      </c>
      <c r="I387" s="329">
        <f>(3.91*'VO2-mouse '!I387+1.1*'VCO2-mouse'!I387)/1000</f>
        <v>0.38661044999999999</v>
      </c>
      <c r="J387" s="329">
        <f>(3.91*'VO2-mouse '!J387+1.1*'VCO2-mouse'!J387)/1000</f>
        <v>0.39520108200000004</v>
      </c>
      <c r="K387" s="106">
        <f>(3.91*'VO2-mouse '!K387+1.1*'VCO2-mouse'!K387)/1000</f>
        <v>0.27293207400000008</v>
      </c>
      <c r="L387" s="109">
        <f t="shared" ref="L387:P387" si="754">AVERAGE(C387:C389)</f>
        <v>0.33616953800000005</v>
      </c>
      <c r="M387" s="329">
        <f t="shared" si="754"/>
        <v>0.39500885499999999</v>
      </c>
      <c r="N387" s="329">
        <f t="shared" si="754"/>
        <v>0.35711684999999999</v>
      </c>
      <c r="O387" s="329">
        <f t="shared" si="754"/>
        <v>0.42779695200000001</v>
      </c>
      <c r="P387" s="329">
        <f t="shared" si="754"/>
        <v>0.4084731213333333</v>
      </c>
      <c r="Q387" s="329">
        <f t="shared" ref="Q387" si="755">AVERAGE(H387:H389)</f>
        <v>0.34954795666666666</v>
      </c>
      <c r="R387" s="329">
        <f t="shared" ref="R387" si="756">AVERAGE(I387:I389)</f>
        <v>0.32013845666666668</v>
      </c>
      <c r="S387" s="329">
        <f t="shared" ref="S387" si="757">AVERAGE(J387:J389)</f>
        <v>0.32205219933333334</v>
      </c>
      <c r="T387" s="329">
        <f t="shared" ref="T387" si="758">AVERAGE(K387:K389)</f>
        <v>0.30401420866666667</v>
      </c>
      <c r="U387" s="357">
        <f t="shared" ref="U387" si="759">AVERAGE(L387:T387)</f>
        <v>0.35781312640740737</v>
      </c>
    </row>
    <row r="388" spans="1:21">
      <c r="A388" s="233">
        <v>43728</v>
      </c>
      <c r="B388" s="240">
        <v>2.2378009259259199</v>
      </c>
      <c r="C388" s="354">
        <f>(3.91*'VO2-mouse '!C388+1.1*'VCO2-mouse'!C388)/1000</f>
        <v>0.28524782500000001</v>
      </c>
      <c r="D388" s="355">
        <f>(3.91*'VO2-mouse '!D388+1.1*'VCO2-mouse'!D388)/1000</f>
        <v>0.456961065</v>
      </c>
      <c r="E388" s="355">
        <f>(3.91*'VO2-mouse '!E388+1.1*'VCO2-mouse'!E388)/1000</f>
        <v>0.40239477000000007</v>
      </c>
      <c r="F388" s="355">
        <f>(3.91*'VO2-mouse '!F388+1.1*'VCO2-mouse'!F388)/1000</f>
        <v>0.41184026400000007</v>
      </c>
      <c r="G388" s="355">
        <f>(3.91*'VO2-mouse '!G388+1.1*'VCO2-mouse'!G388)/1000</f>
        <v>0.46192754399999997</v>
      </c>
      <c r="H388" s="329">
        <f>(3.91*'VO2-mouse '!H388+1.1*'VCO2-mouse'!H388)/1000</f>
        <v>0.37294036799999997</v>
      </c>
      <c r="I388" s="329">
        <f>(3.91*'VO2-mouse '!I388+1.1*'VCO2-mouse'!I388)/1000</f>
        <v>0.29753444000000001</v>
      </c>
      <c r="J388" s="329">
        <f>(3.91*'VO2-mouse '!J388+1.1*'VCO2-mouse'!J388)/1000</f>
        <v>0.28757012200000004</v>
      </c>
      <c r="K388" s="106">
        <f>(3.91*'VO2-mouse '!K388+1.1*'VCO2-mouse'!K388)/1000</f>
        <v>0.27562565499999997</v>
      </c>
      <c r="L388" s="109"/>
      <c r="M388" s="329"/>
      <c r="N388" s="329"/>
      <c r="O388" s="329"/>
      <c r="P388" s="329"/>
      <c r="Q388" s="329"/>
      <c r="R388" s="329"/>
      <c r="S388" s="329"/>
      <c r="T388" s="329"/>
      <c r="U388" s="357">
        <f t="shared" ref="U388" si="760">STDEV(L387:T387)/SQRT(COUNT(L387:T387))</f>
        <v>1.4422919695063227E-2</v>
      </c>
    </row>
    <row r="389" spans="1:21">
      <c r="A389" s="223">
        <v>43728</v>
      </c>
      <c r="B389" s="235">
        <v>2.2516898148148101</v>
      </c>
      <c r="C389" s="354">
        <f>(3.91*'VO2-mouse '!C389+1.1*'VCO2-mouse'!C389)/1000</f>
        <v>0.27863108900000005</v>
      </c>
      <c r="D389" s="355">
        <f>(3.91*'VO2-mouse '!D389+1.1*'VCO2-mouse'!D389)/1000</f>
        <v>0.29847940500000003</v>
      </c>
      <c r="E389" s="355">
        <f>(3.91*'VO2-mouse '!E389+1.1*'VCO2-mouse'!E389)/1000</f>
        <v>0.41389299000000002</v>
      </c>
      <c r="F389" s="355">
        <f>(3.91*'VO2-mouse '!F389+1.1*'VCO2-mouse'!F389)/1000</f>
        <v>0.35993680800000005</v>
      </c>
      <c r="G389" s="355">
        <f>(3.91*'VO2-mouse '!G389+1.1*'VCO2-mouse'!G389)/1000</f>
        <v>0.310422684</v>
      </c>
      <c r="H389" s="329">
        <f>(3.91*'VO2-mouse '!H389+1.1*'VCO2-mouse'!H389)/1000</f>
        <v>0.41605558999999998</v>
      </c>
      <c r="I389" s="329">
        <f>(3.91*'VO2-mouse '!I389+1.1*'VCO2-mouse'!I389)/1000</f>
        <v>0.27627048000000004</v>
      </c>
      <c r="J389" s="329">
        <f>(3.91*'VO2-mouse '!J389+1.1*'VCO2-mouse'!J389)/1000</f>
        <v>0.28338539400000001</v>
      </c>
      <c r="K389" s="106">
        <f>(3.91*'VO2-mouse '!K389+1.1*'VCO2-mouse'!K389)/1000</f>
        <v>0.36348489700000003</v>
      </c>
      <c r="L389" s="109"/>
      <c r="M389" s="329"/>
      <c r="N389" s="329"/>
      <c r="O389" s="329"/>
      <c r="P389" s="329"/>
      <c r="Q389" s="329"/>
      <c r="R389" s="329"/>
      <c r="S389" s="329"/>
      <c r="T389" s="329"/>
      <c r="U389" s="357"/>
    </row>
    <row r="390" spans="1:21">
      <c r="A390" s="223">
        <v>43728</v>
      </c>
      <c r="B390" s="235">
        <v>2.2655787037036998</v>
      </c>
      <c r="C390" s="354">
        <f>(3.91*'VO2-mouse '!C390+1.1*'VCO2-mouse'!C390)/1000</f>
        <v>0.44209964400000007</v>
      </c>
      <c r="D390" s="355">
        <f>(3.91*'VO2-mouse '!D390+1.1*'VCO2-mouse'!D390)/1000</f>
        <v>0.22863776000000002</v>
      </c>
      <c r="E390" s="355">
        <f>(3.91*'VO2-mouse '!E390+1.1*'VCO2-mouse'!E390)/1000</f>
        <v>0.48522942000000002</v>
      </c>
      <c r="F390" s="355">
        <f>(3.91*'VO2-mouse '!F390+1.1*'VCO2-mouse'!F390)/1000</f>
        <v>0.302398008</v>
      </c>
      <c r="G390" s="355">
        <f>(3.91*'VO2-mouse '!G390+1.1*'VCO2-mouse'!G390)/1000</f>
        <v>0.31133065600000004</v>
      </c>
      <c r="H390" s="329">
        <f>(3.91*'VO2-mouse '!H390+1.1*'VCO2-mouse'!H390)/1000</f>
        <v>0.34777182799999989</v>
      </c>
      <c r="I390" s="329">
        <f>(3.91*'VO2-mouse '!I390+1.1*'VCO2-mouse'!I390)/1000</f>
        <v>0.24692064</v>
      </c>
      <c r="J390" s="329">
        <f>(3.91*'VO2-mouse '!J390+1.1*'VCO2-mouse'!J390)/1000</f>
        <v>0.249320496</v>
      </c>
      <c r="K390" s="106">
        <f>(3.91*'VO2-mouse '!K390+1.1*'VCO2-mouse'!K390)/1000</f>
        <v>0.30069075299999998</v>
      </c>
      <c r="L390" s="109">
        <f t="shared" ref="L390:P390" si="761">AVERAGE(C390:C392)</f>
        <v>0.34711287933333335</v>
      </c>
      <c r="M390" s="329">
        <f t="shared" si="761"/>
        <v>0.23009179666666668</v>
      </c>
      <c r="N390" s="329">
        <f t="shared" si="761"/>
        <v>0.38383821000000001</v>
      </c>
      <c r="O390" s="329">
        <f t="shared" si="761"/>
        <v>0.29839022399999998</v>
      </c>
      <c r="P390" s="329">
        <f t="shared" si="761"/>
        <v>0.32312210666666669</v>
      </c>
      <c r="Q390" s="329">
        <f t="shared" ref="Q390" si="762">AVERAGE(H390:H392)</f>
        <v>0.286255388</v>
      </c>
      <c r="R390" s="329">
        <f t="shared" ref="R390" si="763">AVERAGE(I390:I392)</f>
        <v>0.27024662666666671</v>
      </c>
      <c r="S390" s="329">
        <f t="shared" ref="S390" si="764">AVERAGE(J390:J392)</f>
        <v>0.36444542400000007</v>
      </c>
      <c r="T390" s="329">
        <f t="shared" ref="T390" si="765">AVERAGE(K390:K392)</f>
        <v>0.30049940033333333</v>
      </c>
      <c r="U390" s="357">
        <f t="shared" ref="U390" si="766">AVERAGE(L390:T390)</f>
        <v>0.31155578396296302</v>
      </c>
    </row>
    <row r="391" spans="1:21">
      <c r="A391" s="223">
        <v>43728</v>
      </c>
      <c r="B391" s="235">
        <v>2.27946759259259</v>
      </c>
      <c r="C391" s="354">
        <f>(3.91*'VO2-mouse '!C391+1.1*'VCO2-mouse'!C391)/1000</f>
        <v>0.30375902199999999</v>
      </c>
      <c r="D391" s="355">
        <f>(3.91*'VO2-mouse '!D391+1.1*'VCO2-mouse'!D391)/1000</f>
        <v>0.24739099000000001</v>
      </c>
      <c r="E391" s="355">
        <f>(3.91*'VO2-mouse '!E391+1.1*'VCO2-mouse'!E391)/1000</f>
        <v>0.41713569</v>
      </c>
      <c r="F391" s="355">
        <f>(3.91*'VO2-mouse '!F391+1.1*'VCO2-mouse'!F391)/1000</f>
        <v>0.29288793600000002</v>
      </c>
      <c r="G391" s="355">
        <f>(3.91*'VO2-mouse '!G391+1.1*'VCO2-mouse'!G391)/1000</f>
        <v>0.37912029999999997</v>
      </c>
      <c r="H391" s="329">
        <f>(3.91*'VO2-mouse '!H391+1.1*'VCO2-mouse'!H391)/1000</f>
        <v>0.25663500600000005</v>
      </c>
      <c r="I391" s="329">
        <f>(3.91*'VO2-mouse '!I391+1.1*'VCO2-mouse'!I391)/1000</f>
        <v>0.21378799000000001</v>
      </c>
      <c r="J391" s="329">
        <f>(3.91*'VO2-mouse '!J391+1.1*'VCO2-mouse'!J391)/1000</f>
        <v>0.42583945600000006</v>
      </c>
      <c r="K391" s="106">
        <f>(3.91*'VO2-mouse '!K391+1.1*'VCO2-mouse'!K391)/1000</f>
        <v>0.252541195</v>
      </c>
      <c r="L391" s="109"/>
      <c r="M391" s="329"/>
      <c r="N391" s="329"/>
      <c r="O391" s="329"/>
      <c r="P391" s="329"/>
      <c r="Q391" s="329"/>
      <c r="R391" s="329"/>
      <c r="S391" s="329"/>
      <c r="T391" s="329"/>
      <c r="U391" s="357">
        <f t="shared" ref="U391" si="767">STDEV(L390:T390)/SQRT(COUNT(L390:T390))</f>
        <v>1.6115323675447112E-2</v>
      </c>
    </row>
    <row r="392" spans="1:21">
      <c r="A392" s="223">
        <v>43728</v>
      </c>
      <c r="B392" s="235">
        <v>2.2933564814814802</v>
      </c>
      <c r="C392" s="354">
        <f>(3.91*'VO2-mouse '!C392+1.1*'VCO2-mouse'!C392)/1000</f>
        <v>0.29547997200000004</v>
      </c>
      <c r="D392" s="355">
        <f>(3.91*'VO2-mouse '!D392+1.1*'VCO2-mouse'!D392)/1000</f>
        <v>0.21424664000000002</v>
      </c>
      <c r="E392" s="355">
        <f>(3.91*'VO2-mouse '!E392+1.1*'VCO2-mouse'!E392)/1000</f>
        <v>0.24914951999999999</v>
      </c>
      <c r="F392" s="355">
        <f>(3.91*'VO2-mouse '!F392+1.1*'VCO2-mouse'!F392)/1000</f>
        <v>0.29988472799999999</v>
      </c>
      <c r="G392" s="355">
        <f>(3.91*'VO2-mouse '!G392+1.1*'VCO2-mouse'!G392)/1000</f>
        <v>0.278915364</v>
      </c>
      <c r="H392" s="329">
        <f>(3.91*'VO2-mouse '!H392+1.1*'VCO2-mouse'!H392)/1000</f>
        <v>0.25435932999999999</v>
      </c>
      <c r="I392" s="329">
        <f>(3.91*'VO2-mouse '!I392+1.1*'VCO2-mouse'!I392)/1000</f>
        <v>0.35003125000000002</v>
      </c>
      <c r="J392" s="329">
        <f>(3.91*'VO2-mouse '!J392+1.1*'VCO2-mouse'!J392)/1000</f>
        <v>0.41817632000000005</v>
      </c>
      <c r="K392" s="106">
        <f>(3.91*'VO2-mouse '!K392+1.1*'VCO2-mouse'!K392)/1000</f>
        <v>0.34826625300000003</v>
      </c>
      <c r="L392" s="109"/>
      <c r="M392" s="329"/>
      <c r="N392" s="329"/>
      <c r="O392" s="329"/>
      <c r="P392" s="329"/>
      <c r="Q392" s="329"/>
      <c r="R392" s="329"/>
      <c r="S392" s="329"/>
      <c r="T392" s="329"/>
      <c r="U392" s="357"/>
    </row>
    <row r="393" spans="1:21">
      <c r="A393" s="223">
        <v>43728</v>
      </c>
      <c r="B393" s="235">
        <v>2.3072453703703699</v>
      </c>
      <c r="C393" s="354">
        <f>(3.91*'VO2-mouse '!C393+1.1*'VCO2-mouse'!C393)/1000</f>
        <v>0.28240909999999997</v>
      </c>
      <c r="D393" s="355">
        <f>(3.91*'VO2-mouse '!D393+1.1*'VCO2-mouse'!D393)/1000</f>
        <v>0.21393767500000002</v>
      </c>
      <c r="E393" s="355">
        <f>(3.91*'VO2-mouse '!E393+1.1*'VCO2-mouse'!E393)/1000</f>
        <v>0.25618788000000003</v>
      </c>
      <c r="F393" s="355">
        <f>(3.91*'VO2-mouse '!F393+1.1*'VCO2-mouse'!F393)/1000</f>
        <v>0.36928161599999998</v>
      </c>
      <c r="G393" s="355">
        <f>(3.91*'VO2-mouse '!G393+1.1*'VCO2-mouse'!G393)/1000</f>
        <v>0.25748885500000002</v>
      </c>
      <c r="H393" s="329">
        <f>(3.91*'VO2-mouse '!H393+1.1*'VCO2-mouse'!H393)/1000</f>
        <v>0.35942262999999997</v>
      </c>
      <c r="I393" s="329">
        <f>(3.91*'VO2-mouse '!I393+1.1*'VCO2-mouse'!I393)/1000</f>
        <v>0.25240844000000001</v>
      </c>
      <c r="J393" s="329">
        <f>(3.91*'VO2-mouse '!J393+1.1*'VCO2-mouse'!J393)/1000</f>
        <v>0.40860786400000004</v>
      </c>
      <c r="K393" s="106">
        <f>(3.91*'VO2-mouse '!K393+1.1*'VCO2-mouse'!K393)/1000</f>
        <v>0.35661629499999997</v>
      </c>
      <c r="L393" s="109">
        <f t="shared" ref="L393:P393" si="768">AVERAGE(C393:C395)</f>
        <v>0.28736307033333336</v>
      </c>
      <c r="M393" s="329">
        <f t="shared" si="768"/>
        <v>0.248962655</v>
      </c>
      <c r="N393" s="329">
        <f t="shared" si="768"/>
        <v>0.28558854000000006</v>
      </c>
      <c r="O393" s="329">
        <f t="shared" si="768"/>
        <v>0.31666518400000004</v>
      </c>
      <c r="P393" s="329">
        <f t="shared" si="768"/>
        <v>0.32821318833333329</v>
      </c>
      <c r="Q393" s="329">
        <f t="shared" ref="Q393" si="769">AVERAGE(H393:H395)</f>
        <v>0.27500833266666663</v>
      </c>
      <c r="R393" s="329">
        <f t="shared" ref="R393" si="770">AVERAGE(I393:I395)</f>
        <v>0.27762502666666666</v>
      </c>
      <c r="S393" s="329">
        <f t="shared" ref="S393" si="771">AVERAGE(J393:J395)</f>
        <v>0.34140435000000008</v>
      </c>
      <c r="T393" s="329">
        <f t="shared" ref="T393" si="772">AVERAGE(K393:K395)</f>
        <v>0.32787550533333332</v>
      </c>
      <c r="U393" s="357">
        <f t="shared" ref="U393" si="773">AVERAGE(L393:T393)</f>
        <v>0.2987450947037037</v>
      </c>
    </row>
    <row r="394" spans="1:21">
      <c r="A394" s="223">
        <v>43728</v>
      </c>
      <c r="B394" s="235">
        <v>2.3211342592592601</v>
      </c>
      <c r="C394" s="354">
        <f>(3.91*'VO2-mouse '!C394+1.1*'VCO2-mouse'!C394)/1000</f>
        <v>0.29787994800000001</v>
      </c>
      <c r="D394" s="355">
        <f>(3.91*'VO2-mouse '!D394+1.1*'VCO2-mouse'!D394)/1000</f>
        <v>0.21145589000000001</v>
      </c>
      <c r="E394" s="355">
        <f>(3.91*'VO2-mouse '!E394+1.1*'VCO2-mouse'!E394)/1000</f>
        <v>0.26573238000000005</v>
      </c>
      <c r="F394" s="355">
        <f>(3.91*'VO2-mouse '!F394+1.1*'VCO2-mouse'!F394)/1000</f>
        <v>0.28249372800000006</v>
      </c>
      <c r="G394" s="355">
        <f>(3.91*'VO2-mouse '!G394+1.1*'VCO2-mouse'!G394)/1000</f>
        <v>0.30917805100000001</v>
      </c>
      <c r="H394" s="329">
        <f>(3.91*'VO2-mouse '!H394+1.1*'VCO2-mouse'!H394)/1000</f>
        <v>0.22448321799999996</v>
      </c>
      <c r="I394" s="329">
        <f>(3.91*'VO2-mouse '!I394+1.1*'VCO2-mouse'!I394)/1000</f>
        <v>0.22914071999999999</v>
      </c>
      <c r="J394" s="329">
        <f>(3.91*'VO2-mouse '!J394+1.1*'VCO2-mouse'!J394)/1000</f>
        <v>0.37156966400000002</v>
      </c>
      <c r="K394" s="106">
        <f>(3.91*'VO2-mouse '!K394+1.1*'VCO2-mouse'!K394)/1000</f>
        <v>0.34777316199999997</v>
      </c>
      <c r="L394" s="109"/>
      <c r="M394" s="329"/>
      <c r="N394" s="329"/>
      <c r="O394" s="329"/>
      <c r="P394" s="329"/>
      <c r="Q394" s="329"/>
      <c r="R394" s="329"/>
      <c r="S394" s="329"/>
      <c r="T394" s="329"/>
      <c r="U394" s="357">
        <f t="shared" ref="U394" si="774">STDEV(L393:T393)/SQRT(COUNT(L393:T393))</f>
        <v>1.0306631419477666E-2</v>
      </c>
    </row>
    <row r="395" spans="1:21">
      <c r="A395" s="223">
        <v>43728</v>
      </c>
      <c r="B395" s="235">
        <v>2.33502314814814</v>
      </c>
      <c r="C395" s="354">
        <f>(3.91*'VO2-mouse '!C395+1.1*'VCO2-mouse'!C395)/1000</f>
        <v>0.28180016300000005</v>
      </c>
      <c r="D395" s="355">
        <f>(3.91*'VO2-mouse '!D395+1.1*'VCO2-mouse'!D395)/1000</f>
        <v>0.32149439999999996</v>
      </c>
      <c r="E395" s="355">
        <f>(3.91*'VO2-mouse '!E395+1.1*'VCO2-mouse'!E395)/1000</f>
        <v>0.33484536000000004</v>
      </c>
      <c r="F395" s="355">
        <f>(3.91*'VO2-mouse '!F395+1.1*'VCO2-mouse'!F395)/1000</f>
        <v>0.29822020799999999</v>
      </c>
      <c r="G395" s="355">
        <f>(3.91*'VO2-mouse '!G395+1.1*'VCO2-mouse'!G395)/1000</f>
        <v>0.41797265899999997</v>
      </c>
      <c r="H395" s="329">
        <f>(3.91*'VO2-mouse '!H395+1.1*'VCO2-mouse'!H395)/1000</f>
        <v>0.24111915</v>
      </c>
      <c r="I395" s="329">
        <f>(3.91*'VO2-mouse '!I395+1.1*'VCO2-mouse'!I395)/1000</f>
        <v>0.35132592000000001</v>
      </c>
      <c r="J395" s="329">
        <f>(3.91*'VO2-mouse '!J395+1.1*'VCO2-mouse'!J395)/1000</f>
        <v>0.24403552200000003</v>
      </c>
      <c r="K395" s="106">
        <f>(3.91*'VO2-mouse '!K395+1.1*'VCO2-mouse'!K395)/1000</f>
        <v>0.27923705900000001</v>
      </c>
      <c r="L395" s="109"/>
      <c r="M395" s="329"/>
      <c r="N395" s="329"/>
      <c r="O395" s="329"/>
      <c r="P395" s="329"/>
      <c r="Q395" s="329"/>
      <c r="R395" s="329"/>
      <c r="S395" s="329"/>
      <c r="T395" s="329"/>
      <c r="U395" s="357"/>
    </row>
    <row r="396" spans="1:21">
      <c r="A396" s="223">
        <v>43728</v>
      </c>
      <c r="B396" s="235">
        <v>2.3489120370370302</v>
      </c>
      <c r="C396" s="354">
        <f>(3.91*'VO2-mouse '!C396+1.1*'VCO2-mouse'!C396)/1000</f>
        <v>0.28618738199999999</v>
      </c>
      <c r="D396" s="355">
        <f>(3.91*'VO2-mouse '!D396+1.1*'VCO2-mouse'!D396)/1000</f>
        <v>0.25884770500000004</v>
      </c>
      <c r="E396" s="355">
        <f>(3.91*'VO2-mouse '!E396+1.1*'VCO2-mouse'!E396)/1000</f>
        <v>0.28335014999999997</v>
      </c>
      <c r="F396" s="355">
        <f>(3.91*'VO2-mouse '!F396+1.1*'VCO2-mouse'!F396)/1000</f>
        <v>0.24818296799999995</v>
      </c>
      <c r="G396" s="355">
        <f>(3.91*'VO2-mouse '!G396+1.1*'VCO2-mouse'!G396)/1000</f>
        <v>0.38141987000000005</v>
      </c>
      <c r="H396" s="329">
        <f>(3.91*'VO2-mouse '!H396+1.1*'VCO2-mouse'!H396)/1000</f>
        <v>0.30355814399999997</v>
      </c>
      <c r="I396" s="329">
        <f>(3.91*'VO2-mouse '!I396+1.1*'VCO2-mouse'!I396)/1000</f>
        <v>0.24490975000000004</v>
      </c>
      <c r="J396" s="329">
        <f>(3.91*'VO2-mouse '!J396+1.1*'VCO2-mouse'!J396)/1000</f>
        <v>0.28399710200000006</v>
      </c>
      <c r="K396" s="106">
        <f>(3.91*'VO2-mouse '!K396+1.1*'VCO2-mouse'!K396)/1000</f>
        <v>0.26847396400000001</v>
      </c>
      <c r="L396" s="109">
        <f t="shared" ref="L396:P396" si="775">AVERAGE(C396:C398)</f>
        <v>0.34058611533333333</v>
      </c>
      <c r="M396" s="329">
        <f t="shared" si="775"/>
        <v>0.24681067666666667</v>
      </c>
      <c r="N396" s="329">
        <f t="shared" si="775"/>
        <v>0.33961653000000003</v>
      </c>
      <c r="O396" s="329">
        <f t="shared" si="775"/>
        <v>0.30005483199999999</v>
      </c>
      <c r="P396" s="329">
        <f t="shared" si="775"/>
        <v>0.34858278433333334</v>
      </c>
      <c r="Q396" s="329">
        <f t="shared" ref="Q396" si="776">AVERAGE(H396:H398)</f>
        <v>0.31022674066666661</v>
      </c>
      <c r="R396" s="329">
        <f t="shared" ref="R396" si="777">AVERAGE(I396:I398)</f>
        <v>0.26781376333333334</v>
      </c>
      <c r="S396" s="329">
        <f t="shared" ref="S396" si="778">AVERAGE(J396:J398)</f>
        <v>0.28865183800000005</v>
      </c>
      <c r="T396" s="329">
        <f t="shared" ref="T396" si="779">AVERAGE(K396:K398)</f>
        <v>0.31751842733333335</v>
      </c>
      <c r="U396" s="357">
        <f t="shared" ref="U396" si="780">AVERAGE(L396:T396)</f>
        <v>0.30665130085185188</v>
      </c>
    </row>
    <row r="397" spans="1:21">
      <c r="A397" s="223">
        <v>43728</v>
      </c>
      <c r="B397" s="235">
        <v>2.3628009259259199</v>
      </c>
      <c r="C397" s="354">
        <f>(3.91*'VO2-mouse '!C397+1.1*'VCO2-mouse'!C397)/1000</f>
        <v>0.37371658800000002</v>
      </c>
      <c r="D397" s="355">
        <f>(3.91*'VO2-mouse '!D397+1.1*'VCO2-mouse'!D397)/1000</f>
        <v>0.20857455499999999</v>
      </c>
      <c r="E397" s="355">
        <f>(3.91*'VO2-mouse '!E397+1.1*'VCO2-mouse'!E397)/1000</f>
        <v>0.25025598000000004</v>
      </c>
      <c r="F397" s="355">
        <f>(3.91*'VO2-mouse '!F397+1.1*'VCO2-mouse'!F397)/1000</f>
        <v>0.39162076800000001</v>
      </c>
      <c r="G397" s="355">
        <f>(3.91*'VO2-mouse '!G397+1.1*'VCO2-mouse'!G397)/1000</f>
        <v>0.35099589200000003</v>
      </c>
      <c r="H397" s="329">
        <f>(3.91*'VO2-mouse '!H397+1.1*'VCO2-mouse'!H397)/1000</f>
        <v>0.25135412800000001</v>
      </c>
      <c r="I397" s="329">
        <f>(3.91*'VO2-mouse '!I397+1.1*'VCO2-mouse'!I397)/1000</f>
        <v>0.25815544999999995</v>
      </c>
      <c r="J397" s="329">
        <f>(3.91*'VO2-mouse '!J397+1.1*'VCO2-mouse'!J397)/1000</f>
        <v>0.31825122400000005</v>
      </c>
      <c r="K397" s="106">
        <f>(3.91*'VO2-mouse '!K397+1.1*'VCO2-mouse'!K397)/1000</f>
        <v>0.38191779300000006</v>
      </c>
      <c r="L397" s="109"/>
      <c r="M397" s="329"/>
      <c r="N397" s="329"/>
      <c r="O397" s="329"/>
      <c r="P397" s="329"/>
      <c r="Q397" s="329"/>
      <c r="R397" s="329"/>
      <c r="S397" s="329"/>
      <c r="T397" s="329"/>
      <c r="U397" s="357">
        <f t="shared" ref="U397" si="781">STDEV(L396:T396)/SQRT(COUNT(L396:T396))</f>
        <v>1.1537471661887446E-2</v>
      </c>
    </row>
    <row r="398" spans="1:21">
      <c r="A398" s="223">
        <v>43728</v>
      </c>
      <c r="B398" s="235">
        <v>2.3766898148148101</v>
      </c>
      <c r="C398" s="354">
        <f>(3.91*'VO2-mouse '!C398+1.1*'VCO2-mouse'!C398)/1000</f>
        <v>0.36185437599999998</v>
      </c>
      <c r="D398" s="355">
        <f>(3.91*'VO2-mouse '!D398+1.1*'VCO2-mouse'!D398)/1000</f>
        <v>0.27300976999999998</v>
      </c>
      <c r="E398" s="355">
        <f>(3.91*'VO2-mouse '!E398+1.1*'VCO2-mouse'!E398)/1000</f>
        <v>0.48524346000000002</v>
      </c>
      <c r="F398" s="355">
        <f>(3.91*'VO2-mouse '!F398+1.1*'VCO2-mouse'!F398)/1000</f>
        <v>0.26036076000000002</v>
      </c>
      <c r="G398" s="355">
        <f>(3.91*'VO2-mouse '!G398+1.1*'VCO2-mouse'!G398)/1000</f>
        <v>0.31333259100000005</v>
      </c>
      <c r="H398" s="329">
        <f>(3.91*'VO2-mouse '!H398+1.1*'VCO2-mouse'!H398)/1000</f>
        <v>0.37576795000000002</v>
      </c>
      <c r="I398" s="329">
        <f>(3.91*'VO2-mouse '!I398+1.1*'VCO2-mouse'!I398)/1000</f>
        <v>0.30037609000000004</v>
      </c>
      <c r="J398" s="329">
        <f>(3.91*'VO2-mouse '!J398+1.1*'VCO2-mouse'!J398)/1000</f>
        <v>0.26370718800000004</v>
      </c>
      <c r="K398" s="106">
        <f>(3.91*'VO2-mouse '!K398+1.1*'VCO2-mouse'!K398)/1000</f>
        <v>0.30216352499999999</v>
      </c>
      <c r="L398" s="109"/>
      <c r="M398" s="329"/>
      <c r="N398" s="329"/>
      <c r="O398" s="329"/>
      <c r="P398" s="329"/>
      <c r="Q398" s="329"/>
      <c r="R398" s="329"/>
      <c r="S398" s="329"/>
      <c r="T398" s="329"/>
      <c r="U398" s="357"/>
    </row>
    <row r="399" spans="1:21">
      <c r="A399" s="223">
        <v>43728</v>
      </c>
      <c r="B399" s="235">
        <v>2.3905787037036998</v>
      </c>
      <c r="C399" s="354">
        <f>(3.91*'VO2-mouse '!C399+1.1*'VCO2-mouse'!C399)/1000</f>
        <v>0.32386559600000003</v>
      </c>
      <c r="D399" s="355">
        <f>(3.91*'VO2-mouse '!D399+1.1*'VCO2-mouse'!D399)/1000</f>
        <v>0.46658595000000003</v>
      </c>
      <c r="E399" s="355">
        <f>(3.91*'VO2-mouse '!E399+1.1*'VCO2-mouse'!E399)/1000</f>
        <v>0.29109942</v>
      </c>
      <c r="F399" s="355">
        <f>(3.91*'VO2-mouse '!F399+1.1*'VCO2-mouse'!F399)/1000</f>
        <v>0.33544368000000002</v>
      </c>
      <c r="G399" s="355">
        <f>(3.91*'VO2-mouse '!G399+1.1*'VCO2-mouse'!G399)/1000</f>
        <v>0.32790040399999998</v>
      </c>
      <c r="H399" s="329">
        <f>(3.91*'VO2-mouse '!H399+1.1*'VCO2-mouse'!H399)/1000</f>
        <v>0.25351638399999998</v>
      </c>
      <c r="I399" s="329">
        <f>(3.91*'VO2-mouse '!I399+1.1*'VCO2-mouse'!I399)/1000</f>
        <v>0.29864235</v>
      </c>
      <c r="J399" s="329">
        <f>(3.91*'VO2-mouse '!J399+1.1*'VCO2-mouse'!J399)/1000</f>
        <v>0.33600841400000003</v>
      </c>
      <c r="K399" s="106">
        <f>(3.91*'VO2-mouse '!K399+1.1*'VCO2-mouse'!K399)/1000</f>
        <v>0.30176519099999999</v>
      </c>
      <c r="L399" s="109">
        <f t="shared" ref="L399:P399" si="782">AVERAGE(C399:C401)</f>
        <v>0.3064973866666667</v>
      </c>
      <c r="M399" s="329">
        <f t="shared" si="782"/>
        <v>0.37337113833333335</v>
      </c>
      <c r="N399" s="329">
        <f t="shared" si="782"/>
        <v>0.31950395999999998</v>
      </c>
      <c r="O399" s="329">
        <f t="shared" si="782"/>
        <v>0.30981684800000003</v>
      </c>
      <c r="P399" s="329">
        <f t="shared" si="782"/>
        <v>0.32215691299999999</v>
      </c>
      <c r="Q399" s="329">
        <f t="shared" ref="Q399" si="783">AVERAGE(H399:H401)</f>
        <v>0.29694475933333331</v>
      </c>
      <c r="R399" s="329">
        <f t="shared" ref="R399" si="784">AVERAGE(I399:I401)</f>
        <v>0.30320700666666667</v>
      </c>
      <c r="S399" s="329">
        <f t="shared" ref="S399" si="785">AVERAGE(J399:J401)</f>
        <v>0.36029150666666671</v>
      </c>
      <c r="T399" s="329">
        <f t="shared" ref="T399" si="786">AVERAGE(K399:K401)</f>
        <v>0.30812842233333337</v>
      </c>
      <c r="U399" s="357">
        <f t="shared" ref="U399" si="787">AVERAGE(L399:T399)</f>
        <v>0.32221310455555557</v>
      </c>
    </row>
    <row r="400" spans="1:21">
      <c r="A400" s="223">
        <v>43728</v>
      </c>
      <c r="B400" s="235">
        <v>2.40446759259259</v>
      </c>
      <c r="C400" s="354">
        <f>(3.91*'VO2-mouse '!C400+1.1*'VCO2-mouse'!C400)/1000</f>
        <v>0.30327393200000008</v>
      </c>
      <c r="D400" s="355">
        <f>(3.91*'VO2-mouse '!D400+1.1*'VCO2-mouse'!D400)/1000</f>
        <v>0.41024330000000003</v>
      </c>
      <c r="E400" s="355">
        <f>(3.91*'VO2-mouse '!E400+1.1*'VCO2-mouse'!E400)/1000</f>
        <v>0.25725977999999999</v>
      </c>
      <c r="F400" s="355">
        <f>(3.91*'VO2-mouse '!F400+1.1*'VCO2-mouse'!F400)/1000</f>
        <v>0.28490985600000002</v>
      </c>
      <c r="G400" s="355">
        <f>(3.91*'VO2-mouse '!G400+1.1*'VCO2-mouse'!G400)/1000</f>
        <v>0.35444030699999995</v>
      </c>
      <c r="H400" s="329">
        <f>(3.91*'VO2-mouse '!H400+1.1*'VCO2-mouse'!H400)/1000</f>
        <v>0.27798749799999994</v>
      </c>
      <c r="I400" s="329">
        <f>(3.91*'VO2-mouse '!I400+1.1*'VCO2-mouse'!I400)/1000</f>
        <v>0.37362671999999997</v>
      </c>
      <c r="J400" s="329">
        <f>(3.91*'VO2-mouse '!J400+1.1*'VCO2-mouse'!J400)/1000</f>
        <v>0.36013730800000004</v>
      </c>
      <c r="K400" s="106">
        <f>(3.91*'VO2-mouse '!K400+1.1*'VCO2-mouse'!K400)/1000</f>
        <v>0.30471644800000003</v>
      </c>
      <c r="L400" s="109"/>
      <c r="M400" s="329"/>
      <c r="N400" s="329"/>
      <c r="O400" s="329"/>
      <c r="P400" s="329"/>
      <c r="Q400" s="329"/>
      <c r="R400" s="329"/>
      <c r="S400" s="329"/>
      <c r="T400" s="329"/>
      <c r="U400" s="357">
        <f t="shared" ref="U400" si="788">STDEV(L399:T399)/SQRT(COUNT(L399:T399))</f>
        <v>8.8766250585332936E-3</v>
      </c>
    </row>
    <row r="401" spans="1:21">
      <c r="A401" s="223">
        <v>43728</v>
      </c>
      <c r="B401" s="235">
        <v>2.4183564814814802</v>
      </c>
      <c r="C401" s="354">
        <f>(3.91*'VO2-mouse '!C401+1.1*'VCO2-mouse'!C401)/1000</f>
        <v>0.292352632</v>
      </c>
      <c r="D401" s="355">
        <f>(3.91*'VO2-mouse '!D401+1.1*'VCO2-mouse'!D401)/1000</f>
        <v>0.24328416500000002</v>
      </c>
      <c r="E401" s="355">
        <f>(3.91*'VO2-mouse '!E401+1.1*'VCO2-mouse'!E401)/1000</f>
        <v>0.41015268000000005</v>
      </c>
      <c r="F401" s="355">
        <f>(3.91*'VO2-mouse '!F401+1.1*'VCO2-mouse'!F401)/1000</f>
        <v>0.30909700799999995</v>
      </c>
      <c r="G401" s="355">
        <f>(3.91*'VO2-mouse '!G401+1.1*'VCO2-mouse'!G401)/1000</f>
        <v>0.28413002799999998</v>
      </c>
      <c r="H401" s="329">
        <f>(3.91*'VO2-mouse '!H401+1.1*'VCO2-mouse'!H401)/1000</f>
        <v>0.35933039599999994</v>
      </c>
      <c r="I401" s="329">
        <f>(3.91*'VO2-mouse '!I401+1.1*'VCO2-mouse'!I401)/1000</f>
        <v>0.23735195000000001</v>
      </c>
      <c r="J401" s="329">
        <f>(3.91*'VO2-mouse '!J401+1.1*'VCO2-mouse'!J401)/1000</f>
        <v>0.38472879800000004</v>
      </c>
      <c r="K401" s="106">
        <f>(3.91*'VO2-mouse '!K401+1.1*'VCO2-mouse'!K401)/1000</f>
        <v>0.31790362799999999</v>
      </c>
      <c r="L401" s="109"/>
      <c r="M401" s="329"/>
      <c r="N401" s="329"/>
      <c r="O401" s="329"/>
      <c r="P401" s="329"/>
      <c r="Q401" s="329"/>
      <c r="R401" s="329"/>
      <c r="S401" s="329"/>
      <c r="T401" s="329"/>
      <c r="U401" s="357"/>
    </row>
    <row r="402" spans="1:21">
      <c r="A402" s="223">
        <v>43728</v>
      </c>
      <c r="B402" s="235">
        <v>2.4322453703703699</v>
      </c>
      <c r="C402" s="354">
        <f>(3.91*'VO2-mouse '!C402+1.1*'VCO2-mouse'!C402)/1000</f>
        <v>0.27278480600000005</v>
      </c>
      <c r="D402" s="355">
        <f>(3.91*'VO2-mouse '!D402+1.1*'VCO2-mouse'!D402)/1000</f>
        <v>0.22688157</v>
      </c>
      <c r="E402" s="355">
        <f>(3.91*'VO2-mouse '!E402+1.1*'VCO2-mouse'!E402)/1000</f>
        <v>0.35855324999999999</v>
      </c>
      <c r="F402" s="355">
        <f>(3.91*'VO2-mouse '!F402+1.1*'VCO2-mouse'!F402)/1000</f>
        <v>0.42497664000000002</v>
      </c>
      <c r="G402" s="355">
        <f>(3.91*'VO2-mouse '!G402+1.1*'VCO2-mouse'!G402)/1000</f>
        <v>0.28910954799999999</v>
      </c>
      <c r="H402" s="329">
        <f>(3.91*'VO2-mouse '!H402+1.1*'VCO2-mouse'!H402)/1000</f>
        <v>0.339226166</v>
      </c>
      <c r="I402" s="329">
        <f>(3.91*'VO2-mouse '!I402+1.1*'VCO2-mouse'!I402)/1000</f>
        <v>0.27820409000000001</v>
      </c>
      <c r="J402" s="329">
        <f>(3.91*'VO2-mouse '!J402+1.1*'VCO2-mouse'!J402)/1000</f>
        <v>0.28364045400000004</v>
      </c>
      <c r="K402" s="106">
        <f>(3.91*'VO2-mouse '!K402+1.1*'VCO2-mouse'!K402)/1000</f>
        <v>0.28536513800000002</v>
      </c>
      <c r="L402" s="109">
        <f t="shared" ref="L402:P402" si="789">AVERAGE(C402:C404)</f>
        <v>0.27655080266666671</v>
      </c>
      <c r="M402" s="329">
        <f t="shared" si="789"/>
        <v>0.23327315000000001</v>
      </c>
      <c r="N402" s="329">
        <f t="shared" si="789"/>
        <v>0.31591322999999999</v>
      </c>
      <c r="O402" s="329">
        <f t="shared" si="789"/>
        <v>0.33683276000000006</v>
      </c>
      <c r="P402" s="329">
        <f t="shared" si="789"/>
        <v>0.27208515533333327</v>
      </c>
      <c r="Q402" s="329">
        <f t="shared" ref="Q402" si="790">AVERAGE(H402:H404)</f>
        <v>0.31879565733333332</v>
      </c>
      <c r="R402" s="329">
        <f t="shared" ref="R402" si="791">AVERAGE(I402:I404)</f>
        <v>0.34253746666666668</v>
      </c>
      <c r="S402" s="329">
        <f t="shared" ref="S402" si="792">AVERAGE(J402:J404)</f>
        <v>0.29174511266666669</v>
      </c>
      <c r="T402" s="329">
        <f t="shared" ref="T402" si="793">AVERAGE(K402:K404)</f>
        <v>0.26904467300000001</v>
      </c>
      <c r="U402" s="357">
        <f t="shared" ref="U402" si="794">AVERAGE(L402:T402)</f>
        <v>0.29519755640740741</v>
      </c>
    </row>
    <row r="403" spans="1:21">
      <c r="A403" s="223">
        <v>43728</v>
      </c>
      <c r="B403" s="235">
        <v>2.4461342592592592</v>
      </c>
      <c r="C403" s="354">
        <f>(3.91*'VO2-mouse '!C403+1.1*'VCO2-mouse'!C403)/1000</f>
        <v>0.28978219700000002</v>
      </c>
      <c r="D403" s="355">
        <f>(3.91*'VO2-mouse '!D403+1.1*'VCO2-mouse'!D403)/1000</f>
        <v>0.226356055</v>
      </c>
      <c r="E403" s="355">
        <f>(3.91*'VO2-mouse '!E403+1.1*'VCO2-mouse'!E403)/1000</f>
        <v>0.22866111</v>
      </c>
      <c r="F403" s="355">
        <f>(3.91*'VO2-mouse '!F403+1.1*'VCO2-mouse'!F403)/1000</f>
        <v>0.27775888800000004</v>
      </c>
      <c r="G403" s="355">
        <f>(3.91*'VO2-mouse '!G403+1.1*'VCO2-mouse'!G403)/1000</f>
        <v>0.25764569999999998</v>
      </c>
      <c r="H403" s="329">
        <f>(3.91*'VO2-mouse '!H403+1.1*'VCO2-mouse'!H403)/1000</f>
        <v>0.33127692200000003</v>
      </c>
      <c r="I403" s="329">
        <f>(3.91*'VO2-mouse '!I403+1.1*'VCO2-mouse'!I403)/1000</f>
        <v>0.44449432000000005</v>
      </c>
      <c r="J403" s="329">
        <f>(3.91*'VO2-mouse '!J403+1.1*'VCO2-mouse'!J403)/1000</f>
        <v>0.30726598599999999</v>
      </c>
      <c r="K403" s="106">
        <f>(3.91*'VO2-mouse '!K403+1.1*'VCO2-mouse'!K403)/1000</f>
        <v>0.25364498600000002</v>
      </c>
      <c r="L403" s="109"/>
      <c r="M403" s="329"/>
      <c r="N403" s="329"/>
      <c r="O403" s="329"/>
      <c r="P403" s="329"/>
      <c r="Q403" s="329"/>
      <c r="R403" s="329"/>
      <c r="S403" s="329"/>
      <c r="T403" s="329"/>
      <c r="U403" s="357">
        <f t="shared" ref="U403" si="795">STDEV(L402:T402)/SQRT(COUNT(L402:T402))</f>
        <v>1.2002879328720543E-2</v>
      </c>
    </row>
    <row r="404" spans="1:21">
      <c r="A404" s="223">
        <v>43728</v>
      </c>
      <c r="B404" s="235">
        <v>2.46002314814814</v>
      </c>
      <c r="C404" s="354">
        <f>(3.91*'VO2-mouse '!C404+1.1*'VCO2-mouse'!C404)/1000</f>
        <v>0.267085405</v>
      </c>
      <c r="D404" s="355">
        <f>(3.91*'VO2-mouse '!D404+1.1*'VCO2-mouse'!D404)/1000</f>
        <v>0.24658182500000003</v>
      </c>
      <c r="E404" s="355">
        <f>(3.91*'VO2-mouse '!E404+1.1*'VCO2-mouse'!E404)/1000</f>
        <v>0.36052533000000003</v>
      </c>
      <c r="F404" s="355">
        <f>(3.91*'VO2-mouse '!F404+1.1*'VCO2-mouse'!F404)/1000</f>
        <v>0.30776275200000003</v>
      </c>
      <c r="G404" s="355">
        <f>(3.91*'VO2-mouse '!G404+1.1*'VCO2-mouse'!G404)/1000</f>
        <v>0.26950021799999996</v>
      </c>
      <c r="H404" s="329">
        <f>(3.91*'VO2-mouse '!H404+1.1*'VCO2-mouse'!H404)/1000</f>
        <v>0.28588388399999998</v>
      </c>
      <c r="I404" s="329">
        <f>(3.91*'VO2-mouse '!I404+1.1*'VCO2-mouse'!I404)/1000</f>
        <v>0.30491399000000002</v>
      </c>
      <c r="J404" s="329">
        <f>(3.91*'VO2-mouse '!J404+1.1*'VCO2-mouse'!J404)/1000</f>
        <v>0.28432889800000005</v>
      </c>
      <c r="K404" s="106">
        <f>(3.91*'VO2-mouse '!K404+1.1*'VCO2-mouse'!K404)/1000</f>
        <v>0.268123895</v>
      </c>
      <c r="L404" s="109"/>
      <c r="M404" s="329"/>
      <c r="N404" s="329"/>
      <c r="O404" s="329"/>
      <c r="P404" s="329"/>
      <c r="Q404" s="329"/>
      <c r="R404" s="329"/>
      <c r="S404" s="329"/>
      <c r="T404" s="329"/>
      <c r="U404" s="357"/>
    </row>
    <row r="405" spans="1:21">
      <c r="A405" s="223">
        <v>43728</v>
      </c>
      <c r="B405" s="235">
        <v>2.4739120370370302</v>
      </c>
      <c r="C405" s="354">
        <f>(3.91*'VO2-mouse '!C405+1.1*'VCO2-mouse'!C405)/1000</f>
        <v>0.38386770599999998</v>
      </c>
      <c r="D405" s="355">
        <f>(3.91*'VO2-mouse '!D405+1.1*'VCO2-mouse'!D405)/1000</f>
        <v>0.32940945499999996</v>
      </c>
      <c r="E405" s="355">
        <f>(3.91*'VO2-mouse '!E405+1.1*'VCO2-mouse'!E405)/1000</f>
        <v>0.23185062000000001</v>
      </c>
      <c r="F405" s="355">
        <f>(3.91*'VO2-mouse '!F405+1.1*'VCO2-mouse'!F405)/1000</f>
        <v>0.28190949599999998</v>
      </c>
      <c r="G405" s="355">
        <f>(3.91*'VO2-mouse '!G405+1.1*'VCO2-mouse'!G405)/1000</f>
        <v>0.25709563100000005</v>
      </c>
      <c r="H405" s="329">
        <f>(3.91*'VO2-mouse '!H405+1.1*'VCO2-mouse'!H405)/1000</f>
        <v>0.26994794599999999</v>
      </c>
      <c r="I405" s="329">
        <f>(3.91*'VO2-mouse '!I405+1.1*'VCO2-mouse'!I405)/1000</f>
        <v>0.25022229000000001</v>
      </c>
      <c r="J405" s="329">
        <f>(3.91*'VO2-mouse '!J405+1.1*'VCO2-mouse'!J405)/1000</f>
        <v>0.37671817000000002</v>
      </c>
      <c r="K405" s="106">
        <f>(3.91*'VO2-mouse '!K405+1.1*'VCO2-mouse'!K405)/1000</f>
        <v>0.278378336</v>
      </c>
      <c r="L405" s="109">
        <f t="shared" ref="L405:P405" si="796">AVERAGE(C405:C407)</f>
        <v>0.33571389666666668</v>
      </c>
      <c r="M405" s="329">
        <f t="shared" si="796"/>
        <v>0.28574545166666665</v>
      </c>
      <c r="N405" s="329">
        <f t="shared" si="796"/>
        <v>0.32532903000000002</v>
      </c>
      <c r="O405" s="329">
        <f t="shared" si="796"/>
        <v>0.26080243200000003</v>
      </c>
      <c r="P405" s="329">
        <f t="shared" si="796"/>
        <v>0.30443466299999999</v>
      </c>
      <c r="Q405" s="329">
        <f t="shared" ref="Q405" si="797">AVERAGE(H405:H407)</f>
        <v>0.24780479533333333</v>
      </c>
      <c r="R405" s="329">
        <f t="shared" ref="R405" si="798">AVERAGE(I405:I407)</f>
        <v>0.25801814000000006</v>
      </c>
      <c r="S405" s="329">
        <f t="shared" ref="S405" si="799">AVERAGE(J405:J407)</f>
        <v>0.33129598066666671</v>
      </c>
      <c r="T405" s="329">
        <f t="shared" ref="T405" si="800">AVERAGE(K405:K407)</f>
        <v>0.30227515833333335</v>
      </c>
      <c r="U405" s="357">
        <f t="shared" ref="U405" si="801">AVERAGE(L405:T405)</f>
        <v>0.29460217196296301</v>
      </c>
    </row>
    <row r="406" spans="1:21">
      <c r="A406" s="223">
        <v>43728</v>
      </c>
      <c r="B406" s="235">
        <v>2.4878009259259199</v>
      </c>
      <c r="C406" s="354">
        <f>(3.91*'VO2-mouse '!C406+1.1*'VCO2-mouse'!C406)/1000</f>
        <v>0.35433358400000003</v>
      </c>
      <c r="D406" s="355">
        <f>(3.91*'VO2-mouse '!D406+1.1*'VCO2-mouse'!D406)/1000</f>
        <v>0.22668301500000002</v>
      </c>
      <c r="E406" s="355">
        <f>(3.91*'VO2-mouse '!E406+1.1*'VCO2-mouse'!E406)/1000</f>
        <v>0.25021736999999999</v>
      </c>
      <c r="F406" s="355">
        <f>(3.91*'VO2-mouse '!F406+1.1*'VCO2-mouse'!F406)/1000</f>
        <v>0.25044096000000005</v>
      </c>
      <c r="G406" s="355">
        <f>(3.91*'VO2-mouse '!G406+1.1*'VCO2-mouse'!G406)/1000</f>
        <v>0.38872934099999995</v>
      </c>
      <c r="H406" s="329">
        <f>(3.91*'VO2-mouse '!H406+1.1*'VCO2-mouse'!H406)/1000</f>
        <v>0.25569426200000001</v>
      </c>
      <c r="I406" s="329">
        <f>(3.91*'VO2-mouse '!I406+1.1*'VCO2-mouse'!I406)/1000</f>
        <v>0.25442945000000006</v>
      </c>
      <c r="J406" s="329">
        <f>(3.91*'VO2-mouse '!J406+1.1*'VCO2-mouse'!J406)/1000</f>
        <v>0.35669160000000005</v>
      </c>
      <c r="K406" s="106">
        <f>(3.91*'VO2-mouse '!K406+1.1*'VCO2-mouse'!K406)/1000</f>
        <v>0.39546765000000006</v>
      </c>
      <c r="L406" s="109"/>
      <c r="M406" s="329"/>
      <c r="N406" s="329"/>
      <c r="O406" s="329"/>
      <c r="P406" s="329"/>
      <c r="Q406" s="329"/>
      <c r="R406" s="329"/>
      <c r="S406" s="329"/>
      <c r="T406" s="329"/>
      <c r="U406" s="357">
        <f t="shared" ref="U406" si="802">STDEV(L405:T405)/SQRT(COUNT(L405:T405))</f>
        <v>1.1109025159759254E-2</v>
      </c>
    </row>
    <row r="407" spans="1:21">
      <c r="A407" s="223">
        <v>43728</v>
      </c>
      <c r="B407" s="235">
        <v>2.5016898148148101</v>
      </c>
      <c r="C407" s="354">
        <f>(3.91*'VO2-mouse '!C407+1.1*'VCO2-mouse'!C407)/1000</f>
        <v>0.26894040000000002</v>
      </c>
      <c r="D407" s="355">
        <f>(3.91*'VO2-mouse '!D407+1.1*'VCO2-mouse'!D407)/1000</f>
        <v>0.301143885</v>
      </c>
      <c r="E407" s="355">
        <f>(3.91*'VO2-mouse '!E407+1.1*'VCO2-mouse'!E407)/1000</f>
        <v>0.4939191</v>
      </c>
      <c r="F407" s="355">
        <f>(3.91*'VO2-mouse '!F407+1.1*'VCO2-mouse'!F407)/1000</f>
        <v>0.25005684</v>
      </c>
      <c r="G407" s="355">
        <f>(3.91*'VO2-mouse '!G407+1.1*'VCO2-mouse'!G407)/1000</f>
        <v>0.26747901699999999</v>
      </c>
      <c r="H407" s="329">
        <f>(3.91*'VO2-mouse '!H407+1.1*'VCO2-mouse'!H407)/1000</f>
        <v>0.21777217799999998</v>
      </c>
      <c r="I407" s="329">
        <f>(3.91*'VO2-mouse '!I407+1.1*'VCO2-mouse'!I407)/1000</f>
        <v>0.26940268000000001</v>
      </c>
      <c r="J407" s="329">
        <f>(3.91*'VO2-mouse '!J407+1.1*'VCO2-mouse'!J407)/1000</f>
        <v>0.26047817200000001</v>
      </c>
      <c r="K407" s="106">
        <f>(3.91*'VO2-mouse '!K407+1.1*'VCO2-mouse'!K407)/1000</f>
        <v>0.23297948900000001</v>
      </c>
      <c r="L407" s="109"/>
      <c r="M407" s="329"/>
      <c r="N407" s="329"/>
      <c r="O407" s="329"/>
      <c r="P407" s="329"/>
      <c r="Q407" s="329"/>
      <c r="R407" s="329"/>
      <c r="S407" s="329"/>
      <c r="T407" s="329"/>
      <c r="U407" s="357"/>
    </row>
    <row r="408" spans="1:21">
      <c r="A408" s="223">
        <v>43728</v>
      </c>
      <c r="B408" s="235">
        <v>2.5155787037036998</v>
      </c>
      <c r="C408" s="354">
        <f>(3.91*'VO2-mouse '!C408+1.1*'VCO2-mouse'!C408)/1000</f>
        <v>0.26712226100000003</v>
      </c>
      <c r="D408" s="355">
        <f>(3.91*'VO2-mouse '!D408+1.1*'VCO2-mouse'!D408)/1000</f>
        <v>0.21341094000000002</v>
      </c>
      <c r="E408" s="355">
        <f>(3.91*'VO2-mouse '!E408+1.1*'VCO2-mouse'!E408)/1000</f>
        <v>0.30664845000000002</v>
      </c>
      <c r="F408" s="355">
        <f>(3.91*'VO2-mouse '!F408+1.1*'VCO2-mouse'!F408)/1000</f>
        <v>0.28897070399999997</v>
      </c>
      <c r="G408" s="355">
        <f>(3.91*'VO2-mouse '!G408+1.1*'VCO2-mouse'!G408)/1000</f>
        <v>0.28883241400000004</v>
      </c>
      <c r="H408" s="329">
        <f>(3.91*'VO2-mouse '!H408+1.1*'VCO2-mouse'!H408)/1000</f>
        <v>0.296042892</v>
      </c>
      <c r="I408" s="329">
        <f>(3.91*'VO2-mouse '!I408+1.1*'VCO2-mouse'!I408)/1000</f>
        <v>0.35250904000000005</v>
      </c>
      <c r="J408" s="329">
        <f>(3.91*'VO2-mouse '!J408+1.1*'VCO2-mouse'!J408)/1000</f>
        <v>0.301996708</v>
      </c>
      <c r="K408" s="106">
        <f>(3.91*'VO2-mouse '!K408+1.1*'VCO2-mouse'!K408)/1000</f>
        <v>0.29888386900000002</v>
      </c>
      <c r="L408" s="109">
        <f t="shared" ref="L408:P408" si="803">AVERAGE(C408:C410)</f>
        <v>0.28673136933333332</v>
      </c>
      <c r="M408" s="329">
        <f t="shared" si="803"/>
        <v>0.2909149983333334</v>
      </c>
      <c r="N408" s="329">
        <f t="shared" si="803"/>
        <v>0.28154574000000004</v>
      </c>
      <c r="O408" s="329">
        <f t="shared" si="803"/>
        <v>0.331052128</v>
      </c>
      <c r="P408" s="329">
        <f t="shared" si="803"/>
        <v>0.33051613399999996</v>
      </c>
      <c r="Q408" s="329">
        <f t="shared" ref="Q408" si="804">AVERAGE(H408:H410)</f>
        <v>0.34179380933333331</v>
      </c>
      <c r="R408" s="329">
        <f t="shared" ref="R408" si="805">AVERAGE(I408:I410)</f>
        <v>0.30716975333333335</v>
      </c>
      <c r="S408" s="329">
        <f t="shared" ref="S408" si="806">AVERAGE(J408:J410)</f>
        <v>0.3018032693333334</v>
      </c>
      <c r="T408" s="329">
        <f t="shared" ref="T408" si="807">AVERAGE(K408:K410)</f>
        <v>0.26328807033333335</v>
      </c>
      <c r="U408" s="357">
        <f t="shared" ref="U408" si="808">AVERAGE(L408:T408)</f>
        <v>0.30386836355555563</v>
      </c>
    </row>
    <row r="409" spans="1:21">
      <c r="A409" s="223">
        <v>43728</v>
      </c>
      <c r="B409" s="235">
        <v>2.52946759259259</v>
      </c>
      <c r="C409" s="354">
        <f>(3.91*'VO2-mouse '!C409+1.1*'VCO2-mouse'!C409)/1000</f>
        <v>0.28492072800000007</v>
      </c>
      <c r="D409" s="355">
        <f>(3.91*'VO2-mouse '!D409+1.1*'VCO2-mouse'!D409)/1000</f>
        <v>0.245004365</v>
      </c>
      <c r="E409" s="355">
        <f>(3.91*'VO2-mouse '!E409+1.1*'VCO2-mouse'!E409)/1000</f>
        <v>0.27116208000000003</v>
      </c>
      <c r="F409" s="355">
        <f>(3.91*'VO2-mouse '!F409+1.1*'VCO2-mouse'!F409)/1000</f>
        <v>0.25635376799999998</v>
      </c>
      <c r="G409" s="355">
        <f>(3.91*'VO2-mouse '!G409+1.1*'VCO2-mouse'!G409)/1000</f>
        <v>0.38906748399999996</v>
      </c>
      <c r="H409" s="329">
        <f>(3.91*'VO2-mouse '!H409+1.1*'VCO2-mouse'!H409)/1000</f>
        <v>0.40020204199999998</v>
      </c>
      <c r="I409" s="329">
        <f>(3.91*'VO2-mouse '!I409+1.1*'VCO2-mouse'!I409)/1000</f>
        <v>0.23506713000000001</v>
      </c>
      <c r="J409" s="329">
        <f>(3.91*'VO2-mouse '!J409+1.1*'VCO2-mouse'!J409)/1000</f>
        <v>0.30673711800000003</v>
      </c>
      <c r="K409" s="106">
        <f>(3.91*'VO2-mouse '!K409+1.1*'VCO2-mouse'!K409)/1000</f>
        <v>0.25633797600000002</v>
      </c>
      <c r="L409" s="109"/>
      <c r="M409" s="329"/>
      <c r="N409" s="329"/>
      <c r="O409" s="329"/>
      <c r="P409" s="329"/>
      <c r="Q409" s="329"/>
      <c r="R409" s="329"/>
      <c r="S409" s="329"/>
      <c r="T409" s="329"/>
      <c r="U409" s="357">
        <f t="shared" ref="U409" si="809">STDEV(L408:T408)/SQRT(COUNT(L408:T408))</f>
        <v>8.7472931583328552E-3</v>
      </c>
    </row>
    <row r="410" spans="1:21">
      <c r="A410" s="223">
        <v>43728</v>
      </c>
      <c r="B410" s="235">
        <v>2.5433564814814802</v>
      </c>
      <c r="C410" s="354">
        <f>(3.91*'VO2-mouse '!C410+1.1*'VCO2-mouse'!C410)/1000</f>
        <v>0.30815111899999997</v>
      </c>
      <c r="D410" s="355">
        <f>(3.91*'VO2-mouse '!D410+1.1*'VCO2-mouse'!D410)/1000</f>
        <v>0.41432969000000003</v>
      </c>
      <c r="E410" s="355">
        <f>(3.91*'VO2-mouse '!E410+1.1*'VCO2-mouse'!E410)/1000</f>
        <v>0.26682668999999998</v>
      </c>
      <c r="F410" s="355">
        <f>(3.91*'VO2-mouse '!F410+1.1*'VCO2-mouse'!F410)/1000</f>
        <v>0.447831912</v>
      </c>
      <c r="G410" s="355">
        <f>(3.91*'VO2-mouse '!G410+1.1*'VCO2-mouse'!G410)/1000</f>
        <v>0.31364850399999999</v>
      </c>
      <c r="H410" s="329">
        <f>(3.91*'VO2-mouse '!H410+1.1*'VCO2-mouse'!H410)/1000</f>
        <v>0.32913649399999995</v>
      </c>
      <c r="I410" s="329">
        <f>(3.91*'VO2-mouse '!I410+1.1*'VCO2-mouse'!I410)/1000</f>
        <v>0.33393309000000004</v>
      </c>
      <c r="J410" s="329">
        <f>(3.91*'VO2-mouse '!J410+1.1*'VCO2-mouse'!J410)/1000</f>
        <v>0.29667598200000006</v>
      </c>
      <c r="K410" s="106">
        <f>(3.91*'VO2-mouse '!K410+1.1*'VCO2-mouse'!K410)/1000</f>
        <v>0.23464236599999999</v>
      </c>
      <c r="L410" s="109"/>
      <c r="M410" s="329"/>
      <c r="N410" s="329"/>
      <c r="O410" s="329"/>
      <c r="P410" s="329"/>
      <c r="Q410" s="329"/>
      <c r="R410" s="329"/>
      <c r="S410" s="329"/>
      <c r="T410" s="329"/>
      <c r="U410" s="357"/>
    </row>
    <row r="411" spans="1:21">
      <c r="A411" s="223">
        <v>43728</v>
      </c>
      <c r="B411" s="235">
        <v>2.5572453703703699</v>
      </c>
      <c r="C411" s="354">
        <f>(3.91*'VO2-mouse '!C411+1.1*'VCO2-mouse'!C411)/1000</f>
        <v>0.258240778</v>
      </c>
      <c r="D411" s="355">
        <f>(3.91*'VO2-mouse '!D411+1.1*'VCO2-mouse'!D411)/1000</f>
        <v>0.18256354499999999</v>
      </c>
      <c r="E411" s="355">
        <f>(3.91*'VO2-mouse '!E411+1.1*'VCO2-mouse'!E411)/1000</f>
        <v>0.44630325000000004</v>
      </c>
      <c r="F411" s="355">
        <f>(3.91*'VO2-mouse '!F411+1.1*'VCO2-mouse'!F411)/1000</f>
        <v>0.37221148800000003</v>
      </c>
      <c r="G411" s="355">
        <f>(3.91*'VO2-mouse '!G411+1.1*'VCO2-mouse'!G411)/1000</f>
        <v>0.38756152500000002</v>
      </c>
      <c r="H411" s="329">
        <f>(3.91*'VO2-mouse '!H411+1.1*'VCO2-mouse'!H411)/1000</f>
        <v>0.258684056</v>
      </c>
      <c r="I411" s="329">
        <f>(3.91*'VO2-mouse '!I411+1.1*'VCO2-mouse'!I411)/1000</f>
        <v>0.23676475999999999</v>
      </c>
      <c r="J411" s="329">
        <f>(3.91*'VO2-mouse '!J411+1.1*'VCO2-mouse'!J411)/1000</f>
        <v>0.28087120000000004</v>
      </c>
      <c r="K411" s="106">
        <f>(3.91*'VO2-mouse '!K411+1.1*'VCO2-mouse'!K411)/1000</f>
        <v>0.257411626</v>
      </c>
      <c r="L411" s="109">
        <f t="shared" ref="L411:P411" si="810">AVERAGE(C411:C413)</f>
        <v>0.27816234933333334</v>
      </c>
      <c r="M411" s="329">
        <f t="shared" si="810"/>
        <v>0.22024141499999997</v>
      </c>
      <c r="N411" s="329">
        <f t="shared" si="810"/>
        <v>0.37004525999999999</v>
      </c>
      <c r="O411" s="329">
        <f t="shared" si="810"/>
        <v>0.30311679200000002</v>
      </c>
      <c r="P411" s="329">
        <f t="shared" si="810"/>
        <v>0.30476712499999997</v>
      </c>
      <c r="Q411" s="329">
        <f t="shared" ref="Q411" si="811">AVERAGE(H411:H413)</f>
        <v>0.28284244466666664</v>
      </c>
      <c r="R411" s="329">
        <f t="shared" ref="R411" si="812">AVERAGE(I411:I413)</f>
        <v>0.27192746666666667</v>
      </c>
      <c r="S411" s="329">
        <f t="shared" ref="S411" si="813">AVERAGE(J411:J413)</f>
        <v>0.3140835726666667</v>
      </c>
      <c r="T411" s="329">
        <f t="shared" ref="T411" si="814">AVERAGE(K411:K413)</f>
        <v>0.33143253733333333</v>
      </c>
      <c r="U411" s="357">
        <f t="shared" ref="U411" si="815">AVERAGE(L411:T411)</f>
        <v>0.29740210696296299</v>
      </c>
    </row>
    <row r="412" spans="1:21">
      <c r="A412" s="223">
        <v>43728</v>
      </c>
      <c r="B412" s="235">
        <v>2.5711342592592499</v>
      </c>
      <c r="C412" s="354">
        <f>(3.91*'VO2-mouse '!C412+1.1*'VCO2-mouse'!C412)/1000</f>
        <v>0.286984393</v>
      </c>
      <c r="D412" s="355">
        <f>(3.91*'VO2-mouse '!D412+1.1*'VCO2-mouse'!D412)/1000</f>
        <v>0.22500947999999998</v>
      </c>
      <c r="E412" s="355">
        <f>(3.91*'VO2-mouse '!E412+1.1*'VCO2-mouse'!E412)/1000</f>
        <v>0.24569244000000004</v>
      </c>
      <c r="F412" s="355">
        <f>(3.91*'VO2-mouse '!F412+1.1*'VCO2-mouse'!F412)/1000</f>
        <v>0.28452336</v>
      </c>
      <c r="G412" s="355">
        <f>(3.91*'VO2-mouse '!G412+1.1*'VCO2-mouse'!G412)/1000</f>
        <v>0.25551680700000001</v>
      </c>
      <c r="H412" s="329">
        <f>(3.91*'VO2-mouse '!H412+1.1*'VCO2-mouse'!H412)/1000</f>
        <v>0.34035373200000002</v>
      </c>
      <c r="I412" s="329">
        <f>(3.91*'VO2-mouse '!I412+1.1*'VCO2-mouse'!I412)/1000</f>
        <v>0.29393102999999998</v>
      </c>
      <c r="J412" s="329">
        <f>(3.91*'VO2-mouse '!J412+1.1*'VCO2-mouse'!J412)/1000</f>
        <v>0.38244677399999999</v>
      </c>
      <c r="K412" s="106">
        <f>(3.91*'VO2-mouse '!K412+1.1*'VCO2-mouse'!K412)/1000</f>
        <v>0.38343745099999993</v>
      </c>
      <c r="L412" s="109"/>
      <c r="M412" s="329"/>
      <c r="N412" s="329"/>
      <c r="O412" s="329"/>
      <c r="P412" s="329"/>
      <c r="Q412" s="329"/>
      <c r="R412" s="329"/>
      <c r="S412" s="329"/>
      <c r="T412" s="329"/>
      <c r="U412" s="357">
        <f t="shared" ref="U412" si="816">STDEV(L411:T411)/SQRT(COUNT(L411:T411))</f>
        <v>1.3936937338117057E-2</v>
      </c>
    </row>
    <row r="413" spans="1:21">
      <c r="A413" s="223">
        <v>43728</v>
      </c>
      <c r="B413" s="235">
        <v>2.58502314814814</v>
      </c>
      <c r="C413" s="354">
        <f>(3.91*'VO2-mouse '!C413+1.1*'VCO2-mouse'!C413)/1000</f>
        <v>0.289261877</v>
      </c>
      <c r="D413" s="355">
        <f>(3.91*'VO2-mouse '!D413+1.1*'VCO2-mouse'!D413)/1000</f>
        <v>0.25315122000000001</v>
      </c>
      <c r="E413" s="355">
        <f>(3.91*'VO2-mouse '!E413+1.1*'VCO2-mouse'!E413)/1000</f>
        <v>0.41814008999999996</v>
      </c>
      <c r="F413" s="355">
        <f>(3.91*'VO2-mouse '!F413+1.1*'VCO2-mouse'!F413)/1000</f>
        <v>0.25261552799999998</v>
      </c>
      <c r="G413" s="355">
        <f>(3.91*'VO2-mouse '!G413+1.1*'VCO2-mouse'!G413)/1000</f>
        <v>0.27122304299999994</v>
      </c>
      <c r="H413" s="329">
        <f>(3.91*'VO2-mouse '!H413+1.1*'VCO2-mouse'!H413)/1000</f>
        <v>0.24948954600000001</v>
      </c>
      <c r="I413" s="329">
        <f>(3.91*'VO2-mouse '!I413+1.1*'VCO2-mouse'!I413)/1000</f>
        <v>0.28508661000000002</v>
      </c>
      <c r="J413" s="329">
        <f>(3.91*'VO2-mouse '!J413+1.1*'VCO2-mouse'!J413)/1000</f>
        <v>0.27893274400000001</v>
      </c>
      <c r="K413" s="106">
        <f>(3.91*'VO2-mouse '!K413+1.1*'VCO2-mouse'!K413)/1000</f>
        <v>0.35344853500000001</v>
      </c>
      <c r="L413" s="109"/>
      <c r="M413" s="329"/>
      <c r="N413" s="329"/>
      <c r="O413" s="329"/>
      <c r="P413" s="329"/>
      <c r="Q413" s="329"/>
      <c r="R413" s="329"/>
      <c r="S413" s="329"/>
      <c r="T413" s="329"/>
      <c r="U413" s="357"/>
    </row>
    <row r="414" spans="1:21">
      <c r="A414" s="223">
        <v>43728</v>
      </c>
      <c r="B414" s="235">
        <v>2.5989120370370302</v>
      </c>
      <c r="C414" s="354">
        <f>(3.91*'VO2-mouse '!C414+1.1*'VCO2-mouse'!C414)/1000</f>
        <v>0.39489876100000004</v>
      </c>
      <c r="D414" s="355">
        <f>(3.91*'VO2-mouse '!D414+1.1*'VCO2-mouse'!D414)/1000</f>
        <v>0.45251965500000002</v>
      </c>
      <c r="E414" s="355">
        <f>(3.91*'VO2-mouse '!E414+1.1*'VCO2-mouse'!E414)/1000</f>
        <v>0.45133119000000005</v>
      </c>
      <c r="F414" s="355">
        <f>(3.91*'VO2-mouse '!F414+1.1*'VCO2-mouse'!F414)/1000</f>
        <v>0.29049715199999998</v>
      </c>
      <c r="G414" s="355">
        <f>(3.91*'VO2-mouse '!G414+1.1*'VCO2-mouse'!G414)/1000</f>
        <v>0.41578917900000001</v>
      </c>
      <c r="H414" s="329">
        <f>(3.91*'VO2-mouse '!H414+1.1*'VCO2-mouse'!H414)/1000</f>
        <v>0.25447596</v>
      </c>
      <c r="I414" s="329">
        <f>(3.91*'VO2-mouse '!I414+1.1*'VCO2-mouse'!I414)/1000</f>
        <v>0.34820435999999999</v>
      </c>
      <c r="J414" s="329">
        <f>(3.91*'VO2-mouse '!J414+1.1*'VCO2-mouse'!J414)/1000</f>
        <v>0.27069823000000004</v>
      </c>
      <c r="K414" s="106">
        <f>(3.91*'VO2-mouse '!K414+1.1*'VCO2-mouse'!K414)/1000</f>
        <v>0.28740133000000001</v>
      </c>
      <c r="L414" s="109">
        <f t="shared" ref="L414:P414" si="817">AVERAGE(C414:C416)</f>
        <v>0.3429091273333334</v>
      </c>
      <c r="M414" s="329">
        <f t="shared" si="817"/>
        <v>0.3394676433333334</v>
      </c>
      <c r="N414" s="329">
        <f t="shared" si="817"/>
        <v>0.38108079</v>
      </c>
      <c r="O414" s="329">
        <f t="shared" si="817"/>
        <v>0.28042273600000001</v>
      </c>
      <c r="P414" s="329">
        <f t="shared" si="817"/>
        <v>0.34202970966666668</v>
      </c>
      <c r="Q414" s="329">
        <f t="shared" ref="Q414" si="818">AVERAGE(H414:H416)</f>
        <v>0.292533506</v>
      </c>
      <c r="R414" s="329">
        <f t="shared" ref="R414" si="819">AVERAGE(I414:I416)</f>
        <v>0.31187800666666671</v>
      </c>
      <c r="S414" s="329">
        <f t="shared" ref="S414" si="820">AVERAGE(J414:J416)</f>
        <v>0.27890985400000007</v>
      </c>
      <c r="T414" s="329">
        <f t="shared" ref="T414" si="821">AVERAGE(K414:K416)</f>
        <v>0.28016079199999999</v>
      </c>
      <c r="U414" s="357">
        <f t="shared" ref="U414" si="822">AVERAGE(L414:T414)</f>
        <v>0.31659912944444446</v>
      </c>
    </row>
    <row r="415" spans="1:21">
      <c r="A415" s="223">
        <v>43728</v>
      </c>
      <c r="B415" s="235">
        <v>2.6128009259259199</v>
      </c>
      <c r="C415" s="354">
        <f>(3.91*'VO2-mouse '!C415+1.1*'VCO2-mouse'!C415)/1000</f>
        <v>0.33043788800000007</v>
      </c>
      <c r="D415" s="355">
        <f>(3.91*'VO2-mouse '!D415+1.1*'VCO2-mouse'!D415)/1000</f>
        <v>0.35236650000000003</v>
      </c>
      <c r="E415" s="355">
        <f>(3.91*'VO2-mouse '!E415+1.1*'VCO2-mouse'!E415)/1000</f>
        <v>0.41275413</v>
      </c>
      <c r="F415" s="355">
        <f>(3.91*'VO2-mouse '!F415+1.1*'VCO2-mouse'!F415)/1000</f>
        <v>0.26565792000000005</v>
      </c>
      <c r="G415" s="355">
        <f>(3.91*'VO2-mouse '!G415+1.1*'VCO2-mouse'!G415)/1000</f>
        <v>0.30410714100000003</v>
      </c>
      <c r="H415" s="329">
        <f>(3.91*'VO2-mouse '!H415+1.1*'VCO2-mouse'!H415)/1000</f>
        <v>0.35447067000000004</v>
      </c>
      <c r="I415" s="329">
        <f>(3.91*'VO2-mouse '!I415+1.1*'VCO2-mouse'!I415)/1000</f>
        <v>0.36766489000000002</v>
      </c>
      <c r="J415" s="329">
        <f>(3.91*'VO2-mouse '!J415+1.1*'VCO2-mouse'!J415)/1000</f>
        <v>0.28528809800000005</v>
      </c>
      <c r="K415" s="106">
        <f>(3.91*'VO2-mouse '!K415+1.1*'VCO2-mouse'!K415)/1000</f>
        <v>0.28524634699999996</v>
      </c>
      <c r="L415" s="109"/>
      <c r="M415" s="329"/>
      <c r="N415" s="329"/>
      <c r="O415" s="329"/>
      <c r="P415" s="329"/>
      <c r="Q415" s="329"/>
      <c r="R415" s="329"/>
      <c r="S415" s="329"/>
      <c r="T415" s="329"/>
      <c r="U415" s="357">
        <f t="shared" ref="U415" si="823">STDEV(L414:T414)/SQRT(COUNT(L414:T414))</f>
        <v>1.2178186594608226E-2</v>
      </c>
    </row>
    <row r="416" spans="1:21">
      <c r="A416" s="223">
        <v>43728</v>
      </c>
      <c r="B416" s="235">
        <v>2.6266898148148101</v>
      </c>
      <c r="C416" s="354">
        <f>(3.91*'VO2-mouse '!C416+1.1*'VCO2-mouse'!C416)/1000</f>
        <v>0.30339073300000002</v>
      </c>
      <c r="D416" s="355">
        <f>(3.91*'VO2-mouse '!D416+1.1*'VCO2-mouse'!D416)/1000</f>
        <v>0.21351677500000002</v>
      </c>
      <c r="E416" s="355">
        <f>(3.91*'VO2-mouse '!E416+1.1*'VCO2-mouse'!E416)/1000</f>
        <v>0.27915705000000002</v>
      </c>
      <c r="F416" s="355">
        <f>(3.91*'VO2-mouse '!F416+1.1*'VCO2-mouse'!F416)/1000</f>
        <v>0.28511313599999999</v>
      </c>
      <c r="G416" s="355">
        <f>(3.91*'VO2-mouse '!G416+1.1*'VCO2-mouse'!G416)/1000</f>
        <v>0.30619280900000001</v>
      </c>
      <c r="H416" s="329">
        <f>(3.91*'VO2-mouse '!H416+1.1*'VCO2-mouse'!H416)/1000</f>
        <v>0.26865388799999995</v>
      </c>
      <c r="I416" s="329">
        <f>(3.91*'VO2-mouse '!I416+1.1*'VCO2-mouse'!I416)/1000</f>
        <v>0.21976477000000003</v>
      </c>
      <c r="J416" s="329">
        <f>(3.91*'VO2-mouse '!J416+1.1*'VCO2-mouse'!J416)/1000</f>
        <v>0.28074323400000001</v>
      </c>
      <c r="K416" s="106">
        <f>(3.91*'VO2-mouse '!K416+1.1*'VCO2-mouse'!K416)/1000</f>
        <v>0.26783469900000001</v>
      </c>
      <c r="L416" s="109"/>
      <c r="M416" s="329"/>
      <c r="N416" s="329"/>
      <c r="O416" s="329"/>
      <c r="P416" s="329"/>
      <c r="Q416" s="329"/>
      <c r="R416" s="329"/>
      <c r="S416" s="329"/>
      <c r="T416" s="329"/>
      <c r="U416" s="357"/>
    </row>
    <row r="417" spans="1:21">
      <c r="A417" s="223">
        <v>43728</v>
      </c>
      <c r="B417" s="235">
        <v>2.6405787037036998</v>
      </c>
      <c r="C417" s="354">
        <f>(3.91*'VO2-mouse '!C417+1.1*'VCO2-mouse'!C417)/1000</f>
        <v>0.29682359000000003</v>
      </c>
      <c r="D417" s="355">
        <f>(3.91*'VO2-mouse '!D417+1.1*'VCO2-mouse'!D417)/1000</f>
        <v>0.24374227500000001</v>
      </c>
      <c r="E417" s="355">
        <f>(3.91*'VO2-mouse '!E417+1.1*'VCO2-mouse'!E417)/1000</f>
        <v>0.27101412000000003</v>
      </c>
      <c r="F417" s="355">
        <f>(3.91*'VO2-mouse '!F417+1.1*'VCO2-mouse'!F417)/1000</f>
        <v>0.42791839200000004</v>
      </c>
      <c r="G417" s="355">
        <f>(3.91*'VO2-mouse '!G417+1.1*'VCO2-mouse'!G417)/1000</f>
        <v>0.29066391900000005</v>
      </c>
      <c r="H417" s="329">
        <f>(3.91*'VO2-mouse '!H417+1.1*'VCO2-mouse'!H417)/1000</f>
        <v>0.28353780200000001</v>
      </c>
      <c r="I417" s="329">
        <f>(3.91*'VO2-mouse '!I417+1.1*'VCO2-mouse'!I417)/1000</f>
        <v>0.26627376000000003</v>
      </c>
      <c r="J417" s="329">
        <f>(3.91*'VO2-mouse '!J417+1.1*'VCO2-mouse'!J417)/1000</f>
        <v>0.29802583800000004</v>
      </c>
      <c r="K417" s="106">
        <f>(3.91*'VO2-mouse '!K417+1.1*'VCO2-mouse'!K417)/1000</f>
        <v>0.37556139099999997</v>
      </c>
      <c r="L417" s="109">
        <f t="shared" ref="L417:P417" si="824">AVERAGE(C417:C419)</f>
        <v>0.3048085146666667</v>
      </c>
      <c r="M417" s="329">
        <f t="shared" si="824"/>
        <v>0.2548157066666667</v>
      </c>
      <c r="N417" s="329">
        <f t="shared" si="824"/>
        <v>0.28038033000000001</v>
      </c>
      <c r="O417" s="329">
        <f t="shared" si="824"/>
        <v>0.36266568800000004</v>
      </c>
      <c r="P417" s="329">
        <f t="shared" si="824"/>
        <v>0.32792246933333336</v>
      </c>
      <c r="Q417" s="329">
        <f t="shared" ref="Q417" si="825">AVERAGE(H417:H419)</f>
        <v>0.32757864533333336</v>
      </c>
      <c r="R417" s="329">
        <f t="shared" ref="R417" si="826">AVERAGE(I417:I419)</f>
        <v>0.25703611666666665</v>
      </c>
      <c r="S417" s="329">
        <f>AVERAGE(J417:J419)</f>
        <v>0.33686166600000006</v>
      </c>
      <c r="T417" s="329">
        <f t="shared" ref="T417" si="827">AVERAGE(K417:K419)</f>
        <v>0.33814550933333337</v>
      </c>
      <c r="U417" s="357">
        <f t="shared" ref="U417" si="828">AVERAGE(L417:T417)</f>
        <v>0.31002384955555556</v>
      </c>
    </row>
    <row r="418" spans="1:21">
      <c r="A418" s="223">
        <v>43728</v>
      </c>
      <c r="B418" s="235">
        <v>2.65446759259259</v>
      </c>
      <c r="C418" s="354">
        <f>(3.91*'VO2-mouse '!C418+1.1*'VCO2-mouse'!C418)/1000</f>
        <v>0.37109357900000001</v>
      </c>
      <c r="D418" s="355">
        <f>(3.91*'VO2-mouse '!D418+1.1*'VCO2-mouse'!D418)/1000</f>
        <v>0.29374549999999999</v>
      </c>
      <c r="E418" s="355">
        <f>(3.91*'VO2-mouse '!E418+1.1*'VCO2-mouse'!E418)/1000</f>
        <v>0.29232062999999997</v>
      </c>
      <c r="F418" s="355">
        <f>(3.91*'VO2-mouse '!F418+1.1*'VCO2-mouse'!F418)/1000</f>
        <v>0.35484899999999997</v>
      </c>
      <c r="G418" s="355">
        <f>(3.91*'VO2-mouse '!G418+1.1*'VCO2-mouse'!G418)/1000</f>
        <v>0.30960832500000002</v>
      </c>
      <c r="H418" s="329">
        <f>(3.91*'VO2-mouse '!H418+1.1*'VCO2-mouse'!H418)/1000</f>
        <v>0.40136791399999999</v>
      </c>
      <c r="I418" s="329">
        <f>(3.91*'VO2-mouse '!I418+1.1*'VCO2-mouse'!I418)/1000</f>
        <v>0.24977448000000005</v>
      </c>
      <c r="J418" s="329">
        <f>(3.91*'VO2-mouse '!J418+1.1*'VCO2-mouse'!J418)/1000</f>
        <v>0.30062570600000005</v>
      </c>
      <c r="K418" s="106">
        <f>(3.91*'VO2-mouse '!K418+1.1*'VCO2-mouse'!K418)/1000</f>
        <v>0.36329755000000002</v>
      </c>
      <c r="L418" s="109"/>
      <c r="M418" s="329"/>
      <c r="N418" s="329"/>
      <c r="O418" s="329"/>
      <c r="P418" s="329"/>
      <c r="Q418" s="329"/>
      <c r="R418" s="329"/>
      <c r="S418" s="329"/>
      <c r="T418" s="329"/>
      <c r="U418" s="357">
        <f t="shared" ref="U418" si="829">STDEV(L417:T417)/SQRT(COUNT(L417:T417))</f>
        <v>1.2732486657775504E-2</v>
      </c>
    </row>
    <row r="419" spans="1:21">
      <c r="A419" s="223">
        <v>43728</v>
      </c>
      <c r="B419" s="224">
        <v>1.66835648148148</v>
      </c>
      <c r="C419" s="358">
        <f>(3.91*'VO2-mouse '!C419+1.1*'VCO2-mouse'!C419)/1000</f>
        <v>0.24650837500000003</v>
      </c>
      <c r="D419" s="359">
        <f>(3.91*'VO2-mouse '!D419+1.1*'VCO2-mouse'!D419)/1000</f>
        <v>0.22695934500000003</v>
      </c>
      <c r="E419" s="359">
        <f>(3.91*'VO2-mouse '!E419+1.1*'VCO2-mouse'!E419)/1000</f>
        <v>0.27780623999999998</v>
      </c>
      <c r="F419" s="359">
        <f>(3.91*'VO2-mouse '!F419+1.1*'VCO2-mouse'!F419)/1000</f>
        <v>0.30522967200000001</v>
      </c>
      <c r="G419" s="359">
        <f>(3.91*'VO2-mouse '!G419+1.1*'VCO2-mouse'!G419)/1000</f>
        <v>0.383495164</v>
      </c>
      <c r="H419" s="360">
        <f>(3.91*'VO2-mouse '!H419+1.1*'VCO2-mouse'!H419)/1000</f>
        <v>0.29783021999999998</v>
      </c>
      <c r="I419" s="360">
        <f>(3.91*'VO2-mouse '!I419+1.1*'VCO2-mouse'!I419)/1000</f>
        <v>0.25506011000000001</v>
      </c>
      <c r="J419" s="360">
        <f>(3.91*'VO2-mouse '!J419+1.1*'VCO2-mouse'!J419)/1000</f>
        <v>0.41193345400000003</v>
      </c>
      <c r="K419" s="116">
        <f>(3.91*'VO2-mouse '!K419+1.1*'VCO2-mouse'!K419)/1000</f>
        <v>0.27557758700000001</v>
      </c>
      <c r="L419" s="115"/>
      <c r="M419" s="360"/>
      <c r="N419" s="360"/>
      <c r="O419" s="360"/>
      <c r="P419" s="360"/>
      <c r="Q419" s="360"/>
      <c r="R419" s="360"/>
      <c r="S419" s="360"/>
      <c r="T419" s="360"/>
      <c r="U419" s="116"/>
    </row>
  </sheetData>
  <sheetProtection algorithmName="SHA-512" hashValue="0bPQ9tg2NLMWcK8XGy9aOHVheMO08boHtQysgD65ViQrYnkO9n2HW2t+zY6tNJ/vAx3K2NBSBNG2jsa4/pa2FA==" saltValue="pFFQgSZFF+ihQmvl3XLbQg==" spinCount="100000" sheet="1" objects="1" scenarios="1"/>
  <mergeCells count="14">
    <mergeCell ref="O21:W21"/>
    <mergeCell ref="E30:G30"/>
    <mergeCell ref="H30:J30"/>
    <mergeCell ref="K30:M30"/>
    <mergeCell ref="N30:P30"/>
    <mergeCell ref="Q30:S30"/>
    <mergeCell ref="T30:V30"/>
    <mergeCell ref="A2:V2"/>
    <mergeCell ref="A3:V3"/>
    <mergeCell ref="A4:V4"/>
    <mergeCell ref="A6:V6"/>
    <mergeCell ref="A8:G8"/>
    <mergeCell ref="H8:N8"/>
    <mergeCell ref="O8:W8"/>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35" width="9.1796875" style="55" customWidth="1"/>
    <col min="36"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25">
        <f>AVERAGE(C$66:C$101)</f>
        <v>13.987652211497213</v>
      </c>
      <c r="F32" s="325">
        <f>AVERAGE(C$102:C$137)</f>
        <v>11.92140625911626</v>
      </c>
      <c r="G32" s="326">
        <f>AVERAGE(C$66:C$137)</f>
        <v>12.954529235306735</v>
      </c>
      <c r="H32" s="327">
        <f>AVERAGE(C$138:C$173)</f>
        <v>15.113328779493779</v>
      </c>
      <c r="I32" s="325">
        <f>AVERAGE(C$174:C$209)</f>
        <v>12.389423317245821</v>
      </c>
      <c r="J32" s="326">
        <f>AVERAGE(C$138:C$209)</f>
        <v>13.751376048369799</v>
      </c>
      <c r="K32" s="327">
        <f>AVERAGE(C$210:C$245)</f>
        <v>14.610501707421712</v>
      </c>
      <c r="L32" s="325">
        <f>AVERAGE(C$246:C$281)</f>
        <v>13.252468797726298</v>
      </c>
      <c r="M32" s="326">
        <f>AVERAGE(C$210:C$281)</f>
        <v>13.931485252574003</v>
      </c>
      <c r="N32" s="327">
        <f>AVERAGE(C282:C317)</f>
        <v>15.34219182539683</v>
      </c>
      <c r="O32" s="325">
        <f>AVERAGE(C318:C352)</f>
        <v>13.908650936569225</v>
      </c>
      <c r="P32" s="326">
        <f>AVERAGE(C282:C352)</f>
        <v>14.635516739355049</v>
      </c>
      <c r="Q32" s="327">
        <f>AVERAGE(C353:C388)</f>
        <v>15.137785919133421</v>
      </c>
      <c r="R32" s="325">
        <f>AVERAGE(C389:C419)</f>
        <v>11.954088459334912</v>
      </c>
      <c r="S32" s="326">
        <f>AVERAGE(C353:C419)</f>
        <v>13.664731870569936</v>
      </c>
      <c r="T32" s="327"/>
      <c r="U32" s="325"/>
      <c r="V32" s="328"/>
      <c r="W32" s="135"/>
    </row>
    <row r="33" spans="1:23" ht="12.75" customHeight="1">
      <c r="A33" s="157"/>
      <c r="B33" s="158"/>
      <c r="C33" s="264">
        <f>'VO2 Raw '!C33</f>
        <v>1</v>
      </c>
      <c r="D33" s="265">
        <f>'Body Composition'!D31</f>
        <v>306</v>
      </c>
      <c r="E33" s="329">
        <f>AVERAGE(D$66:D$101)</f>
        <v>13.518819627594626</v>
      </c>
      <c r="F33" s="329">
        <f>AVERAGE(D$102:D$137)</f>
        <v>11.079045553520553</v>
      </c>
      <c r="G33" s="106">
        <f>AVERAGE(D$66:D$137)</f>
        <v>12.298932590557591</v>
      </c>
      <c r="H33" s="109">
        <f>AVERAGE(D$138:D$173)</f>
        <v>13.256789931827432</v>
      </c>
      <c r="I33" s="329">
        <f>AVERAGE(D$174:D$209)</f>
        <v>11.852404583842084</v>
      </c>
      <c r="J33" s="106">
        <f>AVERAGE(D$138:D$209)</f>
        <v>12.554597257834761</v>
      </c>
      <c r="K33" s="109">
        <f>AVERAGE(D$210:D$245)</f>
        <v>13.36921663105413</v>
      </c>
      <c r="L33" s="329">
        <f>AVERAGE(D$246:D$281)</f>
        <v>14.569422975172975</v>
      </c>
      <c r="M33" s="106">
        <f>AVERAGE(D$210:D$281)</f>
        <v>13.969319803113551</v>
      </c>
      <c r="N33" s="109">
        <f>AVERAGE(D282:D317)</f>
        <v>12.771159981684981</v>
      </c>
      <c r="O33" s="329">
        <f>AVERAGE(D318:D352)</f>
        <v>11.819811674515959</v>
      </c>
      <c r="P33" s="106">
        <f>AVERAGE(D282:D352)</f>
        <v>12.302185464066453</v>
      </c>
      <c r="Q33" s="109">
        <f>AVERAGE(D353:D388)</f>
        <v>12.802033007733009</v>
      </c>
      <c r="R33" s="329">
        <f>AVERAGE(D389:D419)</f>
        <v>10.007755287723031</v>
      </c>
      <c r="S33" s="106">
        <f>AVERAGE(D353:D419)</f>
        <v>11.509158241758248</v>
      </c>
      <c r="T33" s="109"/>
      <c r="U33" s="329"/>
      <c r="V33" s="330"/>
      <c r="W33" s="162"/>
    </row>
    <row r="34" spans="1:23" ht="12.75" customHeight="1">
      <c r="A34" s="157"/>
      <c r="B34" s="158"/>
      <c r="C34" s="159"/>
      <c r="D34" s="265">
        <f>'Body Composition'!D32</f>
        <v>307</v>
      </c>
      <c r="E34" s="329">
        <f>AVERAGE(E$66:E$101)</f>
        <v>13.569291732283466</v>
      </c>
      <c r="F34" s="329">
        <f>AVERAGE(E$102:E$137)</f>
        <v>11.683008956692916</v>
      </c>
      <c r="G34" s="106">
        <f>AVERAGE(E$66:E$137)</f>
        <v>12.626150344488188</v>
      </c>
      <c r="H34" s="109">
        <f>AVERAGE(E$138:E$173)</f>
        <v>13.224654035433073</v>
      </c>
      <c r="I34" s="329">
        <f>AVERAGE(E$174:E$209)</f>
        <v>11.817290255905515</v>
      </c>
      <c r="J34" s="106">
        <f>AVERAGE(E$138:E$209)</f>
        <v>12.52097214566929</v>
      </c>
      <c r="K34" s="109">
        <f>AVERAGE(E$210:E$245)</f>
        <v>14.315111811023623</v>
      </c>
      <c r="L34" s="329">
        <f>AVERAGE(E$246:E$281)</f>
        <v>13.173237106299213</v>
      </c>
      <c r="M34" s="106">
        <f>AVERAGE(E$210:E$281)</f>
        <v>13.744174458661416</v>
      </c>
      <c r="N34" s="109">
        <f>AVERAGE(E282:E317)</f>
        <v>13.978842814960627</v>
      </c>
      <c r="O34" s="329">
        <f>AVERAGE(E318:E352)</f>
        <v>12.215762767154107</v>
      </c>
      <c r="P34" s="106">
        <f>AVERAGE(E282:E352)</f>
        <v>13.109718847732056</v>
      </c>
      <c r="Q34" s="109">
        <f>AVERAGE(E353:E388)</f>
        <v>14.83869803149606</v>
      </c>
      <c r="R34" s="329">
        <f>AVERAGE(E389:E419)</f>
        <v>13.033296736093474</v>
      </c>
      <c r="S34" s="106">
        <f>AVERAGE(E353:E419)</f>
        <v>14.003363103772475</v>
      </c>
      <c r="T34" s="109"/>
      <c r="U34" s="329"/>
      <c r="V34" s="330"/>
      <c r="W34" s="162"/>
    </row>
    <row r="35" spans="1:23" ht="12.75" customHeight="1">
      <c r="A35" s="157"/>
      <c r="B35" s="158"/>
      <c r="C35" s="159"/>
      <c r="D35" s="265">
        <f>'Body Composition'!D33</f>
        <v>797</v>
      </c>
      <c r="E35" s="329">
        <f>AVERAGE(F$66:F$101)</f>
        <v>15.62428193637621</v>
      </c>
      <c r="F35" s="329">
        <f>AVERAGE(F$102:F$137)</f>
        <v>13.57227681881051</v>
      </c>
      <c r="G35" s="106">
        <f>AVERAGE(F$66:F$137)</f>
        <v>14.598279377593355</v>
      </c>
      <c r="H35" s="109">
        <f>AVERAGE(F$138:F$173)</f>
        <v>16.216169266943293</v>
      </c>
      <c r="I35" s="329">
        <f>AVERAGE(F$174:F$209)</f>
        <v>13.406469239280774</v>
      </c>
      <c r="J35" s="106">
        <f>AVERAGE(F$138:F$209)</f>
        <v>14.811319253112032</v>
      </c>
      <c r="K35" s="109">
        <f>AVERAGE(F$210:F$245)</f>
        <v>17.45519557399723</v>
      </c>
      <c r="L35" s="329">
        <f>AVERAGE(F$246:F$281)</f>
        <v>14.884872282157678</v>
      </c>
      <c r="M35" s="106">
        <f>AVERAGE(F$210:F$281)</f>
        <v>16.170033928077444</v>
      </c>
      <c r="N35" s="109">
        <f>AVERAGE(F282:F317)</f>
        <v>16.741508879668046</v>
      </c>
      <c r="O35" s="329">
        <f>AVERAGE(E318:F352)</f>
        <v>12.523647880316828</v>
      </c>
      <c r="P35" s="106">
        <f>AVERAGE(F282:F352)</f>
        <v>14.814055978025831</v>
      </c>
      <c r="Q35" s="109">
        <f>AVERAGE(F353:F388)</f>
        <v>17.539260221300136</v>
      </c>
      <c r="R35" s="329">
        <f>AVERAGE(F389:F419)</f>
        <v>12.929187096774191</v>
      </c>
      <c r="S35" s="106">
        <f>AVERAGE(F353:F419)</f>
        <v>15.406241312937388</v>
      </c>
      <c r="T35" s="109"/>
      <c r="U35" s="329"/>
      <c r="V35" s="330"/>
      <c r="W35" s="162"/>
    </row>
    <row r="36" spans="1:23" ht="12.75" customHeight="1">
      <c r="A36" s="157"/>
      <c r="B36" s="158"/>
      <c r="C36" s="159"/>
      <c r="D36" s="265">
        <f>'Body Composition'!D34</f>
        <v>798</v>
      </c>
      <c r="E36" s="329">
        <f>AVERAGE(G$66:G$101)</f>
        <v>15.30219859057971</v>
      </c>
      <c r="F36" s="329">
        <f>AVERAGE(G$102:G$137)</f>
        <v>12.889064374396133</v>
      </c>
      <c r="G36" s="106">
        <f>AVERAGE(G$66:G$137)</f>
        <v>14.095631482487923</v>
      </c>
      <c r="H36" s="109">
        <f>AVERAGE(G$138:G$173)</f>
        <v>14.622449817632848</v>
      </c>
      <c r="I36" s="329">
        <f>AVERAGE(G$174:G$209)</f>
        <v>13.22414314251208</v>
      </c>
      <c r="J36" s="106">
        <f>AVERAGE(G$138:G$209)</f>
        <v>13.923296480072464</v>
      </c>
      <c r="K36" s="109">
        <f>AVERAGE(G$210:G$245)</f>
        <v>15.594338735507247</v>
      </c>
      <c r="L36" s="329">
        <f>AVERAGE(G$246:G$281)</f>
        <v>14.198582007246376</v>
      </c>
      <c r="M36" s="106">
        <f>AVERAGE(G$210:G$281)</f>
        <v>14.896460371376811</v>
      </c>
      <c r="N36" s="109">
        <f>AVERAGE(G282:G317)</f>
        <v>15.782982599033817</v>
      </c>
      <c r="O36" s="329">
        <f>AVERAGE(G318:G352)</f>
        <v>14.035886686956522</v>
      </c>
      <c r="P36" s="106">
        <f>AVERAGE(G282:G352)</f>
        <v>14.921738135333742</v>
      </c>
      <c r="Q36" s="109">
        <f>AVERAGE(G353:G388)</f>
        <v>15.783433045893718</v>
      </c>
      <c r="R36" s="329">
        <f>AVERAGE(G389:G419)</f>
        <v>13.915727110799439</v>
      </c>
      <c r="S36" s="106">
        <f>AVERAGE(G353:G419)</f>
        <v>14.919270598312789</v>
      </c>
      <c r="T36" s="109"/>
      <c r="U36" s="329"/>
      <c r="V36" s="330"/>
      <c r="W36" s="162"/>
    </row>
    <row r="37" spans="1:23" ht="12.75" customHeight="1">
      <c r="A37" s="157"/>
      <c r="B37" s="158"/>
      <c r="C37" s="159"/>
      <c r="D37" s="265">
        <f>'Body Composition'!D35</f>
        <v>308</v>
      </c>
      <c r="E37" s="329">
        <f>AVERAGE(H$66:H$101)</f>
        <v>14.92557092682927</v>
      </c>
      <c r="F37" s="329">
        <f>AVERAGE(H$102:H$137)</f>
        <v>13.82875220325203</v>
      </c>
      <c r="G37" s="106">
        <f>AVERAGE(H$66:H$137)</f>
        <v>14.37716156504065</v>
      </c>
      <c r="H37" s="109">
        <f>AVERAGE(H$138:H$173)</f>
        <v>16.313118799457996</v>
      </c>
      <c r="I37" s="329">
        <f>AVERAGE(H$174:H$209)</f>
        <v>14.500159514905148</v>
      </c>
      <c r="J37" s="106">
        <f>AVERAGE(H$138:H$209)</f>
        <v>15.406639157181566</v>
      </c>
      <c r="K37" s="109">
        <f>AVERAGE(H$210:H$245)</f>
        <v>16.282865346883469</v>
      </c>
      <c r="L37" s="329">
        <f>AVERAGE(H$246:H$281)</f>
        <v>13.743608620596204</v>
      </c>
      <c r="M37" s="106">
        <f>AVERAGE(H$210:H$281)</f>
        <v>15.013236983739843</v>
      </c>
      <c r="N37" s="109">
        <f>AVERAGE(H282:H317)</f>
        <v>16.248839056910569</v>
      </c>
      <c r="O37" s="329">
        <f>AVERAGE(H318:H352)</f>
        <v>14.066159155400698</v>
      </c>
      <c r="P37" s="106">
        <f>AVERAGE(H282:H352)</f>
        <v>15.172870091377538</v>
      </c>
      <c r="Q37" s="109">
        <f>AVERAGE(H353:H388)</f>
        <v>16.567229300813011</v>
      </c>
      <c r="R37" s="329">
        <f>AVERAGE(H389:H419)</f>
        <v>14.721334108575922</v>
      </c>
      <c r="S37" s="106">
        <f>AVERAGE(H353:H419)</f>
        <v>15.713158390971968</v>
      </c>
      <c r="T37" s="109"/>
      <c r="U37" s="329"/>
      <c r="V37" s="330"/>
      <c r="W37" s="162"/>
    </row>
    <row r="38" spans="1:23" ht="12.75" customHeight="1">
      <c r="A38" s="157"/>
      <c r="B38" s="158"/>
      <c r="C38" s="159"/>
      <c r="D38" s="265">
        <f>'Body Composition'!D36</f>
        <v>309</v>
      </c>
      <c r="E38" s="329">
        <f>AVERAGE(I$66:I$101)</f>
        <v>14.916503228228228</v>
      </c>
      <c r="F38" s="329">
        <f>AVERAGE(I$102:I$137)</f>
        <v>12.450444494494498</v>
      </c>
      <c r="G38" s="106">
        <f>AVERAGE(I$66:I$137)</f>
        <v>13.683473861361358</v>
      </c>
      <c r="H38" s="109">
        <f>AVERAGE(I$138:I$173)</f>
        <v>15.910656068568569</v>
      </c>
      <c r="I38" s="329">
        <f>AVERAGE(I$174:I$209)</f>
        <v>13.346198085585584</v>
      </c>
      <c r="J38" s="106">
        <f>AVERAGE(I$138:I$209)</f>
        <v>14.628427077077085</v>
      </c>
      <c r="K38" s="109">
        <f>AVERAGE(I$210:I$245)</f>
        <v>16.107767967967973</v>
      </c>
      <c r="L38" s="329">
        <f>AVERAGE(I$246:I$281)</f>
        <v>13.708046909409411</v>
      </c>
      <c r="M38" s="106">
        <f>AVERAGE(I$210:I$281)</f>
        <v>14.907907438688694</v>
      </c>
      <c r="N38" s="109">
        <f>AVERAGE(I282:I317)</f>
        <v>15.986864864864865</v>
      </c>
      <c r="O38" s="329">
        <f>AVERAGE(H318:I352)</f>
        <v>13.637605356336131</v>
      </c>
      <c r="P38" s="106">
        <f>AVERAGE(I282:I352)</f>
        <v>14.617520276614645</v>
      </c>
      <c r="Q38" s="109">
        <f>AVERAGE(I353:I388)</f>
        <v>16.496905405405411</v>
      </c>
      <c r="R38" s="329">
        <f>AVERAGE(I389:I419)</f>
        <v>12.901262133100843</v>
      </c>
      <c r="S38" s="106">
        <f>AVERAGE(I353:I419)</f>
        <v>14.833249562995832</v>
      </c>
      <c r="T38" s="109"/>
      <c r="U38" s="329"/>
      <c r="V38" s="330"/>
      <c r="W38" s="162"/>
    </row>
    <row r="39" spans="1:23" ht="12.75" customHeight="1">
      <c r="A39" s="157"/>
      <c r="B39" s="158"/>
      <c r="C39" s="159"/>
      <c r="D39" s="265">
        <f>'Body Composition'!D37</f>
        <v>312</v>
      </c>
      <c r="E39" s="329">
        <f>AVERAGE(J$66:J$101)</f>
        <v>16.875073165869217</v>
      </c>
      <c r="F39" s="329">
        <f>AVERAGE(J$102:J$137)</f>
        <v>13.97127955608719</v>
      </c>
      <c r="G39" s="106">
        <f>AVERAGE(J$66:J$137)</f>
        <v>15.423176360978204</v>
      </c>
      <c r="H39" s="109">
        <f>AVERAGE(J$138:J$173)</f>
        <v>17.308008880914411</v>
      </c>
      <c r="I39" s="329">
        <f>AVERAGE(J$174:J$209)</f>
        <v>15.873444582668798</v>
      </c>
      <c r="J39" s="106">
        <f>AVERAGE(J$138:J$209)</f>
        <v>16.590726731791602</v>
      </c>
      <c r="K39" s="109">
        <f>AVERAGE(J$210:J$245)</f>
        <v>18.053122102604998</v>
      </c>
      <c r="L39" s="329">
        <f>AVERAGE(J$246:J$281)</f>
        <v>15.959354082934611</v>
      </c>
      <c r="M39" s="106">
        <f>AVERAGE(J$210:J$281)</f>
        <v>17.006238092769802</v>
      </c>
      <c r="N39" s="109">
        <f>AVERAGE(J282:J317)</f>
        <v>16.836063219032429</v>
      </c>
      <c r="O39" s="329">
        <f>AVERAGE(I318:J352)</f>
        <v>13.889650821697984</v>
      </c>
      <c r="P39" s="106">
        <f>AVERAGE(J282:J352)</f>
        <v>15.719113083091857</v>
      </c>
      <c r="Q39" s="109">
        <f>AVERAGE(J353:J388)</f>
        <v>16.22209478734716</v>
      </c>
      <c r="R39" s="329">
        <f>AVERAGE(J389:J419)</f>
        <v>15.298445926840566</v>
      </c>
      <c r="S39" s="106">
        <f>AVERAGE(J353:J419)</f>
        <v>15.794734866814254</v>
      </c>
      <c r="T39" s="109"/>
      <c r="U39" s="329"/>
      <c r="V39" s="330"/>
      <c r="W39" s="162"/>
    </row>
    <row r="40" spans="1:23" ht="13">
      <c r="A40" s="157"/>
      <c r="B40" s="158"/>
      <c r="C40" s="163"/>
      <c r="D40" s="266" t="str">
        <f>'Body Composition'!D38</f>
        <v>NT</v>
      </c>
      <c r="E40" s="329">
        <f>AVERAGE(K$66:K$101)</f>
        <v>15.131681835221148</v>
      </c>
      <c r="F40" s="329">
        <f>AVERAGE(K$102:K$137)</f>
        <v>13.220685407227622</v>
      </c>
      <c r="G40" s="106">
        <f>AVERAGE(K$66:K$137)</f>
        <v>14.17618362122438</v>
      </c>
      <c r="H40" s="109">
        <f>AVERAGE(K$138:K$173)</f>
        <v>15.784820246763751</v>
      </c>
      <c r="I40" s="329">
        <f>AVERAGE(K$174:K$209)</f>
        <v>14.245768638079827</v>
      </c>
      <c r="J40" s="106">
        <f>AVERAGE(K$138:K$209)</f>
        <v>15.015294442421792</v>
      </c>
      <c r="K40" s="109">
        <f>AVERAGE(K$210:K$245)</f>
        <v>16.968263478964403</v>
      </c>
      <c r="L40" s="329">
        <f>AVERAGE(K$246:K$281)</f>
        <v>15.165742699568503</v>
      </c>
      <c r="M40" s="106">
        <f>AVERAGE(K$210:K$281)</f>
        <v>16.067003089266457</v>
      </c>
      <c r="N40" s="109">
        <f>AVERAGE(K282:K317)</f>
        <v>16.24973307443366</v>
      </c>
      <c r="O40" s="329">
        <f>AVERAGE(J318:K352)</f>
        <v>15.059062264976212</v>
      </c>
      <c r="P40" s="106">
        <f>AVERAGE(K282:K352)</f>
        <v>15.903746425543554</v>
      </c>
      <c r="Q40" s="109">
        <f>AVERAGE(K353:K388)</f>
        <v>16.561740856256744</v>
      </c>
      <c r="R40" s="329">
        <f>AVERAGE(K389:K419)</f>
        <v>14.842766025681172</v>
      </c>
      <c r="S40" s="106">
        <f>AVERAGE(K353:K419)</f>
        <v>15.766394292856111</v>
      </c>
      <c r="T40" s="109"/>
      <c r="U40" s="329"/>
      <c r="V40" s="330"/>
      <c r="W40" s="162"/>
    </row>
    <row r="41" spans="1:23" ht="13">
      <c r="A41" s="157"/>
      <c r="B41" s="158"/>
      <c r="C41" s="165"/>
      <c r="D41" s="166" t="s">
        <v>25</v>
      </c>
      <c r="E41" s="331">
        <f>AVERAGE(E32:E40)</f>
        <v>14.872341472719897</v>
      </c>
      <c r="F41" s="332">
        <f>AVERAGE(F32:F40)</f>
        <v>12.735107069288635</v>
      </c>
      <c r="G41" s="332">
        <f t="shared" ref="G41:S41" si="0">AVERAGE(G32:G40)</f>
        <v>13.803724271004265</v>
      </c>
      <c r="H41" s="331">
        <f t="shared" si="0"/>
        <v>15.305555091892794</v>
      </c>
      <c r="I41" s="332">
        <f t="shared" si="0"/>
        <v>13.406144595558404</v>
      </c>
      <c r="J41" s="333">
        <f t="shared" si="0"/>
        <v>14.355849843725601</v>
      </c>
      <c r="K41" s="332">
        <f t="shared" si="0"/>
        <v>15.861820372824976</v>
      </c>
      <c r="L41" s="332">
        <f t="shared" si="0"/>
        <v>14.295037275679029</v>
      </c>
      <c r="M41" s="333">
        <f t="shared" si="0"/>
        <v>15.078428824252004</v>
      </c>
      <c r="N41" s="361">
        <f t="shared" si="0"/>
        <v>15.54868736844287</v>
      </c>
      <c r="O41" s="361">
        <f t="shared" si="0"/>
        <v>13.461804171547072</v>
      </c>
      <c r="P41" s="362">
        <f t="shared" si="0"/>
        <v>14.577385004571189</v>
      </c>
      <c r="Q41" s="361">
        <f t="shared" si="0"/>
        <v>15.772131175042075</v>
      </c>
      <c r="R41" s="361">
        <f t="shared" si="0"/>
        <v>13.28931809832484</v>
      </c>
      <c r="S41" s="362">
        <f t="shared" si="0"/>
        <v>14.623366915665445</v>
      </c>
      <c r="T41" s="361"/>
      <c r="U41" s="361"/>
      <c r="V41" s="363"/>
      <c r="W41" s="162"/>
    </row>
    <row r="42" spans="1:23" ht="13.5" thickBot="1">
      <c r="A42" s="157"/>
      <c r="B42" s="158"/>
      <c r="C42" s="165"/>
      <c r="D42" s="166" t="s">
        <v>15</v>
      </c>
      <c r="E42" s="335">
        <f>STDEV(E32:E40)/SQRT(COUNT(E32:E40))</f>
        <v>0.35640570664828392</v>
      </c>
      <c r="F42" s="336">
        <f>STDEV(F32:F40)/SQRT(COUNT(F32:F40))</f>
        <v>0.33905744417110789</v>
      </c>
      <c r="G42" s="336">
        <f t="shared" ref="G42:M42" si="1">STDEV(G32:G40)/SQRT(COUNT(G32:G40))</f>
        <v>0.33733802143124758</v>
      </c>
      <c r="H42" s="335">
        <f t="shared" si="1"/>
        <v>0.46369946441024462</v>
      </c>
      <c r="I42" s="336">
        <f t="shared" si="1"/>
        <v>0.44093355690742314</v>
      </c>
      <c r="J42" s="337">
        <f t="shared" si="1"/>
        <v>0.44063131512488135</v>
      </c>
      <c r="K42" s="336">
        <f t="shared" si="1"/>
        <v>0.51431398290500707</v>
      </c>
      <c r="L42" s="336">
        <f t="shared" si="1"/>
        <v>0.31079179210454366</v>
      </c>
      <c r="M42" s="337">
        <f t="shared" si="1"/>
        <v>0.37781547675524424</v>
      </c>
      <c r="N42" s="364">
        <f>STDEV(N32:N40)/SQRT(COUNT(N32:N40))</f>
        <v>0.44923456036211001</v>
      </c>
      <c r="O42" s="364">
        <f t="shared" ref="O42:S42" si="2">STDEV(O32:O40)/SQRT(COUNT(O32:O40))</f>
        <v>0.34937594584655818</v>
      </c>
      <c r="P42" s="365">
        <f t="shared" si="2"/>
        <v>0.38957846479973868</v>
      </c>
      <c r="Q42" s="364">
        <f t="shared" si="2"/>
        <v>0.45949060978647488</v>
      </c>
      <c r="R42" s="364">
        <f t="shared" si="2"/>
        <v>0.55012845186820558</v>
      </c>
      <c r="S42" s="365">
        <f t="shared" si="2"/>
        <v>0.46566027643672542</v>
      </c>
      <c r="T42" s="364"/>
      <c r="U42" s="364"/>
      <c r="V42" s="366"/>
      <c r="W42" s="162"/>
    </row>
    <row r="43" spans="1:23" ht="13">
      <c r="A43" s="157"/>
      <c r="B43" s="158"/>
      <c r="C43" s="275"/>
      <c r="D43" s="276"/>
      <c r="E43" s="341"/>
      <c r="F43" s="342"/>
      <c r="G43" s="343"/>
      <c r="H43" s="341"/>
      <c r="I43" s="342"/>
      <c r="J43" s="343"/>
      <c r="K43" s="341"/>
      <c r="L43" s="342"/>
      <c r="M43" s="343"/>
      <c r="N43" s="341"/>
      <c r="O43" s="342"/>
      <c r="P43" s="343"/>
      <c r="Q43" s="341"/>
      <c r="R43" s="342"/>
      <c r="S43" s="343"/>
      <c r="T43" s="341"/>
      <c r="U43" s="342"/>
      <c r="V43" s="344"/>
      <c r="W43" s="162"/>
    </row>
    <row r="44" spans="1:23" ht="13">
      <c r="A44" s="157"/>
      <c r="B44" s="158"/>
      <c r="C44" s="177"/>
      <c r="D44" s="281"/>
      <c r="E44" s="109"/>
      <c r="F44" s="329"/>
      <c r="G44" s="106"/>
      <c r="H44" s="109"/>
      <c r="I44" s="329"/>
      <c r="J44" s="106"/>
      <c r="K44" s="109"/>
      <c r="L44" s="329"/>
      <c r="M44" s="106"/>
      <c r="N44" s="109"/>
      <c r="O44" s="329"/>
      <c r="P44" s="106"/>
      <c r="Q44" s="109"/>
      <c r="R44" s="329"/>
      <c r="S44" s="106"/>
      <c r="T44" s="109"/>
      <c r="U44" s="329"/>
      <c r="V44" s="330"/>
      <c r="W44" s="162"/>
    </row>
    <row r="45" spans="1:23" ht="13">
      <c r="A45" s="157"/>
      <c r="B45" s="158"/>
      <c r="C45" s="179"/>
      <c r="D45" s="281"/>
      <c r="E45" s="109"/>
      <c r="F45" s="329"/>
      <c r="G45" s="106"/>
      <c r="H45" s="109"/>
      <c r="I45" s="329"/>
      <c r="J45" s="106"/>
      <c r="K45" s="109"/>
      <c r="L45" s="329"/>
      <c r="M45" s="106"/>
      <c r="N45" s="109"/>
      <c r="O45" s="329"/>
      <c r="P45" s="106"/>
      <c r="Q45" s="109"/>
      <c r="R45" s="329"/>
      <c r="S45" s="106"/>
      <c r="T45" s="109"/>
      <c r="U45" s="329"/>
      <c r="V45" s="330"/>
      <c r="W45" s="162"/>
    </row>
    <row r="46" spans="1:23" ht="13">
      <c r="A46" s="157"/>
      <c r="B46" s="158"/>
      <c r="C46" s="179"/>
      <c r="D46" s="281"/>
      <c r="E46" s="109"/>
      <c r="F46" s="329"/>
      <c r="G46" s="106"/>
      <c r="H46" s="109"/>
      <c r="I46" s="329"/>
      <c r="J46" s="106"/>
      <c r="K46" s="109"/>
      <c r="L46" s="329"/>
      <c r="M46" s="106"/>
      <c r="N46" s="109"/>
      <c r="O46" s="329"/>
      <c r="P46" s="106"/>
      <c r="Q46" s="109"/>
      <c r="R46" s="329"/>
      <c r="S46" s="106"/>
      <c r="T46" s="109"/>
      <c r="U46" s="329"/>
      <c r="V46" s="330"/>
      <c r="W46" s="162"/>
    </row>
    <row r="47" spans="1:23" ht="13">
      <c r="A47" s="157"/>
      <c r="B47" s="158"/>
      <c r="C47" s="179"/>
      <c r="D47" s="281"/>
      <c r="E47" s="109"/>
      <c r="F47" s="329"/>
      <c r="G47" s="106"/>
      <c r="H47" s="109"/>
      <c r="I47" s="329"/>
      <c r="J47" s="106"/>
      <c r="K47" s="109"/>
      <c r="L47" s="329"/>
      <c r="M47" s="106"/>
      <c r="N47" s="109"/>
      <c r="O47" s="329"/>
      <c r="P47" s="106"/>
      <c r="Q47" s="109"/>
      <c r="R47" s="329"/>
      <c r="S47" s="106"/>
      <c r="T47" s="109"/>
      <c r="U47" s="329"/>
      <c r="V47" s="330"/>
      <c r="W47" s="162"/>
    </row>
    <row r="48" spans="1:23" ht="13">
      <c r="A48" s="157"/>
      <c r="B48" s="158"/>
      <c r="C48" s="179"/>
      <c r="D48" s="281"/>
      <c r="E48" s="109"/>
      <c r="F48" s="329"/>
      <c r="G48" s="106"/>
      <c r="H48" s="109"/>
      <c r="I48" s="329"/>
      <c r="J48" s="106"/>
      <c r="K48" s="109"/>
      <c r="L48" s="329"/>
      <c r="M48" s="106"/>
      <c r="N48" s="109"/>
      <c r="O48" s="329"/>
      <c r="P48" s="106"/>
      <c r="Q48" s="109"/>
      <c r="R48" s="329"/>
      <c r="S48" s="106"/>
      <c r="T48" s="109"/>
      <c r="U48" s="329"/>
      <c r="V48" s="330"/>
      <c r="W48" s="162"/>
    </row>
    <row r="49" spans="1:44" ht="13">
      <c r="A49" s="157"/>
      <c r="B49" s="158"/>
      <c r="C49" s="179"/>
      <c r="D49" s="281"/>
      <c r="E49" s="109"/>
      <c r="F49" s="329"/>
      <c r="G49" s="106"/>
      <c r="H49" s="109"/>
      <c r="I49" s="329"/>
      <c r="J49" s="106"/>
      <c r="K49" s="109"/>
      <c r="L49" s="329"/>
      <c r="M49" s="106"/>
      <c r="N49" s="109"/>
      <c r="O49" s="329"/>
      <c r="P49" s="106"/>
      <c r="Q49" s="109"/>
      <c r="R49" s="329"/>
      <c r="S49" s="106"/>
      <c r="T49" s="109"/>
      <c r="U49" s="329"/>
      <c r="V49" s="330"/>
      <c r="W49" s="162"/>
    </row>
    <row r="50" spans="1:44" ht="13">
      <c r="A50" s="157"/>
      <c r="B50" s="158"/>
      <c r="C50" s="179"/>
      <c r="D50" s="281"/>
      <c r="E50" s="109"/>
      <c r="F50" s="329"/>
      <c r="G50" s="106"/>
      <c r="H50" s="109"/>
      <c r="I50" s="329"/>
      <c r="J50" s="106"/>
      <c r="K50" s="109"/>
      <c r="L50" s="329"/>
      <c r="M50" s="106"/>
      <c r="N50" s="109"/>
      <c r="O50" s="329"/>
      <c r="P50" s="106"/>
      <c r="Q50" s="109"/>
      <c r="R50" s="329"/>
      <c r="S50" s="106"/>
      <c r="T50" s="109"/>
      <c r="U50" s="329"/>
      <c r="V50" s="330"/>
      <c r="W50" s="162"/>
    </row>
    <row r="51" spans="1:44" ht="13">
      <c r="A51" s="157"/>
      <c r="B51" s="158"/>
      <c r="C51" s="179"/>
      <c r="D51" s="281"/>
      <c r="E51" s="109"/>
      <c r="F51" s="329"/>
      <c r="G51" s="106"/>
      <c r="H51" s="109"/>
      <c r="I51" s="329"/>
      <c r="J51" s="106"/>
      <c r="K51" s="109"/>
      <c r="L51" s="329"/>
      <c r="M51" s="106"/>
      <c r="N51" s="329"/>
      <c r="O51" s="329"/>
      <c r="P51" s="106"/>
      <c r="Q51" s="329"/>
      <c r="R51" s="329"/>
      <c r="S51" s="106"/>
      <c r="T51" s="329"/>
      <c r="U51" s="329"/>
      <c r="V51" s="330"/>
      <c r="W51" s="162"/>
    </row>
    <row r="52" spans="1:44" ht="13">
      <c r="A52" s="157"/>
      <c r="B52" s="158"/>
      <c r="C52" s="179"/>
      <c r="D52" s="281"/>
      <c r="E52" s="109"/>
      <c r="F52" s="329"/>
      <c r="G52" s="106"/>
      <c r="H52" s="109"/>
      <c r="I52" s="329"/>
      <c r="J52" s="106"/>
      <c r="K52" s="109"/>
      <c r="L52" s="329"/>
      <c r="M52" s="106"/>
      <c r="N52" s="329"/>
      <c r="O52" s="329"/>
      <c r="P52" s="106"/>
      <c r="Q52" s="329"/>
      <c r="R52" s="329"/>
      <c r="S52" s="106"/>
      <c r="T52" s="329"/>
      <c r="U52" s="329"/>
      <c r="V52" s="330"/>
      <c r="W52" s="162"/>
    </row>
    <row r="53" spans="1:44" ht="13">
      <c r="A53" s="157"/>
      <c r="B53" s="158"/>
      <c r="C53" s="180"/>
      <c r="D53" s="282"/>
      <c r="E53" s="109"/>
      <c r="F53" s="329"/>
      <c r="G53" s="106"/>
      <c r="H53" s="109"/>
      <c r="I53" s="329"/>
      <c r="J53" s="106"/>
      <c r="K53" s="109"/>
      <c r="L53" s="329"/>
      <c r="M53" s="106"/>
      <c r="N53" s="329"/>
      <c r="O53" s="329"/>
      <c r="P53" s="106"/>
      <c r="Q53" s="329"/>
      <c r="R53" s="329"/>
      <c r="S53" s="106"/>
      <c r="T53" s="329"/>
      <c r="U53" s="329"/>
      <c r="V53" s="330"/>
      <c r="W53" s="162"/>
    </row>
    <row r="54" spans="1:44" ht="13">
      <c r="A54" s="157"/>
      <c r="B54" s="158"/>
      <c r="C54" s="182"/>
      <c r="D54" s="283"/>
      <c r="E54" s="331"/>
      <c r="F54" s="332"/>
      <c r="G54" s="332"/>
      <c r="H54" s="331"/>
      <c r="I54" s="332"/>
      <c r="J54" s="333"/>
      <c r="K54" s="332"/>
      <c r="L54" s="332"/>
      <c r="M54" s="333"/>
      <c r="N54" s="361"/>
      <c r="O54" s="361"/>
      <c r="P54" s="362"/>
      <c r="Q54" s="361"/>
      <c r="R54" s="361"/>
      <c r="S54" s="362"/>
      <c r="T54" s="361"/>
      <c r="U54" s="361"/>
      <c r="V54" s="363"/>
      <c r="W54" s="162"/>
    </row>
    <row r="55" spans="1:44" ht="13.5" thickBot="1">
      <c r="A55" s="157"/>
      <c r="B55" s="158"/>
      <c r="C55" s="184"/>
      <c r="D55" s="284"/>
      <c r="E55" s="335"/>
      <c r="F55" s="336"/>
      <c r="G55" s="336"/>
      <c r="H55" s="335"/>
      <c r="I55" s="336"/>
      <c r="J55" s="337"/>
      <c r="K55" s="336"/>
      <c r="L55" s="336"/>
      <c r="M55" s="337"/>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(3.91*'VO2-BW'!C63+1.1*'VCO2-BW '!C63)/1000</f>
        <v>16.296035675675679</v>
      </c>
      <c r="D63" s="347">
        <f>(3.91*'VO2-BW'!D63+1.1*'VCO2-BW '!D63)/1000</f>
        <v>16.535312454212455</v>
      </c>
      <c r="E63" s="347">
        <f>(3.91*'VO2-BW'!E63+1.1*'VCO2-BW '!E63)/1000</f>
        <v>12.046347637795275</v>
      </c>
      <c r="F63" s="347">
        <f>(3.91*'VO2-BW'!F63+1.1*'VCO2-BW '!F63)/1000</f>
        <v>9.0647960165975086</v>
      </c>
      <c r="G63" s="347">
        <f>(3.91*'VO2-BW'!G63+1.1*'VCO2-BW '!G63)/1000</f>
        <v>14.289519173913042</v>
      </c>
      <c r="H63" s="370">
        <f>(3.91*'VO2-BW'!H63+1.1*'VCO2-BW '!H63)/1000</f>
        <v>16.953560195121952</v>
      </c>
      <c r="I63" s="370">
        <f>(3.91*'VO2-BW'!I63+1.1*'VCO2-BW '!I63)/1000</f>
        <v>20.164379729729731</v>
      </c>
      <c r="J63" s="370">
        <f>(3.91*'VO2-BW'!J63+1.1*'VCO2-BW '!J63)/1000</f>
        <v>13.807212535885171</v>
      </c>
      <c r="K63" s="371">
        <f>(3.91*'VO2-BW'!K63+1.1*'VCO2-BW '!K63)/1000</f>
        <v>10.840374466019417</v>
      </c>
      <c r="L63" s="349">
        <f>AVERAGE(C63:C65)</f>
        <v>14.694746550836554</v>
      </c>
      <c r="M63" s="350">
        <f>AVERAGE(D63:D65)</f>
        <v>16.501568803418802</v>
      </c>
      <c r="N63" s="350">
        <f>AVERAGE(E63:E65)</f>
        <v>12.815224015748035</v>
      </c>
      <c r="O63" s="350">
        <f>AVERAGE(F63:F65)</f>
        <v>9.9025961825726139</v>
      </c>
      <c r="P63" s="350">
        <f>AVERAGE(G63:G65)</f>
        <v>14.128367782608697</v>
      </c>
      <c r="Q63" s="350">
        <f t="shared" ref="Q63:T63" si="4">AVERAGE(H63:H65)</f>
        <v>14.419010308943088</v>
      </c>
      <c r="R63" s="350">
        <f t="shared" si="4"/>
        <v>17.584615465465468</v>
      </c>
      <c r="S63" s="350">
        <f t="shared" si="4"/>
        <v>11.042072025518342</v>
      </c>
      <c r="T63" s="350">
        <f t="shared" si="4"/>
        <v>13.752059967637541</v>
      </c>
      <c r="U63" s="351">
        <f>AVERAGE(L63:T63)</f>
        <v>13.871140122527683</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(3.91*'VO2-BW'!C64+1.1*'VCO2-BW '!C64)/1000</f>
        <v>14.636772779922781</v>
      </c>
      <c r="D64" s="355">
        <f>(3.91*'VO2-BW'!D64+1.1*'VCO2-BW '!D64)/1000</f>
        <v>16.42176978021978</v>
      </c>
      <c r="E64" s="355">
        <f>(3.91*'VO2-BW'!E64+1.1*'VCO2-BW '!E64)/1000</f>
        <v>15.548353937007876</v>
      </c>
      <c r="F64" s="355">
        <f>(3.91*'VO2-BW'!F64+1.1*'VCO2-BW '!F64)/1000</f>
        <v>9.6299312863070536</v>
      </c>
      <c r="G64" s="355">
        <f>(3.91*'VO2-BW'!G64+1.1*'VCO2-BW '!G64)/1000</f>
        <v>18.511951956521742</v>
      </c>
      <c r="H64" s="372">
        <f>(3.91*'VO2-BW'!H64+1.1*'VCO2-BW '!H64)/1000</f>
        <v>14.028107121951219</v>
      </c>
      <c r="I64" s="372">
        <f>(3.91*'VO2-BW'!I64+1.1*'VCO2-BW '!I64)/1000</f>
        <v>16.676491891891896</v>
      </c>
      <c r="J64" s="372">
        <f>(3.91*'VO2-BW'!J64+1.1*'VCO2-BW '!J64)/1000</f>
        <v>8.6573954066985657</v>
      </c>
      <c r="K64" s="373">
        <f>(3.91*'VO2-BW'!K64+1.1*'VCO2-BW '!K64)/1000</f>
        <v>11.326256796116507</v>
      </c>
      <c r="L64" s="109"/>
      <c r="M64" s="329"/>
      <c r="N64" s="329"/>
      <c r="O64" s="329"/>
      <c r="P64" s="329"/>
      <c r="Q64" s="329"/>
      <c r="R64" s="329"/>
      <c r="S64" s="329"/>
      <c r="T64" s="329"/>
      <c r="U64" s="357">
        <f>STDEV(L63:T63)/SQRT(COUNT(L63:T63))</f>
        <v>0.80481032734084446</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(3.91*'VO2-BW'!C65+1.1*'VCO2-BW '!C65)/1000</f>
        <v>13.151431196911199</v>
      </c>
      <c r="D65" s="355">
        <f>(3.91*'VO2-BW'!D65+1.1*'VCO2-BW '!D65)/1000</f>
        <v>16.547624175824176</v>
      </c>
      <c r="E65" s="355">
        <f>(3.91*'VO2-BW'!E65+1.1*'VCO2-BW '!E65)/1000</f>
        <v>10.850970472440945</v>
      </c>
      <c r="F65" s="355">
        <f>(3.91*'VO2-BW'!F65+1.1*'VCO2-BW '!F65)/1000</f>
        <v>11.013061244813278</v>
      </c>
      <c r="G65" s="355">
        <f>(3.91*'VO2-BW'!G65+1.1*'VCO2-BW '!G65)/1000</f>
        <v>9.5836322173913047</v>
      </c>
      <c r="H65" s="372">
        <f>(3.91*'VO2-BW'!H65+1.1*'VCO2-BW '!H65)/1000</f>
        <v>12.275363609756097</v>
      </c>
      <c r="I65" s="372">
        <f>(3.91*'VO2-BW'!I65+1.1*'VCO2-BW '!I65)/1000</f>
        <v>15.912974774774774</v>
      </c>
      <c r="J65" s="372">
        <f>(3.91*'VO2-BW'!J65+1.1*'VCO2-BW '!J65)/1000</f>
        <v>10.661608133971292</v>
      </c>
      <c r="K65" s="373">
        <f>(3.91*'VO2-BW'!K65+1.1*'VCO2-BW '!K65)/1000</f>
        <v>19.089548640776698</v>
      </c>
      <c r="L65" s="10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(3.91*'VO2-BW'!C66+1.1*'VCO2-BW '!C66)/1000</f>
        <v>11.01435030888031</v>
      </c>
      <c r="D66" s="355">
        <f>(3.91*'VO2-BW'!D66+1.1*'VCO2-BW '!D66)/1000</f>
        <v>8.7605496336996325</v>
      </c>
      <c r="E66" s="355">
        <f>(3.91*'VO2-BW'!E66+1.1*'VCO2-BW '!E66)/1000</f>
        <v>10.473470078740158</v>
      </c>
      <c r="F66" s="355">
        <f>(3.91*'VO2-BW'!F66+1.1*'VCO2-BW '!F66)/1000</f>
        <v>17.786687800829874</v>
      </c>
      <c r="G66" s="355">
        <f>(3.91*'VO2-BW'!G66+1.1*'VCO2-BW '!G66)/1000</f>
        <v>22.903117956521744</v>
      </c>
      <c r="H66" s="372">
        <f>(3.91*'VO2-BW'!H66+1.1*'VCO2-BW '!H66)/1000</f>
        <v>11.54278419512195</v>
      </c>
      <c r="I66" s="372">
        <f>(3.91*'VO2-BW'!I66+1.1*'VCO2-BW '!I66)/1000</f>
        <v>9.1687635135135146</v>
      </c>
      <c r="J66" s="372">
        <f>(3.91*'VO2-BW'!J66+1.1*'VCO2-BW '!J66)/1000</f>
        <v>10.890017894736845</v>
      </c>
      <c r="K66" s="373">
        <f>(3.91*'VO2-BW'!K66+1.1*'VCO2-BW '!K66)/1000</f>
        <v>10.641241893203881</v>
      </c>
      <c r="L66" s="109">
        <f t="shared" ref="L66:P66" si="5">AVERAGE(C66:C68)</f>
        <v>10.049537992277994</v>
      </c>
      <c r="M66" s="329">
        <f t="shared" si="5"/>
        <v>9.1533553724053718</v>
      </c>
      <c r="N66" s="329">
        <f t="shared" si="5"/>
        <v>13.904798031496066</v>
      </c>
      <c r="O66" s="329">
        <f t="shared" si="5"/>
        <v>15.209803153526972</v>
      </c>
      <c r="P66" s="329">
        <f t="shared" si="5"/>
        <v>20.084522202898551</v>
      </c>
      <c r="Q66" s="329">
        <f t="shared" ref="Q66" si="6">AVERAGE(H66:H68)</f>
        <v>13.83399694308943</v>
      </c>
      <c r="R66" s="329">
        <f t="shared" ref="R66" si="7">AVERAGE(I66:I68)</f>
        <v>11.351380630630635</v>
      </c>
      <c r="S66" s="329">
        <f t="shared" ref="S66" si="8">AVERAGE(J66:J68)</f>
        <v>17.077073460925046</v>
      </c>
      <c r="T66" s="329">
        <f t="shared" ref="T66" si="9">AVERAGE(K66:K68)</f>
        <v>10.900191699029127</v>
      </c>
      <c r="U66" s="357">
        <f t="shared" ref="U66" si="10">AVERAGE(L66:T66)</f>
        <v>13.507184387364354</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(3.91*'VO2-BW'!C67+1.1*'VCO2-BW '!C67)/1000</f>
        <v>10.909476447876449</v>
      </c>
      <c r="D67" s="355">
        <f>(3.91*'VO2-BW'!D67+1.1*'VCO2-BW '!D67)/1000</f>
        <v>8.7209554945054943</v>
      </c>
      <c r="E67" s="355">
        <f>(3.91*'VO2-BW'!E67+1.1*'VCO2-BW '!E67)/1000</f>
        <v>16.027529527559057</v>
      </c>
      <c r="F67" s="355">
        <f>(3.91*'VO2-BW'!F67+1.1*'VCO2-BW '!F67)/1000</f>
        <v>9.9403448962655609</v>
      </c>
      <c r="G67" s="355">
        <f>(3.91*'VO2-BW'!G67+1.1*'VCO2-BW '!G67)/1000</f>
        <v>18.249143956521738</v>
      </c>
      <c r="H67" s="372">
        <f>(3.91*'VO2-BW'!H67+1.1*'VCO2-BW '!H67)/1000</f>
        <v>18.98751014634146</v>
      </c>
      <c r="I67" s="372">
        <f>(3.91*'VO2-BW'!I67+1.1*'VCO2-BW '!I67)/1000</f>
        <v>8.8746743243243262</v>
      </c>
      <c r="J67" s="372">
        <f>(3.91*'VO2-BW'!J67+1.1*'VCO2-BW '!J67)/1000</f>
        <v>19.916834641148331</v>
      </c>
      <c r="K67" s="373">
        <f>(3.91*'VO2-BW'!K67+1.1*'VCO2-BW '!K67)/1000</f>
        <v>11.152829854368932</v>
      </c>
      <c r="L67" s="109"/>
      <c r="M67" s="329"/>
      <c r="N67" s="329"/>
      <c r="O67" s="329"/>
      <c r="P67" s="329"/>
      <c r="Q67" s="329"/>
      <c r="R67" s="329"/>
      <c r="S67" s="329"/>
      <c r="T67" s="329"/>
      <c r="U67" s="357">
        <f t="shared" ref="U67" si="11">STDEV(L66:T66)/SQRT(COUNT(L66:T66))</f>
        <v>1.1874595949628124</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(3.91*'VO2-BW'!C68+1.1*'VCO2-BW '!C68)/1000</f>
        <v>8.2247872200772214</v>
      </c>
      <c r="D68" s="355">
        <f>(3.91*'VO2-BW'!D68+1.1*'VCO2-BW '!D68)/1000</f>
        <v>9.9785609890109885</v>
      </c>
      <c r="E68" s="355">
        <f>(3.91*'VO2-BW'!E68+1.1*'VCO2-BW '!E68)/1000</f>
        <v>15.213394488188978</v>
      </c>
      <c r="F68" s="355">
        <f>(3.91*'VO2-BW'!F68+1.1*'VCO2-BW '!F68)/1000</f>
        <v>17.902376763485478</v>
      </c>
      <c r="G68" s="355">
        <f>(3.91*'VO2-BW'!G68+1.1*'VCO2-BW '!G68)/1000</f>
        <v>19.101304695652175</v>
      </c>
      <c r="H68" s="372">
        <f>(3.91*'VO2-BW'!H68+1.1*'VCO2-BW '!H68)/1000</f>
        <v>10.971696487804879</v>
      </c>
      <c r="I68" s="372">
        <f>(3.91*'VO2-BW'!I68+1.1*'VCO2-BW '!I68)/1000</f>
        <v>16.010704054054056</v>
      </c>
      <c r="J68" s="372">
        <f>(3.91*'VO2-BW'!J68+1.1*'VCO2-BW '!J68)/1000</f>
        <v>20.424367846889954</v>
      </c>
      <c r="K68" s="373">
        <f>(3.91*'VO2-BW'!K68+1.1*'VCO2-BW '!K68)/1000</f>
        <v>10.906503349514564</v>
      </c>
      <c r="L68" s="10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(3.91*'VO2-BW'!C69+1.1*'VCO2-BW '!C69)/1000</f>
        <v>12.366410115830117</v>
      </c>
      <c r="D69" s="355">
        <f>(3.91*'VO2-BW'!D69+1.1*'VCO2-BW '!D69)/1000</f>
        <v>19.008985347985348</v>
      </c>
      <c r="E69" s="355">
        <f>(3.91*'VO2-BW'!E69+1.1*'VCO2-BW '!E69)/1000</f>
        <v>9.2447362204724417</v>
      </c>
      <c r="F69" s="355">
        <f>(3.91*'VO2-BW'!F69+1.1*'VCO2-BW '!F69)/1000</f>
        <v>18.397940912863067</v>
      </c>
      <c r="G69" s="355">
        <f>(3.91*'VO2-BW'!G69+1.1*'VCO2-BW '!G69)/1000</f>
        <v>18.209366217391302</v>
      </c>
      <c r="H69" s="372">
        <f>(3.91*'VO2-BW'!H69+1.1*'VCO2-BW '!H69)/1000</f>
        <v>12.095019024390245</v>
      </c>
      <c r="I69" s="372">
        <f>(3.91*'VO2-BW'!I69+1.1*'VCO2-BW '!I69)/1000</f>
        <v>16.160204054054056</v>
      </c>
      <c r="J69" s="372">
        <f>(3.91*'VO2-BW'!J69+1.1*'VCO2-BW '!J69)/1000</f>
        <v>19.86983425837321</v>
      </c>
      <c r="K69" s="373">
        <f>(3.91*'VO2-BW'!K69+1.1*'VCO2-BW '!K69)/1000</f>
        <v>18.935764320388348</v>
      </c>
      <c r="L69" s="109">
        <f t="shared" ref="L69:P69" si="12">AVERAGE(C69:C71)</f>
        <v>15.742728314028318</v>
      </c>
      <c r="M69" s="329">
        <f t="shared" si="12"/>
        <v>15.062248107448108</v>
      </c>
      <c r="N69" s="329">
        <f t="shared" si="12"/>
        <v>13.970845275590554</v>
      </c>
      <c r="O69" s="329">
        <f t="shared" si="12"/>
        <v>18.596813609958506</v>
      </c>
      <c r="P69" s="329">
        <f t="shared" si="12"/>
        <v>18.203892840579709</v>
      </c>
      <c r="Q69" s="329">
        <f t="shared" ref="Q69" si="13">AVERAGE(H69:H71)</f>
        <v>16.634550569105688</v>
      </c>
      <c r="R69" s="329">
        <f t="shared" ref="R69" si="14">AVERAGE(I69:I71)</f>
        <v>13.205156456456455</v>
      </c>
      <c r="S69" s="329">
        <f t="shared" ref="S69" si="15">AVERAGE(J69:J71)</f>
        <v>19.02414724082935</v>
      </c>
      <c r="T69" s="329">
        <f t="shared" ref="T69" si="16">AVERAGE(K69:K71)</f>
        <v>15.648200906148867</v>
      </c>
      <c r="U69" s="357">
        <f t="shared" ref="U69" si="17">AVERAGE(L69:T69)</f>
        <v>16.23206481334951</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(3.91*'VO2-BW'!C70+1.1*'VCO2-BW '!C70)/1000</f>
        <v>17.558853822393825</v>
      </c>
      <c r="D70" s="355">
        <f>(3.91*'VO2-BW'!D70+1.1*'VCO2-BW '!D70)/1000</f>
        <v>9.8783467032967032</v>
      </c>
      <c r="E70" s="355">
        <f>(3.91*'VO2-BW'!E70+1.1*'VCO2-BW '!E70)/1000</f>
        <v>16.515304724409454</v>
      </c>
      <c r="F70" s="355">
        <f>(3.91*'VO2-BW'!F70+1.1*'VCO2-BW '!F70)/1000</f>
        <v>18.311215269709542</v>
      </c>
      <c r="G70" s="355">
        <f>(3.91*'VO2-BW'!G70+1.1*'VCO2-BW '!G70)/1000</f>
        <v>15.85454339130435</v>
      </c>
      <c r="H70" s="372">
        <f>(3.91*'VO2-BW'!H70+1.1*'VCO2-BW '!H70)/1000</f>
        <v>19.266910634146338</v>
      </c>
      <c r="I70" s="372">
        <f>(3.91*'VO2-BW'!I70+1.1*'VCO2-BW '!I70)/1000</f>
        <v>10.098129279279279</v>
      </c>
      <c r="J70" s="372">
        <f>(3.91*'VO2-BW'!J70+1.1*'VCO2-BW '!J70)/1000</f>
        <v>19.336850334928233</v>
      </c>
      <c r="K70" s="373">
        <f>(3.91*'VO2-BW'!K70+1.1*'VCO2-BW '!K70)/1000</f>
        <v>9.5067227184466017</v>
      </c>
      <c r="L70" s="109"/>
      <c r="M70" s="329"/>
      <c r="N70" s="329"/>
      <c r="O70" s="329"/>
      <c r="P70" s="329"/>
      <c r="Q70" s="329"/>
      <c r="R70" s="329"/>
      <c r="S70" s="329"/>
      <c r="T70" s="329"/>
      <c r="U70" s="357">
        <f t="shared" ref="U70" si="18">STDEV(L69:T69)/SQRT(COUNT(L69:T69))</f>
        <v>0.6837597054109027</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(3.91*'VO2-BW'!C71+1.1*'VCO2-BW '!C71)/1000</f>
        <v>17.302921003861009</v>
      </c>
      <c r="D71" s="355">
        <f>(3.91*'VO2-BW'!D71+1.1*'VCO2-BW '!D71)/1000</f>
        <v>16.299412271062273</v>
      </c>
      <c r="E71" s="355">
        <f>(3.91*'VO2-BW'!E71+1.1*'VCO2-BW '!E71)/1000</f>
        <v>16.152494881889766</v>
      </c>
      <c r="F71" s="355">
        <f>(3.91*'VO2-BW'!F71+1.1*'VCO2-BW '!F71)/1000</f>
        <v>19.081284647302905</v>
      </c>
      <c r="G71" s="355">
        <f>(3.91*'VO2-BW'!G71+1.1*'VCO2-BW '!G71)/1000</f>
        <v>20.547768913043477</v>
      </c>
      <c r="H71" s="372">
        <f>(3.91*'VO2-BW'!H71+1.1*'VCO2-BW '!H71)/1000</f>
        <v>18.541722048780489</v>
      </c>
      <c r="I71" s="372">
        <f>(3.91*'VO2-BW'!I71+1.1*'VCO2-BW '!I71)/1000</f>
        <v>13.357136036036035</v>
      </c>
      <c r="J71" s="372">
        <f>(3.91*'VO2-BW'!J71+1.1*'VCO2-BW '!J71)/1000</f>
        <v>17.865757129186605</v>
      </c>
      <c r="K71" s="373">
        <f>(3.91*'VO2-BW'!K71+1.1*'VCO2-BW '!K71)/1000</f>
        <v>18.502115679611652</v>
      </c>
      <c r="L71" s="10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(3.91*'VO2-BW'!C72+1.1*'VCO2-BW '!C72)/1000</f>
        <v>17.536671583011586</v>
      </c>
      <c r="D72" s="355">
        <f>(3.91*'VO2-BW'!D72+1.1*'VCO2-BW '!D72)/1000</f>
        <v>15.688909523809524</v>
      </c>
      <c r="E72" s="355">
        <f>(3.91*'VO2-BW'!E72+1.1*'VCO2-BW '!E72)/1000</f>
        <v>16.13196850393701</v>
      </c>
      <c r="F72" s="355">
        <f>(3.91*'VO2-BW'!F72+1.1*'VCO2-BW '!F72)/1000</f>
        <v>17.451878838174274</v>
      </c>
      <c r="G72" s="355">
        <f>(3.91*'VO2-BW'!G72+1.1*'VCO2-BW '!G72)/1000</f>
        <v>15.957520913043478</v>
      </c>
      <c r="H72" s="372">
        <f>(3.91*'VO2-BW'!H72+1.1*'VCO2-BW '!H72)/1000</f>
        <v>18.340154926829264</v>
      </c>
      <c r="I72" s="372">
        <f>(3.91*'VO2-BW'!I72+1.1*'VCO2-BW '!I72)/1000</f>
        <v>17.96412927927928</v>
      </c>
      <c r="J72" s="372">
        <f>(3.91*'VO2-BW'!J72+1.1*'VCO2-BW '!J72)/1000</f>
        <v>17.0314638277512</v>
      </c>
      <c r="K72" s="373">
        <f>(3.91*'VO2-BW'!K72+1.1*'VCO2-BW '!K72)/1000</f>
        <v>18.552494126213592</v>
      </c>
      <c r="L72" s="109">
        <f t="shared" ref="L72:P72" si="19">AVERAGE(C72:C74)</f>
        <v>17.21950392535393</v>
      </c>
      <c r="M72" s="329">
        <f t="shared" si="19"/>
        <v>15.699154395604396</v>
      </c>
      <c r="N72" s="329">
        <f t="shared" si="19"/>
        <v>15.271979527559054</v>
      </c>
      <c r="O72" s="329">
        <f t="shared" si="19"/>
        <v>17.903001161825724</v>
      </c>
      <c r="P72" s="329">
        <f t="shared" si="19"/>
        <v>17.679332855072463</v>
      </c>
      <c r="Q72" s="329">
        <f t="shared" ref="Q72" si="20">AVERAGE(H72:H74)</f>
        <v>16.127099154471541</v>
      </c>
      <c r="R72" s="329">
        <f t="shared" ref="R72" si="21">AVERAGE(I72:I74)</f>
        <v>17.82955855855856</v>
      </c>
      <c r="S72" s="329">
        <f t="shared" ref="S72" si="22">AVERAGE(J72:J74)</f>
        <v>18.120309505582139</v>
      </c>
      <c r="T72" s="329">
        <f t="shared" ref="T72" si="23">AVERAGE(K72:K74)</f>
        <v>17.381287686084139</v>
      </c>
      <c r="U72" s="357">
        <f t="shared" ref="U72" si="24">AVERAGE(L72:T72)</f>
        <v>17.02569186334577</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(3.91*'VO2-BW'!C73+1.1*'VCO2-BW '!C73)/1000</f>
        <v>18.002676486486489</v>
      </c>
      <c r="D73" s="355">
        <f>(3.91*'VO2-BW'!D73+1.1*'VCO2-BW '!D73)/1000</f>
        <v>16.368489743589745</v>
      </c>
      <c r="E73" s="355">
        <f>(3.91*'VO2-BW'!E73+1.1*'VCO2-BW '!E73)/1000</f>
        <v>14.712300000000001</v>
      </c>
      <c r="F73" s="355">
        <f>(3.91*'VO2-BW'!F73+1.1*'VCO2-BW '!F73)/1000</f>
        <v>18.476932780082986</v>
      </c>
      <c r="G73" s="355">
        <f>(3.91*'VO2-BW'!G73+1.1*'VCO2-BW '!G73)/1000</f>
        <v>20.681084478260868</v>
      </c>
      <c r="H73" s="372">
        <f>(3.91*'VO2-BW'!H73+1.1*'VCO2-BW '!H73)/1000</f>
        <v>14.686214536585364</v>
      </c>
      <c r="I73" s="372">
        <f>(3.91*'VO2-BW'!I73+1.1*'VCO2-BW '!I73)/1000</f>
        <v>18.575349099099096</v>
      </c>
      <c r="J73" s="372">
        <f>(3.91*'VO2-BW'!J73+1.1*'VCO2-BW '!J73)/1000</f>
        <v>19.528565167464116</v>
      </c>
      <c r="K73" s="373">
        <f>(3.91*'VO2-BW'!K73+1.1*'VCO2-BW '!K73)/1000</f>
        <v>18.385197135922329</v>
      </c>
      <c r="L73" s="109"/>
      <c r="M73" s="329"/>
      <c r="N73" s="329"/>
      <c r="O73" s="329"/>
      <c r="P73" s="329"/>
      <c r="Q73" s="329"/>
      <c r="R73" s="329"/>
      <c r="S73" s="329"/>
      <c r="T73" s="329"/>
      <c r="U73" s="357">
        <f t="shared" ref="U73" si="25">STDEV(L72:T72)/SQRT(COUNT(L72:T72))</f>
        <v>0.35055504736170495</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(3.91*'VO2-BW'!C74+1.1*'VCO2-BW '!C74)/1000</f>
        <v>16.119163706563707</v>
      </c>
      <c r="D74" s="355">
        <f>(3.91*'VO2-BW'!D74+1.1*'VCO2-BW '!D74)/1000</f>
        <v>15.040063919413921</v>
      </c>
      <c r="E74" s="355">
        <f>(3.91*'VO2-BW'!E74+1.1*'VCO2-BW '!E74)/1000</f>
        <v>14.971670078740157</v>
      </c>
      <c r="F74" s="355">
        <f>(3.91*'VO2-BW'!F74+1.1*'VCO2-BW '!F74)/1000</f>
        <v>17.780191867219912</v>
      </c>
      <c r="G74" s="355">
        <f>(3.91*'VO2-BW'!G74+1.1*'VCO2-BW '!G74)/1000</f>
        <v>16.399393173913047</v>
      </c>
      <c r="H74" s="372">
        <f>(3.91*'VO2-BW'!H74+1.1*'VCO2-BW '!H74)/1000</f>
        <v>15.354927999999997</v>
      </c>
      <c r="I74" s="372">
        <f>(3.91*'VO2-BW'!I74+1.1*'VCO2-BW '!I74)/1000</f>
        <v>16.9491972972973</v>
      </c>
      <c r="J74" s="372">
        <f>(3.91*'VO2-BW'!J74+1.1*'VCO2-BW '!J74)/1000</f>
        <v>17.8008995215311</v>
      </c>
      <c r="K74" s="373">
        <f>(3.91*'VO2-BW'!K74+1.1*'VCO2-BW '!K74)/1000</f>
        <v>15.206171796116504</v>
      </c>
      <c r="L74" s="10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(3.91*'VO2-BW'!C75+1.1*'VCO2-BW '!C75)/1000</f>
        <v>16.602705135135135</v>
      </c>
      <c r="D75" s="355">
        <f>(3.91*'VO2-BW'!D75+1.1*'VCO2-BW '!D75)/1000</f>
        <v>17.661164652014655</v>
      </c>
      <c r="E75" s="355">
        <f>(3.91*'VO2-BW'!E75+1.1*'VCO2-BW '!E75)/1000</f>
        <v>8.7777850393700785</v>
      </c>
      <c r="F75" s="355">
        <f>(3.91*'VO2-BW'!F75+1.1*'VCO2-BW '!F75)/1000</f>
        <v>17.262061742738588</v>
      </c>
      <c r="G75" s="355">
        <f>(3.91*'VO2-BW'!G75+1.1*'VCO2-BW '!G75)/1000</f>
        <v>15.381173260869566</v>
      </c>
      <c r="H75" s="372">
        <f>(3.91*'VO2-BW'!H75+1.1*'VCO2-BW '!H75)/1000</f>
        <v>17.454936097560974</v>
      </c>
      <c r="I75" s="372">
        <f>(3.91*'VO2-BW'!I75+1.1*'VCO2-BW '!I75)/1000</f>
        <v>17.43573018018018</v>
      </c>
      <c r="J75" s="372">
        <f>(3.91*'VO2-BW'!J75+1.1*'VCO2-BW '!J75)/1000</f>
        <v>16.139291004784692</v>
      </c>
      <c r="K75" s="373">
        <f>(3.91*'VO2-BW'!K75+1.1*'VCO2-BW '!K75)/1000</f>
        <v>16.67809650485437</v>
      </c>
      <c r="L75" s="109">
        <f t="shared" ref="L75:P75" si="26">AVERAGE(C75:C77)</f>
        <v>15.831425881595882</v>
      </c>
      <c r="M75" s="329">
        <f t="shared" si="26"/>
        <v>13.594121855921857</v>
      </c>
      <c r="N75" s="329">
        <f t="shared" si="26"/>
        <v>13.288042913385828</v>
      </c>
      <c r="O75" s="329">
        <f t="shared" si="26"/>
        <v>15.301261078838174</v>
      </c>
      <c r="P75" s="329">
        <f t="shared" si="26"/>
        <v>17.075353420289858</v>
      </c>
      <c r="Q75" s="329">
        <f t="shared" ref="Q75" si="27">AVERAGE(H75:H77)</f>
        <v>15.813298601626016</v>
      </c>
      <c r="R75" s="329">
        <f t="shared" ref="R75" si="28">AVERAGE(I75:I77)</f>
        <v>14.819604504504504</v>
      </c>
      <c r="S75" s="329">
        <f t="shared" ref="S75" si="29">AVERAGE(J75:J77)</f>
        <v>15.106176140350881</v>
      </c>
      <c r="T75" s="329">
        <f t="shared" ref="T75" si="30">AVERAGE(K75:K77)</f>
        <v>13.054514207119743</v>
      </c>
      <c r="U75" s="357">
        <f t="shared" ref="U75" si="31">AVERAGE(L75:T75)</f>
        <v>14.875977622625861</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(3.91*'VO2-BW'!C76+1.1*'VCO2-BW '!C76)/1000</f>
        <v>16.181190270270271</v>
      </c>
      <c r="D76" s="355">
        <f>(3.91*'VO2-BW'!D76+1.1*'VCO2-BW '!D76)/1000</f>
        <v>10.192608424908425</v>
      </c>
      <c r="E76" s="355">
        <f>(3.91*'VO2-BW'!E76+1.1*'VCO2-BW '!E76)/1000</f>
        <v>14.07045472440945</v>
      </c>
      <c r="F76" s="355">
        <f>(3.91*'VO2-BW'!F76+1.1*'VCO2-BW '!F76)/1000</f>
        <v>16.592816265560163</v>
      </c>
      <c r="G76" s="355">
        <f>(3.91*'VO2-BW'!G76+1.1*'VCO2-BW '!G76)/1000</f>
        <v>13.889422130434784</v>
      </c>
      <c r="H76" s="372">
        <f>(3.91*'VO2-BW'!H76+1.1*'VCO2-BW '!H76)/1000</f>
        <v>13.49956887804878</v>
      </c>
      <c r="I76" s="372">
        <f>(3.91*'VO2-BW'!I76+1.1*'VCO2-BW '!I76)/1000</f>
        <v>15.398893693693696</v>
      </c>
      <c r="J76" s="372">
        <f>(3.91*'VO2-BW'!J76+1.1*'VCO2-BW '!J76)/1000</f>
        <v>17.347970622009573</v>
      </c>
      <c r="K76" s="373">
        <f>(3.91*'VO2-BW'!K76+1.1*'VCO2-BW '!K76)/1000</f>
        <v>11.440029077669903</v>
      </c>
      <c r="L76" s="109"/>
      <c r="M76" s="329"/>
      <c r="N76" s="329"/>
      <c r="O76" s="329"/>
      <c r="P76" s="329"/>
      <c r="Q76" s="329"/>
      <c r="R76" s="329"/>
      <c r="S76" s="329"/>
      <c r="T76" s="329"/>
      <c r="U76" s="357">
        <f t="shared" ref="U76" si="32">STDEV(L75:T75)/SQRT(COUNT(L75:T75))</f>
        <v>0.44640790107440093</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(3.91*'VO2-BW'!C77+1.1*'VCO2-BW '!C77)/1000</f>
        <v>14.710382239382241</v>
      </c>
      <c r="D77" s="355">
        <f>(3.91*'VO2-BW'!D77+1.1*'VCO2-BW '!D77)/1000</f>
        <v>12.928592490842492</v>
      </c>
      <c r="E77" s="355">
        <f>(3.91*'VO2-BW'!E77+1.1*'VCO2-BW '!E77)/1000</f>
        <v>17.015888976377955</v>
      </c>
      <c r="F77" s="355">
        <f>(3.91*'VO2-BW'!F77+1.1*'VCO2-BW '!F77)/1000</f>
        <v>12.048905228215766</v>
      </c>
      <c r="G77" s="355">
        <f>(3.91*'VO2-BW'!G77+1.1*'VCO2-BW '!G77)/1000</f>
        <v>21.955464869565219</v>
      </c>
      <c r="H77" s="372">
        <f>(3.91*'VO2-BW'!H77+1.1*'VCO2-BW '!H77)/1000</f>
        <v>16.48539082926829</v>
      </c>
      <c r="I77" s="372">
        <f>(3.91*'VO2-BW'!I77+1.1*'VCO2-BW '!I77)/1000</f>
        <v>11.62418963963964</v>
      </c>
      <c r="J77" s="372">
        <f>(3.91*'VO2-BW'!J77+1.1*'VCO2-BW '!J77)/1000</f>
        <v>11.831266794258376</v>
      </c>
      <c r="K77" s="373">
        <f>(3.91*'VO2-BW'!K77+1.1*'VCO2-BW '!K77)/1000</f>
        <v>11.045417038834952</v>
      </c>
      <c r="L77" s="10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(3.91*'VO2-BW'!C78+1.1*'VCO2-BW '!C78)/1000</f>
        <v>15.302355057915062</v>
      </c>
      <c r="D78" s="355">
        <f>(3.91*'VO2-BW'!D78+1.1*'VCO2-BW '!D78)/1000</f>
        <v>17.83154010989011</v>
      </c>
      <c r="E78" s="355">
        <f>(3.91*'VO2-BW'!E78+1.1*'VCO2-BW '!E78)/1000</f>
        <v>11.497184645669293</v>
      </c>
      <c r="F78" s="355">
        <f>(3.91*'VO2-BW'!F78+1.1*'VCO2-BW '!F78)/1000</f>
        <v>12.322556016597511</v>
      </c>
      <c r="G78" s="355">
        <f>(3.91*'VO2-BW'!G78+1.1*'VCO2-BW '!G78)/1000</f>
        <v>16.093639391304347</v>
      </c>
      <c r="H78" s="372">
        <f>(3.91*'VO2-BW'!H78+1.1*'VCO2-BW '!H78)/1000</f>
        <v>16.614344097560974</v>
      </c>
      <c r="I78" s="372">
        <f>(3.91*'VO2-BW'!I78+1.1*'VCO2-BW '!I78)/1000</f>
        <v>9.9475207207207212</v>
      </c>
      <c r="J78" s="372">
        <f>(3.91*'VO2-BW'!J78+1.1*'VCO2-BW '!J78)/1000</f>
        <v>20.486221435406705</v>
      </c>
      <c r="K78" s="373">
        <f>(3.91*'VO2-BW'!K78+1.1*'VCO2-BW '!K78)/1000</f>
        <v>16.336865728155338</v>
      </c>
      <c r="L78" s="109">
        <f t="shared" ref="L78:P78" si="33">AVERAGE(C78:C80)</f>
        <v>13.758537464607466</v>
      </c>
      <c r="M78" s="329">
        <f t="shared" si="33"/>
        <v>16.878841514041515</v>
      </c>
      <c r="N78" s="329">
        <f t="shared" si="33"/>
        <v>14.644006299212601</v>
      </c>
      <c r="O78" s="329">
        <f t="shared" si="33"/>
        <v>13.00741510373444</v>
      </c>
      <c r="P78" s="329">
        <f t="shared" si="33"/>
        <v>14.045565507246378</v>
      </c>
      <c r="Q78" s="329">
        <f t="shared" ref="Q78" si="34">AVERAGE(H78:H80)</f>
        <v>13.954644227642277</v>
      </c>
      <c r="R78" s="329">
        <f t="shared" ref="R78" si="35">AVERAGE(I78:I80)</f>
        <v>15.125842942942944</v>
      </c>
      <c r="S78" s="329">
        <f t="shared" ref="S78" si="36">AVERAGE(J78:J80)</f>
        <v>18.648860414673052</v>
      </c>
      <c r="T78" s="329">
        <f t="shared" ref="T78" si="37">AVERAGE(K78:K80)</f>
        <v>18.352054595469255</v>
      </c>
      <c r="U78" s="357">
        <f t="shared" ref="U78" si="38">AVERAGE(L78:T78)</f>
        <v>15.379529785507771</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(3.91*'VO2-BW'!C79+1.1*'VCO2-BW '!C79)/1000</f>
        <v>14.825332277992279</v>
      </c>
      <c r="D79" s="355">
        <f>(3.91*'VO2-BW'!D79+1.1*'VCO2-BW '!D79)/1000</f>
        <v>15.979017032967034</v>
      </c>
      <c r="E79" s="355">
        <f>(3.91*'VO2-BW'!E79+1.1*'VCO2-BW '!E79)/1000</f>
        <v>15.117438188976379</v>
      </c>
      <c r="F79" s="355">
        <f>(3.91*'VO2-BW'!F79+1.1*'VCO2-BW '!F79)/1000</f>
        <v>13.930710373443985</v>
      </c>
      <c r="G79" s="355">
        <f>(3.91*'VO2-BW'!G79+1.1*'VCO2-BW '!G79)/1000</f>
        <v>10.382022130434784</v>
      </c>
      <c r="H79" s="372">
        <f>(3.91*'VO2-BW'!H79+1.1*'VCO2-BW '!H79)/1000</f>
        <v>13.109514731707318</v>
      </c>
      <c r="I79" s="372">
        <f>(3.91*'VO2-BW'!I79+1.1*'VCO2-BW '!I79)/1000</f>
        <v>17.963683783783786</v>
      </c>
      <c r="J79" s="372">
        <f>(3.91*'VO2-BW'!J79+1.1*'VCO2-BW '!J79)/1000</f>
        <v>20.265989282296655</v>
      </c>
      <c r="K79" s="373">
        <f>(3.91*'VO2-BW'!K79+1.1*'VCO2-BW '!K79)/1000</f>
        <v>19.584056893203883</v>
      </c>
      <c r="L79" s="109"/>
      <c r="M79" s="329"/>
      <c r="N79" s="329"/>
      <c r="O79" s="329"/>
      <c r="P79" s="329"/>
      <c r="Q79" s="329"/>
      <c r="R79" s="329"/>
      <c r="S79" s="329"/>
      <c r="T79" s="329"/>
      <c r="U79" s="357">
        <f t="shared" ref="U79" si="39">STDEV(L78:T78)/SQRT(COUNT(L78:T78))</f>
        <v>0.69163672322262215</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(3.91*'VO2-BW'!C80+1.1*'VCO2-BW '!C80)/1000</f>
        <v>11.147925057915062</v>
      </c>
      <c r="D80" s="355">
        <f>(3.91*'VO2-BW'!D80+1.1*'VCO2-BW '!D80)/1000</f>
        <v>16.825967399267398</v>
      </c>
      <c r="E80" s="355">
        <f>(3.91*'VO2-BW'!E80+1.1*'VCO2-BW '!E80)/1000</f>
        <v>17.317396062992128</v>
      </c>
      <c r="F80" s="355">
        <f>(3.91*'VO2-BW'!F80+1.1*'VCO2-BW '!F80)/1000</f>
        <v>12.768978921161823</v>
      </c>
      <c r="G80" s="355">
        <f>(3.91*'VO2-BW'!G80+1.1*'VCO2-BW '!G80)/1000</f>
        <v>15.661035000000002</v>
      </c>
      <c r="H80" s="372">
        <f>(3.91*'VO2-BW'!H80+1.1*'VCO2-BW '!H80)/1000</f>
        <v>12.140073853658537</v>
      </c>
      <c r="I80" s="372">
        <f>(3.91*'VO2-BW'!I80+1.1*'VCO2-BW '!I80)/1000</f>
        <v>17.466324324324326</v>
      </c>
      <c r="J80" s="372">
        <f>(3.91*'VO2-BW'!J80+1.1*'VCO2-BW '!J80)/1000</f>
        <v>15.194370526315792</v>
      </c>
      <c r="K80" s="373">
        <f>(3.91*'VO2-BW'!K80+1.1*'VCO2-BW '!K80)/1000</f>
        <v>19.135241165048541</v>
      </c>
      <c r="L80" s="10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(3.91*'VO2-BW'!C81+1.1*'VCO2-BW '!C81)/1000</f>
        <v>13.26343057915058</v>
      </c>
      <c r="D81" s="355">
        <f>(3.91*'VO2-BW'!D81+1.1*'VCO2-BW '!D81)/1000</f>
        <v>16.899133882783886</v>
      </c>
      <c r="E81" s="355">
        <f>(3.91*'VO2-BW'!E81+1.1*'VCO2-BW '!E81)/1000</f>
        <v>15.153526771653544</v>
      </c>
      <c r="F81" s="355">
        <f>(3.91*'VO2-BW'!F81+1.1*'VCO2-BW '!F81)/1000</f>
        <v>17.70281029045643</v>
      </c>
      <c r="G81" s="355">
        <f>(3.91*'VO2-BW'!G81+1.1*'VCO2-BW '!G81)/1000</f>
        <v>17.569797304347826</v>
      </c>
      <c r="H81" s="372">
        <f>(3.91*'VO2-BW'!H81+1.1*'VCO2-BW '!H81)/1000</f>
        <v>17.270353268292681</v>
      </c>
      <c r="I81" s="372">
        <f>(3.91*'VO2-BW'!I81+1.1*'VCO2-BW '!I81)/1000</f>
        <v>17.036773423423423</v>
      </c>
      <c r="J81" s="372">
        <f>(3.91*'VO2-BW'!J81+1.1*'VCO2-BW '!J81)/1000</f>
        <v>18.408963062200957</v>
      </c>
      <c r="K81" s="373">
        <f>(3.91*'VO2-BW'!K81+1.1*'VCO2-BW '!K81)/1000</f>
        <v>18.413188349514563</v>
      </c>
      <c r="L81" s="109">
        <f t="shared" ref="L81:P81" si="40">AVERAGE(C81:C83)</f>
        <v>14.296435842985844</v>
      </c>
      <c r="M81" s="329">
        <f t="shared" si="40"/>
        <v>11.992853235653238</v>
      </c>
      <c r="N81" s="329">
        <f t="shared" si="40"/>
        <v>15.272291338582678</v>
      </c>
      <c r="O81" s="329">
        <f t="shared" si="40"/>
        <v>16.052616763485478</v>
      </c>
      <c r="P81" s="329">
        <f t="shared" si="40"/>
        <v>15.364051507246378</v>
      </c>
      <c r="Q81" s="329">
        <f t="shared" ref="Q81" si="41">AVERAGE(H81:H83)</f>
        <v>16.3482081300813</v>
      </c>
      <c r="R81" s="329">
        <f t="shared" ref="R81" si="42">AVERAGE(I81:I83)</f>
        <v>15.701633783783784</v>
      </c>
      <c r="S81" s="329">
        <f t="shared" ref="S81" si="43">AVERAGE(J81:J83)</f>
        <v>17.235410303030307</v>
      </c>
      <c r="T81" s="329">
        <f t="shared" ref="T81" si="44">AVERAGE(K81:K83)</f>
        <v>17.323851666666666</v>
      </c>
      <c r="U81" s="357">
        <f t="shared" ref="U81" si="45">AVERAGE(L81:T81)</f>
        <v>15.509705841279517</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(3.91*'VO2-BW'!C82+1.1*'VCO2-BW '!C82)/1000</f>
        <v>14.18990528957529</v>
      </c>
      <c r="D82" s="355">
        <f>(3.91*'VO2-BW'!D82+1.1*'VCO2-BW '!D82)/1000</f>
        <v>10.369944139194139</v>
      </c>
      <c r="E82" s="355">
        <f>(3.91*'VO2-BW'!E82+1.1*'VCO2-BW '!E82)/1000</f>
        <v>16.092765354330709</v>
      </c>
      <c r="F82" s="355">
        <f>(3.91*'VO2-BW'!F82+1.1*'VCO2-BW '!F82)/1000</f>
        <v>17.065222904564315</v>
      </c>
      <c r="G82" s="355">
        <f>(3.91*'VO2-BW'!G82+1.1*'VCO2-BW '!G82)/1000</f>
        <v>14.683537869565216</v>
      </c>
      <c r="H82" s="372">
        <f>(3.91*'VO2-BW'!H82+1.1*'VCO2-BW '!H82)/1000</f>
        <v>13.616684292682926</v>
      </c>
      <c r="I82" s="372">
        <f>(3.91*'VO2-BW'!I82+1.1*'VCO2-BW '!I82)/1000</f>
        <v>13.386559459459461</v>
      </c>
      <c r="J82" s="372">
        <f>(3.91*'VO2-BW'!J82+1.1*'VCO2-BW '!J82)/1000</f>
        <v>17.930604306220097</v>
      </c>
      <c r="K82" s="373">
        <f>(3.91*'VO2-BW'!K82+1.1*'VCO2-BW '!K82)/1000</f>
        <v>13.347945388349514</v>
      </c>
      <c r="L82" s="109"/>
      <c r="M82" s="329"/>
      <c r="N82" s="329"/>
      <c r="O82" s="329"/>
      <c r="P82" s="329"/>
      <c r="Q82" s="329"/>
      <c r="R82" s="329"/>
      <c r="S82" s="329"/>
      <c r="T82" s="329"/>
      <c r="U82" s="357">
        <f t="shared" ref="U82" si="46">STDEV(L81:T81)/SQRT(COUNT(L81:T81))</f>
        <v>0.54290515883863932</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(3.91*'VO2-BW'!C83+1.1*'VCO2-BW '!C83)/1000</f>
        <v>15.435971660231662</v>
      </c>
      <c r="D83" s="355">
        <f>(3.91*'VO2-BW'!D83+1.1*'VCO2-BW '!D83)/1000</f>
        <v>8.7094816849816858</v>
      </c>
      <c r="E83" s="355">
        <f>(3.91*'VO2-BW'!E83+1.1*'VCO2-BW '!E83)/1000</f>
        <v>14.57058188976378</v>
      </c>
      <c r="F83" s="355">
        <f>(3.91*'VO2-BW'!F83+1.1*'VCO2-BW '!F83)/1000</f>
        <v>13.389817095435683</v>
      </c>
      <c r="G83" s="355">
        <f>(3.91*'VO2-BW'!G83+1.1*'VCO2-BW '!G83)/1000</f>
        <v>13.838819347826085</v>
      </c>
      <c r="H83" s="372">
        <f>(3.91*'VO2-BW'!H83+1.1*'VCO2-BW '!H83)/1000</f>
        <v>18.157586829268293</v>
      </c>
      <c r="I83" s="372">
        <f>(3.91*'VO2-BW'!I83+1.1*'VCO2-BW '!I83)/1000</f>
        <v>16.68156846846847</v>
      </c>
      <c r="J83" s="372">
        <f>(3.91*'VO2-BW'!J83+1.1*'VCO2-BW '!J83)/1000</f>
        <v>15.36666354066986</v>
      </c>
      <c r="K83" s="373">
        <f>(3.91*'VO2-BW'!K83+1.1*'VCO2-BW '!K83)/1000</f>
        <v>20.210421262135917</v>
      </c>
      <c r="L83" s="10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(3.91*'VO2-BW'!C84+1.1*'VCO2-BW '!C84)/1000</f>
        <v>10.847847490347492</v>
      </c>
      <c r="D84" s="355">
        <f>(3.91*'VO2-BW'!D84+1.1*'VCO2-BW '!D84)/1000</f>
        <v>6.7454380952380948</v>
      </c>
      <c r="E84" s="355">
        <f>(3.91*'VO2-BW'!E84+1.1*'VCO2-BW '!E84)/1000</f>
        <v>9.02406968503937</v>
      </c>
      <c r="F84" s="355">
        <f>(3.91*'VO2-BW'!F84+1.1*'VCO2-BW '!F84)/1000</f>
        <v>15.934317012448133</v>
      </c>
      <c r="G84" s="355">
        <f>(3.91*'VO2-BW'!G84+1.1*'VCO2-BW '!G84)/1000</f>
        <v>10.135365782608696</v>
      </c>
      <c r="H84" s="372">
        <f>(3.91*'VO2-BW'!H84+1.1*'VCO2-BW '!H84)/1000</f>
        <v>15.407739024390242</v>
      </c>
      <c r="I84" s="372">
        <f>(3.91*'VO2-BW'!I84+1.1*'VCO2-BW '!I84)/1000</f>
        <v>18.662718018018019</v>
      </c>
      <c r="J84" s="372">
        <f>(3.91*'VO2-BW'!J84+1.1*'VCO2-BW '!J84)/1000</f>
        <v>17.061462296650721</v>
      </c>
      <c r="K84" s="373">
        <f>(3.91*'VO2-BW'!K84+1.1*'VCO2-BW '!K84)/1000</f>
        <v>19.436077378640778</v>
      </c>
      <c r="L84" s="109">
        <f t="shared" ref="L84:P84" si="47">AVERAGE(C84:C86)</f>
        <v>13.280754350064351</v>
      </c>
      <c r="M84" s="329">
        <f t="shared" si="47"/>
        <v>15.012520818070817</v>
      </c>
      <c r="N84" s="329">
        <f t="shared" si="47"/>
        <v>12.972539763779528</v>
      </c>
      <c r="O84" s="329">
        <f t="shared" si="47"/>
        <v>14.904088962655601</v>
      </c>
      <c r="P84" s="329">
        <f t="shared" si="47"/>
        <v>11.142735594202898</v>
      </c>
      <c r="Q84" s="329">
        <f t="shared" ref="Q84" si="48">AVERAGE(H84:H86)</f>
        <v>14.433280455284553</v>
      </c>
      <c r="R84" s="329">
        <f t="shared" ref="R84" si="49">AVERAGE(I84:I86)</f>
        <v>15.571138138138139</v>
      </c>
      <c r="S84" s="329">
        <f t="shared" ref="S84" si="50">AVERAGE(J84:J86)</f>
        <v>16.404799011164275</v>
      </c>
      <c r="T84" s="329">
        <f t="shared" ref="T84" si="51">AVERAGE(K84:K86)</f>
        <v>17.903430129449841</v>
      </c>
      <c r="U84" s="357">
        <f t="shared" ref="U84" si="52">AVERAGE(L84:T84)</f>
        <v>14.625031913645557</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(3.91*'VO2-BW'!C85+1.1*'VCO2-BW '!C85)/1000</f>
        <v>13.222163243243246</v>
      </c>
      <c r="D85" s="355">
        <f>(3.91*'VO2-BW'!D85+1.1*'VCO2-BW '!D85)/1000</f>
        <v>19.392615018315016</v>
      </c>
      <c r="E85" s="355">
        <f>(3.91*'VO2-BW'!E85+1.1*'VCO2-BW '!E85)/1000</f>
        <v>12.515796850393702</v>
      </c>
      <c r="F85" s="355">
        <f>(3.91*'VO2-BW'!F85+1.1*'VCO2-BW '!F85)/1000</f>
        <v>13.008857427385891</v>
      </c>
      <c r="G85" s="355">
        <f>(3.91*'VO2-BW'!G85+1.1*'VCO2-BW '!G85)/1000</f>
        <v>12.998052826086958</v>
      </c>
      <c r="H85" s="372">
        <f>(3.91*'VO2-BW'!H85+1.1*'VCO2-BW '!H85)/1000</f>
        <v>10.854278341463415</v>
      </c>
      <c r="I85" s="372">
        <f>(3.91*'VO2-BW'!I85+1.1*'VCO2-BW '!I85)/1000</f>
        <v>16.519024774774778</v>
      </c>
      <c r="J85" s="372">
        <f>(3.91*'VO2-BW'!J85+1.1*'VCO2-BW '!J85)/1000</f>
        <v>16.792779904306222</v>
      </c>
      <c r="K85" s="373">
        <f>(3.91*'VO2-BW'!K85+1.1*'VCO2-BW '!K85)/1000</f>
        <v>18.377938737864078</v>
      </c>
      <c r="L85" s="109"/>
      <c r="M85" s="329"/>
      <c r="N85" s="329"/>
      <c r="O85" s="329"/>
      <c r="P85" s="329"/>
      <c r="Q85" s="329"/>
      <c r="R85" s="329"/>
      <c r="S85" s="329"/>
      <c r="T85" s="329"/>
      <c r="U85" s="357">
        <f t="shared" ref="U85" si="53">STDEV(L84:T84)/SQRT(COUNT(L84:T84))</f>
        <v>0.66394833310094226</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(3.91*'VO2-BW'!C86+1.1*'VCO2-BW '!C86)/1000</f>
        <v>15.772252316602316</v>
      </c>
      <c r="D86" s="355">
        <f>(3.91*'VO2-BW'!D86+1.1*'VCO2-BW '!D86)/1000</f>
        <v>18.899509340659339</v>
      </c>
      <c r="E86" s="355">
        <f>(3.91*'VO2-BW'!E86+1.1*'VCO2-BW '!E86)/1000</f>
        <v>17.377752755905512</v>
      </c>
      <c r="F86" s="355">
        <f>(3.91*'VO2-BW'!F86+1.1*'VCO2-BW '!F86)/1000</f>
        <v>15.769092448132779</v>
      </c>
      <c r="G86" s="355">
        <f>(3.91*'VO2-BW'!G86+1.1*'VCO2-BW '!G86)/1000</f>
        <v>10.294788173913043</v>
      </c>
      <c r="H86" s="372">
        <f>(3.91*'VO2-BW'!H86+1.1*'VCO2-BW '!H86)/1000</f>
        <v>17.037824000000001</v>
      </c>
      <c r="I86" s="372">
        <f>(3.91*'VO2-BW'!I86+1.1*'VCO2-BW '!I86)/1000</f>
        <v>11.531671621621623</v>
      </c>
      <c r="J86" s="372">
        <f>(3.91*'VO2-BW'!J86+1.1*'VCO2-BW '!J86)/1000</f>
        <v>15.360154832535887</v>
      </c>
      <c r="K86" s="373">
        <f>(3.91*'VO2-BW'!K86+1.1*'VCO2-BW '!K86)/1000</f>
        <v>15.896274271844661</v>
      </c>
      <c r="L86" s="10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(3.91*'VO2-BW'!C87+1.1*'VCO2-BW '!C87)/1000</f>
        <v>16.33455115830116</v>
      </c>
      <c r="D87" s="355">
        <f>(3.91*'VO2-BW'!D87+1.1*'VCO2-BW '!D87)/1000</f>
        <v>18.280124725274725</v>
      </c>
      <c r="E87" s="355">
        <f>(3.91*'VO2-BW'!E87+1.1*'VCO2-BW '!E87)/1000</f>
        <v>12.277187007874018</v>
      </c>
      <c r="F87" s="355">
        <f>(3.91*'VO2-BW'!F87+1.1*'VCO2-BW '!F87)/1000</f>
        <v>15.700496265560167</v>
      </c>
      <c r="G87" s="355">
        <f>(3.91*'VO2-BW'!G87+1.1*'VCO2-BW '!G87)/1000</f>
        <v>17.979634739130432</v>
      </c>
      <c r="H87" s="372">
        <f>(3.91*'VO2-BW'!H87+1.1*'VCO2-BW '!H87)/1000</f>
        <v>15.430078536585365</v>
      </c>
      <c r="I87" s="372">
        <f>(3.91*'VO2-BW'!I87+1.1*'VCO2-BW '!I87)/1000</f>
        <v>17.419443693693694</v>
      </c>
      <c r="J87" s="372">
        <f>(3.91*'VO2-BW'!J87+1.1*'VCO2-BW '!J87)/1000</f>
        <v>18.022341626794258</v>
      </c>
      <c r="K87" s="373">
        <f>(3.91*'VO2-BW'!K87+1.1*'VCO2-BW '!K87)/1000</f>
        <v>16.065703834951456</v>
      </c>
      <c r="L87" s="109">
        <f t="shared" ref="L87:P87" si="54">AVERAGE(C87:C89)</f>
        <v>15.459765250965253</v>
      </c>
      <c r="M87" s="329">
        <f t="shared" si="54"/>
        <v>16.390811721611723</v>
      </c>
      <c r="N87" s="329">
        <f t="shared" si="54"/>
        <v>12.434477952755907</v>
      </c>
      <c r="O87" s="329">
        <f t="shared" si="54"/>
        <v>16.715735103734438</v>
      </c>
      <c r="P87" s="329">
        <f t="shared" si="54"/>
        <v>13.965354942028986</v>
      </c>
      <c r="Q87" s="329">
        <f t="shared" ref="Q87" si="55">AVERAGE(H87:H89)</f>
        <v>15.290943739837397</v>
      </c>
      <c r="R87" s="329">
        <f t="shared" ref="R87" si="56">AVERAGE(I87:I89)</f>
        <v>17.076242942942944</v>
      </c>
      <c r="S87" s="329">
        <f t="shared" ref="S87" si="57">AVERAGE(J87:J89)</f>
        <v>13.20324475279107</v>
      </c>
      <c r="T87" s="329">
        <f t="shared" ref="T87" si="58">AVERAGE(K87:K89)</f>
        <v>12.815592734627833</v>
      </c>
      <c r="U87" s="357">
        <f t="shared" ref="U87" si="59">AVERAGE(L87:T87)</f>
        <v>14.816907682366171</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(3.91*'VO2-BW'!C88+1.1*'VCO2-BW '!C88)/1000</f>
        <v>13.928426911196912</v>
      </c>
      <c r="D88" s="355">
        <f>(3.91*'VO2-BW'!D88+1.1*'VCO2-BW '!D88)/1000</f>
        <v>16.916082051282054</v>
      </c>
      <c r="E88" s="355">
        <f>(3.91*'VO2-BW'!E88+1.1*'VCO2-BW '!E88)/1000</f>
        <v>14.241405118110237</v>
      </c>
      <c r="F88" s="355">
        <f>(3.91*'VO2-BW'!F88+1.1*'VCO2-BW '!F88)/1000</f>
        <v>15.799512697095434</v>
      </c>
      <c r="G88" s="355">
        <f>(3.91*'VO2-BW'!G88+1.1*'VCO2-BW '!G88)/1000</f>
        <v>10.546223434782611</v>
      </c>
      <c r="H88" s="372">
        <f>(3.91*'VO2-BW'!H88+1.1*'VCO2-BW '!H88)/1000</f>
        <v>18.37068907317073</v>
      </c>
      <c r="I88" s="372">
        <f>(3.91*'VO2-BW'!I88+1.1*'VCO2-BW '!I88)/1000</f>
        <v>17.117998648648648</v>
      </c>
      <c r="J88" s="372">
        <f>(3.91*'VO2-BW'!J88+1.1*'VCO2-BW '!J88)/1000</f>
        <v>10.666948612440192</v>
      </c>
      <c r="K88" s="373">
        <f>(3.91*'VO2-BW'!K88+1.1*'VCO2-BW '!K88)/1000</f>
        <v>10.661477427184467</v>
      </c>
      <c r="L88" s="109"/>
      <c r="M88" s="329"/>
      <c r="N88" s="329"/>
      <c r="O88" s="329"/>
      <c r="P88" s="329"/>
      <c r="Q88" s="329"/>
      <c r="R88" s="329"/>
      <c r="S88" s="329"/>
      <c r="T88" s="329"/>
      <c r="U88" s="357">
        <f t="shared" ref="U88" si="60">STDEV(L87:T87)/SQRT(COUNT(L87:T87))</f>
        <v>0.58731468016042176</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(3.91*'VO2-BW'!C89+1.1*'VCO2-BW '!C89)/1000</f>
        <v>16.116317683397686</v>
      </c>
      <c r="D89" s="355">
        <f>(3.91*'VO2-BW'!D89+1.1*'VCO2-BW '!D89)/1000</f>
        <v>13.976228388278386</v>
      </c>
      <c r="E89" s="355">
        <f>(3.91*'VO2-BW'!E89+1.1*'VCO2-BW '!E89)/1000</f>
        <v>10.784841732283464</v>
      </c>
      <c r="F89" s="355">
        <f>(3.91*'VO2-BW'!F89+1.1*'VCO2-BW '!F89)/1000</f>
        <v>18.647196348547716</v>
      </c>
      <c r="G89" s="355">
        <f>(3.91*'VO2-BW'!G89+1.1*'VCO2-BW '!G89)/1000</f>
        <v>13.370206652173913</v>
      </c>
      <c r="H89" s="372">
        <f>(3.91*'VO2-BW'!H89+1.1*'VCO2-BW '!H89)/1000</f>
        <v>12.072063609756096</v>
      </c>
      <c r="I89" s="372">
        <f>(3.91*'VO2-BW'!I89+1.1*'VCO2-BW '!I89)/1000</f>
        <v>16.69128648648649</v>
      </c>
      <c r="J89" s="372">
        <f>(3.91*'VO2-BW'!J89+1.1*'VCO2-BW '!J89)/1000</f>
        <v>10.920444019138758</v>
      </c>
      <c r="K89" s="373">
        <f>(3.91*'VO2-BW'!K89+1.1*'VCO2-BW '!K89)/1000</f>
        <v>11.719596941747572</v>
      </c>
      <c r="L89" s="10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(3.91*'VO2-BW'!C90+1.1*'VCO2-BW '!C90)/1000</f>
        <v>11.2187722007722</v>
      </c>
      <c r="D90" s="355">
        <f>(3.91*'VO2-BW'!D90+1.1*'VCO2-BW '!D90)/1000</f>
        <v>13.440612637362635</v>
      </c>
      <c r="E90" s="355">
        <f>(3.91*'VO2-BW'!E90+1.1*'VCO2-BW '!E90)/1000</f>
        <v>13.57427125984252</v>
      </c>
      <c r="F90" s="355">
        <f>(3.91*'VO2-BW'!F90+1.1*'VCO2-BW '!F90)/1000</f>
        <v>17.371397178423233</v>
      </c>
      <c r="G90" s="355">
        <f>(3.91*'VO2-BW'!G90+1.1*'VCO2-BW '!G90)/1000</f>
        <v>16.415201173913044</v>
      </c>
      <c r="H90" s="372">
        <f>(3.91*'VO2-BW'!H90+1.1*'VCO2-BW '!H90)/1000</f>
        <v>17.266428195121954</v>
      </c>
      <c r="I90" s="372">
        <f>(3.91*'VO2-BW'!I90+1.1*'VCO2-BW '!I90)/1000</f>
        <v>13.689185585585589</v>
      </c>
      <c r="J90" s="372">
        <f>(3.91*'VO2-BW'!J90+1.1*'VCO2-BW '!J90)/1000</f>
        <v>20.561144593301435</v>
      </c>
      <c r="K90" s="373">
        <f>(3.91*'VO2-BW'!K90+1.1*'VCO2-BW '!K90)/1000</f>
        <v>9.5389790776699037</v>
      </c>
      <c r="L90" s="109">
        <f t="shared" ref="L90:P90" si="61">AVERAGE(C90:C92)</f>
        <v>11.915468906048908</v>
      </c>
      <c r="M90" s="329">
        <f t="shared" si="61"/>
        <v>11.140905189255188</v>
      </c>
      <c r="N90" s="329">
        <f t="shared" si="61"/>
        <v>12.367293307086614</v>
      </c>
      <c r="O90" s="329">
        <f t="shared" si="61"/>
        <v>16.039380248962654</v>
      </c>
      <c r="P90" s="329">
        <f t="shared" si="61"/>
        <v>15.827348333333333</v>
      </c>
      <c r="Q90" s="329">
        <f t="shared" ref="Q90" si="62">AVERAGE(H90:H92)</f>
        <v>16.249371447154473</v>
      </c>
      <c r="R90" s="329">
        <f t="shared" ref="R90" si="63">AVERAGE(I90:I92)</f>
        <v>12.59862987987988</v>
      </c>
      <c r="S90" s="329">
        <f t="shared" ref="S90" si="64">AVERAGE(J90:J92)</f>
        <v>19.389990877192986</v>
      </c>
      <c r="T90" s="329">
        <f t="shared" ref="T90" si="65">AVERAGE(K90:K92)</f>
        <v>15.571931941747573</v>
      </c>
      <c r="U90" s="357">
        <f t="shared" ref="U90" si="66">AVERAGE(L90:T90)</f>
        <v>14.566702236740177</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(3.91*'VO2-BW'!C91+1.1*'VCO2-BW '!C91)/1000</f>
        <v>9.9298585328185354</v>
      </c>
      <c r="D91" s="355">
        <f>(3.91*'VO2-BW'!D91+1.1*'VCO2-BW '!D91)/1000</f>
        <v>12.574703113553115</v>
      </c>
      <c r="E91" s="355">
        <f>(3.91*'VO2-BW'!E91+1.1*'VCO2-BW '!E91)/1000</f>
        <v>14.257520078740159</v>
      </c>
      <c r="F91" s="355">
        <f>(3.91*'VO2-BW'!F91+1.1*'VCO2-BW '!F91)/1000</f>
        <v>14.526243983402487</v>
      </c>
      <c r="G91" s="355">
        <f>(3.91*'VO2-BW'!G91+1.1*'VCO2-BW '!G91)/1000</f>
        <v>12.415949000000001</v>
      </c>
      <c r="H91" s="372">
        <f>(3.91*'VO2-BW'!H91+1.1*'VCO2-BW '!H91)/1000</f>
        <v>12.696870536585365</v>
      </c>
      <c r="I91" s="372">
        <f>(3.91*'VO2-BW'!I91+1.1*'VCO2-BW '!I91)/1000</f>
        <v>12.31013873873874</v>
      </c>
      <c r="J91" s="372">
        <f>(3.91*'VO2-BW'!J91+1.1*'VCO2-BW '!J91)/1000</f>
        <v>18.415117129186605</v>
      </c>
      <c r="K91" s="373">
        <f>(3.91*'VO2-BW'!K91+1.1*'VCO2-BW '!K91)/1000</f>
        <v>18.096659077669901</v>
      </c>
      <c r="L91" s="109"/>
      <c r="M91" s="329"/>
      <c r="N91" s="329"/>
      <c r="O91" s="329"/>
      <c r="P91" s="329"/>
      <c r="Q91" s="329"/>
      <c r="R91" s="329"/>
      <c r="S91" s="329"/>
      <c r="T91" s="329"/>
      <c r="U91" s="357">
        <f t="shared" ref="U91" si="67">STDEV(L90:T90)/SQRT(COUNT(L90:T90))</f>
        <v>0.90015289500025675</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(3.91*'VO2-BW'!C92+1.1*'VCO2-BW '!C92)/1000</f>
        <v>14.597775984555986</v>
      </c>
      <c r="D92" s="355">
        <f>(3.91*'VO2-BW'!D92+1.1*'VCO2-BW '!D92)/1000</f>
        <v>7.4073998168498161</v>
      </c>
      <c r="E92" s="355">
        <f>(3.91*'VO2-BW'!E92+1.1*'VCO2-BW '!E92)/1000</f>
        <v>9.2700885826771664</v>
      </c>
      <c r="F92" s="355">
        <f>(3.91*'VO2-BW'!F92+1.1*'VCO2-BW '!F92)/1000</f>
        <v>16.220499585062239</v>
      </c>
      <c r="G92" s="355">
        <f>(3.91*'VO2-BW'!G92+1.1*'VCO2-BW '!G92)/1000</f>
        <v>18.650894826086958</v>
      </c>
      <c r="H92" s="372">
        <f>(3.91*'VO2-BW'!H92+1.1*'VCO2-BW '!H92)/1000</f>
        <v>18.784815609756098</v>
      </c>
      <c r="I92" s="372">
        <f>(3.91*'VO2-BW'!I92+1.1*'VCO2-BW '!I92)/1000</f>
        <v>11.796565315315316</v>
      </c>
      <c r="J92" s="372">
        <f>(3.91*'VO2-BW'!J92+1.1*'VCO2-BW '!J92)/1000</f>
        <v>19.193710909090914</v>
      </c>
      <c r="K92" s="373">
        <f>(3.91*'VO2-BW'!K92+1.1*'VCO2-BW '!K92)/1000</f>
        <v>19.080157669902913</v>
      </c>
      <c r="L92" s="10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(3.91*'VO2-BW'!C93+1.1*'VCO2-BW '!C93)/1000</f>
        <v>12.040257953667956</v>
      </c>
      <c r="D93" s="355">
        <f>(3.91*'VO2-BW'!D93+1.1*'VCO2-BW '!D93)/1000</f>
        <v>6.2852120879120887</v>
      </c>
      <c r="E93" s="355">
        <f>(3.91*'VO2-BW'!E93+1.1*'VCO2-BW '!E93)/1000</f>
        <v>9.0550027559055124</v>
      </c>
      <c r="F93" s="355">
        <f>(3.91*'VO2-BW'!F93+1.1*'VCO2-BW '!F93)/1000</f>
        <v>17.562298755186724</v>
      </c>
      <c r="G93" s="355">
        <f>(3.91*'VO2-BW'!G93+1.1*'VCO2-BW '!G93)/1000</f>
        <v>12.078976565217392</v>
      </c>
      <c r="H93" s="372">
        <f>(3.91*'VO2-BW'!H93+1.1*'VCO2-BW '!H93)/1000</f>
        <v>14.343647512195121</v>
      </c>
      <c r="I93" s="372">
        <f>(3.91*'VO2-BW'!I93+1.1*'VCO2-BW '!I93)/1000</f>
        <v>17.154332432432433</v>
      </c>
      <c r="J93" s="372">
        <f>(3.91*'VO2-BW'!J93+1.1*'VCO2-BW '!J93)/1000</f>
        <v>14.439694162679428</v>
      </c>
      <c r="K93" s="373">
        <f>(3.91*'VO2-BW'!K93+1.1*'VCO2-BW '!K93)/1000</f>
        <v>16.574403737864074</v>
      </c>
      <c r="L93" s="109">
        <f t="shared" ref="L93:P93" si="68">AVERAGE(C93:C95)</f>
        <v>13.051687850707852</v>
      </c>
      <c r="M93" s="329">
        <f t="shared" si="68"/>
        <v>10.595968131868132</v>
      </c>
      <c r="N93" s="329">
        <f t="shared" si="68"/>
        <v>11.48980748031496</v>
      </c>
      <c r="O93" s="329">
        <f t="shared" si="68"/>
        <v>15.495083817427385</v>
      </c>
      <c r="P93" s="329">
        <f t="shared" si="68"/>
        <v>11.625366434782608</v>
      </c>
      <c r="Q93" s="329">
        <f t="shared" ref="Q93" si="69">AVERAGE(H93:H95)</f>
        <v>12.223001463414633</v>
      </c>
      <c r="R93" s="329">
        <f t="shared" ref="R93" si="70">AVERAGE(I93:I95)</f>
        <v>17.14645855855856</v>
      </c>
      <c r="S93" s="329">
        <f t="shared" ref="S93" si="71">AVERAGE(J93:J95)</f>
        <v>15.695335917065393</v>
      </c>
      <c r="T93" s="329">
        <f t="shared" ref="T93" si="72">AVERAGE(K93:K95)</f>
        <v>16.094823495145633</v>
      </c>
      <c r="U93" s="357">
        <f t="shared" ref="U93" si="73">AVERAGE(L93:T93)</f>
        <v>13.713059238809462</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(3.91*'VO2-BW'!C94+1.1*'VCO2-BW '!C94)/1000</f>
        <v>12.54310420849421</v>
      </c>
      <c r="D94" s="355">
        <f>(3.91*'VO2-BW'!D94+1.1*'VCO2-BW '!D94)/1000</f>
        <v>7.3246699633699626</v>
      </c>
      <c r="E94" s="355">
        <f>(3.91*'VO2-BW'!E94+1.1*'VCO2-BW '!E94)/1000</f>
        <v>9.5317866141732281</v>
      </c>
      <c r="F94" s="355">
        <f>(3.91*'VO2-BW'!F94+1.1*'VCO2-BW '!F94)/1000</f>
        <v>16.192248298755185</v>
      </c>
      <c r="G94" s="355">
        <f>(3.91*'VO2-BW'!G94+1.1*'VCO2-BW '!G94)/1000</f>
        <v>11.029290999999999</v>
      </c>
      <c r="H94" s="372">
        <f>(3.91*'VO2-BW'!H94+1.1*'VCO2-BW '!H94)/1000</f>
        <v>11.455743609756096</v>
      </c>
      <c r="I94" s="372">
        <f>(3.91*'VO2-BW'!I94+1.1*'VCO2-BW '!I94)/1000</f>
        <v>17.507061261261263</v>
      </c>
      <c r="J94" s="372">
        <f>(3.91*'VO2-BW'!J94+1.1*'VCO2-BW '!J94)/1000</f>
        <v>18.41281196172249</v>
      </c>
      <c r="K94" s="373">
        <f>(3.91*'VO2-BW'!K94+1.1*'VCO2-BW '!K94)/1000</f>
        <v>18.572270631067962</v>
      </c>
      <c r="L94" s="109"/>
      <c r="M94" s="329"/>
      <c r="N94" s="329"/>
      <c r="O94" s="329"/>
      <c r="P94" s="329"/>
      <c r="Q94" s="329"/>
      <c r="R94" s="329"/>
      <c r="S94" s="329"/>
      <c r="T94" s="329"/>
      <c r="U94" s="357">
        <f t="shared" ref="U94" si="74">STDEV(L93:T93)/SQRT(COUNT(L93:T93))</f>
        <v>0.80139908191160325</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(3.91*'VO2-BW'!C95+1.1*'VCO2-BW '!C95)/1000</f>
        <v>14.571701389961392</v>
      </c>
      <c r="D95" s="355">
        <f>(3.91*'VO2-BW'!D95+1.1*'VCO2-BW '!D95)/1000</f>
        <v>18.178022344322343</v>
      </c>
      <c r="E95" s="355">
        <f>(3.91*'VO2-BW'!E95+1.1*'VCO2-BW '!E95)/1000</f>
        <v>15.882633070866145</v>
      </c>
      <c r="F95" s="355">
        <f>(3.91*'VO2-BW'!F95+1.1*'VCO2-BW '!F95)/1000</f>
        <v>12.730704398340247</v>
      </c>
      <c r="G95" s="355">
        <f>(3.91*'VO2-BW'!G95+1.1*'VCO2-BW '!G95)/1000</f>
        <v>11.767831739130434</v>
      </c>
      <c r="H95" s="372">
        <f>(3.91*'VO2-BW'!H95+1.1*'VCO2-BW '!H95)/1000</f>
        <v>10.869613268292683</v>
      </c>
      <c r="I95" s="372">
        <f>(3.91*'VO2-BW'!I95+1.1*'VCO2-BW '!I95)/1000</f>
        <v>16.777981981981981</v>
      </c>
      <c r="J95" s="372">
        <f>(3.91*'VO2-BW'!J95+1.1*'VCO2-BW '!J95)/1000</f>
        <v>14.233501626794261</v>
      </c>
      <c r="K95" s="373">
        <f>(3.91*'VO2-BW'!K95+1.1*'VCO2-BW '!K95)/1000</f>
        <v>13.137796116504855</v>
      </c>
      <c r="L95" s="10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(3.91*'VO2-BW'!C96+1.1*'VCO2-BW '!C96)/1000</f>
        <v>17.497413204633208</v>
      </c>
      <c r="D96" s="355">
        <f>(3.91*'VO2-BW'!D96+1.1*'VCO2-BW '!D96)/1000</f>
        <v>17.994407875457878</v>
      </c>
      <c r="E96" s="355">
        <f>(3.91*'VO2-BW'!E96+1.1*'VCO2-BW '!E96)/1000</f>
        <v>11.54192598425197</v>
      </c>
      <c r="F96" s="355">
        <f>(3.91*'VO2-BW'!F96+1.1*'VCO2-BW '!F96)/1000</f>
        <v>11.413574439834024</v>
      </c>
      <c r="G96" s="355">
        <f>(3.91*'VO2-BW'!G96+1.1*'VCO2-BW '!G96)/1000</f>
        <v>11.380320956521739</v>
      </c>
      <c r="H96" s="372">
        <f>(3.91*'VO2-BW'!H96+1.1*'VCO2-BW '!H96)/1000</f>
        <v>18.139214146341462</v>
      </c>
      <c r="I96" s="372">
        <f>(3.91*'VO2-BW'!I96+1.1*'VCO2-BW '!I96)/1000</f>
        <v>14.254975225225227</v>
      </c>
      <c r="J96" s="372">
        <f>(3.91*'VO2-BW'!J96+1.1*'VCO2-BW '!J96)/1000</f>
        <v>14.59278440191388</v>
      </c>
      <c r="K96" s="373">
        <f>(3.91*'VO2-BW'!K96+1.1*'VCO2-BW '!K96)/1000</f>
        <v>13.598068446601941</v>
      </c>
      <c r="L96" s="109">
        <f t="shared" ref="L96:P96" si="75">AVERAGE(C96:C98)</f>
        <v>13.156055984555985</v>
      </c>
      <c r="M96" s="329">
        <f t="shared" si="75"/>
        <v>14.920685653235656</v>
      </c>
      <c r="N96" s="329">
        <f t="shared" si="75"/>
        <v>14.843565354330712</v>
      </c>
      <c r="O96" s="329">
        <f t="shared" si="75"/>
        <v>12.802521161825728</v>
      </c>
      <c r="P96" s="329">
        <f t="shared" si="75"/>
        <v>12.930736376811595</v>
      </c>
      <c r="Q96" s="329">
        <f t="shared" ref="Q96" si="76">AVERAGE(H96:H98)</f>
        <v>15.811162081300813</v>
      </c>
      <c r="R96" s="329">
        <f t="shared" ref="R96" si="77">AVERAGE(I96:I98)</f>
        <v>13.107610210210211</v>
      </c>
      <c r="S96" s="329">
        <f t="shared" ref="S96" si="78">AVERAGE(J96:J98)</f>
        <v>16.248583062200961</v>
      </c>
      <c r="T96" s="329">
        <f t="shared" ref="T96" si="79">AVERAGE(K96:K98)</f>
        <v>11.338580453074433</v>
      </c>
      <c r="U96" s="357">
        <f t="shared" ref="U96" si="80">AVERAGE(L96:T96)</f>
        <v>13.906611148616232</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(3.91*'VO2-BW'!C97+1.1*'VCO2-BW '!C97)/1000</f>
        <v>12.005739459459463</v>
      </c>
      <c r="D97" s="355">
        <f>(3.91*'VO2-BW'!D97+1.1*'VCO2-BW '!D97)/1000</f>
        <v>9.6323915750915745</v>
      </c>
      <c r="E97" s="355">
        <f>(3.91*'VO2-BW'!E97+1.1*'VCO2-BW '!E97)/1000</f>
        <v>16.510159842519688</v>
      </c>
      <c r="F97" s="355">
        <f>(3.91*'VO2-BW'!F97+1.1*'VCO2-BW '!F97)/1000</f>
        <v>14.304637344398341</v>
      </c>
      <c r="G97" s="355">
        <f>(3.91*'VO2-BW'!G97+1.1*'VCO2-BW '!G97)/1000</f>
        <v>13.215165826086958</v>
      </c>
      <c r="H97" s="372">
        <f>(3.91*'VO2-BW'!H97+1.1*'VCO2-BW '!H97)/1000</f>
        <v>15.81928712195122</v>
      </c>
      <c r="I97" s="372">
        <f>(3.91*'VO2-BW'!I97+1.1*'VCO2-BW '!I97)/1000</f>
        <v>12.846183783783783</v>
      </c>
      <c r="J97" s="372">
        <f>(3.91*'VO2-BW'!J97+1.1*'VCO2-BW '!J97)/1000</f>
        <v>13.772217799043064</v>
      </c>
      <c r="K97" s="373">
        <f>(3.91*'VO2-BW'!K97+1.1*'VCO2-BW '!K97)/1000</f>
        <v>10.614369563106795</v>
      </c>
      <c r="L97" s="109"/>
      <c r="M97" s="329"/>
      <c r="N97" s="329"/>
      <c r="O97" s="329"/>
      <c r="P97" s="329"/>
      <c r="Q97" s="329"/>
      <c r="R97" s="329"/>
      <c r="S97" s="329"/>
      <c r="T97" s="329"/>
      <c r="U97" s="357">
        <f t="shared" ref="U97" si="81">STDEV(L96:T96)/SQRT(COUNT(L96:T96))</f>
        <v>0.53988476728355206</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(3.91*'VO2-BW'!C98+1.1*'VCO2-BW '!C98)/1000</f>
        <v>9.965015289575291</v>
      </c>
      <c r="D98" s="355">
        <f>(3.91*'VO2-BW'!D98+1.1*'VCO2-BW '!D98)/1000</f>
        <v>17.135257509157512</v>
      </c>
      <c r="E98" s="355">
        <f>(3.91*'VO2-BW'!E98+1.1*'VCO2-BW '!E98)/1000</f>
        <v>16.478610236220476</v>
      </c>
      <c r="F98" s="355">
        <f>(3.91*'VO2-BW'!F98+1.1*'VCO2-BW '!F98)/1000</f>
        <v>12.689351701244814</v>
      </c>
      <c r="G98" s="355">
        <f>(3.91*'VO2-BW'!G98+1.1*'VCO2-BW '!G98)/1000</f>
        <v>14.196722347826087</v>
      </c>
      <c r="H98" s="372">
        <f>(3.91*'VO2-BW'!H98+1.1*'VCO2-BW '!H98)/1000</f>
        <v>13.474984975609757</v>
      </c>
      <c r="I98" s="372">
        <f>(3.91*'VO2-BW'!I98+1.1*'VCO2-BW '!I98)/1000</f>
        <v>12.221671621621622</v>
      </c>
      <c r="J98" s="372">
        <f>(3.91*'VO2-BW'!J98+1.1*'VCO2-BW '!J98)/1000</f>
        <v>20.380746985645935</v>
      </c>
      <c r="K98" s="373">
        <f>(3.91*'VO2-BW'!K98+1.1*'VCO2-BW '!K98)/1000</f>
        <v>9.8033033495145627</v>
      </c>
      <c r="L98" s="10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(3.91*'VO2-BW'!C99+1.1*'VCO2-BW '!C99)/1000</f>
        <v>9.6373250193050204</v>
      </c>
      <c r="D99" s="355">
        <f>(3.91*'VO2-BW'!D99+1.1*'VCO2-BW '!D99)/1000</f>
        <v>16.541412454212455</v>
      </c>
      <c r="E99" s="355">
        <f>(3.91*'VO2-BW'!E99+1.1*'VCO2-BW '!E99)/1000</f>
        <v>14.012468503937011</v>
      </c>
      <c r="F99" s="355">
        <f>(3.91*'VO2-BW'!F99+1.1*'VCO2-BW '!F99)/1000</f>
        <v>18.238905560165975</v>
      </c>
      <c r="G99" s="355">
        <f>(3.91*'VO2-BW'!G99+1.1*'VCO2-BW '!G99)/1000</f>
        <v>11.070389652173912</v>
      </c>
      <c r="H99" s="372">
        <f>(3.91*'VO2-BW'!H99+1.1*'VCO2-BW '!H99)/1000</f>
        <v>11.231106243902438</v>
      </c>
      <c r="I99" s="372">
        <f>(3.91*'VO2-BW'!I99+1.1*'VCO2-BW '!I99)/1000</f>
        <v>16.147232882882886</v>
      </c>
      <c r="J99" s="372">
        <f>(3.91*'VO2-BW'!J99+1.1*'VCO2-BW '!J99)/1000</f>
        <v>17.716401052631578</v>
      </c>
      <c r="K99" s="373">
        <f>(3.91*'VO2-BW'!K99+1.1*'VCO2-BW '!K99)/1000</f>
        <v>21.010604660194176</v>
      </c>
      <c r="L99" s="109">
        <f t="shared" ref="L99:P99" si="82">AVERAGE(C99:C101)</f>
        <v>14.089924774774778</v>
      </c>
      <c r="M99" s="329">
        <f t="shared" si="82"/>
        <v>11.784369536019538</v>
      </c>
      <c r="N99" s="329">
        <f t="shared" si="82"/>
        <v>12.37185354330709</v>
      </c>
      <c r="O99" s="329">
        <f t="shared" si="82"/>
        <v>15.463663070539418</v>
      </c>
      <c r="P99" s="329">
        <f t="shared" si="82"/>
        <v>15.682123072463769</v>
      </c>
      <c r="Q99" s="329">
        <f t="shared" ref="Q99" si="83">AVERAGE(H99:H101)</f>
        <v>12.387294308943089</v>
      </c>
      <c r="R99" s="329">
        <f t="shared" ref="R99" si="84">AVERAGE(I99:I101)</f>
        <v>15.464782132132134</v>
      </c>
      <c r="S99" s="329">
        <f t="shared" ref="S99" si="85">AVERAGE(J99:J101)</f>
        <v>16.3469473046252</v>
      </c>
      <c r="T99" s="329">
        <f t="shared" ref="T99" si="86">AVERAGE(K99:K101)</f>
        <v>15.195722508090613</v>
      </c>
      <c r="U99" s="357">
        <f t="shared" ref="U99" si="87">AVERAGE(L99:T99)</f>
        <v>14.309631138988404</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(3.91*'VO2-BW'!C100+1.1*'VCO2-BW '!C100)/1000</f>
        <v>16.745885212355216</v>
      </c>
      <c r="D100" s="355">
        <f>(3.91*'VO2-BW'!D100+1.1*'VCO2-BW '!D100)/1000</f>
        <v>11.071153663003665</v>
      </c>
      <c r="E100" s="355">
        <f>(3.91*'VO2-BW'!E100+1.1*'VCO2-BW '!E100)/1000</f>
        <v>10.907925590551182</v>
      </c>
      <c r="F100" s="355">
        <f>(3.91*'VO2-BW'!F100+1.1*'VCO2-BW '!F100)/1000</f>
        <v>17.05188049792531</v>
      </c>
      <c r="G100" s="355">
        <f>(3.91*'VO2-BW'!G100+1.1*'VCO2-BW '!G100)/1000</f>
        <v>14.679102608695654</v>
      </c>
      <c r="H100" s="372">
        <f>(3.91*'VO2-BW'!H100+1.1*'VCO2-BW '!H100)/1000</f>
        <v>15.041799024390242</v>
      </c>
      <c r="I100" s="372">
        <f>(3.91*'VO2-BW'!I100+1.1*'VCO2-BW '!I100)/1000</f>
        <v>17.47679864864865</v>
      </c>
      <c r="J100" s="372">
        <f>(3.91*'VO2-BW'!J100+1.1*'VCO2-BW '!J100)/1000</f>
        <v>12.729729282296654</v>
      </c>
      <c r="K100" s="373">
        <f>(3.91*'VO2-BW'!K100+1.1*'VCO2-BW '!K100)/1000</f>
        <v>12.896098155339804</v>
      </c>
      <c r="L100" s="109"/>
      <c r="M100" s="329"/>
      <c r="N100" s="329"/>
      <c r="O100" s="329"/>
      <c r="P100" s="329"/>
      <c r="Q100" s="329"/>
      <c r="R100" s="329"/>
      <c r="S100" s="329"/>
      <c r="T100" s="329"/>
      <c r="U100" s="357">
        <f t="shared" ref="U100" si="88">STDEV(L99:T99)/SQRT(COUNT(L99:T99))</f>
        <v>0.56961598473829345</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(3.91*'VO2-BW'!C101+1.1*'VCO2-BW '!C101)/1000</f>
        <v>15.886564092664095</v>
      </c>
      <c r="D101" s="355">
        <f>(3.91*'VO2-BW'!D101+1.1*'VCO2-BW '!D101)/1000</f>
        <v>7.7405424908424916</v>
      </c>
      <c r="E101" s="355">
        <f>(3.91*'VO2-BW'!E101+1.1*'VCO2-BW '!E101)/1000</f>
        <v>12.195166535433072</v>
      </c>
      <c r="F101" s="355">
        <f>(3.91*'VO2-BW'!F101+1.1*'VCO2-BW '!F101)/1000</f>
        <v>11.100203153526971</v>
      </c>
      <c r="G101" s="355">
        <f>(3.91*'VO2-BW'!G101+1.1*'VCO2-BW '!G101)/1000</f>
        <v>21.296876956521743</v>
      </c>
      <c r="H101" s="372">
        <f>(3.91*'VO2-BW'!H101+1.1*'VCO2-BW '!H101)/1000</f>
        <v>10.888977658536584</v>
      </c>
      <c r="I101" s="372">
        <f>(3.91*'VO2-BW'!I101+1.1*'VCO2-BW '!I101)/1000</f>
        <v>12.770314864864865</v>
      </c>
      <c r="J101" s="372">
        <f>(3.91*'VO2-BW'!J101+1.1*'VCO2-BW '!J101)/1000</f>
        <v>18.594711578947368</v>
      </c>
      <c r="K101" s="373">
        <f>(3.91*'VO2-BW'!K101+1.1*'VCO2-BW '!K101)/1000</f>
        <v>11.680464708737864</v>
      </c>
      <c r="L101" s="10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(3.91*'VO2-BW'!C102+1.1*'VCO2-BW '!C102)/1000</f>
        <v>10.753865945945947</v>
      </c>
      <c r="D102" s="355">
        <f>(3.91*'VO2-BW'!D102+1.1*'VCO2-BW '!D102)/1000</f>
        <v>10.82309816849817</v>
      </c>
      <c r="E102" s="355">
        <f>(3.91*'VO2-BW'!E102+1.1*'VCO2-BW '!E102)/1000</f>
        <v>13.803622440944885</v>
      </c>
      <c r="F102" s="355">
        <f>(3.91*'VO2-BW'!F102+1.1*'VCO2-BW '!F102)/1000</f>
        <v>15.237608962655601</v>
      </c>
      <c r="G102" s="355">
        <f>(3.91*'VO2-BW'!G102+1.1*'VCO2-BW '!G102)/1000</f>
        <v>14.082286173913046</v>
      </c>
      <c r="H102" s="372">
        <f>(3.91*'VO2-BW'!H102+1.1*'VCO2-BW '!H102)/1000</f>
        <v>10.794420975609757</v>
      </c>
      <c r="I102" s="372">
        <f>(3.91*'VO2-BW'!I102+1.1*'VCO2-BW '!I102)/1000</f>
        <v>16.259611711711713</v>
      </c>
      <c r="J102" s="372">
        <f>(3.91*'VO2-BW'!J102+1.1*'VCO2-BW '!J102)/1000</f>
        <v>13.381674449760768</v>
      </c>
      <c r="K102" s="373">
        <f>(3.91*'VO2-BW'!K102+1.1*'VCO2-BW '!K102)/1000</f>
        <v>9.6350117961165029</v>
      </c>
      <c r="L102" s="109">
        <f t="shared" ref="L102:P102" si="89">AVERAGE(C102:C104)</f>
        <v>11.701214980694983</v>
      </c>
      <c r="M102" s="329">
        <f t="shared" si="89"/>
        <v>11.863557814407818</v>
      </c>
      <c r="N102" s="329">
        <f t="shared" si="89"/>
        <v>13.099496456692913</v>
      </c>
      <c r="O102" s="329">
        <f t="shared" si="89"/>
        <v>13.152947385892114</v>
      </c>
      <c r="P102" s="329">
        <f t="shared" si="89"/>
        <v>14.302799898550726</v>
      </c>
      <c r="Q102" s="329">
        <f t="shared" ref="Q102" si="90">AVERAGE(H102:H104)</f>
        <v>10.487357073170733</v>
      </c>
      <c r="R102" s="329">
        <f t="shared" ref="R102" si="91">AVERAGE(I102:I104)</f>
        <v>13.016197297297298</v>
      </c>
      <c r="S102" s="329">
        <f t="shared" ref="S102" si="92">AVERAGE(J102:J104)</f>
        <v>12.715091642743223</v>
      </c>
      <c r="T102" s="329">
        <f t="shared" ref="T102" si="93">AVERAGE(K102:K104)</f>
        <v>11.932831909385113</v>
      </c>
      <c r="U102" s="357">
        <f t="shared" ref="U102" si="94">AVERAGE(L102:T102)</f>
        <v>12.4746104954261</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(3.91*'VO2-BW'!C103+1.1*'VCO2-BW '!C103)/1000</f>
        <v>14.043648996139</v>
      </c>
      <c r="D103" s="355">
        <f>(3.91*'VO2-BW'!D103+1.1*'VCO2-BW '!D103)/1000</f>
        <v>13.767398351648351</v>
      </c>
      <c r="E103" s="355">
        <f>(3.91*'VO2-BW'!E103+1.1*'VCO2-BW '!E103)/1000</f>
        <v>15.437749606299214</v>
      </c>
      <c r="F103" s="355">
        <f>(3.91*'VO2-BW'!F103+1.1*'VCO2-BW '!F103)/1000</f>
        <v>14.440854771784231</v>
      </c>
      <c r="G103" s="355">
        <f>(3.91*'VO2-BW'!G103+1.1*'VCO2-BW '!G103)/1000</f>
        <v>15.040012565217392</v>
      </c>
      <c r="H103" s="372">
        <f>(3.91*'VO2-BW'!H103+1.1*'VCO2-BW '!H103)/1000</f>
        <v>10.157295999999999</v>
      </c>
      <c r="I103" s="372">
        <f>(3.91*'VO2-BW'!I103+1.1*'VCO2-BW '!I103)/1000</f>
        <v>11.540602252252253</v>
      </c>
      <c r="J103" s="372">
        <f>(3.91*'VO2-BW'!J103+1.1*'VCO2-BW '!J103)/1000</f>
        <v>13.003397511961724</v>
      </c>
      <c r="K103" s="373">
        <f>(3.91*'VO2-BW'!K103+1.1*'VCO2-BW '!K103)/1000</f>
        <v>13.42067281553398</v>
      </c>
      <c r="L103" s="109"/>
      <c r="M103" s="329"/>
      <c r="N103" s="329"/>
      <c r="O103" s="329"/>
      <c r="P103" s="329"/>
      <c r="Q103" s="329"/>
      <c r="R103" s="329"/>
      <c r="S103" s="329"/>
      <c r="T103" s="329"/>
      <c r="U103" s="357">
        <f t="shared" ref="U103" si="95">STDEV(L102:T102)/SQRT(COUNT(L102:T102))</f>
        <v>0.36814613537087454</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(3.91*'VO2-BW'!C104+1.1*'VCO2-BW '!C104)/1000</f>
        <v>10.306130000000001</v>
      </c>
      <c r="D104" s="355">
        <f>(3.91*'VO2-BW'!D104+1.1*'VCO2-BW '!D104)/1000</f>
        <v>11.000176923076925</v>
      </c>
      <c r="E104" s="355">
        <f>(3.91*'VO2-BW'!E104+1.1*'VCO2-BW '!E104)/1000</f>
        <v>10.057117322834646</v>
      </c>
      <c r="F104" s="355">
        <f>(3.91*'VO2-BW'!F104+1.1*'VCO2-BW '!F104)/1000</f>
        <v>9.780378423236515</v>
      </c>
      <c r="G104" s="355">
        <f>(3.91*'VO2-BW'!G104+1.1*'VCO2-BW '!G104)/1000</f>
        <v>13.786100956521739</v>
      </c>
      <c r="H104" s="372">
        <f>(3.91*'VO2-BW'!H104+1.1*'VCO2-BW '!H104)/1000</f>
        <v>10.510354243902439</v>
      </c>
      <c r="I104" s="372">
        <f>(3.91*'VO2-BW'!I104+1.1*'VCO2-BW '!I104)/1000</f>
        <v>11.248377927927928</v>
      </c>
      <c r="J104" s="372">
        <f>(3.91*'VO2-BW'!J104+1.1*'VCO2-BW '!J104)/1000</f>
        <v>11.760202966507178</v>
      </c>
      <c r="K104" s="373">
        <f>(3.91*'VO2-BW'!K104+1.1*'VCO2-BW '!K104)/1000</f>
        <v>12.742811116504853</v>
      </c>
      <c r="L104" s="10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(3.91*'VO2-BW'!C105+1.1*'VCO2-BW '!C105)/1000</f>
        <v>8.9046937837837845</v>
      </c>
      <c r="D105" s="355">
        <f>(3.91*'VO2-BW'!D105+1.1*'VCO2-BW '!D105)/1000</f>
        <v>7.5554197802197809</v>
      </c>
      <c r="E105" s="355">
        <f>(3.91*'VO2-BW'!E105+1.1*'VCO2-BW '!E105)/1000</f>
        <v>8.3659393700787401</v>
      </c>
      <c r="F105" s="355">
        <f>(3.91*'VO2-BW'!F105+1.1*'VCO2-BW '!F105)/1000</f>
        <v>14.279146556016595</v>
      </c>
      <c r="G105" s="355">
        <f>(3.91*'VO2-BW'!G105+1.1*'VCO2-BW '!G105)/1000</f>
        <v>11.703794304347825</v>
      </c>
      <c r="H105" s="372">
        <f>(3.91*'VO2-BW'!H105+1.1*'VCO2-BW '!H105)/1000</f>
        <v>19.395258439024385</v>
      </c>
      <c r="I105" s="372">
        <f>(3.91*'VO2-BW'!I105+1.1*'VCO2-BW '!I105)/1000</f>
        <v>10.65274009009009</v>
      </c>
      <c r="J105" s="372">
        <f>(3.91*'VO2-BW'!J105+1.1*'VCO2-BW '!J105)/1000</f>
        <v>21.099208229665074</v>
      </c>
      <c r="K105" s="373">
        <f>(3.91*'VO2-BW'!K105+1.1*'VCO2-BW '!K105)/1000</f>
        <v>11.165701796116505</v>
      </c>
      <c r="L105" s="109">
        <f t="shared" ref="L105:P105" si="96">AVERAGE(C105:C107)</f>
        <v>11.549577052767054</v>
      </c>
      <c r="M105" s="329">
        <f t="shared" si="96"/>
        <v>9.581439072039073</v>
      </c>
      <c r="N105" s="329">
        <f t="shared" si="96"/>
        <v>11.182138582677167</v>
      </c>
      <c r="O105" s="329">
        <f t="shared" si="96"/>
        <v>14.12538755186722</v>
      </c>
      <c r="P105" s="329">
        <f t="shared" si="96"/>
        <v>11.766195811594203</v>
      </c>
      <c r="Q105" s="329">
        <f t="shared" ref="Q105" si="97">AVERAGE(H105:H107)</f>
        <v>17.097837951219507</v>
      </c>
      <c r="R105" s="329">
        <f t="shared" ref="R105" si="98">AVERAGE(I105:I107)</f>
        <v>11.423682132132134</v>
      </c>
      <c r="S105" s="329">
        <f t="shared" ref="S105" si="99">AVERAGE(J105:J107)</f>
        <v>15.817475023923445</v>
      </c>
      <c r="T105" s="329">
        <f t="shared" ref="T105" si="100">AVERAGE(K105:K107)</f>
        <v>13.174308058252427</v>
      </c>
      <c r="U105" s="357">
        <f t="shared" ref="U105" si="101">AVERAGE(L105:T105)</f>
        <v>12.857560137385802</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(3.91*'VO2-BW'!C106+1.1*'VCO2-BW '!C106)/1000</f>
        <v>12.476641196911199</v>
      </c>
      <c r="D106" s="355">
        <f>(3.91*'VO2-BW'!D106+1.1*'VCO2-BW '!D106)/1000</f>
        <v>6.8862184981684988</v>
      </c>
      <c r="E106" s="355">
        <f>(3.91*'VO2-BW'!E106+1.1*'VCO2-BW '!E106)/1000</f>
        <v>8.433970866141733</v>
      </c>
      <c r="F106" s="355">
        <f>(3.91*'VO2-BW'!F106+1.1*'VCO2-BW '!F106)/1000</f>
        <v>9.7660391701244809</v>
      </c>
      <c r="G106" s="355">
        <f>(3.91*'VO2-BW'!G106+1.1*'VCO2-BW '!G106)/1000</f>
        <v>13.057429478260868</v>
      </c>
      <c r="H106" s="372">
        <f>(3.91*'VO2-BW'!H106+1.1*'VCO2-BW '!H106)/1000</f>
        <v>14.791022341463412</v>
      </c>
      <c r="I106" s="372">
        <f>(3.91*'VO2-BW'!I106+1.1*'VCO2-BW '!I106)/1000</f>
        <v>9.53891846846847</v>
      </c>
      <c r="J106" s="372">
        <f>(3.91*'VO2-BW'!J106+1.1*'VCO2-BW '!J106)/1000</f>
        <v>14.843473971291868</v>
      </c>
      <c r="K106" s="373">
        <f>(3.91*'VO2-BW'!K106+1.1*'VCO2-BW '!K106)/1000</f>
        <v>18.651395776699029</v>
      </c>
      <c r="L106" s="109"/>
      <c r="M106" s="329"/>
      <c r="N106" s="329"/>
      <c r="O106" s="329"/>
      <c r="P106" s="329"/>
      <c r="Q106" s="329"/>
      <c r="R106" s="329"/>
      <c r="S106" s="329"/>
      <c r="T106" s="329"/>
      <c r="U106" s="357">
        <f t="shared" ref="U106" si="102">STDEV(L105:T105)/SQRT(COUNT(L105:T105))</f>
        <v>0.80748818591565952</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(3.91*'VO2-BW'!C107+1.1*'VCO2-BW '!C107)/1000</f>
        <v>13.26739617760618</v>
      </c>
      <c r="D107" s="355">
        <f>(3.91*'VO2-BW'!D107+1.1*'VCO2-BW '!D107)/1000</f>
        <v>14.302678937728938</v>
      </c>
      <c r="E107" s="355">
        <f>(3.91*'VO2-BW'!E107+1.1*'VCO2-BW '!E107)/1000</f>
        <v>16.746505511811026</v>
      </c>
      <c r="F107" s="355">
        <f>(3.91*'VO2-BW'!F107+1.1*'VCO2-BW '!F107)/1000</f>
        <v>18.330976929460579</v>
      </c>
      <c r="G107" s="355">
        <f>(3.91*'VO2-BW'!G107+1.1*'VCO2-BW '!G107)/1000</f>
        <v>10.537363652173916</v>
      </c>
      <c r="H107" s="372">
        <f>(3.91*'VO2-BW'!H107+1.1*'VCO2-BW '!H107)/1000</f>
        <v>17.107233073170729</v>
      </c>
      <c r="I107" s="372">
        <f>(3.91*'VO2-BW'!I107+1.1*'VCO2-BW '!I107)/1000</f>
        <v>14.079387837837839</v>
      </c>
      <c r="J107" s="372">
        <f>(3.91*'VO2-BW'!J107+1.1*'VCO2-BW '!J107)/1000</f>
        <v>11.509742870813398</v>
      </c>
      <c r="K107" s="373">
        <f>(3.91*'VO2-BW'!K107+1.1*'VCO2-BW '!K107)/1000</f>
        <v>9.7058266019417481</v>
      </c>
      <c r="L107" s="10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(3.91*'VO2-BW'!C108+1.1*'VCO2-BW '!C108)/1000</f>
        <v>9.0037605019305023</v>
      </c>
      <c r="D108" s="355">
        <f>(3.91*'VO2-BW'!D108+1.1*'VCO2-BW '!D108)/1000</f>
        <v>13.833772161172162</v>
      </c>
      <c r="E108" s="355">
        <f>(3.91*'VO2-BW'!E108+1.1*'VCO2-BW '!E108)/1000</f>
        <v>14.308618110236223</v>
      </c>
      <c r="F108" s="355">
        <f>(3.91*'VO2-BW'!F108+1.1*'VCO2-BW '!F108)/1000</f>
        <v>15.665365643153528</v>
      </c>
      <c r="G108" s="355">
        <f>(3.91*'VO2-BW'!G108+1.1*'VCO2-BW '!G108)/1000</f>
        <v>10.474228304347827</v>
      </c>
      <c r="H108" s="372">
        <f>(3.91*'VO2-BW'!H108+1.1*'VCO2-BW '!H108)/1000</f>
        <v>10.930399707317072</v>
      </c>
      <c r="I108" s="372">
        <f>(3.91*'VO2-BW'!I108+1.1*'VCO2-BW '!I108)/1000</f>
        <v>12.315609009009009</v>
      </c>
      <c r="J108" s="372">
        <f>(3.91*'VO2-BW'!J108+1.1*'VCO2-BW '!J108)/1000</f>
        <v>11.518003923444979</v>
      </c>
      <c r="K108" s="373">
        <f>(3.91*'VO2-BW'!K108+1.1*'VCO2-BW '!K108)/1000</f>
        <v>12.095283592233011</v>
      </c>
      <c r="L108" s="109">
        <f t="shared" ref="L108:P108" si="103">AVERAGE(C108:C110)</f>
        <v>9.4875774646074671</v>
      </c>
      <c r="M108" s="329">
        <f t="shared" si="103"/>
        <v>10.040078632478632</v>
      </c>
      <c r="N108" s="329">
        <f t="shared" si="103"/>
        <v>10.758486614173231</v>
      </c>
      <c r="O108" s="329">
        <f t="shared" si="103"/>
        <v>12.028300082987551</v>
      </c>
      <c r="P108" s="329">
        <f t="shared" si="103"/>
        <v>12.534104492753626</v>
      </c>
      <c r="Q108" s="329">
        <f t="shared" ref="Q108" si="104">AVERAGE(H108:H110)</f>
        <v>12.451034991869918</v>
      </c>
      <c r="R108" s="329">
        <f t="shared" ref="R108" si="105">AVERAGE(I108:I110)</f>
        <v>11.21850900900901</v>
      </c>
      <c r="S108" s="329">
        <f t="shared" ref="S108" si="106">AVERAGE(J108:J110)</f>
        <v>15.16672937799043</v>
      </c>
      <c r="T108" s="329">
        <f t="shared" ref="T108" si="107">AVERAGE(K108:K110)</f>
        <v>11.376392977346278</v>
      </c>
      <c r="U108" s="357">
        <f t="shared" ref="U108" si="108">AVERAGE(L108:T108)</f>
        <v>11.673468182579573</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(3.91*'VO2-BW'!C109+1.1*'VCO2-BW '!C109)/1000</f>
        <v>9.4531915057915068</v>
      </c>
      <c r="D109" s="355">
        <f>(3.91*'VO2-BW'!D109+1.1*'VCO2-BW '!D109)/1000</f>
        <v>8.2015952380952388</v>
      </c>
      <c r="E109" s="355">
        <f>(3.91*'VO2-BW'!E109+1.1*'VCO2-BW '!E109)/1000</f>
        <v>8.7936555118110249</v>
      </c>
      <c r="F109" s="355">
        <f>(3.91*'VO2-BW'!F109+1.1*'VCO2-BW '!F109)/1000</f>
        <v>10.374674190871371</v>
      </c>
      <c r="G109" s="355">
        <f>(3.91*'VO2-BW'!G109+1.1*'VCO2-BW '!G109)/1000</f>
        <v>11.395710130434782</v>
      </c>
      <c r="H109" s="372">
        <f>(3.91*'VO2-BW'!H109+1.1*'VCO2-BW '!H109)/1000</f>
        <v>8.9962259512195129</v>
      </c>
      <c r="I109" s="372">
        <f>(3.91*'VO2-BW'!I109+1.1*'VCO2-BW '!I109)/1000</f>
        <v>11.139013963963965</v>
      </c>
      <c r="J109" s="372">
        <f>(3.91*'VO2-BW'!J109+1.1*'VCO2-BW '!J109)/1000</f>
        <v>20.656177990430624</v>
      </c>
      <c r="K109" s="373">
        <f>(3.91*'VO2-BW'!K109+1.1*'VCO2-BW '!K109)/1000</f>
        <v>10.974057135922328</v>
      </c>
      <c r="L109" s="109"/>
      <c r="M109" s="329"/>
      <c r="N109" s="329"/>
      <c r="O109" s="329"/>
      <c r="P109" s="329"/>
      <c r="Q109" s="329"/>
      <c r="R109" s="329"/>
      <c r="S109" s="329"/>
      <c r="T109" s="329"/>
      <c r="U109" s="357">
        <f t="shared" ref="U109" si="109">STDEV(L108:T108)/SQRT(COUNT(L108:T108))</f>
        <v>0.55593510948782632</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(3.91*'VO2-BW'!C110+1.1*'VCO2-BW '!C110)/1000</f>
        <v>10.005780386100389</v>
      </c>
      <c r="D110" s="355">
        <f>(3.91*'VO2-BW'!D110+1.1*'VCO2-BW '!D110)/1000</f>
        <v>8.0848684981684968</v>
      </c>
      <c r="E110" s="355">
        <f>(3.91*'VO2-BW'!E110+1.1*'VCO2-BW '!E110)/1000</f>
        <v>9.1731862204724415</v>
      </c>
      <c r="F110" s="355">
        <f>(3.91*'VO2-BW'!F110+1.1*'VCO2-BW '!F110)/1000</f>
        <v>10.044860414937757</v>
      </c>
      <c r="G110" s="355">
        <f>(3.91*'VO2-BW'!G110+1.1*'VCO2-BW '!G110)/1000</f>
        <v>15.732375043478262</v>
      </c>
      <c r="H110" s="372">
        <f>(3.91*'VO2-BW'!H110+1.1*'VCO2-BW '!H110)/1000</f>
        <v>17.426479317073166</v>
      </c>
      <c r="I110" s="372">
        <f>(3.91*'VO2-BW'!I110+1.1*'VCO2-BW '!I110)/1000</f>
        <v>10.200904054054055</v>
      </c>
      <c r="J110" s="372">
        <f>(3.91*'VO2-BW'!J110+1.1*'VCO2-BW '!J110)/1000</f>
        <v>13.326006220095694</v>
      </c>
      <c r="K110" s="373">
        <f>(3.91*'VO2-BW'!K110+1.1*'VCO2-BW '!K110)/1000</f>
        <v>11.059838203883496</v>
      </c>
      <c r="L110" s="10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(3.91*'VO2-BW'!C111+1.1*'VCO2-BW '!C111)/1000</f>
        <v>8.9643765637065638</v>
      </c>
      <c r="D111" s="355">
        <f>(3.91*'VO2-BW'!D111+1.1*'VCO2-BW '!D111)/1000</f>
        <v>8.1539347985347987</v>
      </c>
      <c r="E111" s="355">
        <f>(3.91*'VO2-BW'!E111+1.1*'VCO2-BW '!E111)/1000</f>
        <v>15.717390944881892</v>
      </c>
      <c r="F111" s="355">
        <f>(3.91*'VO2-BW'!F111+1.1*'VCO2-BW '!F111)/1000</f>
        <v>18.44526373443983</v>
      </c>
      <c r="G111" s="355">
        <f>(3.91*'VO2-BW'!G111+1.1*'VCO2-BW '!G111)/1000</f>
        <v>11.533224695652175</v>
      </c>
      <c r="H111" s="372">
        <f>(3.91*'VO2-BW'!H111+1.1*'VCO2-BW '!H111)/1000</f>
        <v>17.124196487804873</v>
      </c>
      <c r="I111" s="372">
        <f>(3.91*'VO2-BW'!I111+1.1*'VCO2-BW '!I111)/1000</f>
        <v>9.7698198198198209</v>
      </c>
      <c r="J111" s="372">
        <f>(3.91*'VO2-BW'!J111+1.1*'VCO2-BW '!J111)/1000</f>
        <v>11.227917894736844</v>
      </c>
      <c r="K111" s="373">
        <f>(3.91*'VO2-BW'!K111+1.1*'VCO2-BW '!K111)/1000</f>
        <v>21.526256941747572</v>
      </c>
      <c r="L111" s="109">
        <f t="shared" ref="L111:P111" si="110">AVERAGE(C111:C113)</f>
        <v>11.645511750321752</v>
      </c>
      <c r="M111" s="329">
        <f t="shared" si="110"/>
        <v>12.639445787545791</v>
      </c>
      <c r="N111" s="329">
        <f t="shared" si="110"/>
        <v>13.370566535433072</v>
      </c>
      <c r="O111" s="329">
        <f t="shared" si="110"/>
        <v>16.9633912033195</v>
      </c>
      <c r="P111" s="329">
        <f t="shared" si="110"/>
        <v>15.77522775362319</v>
      </c>
      <c r="Q111" s="329">
        <f t="shared" ref="Q111" si="111">AVERAGE(H111:H113)</f>
        <v>16.0528881300813</v>
      </c>
      <c r="R111" s="329">
        <f t="shared" ref="R111" si="112">AVERAGE(I111:I113)</f>
        <v>15.540101951951954</v>
      </c>
      <c r="S111" s="329">
        <f t="shared" ref="S111" si="113">AVERAGE(J111:J113)</f>
        <v>12.805730271132377</v>
      </c>
      <c r="T111" s="329">
        <f t="shared" ref="T111" si="114">AVERAGE(K111:K113)</f>
        <v>18.662699368932039</v>
      </c>
      <c r="U111" s="357">
        <f t="shared" ref="U111" si="115">AVERAGE(L111:T111)</f>
        <v>14.828395861371218</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(3.91*'VO2-BW'!C112+1.1*'VCO2-BW '!C112)/1000</f>
        <v>12.038039729729732</v>
      </c>
      <c r="D112" s="355">
        <f>(3.91*'VO2-BW'!D112+1.1*'VCO2-BW '!D112)/1000</f>
        <v>9.1768690476190482</v>
      </c>
      <c r="E112" s="355">
        <f>(3.91*'VO2-BW'!E112+1.1*'VCO2-BW '!E112)/1000</f>
        <v>15.115886220472444</v>
      </c>
      <c r="F112" s="355">
        <f>(3.91*'VO2-BW'!F112+1.1*'VCO2-BW '!F112)/1000</f>
        <v>21.276713029045641</v>
      </c>
      <c r="G112" s="355">
        <f>(3.91*'VO2-BW'!G112+1.1*'VCO2-BW '!G112)/1000</f>
        <v>21.815802478260871</v>
      </c>
      <c r="H112" s="372">
        <f>(3.91*'VO2-BW'!H112+1.1*'VCO2-BW '!H112)/1000</f>
        <v>16.553046146341462</v>
      </c>
      <c r="I112" s="372">
        <f>(3.91*'VO2-BW'!I112+1.1*'VCO2-BW '!I112)/1000</f>
        <v>21.117377477477476</v>
      </c>
      <c r="J112" s="372">
        <f>(3.91*'VO2-BW'!J112+1.1*'VCO2-BW '!J112)/1000</f>
        <v>14.582020000000004</v>
      </c>
      <c r="K112" s="373">
        <f>(3.91*'VO2-BW'!K112+1.1*'VCO2-BW '!K112)/1000</f>
        <v>17.806830000000001</v>
      </c>
      <c r="L112" s="109"/>
      <c r="M112" s="329"/>
      <c r="N112" s="329"/>
      <c r="O112" s="329"/>
      <c r="P112" s="329"/>
      <c r="Q112" s="329"/>
      <c r="R112" s="329"/>
      <c r="S112" s="329"/>
      <c r="T112" s="329"/>
      <c r="U112" s="357">
        <f t="shared" ref="U112" si="116">STDEV(L111:T111)/SQRT(COUNT(L111:T111))</f>
        <v>0.77550326069854203</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(3.91*'VO2-BW'!C113+1.1*'VCO2-BW '!C113)/1000</f>
        <v>13.934118957528961</v>
      </c>
      <c r="D113" s="355">
        <f>(3.91*'VO2-BW'!D113+1.1*'VCO2-BW '!D113)/1000</f>
        <v>20.587533516483521</v>
      </c>
      <c r="E113" s="355">
        <f>(3.91*'VO2-BW'!E113+1.1*'VCO2-BW '!E113)/1000</f>
        <v>9.2784224409448832</v>
      </c>
      <c r="F113" s="355">
        <f>(3.91*'VO2-BW'!F113+1.1*'VCO2-BW '!F113)/1000</f>
        <v>11.168196846473029</v>
      </c>
      <c r="G113" s="355">
        <f>(3.91*'VO2-BW'!G113+1.1*'VCO2-BW '!G113)/1000</f>
        <v>13.976656086956522</v>
      </c>
      <c r="H113" s="372">
        <f>(3.91*'VO2-BW'!H113+1.1*'VCO2-BW '!H113)/1000</f>
        <v>14.481421756097559</v>
      </c>
      <c r="I113" s="372">
        <f>(3.91*'VO2-BW'!I113+1.1*'VCO2-BW '!I113)/1000</f>
        <v>15.733108558558559</v>
      </c>
      <c r="J113" s="372">
        <f>(3.91*'VO2-BW'!J113+1.1*'VCO2-BW '!J113)/1000</f>
        <v>12.607252918660288</v>
      </c>
      <c r="K113" s="373">
        <f>(3.91*'VO2-BW'!K113+1.1*'VCO2-BW '!K113)/1000</f>
        <v>16.655011165048546</v>
      </c>
      <c r="L113" s="10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(3.91*'VO2-BW'!C114+1.1*'VCO2-BW '!C114)/1000</f>
        <v>12.372133552123554</v>
      </c>
      <c r="D114" s="355">
        <f>(3.91*'VO2-BW'!D114+1.1*'VCO2-BW '!D114)/1000</f>
        <v>14.189929487179489</v>
      </c>
      <c r="E114" s="355">
        <f>(3.91*'VO2-BW'!E114+1.1*'VCO2-BW '!E114)/1000</f>
        <v>9.0435755905511819</v>
      </c>
      <c r="F114" s="355">
        <f>(3.91*'VO2-BW'!F114+1.1*'VCO2-BW '!F114)/1000</f>
        <v>17.761164149377588</v>
      </c>
      <c r="G114" s="355">
        <f>(3.91*'VO2-BW'!G114+1.1*'VCO2-BW '!G114)/1000</f>
        <v>10.520535434782611</v>
      </c>
      <c r="H114" s="372">
        <f>(3.91*'VO2-BW'!H114+1.1*'VCO2-BW '!H114)/1000</f>
        <v>16.445451121951216</v>
      </c>
      <c r="I114" s="372">
        <f>(3.91*'VO2-BW'!I114+1.1*'VCO2-BW '!I114)/1000</f>
        <v>11.519415315315317</v>
      </c>
      <c r="J114" s="372">
        <f>(3.91*'VO2-BW'!J114+1.1*'VCO2-BW '!J114)/1000</f>
        <v>19.650248803827754</v>
      </c>
      <c r="K114" s="373">
        <f>(3.91*'VO2-BW'!K114+1.1*'VCO2-BW '!K114)/1000</f>
        <v>9.8910352912621349</v>
      </c>
      <c r="L114" s="109">
        <f t="shared" ref="L114:P114" si="117">AVERAGE(C114:C116)</f>
        <v>11.48059935649936</v>
      </c>
      <c r="M114" s="329">
        <f t="shared" si="117"/>
        <v>13.308788583638583</v>
      </c>
      <c r="N114" s="329">
        <f t="shared" si="117"/>
        <v>12.433088976377954</v>
      </c>
      <c r="O114" s="329">
        <f t="shared" si="117"/>
        <v>15.686135103734438</v>
      </c>
      <c r="P114" s="329">
        <f t="shared" si="117"/>
        <v>13.203438695652176</v>
      </c>
      <c r="Q114" s="329">
        <f t="shared" ref="Q114" si="118">AVERAGE(H114:H116)</f>
        <v>13.431767414634145</v>
      </c>
      <c r="R114" s="329">
        <f t="shared" ref="R114" si="119">AVERAGE(I114:I116)</f>
        <v>12.33937912912913</v>
      </c>
      <c r="S114" s="329">
        <f t="shared" ref="S114" si="120">AVERAGE(J114:J116)</f>
        <v>14.229016459330145</v>
      </c>
      <c r="T114" s="329">
        <f t="shared" ref="T114" si="121">AVERAGE(K114:K116)</f>
        <v>12.581000161812296</v>
      </c>
      <c r="U114" s="357">
        <f t="shared" ref="U114" si="122">AVERAGE(L114:T114)</f>
        <v>13.188134875645359</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(3.91*'VO2-BW'!C115+1.1*'VCO2-BW '!C115)/1000</f>
        <v>10.882951930501934</v>
      </c>
      <c r="D115" s="355">
        <f>(3.91*'VO2-BW'!D115+1.1*'VCO2-BW '!D115)/1000</f>
        <v>14.635788095238095</v>
      </c>
      <c r="E115" s="355">
        <f>(3.91*'VO2-BW'!E115+1.1*'VCO2-BW '!E115)/1000</f>
        <v>15.114812598425198</v>
      </c>
      <c r="F115" s="355">
        <f>(3.91*'VO2-BW'!F115+1.1*'VCO2-BW '!F115)/1000</f>
        <v>10.136537427385893</v>
      </c>
      <c r="G115" s="355">
        <f>(3.91*'VO2-BW'!G115+1.1*'VCO2-BW '!G115)/1000</f>
        <v>14.243802695652175</v>
      </c>
      <c r="H115" s="372">
        <f>(3.91*'VO2-BW'!H115+1.1*'VCO2-BW '!H115)/1000</f>
        <v>13.032453853658536</v>
      </c>
      <c r="I115" s="372">
        <f>(3.91*'VO2-BW'!I115+1.1*'VCO2-BW '!I115)/1000</f>
        <v>14.122994594594594</v>
      </c>
      <c r="J115" s="372">
        <f>(3.91*'VO2-BW'!J115+1.1*'VCO2-BW '!J115)/1000</f>
        <v>11.546834162679428</v>
      </c>
      <c r="K115" s="373">
        <f>(3.91*'VO2-BW'!K115+1.1*'VCO2-BW '!K115)/1000</f>
        <v>17.578137864077668</v>
      </c>
      <c r="L115" s="109"/>
      <c r="M115" s="329"/>
      <c r="N115" s="329"/>
      <c r="O115" s="329"/>
      <c r="P115" s="329"/>
      <c r="Q115" s="329"/>
      <c r="R115" s="329"/>
      <c r="S115" s="329"/>
      <c r="T115" s="329"/>
      <c r="U115" s="357">
        <f t="shared" ref="U115" si="123">STDEV(L114:T114)/SQRT(COUNT(L114:T114))</f>
        <v>0.4077778310914037</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(3.91*'VO2-BW'!C116+1.1*'VCO2-BW '!C116)/1000</f>
        <v>11.18671258687259</v>
      </c>
      <c r="D116" s="355">
        <f>(3.91*'VO2-BW'!D116+1.1*'VCO2-BW '!D116)/1000</f>
        <v>11.100648168498168</v>
      </c>
      <c r="E116" s="355">
        <f>(3.91*'VO2-BW'!E116+1.1*'VCO2-BW '!E116)/1000</f>
        <v>13.140878740157481</v>
      </c>
      <c r="F116" s="355">
        <f>(3.91*'VO2-BW'!F116+1.1*'VCO2-BW '!F116)/1000</f>
        <v>19.160703734439835</v>
      </c>
      <c r="G116" s="355">
        <f>(3.91*'VO2-BW'!G116+1.1*'VCO2-BW '!G116)/1000</f>
        <v>14.84597795652174</v>
      </c>
      <c r="H116" s="372">
        <f>(3.91*'VO2-BW'!H116+1.1*'VCO2-BW '!H116)/1000</f>
        <v>10.817397268292682</v>
      </c>
      <c r="I116" s="372">
        <f>(3.91*'VO2-BW'!I116+1.1*'VCO2-BW '!I116)/1000</f>
        <v>11.375727477477477</v>
      </c>
      <c r="J116" s="372">
        <f>(3.91*'VO2-BW'!J116+1.1*'VCO2-BW '!J116)/1000</f>
        <v>11.489966411483255</v>
      </c>
      <c r="K116" s="373">
        <f>(3.91*'VO2-BW'!K116+1.1*'VCO2-BW '!K116)/1000</f>
        <v>10.273827330097086</v>
      </c>
      <c r="L116" s="10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(3.91*'VO2-BW'!C117+1.1*'VCO2-BW '!C117)/1000</f>
        <v>9.612443243243245</v>
      </c>
      <c r="D117" s="355">
        <f>(3.91*'VO2-BW'!D117+1.1*'VCO2-BW '!D117)/1000</f>
        <v>10.342304212454213</v>
      </c>
      <c r="E117" s="355">
        <f>(3.91*'VO2-BW'!E117+1.1*'VCO2-BW '!E117)/1000</f>
        <v>9.2042681102362227</v>
      </c>
      <c r="F117" s="355">
        <f>(3.91*'VO2-BW'!F117+1.1*'VCO2-BW '!F117)/1000</f>
        <v>15.327358008298756</v>
      </c>
      <c r="G117" s="355">
        <f>(3.91*'VO2-BW'!G117+1.1*'VCO2-BW '!G117)/1000</f>
        <v>9.1977537826086948</v>
      </c>
      <c r="H117" s="372">
        <f>(3.91*'VO2-BW'!H117+1.1*'VCO2-BW '!H117)/1000</f>
        <v>15.653839024390241</v>
      </c>
      <c r="I117" s="372">
        <f>(3.91*'VO2-BW'!I117+1.1*'VCO2-BW '!I117)/1000</f>
        <v>9.8907252252252249</v>
      </c>
      <c r="J117" s="372">
        <f>(3.91*'VO2-BW'!J117+1.1*'VCO2-BW '!J117)/1000</f>
        <v>11.988560574162678</v>
      </c>
      <c r="K117" s="373">
        <f>(3.91*'VO2-BW'!K117+1.1*'VCO2-BW '!K117)/1000</f>
        <v>10.321748058252426</v>
      </c>
      <c r="L117" s="109">
        <f t="shared" ref="L117:P117" si="124">AVERAGE(C117:C119)</f>
        <v>10.937839021879023</v>
      </c>
      <c r="M117" s="329">
        <f t="shared" si="124"/>
        <v>8.6580040903540905</v>
      </c>
      <c r="N117" s="329">
        <f t="shared" si="124"/>
        <v>9.2631933070866168</v>
      </c>
      <c r="O117" s="329">
        <f t="shared" si="124"/>
        <v>12.104944066390042</v>
      </c>
      <c r="P117" s="329">
        <f t="shared" si="124"/>
        <v>11.405335971014493</v>
      </c>
      <c r="Q117" s="329">
        <f t="shared" ref="Q117" si="125">AVERAGE(H117:H119)</f>
        <v>12.96239756097561</v>
      </c>
      <c r="R117" s="329">
        <f t="shared" ref="R117" si="126">AVERAGE(I117:I119)</f>
        <v>11.247714864864866</v>
      </c>
      <c r="S117" s="329">
        <f t="shared" ref="S117" si="127">AVERAGE(J117:J119)</f>
        <v>14.714308102073367</v>
      </c>
      <c r="T117" s="329">
        <f t="shared" ref="T117" si="128">AVERAGE(K117:K119)</f>
        <v>12.528377572815534</v>
      </c>
      <c r="U117" s="357">
        <f t="shared" ref="U117" si="129">AVERAGE(L117:T117)</f>
        <v>11.535790506383739</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(3.91*'VO2-BW'!C118+1.1*'VCO2-BW '!C118)/1000</f>
        <v>9.5781758687258698</v>
      </c>
      <c r="D118" s="355">
        <f>(3.91*'VO2-BW'!D118+1.1*'VCO2-BW '!D118)/1000</f>
        <v>8.2870399267399257</v>
      </c>
      <c r="E118" s="355">
        <f>(3.91*'VO2-BW'!E118+1.1*'VCO2-BW '!E118)/1000</f>
        <v>9.6043358267716545</v>
      </c>
      <c r="F118" s="355">
        <f>(3.91*'VO2-BW'!F118+1.1*'VCO2-BW '!F118)/1000</f>
        <v>9.9751249792531134</v>
      </c>
      <c r="G118" s="355">
        <f>(3.91*'VO2-BW'!G118+1.1*'VCO2-BW '!G118)/1000</f>
        <v>11.305512173913044</v>
      </c>
      <c r="H118" s="372">
        <f>(3.91*'VO2-BW'!H118+1.1*'VCO2-BW '!H118)/1000</f>
        <v>12.307651512195124</v>
      </c>
      <c r="I118" s="372">
        <f>(3.91*'VO2-BW'!I118+1.1*'VCO2-BW '!I118)/1000</f>
        <v>13.076909009009011</v>
      </c>
      <c r="J118" s="372">
        <f>(3.91*'VO2-BW'!J118+1.1*'VCO2-BW '!J118)/1000</f>
        <v>12.757631196172252</v>
      </c>
      <c r="K118" s="373">
        <f>(3.91*'VO2-BW'!K118+1.1*'VCO2-BW '!K118)/1000</f>
        <v>11.529080728155339</v>
      </c>
      <c r="L118" s="109"/>
      <c r="M118" s="329"/>
      <c r="N118" s="329"/>
      <c r="O118" s="329"/>
      <c r="P118" s="329"/>
      <c r="Q118" s="329"/>
      <c r="R118" s="329"/>
      <c r="S118" s="329"/>
      <c r="T118" s="329"/>
      <c r="U118" s="357">
        <f t="shared" ref="U118" si="130">STDEV(L117:T117)/SQRT(COUNT(L117:T117))</f>
        <v>0.61634283478152185</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(3.91*'VO2-BW'!C119+1.1*'VCO2-BW '!C119)/1000</f>
        <v>13.622897953667955</v>
      </c>
      <c r="D119" s="355">
        <f>(3.91*'VO2-BW'!D119+1.1*'VCO2-BW '!D119)/1000</f>
        <v>7.3446681318681319</v>
      </c>
      <c r="E119" s="355">
        <f>(3.91*'VO2-BW'!E119+1.1*'VCO2-BW '!E119)/1000</f>
        <v>8.9809759842519714</v>
      </c>
      <c r="F119" s="355">
        <f>(3.91*'VO2-BW'!F119+1.1*'VCO2-BW '!F119)/1000</f>
        <v>11.012349211618258</v>
      </c>
      <c r="G119" s="355">
        <f>(3.91*'VO2-BW'!G119+1.1*'VCO2-BW '!G119)/1000</f>
        <v>13.712741956521739</v>
      </c>
      <c r="H119" s="372">
        <f>(3.91*'VO2-BW'!H119+1.1*'VCO2-BW '!H119)/1000</f>
        <v>10.925702146341463</v>
      </c>
      <c r="I119" s="372">
        <f>(3.91*'VO2-BW'!I119+1.1*'VCO2-BW '!I119)/1000</f>
        <v>10.775510360360361</v>
      </c>
      <c r="J119" s="372">
        <f>(3.91*'VO2-BW'!J119+1.1*'VCO2-BW '!J119)/1000</f>
        <v>19.396732535885171</v>
      </c>
      <c r="K119" s="373">
        <f>(3.91*'VO2-BW'!K119+1.1*'VCO2-BW '!K119)/1000</f>
        <v>15.734303932038832</v>
      </c>
      <c r="L119" s="10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(3.91*'VO2-BW'!C120+1.1*'VCO2-BW '!C120)/1000</f>
        <v>13.739124517374519</v>
      </c>
      <c r="D120" s="355">
        <f>(3.91*'VO2-BW'!D120+1.1*'VCO2-BW '!D120)/1000</f>
        <v>14.696665201465203</v>
      </c>
      <c r="E120" s="355">
        <f>(3.91*'VO2-BW'!E120+1.1*'VCO2-BW '!E120)/1000</f>
        <v>16.603809448818897</v>
      </c>
      <c r="F120" s="355">
        <f>(3.91*'VO2-BW'!F120+1.1*'VCO2-BW '!F120)/1000</f>
        <v>11.438134107883815</v>
      </c>
      <c r="G120" s="355">
        <f>(3.91*'VO2-BW'!G120+1.1*'VCO2-BW '!G120)/1000</f>
        <v>10.394146608695651</v>
      </c>
      <c r="H120" s="372">
        <f>(3.91*'VO2-BW'!H120+1.1*'VCO2-BW '!H120)/1000</f>
        <v>15.496293268292684</v>
      </c>
      <c r="I120" s="372">
        <f>(3.91*'VO2-BW'!I120+1.1*'VCO2-BW '!I120)/1000</f>
        <v>10.112913513513515</v>
      </c>
      <c r="J120" s="372">
        <f>(3.91*'VO2-BW'!J120+1.1*'VCO2-BW '!J120)/1000</f>
        <v>10.740922583732059</v>
      </c>
      <c r="K120" s="373">
        <f>(3.91*'VO2-BW'!K120+1.1*'VCO2-BW '!K120)/1000</f>
        <v>17.528055873786403</v>
      </c>
      <c r="L120" s="109">
        <f t="shared" ref="L120:P120" si="131">AVERAGE(C120:C122)</f>
        <v>14.818817117117121</v>
      </c>
      <c r="M120" s="329">
        <f t="shared" si="131"/>
        <v>10.338647191697193</v>
      </c>
      <c r="N120" s="329">
        <f t="shared" si="131"/>
        <v>11.528627952755905</v>
      </c>
      <c r="O120" s="329">
        <f t="shared" si="131"/>
        <v>13.059141576763485</v>
      </c>
      <c r="P120" s="329">
        <f t="shared" si="131"/>
        <v>10.954492956521738</v>
      </c>
      <c r="Q120" s="329">
        <f t="shared" ref="Q120" si="132">AVERAGE(H120:H122)</f>
        <v>13.96765821138211</v>
      </c>
      <c r="R120" s="329">
        <f t="shared" ref="R120" si="133">AVERAGE(I120:I122)</f>
        <v>12.441197297297299</v>
      </c>
      <c r="S120" s="329">
        <f t="shared" ref="S120" si="134">AVERAGE(J120:J122)</f>
        <v>11.464376618819779</v>
      </c>
      <c r="T120" s="329">
        <f t="shared" ref="T120" si="135">AVERAGE(K120:K122)</f>
        <v>13.147760873786405</v>
      </c>
      <c r="U120" s="357">
        <f t="shared" ref="U120" si="136">AVERAGE(L120:T120)</f>
        <v>12.413413310682337</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(3.91*'VO2-BW'!C121+1.1*'VCO2-BW '!C121)/1000</f>
        <v>15.554971003861006</v>
      </c>
      <c r="D121" s="355">
        <f>(3.91*'VO2-BW'!D121+1.1*'VCO2-BW '!D121)/1000</f>
        <v>7.9657732600732603</v>
      </c>
      <c r="E121" s="355">
        <f>(3.91*'VO2-BW'!E121+1.1*'VCO2-BW '!E121)/1000</f>
        <v>8.5377720472440952</v>
      </c>
      <c r="F121" s="355">
        <f>(3.91*'VO2-BW'!F121+1.1*'VCO2-BW '!F121)/1000</f>
        <v>11.885455269709542</v>
      </c>
      <c r="G121" s="355">
        <f>(3.91*'VO2-BW'!G121+1.1*'VCO2-BW '!G121)/1000</f>
        <v>10.555437608695653</v>
      </c>
      <c r="H121" s="372">
        <f>(3.91*'VO2-BW'!H121+1.1*'VCO2-BW '!H121)/1000</f>
        <v>16.096474536585362</v>
      </c>
      <c r="I121" s="372">
        <f>(3.91*'VO2-BW'!I121+1.1*'VCO2-BW '!I121)/1000</f>
        <v>16.618763963963964</v>
      </c>
      <c r="J121" s="372">
        <f>(3.91*'VO2-BW'!J121+1.1*'VCO2-BW '!J121)/1000</f>
        <v>12.174256937799045</v>
      </c>
      <c r="K121" s="373">
        <f>(3.91*'VO2-BW'!K121+1.1*'VCO2-BW '!K121)/1000</f>
        <v>10.690998737864078</v>
      </c>
      <c r="L121" s="109"/>
      <c r="M121" s="329"/>
      <c r="N121" s="329"/>
      <c r="O121" s="329"/>
      <c r="P121" s="329"/>
      <c r="Q121" s="329"/>
      <c r="R121" s="329"/>
      <c r="S121" s="329"/>
      <c r="T121" s="329"/>
      <c r="U121" s="357">
        <f t="shared" ref="U121" si="137">STDEV(L120:T120)/SQRT(COUNT(L120:T120))</f>
        <v>0.48983084935717991</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(3.91*'VO2-BW'!C122+1.1*'VCO2-BW '!C122)/1000</f>
        <v>15.162355830115832</v>
      </c>
      <c r="D122" s="355">
        <f>(3.91*'VO2-BW'!D122+1.1*'VCO2-BW '!D122)/1000</f>
        <v>8.3535031135531135</v>
      </c>
      <c r="E122" s="355">
        <f>(3.91*'VO2-BW'!E122+1.1*'VCO2-BW '!E122)/1000</f>
        <v>9.4443023622047253</v>
      </c>
      <c r="F122" s="355">
        <f>(3.91*'VO2-BW'!F122+1.1*'VCO2-BW '!F122)/1000</f>
        <v>15.853835352697097</v>
      </c>
      <c r="G122" s="355">
        <f>(3.91*'VO2-BW'!G122+1.1*'VCO2-BW '!G122)/1000</f>
        <v>11.913894652173912</v>
      </c>
      <c r="H122" s="372">
        <f>(3.91*'VO2-BW'!H122+1.1*'VCO2-BW '!H122)/1000</f>
        <v>10.310206829268292</v>
      </c>
      <c r="I122" s="372">
        <f>(3.91*'VO2-BW'!I122+1.1*'VCO2-BW '!I122)/1000</f>
        <v>10.591914414414413</v>
      </c>
      <c r="J122" s="372">
        <f>(3.91*'VO2-BW'!J122+1.1*'VCO2-BW '!J122)/1000</f>
        <v>11.477950334928231</v>
      </c>
      <c r="K122" s="373">
        <f>(3.91*'VO2-BW'!K122+1.1*'VCO2-BW '!K122)/1000</f>
        <v>11.224228009708737</v>
      </c>
      <c r="L122" s="10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(3.91*'VO2-BW'!C123+1.1*'VCO2-BW '!C123)/1000</f>
        <v>12.401012316602321</v>
      </c>
      <c r="D123" s="355">
        <f>(3.91*'VO2-BW'!D123+1.1*'VCO2-BW '!D123)/1000</f>
        <v>9.3058293040293023</v>
      </c>
      <c r="E123" s="355">
        <f>(3.91*'VO2-BW'!E123+1.1*'VCO2-BW '!E123)/1000</f>
        <v>9.9430476377952761</v>
      </c>
      <c r="F123" s="355">
        <f>(3.91*'VO2-BW'!F123+1.1*'VCO2-BW '!F123)/1000</f>
        <v>10.609437012448131</v>
      </c>
      <c r="G123" s="355">
        <f>(3.91*'VO2-BW'!G123+1.1*'VCO2-BW '!G123)/1000</f>
        <v>11.259860130434783</v>
      </c>
      <c r="H123" s="372">
        <f>(3.91*'VO2-BW'!H123+1.1*'VCO2-BW '!H123)/1000</f>
        <v>14.164795707317072</v>
      </c>
      <c r="I123" s="372">
        <f>(3.91*'VO2-BW'!I123+1.1*'VCO2-BW '!I123)/1000</f>
        <v>9.0483346846846846</v>
      </c>
      <c r="J123" s="372">
        <f>(3.91*'VO2-BW'!J123+1.1*'VCO2-BW '!J123)/1000</f>
        <v>18.533755023923447</v>
      </c>
      <c r="K123" s="373">
        <f>(3.91*'VO2-BW'!K123+1.1*'VCO2-BW '!K123)/1000</f>
        <v>11.609936796116504</v>
      </c>
      <c r="L123" s="109">
        <f t="shared" ref="L123:P123" si="138">AVERAGE(C123:C125)</f>
        <v>11.106647258687261</v>
      </c>
      <c r="M123" s="329">
        <f t="shared" si="138"/>
        <v>12.11052960927961</v>
      </c>
      <c r="N123" s="329">
        <f t="shared" si="138"/>
        <v>12.936855118110238</v>
      </c>
      <c r="O123" s="329">
        <f t="shared" si="138"/>
        <v>12.704925145228216</v>
      </c>
      <c r="P123" s="329">
        <f t="shared" si="138"/>
        <v>11.4607284057971</v>
      </c>
      <c r="Q123" s="329">
        <f t="shared" ref="Q123" si="139">AVERAGE(H123:H125)</f>
        <v>12.277173040650405</v>
      </c>
      <c r="R123" s="329">
        <f t="shared" ref="R123" si="140">AVERAGE(I123:I125)</f>
        <v>10.303930930930932</v>
      </c>
      <c r="S123" s="329">
        <f t="shared" ref="S123" si="141">AVERAGE(J123:J125)</f>
        <v>14.355366060606064</v>
      </c>
      <c r="T123" s="329">
        <f t="shared" ref="T123" si="142">AVERAGE(K123:K125)</f>
        <v>10.555766844660193</v>
      </c>
      <c r="U123" s="357">
        <f t="shared" ref="U123" si="143">AVERAGE(L123:T123)</f>
        <v>11.979102490438891</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(3.91*'VO2-BW'!C124+1.1*'VCO2-BW '!C124)/1000</f>
        <v>10.629959305019307</v>
      </c>
      <c r="D124" s="355">
        <f>(3.91*'VO2-BW'!D124+1.1*'VCO2-BW '!D124)/1000</f>
        <v>10.65897912087912</v>
      </c>
      <c r="E124" s="355">
        <f>(3.91*'VO2-BW'!E124+1.1*'VCO2-BW '!E124)/1000</f>
        <v>15.136146850393702</v>
      </c>
      <c r="F124" s="355">
        <f>(3.91*'VO2-BW'!F124+1.1*'VCO2-BW '!F124)/1000</f>
        <v>11.36560531120332</v>
      </c>
      <c r="G124" s="355">
        <f>(3.91*'VO2-BW'!G124+1.1*'VCO2-BW '!G124)/1000</f>
        <v>10.579203304347827</v>
      </c>
      <c r="H124" s="372">
        <f>(3.91*'VO2-BW'!H124+1.1*'VCO2-BW '!H124)/1000</f>
        <v>11.238977268292681</v>
      </c>
      <c r="I124" s="372">
        <f>(3.91*'VO2-BW'!I124+1.1*'VCO2-BW '!I124)/1000</f>
        <v>10.37591126126126</v>
      </c>
      <c r="J124" s="372">
        <f>(3.91*'VO2-BW'!J124+1.1*'VCO2-BW '!J124)/1000</f>
        <v>12.71966373205742</v>
      </c>
      <c r="K124" s="373">
        <f>(3.91*'VO2-BW'!K124+1.1*'VCO2-BW '!K124)/1000</f>
        <v>9.0817860679611648</v>
      </c>
      <c r="L124" s="109"/>
      <c r="M124" s="329"/>
      <c r="N124" s="329"/>
      <c r="O124" s="329"/>
      <c r="P124" s="329"/>
      <c r="Q124" s="329"/>
      <c r="R124" s="329"/>
      <c r="S124" s="329"/>
      <c r="T124" s="329"/>
      <c r="U124" s="357">
        <f t="shared" ref="U124" si="144">STDEV(L123:T123)/SQRT(COUNT(L123:T123))</f>
        <v>0.42587867101698712</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(3.91*'VO2-BW'!C125+1.1*'VCO2-BW '!C125)/1000</f>
        <v>10.288970154440156</v>
      </c>
      <c r="D125" s="355">
        <f>(3.91*'VO2-BW'!D125+1.1*'VCO2-BW '!D125)/1000</f>
        <v>16.366780402930402</v>
      </c>
      <c r="E125" s="355">
        <f>(3.91*'VO2-BW'!E125+1.1*'VCO2-BW '!E125)/1000</f>
        <v>13.731370866141734</v>
      </c>
      <c r="F125" s="355">
        <f>(3.91*'VO2-BW'!F125+1.1*'VCO2-BW '!F125)/1000</f>
        <v>16.139733112033195</v>
      </c>
      <c r="G125" s="355">
        <f>(3.91*'VO2-BW'!G125+1.1*'VCO2-BW '!G125)/1000</f>
        <v>12.543121782608695</v>
      </c>
      <c r="H125" s="372">
        <f>(3.91*'VO2-BW'!H125+1.1*'VCO2-BW '!H125)/1000</f>
        <v>11.427746146341464</v>
      </c>
      <c r="I125" s="372">
        <f>(3.91*'VO2-BW'!I125+1.1*'VCO2-BW '!I125)/1000</f>
        <v>11.48754684684685</v>
      </c>
      <c r="J125" s="372">
        <f>(3.91*'VO2-BW'!J125+1.1*'VCO2-BW '!J125)/1000</f>
        <v>11.812679425837324</v>
      </c>
      <c r="K125" s="373">
        <f>(3.91*'VO2-BW'!K125+1.1*'VCO2-BW '!K125)/1000</f>
        <v>10.975577669902913</v>
      </c>
      <c r="L125" s="10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(3.91*'VO2-BW'!C126+1.1*'VCO2-BW '!C126)/1000</f>
        <v>9.3539469111969122</v>
      </c>
      <c r="D126" s="355">
        <f>(3.91*'VO2-BW'!D126+1.1*'VCO2-BW '!D126)/1000</f>
        <v>8.9506551282051277</v>
      </c>
      <c r="E126" s="355">
        <f>(3.91*'VO2-BW'!E126+1.1*'VCO2-BW '!E126)/1000</f>
        <v>9.8489196850393714</v>
      </c>
      <c r="F126" s="355">
        <f>(3.91*'VO2-BW'!F126+1.1*'VCO2-BW '!F126)/1000</f>
        <v>10.960962323651453</v>
      </c>
      <c r="G126" s="355">
        <f>(3.91*'VO2-BW'!G126+1.1*'VCO2-BW '!G126)/1000</f>
        <v>9.915825739130435</v>
      </c>
      <c r="H126" s="372">
        <f>(3.91*'VO2-BW'!H126+1.1*'VCO2-BW '!H126)/1000</f>
        <v>18.219792975609753</v>
      </c>
      <c r="I126" s="372">
        <f>(3.91*'VO2-BW'!I126+1.1*'VCO2-BW '!I126)/1000</f>
        <v>12.632397747747749</v>
      </c>
      <c r="J126" s="372">
        <f>(3.91*'VO2-BW'!J126+1.1*'VCO2-BW '!J126)/1000</f>
        <v>12.984465933014357</v>
      </c>
      <c r="K126" s="373">
        <f>(3.91*'VO2-BW'!K126+1.1*'VCO2-BW '!K126)/1000</f>
        <v>12.148980436893202</v>
      </c>
      <c r="L126" s="109">
        <f t="shared" ref="L126:P126" si="145">AVERAGE(C126:C128)</f>
        <v>11.594422844272847</v>
      </c>
      <c r="M126" s="329">
        <f t="shared" si="145"/>
        <v>8.9612426129426126</v>
      </c>
      <c r="N126" s="329">
        <f t="shared" si="145"/>
        <v>9.6275374015748039</v>
      </c>
      <c r="O126" s="329">
        <f t="shared" si="145"/>
        <v>12.043095767634853</v>
      </c>
      <c r="P126" s="329">
        <f t="shared" si="145"/>
        <v>11.203400942028987</v>
      </c>
      <c r="Q126" s="329">
        <f t="shared" ref="Q126" si="146">AVERAGE(H126:H128)</f>
        <v>14.461090016260163</v>
      </c>
      <c r="R126" s="329">
        <f t="shared" ref="R126" si="147">AVERAGE(I126:I128)</f>
        <v>14.525301201201204</v>
      </c>
      <c r="S126" s="329">
        <f t="shared" ref="S126" si="148">AVERAGE(J126:J128)</f>
        <v>13.380273269537483</v>
      </c>
      <c r="T126" s="329">
        <f t="shared" ref="T126" si="149">AVERAGE(K126:K128)</f>
        <v>13.839342443365695</v>
      </c>
      <c r="U126" s="357">
        <f t="shared" ref="U126" si="150">AVERAGE(L126:T126)</f>
        <v>12.181745166535405</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(3.91*'VO2-BW'!C127+1.1*'VCO2-BW '!C127)/1000</f>
        <v>13.966628494208496</v>
      </c>
      <c r="D127" s="355">
        <f>(3.91*'VO2-BW'!D127+1.1*'VCO2-BW '!D127)/1000</f>
        <v>8.8568424908424905</v>
      </c>
      <c r="E127" s="355">
        <f>(3.91*'VO2-BW'!E127+1.1*'VCO2-BW '!E127)/1000</f>
        <v>9.9551657480314972</v>
      </c>
      <c r="F127" s="355">
        <f>(3.91*'VO2-BW'!F127+1.1*'VCO2-BW '!F127)/1000</f>
        <v>14.42648265560166</v>
      </c>
      <c r="G127" s="355">
        <f>(3.91*'VO2-BW'!G127+1.1*'VCO2-BW '!G127)/1000</f>
        <v>10.920729130434784</v>
      </c>
      <c r="H127" s="372">
        <f>(3.91*'VO2-BW'!H127+1.1*'VCO2-BW '!H127)/1000</f>
        <v>11.597808292682929</v>
      </c>
      <c r="I127" s="372">
        <f>(3.91*'VO2-BW'!I127+1.1*'VCO2-BW '!I127)/1000</f>
        <v>19.275978828828833</v>
      </c>
      <c r="J127" s="372">
        <f>(3.91*'VO2-BW'!J127+1.1*'VCO2-BW '!J127)/1000</f>
        <v>13.963077320574163</v>
      </c>
      <c r="K127" s="373">
        <f>(3.91*'VO2-BW'!K127+1.1*'VCO2-BW '!K127)/1000</f>
        <v>15.123470048543687</v>
      </c>
      <c r="L127" s="109"/>
      <c r="M127" s="329"/>
      <c r="N127" s="329"/>
      <c r="O127" s="329"/>
      <c r="P127" s="329"/>
      <c r="Q127" s="329"/>
      <c r="R127" s="329"/>
      <c r="S127" s="329"/>
      <c r="T127" s="329"/>
      <c r="U127" s="357">
        <f t="shared" ref="U127" si="151">STDEV(L126:T126)/SQRT(COUNT(L126:T126))</f>
        <v>0.67791253091728887</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(3.91*'VO2-BW'!C128+1.1*'VCO2-BW '!C128)/1000</f>
        <v>11.462693127413129</v>
      </c>
      <c r="D128" s="355">
        <f>(3.91*'VO2-BW'!D128+1.1*'VCO2-BW '!D128)/1000</f>
        <v>9.0762302197802196</v>
      </c>
      <c r="E128" s="355">
        <f>(3.91*'VO2-BW'!E128+1.1*'VCO2-BW '!E128)/1000</f>
        <v>9.0785267716535429</v>
      </c>
      <c r="F128" s="355">
        <f>(3.91*'VO2-BW'!F128+1.1*'VCO2-BW '!F128)/1000</f>
        <v>10.741842323651451</v>
      </c>
      <c r="G128" s="355">
        <f>(3.91*'VO2-BW'!G128+1.1*'VCO2-BW '!G128)/1000</f>
        <v>12.77364795652174</v>
      </c>
      <c r="H128" s="372">
        <f>(3.91*'VO2-BW'!H128+1.1*'VCO2-BW '!H128)/1000</f>
        <v>13.565668780487805</v>
      </c>
      <c r="I128" s="372">
        <f>(3.91*'VO2-BW'!I128+1.1*'VCO2-BW '!I128)/1000</f>
        <v>11.667527027027029</v>
      </c>
      <c r="J128" s="372">
        <f>(3.91*'VO2-BW'!J128+1.1*'VCO2-BW '!J128)/1000</f>
        <v>13.193276555023926</v>
      </c>
      <c r="K128" s="373">
        <f>(3.91*'VO2-BW'!K128+1.1*'VCO2-BW '!K128)/1000</f>
        <v>14.245576844660192</v>
      </c>
      <c r="L128" s="10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(3.91*'VO2-BW'!C129+1.1*'VCO2-BW '!C129)/1000</f>
        <v>11.636185444015446</v>
      </c>
      <c r="D129" s="355">
        <f>(3.91*'VO2-BW'!D129+1.1*'VCO2-BW '!D129)/1000</f>
        <v>9.702284615384615</v>
      </c>
      <c r="E129" s="355">
        <f>(3.91*'VO2-BW'!E129+1.1*'VCO2-BW '!E129)/1000</f>
        <v>13.863851574803151</v>
      </c>
      <c r="F129" s="355">
        <f>(3.91*'VO2-BW'!F129+1.1*'VCO2-BW '!F129)/1000</f>
        <v>11.196787717842323</v>
      </c>
      <c r="G129" s="355">
        <f>(3.91*'VO2-BW'!G129+1.1*'VCO2-BW '!G129)/1000</f>
        <v>11.111155391304347</v>
      </c>
      <c r="H129" s="372">
        <f>(3.91*'VO2-BW'!H129+1.1*'VCO2-BW '!H129)/1000</f>
        <v>11.920937853658538</v>
      </c>
      <c r="I129" s="372">
        <f>(3.91*'VO2-BW'!I129+1.1*'VCO2-BW '!I129)/1000</f>
        <v>12.433199099099101</v>
      </c>
      <c r="J129" s="372">
        <f>(3.91*'VO2-BW'!J129+1.1*'VCO2-BW '!J129)/1000</f>
        <v>14.42143014354067</v>
      </c>
      <c r="K129" s="373">
        <f>(3.91*'VO2-BW'!K129+1.1*'VCO2-BW '!K129)/1000</f>
        <v>10.784506796116505</v>
      </c>
      <c r="L129" s="109">
        <f t="shared" ref="L129:P129" si="152">AVERAGE(C129:C131)</f>
        <v>12.132415392535393</v>
      </c>
      <c r="M129" s="329">
        <f t="shared" si="152"/>
        <v>9.2374482295482299</v>
      </c>
      <c r="N129" s="329">
        <f t="shared" si="152"/>
        <v>11.49455196850394</v>
      </c>
      <c r="O129" s="329">
        <f t="shared" si="152"/>
        <v>13.453794190871369</v>
      </c>
      <c r="P129" s="329">
        <f t="shared" si="152"/>
        <v>12.034742086956522</v>
      </c>
      <c r="Q129" s="329">
        <f t="shared" ref="Q129" si="153">AVERAGE(H129:H131)</f>
        <v>11.982068780487806</v>
      </c>
      <c r="R129" s="329">
        <f t="shared" ref="R129" si="154">AVERAGE(I129:I131)</f>
        <v>11.088417417417418</v>
      </c>
      <c r="S129" s="329">
        <f t="shared" ref="S129" si="155">AVERAGE(J129:J131)</f>
        <v>13.364738596491229</v>
      </c>
      <c r="T129" s="329">
        <f t="shared" ref="T129" si="156">AVERAGE(K129:K131)</f>
        <v>10.92057067961165</v>
      </c>
      <c r="U129" s="357">
        <f t="shared" ref="U129" si="157">AVERAGE(L129:T129)</f>
        <v>11.745416371380394</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(3.91*'VO2-BW'!C130+1.1*'VCO2-BW '!C130)/1000</f>
        <v>10.872896679536682</v>
      </c>
      <c r="D130" s="355">
        <f>(3.91*'VO2-BW'!D130+1.1*'VCO2-BW '!D130)/1000</f>
        <v>9.6704998168498175</v>
      </c>
      <c r="E130" s="355">
        <f>(3.91*'VO2-BW'!E130+1.1*'VCO2-BW '!E130)/1000</f>
        <v>11.133524409448821</v>
      </c>
      <c r="F130" s="355">
        <f>(3.91*'VO2-BW'!F130+1.1*'VCO2-BW '!F130)/1000</f>
        <v>15.913076514522819</v>
      </c>
      <c r="G130" s="355">
        <f>(3.91*'VO2-BW'!G130+1.1*'VCO2-BW '!G130)/1000</f>
        <v>13.555671434782608</v>
      </c>
      <c r="H130" s="372">
        <f>(3.91*'VO2-BW'!H130+1.1*'VCO2-BW '!H130)/1000</f>
        <v>11.535309853658536</v>
      </c>
      <c r="I130" s="372">
        <f>(3.91*'VO2-BW'!I130+1.1*'VCO2-BW '!I130)/1000</f>
        <v>9.8248851351351352</v>
      </c>
      <c r="J130" s="372">
        <f>(3.91*'VO2-BW'!J130+1.1*'VCO2-BW '!J130)/1000</f>
        <v>11.260002488038278</v>
      </c>
      <c r="K130" s="373">
        <f>(3.91*'VO2-BW'!K130+1.1*'VCO2-BW '!K130)/1000</f>
        <v>10.236196504854368</v>
      </c>
      <c r="L130" s="109"/>
      <c r="M130" s="329"/>
      <c r="N130" s="329"/>
      <c r="O130" s="329"/>
      <c r="P130" s="329"/>
      <c r="Q130" s="329"/>
      <c r="R130" s="329"/>
      <c r="S130" s="329"/>
      <c r="T130" s="329"/>
      <c r="U130" s="357">
        <f t="shared" ref="U130" si="158">STDEV(L129:T129)/SQRT(COUNT(L129:T129))</f>
        <v>0.42971399415265249</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(3.91*'VO2-BW'!C131+1.1*'VCO2-BW '!C131)/1000</f>
        <v>13.888164054054055</v>
      </c>
      <c r="D131" s="355">
        <f>(3.91*'VO2-BW'!D131+1.1*'VCO2-BW '!D131)/1000</f>
        <v>8.3395602564102553</v>
      </c>
      <c r="E131" s="355">
        <f>(3.91*'VO2-BW'!E131+1.1*'VCO2-BW '!E131)/1000</f>
        <v>9.4862799212598432</v>
      </c>
      <c r="F131" s="355">
        <f>(3.91*'VO2-BW'!F131+1.1*'VCO2-BW '!F131)/1000</f>
        <v>13.251518340248962</v>
      </c>
      <c r="G131" s="355">
        <f>(3.91*'VO2-BW'!G131+1.1*'VCO2-BW '!G131)/1000</f>
        <v>11.437399434782609</v>
      </c>
      <c r="H131" s="372">
        <f>(3.91*'VO2-BW'!H131+1.1*'VCO2-BW '!H131)/1000</f>
        <v>12.489958634146342</v>
      </c>
      <c r="I131" s="372">
        <f>(3.91*'VO2-BW'!I131+1.1*'VCO2-BW '!I131)/1000</f>
        <v>11.007168018018017</v>
      </c>
      <c r="J131" s="372">
        <f>(3.91*'VO2-BW'!J131+1.1*'VCO2-BW '!J131)/1000</f>
        <v>14.412783157894738</v>
      </c>
      <c r="K131" s="373">
        <f>(3.91*'VO2-BW'!K131+1.1*'VCO2-BW '!K131)/1000</f>
        <v>11.741008737864078</v>
      </c>
      <c r="L131" s="10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(3.91*'VO2-BW'!C132+1.1*'VCO2-BW '!C132)/1000</f>
        <v>11.003719575289578</v>
      </c>
      <c r="D132" s="355">
        <f>(3.91*'VO2-BW'!D132+1.1*'VCO2-BW '!D132)/1000</f>
        <v>10.555100366300366</v>
      </c>
      <c r="E132" s="355">
        <f>(3.91*'VO2-BW'!E132+1.1*'VCO2-BW '!E132)/1000</f>
        <v>9.5965334645669298</v>
      </c>
      <c r="F132" s="355">
        <f>(3.91*'VO2-BW'!F132+1.1*'VCO2-BW '!F132)/1000</f>
        <v>11.225882489626557</v>
      </c>
      <c r="G132" s="355">
        <f>(3.91*'VO2-BW'!G132+1.1*'VCO2-BW '!G132)/1000</f>
        <v>12.590867956521739</v>
      </c>
      <c r="H132" s="372">
        <f>(3.91*'VO2-BW'!H132+1.1*'VCO2-BW '!H132)/1000</f>
        <v>18.133796292682927</v>
      </c>
      <c r="I132" s="372">
        <f>(3.91*'VO2-BW'!I132+1.1*'VCO2-BW '!I132)/1000</f>
        <v>14.600151351351354</v>
      </c>
      <c r="J132" s="372">
        <f>(3.91*'VO2-BW'!J132+1.1*'VCO2-BW '!J132)/1000</f>
        <v>11.755561339712921</v>
      </c>
      <c r="K132" s="373">
        <f>(3.91*'VO2-BW'!K132+1.1*'VCO2-BW '!K132)/1000</f>
        <v>18.784150825242719</v>
      </c>
      <c r="L132" s="109">
        <f t="shared" ref="L132:P132" si="159">AVERAGE(C132:C134)</f>
        <v>12.044070090090093</v>
      </c>
      <c r="M132" s="329">
        <f t="shared" si="159"/>
        <v>13.550170573870574</v>
      </c>
      <c r="N132" s="329">
        <f t="shared" si="159"/>
        <v>12.25138818897638</v>
      </c>
      <c r="O132" s="329">
        <f t="shared" si="159"/>
        <v>15.756491286307053</v>
      </c>
      <c r="P132" s="329">
        <f t="shared" si="159"/>
        <v>15.423975855072465</v>
      </c>
      <c r="Q132" s="329">
        <f t="shared" ref="Q132" si="160">AVERAGE(H132:H134)</f>
        <v>15.944482341463413</v>
      </c>
      <c r="R132" s="329">
        <f t="shared" ref="R132" si="161">AVERAGE(I132:I134)</f>
        <v>14.962163063063064</v>
      </c>
      <c r="S132" s="329">
        <f t="shared" ref="S132" si="162">AVERAGE(J132:J134)</f>
        <v>14.118806507177036</v>
      </c>
      <c r="T132" s="329">
        <f t="shared" ref="T132" si="163">AVERAGE(K132:K134)</f>
        <v>16.168389288025889</v>
      </c>
      <c r="U132" s="357">
        <f t="shared" ref="U132" si="164">AVERAGE(L132:T132)</f>
        <v>14.468881910449552</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(3.91*'VO2-BW'!C133+1.1*'VCO2-BW '!C133)/1000</f>
        <v>11.132073127413129</v>
      </c>
      <c r="D133" s="355">
        <f>(3.91*'VO2-BW'!D133+1.1*'VCO2-BW '!D133)/1000</f>
        <v>17.956254945054944</v>
      </c>
      <c r="E133" s="355">
        <f>(3.91*'VO2-BW'!E133+1.1*'VCO2-BW '!E133)/1000</f>
        <v>10.568533464566931</v>
      </c>
      <c r="F133" s="355">
        <f>(3.91*'VO2-BW'!F133+1.1*'VCO2-BW '!F133)/1000</f>
        <v>14.623551535269709</v>
      </c>
      <c r="G133" s="355">
        <f>(3.91*'VO2-BW'!G133+1.1*'VCO2-BW '!G133)/1000</f>
        <v>12.785879826086957</v>
      </c>
      <c r="H133" s="372">
        <f>(3.91*'VO2-BW'!H133+1.1*'VCO2-BW '!H133)/1000</f>
        <v>13.253834243902439</v>
      </c>
      <c r="I133" s="372">
        <f>(3.91*'VO2-BW'!I133+1.1*'VCO2-BW '!I133)/1000</f>
        <v>14.871561711711713</v>
      </c>
      <c r="J133" s="372">
        <f>(3.91*'VO2-BW'!J133+1.1*'VCO2-BW '!J133)/1000</f>
        <v>12.111266411483255</v>
      </c>
      <c r="K133" s="373">
        <f>(3.91*'VO2-BW'!K133+1.1*'VCO2-BW '!K133)/1000</f>
        <v>11.504608737864077</v>
      </c>
      <c r="L133" s="109"/>
      <c r="M133" s="329"/>
      <c r="N133" s="329"/>
      <c r="O133" s="329"/>
      <c r="P133" s="329"/>
      <c r="Q133" s="329"/>
      <c r="R133" s="329"/>
      <c r="S133" s="329"/>
      <c r="T133" s="329"/>
      <c r="U133" s="357">
        <f t="shared" ref="U133" si="165">STDEV(L132:T132)/SQRT(COUNT(L132:T132))</f>
        <v>0.52231807942365072</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(3.91*'VO2-BW'!C134+1.1*'VCO2-BW '!C134)/1000</f>
        <v>13.996417567567571</v>
      </c>
      <c r="D134" s="355">
        <f>(3.91*'VO2-BW'!D134+1.1*'VCO2-BW '!D134)/1000</f>
        <v>12.13915641025641</v>
      </c>
      <c r="E134" s="355">
        <f>(3.91*'VO2-BW'!E134+1.1*'VCO2-BW '!E134)/1000</f>
        <v>16.58909763779528</v>
      </c>
      <c r="F134" s="355">
        <f>(3.91*'VO2-BW'!F134+1.1*'VCO2-BW '!F134)/1000</f>
        <v>21.420039834024895</v>
      </c>
      <c r="G134" s="355">
        <f>(3.91*'VO2-BW'!G134+1.1*'VCO2-BW '!G134)/1000</f>
        <v>20.895179782608697</v>
      </c>
      <c r="H134" s="372">
        <f>(3.91*'VO2-BW'!H134+1.1*'VCO2-BW '!H134)/1000</f>
        <v>16.445816487804876</v>
      </c>
      <c r="I134" s="372">
        <f>(3.91*'VO2-BW'!I134+1.1*'VCO2-BW '!I134)/1000</f>
        <v>15.414776126126128</v>
      </c>
      <c r="J134" s="372">
        <f>(3.91*'VO2-BW'!J134+1.1*'VCO2-BW '!J134)/1000</f>
        <v>18.489591770334929</v>
      </c>
      <c r="K134" s="373">
        <f>(3.91*'VO2-BW'!K134+1.1*'VCO2-BW '!K134)/1000</f>
        <v>18.216408300970869</v>
      </c>
      <c r="L134" s="10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(3.91*'VO2-BW'!C135+1.1*'VCO2-BW '!C135)/1000</f>
        <v>14.387662046332046</v>
      </c>
      <c r="D135" s="355">
        <f>(3.91*'VO2-BW'!D135+1.1*'VCO2-BW '!D135)/1000</f>
        <v>13.092555128205129</v>
      </c>
      <c r="E135" s="355">
        <f>(3.91*'VO2-BW'!E135+1.1*'VCO2-BW '!E135)/1000</f>
        <v>10.721636220472442</v>
      </c>
      <c r="F135" s="355">
        <f>(3.91*'VO2-BW'!F135+1.1*'VCO2-BW '!F135)/1000</f>
        <v>10.989202655601659</v>
      </c>
      <c r="G135" s="355">
        <f>(3.91*'VO2-BW'!G135+1.1*'VCO2-BW '!G135)/1000</f>
        <v>13.43881895652174</v>
      </c>
      <c r="H135" s="372">
        <f>(3.91*'VO2-BW'!H135+1.1*'VCO2-BW '!H135)/1000</f>
        <v>12.425800390243902</v>
      </c>
      <c r="I135" s="372">
        <f>(3.91*'VO2-BW'!I135+1.1*'VCO2-BW '!I135)/1000</f>
        <v>11.012213513513515</v>
      </c>
      <c r="J135" s="372">
        <f>(3.91*'VO2-BW'!J135+1.1*'VCO2-BW '!J135)/1000</f>
        <v>11.341027559808612</v>
      </c>
      <c r="K135" s="373">
        <f>(3.91*'VO2-BW'!K135+1.1*'VCO2-BW '!K135)/1000</f>
        <v>18.425448252427181</v>
      </c>
      <c r="L135" s="109">
        <f t="shared" ref="L135:P135" si="166">AVERAGE(C135:C137)</f>
        <v>14.558182779922781</v>
      </c>
      <c r="M135" s="329">
        <f t="shared" si="166"/>
        <v>12.659194444444443</v>
      </c>
      <c r="N135" s="329">
        <f t="shared" si="166"/>
        <v>12.250176377952755</v>
      </c>
      <c r="O135" s="329">
        <f t="shared" si="166"/>
        <v>11.788768464730291</v>
      </c>
      <c r="P135" s="329">
        <f t="shared" si="166"/>
        <v>14.604329623188406</v>
      </c>
      <c r="Q135" s="329">
        <f t="shared" ref="Q135" si="167">AVERAGE(H135:H137)</f>
        <v>14.829270926829269</v>
      </c>
      <c r="R135" s="329">
        <f t="shared" ref="R135" si="168">AVERAGE(I135:I137)</f>
        <v>11.298739639639642</v>
      </c>
      <c r="S135" s="329">
        <f t="shared" ref="S135" si="169">AVERAGE(J135:J137)</f>
        <v>15.523442743221693</v>
      </c>
      <c r="T135" s="329">
        <f t="shared" ref="T135" si="170">AVERAGE(K135:K137)</f>
        <v>13.760784708737864</v>
      </c>
      <c r="U135" s="357">
        <f t="shared" ref="U135" si="171">AVERAGE(L135:T135)</f>
        <v>13.474765523185237</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(3.91*'VO2-BW'!C136+1.1*'VCO2-BW '!C136)/1000</f>
        <v>17.816879305019309</v>
      </c>
      <c r="D136" s="355">
        <f>(3.91*'VO2-BW'!D136+1.1*'VCO2-BW '!D136)/1000</f>
        <v>8.4460421245421244</v>
      </c>
      <c r="E136" s="355">
        <f>(3.91*'VO2-BW'!E136+1.1*'VCO2-BW '!E136)/1000</f>
        <v>15.680537007874015</v>
      </c>
      <c r="F136" s="355">
        <f>(3.91*'VO2-BW'!F136+1.1*'VCO2-BW '!F136)/1000</f>
        <v>10.589916348547716</v>
      </c>
      <c r="G136" s="355">
        <f>(3.91*'VO2-BW'!G136+1.1*'VCO2-BW '!G136)/1000</f>
        <v>18.194696565217388</v>
      </c>
      <c r="H136" s="372">
        <f>(3.91*'VO2-BW'!H136+1.1*'VCO2-BW '!H136)/1000</f>
        <v>18.830799512195124</v>
      </c>
      <c r="I136" s="372">
        <f>(3.91*'VO2-BW'!I136+1.1*'VCO2-BW '!I136)/1000</f>
        <v>11.291104054054056</v>
      </c>
      <c r="J136" s="372">
        <f>(3.91*'VO2-BW'!J136+1.1*'VCO2-BW '!J136)/1000</f>
        <v>14.054950239234451</v>
      </c>
      <c r="K136" s="373">
        <f>(3.91*'VO2-BW'!K136+1.1*'VCO2-BW '!K136)/1000</f>
        <v>11.13953713592233</v>
      </c>
      <c r="L136" s="109"/>
      <c r="M136" s="329"/>
      <c r="N136" s="329"/>
      <c r="O136" s="329"/>
      <c r="P136" s="329"/>
      <c r="Q136" s="329"/>
      <c r="R136" s="329"/>
      <c r="S136" s="329"/>
      <c r="T136" s="329"/>
      <c r="U136" s="357">
        <f t="shared" ref="U136" si="172">STDEV(L135:T135)/SQRT(COUNT(L135:T135))</f>
        <v>0.50422833932974831</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(3.91*'VO2-BW'!C137+1.1*'VCO2-BW '!C137)/1000</f>
        <v>11.470006988416991</v>
      </c>
      <c r="D137" s="355">
        <f>(3.91*'VO2-BW'!D137+1.1*'VCO2-BW '!D137)/1000</f>
        <v>16.43898608058608</v>
      </c>
      <c r="E137" s="355">
        <f>(3.91*'VO2-BW'!E137+1.1*'VCO2-BW '!E137)/1000</f>
        <v>10.348355905511811</v>
      </c>
      <c r="F137" s="355">
        <f>(3.91*'VO2-BW'!F137+1.1*'VCO2-BW '!F137)/1000</f>
        <v>13.787186390041494</v>
      </c>
      <c r="G137" s="355">
        <f>(3.91*'VO2-BW'!G137+1.1*'VCO2-BW '!G137)/1000</f>
        <v>12.179473347826088</v>
      </c>
      <c r="H137" s="372">
        <f>(3.91*'VO2-BW'!H137+1.1*'VCO2-BW '!H137)/1000</f>
        <v>13.23121287804878</v>
      </c>
      <c r="I137" s="372">
        <f>(3.91*'VO2-BW'!I137+1.1*'VCO2-BW '!I137)/1000</f>
        <v>11.592901351351353</v>
      </c>
      <c r="J137" s="372">
        <f>(3.91*'VO2-BW'!J137+1.1*'VCO2-BW '!J137)/1000</f>
        <v>21.174350430622013</v>
      </c>
      <c r="K137" s="373">
        <f>(3.91*'VO2-BW'!K137+1.1*'VCO2-BW '!K137)/1000</f>
        <v>11.717368737864078</v>
      </c>
      <c r="L137" s="10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(3.91*'VO2-BW'!C138+1.1*'VCO2-BW '!C138)/1000</f>
        <v>12.159382857142859</v>
      </c>
      <c r="D138" s="355">
        <f>(3.91*'VO2-BW'!D138+1.1*'VCO2-BW '!D138)/1000</f>
        <v>9.1556978021978033</v>
      </c>
      <c r="E138" s="355">
        <f>(3.91*'VO2-BW'!E138+1.1*'VCO2-BW '!E138)/1000</f>
        <v>10.062432283464569</v>
      </c>
      <c r="F138" s="355">
        <f>(3.91*'VO2-BW'!F138+1.1*'VCO2-BW '!F138)/1000</f>
        <v>13.181202323651451</v>
      </c>
      <c r="G138" s="355">
        <f>(3.91*'VO2-BW'!G138+1.1*'VCO2-BW '!G138)/1000</f>
        <v>19.470000521739131</v>
      </c>
      <c r="H138" s="372">
        <f>(3.91*'VO2-BW'!H138+1.1*'VCO2-BW '!H138)/1000</f>
        <v>19.098737951219512</v>
      </c>
      <c r="I138" s="372">
        <f>(3.91*'VO2-BW'!I138+1.1*'VCO2-BW '!I138)/1000</f>
        <v>11.852283333333334</v>
      </c>
      <c r="J138" s="372">
        <f>(3.91*'VO2-BW'!J138+1.1*'VCO2-BW '!J138)/1000</f>
        <v>19.30975157894737</v>
      </c>
      <c r="K138" s="373">
        <f>(3.91*'VO2-BW'!K138+1.1*'VCO2-BW '!K138)/1000</f>
        <v>17.446626019417472</v>
      </c>
      <c r="L138" s="109">
        <f t="shared" ref="L138:P138" si="173">AVERAGE(C138:C140)</f>
        <v>16.441203783783788</v>
      </c>
      <c r="M138" s="329">
        <f t="shared" si="173"/>
        <v>12.080208363858363</v>
      </c>
      <c r="N138" s="329">
        <f t="shared" si="173"/>
        <v>12.373632283464568</v>
      </c>
      <c r="O138" s="329">
        <f t="shared" si="173"/>
        <v>14.872412614107882</v>
      </c>
      <c r="P138" s="329">
        <f t="shared" si="173"/>
        <v>17.609929434782611</v>
      </c>
      <c r="Q138" s="329">
        <f t="shared" ref="Q138" si="174">AVERAGE(H138:H140)</f>
        <v>17.911817398373984</v>
      </c>
      <c r="R138" s="329">
        <f t="shared" ref="R138" si="175">AVERAGE(I138:I140)</f>
        <v>14.485776426426426</v>
      </c>
      <c r="S138" s="329">
        <f t="shared" ref="S138" si="176">AVERAGE(J138:J140)</f>
        <v>16.449497703349284</v>
      </c>
      <c r="T138" s="329">
        <f t="shared" ref="T138" si="177">AVERAGE(K138:K140)</f>
        <v>13.508066860841422</v>
      </c>
      <c r="U138" s="357">
        <f t="shared" ref="U138" si="178">AVERAGE(L138:T138)</f>
        <v>15.081393874332036</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(3.91*'VO2-BW'!C139+1.1*'VCO2-BW '!C139)/1000</f>
        <v>18.222835212355218</v>
      </c>
      <c r="D139" s="355">
        <f>(3.91*'VO2-BW'!D139+1.1*'VCO2-BW '!D139)/1000</f>
        <v>16.445041391941391</v>
      </c>
      <c r="E139" s="355">
        <f>(3.91*'VO2-BW'!E139+1.1*'VCO2-BW '!E139)/1000</f>
        <v>14.641568503937009</v>
      </c>
      <c r="F139" s="355">
        <f>(3.91*'VO2-BW'!F139+1.1*'VCO2-BW '!F139)/1000</f>
        <v>15.434141078838172</v>
      </c>
      <c r="G139" s="355">
        <f>(3.91*'VO2-BW'!G139+1.1*'VCO2-BW '!G139)/1000</f>
        <v>19.776312739130436</v>
      </c>
      <c r="H139" s="372">
        <f>(3.91*'VO2-BW'!H139+1.1*'VCO2-BW '!H139)/1000</f>
        <v>16.875841658536586</v>
      </c>
      <c r="I139" s="372">
        <f>(3.91*'VO2-BW'!I139+1.1*'VCO2-BW '!I139)/1000</f>
        <v>17.900174774774776</v>
      </c>
      <c r="J139" s="372">
        <f>(3.91*'VO2-BW'!J139+1.1*'VCO2-BW '!J139)/1000</f>
        <v>16.277371578947371</v>
      </c>
      <c r="K139" s="373">
        <f>(3.91*'VO2-BW'!K139+1.1*'VCO2-BW '!K139)/1000</f>
        <v>11.101925436893204</v>
      </c>
      <c r="L139" s="109"/>
      <c r="M139" s="329"/>
      <c r="N139" s="329"/>
      <c r="O139" s="329"/>
      <c r="P139" s="329"/>
      <c r="Q139" s="329"/>
      <c r="R139" s="329"/>
      <c r="S139" s="329"/>
      <c r="T139" s="329"/>
      <c r="U139" s="357">
        <f t="shared" ref="U139" si="179">STDEV(L138:T138)/SQRT(COUNT(L138:T138))</f>
        <v>0.72013172971971651</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(3.91*'VO2-BW'!C140+1.1*'VCO2-BW '!C140)/1000</f>
        <v>18.941393281853284</v>
      </c>
      <c r="D140" s="355">
        <f>(3.91*'VO2-BW'!D140+1.1*'VCO2-BW '!D140)/1000</f>
        <v>10.639885897435898</v>
      </c>
      <c r="E140" s="355">
        <f>(3.91*'VO2-BW'!E140+1.1*'VCO2-BW '!E140)/1000</f>
        <v>12.416896062992128</v>
      </c>
      <c r="F140" s="355">
        <f>(3.91*'VO2-BW'!F140+1.1*'VCO2-BW '!F140)/1000</f>
        <v>16.001894439834022</v>
      </c>
      <c r="G140" s="355">
        <f>(3.91*'VO2-BW'!G140+1.1*'VCO2-BW '!G140)/1000</f>
        <v>13.583475043478261</v>
      </c>
      <c r="H140" s="372">
        <f>(3.91*'VO2-BW'!H140+1.1*'VCO2-BW '!H140)/1000</f>
        <v>17.760872585365849</v>
      </c>
      <c r="I140" s="372">
        <f>(3.91*'VO2-BW'!I140+1.1*'VCO2-BW '!I140)/1000</f>
        <v>13.704871171171174</v>
      </c>
      <c r="J140" s="372">
        <f>(3.91*'VO2-BW'!J140+1.1*'VCO2-BW '!J140)/1000</f>
        <v>13.761369952153112</v>
      </c>
      <c r="K140" s="373">
        <f>(3.91*'VO2-BW'!K140+1.1*'VCO2-BW '!K140)/1000</f>
        <v>11.975649126213591</v>
      </c>
      <c r="L140" s="10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(3.91*'VO2-BW'!C141+1.1*'VCO2-BW '!C141)/1000</f>
        <v>12.526865135135136</v>
      </c>
      <c r="D141" s="355">
        <f>(3.91*'VO2-BW'!D141+1.1*'VCO2-BW '!D141)/1000</f>
        <v>9.0903853479853485</v>
      </c>
      <c r="E141" s="355">
        <f>(3.91*'VO2-BW'!E141+1.1*'VCO2-BW '!E141)/1000</f>
        <v>13.099613385826773</v>
      </c>
      <c r="F141" s="355">
        <f>(3.91*'VO2-BW'!F141+1.1*'VCO2-BW '!F141)/1000</f>
        <v>15.440604149377592</v>
      </c>
      <c r="G141" s="355">
        <f>(3.91*'VO2-BW'!G141+1.1*'VCO2-BW '!G141)/1000</f>
        <v>11.191376695652174</v>
      </c>
      <c r="H141" s="372">
        <f>(3.91*'VO2-BW'!H141+1.1*'VCO2-BW '!H141)/1000</f>
        <v>15.153047707317073</v>
      </c>
      <c r="I141" s="372">
        <f>(3.91*'VO2-BW'!I141+1.1*'VCO2-BW '!I141)/1000</f>
        <v>12.424983333333333</v>
      </c>
      <c r="J141" s="372">
        <f>(3.91*'VO2-BW'!J141+1.1*'VCO2-BW '!J141)/1000</f>
        <v>20.054320669856462</v>
      </c>
      <c r="K141" s="373">
        <f>(3.91*'VO2-BW'!K141+1.1*'VCO2-BW '!K141)/1000</f>
        <v>19.512744805825243</v>
      </c>
      <c r="L141" s="109">
        <f t="shared" ref="L141:P141" si="180">AVERAGE(C141:C143)</f>
        <v>15.693575122265125</v>
      </c>
      <c r="M141" s="329">
        <f t="shared" si="180"/>
        <v>14.894576312576314</v>
      </c>
      <c r="N141" s="329">
        <f t="shared" si="180"/>
        <v>14.552110629921259</v>
      </c>
      <c r="O141" s="329">
        <f t="shared" si="180"/>
        <v>16.005195352697093</v>
      </c>
      <c r="P141" s="329">
        <f t="shared" si="180"/>
        <v>12.445452971014491</v>
      </c>
      <c r="Q141" s="329">
        <f t="shared" ref="Q141" si="181">AVERAGE(H141:H143)</f>
        <v>17.422456813008132</v>
      </c>
      <c r="R141" s="329">
        <f t="shared" ref="R141" si="182">AVERAGE(I141:I143)</f>
        <v>14.748981381381384</v>
      </c>
      <c r="S141" s="329">
        <f t="shared" ref="S141" si="183">AVERAGE(J141:J143)</f>
        <v>18.336452854864437</v>
      </c>
      <c r="T141" s="329">
        <f t="shared" ref="T141" si="184">AVERAGE(K141:K143)</f>
        <v>18.498612394822008</v>
      </c>
      <c r="U141" s="357">
        <f t="shared" ref="U141" si="185">AVERAGE(L141:T141)</f>
        <v>15.844157092505583</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(3.91*'VO2-BW'!C142+1.1*'VCO2-BW '!C142)/1000</f>
        <v>16.931012741312745</v>
      </c>
      <c r="D142" s="355">
        <f>(3.91*'VO2-BW'!D142+1.1*'VCO2-BW '!D142)/1000</f>
        <v>17.905566849816854</v>
      </c>
      <c r="E142" s="355">
        <f>(3.91*'VO2-BW'!E142+1.1*'VCO2-BW '!E142)/1000</f>
        <v>11.61</v>
      </c>
      <c r="F142" s="355">
        <f>(3.91*'VO2-BW'!F142+1.1*'VCO2-BW '!F142)/1000</f>
        <v>16.030014273858921</v>
      </c>
      <c r="G142" s="355">
        <f>(3.91*'VO2-BW'!G142+1.1*'VCO2-BW '!G142)/1000</f>
        <v>14.507459086956519</v>
      </c>
      <c r="H142" s="372">
        <f>(3.91*'VO2-BW'!H142+1.1*'VCO2-BW '!H142)/1000</f>
        <v>20.567320780487808</v>
      </c>
      <c r="I142" s="372">
        <f>(3.91*'VO2-BW'!I142+1.1*'VCO2-BW '!I142)/1000</f>
        <v>12.732354504504507</v>
      </c>
      <c r="J142" s="372">
        <f>(3.91*'VO2-BW'!J142+1.1*'VCO2-BW '!J142)/1000</f>
        <v>17.195579234449763</v>
      </c>
      <c r="K142" s="373">
        <f>(3.91*'VO2-BW'!K142+1.1*'VCO2-BW '!K142)/1000</f>
        <v>17.983269320388349</v>
      </c>
      <c r="L142" s="109"/>
      <c r="M142" s="329"/>
      <c r="N142" s="329"/>
      <c r="O142" s="329"/>
      <c r="P142" s="329"/>
      <c r="Q142" s="329"/>
      <c r="R142" s="329"/>
      <c r="S142" s="329"/>
      <c r="T142" s="329"/>
      <c r="U142" s="357">
        <f t="shared" ref="U142" si="186">STDEV(L141:T141)/SQRT(COUNT(L141:T141))</f>
        <v>0.65742549895383362</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(3.91*'VO2-BW'!C143+1.1*'VCO2-BW '!C143)/1000</f>
        <v>17.622847490347493</v>
      </c>
      <c r="D143" s="355">
        <f>(3.91*'VO2-BW'!D143+1.1*'VCO2-BW '!D143)/1000</f>
        <v>17.68777673992674</v>
      </c>
      <c r="E143" s="355">
        <f>(3.91*'VO2-BW'!E143+1.1*'VCO2-BW '!E143)/1000</f>
        <v>18.94671850393701</v>
      </c>
      <c r="F143" s="355">
        <f>(3.91*'VO2-BW'!F143+1.1*'VCO2-BW '!F143)/1000</f>
        <v>16.544967634854768</v>
      </c>
      <c r="G143" s="355">
        <f>(3.91*'VO2-BW'!G143+1.1*'VCO2-BW '!G143)/1000</f>
        <v>11.637523130434783</v>
      </c>
      <c r="H143" s="372">
        <f>(3.91*'VO2-BW'!H143+1.1*'VCO2-BW '!H143)/1000</f>
        <v>16.547001951219514</v>
      </c>
      <c r="I143" s="372">
        <f>(3.91*'VO2-BW'!I143+1.1*'VCO2-BW '!I143)/1000</f>
        <v>19.089606306306308</v>
      </c>
      <c r="J143" s="372">
        <f>(3.91*'VO2-BW'!J143+1.1*'VCO2-BW '!J143)/1000</f>
        <v>17.759458660287084</v>
      </c>
      <c r="K143" s="373">
        <f>(3.91*'VO2-BW'!K143+1.1*'VCO2-BW '!K143)/1000</f>
        <v>17.999823058252428</v>
      </c>
      <c r="L143" s="10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(3.91*'VO2-BW'!C144+1.1*'VCO2-BW '!C144)/1000</f>
        <v>19.309388262548264</v>
      </c>
      <c r="D144" s="355">
        <f>(3.91*'VO2-BW'!D144+1.1*'VCO2-BW '!D144)/1000</f>
        <v>16.231686630036631</v>
      </c>
      <c r="E144" s="355">
        <f>(3.91*'VO2-BW'!E144+1.1*'VCO2-BW '!E144)/1000</f>
        <v>10.221222047244096</v>
      </c>
      <c r="F144" s="355">
        <f>(3.91*'VO2-BW'!F144+1.1*'VCO2-BW '!F144)/1000</f>
        <v>15.420480995850621</v>
      </c>
      <c r="G144" s="355">
        <f>(3.91*'VO2-BW'!G144+1.1*'VCO2-BW '!G144)/1000</f>
        <v>19.585403217391303</v>
      </c>
      <c r="H144" s="372">
        <f>(3.91*'VO2-BW'!H144+1.1*'VCO2-BW '!H144)/1000</f>
        <v>20.653046048780489</v>
      </c>
      <c r="I144" s="372">
        <f>(3.91*'VO2-BW'!I144+1.1*'VCO2-BW '!I144)/1000</f>
        <v>14.738182432432435</v>
      </c>
      <c r="J144" s="372">
        <f>(3.91*'VO2-BW'!J144+1.1*'VCO2-BW '!J144)/1000</f>
        <v>18.963037703349286</v>
      </c>
      <c r="K144" s="373">
        <f>(3.91*'VO2-BW'!K144+1.1*'VCO2-BW '!K144)/1000</f>
        <v>13.336450533980583</v>
      </c>
      <c r="L144" s="109">
        <f t="shared" ref="L144:P144" si="187">AVERAGE(C144:C146)</f>
        <v>18.142236254826258</v>
      </c>
      <c r="M144" s="329">
        <f t="shared" si="187"/>
        <v>13.471246703296705</v>
      </c>
      <c r="N144" s="329">
        <f t="shared" si="187"/>
        <v>12.847592125984255</v>
      </c>
      <c r="O144" s="329">
        <f t="shared" si="187"/>
        <v>18.048814605809131</v>
      </c>
      <c r="P144" s="329">
        <f t="shared" si="187"/>
        <v>17.849258115942032</v>
      </c>
      <c r="Q144" s="329">
        <f t="shared" ref="Q144" si="188">AVERAGE(H144:H146)</f>
        <v>18.243273821138214</v>
      </c>
      <c r="R144" s="329">
        <f t="shared" ref="R144" si="189">AVERAGE(I144:I146)</f>
        <v>15.999905105105105</v>
      </c>
      <c r="S144" s="329">
        <f t="shared" ref="S144" si="190">AVERAGE(J144:J146)</f>
        <v>16.639946953748009</v>
      </c>
      <c r="T144" s="329">
        <f t="shared" ref="T144" si="191">AVERAGE(K144:K146)</f>
        <v>15.064274417475728</v>
      </c>
      <c r="U144" s="357">
        <f t="shared" ref="U144" si="192">AVERAGE(L144:T144)</f>
        <v>16.256283122591714</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(3.91*'VO2-BW'!C145+1.1*'VCO2-BW '!C145)/1000</f>
        <v>17.615418532818534</v>
      </c>
      <c r="D145" s="355">
        <f>(3.91*'VO2-BW'!D145+1.1*'VCO2-BW '!D145)/1000</f>
        <v>10.650823443223445</v>
      </c>
      <c r="E145" s="355">
        <f>(3.91*'VO2-BW'!E145+1.1*'VCO2-BW '!E145)/1000</f>
        <v>16.425131102362208</v>
      </c>
      <c r="F145" s="355">
        <f>(3.91*'VO2-BW'!F145+1.1*'VCO2-BW '!F145)/1000</f>
        <v>20.037008464730292</v>
      </c>
      <c r="G145" s="355">
        <f>(3.91*'VO2-BW'!G145+1.1*'VCO2-BW '!G145)/1000</f>
        <v>17.731270869565218</v>
      </c>
      <c r="H145" s="372">
        <f>(3.91*'VO2-BW'!H145+1.1*'VCO2-BW '!H145)/1000</f>
        <v>14.978152292682928</v>
      </c>
      <c r="I145" s="372">
        <f>(3.91*'VO2-BW'!I145+1.1*'VCO2-BW '!I145)/1000</f>
        <v>13.523595945945948</v>
      </c>
      <c r="J145" s="372">
        <f>(3.91*'VO2-BW'!J145+1.1*'VCO2-BW '!J145)/1000</f>
        <v>16.795867368421057</v>
      </c>
      <c r="K145" s="373">
        <f>(3.91*'VO2-BW'!K145+1.1*'VCO2-BW '!K145)/1000</f>
        <v>16.844236359223302</v>
      </c>
      <c r="L145" s="109"/>
      <c r="M145" s="329"/>
      <c r="N145" s="329"/>
      <c r="O145" s="329"/>
      <c r="P145" s="329"/>
      <c r="Q145" s="329"/>
      <c r="R145" s="329"/>
      <c r="S145" s="329"/>
      <c r="T145" s="329"/>
      <c r="U145" s="357">
        <f t="shared" ref="U145" si="193">STDEV(L144:T144)/SQRT(COUNT(L144:T144))</f>
        <v>0.68985811991661805</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(3.91*'VO2-BW'!C146+1.1*'VCO2-BW '!C146)/1000</f>
        <v>17.501901969111973</v>
      </c>
      <c r="D146" s="355">
        <f>(3.91*'VO2-BW'!D146+1.1*'VCO2-BW '!D146)/1000</f>
        <v>13.531230036630038</v>
      </c>
      <c r="E146" s="355">
        <f>(3.91*'VO2-BW'!E146+1.1*'VCO2-BW '!E146)/1000</f>
        <v>11.896423228346459</v>
      </c>
      <c r="F146" s="355">
        <f>(3.91*'VO2-BW'!F146+1.1*'VCO2-BW '!F146)/1000</f>
        <v>18.688954356846473</v>
      </c>
      <c r="G146" s="355">
        <f>(3.91*'VO2-BW'!G146+1.1*'VCO2-BW '!G146)/1000</f>
        <v>16.231100260869564</v>
      </c>
      <c r="H146" s="372">
        <f>(3.91*'VO2-BW'!H146+1.1*'VCO2-BW '!H146)/1000</f>
        <v>19.098623121951221</v>
      </c>
      <c r="I146" s="372">
        <f>(3.91*'VO2-BW'!I146+1.1*'VCO2-BW '!I146)/1000</f>
        <v>19.737936936936936</v>
      </c>
      <c r="J146" s="372">
        <f>(3.91*'VO2-BW'!J146+1.1*'VCO2-BW '!J146)/1000</f>
        <v>14.160935789473687</v>
      </c>
      <c r="K146" s="373">
        <f>(3.91*'VO2-BW'!K146+1.1*'VCO2-BW '!K146)/1000</f>
        <v>15.0121363592233</v>
      </c>
      <c r="L146" s="10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(3.91*'VO2-BW'!C147+1.1*'VCO2-BW '!C147)/1000</f>
        <v>17.203383436293439</v>
      </c>
      <c r="D147" s="355">
        <f>(3.91*'VO2-BW'!D147+1.1*'VCO2-BW '!D147)/1000</f>
        <v>18.031421245421246</v>
      </c>
      <c r="E147" s="355">
        <f>(3.91*'VO2-BW'!E147+1.1*'VCO2-BW '!E147)/1000</f>
        <v>9.8582846456692934</v>
      </c>
      <c r="F147" s="355">
        <f>(3.91*'VO2-BW'!F147+1.1*'VCO2-BW '!F147)/1000</f>
        <v>15.48096</v>
      </c>
      <c r="G147" s="355">
        <f>(3.91*'VO2-BW'!G147+1.1*'VCO2-BW '!G147)/1000</f>
        <v>13.046110434782609</v>
      </c>
      <c r="H147" s="372">
        <f>(3.91*'VO2-BW'!H147+1.1*'VCO2-BW '!H147)/1000</f>
        <v>14.858260097560974</v>
      </c>
      <c r="I147" s="372">
        <f>(3.91*'VO2-BW'!I147+1.1*'VCO2-BW '!I147)/1000</f>
        <v>16.086707657657659</v>
      </c>
      <c r="J147" s="372">
        <f>(3.91*'VO2-BW'!J147+1.1*'VCO2-BW '!J147)/1000</f>
        <v>19.919484019138761</v>
      </c>
      <c r="K147" s="373">
        <f>(3.91*'VO2-BW'!K147+1.1*'VCO2-BW '!K147)/1000</f>
        <v>15.934153737864078</v>
      </c>
      <c r="L147" s="109">
        <f t="shared" ref="L147:P147" si="194">AVERAGE(C147:C149)</f>
        <v>14.998311891891895</v>
      </c>
      <c r="M147" s="329">
        <f t="shared" si="194"/>
        <v>14.248318925518925</v>
      </c>
      <c r="N147" s="329">
        <f t="shared" si="194"/>
        <v>12.399594094488188</v>
      </c>
      <c r="O147" s="329">
        <f t="shared" si="194"/>
        <v>16.561158174273857</v>
      </c>
      <c r="P147" s="329">
        <f t="shared" si="194"/>
        <v>14.618422942028985</v>
      </c>
      <c r="Q147" s="329">
        <f t="shared" ref="Q147" si="195">AVERAGE(H147:H149)</f>
        <v>15.81024344715447</v>
      </c>
      <c r="R147" s="329">
        <f t="shared" ref="R147" si="196">AVERAGE(I147:I149)</f>
        <v>15.84992852852853</v>
      </c>
      <c r="S147" s="329">
        <f t="shared" ref="S147" si="197">AVERAGE(J147:J149)</f>
        <v>19.605014673046256</v>
      </c>
      <c r="T147" s="329">
        <f t="shared" ref="T147" si="198">AVERAGE(K147:K149)</f>
        <v>16.164433349514564</v>
      </c>
      <c r="U147" s="357">
        <f t="shared" ref="U147" si="199">AVERAGE(L147:T147)</f>
        <v>15.583936225160629</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(3.91*'VO2-BW'!C148+1.1*'VCO2-BW '!C148)/1000</f>
        <v>11.721262702702704</v>
      </c>
      <c r="D148" s="355">
        <f>(3.91*'VO2-BW'!D148+1.1*'VCO2-BW '!D148)/1000</f>
        <v>13.030761904761906</v>
      </c>
      <c r="E148" s="355">
        <f>(3.91*'VO2-BW'!E148+1.1*'VCO2-BW '!E148)/1000</f>
        <v>16.257188976377954</v>
      </c>
      <c r="F148" s="355">
        <f>(3.91*'VO2-BW'!F148+1.1*'VCO2-BW '!F148)/1000</f>
        <v>15.519541244813277</v>
      </c>
      <c r="G148" s="355">
        <f>(3.91*'VO2-BW'!G148+1.1*'VCO2-BW '!G148)/1000</f>
        <v>17.213848826086956</v>
      </c>
      <c r="H148" s="372">
        <f>(3.91*'VO2-BW'!H148+1.1*'VCO2-BW '!H148)/1000</f>
        <v>16.264991707317073</v>
      </c>
      <c r="I148" s="372">
        <f>(3.91*'VO2-BW'!I148+1.1*'VCO2-BW '!I148)/1000</f>
        <v>13.857800450450451</v>
      </c>
      <c r="J148" s="372">
        <f>(3.91*'VO2-BW'!J148+1.1*'VCO2-BW '!J148)/1000</f>
        <v>18.047437703349285</v>
      </c>
      <c r="K148" s="373">
        <f>(3.91*'VO2-BW'!K148+1.1*'VCO2-BW '!K148)/1000</f>
        <v>14.497516893203883</v>
      </c>
      <c r="L148" s="109"/>
      <c r="M148" s="329"/>
      <c r="N148" s="329"/>
      <c r="O148" s="329"/>
      <c r="P148" s="329"/>
      <c r="Q148" s="329"/>
      <c r="R148" s="329"/>
      <c r="S148" s="329"/>
      <c r="T148" s="329"/>
      <c r="U148" s="357">
        <f t="shared" ref="U148" si="200">STDEV(L147:T147)/SQRT(COUNT(L147:T147))</f>
        <v>0.65385670505150029</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(3.91*'VO2-BW'!C149+1.1*'VCO2-BW '!C149)/1000</f>
        <v>16.070289536679539</v>
      </c>
      <c r="D149" s="355">
        <f>(3.91*'VO2-BW'!D149+1.1*'VCO2-BW '!D149)/1000</f>
        <v>11.682773626373626</v>
      </c>
      <c r="E149" s="355">
        <f>(3.91*'VO2-BW'!E149+1.1*'VCO2-BW '!E149)/1000</f>
        <v>11.083308661417323</v>
      </c>
      <c r="F149" s="355">
        <f>(3.91*'VO2-BW'!F149+1.1*'VCO2-BW '!F149)/1000</f>
        <v>18.682973278008294</v>
      </c>
      <c r="G149" s="355">
        <f>(3.91*'VO2-BW'!G149+1.1*'VCO2-BW '!G149)/1000</f>
        <v>13.595309565217391</v>
      </c>
      <c r="H149" s="372">
        <f>(3.91*'VO2-BW'!H149+1.1*'VCO2-BW '!H149)/1000</f>
        <v>16.307478536585364</v>
      </c>
      <c r="I149" s="372">
        <f>(3.91*'VO2-BW'!I149+1.1*'VCO2-BW '!I149)/1000</f>
        <v>17.605277477477479</v>
      </c>
      <c r="J149" s="372">
        <f>(3.91*'VO2-BW'!J149+1.1*'VCO2-BW '!J149)/1000</f>
        <v>20.848122296650718</v>
      </c>
      <c r="K149" s="373">
        <f>(3.91*'VO2-BW'!K149+1.1*'VCO2-BW '!K149)/1000</f>
        <v>18.061629417475725</v>
      </c>
      <c r="L149" s="10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(3.91*'VO2-BW'!C150+1.1*'VCO2-BW '!C150)/1000</f>
        <v>11.644807220077222</v>
      </c>
      <c r="D150" s="355">
        <f>(3.91*'VO2-BW'!D150+1.1*'VCO2-BW '!D150)/1000</f>
        <v>9.4095069597069596</v>
      </c>
      <c r="E150" s="355">
        <f>(3.91*'VO2-BW'!E150+1.1*'VCO2-BW '!E150)/1000</f>
        <v>10.141582677165356</v>
      </c>
      <c r="F150" s="355">
        <f>(3.91*'VO2-BW'!F150+1.1*'VCO2-BW '!F150)/1000</f>
        <v>18.387797178423234</v>
      </c>
      <c r="G150" s="355">
        <f>(3.91*'VO2-BW'!G150+1.1*'VCO2-BW '!G150)/1000</f>
        <v>12.458712217391305</v>
      </c>
      <c r="H150" s="372">
        <f>(3.91*'VO2-BW'!H150+1.1*'VCO2-BW '!H150)/1000</f>
        <v>18.468335707317074</v>
      </c>
      <c r="I150" s="372">
        <f>(3.91*'VO2-BW'!I150+1.1*'VCO2-BW '!I150)/1000</f>
        <v>19.149644594594598</v>
      </c>
      <c r="J150" s="372">
        <f>(3.91*'VO2-BW'!J150+1.1*'VCO2-BW '!J150)/1000</f>
        <v>18.991356842105262</v>
      </c>
      <c r="K150" s="373">
        <f>(3.91*'VO2-BW'!K150+1.1*'VCO2-BW '!K150)/1000</f>
        <v>13.78738927184466</v>
      </c>
      <c r="L150" s="109">
        <f t="shared" ref="L150:P150" si="201">AVERAGE(C150:C152)</f>
        <v>14.087493796653797</v>
      </c>
      <c r="M150" s="329">
        <f t="shared" si="201"/>
        <v>11.814590231990232</v>
      </c>
      <c r="N150" s="329">
        <f t="shared" si="201"/>
        <v>14.061015354330708</v>
      </c>
      <c r="O150" s="329">
        <f t="shared" si="201"/>
        <v>18.413550871369292</v>
      </c>
      <c r="P150" s="329">
        <f t="shared" si="201"/>
        <v>13.794105188405799</v>
      </c>
      <c r="Q150" s="329">
        <f t="shared" ref="Q150" si="202">AVERAGE(H150:H152)</f>
        <v>16.82604055284553</v>
      </c>
      <c r="R150" s="329">
        <f t="shared" ref="R150" si="203">AVERAGE(I150:I152)</f>
        <v>16.174501351351356</v>
      </c>
      <c r="S150" s="329">
        <f t="shared" ref="S150" si="204">AVERAGE(J150:J152)</f>
        <v>19.175798054226476</v>
      </c>
      <c r="T150" s="329">
        <f t="shared" ref="T150" si="205">AVERAGE(K150:K152)</f>
        <v>17.188332880258898</v>
      </c>
      <c r="U150" s="357">
        <f t="shared" ref="U150" si="206">AVERAGE(L150:T150)</f>
        <v>15.726158697936897</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(3.91*'VO2-BW'!C151+1.1*'VCO2-BW '!C151)/1000</f>
        <v>11.88542173745174</v>
      </c>
      <c r="D151" s="355">
        <f>(3.91*'VO2-BW'!D151+1.1*'VCO2-BW '!D151)/1000</f>
        <v>10.92799358974359</v>
      </c>
      <c r="E151" s="355">
        <f>(3.91*'VO2-BW'!E151+1.1*'VCO2-BW '!E151)/1000</f>
        <v>14.155812992125986</v>
      </c>
      <c r="F151" s="355">
        <f>(3.91*'VO2-BW'!F151+1.1*'VCO2-BW '!F151)/1000</f>
        <v>16.252124813278009</v>
      </c>
      <c r="G151" s="355">
        <f>(3.91*'VO2-BW'!G151+1.1*'VCO2-BW '!G151)/1000</f>
        <v>16.566000043478262</v>
      </c>
      <c r="H151" s="372">
        <f>(3.91*'VO2-BW'!H151+1.1*'VCO2-BW '!H151)/1000</f>
        <v>14.00884712195122</v>
      </c>
      <c r="I151" s="372">
        <f>(3.91*'VO2-BW'!I151+1.1*'VCO2-BW '!I151)/1000</f>
        <v>15.272455855855858</v>
      </c>
      <c r="J151" s="372">
        <f>(3.91*'VO2-BW'!J151+1.1*'VCO2-BW '!J151)/1000</f>
        <v>19.344308229665074</v>
      </c>
      <c r="K151" s="373">
        <f>(3.91*'VO2-BW'!K151+1.1*'VCO2-BW '!K151)/1000</f>
        <v>20.778211601941749</v>
      </c>
      <c r="L151" s="109"/>
      <c r="M151" s="329"/>
      <c r="N151" s="329"/>
      <c r="O151" s="329"/>
      <c r="P151" s="329"/>
      <c r="Q151" s="329"/>
      <c r="R151" s="329"/>
      <c r="S151" s="329"/>
      <c r="T151" s="329"/>
      <c r="U151" s="357">
        <f t="shared" ref="U151" si="207">STDEV(L150:T150)/SQRT(COUNT(L150:T150))</f>
        <v>0.80933714812646418</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(3.91*'VO2-BW'!C152+1.1*'VCO2-BW '!C152)/1000</f>
        <v>18.732252432432432</v>
      </c>
      <c r="D152" s="355">
        <f>(3.91*'VO2-BW'!D152+1.1*'VCO2-BW '!D152)/1000</f>
        <v>15.106270146520146</v>
      </c>
      <c r="E152" s="355">
        <f>(3.91*'VO2-BW'!E152+1.1*'VCO2-BW '!E152)/1000</f>
        <v>17.885650393700786</v>
      </c>
      <c r="F152" s="355">
        <f>(3.91*'VO2-BW'!F152+1.1*'VCO2-BW '!F152)/1000</f>
        <v>20.600730622406637</v>
      </c>
      <c r="G152" s="355">
        <f>(3.91*'VO2-BW'!G152+1.1*'VCO2-BW '!G152)/1000</f>
        <v>12.357603304347828</v>
      </c>
      <c r="H152" s="372">
        <f>(3.91*'VO2-BW'!H152+1.1*'VCO2-BW '!H152)/1000</f>
        <v>18.000938829268293</v>
      </c>
      <c r="I152" s="372">
        <f>(3.91*'VO2-BW'!I152+1.1*'VCO2-BW '!I152)/1000</f>
        <v>14.101403603603606</v>
      </c>
      <c r="J152" s="372">
        <f>(3.91*'VO2-BW'!J152+1.1*'VCO2-BW '!J152)/1000</f>
        <v>19.191729090909096</v>
      </c>
      <c r="K152" s="373">
        <f>(3.91*'VO2-BW'!K152+1.1*'VCO2-BW '!K152)/1000</f>
        <v>16.999397766990288</v>
      </c>
      <c r="L152" s="10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(3.91*'VO2-BW'!C153+1.1*'VCO2-BW '!C153)/1000</f>
        <v>13.98674945945946</v>
      </c>
      <c r="D153" s="355">
        <f>(3.91*'VO2-BW'!D153+1.1*'VCO2-BW '!D153)/1000</f>
        <v>10.566205494505494</v>
      </c>
      <c r="E153" s="355">
        <f>(3.91*'VO2-BW'!E153+1.1*'VCO2-BW '!E153)/1000</f>
        <v>16.084697244094489</v>
      </c>
      <c r="F153" s="355">
        <f>(3.91*'VO2-BW'!F153+1.1*'VCO2-BW '!F153)/1000</f>
        <v>18.814808962655601</v>
      </c>
      <c r="G153" s="355">
        <f>(3.91*'VO2-BW'!G153+1.1*'VCO2-BW '!G153)/1000</f>
        <v>11.911682391304348</v>
      </c>
      <c r="H153" s="372">
        <f>(3.91*'VO2-BW'!H153+1.1*'VCO2-BW '!H153)/1000</f>
        <v>20.168341268292679</v>
      </c>
      <c r="I153" s="372">
        <f>(3.91*'VO2-BW'!I153+1.1*'VCO2-BW '!I153)/1000</f>
        <v>19.05864954954955</v>
      </c>
      <c r="J153" s="372">
        <f>(3.91*'VO2-BW'!J153+1.1*'VCO2-BW '!J153)/1000</f>
        <v>20.454168133971297</v>
      </c>
      <c r="K153" s="373">
        <f>(3.91*'VO2-BW'!K153+1.1*'VCO2-BW '!K153)/1000</f>
        <v>14.149171165048543</v>
      </c>
      <c r="L153" s="109">
        <f t="shared" ref="L153:P153" si="208">AVERAGE(C153:C155)</f>
        <v>16.767244337194342</v>
      </c>
      <c r="M153" s="329">
        <f t="shared" si="208"/>
        <v>14.113623626373629</v>
      </c>
      <c r="N153" s="329">
        <f t="shared" si="208"/>
        <v>13.923627165354333</v>
      </c>
      <c r="O153" s="329">
        <f t="shared" si="208"/>
        <v>16.807795518672197</v>
      </c>
      <c r="P153" s="329">
        <f t="shared" si="208"/>
        <v>13.100969492753622</v>
      </c>
      <c r="Q153" s="329">
        <f t="shared" ref="Q153" si="209">AVERAGE(H153:H155)</f>
        <v>16.247903024390244</v>
      </c>
      <c r="R153" s="329">
        <f t="shared" ref="R153" si="210">AVERAGE(I153:I155)</f>
        <v>16.085602552552555</v>
      </c>
      <c r="S153" s="329">
        <f t="shared" ref="S153" si="211">AVERAGE(J153:J155)</f>
        <v>17.548631451355664</v>
      </c>
      <c r="T153" s="329">
        <f t="shared" ref="T153" si="212">AVERAGE(K153:K155)</f>
        <v>15.853460242718446</v>
      </c>
      <c r="U153" s="357">
        <f t="shared" ref="U153" si="213">AVERAGE(L153:T153)</f>
        <v>15.60542860126278</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(3.91*'VO2-BW'!C154+1.1*'VCO2-BW '!C154)/1000</f>
        <v>19.00486378378379</v>
      </c>
      <c r="D154" s="355">
        <f>(3.91*'VO2-BW'!D154+1.1*'VCO2-BW '!D154)/1000</f>
        <v>14.252884615384616</v>
      </c>
      <c r="E154" s="355">
        <f>(3.91*'VO2-BW'!E154+1.1*'VCO2-BW '!E154)/1000</f>
        <v>15.710088188976378</v>
      </c>
      <c r="F154" s="355">
        <f>(3.91*'VO2-BW'!F154+1.1*'VCO2-BW '!F154)/1000</f>
        <v>17.466053775933606</v>
      </c>
      <c r="G154" s="355">
        <f>(3.91*'VO2-BW'!G154+1.1*'VCO2-BW '!G154)/1000</f>
        <v>15.055047347826086</v>
      </c>
      <c r="H154" s="372">
        <f>(3.91*'VO2-BW'!H154+1.1*'VCO2-BW '!H154)/1000</f>
        <v>15.024720780487804</v>
      </c>
      <c r="I154" s="372">
        <f>(3.91*'VO2-BW'!I154+1.1*'VCO2-BW '!I154)/1000</f>
        <v>15.408155855855856</v>
      </c>
      <c r="J154" s="372">
        <f>(3.91*'VO2-BW'!J154+1.1*'VCO2-BW '!J154)/1000</f>
        <v>17.427034736842106</v>
      </c>
      <c r="K154" s="373">
        <f>(3.91*'VO2-BW'!K154+1.1*'VCO2-BW '!K154)/1000</f>
        <v>13.615272475728155</v>
      </c>
      <c r="L154" s="109"/>
      <c r="M154" s="329"/>
      <c r="N154" s="329"/>
      <c r="O154" s="329"/>
      <c r="P154" s="329"/>
      <c r="Q154" s="329"/>
      <c r="R154" s="329"/>
      <c r="S154" s="329"/>
      <c r="T154" s="329"/>
      <c r="U154" s="357">
        <f t="shared" ref="U154" si="214">STDEV(L153:T153)/SQRT(COUNT(L153:T153))</f>
        <v>0.50830126957761568</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(3.91*'VO2-BW'!C155+1.1*'VCO2-BW '!C155)/1000</f>
        <v>17.310119768339774</v>
      </c>
      <c r="D155" s="355">
        <f>(3.91*'VO2-BW'!D155+1.1*'VCO2-BW '!D155)/1000</f>
        <v>17.521780769230769</v>
      </c>
      <c r="E155" s="355">
        <f>(3.91*'VO2-BW'!E155+1.1*'VCO2-BW '!E155)/1000</f>
        <v>9.9760960629921271</v>
      </c>
      <c r="F155" s="355">
        <f>(3.91*'VO2-BW'!F155+1.1*'VCO2-BW '!F155)/1000</f>
        <v>14.142523817427383</v>
      </c>
      <c r="G155" s="355">
        <f>(3.91*'VO2-BW'!G155+1.1*'VCO2-BW '!G155)/1000</f>
        <v>12.336178739130434</v>
      </c>
      <c r="H155" s="372">
        <f>(3.91*'VO2-BW'!H155+1.1*'VCO2-BW '!H155)/1000</f>
        <v>13.550647024390244</v>
      </c>
      <c r="I155" s="372">
        <f>(3.91*'VO2-BW'!I155+1.1*'VCO2-BW '!I155)/1000</f>
        <v>13.790002252252254</v>
      </c>
      <c r="J155" s="372">
        <f>(3.91*'VO2-BW'!J155+1.1*'VCO2-BW '!J155)/1000</f>
        <v>14.764691483253591</v>
      </c>
      <c r="K155" s="373">
        <f>(3.91*'VO2-BW'!K155+1.1*'VCO2-BW '!K155)/1000</f>
        <v>19.79593708737864</v>
      </c>
      <c r="L155" s="10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(3.91*'VO2-BW'!C156+1.1*'VCO2-BW '!C156)/1000</f>
        <v>14.730492741312741</v>
      </c>
      <c r="D156" s="355">
        <f>(3.91*'VO2-BW'!D156+1.1*'VCO2-BW '!D156)/1000</f>
        <v>13.219314468864468</v>
      </c>
      <c r="E156" s="355">
        <f>(3.91*'VO2-BW'!E156+1.1*'VCO2-BW '!E156)/1000</f>
        <v>9.3434031496062993</v>
      </c>
      <c r="F156" s="355">
        <f>(3.91*'VO2-BW'!F156+1.1*'VCO2-BW '!F156)/1000</f>
        <v>19.52209892116182</v>
      </c>
      <c r="G156" s="355">
        <f>(3.91*'VO2-BW'!G156+1.1*'VCO2-BW '!G156)/1000</f>
        <v>17.489457869565218</v>
      </c>
      <c r="H156" s="372">
        <f>(3.91*'VO2-BW'!H156+1.1*'VCO2-BW '!H156)/1000</f>
        <v>18.517200780487801</v>
      </c>
      <c r="I156" s="372">
        <f>(3.91*'VO2-BW'!I156+1.1*'VCO2-BW '!I156)/1000</f>
        <v>18.683645945945948</v>
      </c>
      <c r="J156" s="372">
        <f>(3.91*'VO2-BW'!J156+1.1*'VCO2-BW '!J156)/1000</f>
        <v>16.753039234449762</v>
      </c>
      <c r="K156" s="373">
        <f>(3.91*'VO2-BW'!K156+1.1*'VCO2-BW '!K156)/1000</f>
        <v>19.573107135922328</v>
      </c>
      <c r="L156" s="109">
        <f t="shared" ref="L156:P156" si="215">AVERAGE(C156:C158)</f>
        <v>12.786327580437581</v>
      </c>
      <c r="M156" s="329">
        <f t="shared" si="215"/>
        <v>15.58356349206349</v>
      </c>
      <c r="N156" s="329">
        <f t="shared" si="215"/>
        <v>11.791002755905511</v>
      </c>
      <c r="O156" s="329">
        <f t="shared" si="215"/>
        <v>17.205840331950203</v>
      </c>
      <c r="P156" s="329">
        <f t="shared" si="215"/>
        <v>16.291314565217391</v>
      </c>
      <c r="Q156" s="329">
        <f t="shared" ref="Q156" si="216">AVERAGE(H156:H158)</f>
        <v>16.74998182113821</v>
      </c>
      <c r="R156" s="329">
        <f t="shared" ref="R156" si="217">AVERAGE(I156:I158)</f>
        <v>16.029138588588591</v>
      </c>
      <c r="S156" s="329">
        <f t="shared" ref="S156" si="218">AVERAGE(J156:J158)</f>
        <v>17.11504787878788</v>
      </c>
      <c r="T156" s="329">
        <f t="shared" ref="T156" si="219">AVERAGE(K156:K158)</f>
        <v>16.224687297734629</v>
      </c>
      <c r="U156" s="357">
        <f t="shared" ref="U156" si="220">AVERAGE(L156:T156)</f>
        <v>15.530767145758164</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(3.91*'VO2-BW'!C157+1.1*'VCO2-BW '!C157)/1000</f>
        <v>12.282776795366797</v>
      </c>
      <c r="D157" s="355">
        <f>(3.91*'VO2-BW'!D157+1.1*'VCO2-BW '!D157)/1000</f>
        <v>18.560557142857142</v>
      </c>
      <c r="E157" s="355">
        <f>(3.91*'VO2-BW'!E157+1.1*'VCO2-BW '!E157)/1000</f>
        <v>14.794586220472443</v>
      </c>
      <c r="F157" s="355">
        <f>(3.91*'VO2-BW'!F157+1.1*'VCO2-BW '!F157)/1000</f>
        <v>15.10200497925311</v>
      </c>
      <c r="G157" s="355">
        <f>(3.91*'VO2-BW'!G157+1.1*'VCO2-BW '!G157)/1000</f>
        <v>16.809713869565218</v>
      </c>
      <c r="H157" s="372">
        <f>(3.91*'VO2-BW'!H157+1.1*'VCO2-BW '!H157)/1000</f>
        <v>17.828392195121953</v>
      </c>
      <c r="I157" s="372">
        <f>(3.91*'VO2-BW'!I157+1.1*'VCO2-BW '!I157)/1000</f>
        <v>15.129016666666669</v>
      </c>
      <c r="J157" s="372">
        <f>(3.91*'VO2-BW'!J157+1.1*'VCO2-BW '!J157)/1000</f>
        <v>20.331086794258379</v>
      </c>
      <c r="K157" s="373">
        <f>(3.91*'VO2-BW'!K157+1.1*'VCO2-BW '!K157)/1000</f>
        <v>15.689252135922329</v>
      </c>
      <c r="L157" s="109"/>
      <c r="M157" s="329"/>
      <c r="N157" s="329"/>
      <c r="O157" s="329"/>
      <c r="P157" s="329"/>
      <c r="Q157" s="329"/>
      <c r="R157" s="329"/>
      <c r="S157" s="329"/>
      <c r="T157" s="329"/>
      <c r="U157" s="357">
        <f t="shared" ref="U157" si="221">STDEV(L156:T156)/SQRT(COUNT(L156:T156))</f>
        <v>0.64151735673989807</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(3.91*'VO2-BW'!C158+1.1*'VCO2-BW '!C158)/1000</f>
        <v>11.345713204633208</v>
      </c>
      <c r="D158" s="355">
        <f>(3.91*'VO2-BW'!D158+1.1*'VCO2-BW '!D158)/1000</f>
        <v>14.970818864468864</v>
      </c>
      <c r="E158" s="355">
        <f>(3.91*'VO2-BW'!E158+1.1*'VCO2-BW '!E158)/1000</f>
        <v>11.235018897637795</v>
      </c>
      <c r="F158" s="355">
        <f>(3.91*'VO2-BW'!F158+1.1*'VCO2-BW '!F158)/1000</f>
        <v>16.993417095435682</v>
      </c>
      <c r="G158" s="355">
        <f>(3.91*'VO2-BW'!G158+1.1*'VCO2-BW '!G158)/1000</f>
        <v>14.57477195652174</v>
      </c>
      <c r="H158" s="372">
        <f>(3.91*'VO2-BW'!H158+1.1*'VCO2-BW '!H158)/1000</f>
        <v>13.904352487804879</v>
      </c>
      <c r="I158" s="372">
        <f>(3.91*'VO2-BW'!I158+1.1*'VCO2-BW '!I158)/1000</f>
        <v>14.274753153153153</v>
      </c>
      <c r="J158" s="372">
        <f>(3.91*'VO2-BW'!J158+1.1*'VCO2-BW '!J158)/1000</f>
        <v>14.261017607655507</v>
      </c>
      <c r="K158" s="373">
        <f>(3.91*'VO2-BW'!K158+1.1*'VCO2-BW '!K158)/1000</f>
        <v>13.411702621359222</v>
      </c>
      <c r="L158" s="10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(3.91*'VO2-BW'!C159+1.1*'VCO2-BW '!C159)/1000</f>
        <v>10.949498648648648</v>
      </c>
      <c r="D159" s="355">
        <f>(3.91*'VO2-BW'!D159+1.1*'VCO2-BW '!D159)/1000</f>
        <v>13.965357875457876</v>
      </c>
      <c r="E159" s="355">
        <f>(3.91*'VO2-BW'!E159+1.1*'VCO2-BW '!E159)/1000</f>
        <v>10.323938976377953</v>
      </c>
      <c r="F159" s="355">
        <f>(3.91*'VO2-BW'!F159+1.1*'VCO2-BW '!F159)/1000</f>
        <v>18.058509211618258</v>
      </c>
      <c r="G159" s="355">
        <f>(3.91*'VO2-BW'!G159+1.1*'VCO2-BW '!G159)/1000</f>
        <v>9.9052262173913039</v>
      </c>
      <c r="H159" s="372">
        <f>(3.91*'VO2-BW'!H159+1.1*'VCO2-BW '!H159)/1000</f>
        <v>12.54676780487805</v>
      </c>
      <c r="I159" s="372">
        <f>(3.91*'VO2-BW'!I159+1.1*'VCO2-BW '!I159)/1000</f>
        <v>17.747856756756757</v>
      </c>
      <c r="J159" s="372">
        <f>(3.91*'VO2-BW'!J159+1.1*'VCO2-BW '!J159)/1000</f>
        <v>16.540045933014358</v>
      </c>
      <c r="K159" s="373">
        <f>(3.91*'VO2-BW'!K159+1.1*'VCO2-BW '!K159)/1000</f>
        <v>16.489110388349516</v>
      </c>
      <c r="L159" s="109">
        <f t="shared" ref="L159:P159" si="222">AVERAGE(C159:C161)</f>
        <v>14.590012200772202</v>
      </c>
      <c r="M159" s="329">
        <f t="shared" si="222"/>
        <v>11.090377228327227</v>
      </c>
      <c r="N159" s="329">
        <f t="shared" si="222"/>
        <v>11.391441732283463</v>
      </c>
      <c r="O159" s="329">
        <f t="shared" si="222"/>
        <v>17.401897759336098</v>
      </c>
      <c r="P159" s="329">
        <f t="shared" si="222"/>
        <v>13.653895101449274</v>
      </c>
      <c r="Q159" s="329">
        <f t="shared" ref="Q159" si="223">AVERAGE(H159:H161)</f>
        <v>14.676088682926832</v>
      </c>
      <c r="R159" s="329">
        <f t="shared" ref="R159" si="224">AVERAGE(I159:I161)</f>
        <v>18.688176876876877</v>
      </c>
      <c r="S159" s="329">
        <f t="shared" ref="S159" si="225">AVERAGE(J159:J161)</f>
        <v>15.031141722488039</v>
      </c>
      <c r="T159" s="329">
        <f t="shared" ref="T159" si="226">AVERAGE(K159:K161)</f>
        <v>15.976040145631067</v>
      </c>
      <c r="U159" s="357">
        <f t="shared" ref="U159" si="227">AVERAGE(L159:T159)</f>
        <v>14.722119050010122</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(3.91*'VO2-BW'!C160+1.1*'VCO2-BW '!C160)/1000</f>
        <v>14.765670424710429</v>
      </c>
      <c r="D160" s="355">
        <f>(3.91*'VO2-BW'!D160+1.1*'VCO2-BW '!D160)/1000</f>
        <v>9.3168003663003649</v>
      </c>
      <c r="E160" s="355">
        <f>(3.91*'VO2-BW'!E160+1.1*'VCO2-BW '!E160)/1000</f>
        <v>14.043688582677165</v>
      </c>
      <c r="F160" s="355">
        <f>(3.91*'VO2-BW'!F160+1.1*'VCO2-BW '!F160)/1000</f>
        <v>18.936489958506218</v>
      </c>
      <c r="G160" s="355">
        <f>(3.91*'VO2-BW'!G160+1.1*'VCO2-BW '!G160)/1000</f>
        <v>16.267752913043481</v>
      </c>
      <c r="H160" s="372">
        <f>(3.91*'VO2-BW'!H160+1.1*'VCO2-BW '!H160)/1000</f>
        <v>12.803933170731709</v>
      </c>
      <c r="I160" s="372">
        <f>(3.91*'VO2-BW'!I160+1.1*'VCO2-BW '!I160)/1000</f>
        <v>19.546943693693699</v>
      </c>
      <c r="J160" s="372">
        <f>(3.91*'VO2-BW'!J160+1.1*'VCO2-BW '!J160)/1000</f>
        <v>15.54029167464115</v>
      </c>
      <c r="K160" s="373">
        <f>(3.91*'VO2-BW'!K160+1.1*'VCO2-BW '!K160)/1000</f>
        <v>17.672191019417475</v>
      </c>
      <c r="L160" s="109"/>
      <c r="M160" s="329"/>
      <c r="N160" s="329"/>
      <c r="O160" s="329"/>
      <c r="P160" s="329"/>
      <c r="Q160" s="329"/>
      <c r="R160" s="329"/>
      <c r="S160" s="329"/>
      <c r="T160" s="329"/>
      <c r="U160" s="357">
        <f t="shared" ref="U160" si="228">STDEV(L159:T159)/SQRT(COUNT(L159:T159))</f>
        <v>0.83351893946291955</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(3.91*'VO2-BW'!C161+1.1*'VCO2-BW '!C161)/1000</f>
        <v>18.054867528957534</v>
      </c>
      <c r="D161" s="355">
        <f>(3.91*'VO2-BW'!D161+1.1*'VCO2-BW '!D161)/1000</f>
        <v>9.9889734432234434</v>
      </c>
      <c r="E161" s="355">
        <f>(3.91*'VO2-BW'!E161+1.1*'VCO2-BW '!E161)/1000</f>
        <v>9.8066976377952759</v>
      </c>
      <c r="F161" s="355">
        <f>(3.91*'VO2-BW'!F161+1.1*'VCO2-BW '!F161)/1000</f>
        <v>15.210694107883818</v>
      </c>
      <c r="G161" s="355">
        <f>(3.91*'VO2-BW'!G161+1.1*'VCO2-BW '!G161)/1000</f>
        <v>14.788706173913043</v>
      </c>
      <c r="H161" s="372">
        <f>(3.91*'VO2-BW'!H161+1.1*'VCO2-BW '!H161)/1000</f>
        <v>18.677565073170733</v>
      </c>
      <c r="I161" s="372">
        <f>(3.91*'VO2-BW'!I161+1.1*'VCO2-BW '!I161)/1000</f>
        <v>18.769730180180179</v>
      </c>
      <c r="J161" s="372">
        <f>(3.91*'VO2-BW'!J161+1.1*'VCO2-BW '!J161)/1000</f>
        <v>13.013087559808612</v>
      </c>
      <c r="K161" s="373">
        <f>(3.91*'VO2-BW'!K161+1.1*'VCO2-BW '!K161)/1000</f>
        <v>13.766819029126212</v>
      </c>
      <c r="L161" s="10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(3.91*'VO2-BW'!C162+1.1*'VCO2-BW '!C162)/1000</f>
        <v>17.422255173745175</v>
      </c>
      <c r="D162" s="355">
        <f>(3.91*'VO2-BW'!D162+1.1*'VCO2-BW '!D162)/1000</f>
        <v>10.173113003663001</v>
      </c>
      <c r="E162" s="355">
        <f>(3.91*'VO2-BW'!E162+1.1*'VCO2-BW '!E162)/1000</f>
        <v>17.417062204724409</v>
      </c>
      <c r="F162" s="355">
        <f>(3.91*'VO2-BW'!F162+1.1*'VCO2-BW '!F162)/1000</f>
        <v>12.70796315352697</v>
      </c>
      <c r="G162" s="355">
        <f>(3.91*'VO2-BW'!G162+1.1*'VCO2-BW '!G162)/1000</f>
        <v>14.585650695652172</v>
      </c>
      <c r="H162" s="372">
        <f>(3.91*'VO2-BW'!H162+1.1*'VCO2-BW '!H162)/1000</f>
        <v>20.030191219512194</v>
      </c>
      <c r="I162" s="372">
        <f>(3.91*'VO2-BW'!I162+1.1*'VCO2-BW '!I162)/1000</f>
        <v>14.121533783783788</v>
      </c>
      <c r="J162" s="372">
        <f>(3.91*'VO2-BW'!J162+1.1*'VCO2-BW '!J162)/1000</f>
        <v>13.853388899521534</v>
      </c>
      <c r="K162" s="373">
        <f>(3.91*'VO2-BW'!K162+1.1*'VCO2-BW '!K162)/1000</f>
        <v>12.477444466019419</v>
      </c>
      <c r="L162" s="109">
        <f t="shared" ref="L162:P162" si="229">AVERAGE(C162:C164)</f>
        <v>15.451725933075934</v>
      </c>
      <c r="M162" s="329">
        <f t="shared" si="229"/>
        <v>13.271767765567766</v>
      </c>
      <c r="N162" s="329">
        <f t="shared" si="229"/>
        <v>14.725977165354331</v>
      </c>
      <c r="O162" s="329">
        <f t="shared" si="229"/>
        <v>15.327441991701244</v>
      </c>
      <c r="P162" s="329">
        <f t="shared" si="229"/>
        <v>15.159789666666667</v>
      </c>
      <c r="Q162" s="329">
        <f t="shared" ref="Q162" si="230">AVERAGE(H162:H164)</f>
        <v>18.431726048780487</v>
      </c>
      <c r="R162" s="329">
        <f t="shared" ref="R162" si="231">AVERAGE(I162:I164)</f>
        <v>13.224426726726728</v>
      </c>
      <c r="S162" s="329">
        <f t="shared" ref="S162" si="232">AVERAGE(J162:J164)</f>
        <v>17.751392312599688</v>
      </c>
      <c r="T162" s="329">
        <f t="shared" ref="T162" si="233">AVERAGE(K162:K164)</f>
        <v>16.226405469255663</v>
      </c>
      <c r="U162" s="357">
        <f t="shared" ref="U162" si="234">AVERAGE(L162:T162)</f>
        <v>15.507850342192057</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(3.91*'VO2-BW'!C163+1.1*'VCO2-BW '!C163)/1000</f>
        <v>11.722277644787646</v>
      </c>
      <c r="D163" s="355">
        <f>(3.91*'VO2-BW'!D163+1.1*'VCO2-BW '!D163)/1000</f>
        <v>10.773672527472529</v>
      </c>
      <c r="E163" s="355">
        <f>(3.91*'VO2-BW'!E163+1.1*'VCO2-BW '!E163)/1000</f>
        <v>15.978685039370081</v>
      </c>
      <c r="F163" s="355">
        <f>(3.91*'VO2-BW'!F163+1.1*'VCO2-BW '!F163)/1000</f>
        <v>11.717426390041492</v>
      </c>
      <c r="G163" s="355">
        <f>(3.91*'VO2-BW'!G163+1.1*'VCO2-BW '!G163)/1000</f>
        <v>18.366189739130434</v>
      </c>
      <c r="H163" s="372">
        <f>(3.91*'VO2-BW'!H163+1.1*'VCO2-BW '!H163)/1000</f>
        <v>14.68936712195122</v>
      </c>
      <c r="I163" s="372">
        <f>(3.91*'VO2-BW'!I163+1.1*'VCO2-BW '!I163)/1000</f>
        <v>12.928745495495496</v>
      </c>
      <c r="J163" s="372">
        <f>(3.91*'VO2-BW'!J163+1.1*'VCO2-BW '!J163)/1000</f>
        <v>18.866074641148327</v>
      </c>
      <c r="K163" s="373">
        <f>(3.91*'VO2-BW'!K163+1.1*'VCO2-BW '!K163)/1000</f>
        <v>15.376490728155339</v>
      </c>
      <c r="L163" s="109"/>
      <c r="M163" s="329"/>
      <c r="N163" s="329"/>
      <c r="O163" s="329"/>
      <c r="P163" s="329"/>
      <c r="Q163" s="329"/>
      <c r="R163" s="329"/>
      <c r="S163" s="329"/>
      <c r="T163" s="329"/>
      <c r="U163" s="357">
        <f t="shared" ref="U163" si="235">STDEV(L162:T162)/SQRT(COUNT(L162:T162))</f>
        <v>0.59021075460223116</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(3.91*'VO2-BW'!C164+1.1*'VCO2-BW '!C164)/1000</f>
        <v>17.210644980694983</v>
      </c>
      <c r="D164" s="355">
        <f>(3.91*'VO2-BW'!D164+1.1*'VCO2-BW '!D164)/1000</f>
        <v>18.868517765567766</v>
      </c>
      <c r="E164" s="355">
        <f>(3.91*'VO2-BW'!E164+1.1*'VCO2-BW '!E164)/1000</f>
        <v>10.782184251968506</v>
      </c>
      <c r="F164" s="355">
        <f>(3.91*'VO2-BW'!F164+1.1*'VCO2-BW '!F164)/1000</f>
        <v>21.55693643153527</v>
      </c>
      <c r="G164" s="355">
        <f>(3.91*'VO2-BW'!G164+1.1*'VCO2-BW '!G164)/1000</f>
        <v>12.527528565217393</v>
      </c>
      <c r="H164" s="372">
        <f>(3.91*'VO2-BW'!H164+1.1*'VCO2-BW '!H164)/1000</f>
        <v>20.575619804878045</v>
      </c>
      <c r="I164" s="372">
        <f>(3.91*'VO2-BW'!I164+1.1*'VCO2-BW '!I164)/1000</f>
        <v>12.623000900900902</v>
      </c>
      <c r="J164" s="372">
        <f>(3.91*'VO2-BW'!J164+1.1*'VCO2-BW '!J164)/1000</f>
        <v>20.534713397129192</v>
      </c>
      <c r="K164" s="373">
        <f>(3.91*'VO2-BW'!K164+1.1*'VCO2-BW '!K164)/1000</f>
        <v>20.825281213592231</v>
      </c>
      <c r="L164" s="10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(3.91*'VO2-BW'!C165+1.1*'VCO2-BW '!C165)/1000</f>
        <v>14.881216872586874</v>
      </c>
      <c r="D165" s="355">
        <f>(3.91*'VO2-BW'!D165+1.1*'VCO2-BW '!D165)/1000</f>
        <v>17.14498846153846</v>
      </c>
      <c r="E165" s="355">
        <f>(3.91*'VO2-BW'!E165+1.1*'VCO2-BW '!E165)/1000</f>
        <v>12.181698425196849</v>
      </c>
      <c r="F165" s="355">
        <f>(3.91*'VO2-BW'!F165+1.1*'VCO2-BW '!F165)/1000</f>
        <v>16.724498589211617</v>
      </c>
      <c r="G165" s="355">
        <f>(3.91*'VO2-BW'!G165+1.1*'VCO2-BW '!G165)/1000</f>
        <v>14.960424869565218</v>
      </c>
      <c r="H165" s="372">
        <f>(3.91*'VO2-BW'!H165+1.1*'VCO2-BW '!H165)/1000</f>
        <v>15.794410926829267</v>
      </c>
      <c r="I165" s="372">
        <f>(3.91*'VO2-BW'!I165+1.1*'VCO2-BW '!I165)/1000</f>
        <v>19.310178378378378</v>
      </c>
      <c r="J165" s="372">
        <f>(3.91*'VO2-BW'!J165+1.1*'VCO2-BW '!J165)/1000</f>
        <v>19.397640000000003</v>
      </c>
      <c r="K165" s="373">
        <f>(3.91*'VO2-BW'!K165+1.1*'VCO2-BW '!K165)/1000</f>
        <v>11.906938203883493</v>
      </c>
      <c r="L165" s="109">
        <f t="shared" ref="L165:P165" si="236">AVERAGE(C165:C167)</f>
        <v>14.632489794079795</v>
      </c>
      <c r="M165" s="329">
        <f t="shared" si="236"/>
        <v>14.339491208791207</v>
      </c>
      <c r="N165" s="329">
        <f t="shared" si="236"/>
        <v>11.890977165354331</v>
      </c>
      <c r="O165" s="329">
        <f t="shared" si="236"/>
        <v>15.357515352697094</v>
      </c>
      <c r="P165" s="329">
        <f t="shared" si="236"/>
        <v>13.907134536231885</v>
      </c>
      <c r="Q165" s="329">
        <f t="shared" ref="Q165" si="237">AVERAGE(H165:H167)</f>
        <v>13.36227830894309</v>
      </c>
      <c r="R165" s="329">
        <f t="shared" ref="R165" si="238">AVERAGE(I165:I167)</f>
        <v>19.02352792792793</v>
      </c>
      <c r="S165" s="329">
        <f t="shared" ref="S165" si="239">AVERAGE(J165:J167)</f>
        <v>18.243369984051039</v>
      </c>
      <c r="T165" s="329">
        <f t="shared" ref="T165" si="240">AVERAGE(K165:K167)</f>
        <v>16.510895145631064</v>
      </c>
      <c r="U165" s="357">
        <f t="shared" ref="U165" si="241">AVERAGE(L165:T165)</f>
        <v>15.251964380411936</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(3.91*'VO2-BW'!C166+1.1*'VCO2-BW '!C166)/1000</f>
        <v>11.502725791505792</v>
      </c>
      <c r="D166" s="355">
        <f>(3.91*'VO2-BW'!D166+1.1*'VCO2-BW '!D166)/1000</f>
        <v>9.6887886446886444</v>
      </c>
      <c r="E166" s="355">
        <f>(3.91*'VO2-BW'!E166+1.1*'VCO2-BW '!E166)/1000</f>
        <v>12.706306299212597</v>
      </c>
      <c r="F166" s="355">
        <f>(3.91*'VO2-BW'!F166+1.1*'VCO2-BW '!F166)/1000</f>
        <v>14.818582904564314</v>
      </c>
      <c r="G166" s="355">
        <f>(3.91*'VO2-BW'!G166+1.1*'VCO2-BW '!G166)/1000</f>
        <v>15.337851608695653</v>
      </c>
      <c r="H166" s="372">
        <f>(3.91*'VO2-BW'!H166+1.1*'VCO2-BW '!H166)/1000</f>
        <v>12.718949073170732</v>
      </c>
      <c r="I166" s="372">
        <f>(3.91*'VO2-BW'!I166+1.1*'VCO2-BW '!I166)/1000</f>
        <v>20.474506756756757</v>
      </c>
      <c r="J166" s="372">
        <f>(3.91*'VO2-BW'!J166+1.1*'VCO2-BW '!J166)/1000</f>
        <v>18.839413971291869</v>
      </c>
      <c r="K166" s="373">
        <f>(3.91*'VO2-BW'!K166+1.1*'VCO2-BW '!K166)/1000</f>
        <v>19.47723699029126</v>
      </c>
      <c r="L166" s="109"/>
      <c r="M166" s="329"/>
      <c r="N166" s="329"/>
      <c r="O166" s="329"/>
      <c r="P166" s="329"/>
      <c r="Q166" s="329"/>
      <c r="R166" s="329"/>
      <c r="S166" s="329"/>
      <c r="T166" s="329"/>
      <c r="U166" s="357">
        <f t="shared" ref="U166" si="242">STDEV(L165:T165)/SQRT(COUNT(L165:T165))</f>
        <v>0.76975211222799478</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(3.91*'VO2-BW'!C167+1.1*'VCO2-BW '!C167)/1000</f>
        <v>17.513526718146721</v>
      </c>
      <c r="D167" s="355">
        <f>(3.91*'VO2-BW'!D167+1.1*'VCO2-BW '!D167)/1000</f>
        <v>16.18469652014652</v>
      </c>
      <c r="E167" s="355">
        <f>(3.91*'VO2-BW'!E167+1.1*'VCO2-BW '!E167)/1000</f>
        <v>10.784926771653543</v>
      </c>
      <c r="F167" s="355">
        <f>(3.91*'VO2-BW'!F167+1.1*'VCO2-BW '!F167)/1000</f>
        <v>14.529464564315353</v>
      </c>
      <c r="G167" s="355">
        <f>(3.91*'VO2-BW'!G167+1.1*'VCO2-BW '!G167)/1000</f>
        <v>11.423127130434784</v>
      </c>
      <c r="H167" s="372">
        <f>(3.91*'VO2-BW'!H167+1.1*'VCO2-BW '!H167)/1000</f>
        <v>11.573474926829268</v>
      </c>
      <c r="I167" s="372">
        <f>(3.91*'VO2-BW'!I167+1.1*'VCO2-BW '!I167)/1000</f>
        <v>17.285898648648651</v>
      </c>
      <c r="J167" s="372">
        <f>(3.91*'VO2-BW'!J167+1.1*'VCO2-BW '!J167)/1000</f>
        <v>16.493055980861246</v>
      </c>
      <c r="K167" s="373">
        <f>(3.91*'VO2-BW'!K167+1.1*'VCO2-BW '!K167)/1000</f>
        <v>18.148510242718444</v>
      </c>
      <c r="L167" s="10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(3.91*'VO2-BW'!C168+1.1*'VCO2-BW '!C168)/1000</f>
        <v>13.78371918918919</v>
      </c>
      <c r="D168" s="355">
        <f>(3.91*'VO2-BW'!D168+1.1*'VCO2-BW '!D168)/1000</f>
        <v>13.166458974358974</v>
      </c>
      <c r="E168" s="355">
        <f>(3.91*'VO2-BW'!E168+1.1*'VCO2-BW '!E168)/1000</f>
        <v>16.701126377952757</v>
      </c>
      <c r="F168" s="355">
        <f>(3.91*'VO2-BW'!F168+1.1*'VCO2-BW '!F168)/1000</f>
        <v>10.478532448132778</v>
      </c>
      <c r="G168" s="355">
        <f>(3.91*'VO2-BW'!G168+1.1*'VCO2-BW '!G168)/1000</f>
        <v>13.053466739130435</v>
      </c>
      <c r="H168" s="372">
        <f>(3.91*'VO2-BW'!H168+1.1*'VCO2-BW '!H168)/1000</f>
        <v>13.390689853658536</v>
      </c>
      <c r="I168" s="372">
        <f>(3.91*'VO2-BW'!I168+1.1*'VCO2-BW '!I168)/1000</f>
        <v>19.635421171171171</v>
      </c>
      <c r="J168" s="372">
        <f>(3.91*'VO2-BW'!J168+1.1*'VCO2-BW '!J168)/1000</f>
        <v>17.249735023923446</v>
      </c>
      <c r="K168" s="373">
        <f>(3.91*'VO2-BW'!K168+1.1*'VCO2-BW '!K168)/1000</f>
        <v>11.918519126213592</v>
      </c>
      <c r="L168" s="109">
        <f t="shared" ref="L168:P168" si="243">AVERAGE(C168:C170)</f>
        <v>14.292069150579152</v>
      </c>
      <c r="M168" s="329">
        <f t="shared" si="243"/>
        <v>12.602678205128205</v>
      </c>
      <c r="N168" s="329">
        <f t="shared" si="243"/>
        <v>15.462687401574806</v>
      </c>
      <c r="O168" s="329">
        <f t="shared" si="243"/>
        <v>15.098013941908713</v>
      </c>
      <c r="P168" s="329">
        <f t="shared" si="243"/>
        <v>12.550080739130436</v>
      </c>
      <c r="Q168" s="329">
        <f t="shared" ref="Q168" si="244">AVERAGE(H168:H170)</f>
        <v>17.304126991869918</v>
      </c>
      <c r="R168" s="329">
        <f t="shared" ref="R168" si="245">AVERAGE(I168:I170)</f>
        <v>18.105486036036037</v>
      </c>
      <c r="S168" s="329">
        <f t="shared" ref="S168" si="246">AVERAGE(J168:J170)</f>
        <v>15.192454768740035</v>
      </c>
      <c r="T168" s="329">
        <f t="shared" ref="T168" si="247">AVERAGE(K168:K170)</f>
        <v>12.469468834951456</v>
      </c>
      <c r="U168" s="357">
        <f t="shared" ref="U168" si="248">AVERAGE(L168:T168)</f>
        <v>14.786340674435419</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(3.91*'VO2-BW'!C169+1.1*'VCO2-BW '!C169)/1000</f>
        <v>13.812859536679538</v>
      </c>
      <c r="D169" s="355">
        <f>(3.91*'VO2-BW'!D169+1.1*'VCO2-BW '!D169)/1000</f>
        <v>10.434161721611721</v>
      </c>
      <c r="E169" s="355">
        <f>(3.91*'VO2-BW'!E169+1.1*'VCO2-BW '!E169)/1000</f>
        <v>16.405231889763783</v>
      </c>
      <c r="F169" s="355">
        <f>(3.91*'VO2-BW'!F169+1.1*'VCO2-BW '!F169)/1000</f>
        <v>12.489270373443984</v>
      </c>
      <c r="G169" s="355">
        <f>(3.91*'VO2-BW'!G169+1.1*'VCO2-BW '!G169)/1000</f>
        <v>10.872349347826088</v>
      </c>
      <c r="H169" s="372">
        <f>(3.91*'VO2-BW'!H169+1.1*'VCO2-BW '!H169)/1000</f>
        <v>20.202476878048778</v>
      </c>
      <c r="I169" s="372">
        <f>(3.91*'VO2-BW'!I169+1.1*'VCO2-BW '!I169)/1000</f>
        <v>19.516691441441441</v>
      </c>
      <c r="J169" s="372">
        <f>(3.91*'VO2-BW'!J169+1.1*'VCO2-BW '!J169)/1000</f>
        <v>13.723527655502396</v>
      </c>
      <c r="K169" s="373">
        <f>(3.91*'VO2-BW'!K169+1.1*'VCO2-BW '!K169)/1000</f>
        <v>13.154435922330096</v>
      </c>
      <c r="L169" s="109"/>
      <c r="M169" s="329"/>
      <c r="N169" s="329"/>
      <c r="O169" s="329"/>
      <c r="P169" s="329"/>
      <c r="Q169" s="329"/>
      <c r="R169" s="329"/>
      <c r="S169" s="329"/>
      <c r="T169" s="329"/>
      <c r="U169" s="357">
        <f t="shared" ref="U169" si="249">STDEV(L168:T168)/SQRT(COUNT(L168:T168))</f>
        <v>0.68167407685721237</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(3.91*'VO2-BW'!C170+1.1*'VCO2-BW '!C170)/1000</f>
        <v>15.279628725868728</v>
      </c>
      <c r="D170" s="355">
        <f>(3.91*'VO2-BW'!D170+1.1*'VCO2-BW '!D170)/1000</f>
        <v>14.20741391941392</v>
      </c>
      <c r="E170" s="355">
        <f>(3.91*'VO2-BW'!E170+1.1*'VCO2-BW '!E170)/1000</f>
        <v>13.281703937007874</v>
      </c>
      <c r="F170" s="355">
        <f>(3.91*'VO2-BW'!F170+1.1*'VCO2-BW '!F170)/1000</f>
        <v>22.326239004149379</v>
      </c>
      <c r="G170" s="355">
        <f>(3.91*'VO2-BW'!G170+1.1*'VCO2-BW '!G170)/1000</f>
        <v>13.724426130434784</v>
      </c>
      <c r="H170" s="372">
        <f>(3.91*'VO2-BW'!H170+1.1*'VCO2-BW '!H170)/1000</f>
        <v>18.31921424390244</v>
      </c>
      <c r="I170" s="372">
        <f>(3.91*'VO2-BW'!I170+1.1*'VCO2-BW '!I170)/1000</f>
        <v>15.164345495495496</v>
      </c>
      <c r="J170" s="372">
        <f>(3.91*'VO2-BW'!J170+1.1*'VCO2-BW '!J170)/1000</f>
        <v>14.604101626794261</v>
      </c>
      <c r="K170" s="373">
        <f>(3.91*'VO2-BW'!K170+1.1*'VCO2-BW '!K170)/1000</f>
        <v>12.335451456310679</v>
      </c>
      <c r="L170" s="10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(3.91*'VO2-BW'!C171+1.1*'VCO2-BW '!C171)/1000</f>
        <v>11.396732355212356</v>
      </c>
      <c r="D171" s="355">
        <f>(3.91*'VO2-BW'!D171+1.1*'VCO2-BW '!D171)/1000</f>
        <v>9.1507597069597075</v>
      </c>
      <c r="E171" s="355">
        <f>(3.91*'VO2-BW'!E171+1.1*'VCO2-BW '!E171)/1000</f>
        <v>10.190788582677166</v>
      </c>
      <c r="F171" s="355">
        <f>(3.91*'VO2-BW'!F171+1.1*'VCO2-BW '!F171)/1000</f>
        <v>13.261530622406639</v>
      </c>
      <c r="G171" s="355">
        <f>(3.91*'VO2-BW'!G171+1.1*'VCO2-BW '!G171)/1000</f>
        <v>13.080497130434784</v>
      </c>
      <c r="H171" s="372">
        <f>(3.91*'VO2-BW'!H171+1.1*'VCO2-BW '!H171)/1000</f>
        <v>12.567019512195122</v>
      </c>
      <c r="I171" s="372">
        <f>(3.91*'VO2-BW'!I171+1.1*'VCO2-BW '!I171)/1000</f>
        <v>13.095184684684686</v>
      </c>
      <c r="J171" s="372">
        <f>(3.91*'VO2-BW'!J171+1.1*'VCO2-BW '!J171)/1000</f>
        <v>18.026785071770338</v>
      </c>
      <c r="K171" s="373">
        <f>(3.91*'VO2-BW'!K171+1.1*'VCO2-BW '!K171)/1000</f>
        <v>16.422359902912621</v>
      </c>
      <c r="L171" s="109">
        <f t="shared" ref="L171:P171" si="250">AVERAGE(C171:C173)</f>
        <v>13.477255508365511</v>
      </c>
      <c r="M171" s="329">
        <f t="shared" si="250"/>
        <v>11.571037118437118</v>
      </c>
      <c r="N171" s="329">
        <f t="shared" si="250"/>
        <v>13.276190551181102</v>
      </c>
      <c r="O171" s="329">
        <f t="shared" si="250"/>
        <v>13.49439468879668</v>
      </c>
      <c r="P171" s="329">
        <f t="shared" si="250"/>
        <v>14.489045057971017</v>
      </c>
      <c r="Q171" s="329">
        <f t="shared" ref="Q171" si="251">AVERAGE(H171:H173)</f>
        <v>12.771488682926829</v>
      </c>
      <c r="R171" s="329">
        <f t="shared" ref="R171" si="252">AVERAGE(I171:I173)</f>
        <v>12.512421321321321</v>
      </c>
      <c r="S171" s="329">
        <f t="shared" ref="S171" si="253">AVERAGE(J171:J173)</f>
        <v>16.607358213716111</v>
      </c>
      <c r="T171" s="329">
        <f t="shared" ref="T171" si="254">AVERAGE(K171:K173)</f>
        <v>15.733165922330096</v>
      </c>
      <c r="U171" s="357">
        <f t="shared" ref="U171" si="255">AVERAGE(L171:T171)</f>
        <v>13.7702618961162</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(3.91*'VO2-BW'!C172+1.1*'VCO2-BW '!C172)/1000</f>
        <v>11.56000200772201</v>
      </c>
      <c r="D172" s="355">
        <f>(3.91*'VO2-BW'!D172+1.1*'VCO2-BW '!D172)/1000</f>
        <v>10.694774725274726</v>
      </c>
      <c r="E172" s="355">
        <f>(3.91*'VO2-BW'!E172+1.1*'VCO2-BW '!E172)/1000</f>
        <v>14.706411023622048</v>
      </c>
      <c r="F172" s="355">
        <f>(3.91*'VO2-BW'!F172+1.1*'VCO2-BW '!F172)/1000</f>
        <v>14.138437842323651</v>
      </c>
      <c r="G172" s="355">
        <f>(3.91*'VO2-BW'!G172+1.1*'VCO2-BW '!G172)/1000</f>
        <v>15.282631000000002</v>
      </c>
      <c r="H172" s="372">
        <f>(3.91*'VO2-BW'!H172+1.1*'VCO2-BW '!H172)/1000</f>
        <v>13.745668878048782</v>
      </c>
      <c r="I172" s="372">
        <f>(3.91*'VO2-BW'!I172+1.1*'VCO2-BW '!I172)/1000</f>
        <v>13.224336936936938</v>
      </c>
      <c r="J172" s="372">
        <f>(3.91*'VO2-BW'!J172+1.1*'VCO2-BW '!J172)/1000</f>
        <v>18.515178086124404</v>
      </c>
      <c r="K172" s="373">
        <f>(3.91*'VO2-BW'!K172+1.1*'VCO2-BW '!K172)/1000</f>
        <v>15.225823980582522</v>
      </c>
      <c r="L172" s="109"/>
      <c r="M172" s="329"/>
      <c r="N172" s="329"/>
      <c r="O172" s="329"/>
      <c r="P172" s="329"/>
      <c r="Q172" s="329"/>
      <c r="R172" s="329"/>
      <c r="S172" s="329"/>
      <c r="T172" s="329"/>
      <c r="U172" s="357">
        <f t="shared" ref="U172" si="256">STDEV(L171:T171)/SQRT(COUNT(L171:T171))</f>
        <v>0.53021378529216856</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(3.91*'VO2-BW'!C173+1.1*'VCO2-BW '!C173)/1000</f>
        <v>17.475032162162165</v>
      </c>
      <c r="D173" s="355">
        <f>(3.91*'VO2-BW'!D173+1.1*'VCO2-BW '!D173)/1000</f>
        <v>14.867576923076923</v>
      </c>
      <c r="E173" s="355">
        <f>(3.91*'VO2-BW'!E173+1.1*'VCO2-BW '!E173)/1000</f>
        <v>14.931372047244095</v>
      </c>
      <c r="F173" s="355">
        <f>(3.91*'VO2-BW'!F173+1.1*'VCO2-BW '!F173)/1000</f>
        <v>13.083215601659751</v>
      </c>
      <c r="G173" s="355">
        <f>(3.91*'VO2-BW'!G173+1.1*'VCO2-BW '!G173)/1000</f>
        <v>15.10400704347826</v>
      </c>
      <c r="H173" s="372">
        <f>(3.91*'VO2-BW'!H173+1.1*'VCO2-BW '!H173)/1000</f>
        <v>12.001777658536584</v>
      </c>
      <c r="I173" s="372">
        <f>(3.91*'VO2-BW'!I173+1.1*'VCO2-BW '!I173)/1000</f>
        <v>11.217742342342344</v>
      </c>
      <c r="J173" s="372">
        <f>(3.91*'VO2-BW'!J173+1.1*'VCO2-BW '!J173)/1000</f>
        <v>13.28011148325359</v>
      </c>
      <c r="K173" s="373">
        <f>(3.91*'VO2-BW'!K173+1.1*'VCO2-BW '!K173)/1000</f>
        <v>15.551313883495144</v>
      </c>
      <c r="L173" s="10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(3.91*'VO2-BW'!C174+1.1*'VCO2-BW '!C174)/1000</f>
        <v>16.481717760617762</v>
      </c>
      <c r="D174" s="355">
        <f>(3.91*'VO2-BW'!D174+1.1*'VCO2-BW '!D174)/1000</f>
        <v>8.4945181318681318</v>
      </c>
      <c r="E174" s="355">
        <f>(3.91*'VO2-BW'!E174+1.1*'VCO2-BW '!E174)/1000</f>
        <v>13.916012598425198</v>
      </c>
      <c r="F174" s="355">
        <f>(3.91*'VO2-BW'!F174+1.1*'VCO2-BW '!F174)/1000</f>
        <v>12.028541078838174</v>
      </c>
      <c r="G174" s="355">
        <f>(3.91*'VO2-BW'!G174+1.1*'VCO2-BW '!G174)/1000</f>
        <v>10.882476347826087</v>
      </c>
      <c r="H174" s="372">
        <f>(3.91*'VO2-BW'!H174+1.1*'VCO2-BW '!H174)/1000</f>
        <v>17.856462731707317</v>
      </c>
      <c r="I174" s="372">
        <f>(3.91*'VO2-BW'!I174+1.1*'VCO2-BW '!I174)/1000</f>
        <v>10.376128828828831</v>
      </c>
      <c r="J174" s="372">
        <f>(3.91*'VO2-BW'!J174+1.1*'VCO2-BW '!J174)/1000</f>
        <v>19.860185933014357</v>
      </c>
      <c r="K174" s="373">
        <f>(3.91*'VO2-BW'!K174+1.1*'VCO2-BW '!K174)/1000</f>
        <v>18.503511893203882</v>
      </c>
      <c r="L174" s="109">
        <f t="shared" ref="L174:P174" si="257">AVERAGE(C174:C176)</f>
        <v>12.347813307593308</v>
      </c>
      <c r="M174" s="329">
        <f t="shared" si="257"/>
        <v>8.4084142857142865</v>
      </c>
      <c r="N174" s="329">
        <f t="shared" si="257"/>
        <v>11.048633858267715</v>
      </c>
      <c r="O174" s="329">
        <f t="shared" si="257"/>
        <v>14.122079336099583</v>
      </c>
      <c r="P174" s="329">
        <f t="shared" si="257"/>
        <v>13.331012405797102</v>
      </c>
      <c r="Q174" s="329">
        <f t="shared" ref="Q174" si="258">AVERAGE(H174:H176)</f>
        <v>15.968262439024388</v>
      </c>
      <c r="R174" s="329">
        <f t="shared" ref="R174" si="259">AVERAGE(I174:I176)</f>
        <v>11.892809609609609</v>
      </c>
      <c r="S174" s="329">
        <f t="shared" ref="S174" si="260">AVERAGE(J174:J176)</f>
        <v>15.786701212121216</v>
      </c>
      <c r="T174" s="329">
        <f t="shared" ref="T174" si="261">AVERAGE(K174:K176)</f>
        <v>14.998875517799354</v>
      </c>
      <c r="U174" s="357">
        <f t="shared" ref="U174" si="262">AVERAGE(L174:T174)</f>
        <v>13.100511330225173</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(3.91*'VO2-BW'!C175+1.1*'VCO2-BW '!C175)/1000</f>
        <v>10.518734208494211</v>
      </c>
      <c r="D175" s="355">
        <f>(3.91*'VO2-BW'!D175+1.1*'VCO2-BW '!D175)/1000</f>
        <v>8.9724743589743596</v>
      </c>
      <c r="E175" s="355">
        <f>(3.91*'VO2-BW'!E175+1.1*'VCO2-BW '!E175)/1000</f>
        <v>9.319368897637796</v>
      </c>
      <c r="F175" s="355">
        <f>(3.91*'VO2-BW'!F175+1.1*'VCO2-BW '!F175)/1000</f>
        <v>18.778692448132777</v>
      </c>
      <c r="G175" s="355">
        <f>(3.91*'VO2-BW'!G175+1.1*'VCO2-BW '!G175)/1000</f>
        <v>11.962832869565217</v>
      </c>
      <c r="H175" s="372">
        <f>(3.91*'VO2-BW'!H175+1.1*'VCO2-BW '!H175)/1000</f>
        <v>18.137616975609756</v>
      </c>
      <c r="I175" s="372">
        <f>(3.91*'VO2-BW'!I175+1.1*'VCO2-BW '!I175)/1000</f>
        <v>10.310775675675675</v>
      </c>
      <c r="J175" s="372">
        <f>(3.91*'VO2-BW'!J175+1.1*'VCO2-BW '!J175)/1000</f>
        <v>13.418379808612441</v>
      </c>
      <c r="K175" s="373">
        <f>(3.91*'VO2-BW'!K175+1.1*'VCO2-BW '!K175)/1000</f>
        <v>11.621689854368931</v>
      </c>
      <c r="L175" s="109"/>
      <c r="M175" s="329"/>
      <c r="N175" s="329"/>
      <c r="O175" s="329"/>
      <c r="P175" s="329"/>
      <c r="Q175" s="329"/>
      <c r="R175" s="329"/>
      <c r="S175" s="329"/>
      <c r="T175" s="329"/>
      <c r="U175" s="357">
        <f t="shared" ref="U175" si="263">STDEV(L174:T174)/SQRT(COUNT(L174:T174))</f>
        <v>0.81981709192284813</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(3.91*'VO2-BW'!C176+1.1*'VCO2-BW '!C176)/1000</f>
        <v>10.042987953667955</v>
      </c>
      <c r="D176" s="355">
        <f>(3.91*'VO2-BW'!D176+1.1*'VCO2-BW '!D176)/1000</f>
        <v>7.7582503663003664</v>
      </c>
      <c r="E176" s="355">
        <f>(3.91*'VO2-BW'!E176+1.1*'VCO2-BW '!E176)/1000</f>
        <v>9.9105200787401593</v>
      </c>
      <c r="F176" s="355">
        <f>(3.91*'VO2-BW'!F176+1.1*'VCO2-BW '!F176)/1000</f>
        <v>11.559004481327801</v>
      </c>
      <c r="G176" s="355">
        <f>(3.91*'VO2-BW'!G176+1.1*'VCO2-BW '!G176)/1000</f>
        <v>17.147728000000001</v>
      </c>
      <c r="H176" s="372">
        <f>(3.91*'VO2-BW'!H176+1.1*'VCO2-BW '!H176)/1000</f>
        <v>11.910707609756097</v>
      </c>
      <c r="I176" s="372">
        <f>(3.91*'VO2-BW'!I176+1.1*'VCO2-BW '!I176)/1000</f>
        <v>14.991524324324326</v>
      </c>
      <c r="J176" s="372">
        <f>(3.91*'VO2-BW'!J176+1.1*'VCO2-BW '!J176)/1000</f>
        <v>14.081537894736844</v>
      </c>
      <c r="K176" s="373">
        <f>(3.91*'VO2-BW'!K176+1.1*'VCO2-BW '!K176)/1000</f>
        <v>14.871424805825242</v>
      </c>
      <c r="L176" s="10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(3.91*'VO2-BW'!C177+1.1*'VCO2-BW '!C177)/1000</f>
        <v>10.124926216216217</v>
      </c>
      <c r="D177" s="355">
        <f>(3.91*'VO2-BW'!D177+1.1*'VCO2-BW '!D177)/1000</f>
        <v>7.5728706959706953</v>
      </c>
      <c r="E177" s="355">
        <f>(3.91*'VO2-BW'!E177+1.1*'VCO2-BW '!E177)/1000</f>
        <v>9.8429669291338584</v>
      </c>
      <c r="F177" s="355">
        <f>(3.91*'VO2-BW'!F177+1.1*'VCO2-BW '!F177)/1000</f>
        <v>10.192065062240664</v>
      </c>
      <c r="G177" s="355">
        <f>(3.91*'VO2-BW'!G177+1.1*'VCO2-BW '!G177)/1000</f>
        <v>10.185367173913043</v>
      </c>
      <c r="H177" s="372">
        <f>(3.91*'VO2-BW'!H177+1.1*'VCO2-BW '!H177)/1000</f>
        <v>12.770204682926829</v>
      </c>
      <c r="I177" s="372">
        <f>(3.91*'VO2-BW'!I177+1.1*'VCO2-BW '!I177)/1000</f>
        <v>11.240255405405405</v>
      </c>
      <c r="J177" s="372">
        <f>(3.91*'VO2-BW'!J177+1.1*'VCO2-BW '!J177)/1000</f>
        <v>13.229356076555026</v>
      </c>
      <c r="K177" s="373">
        <f>(3.91*'VO2-BW'!K177+1.1*'VCO2-BW '!K177)/1000</f>
        <v>12.512416747572816</v>
      </c>
      <c r="L177" s="109">
        <f t="shared" ref="L177:P177" si="264">AVERAGE(C177:C179)</f>
        <v>10.659483307593311</v>
      </c>
      <c r="M177" s="329">
        <f t="shared" si="264"/>
        <v>13.272784432234431</v>
      </c>
      <c r="N177" s="329">
        <f t="shared" si="264"/>
        <v>11.053293307086614</v>
      </c>
      <c r="O177" s="329">
        <f t="shared" si="264"/>
        <v>11.114538755186722</v>
      </c>
      <c r="P177" s="329">
        <f t="shared" si="264"/>
        <v>12.672309942028983</v>
      </c>
      <c r="Q177" s="329">
        <f t="shared" ref="Q177" si="265">AVERAGE(H177:H179)</f>
        <v>12.273046146341464</v>
      </c>
      <c r="R177" s="329">
        <f t="shared" ref="R177" si="266">AVERAGE(I177:I179)</f>
        <v>13.576164414414416</v>
      </c>
      <c r="S177" s="329">
        <f t="shared" ref="S177" si="267">AVERAGE(J177:J179)</f>
        <v>17.963492057416268</v>
      </c>
      <c r="T177" s="329">
        <f t="shared" ref="T177" si="268">AVERAGE(K177:K179)</f>
        <v>11.853117038834952</v>
      </c>
      <c r="U177" s="357">
        <f t="shared" ref="U177" si="269">AVERAGE(L177:T177)</f>
        <v>12.715358822348572</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(3.91*'VO2-BW'!C178+1.1*'VCO2-BW '!C178)/1000</f>
        <v>11.014392162162164</v>
      </c>
      <c r="D178" s="355">
        <f>(3.91*'VO2-BW'!D178+1.1*'VCO2-BW '!D178)/1000</f>
        <v>13.768940109890108</v>
      </c>
      <c r="E178" s="355">
        <f>(3.91*'VO2-BW'!E178+1.1*'VCO2-BW '!E178)/1000</f>
        <v>13.782596456692914</v>
      </c>
      <c r="F178" s="355">
        <f>(3.91*'VO2-BW'!F178+1.1*'VCO2-BW '!F178)/1000</f>
        <v>11.748788713692944</v>
      </c>
      <c r="G178" s="355">
        <f>(3.91*'VO2-BW'!G178+1.1*'VCO2-BW '!G178)/1000</f>
        <v>8.7014663478260861</v>
      </c>
      <c r="H178" s="372">
        <f>(3.91*'VO2-BW'!H178+1.1*'VCO2-BW '!H178)/1000</f>
        <v>11.10565004878049</v>
      </c>
      <c r="I178" s="372">
        <f>(3.91*'VO2-BW'!I178+1.1*'VCO2-BW '!I178)/1000</f>
        <v>10.927569369369371</v>
      </c>
      <c r="J178" s="372">
        <f>(3.91*'VO2-BW'!J178+1.1*'VCO2-BW '!J178)/1000</f>
        <v>22.398446507177031</v>
      </c>
      <c r="K178" s="373">
        <f>(3.91*'VO2-BW'!K178+1.1*'VCO2-BW '!K178)/1000</f>
        <v>11.317573495145632</v>
      </c>
      <c r="L178" s="109"/>
      <c r="M178" s="329"/>
      <c r="N178" s="329"/>
      <c r="O178" s="329"/>
      <c r="P178" s="329"/>
      <c r="Q178" s="329"/>
      <c r="R178" s="329"/>
      <c r="S178" s="329"/>
      <c r="T178" s="329"/>
      <c r="U178" s="357">
        <f t="shared" ref="U178" si="270">STDEV(L177:T177)/SQRT(COUNT(L177:T177))</f>
        <v>0.73680313055627533</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(3.91*'VO2-BW'!C179+1.1*'VCO2-BW '!C179)/1000</f>
        <v>10.839131544401548</v>
      </c>
      <c r="D179" s="355">
        <f>(3.91*'VO2-BW'!D179+1.1*'VCO2-BW '!D179)/1000</f>
        <v>18.47654249084249</v>
      </c>
      <c r="E179" s="355">
        <f>(3.91*'VO2-BW'!E179+1.1*'VCO2-BW '!E179)/1000</f>
        <v>9.5343165354330726</v>
      </c>
      <c r="F179" s="355">
        <f>(3.91*'VO2-BW'!F179+1.1*'VCO2-BW '!F179)/1000</f>
        <v>11.402762489626555</v>
      </c>
      <c r="G179" s="355">
        <f>(3.91*'VO2-BW'!G179+1.1*'VCO2-BW '!G179)/1000</f>
        <v>19.130096304347827</v>
      </c>
      <c r="H179" s="372">
        <f>(3.91*'VO2-BW'!H179+1.1*'VCO2-BW '!H179)/1000</f>
        <v>12.943283707317073</v>
      </c>
      <c r="I179" s="372">
        <f>(3.91*'VO2-BW'!I179+1.1*'VCO2-BW '!I179)/1000</f>
        <v>18.560668468468471</v>
      </c>
      <c r="J179" s="372">
        <f>(3.91*'VO2-BW'!J179+1.1*'VCO2-BW '!J179)/1000</f>
        <v>18.262673588516748</v>
      </c>
      <c r="K179" s="373">
        <f>(3.91*'VO2-BW'!K179+1.1*'VCO2-BW '!K179)/1000</f>
        <v>11.729360873786407</v>
      </c>
      <c r="L179" s="10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(3.91*'VO2-BW'!C180+1.1*'VCO2-BW '!C180)/1000</f>
        <v>10.61421200772201</v>
      </c>
      <c r="D180" s="355">
        <f>(3.91*'VO2-BW'!D180+1.1*'VCO2-BW '!D180)/1000</f>
        <v>11.6078195970696</v>
      </c>
      <c r="E180" s="355">
        <f>(3.91*'VO2-BW'!E180+1.1*'VCO2-BW '!E180)/1000</f>
        <v>16.411057086614171</v>
      </c>
      <c r="F180" s="355">
        <f>(3.91*'VO2-BW'!F180+1.1*'VCO2-BW '!F180)/1000</f>
        <v>18.456820580912861</v>
      </c>
      <c r="G180" s="355">
        <f>(3.91*'VO2-BW'!G180+1.1*'VCO2-BW '!G180)/1000</f>
        <v>9.428967260869566</v>
      </c>
      <c r="H180" s="372">
        <f>(3.91*'VO2-BW'!H180+1.1*'VCO2-BW '!H180)/1000</f>
        <v>15.193404975609756</v>
      </c>
      <c r="I180" s="372">
        <f>(3.91*'VO2-BW'!I180+1.1*'VCO2-BW '!I180)/1000</f>
        <v>12.013241891891894</v>
      </c>
      <c r="J180" s="372">
        <f>(3.91*'VO2-BW'!J180+1.1*'VCO2-BW '!J180)/1000</f>
        <v>13.539625358851678</v>
      </c>
      <c r="K180" s="373">
        <f>(3.91*'VO2-BW'!K180+1.1*'VCO2-BW '!K180)/1000</f>
        <v>21.232717378640782</v>
      </c>
      <c r="L180" s="109">
        <f t="shared" ref="L180:P180" si="271">AVERAGE(C180:C182)</f>
        <v>13.961110836550839</v>
      </c>
      <c r="M180" s="329">
        <f t="shared" si="271"/>
        <v>9.4190852258852278</v>
      </c>
      <c r="N180" s="329">
        <f t="shared" si="271"/>
        <v>12.20615787401575</v>
      </c>
      <c r="O180" s="329">
        <f t="shared" si="271"/>
        <v>14.538655269709542</v>
      </c>
      <c r="P180" s="329">
        <f t="shared" si="271"/>
        <v>12.024683101449277</v>
      </c>
      <c r="Q180" s="329">
        <f t="shared" ref="Q180" si="272">AVERAGE(H180:H182)</f>
        <v>16.043750504065041</v>
      </c>
      <c r="R180" s="329">
        <f t="shared" ref="R180" si="273">AVERAGE(I180:I182)</f>
        <v>13.200736036036039</v>
      </c>
      <c r="S180" s="329">
        <f t="shared" ref="S180" si="274">AVERAGE(J180:J182)</f>
        <v>15.390139393939398</v>
      </c>
      <c r="T180" s="329">
        <f t="shared" ref="T180" si="275">AVERAGE(K180:K182)</f>
        <v>14.786513980582525</v>
      </c>
      <c r="U180" s="357">
        <f t="shared" ref="U180" si="276">AVERAGE(L180:T180)</f>
        <v>13.507870246914848</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(3.91*'VO2-BW'!C181+1.1*'VCO2-BW '!C181)/1000</f>
        <v>13.865102895752898</v>
      </c>
      <c r="D181" s="355">
        <f>(3.91*'VO2-BW'!D181+1.1*'VCO2-BW '!D181)/1000</f>
        <v>8.4477179487179495</v>
      </c>
      <c r="E181" s="355">
        <f>(3.91*'VO2-BW'!E181+1.1*'VCO2-BW '!E181)/1000</f>
        <v>10.572806692913387</v>
      </c>
      <c r="F181" s="355">
        <f>(3.91*'VO2-BW'!F181+1.1*'VCO2-BW '!F181)/1000</f>
        <v>15.076459419087136</v>
      </c>
      <c r="G181" s="355">
        <f>(3.91*'VO2-BW'!G181+1.1*'VCO2-BW '!G181)/1000</f>
        <v>15.649640782608696</v>
      </c>
      <c r="H181" s="372">
        <f>(3.91*'VO2-BW'!H181+1.1*'VCO2-BW '!H181)/1000</f>
        <v>18.700082048780487</v>
      </c>
      <c r="I181" s="372">
        <f>(3.91*'VO2-BW'!I181+1.1*'VCO2-BW '!I181)/1000</f>
        <v>10.250882432432434</v>
      </c>
      <c r="J181" s="372">
        <f>(3.91*'VO2-BW'!J181+1.1*'VCO2-BW '!J181)/1000</f>
        <v>13.741457894736843</v>
      </c>
      <c r="K181" s="373">
        <f>(3.91*'VO2-BW'!K181+1.1*'VCO2-BW '!K181)/1000</f>
        <v>13.663480097087376</v>
      </c>
      <c r="L181" s="109"/>
      <c r="M181" s="329"/>
      <c r="N181" s="329"/>
      <c r="O181" s="329"/>
      <c r="P181" s="329"/>
      <c r="Q181" s="329"/>
      <c r="R181" s="329"/>
      <c r="S181" s="329"/>
      <c r="T181" s="329"/>
      <c r="U181" s="357">
        <f t="shared" ref="U181" si="277">STDEV(L180:T180)/SQRT(COUNT(L180:T180))</f>
        <v>0.68296020295765514</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(3.91*'VO2-BW'!C182+1.1*'VCO2-BW '!C182)/1000</f>
        <v>17.404017606177607</v>
      </c>
      <c r="D182" s="355">
        <f>(3.91*'VO2-BW'!D182+1.1*'VCO2-BW '!D182)/1000</f>
        <v>8.201718131868132</v>
      </c>
      <c r="E182" s="355">
        <f>(3.91*'VO2-BW'!E182+1.1*'VCO2-BW '!E182)/1000</f>
        <v>9.6346098425196871</v>
      </c>
      <c r="F182" s="355">
        <f>(3.91*'VO2-BW'!F182+1.1*'VCO2-BW '!F182)/1000</f>
        <v>10.082685809128629</v>
      </c>
      <c r="G182" s="355">
        <f>(3.91*'VO2-BW'!G182+1.1*'VCO2-BW '!G182)/1000</f>
        <v>10.995441260869567</v>
      </c>
      <c r="H182" s="372">
        <f>(3.91*'VO2-BW'!H182+1.1*'VCO2-BW '!H182)/1000</f>
        <v>14.237764487804878</v>
      </c>
      <c r="I182" s="372">
        <f>(3.91*'VO2-BW'!I182+1.1*'VCO2-BW '!I182)/1000</f>
        <v>17.338083783783787</v>
      </c>
      <c r="J182" s="372">
        <f>(3.91*'VO2-BW'!J182+1.1*'VCO2-BW '!J182)/1000</f>
        <v>18.889334928229669</v>
      </c>
      <c r="K182" s="373">
        <f>(3.91*'VO2-BW'!K182+1.1*'VCO2-BW '!K182)/1000</f>
        <v>9.4633444660194161</v>
      </c>
      <c r="L182" s="10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(3.91*'VO2-BW'!C183+1.1*'VCO2-BW '!C183)/1000</f>
        <v>11.512791505791506</v>
      </c>
      <c r="D183" s="355">
        <f>(3.91*'VO2-BW'!D183+1.1*'VCO2-BW '!D183)/1000</f>
        <v>9.4992976190476188</v>
      </c>
      <c r="E183" s="355">
        <f>(3.91*'VO2-BW'!E183+1.1*'VCO2-BW '!E183)/1000</f>
        <v>10.093641732283466</v>
      </c>
      <c r="F183" s="355">
        <f>(3.91*'VO2-BW'!F183+1.1*'VCO2-BW '!F183)/1000</f>
        <v>11.61385294605809</v>
      </c>
      <c r="G183" s="355">
        <f>(3.91*'VO2-BW'!G183+1.1*'VCO2-BW '!G183)/1000</f>
        <v>12.10400947826087</v>
      </c>
      <c r="H183" s="372">
        <f>(3.91*'VO2-BW'!H183+1.1*'VCO2-BW '!H183)/1000</f>
        <v>9.9613241951219518</v>
      </c>
      <c r="I183" s="372">
        <f>(3.91*'VO2-BW'!I183+1.1*'VCO2-BW '!I183)/1000</f>
        <v>11.310602252252252</v>
      </c>
      <c r="J183" s="372">
        <f>(3.91*'VO2-BW'!J183+1.1*'VCO2-BW '!J183)/1000</f>
        <v>16.607980574162685</v>
      </c>
      <c r="K183" s="373">
        <f>(3.91*'VO2-BW'!K183+1.1*'VCO2-BW '!K183)/1000</f>
        <v>14.864845388349513</v>
      </c>
      <c r="L183" s="109">
        <f t="shared" ref="L183:P183" si="278">AVERAGE(C183:C185)</f>
        <v>12.646338815958819</v>
      </c>
      <c r="M183" s="329">
        <f t="shared" si="278"/>
        <v>12.571031196581197</v>
      </c>
      <c r="N183" s="329">
        <f t="shared" si="278"/>
        <v>11.711923228346459</v>
      </c>
      <c r="O183" s="329">
        <f t="shared" si="278"/>
        <v>16.381769626556014</v>
      </c>
      <c r="P183" s="329">
        <f t="shared" si="278"/>
        <v>15.944204391304348</v>
      </c>
      <c r="Q183" s="329">
        <f t="shared" ref="Q183" si="279">AVERAGE(H183:H185)</f>
        <v>14.084818861788619</v>
      </c>
      <c r="R183" s="329">
        <f t="shared" ref="R183" si="280">AVERAGE(I183:I185)</f>
        <v>14.58940075075075</v>
      </c>
      <c r="S183" s="329">
        <f t="shared" ref="S183" si="281">AVERAGE(J183:J185)</f>
        <v>14.832608740031901</v>
      </c>
      <c r="T183" s="329">
        <f t="shared" ref="T183" si="282">AVERAGE(K183:K185)</f>
        <v>16.146639595469253</v>
      </c>
      <c r="U183" s="357">
        <f t="shared" ref="U183" si="283">AVERAGE(L183:T183)</f>
        <v>14.32319280075415</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(3.91*'VO2-BW'!C184+1.1*'VCO2-BW '!C184)/1000</f>
        <v>14.445231235521238</v>
      </c>
      <c r="D184" s="355">
        <f>(3.91*'VO2-BW'!D184+1.1*'VCO2-BW '!D184)/1000</f>
        <v>16.759157875457877</v>
      </c>
      <c r="E184" s="355">
        <f>(3.91*'VO2-BW'!E184+1.1*'VCO2-BW '!E184)/1000</f>
        <v>10.296375590551182</v>
      </c>
      <c r="F184" s="355">
        <f>(3.91*'VO2-BW'!F184+1.1*'VCO2-BW '!F184)/1000</f>
        <v>16.262564315352698</v>
      </c>
      <c r="G184" s="355">
        <f>(3.91*'VO2-BW'!G184+1.1*'VCO2-BW '!G184)/1000</f>
        <v>15.587192739130435</v>
      </c>
      <c r="H184" s="372">
        <f>(3.91*'VO2-BW'!H184+1.1*'VCO2-BW '!H184)/1000</f>
        <v>14.014233658536584</v>
      </c>
      <c r="I184" s="372">
        <f>(3.91*'VO2-BW'!I184+1.1*'VCO2-BW '!I184)/1000</f>
        <v>15.017881081081082</v>
      </c>
      <c r="J184" s="372">
        <f>(3.91*'VO2-BW'!J184+1.1*'VCO2-BW '!J184)/1000</f>
        <v>13.420006985645934</v>
      </c>
      <c r="K184" s="373">
        <f>(3.91*'VO2-BW'!K184+1.1*'VCO2-BW '!K184)/1000</f>
        <v>19.546923349514561</v>
      </c>
      <c r="L184" s="109"/>
      <c r="M184" s="329"/>
      <c r="N184" s="329"/>
      <c r="O184" s="329"/>
      <c r="P184" s="329"/>
      <c r="Q184" s="329"/>
      <c r="R184" s="329"/>
      <c r="S184" s="329"/>
      <c r="T184" s="329"/>
      <c r="U184" s="357">
        <f t="shared" ref="U184" si="284">STDEV(L183:T183)/SQRT(COUNT(L183:T183))</f>
        <v>0.56860217367580179</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(3.91*'VO2-BW'!C185+1.1*'VCO2-BW '!C185)/1000</f>
        <v>11.980993706563705</v>
      </c>
      <c r="D185" s="355">
        <f>(3.91*'VO2-BW'!D185+1.1*'VCO2-BW '!D185)/1000</f>
        <v>11.454638095238098</v>
      </c>
      <c r="E185" s="355">
        <f>(3.91*'VO2-BW'!E185+1.1*'VCO2-BW '!E185)/1000</f>
        <v>14.745752362204726</v>
      </c>
      <c r="F185" s="355">
        <f>(3.91*'VO2-BW'!F185+1.1*'VCO2-BW '!F185)/1000</f>
        <v>21.268891618257257</v>
      </c>
      <c r="G185" s="355">
        <f>(3.91*'VO2-BW'!G185+1.1*'VCO2-BW '!G185)/1000</f>
        <v>20.141410956521735</v>
      </c>
      <c r="H185" s="372">
        <f>(3.91*'VO2-BW'!H185+1.1*'VCO2-BW '!H185)/1000</f>
        <v>18.278898731707319</v>
      </c>
      <c r="I185" s="372">
        <f>(3.91*'VO2-BW'!I185+1.1*'VCO2-BW '!I185)/1000</f>
        <v>17.439718918918921</v>
      </c>
      <c r="J185" s="372">
        <f>(3.91*'VO2-BW'!J185+1.1*'VCO2-BW '!J185)/1000</f>
        <v>14.469838660287083</v>
      </c>
      <c r="K185" s="373">
        <f>(3.91*'VO2-BW'!K185+1.1*'VCO2-BW '!K185)/1000</f>
        <v>14.028150048543688</v>
      </c>
      <c r="L185" s="10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(3.91*'VO2-BW'!C186+1.1*'VCO2-BW '!C186)/1000</f>
        <v>14.922913204633206</v>
      </c>
      <c r="D186" s="355">
        <f>(3.91*'VO2-BW'!D186+1.1*'VCO2-BW '!D186)/1000</f>
        <v>15.058442124542125</v>
      </c>
      <c r="E186" s="355">
        <f>(3.91*'VO2-BW'!E186+1.1*'VCO2-BW '!E186)/1000</f>
        <v>13.837616929133858</v>
      </c>
      <c r="F186" s="355">
        <f>(3.91*'VO2-BW'!F186+1.1*'VCO2-BW '!F186)/1000</f>
        <v>11.934859419087136</v>
      </c>
      <c r="G186" s="355">
        <f>(3.91*'VO2-BW'!G186+1.1*'VCO2-BW '!G186)/1000</f>
        <v>18.110233304347826</v>
      </c>
      <c r="H186" s="372">
        <f>(3.91*'VO2-BW'!H186+1.1*'VCO2-BW '!H186)/1000</f>
        <v>16.778842243902435</v>
      </c>
      <c r="I186" s="372">
        <f>(3.91*'VO2-BW'!I186+1.1*'VCO2-BW '!I186)/1000</f>
        <v>14.848043693693695</v>
      </c>
      <c r="J186" s="372">
        <f>(3.91*'VO2-BW'!J186+1.1*'VCO2-BW '!J186)/1000</f>
        <v>14.362747464114834</v>
      </c>
      <c r="K186" s="373">
        <f>(3.91*'VO2-BW'!K186+1.1*'VCO2-BW '!K186)/1000</f>
        <v>11.966239029126214</v>
      </c>
      <c r="L186" s="109">
        <f t="shared" ref="L186:P186" si="285">AVERAGE(C186:C188)</f>
        <v>12.09935478764479</v>
      </c>
      <c r="M186" s="329">
        <f t="shared" si="285"/>
        <v>12.491511477411478</v>
      </c>
      <c r="N186" s="329">
        <f t="shared" si="285"/>
        <v>13.219731496062993</v>
      </c>
      <c r="O186" s="329">
        <f t="shared" si="285"/>
        <v>11.008840165975101</v>
      </c>
      <c r="P186" s="329">
        <f t="shared" si="285"/>
        <v>13.680986347826087</v>
      </c>
      <c r="Q186" s="329">
        <f t="shared" ref="Q186" si="286">AVERAGE(H186:H188)</f>
        <v>13.58859635772358</v>
      </c>
      <c r="R186" s="329">
        <f t="shared" ref="R186" si="287">AVERAGE(I186:I188)</f>
        <v>15.110260960960963</v>
      </c>
      <c r="S186" s="329">
        <f t="shared" ref="S186" si="288">AVERAGE(J186:J188)</f>
        <v>13.551495406698566</v>
      </c>
      <c r="T186" s="329">
        <f t="shared" ref="T186" si="289">AVERAGE(K186:K188)</f>
        <v>14.520184644012945</v>
      </c>
      <c r="U186" s="357">
        <f t="shared" ref="U186" si="290">AVERAGE(L186:T186)</f>
        <v>13.25232907159072</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(3.91*'VO2-BW'!C187+1.1*'VCO2-BW '!C187)/1000</f>
        <v>11.254881119691122</v>
      </c>
      <c r="D187" s="355">
        <f>(3.91*'VO2-BW'!D187+1.1*'VCO2-BW '!D187)/1000</f>
        <v>13.736697252747254</v>
      </c>
      <c r="E187" s="355">
        <f>(3.91*'VO2-BW'!E187+1.1*'VCO2-BW '!E187)/1000</f>
        <v>15.727021653543311</v>
      </c>
      <c r="F187" s="355">
        <f>(3.91*'VO2-BW'!F187+1.1*'VCO2-BW '!F187)/1000</f>
        <v>10.474084979253112</v>
      </c>
      <c r="G187" s="355">
        <f>(3.91*'VO2-BW'!G187+1.1*'VCO2-BW '!G187)/1000</f>
        <v>9.9944039565217384</v>
      </c>
      <c r="H187" s="372">
        <f>(3.91*'VO2-BW'!H187+1.1*'VCO2-BW '!H187)/1000</f>
        <v>12.574013658536588</v>
      </c>
      <c r="I187" s="372">
        <f>(3.91*'VO2-BW'!I187+1.1*'VCO2-BW '!I187)/1000</f>
        <v>11.585607657657658</v>
      </c>
      <c r="J187" s="372">
        <f>(3.91*'VO2-BW'!J187+1.1*'VCO2-BW '!J187)/1000</f>
        <v>12.53695052631579</v>
      </c>
      <c r="K187" s="373">
        <f>(3.91*'VO2-BW'!K187+1.1*'VCO2-BW '!K187)/1000</f>
        <v>20.442135339805823</v>
      </c>
      <c r="L187" s="109"/>
      <c r="M187" s="329"/>
      <c r="N187" s="329"/>
      <c r="O187" s="329"/>
      <c r="P187" s="329"/>
      <c r="Q187" s="329"/>
      <c r="R187" s="329"/>
      <c r="S187" s="329"/>
      <c r="T187" s="329"/>
      <c r="U187" s="357">
        <f t="shared" ref="U187" si="291">STDEV(L186:T186)/SQRT(COUNT(L186:T186))</f>
        <v>0.41479898218761529</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(3.91*'VO2-BW'!C188+1.1*'VCO2-BW '!C188)/1000</f>
        <v>10.120270038610041</v>
      </c>
      <c r="D188" s="355">
        <f>(3.91*'VO2-BW'!D188+1.1*'VCO2-BW '!D188)/1000</f>
        <v>8.6793950549450543</v>
      </c>
      <c r="E188" s="355">
        <f>(3.91*'VO2-BW'!E188+1.1*'VCO2-BW '!E188)/1000</f>
        <v>10.094555905511813</v>
      </c>
      <c r="F188" s="355">
        <f>(3.91*'VO2-BW'!F188+1.1*'VCO2-BW '!F188)/1000</f>
        <v>10.617576099585062</v>
      </c>
      <c r="G188" s="355">
        <f>(3.91*'VO2-BW'!G188+1.1*'VCO2-BW '!G188)/1000</f>
        <v>12.938321782608694</v>
      </c>
      <c r="H188" s="372">
        <f>(3.91*'VO2-BW'!H188+1.1*'VCO2-BW '!H188)/1000</f>
        <v>11.412933170731709</v>
      </c>
      <c r="I188" s="372">
        <f>(3.91*'VO2-BW'!I188+1.1*'VCO2-BW '!I188)/1000</f>
        <v>18.897131531531532</v>
      </c>
      <c r="J188" s="372">
        <f>(3.91*'VO2-BW'!J188+1.1*'VCO2-BW '!J188)/1000</f>
        <v>13.754788229665074</v>
      </c>
      <c r="K188" s="373">
        <f>(3.91*'VO2-BW'!K188+1.1*'VCO2-BW '!K188)/1000</f>
        <v>11.152179563106797</v>
      </c>
      <c r="L188" s="10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(3.91*'VO2-BW'!C189+1.1*'VCO2-BW '!C189)/1000</f>
        <v>9.4295757915057923</v>
      </c>
      <c r="D189" s="355">
        <f>(3.91*'VO2-BW'!D189+1.1*'VCO2-BW '!D189)/1000</f>
        <v>16.639403479853481</v>
      </c>
      <c r="E189" s="355">
        <f>(3.91*'VO2-BW'!E189+1.1*'VCO2-BW '!E189)/1000</f>
        <v>9.7629342519685043</v>
      </c>
      <c r="F189" s="355">
        <f>(3.91*'VO2-BW'!F189+1.1*'VCO2-BW '!F189)/1000</f>
        <v>19.561918008298754</v>
      </c>
      <c r="G189" s="355">
        <f>(3.91*'VO2-BW'!G189+1.1*'VCO2-BW '!G189)/1000</f>
        <v>12.153237652173914</v>
      </c>
      <c r="H189" s="372">
        <f>(3.91*'VO2-BW'!H189+1.1*'VCO2-BW '!H189)/1000</f>
        <v>16.051920780487801</v>
      </c>
      <c r="I189" s="372">
        <f>(3.91*'VO2-BW'!I189+1.1*'VCO2-BW '!I189)/1000</f>
        <v>18.435753603603604</v>
      </c>
      <c r="J189" s="372">
        <f>(3.91*'VO2-BW'!J189+1.1*'VCO2-BW '!J189)/1000</f>
        <v>20.699903157894738</v>
      </c>
      <c r="K189" s="373">
        <f>(3.91*'VO2-BW'!K189+1.1*'VCO2-BW '!K189)/1000</f>
        <v>17.798079757281553</v>
      </c>
      <c r="L189" s="109">
        <f t="shared" ref="L189:P189" si="292">AVERAGE(C189:C191)</f>
        <v>12.366912355212357</v>
      </c>
      <c r="M189" s="329">
        <f t="shared" si="292"/>
        <v>12.889031868131868</v>
      </c>
      <c r="N189" s="329">
        <f t="shared" si="292"/>
        <v>9.8561799212598427</v>
      </c>
      <c r="O189" s="329">
        <f t="shared" si="292"/>
        <v>13.250287800829875</v>
      </c>
      <c r="P189" s="329">
        <f t="shared" si="292"/>
        <v>11.71986720289855</v>
      </c>
      <c r="Q189" s="329">
        <f t="shared" ref="Q189" si="293">AVERAGE(H189:H191)</f>
        <v>14.710930666666664</v>
      </c>
      <c r="R189" s="329">
        <f t="shared" ref="R189" si="294">AVERAGE(I189:I191)</f>
        <v>13.564785285285287</v>
      </c>
      <c r="S189" s="329">
        <f t="shared" ref="S189" si="295">AVERAGE(J189:J191)</f>
        <v>20.059031834130781</v>
      </c>
      <c r="T189" s="329">
        <f t="shared" ref="T189" si="296">AVERAGE(K189:K191)</f>
        <v>14.025826213592232</v>
      </c>
      <c r="U189" s="357">
        <f t="shared" ref="U189" si="297">AVERAGE(L189:T189)</f>
        <v>13.604761460889717</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(3.91*'VO2-BW'!C190+1.1*'VCO2-BW '!C190)/1000</f>
        <v>15.933743204633206</v>
      </c>
      <c r="D190" s="355">
        <f>(3.91*'VO2-BW'!D190+1.1*'VCO2-BW '!D190)/1000</f>
        <v>12.526059523809524</v>
      </c>
      <c r="E190" s="355">
        <f>(3.91*'VO2-BW'!E190+1.1*'VCO2-BW '!E190)/1000</f>
        <v>9.3790877952755913</v>
      </c>
      <c r="F190" s="355">
        <f>(3.91*'VO2-BW'!F190+1.1*'VCO2-BW '!F190)/1000</f>
        <v>9.7953092116182567</v>
      </c>
      <c r="G190" s="355">
        <f>(3.91*'VO2-BW'!G190+1.1*'VCO2-BW '!G190)/1000</f>
        <v>11.238704043478261</v>
      </c>
      <c r="H190" s="372">
        <f>(3.91*'VO2-BW'!H190+1.1*'VCO2-BW '!H190)/1000</f>
        <v>17.354690146341461</v>
      </c>
      <c r="I190" s="372">
        <f>(3.91*'VO2-BW'!I190+1.1*'VCO2-BW '!I190)/1000</f>
        <v>11.95653963963964</v>
      </c>
      <c r="J190" s="372">
        <f>(3.91*'VO2-BW'!J190+1.1*'VCO2-BW '!J190)/1000</f>
        <v>21.133483253588519</v>
      </c>
      <c r="K190" s="373">
        <f>(3.91*'VO2-BW'!K190+1.1*'VCO2-BW '!K190)/1000</f>
        <v>12.018989126213594</v>
      </c>
      <c r="L190" s="109"/>
      <c r="M190" s="329"/>
      <c r="N190" s="329"/>
      <c r="O190" s="329"/>
      <c r="P190" s="329"/>
      <c r="Q190" s="329"/>
      <c r="R190" s="329"/>
      <c r="S190" s="329"/>
      <c r="T190" s="329"/>
      <c r="U190" s="357">
        <f t="shared" ref="U190" si="298">STDEV(L189:T189)/SQRT(COUNT(L189:T189))</f>
        <v>0.93418852740110381</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(3.91*'VO2-BW'!C191+1.1*'VCO2-BW '!C191)/1000</f>
        <v>11.737418069498071</v>
      </c>
      <c r="D191" s="355">
        <f>(3.91*'VO2-BW'!D191+1.1*'VCO2-BW '!D191)/1000</f>
        <v>9.5016326007326004</v>
      </c>
      <c r="E191" s="355">
        <f>(3.91*'VO2-BW'!E191+1.1*'VCO2-BW '!E191)/1000</f>
        <v>10.426517716535432</v>
      </c>
      <c r="F191" s="355">
        <f>(3.91*'VO2-BW'!F191+1.1*'VCO2-BW '!F191)/1000</f>
        <v>10.393636182572614</v>
      </c>
      <c r="G191" s="355">
        <f>(3.91*'VO2-BW'!G191+1.1*'VCO2-BW '!G191)/1000</f>
        <v>11.767659913043477</v>
      </c>
      <c r="H191" s="372">
        <f>(3.91*'VO2-BW'!H191+1.1*'VCO2-BW '!H191)/1000</f>
        <v>10.726181073170732</v>
      </c>
      <c r="I191" s="372">
        <f>(3.91*'VO2-BW'!I191+1.1*'VCO2-BW '!I191)/1000</f>
        <v>10.302062612612614</v>
      </c>
      <c r="J191" s="372">
        <f>(3.91*'VO2-BW'!J191+1.1*'VCO2-BW '!J191)/1000</f>
        <v>18.343709090909091</v>
      </c>
      <c r="K191" s="373">
        <f>(3.91*'VO2-BW'!K191+1.1*'VCO2-BW '!K191)/1000</f>
        <v>12.260409757281552</v>
      </c>
      <c r="L191" s="10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(3.91*'VO2-BW'!C192+1.1*'VCO2-BW '!C192)/1000</f>
        <v>9.9239049034749041</v>
      </c>
      <c r="D192" s="355">
        <f>(3.91*'VO2-BW'!D192+1.1*'VCO2-BW '!D192)/1000</f>
        <v>9.7488725274725283</v>
      </c>
      <c r="E192" s="355">
        <f>(3.91*'VO2-BW'!E192+1.1*'VCO2-BW '!E192)/1000</f>
        <v>16.251034251968505</v>
      </c>
      <c r="F192" s="355">
        <f>(3.91*'VO2-BW'!F192+1.1*'VCO2-BW '!F192)/1000</f>
        <v>11.215212946058092</v>
      </c>
      <c r="G192" s="355">
        <f>(3.91*'VO2-BW'!G192+1.1*'VCO2-BW '!G192)/1000</f>
        <v>12.372992478260869</v>
      </c>
      <c r="H192" s="372">
        <f>(3.91*'VO2-BW'!H192+1.1*'VCO2-BW '!H192)/1000</f>
        <v>19.40468487804878</v>
      </c>
      <c r="I192" s="372">
        <f>(3.91*'VO2-BW'!I192+1.1*'VCO2-BW '!I192)/1000</f>
        <v>13.116558108108109</v>
      </c>
      <c r="J192" s="372">
        <f>(3.91*'VO2-BW'!J192+1.1*'VCO2-BW '!J192)/1000</f>
        <v>13.763915023923447</v>
      </c>
      <c r="K192" s="373">
        <f>(3.91*'VO2-BW'!K192+1.1*'VCO2-BW '!K192)/1000</f>
        <v>12.272306262135922</v>
      </c>
      <c r="L192" s="109">
        <f t="shared" ref="L192:P192" si="299">AVERAGE(C192:C194)</f>
        <v>10.057291312741315</v>
      </c>
      <c r="M192" s="329">
        <f t="shared" si="299"/>
        <v>9.257081440781441</v>
      </c>
      <c r="N192" s="329">
        <f t="shared" si="299"/>
        <v>12.453214960629921</v>
      </c>
      <c r="O192" s="329">
        <f t="shared" si="299"/>
        <v>13.105467551867219</v>
      </c>
      <c r="P192" s="329">
        <f t="shared" si="299"/>
        <v>13.490570826086957</v>
      </c>
      <c r="Q192" s="329">
        <f t="shared" ref="Q192" si="300">AVERAGE(H192:H194)</f>
        <v>15.430029821138211</v>
      </c>
      <c r="R192" s="329">
        <f t="shared" ref="R192" si="301">AVERAGE(I192:I194)</f>
        <v>11.269647747747749</v>
      </c>
      <c r="S192" s="329">
        <f t="shared" ref="S192" si="302">AVERAGE(J192:J194)</f>
        <v>13.536141531100478</v>
      </c>
      <c r="T192" s="329">
        <f t="shared" ref="T192" si="303">AVERAGE(K192:K194)</f>
        <v>13.237255614886729</v>
      </c>
      <c r="U192" s="357">
        <f t="shared" ref="U192" si="304">AVERAGE(L192:T192)</f>
        <v>12.426300089664448</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(3.91*'VO2-BW'!C193+1.1*'VCO2-BW '!C193)/1000</f>
        <v>9.7493871814671831</v>
      </c>
      <c r="D193" s="355">
        <f>(3.91*'VO2-BW'!D193+1.1*'VCO2-BW '!D193)/1000</f>
        <v>8.5307159340659346</v>
      </c>
      <c r="E193" s="355">
        <f>(3.91*'VO2-BW'!E193+1.1*'VCO2-BW '!E193)/1000</f>
        <v>11.140827165354331</v>
      </c>
      <c r="F193" s="355">
        <f>(3.91*'VO2-BW'!F193+1.1*'VCO2-BW '!F193)/1000</f>
        <v>15.569175435684647</v>
      </c>
      <c r="G193" s="355">
        <f>(3.91*'VO2-BW'!G193+1.1*'VCO2-BW '!G193)/1000</f>
        <v>11.623981086956521</v>
      </c>
      <c r="H193" s="372">
        <f>(3.91*'VO2-BW'!H193+1.1*'VCO2-BW '!H193)/1000</f>
        <v>14.731697365853659</v>
      </c>
      <c r="I193" s="372">
        <f>(3.91*'VO2-BW'!I193+1.1*'VCO2-BW '!I193)/1000</f>
        <v>10.776888288288289</v>
      </c>
      <c r="J193" s="372">
        <f>(3.91*'VO2-BW'!J193+1.1*'VCO2-BW '!J193)/1000</f>
        <v>14.23957224880383</v>
      </c>
      <c r="K193" s="373">
        <f>(3.91*'VO2-BW'!K193+1.1*'VCO2-BW '!K193)/1000</f>
        <v>15.344138737864075</v>
      </c>
      <c r="L193" s="109"/>
      <c r="M193" s="329"/>
      <c r="N193" s="329"/>
      <c r="O193" s="329"/>
      <c r="P193" s="329"/>
      <c r="Q193" s="329"/>
      <c r="R193" s="329"/>
      <c r="S193" s="329"/>
      <c r="T193" s="329"/>
      <c r="U193" s="357">
        <f t="shared" ref="U193" si="305">STDEV(L192:T192)/SQRT(COUNT(L192:T192))</f>
        <v>0.64010034272830019</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(3.91*'VO2-BW'!C194+1.1*'VCO2-BW '!C194)/1000</f>
        <v>10.498581853281856</v>
      </c>
      <c r="D194" s="355">
        <f>(3.91*'VO2-BW'!D194+1.1*'VCO2-BW '!D194)/1000</f>
        <v>9.4916558608058601</v>
      </c>
      <c r="E194" s="355">
        <f>(3.91*'VO2-BW'!E194+1.1*'VCO2-BW '!E194)/1000</f>
        <v>9.9677834645669297</v>
      </c>
      <c r="F194" s="355">
        <f>(3.91*'VO2-BW'!F194+1.1*'VCO2-BW '!F194)/1000</f>
        <v>12.53201427385892</v>
      </c>
      <c r="G194" s="355">
        <f>(3.91*'VO2-BW'!G194+1.1*'VCO2-BW '!G194)/1000</f>
        <v>16.474738913043478</v>
      </c>
      <c r="H194" s="372">
        <f>(3.91*'VO2-BW'!H194+1.1*'VCO2-BW '!H194)/1000</f>
        <v>12.153707219512192</v>
      </c>
      <c r="I194" s="372">
        <f>(3.91*'VO2-BW'!I194+1.1*'VCO2-BW '!I194)/1000</f>
        <v>9.9154968468468478</v>
      </c>
      <c r="J194" s="372">
        <f>(3.91*'VO2-BW'!J194+1.1*'VCO2-BW '!J194)/1000</f>
        <v>12.604937320574162</v>
      </c>
      <c r="K194" s="373">
        <f>(3.91*'VO2-BW'!K194+1.1*'VCO2-BW '!K194)/1000</f>
        <v>12.095321844660193</v>
      </c>
      <c r="L194" s="10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(3.91*'VO2-BW'!C195+1.1*'VCO2-BW '!C195)/1000</f>
        <v>9.5766272972972999</v>
      </c>
      <c r="D195" s="355">
        <f>(3.91*'VO2-BW'!D195+1.1*'VCO2-BW '!D195)/1000</f>
        <v>15.828807326007325</v>
      </c>
      <c r="E195" s="355">
        <f>(3.91*'VO2-BW'!E195+1.1*'VCO2-BW '!E195)/1000</f>
        <v>15.838518897637796</v>
      </c>
      <c r="F195" s="355">
        <f>(3.91*'VO2-BW'!F195+1.1*'VCO2-BW '!F195)/1000</f>
        <v>11.559913692946058</v>
      </c>
      <c r="G195" s="355">
        <f>(3.91*'VO2-BW'!G195+1.1*'VCO2-BW '!G195)/1000</f>
        <v>11.798921521739132</v>
      </c>
      <c r="H195" s="372">
        <f>(3.91*'VO2-BW'!H195+1.1*'VCO2-BW '!H195)/1000</f>
        <v>12.15217268292683</v>
      </c>
      <c r="I195" s="372">
        <f>(3.91*'VO2-BW'!I195+1.1*'VCO2-BW '!I195)/1000</f>
        <v>15.774674324324325</v>
      </c>
      <c r="J195" s="372">
        <f>(3.91*'VO2-BW'!J195+1.1*'VCO2-BW '!J195)/1000</f>
        <v>13.993399138755983</v>
      </c>
      <c r="K195" s="373">
        <f>(3.91*'VO2-BW'!K195+1.1*'VCO2-BW '!K195)/1000</f>
        <v>11.505058203883497</v>
      </c>
      <c r="L195" s="109">
        <f t="shared" ref="L195:P195" si="306">AVERAGE(C195:C197)</f>
        <v>12.362367786357789</v>
      </c>
      <c r="M195" s="329">
        <f t="shared" si="306"/>
        <v>11.008142673992674</v>
      </c>
      <c r="N195" s="329">
        <f t="shared" si="306"/>
        <v>11.730925984251968</v>
      </c>
      <c r="O195" s="329">
        <f t="shared" si="306"/>
        <v>11.724700082987551</v>
      </c>
      <c r="P195" s="329">
        <f t="shared" si="306"/>
        <v>11.99120207246377</v>
      </c>
      <c r="Q195" s="329">
        <f t="shared" ref="Q195" si="307">AVERAGE(H195:H197)</f>
        <v>11.927959837398374</v>
      </c>
      <c r="R195" s="329">
        <f t="shared" ref="R195" si="308">AVERAGE(I195:I197)</f>
        <v>13.748177477477478</v>
      </c>
      <c r="S195" s="329">
        <f t="shared" ref="S195" si="309">AVERAGE(J195:J197)</f>
        <v>18.137307942583735</v>
      </c>
      <c r="T195" s="329">
        <f t="shared" ref="T195" si="310">AVERAGE(K195:K197)</f>
        <v>12.784413818770226</v>
      </c>
      <c r="U195" s="357">
        <f t="shared" ref="U195" si="311">AVERAGE(L195:T195)</f>
        <v>12.823910852920395</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(3.91*'VO2-BW'!C196+1.1*'VCO2-BW '!C196)/1000</f>
        <v>11.165116293436295</v>
      </c>
      <c r="D196" s="355">
        <f>(3.91*'VO2-BW'!D196+1.1*'VCO2-BW '!D196)/1000</f>
        <v>8.9539173992673984</v>
      </c>
      <c r="E196" s="355">
        <f>(3.91*'VO2-BW'!E196+1.1*'VCO2-BW '!E196)/1000</f>
        <v>9.3753460629921257</v>
      </c>
      <c r="F196" s="355">
        <f>(3.91*'VO2-BW'!F196+1.1*'VCO2-BW '!F196)/1000</f>
        <v>12.767741078838174</v>
      </c>
      <c r="G196" s="355">
        <f>(3.91*'VO2-BW'!G196+1.1*'VCO2-BW '!G196)/1000</f>
        <v>11.618600782608697</v>
      </c>
      <c r="H196" s="372">
        <f>(3.91*'VO2-BW'!H196+1.1*'VCO2-BW '!H196)/1000</f>
        <v>11.991557853658536</v>
      </c>
      <c r="I196" s="372">
        <f>(3.91*'VO2-BW'!I196+1.1*'VCO2-BW '!I196)/1000</f>
        <v>15.034385135135137</v>
      </c>
      <c r="J196" s="372">
        <f>(3.91*'VO2-BW'!J196+1.1*'VCO2-BW '!J196)/1000</f>
        <v>18.172991100478473</v>
      </c>
      <c r="K196" s="373">
        <f>(3.91*'VO2-BW'!K196+1.1*'VCO2-BW '!K196)/1000</f>
        <v>14.746272427184465</v>
      </c>
      <c r="L196" s="109"/>
      <c r="M196" s="329"/>
      <c r="N196" s="329"/>
      <c r="O196" s="329"/>
      <c r="P196" s="329"/>
      <c r="Q196" s="329"/>
      <c r="R196" s="329"/>
      <c r="S196" s="329"/>
      <c r="T196" s="329"/>
      <c r="U196" s="357">
        <f t="shared" ref="U196" si="312">STDEV(L195:T195)/SQRT(COUNT(L195:T195))</f>
        <v>0.71197169398377957</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(3.91*'VO2-BW'!C197+1.1*'VCO2-BW '!C197)/1000</f>
        <v>16.345359768339772</v>
      </c>
      <c r="D197" s="355">
        <f>(3.91*'VO2-BW'!D197+1.1*'VCO2-BW '!D197)/1000</f>
        <v>8.2417032967032977</v>
      </c>
      <c r="E197" s="355">
        <f>(3.91*'VO2-BW'!E197+1.1*'VCO2-BW '!E197)/1000</f>
        <v>9.9789129921259843</v>
      </c>
      <c r="F197" s="355">
        <f>(3.91*'VO2-BW'!F197+1.1*'VCO2-BW '!F197)/1000</f>
        <v>10.846445477178422</v>
      </c>
      <c r="G197" s="355">
        <f>(3.91*'VO2-BW'!G197+1.1*'VCO2-BW '!G197)/1000</f>
        <v>12.55608391304348</v>
      </c>
      <c r="H197" s="372">
        <f>(3.91*'VO2-BW'!H197+1.1*'VCO2-BW '!H197)/1000</f>
        <v>11.640148975609755</v>
      </c>
      <c r="I197" s="372">
        <f>(3.91*'VO2-BW'!I197+1.1*'VCO2-BW '!I197)/1000</f>
        <v>10.435472972972974</v>
      </c>
      <c r="J197" s="372">
        <f>(3.91*'VO2-BW'!J197+1.1*'VCO2-BW '!J197)/1000</f>
        <v>22.24553358851675</v>
      </c>
      <c r="K197" s="373">
        <f>(3.91*'VO2-BW'!K197+1.1*'VCO2-BW '!K197)/1000</f>
        <v>12.101910825242715</v>
      </c>
      <c r="L197" s="10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(3.91*'VO2-BW'!C198+1.1*'VCO2-BW '!C198)/1000</f>
        <v>11.771967953667955</v>
      </c>
      <c r="D198" s="355">
        <f>(3.91*'VO2-BW'!D198+1.1*'VCO2-BW '!D198)/1000</f>
        <v>14.908087179487181</v>
      </c>
      <c r="E198" s="355">
        <f>(3.91*'VO2-BW'!E198+1.1*'VCO2-BW '!E198)/1000</f>
        <v>10.619525196850397</v>
      </c>
      <c r="F198" s="355">
        <f>(3.91*'VO2-BW'!F198+1.1*'VCO2-BW '!F198)/1000</f>
        <v>16.043849626556014</v>
      </c>
      <c r="G198" s="355">
        <f>(3.91*'VO2-BW'!G198+1.1*'VCO2-BW '!G198)/1000</f>
        <v>9.4726325652173902</v>
      </c>
      <c r="H198" s="372">
        <f>(3.91*'VO2-BW'!H198+1.1*'VCO2-BW '!H198)/1000</f>
        <v>10.928478926829268</v>
      </c>
      <c r="I198" s="372">
        <f>(3.91*'VO2-BW'!I198+1.1*'VCO2-BW '!I198)/1000</f>
        <v>10.823085135135136</v>
      </c>
      <c r="J198" s="372">
        <f>(3.91*'VO2-BW'!J198+1.1*'VCO2-BW '!J198)/1000</f>
        <v>13.963275502392348</v>
      </c>
      <c r="K198" s="373">
        <f>(3.91*'VO2-BW'!K198+1.1*'VCO2-BW '!K198)/1000</f>
        <v>11.678915485436892</v>
      </c>
      <c r="L198" s="109">
        <f t="shared" ref="L198:P198" si="313">AVERAGE(C198:C200)</f>
        <v>12.181369781209783</v>
      </c>
      <c r="M198" s="329">
        <f t="shared" si="313"/>
        <v>10.845382905982907</v>
      </c>
      <c r="N198" s="329">
        <f t="shared" si="313"/>
        <v>9.753774803149609</v>
      </c>
      <c r="O198" s="329">
        <f t="shared" si="313"/>
        <v>12.199483817427385</v>
      </c>
      <c r="P198" s="329">
        <f t="shared" si="313"/>
        <v>12.419686217391304</v>
      </c>
      <c r="Q198" s="329">
        <f t="shared" ref="Q198" si="314">AVERAGE(H198:H200)</f>
        <v>15.322406959349593</v>
      </c>
      <c r="R198" s="329">
        <f t="shared" ref="R198" si="315">AVERAGE(I198:I200)</f>
        <v>10.564217717717719</v>
      </c>
      <c r="S198" s="329">
        <f t="shared" ref="S198" si="316">AVERAGE(J198:J200)</f>
        <v>13.395609760765552</v>
      </c>
      <c r="T198" s="329">
        <f t="shared" ref="T198" si="317">AVERAGE(K198:K200)</f>
        <v>12.349981003236246</v>
      </c>
      <c r="U198" s="357">
        <f t="shared" ref="U198" si="318">AVERAGE(L198:T198)</f>
        <v>12.11465699624779</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(3.91*'VO2-BW'!C199+1.1*'VCO2-BW '!C199)/1000</f>
        <v>10.516798494208496</v>
      </c>
      <c r="D199" s="355">
        <f>(3.91*'VO2-BW'!D199+1.1*'VCO2-BW '!D199)/1000</f>
        <v>8.9323104395604389</v>
      </c>
      <c r="E199" s="355">
        <f>(3.91*'VO2-BW'!E199+1.1*'VCO2-BW '!E199)/1000</f>
        <v>9.089698818897638</v>
      </c>
      <c r="F199" s="355">
        <f>(3.91*'VO2-BW'!F199+1.1*'VCO2-BW '!F199)/1000</f>
        <v>10.708847800829876</v>
      </c>
      <c r="G199" s="355">
        <f>(3.91*'VO2-BW'!G199+1.1*'VCO2-BW '!G199)/1000</f>
        <v>12.742944782608694</v>
      </c>
      <c r="H199" s="372">
        <f>(3.91*'VO2-BW'!H199+1.1*'VCO2-BW '!H199)/1000</f>
        <v>18.408530536585364</v>
      </c>
      <c r="I199" s="372">
        <f>(3.91*'VO2-BW'!I199+1.1*'VCO2-BW '!I199)/1000</f>
        <v>10.282491891891894</v>
      </c>
      <c r="J199" s="372">
        <f>(3.91*'VO2-BW'!J199+1.1*'VCO2-BW '!J199)/1000</f>
        <v>12.459158947368422</v>
      </c>
      <c r="K199" s="373">
        <f>(3.91*'VO2-BW'!K199+1.1*'VCO2-BW '!K199)/1000</f>
        <v>12.811579417475729</v>
      </c>
      <c r="L199" s="109"/>
      <c r="M199" s="329"/>
      <c r="N199" s="329"/>
      <c r="O199" s="329"/>
      <c r="P199" s="329"/>
      <c r="Q199" s="329"/>
      <c r="R199" s="329"/>
      <c r="S199" s="329"/>
      <c r="T199" s="329"/>
      <c r="U199" s="357">
        <f t="shared" ref="U199" si="319">STDEV(L198:T198)/SQRT(COUNT(L198:T198))</f>
        <v>0.54872642460500809</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(3.91*'VO2-BW'!C200+1.1*'VCO2-BW '!C200)/1000</f>
        <v>14.2553428957529</v>
      </c>
      <c r="D200" s="355">
        <f>(3.91*'VO2-BW'!D200+1.1*'VCO2-BW '!D200)/1000</f>
        <v>8.6957510989010984</v>
      </c>
      <c r="E200" s="355">
        <f>(3.91*'VO2-BW'!E200+1.1*'VCO2-BW '!E200)/1000</f>
        <v>9.5521003937007887</v>
      </c>
      <c r="F200" s="355">
        <f>(3.91*'VO2-BW'!F200+1.1*'VCO2-BW '!F200)/1000</f>
        <v>9.8457540248962658</v>
      </c>
      <c r="G200" s="355">
        <f>(3.91*'VO2-BW'!G200+1.1*'VCO2-BW '!G200)/1000</f>
        <v>15.043481304347829</v>
      </c>
      <c r="H200" s="372">
        <f>(3.91*'VO2-BW'!H200+1.1*'VCO2-BW '!H200)/1000</f>
        <v>16.630211414634143</v>
      </c>
      <c r="I200" s="372">
        <f>(3.91*'VO2-BW'!I200+1.1*'VCO2-BW '!I200)/1000</f>
        <v>10.587076126126126</v>
      </c>
      <c r="J200" s="372">
        <f>(3.91*'VO2-BW'!J200+1.1*'VCO2-BW '!J200)/1000</f>
        <v>13.764394832535888</v>
      </c>
      <c r="K200" s="373">
        <f>(3.91*'VO2-BW'!K200+1.1*'VCO2-BW '!K200)/1000</f>
        <v>12.559448106796117</v>
      </c>
      <c r="L200" s="10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(3.91*'VO2-BW'!C201+1.1*'VCO2-BW '!C201)/1000</f>
        <v>9.6839495752895761</v>
      </c>
      <c r="D201" s="355">
        <f>(3.91*'VO2-BW'!D201+1.1*'VCO2-BW '!D201)/1000</f>
        <v>9.5787205128205137</v>
      </c>
      <c r="E201" s="355">
        <f>(3.91*'VO2-BW'!E201+1.1*'VCO2-BW '!E201)/1000</f>
        <v>16.784188582677167</v>
      </c>
      <c r="F201" s="355">
        <f>(3.91*'VO2-BW'!F201+1.1*'VCO2-BW '!F201)/1000</f>
        <v>12.40250091286307</v>
      </c>
      <c r="G201" s="355">
        <f>(3.91*'VO2-BW'!G201+1.1*'VCO2-BW '!G201)/1000</f>
        <v>12.675202347826087</v>
      </c>
      <c r="H201" s="372">
        <f>(3.91*'VO2-BW'!H201+1.1*'VCO2-BW '!H201)/1000</f>
        <v>17.645229073170732</v>
      </c>
      <c r="I201" s="372">
        <f>(3.91*'VO2-BW'!I201+1.1*'VCO2-BW '!I201)/1000</f>
        <v>14.144347297297299</v>
      </c>
      <c r="J201" s="372">
        <f>(3.91*'VO2-BW'!J201+1.1*'VCO2-BW '!J201)/1000</f>
        <v>14.002964019138757</v>
      </c>
      <c r="K201" s="373">
        <f>(3.91*'VO2-BW'!K201+1.1*'VCO2-BW '!K201)/1000</f>
        <v>12.123207864077669</v>
      </c>
      <c r="L201" s="109">
        <f t="shared" ref="L201:P201" si="320">AVERAGE(C201:C203)</f>
        <v>11.76002232947233</v>
      </c>
      <c r="M201" s="329">
        <f t="shared" si="320"/>
        <v>14.138150244200247</v>
      </c>
      <c r="N201" s="329">
        <f t="shared" si="320"/>
        <v>12.288171259842521</v>
      </c>
      <c r="O201" s="329">
        <f t="shared" si="320"/>
        <v>15.336720331950206</v>
      </c>
      <c r="P201" s="329">
        <f t="shared" si="320"/>
        <v>15.244456971014493</v>
      </c>
      <c r="Q201" s="329">
        <f t="shared" ref="Q201" si="321">AVERAGE(H201:H203)</f>
        <v>14.410554699186994</v>
      </c>
      <c r="R201" s="329">
        <f t="shared" ref="R201" si="322">AVERAGE(I201:I203)</f>
        <v>14.332992192192194</v>
      </c>
      <c r="S201" s="329">
        <f t="shared" ref="S201" si="323">AVERAGE(J201:J203)</f>
        <v>13.933207496012761</v>
      </c>
      <c r="T201" s="329">
        <f t="shared" ref="T201" si="324">AVERAGE(K201:K203)</f>
        <v>15.17382936893204</v>
      </c>
      <c r="U201" s="357">
        <f t="shared" ref="U201" si="325">AVERAGE(L201:T201)</f>
        <v>14.06867832142264</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(3.91*'VO2-BW'!C202+1.1*'VCO2-BW '!C202)/1000</f>
        <v>10.963247451737452</v>
      </c>
      <c r="D202" s="355">
        <f>(3.91*'VO2-BW'!D202+1.1*'VCO2-BW '!D202)/1000</f>
        <v>17.827082417582421</v>
      </c>
      <c r="E202" s="355">
        <f>(3.91*'VO2-BW'!E202+1.1*'VCO2-BW '!E202)/1000</f>
        <v>11.463700393700787</v>
      </c>
      <c r="F202" s="355">
        <f>(3.91*'VO2-BW'!F202+1.1*'VCO2-BW '!F202)/1000</f>
        <v>18.258218091286302</v>
      </c>
      <c r="G202" s="355">
        <f>(3.91*'VO2-BW'!G202+1.1*'VCO2-BW '!G202)/1000</f>
        <v>19.609329999999996</v>
      </c>
      <c r="H202" s="372">
        <f>(3.91*'VO2-BW'!H202+1.1*'VCO2-BW '!H202)/1000</f>
        <v>12.686410634146341</v>
      </c>
      <c r="I202" s="372">
        <f>(3.91*'VO2-BW'!I202+1.1*'VCO2-BW '!I202)/1000</f>
        <v>16.917049099099103</v>
      </c>
      <c r="J202" s="372">
        <f>(3.91*'VO2-BW'!J202+1.1*'VCO2-BW '!J202)/1000</f>
        <v>14.045687846889953</v>
      </c>
      <c r="K202" s="373">
        <f>(3.91*'VO2-BW'!K202+1.1*'VCO2-BW '!K202)/1000</f>
        <v>19.414340436893205</v>
      </c>
      <c r="L202" s="109"/>
      <c r="M202" s="329"/>
      <c r="N202" s="329"/>
      <c r="O202" s="329"/>
      <c r="P202" s="329"/>
      <c r="Q202" s="329"/>
      <c r="R202" s="329"/>
      <c r="S202" s="329"/>
      <c r="T202" s="329"/>
      <c r="U202" s="357">
        <f t="shared" ref="U202" si="326">STDEV(L201:T201)/SQRT(COUNT(L201:T201))</f>
        <v>0.42363772962351548</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(3.91*'VO2-BW'!C203+1.1*'VCO2-BW '!C203)/1000</f>
        <v>14.632869961389963</v>
      </c>
      <c r="D203" s="355">
        <f>(3.91*'VO2-BW'!D203+1.1*'VCO2-BW '!D203)/1000</f>
        <v>15.008647802197803</v>
      </c>
      <c r="E203" s="355">
        <f>(3.91*'VO2-BW'!E203+1.1*'VCO2-BW '!E203)/1000</f>
        <v>8.6166248031496071</v>
      </c>
      <c r="F203" s="355">
        <f>(3.91*'VO2-BW'!F203+1.1*'VCO2-BW '!F203)/1000</f>
        <v>15.349441991701246</v>
      </c>
      <c r="G203" s="355">
        <f>(3.91*'VO2-BW'!G203+1.1*'VCO2-BW '!G203)/1000</f>
        <v>13.448838565217393</v>
      </c>
      <c r="H203" s="372">
        <f>(3.91*'VO2-BW'!H203+1.1*'VCO2-BW '!H203)/1000</f>
        <v>12.900024390243903</v>
      </c>
      <c r="I203" s="372">
        <f>(3.91*'VO2-BW'!I203+1.1*'VCO2-BW '!I203)/1000</f>
        <v>11.937580180180179</v>
      </c>
      <c r="J203" s="372">
        <f>(3.91*'VO2-BW'!J203+1.1*'VCO2-BW '!J203)/1000</f>
        <v>13.75097062200957</v>
      </c>
      <c r="K203" s="373">
        <f>(3.91*'VO2-BW'!K203+1.1*'VCO2-BW '!K203)/1000</f>
        <v>13.983939805825242</v>
      </c>
      <c r="L203" s="10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(3.91*'VO2-BW'!C204+1.1*'VCO2-BW '!C204)/1000</f>
        <v>15.35730841698842</v>
      </c>
      <c r="D204" s="355">
        <f>(3.91*'VO2-BW'!D204+1.1*'VCO2-BW '!D204)/1000</f>
        <v>8.5898166666666658</v>
      </c>
      <c r="E204" s="355">
        <f>(3.91*'VO2-BW'!E204+1.1*'VCO2-BW '!E204)/1000</f>
        <v>11.941324015748032</v>
      </c>
      <c r="F204" s="355">
        <f>(3.91*'VO2-BW'!F204+1.1*'VCO2-BW '!F204)/1000</f>
        <v>9.9267724481327786</v>
      </c>
      <c r="G204" s="355">
        <f>(3.91*'VO2-BW'!G204+1.1*'VCO2-BW '!G204)/1000</f>
        <v>10.436813173913045</v>
      </c>
      <c r="H204" s="372">
        <f>(3.91*'VO2-BW'!H204+1.1*'VCO2-BW '!H204)/1000</f>
        <v>14.629708097560975</v>
      </c>
      <c r="I204" s="372">
        <f>(3.91*'VO2-BW'!I204+1.1*'VCO2-BW '!I204)/1000</f>
        <v>11.174322072072073</v>
      </c>
      <c r="J204" s="372">
        <f>(3.91*'VO2-BW'!J204+1.1*'VCO2-BW '!J204)/1000</f>
        <v>14.339309856459334</v>
      </c>
      <c r="K204" s="373">
        <f>(3.91*'VO2-BW'!K204+1.1*'VCO2-BW '!K204)/1000</f>
        <v>10.788858009708738</v>
      </c>
      <c r="L204" s="109">
        <f t="shared" ref="L204:P204" si="327">AVERAGE(C204:C206)</f>
        <v>15.818489729729734</v>
      </c>
      <c r="M204" s="329">
        <f t="shared" si="327"/>
        <v>13.250406593406593</v>
      </c>
      <c r="N204" s="329">
        <f t="shared" si="327"/>
        <v>13.635205511811023</v>
      </c>
      <c r="O204" s="329">
        <f t="shared" si="327"/>
        <v>13.941785228215764</v>
      </c>
      <c r="P204" s="329">
        <f t="shared" si="327"/>
        <v>10.654566942028985</v>
      </c>
      <c r="Q204" s="329">
        <f t="shared" ref="Q204" si="328">AVERAGE(H204:H206)</f>
        <v>14.934085691056909</v>
      </c>
      <c r="R204" s="329">
        <f t="shared" ref="R204" si="329">AVERAGE(I204:I206)</f>
        <v>14.402240840840841</v>
      </c>
      <c r="S204" s="329">
        <f t="shared" ref="S204" si="330">AVERAGE(J204:J206)</f>
        <v>17.216127559808616</v>
      </c>
      <c r="T204" s="329">
        <f t="shared" ref="T204" si="331">AVERAGE(K204:K206)</f>
        <v>14.723617427184463</v>
      </c>
      <c r="U204" s="357">
        <f t="shared" ref="U204" si="332">AVERAGE(L204:T204)</f>
        <v>14.286280613786992</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(3.91*'VO2-BW'!C205+1.1*'VCO2-BW '!C205)/1000</f>
        <v>16.49831258687259</v>
      </c>
      <c r="D205" s="355">
        <f>(3.91*'VO2-BW'!D205+1.1*'VCO2-BW '!D205)/1000</f>
        <v>8.9079104395604389</v>
      </c>
      <c r="E205" s="355">
        <f>(3.91*'VO2-BW'!E205+1.1*'VCO2-BW '!E205)/1000</f>
        <v>15.806012598425198</v>
      </c>
      <c r="F205" s="355">
        <f>(3.91*'VO2-BW'!F205+1.1*'VCO2-BW '!F205)/1000</f>
        <v>11.434771120331948</v>
      </c>
      <c r="G205" s="355">
        <f>(3.91*'VO2-BW'!G205+1.1*'VCO2-BW '!G205)/1000</f>
        <v>11.811078217391305</v>
      </c>
      <c r="H205" s="372">
        <f>(3.91*'VO2-BW'!H205+1.1*'VCO2-BW '!H205)/1000</f>
        <v>12.374054146341463</v>
      </c>
      <c r="I205" s="372">
        <f>(3.91*'VO2-BW'!I205+1.1*'VCO2-BW '!I205)/1000</f>
        <v>11.401162162162162</v>
      </c>
      <c r="J205" s="372">
        <f>(3.91*'VO2-BW'!J205+1.1*'VCO2-BW '!J205)/1000</f>
        <v>22.690451770334931</v>
      </c>
      <c r="K205" s="373">
        <f>(3.91*'VO2-BW'!K205+1.1*'VCO2-BW '!K205)/1000</f>
        <v>12.25329480582524</v>
      </c>
      <c r="L205" s="109"/>
      <c r="M205" s="329"/>
      <c r="N205" s="329"/>
      <c r="O205" s="329"/>
      <c r="P205" s="329"/>
      <c r="Q205" s="329"/>
      <c r="R205" s="329"/>
      <c r="S205" s="329"/>
      <c r="T205" s="329"/>
      <c r="U205" s="357">
        <f t="shared" ref="U205" si="333">STDEV(L204:T204)/SQRT(COUNT(L204:T204))</f>
        <v>0.60508246248919817</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(3.91*'VO2-BW'!C206+1.1*'VCO2-BW '!C206)/1000</f>
        <v>15.599848185328188</v>
      </c>
      <c r="D206" s="355">
        <f>(3.91*'VO2-BW'!D206+1.1*'VCO2-BW '!D206)/1000</f>
        <v>22.253492673992675</v>
      </c>
      <c r="E206" s="355">
        <f>(3.91*'VO2-BW'!E206+1.1*'VCO2-BW '!E206)/1000</f>
        <v>13.158279921259842</v>
      </c>
      <c r="F206" s="355">
        <f>(3.91*'VO2-BW'!F206+1.1*'VCO2-BW '!F206)/1000</f>
        <v>20.46381211618257</v>
      </c>
      <c r="G206" s="355">
        <f>(3.91*'VO2-BW'!G206+1.1*'VCO2-BW '!G206)/1000</f>
        <v>9.7158094347826083</v>
      </c>
      <c r="H206" s="372">
        <f>(3.91*'VO2-BW'!H206+1.1*'VCO2-BW '!H206)/1000</f>
        <v>17.798494829268293</v>
      </c>
      <c r="I206" s="372">
        <f>(3.91*'VO2-BW'!I206+1.1*'VCO2-BW '!I206)/1000</f>
        <v>20.631238288288291</v>
      </c>
      <c r="J206" s="372">
        <f>(3.91*'VO2-BW'!J206+1.1*'VCO2-BW '!J206)/1000</f>
        <v>14.618621052631578</v>
      </c>
      <c r="K206" s="373">
        <f>(3.91*'VO2-BW'!K206+1.1*'VCO2-BW '!K206)/1000</f>
        <v>21.128699466019409</v>
      </c>
      <c r="L206" s="10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(3.91*'VO2-BW'!C207+1.1*'VCO2-BW '!C207)/1000</f>
        <v>10.856144903474904</v>
      </c>
      <c r="D207" s="355">
        <f>(3.91*'VO2-BW'!D207+1.1*'VCO2-BW '!D207)/1000</f>
        <v>15.411616483516482</v>
      </c>
      <c r="E207" s="355">
        <f>(3.91*'VO2-BW'!E207+1.1*'VCO2-BW '!E207)/1000</f>
        <v>10.205851181102364</v>
      </c>
      <c r="F207" s="355">
        <f>(3.91*'VO2-BW'!F207+1.1*'VCO2-BW '!F207)/1000</f>
        <v>14.827368298755186</v>
      </c>
      <c r="G207" s="355">
        <f>(3.91*'VO2-BW'!G207+1.1*'VCO2-BW '!G207)/1000</f>
        <v>16.115794217391304</v>
      </c>
      <c r="H207" s="372">
        <f>(3.91*'VO2-BW'!H207+1.1*'VCO2-BW '!H207)/1000</f>
        <v>12.147433365853658</v>
      </c>
      <c r="I207" s="372">
        <f>(3.91*'VO2-BW'!I207+1.1*'VCO2-BW '!I207)/1000</f>
        <v>15.784661711711712</v>
      </c>
      <c r="J207" s="372">
        <f>(3.91*'VO2-BW'!J207+1.1*'VCO2-BW '!J207)/1000</f>
        <v>17.859248421052634</v>
      </c>
      <c r="K207" s="373">
        <f>(3.91*'VO2-BW'!K207+1.1*'VCO2-BW '!K207)/1000</f>
        <v>17.806351844660192</v>
      </c>
      <c r="L207" s="109">
        <f t="shared" ref="L207:P207" si="334">AVERAGE(C207:C209)</f>
        <v>12.412525456885456</v>
      </c>
      <c r="M207" s="329">
        <f t="shared" si="334"/>
        <v>14.677832661782661</v>
      </c>
      <c r="N207" s="329">
        <f t="shared" si="334"/>
        <v>12.850270866141734</v>
      </c>
      <c r="O207" s="329">
        <f t="shared" si="334"/>
        <v>14.153302904564313</v>
      </c>
      <c r="P207" s="329">
        <f t="shared" si="334"/>
        <v>15.516171289855073</v>
      </c>
      <c r="Q207" s="329">
        <f t="shared" ref="Q207" si="335">AVERAGE(H207:H209)</f>
        <v>15.307472195121951</v>
      </c>
      <c r="R207" s="329">
        <f t="shared" ref="R207" si="336">AVERAGE(I207:I209)</f>
        <v>13.902943993993995</v>
      </c>
      <c r="S207" s="329">
        <f t="shared" ref="S207" si="337">AVERAGE(J207:J209)</f>
        <v>16.679472057416273</v>
      </c>
      <c r="T207" s="329">
        <f t="shared" ref="T207" si="338">AVERAGE(K207:K209)</f>
        <v>16.348969433656958</v>
      </c>
      <c r="U207" s="357">
        <f t="shared" ref="U207" si="339">AVERAGE(L207:T207)</f>
        <v>14.649884539935378</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(3.91*'VO2-BW'!C208+1.1*'VCO2-BW '!C208)/1000</f>
        <v>10.587509613899616</v>
      </c>
      <c r="D208" s="355">
        <f>(3.91*'VO2-BW'!D208+1.1*'VCO2-BW '!D208)/1000</f>
        <v>12.519602014652014</v>
      </c>
      <c r="E208" s="355">
        <f>(3.91*'VO2-BW'!E208+1.1*'VCO2-BW '!E208)/1000</f>
        <v>13.218296456692915</v>
      </c>
      <c r="F208" s="355">
        <f>(3.91*'VO2-BW'!F208+1.1*'VCO2-BW '!F208)/1000</f>
        <v>11.276294439834023</v>
      </c>
      <c r="G208" s="355">
        <f>(3.91*'VO2-BW'!G208+1.1*'VCO2-BW '!G208)/1000</f>
        <v>17.883143652173914</v>
      </c>
      <c r="H208" s="372">
        <f>(3.91*'VO2-BW'!H208+1.1*'VCO2-BW '!H208)/1000</f>
        <v>19.441200585365856</v>
      </c>
      <c r="I208" s="372">
        <f>(3.91*'VO2-BW'!I208+1.1*'VCO2-BW '!I208)/1000</f>
        <v>13.20256981981982</v>
      </c>
      <c r="J208" s="372">
        <f>(3.91*'VO2-BW'!J208+1.1*'VCO2-BW '!J208)/1000</f>
        <v>14.774913492822968</v>
      </c>
      <c r="K208" s="373">
        <f>(3.91*'VO2-BW'!K208+1.1*'VCO2-BW '!K208)/1000</f>
        <v>17.904717961165051</v>
      </c>
      <c r="L208" s="109"/>
      <c r="M208" s="329"/>
      <c r="N208" s="329"/>
      <c r="O208" s="329"/>
      <c r="P208" s="329"/>
      <c r="Q208" s="329"/>
      <c r="R208" s="329"/>
      <c r="S208" s="329"/>
      <c r="T208" s="329"/>
      <c r="U208" s="357">
        <f t="shared" ref="U208" si="340">STDEV(L207:T207)/SQRT(COUNT(L207:T207))</f>
        <v>0.48931171704088849</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(3.91*'VO2-BW'!C209+1.1*'VCO2-BW '!C209)/1000</f>
        <v>15.793921853281855</v>
      </c>
      <c r="D209" s="355">
        <f>(3.91*'VO2-BW'!D209+1.1*'VCO2-BW '!D209)/1000</f>
        <v>16.102279487179487</v>
      </c>
      <c r="E209" s="355">
        <f>(3.91*'VO2-BW'!E209+1.1*'VCO2-BW '!E209)/1000</f>
        <v>15.126664960629922</v>
      </c>
      <c r="F209" s="355">
        <f>(3.91*'VO2-BW'!F209+1.1*'VCO2-BW '!F209)/1000</f>
        <v>16.356245975103732</v>
      </c>
      <c r="G209" s="355">
        <f>(3.91*'VO2-BW'!G209+1.1*'VCO2-BW '!G209)/1000</f>
        <v>12.549576</v>
      </c>
      <c r="H209" s="372">
        <f>(3.91*'VO2-BW'!H209+1.1*'VCO2-BW '!H209)/1000</f>
        <v>14.33378263414634</v>
      </c>
      <c r="I209" s="372">
        <f>(3.91*'VO2-BW'!I209+1.1*'VCO2-BW '!I209)/1000</f>
        <v>12.721600450450453</v>
      </c>
      <c r="J209" s="372">
        <f>(3.91*'VO2-BW'!J209+1.1*'VCO2-BW '!J209)/1000</f>
        <v>17.404254258373211</v>
      </c>
      <c r="K209" s="373">
        <f>(3.91*'VO2-BW'!K209+1.1*'VCO2-BW '!K209)/1000</f>
        <v>13.33583849514563</v>
      </c>
      <c r="L209" s="10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(3.91*'VO2-BW'!C210+1.1*'VCO2-BW '!C210)/1000</f>
        <v>10.357860656370658</v>
      </c>
      <c r="D210" s="355">
        <f>(3.91*'VO2-BW'!D210+1.1*'VCO2-BW '!D210)/1000</f>
        <v>13.025432783882785</v>
      </c>
      <c r="E210" s="355">
        <f>(3.91*'VO2-BW'!E210+1.1*'VCO2-BW '!E210)/1000</f>
        <v>11.318389370078741</v>
      </c>
      <c r="F210" s="355">
        <f>(3.91*'VO2-BW'!F210+1.1*'VCO2-BW '!F210)/1000</f>
        <v>18.328249294605808</v>
      </c>
      <c r="G210" s="355">
        <f>(3.91*'VO2-BW'!G210+1.1*'VCO2-BW '!G210)/1000</f>
        <v>14.910767130434783</v>
      </c>
      <c r="H210" s="372">
        <f>(3.91*'VO2-BW'!H210+1.1*'VCO2-BW '!H210)/1000</f>
        <v>12.627325756097562</v>
      </c>
      <c r="I210" s="372">
        <f>(3.91*'VO2-BW'!I210+1.1*'VCO2-BW '!I210)/1000</f>
        <v>11.306862162162162</v>
      </c>
      <c r="J210" s="372">
        <f>(3.91*'VO2-BW'!J210+1.1*'VCO2-BW '!J210)/1000</f>
        <v>15.261554162679429</v>
      </c>
      <c r="K210" s="373">
        <f>(3.91*'VO2-BW'!K210+1.1*'VCO2-BW '!K210)/1000</f>
        <v>17.473727864077667</v>
      </c>
      <c r="L210" s="109">
        <f t="shared" ref="L210:P210" si="341">AVERAGE(C210:C212)</f>
        <v>14.166952252252253</v>
      </c>
      <c r="M210" s="329">
        <f t="shared" si="341"/>
        <v>13.285859584859585</v>
      </c>
      <c r="N210" s="329">
        <f t="shared" si="341"/>
        <v>14.500243700787403</v>
      </c>
      <c r="O210" s="329">
        <f t="shared" si="341"/>
        <v>16.39633161825726</v>
      </c>
      <c r="P210" s="329">
        <f t="shared" si="341"/>
        <v>15.888067376811591</v>
      </c>
      <c r="Q210" s="329">
        <f t="shared" ref="Q210" si="342">AVERAGE(H210:H212)</f>
        <v>15.652332325203252</v>
      </c>
      <c r="R210" s="329">
        <f t="shared" ref="R210" si="343">AVERAGE(I210:I212)</f>
        <v>14.549157657657659</v>
      </c>
      <c r="S210" s="329">
        <f t="shared" ref="S210" si="344">AVERAGE(J210:J212)</f>
        <v>18.21005110047847</v>
      </c>
      <c r="T210" s="329">
        <f t="shared" ref="T210" si="345">AVERAGE(K210:K212)</f>
        <v>16.695259093851131</v>
      </c>
      <c r="U210" s="357">
        <f t="shared" ref="U210" si="346">AVERAGE(L210:T210)</f>
        <v>15.4826949677954</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(3.91*'VO2-BW'!C211+1.1*'VCO2-BW '!C211)/1000</f>
        <v>13.83630783783784</v>
      </c>
      <c r="D211" s="355">
        <f>(3.91*'VO2-BW'!D211+1.1*'VCO2-BW '!D211)/1000</f>
        <v>8.8683386446886452</v>
      </c>
      <c r="E211" s="355">
        <f>(3.91*'VO2-BW'!E211+1.1*'VCO2-BW '!E211)/1000</f>
        <v>14.356187007874018</v>
      </c>
      <c r="F211" s="355">
        <f>(3.91*'VO2-BW'!F211+1.1*'VCO2-BW '!F211)/1000</f>
        <v>15.020416929460582</v>
      </c>
      <c r="G211" s="355">
        <f>(3.91*'VO2-BW'!G211+1.1*'VCO2-BW '!G211)/1000</f>
        <v>13.821604521739129</v>
      </c>
      <c r="H211" s="372">
        <f>(3.91*'VO2-BW'!H211+1.1*'VCO2-BW '!H211)/1000</f>
        <v>18.545333951219508</v>
      </c>
      <c r="I211" s="372">
        <f>(3.91*'VO2-BW'!I211+1.1*'VCO2-BW '!I211)/1000</f>
        <v>17.977431981981983</v>
      </c>
      <c r="J211" s="372">
        <f>(3.91*'VO2-BW'!J211+1.1*'VCO2-BW '!J211)/1000</f>
        <v>20.490717033492825</v>
      </c>
      <c r="K211" s="373">
        <f>(3.91*'VO2-BW'!K211+1.1*'VCO2-BW '!K211)/1000</f>
        <v>13.172223300970872</v>
      </c>
      <c r="L211" s="109"/>
      <c r="M211" s="329"/>
      <c r="N211" s="329"/>
      <c r="O211" s="329"/>
      <c r="P211" s="329"/>
      <c r="Q211" s="329"/>
      <c r="R211" s="329"/>
      <c r="S211" s="329"/>
      <c r="T211" s="329"/>
      <c r="U211" s="357">
        <f t="shared" ref="U211" si="347">STDEV(L210:T210)/SQRT(COUNT(L210:T210))</f>
        <v>0.50457057898904878</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(3.91*'VO2-BW'!C212+1.1*'VCO2-BW '!C212)/1000</f>
        <v>18.306688262548263</v>
      </c>
      <c r="D212" s="355">
        <f>(3.91*'VO2-BW'!D212+1.1*'VCO2-BW '!D212)/1000</f>
        <v>17.963807326007323</v>
      </c>
      <c r="E212" s="355">
        <f>(3.91*'VO2-BW'!E212+1.1*'VCO2-BW '!E212)/1000</f>
        <v>17.826154724409452</v>
      </c>
      <c r="F212" s="355">
        <f>(3.91*'VO2-BW'!F212+1.1*'VCO2-BW '!F212)/1000</f>
        <v>15.840328630705395</v>
      </c>
      <c r="G212" s="355">
        <f>(3.91*'VO2-BW'!G212+1.1*'VCO2-BW '!G212)/1000</f>
        <v>18.931830478260867</v>
      </c>
      <c r="H212" s="372">
        <f>(3.91*'VO2-BW'!H212+1.1*'VCO2-BW '!H212)/1000</f>
        <v>15.784337268292681</v>
      </c>
      <c r="I212" s="372">
        <f>(3.91*'VO2-BW'!I212+1.1*'VCO2-BW '!I212)/1000</f>
        <v>14.363178828828829</v>
      </c>
      <c r="J212" s="372">
        <f>(3.91*'VO2-BW'!J212+1.1*'VCO2-BW '!J212)/1000</f>
        <v>18.877882105263161</v>
      </c>
      <c r="K212" s="373">
        <f>(3.91*'VO2-BW'!K212+1.1*'VCO2-BW '!K212)/1000</f>
        <v>19.439826116504857</v>
      </c>
      <c r="L212" s="10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(3.91*'VO2-BW'!C213+1.1*'VCO2-BW '!C213)/1000</f>
        <v>13.830887837837839</v>
      </c>
      <c r="D213" s="355">
        <f>(3.91*'VO2-BW'!D213+1.1*'VCO2-BW '!D213)/1000</f>
        <v>10.875841941391942</v>
      </c>
      <c r="E213" s="355">
        <f>(3.91*'VO2-BW'!E213+1.1*'VCO2-BW '!E213)/1000</f>
        <v>12.915162992125987</v>
      </c>
      <c r="F213" s="355">
        <f>(3.91*'VO2-BW'!F213+1.1*'VCO2-BW '!F213)/1000</f>
        <v>18.274507219917009</v>
      </c>
      <c r="G213" s="355">
        <f>(3.91*'VO2-BW'!G213+1.1*'VCO2-BW '!G213)/1000</f>
        <v>20.692392782608696</v>
      </c>
      <c r="H213" s="372">
        <f>(3.91*'VO2-BW'!H213+1.1*'VCO2-BW '!H213)/1000</f>
        <v>15.121020780487804</v>
      </c>
      <c r="I213" s="372">
        <f>(3.91*'VO2-BW'!I213+1.1*'VCO2-BW '!I213)/1000</f>
        <v>14.184814864864867</v>
      </c>
      <c r="J213" s="372">
        <f>(3.91*'VO2-BW'!J213+1.1*'VCO2-BW '!J213)/1000</f>
        <v>18.927239808612445</v>
      </c>
      <c r="K213" s="373">
        <f>(3.91*'VO2-BW'!K213+1.1*'VCO2-BW '!K213)/1000</f>
        <v>16.269158932038835</v>
      </c>
      <c r="L213" s="109">
        <f t="shared" ref="L213:P213" si="348">AVERAGE(C213:C215)</f>
        <v>15.828077619047621</v>
      </c>
      <c r="M213" s="329">
        <f t="shared" si="348"/>
        <v>14.342381074481073</v>
      </c>
      <c r="N213" s="329">
        <f t="shared" si="348"/>
        <v>15.749383464566932</v>
      </c>
      <c r="O213" s="329">
        <f t="shared" si="348"/>
        <v>17.268046473029042</v>
      </c>
      <c r="P213" s="329">
        <f t="shared" si="348"/>
        <v>17.566886999999998</v>
      </c>
      <c r="Q213" s="329">
        <f t="shared" ref="Q213" si="349">AVERAGE(H213:H215)</f>
        <v>16.899757463414634</v>
      </c>
      <c r="R213" s="329">
        <f t="shared" ref="R213" si="350">AVERAGE(I213:I215)</f>
        <v>15.807741141141143</v>
      </c>
      <c r="S213" s="329">
        <f t="shared" ref="S213" si="351">AVERAGE(J213:J215)</f>
        <v>18.612200255183414</v>
      </c>
      <c r="T213" s="329">
        <f t="shared" ref="T213" si="352">AVERAGE(K213:K215)</f>
        <v>17.210152702265372</v>
      </c>
      <c r="U213" s="357">
        <f t="shared" ref="U213" si="353">AVERAGE(L213:T213)</f>
        <v>16.587180799236577</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(3.91*'VO2-BW'!C214+1.1*'VCO2-BW '!C214)/1000</f>
        <v>16.798285521235524</v>
      </c>
      <c r="D214" s="355">
        <f>(3.91*'VO2-BW'!D214+1.1*'VCO2-BW '!D214)/1000</f>
        <v>18.952778205128205</v>
      </c>
      <c r="E214" s="355">
        <f>(3.91*'VO2-BW'!E214+1.1*'VCO2-BW '!E214)/1000</f>
        <v>18.159190157480321</v>
      </c>
      <c r="F214" s="355">
        <f>(3.91*'VO2-BW'!F214+1.1*'VCO2-BW '!F214)/1000</f>
        <v>17.876152033195019</v>
      </c>
      <c r="G214" s="355">
        <f>(3.91*'VO2-BW'!G214+1.1*'VCO2-BW '!G214)/1000</f>
        <v>14.506385173913044</v>
      </c>
      <c r="H214" s="372">
        <f>(3.91*'VO2-BW'!H214+1.1*'VCO2-BW '!H214)/1000</f>
        <v>18.877284487804879</v>
      </c>
      <c r="I214" s="372">
        <f>(3.91*'VO2-BW'!I214+1.1*'VCO2-BW '!I214)/1000</f>
        <v>13.317372972972974</v>
      </c>
      <c r="J214" s="372">
        <f>(3.91*'VO2-BW'!J214+1.1*'VCO2-BW '!J214)/1000</f>
        <v>20.975334162679431</v>
      </c>
      <c r="K214" s="373">
        <f>(3.91*'VO2-BW'!K214+1.1*'VCO2-BW '!K214)/1000</f>
        <v>18.039596019417477</v>
      </c>
      <c r="L214" s="109"/>
      <c r="M214" s="329"/>
      <c r="N214" s="329"/>
      <c r="O214" s="329"/>
      <c r="P214" s="329"/>
      <c r="Q214" s="329"/>
      <c r="R214" s="329"/>
      <c r="S214" s="329"/>
      <c r="T214" s="329"/>
      <c r="U214" s="357">
        <f t="shared" ref="U214" si="354">STDEV(L213:T213)/SQRT(COUNT(L213:T213))</f>
        <v>0.42384972216487232</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(3.91*'VO2-BW'!C215+1.1*'VCO2-BW '!C215)/1000</f>
        <v>16.855059498069501</v>
      </c>
      <c r="D215" s="355">
        <f>(3.91*'VO2-BW'!D215+1.1*'VCO2-BW '!D215)/1000</f>
        <v>13.198523076923077</v>
      </c>
      <c r="E215" s="355">
        <f>(3.91*'VO2-BW'!E215+1.1*'VCO2-BW '!E215)/1000</f>
        <v>16.173797244094491</v>
      </c>
      <c r="F215" s="355">
        <f>(3.91*'VO2-BW'!F215+1.1*'VCO2-BW '!F215)/1000</f>
        <v>15.653480165975102</v>
      </c>
      <c r="G215" s="355">
        <f>(3.91*'VO2-BW'!G215+1.1*'VCO2-BW '!G215)/1000</f>
        <v>17.501883043478262</v>
      </c>
      <c r="H215" s="372">
        <f>(3.91*'VO2-BW'!H215+1.1*'VCO2-BW '!H215)/1000</f>
        <v>16.700967121951216</v>
      </c>
      <c r="I215" s="372">
        <f>(3.91*'VO2-BW'!I215+1.1*'VCO2-BW '!I215)/1000</f>
        <v>19.921035585585589</v>
      </c>
      <c r="J215" s="372">
        <f>(3.91*'VO2-BW'!J215+1.1*'VCO2-BW '!J215)/1000</f>
        <v>15.934026794258376</v>
      </c>
      <c r="K215" s="373">
        <f>(3.91*'VO2-BW'!K215+1.1*'VCO2-BW '!K215)/1000</f>
        <v>17.321703155339804</v>
      </c>
      <c r="L215" s="10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(3.91*'VO2-BW'!C216+1.1*'VCO2-BW '!C216)/1000</f>
        <v>14.753355096525098</v>
      </c>
      <c r="D216" s="355">
        <f>(3.91*'VO2-BW'!D216+1.1*'VCO2-BW '!D216)/1000</f>
        <v>12.013436080586082</v>
      </c>
      <c r="E216" s="355">
        <f>(3.91*'VO2-BW'!E216+1.1*'VCO2-BW '!E216)/1000</f>
        <v>12.394328740157482</v>
      </c>
      <c r="F216" s="355">
        <f>(3.91*'VO2-BW'!F216+1.1*'VCO2-BW '!F216)/1000</f>
        <v>17.905904066390036</v>
      </c>
      <c r="G216" s="355">
        <f>(3.91*'VO2-BW'!G216+1.1*'VCO2-BW '!G216)/1000</f>
        <v>16.225344086956522</v>
      </c>
      <c r="H216" s="372">
        <f>(3.91*'VO2-BW'!H216+1.1*'VCO2-BW '!H216)/1000</f>
        <v>18.692336292682924</v>
      </c>
      <c r="I216" s="372">
        <f>(3.91*'VO2-BW'!I216+1.1*'VCO2-BW '!I216)/1000</f>
        <v>20.689701801801803</v>
      </c>
      <c r="J216" s="372">
        <f>(3.91*'VO2-BW'!J216+1.1*'VCO2-BW '!J216)/1000</f>
        <v>14.510215598086125</v>
      </c>
      <c r="K216" s="373">
        <f>(3.91*'VO2-BW'!K216+1.1*'VCO2-BW '!K216)/1000</f>
        <v>16.238126650485437</v>
      </c>
      <c r="L216" s="109">
        <f t="shared" ref="L216:P216" si="355">AVERAGE(C216:C218)</f>
        <v>14.388286357786361</v>
      </c>
      <c r="M216" s="329">
        <f t="shared" si="355"/>
        <v>13.030061782661782</v>
      </c>
      <c r="N216" s="329">
        <f t="shared" si="355"/>
        <v>13.60470472440945</v>
      </c>
      <c r="O216" s="329">
        <f t="shared" si="355"/>
        <v>18.511552199170122</v>
      </c>
      <c r="P216" s="329">
        <f t="shared" si="355"/>
        <v>15.750842768115943</v>
      </c>
      <c r="Q216" s="329">
        <f t="shared" ref="Q216" si="356">AVERAGE(H216:H218)</f>
        <v>17.571602634146341</v>
      </c>
      <c r="R216" s="329">
        <f t="shared" ref="R216" si="357">AVERAGE(I216:I218)</f>
        <v>16.817821021021022</v>
      </c>
      <c r="S216" s="329">
        <f t="shared" ref="S216" si="358">AVERAGE(J216:J218)</f>
        <v>17.465572408293465</v>
      </c>
      <c r="T216" s="329">
        <f t="shared" ref="T216" si="359">AVERAGE(K216:K218)</f>
        <v>16.95137503236246</v>
      </c>
      <c r="U216" s="357">
        <f t="shared" ref="U216" si="360">AVERAGE(L216:T216)</f>
        <v>16.010202103107439</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(3.91*'VO2-BW'!C217+1.1*'VCO2-BW '!C217)/1000</f>
        <v>15.569619652509655</v>
      </c>
      <c r="D217" s="355">
        <f>(3.91*'VO2-BW'!D217+1.1*'VCO2-BW '!D217)/1000</f>
        <v>14.936598534798534</v>
      </c>
      <c r="E217" s="355">
        <f>(3.91*'VO2-BW'!E217+1.1*'VCO2-BW '!E217)/1000</f>
        <v>11.370369685039371</v>
      </c>
      <c r="F217" s="355">
        <f>(3.91*'VO2-BW'!F217+1.1*'VCO2-BW '!F217)/1000</f>
        <v>18.089816763485477</v>
      </c>
      <c r="G217" s="355">
        <f>(3.91*'VO2-BW'!G217+1.1*'VCO2-BW '!G217)/1000</f>
        <v>15.870920565217393</v>
      </c>
      <c r="H217" s="372">
        <f>(3.91*'VO2-BW'!H217+1.1*'VCO2-BW '!H217)/1000</f>
        <v>17.790665560975608</v>
      </c>
      <c r="I217" s="372">
        <f>(3.91*'VO2-BW'!I217+1.1*'VCO2-BW '!I217)/1000</f>
        <v>15.595025675675677</v>
      </c>
      <c r="J217" s="372">
        <f>(3.91*'VO2-BW'!J217+1.1*'VCO2-BW '!J217)/1000</f>
        <v>18.329627751196174</v>
      </c>
      <c r="K217" s="373">
        <f>(3.91*'VO2-BW'!K217+1.1*'VCO2-BW '!K217)/1000</f>
        <v>18.241061990291261</v>
      </c>
      <c r="L217" s="109"/>
      <c r="M217" s="329"/>
      <c r="N217" s="329"/>
      <c r="O217" s="329"/>
      <c r="P217" s="329"/>
      <c r="Q217" s="329"/>
      <c r="R217" s="329"/>
      <c r="S217" s="329"/>
      <c r="T217" s="329"/>
      <c r="U217" s="357">
        <f t="shared" ref="U217" si="361">STDEV(L216:T216)/SQRT(COUNT(L216:T216))</f>
        <v>0.6424390736783806</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(3.91*'VO2-BW'!C218+1.1*'VCO2-BW '!C218)/1000</f>
        <v>12.841884324324328</v>
      </c>
      <c r="D218" s="355">
        <f>(3.91*'VO2-BW'!D218+1.1*'VCO2-BW '!D218)/1000</f>
        <v>12.140150732600732</v>
      </c>
      <c r="E218" s="355">
        <f>(3.91*'VO2-BW'!E218+1.1*'VCO2-BW '!E218)/1000</f>
        <v>17.049415748031496</v>
      </c>
      <c r="F218" s="355">
        <f>(3.91*'VO2-BW'!F218+1.1*'VCO2-BW '!F218)/1000</f>
        <v>19.53893576763485</v>
      </c>
      <c r="G218" s="355">
        <f>(3.91*'VO2-BW'!G218+1.1*'VCO2-BW '!G218)/1000</f>
        <v>15.156263652173912</v>
      </c>
      <c r="H218" s="372">
        <f>(3.91*'VO2-BW'!H218+1.1*'VCO2-BW '!H218)/1000</f>
        <v>16.231806048780488</v>
      </c>
      <c r="I218" s="372">
        <f>(3.91*'VO2-BW'!I218+1.1*'VCO2-BW '!I218)/1000</f>
        <v>14.168735585585587</v>
      </c>
      <c r="J218" s="372">
        <f>(3.91*'VO2-BW'!J218+1.1*'VCO2-BW '!J218)/1000</f>
        <v>19.55687387559809</v>
      </c>
      <c r="K218" s="373">
        <f>(3.91*'VO2-BW'!K218+1.1*'VCO2-BW '!K218)/1000</f>
        <v>16.374936456310678</v>
      </c>
      <c r="L218" s="10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(3.91*'VO2-BW'!C219+1.1*'VCO2-BW '!C219)/1000</f>
        <v>16.900731891891894</v>
      </c>
      <c r="D219" s="355">
        <f>(3.91*'VO2-BW'!D219+1.1*'VCO2-BW '!D219)/1000</f>
        <v>12.31269358974359</v>
      </c>
      <c r="E219" s="355">
        <f>(3.91*'VO2-BW'!E219+1.1*'VCO2-BW '!E219)/1000</f>
        <v>13.685460236220475</v>
      </c>
      <c r="F219" s="355">
        <f>(3.91*'VO2-BW'!F219+1.1*'VCO2-BW '!F219)/1000</f>
        <v>17.15751336099585</v>
      </c>
      <c r="G219" s="355">
        <f>(3.91*'VO2-BW'!G219+1.1*'VCO2-BW '!G219)/1000</f>
        <v>13.078789608695654</v>
      </c>
      <c r="H219" s="372">
        <f>(3.91*'VO2-BW'!H219+1.1*'VCO2-BW '!H219)/1000</f>
        <v>15.482263219512197</v>
      </c>
      <c r="I219" s="372">
        <f>(3.91*'VO2-BW'!I219+1.1*'VCO2-BW '!I219)/1000</f>
        <v>19.222084234234238</v>
      </c>
      <c r="J219" s="372">
        <f>(3.91*'VO2-BW'!J219+1.1*'VCO2-BW '!J219)/1000</f>
        <v>16.986320095693781</v>
      </c>
      <c r="K219" s="373">
        <f>(3.91*'VO2-BW'!K219+1.1*'VCO2-BW '!K219)/1000</f>
        <v>18.70426063106796</v>
      </c>
      <c r="L219" s="109">
        <f t="shared" ref="L219:P219" si="362">AVERAGE(C219:C221)</f>
        <v>16.137589613899618</v>
      </c>
      <c r="M219" s="329">
        <f t="shared" si="362"/>
        <v>12.337588888888888</v>
      </c>
      <c r="N219" s="329">
        <f t="shared" si="362"/>
        <v>13.829839370078743</v>
      </c>
      <c r="O219" s="329">
        <f t="shared" si="362"/>
        <v>18.5440756846473</v>
      </c>
      <c r="P219" s="329">
        <f t="shared" si="362"/>
        <v>15.178389840579712</v>
      </c>
      <c r="Q219" s="329">
        <f t="shared" ref="Q219" si="363">AVERAGE(H219:H221)</f>
        <v>15.892548195121952</v>
      </c>
      <c r="R219" s="329">
        <f t="shared" ref="R219" si="364">AVERAGE(I219:I221)</f>
        <v>17.401796546546546</v>
      </c>
      <c r="S219" s="329">
        <f t="shared" ref="S219" si="365">AVERAGE(J219:J221)</f>
        <v>17.703060287081339</v>
      </c>
      <c r="T219" s="329">
        <f t="shared" ref="T219" si="366">AVERAGE(K219:K221)</f>
        <v>16.147554466019418</v>
      </c>
      <c r="U219" s="357">
        <f t="shared" ref="U219" si="367">AVERAGE(L219:T219)</f>
        <v>15.90804921031817</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(3.91*'VO2-BW'!C220+1.1*'VCO2-BW '!C220)/1000</f>
        <v>15.653085559845564</v>
      </c>
      <c r="D220" s="355">
        <f>(3.91*'VO2-BW'!D220+1.1*'VCO2-BW '!D220)/1000</f>
        <v>11.702872344322344</v>
      </c>
      <c r="E220" s="355">
        <f>(3.91*'VO2-BW'!E220+1.1*'VCO2-BW '!E220)/1000</f>
        <v>16.175614960629925</v>
      </c>
      <c r="F220" s="355">
        <f>(3.91*'VO2-BW'!F220+1.1*'VCO2-BW '!F220)/1000</f>
        <v>19.196798340248964</v>
      </c>
      <c r="G220" s="355">
        <f>(3.91*'VO2-BW'!G220+1.1*'VCO2-BW '!G220)/1000</f>
        <v>16.059102347826087</v>
      </c>
      <c r="H220" s="372">
        <f>(3.91*'VO2-BW'!H220+1.1*'VCO2-BW '!H220)/1000</f>
        <v>17.528729560975606</v>
      </c>
      <c r="I220" s="372">
        <f>(3.91*'VO2-BW'!I220+1.1*'VCO2-BW '!I220)/1000</f>
        <v>14.408277477477476</v>
      </c>
      <c r="J220" s="372">
        <f>(3.91*'VO2-BW'!J220+1.1*'VCO2-BW '!J220)/1000</f>
        <v>15.648019138755981</v>
      </c>
      <c r="K220" s="373">
        <f>(3.91*'VO2-BW'!K220+1.1*'VCO2-BW '!K220)/1000</f>
        <v>14.059201456310678</v>
      </c>
      <c r="L220" s="109"/>
      <c r="M220" s="329"/>
      <c r="N220" s="329"/>
      <c r="O220" s="329"/>
      <c r="P220" s="329"/>
      <c r="Q220" s="329"/>
      <c r="R220" s="329"/>
      <c r="S220" s="329"/>
      <c r="T220" s="329"/>
      <c r="U220" s="357">
        <f t="shared" ref="U220" si="368">STDEV(L219:T219)/SQRT(COUNT(L219:T219))</f>
        <v>0.64669908780655727</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(3.91*'VO2-BW'!C221+1.1*'VCO2-BW '!C221)/1000</f>
        <v>15.858951389961392</v>
      </c>
      <c r="D221" s="355">
        <f>(3.91*'VO2-BW'!D221+1.1*'VCO2-BW '!D221)/1000</f>
        <v>12.997200732600731</v>
      </c>
      <c r="E221" s="355">
        <f>(3.91*'VO2-BW'!E221+1.1*'VCO2-BW '!E221)/1000</f>
        <v>11.628442913385827</v>
      </c>
      <c r="F221" s="355">
        <f>(3.91*'VO2-BW'!F221+1.1*'VCO2-BW '!F221)/1000</f>
        <v>19.277915352697097</v>
      </c>
      <c r="G221" s="355">
        <f>(3.91*'VO2-BW'!G221+1.1*'VCO2-BW '!G221)/1000</f>
        <v>16.39727756521739</v>
      </c>
      <c r="H221" s="372">
        <f>(3.91*'VO2-BW'!H221+1.1*'VCO2-BW '!H221)/1000</f>
        <v>14.666651804878049</v>
      </c>
      <c r="I221" s="372">
        <f>(3.91*'VO2-BW'!I221+1.1*'VCO2-BW '!I221)/1000</f>
        <v>18.575027927927927</v>
      </c>
      <c r="J221" s="372">
        <f>(3.91*'VO2-BW'!J221+1.1*'VCO2-BW '!J221)/1000</f>
        <v>20.474841626794259</v>
      </c>
      <c r="K221" s="373">
        <f>(3.91*'VO2-BW'!K221+1.1*'VCO2-BW '!K221)/1000</f>
        <v>15.679201310679609</v>
      </c>
      <c r="L221" s="10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(3.91*'VO2-BW'!C222+1.1*'VCO2-BW '!C222)/1000</f>
        <v>12.851751235521236</v>
      </c>
      <c r="D222" s="355">
        <f>(3.91*'VO2-BW'!D222+1.1*'VCO2-BW '!D222)/1000</f>
        <v>12.793498717948719</v>
      </c>
      <c r="E222" s="355">
        <f>(3.91*'VO2-BW'!E222+1.1*'VCO2-BW '!E222)/1000</f>
        <v>13.2559157480315</v>
      </c>
      <c r="F222" s="355">
        <f>(3.91*'VO2-BW'!F222+1.1*'VCO2-BW '!F222)/1000</f>
        <v>17.544640331950205</v>
      </c>
      <c r="G222" s="355">
        <f>(3.91*'VO2-BW'!G222+1.1*'VCO2-BW '!G222)/1000</f>
        <v>13.797258913043478</v>
      </c>
      <c r="H222" s="372">
        <f>(3.91*'VO2-BW'!H222+1.1*'VCO2-BW '!H222)/1000</f>
        <v>18.797321560975607</v>
      </c>
      <c r="I222" s="372">
        <f>(3.91*'VO2-BW'!I222+1.1*'VCO2-BW '!I222)/1000</f>
        <v>15.92428828828829</v>
      </c>
      <c r="J222" s="372">
        <f>(3.91*'VO2-BW'!J222+1.1*'VCO2-BW '!J222)/1000</f>
        <v>21.645407751196174</v>
      </c>
      <c r="K222" s="373">
        <f>(3.91*'VO2-BW'!K222+1.1*'VCO2-BW '!K222)/1000</f>
        <v>15.532962281553397</v>
      </c>
      <c r="L222" s="109">
        <f t="shared" ref="L222:P222" si="369">AVERAGE(C222:C224)</f>
        <v>12.650604362934365</v>
      </c>
      <c r="M222" s="329">
        <f t="shared" si="369"/>
        <v>10.881662637362638</v>
      </c>
      <c r="N222" s="329">
        <f t="shared" si="369"/>
        <v>14.226891732283468</v>
      </c>
      <c r="O222" s="329">
        <f t="shared" si="369"/>
        <v>19.624923817427383</v>
      </c>
      <c r="P222" s="329">
        <f t="shared" si="369"/>
        <v>15.303668956521738</v>
      </c>
      <c r="Q222" s="329">
        <f t="shared" ref="Q222" si="370">AVERAGE(H222:H224)</f>
        <v>17.562785138211378</v>
      </c>
      <c r="R222" s="329">
        <f t="shared" ref="R222" si="371">AVERAGE(I222:I224)</f>
        <v>17.827089339339341</v>
      </c>
      <c r="S222" s="329">
        <f t="shared" ref="S222" si="372">AVERAGE(J222:J224)</f>
        <v>19.907551387559813</v>
      </c>
      <c r="T222" s="329">
        <f t="shared" ref="T222" si="373">AVERAGE(K222:K224)</f>
        <v>17.760895210355987</v>
      </c>
      <c r="U222" s="357">
        <f t="shared" ref="U222" si="374">AVERAGE(L222:T222)</f>
        <v>16.194008064666235</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(3.91*'VO2-BW'!C223+1.1*'VCO2-BW '!C223)/1000</f>
        <v>13.212578841698843</v>
      </c>
      <c r="D223" s="355">
        <f>(3.91*'VO2-BW'!D223+1.1*'VCO2-BW '!D223)/1000</f>
        <v>9.4485536630036631</v>
      </c>
      <c r="E223" s="355">
        <f>(3.91*'VO2-BW'!E223+1.1*'VCO2-BW '!E223)/1000</f>
        <v>17.776417322834646</v>
      </c>
      <c r="F223" s="355">
        <f>(3.91*'VO2-BW'!F223+1.1*'VCO2-BW '!F223)/1000</f>
        <v>21.187643153526967</v>
      </c>
      <c r="G223" s="355">
        <f>(3.91*'VO2-BW'!G223+1.1*'VCO2-BW '!G223)/1000</f>
        <v>12.765701</v>
      </c>
      <c r="H223" s="372">
        <f>(3.91*'VO2-BW'!H223+1.1*'VCO2-BW '!H223)/1000</f>
        <v>19.275783804878046</v>
      </c>
      <c r="I223" s="372">
        <f>(3.91*'VO2-BW'!I223+1.1*'VCO2-BW '!I223)/1000</f>
        <v>20.810772972972973</v>
      </c>
      <c r="J223" s="372">
        <f>(3.91*'VO2-BW'!J223+1.1*'VCO2-BW '!J223)/1000</f>
        <v>16.653750143540673</v>
      </c>
      <c r="K223" s="373">
        <f>(3.91*'VO2-BW'!K223+1.1*'VCO2-BW '!K223)/1000</f>
        <v>15.005509126213591</v>
      </c>
      <c r="L223" s="109"/>
      <c r="M223" s="329"/>
      <c r="N223" s="329"/>
      <c r="O223" s="329"/>
      <c r="P223" s="329"/>
      <c r="Q223" s="329"/>
      <c r="R223" s="329"/>
      <c r="S223" s="329"/>
      <c r="T223" s="329"/>
      <c r="U223" s="357">
        <f t="shared" ref="U223" si="375">STDEV(L222:T222)/SQRT(COUNT(L222:T222))</f>
        <v>1.0408076557593893</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(3.91*'VO2-BW'!C224+1.1*'VCO2-BW '!C224)/1000</f>
        <v>11.887483011583013</v>
      </c>
      <c r="D224" s="355">
        <f>(3.91*'VO2-BW'!D224+1.1*'VCO2-BW '!D224)/1000</f>
        <v>10.402935531135531</v>
      </c>
      <c r="E224" s="355">
        <f>(3.91*'VO2-BW'!E224+1.1*'VCO2-BW '!E224)/1000</f>
        <v>11.648342125984254</v>
      </c>
      <c r="F224" s="355">
        <f>(3.91*'VO2-BW'!F224+1.1*'VCO2-BW '!F224)/1000</f>
        <v>20.142487966804975</v>
      </c>
      <c r="G224" s="355">
        <f>(3.91*'VO2-BW'!G224+1.1*'VCO2-BW '!G224)/1000</f>
        <v>19.348046956521738</v>
      </c>
      <c r="H224" s="372">
        <f>(3.91*'VO2-BW'!H224+1.1*'VCO2-BW '!H224)/1000</f>
        <v>14.615250048780487</v>
      </c>
      <c r="I224" s="372">
        <f>(3.91*'VO2-BW'!I224+1.1*'VCO2-BW '!I224)/1000</f>
        <v>16.746206756756756</v>
      </c>
      <c r="J224" s="372">
        <f>(3.91*'VO2-BW'!J224+1.1*'VCO2-BW '!J224)/1000</f>
        <v>21.423496267942589</v>
      </c>
      <c r="K224" s="373">
        <f>(3.91*'VO2-BW'!K224+1.1*'VCO2-BW '!K224)/1000</f>
        <v>22.744214223300968</v>
      </c>
      <c r="L224" s="10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(3.91*'VO2-BW'!C225+1.1*'VCO2-BW '!C225)/1000</f>
        <v>17.729500115830117</v>
      </c>
      <c r="D225" s="355">
        <f>(3.91*'VO2-BW'!D225+1.1*'VCO2-BW '!D225)/1000</f>
        <v>17.855873076923078</v>
      </c>
      <c r="E225" s="355">
        <f>(3.91*'VO2-BW'!E225+1.1*'VCO2-BW '!E225)/1000</f>
        <v>12.820110236220474</v>
      </c>
      <c r="F225" s="355">
        <f>(3.91*'VO2-BW'!F225+1.1*'VCO2-BW '!F225)/1000</f>
        <v>15.405068215767635</v>
      </c>
      <c r="G225" s="355">
        <f>(3.91*'VO2-BW'!G225+1.1*'VCO2-BW '!G225)/1000</f>
        <v>15.646150565217392</v>
      </c>
      <c r="H225" s="372">
        <f>(3.91*'VO2-BW'!H225+1.1*'VCO2-BW '!H225)/1000</f>
        <v>13.585471609756098</v>
      </c>
      <c r="I225" s="372">
        <f>(3.91*'VO2-BW'!I225+1.1*'VCO2-BW '!I225)/1000</f>
        <v>22.15878018018018</v>
      </c>
      <c r="J225" s="372">
        <f>(3.91*'VO2-BW'!J225+1.1*'VCO2-BW '!J225)/1000</f>
        <v>17.270304210526316</v>
      </c>
      <c r="K225" s="373">
        <f>(3.91*'VO2-BW'!K225+1.1*'VCO2-BW '!K225)/1000</f>
        <v>15.938705776699027</v>
      </c>
      <c r="L225" s="109">
        <f t="shared" ref="L225:P225" si="376">AVERAGE(C225:C227)</f>
        <v>16.470787078507083</v>
      </c>
      <c r="M225" s="329">
        <f t="shared" si="376"/>
        <v>16.137795787545787</v>
      </c>
      <c r="N225" s="329">
        <f t="shared" si="376"/>
        <v>13.499004330708663</v>
      </c>
      <c r="O225" s="329">
        <f t="shared" si="376"/>
        <v>16.975839004149378</v>
      </c>
      <c r="P225" s="329">
        <f t="shared" si="376"/>
        <v>17.475003000000001</v>
      </c>
      <c r="Q225" s="329">
        <f t="shared" ref="Q225" si="377">AVERAGE(H225:H227)</f>
        <v>16.056221658536586</v>
      </c>
      <c r="R225" s="329">
        <f t="shared" ref="R225" si="378">AVERAGE(I225:I227)</f>
        <v>17.456236786786786</v>
      </c>
      <c r="S225" s="329">
        <f t="shared" ref="S225" si="379">AVERAGE(J225:J227)</f>
        <v>18.746863062200958</v>
      </c>
      <c r="T225" s="329">
        <f t="shared" ref="T225" si="380">AVERAGE(K225:K227)</f>
        <v>18.022117847896443</v>
      </c>
      <c r="U225" s="357">
        <f t="shared" ref="U225" si="381">AVERAGE(L225:T225)</f>
        <v>16.759985395147968</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(3.91*'VO2-BW'!C226+1.1*'VCO2-BW '!C226)/1000</f>
        <v>13.427903513513517</v>
      </c>
      <c r="D226" s="355">
        <f>(3.91*'VO2-BW'!D226+1.1*'VCO2-BW '!D226)/1000</f>
        <v>13.109168131868131</v>
      </c>
      <c r="E226" s="355">
        <f>(3.91*'VO2-BW'!E226+1.1*'VCO2-BW '!E226)/1000</f>
        <v>10.065621259842521</v>
      </c>
      <c r="F226" s="355">
        <f>(3.91*'VO2-BW'!F226+1.1*'VCO2-BW '!F226)/1000</f>
        <v>19.622221742738589</v>
      </c>
      <c r="G226" s="355">
        <f>(3.91*'VO2-BW'!G226+1.1*'VCO2-BW '!G226)/1000</f>
        <v>21.227867304347829</v>
      </c>
      <c r="H226" s="372">
        <f>(3.91*'VO2-BW'!H226+1.1*'VCO2-BW '!H226)/1000</f>
        <v>14.404162536585366</v>
      </c>
      <c r="I226" s="372">
        <f>(3.91*'VO2-BW'!I226+1.1*'VCO2-BW '!I226)/1000</f>
        <v>15.870383333333333</v>
      </c>
      <c r="J226" s="372">
        <f>(3.91*'VO2-BW'!J226+1.1*'VCO2-BW '!J226)/1000</f>
        <v>21.659822870813397</v>
      </c>
      <c r="K226" s="373">
        <f>(3.91*'VO2-BW'!K226+1.1*'VCO2-BW '!K226)/1000</f>
        <v>16.06143868932039</v>
      </c>
      <c r="L226" s="109"/>
      <c r="M226" s="329"/>
      <c r="N226" s="329"/>
      <c r="O226" s="329"/>
      <c r="P226" s="329"/>
      <c r="Q226" s="329"/>
      <c r="R226" s="329"/>
      <c r="S226" s="329"/>
      <c r="T226" s="329"/>
      <c r="U226" s="357">
        <f t="shared" ref="U226" si="382">STDEV(L225:T225)/SQRT(COUNT(L225:T225))</f>
        <v>0.5025394763653187</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(3.91*'VO2-BW'!C227+1.1*'VCO2-BW '!C227)/1000</f>
        <v>18.254957606177609</v>
      </c>
      <c r="D227" s="355">
        <f>(3.91*'VO2-BW'!D227+1.1*'VCO2-BW '!D227)/1000</f>
        <v>17.448346153846153</v>
      </c>
      <c r="E227" s="355">
        <f>(3.91*'VO2-BW'!E227+1.1*'VCO2-BW '!E227)/1000</f>
        <v>17.611281496062993</v>
      </c>
      <c r="F227" s="355">
        <f>(3.91*'VO2-BW'!F227+1.1*'VCO2-BW '!F227)/1000</f>
        <v>15.900227053941908</v>
      </c>
      <c r="G227" s="355">
        <f>(3.91*'VO2-BW'!G227+1.1*'VCO2-BW '!G227)/1000</f>
        <v>15.550991130434781</v>
      </c>
      <c r="H227" s="372">
        <f>(3.91*'VO2-BW'!H227+1.1*'VCO2-BW '!H227)/1000</f>
        <v>20.179030829268292</v>
      </c>
      <c r="I227" s="372">
        <f>(3.91*'VO2-BW'!I227+1.1*'VCO2-BW '!I227)/1000</f>
        <v>14.339546846846847</v>
      </c>
      <c r="J227" s="372">
        <f>(3.91*'VO2-BW'!J227+1.1*'VCO2-BW '!J227)/1000</f>
        <v>17.310462105263159</v>
      </c>
      <c r="K227" s="373">
        <f>(3.91*'VO2-BW'!K227+1.1*'VCO2-BW '!K227)/1000</f>
        <v>22.066209077669903</v>
      </c>
      <c r="L227" s="10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(3.91*'VO2-BW'!C228+1.1*'VCO2-BW '!C228)/1000</f>
        <v>18.295000733590737</v>
      </c>
      <c r="D228" s="355">
        <f>(3.91*'VO2-BW'!D228+1.1*'VCO2-BW '!D228)/1000</f>
        <v>11.051814652014651</v>
      </c>
      <c r="E228" s="355">
        <f>(3.91*'VO2-BW'!E228+1.1*'VCO2-BW '!E228)/1000</f>
        <v>18.238776377952757</v>
      </c>
      <c r="F228" s="355">
        <f>(3.91*'VO2-BW'!F228+1.1*'VCO2-BW '!F228)/1000</f>
        <v>15.284712697095435</v>
      </c>
      <c r="G228" s="355">
        <f>(3.91*'VO2-BW'!G228+1.1*'VCO2-BW '!G228)/1000</f>
        <v>11.473880260869565</v>
      </c>
      <c r="H228" s="372">
        <f>(3.91*'VO2-BW'!H228+1.1*'VCO2-BW '!H228)/1000</f>
        <v>20.108504780487806</v>
      </c>
      <c r="I228" s="372">
        <f>(3.91*'VO2-BW'!I228+1.1*'VCO2-BW '!I228)/1000</f>
        <v>13.657565765765767</v>
      </c>
      <c r="J228" s="372">
        <f>(3.91*'VO2-BW'!J228+1.1*'VCO2-BW '!J228)/1000</f>
        <v>17.194337990430629</v>
      </c>
      <c r="K228" s="373">
        <f>(3.91*'VO2-BW'!K228+1.1*'VCO2-BW '!K228)/1000</f>
        <v>16.46269708737864</v>
      </c>
      <c r="L228" s="109">
        <f t="shared" ref="L228:P228" si="383">AVERAGE(C228:C230)</f>
        <v>16.474784066924069</v>
      </c>
      <c r="M228" s="329">
        <f t="shared" si="383"/>
        <v>11.622317338217337</v>
      </c>
      <c r="N228" s="329">
        <f t="shared" si="383"/>
        <v>14.113112598425198</v>
      </c>
      <c r="O228" s="329">
        <f t="shared" si="383"/>
        <v>16.351546556016597</v>
      </c>
      <c r="P228" s="329">
        <f t="shared" si="383"/>
        <v>14.794927710144927</v>
      </c>
      <c r="Q228" s="329">
        <f t="shared" ref="Q228" si="384">AVERAGE(H228:H230)</f>
        <v>16.446762959349595</v>
      </c>
      <c r="R228" s="329">
        <f t="shared" ref="R228" si="385">AVERAGE(I228:I230)</f>
        <v>15.489021921921923</v>
      </c>
      <c r="S228" s="329">
        <f t="shared" ref="S228" si="386">AVERAGE(J228:J230)</f>
        <v>17.456967145135568</v>
      </c>
      <c r="T228" s="329">
        <f t="shared" ref="T228" si="387">AVERAGE(K228:K230)</f>
        <v>18.872016650485435</v>
      </c>
      <c r="U228" s="357">
        <f t="shared" ref="U228" si="388">AVERAGE(L228:T228)</f>
        <v>15.735717438513404</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(3.91*'VO2-BW'!C229+1.1*'VCO2-BW '!C229)/1000</f>
        <v>17.704293976833977</v>
      </c>
      <c r="D229" s="355">
        <f>(3.91*'VO2-BW'!D229+1.1*'VCO2-BW '!D229)/1000</f>
        <v>14.103523992673992</v>
      </c>
      <c r="E229" s="355">
        <f>(3.91*'VO2-BW'!E229+1.1*'VCO2-BW '!E229)/1000</f>
        <v>13.612188188976379</v>
      </c>
      <c r="F229" s="355">
        <f>(3.91*'VO2-BW'!F229+1.1*'VCO2-BW '!F229)/1000</f>
        <v>16.36399070539419</v>
      </c>
      <c r="G229" s="355">
        <f>(3.91*'VO2-BW'!G229+1.1*'VCO2-BW '!G229)/1000</f>
        <v>19.18949443478261</v>
      </c>
      <c r="H229" s="372">
        <f>(3.91*'VO2-BW'!H229+1.1*'VCO2-BW '!H229)/1000</f>
        <v>14.533491609756098</v>
      </c>
      <c r="I229" s="372">
        <f>(3.91*'VO2-BW'!I229+1.1*'VCO2-BW '!I229)/1000</f>
        <v>13.401333333333334</v>
      </c>
      <c r="J229" s="372">
        <f>(3.91*'VO2-BW'!J229+1.1*'VCO2-BW '!J229)/1000</f>
        <v>13.387567751196173</v>
      </c>
      <c r="K229" s="373">
        <f>(3.91*'VO2-BW'!K229+1.1*'VCO2-BW '!K229)/1000</f>
        <v>19.191300097087375</v>
      </c>
      <c r="L229" s="109"/>
      <c r="M229" s="329"/>
      <c r="N229" s="329"/>
      <c r="O229" s="329"/>
      <c r="P229" s="329"/>
      <c r="Q229" s="329"/>
      <c r="R229" s="329"/>
      <c r="S229" s="329"/>
      <c r="T229" s="329"/>
      <c r="U229" s="357">
        <f t="shared" ref="U229" si="389">STDEV(L228:T228)/SQRT(COUNT(L228:T228))</f>
        <v>0.69451196752510935</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(3.91*'VO2-BW'!C230+1.1*'VCO2-BW '!C230)/1000</f>
        <v>13.425057490347493</v>
      </c>
      <c r="D230" s="355">
        <f>(3.91*'VO2-BW'!D230+1.1*'VCO2-BW '!D230)/1000</f>
        <v>9.71161336996337</v>
      </c>
      <c r="E230" s="355">
        <f>(3.91*'VO2-BW'!E230+1.1*'VCO2-BW '!E230)/1000</f>
        <v>10.488373228346459</v>
      </c>
      <c r="F230" s="355">
        <f>(3.91*'VO2-BW'!F230+1.1*'VCO2-BW '!F230)/1000</f>
        <v>17.405936265560165</v>
      </c>
      <c r="G230" s="355">
        <f>(3.91*'VO2-BW'!G230+1.1*'VCO2-BW '!G230)/1000</f>
        <v>13.72140843478261</v>
      </c>
      <c r="H230" s="372">
        <f>(3.91*'VO2-BW'!H230+1.1*'VCO2-BW '!H230)/1000</f>
        <v>14.69829248780488</v>
      </c>
      <c r="I230" s="372">
        <f>(3.91*'VO2-BW'!I230+1.1*'VCO2-BW '!I230)/1000</f>
        <v>19.408166666666666</v>
      </c>
      <c r="J230" s="372">
        <f>(3.91*'VO2-BW'!J230+1.1*'VCO2-BW '!J230)/1000</f>
        <v>21.78899569377991</v>
      </c>
      <c r="K230" s="373">
        <f>(3.91*'VO2-BW'!K230+1.1*'VCO2-BW '!K230)/1000</f>
        <v>20.96205276699029</v>
      </c>
      <c r="L230" s="10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(3.91*'VO2-BW'!C231+1.1*'VCO2-BW '!C231)/1000</f>
        <v>12.014821621621625</v>
      </c>
      <c r="D231" s="355">
        <f>(3.91*'VO2-BW'!D231+1.1*'VCO2-BW '!D231)/1000</f>
        <v>14.424790659340658</v>
      </c>
      <c r="E231" s="355">
        <f>(3.91*'VO2-BW'!E231+1.1*'VCO2-BW '!E231)/1000</f>
        <v>16.560598818897642</v>
      </c>
      <c r="F231" s="355">
        <f>(3.91*'VO2-BW'!F231+1.1*'VCO2-BW '!F231)/1000</f>
        <v>21.480398340248964</v>
      </c>
      <c r="G231" s="355">
        <f>(3.91*'VO2-BW'!G231+1.1*'VCO2-BW '!G231)/1000</f>
        <v>11.299723782608693</v>
      </c>
      <c r="H231" s="372">
        <f>(3.91*'VO2-BW'!H231+1.1*'VCO2-BW '!H231)/1000</f>
        <v>14.899703024390243</v>
      </c>
      <c r="I231" s="372">
        <f>(3.91*'VO2-BW'!I231+1.1*'VCO2-BW '!I231)/1000</f>
        <v>17.897491441441442</v>
      </c>
      <c r="J231" s="372">
        <f>(3.91*'VO2-BW'!J231+1.1*'VCO2-BW '!J231)/1000</f>
        <v>17.144865550239235</v>
      </c>
      <c r="K231" s="373">
        <f>(3.91*'VO2-BW'!K231+1.1*'VCO2-BW '!K231)/1000</f>
        <v>13.805597427184464</v>
      </c>
      <c r="L231" s="109">
        <f t="shared" ref="L231:P231" si="390">AVERAGE(C231:C233)</f>
        <v>13.549253616473619</v>
      </c>
      <c r="M231" s="329">
        <f t="shared" si="390"/>
        <v>15.596921672771673</v>
      </c>
      <c r="N231" s="329">
        <f t="shared" si="390"/>
        <v>16.643958661417326</v>
      </c>
      <c r="O231" s="329">
        <f t="shared" si="390"/>
        <v>18.708617427385892</v>
      </c>
      <c r="P231" s="329">
        <f t="shared" si="390"/>
        <v>16.336923652173912</v>
      </c>
      <c r="Q231" s="329">
        <f t="shared" ref="Q231" si="391">AVERAGE(H231:H233)</f>
        <v>16.231485918699185</v>
      </c>
      <c r="R231" s="329">
        <f t="shared" ref="R231" si="392">AVERAGE(I231:I233)</f>
        <v>19.38983573573574</v>
      </c>
      <c r="S231" s="329">
        <f t="shared" ref="S231" si="393">AVERAGE(J231:J233)</f>
        <v>18.576426698564592</v>
      </c>
      <c r="T231" s="329">
        <f t="shared" ref="T231" si="394">AVERAGE(K231:K233)</f>
        <v>14.614333430420709</v>
      </c>
      <c r="U231" s="357">
        <f t="shared" ref="U231" si="395">AVERAGE(L231:T231)</f>
        <v>16.627528534849187</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(3.91*'VO2-BW'!C232+1.1*'VCO2-BW '!C232)/1000</f>
        <v>10.99550586872587</v>
      </c>
      <c r="D232" s="355">
        <f>(3.91*'VO2-BW'!D232+1.1*'VCO2-BW '!D232)/1000</f>
        <v>18.85067582417582</v>
      </c>
      <c r="E232" s="355">
        <f>(3.91*'VO2-BW'!E232+1.1*'VCO2-BW '!E232)/1000</f>
        <v>15.059196850393702</v>
      </c>
      <c r="F232" s="355">
        <f>(3.91*'VO2-BW'!F232+1.1*'VCO2-BW '!F232)/1000</f>
        <v>20.769613941908712</v>
      </c>
      <c r="G232" s="355">
        <f>(3.91*'VO2-BW'!G232+1.1*'VCO2-BW '!G232)/1000</f>
        <v>15.306461130434782</v>
      </c>
      <c r="H232" s="372">
        <f>(3.91*'VO2-BW'!H232+1.1*'VCO2-BW '!H232)/1000</f>
        <v>18.246276780487801</v>
      </c>
      <c r="I232" s="372">
        <f>(3.91*'VO2-BW'!I232+1.1*'VCO2-BW '!I232)/1000</f>
        <v>18.574168018018018</v>
      </c>
      <c r="J232" s="372">
        <f>(3.91*'VO2-BW'!J232+1.1*'VCO2-BW '!J232)/1000</f>
        <v>19.516966315789475</v>
      </c>
      <c r="K232" s="373">
        <f>(3.91*'VO2-BW'!K232+1.1*'VCO2-BW '!K232)/1000</f>
        <v>13.752665631067961</v>
      </c>
      <c r="L232" s="109"/>
      <c r="M232" s="329"/>
      <c r="N232" s="329"/>
      <c r="O232" s="329"/>
      <c r="P232" s="329"/>
      <c r="Q232" s="329"/>
      <c r="R232" s="329"/>
      <c r="S232" s="329"/>
      <c r="T232" s="329"/>
      <c r="U232" s="357">
        <f t="shared" ref="U232" si="396">STDEV(L231:T231)/SQRT(COUNT(L231:T231))</f>
        <v>0.65183425498207226</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(3.91*'VO2-BW'!C233+1.1*'VCO2-BW '!C233)/1000</f>
        <v>17.637433359073363</v>
      </c>
      <c r="D233" s="355">
        <f>(3.91*'VO2-BW'!D233+1.1*'VCO2-BW '!D233)/1000</f>
        <v>13.515298534798537</v>
      </c>
      <c r="E233" s="355">
        <f>(3.91*'VO2-BW'!E233+1.1*'VCO2-BW '!E233)/1000</f>
        <v>18.312080314960628</v>
      </c>
      <c r="F233" s="355">
        <f>(3.91*'VO2-BW'!F233+1.1*'VCO2-BW '!F233)/1000</f>
        <v>13.875839999999998</v>
      </c>
      <c r="G233" s="355">
        <f>(3.91*'VO2-BW'!G233+1.1*'VCO2-BW '!G233)/1000</f>
        <v>22.404586043478261</v>
      </c>
      <c r="H233" s="372">
        <f>(3.91*'VO2-BW'!H233+1.1*'VCO2-BW '!H233)/1000</f>
        <v>15.548477951219512</v>
      </c>
      <c r="I233" s="372">
        <f>(3.91*'VO2-BW'!I233+1.1*'VCO2-BW '!I233)/1000</f>
        <v>21.697847747747755</v>
      </c>
      <c r="J233" s="372">
        <f>(3.91*'VO2-BW'!J233+1.1*'VCO2-BW '!J233)/1000</f>
        <v>19.067448229665075</v>
      </c>
      <c r="K233" s="373">
        <f>(3.91*'VO2-BW'!K233+1.1*'VCO2-BW '!K233)/1000</f>
        <v>16.284737233009707</v>
      </c>
      <c r="L233" s="10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(3.91*'VO2-BW'!C234+1.1*'VCO2-BW '!C234)/1000</f>
        <v>12.991760926640927</v>
      </c>
      <c r="D234" s="355">
        <f>(3.91*'VO2-BW'!D234+1.1*'VCO2-BW '!D234)/1000</f>
        <v>10.596504395604395</v>
      </c>
      <c r="E234" s="355">
        <f>(3.91*'VO2-BW'!E234+1.1*'VCO2-BW '!E234)/1000</f>
        <v>13.409273622047245</v>
      </c>
      <c r="F234" s="355">
        <f>(3.91*'VO2-BW'!F234+1.1*'VCO2-BW '!F234)/1000</f>
        <v>14.776529128630706</v>
      </c>
      <c r="G234" s="355">
        <f>(3.91*'VO2-BW'!G234+1.1*'VCO2-BW '!G234)/1000</f>
        <v>12.914298347826087</v>
      </c>
      <c r="H234" s="372">
        <f>(3.91*'VO2-BW'!H234+1.1*'VCO2-BW '!H234)/1000</f>
        <v>13.744009073170732</v>
      </c>
      <c r="I234" s="372">
        <f>(3.91*'VO2-BW'!I234+1.1*'VCO2-BW '!I234)/1000</f>
        <v>16.985468918918919</v>
      </c>
      <c r="J234" s="372">
        <f>(3.91*'VO2-BW'!J234+1.1*'VCO2-BW '!J234)/1000</f>
        <v>14.619309473684213</v>
      </c>
      <c r="K234" s="373">
        <f>(3.91*'VO2-BW'!K234+1.1*'VCO2-BW '!K234)/1000</f>
        <v>21.872231019417473</v>
      </c>
      <c r="L234" s="109">
        <f t="shared" ref="L234:P234" si="397">AVERAGE(C234:C236)</f>
        <v>12.058450180180181</v>
      </c>
      <c r="M234" s="329">
        <f t="shared" si="397"/>
        <v>14.014965995115995</v>
      </c>
      <c r="N234" s="329">
        <f t="shared" si="397"/>
        <v>13.992983858267719</v>
      </c>
      <c r="O234" s="329">
        <f t="shared" si="397"/>
        <v>16.885502074688798</v>
      </c>
      <c r="P234" s="329">
        <f t="shared" si="397"/>
        <v>15.740483086956521</v>
      </c>
      <c r="Q234" s="329">
        <f t="shared" ref="Q234" si="398">AVERAGE(H234:H236)</f>
        <v>17.660282146341462</v>
      </c>
      <c r="R234" s="329">
        <f t="shared" ref="R234" si="399">AVERAGE(I234:I236)</f>
        <v>15.097472822822823</v>
      </c>
      <c r="S234" s="329">
        <f t="shared" ref="S234" si="400">AVERAGE(J234:J236)</f>
        <v>17.389119425837322</v>
      </c>
      <c r="T234" s="329">
        <f t="shared" ref="T234" si="401">AVERAGE(K234:K236)</f>
        <v>16.110924579288028</v>
      </c>
      <c r="U234" s="357">
        <f t="shared" ref="U234" si="402">AVERAGE(L234:T234)</f>
        <v>15.438909352166538</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(3.91*'VO2-BW'!C235+1.1*'VCO2-BW '!C235)/1000</f>
        <v>11.481265521235523</v>
      </c>
      <c r="D235" s="355">
        <f>(3.91*'VO2-BW'!D235+1.1*'VCO2-BW '!D235)/1000</f>
        <v>12.738341758241759</v>
      </c>
      <c r="E235" s="355">
        <f>(3.91*'VO2-BW'!E235+1.1*'VCO2-BW '!E235)/1000</f>
        <v>11.344538976377954</v>
      </c>
      <c r="F235" s="355">
        <f>(3.91*'VO2-BW'!F235+1.1*'VCO2-BW '!F235)/1000</f>
        <v>14.922189211618257</v>
      </c>
      <c r="G235" s="355">
        <f>(3.91*'VO2-BW'!G235+1.1*'VCO2-BW '!G235)/1000</f>
        <v>17.537010739130437</v>
      </c>
      <c r="H235" s="372">
        <f>(3.91*'VO2-BW'!H235+1.1*'VCO2-BW '!H235)/1000</f>
        <v>20.11245073170732</v>
      </c>
      <c r="I235" s="372">
        <f>(3.91*'VO2-BW'!I235+1.1*'VCO2-BW '!I235)/1000</f>
        <v>15.518752702702702</v>
      </c>
      <c r="J235" s="372">
        <f>(3.91*'VO2-BW'!J235+1.1*'VCO2-BW '!J235)/1000</f>
        <v>21.988888133971294</v>
      </c>
      <c r="K235" s="373">
        <f>(3.91*'VO2-BW'!K235+1.1*'VCO2-BW '!K235)/1000</f>
        <v>14.57359140776699</v>
      </c>
      <c r="L235" s="109"/>
      <c r="M235" s="329"/>
      <c r="N235" s="329"/>
      <c r="O235" s="329"/>
      <c r="P235" s="329"/>
      <c r="Q235" s="329"/>
      <c r="R235" s="329"/>
      <c r="S235" s="329"/>
      <c r="T235" s="329"/>
      <c r="U235" s="357">
        <f t="shared" ref="U235" si="403">STDEV(L234:T234)/SQRT(COUNT(L234:T234))</f>
        <v>0.61277370806204601</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(3.91*'VO2-BW'!C236+1.1*'VCO2-BW '!C236)/1000</f>
        <v>11.702324092664094</v>
      </c>
      <c r="D236" s="355">
        <f>(3.91*'VO2-BW'!D236+1.1*'VCO2-BW '!D236)/1000</f>
        <v>18.710051831501833</v>
      </c>
      <c r="E236" s="355">
        <f>(3.91*'VO2-BW'!E236+1.1*'VCO2-BW '!E236)/1000</f>
        <v>17.225138976377956</v>
      </c>
      <c r="F236" s="355">
        <f>(3.91*'VO2-BW'!F236+1.1*'VCO2-BW '!F236)/1000</f>
        <v>20.957787883817424</v>
      </c>
      <c r="G236" s="355">
        <f>(3.91*'VO2-BW'!G236+1.1*'VCO2-BW '!G236)/1000</f>
        <v>16.770140173913042</v>
      </c>
      <c r="H236" s="372">
        <f>(3.91*'VO2-BW'!H236+1.1*'VCO2-BW '!H236)/1000</f>
        <v>19.12438663414634</v>
      </c>
      <c r="I236" s="372">
        <f>(3.91*'VO2-BW'!I236+1.1*'VCO2-BW '!I236)/1000</f>
        <v>12.788196846846848</v>
      </c>
      <c r="J236" s="372">
        <f>(3.91*'VO2-BW'!J236+1.1*'VCO2-BW '!J236)/1000</f>
        <v>15.55916066985646</v>
      </c>
      <c r="K236" s="373">
        <f>(3.91*'VO2-BW'!K236+1.1*'VCO2-BW '!K236)/1000</f>
        <v>11.886951310679612</v>
      </c>
      <c r="L236" s="10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(3.91*'VO2-BW'!C237+1.1*'VCO2-BW '!C237)/1000</f>
        <v>17.659029652509652</v>
      </c>
      <c r="D237" s="355">
        <f>(3.91*'VO2-BW'!D237+1.1*'VCO2-BW '!D237)/1000</f>
        <v>14.117600915750915</v>
      </c>
      <c r="E237" s="355">
        <f>(3.91*'VO2-BW'!E237+1.1*'VCO2-BW '!E237)/1000</f>
        <v>11.433628346456695</v>
      </c>
      <c r="F237" s="355">
        <f>(3.91*'VO2-BW'!F237+1.1*'VCO2-BW '!F237)/1000</f>
        <v>19.864466390041493</v>
      </c>
      <c r="G237" s="355">
        <f>(3.91*'VO2-BW'!G237+1.1*'VCO2-BW '!G237)/1000</f>
        <v>10.465787347826087</v>
      </c>
      <c r="H237" s="372">
        <f>(3.91*'VO2-BW'!H237+1.1*'VCO2-BW '!H237)/1000</f>
        <v>19.103853073170729</v>
      </c>
      <c r="I237" s="372">
        <f>(3.91*'VO2-BW'!I237+1.1*'VCO2-BW '!I237)/1000</f>
        <v>12.432836486486488</v>
      </c>
      <c r="J237" s="372">
        <f>(3.91*'VO2-BW'!J237+1.1*'VCO2-BW '!J237)/1000</f>
        <v>20.32298220095694</v>
      </c>
      <c r="K237" s="373">
        <f>(3.91*'VO2-BW'!K237+1.1*'VCO2-BW '!K237)/1000</f>
        <v>21.776609514563106</v>
      </c>
      <c r="L237" s="109">
        <f t="shared" ref="L237:P237" si="404">AVERAGE(C237:C239)</f>
        <v>14.91200344916345</v>
      </c>
      <c r="M237" s="329">
        <f t="shared" si="404"/>
        <v>13.355875518925517</v>
      </c>
      <c r="N237" s="329">
        <f t="shared" si="404"/>
        <v>13.610412992125987</v>
      </c>
      <c r="O237" s="329">
        <f t="shared" si="404"/>
        <v>16.321221244813277</v>
      </c>
      <c r="P237" s="329">
        <f t="shared" si="404"/>
        <v>12.526418855072464</v>
      </c>
      <c r="Q237" s="329">
        <f t="shared" ref="Q237" si="405">AVERAGE(H237:H239)</f>
        <v>15.278020227642275</v>
      </c>
      <c r="R237" s="329">
        <f t="shared" ref="R237" si="406">AVERAGE(I237:I239)</f>
        <v>14.343131531531531</v>
      </c>
      <c r="S237" s="329">
        <f t="shared" ref="S237" si="407">AVERAGE(J237:J239)</f>
        <v>17.110813046251995</v>
      </c>
      <c r="T237" s="329">
        <f t="shared" ref="T237" si="408">AVERAGE(K237:K239)</f>
        <v>20.30078624595469</v>
      </c>
      <c r="U237" s="357">
        <f t="shared" ref="U237" si="409">AVERAGE(L237:T237)</f>
        <v>15.306520345720129</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(3.91*'VO2-BW'!C238+1.1*'VCO2-BW '!C238)/1000</f>
        <v>13.962715212355215</v>
      </c>
      <c r="D238" s="355">
        <f>(3.91*'VO2-BW'!D238+1.1*'VCO2-BW '!D238)/1000</f>
        <v>10.739731501831502</v>
      </c>
      <c r="E238" s="355">
        <f>(3.91*'VO2-BW'!E238+1.1*'VCO2-BW '!E238)/1000</f>
        <v>15.910377165354332</v>
      </c>
      <c r="F238" s="355">
        <f>(3.91*'VO2-BW'!F238+1.1*'VCO2-BW '!F238)/1000</f>
        <v>14.580325643153527</v>
      </c>
      <c r="G238" s="355">
        <f>(3.91*'VO2-BW'!G238+1.1*'VCO2-BW '!G238)/1000</f>
        <v>16.740220956521739</v>
      </c>
      <c r="H238" s="372">
        <f>(3.91*'VO2-BW'!H238+1.1*'VCO2-BW '!H238)/1000</f>
        <v>13.702461756097563</v>
      </c>
      <c r="I238" s="372">
        <f>(3.91*'VO2-BW'!I238+1.1*'VCO2-BW '!I238)/1000</f>
        <v>13.202445495495496</v>
      </c>
      <c r="J238" s="372">
        <f>(3.91*'VO2-BW'!J238+1.1*'VCO2-BW '!J238)/1000</f>
        <v>14.892831674641151</v>
      </c>
      <c r="K238" s="373">
        <f>(3.91*'VO2-BW'!K238+1.1*'VCO2-BW '!K238)/1000</f>
        <v>18.250711165048546</v>
      </c>
      <c r="L238" s="109"/>
      <c r="M238" s="329"/>
      <c r="N238" s="329"/>
      <c r="O238" s="329"/>
      <c r="P238" s="329"/>
      <c r="Q238" s="329"/>
      <c r="R238" s="329"/>
      <c r="S238" s="329"/>
      <c r="T238" s="329"/>
      <c r="U238" s="357">
        <f t="shared" ref="U238" si="410">STDEV(L237:T237)/SQRT(COUNT(L237:T237))</f>
        <v>0.78813347964669234</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(3.91*'VO2-BW'!C239+1.1*'VCO2-BW '!C239)/1000</f>
        <v>13.114265482625484</v>
      </c>
      <c r="D239" s="355">
        <f>(3.91*'VO2-BW'!D239+1.1*'VCO2-BW '!D239)/1000</f>
        <v>15.210294139194138</v>
      </c>
      <c r="E239" s="355">
        <f>(3.91*'VO2-BW'!E239+1.1*'VCO2-BW '!E239)/1000</f>
        <v>13.487233464566932</v>
      </c>
      <c r="F239" s="355">
        <f>(3.91*'VO2-BW'!F239+1.1*'VCO2-BW '!F239)/1000</f>
        <v>14.518871701244814</v>
      </c>
      <c r="G239" s="355">
        <f>(3.91*'VO2-BW'!G239+1.1*'VCO2-BW '!G239)/1000</f>
        <v>10.373248260869564</v>
      </c>
      <c r="H239" s="372">
        <f>(3.91*'VO2-BW'!H239+1.1*'VCO2-BW '!H239)/1000</f>
        <v>13.027745853658537</v>
      </c>
      <c r="I239" s="372">
        <f>(3.91*'VO2-BW'!I239+1.1*'VCO2-BW '!I239)/1000</f>
        <v>17.394112612612609</v>
      </c>
      <c r="J239" s="372">
        <f>(3.91*'VO2-BW'!J239+1.1*'VCO2-BW '!J239)/1000</f>
        <v>16.116625263157896</v>
      </c>
      <c r="K239" s="373">
        <f>(3.91*'VO2-BW'!K239+1.1*'VCO2-BW '!K239)/1000</f>
        <v>20.875038058252422</v>
      </c>
      <c r="L239" s="10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(3.91*'VO2-BW'!C240+1.1*'VCO2-BW '!C240)/1000</f>
        <v>13.377397065637068</v>
      </c>
      <c r="D240" s="355">
        <f>(3.91*'VO2-BW'!D240+1.1*'VCO2-BW '!D240)/1000</f>
        <v>12.225573076923078</v>
      </c>
      <c r="E240" s="355">
        <f>(3.91*'VO2-BW'!E240+1.1*'VCO2-BW '!E240)/1000</f>
        <v>10.691798031496067</v>
      </c>
      <c r="F240" s="355">
        <f>(3.91*'VO2-BW'!F240+1.1*'VCO2-BW '!F240)/1000</f>
        <v>20.919283319502071</v>
      </c>
      <c r="G240" s="355">
        <f>(3.91*'VO2-BW'!G240+1.1*'VCO2-BW '!G240)/1000</f>
        <v>9.9265648695652153</v>
      </c>
      <c r="H240" s="372">
        <f>(3.91*'VO2-BW'!H240+1.1*'VCO2-BW '!H240)/1000</f>
        <v>12.488820780487805</v>
      </c>
      <c r="I240" s="372">
        <f>(3.91*'VO2-BW'!I240+1.1*'VCO2-BW '!I240)/1000</f>
        <v>18.082465315315314</v>
      </c>
      <c r="J240" s="372">
        <f>(3.91*'VO2-BW'!J240+1.1*'VCO2-BW '!J240)/1000</f>
        <v>15.223774449760768</v>
      </c>
      <c r="K240" s="373">
        <f>(3.91*'VO2-BW'!K240+1.1*'VCO2-BW '!K240)/1000</f>
        <v>16.924298689320388</v>
      </c>
      <c r="L240" s="109">
        <f t="shared" ref="L240:P240" si="411">AVERAGE(C240:C242)</f>
        <v>16.002372123552128</v>
      </c>
      <c r="M240" s="329">
        <f t="shared" si="411"/>
        <v>15.523762637362637</v>
      </c>
      <c r="N240" s="329">
        <f t="shared" si="411"/>
        <v>15.27208228346457</v>
      </c>
      <c r="O240" s="329">
        <f t="shared" si="411"/>
        <v>17.731631203319498</v>
      </c>
      <c r="P240" s="329">
        <f t="shared" si="411"/>
        <v>16.771167550724638</v>
      </c>
      <c r="Q240" s="329">
        <f t="shared" ref="Q240" si="412">AVERAGE(H240:H242)</f>
        <v>18.150175121951222</v>
      </c>
      <c r="R240" s="329">
        <f t="shared" ref="R240" si="413">AVERAGE(I240:I242)</f>
        <v>17.588448798798797</v>
      </c>
      <c r="S240" s="329">
        <f t="shared" ref="S240" si="414">AVERAGE(J240:J242)</f>
        <v>18.780992057416274</v>
      </c>
      <c r="T240" s="329">
        <f t="shared" ref="T240" si="415">AVERAGE(K240:K242)</f>
        <v>16.971534061488672</v>
      </c>
      <c r="U240" s="357">
        <f t="shared" ref="U240" si="416">AVERAGE(L240:T240)</f>
        <v>16.97690731534205</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(3.91*'VO2-BW'!C241+1.1*'VCO2-BW '!C241)/1000</f>
        <v>17.672611042471047</v>
      </c>
      <c r="D241" s="355">
        <f>(3.91*'VO2-BW'!D241+1.1*'VCO2-BW '!D241)/1000</f>
        <v>17.480287362637362</v>
      </c>
      <c r="E241" s="355">
        <f>(3.91*'VO2-BW'!E241+1.1*'VCO2-BW '!E241)/1000</f>
        <v>17.94896220472441</v>
      </c>
      <c r="F241" s="355">
        <f>(3.91*'VO2-BW'!F241+1.1*'VCO2-BW '!F241)/1000</f>
        <v>18.195657759336097</v>
      </c>
      <c r="G241" s="355">
        <f>(3.91*'VO2-BW'!G241+1.1*'VCO2-BW '!G241)/1000</f>
        <v>18.004796521739131</v>
      </c>
      <c r="H241" s="372">
        <f>(3.91*'VO2-BW'!H241+1.1*'VCO2-BW '!H241)/1000</f>
        <v>21.083019024390246</v>
      </c>
      <c r="I241" s="372">
        <f>(3.91*'VO2-BW'!I241+1.1*'VCO2-BW '!I241)/1000</f>
        <v>20.59996036036036</v>
      </c>
      <c r="J241" s="372">
        <f>(3.91*'VO2-BW'!J241+1.1*'VCO2-BW '!J241)/1000</f>
        <v>16.794062870813402</v>
      </c>
      <c r="K241" s="373">
        <f>(3.91*'VO2-BW'!K241+1.1*'VCO2-BW '!K241)/1000</f>
        <v>19.624260194174756</v>
      </c>
      <c r="L241" s="109"/>
      <c r="M241" s="329"/>
      <c r="N241" s="329"/>
      <c r="O241" s="329"/>
      <c r="P241" s="329"/>
      <c r="Q241" s="329"/>
      <c r="R241" s="329"/>
      <c r="S241" s="329"/>
      <c r="T241" s="329"/>
      <c r="U241" s="357">
        <f t="shared" ref="U241" si="417">STDEV(L240:T240)/SQRT(COUNT(L240:T240))</f>
        <v>0.40112696526262021</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(3.91*'VO2-BW'!C242+1.1*'VCO2-BW '!C242)/1000</f>
        <v>16.957108262548267</v>
      </c>
      <c r="D242" s="355">
        <f>(3.91*'VO2-BW'!D242+1.1*'VCO2-BW '!D242)/1000</f>
        <v>16.865427472527475</v>
      </c>
      <c r="E242" s="355">
        <f>(3.91*'VO2-BW'!E242+1.1*'VCO2-BW '!E242)/1000</f>
        <v>17.175486614173231</v>
      </c>
      <c r="F242" s="355">
        <f>(3.91*'VO2-BW'!F242+1.1*'VCO2-BW '!F242)/1000</f>
        <v>14.07995253112033</v>
      </c>
      <c r="G242" s="355">
        <f>(3.91*'VO2-BW'!G242+1.1*'VCO2-BW '!G242)/1000</f>
        <v>22.382141260869567</v>
      </c>
      <c r="H242" s="372">
        <f>(3.91*'VO2-BW'!H242+1.1*'VCO2-BW '!H242)/1000</f>
        <v>20.878685560975608</v>
      </c>
      <c r="I242" s="372">
        <f>(3.91*'VO2-BW'!I242+1.1*'VCO2-BW '!I242)/1000</f>
        <v>14.082920720720722</v>
      </c>
      <c r="J242" s="372">
        <f>(3.91*'VO2-BW'!J242+1.1*'VCO2-BW '!J242)/1000</f>
        <v>24.325138851674645</v>
      </c>
      <c r="K242" s="373">
        <f>(3.91*'VO2-BW'!K242+1.1*'VCO2-BW '!K242)/1000</f>
        <v>14.366043300970873</v>
      </c>
      <c r="L242" s="10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(3.91*'VO2-BW'!C243+1.1*'VCO2-BW '!C243)/1000</f>
        <v>15.952922471042472</v>
      </c>
      <c r="D243" s="355">
        <f>(3.91*'VO2-BW'!D243+1.1*'VCO2-BW '!D243)/1000</f>
        <v>10.778912271062273</v>
      </c>
      <c r="E243" s="355">
        <f>(3.91*'VO2-BW'!E243+1.1*'VCO2-BW '!E243)/1000</f>
        <v>12.102409842519684</v>
      </c>
      <c r="F243" s="355">
        <f>(3.91*'VO2-BW'!F243+1.1*'VCO2-BW '!F243)/1000</f>
        <v>19.904712697095434</v>
      </c>
      <c r="G243" s="355">
        <f>(3.91*'VO2-BW'!G243+1.1*'VCO2-BW '!G243)/1000</f>
        <v>12.887182043478262</v>
      </c>
      <c r="H243" s="372">
        <f>(3.91*'VO2-BW'!H243+1.1*'VCO2-BW '!H243)/1000</f>
        <v>13.696709853658536</v>
      </c>
      <c r="I243" s="372">
        <f>(3.91*'VO2-BW'!I243+1.1*'VCO2-BW '!I243)/1000</f>
        <v>12.740974324324327</v>
      </c>
      <c r="J243" s="372">
        <f>(3.91*'VO2-BW'!J243+1.1*'VCO2-BW '!J243)/1000</f>
        <v>16.251774832535887</v>
      </c>
      <c r="K243" s="373">
        <f>(3.91*'VO2-BW'!K243+1.1*'VCO2-BW '!K243)/1000</f>
        <v>13.238706019417478</v>
      </c>
      <c r="L243" s="109">
        <f t="shared" ref="L243:P243" si="418">AVERAGE(C243:C245)</f>
        <v>12.686859768339771</v>
      </c>
      <c r="M243" s="329">
        <f t="shared" si="418"/>
        <v>10.301406654456654</v>
      </c>
      <c r="N243" s="329">
        <f t="shared" si="418"/>
        <v>12.738724015748033</v>
      </c>
      <c r="O243" s="329">
        <f t="shared" si="418"/>
        <v>16.14305958506224</v>
      </c>
      <c r="P243" s="329">
        <f t="shared" si="418"/>
        <v>13.799285028985508</v>
      </c>
      <c r="Q243" s="329">
        <f t="shared" ref="Q243" si="419">AVERAGE(H243:H245)</f>
        <v>11.99241037398374</v>
      </c>
      <c r="R243" s="329">
        <f t="shared" ref="R243" si="420">AVERAGE(I243:I245)</f>
        <v>11.525462312312314</v>
      </c>
      <c r="S243" s="329">
        <f t="shared" ref="S243" si="421">AVERAGE(J243:J245)</f>
        <v>16.677848357256778</v>
      </c>
      <c r="T243" s="329">
        <f t="shared" ref="T243" si="422">AVERAGE(K243:K245)</f>
        <v>13.962212427184468</v>
      </c>
      <c r="U243" s="357">
        <f t="shared" ref="U243" si="423">AVERAGE(L243:T243)</f>
        <v>13.314140947036613</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(3.91*'VO2-BW'!C244+1.1*'VCO2-BW '!C244)/1000</f>
        <v>11.830300965250967</v>
      </c>
      <c r="D244" s="355">
        <f>(3.91*'VO2-BW'!D244+1.1*'VCO2-BW '!D244)/1000</f>
        <v>9.9283756410256423</v>
      </c>
      <c r="E244" s="355">
        <f>(3.91*'VO2-BW'!E244+1.1*'VCO2-BW '!E244)/1000</f>
        <v>11.379320078740159</v>
      </c>
      <c r="F244" s="355">
        <f>(3.91*'VO2-BW'!F244+1.1*'VCO2-BW '!F244)/1000</f>
        <v>14.491146224066389</v>
      </c>
      <c r="G244" s="355">
        <f>(3.91*'VO2-BW'!G244+1.1*'VCO2-BW '!G244)/1000</f>
        <v>18.653515173913043</v>
      </c>
      <c r="H244" s="372">
        <f>(3.91*'VO2-BW'!H244+1.1*'VCO2-BW '!H244)/1000</f>
        <v>11.623853658536587</v>
      </c>
      <c r="I244" s="372">
        <f>(3.91*'VO2-BW'!I244+1.1*'VCO2-BW '!I244)/1000</f>
        <v>11.096981981981981</v>
      </c>
      <c r="J244" s="372">
        <f>(3.91*'VO2-BW'!J244+1.1*'VCO2-BW '!J244)/1000</f>
        <v>19.456802488038281</v>
      </c>
      <c r="K244" s="373">
        <f>(3.91*'VO2-BW'!K244+1.1*'VCO2-BW '!K244)/1000</f>
        <v>12.51410941747573</v>
      </c>
      <c r="L244" s="109"/>
      <c r="M244" s="329"/>
      <c r="N244" s="329"/>
      <c r="O244" s="329"/>
      <c r="P244" s="329"/>
      <c r="Q244" s="329"/>
      <c r="R244" s="329"/>
      <c r="S244" s="329"/>
      <c r="T244" s="329"/>
      <c r="U244" s="357">
        <f t="shared" ref="U244" si="424">STDEV(L243:T243)/SQRT(COUNT(L243:T243))</f>
        <v>0.69442389023284112</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(3.91*'VO2-BW'!C245+1.1*'VCO2-BW '!C245)/1000</f>
        <v>10.27735586872587</v>
      </c>
      <c r="D245" s="355">
        <f>(3.91*'VO2-BW'!D245+1.1*'VCO2-BW '!D245)/1000</f>
        <v>10.196932051282051</v>
      </c>
      <c r="E245" s="355">
        <f>(3.91*'VO2-BW'!E245+1.1*'VCO2-BW '!E245)/1000</f>
        <v>14.734442125984256</v>
      </c>
      <c r="F245" s="355">
        <f>(3.91*'VO2-BW'!F245+1.1*'VCO2-BW '!F245)/1000</f>
        <v>14.033319834024894</v>
      </c>
      <c r="G245" s="355">
        <f>(3.91*'VO2-BW'!G245+1.1*'VCO2-BW '!G245)/1000</f>
        <v>9.8571578695652171</v>
      </c>
      <c r="H245" s="372">
        <f>(3.91*'VO2-BW'!H245+1.1*'VCO2-BW '!H245)/1000</f>
        <v>10.656667609756097</v>
      </c>
      <c r="I245" s="372">
        <f>(3.91*'VO2-BW'!I245+1.1*'VCO2-BW '!I245)/1000</f>
        <v>10.738430630630631</v>
      </c>
      <c r="J245" s="372">
        <f>(3.91*'VO2-BW'!J245+1.1*'VCO2-BW '!J245)/1000</f>
        <v>14.324967751196173</v>
      </c>
      <c r="K245" s="373">
        <f>(3.91*'VO2-BW'!K245+1.1*'VCO2-BW '!K245)/1000</f>
        <v>16.133821844660194</v>
      </c>
      <c r="L245" s="10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(3.91*'VO2-BW'!C246+1.1*'VCO2-BW '!C246)/1000</f>
        <v>13.826932702702702</v>
      </c>
      <c r="D246" s="355">
        <f>(3.91*'VO2-BW'!D246+1.1*'VCO2-BW '!D246)/1000</f>
        <v>8.6440351648351648</v>
      </c>
      <c r="E246" s="355">
        <f>(3.91*'VO2-BW'!E246+1.1*'VCO2-BW '!E246)/1000</f>
        <v>17.233579133858267</v>
      </c>
      <c r="F246" s="355">
        <f>(3.91*'VO2-BW'!F246+1.1*'VCO2-BW '!F246)/1000</f>
        <v>13.374513858921162</v>
      </c>
      <c r="G246" s="355">
        <f>(3.91*'VO2-BW'!G246+1.1*'VCO2-BW '!G246)/1000</f>
        <v>17.624019173913041</v>
      </c>
      <c r="H246" s="372">
        <f>(3.91*'VO2-BW'!H246+1.1*'VCO2-BW '!H246)/1000</f>
        <v>20.062854926829271</v>
      </c>
      <c r="I246" s="372">
        <f>(3.91*'VO2-BW'!I246+1.1*'VCO2-BW '!I246)/1000</f>
        <v>9.8286873873873883</v>
      </c>
      <c r="J246" s="372">
        <f>(3.91*'VO2-BW'!J246+1.1*'VCO2-BW '!J246)/1000</f>
        <v>12.565947655502393</v>
      </c>
      <c r="K246" s="373">
        <f>(3.91*'VO2-BW'!K246+1.1*'VCO2-BW '!K246)/1000</f>
        <v>17.912177184466017</v>
      </c>
      <c r="L246" s="109">
        <f t="shared" ref="L246:P246" si="425">AVERAGE(C246:C248)</f>
        <v>11.720338442728442</v>
      </c>
      <c r="M246" s="329">
        <f t="shared" si="425"/>
        <v>13.768590048840048</v>
      </c>
      <c r="N246" s="329">
        <f t="shared" si="425"/>
        <v>13.890957874015749</v>
      </c>
      <c r="O246" s="329">
        <f t="shared" si="425"/>
        <v>15.050011950207468</v>
      </c>
      <c r="P246" s="329">
        <f t="shared" si="425"/>
        <v>14.738532956521739</v>
      </c>
      <c r="Q246" s="329">
        <f t="shared" ref="Q246" si="426">AVERAGE(H246:H248)</f>
        <v>16.905999999999999</v>
      </c>
      <c r="R246" s="329">
        <f t="shared" ref="R246" si="427">AVERAGE(I246:I248)</f>
        <v>12.584805705705705</v>
      </c>
      <c r="S246" s="329">
        <f t="shared" ref="S246" si="428">AVERAGE(J246:J248)</f>
        <v>13.35834114832536</v>
      </c>
      <c r="T246" s="329">
        <f t="shared" ref="T246" si="429">AVERAGE(K246:K248)</f>
        <v>14.313458964401294</v>
      </c>
      <c r="U246" s="357">
        <f t="shared" ref="U246" si="430">AVERAGE(L246:T246)</f>
        <v>14.036781898971759</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(3.91*'VO2-BW'!C247+1.1*'VCO2-BW '!C247)/1000</f>
        <v>10.035056756756758</v>
      </c>
      <c r="D247" s="355">
        <f>(3.91*'VO2-BW'!D247+1.1*'VCO2-BW '!D247)/1000</f>
        <v>19.591624725274727</v>
      </c>
      <c r="E247" s="355">
        <f>(3.91*'VO2-BW'!E247+1.1*'VCO2-BW '!E247)/1000</f>
        <v>10.696326377952756</v>
      </c>
      <c r="F247" s="355">
        <f>(3.91*'VO2-BW'!F247+1.1*'VCO2-BW '!F247)/1000</f>
        <v>20.004353526970952</v>
      </c>
      <c r="G247" s="355">
        <f>(3.91*'VO2-BW'!G247+1.1*'VCO2-BW '!G247)/1000</f>
        <v>15.569365782608697</v>
      </c>
      <c r="H247" s="372">
        <f>(3.91*'VO2-BW'!H247+1.1*'VCO2-BW '!H247)/1000</f>
        <v>17.237031902439021</v>
      </c>
      <c r="I247" s="372">
        <f>(3.91*'VO2-BW'!I247+1.1*'VCO2-BW '!I247)/1000</f>
        <v>9.0130058558558552</v>
      </c>
      <c r="J247" s="372">
        <f>(3.91*'VO2-BW'!J247+1.1*'VCO2-BW '!J247)/1000</f>
        <v>13.785913205741629</v>
      </c>
      <c r="K247" s="373">
        <f>(3.91*'VO2-BW'!K247+1.1*'VCO2-BW '!K247)/1000</f>
        <v>11.18676932038835</v>
      </c>
      <c r="L247" s="109"/>
      <c r="M247" s="329"/>
      <c r="N247" s="329"/>
      <c r="O247" s="329"/>
      <c r="P247" s="329"/>
      <c r="Q247" s="329"/>
      <c r="R247" s="329"/>
      <c r="S247" s="329"/>
      <c r="T247" s="329"/>
      <c r="U247" s="357">
        <f t="shared" ref="U247" si="431">STDEV(L246:T246)/SQRT(COUNT(L246:T246))</f>
        <v>0.49799139483801702</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(3.91*'VO2-BW'!C248+1.1*'VCO2-BW '!C248)/1000</f>
        <v>11.29902586872587</v>
      </c>
      <c r="D248" s="355">
        <f>(3.91*'VO2-BW'!D248+1.1*'VCO2-BW '!D248)/1000</f>
        <v>13.070110256410256</v>
      </c>
      <c r="E248" s="355">
        <f>(3.91*'VO2-BW'!E248+1.1*'VCO2-BW '!E248)/1000</f>
        <v>13.742968110236223</v>
      </c>
      <c r="F248" s="355">
        <f>(3.91*'VO2-BW'!F248+1.1*'VCO2-BW '!F248)/1000</f>
        <v>11.771168464730291</v>
      </c>
      <c r="G248" s="355">
        <f>(3.91*'VO2-BW'!G248+1.1*'VCO2-BW '!G248)/1000</f>
        <v>11.022213913043482</v>
      </c>
      <c r="H248" s="372">
        <f>(3.91*'VO2-BW'!H248+1.1*'VCO2-BW '!H248)/1000</f>
        <v>13.418113170731708</v>
      </c>
      <c r="I248" s="372">
        <f>(3.91*'VO2-BW'!I248+1.1*'VCO2-BW '!I248)/1000</f>
        <v>18.912723873873873</v>
      </c>
      <c r="J248" s="372">
        <f>(3.91*'VO2-BW'!J248+1.1*'VCO2-BW '!J248)/1000</f>
        <v>13.72316258373206</v>
      </c>
      <c r="K248" s="373">
        <f>(3.91*'VO2-BW'!K248+1.1*'VCO2-BW '!K248)/1000</f>
        <v>13.841430388349513</v>
      </c>
      <c r="L248" s="10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(3.91*'VO2-BW'!C249+1.1*'VCO2-BW '!C249)/1000</f>
        <v>10.921592972972975</v>
      </c>
      <c r="D249" s="355">
        <f>(3.91*'VO2-BW'!D249+1.1*'VCO2-BW '!D249)/1000</f>
        <v>9.6535851648351656</v>
      </c>
      <c r="E249" s="355">
        <f>(3.91*'VO2-BW'!E249+1.1*'VCO2-BW '!E249)/1000</f>
        <v>16.058653937007879</v>
      </c>
      <c r="F249" s="355">
        <f>(3.91*'VO2-BW'!F249+1.1*'VCO2-BW '!F249)/1000</f>
        <v>12.832349875518672</v>
      </c>
      <c r="G249" s="355">
        <f>(3.91*'VO2-BW'!G249+1.1*'VCO2-BW '!G249)/1000</f>
        <v>14.233804565217394</v>
      </c>
      <c r="H249" s="372">
        <f>(3.91*'VO2-BW'!H249+1.1*'VCO2-BW '!H249)/1000</f>
        <v>10.613846731707316</v>
      </c>
      <c r="I249" s="372">
        <f>(3.91*'VO2-BW'!I249+1.1*'VCO2-BW '!I249)/1000</f>
        <v>18.086226126126128</v>
      </c>
      <c r="J249" s="372">
        <f>(3.91*'VO2-BW'!J249+1.1*'VCO2-BW '!J249)/1000</f>
        <v>14.207237320574164</v>
      </c>
      <c r="K249" s="373">
        <f>(3.91*'VO2-BW'!K249+1.1*'VCO2-BW '!K249)/1000</f>
        <v>16.89860262135922</v>
      </c>
      <c r="L249" s="109">
        <f t="shared" ref="L249:P249" si="432">AVERAGE(C249:C251)</f>
        <v>11.120308867438871</v>
      </c>
      <c r="M249" s="329">
        <f t="shared" si="432"/>
        <v>9.9756152625152641</v>
      </c>
      <c r="N249" s="329">
        <f t="shared" si="432"/>
        <v>15.722766141732286</v>
      </c>
      <c r="O249" s="329">
        <f t="shared" si="432"/>
        <v>15.64061244813278</v>
      </c>
      <c r="P249" s="329">
        <f t="shared" si="432"/>
        <v>14.313066507246376</v>
      </c>
      <c r="Q249" s="329">
        <f t="shared" ref="Q249" si="433">AVERAGE(H249:H251)</f>
        <v>11.581606926829267</v>
      </c>
      <c r="R249" s="329">
        <f t="shared" ref="R249" si="434">AVERAGE(I249:I251)</f>
        <v>14.008129279279281</v>
      </c>
      <c r="S249" s="329">
        <f t="shared" ref="S249" si="435">AVERAGE(J249:J251)</f>
        <v>18.15304079744817</v>
      </c>
      <c r="T249" s="329">
        <f t="shared" ref="T249" si="436">AVERAGE(K249:K251)</f>
        <v>16.81926071197411</v>
      </c>
      <c r="U249" s="357">
        <f t="shared" ref="U249" si="437">AVERAGE(L249:T249)</f>
        <v>14.148267438066267</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(3.91*'VO2-BW'!C250+1.1*'VCO2-BW '!C250)/1000</f>
        <v>11.072327567567571</v>
      </c>
      <c r="D250" s="355">
        <f>(3.91*'VO2-BW'!D250+1.1*'VCO2-BW '!D250)/1000</f>
        <v>9.8896082417582427</v>
      </c>
      <c r="E250" s="355">
        <f>(3.91*'VO2-BW'!E250+1.1*'VCO2-BW '!E250)/1000</f>
        <v>14.714542913385827</v>
      </c>
      <c r="F250" s="355">
        <f>(3.91*'VO2-BW'!F250+1.1*'VCO2-BW '!F250)/1000</f>
        <v>13.803212614107883</v>
      </c>
      <c r="G250" s="355">
        <f>(3.91*'VO2-BW'!G250+1.1*'VCO2-BW '!G250)/1000</f>
        <v>11.153392391304349</v>
      </c>
      <c r="H250" s="372">
        <f>(3.91*'VO2-BW'!H250+1.1*'VCO2-BW '!H250)/1000</f>
        <v>13.693713853658537</v>
      </c>
      <c r="I250" s="372">
        <f>(3.91*'VO2-BW'!I250+1.1*'VCO2-BW '!I250)/1000</f>
        <v>12.89436981981982</v>
      </c>
      <c r="J250" s="372">
        <f>(3.91*'VO2-BW'!J250+1.1*'VCO2-BW '!J250)/1000</f>
        <v>22.577060478468905</v>
      </c>
      <c r="K250" s="373">
        <f>(3.91*'VO2-BW'!K250+1.1*'VCO2-BW '!K250)/1000</f>
        <v>15.124215970873786</v>
      </c>
      <c r="L250" s="109"/>
      <c r="M250" s="329"/>
      <c r="N250" s="329"/>
      <c r="O250" s="329"/>
      <c r="P250" s="329"/>
      <c r="Q250" s="329"/>
      <c r="R250" s="329"/>
      <c r="S250" s="329"/>
      <c r="T250" s="329"/>
      <c r="U250" s="357">
        <f t="shared" ref="U250" si="438">STDEV(L249:T249)/SQRT(COUNT(L249:T249))</f>
        <v>0.92114555360320771</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(3.91*'VO2-BW'!C251+1.1*'VCO2-BW '!C251)/1000</f>
        <v>11.367006061776065</v>
      </c>
      <c r="D251" s="355">
        <f>(3.91*'VO2-BW'!D251+1.1*'VCO2-BW '!D251)/1000</f>
        <v>10.383652380952382</v>
      </c>
      <c r="E251" s="355">
        <f>(3.91*'VO2-BW'!E251+1.1*'VCO2-BW '!E251)/1000</f>
        <v>16.395101574803153</v>
      </c>
      <c r="F251" s="355">
        <f>(3.91*'VO2-BW'!F251+1.1*'VCO2-BW '!F251)/1000</f>
        <v>20.286274854771783</v>
      </c>
      <c r="G251" s="355">
        <f>(3.91*'VO2-BW'!G251+1.1*'VCO2-BW '!G251)/1000</f>
        <v>17.552002565217389</v>
      </c>
      <c r="H251" s="372">
        <f>(3.91*'VO2-BW'!H251+1.1*'VCO2-BW '!H251)/1000</f>
        <v>10.437260195121951</v>
      </c>
      <c r="I251" s="372">
        <f>(3.91*'VO2-BW'!I251+1.1*'VCO2-BW '!I251)/1000</f>
        <v>11.043791891891892</v>
      </c>
      <c r="J251" s="372">
        <f>(3.91*'VO2-BW'!J251+1.1*'VCO2-BW '!J251)/1000</f>
        <v>17.674824593301441</v>
      </c>
      <c r="K251" s="373">
        <f>(3.91*'VO2-BW'!K251+1.1*'VCO2-BW '!K251)/1000</f>
        <v>18.434963543689317</v>
      </c>
      <c r="L251" s="10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(3.91*'VO2-BW'!C252+1.1*'VCO2-BW '!C252)/1000</f>
        <v>17.708447915057917</v>
      </c>
      <c r="D252" s="355">
        <f>(3.91*'VO2-BW'!D252+1.1*'VCO2-BW '!D252)/1000</f>
        <v>12.018720512820511</v>
      </c>
      <c r="E252" s="355">
        <f>(3.91*'VO2-BW'!E252+1.1*'VCO2-BW '!E252)/1000</f>
        <v>10.70972007874016</v>
      </c>
      <c r="F252" s="355">
        <f>(3.91*'VO2-BW'!F252+1.1*'VCO2-BW '!F252)/1000</f>
        <v>14.346581576763485</v>
      </c>
      <c r="G252" s="355">
        <f>(3.91*'VO2-BW'!G252+1.1*'VCO2-BW '!G252)/1000</f>
        <v>18.577686173913044</v>
      </c>
      <c r="H252" s="372">
        <f>(3.91*'VO2-BW'!H252+1.1*'VCO2-BW '!H252)/1000</f>
        <v>12.108767219512194</v>
      </c>
      <c r="I252" s="372">
        <f>(3.91*'VO2-BW'!I252+1.1*'VCO2-BW '!I252)/1000</f>
        <v>13.113543243243244</v>
      </c>
      <c r="J252" s="372">
        <f>(3.91*'VO2-BW'!J252+1.1*'VCO2-BW '!J252)/1000</f>
        <v>14.966471866028709</v>
      </c>
      <c r="K252" s="373">
        <f>(3.91*'VO2-BW'!K252+1.1*'VCO2-BW '!K252)/1000</f>
        <v>14.289605388349516</v>
      </c>
      <c r="L252" s="109">
        <f t="shared" ref="L252:P252" si="439">AVERAGE(C252:C254)</f>
        <v>14.99745738738739</v>
      </c>
      <c r="M252" s="329">
        <f t="shared" si="439"/>
        <v>14.721418986568986</v>
      </c>
      <c r="N252" s="329">
        <f t="shared" si="439"/>
        <v>10.841024409448821</v>
      </c>
      <c r="O252" s="329">
        <f t="shared" si="439"/>
        <v>14.661606970954358</v>
      </c>
      <c r="P252" s="329">
        <f t="shared" si="439"/>
        <v>14.194033985507247</v>
      </c>
      <c r="Q252" s="329">
        <f t="shared" ref="Q252" si="440">AVERAGE(H252:H254)</f>
        <v>12.860780617886178</v>
      </c>
      <c r="R252" s="329">
        <f t="shared" ref="R252" si="441">AVERAGE(I252:I254)</f>
        <v>11.234633183183183</v>
      </c>
      <c r="S252" s="329">
        <f t="shared" ref="S252" si="442">AVERAGE(J252:J254)</f>
        <v>15.242942456140353</v>
      </c>
      <c r="T252" s="329">
        <f t="shared" ref="T252" si="443">AVERAGE(K252:K254)</f>
        <v>15.379251278317151</v>
      </c>
      <c r="U252" s="357">
        <f t="shared" ref="U252" si="444">AVERAGE(L252:T252)</f>
        <v>13.792572141710407</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(3.91*'VO2-BW'!C253+1.1*'VCO2-BW '!C253)/1000</f>
        <v>11.739730463320466</v>
      </c>
      <c r="D253" s="355">
        <f>(3.91*'VO2-BW'!D253+1.1*'VCO2-BW '!D253)/1000</f>
        <v>17.295254029304029</v>
      </c>
      <c r="E253" s="355">
        <f>(3.91*'VO2-BW'!E253+1.1*'VCO2-BW '!E253)/1000</f>
        <v>10.51331102362205</v>
      </c>
      <c r="F253" s="355">
        <f>(3.91*'VO2-BW'!F253+1.1*'VCO2-BW '!F253)/1000</f>
        <v>12.432395352697094</v>
      </c>
      <c r="G253" s="355">
        <f>(3.91*'VO2-BW'!G253+1.1*'VCO2-BW '!G253)/1000</f>
        <v>11.442135391304349</v>
      </c>
      <c r="H253" s="372">
        <f>(3.91*'VO2-BW'!H253+1.1*'VCO2-BW '!H253)/1000</f>
        <v>16.060167609756096</v>
      </c>
      <c r="I253" s="372">
        <f>(3.91*'VO2-BW'!I253+1.1*'VCO2-BW '!I253)/1000</f>
        <v>11.057809459459458</v>
      </c>
      <c r="J253" s="372">
        <f>(3.91*'VO2-BW'!J253+1.1*'VCO2-BW '!J253)/1000</f>
        <v>16.613060287081343</v>
      </c>
      <c r="K253" s="373">
        <f>(3.91*'VO2-BW'!K253+1.1*'VCO2-BW '!K253)/1000</f>
        <v>13.03657063106796</v>
      </c>
      <c r="L253" s="109"/>
      <c r="M253" s="329"/>
      <c r="N253" s="329"/>
      <c r="O253" s="329"/>
      <c r="P253" s="329"/>
      <c r="Q253" s="329"/>
      <c r="R253" s="329"/>
      <c r="S253" s="329"/>
      <c r="T253" s="329"/>
      <c r="U253" s="357">
        <f t="shared" ref="U253" si="445">STDEV(L252:T252)/SQRT(COUNT(L252:T252))</f>
        <v>0.57704881328379387</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(3.91*'VO2-BW'!C254+1.1*'VCO2-BW '!C254)/1000</f>
        <v>15.544193783783786</v>
      </c>
      <c r="D254" s="355">
        <f>(3.91*'VO2-BW'!D254+1.1*'VCO2-BW '!D254)/1000</f>
        <v>14.850282417582417</v>
      </c>
      <c r="E254" s="355">
        <f>(3.91*'VO2-BW'!E254+1.1*'VCO2-BW '!E254)/1000</f>
        <v>11.300042125984254</v>
      </c>
      <c r="F254" s="355">
        <f>(3.91*'VO2-BW'!F254+1.1*'VCO2-BW '!F254)/1000</f>
        <v>17.205843983402492</v>
      </c>
      <c r="G254" s="355">
        <f>(3.91*'VO2-BW'!G254+1.1*'VCO2-BW '!G254)/1000</f>
        <v>12.562280391304348</v>
      </c>
      <c r="H254" s="372">
        <f>(3.91*'VO2-BW'!H254+1.1*'VCO2-BW '!H254)/1000</f>
        <v>10.413407024390242</v>
      </c>
      <c r="I254" s="372">
        <f>(3.91*'VO2-BW'!I254+1.1*'VCO2-BW '!I254)/1000</f>
        <v>9.5325468468468486</v>
      </c>
      <c r="J254" s="372">
        <f>(3.91*'VO2-BW'!J254+1.1*'VCO2-BW '!J254)/1000</f>
        <v>14.149295215311005</v>
      </c>
      <c r="K254" s="373">
        <f>(3.91*'VO2-BW'!K254+1.1*'VCO2-BW '!K254)/1000</f>
        <v>18.81157781553398</v>
      </c>
      <c r="L254" s="10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(3.91*'VO2-BW'!C255+1.1*'VCO2-BW '!C255)/1000</f>
        <v>11.175098301158302</v>
      </c>
      <c r="D255" s="355">
        <f>(3.91*'VO2-BW'!D255+1.1*'VCO2-BW '!D255)/1000</f>
        <v>9.1132435897435897</v>
      </c>
      <c r="E255" s="355">
        <f>(3.91*'VO2-BW'!E255+1.1*'VCO2-BW '!E255)/1000</f>
        <v>16.947092125984256</v>
      </c>
      <c r="F255" s="355">
        <f>(3.91*'VO2-BW'!F255+1.1*'VCO2-BW '!F255)/1000</f>
        <v>12.221951203319502</v>
      </c>
      <c r="G255" s="355">
        <f>(3.91*'VO2-BW'!G255+1.1*'VCO2-BW '!G255)/1000</f>
        <v>14.604948913043478</v>
      </c>
      <c r="H255" s="372">
        <f>(3.91*'VO2-BW'!H255+1.1*'VCO2-BW '!H255)/1000</f>
        <v>11.083153951219511</v>
      </c>
      <c r="I255" s="372">
        <f>(3.91*'VO2-BW'!I255+1.1*'VCO2-BW '!I255)/1000</f>
        <v>12.135224774774775</v>
      </c>
      <c r="J255" s="372">
        <f>(3.91*'VO2-BW'!J255+1.1*'VCO2-BW '!J255)/1000</f>
        <v>20.912270622009576</v>
      </c>
      <c r="K255" s="373">
        <f>(3.91*'VO2-BW'!K255+1.1*'VCO2-BW '!K255)/1000</f>
        <v>12.003066553398057</v>
      </c>
      <c r="L255" s="109">
        <f t="shared" ref="L255:P255" si="446">AVERAGE(C255:C257)</f>
        <v>13.985385740025743</v>
      </c>
      <c r="M255" s="329">
        <f t="shared" si="446"/>
        <v>13.494008119658119</v>
      </c>
      <c r="N255" s="329">
        <f t="shared" si="446"/>
        <v>14.94761102362205</v>
      </c>
      <c r="O255" s="329">
        <f t="shared" si="446"/>
        <v>15.704388713692945</v>
      </c>
      <c r="P255" s="329">
        <f t="shared" si="446"/>
        <v>14.558763492753622</v>
      </c>
      <c r="Q255" s="329">
        <f t="shared" ref="Q255" si="447">AVERAGE(H255:H257)</f>
        <v>14.038250373983738</v>
      </c>
      <c r="R255" s="329">
        <f t="shared" ref="R255" si="448">AVERAGE(I255:I257)</f>
        <v>15.28957117117117</v>
      </c>
      <c r="S255" s="329">
        <f t="shared" ref="S255" si="449">AVERAGE(J255:J257)</f>
        <v>18.104409760765552</v>
      </c>
      <c r="T255" s="329">
        <f t="shared" ref="T255" si="450">AVERAGE(K255:K257)</f>
        <v>15.544218058252426</v>
      </c>
      <c r="U255" s="357">
        <f t="shared" ref="U255" si="451">AVERAGE(L255:T255)</f>
        <v>15.074067383769485</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(3.91*'VO2-BW'!C256+1.1*'VCO2-BW '!C256)/1000</f>
        <v>12.106940694980697</v>
      </c>
      <c r="D256" s="355">
        <f>(3.91*'VO2-BW'!D256+1.1*'VCO2-BW '!D256)/1000</f>
        <v>8.705861904761905</v>
      </c>
      <c r="E256" s="355">
        <f>(3.91*'VO2-BW'!E256+1.1*'VCO2-BW '!E256)/1000</f>
        <v>14.786592519685042</v>
      </c>
      <c r="F256" s="355">
        <f>(3.91*'VO2-BW'!F256+1.1*'VCO2-BW '!F256)/1000</f>
        <v>12.1792401659751</v>
      </c>
      <c r="G256" s="355">
        <f>(3.91*'VO2-BW'!G256+1.1*'VCO2-BW '!G256)/1000</f>
        <v>11.63931656521739</v>
      </c>
      <c r="H256" s="372">
        <f>(3.91*'VO2-BW'!H256+1.1*'VCO2-BW '!H256)/1000</f>
        <v>13.090004195121949</v>
      </c>
      <c r="I256" s="372">
        <f>(3.91*'VO2-BW'!I256+1.1*'VCO2-BW '!I256)/1000</f>
        <v>11.723421171171172</v>
      </c>
      <c r="J256" s="372">
        <f>(3.91*'VO2-BW'!J256+1.1*'VCO2-BW '!J256)/1000</f>
        <v>16.444960382775122</v>
      </c>
      <c r="K256" s="373">
        <f>(3.91*'VO2-BW'!K256+1.1*'VCO2-BW '!K256)/1000</f>
        <v>15.182244902912622</v>
      </c>
      <c r="L256" s="109"/>
      <c r="M256" s="329"/>
      <c r="N256" s="329"/>
      <c r="O256" s="329"/>
      <c r="P256" s="329"/>
      <c r="Q256" s="329"/>
      <c r="R256" s="329"/>
      <c r="S256" s="329"/>
      <c r="T256" s="329"/>
      <c r="U256" s="357">
        <f t="shared" ref="U256" si="452">STDEV(L255:T255)/SQRT(COUNT(L255:T255))</f>
        <v>0.45466753158953543</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(3.91*'VO2-BW'!C257+1.1*'VCO2-BW '!C257)/1000</f>
        <v>18.67411822393823</v>
      </c>
      <c r="D257" s="355">
        <f>(3.91*'VO2-BW'!D257+1.1*'VCO2-BW '!D257)/1000</f>
        <v>22.66291886446886</v>
      </c>
      <c r="E257" s="355">
        <f>(3.91*'VO2-BW'!E257+1.1*'VCO2-BW '!E257)/1000</f>
        <v>13.109148425196853</v>
      </c>
      <c r="F257" s="355">
        <f>(3.91*'VO2-BW'!F257+1.1*'VCO2-BW '!F257)/1000</f>
        <v>22.711974771784234</v>
      </c>
      <c r="G257" s="355">
        <f>(3.91*'VO2-BW'!G257+1.1*'VCO2-BW '!G257)/1000</f>
        <v>17.432025000000003</v>
      </c>
      <c r="H257" s="372">
        <f>(3.91*'VO2-BW'!H257+1.1*'VCO2-BW '!H257)/1000</f>
        <v>17.941592975609755</v>
      </c>
      <c r="I257" s="372">
        <f>(3.91*'VO2-BW'!I257+1.1*'VCO2-BW '!I257)/1000</f>
        <v>22.010067567567567</v>
      </c>
      <c r="J257" s="372">
        <f>(3.91*'VO2-BW'!J257+1.1*'VCO2-BW '!J257)/1000</f>
        <v>16.955998277511963</v>
      </c>
      <c r="K257" s="373">
        <f>(3.91*'VO2-BW'!K257+1.1*'VCO2-BW '!K257)/1000</f>
        <v>19.447342718446603</v>
      </c>
      <c r="L257" s="10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(3.91*'VO2-BW'!C258+1.1*'VCO2-BW '!C258)/1000</f>
        <v>16.557995366795367</v>
      </c>
      <c r="D258" s="355">
        <f>(3.91*'VO2-BW'!D258+1.1*'VCO2-BW '!D258)/1000</f>
        <v>20.729989743589744</v>
      </c>
      <c r="E258" s="355">
        <f>(3.91*'VO2-BW'!E258+1.1*'VCO2-BW '!E258)/1000</f>
        <v>13.74793228346457</v>
      </c>
      <c r="F258" s="355">
        <f>(3.91*'VO2-BW'!F258+1.1*'VCO2-BW '!F258)/1000</f>
        <v>13.274040497925311</v>
      </c>
      <c r="G258" s="355">
        <f>(3.91*'VO2-BW'!G258+1.1*'VCO2-BW '!G258)/1000</f>
        <v>13.924216913043479</v>
      </c>
      <c r="H258" s="372">
        <f>(3.91*'VO2-BW'!H258+1.1*'VCO2-BW '!H258)/1000</f>
        <v>10.591152292682928</v>
      </c>
      <c r="I258" s="372">
        <f>(3.91*'VO2-BW'!I258+1.1*'VCO2-BW '!I258)/1000</f>
        <v>17.121179279279282</v>
      </c>
      <c r="J258" s="372">
        <f>(3.91*'VO2-BW'!J258+1.1*'VCO2-BW '!J258)/1000</f>
        <v>13.801965933014356</v>
      </c>
      <c r="K258" s="373">
        <f>(3.91*'VO2-BW'!K258+1.1*'VCO2-BW '!K258)/1000</f>
        <v>18.476735194174758</v>
      </c>
      <c r="L258" s="109">
        <f t="shared" ref="L258:P258" si="453">AVERAGE(C258:C260)</f>
        <v>15.478393449163454</v>
      </c>
      <c r="M258" s="329">
        <f t="shared" si="453"/>
        <v>19.50095891330891</v>
      </c>
      <c r="N258" s="329">
        <f t="shared" si="453"/>
        <v>14.528629133858269</v>
      </c>
      <c r="O258" s="329">
        <f t="shared" si="453"/>
        <v>15.792585892116181</v>
      </c>
      <c r="P258" s="329">
        <f t="shared" si="453"/>
        <v>15.817761869565215</v>
      </c>
      <c r="Q258" s="329">
        <f t="shared" ref="Q258" si="454">AVERAGE(H258:H260)</f>
        <v>12.980098666666668</v>
      </c>
      <c r="R258" s="329">
        <f t="shared" ref="R258" si="455">AVERAGE(I258:I260)</f>
        <v>15.877414564564566</v>
      </c>
      <c r="S258" s="329">
        <f t="shared" ref="S258" si="456">AVERAGE(J258:J260)</f>
        <v>16.323158532695377</v>
      </c>
      <c r="T258" s="329">
        <f t="shared" ref="T258" si="457">AVERAGE(K258:K260)</f>
        <v>17.738211521035595</v>
      </c>
      <c r="U258" s="357">
        <f t="shared" ref="U258" si="458">AVERAGE(L258:T258)</f>
        <v>16.004134726997133</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(3.91*'VO2-BW'!C259+1.1*'VCO2-BW '!C259)/1000</f>
        <v>13.294171814671817</v>
      </c>
      <c r="D259" s="355">
        <f>(3.91*'VO2-BW'!D259+1.1*'VCO2-BW '!D259)/1000</f>
        <v>18.904603846153844</v>
      </c>
      <c r="E259" s="355">
        <f>(3.91*'VO2-BW'!E259+1.1*'VCO2-BW '!E259)/1000</f>
        <v>16.47279566929134</v>
      </c>
      <c r="F259" s="355">
        <f>(3.91*'VO2-BW'!F259+1.1*'VCO2-BW '!F259)/1000</f>
        <v>14.696934771784232</v>
      </c>
      <c r="G259" s="355">
        <f>(3.91*'VO2-BW'!G259+1.1*'VCO2-BW '!G259)/1000</f>
        <v>18.165958652173909</v>
      </c>
      <c r="H259" s="372">
        <f>(3.91*'VO2-BW'!H259+1.1*'VCO2-BW '!H259)/1000</f>
        <v>17.197457560975611</v>
      </c>
      <c r="I259" s="372">
        <f>(3.91*'VO2-BW'!I259+1.1*'VCO2-BW '!I259)/1000</f>
        <v>13.22900945945946</v>
      </c>
      <c r="J259" s="372">
        <f>(3.91*'VO2-BW'!J259+1.1*'VCO2-BW '!J259)/1000</f>
        <v>16.126085837320577</v>
      </c>
      <c r="K259" s="373">
        <f>(3.91*'VO2-BW'!K259+1.1*'VCO2-BW '!K259)/1000</f>
        <v>16.353390776699026</v>
      </c>
      <c r="L259" s="109"/>
      <c r="M259" s="329"/>
      <c r="N259" s="329"/>
      <c r="O259" s="329"/>
      <c r="P259" s="329"/>
      <c r="Q259" s="329"/>
      <c r="R259" s="329"/>
      <c r="S259" s="329"/>
      <c r="T259" s="329"/>
      <c r="U259" s="357">
        <f t="shared" ref="U259" si="459">STDEV(L258:T258)/SQRT(COUNT(L258:T258))</f>
        <v>0.61271751691039011</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(3.91*'VO2-BW'!C260+1.1*'VCO2-BW '!C260)/1000</f>
        <v>16.583013166023171</v>
      </c>
      <c r="D260" s="355">
        <f>(3.91*'VO2-BW'!D260+1.1*'VCO2-BW '!D260)/1000</f>
        <v>18.868283150183149</v>
      </c>
      <c r="E260" s="355">
        <f>(3.91*'VO2-BW'!E260+1.1*'VCO2-BW '!E260)/1000</f>
        <v>13.365159448818899</v>
      </c>
      <c r="F260" s="355">
        <f>(3.91*'VO2-BW'!F260+1.1*'VCO2-BW '!F260)/1000</f>
        <v>19.406782406639003</v>
      </c>
      <c r="G260" s="355">
        <f>(3.91*'VO2-BW'!G260+1.1*'VCO2-BW '!G260)/1000</f>
        <v>15.36311004347826</v>
      </c>
      <c r="H260" s="372">
        <f>(3.91*'VO2-BW'!H260+1.1*'VCO2-BW '!H260)/1000</f>
        <v>11.151686146341465</v>
      </c>
      <c r="I260" s="372">
        <f>(3.91*'VO2-BW'!I260+1.1*'VCO2-BW '!I260)/1000</f>
        <v>17.282054954954955</v>
      </c>
      <c r="J260" s="372">
        <f>(3.91*'VO2-BW'!J260+1.1*'VCO2-BW '!J260)/1000</f>
        <v>19.041423827751203</v>
      </c>
      <c r="K260" s="373">
        <f>(3.91*'VO2-BW'!K260+1.1*'VCO2-BW '!K260)/1000</f>
        <v>18.384508592233008</v>
      </c>
      <c r="L260" s="10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(3.91*'VO2-BW'!C261+1.1*'VCO2-BW '!C261)/1000</f>
        <v>11.763586833976834</v>
      </c>
      <c r="D261" s="355">
        <f>(3.91*'VO2-BW'!D261+1.1*'VCO2-BW '!D261)/1000</f>
        <v>18.290269047619049</v>
      </c>
      <c r="E261" s="355">
        <f>(3.91*'VO2-BW'!E261+1.1*'VCO2-BW '!E261)/1000</f>
        <v>13.364245275590553</v>
      </c>
      <c r="F261" s="355">
        <f>(3.91*'VO2-BW'!F261+1.1*'VCO2-BW '!F261)/1000</f>
        <v>12.899883485477178</v>
      </c>
      <c r="G261" s="355">
        <f>(3.91*'VO2-BW'!G261+1.1*'VCO2-BW '!G261)/1000</f>
        <v>11.68338995652174</v>
      </c>
      <c r="H261" s="372">
        <f>(3.91*'VO2-BW'!H261+1.1*'VCO2-BW '!H261)/1000</f>
        <v>12.964015609756098</v>
      </c>
      <c r="I261" s="372">
        <f>(3.91*'VO2-BW'!I261+1.1*'VCO2-BW '!I261)/1000</f>
        <v>10.516615315315315</v>
      </c>
      <c r="J261" s="372">
        <f>(3.91*'VO2-BW'!J261+1.1*'VCO2-BW '!J261)/1000</f>
        <v>17.645420669856463</v>
      </c>
      <c r="K261" s="373">
        <f>(3.91*'VO2-BW'!K261+1.1*'VCO2-BW '!K261)/1000</f>
        <v>14.862818009708738</v>
      </c>
      <c r="L261" s="109">
        <f t="shared" ref="L261:P261" si="460">AVERAGE(C261:C263)</f>
        <v>12.578996885456888</v>
      </c>
      <c r="M261" s="329">
        <f t="shared" si="460"/>
        <v>17.998835775335774</v>
      </c>
      <c r="N261" s="329">
        <f t="shared" si="460"/>
        <v>12.840870472440947</v>
      </c>
      <c r="O261" s="329">
        <f t="shared" si="460"/>
        <v>13.299450954356844</v>
      </c>
      <c r="P261" s="329">
        <f t="shared" si="460"/>
        <v>13.880594565217391</v>
      </c>
      <c r="Q261" s="329">
        <f t="shared" ref="Q261" si="461">AVERAGE(H261:H263)</f>
        <v>12.272169268292684</v>
      </c>
      <c r="R261" s="329">
        <f t="shared" ref="R261" si="462">AVERAGE(I261:I263)</f>
        <v>13.469590840840842</v>
      </c>
      <c r="S261" s="329">
        <f t="shared" ref="S261" si="463">AVERAGE(J261:J263)</f>
        <v>15.155905869218502</v>
      </c>
      <c r="T261" s="329">
        <f t="shared" ref="T261" si="464">AVERAGE(K261:K263)</f>
        <v>14.193244336569579</v>
      </c>
      <c r="U261" s="357">
        <f t="shared" ref="U261" si="465">AVERAGE(L261:T261)</f>
        <v>13.96551766308105</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(3.91*'VO2-BW'!C262+1.1*'VCO2-BW '!C262)/1000</f>
        <v>12.707660849420853</v>
      </c>
      <c r="D262" s="355">
        <f>(3.91*'VO2-BW'!D262+1.1*'VCO2-BW '!D262)/1000</f>
        <v>17.859671611721613</v>
      </c>
      <c r="E262" s="355">
        <f>(3.91*'VO2-BW'!E262+1.1*'VCO2-BW '!E262)/1000</f>
        <v>13.265131889763781</v>
      </c>
      <c r="F262" s="355">
        <f>(3.91*'VO2-BW'!F262+1.1*'VCO2-BW '!F262)/1000</f>
        <v>12.565512697095436</v>
      </c>
      <c r="G262" s="355">
        <f>(3.91*'VO2-BW'!G262+1.1*'VCO2-BW '!G262)/1000</f>
        <v>17.583683000000001</v>
      </c>
      <c r="H262" s="372">
        <f>(3.91*'VO2-BW'!H262+1.1*'VCO2-BW '!H262)/1000</f>
        <v>12.525326048780487</v>
      </c>
      <c r="I262" s="372">
        <f>(3.91*'VO2-BW'!I262+1.1*'VCO2-BW '!I262)/1000</f>
        <v>11.52755855855856</v>
      </c>
      <c r="J262" s="372">
        <f>(3.91*'VO2-BW'!J262+1.1*'VCO2-BW '!J262)/1000</f>
        <v>13.363733779904308</v>
      </c>
      <c r="K262" s="373">
        <f>(3.91*'VO2-BW'!K262+1.1*'VCO2-BW '!K262)/1000</f>
        <v>14.705218009708737</v>
      </c>
      <c r="L262" s="109"/>
      <c r="M262" s="329"/>
      <c r="N262" s="329"/>
      <c r="O262" s="329"/>
      <c r="P262" s="329"/>
      <c r="Q262" s="329"/>
      <c r="R262" s="329"/>
      <c r="S262" s="329"/>
      <c r="T262" s="329"/>
      <c r="U262" s="357">
        <f t="shared" ref="U262" si="466">STDEV(L261:T261)/SQRT(COUNT(L261:T261))</f>
        <v>0.58319091923634292</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(3.91*'VO2-BW'!C263+1.1*'VCO2-BW '!C263)/1000</f>
        <v>13.265742972972976</v>
      </c>
      <c r="D263" s="355">
        <f>(3.91*'VO2-BW'!D263+1.1*'VCO2-BW '!D263)/1000</f>
        <v>17.846566666666664</v>
      </c>
      <c r="E263" s="355">
        <f>(3.91*'VO2-BW'!E263+1.1*'VCO2-BW '!E263)/1000</f>
        <v>11.893234251968506</v>
      </c>
      <c r="F263" s="355">
        <f>(3.91*'VO2-BW'!F263+1.1*'VCO2-BW '!F263)/1000</f>
        <v>14.432956680497922</v>
      </c>
      <c r="G263" s="355">
        <f>(3.91*'VO2-BW'!G263+1.1*'VCO2-BW '!G263)/1000</f>
        <v>12.374710739130434</v>
      </c>
      <c r="H263" s="372">
        <f>(3.91*'VO2-BW'!H263+1.1*'VCO2-BW '!H263)/1000</f>
        <v>11.327166146341463</v>
      </c>
      <c r="I263" s="372">
        <f>(3.91*'VO2-BW'!I263+1.1*'VCO2-BW '!I263)/1000</f>
        <v>18.364598648648652</v>
      </c>
      <c r="J263" s="372">
        <f>(3.91*'VO2-BW'!J263+1.1*'VCO2-BW '!J263)/1000</f>
        <v>14.458563157894737</v>
      </c>
      <c r="K263" s="373">
        <f>(3.91*'VO2-BW'!K263+1.1*'VCO2-BW '!K263)/1000</f>
        <v>13.011696990291261</v>
      </c>
      <c r="L263" s="10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(3.91*'VO2-BW'!C264+1.1*'VCO2-BW '!C264)/1000</f>
        <v>14.873317065637066</v>
      </c>
      <c r="D264" s="355">
        <f>(3.91*'VO2-BW'!D264+1.1*'VCO2-BW '!D264)/1000</f>
        <v>16.284028205128205</v>
      </c>
      <c r="E264" s="355">
        <f>(3.91*'VO2-BW'!E264+1.1*'VCO2-BW '!E264)/1000</f>
        <v>13.383612992125986</v>
      </c>
      <c r="F264" s="355">
        <f>(3.91*'VO2-BW'!F264+1.1*'VCO2-BW '!F264)/1000</f>
        <v>16.9180401659751</v>
      </c>
      <c r="G264" s="355">
        <f>(3.91*'VO2-BW'!G264+1.1*'VCO2-BW '!G264)/1000</f>
        <v>11.953210608695652</v>
      </c>
      <c r="H264" s="372">
        <f>(3.91*'VO2-BW'!H264+1.1*'VCO2-BW '!H264)/1000</f>
        <v>16.953184390243901</v>
      </c>
      <c r="I264" s="372">
        <f>(3.91*'VO2-BW'!I264+1.1*'VCO2-BW '!I264)/1000</f>
        <v>13.099608558558559</v>
      </c>
      <c r="J264" s="372">
        <f>(3.91*'VO2-BW'!J264+1.1*'VCO2-BW '!J264)/1000</f>
        <v>18.024824114832541</v>
      </c>
      <c r="K264" s="373">
        <f>(3.91*'VO2-BW'!K264+1.1*'VCO2-BW '!K264)/1000</f>
        <v>17.607228834951453</v>
      </c>
      <c r="L264" s="109">
        <f t="shared" ref="L264:P264" si="467">AVERAGE(C264:C266)</f>
        <v>12.656840501930503</v>
      </c>
      <c r="M264" s="329">
        <f t="shared" si="467"/>
        <v>15.077617277167278</v>
      </c>
      <c r="N264" s="329">
        <f t="shared" si="467"/>
        <v>13.615823622047245</v>
      </c>
      <c r="O264" s="329">
        <f t="shared" si="467"/>
        <v>13.387063900414937</v>
      </c>
      <c r="P264" s="329">
        <f t="shared" si="467"/>
        <v>12.269843130434781</v>
      </c>
      <c r="Q264" s="329">
        <f t="shared" ref="Q264" si="468">AVERAGE(H264:H266)</f>
        <v>13.386134959349592</v>
      </c>
      <c r="R264" s="329">
        <f t="shared" ref="R264" si="469">AVERAGE(I264:I266)</f>
        <v>12.174238438438438</v>
      </c>
      <c r="S264" s="329">
        <f t="shared" ref="S264" si="470">AVERAGE(J264:J266)</f>
        <v>15.606943349282298</v>
      </c>
      <c r="T264" s="329">
        <f t="shared" ref="T264" si="471">AVERAGE(K264:K266)</f>
        <v>15.163842297734625</v>
      </c>
      <c r="U264" s="357">
        <f t="shared" ref="U264" si="472">AVERAGE(L264:T264)</f>
        <v>13.704260830755523</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(3.91*'VO2-BW'!C265+1.1*'VCO2-BW '!C265)/1000</f>
        <v>11.203453899613901</v>
      </c>
      <c r="D265" s="355">
        <f>(3.91*'VO2-BW'!D265+1.1*'VCO2-BW '!D265)/1000</f>
        <v>13.361312637362637</v>
      </c>
      <c r="E265" s="355">
        <f>(3.91*'VO2-BW'!E265+1.1*'VCO2-BW '!E265)/1000</f>
        <v>15.755435433070868</v>
      </c>
      <c r="F265" s="355">
        <f>(3.91*'VO2-BW'!F265+1.1*'VCO2-BW '!F265)/1000</f>
        <v>11.61314091286307</v>
      </c>
      <c r="G265" s="355">
        <f>(3.91*'VO2-BW'!G265+1.1*'VCO2-BW '!G265)/1000</f>
        <v>13.733393304347825</v>
      </c>
      <c r="H265" s="372">
        <f>(3.91*'VO2-BW'!H265+1.1*'VCO2-BW '!H265)/1000</f>
        <v>11.885038048780487</v>
      </c>
      <c r="I265" s="372">
        <f>(3.91*'VO2-BW'!I265+1.1*'VCO2-BW '!I265)/1000</f>
        <v>11.568761711711712</v>
      </c>
      <c r="J265" s="372">
        <f>(3.91*'VO2-BW'!J265+1.1*'VCO2-BW '!J265)/1000</f>
        <v>12.599982775119619</v>
      </c>
      <c r="K265" s="373">
        <f>(3.91*'VO2-BW'!K265+1.1*'VCO2-BW '!K265)/1000</f>
        <v>14.82949058252427</v>
      </c>
      <c r="L265" s="109"/>
      <c r="M265" s="329"/>
      <c r="N265" s="329"/>
      <c r="O265" s="329"/>
      <c r="P265" s="329"/>
      <c r="Q265" s="329"/>
      <c r="R265" s="329"/>
      <c r="S265" s="329"/>
      <c r="T265" s="329"/>
      <c r="U265" s="357">
        <f t="shared" ref="U265" si="473">STDEV(L264:T264)/SQRT(COUNT(L264:T264))</f>
        <v>0.43047031549705128</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(3.91*'VO2-BW'!C266+1.1*'VCO2-BW '!C266)/1000</f>
        <v>11.893750540540543</v>
      </c>
      <c r="D266" s="355">
        <f>(3.91*'VO2-BW'!D266+1.1*'VCO2-BW '!D266)/1000</f>
        <v>15.587510989010989</v>
      </c>
      <c r="E266" s="355">
        <f>(3.91*'VO2-BW'!E266+1.1*'VCO2-BW '!E266)/1000</f>
        <v>11.708422440944883</v>
      </c>
      <c r="F266" s="355">
        <f>(3.91*'VO2-BW'!F266+1.1*'VCO2-BW '!F266)/1000</f>
        <v>11.630010622406639</v>
      </c>
      <c r="G266" s="355">
        <f>(3.91*'VO2-BW'!G266+1.1*'VCO2-BW '!G266)/1000</f>
        <v>11.12292547826087</v>
      </c>
      <c r="H266" s="372">
        <f>(3.91*'VO2-BW'!H266+1.1*'VCO2-BW '!H266)/1000</f>
        <v>11.320182439024389</v>
      </c>
      <c r="I266" s="372">
        <f>(3.91*'VO2-BW'!I266+1.1*'VCO2-BW '!I266)/1000</f>
        <v>11.854345045045045</v>
      </c>
      <c r="J266" s="372">
        <f>(3.91*'VO2-BW'!J266+1.1*'VCO2-BW '!J266)/1000</f>
        <v>16.196023157894739</v>
      </c>
      <c r="K266" s="373">
        <f>(3.91*'VO2-BW'!K266+1.1*'VCO2-BW '!K266)/1000</f>
        <v>13.054807475728156</v>
      </c>
      <c r="L266" s="10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(3.91*'VO2-BW'!C267+1.1*'VCO2-BW '!C267)/1000</f>
        <v>11.746855984555987</v>
      </c>
      <c r="D267" s="355">
        <f>(3.91*'VO2-BW'!D267+1.1*'VCO2-BW '!D267)/1000</f>
        <v>13.115983150183151</v>
      </c>
      <c r="E267" s="355">
        <f>(3.91*'VO2-BW'!E267+1.1*'VCO2-BW '!E267)/1000</f>
        <v>12.937039370078743</v>
      </c>
      <c r="F267" s="355">
        <f>(3.91*'VO2-BW'!F267+1.1*'VCO2-BW '!F267)/1000</f>
        <v>12.936021908713691</v>
      </c>
      <c r="G267" s="355">
        <f>(3.91*'VO2-BW'!G267+1.1*'VCO2-BW '!G267)/1000</f>
        <v>13.222930217391305</v>
      </c>
      <c r="H267" s="372">
        <f>(3.91*'VO2-BW'!H267+1.1*'VCO2-BW '!H267)/1000</f>
        <v>12.208981853658537</v>
      </c>
      <c r="I267" s="372">
        <f>(3.91*'VO2-BW'!I267+1.1*'VCO2-BW '!I267)/1000</f>
        <v>14.920141441441443</v>
      </c>
      <c r="J267" s="372">
        <f>(3.91*'VO2-BW'!J267+1.1*'VCO2-BW '!J267)/1000</f>
        <v>13.034355598086126</v>
      </c>
      <c r="K267" s="373">
        <f>(3.91*'VO2-BW'!K267+1.1*'VCO2-BW '!K267)/1000</f>
        <v>17.137823737864078</v>
      </c>
      <c r="L267" s="109">
        <f t="shared" ref="L267:P267" si="474">AVERAGE(C267:C269)</f>
        <v>13.2289085971686</v>
      </c>
      <c r="M267" s="329">
        <f t="shared" si="474"/>
        <v>13.569807509157512</v>
      </c>
      <c r="N267" s="329">
        <f t="shared" si="474"/>
        <v>11.736407480314965</v>
      </c>
      <c r="O267" s="329">
        <f t="shared" si="474"/>
        <v>14.512901576763484</v>
      </c>
      <c r="P267" s="329">
        <f t="shared" si="474"/>
        <v>14.422924231884059</v>
      </c>
      <c r="Q267" s="329">
        <f t="shared" ref="Q267" si="475">AVERAGE(H267:H269)</f>
        <v>14.497884097560975</v>
      </c>
      <c r="R267" s="329">
        <f t="shared" ref="R267" si="476">AVERAGE(I267:I269)</f>
        <v>14.794042042042042</v>
      </c>
      <c r="S267" s="329">
        <f t="shared" ref="S267" si="477">AVERAGE(J267:J269)</f>
        <v>15.333372472089314</v>
      </c>
      <c r="T267" s="329">
        <f t="shared" ref="T267" si="478">AVERAGE(K267:K269)</f>
        <v>13.230711262135921</v>
      </c>
      <c r="U267" s="357">
        <f t="shared" ref="U267" si="479">AVERAGE(L267:T267)</f>
        <v>13.92521769656854</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(3.91*'VO2-BW'!C268+1.1*'VCO2-BW '!C268)/1000</f>
        <v>13.007487297297299</v>
      </c>
      <c r="D268" s="355">
        <f>(3.91*'VO2-BW'!D268+1.1*'VCO2-BW '!D268)/1000</f>
        <v>15.764142857142859</v>
      </c>
      <c r="E268" s="355">
        <f>(3.91*'VO2-BW'!E268+1.1*'VCO2-BW '!E268)/1000</f>
        <v>11.77151102362205</v>
      </c>
      <c r="F268" s="355">
        <f>(3.91*'VO2-BW'!F268+1.1*'VCO2-BW '!F268)/1000</f>
        <v>19.125660746887966</v>
      </c>
      <c r="G268" s="355">
        <f>(3.91*'VO2-BW'!G268+1.1*'VCO2-BW '!G268)/1000</f>
        <v>17.530975347826089</v>
      </c>
      <c r="H268" s="372">
        <f>(3.91*'VO2-BW'!H268+1.1*'VCO2-BW '!H268)/1000</f>
        <v>14.024369951219512</v>
      </c>
      <c r="I268" s="372">
        <f>(3.91*'VO2-BW'!I268+1.1*'VCO2-BW '!I268)/1000</f>
        <v>10.722278828828829</v>
      </c>
      <c r="J268" s="372">
        <f>(3.91*'VO2-BW'!J268+1.1*'VCO2-BW '!J268)/1000</f>
        <v>13.388944593301435</v>
      </c>
      <c r="K268" s="373">
        <f>(3.91*'VO2-BW'!K268+1.1*'VCO2-BW '!K268)/1000</f>
        <v>11.353062184466019</v>
      </c>
      <c r="L268" s="109"/>
      <c r="M268" s="329"/>
      <c r="N268" s="329"/>
      <c r="O268" s="329"/>
      <c r="P268" s="329"/>
      <c r="Q268" s="329"/>
      <c r="R268" s="329"/>
      <c r="S268" s="329"/>
      <c r="T268" s="329"/>
      <c r="U268" s="357">
        <f t="shared" ref="U268" si="480">STDEV(L267:T267)/SQRT(COUNT(L267:T267))</f>
        <v>0.36406613169364282</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(3.91*'VO2-BW'!C269+1.1*'VCO2-BW '!C269)/1000</f>
        <v>14.932382509652511</v>
      </c>
      <c r="D269" s="355">
        <f>(3.91*'VO2-BW'!D269+1.1*'VCO2-BW '!D269)/1000</f>
        <v>11.829296520146519</v>
      </c>
      <c r="E269" s="355">
        <f>(3.91*'VO2-BW'!E269+1.1*'VCO2-BW '!E269)/1000</f>
        <v>10.500672047244096</v>
      </c>
      <c r="F269" s="355">
        <f>(3.91*'VO2-BW'!F269+1.1*'VCO2-BW '!F269)/1000</f>
        <v>11.477022074688797</v>
      </c>
      <c r="G269" s="355">
        <f>(3.91*'VO2-BW'!G269+1.1*'VCO2-BW '!G269)/1000</f>
        <v>12.514867130434782</v>
      </c>
      <c r="H269" s="372">
        <f>(3.91*'VO2-BW'!H269+1.1*'VCO2-BW '!H269)/1000</f>
        <v>17.26030048780488</v>
      </c>
      <c r="I269" s="372">
        <f>(3.91*'VO2-BW'!I269+1.1*'VCO2-BW '!I269)/1000</f>
        <v>18.739705855855856</v>
      </c>
      <c r="J269" s="372">
        <f>(3.91*'VO2-BW'!J269+1.1*'VCO2-BW '!J269)/1000</f>
        <v>19.576817224880383</v>
      </c>
      <c r="K269" s="373">
        <f>(3.91*'VO2-BW'!K269+1.1*'VCO2-BW '!K269)/1000</f>
        <v>11.201247864077668</v>
      </c>
      <c r="L269" s="10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(3.91*'VO2-BW'!C270+1.1*'VCO2-BW '!C270)/1000</f>
        <v>10.621620038610041</v>
      </c>
      <c r="D270" s="355">
        <f>(3.91*'VO2-BW'!D270+1.1*'VCO2-BW '!D270)/1000</f>
        <v>12.889232967032967</v>
      </c>
      <c r="E270" s="355">
        <f>(3.91*'VO2-BW'!E270+1.1*'VCO2-BW '!E270)/1000</f>
        <v>10.426464566929134</v>
      </c>
      <c r="F270" s="355">
        <f>(3.91*'VO2-BW'!F270+1.1*'VCO2-BW '!F270)/1000</f>
        <v>20.286734937759334</v>
      </c>
      <c r="G270" s="355">
        <f>(3.91*'VO2-BW'!G270+1.1*'VCO2-BW '!G270)/1000</f>
        <v>12.118958347826089</v>
      </c>
      <c r="H270" s="372">
        <f>(3.91*'VO2-BW'!H270+1.1*'VCO2-BW '!H270)/1000</f>
        <v>16.770031707317074</v>
      </c>
      <c r="I270" s="372">
        <f>(3.91*'VO2-BW'!I270+1.1*'VCO2-BW '!I270)/1000</f>
        <v>12.30468918918919</v>
      </c>
      <c r="J270" s="372">
        <f>(3.91*'VO2-BW'!J270+1.1*'VCO2-BW '!J270)/1000</f>
        <v>19.034445741626797</v>
      </c>
      <c r="K270" s="373">
        <f>(3.91*'VO2-BW'!K270+1.1*'VCO2-BW '!K270)/1000</f>
        <v>17.196589029126212</v>
      </c>
      <c r="L270" s="109">
        <f t="shared" ref="L270:P270" si="481">AVERAGE(C270:C272)</f>
        <v>10.665935688545689</v>
      </c>
      <c r="M270" s="329">
        <f t="shared" si="481"/>
        <v>11.447111782661784</v>
      </c>
      <c r="N270" s="329">
        <f t="shared" si="481"/>
        <v>13.133327952755907</v>
      </c>
      <c r="O270" s="329">
        <f t="shared" si="481"/>
        <v>16.106884647302902</v>
      </c>
      <c r="P270" s="329">
        <f t="shared" si="481"/>
        <v>11.70934643478261</v>
      </c>
      <c r="Q270" s="329">
        <f t="shared" ref="Q270" si="482">AVERAGE(H270:H272)</f>
        <v>13.534466536585365</v>
      </c>
      <c r="R270" s="329">
        <f t="shared" ref="R270" si="483">AVERAGE(I270:I272)</f>
        <v>11.575682432432435</v>
      </c>
      <c r="S270" s="329">
        <f t="shared" ref="S270" si="484">AVERAGE(J270:J272)</f>
        <v>15.538487177033494</v>
      </c>
      <c r="T270" s="329">
        <f t="shared" ref="T270" si="485">AVERAGE(K270:K272)</f>
        <v>14.877293365695792</v>
      </c>
      <c r="U270" s="357">
        <f t="shared" ref="U270" si="486">AVERAGE(L270:T270)</f>
        <v>13.176504001977328</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(3.91*'VO2-BW'!C271+1.1*'VCO2-BW '!C271)/1000</f>
        <v>10.426227992277994</v>
      </c>
      <c r="D271" s="355">
        <f>(3.91*'VO2-BW'!D271+1.1*'VCO2-BW '!D271)/1000</f>
        <v>10.924608424908426</v>
      </c>
      <c r="E271" s="355">
        <f>(3.91*'VO2-BW'!E271+1.1*'VCO2-BW '!E271)/1000</f>
        <v>12.295746850393703</v>
      </c>
      <c r="F271" s="355">
        <f>(3.91*'VO2-BW'!F271+1.1*'VCO2-BW '!F271)/1000</f>
        <v>14.33702937759336</v>
      </c>
      <c r="G271" s="355">
        <f>(3.91*'VO2-BW'!G271+1.1*'VCO2-BW '!G271)/1000</f>
        <v>11.271501347826087</v>
      </c>
      <c r="H271" s="372">
        <f>(3.91*'VO2-BW'!H271+1.1*'VCO2-BW '!H271)/1000</f>
        <v>11.750238926829267</v>
      </c>
      <c r="I271" s="372">
        <f>(3.91*'VO2-BW'!I271+1.1*'VCO2-BW '!I271)/1000</f>
        <v>11.340636936936939</v>
      </c>
      <c r="J271" s="372">
        <f>(3.91*'VO2-BW'!J271+1.1*'VCO2-BW '!J271)/1000</f>
        <v>12.504365263157897</v>
      </c>
      <c r="K271" s="373">
        <f>(3.91*'VO2-BW'!K271+1.1*'VCO2-BW '!K271)/1000</f>
        <v>12.638009029126215</v>
      </c>
      <c r="L271" s="109"/>
      <c r="M271" s="329"/>
      <c r="N271" s="329"/>
      <c r="O271" s="329"/>
      <c r="P271" s="329"/>
      <c r="Q271" s="329"/>
      <c r="R271" s="329"/>
      <c r="S271" s="329"/>
      <c r="T271" s="329"/>
      <c r="U271" s="357">
        <f t="shared" ref="U271" si="487">STDEV(L270:T270)/SQRT(COUNT(L270:T270))</f>
        <v>0.65825645945714251</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(3.91*'VO2-BW'!C272+1.1*'VCO2-BW '!C272)/1000</f>
        <v>10.949959034749037</v>
      </c>
      <c r="D272" s="355">
        <f>(3.91*'VO2-BW'!D272+1.1*'VCO2-BW '!D272)/1000</f>
        <v>10.527493956043957</v>
      </c>
      <c r="E272" s="355">
        <f>(3.91*'VO2-BW'!E272+1.1*'VCO2-BW '!E272)/1000</f>
        <v>16.677772440944885</v>
      </c>
      <c r="F272" s="355">
        <f>(3.91*'VO2-BW'!F272+1.1*'VCO2-BW '!F272)/1000</f>
        <v>13.696889626556015</v>
      </c>
      <c r="G272" s="355">
        <f>(3.91*'VO2-BW'!G272+1.1*'VCO2-BW '!G272)/1000</f>
        <v>11.737579608695652</v>
      </c>
      <c r="H272" s="372">
        <f>(3.91*'VO2-BW'!H272+1.1*'VCO2-BW '!H272)/1000</f>
        <v>12.083128975609755</v>
      </c>
      <c r="I272" s="372">
        <f>(3.91*'VO2-BW'!I272+1.1*'VCO2-BW '!I272)/1000</f>
        <v>11.081721171171171</v>
      </c>
      <c r="J272" s="372">
        <f>(3.91*'VO2-BW'!J272+1.1*'VCO2-BW '!J272)/1000</f>
        <v>15.076650526315788</v>
      </c>
      <c r="K272" s="373">
        <f>(3.91*'VO2-BW'!K272+1.1*'VCO2-BW '!K272)/1000</f>
        <v>14.79728203883495</v>
      </c>
      <c r="L272" s="10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(3.91*'VO2-BW'!C273+1.1*'VCO2-BW '!C273)/1000</f>
        <v>11.862936061776063</v>
      </c>
      <c r="D273" s="355">
        <f>(3.91*'VO2-BW'!D273+1.1*'VCO2-BW '!D273)/1000</f>
        <v>10.490480586080587</v>
      </c>
      <c r="E273" s="355">
        <f>(3.91*'VO2-BW'!E273+1.1*'VCO2-BW '!E273)/1000</f>
        <v>10.470557480314961</v>
      </c>
      <c r="F273" s="355">
        <f>(3.91*'VO2-BW'!F273+1.1*'VCO2-BW '!F273)/1000</f>
        <v>16.328378091286307</v>
      </c>
      <c r="G273" s="355">
        <f>(3.91*'VO2-BW'!G273+1.1*'VCO2-BW '!G273)/1000</f>
        <v>11.061003652173914</v>
      </c>
      <c r="H273" s="372">
        <f>(3.91*'VO2-BW'!H273+1.1*'VCO2-BW '!H273)/1000</f>
        <v>11.924299219512193</v>
      </c>
      <c r="I273" s="372">
        <f>(3.91*'VO2-BW'!I273+1.1*'VCO2-BW '!I273)/1000</f>
        <v>12.800277027027027</v>
      </c>
      <c r="J273" s="372">
        <f>(3.91*'VO2-BW'!J273+1.1*'VCO2-BW '!J273)/1000</f>
        <v>13.448764210526319</v>
      </c>
      <c r="K273" s="373">
        <f>(3.91*'VO2-BW'!K273+1.1*'VCO2-BW '!K273)/1000</f>
        <v>15.636903689320386</v>
      </c>
      <c r="L273" s="109">
        <f t="shared" ref="L273:P273" si="488">AVERAGE(C273:C275)</f>
        <v>14.477946550836554</v>
      </c>
      <c r="M273" s="329">
        <f t="shared" si="488"/>
        <v>12.484551221001221</v>
      </c>
      <c r="N273" s="329">
        <f t="shared" si="488"/>
        <v>10.886382283464565</v>
      </c>
      <c r="O273" s="329">
        <f t="shared" si="488"/>
        <v>15.546897925311201</v>
      </c>
      <c r="P273" s="329">
        <f t="shared" si="488"/>
        <v>14.334512550724638</v>
      </c>
      <c r="Q273" s="329">
        <f t="shared" ref="Q273" si="489">AVERAGE(H273:H275)</f>
        <v>12.329458634146341</v>
      </c>
      <c r="R273" s="329">
        <f t="shared" ref="R273" si="490">AVERAGE(I273:I275)</f>
        <v>14.050834684684686</v>
      </c>
      <c r="S273" s="329">
        <f t="shared" ref="S273" si="491">AVERAGE(J273:J275)</f>
        <v>15.014869952153111</v>
      </c>
      <c r="T273" s="329">
        <f t="shared" ref="T273" si="492">AVERAGE(K273:K275)</f>
        <v>13.285702313915857</v>
      </c>
      <c r="U273" s="357">
        <f t="shared" ref="U273" si="493">AVERAGE(L273:T273)</f>
        <v>13.601239568470907</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(3.91*'VO2-BW'!C274+1.1*'VCO2-BW '!C274)/1000</f>
        <v>15.001691544401547</v>
      </c>
      <c r="D274" s="355">
        <f>(3.91*'VO2-BW'!D274+1.1*'VCO2-BW '!D274)/1000</f>
        <v>15.778487912087913</v>
      </c>
      <c r="E274" s="355">
        <f>(3.91*'VO2-BW'!E274+1.1*'VCO2-BW '!E274)/1000</f>
        <v>11.266929921259843</v>
      </c>
      <c r="F274" s="355">
        <f>(3.91*'VO2-BW'!F274+1.1*'VCO2-BW '!F274)/1000</f>
        <v>18.228455103734436</v>
      </c>
      <c r="G274" s="355">
        <f>(3.91*'VO2-BW'!G274+1.1*'VCO2-BW '!G274)/1000</f>
        <v>13.030431304347825</v>
      </c>
      <c r="H274" s="372">
        <f>(3.91*'VO2-BW'!H274+1.1*'VCO2-BW '!H274)/1000</f>
        <v>13.281257560975609</v>
      </c>
      <c r="I274" s="372">
        <f>(3.91*'VO2-BW'!I274+1.1*'VCO2-BW '!I274)/1000</f>
        <v>18.032352252252256</v>
      </c>
      <c r="J274" s="372">
        <f>(3.91*'VO2-BW'!J274+1.1*'VCO2-BW '!J274)/1000</f>
        <v>12.618903923444977</v>
      </c>
      <c r="K274" s="373">
        <f>(3.91*'VO2-BW'!K274+1.1*'VCO2-BW '!K274)/1000</f>
        <v>11.023125436893205</v>
      </c>
      <c r="L274" s="109"/>
      <c r="M274" s="329"/>
      <c r="N274" s="329"/>
      <c r="O274" s="329"/>
      <c r="P274" s="329"/>
      <c r="Q274" s="329"/>
      <c r="R274" s="329"/>
      <c r="S274" s="329"/>
      <c r="T274" s="329"/>
      <c r="U274" s="357">
        <f t="shared" ref="U274" si="494">STDEV(L273:T273)/SQRT(COUNT(L273:T273))</f>
        <v>0.49478967078078478</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(3.91*'VO2-BW'!C275+1.1*'VCO2-BW '!C275)/1000</f>
        <v>16.569212046332051</v>
      </c>
      <c r="D275" s="355">
        <f>(3.91*'VO2-BW'!D275+1.1*'VCO2-BW '!D275)/1000</f>
        <v>11.184685164835166</v>
      </c>
      <c r="E275" s="355">
        <f>(3.91*'VO2-BW'!E275+1.1*'VCO2-BW '!E275)/1000</f>
        <v>10.921659448818897</v>
      </c>
      <c r="F275" s="355">
        <f>(3.91*'VO2-BW'!F275+1.1*'VCO2-BW '!F275)/1000</f>
        <v>12.083860580912864</v>
      </c>
      <c r="G275" s="355">
        <f>(3.91*'VO2-BW'!G275+1.1*'VCO2-BW '!G275)/1000</f>
        <v>18.912102695652173</v>
      </c>
      <c r="H275" s="372">
        <f>(3.91*'VO2-BW'!H275+1.1*'VCO2-BW '!H275)/1000</f>
        <v>11.782819121951221</v>
      </c>
      <c r="I275" s="372">
        <f>(3.91*'VO2-BW'!I275+1.1*'VCO2-BW '!I275)/1000</f>
        <v>11.319874774774776</v>
      </c>
      <c r="J275" s="372">
        <f>(3.91*'VO2-BW'!J275+1.1*'VCO2-BW '!J275)/1000</f>
        <v>18.976941722488039</v>
      </c>
      <c r="K275" s="373">
        <f>(3.91*'VO2-BW'!K275+1.1*'VCO2-BW '!K275)/1000</f>
        <v>13.19707781553398</v>
      </c>
      <c r="L275" s="109"/>
      <c r="M275" s="329"/>
      <c r="N275" s="329"/>
      <c r="O275" s="329"/>
      <c r="P275" s="329"/>
      <c r="Q275" s="329"/>
      <c r="R275" s="329"/>
      <c r="S275" s="329"/>
      <c r="T275" s="329"/>
      <c r="U275" s="357"/>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24">
        <v>1.66835648148148</v>
      </c>
      <c r="C276" s="354">
        <f>(3.91*'VO2-BW'!C276+1.1*'VCO2-BW '!C276)/1000</f>
        <v>15.941988301158304</v>
      </c>
      <c r="D276" s="355">
        <f>(3.91*'VO2-BW'!D276+1.1*'VCO2-BW '!D276)/1000</f>
        <v>14.813738278388279</v>
      </c>
      <c r="E276" s="355">
        <f>(3.91*'VO2-BW'!E276+1.1*'VCO2-BW '!E276)/1000</f>
        <v>10.261690157480317</v>
      </c>
      <c r="F276" s="355">
        <f>(3.91*'VO2-BW'!F276+1.1*'VCO2-BW '!F276)/1000</f>
        <v>13.451829709543567</v>
      </c>
      <c r="G276" s="355">
        <f>(3.91*'VO2-BW'!G276+1.1*'VCO2-BW '!G276)/1000</f>
        <v>12.057831217391303</v>
      </c>
      <c r="H276" s="374">
        <f>(3.91*'VO2-BW'!H276+1.1*'VCO2-BW '!H276)/1000</f>
        <v>11.90526887804878</v>
      </c>
      <c r="I276" s="374">
        <f>(3.91*'VO2-BW'!I276+1.1*'VCO2-BW '!I276)/1000</f>
        <v>10.698522522522524</v>
      </c>
      <c r="J276" s="374">
        <f>(3.91*'VO2-BW'!J276+1.1*'VCO2-BW '!J276)/1000</f>
        <v>20.530155215311009</v>
      </c>
      <c r="K276" s="375">
        <f>(3.91*'VO2-BW'!K276+1.1*'VCO2-BW '!K276)/1000</f>
        <v>18.482826893203882</v>
      </c>
      <c r="L276" s="109">
        <f t="shared" ref="L276:P276" si="495">AVERAGE(C276:C278)</f>
        <v>13.680400875160878</v>
      </c>
      <c r="M276" s="329">
        <f t="shared" si="495"/>
        <v>14.226782722832723</v>
      </c>
      <c r="N276" s="329">
        <f t="shared" si="495"/>
        <v>12.293780314960634</v>
      </c>
      <c r="O276" s="329">
        <f t="shared" si="495"/>
        <v>15.093204979253111</v>
      </c>
      <c r="P276" s="329">
        <f t="shared" si="495"/>
        <v>14.264808434782609</v>
      </c>
      <c r="Q276" s="329">
        <f t="shared" ref="Q276" si="496">AVERAGE(H276:H278)</f>
        <v>16.26247938211382</v>
      </c>
      <c r="R276" s="329">
        <f t="shared" ref="R276" si="497">AVERAGE(I276:I278)</f>
        <v>13.495260360360362</v>
      </c>
      <c r="S276" s="329">
        <f t="shared" ref="S276" si="498">AVERAGE(J276:J278)</f>
        <v>18.331936395534292</v>
      </c>
      <c r="T276" s="329">
        <f t="shared" ref="T276" si="499">AVERAGE(K276:K278)</f>
        <v>15.96194412621359</v>
      </c>
      <c r="U276" s="357">
        <f t="shared" ref="U276" si="500">AVERAGE(L276:T276)</f>
        <v>14.845621954579112</v>
      </c>
    </row>
    <row r="277" spans="1:44">
      <c r="A277" s="223">
        <v>43726</v>
      </c>
      <c r="B277" s="224">
        <v>1.6822453703703699</v>
      </c>
      <c r="C277" s="354">
        <f>(3.91*'VO2-BW'!C277+1.1*'VCO2-BW '!C277)/1000</f>
        <v>9.9814427027027044</v>
      </c>
      <c r="D277" s="355">
        <f>(3.91*'VO2-BW'!D277+1.1*'VCO2-BW '!D277)/1000</f>
        <v>10.153841025641027</v>
      </c>
      <c r="E277" s="355">
        <f>(3.91*'VO2-BW'!E277+1.1*'VCO2-BW '!E277)/1000</f>
        <v>13.304388188976379</v>
      </c>
      <c r="F277" s="355">
        <f>(3.91*'VO2-BW'!F277+1.1*'VCO2-BW '!F277)/1000</f>
        <v>12.579753360995852</v>
      </c>
      <c r="G277" s="355">
        <f>(3.91*'VO2-BW'!G277+1.1*'VCO2-BW '!G277)/1000</f>
        <v>15.127332434782607</v>
      </c>
      <c r="H277" s="374">
        <f>(3.91*'VO2-BW'!H277+1.1*'VCO2-BW '!H277)/1000</f>
        <v>19.375361658536587</v>
      </c>
      <c r="I277" s="374">
        <f>(3.91*'VO2-BW'!I277+1.1*'VCO2-BW '!I277)/1000</f>
        <v>10.779146846846848</v>
      </c>
      <c r="J277" s="374">
        <f>(3.91*'VO2-BW'!J277+1.1*'VCO2-BW '!J277)/1000</f>
        <v>15.126300287081341</v>
      </c>
      <c r="K277" s="375">
        <f>(3.91*'VO2-BW'!K277+1.1*'VCO2-BW '!K277)/1000</f>
        <v>18.449795922330093</v>
      </c>
      <c r="L277" s="109"/>
      <c r="M277" s="329"/>
      <c r="N277" s="329"/>
      <c r="O277" s="329"/>
      <c r="P277" s="329"/>
      <c r="Q277" s="329"/>
      <c r="R277" s="329"/>
      <c r="S277" s="329"/>
      <c r="T277" s="329"/>
      <c r="U277" s="357">
        <f t="shared" ref="U277" si="501">STDEV(L276:T276)/SQRT(COUNT(L276:T276))</f>
        <v>0.59956887970118511</v>
      </c>
    </row>
    <row r="278" spans="1:44">
      <c r="A278" s="223">
        <v>43726</v>
      </c>
      <c r="B278" s="224">
        <v>1.6961342592592601</v>
      </c>
      <c r="C278" s="354">
        <f>(3.91*'VO2-BW'!C278+1.1*'VCO2-BW '!C278)/1000</f>
        <v>15.117771621621623</v>
      </c>
      <c r="D278" s="355">
        <f>(3.91*'VO2-BW'!D278+1.1*'VCO2-BW '!D278)/1000</f>
        <v>17.712768864468863</v>
      </c>
      <c r="E278" s="355">
        <f>(3.91*'VO2-BW'!E278+1.1*'VCO2-BW '!E278)/1000</f>
        <v>13.3152625984252</v>
      </c>
      <c r="F278" s="355">
        <f>(3.91*'VO2-BW'!F278+1.1*'VCO2-BW '!F278)/1000</f>
        <v>19.248031867219915</v>
      </c>
      <c r="G278" s="355">
        <f>(3.91*'VO2-BW'!G278+1.1*'VCO2-BW '!G278)/1000</f>
        <v>15.609261652173915</v>
      </c>
      <c r="H278" s="374">
        <f>(3.91*'VO2-BW'!H278+1.1*'VCO2-BW '!H278)/1000</f>
        <v>17.506807609756095</v>
      </c>
      <c r="I278" s="374">
        <f>(3.91*'VO2-BW'!I278+1.1*'VCO2-BW '!I278)/1000</f>
        <v>19.008111711711713</v>
      </c>
      <c r="J278" s="374">
        <f>(3.91*'VO2-BW'!J278+1.1*'VCO2-BW '!J278)/1000</f>
        <v>19.339353684210529</v>
      </c>
      <c r="K278" s="375">
        <f>(3.91*'VO2-BW'!K278+1.1*'VCO2-BW '!K278)/1000</f>
        <v>10.953209563106794</v>
      </c>
      <c r="L278" s="109"/>
      <c r="M278" s="329"/>
      <c r="N278" s="329"/>
      <c r="O278" s="329"/>
      <c r="P278" s="329"/>
      <c r="Q278" s="329"/>
      <c r="R278" s="329"/>
      <c r="S278" s="329"/>
      <c r="T278" s="329"/>
      <c r="U278" s="357"/>
    </row>
    <row r="279" spans="1:44">
      <c r="A279" s="223">
        <v>43726</v>
      </c>
      <c r="B279" s="224">
        <v>1.71002314814814</v>
      </c>
      <c r="C279" s="354">
        <f>(3.91*'VO2-BW'!C279+1.1*'VCO2-BW '!C279)/1000</f>
        <v>15.188587374517377</v>
      </c>
      <c r="D279" s="355">
        <f>(3.91*'VO2-BW'!D279+1.1*'VCO2-BW '!D279)/1000</f>
        <v>20.164466117216119</v>
      </c>
      <c r="E279" s="355">
        <f>(3.91*'VO2-BW'!E279+1.1*'VCO2-BW '!E279)/1000</f>
        <v>13.459850787401576</v>
      </c>
      <c r="F279" s="355">
        <f>(3.91*'VO2-BW'!F279+1.1*'VCO2-BW '!F279)/1000</f>
        <v>11.559771286307054</v>
      </c>
      <c r="G279" s="355">
        <f>(3.91*'VO2-BW'!G279+1.1*'VCO2-BW '!G279)/1000</f>
        <v>17.485828043478261</v>
      </c>
      <c r="H279" s="374">
        <f>(3.91*'VO2-BW'!H279+1.1*'VCO2-BW '!H279)/1000</f>
        <v>13.634900390243899</v>
      </c>
      <c r="I279" s="374">
        <f>(3.91*'VO2-BW'!I279+1.1*'VCO2-BW '!I279)/1000</f>
        <v>18.361127927927924</v>
      </c>
      <c r="J279" s="374">
        <f>(3.91*'VO2-BW'!J279+1.1*'VCO2-BW '!J279)/1000</f>
        <v>18.125719521531099</v>
      </c>
      <c r="K279" s="375">
        <f>(3.91*'VO2-BW'!K279+1.1*'VCO2-BW '!K279)/1000</f>
        <v>18.073353786407765</v>
      </c>
      <c r="L279" s="109">
        <f t="shared" ref="L279:P279" si="502">AVERAGE(C279:C281)</f>
        <v>14.43871258687259</v>
      </c>
      <c r="M279" s="329">
        <f t="shared" si="502"/>
        <v>18.567778083028085</v>
      </c>
      <c r="N279" s="329">
        <f t="shared" si="502"/>
        <v>13.641264566929136</v>
      </c>
      <c r="O279" s="329">
        <f t="shared" si="502"/>
        <v>13.822857427385893</v>
      </c>
      <c r="P279" s="329">
        <f t="shared" si="502"/>
        <v>15.878795927536233</v>
      </c>
      <c r="Q279" s="329">
        <f t="shared" ref="Q279" si="503">AVERAGE(H279:H281)</f>
        <v>14.273973983739836</v>
      </c>
      <c r="R279" s="329">
        <f t="shared" ref="R279" si="504">AVERAGE(I279:I281)</f>
        <v>15.942360210210211</v>
      </c>
      <c r="S279" s="329">
        <f t="shared" ref="S279" si="505">AVERAGE(J279:J281)</f>
        <v>15.348841084529505</v>
      </c>
      <c r="T279" s="329">
        <f t="shared" ref="T279" si="506">AVERAGE(K279:K281)</f>
        <v>15.48177415857605</v>
      </c>
      <c r="U279" s="357">
        <f t="shared" ref="U279" si="507">AVERAGE(L279:T279)</f>
        <v>15.26626200320084</v>
      </c>
    </row>
    <row r="280" spans="1:44">
      <c r="A280" s="223">
        <v>43726</v>
      </c>
      <c r="B280" s="224">
        <v>1.72391203703704</v>
      </c>
      <c r="C280" s="354">
        <f>(3.91*'VO2-BW'!C280+1.1*'VCO2-BW '!C280)/1000</f>
        <v>12.608206988416992</v>
      </c>
      <c r="D280" s="355">
        <f>(3.91*'VO2-BW'!D280+1.1*'VCO2-BW '!D280)/1000</f>
        <v>19.420746520146519</v>
      </c>
      <c r="E280" s="355">
        <f>(3.91*'VO2-BW'!E280+1.1*'VCO2-BW '!E280)/1000</f>
        <v>12.985214173228348</v>
      </c>
      <c r="F280" s="355">
        <f>(3.91*'VO2-BW'!F280+1.1*'VCO2-BW '!F280)/1000</f>
        <v>12.334364813278009</v>
      </c>
      <c r="G280" s="355">
        <f>(3.91*'VO2-BW'!G280+1.1*'VCO2-BW '!G280)/1000</f>
        <v>16.719859565217394</v>
      </c>
      <c r="H280" s="374">
        <f>(3.91*'VO2-BW'!H280+1.1*'VCO2-BW '!H280)/1000</f>
        <v>11.570625073170731</v>
      </c>
      <c r="I280" s="374">
        <f>(3.91*'VO2-BW'!I280+1.1*'VCO2-BW '!I280)/1000</f>
        <v>11.159071621621624</v>
      </c>
      <c r="J280" s="374">
        <f>(3.91*'VO2-BW'!J280+1.1*'VCO2-BW '!J280)/1000</f>
        <v>13.110989377990434</v>
      </c>
      <c r="K280" s="375">
        <f>(3.91*'VO2-BW'!K280+1.1*'VCO2-BW '!K280)/1000</f>
        <v>13.693670825242718</v>
      </c>
      <c r="L280" s="109"/>
      <c r="M280" s="329"/>
      <c r="N280" s="329"/>
      <c r="O280" s="329"/>
      <c r="P280" s="329"/>
      <c r="Q280" s="329"/>
      <c r="R280" s="329"/>
      <c r="S280" s="329"/>
      <c r="T280" s="329"/>
      <c r="U280" s="357">
        <f t="shared" ref="U280" si="508">STDEV(L279:T279)/SQRT(COUNT(L279:T279))</f>
        <v>0.50248116051655523</v>
      </c>
    </row>
    <row r="281" spans="1:44">
      <c r="A281" s="223">
        <v>43726</v>
      </c>
      <c r="B281" s="224">
        <v>1.7378009259259199</v>
      </c>
      <c r="C281" s="354">
        <f>(3.91*'VO2-BW'!C281+1.1*'VCO2-BW '!C281)/1000</f>
        <v>15.5193433976834</v>
      </c>
      <c r="D281" s="355">
        <f>(3.91*'VO2-BW'!D281+1.1*'VCO2-BW '!D281)/1000</f>
        <v>16.118121611721612</v>
      </c>
      <c r="E281" s="355">
        <f>(3.91*'VO2-BW'!E281+1.1*'VCO2-BW '!E281)/1000</f>
        <v>14.47872874015748</v>
      </c>
      <c r="F281" s="355">
        <f>(3.91*'VO2-BW'!F281+1.1*'VCO2-BW '!F281)/1000</f>
        <v>17.574436182572615</v>
      </c>
      <c r="G281" s="355">
        <f>(3.91*'VO2-BW'!G281+1.1*'VCO2-BW '!G281)/1000</f>
        <v>13.430700173913044</v>
      </c>
      <c r="H281" s="374">
        <f>(3.91*'VO2-BW'!H281+1.1*'VCO2-BW '!H281)/1000</f>
        <v>17.616396487804874</v>
      </c>
      <c r="I281" s="374">
        <f>(3.91*'VO2-BW'!I281+1.1*'VCO2-BW '!I281)/1000</f>
        <v>18.306881081081084</v>
      </c>
      <c r="J281" s="374">
        <f>(3.91*'VO2-BW'!J281+1.1*'VCO2-BW '!J281)/1000</f>
        <v>14.809814354066988</v>
      </c>
      <c r="K281" s="375">
        <f>(3.91*'VO2-BW'!K281+1.1*'VCO2-BW '!K281)/1000</f>
        <v>14.678297864077667</v>
      </c>
      <c r="L281" s="109"/>
      <c r="M281" s="329"/>
      <c r="N281" s="329"/>
      <c r="O281" s="329"/>
      <c r="P281" s="329"/>
      <c r="Q281" s="329"/>
      <c r="R281" s="329"/>
      <c r="S281" s="329"/>
      <c r="T281" s="329"/>
      <c r="U281" s="357"/>
    </row>
    <row r="282" spans="1:44">
      <c r="A282" s="233">
        <v>43726</v>
      </c>
      <c r="B282" s="234">
        <v>1.7516898148148099</v>
      </c>
      <c r="C282" s="354">
        <f>(3.91*'VO2-BW'!C282+1.1*'VCO2-BW '!C282)/1000</f>
        <v>13.945879729729732</v>
      </c>
      <c r="D282" s="355">
        <f>(3.91*'VO2-BW'!D282+1.1*'VCO2-BW '!D282)/1000</f>
        <v>17.138586813186816</v>
      </c>
      <c r="E282" s="355">
        <f>(3.91*'VO2-BW'!E282+1.1*'VCO2-BW '!E282)/1000</f>
        <v>13.31775</v>
      </c>
      <c r="F282" s="355">
        <f>(3.91*'VO2-BW'!F282+1.1*'VCO2-BW '!F282)/1000</f>
        <v>17.609402489626554</v>
      </c>
      <c r="G282" s="355">
        <f>(3.91*'VO2-BW'!G282+1.1*'VCO2-BW '!G282)/1000</f>
        <v>17.526948173913041</v>
      </c>
      <c r="H282" s="374">
        <f>(3.91*'VO2-BW'!H282+1.1*'VCO2-BW '!H282)/1000</f>
        <v>15.229691024390245</v>
      </c>
      <c r="I282" s="374">
        <f>(3.91*'VO2-BW'!I282+1.1*'VCO2-BW '!I282)/1000</f>
        <v>17.426727027027031</v>
      </c>
      <c r="J282" s="374">
        <f>(3.91*'VO2-BW'!J282+1.1*'VCO2-BW '!J282)/1000</f>
        <v>17.076899617224882</v>
      </c>
      <c r="K282" s="375">
        <f>(3.91*'VO2-BW'!K282+1.1*'VCO2-BW '!K282)/1000</f>
        <v>14.609720825242716</v>
      </c>
      <c r="L282" s="109">
        <f t="shared" ref="L282:P282" si="509">AVERAGE(C282:C284)</f>
        <v>13.940906164736168</v>
      </c>
      <c r="M282" s="329">
        <f t="shared" si="509"/>
        <v>14.837378571428573</v>
      </c>
      <c r="N282" s="329">
        <f t="shared" si="509"/>
        <v>13.640637401574805</v>
      </c>
      <c r="O282" s="329">
        <f t="shared" si="509"/>
        <v>17.89425958506224</v>
      </c>
      <c r="P282" s="329">
        <f t="shared" si="509"/>
        <v>17.883691347826083</v>
      </c>
      <c r="Q282" s="329">
        <f t="shared" ref="Q282" si="510">AVERAGE(H282:H284)</f>
        <v>14.350370243902441</v>
      </c>
      <c r="R282" s="329">
        <f t="shared" ref="R282" si="511">AVERAGE(I282:I284)</f>
        <v>14.751018918918922</v>
      </c>
      <c r="S282" s="329">
        <f t="shared" ref="S282" si="512">AVERAGE(J282:J284)</f>
        <v>17.014705295055823</v>
      </c>
      <c r="T282" s="329">
        <f t="shared" ref="T282" si="513">AVERAGE(K282:K284)</f>
        <v>14.611053284789643</v>
      </c>
      <c r="U282" s="357">
        <f t="shared" ref="U282" si="514">AVERAGE(L282:T282)</f>
        <v>15.4360023125883</v>
      </c>
    </row>
    <row r="283" spans="1:44">
      <c r="A283" s="233">
        <v>43726</v>
      </c>
      <c r="B283" s="234">
        <v>1.7655787037037001</v>
      </c>
      <c r="C283" s="354">
        <f>(3.91*'VO2-BW'!C283+1.1*'VCO2-BW '!C283)/1000</f>
        <v>14.003344285714288</v>
      </c>
      <c r="D283" s="355">
        <f>(3.91*'VO2-BW'!D283+1.1*'VCO2-BW '!D283)/1000</f>
        <v>13.298245787545788</v>
      </c>
      <c r="E283" s="355">
        <f>(3.91*'VO2-BW'!E283+1.1*'VCO2-BW '!E283)/1000</f>
        <v>14.029859055118113</v>
      </c>
      <c r="F283" s="355">
        <f>(3.91*'VO2-BW'!F283+1.1*'VCO2-BW '!F283)/1000</f>
        <v>17.11073825726141</v>
      </c>
      <c r="G283" s="355">
        <f>(3.91*'VO2-BW'!G283+1.1*'VCO2-BW '!G283)/1000</f>
        <v>17.603743695652174</v>
      </c>
      <c r="H283" s="374">
        <f>(3.91*'VO2-BW'!H283+1.1*'VCO2-BW '!H283)/1000</f>
        <v>14.185204000000001</v>
      </c>
      <c r="I283" s="374">
        <f>(3.91*'VO2-BW'!I283+1.1*'VCO2-BW '!I283)/1000</f>
        <v>14.060055405405407</v>
      </c>
      <c r="J283" s="374">
        <f>(3.91*'VO2-BW'!J283+1.1*'VCO2-BW '!J283)/1000</f>
        <v>18.655209186602871</v>
      </c>
      <c r="K283" s="375">
        <f>(3.91*'VO2-BW'!K283+1.1*'VCO2-BW '!K283)/1000</f>
        <v>14.196871941747574</v>
      </c>
      <c r="L283" s="109"/>
      <c r="M283" s="329"/>
      <c r="N283" s="329"/>
      <c r="O283" s="329"/>
      <c r="P283" s="329"/>
      <c r="Q283" s="329"/>
      <c r="R283" s="329"/>
      <c r="S283" s="329"/>
      <c r="T283" s="329"/>
      <c r="U283" s="357">
        <f t="shared" ref="U283" si="515">STDEV(L282:T282)/SQRT(COUNT(L282:T282))</f>
        <v>0.56114777852672859</v>
      </c>
    </row>
    <row r="284" spans="1:44">
      <c r="A284" s="233">
        <v>43726</v>
      </c>
      <c r="B284" s="234">
        <v>1.77946759259259</v>
      </c>
      <c r="C284" s="354">
        <f>(3.91*'VO2-BW'!C284+1.1*'VCO2-BW '!C284)/1000</f>
        <v>13.87349447876448</v>
      </c>
      <c r="D284" s="355">
        <f>(3.91*'VO2-BW'!D284+1.1*'VCO2-BW '!D284)/1000</f>
        <v>14.075303113553113</v>
      </c>
      <c r="E284" s="355">
        <f>(3.91*'VO2-BW'!E284+1.1*'VCO2-BW '!E284)/1000</f>
        <v>13.574303149606299</v>
      </c>
      <c r="F284" s="355">
        <f>(3.91*'VO2-BW'!F284+1.1*'VCO2-BW '!F284)/1000</f>
        <v>18.962638008298754</v>
      </c>
      <c r="G284" s="355">
        <f>(3.91*'VO2-BW'!G284+1.1*'VCO2-BW '!G284)/1000</f>
        <v>18.520382173913042</v>
      </c>
      <c r="H284" s="374">
        <f>(3.91*'VO2-BW'!H284+1.1*'VCO2-BW '!H284)/1000</f>
        <v>13.636215707317074</v>
      </c>
      <c r="I284" s="374">
        <f>(3.91*'VO2-BW'!I284+1.1*'VCO2-BW '!I284)/1000</f>
        <v>12.766274324324327</v>
      </c>
      <c r="J284" s="374">
        <f>(3.91*'VO2-BW'!J284+1.1*'VCO2-BW '!J284)/1000</f>
        <v>15.312007081339715</v>
      </c>
      <c r="K284" s="375">
        <f>(3.91*'VO2-BW'!K284+1.1*'VCO2-BW '!K284)/1000</f>
        <v>15.026567087378639</v>
      </c>
      <c r="L284" s="109"/>
      <c r="M284" s="329"/>
      <c r="N284" s="329"/>
      <c r="O284" s="329"/>
      <c r="P284" s="329"/>
      <c r="Q284" s="329"/>
      <c r="R284" s="329"/>
      <c r="S284" s="329"/>
      <c r="T284" s="329"/>
      <c r="U284" s="357"/>
    </row>
    <row r="285" spans="1:44">
      <c r="A285" s="233">
        <v>43726</v>
      </c>
      <c r="B285" s="234">
        <v>1.79335648148148</v>
      </c>
      <c r="C285" s="354">
        <f>(3.91*'VO2-BW'!C285+1.1*'VCO2-BW '!C285)/1000</f>
        <v>17.766362393822398</v>
      </c>
      <c r="D285" s="355">
        <f>(3.91*'VO2-BW'!D285+1.1*'VCO2-BW '!D285)/1000</f>
        <v>15.718660989010989</v>
      </c>
      <c r="E285" s="355">
        <f>(3.91*'VO2-BW'!E285+1.1*'VCO2-BW '!E285)/1000</f>
        <v>14.332662992125984</v>
      </c>
      <c r="F285" s="355">
        <f>(3.91*'VO2-BW'!F285+1.1*'VCO2-BW '!F285)/1000</f>
        <v>17.55904531120332</v>
      </c>
      <c r="G285" s="355">
        <f>(3.91*'VO2-BW'!G285+1.1*'VCO2-BW '!G285)/1000</f>
        <v>16.931076782608695</v>
      </c>
      <c r="H285" s="374">
        <f>(3.91*'VO2-BW'!H285+1.1*'VCO2-BW '!H285)/1000</f>
        <v>19.281191219512198</v>
      </c>
      <c r="I285" s="374">
        <f>(3.91*'VO2-BW'!I285+1.1*'VCO2-BW '!I285)/1000</f>
        <v>18.678496846846851</v>
      </c>
      <c r="J285" s="374">
        <f>(3.91*'VO2-BW'!J285+1.1*'VCO2-BW '!J285)/1000</f>
        <v>14.817094928229668</v>
      </c>
      <c r="K285" s="375">
        <f>(3.91*'VO2-BW'!K285+1.1*'VCO2-BW '!K285)/1000</f>
        <v>14.753502135922329</v>
      </c>
      <c r="L285" s="109">
        <f t="shared" ref="L285:P285" si="516">AVERAGE(C285:C287)</f>
        <v>15.179104118404121</v>
      </c>
      <c r="M285" s="329">
        <f t="shared" si="516"/>
        <v>15.02352912087912</v>
      </c>
      <c r="N285" s="329">
        <f t="shared" si="516"/>
        <v>15.40227755905512</v>
      </c>
      <c r="O285" s="329">
        <f t="shared" si="516"/>
        <v>17.375359004149377</v>
      </c>
      <c r="P285" s="329">
        <f t="shared" si="516"/>
        <v>15.468210333333333</v>
      </c>
      <c r="Q285" s="329">
        <f t="shared" ref="Q285" si="517">AVERAGE(H285:H287)</f>
        <v>17.098342504065041</v>
      </c>
      <c r="R285" s="329">
        <f t="shared" ref="R285" si="518">AVERAGE(I285:I287)</f>
        <v>16.268601051051053</v>
      </c>
      <c r="S285" s="329">
        <f t="shared" ref="S285" si="519">AVERAGE(J285:J287)</f>
        <v>17.176515534290271</v>
      </c>
      <c r="T285" s="329">
        <f t="shared" ref="T285" si="520">AVERAGE(K285:K287)</f>
        <v>16.349380647249191</v>
      </c>
      <c r="U285" s="357">
        <f t="shared" ref="U285" si="521">AVERAGE(L285:T285)</f>
        <v>16.14903554138629</v>
      </c>
    </row>
    <row r="286" spans="1:44">
      <c r="A286" s="233">
        <v>43726</v>
      </c>
      <c r="B286" s="234">
        <v>1.8072453703703699</v>
      </c>
      <c r="C286" s="354">
        <f>(3.91*'VO2-BW'!C286+1.1*'VCO2-BW '!C286)/1000</f>
        <v>14.68726876447877</v>
      </c>
      <c r="D286" s="355">
        <f>(3.91*'VO2-BW'!D286+1.1*'VCO2-BW '!D286)/1000</f>
        <v>13.546278937728939</v>
      </c>
      <c r="E286" s="355">
        <f>(3.91*'VO2-BW'!E286+1.1*'VCO2-BW '!E286)/1000</f>
        <v>17.769709842519685</v>
      </c>
      <c r="F286" s="355">
        <f>(3.91*'VO2-BW'!F286+1.1*'VCO2-BW '!F286)/1000</f>
        <v>15.968308381742739</v>
      </c>
      <c r="G286" s="355">
        <f>(3.91*'VO2-BW'!G286+1.1*'VCO2-BW '!G286)/1000</f>
        <v>14.143692521739133</v>
      </c>
      <c r="H286" s="374">
        <f>(3.91*'VO2-BW'!H286+1.1*'VCO2-BW '!H286)/1000</f>
        <v>18.850351804878049</v>
      </c>
      <c r="I286" s="374">
        <f>(3.91*'VO2-BW'!I286+1.1*'VCO2-BW '!I286)/1000</f>
        <v>14.556627477477479</v>
      </c>
      <c r="J286" s="374">
        <f>(3.91*'VO2-BW'!J286+1.1*'VCO2-BW '!J286)/1000</f>
        <v>15.167428229665072</v>
      </c>
      <c r="K286" s="375">
        <f>(3.91*'VO2-BW'!K286+1.1*'VCO2-BW '!K286)/1000</f>
        <v>13.892975533980582</v>
      </c>
      <c r="L286" s="109"/>
      <c r="M286" s="329"/>
      <c r="N286" s="329"/>
      <c r="O286" s="329"/>
      <c r="P286" s="329"/>
      <c r="Q286" s="329"/>
      <c r="R286" s="329"/>
      <c r="S286" s="329"/>
      <c r="T286" s="329"/>
      <c r="U286" s="357">
        <f t="shared" ref="U286" si="522">STDEV(L285:T285)/SQRT(COUNT(L285:T285))</f>
        <v>0.30604793263526303</v>
      </c>
    </row>
    <row r="287" spans="1:44">
      <c r="A287" s="233">
        <v>43726</v>
      </c>
      <c r="B287" s="234">
        <v>1.8211342592592601</v>
      </c>
      <c r="C287" s="354">
        <f>(3.91*'VO2-BW'!C287+1.1*'VCO2-BW '!C287)/1000</f>
        <v>13.083681196911199</v>
      </c>
      <c r="D287" s="355">
        <f>(3.91*'VO2-BW'!D287+1.1*'VCO2-BW '!D287)/1000</f>
        <v>15.805647435897436</v>
      </c>
      <c r="E287" s="355">
        <f>(3.91*'VO2-BW'!E287+1.1*'VCO2-BW '!E287)/1000</f>
        <v>14.104459842519686</v>
      </c>
      <c r="F287" s="355">
        <f>(3.91*'VO2-BW'!F287+1.1*'VCO2-BW '!F287)/1000</f>
        <v>18.598723319502074</v>
      </c>
      <c r="G287" s="355">
        <f>(3.91*'VO2-BW'!G287+1.1*'VCO2-BW '!G287)/1000</f>
        <v>15.329861695652175</v>
      </c>
      <c r="H287" s="374">
        <f>(3.91*'VO2-BW'!H287+1.1*'VCO2-BW '!H287)/1000</f>
        <v>13.163484487804878</v>
      </c>
      <c r="I287" s="374">
        <f>(3.91*'VO2-BW'!I287+1.1*'VCO2-BW '!I287)/1000</f>
        <v>15.57067882882883</v>
      </c>
      <c r="J287" s="374">
        <f>(3.91*'VO2-BW'!J287+1.1*'VCO2-BW '!J287)/1000</f>
        <v>21.545023444976074</v>
      </c>
      <c r="K287" s="375">
        <f>(3.91*'VO2-BW'!K287+1.1*'VCO2-BW '!K287)/1000</f>
        <v>20.401664271844659</v>
      </c>
      <c r="L287" s="109"/>
      <c r="M287" s="329"/>
      <c r="N287" s="329"/>
      <c r="O287" s="329"/>
      <c r="P287" s="329"/>
      <c r="Q287" s="329"/>
      <c r="R287" s="329"/>
      <c r="S287" s="329"/>
      <c r="T287" s="329"/>
      <c r="U287" s="357"/>
    </row>
    <row r="288" spans="1:44">
      <c r="A288" s="233">
        <v>43726</v>
      </c>
      <c r="B288" s="234">
        <v>1.83502314814815</v>
      </c>
      <c r="C288" s="354">
        <f>(3.91*'VO2-BW'!C288+1.1*'VCO2-BW '!C288)/1000</f>
        <v>15.981414092664094</v>
      </c>
      <c r="D288" s="355">
        <f>(3.91*'VO2-BW'!D288+1.1*'VCO2-BW '!D288)/1000</f>
        <v>13.232173626373628</v>
      </c>
      <c r="E288" s="355">
        <f>(3.91*'VO2-BW'!E288+1.1*'VCO2-BW '!E288)/1000</f>
        <v>14.845514173228349</v>
      </c>
      <c r="F288" s="355">
        <f>(3.91*'VO2-BW'!F288+1.1*'VCO2-BW '!F288)/1000</f>
        <v>17.871200663900414</v>
      </c>
      <c r="G288" s="355">
        <f>(3.91*'VO2-BW'!G288+1.1*'VCO2-BW '!G288)/1000</f>
        <v>17.809666521739132</v>
      </c>
      <c r="H288" s="374">
        <f>(3.91*'VO2-BW'!H288+1.1*'VCO2-BW '!H288)/1000</f>
        <v>20.421111804878052</v>
      </c>
      <c r="I288" s="374">
        <f>(3.91*'VO2-BW'!I288+1.1*'VCO2-BW '!I288)/1000</f>
        <v>16.869339639639641</v>
      </c>
      <c r="J288" s="374">
        <f>(3.91*'VO2-BW'!J288+1.1*'VCO2-BW '!J288)/1000</f>
        <v>16.163177129186604</v>
      </c>
      <c r="K288" s="375">
        <f>(3.91*'VO2-BW'!K288+1.1*'VCO2-BW '!K288)/1000</f>
        <v>20.414067621359223</v>
      </c>
      <c r="L288" s="109">
        <f t="shared" ref="L288:P288" si="523">AVERAGE(C288:C290)</f>
        <v>17.405105791505793</v>
      </c>
      <c r="M288" s="329">
        <f t="shared" si="523"/>
        <v>14.390931562881564</v>
      </c>
      <c r="N288" s="329">
        <f t="shared" si="523"/>
        <v>15.209677559055118</v>
      </c>
      <c r="O288" s="329">
        <f t="shared" si="523"/>
        <v>15.788591203319504</v>
      </c>
      <c r="P288" s="329">
        <f t="shared" si="523"/>
        <v>17.013768086956521</v>
      </c>
      <c r="Q288" s="329">
        <f t="shared" ref="Q288" si="524">AVERAGE(H288:H290)</f>
        <v>19.400564943089432</v>
      </c>
      <c r="R288" s="329">
        <f t="shared" ref="R288" si="525">AVERAGE(I288:I290)</f>
        <v>16.823792042042044</v>
      </c>
      <c r="S288" s="329">
        <f t="shared" ref="S288" si="526">AVERAGE(J288:J290)</f>
        <v>16.445975629984051</v>
      </c>
      <c r="T288" s="329">
        <f t="shared" ref="T288" si="527">AVERAGE(K288:K290)</f>
        <v>19.042421650485437</v>
      </c>
      <c r="U288" s="357">
        <f t="shared" ref="U288" si="528">AVERAGE(L288:T288)</f>
        <v>16.835647607702164</v>
      </c>
    </row>
    <row r="289" spans="1:21">
      <c r="A289" s="233">
        <v>43726</v>
      </c>
      <c r="B289" s="234">
        <v>1.84891203703703</v>
      </c>
      <c r="C289" s="354">
        <f>(3.91*'VO2-BW'!C289+1.1*'VCO2-BW '!C289)/1000</f>
        <v>18.273634633204637</v>
      </c>
      <c r="D289" s="355">
        <f>(3.91*'VO2-BW'!D289+1.1*'VCO2-BW '!D289)/1000</f>
        <v>13.146851831501834</v>
      </c>
      <c r="E289" s="355">
        <f>(3.91*'VO2-BW'!E289+1.1*'VCO2-BW '!E289)/1000</f>
        <v>13.52228031496063</v>
      </c>
      <c r="F289" s="355">
        <f>(3.91*'VO2-BW'!F289+1.1*'VCO2-BW '!F289)/1000</f>
        <v>13.727561825726141</v>
      </c>
      <c r="G289" s="355">
        <f>(3.91*'VO2-BW'!G289+1.1*'VCO2-BW '!G289)/1000</f>
        <v>20.494814260869564</v>
      </c>
      <c r="H289" s="374">
        <f>(3.91*'VO2-BW'!H289+1.1*'VCO2-BW '!H289)/1000</f>
        <v>19.872635024390242</v>
      </c>
      <c r="I289" s="374">
        <f>(3.91*'VO2-BW'!I289+1.1*'VCO2-BW '!I289)/1000</f>
        <v>15.266726576576579</v>
      </c>
      <c r="J289" s="374">
        <f>(3.91*'VO2-BW'!J289+1.1*'VCO2-BW '!J289)/1000</f>
        <v>17.885648325358851</v>
      </c>
      <c r="K289" s="375">
        <f>(3.91*'VO2-BW'!K289+1.1*'VCO2-BW '!K289)/1000</f>
        <v>18.255597912621358</v>
      </c>
      <c r="L289" s="109"/>
      <c r="M289" s="329"/>
      <c r="N289" s="329"/>
      <c r="O289" s="329"/>
      <c r="P289" s="329"/>
      <c r="Q289" s="329"/>
      <c r="R289" s="329"/>
      <c r="S289" s="329"/>
      <c r="T289" s="329"/>
      <c r="U289" s="357">
        <f t="shared" ref="U289" si="529">STDEV(L288:T288)/SQRT(COUNT(L288:T288))</f>
        <v>0.5486522527346499</v>
      </c>
    </row>
    <row r="290" spans="1:21">
      <c r="A290" s="233">
        <v>43726</v>
      </c>
      <c r="B290" s="234">
        <v>1.8628009259259199</v>
      </c>
      <c r="C290" s="354">
        <f>(3.91*'VO2-BW'!C290+1.1*'VCO2-BW '!C290)/1000</f>
        <v>17.960268648648654</v>
      </c>
      <c r="D290" s="355">
        <f>(3.91*'VO2-BW'!D290+1.1*'VCO2-BW '!D290)/1000</f>
        <v>16.793769230769229</v>
      </c>
      <c r="E290" s="355">
        <f>(3.91*'VO2-BW'!E290+1.1*'VCO2-BW '!E290)/1000</f>
        <v>17.261238188976378</v>
      </c>
      <c r="F290" s="355">
        <f>(3.91*'VO2-BW'!F290+1.1*'VCO2-BW '!F290)/1000</f>
        <v>15.767011120331951</v>
      </c>
      <c r="G290" s="355">
        <f>(3.91*'VO2-BW'!G290+1.1*'VCO2-BW '!G290)/1000</f>
        <v>12.73682347826087</v>
      </c>
      <c r="H290" s="374">
        <f>(3.91*'VO2-BW'!H290+1.1*'VCO2-BW '!H290)/1000</f>
        <v>17.907948000000001</v>
      </c>
      <c r="I290" s="374">
        <f>(3.91*'VO2-BW'!I290+1.1*'VCO2-BW '!I290)/1000</f>
        <v>18.335309909909913</v>
      </c>
      <c r="J290" s="374">
        <f>(3.91*'VO2-BW'!J290+1.1*'VCO2-BW '!J290)/1000</f>
        <v>15.289101435406701</v>
      </c>
      <c r="K290" s="375">
        <f>(3.91*'VO2-BW'!K290+1.1*'VCO2-BW '!K290)/1000</f>
        <v>18.457599417475731</v>
      </c>
      <c r="L290" s="109"/>
      <c r="M290" s="329"/>
      <c r="N290" s="329"/>
      <c r="O290" s="329"/>
      <c r="P290" s="329"/>
      <c r="Q290" s="329"/>
      <c r="R290" s="329"/>
      <c r="S290" s="329"/>
      <c r="T290" s="329"/>
      <c r="U290" s="357"/>
    </row>
    <row r="291" spans="1:21">
      <c r="A291" s="233">
        <v>43726</v>
      </c>
      <c r="B291" s="234">
        <v>1.8766898148148099</v>
      </c>
      <c r="C291" s="354">
        <f>(3.91*'VO2-BW'!C291+1.1*'VCO2-BW '!C291)/1000</f>
        <v>17.009529498069504</v>
      </c>
      <c r="D291" s="355">
        <f>(3.91*'VO2-BW'!D291+1.1*'VCO2-BW '!D291)/1000</f>
        <v>12.503156593406594</v>
      </c>
      <c r="E291" s="355">
        <f>(3.91*'VO2-BW'!E291+1.1*'VCO2-BW '!E291)/1000</f>
        <v>11.487235039370081</v>
      </c>
      <c r="F291" s="355">
        <f>(3.91*'VO2-BW'!F291+1.1*'VCO2-BW '!F291)/1000</f>
        <v>20.912173941908712</v>
      </c>
      <c r="G291" s="355">
        <f>(3.91*'VO2-BW'!G291+1.1*'VCO2-BW '!G291)/1000</f>
        <v>15.130178304347826</v>
      </c>
      <c r="H291" s="374">
        <f>(3.91*'VO2-BW'!H291+1.1*'VCO2-BW '!H291)/1000</f>
        <v>14.12569112195122</v>
      </c>
      <c r="I291" s="374">
        <f>(3.91*'VO2-BW'!I291+1.1*'VCO2-BW '!I291)/1000</f>
        <v>15.588560810810813</v>
      </c>
      <c r="J291" s="374">
        <f>(3.91*'VO2-BW'!J291+1.1*'VCO2-BW '!J291)/1000</f>
        <v>14.962299617224883</v>
      </c>
      <c r="K291" s="375">
        <f>(3.91*'VO2-BW'!K291+1.1*'VCO2-BW '!K291)/1000</f>
        <v>19.071082281553398</v>
      </c>
      <c r="L291" s="109">
        <f t="shared" ref="L291:P291" si="530">AVERAGE(C291:C293)</f>
        <v>13.750288880308885</v>
      </c>
      <c r="M291" s="329">
        <f t="shared" si="530"/>
        <v>12.35337142857143</v>
      </c>
      <c r="N291" s="329">
        <f t="shared" si="530"/>
        <v>12.267095669291342</v>
      </c>
      <c r="O291" s="329">
        <f t="shared" si="530"/>
        <v>18.563256763485477</v>
      </c>
      <c r="P291" s="329">
        <f t="shared" si="530"/>
        <v>14.654688985507248</v>
      </c>
      <c r="Q291" s="329">
        <f t="shared" ref="Q291" si="531">AVERAGE(H291:H293)</f>
        <v>16.160208260162602</v>
      </c>
      <c r="R291" s="329">
        <f t="shared" ref="R291" si="532">AVERAGE(I291:I293)</f>
        <v>15.633928828828829</v>
      </c>
      <c r="S291" s="329">
        <f t="shared" ref="S291" si="533">AVERAGE(J291:J293)</f>
        <v>15.340114130781501</v>
      </c>
      <c r="T291" s="329">
        <f t="shared" ref="T291" si="534">AVERAGE(K291:K293)</f>
        <v>15.496421650485436</v>
      </c>
      <c r="U291" s="357">
        <f t="shared" ref="U291" si="535">AVERAGE(L291:T291)</f>
        <v>14.913263844158084</v>
      </c>
    </row>
    <row r="292" spans="1:21">
      <c r="A292" s="233">
        <v>43726</v>
      </c>
      <c r="B292" s="234">
        <v>1.8905787037037001</v>
      </c>
      <c r="C292" s="354">
        <f>(3.91*'VO2-BW'!C292+1.1*'VCO2-BW '!C292)/1000</f>
        <v>12.650374169884172</v>
      </c>
      <c r="D292" s="355">
        <f>(3.91*'VO2-BW'!D292+1.1*'VCO2-BW '!D292)/1000</f>
        <v>11.082839743589744</v>
      </c>
      <c r="E292" s="355">
        <f>(3.91*'VO2-BW'!E292+1.1*'VCO2-BW '!E292)/1000</f>
        <v>10.932363779527561</v>
      </c>
      <c r="F292" s="355">
        <f>(3.91*'VO2-BW'!F292+1.1*'VCO2-BW '!F292)/1000</f>
        <v>16.755378921161828</v>
      </c>
      <c r="G292" s="355">
        <f>(3.91*'VO2-BW'!G292+1.1*'VCO2-BW '!G292)/1000</f>
        <v>15.36467795652174</v>
      </c>
      <c r="H292" s="374">
        <f>(3.91*'VO2-BW'!H292+1.1*'VCO2-BW '!H292)/1000</f>
        <v>16.173441463414633</v>
      </c>
      <c r="I292" s="374">
        <f>(3.91*'VO2-BW'!I292+1.1*'VCO2-BW '!I292)/1000</f>
        <v>14.878741441441441</v>
      </c>
      <c r="J292" s="374">
        <f>(3.91*'VO2-BW'!J292+1.1*'VCO2-BW '!J292)/1000</f>
        <v>16.654282105263164</v>
      </c>
      <c r="K292" s="375">
        <f>(3.91*'VO2-BW'!K292+1.1*'VCO2-BW '!K292)/1000</f>
        <v>12.649083106796116</v>
      </c>
      <c r="L292" s="109"/>
      <c r="M292" s="329"/>
      <c r="N292" s="329"/>
      <c r="O292" s="329"/>
      <c r="P292" s="329"/>
      <c r="Q292" s="329"/>
      <c r="R292" s="329"/>
      <c r="S292" s="329"/>
      <c r="T292" s="329"/>
      <c r="U292" s="357">
        <f t="shared" ref="U292" si="536">STDEV(L291:T291)/SQRT(COUNT(L291:T291))</f>
        <v>0.6550400519483538</v>
      </c>
    </row>
    <row r="293" spans="1:21">
      <c r="A293" s="233">
        <v>43726</v>
      </c>
      <c r="B293" s="234">
        <v>1.90446759259259</v>
      </c>
      <c r="C293" s="354">
        <f>(3.91*'VO2-BW'!C293+1.1*'VCO2-BW '!C293)/1000</f>
        <v>11.590962972972974</v>
      </c>
      <c r="D293" s="355">
        <f>(3.91*'VO2-BW'!D293+1.1*'VCO2-BW '!D293)/1000</f>
        <v>13.47411794871795</v>
      </c>
      <c r="E293" s="355">
        <f>(3.91*'VO2-BW'!E293+1.1*'VCO2-BW '!E293)/1000</f>
        <v>14.381688188976382</v>
      </c>
      <c r="F293" s="355">
        <f>(3.91*'VO2-BW'!F293+1.1*'VCO2-BW '!F293)/1000</f>
        <v>18.02221742738589</v>
      </c>
      <c r="G293" s="355">
        <f>(3.91*'VO2-BW'!G293+1.1*'VCO2-BW '!G293)/1000</f>
        <v>13.469210695652174</v>
      </c>
      <c r="H293" s="374">
        <f>(3.91*'VO2-BW'!H293+1.1*'VCO2-BW '!H293)/1000</f>
        <v>18.181492195121951</v>
      </c>
      <c r="I293" s="374">
        <f>(3.91*'VO2-BW'!I293+1.1*'VCO2-BW '!I293)/1000</f>
        <v>16.434484234234237</v>
      </c>
      <c r="J293" s="374">
        <f>(3.91*'VO2-BW'!J293+1.1*'VCO2-BW '!J293)/1000</f>
        <v>14.40376066985646</v>
      </c>
      <c r="K293" s="375">
        <f>(3.91*'VO2-BW'!K293+1.1*'VCO2-BW '!K293)/1000</f>
        <v>14.769099563106796</v>
      </c>
      <c r="L293" s="109"/>
      <c r="M293" s="329"/>
      <c r="N293" s="329"/>
      <c r="O293" s="329"/>
      <c r="P293" s="329"/>
      <c r="Q293" s="329"/>
      <c r="R293" s="329"/>
      <c r="S293" s="329"/>
      <c r="T293" s="329"/>
      <c r="U293" s="357"/>
    </row>
    <row r="294" spans="1:21">
      <c r="A294" s="233">
        <v>43726</v>
      </c>
      <c r="B294" s="234">
        <v>1.91835648148148</v>
      </c>
      <c r="C294" s="354">
        <f>(3.91*'VO2-BW'!C294+1.1*'VCO2-BW '!C294)/1000</f>
        <v>15.260083243243246</v>
      </c>
      <c r="D294" s="355">
        <f>(3.91*'VO2-BW'!D294+1.1*'VCO2-BW '!D294)/1000</f>
        <v>11.996700183150184</v>
      </c>
      <c r="E294" s="355">
        <f>(3.91*'VO2-BW'!E294+1.1*'VCO2-BW '!E294)/1000</f>
        <v>12.095043307086614</v>
      </c>
      <c r="F294" s="355">
        <f>(3.91*'VO2-BW'!F294+1.1*'VCO2-BW '!F294)/1000</f>
        <v>19.139518008298754</v>
      </c>
      <c r="G294" s="355">
        <f>(3.91*'VO2-BW'!G294+1.1*'VCO2-BW '!G294)/1000</f>
        <v>17.370983782608697</v>
      </c>
      <c r="H294" s="374">
        <f>(3.91*'VO2-BW'!H294+1.1*'VCO2-BW '!H294)/1000</f>
        <v>18.059794048780486</v>
      </c>
      <c r="I294" s="374">
        <f>(3.91*'VO2-BW'!I294+1.1*'VCO2-BW '!I294)/1000</f>
        <v>18.023566666666671</v>
      </c>
      <c r="J294" s="374">
        <f>(3.91*'VO2-BW'!J294+1.1*'VCO2-BW '!J294)/1000</f>
        <v>22.812260574162682</v>
      </c>
      <c r="K294" s="375">
        <f>(3.91*'VO2-BW'!K294+1.1*'VCO2-BW '!K294)/1000</f>
        <v>13.913641407766987</v>
      </c>
      <c r="L294" s="109">
        <f t="shared" ref="L294:P294" si="537">AVERAGE(C294:C296)</f>
        <v>15.461575405405407</v>
      </c>
      <c r="M294" s="329">
        <f t="shared" si="537"/>
        <v>14.283429304029305</v>
      </c>
      <c r="N294" s="329">
        <f t="shared" si="537"/>
        <v>12.721212992125984</v>
      </c>
      <c r="O294" s="329">
        <f t="shared" si="537"/>
        <v>17.309673029045644</v>
      </c>
      <c r="P294" s="329">
        <f t="shared" si="537"/>
        <v>17.06596026086957</v>
      </c>
      <c r="Q294" s="329">
        <f t="shared" ref="Q294" si="538">AVERAGE(H294:H296)</f>
        <v>15.109732715447151</v>
      </c>
      <c r="R294" s="329">
        <f t="shared" ref="R294" si="539">AVERAGE(I294:I296)</f>
        <v>16.621989489489494</v>
      </c>
      <c r="S294" s="329">
        <f t="shared" ref="S294" si="540">AVERAGE(J294:J296)</f>
        <v>18.190528452950563</v>
      </c>
      <c r="T294" s="329">
        <f t="shared" ref="T294" si="541">AVERAGE(K294:K296)</f>
        <v>17.605389530744333</v>
      </c>
      <c r="U294" s="357">
        <f t="shared" ref="U294" si="542">AVERAGE(L294:T294)</f>
        <v>16.041054575567493</v>
      </c>
    </row>
    <row r="295" spans="1:21">
      <c r="A295" s="233">
        <v>43726</v>
      </c>
      <c r="B295" s="234">
        <v>1.9322453703703699</v>
      </c>
      <c r="C295" s="354">
        <f>(3.91*'VO2-BW'!C295+1.1*'VCO2-BW '!C295)/1000</f>
        <v>14.571324710424712</v>
      </c>
      <c r="D295" s="355">
        <f>(3.91*'VO2-BW'!D295+1.1*'VCO2-BW '!D295)/1000</f>
        <v>16.394085164835168</v>
      </c>
      <c r="E295" s="355">
        <f>(3.91*'VO2-BW'!E295+1.1*'VCO2-BW '!E295)/1000</f>
        <v>15.519918897637796</v>
      </c>
      <c r="F295" s="355">
        <f>(3.91*'VO2-BW'!F295+1.1*'VCO2-BW '!F295)/1000</f>
        <v>17.180265560165974</v>
      </c>
      <c r="G295" s="355">
        <f>(3.91*'VO2-BW'!G295+1.1*'VCO2-BW '!G295)/1000</f>
        <v>15.058741608695653</v>
      </c>
      <c r="H295" s="374">
        <f>(3.91*'VO2-BW'!H295+1.1*'VCO2-BW '!H295)/1000</f>
        <v>14.386144780487804</v>
      </c>
      <c r="I295" s="374">
        <f>(3.91*'VO2-BW'!I295+1.1*'VCO2-BW '!I295)/1000</f>
        <v>16.882797747747752</v>
      </c>
      <c r="J295" s="374">
        <f>(3.91*'VO2-BW'!J295+1.1*'VCO2-BW '!J295)/1000</f>
        <v>17.158248038277513</v>
      </c>
      <c r="K295" s="375">
        <f>(3.91*'VO2-BW'!K295+1.1*'VCO2-BW '!K295)/1000</f>
        <v>20.080018737864076</v>
      </c>
      <c r="L295" s="109"/>
      <c r="M295" s="329"/>
      <c r="N295" s="329"/>
      <c r="O295" s="329"/>
      <c r="P295" s="329"/>
      <c r="Q295" s="329"/>
      <c r="R295" s="329"/>
      <c r="S295" s="329"/>
      <c r="T295" s="329"/>
      <c r="U295" s="357">
        <f t="shared" ref="U295" si="543">STDEV(L294:T294)/SQRT(COUNT(L294:T294))</f>
        <v>0.59369889101798079</v>
      </c>
    </row>
    <row r="296" spans="1:21">
      <c r="A296" s="233">
        <v>43726</v>
      </c>
      <c r="B296" s="234">
        <v>1.9461342592592601</v>
      </c>
      <c r="C296" s="354">
        <f>(3.91*'VO2-BW'!C296+1.1*'VCO2-BW '!C296)/1000</f>
        <v>16.553318262548267</v>
      </c>
      <c r="D296" s="355">
        <f>(3.91*'VO2-BW'!D296+1.1*'VCO2-BW '!D296)/1000</f>
        <v>14.459502564102564</v>
      </c>
      <c r="E296" s="355">
        <f>(3.91*'VO2-BW'!E296+1.1*'VCO2-BW '!E296)/1000</f>
        <v>10.548676771653545</v>
      </c>
      <c r="F296" s="355">
        <f>(3.91*'VO2-BW'!F296+1.1*'VCO2-BW '!F296)/1000</f>
        <v>15.6092355186722</v>
      </c>
      <c r="G296" s="355">
        <f>(3.91*'VO2-BW'!G296+1.1*'VCO2-BW '!G296)/1000</f>
        <v>18.768155391304351</v>
      </c>
      <c r="H296" s="374">
        <f>(3.91*'VO2-BW'!H296+1.1*'VCO2-BW '!H296)/1000</f>
        <v>12.88325931707317</v>
      </c>
      <c r="I296" s="374">
        <f>(3.91*'VO2-BW'!I296+1.1*'VCO2-BW '!I296)/1000</f>
        <v>14.959604054054054</v>
      </c>
      <c r="J296" s="374">
        <f>(3.91*'VO2-BW'!J296+1.1*'VCO2-BW '!J296)/1000</f>
        <v>14.601076746411485</v>
      </c>
      <c r="K296" s="375">
        <f>(3.91*'VO2-BW'!K296+1.1*'VCO2-BW '!K296)/1000</f>
        <v>18.82250844660194</v>
      </c>
      <c r="L296" s="109"/>
      <c r="M296" s="329"/>
      <c r="N296" s="329"/>
      <c r="O296" s="329"/>
      <c r="P296" s="329"/>
      <c r="Q296" s="329"/>
      <c r="R296" s="329"/>
      <c r="S296" s="329"/>
      <c r="T296" s="329"/>
      <c r="U296" s="357"/>
    </row>
    <row r="297" spans="1:21">
      <c r="A297" s="233">
        <v>43726</v>
      </c>
      <c r="B297" s="234">
        <v>1.96002314814815</v>
      </c>
      <c r="C297" s="354">
        <f>(3.91*'VO2-BW'!C297+1.1*'VCO2-BW '!C297)/1000</f>
        <v>18.01307702702703</v>
      </c>
      <c r="D297" s="355">
        <f>(3.91*'VO2-BW'!D297+1.1*'VCO2-BW '!D297)/1000</f>
        <v>10.205501098901099</v>
      </c>
      <c r="E297" s="355">
        <f>(3.91*'VO2-BW'!E297+1.1*'VCO2-BW '!E297)/1000</f>
        <v>8.9755547244094487</v>
      </c>
      <c r="F297" s="355">
        <f>(3.91*'VO2-BW'!F297+1.1*'VCO2-BW '!F297)/1000</f>
        <v>18.3279644813278</v>
      </c>
      <c r="G297" s="355">
        <f>(3.91*'VO2-BW'!G297+1.1*'VCO2-BW '!G297)/1000</f>
        <v>14.008948652173913</v>
      </c>
      <c r="H297" s="374">
        <f>(3.91*'VO2-BW'!H297+1.1*'VCO2-BW '!H297)/1000</f>
        <v>16.88850419512195</v>
      </c>
      <c r="I297" s="374">
        <f>(3.91*'VO2-BW'!I297+1.1*'VCO2-BW '!I297)/1000</f>
        <v>13.31231711711712</v>
      </c>
      <c r="J297" s="374">
        <f>(3.91*'VO2-BW'!J297+1.1*'VCO2-BW '!J297)/1000</f>
        <v>18.852817320574161</v>
      </c>
      <c r="K297" s="375">
        <f>(3.91*'VO2-BW'!K297+1.1*'VCO2-BW '!K297)/1000</f>
        <v>16.741069563106798</v>
      </c>
      <c r="L297" s="109">
        <f t="shared" ref="L297:P297" si="544">AVERAGE(C297:C299)</f>
        <v>16.254743925353932</v>
      </c>
      <c r="M297" s="329">
        <f t="shared" si="544"/>
        <v>10.175101648351648</v>
      </c>
      <c r="N297" s="329">
        <f t="shared" si="544"/>
        <v>14.108849999999999</v>
      </c>
      <c r="O297" s="329">
        <f t="shared" si="544"/>
        <v>18.785608298755189</v>
      </c>
      <c r="P297" s="329">
        <f t="shared" si="544"/>
        <v>16.880277115942025</v>
      </c>
      <c r="Q297" s="329">
        <f t="shared" ref="Q297" si="545">AVERAGE(H297:H299)</f>
        <v>17.17173580487805</v>
      </c>
      <c r="R297" s="329">
        <f t="shared" ref="R297" si="546">AVERAGE(I297:I299)</f>
        <v>17.795638738738742</v>
      </c>
      <c r="S297" s="329">
        <f t="shared" ref="S297" si="547">AVERAGE(J297:J299)</f>
        <v>17.287170526315791</v>
      </c>
      <c r="T297" s="329">
        <f t="shared" ref="T297" si="548">AVERAGE(K297:K299)</f>
        <v>17.282927944983815</v>
      </c>
      <c r="U297" s="357">
        <f t="shared" ref="U297" si="549">AVERAGE(L297:T297)</f>
        <v>16.193561555924351</v>
      </c>
    </row>
    <row r="298" spans="1:21">
      <c r="A298" s="233">
        <v>43726</v>
      </c>
      <c r="B298" s="234">
        <v>1.97391203703703</v>
      </c>
      <c r="C298" s="354">
        <f>(3.91*'VO2-BW'!C298+1.1*'VCO2-BW '!C298)/1000</f>
        <v>17.622606833976835</v>
      </c>
      <c r="D298" s="355">
        <f>(3.91*'VO2-BW'!D298+1.1*'VCO2-BW '!D298)/1000</f>
        <v>10.093701282051283</v>
      </c>
      <c r="E298" s="355">
        <f>(3.91*'VO2-BW'!E298+1.1*'VCO2-BW '!E298)/1000</f>
        <v>16.877668110236218</v>
      </c>
      <c r="F298" s="355">
        <f>(3.91*'VO2-BW'!F298+1.1*'VCO2-BW '!F298)/1000</f>
        <v>20.668570954356845</v>
      </c>
      <c r="G298" s="355">
        <f>(3.91*'VO2-BW'!G298+1.1*'VCO2-BW '!G298)/1000</f>
        <v>21.355931434782608</v>
      </c>
      <c r="H298" s="374">
        <f>(3.91*'VO2-BW'!H298+1.1*'VCO2-BW '!H298)/1000</f>
        <v>16.94577268292683</v>
      </c>
      <c r="I298" s="374">
        <f>(3.91*'VO2-BW'!I298+1.1*'VCO2-BW '!I298)/1000</f>
        <v>19.213195045045047</v>
      </c>
      <c r="J298" s="374">
        <f>(3.91*'VO2-BW'!J298+1.1*'VCO2-BW '!J298)/1000</f>
        <v>18.745371483253592</v>
      </c>
      <c r="K298" s="375">
        <f>(3.91*'VO2-BW'!K298+1.1*'VCO2-BW '!K298)/1000</f>
        <v>18.111921796116501</v>
      </c>
      <c r="L298" s="109"/>
      <c r="M298" s="329"/>
      <c r="N298" s="329"/>
      <c r="O298" s="329"/>
      <c r="P298" s="329"/>
      <c r="Q298" s="329"/>
      <c r="R298" s="329"/>
      <c r="S298" s="329"/>
      <c r="T298" s="329"/>
      <c r="U298" s="357">
        <f t="shared" ref="U298" si="550">STDEV(L297:T297)/SQRT(COUNT(L297:T297))</f>
        <v>0.86335976199033226</v>
      </c>
    </row>
    <row r="299" spans="1:21">
      <c r="A299" s="233">
        <v>43726</v>
      </c>
      <c r="B299" s="234">
        <v>1.9878009259259199</v>
      </c>
      <c r="C299" s="354">
        <f>(3.91*'VO2-BW'!C299+1.1*'VCO2-BW '!C299)/1000</f>
        <v>13.128547915057919</v>
      </c>
      <c r="D299" s="355">
        <f>(3.91*'VO2-BW'!D299+1.1*'VCO2-BW '!D299)/1000</f>
        <v>10.226102564102565</v>
      </c>
      <c r="E299" s="355">
        <f>(3.91*'VO2-BW'!E299+1.1*'VCO2-BW '!E299)/1000</f>
        <v>16.473327165354331</v>
      </c>
      <c r="F299" s="355">
        <f>(3.91*'VO2-BW'!F299+1.1*'VCO2-BW '!F299)/1000</f>
        <v>17.360289460580912</v>
      </c>
      <c r="G299" s="355">
        <f>(3.91*'VO2-BW'!G299+1.1*'VCO2-BW '!G299)/1000</f>
        <v>15.275951260869563</v>
      </c>
      <c r="H299" s="374">
        <f>(3.91*'VO2-BW'!H299+1.1*'VCO2-BW '!H299)/1000</f>
        <v>17.680930536585365</v>
      </c>
      <c r="I299" s="374">
        <f>(3.91*'VO2-BW'!I299+1.1*'VCO2-BW '!I299)/1000</f>
        <v>20.861404054054056</v>
      </c>
      <c r="J299" s="374">
        <f>(3.91*'VO2-BW'!J299+1.1*'VCO2-BW '!J299)/1000</f>
        <v>14.263322775119617</v>
      </c>
      <c r="K299" s="375">
        <f>(3.91*'VO2-BW'!K299+1.1*'VCO2-BW '!K299)/1000</f>
        <v>16.995792475728155</v>
      </c>
      <c r="L299" s="109"/>
      <c r="M299" s="329"/>
      <c r="N299" s="329"/>
      <c r="O299" s="329"/>
      <c r="P299" s="329"/>
      <c r="Q299" s="329"/>
      <c r="R299" s="329"/>
      <c r="S299" s="329"/>
      <c r="T299" s="329"/>
      <c r="U299" s="357"/>
    </row>
    <row r="300" spans="1:21">
      <c r="A300" s="233">
        <v>43727</v>
      </c>
      <c r="B300" s="234">
        <v>2.001689814814815</v>
      </c>
      <c r="C300" s="354">
        <f>(3.91*'VO2-BW'!C300+1.1*'VCO2-BW '!C300)/1000</f>
        <v>15.480890694980697</v>
      </c>
      <c r="D300" s="355">
        <f>(3.91*'VO2-BW'!D300+1.1*'VCO2-BW '!D300)/1000</f>
        <v>15.210115384615383</v>
      </c>
      <c r="E300" s="355">
        <f>(3.91*'VO2-BW'!E300+1.1*'VCO2-BW '!E300)/1000</f>
        <v>12.151520078740157</v>
      </c>
      <c r="F300" s="355">
        <f>(3.91*'VO2-BW'!F300+1.1*'VCO2-BW '!F300)/1000</f>
        <v>13.918967302904562</v>
      </c>
      <c r="G300" s="355">
        <f>(3.91*'VO2-BW'!G300+1.1*'VCO2-BW '!G300)/1000</f>
        <v>16.155840434782611</v>
      </c>
      <c r="H300" s="374">
        <f>(3.91*'VO2-BW'!H300+1.1*'VCO2-BW '!H300)/1000</f>
        <v>19.315472975609755</v>
      </c>
      <c r="I300" s="374">
        <f>(3.91*'VO2-BW'!I300+1.1*'VCO2-BW '!I300)/1000</f>
        <v>21.141941891891896</v>
      </c>
      <c r="J300" s="374">
        <f>(3.91*'VO2-BW'!J300+1.1*'VCO2-BW '!J300)/1000</f>
        <v>14.084594066985646</v>
      </c>
      <c r="K300" s="375">
        <f>(3.91*'VO2-BW'!K300+1.1*'VCO2-BW '!K300)/1000</f>
        <v>17.620062524271844</v>
      </c>
      <c r="L300" s="109">
        <f t="shared" ref="L300:P300" si="551">AVERAGE(C300:C302)</f>
        <v>13.699573166023166</v>
      </c>
      <c r="M300" s="329">
        <f t="shared" si="551"/>
        <v>11.666659645909645</v>
      </c>
      <c r="N300" s="329">
        <f t="shared" si="551"/>
        <v>11.161931102362205</v>
      </c>
      <c r="O300" s="329">
        <f t="shared" si="551"/>
        <v>16.064389045643154</v>
      </c>
      <c r="P300" s="329">
        <f t="shared" si="551"/>
        <v>13.401113869565217</v>
      </c>
      <c r="Q300" s="329">
        <f t="shared" ref="Q300" si="552">AVERAGE(H300:H302)</f>
        <v>15.164965593495936</v>
      </c>
      <c r="R300" s="329">
        <f t="shared" ref="R300" si="553">AVERAGE(I300:I302)</f>
        <v>16.784453753753755</v>
      </c>
      <c r="S300" s="329">
        <f t="shared" ref="S300" si="554">AVERAGE(J300:J302)</f>
        <v>16.572134003189795</v>
      </c>
      <c r="T300" s="329">
        <f t="shared" ref="T300" si="555">AVERAGE(K300:K302)</f>
        <v>15.107572977346278</v>
      </c>
      <c r="U300" s="357">
        <f t="shared" ref="U300" si="556">AVERAGE(L300:T300)</f>
        <v>14.402532573032127</v>
      </c>
    </row>
    <row r="301" spans="1:21">
      <c r="A301" s="233">
        <v>43727</v>
      </c>
      <c r="B301" s="234">
        <v>2.0155787037036998</v>
      </c>
      <c r="C301" s="354">
        <f>(3.91*'VO2-BW'!C301+1.1*'VCO2-BW '!C301)/1000</f>
        <v>13.688314633204634</v>
      </c>
      <c r="D301" s="355">
        <f>(3.91*'VO2-BW'!D301+1.1*'VCO2-BW '!D301)/1000</f>
        <v>9.6707679487179483</v>
      </c>
      <c r="E301" s="355">
        <f>(3.91*'VO2-BW'!E301+1.1*'VCO2-BW '!E301)/1000</f>
        <v>10.702598031496064</v>
      </c>
      <c r="F301" s="355">
        <f>(3.91*'VO2-BW'!F301+1.1*'VCO2-BW '!F301)/1000</f>
        <v>16.812155352697097</v>
      </c>
      <c r="G301" s="355">
        <f>(3.91*'VO2-BW'!G301+1.1*'VCO2-BW '!G301)/1000</f>
        <v>11.954982565217394</v>
      </c>
      <c r="H301" s="374">
        <f>(3.91*'VO2-BW'!H301+1.1*'VCO2-BW '!H301)/1000</f>
        <v>13.753205853658535</v>
      </c>
      <c r="I301" s="374">
        <f>(3.91*'VO2-BW'!I301+1.1*'VCO2-BW '!I301)/1000</f>
        <v>15.274486486486488</v>
      </c>
      <c r="J301" s="374">
        <f>(3.91*'VO2-BW'!J301+1.1*'VCO2-BW '!J301)/1000</f>
        <v>14.532599712918664</v>
      </c>
      <c r="K301" s="375">
        <f>(3.91*'VO2-BW'!K301+1.1*'VCO2-BW '!K301)/1000</f>
        <v>13.587587281553397</v>
      </c>
      <c r="L301" s="109"/>
      <c r="M301" s="329"/>
      <c r="N301" s="329"/>
      <c r="O301" s="329"/>
      <c r="P301" s="329"/>
      <c r="Q301" s="329"/>
      <c r="R301" s="329"/>
      <c r="S301" s="329"/>
      <c r="T301" s="329"/>
      <c r="U301" s="357">
        <f t="shared" ref="U301" si="557">STDEV(L300:T300)/SQRT(COUNT(L300:T300))</f>
        <v>0.68419013162670073</v>
      </c>
    </row>
    <row r="302" spans="1:21">
      <c r="A302" s="233">
        <v>43727</v>
      </c>
      <c r="B302" s="234">
        <v>2.02946759259259</v>
      </c>
      <c r="C302" s="354">
        <f>(3.91*'VO2-BW'!C302+1.1*'VCO2-BW '!C302)/1000</f>
        <v>11.92951416988417</v>
      </c>
      <c r="D302" s="355">
        <f>(3.91*'VO2-BW'!D302+1.1*'VCO2-BW '!D302)/1000</f>
        <v>10.119095604395605</v>
      </c>
      <c r="E302" s="355">
        <f>(3.91*'VO2-BW'!E302+1.1*'VCO2-BW '!E302)/1000</f>
        <v>10.631675196850395</v>
      </c>
      <c r="F302" s="355">
        <f>(3.91*'VO2-BW'!F302+1.1*'VCO2-BW '!F302)/1000</f>
        <v>17.462044481327801</v>
      </c>
      <c r="G302" s="355">
        <f>(3.91*'VO2-BW'!G302+1.1*'VCO2-BW '!G302)/1000</f>
        <v>12.092518608695652</v>
      </c>
      <c r="H302" s="374">
        <f>(3.91*'VO2-BW'!H302+1.1*'VCO2-BW '!H302)/1000</f>
        <v>12.426217951219513</v>
      </c>
      <c r="I302" s="374">
        <f>(3.91*'VO2-BW'!I302+1.1*'VCO2-BW '!I302)/1000</f>
        <v>13.936932882882884</v>
      </c>
      <c r="J302" s="374">
        <f>(3.91*'VO2-BW'!J302+1.1*'VCO2-BW '!J302)/1000</f>
        <v>21.099208229665074</v>
      </c>
      <c r="K302" s="375">
        <f>(3.91*'VO2-BW'!K302+1.1*'VCO2-BW '!K302)/1000</f>
        <v>14.115069126213591</v>
      </c>
      <c r="L302" s="109"/>
      <c r="M302" s="329"/>
      <c r="N302" s="329"/>
      <c r="O302" s="329"/>
      <c r="P302" s="329"/>
      <c r="Q302" s="329"/>
      <c r="R302" s="329"/>
      <c r="S302" s="329"/>
      <c r="T302" s="329"/>
      <c r="U302" s="357"/>
    </row>
    <row r="303" spans="1:21">
      <c r="A303" s="233">
        <v>43727</v>
      </c>
      <c r="B303" s="234">
        <v>2.0433564814814802</v>
      </c>
      <c r="C303" s="354">
        <f>(3.91*'VO2-BW'!C303+1.1*'VCO2-BW '!C303)/1000</f>
        <v>13.012865444015446</v>
      </c>
      <c r="D303" s="355">
        <f>(3.91*'VO2-BW'!D303+1.1*'VCO2-BW '!D303)/1000</f>
        <v>10.700941758241759</v>
      </c>
      <c r="E303" s="355">
        <f>(3.91*'VO2-BW'!E303+1.1*'VCO2-BW '!E303)/1000</f>
        <v>14.427024803149608</v>
      </c>
      <c r="F303" s="355">
        <f>(3.91*'VO2-BW'!F303+1.1*'VCO2-BW '!F303)/1000</f>
        <v>14.554254273858922</v>
      </c>
      <c r="G303" s="355">
        <f>(3.91*'VO2-BW'!G303+1.1*'VCO2-BW '!G303)/1000</f>
        <v>12.764143826086954</v>
      </c>
      <c r="H303" s="374">
        <f>(3.91*'VO2-BW'!H303+1.1*'VCO2-BW '!H303)/1000</f>
        <v>14.844115219512194</v>
      </c>
      <c r="I303" s="374">
        <f>(3.91*'VO2-BW'!I303+1.1*'VCO2-BW '!I303)/1000</f>
        <v>12.71783963963964</v>
      </c>
      <c r="J303" s="374">
        <f>(3.91*'VO2-BW'!J303+1.1*'VCO2-BW '!J303)/1000</f>
        <v>22.410785933014356</v>
      </c>
      <c r="K303" s="375">
        <f>(3.91*'VO2-BW'!K303+1.1*'VCO2-BW '!K303)/1000</f>
        <v>19.764168446601943</v>
      </c>
      <c r="L303" s="109">
        <f t="shared" ref="L303:P303" si="558">AVERAGE(C303:C305)</f>
        <v>15.681270257400259</v>
      </c>
      <c r="M303" s="329">
        <f t="shared" si="558"/>
        <v>13.234903357753359</v>
      </c>
      <c r="N303" s="329">
        <f t="shared" si="558"/>
        <v>16.877632677165355</v>
      </c>
      <c r="O303" s="329">
        <f t="shared" si="558"/>
        <v>17.704581244813276</v>
      </c>
      <c r="P303" s="329">
        <f t="shared" si="558"/>
        <v>17.524639260869566</v>
      </c>
      <c r="Q303" s="329">
        <f t="shared" ref="Q303" si="559">AVERAGE(H303:H305)</f>
        <v>16.09822481300813</v>
      </c>
      <c r="R303" s="329">
        <f t="shared" ref="R303" si="560">AVERAGE(I303:I305)</f>
        <v>13.707906756756758</v>
      </c>
      <c r="S303" s="329">
        <f t="shared" ref="S303" si="561">AVERAGE(J303:J305)</f>
        <v>19.114778915470499</v>
      </c>
      <c r="T303" s="329">
        <f t="shared" ref="T303" si="562">AVERAGE(K303:K305)</f>
        <v>15.474429692556633</v>
      </c>
      <c r="U303" s="357">
        <f t="shared" ref="U303" si="563">AVERAGE(L303:T303)</f>
        <v>16.157596330643759</v>
      </c>
    </row>
    <row r="304" spans="1:21">
      <c r="A304" s="233">
        <v>43727</v>
      </c>
      <c r="B304" s="234">
        <v>2.0572453703703699</v>
      </c>
      <c r="C304" s="354">
        <f>(3.91*'VO2-BW'!C304+1.1*'VCO2-BW '!C304)/1000</f>
        <v>17.013107953667959</v>
      </c>
      <c r="D304" s="355">
        <f>(3.91*'VO2-BW'!D304+1.1*'VCO2-BW '!D304)/1000</f>
        <v>18.211628205128207</v>
      </c>
      <c r="E304" s="355">
        <f>(3.91*'VO2-BW'!E304+1.1*'VCO2-BW '!E304)/1000</f>
        <v>17.867568897637796</v>
      </c>
      <c r="F304" s="355">
        <f>(3.91*'VO2-BW'!F304+1.1*'VCO2-BW '!F304)/1000</f>
        <v>20.401952863070537</v>
      </c>
      <c r="G304" s="355">
        <f>(3.91*'VO2-BW'!G304+1.1*'VCO2-BW '!G304)/1000</f>
        <v>20.798463173913046</v>
      </c>
      <c r="H304" s="374">
        <f>(3.91*'VO2-BW'!H304+1.1*'VCO2-BW '!H304)/1000</f>
        <v>13.042203902439025</v>
      </c>
      <c r="I304" s="374">
        <f>(3.91*'VO2-BW'!I304+1.1*'VCO2-BW '!I304)/1000</f>
        <v>13.387139639639642</v>
      </c>
      <c r="J304" s="374">
        <f>(3.91*'VO2-BW'!J304+1.1*'VCO2-BW '!J304)/1000</f>
        <v>16.522772822966509</v>
      </c>
      <c r="K304" s="375">
        <f>(3.91*'VO2-BW'!K304+1.1*'VCO2-BW '!K304)/1000</f>
        <v>13.882178786407767</v>
      </c>
      <c r="L304" s="109"/>
      <c r="M304" s="329"/>
      <c r="N304" s="329"/>
      <c r="O304" s="329"/>
      <c r="P304" s="329"/>
      <c r="Q304" s="329"/>
      <c r="R304" s="329"/>
      <c r="S304" s="329"/>
      <c r="T304" s="329"/>
      <c r="U304" s="357">
        <f t="shared" ref="U304" si="564">STDEV(L303:T303)/SQRT(COUNT(L303:T303))</f>
        <v>0.63207760666280011</v>
      </c>
    </row>
    <row r="305" spans="1:21">
      <c r="A305" s="233">
        <v>43727</v>
      </c>
      <c r="B305" s="234">
        <v>2.0711342592592601</v>
      </c>
      <c r="C305" s="354">
        <f>(3.91*'VO2-BW'!C305+1.1*'VCO2-BW '!C305)/1000</f>
        <v>17.017837374517374</v>
      </c>
      <c r="D305" s="355">
        <f>(3.91*'VO2-BW'!D305+1.1*'VCO2-BW '!D305)/1000</f>
        <v>10.792140109890109</v>
      </c>
      <c r="E305" s="355">
        <f>(3.91*'VO2-BW'!E305+1.1*'VCO2-BW '!E305)/1000</f>
        <v>18.338304330708663</v>
      </c>
      <c r="F305" s="355">
        <f>(3.91*'VO2-BW'!F305+1.1*'VCO2-BW '!F305)/1000</f>
        <v>18.157536597510372</v>
      </c>
      <c r="G305" s="355">
        <f>(3.91*'VO2-BW'!G305+1.1*'VCO2-BW '!G305)/1000</f>
        <v>19.011310782608696</v>
      </c>
      <c r="H305" s="374">
        <f>(3.91*'VO2-BW'!H305+1.1*'VCO2-BW '!H305)/1000</f>
        <v>20.40835531707317</v>
      </c>
      <c r="I305" s="374">
        <f>(3.91*'VO2-BW'!I305+1.1*'VCO2-BW '!I305)/1000</f>
        <v>15.018740990990993</v>
      </c>
      <c r="J305" s="374">
        <f>(3.91*'VO2-BW'!J305+1.1*'VCO2-BW '!J305)/1000</f>
        <v>18.410777990430628</v>
      </c>
      <c r="K305" s="375">
        <f>(3.91*'VO2-BW'!K305+1.1*'VCO2-BW '!K305)/1000</f>
        <v>12.776941844660193</v>
      </c>
      <c r="L305" s="109"/>
      <c r="M305" s="329"/>
      <c r="N305" s="329"/>
      <c r="O305" s="329"/>
      <c r="P305" s="329"/>
      <c r="Q305" s="329"/>
      <c r="R305" s="329"/>
      <c r="S305" s="329"/>
      <c r="T305" s="329"/>
      <c r="U305" s="357"/>
    </row>
    <row r="306" spans="1:21">
      <c r="A306" s="233">
        <v>43727</v>
      </c>
      <c r="B306" s="234">
        <v>2.0850231481481498</v>
      </c>
      <c r="C306" s="354">
        <f>(3.91*'VO2-BW'!C306+1.1*'VCO2-BW '!C306)/1000</f>
        <v>12.757790617760618</v>
      </c>
      <c r="D306" s="355">
        <f>(3.91*'VO2-BW'!D306+1.1*'VCO2-BW '!D306)/1000</f>
        <v>10.721543223443224</v>
      </c>
      <c r="E306" s="355">
        <f>(3.91*'VO2-BW'!E306+1.1*'VCO2-BW '!E306)/1000</f>
        <v>11.672355118110236</v>
      </c>
      <c r="F306" s="355">
        <f>(3.91*'VO2-BW'!F306+1.1*'VCO2-BW '!F306)/1000</f>
        <v>13.181837676348547</v>
      </c>
      <c r="G306" s="355">
        <f>(3.91*'VO2-BW'!G306+1.1*'VCO2-BW '!G306)/1000</f>
        <v>15.379068391304347</v>
      </c>
      <c r="H306" s="374">
        <f>(3.91*'VO2-BW'!H306+1.1*'VCO2-BW '!H306)/1000</f>
        <v>18.366429951219512</v>
      </c>
      <c r="I306" s="374">
        <f>(3.91*'VO2-BW'!I306+1.1*'VCO2-BW '!I306)/1000</f>
        <v>14.90708738738739</v>
      </c>
      <c r="J306" s="374">
        <f>(3.91*'VO2-BW'!J306+1.1*'VCO2-BW '!J306)/1000</f>
        <v>18.109614641148326</v>
      </c>
      <c r="K306" s="375">
        <f>(3.91*'VO2-BW'!K306+1.1*'VCO2-BW '!K306)/1000</f>
        <v>16.587935533980581</v>
      </c>
      <c r="L306" s="109">
        <f t="shared" ref="L306:P306" si="565">AVERAGE(C306:C308)</f>
        <v>14.568492638352639</v>
      </c>
      <c r="M306" s="329">
        <f t="shared" si="565"/>
        <v>11.389094749694749</v>
      </c>
      <c r="N306" s="329">
        <f t="shared" si="565"/>
        <v>11.305927559055119</v>
      </c>
      <c r="O306" s="329">
        <f t="shared" si="565"/>
        <v>12.749805145228214</v>
      </c>
      <c r="P306" s="329">
        <f t="shared" si="565"/>
        <v>14.486961666666666</v>
      </c>
      <c r="Q306" s="329">
        <f t="shared" ref="Q306" si="566">AVERAGE(H306:H308)</f>
        <v>17.757914861788617</v>
      </c>
      <c r="R306" s="329">
        <f t="shared" ref="R306" si="567">AVERAGE(I306:I308)</f>
        <v>17.41720930930931</v>
      </c>
      <c r="S306" s="329">
        <f t="shared" ref="S306" si="568">AVERAGE(J306:J308)</f>
        <v>15.337381307814994</v>
      </c>
      <c r="T306" s="329">
        <f t="shared" ref="T306" si="569">AVERAGE(K306:K308)</f>
        <v>16.030052572815531</v>
      </c>
      <c r="U306" s="357">
        <f t="shared" ref="U306" si="570">AVERAGE(L306:T306)</f>
        <v>14.560315534525094</v>
      </c>
    </row>
    <row r="307" spans="1:21">
      <c r="A307" s="233">
        <v>43727</v>
      </c>
      <c r="B307" s="234">
        <v>2.0989120370370302</v>
      </c>
      <c r="C307" s="354">
        <f>(3.91*'VO2-BW'!C307+1.1*'VCO2-BW '!C307)/1000</f>
        <v>11.658733899613901</v>
      </c>
      <c r="D307" s="355">
        <f>(3.91*'VO2-BW'!D307+1.1*'VCO2-BW '!D307)/1000</f>
        <v>9.6643663003663001</v>
      </c>
      <c r="E307" s="355">
        <f>(3.91*'VO2-BW'!E307+1.1*'VCO2-BW '!E307)/1000</f>
        <v>10.790241732283466</v>
      </c>
      <c r="F307" s="355">
        <f>(3.91*'VO2-BW'!F307+1.1*'VCO2-BW '!F307)/1000</f>
        <v>12.743269045643151</v>
      </c>
      <c r="G307" s="355">
        <f>(3.91*'VO2-BW'!G307+1.1*'VCO2-BW '!G307)/1000</f>
        <v>12.208383086956523</v>
      </c>
      <c r="H307" s="374">
        <f>(3.91*'VO2-BW'!H307+1.1*'VCO2-BW '!H307)/1000</f>
        <v>20.208521073170733</v>
      </c>
      <c r="I307" s="374">
        <f>(3.91*'VO2-BW'!I307+1.1*'VCO2-BW '!I307)/1000</f>
        <v>19.534521621621625</v>
      </c>
      <c r="J307" s="374">
        <f>(3.91*'VO2-BW'!J307+1.1*'VCO2-BW '!J307)/1000</f>
        <v>13.619242296650718</v>
      </c>
      <c r="K307" s="375">
        <f>(3.91*'VO2-BW'!K307+1.1*'VCO2-BW '!K307)/1000</f>
        <v>13.162564563106796</v>
      </c>
      <c r="L307" s="109"/>
      <c r="M307" s="329"/>
      <c r="N307" s="329"/>
      <c r="O307" s="329"/>
      <c r="P307" s="329"/>
      <c r="Q307" s="329"/>
      <c r="R307" s="329"/>
      <c r="S307" s="329"/>
      <c r="T307" s="329"/>
      <c r="U307" s="357">
        <f t="shared" ref="U307" si="571">STDEV(L306:T306)/SQRT(COUNT(L306:T306))</f>
        <v>0.79128516739112775</v>
      </c>
    </row>
    <row r="308" spans="1:21">
      <c r="A308" s="233">
        <v>43727</v>
      </c>
      <c r="B308" s="234">
        <v>2.1128009259259199</v>
      </c>
      <c r="C308" s="354">
        <f>(3.91*'VO2-BW'!C308+1.1*'VCO2-BW '!C308)/1000</f>
        <v>19.2889533976834</v>
      </c>
      <c r="D308" s="355">
        <f>(3.91*'VO2-BW'!D308+1.1*'VCO2-BW '!D308)/1000</f>
        <v>13.781374725274727</v>
      </c>
      <c r="E308" s="355">
        <f>(3.91*'VO2-BW'!E308+1.1*'VCO2-BW '!E308)/1000</f>
        <v>11.455185826771656</v>
      </c>
      <c r="F308" s="355">
        <f>(3.91*'VO2-BW'!F308+1.1*'VCO2-BW '!F308)/1000</f>
        <v>12.324308713692945</v>
      </c>
      <c r="G308" s="355">
        <f>(3.91*'VO2-BW'!G308+1.1*'VCO2-BW '!G308)/1000</f>
        <v>15.873433521739129</v>
      </c>
      <c r="H308" s="374">
        <f>(3.91*'VO2-BW'!H308+1.1*'VCO2-BW '!H308)/1000</f>
        <v>14.698793560975609</v>
      </c>
      <c r="I308" s="374">
        <f>(3.91*'VO2-BW'!I308+1.1*'VCO2-BW '!I308)/1000</f>
        <v>17.810018918918921</v>
      </c>
      <c r="J308" s="374">
        <f>(3.91*'VO2-BW'!J308+1.1*'VCO2-BW '!J308)/1000</f>
        <v>14.283286985645935</v>
      </c>
      <c r="K308" s="375">
        <f>(3.91*'VO2-BW'!K308+1.1*'VCO2-BW '!K308)/1000</f>
        <v>18.339657621359223</v>
      </c>
      <c r="L308" s="109"/>
      <c r="M308" s="329"/>
      <c r="N308" s="329"/>
      <c r="O308" s="329"/>
      <c r="P308" s="329"/>
      <c r="Q308" s="329"/>
      <c r="R308" s="329"/>
      <c r="S308" s="329"/>
      <c r="T308" s="329"/>
      <c r="U308" s="357"/>
    </row>
    <row r="309" spans="1:21">
      <c r="A309" s="233">
        <v>43727</v>
      </c>
      <c r="B309" s="234">
        <v>2.1266898148148101</v>
      </c>
      <c r="C309" s="354">
        <f>(3.91*'VO2-BW'!C309+1.1*'VCO2-BW '!C309)/1000</f>
        <v>18.722291351351355</v>
      </c>
      <c r="D309" s="355">
        <f>(3.91*'VO2-BW'!D309+1.1*'VCO2-BW '!D309)/1000</f>
        <v>8.8370677655677667</v>
      </c>
      <c r="E309" s="355">
        <f>(3.91*'VO2-BW'!E309+1.1*'VCO2-BW '!E309)/1000</f>
        <v>17.698276771653546</v>
      </c>
      <c r="F309" s="355">
        <f>(3.91*'VO2-BW'!F309+1.1*'VCO2-BW '!F309)/1000</f>
        <v>15.021621908713692</v>
      </c>
      <c r="G309" s="355">
        <f>(3.91*'VO2-BW'!G309+1.1*'VCO2-BW '!G309)/1000</f>
        <v>12.37570947826087</v>
      </c>
      <c r="H309" s="374">
        <f>(3.91*'VO2-BW'!H309+1.1*'VCO2-BW '!H309)/1000</f>
        <v>13.318754536585367</v>
      </c>
      <c r="I309" s="374">
        <f>(3.91*'VO2-BW'!I309+1.1*'VCO2-BW '!I309)/1000</f>
        <v>14.156997297297298</v>
      </c>
      <c r="J309" s="374">
        <f>(3.91*'VO2-BW'!J309+1.1*'VCO2-BW '!J309)/1000</f>
        <v>14.433049856459332</v>
      </c>
      <c r="K309" s="375">
        <f>(3.91*'VO2-BW'!K309+1.1*'VCO2-BW '!K309)/1000</f>
        <v>15.142213737864076</v>
      </c>
      <c r="L309" s="109">
        <f t="shared" ref="L309:P309" si="572">AVERAGE(C309:C311)</f>
        <v>16.391890154440159</v>
      </c>
      <c r="M309" s="329">
        <f t="shared" si="572"/>
        <v>8.4945442002442011</v>
      </c>
      <c r="N309" s="329">
        <f t="shared" si="572"/>
        <v>15.985601574803153</v>
      </c>
      <c r="O309" s="329">
        <f t="shared" si="572"/>
        <v>17.371196348547716</v>
      </c>
      <c r="P309" s="329">
        <f t="shared" si="572"/>
        <v>15.808987999999999</v>
      </c>
      <c r="Q309" s="329">
        <f t="shared" ref="Q309" si="573">AVERAGE(H309:H311)</f>
        <v>16.214564260162604</v>
      </c>
      <c r="R309" s="329">
        <f t="shared" ref="R309" si="574">AVERAGE(I309:I311)</f>
        <v>14.544847747747751</v>
      </c>
      <c r="S309" s="329">
        <f t="shared" ref="S309" si="575">AVERAGE(J309:J311)</f>
        <v>17.630459681020739</v>
      </c>
      <c r="T309" s="329">
        <f t="shared" ref="T309" si="576">AVERAGE(K309:K311)</f>
        <v>17.662376084142394</v>
      </c>
      <c r="U309" s="357">
        <f t="shared" ref="U309" si="577">AVERAGE(L309:T309)</f>
        <v>15.567163116789857</v>
      </c>
    </row>
    <row r="310" spans="1:21">
      <c r="A310" s="233">
        <v>43727</v>
      </c>
      <c r="B310" s="234">
        <v>2.1405787037036998</v>
      </c>
      <c r="C310" s="354">
        <f>(3.91*'VO2-BW'!C310+1.1*'VCO2-BW '!C310)/1000</f>
        <v>17.349367683397688</v>
      </c>
      <c r="D310" s="355">
        <f>(3.91*'VO2-BW'!D310+1.1*'VCO2-BW '!D310)/1000</f>
        <v>7.6863463369963378</v>
      </c>
      <c r="E310" s="355">
        <f>(3.91*'VO2-BW'!E310+1.1*'VCO2-BW '!E310)/1000</f>
        <v>16.160275984251971</v>
      </c>
      <c r="F310" s="355">
        <f>(3.91*'VO2-BW'!F310+1.1*'VCO2-BW '!F310)/1000</f>
        <v>19.174560995850619</v>
      </c>
      <c r="G310" s="355">
        <f>(3.91*'VO2-BW'!G310+1.1*'VCO2-BW '!G310)/1000</f>
        <v>18.498603217391306</v>
      </c>
      <c r="H310" s="374">
        <f>(3.91*'VO2-BW'!H310+1.1*'VCO2-BW '!H310)/1000</f>
        <v>14.897041073170733</v>
      </c>
      <c r="I310" s="374">
        <f>(3.91*'VO2-BW'!I310+1.1*'VCO2-BW '!I310)/1000</f>
        <v>13.13900900900901</v>
      </c>
      <c r="J310" s="374">
        <f>(3.91*'VO2-BW'!J310+1.1*'VCO2-BW '!J310)/1000</f>
        <v>15.213448133971292</v>
      </c>
      <c r="K310" s="375">
        <f>(3.91*'VO2-BW'!K310+1.1*'VCO2-BW '!K310)/1000</f>
        <v>17.612345097087378</v>
      </c>
      <c r="L310" s="109"/>
      <c r="M310" s="329"/>
      <c r="N310" s="329"/>
      <c r="O310" s="329"/>
      <c r="P310" s="329"/>
      <c r="Q310" s="329"/>
      <c r="R310" s="329"/>
      <c r="S310" s="329"/>
      <c r="T310" s="329"/>
      <c r="U310" s="357">
        <f t="shared" ref="U310" si="578">STDEV(L309:T309)/SQRT(COUNT(L309:T309))</f>
        <v>0.94502782137640562</v>
      </c>
    </row>
    <row r="311" spans="1:21">
      <c r="A311" s="233">
        <v>43727</v>
      </c>
      <c r="B311" s="234">
        <v>2.15446759259259</v>
      </c>
      <c r="C311" s="354">
        <f>(3.91*'VO2-BW'!C311+1.1*'VCO2-BW '!C311)/1000</f>
        <v>13.104011428571431</v>
      </c>
      <c r="D311" s="355">
        <f>(3.91*'VO2-BW'!D311+1.1*'VCO2-BW '!D311)/1000</f>
        <v>8.9602184981684978</v>
      </c>
      <c r="E311" s="355">
        <f>(3.91*'VO2-BW'!E311+1.1*'VCO2-BW '!E311)/1000</f>
        <v>14.09825196850394</v>
      </c>
      <c r="F311" s="355">
        <f>(3.91*'VO2-BW'!F311+1.1*'VCO2-BW '!F311)/1000</f>
        <v>17.917406141078835</v>
      </c>
      <c r="G311" s="355">
        <f>(3.91*'VO2-BW'!G311+1.1*'VCO2-BW '!G311)/1000</f>
        <v>16.552651304347826</v>
      </c>
      <c r="H311" s="374">
        <f>(3.91*'VO2-BW'!H311+1.1*'VCO2-BW '!H311)/1000</f>
        <v>20.427897170731711</v>
      </c>
      <c r="I311" s="374">
        <f>(3.91*'VO2-BW'!I311+1.1*'VCO2-BW '!I311)/1000</f>
        <v>16.33853693693694</v>
      </c>
      <c r="J311" s="374">
        <f>(3.91*'VO2-BW'!J311+1.1*'VCO2-BW '!J311)/1000</f>
        <v>23.244881052631587</v>
      </c>
      <c r="K311" s="375">
        <f>(3.91*'VO2-BW'!K311+1.1*'VCO2-BW '!K311)/1000</f>
        <v>20.23256941747573</v>
      </c>
      <c r="L311" s="109"/>
      <c r="M311" s="329"/>
      <c r="N311" s="329"/>
      <c r="O311" s="329"/>
      <c r="P311" s="329"/>
      <c r="Q311" s="329"/>
      <c r="R311" s="329"/>
      <c r="S311" s="329"/>
      <c r="T311" s="329"/>
      <c r="U311" s="357"/>
    </row>
    <row r="312" spans="1:21">
      <c r="A312" s="233">
        <v>43727</v>
      </c>
      <c r="B312" s="234">
        <v>2.1683564814814802</v>
      </c>
      <c r="C312" s="354">
        <f>(3.91*'VO2-BW'!C312+1.1*'VCO2-BW '!C312)/1000</f>
        <v>13.347545212355213</v>
      </c>
      <c r="D312" s="355">
        <f>(3.91*'VO2-BW'!D312+1.1*'VCO2-BW '!D312)/1000</f>
        <v>16.281503296703296</v>
      </c>
      <c r="E312" s="355">
        <f>(3.91*'VO2-BW'!E312+1.1*'VCO2-BW '!E312)/1000</f>
        <v>12.923858267716536</v>
      </c>
      <c r="F312" s="355">
        <f>(3.91*'VO2-BW'!F312+1.1*'VCO2-BW '!F312)/1000</f>
        <v>15.58360232365145</v>
      </c>
      <c r="G312" s="355">
        <f>(3.91*'VO2-BW'!G312+1.1*'VCO2-BW '!G312)/1000</f>
        <v>11.486230260869565</v>
      </c>
      <c r="H312" s="374">
        <f>(3.91*'VO2-BW'!H312+1.1*'VCO2-BW '!H312)/1000</f>
        <v>17.278464390243901</v>
      </c>
      <c r="I312" s="374">
        <f>(3.91*'VO2-BW'!I312+1.1*'VCO2-BW '!I312)/1000</f>
        <v>15.84722792792793</v>
      </c>
      <c r="J312" s="374">
        <f>(3.91*'VO2-BW'!J312+1.1*'VCO2-BW '!J312)/1000</f>
        <v>17.25023569377991</v>
      </c>
      <c r="K312" s="375">
        <f>(3.91*'VO2-BW'!K312+1.1*'VCO2-BW '!K312)/1000</f>
        <v>16.066908786407765</v>
      </c>
      <c r="L312" s="109">
        <f t="shared" ref="L312:P312" si="579">AVERAGE(C312:C314)</f>
        <v>14.103241093951093</v>
      </c>
      <c r="M312" s="329">
        <f t="shared" si="579"/>
        <v>12.54007686202686</v>
      </c>
      <c r="N312" s="329">
        <f t="shared" si="579"/>
        <v>13.8276531496063</v>
      </c>
      <c r="O312" s="329">
        <f t="shared" si="579"/>
        <v>14.566074024896265</v>
      </c>
      <c r="P312" s="329">
        <f t="shared" si="579"/>
        <v>13.635599202898552</v>
      </c>
      <c r="Q312" s="329">
        <f t="shared" ref="Q312" si="580">AVERAGE(H312:H314)</f>
        <v>16.642752162601624</v>
      </c>
      <c r="R312" s="329">
        <f t="shared" ref="R312" si="581">AVERAGE(I312:I314)</f>
        <v>15.793260810810812</v>
      </c>
      <c r="S312" s="329">
        <f t="shared" ref="S312" si="582">AVERAGE(J312:J314)</f>
        <v>16.738425933014355</v>
      </c>
      <c r="T312" s="329">
        <f t="shared" ref="T312" si="583">AVERAGE(K312:K314)</f>
        <v>14.086819708737863</v>
      </c>
      <c r="U312" s="357">
        <f t="shared" ref="U312" si="584">AVERAGE(L312:T312)</f>
        <v>14.659322549838192</v>
      </c>
    </row>
    <row r="313" spans="1:21">
      <c r="A313" s="233">
        <v>43727</v>
      </c>
      <c r="B313" s="234">
        <v>2.1822453703703699</v>
      </c>
      <c r="C313" s="354">
        <f>(3.91*'VO2-BW'!C313+1.1*'VCO2-BW '!C313)/1000</f>
        <v>11.674700926640925</v>
      </c>
      <c r="D313" s="355">
        <f>(3.91*'VO2-BW'!D313+1.1*'VCO2-BW '!D313)/1000</f>
        <v>11.259728571428571</v>
      </c>
      <c r="E313" s="355">
        <f>(3.91*'VO2-BW'!E313+1.1*'VCO2-BW '!E313)/1000</f>
        <v>10.616474409448822</v>
      </c>
      <c r="F313" s="355">
        <f>(3.91*'VO2-BW'!F313+1.1*'VCO2-BW '!F313)/1000</f>
        <v>13.716925145228213</v>
      </c>
      <c r="G313" s="355">
        <f>(3.91*'VO2-BW'!G313+1.1*'VCO2-BW '!G313)/1000</f>
        <v>16.111069000000001</v>
      </c>
      <c r="H313" s="374">
        <f>(3.91*'VO2-BW'!H313+1.1*'VCO2-BW '!H313)/1000</f>
        <v>17.507193853658535</v>
      </c>
      <c r="I313" s="374">
        <f>(3.91*'VO2-BW'!I313+1.1*'VCO2-BW '!I313)/1000</f>
        <v>14.413499099099099</v>
      </c>
      <c r="J313" s="374">
        <f>(3.91*'VO2-BW'!J313+1.1*'VCO2-BW '!J313)/1000</f>
        <v>13.254097511961724</v>
      </c>
      <c r="K313" s="375">
        <f>(3.91*'VO2-BW'!K313+1.1*'VCO2-BW '!K313)/1000</f>
        <v>12.725654902912622</v>
      </c>
      <c r="L313" s="109"/>
      <c r="M313" s="329"/>
      <c r="N313" s="329"/>
      <c r="O313" s="329"/>
      <c r="P313" s="329"/>
      <c r="Q313" s="329"/>
      <c r="R313" s="329"/>
      <c r="S313" s="329"/>
      <c r="T313" s="329"/>
      <c r="U313" s="357">
        <f t="shared" ref="U313" si="585">STDEV(L312:T312)/SQRT(COUNT(L312:T312))</f>
        <v>0.47753776799633996</v>
      </c>
    </row>
    <row r="314" spans="1:21">
      <c r="A314" s="233">
        <v>43727</v>
      </c>
      <c r="B314" s="234">
        <v>2.1961342592592601</v>
      </c>
      <c r="C314" s="354">
        <f>(3.91*'VO2-BW'!C314+1.1*'VCO2-BW '!C314)/1000</f>
        <v>17.287477142857146</v>
      </c>
      <c r="D314" s="355">
        <f>(3.91*'VO2-BW'!D314+1.1*'VCO2-BW '!D314)/1000</f>
        <v>10.078998717948718</v>
      </c>
      <c r="E314" s="355">
        <f>(3.91*'VO2-BW'!E314+1.1*'VCO2-BW '!E314)/1000</f>
        <v>17.942626771653543</v>
      </c>
      <c r="F314" s="355">
        <f>(3.91*'VO2-BW'!F314+1.1*'VCO2-BW '!F314)/1000</f>
        <v>14.397694605809129</v>
      </c>
      <c r="G314" s="355">
        <f>(3.91*'VO2-BW'!G314+1.1*'VCO2-BW '!G314)/1000</f>
        <v>13.309498347826086</v>
      </c>
      <c r="H314" s="374">
        <f>(3.91*'VO2-BW'!H314+1.1*'VCO2-BW '!H314)/1000</f>
        <v>15.142598243902437</v>
      </c>
      <c r="I314" s="374">
        <f>(3.91*'VO2-BW'!I314+1.1*'VCO2-BW '!I314)/1000</f>
        <v>17.119055405405408</v>
      </c>
      <c r="J314" s="374">
        <f>(3.91*'VO2-BW'!J314+1.1*'VCO2-BW '!J314)/1000</f>
        <v>19.710944593301434</v>
      </c>
      <c r="K314" s="375">
        <f>(3.91*'VO2-BW'!K314+1.1*'VCO2-BW '!K314)/1000</f>
        <v>13.467895436893203</v>
      </c>
      <c r="L314" s="109"/>
      <c r="M314" s="329"/>
      <c r="N314" s="329"/>
      <c r="O314" s="329"/>
      <c r="P314" s="329"/>
      <c r="Q314" s="329"/>
      <c r="R314" s="329"/>
      <c r="S314" s="329"/>
      <c r="T314" s="329"/>
      <c r="U314" s="357"/>
    </row>
    <row r="315" spans="1:21">
      <c r="A315" s="233">
        <v>43727</v>
      </c>
      <c r="B315" s="234">
        <v>2.21002314814814</v>
      </c>
      <c r="C315" s="354">
        <f>(3.91*'VO2-BW'!C315+1.1*'VCO2-BW '!C315)/1000</f>
        <v>16.344292509652512</v>
      </c>
      <c r="D315" s="355">
        <f>(3.91*'VO2-BW'!D315+1.1*'VCO2-BW '!D315)/1000</f>
        <v>15.278153846153847</v>
      </c>
      <c r="E315" s="355">
        <f>(3.91*'VO2-BW'!E315+1.1*'VCO2-BW '!E315)/1000</f>
        <v>16.240946456692914</v>
      </c>
      <c r="F315" s="355">
        <f>(3.91*'VO2-BW'!F315+1.1*'VCO2-BW '!F315)/1000</f>
        <v>21.606691120331952</v>
      </c>
      <c r="G315" s="355">
        <f>(3.91*'VO2-BW'!G315+1.1*'VCO2-BW '!G315)/1000</f>
        <v>16.496743391304349</v>
      </c>
      <c r="H315" s="374">
        <f>(3.91*'VO2-BW'!H315+1.1*'VCO2-BW '!H315)/1000</f>
        <v>12.716923902439024</v>
      </c>
      <c r="I315" s="374">
        <f>(3.91*'VO2-BW'!I315+1.1*'VCO2-BW '!I315)/1000</f>
        <v>18.242843693693697</v>
      </c>
      <c r="J315" s="374">
        <f>(3.91*'VO2-BW'!J315+1.1*'VCO2-BW '!J315)/1000</f>
        <v>14.376474162679427</v>
      </c>
      <c r="K315" s="375">
        <f>(3.91*'VO2-BW'!K315+1.1*'VCO2-BW '!K315)/1000</f>
        <v>21.66536189320388</v>
      </c>
      <c r="L315" s="109">
        <f t="shared" ref="L315:P315" si="586">AVERAGE(C315:C317)</f>
        <v>17.670110308880311</v>
      </c>
      <c r="M315" s="329">
        <f t="shared" si="586"/>
        <v>14.864899328449328</v>
      </c>
      <c r="N315" s="329">
        <f t="shared" si="586"/>
        <v>15.237616535433071</v>
      </c>
      <c r="O315" s="329">
        <f t="shared" si="586"/>
        <v>16.725312863070538</v>
      </c>
      <c r="P315" s="329">
        <f t="shared" si="586"/>
        <v>15.571893057971016</v>
      </c>
      <c r="Q315" s="329">
        <f t="shared" ref="Q315" si="587">AVERAGE(H315:H317)</f>
        <v>13.816692520325203</v>
      </c>
      <c r="R315" s="329">
        <f t="shared" ref="R315" si="588">AVERAGE(I315:I317)</f>
        <v>15.699730930930933</v>
      </c>
      <c r="S315" s="329">
        <f t="shared" ref="S315" si="589">AVERAGE(J315:J317)</f>
        <v>15.184569218500799</v>
      </c>
      <c r="T315" s="329">
        <f t="shared" ref="T315" si="590">AVERAGE(K315:K317)</f>
        <v>16.247951148867312</v>
      </c>
      <c r="U315" s="357">
        <f t="shared" ref="U315" si="591">AVERAGE(L315:T315)</f>
        <v>15.668752879158724</v>
      </c>
    </row>
    <row r="316" spans="1:21">
      <c r="A316" s="233">
        <v>43727</v>
      </c>
      <c r="B316" s="234">
        <v>2.2239120370370302</v>
      </c>
      <c r="C316" s="354">
        <f>(3.91*'VO2-BW'!C316+1.1*'VCO2-BW '!C316)/1000</f>
        <v>19.366915598455602</v>
      </c>
      <c r="D316" s="355">
        <f>(3.91*'VO2-BW'!D316+1.1*'VCO2-BW '!D316)/1000</f>
        <v>17.771500915750917</v>
      </c>
      <c r="E316" s="355">
        <f>(3.91*'VO2-BW'!E316+1.1*'VCO2-BW '!E316)/1000</f>
        <v>15.525372047244097</v>
      </c>
      <c r="F316" s="355">
        <f>(3.91*'VO2-BW'!F316+1.1*'VCO2-BW '!F316)/1000</f>
        <v>16.838237676348545</v>
      </c>
      <c r="G316" s="355">
        <f>(3.91*'VO2-BW'!G316+1.1*'VCO2-BW '!G316)/1000</f>
        <v>18.360025478260869</v>
      </c>
      <c r="H316" s="374">
        <f>(3.91*'VO2-BW'!H316+1.1*'VCO2-BW '!H316)/1000</f>
        <v>14.14163151219512</v>
      </c>
      <c r="I316" s="374">
        <f>(3.91*'VO2-BW'!I316+1.1*'VCO2-BW '!I316)/1000</f>
        <v>16.113965765765766</v>
      </c>
      <c r="J316" s="374">
        <f>(3.91*'VO2-BW'!J316+1.1*'VCO2-BW '!J316)/1000</f>
        <v>18.178561052631583</v>
      </c>
      <c r="K316" s="375">
        <f>(3.91*'VO2-BW'!K316+1.1*'VCO2-BW '!K316)/1000</f>
        <v>15.195049902912618</v>
      </c>
      <c r="L316" s="109"/>
      <c r="M316" s="329"/>
      <c r="N316" s="329"/>
      <c r="O316" s="329"/>
      <c r="P316" s="329"/>
      <c r="Q316" s="329"/>
      <c r="R316" s="329"/>
      <c r="S316" s="329"/>
      <c r="T316" s="329"/>
      <c r="U316" s="357">
        <f t="shared" ref="U316" si="592">STDEV(L315:T315)/SQRT(COUNT(L315:T315))</f>
        <v>0.37200998958493775</v>
      </c>
    </row>
    <row r="317" spans="1:21">
      <c r="A317" s="233">
        <v>43727</v>
      </c>
      <c r="B317" s="234">
        <v>2.2378009259259199</v>
      </c>
      <c r="C317" s="354">
        <f>(3.91*'VO2-BW'!C317+1.1*'VCO2-BW '!C317)/1000</f>
        <v>17.299122818532823</v>
      </c>
      <c r="D317" s="355">
        <f>(3.91*'VO2-BW'!D317+1.1*'VCO2-BW '!D317)/1000</f>
        <v>11.545043223443223</v>
      </c>
      <c r="E317" s="355">
        <f>(3.91*'VO2-BW'!E317+1.1*'VCO2-BW '!E317)/1000</f>
        <v>13.946531102362206</v>
      </c>
      <c r="F317" s="355">
        <f>(3.91*'VO2-BW'!F317+1.1*'VCO2-BW '!F317)/1000</f>
        <v>11.73100979253112</v>
      </c>
      <c r="G317" s="355">
        <f>(3.91*'VO2-BW'!G317+1.1*'VCO2-BW '!G317)/1000</f>
        <v>11.858910304347827</v>
      </c>
      <c r="H317" s="374">
        <f>(3.91*'VO2-BW'!H317+1.1*'VCO2-BW '!H317)/1000</f>
        <v>14.591522146341463</v>
      </c>
      <c r="I317" s="374">
        <f>(3.91*'VO2-BW'!I317+1.1*'VCO2-BW '!I317)/1000</f>
        <v>12.742383333333335</v>
      </c>
      <c r="J317" s="374">
        <f>(3.91*'VO2-BW'!J317+1.1*'VCO2-BW '!J317)/1000</f>
        <v>12.99867244019139</v>
      </c>
      <c r="K317" s="375">
        <f>(3.91*'VO2-BW'!K317+1.1*'VCO2-BW '!K317)/1000</f>
        <v>11.883441650485436</v>
      </c>
      <c r="L317" s="109"/>
      <c r="M317" s="329"/>
      <c r="N317" s="329"/>
      <c r="O317" s="329"/>
      <c r="P317" s="329"/>
      <c r="Q317" s="329"/>
      <c r="R317" s="329"/>
      <c r="S317" s="329"/>
      <c r="T317" s="329"/>
      <c r="U317" s="357"/>
    </row>
    <row r="318" spans="1:21">
      <c r="A318" s="223">
        <v>43727</v>
      </c>
      <c r="B318" s="224">
        <v>2.2516898148148101</v>
      </c>
      <c r="C318" s="354">
        <f>(3.91*'VO2-BW'!C318+1.1*'VCO2-BW '!C318)/1000</f>
        <v>12.647182857142859</v>
      </c>
      <c r="D318" s="355">
        <f>(3.91*'VO2-BW'!D318+1.1*'VCO2-BW '!D318)/1000</f>
        <v>9.6115443223443222</v>
      </c>
      <c r="E318" s="355">
        <f>(3.91*'VO2-BW'!E318+1.1*'VCO2-BW '!E318)/1000</f>
        <v>10.597266141732286</v>
      </c>
      <c r="F318" s="355">
        <f>(3.91*'VO2-BW'!F318+1.1*'VCO2-BW '!F318)/1000</f>
        <v>13.042410622406639</v>
      </c>
      <c r="G318" s="355">
        <f>(3.91*'VO2-BW'!G318+1.1*'VCO2-BW '!G318)/1000</f>
        <v>17.489468608695653</v>
      </c>
      <c r="H318" s="374">
        <f>(3.91*'VO2-BW'!H318+1.1*'VCO2-BW '!H318)/1000</f>
        <v>9.9635372682926828</v>
      </c>
      <c r="I318" s="374">
        <f>(3.91*'VO2-BW'!I318+1.1*'VCO2-BW '!I318)/1000</f>
        <v>13.548326126126129</v>
      </c>
      <c r="J318" s="374">
        <f>(3.91*'VO2-BW'!J318+1.1*'VCO2-BW '!J318)/1000</f>
        <v>13.827750430622011</v>
      </c>
      <c r="K318" s="375">
        <f>(3.91*'VO2-BW'!K318+1.1*'VCO2-BW '!K318)/1000</f>
        <v>19.492796165048542</v>
      </c>
      <c r="L318" s="109">
        <f t="shared" ref="L318:P318" si="593">AVERAGE(C318:C320)</f>
        <v>11.823102200772203</v>
      </c>
      <c r="M318" s="329">
        <f t="shared" si="593"/>
        <v>8.2179289377289368</v>
      </c>
      <c r="N318" s="329">
        <f t="shared" si="593"/>
        <v>12.268031102362206</v>
      </c>
      <c r="O318" s="329">
        <f t="shared" si="593"/>
        <v>15.748253609958505</v>
      </c>
      <c r="P318" s="329">
        <f t="shared" si="593"/>
        <v>13.110029739130434</v>
      </c>
      <c r="Q318" s="329">
        <f t="shared" ref="Q318" si="594">AVERAGE(H318:H320)</f>
        <v>10.751067707317072</v>
      </c>
      <c r="R318" s="329">
        <f t="shared" ref="R318" si="595">AVERAGE(I318:I320)</f>
        <v>12.787447447447448</v>
      </c>
      <c r="S318" s="329">
        <f t="shared" ref="S318" si="596">AVERAGE(J318:J320)</f>
        <v>13.762903253588519</v>
      </c>
      <c r="T318" s="329">
        <f t="shared" ref="T318" si="597">AVERAGE(K318:K320)</f>
        <v>17.949986521035598</v>
      </c>
      <c r="U318" s="357">
        <f t="shared" ref="U318" si="598">AVERAGE(L318:T318)</f>
        <v>12.935416724371214</v>
      </c>
    </row>
    <row r="319" spans="1:21">
      <c r="A319" s="223">
        <v>43727</v>
      </c>
      <c r="B319" s="224">
        <v>2.2655787037036998</v>
      </c>
      <c r="C319" s="354">
        <f>(3.91*'VO2-BW'!C319+1.1*'VCO2-BW '!C319)/1000</f>
        <v>11.252903552123554</v>
      </c>
      <c r="D319" s="355">
        <f>(3.91*'VO2-BW'!D319+1.1*'VCO2-BW '!D319)/1000</f>
        <v>8.0107412087912095</v>
      </c>
      <c r="E319" s="355">
        <f>(3.91*'VO2-BW'!E319+1.1*'VCO2-BW '!E319)/1000</f>
        <v>14.083327559055121</v>
      </c>
      <c r="F319" s="355">
        <f>(3.91*'VO2-BW'!F319+1.1*'VCO2-BW '!F319)/1000</f>
        <v>17.867563817427385</v>
      </c>
      <c r="G319" s="355">
        <f>(3.91*'VO2-BW'!G319+1.1*'VCO2-BW '!G319)/1000</f>
        <v>10.695443652173914</v>
      </c>
      <c r="H319" s="374">
        <f>(3.91*'VO2-BW'!H319+1.1*'VCO2-BW '!H319)/1000</f>
        <v>11.156571609756098</v>
      </c>
      <c r="I319" s="374">
        <f>(3.91*'VO2-BW'!I319+1.1*'VCO2-BW '!I319)/1000</f>
        <v>11.314601351351351</v>
      </c>
      <c r="J319" s="374">
        <f>(3.91*'VO2-BW'!J319+1.1*'VCO2-BW '!J319)/1000</f>
        <v>13.509606028708136</v>
      </c>
      <c r="K319" s="375">
        <f>(3.91*'VO2-BW'!K319+1.1*'VCO2-BW '!K319)/1000</f>
        <v>15.38552786407767</v>
      </c>
      <c r="L319" s="109"/>
      <c r="M319" s="329"/>
      <c r="N319" s="329"/>
      <c r="O319" s="329"/>
      <c r="P319" s="329"/>
      <c r="Q319" s="329"/>
      <c r="R319" s="329"/>
      <c r="S319" s="329"/>
      <c r="T319" s="329"/>
      <c r="U319" s="357">
        <f t="shared" ref="U319" si="599">STDEV(L318:T318)/SQRT(COUNT(L318:T318))</f>
        <v>0.93172330605793474</v>
      </c>
    </row>
    <row r="320" spans="1:21">
      <c r="A320" s="223">
        <v>43727</v>
      </c>
      <c r="B320" s="224">
        <v>2.27946759259259</v>
      </c>
      <c r="C320" s="354">
        <f>(3.91*'VO2-BW'!C320+1.1*'VCO2-BW '!C320)/1000</f>
        <v>11.569220193050194</v>
      </c>
      <c r="D320" s="355">
        <f>(3.91*'VO2-BW'!D320+1.1*'VCO2-BW '!D320)/1000</f>
        <v>7.0315012820512823</v>
      </c>
      <c r="E320" s="355">
        <f>(3.91*'VO2-BW'!E320+1.1*'VCO2-BW '!E320)/1000</f>
        <v>12.123499606299214</v>
      </c>
      <c r="F320" s="355">
        <f>(3.91*'VO2-BW'!F320+1.1*'VCO2-BW '!F320)/1000</f>
        <v>16.334786390041494</v>
      </c>
      <c r="G320" s="355">
        <f>(3.91*'VO2-BW'!G320+1.1*'VCO2-BW '!G320)/1000</f>
        <v>11.145176956521739</v>
      </c>
      <c r="H320" s="374">
        <f>(3.91*'VO2-BW'!H320+1.1*'VCO2-BW '!H320)/1000</f>
        <v>11.133094243902438</v>
      </c>
      <c r="I320" s="374">
        <f>(3.91*'VO2-BW'!I320+1.1*'VCO2-BW '!I320)/1000</f>
        <v>13.499414864864866</v>
      </c>
      <c r="J320" s="374">
        <f>(3.91*'VO2-BW'!J320+1.1*'VCO2-BW '!J320)/1000</f>
        <v>13.951353301435409</v>
      </c>
      <c r="K320" s="375">
        <f>(3.91*'VO2-BW'!K320+1.1*'VCO2-BW '!K320)/1000</f>
        <v>18.971635533980582</v>
      </c>
      <c r="L320" s="109"/>
      <c r="M320" s="329"/>
      <c r="N320" s="329"/>
      <c r="O320" s="329"/>
      <c r="P320" s="329"/>
      <c r="Q320" s="329"/>
      <c r="R320" s="329"/>
      <c r="S320" s="329"/>
      <c r="T320" s="329"/>
      <c r="U320" s="357"/>
    </row>
    <row r="321" spans="1:21">
      <c r="A321" s="223">
        <v>43727</v>
      </c>
      <c r="B321" s="224">
        <v>2.2933564814814802</v>
      </c>
      <c r="C321" s="354">
        <f>(3.91*'VO2-BW'!C321+1.1*'VCO2-BW '!C321)/1000</f>
        <v>11.714859150579153</v>
      </c>
      <c r="D321" s="355">
        <f>(3.91*'VO2-BW'!D321+1.1*'VCO2-BW '!D321)/1000</f>
        <v>13.474330219780221</v>
      </c>
      <c r="E321" s="355">
        <f>(3.91*'VO2-BW'!E321+1.1*'VCO2-BW '!E321)/1000</f>
        <v>10.600093700787403</v>
      </c>
      <c r="F321" s="355">
        <f>(3.91*'VO2-BW'!F321+1.1*'VCO2-BW '!F321)/1000</f>
        <v>12.296265560165976</v>
      </c>
      <c r="G321" s="355">
        <f>(3.91*'VO2-BW'!G321+1.1*'VCO2-BW '!G321)/1000</f>
        <v>21.230949434782612</v>
      </c>
      <c r="H321" s="374">
        <f>(3.91*'VO2-BW'!H321+1.1*'VCO2-BW '!H321)/1000</f>
        <v>18.822500487804877</v>
      </c>
      <c r="I321" s="374">
        <f>(3.91*'VO2-BW'!I321+1.1*'VCO2-BW '!I321)/1000</f>
        <v>10.150531981981983</v>
      </c>
      <c r="J321" s="374">
        <f>(3.91*'VO2-BW'!J321+1.1*'VCO2-BW '!J321)/1000</f>
        <v>14.156022966507178</v>
      </c>
      <c r="K321" s="375">
        <f>(3.91*'VO2-BW'!K321+1.1*'VCO2-BW '!K321)/1000</f>
        <v>15.041839368932038</v>
      </c>
      <c r="L321" s="109">
        <f t="shared" ref="L321:P321" si="600">AVERAGE(C321:C323)</f>
        <v>15.901889369369371</v>
      </c>
      <c r="M321" s="329">
        <f t="shared" si="600"/>
        <v>9.977097435897436</v>
      </c>
      <c r="N321" s="329">
        <f t="shared" si="600"/>
        <v>10.792250787401576</v>
      </c>
      <c r="O321" s="329">
        <f t="shared" si="600"/>
        <v>12.199115020746888</v>
      </c>
      <c r="P321" s="329">
        <f t="shared" si="600"/>
        <v>17.441414579710145</v>
      </c>
      <c r="Q321" s="329">
        <f t="shared" ref="Q321" si="601">AVERAGE(H321:H323)</f>
        <v>15.455974276422763</v>
      </c>
      <c r="R321" s="329">
        <f t="shared" ref="R321" si="602">AVERAGE(I321:I323)</f>
        <v>12.374587087087088</v>
      </c>
      <c r="S321" s="329">
        <f t="shared" ref="S321" si="603">AVERAGE(J321:J323)</f>
        <v>17.496523540669859</v>
      </c>
      <c r="T321" s="329">
        <f t="shared" ref="T321" si="604">AVERAGE(K321:K323)</f>
        <v>15.858742265372166</v>
      </c>
      <c r="U321" s="357">
        <f t="shared" ref="U321" si="605">AVERAGE(L321:T321)</f>
        <v>14.166399373630812</v>
      </c>
    </row>
    <row r="322" spans="1:21">
      <c r="A322" s="223">
        <v>43727</v>
      </c>
      <c r="B322" s="224">
        <v>2.3072453703703699</v>
      </c>
      <c r="C322" s="354">
        <f>(3.91*'VO2-BW'!C322+1.1*'VCO2-BW '!C322)/1000</f>
        <v>17.438881389961391</v>
      </c>
      <c r="D322" s="355">
        <f>(3.91*'VO2-BW'!D322+1.1*'VCO2-BW '!D322)/1000</f>
        <v>8.1987128205128208</v>
      </c>
      <c r="E322" s="355">
        <f>(3.91*'VO2-BW'!E322+1.1*'VCO2-BW '!E322)/1000</f>
        <v>12.456003543307087</v>
      </c>
      <c r="F322" s="355">
        <f>(3.91*'VO2-BW'!F322+1.1*'VCO2-BW '!F322)/1000</f>
        <v>11.867654439834023</v>
      </c>
      <c r="G322" s="355">
        <f>(3.91*'VO2-BW'!G322+1.1*'VCO2-BW '!G322)/1000</f>
        <v>18.579705130434785</v>
      </c>
      <c r="H322" s="374">
        <f>(3.91*'VO2-BW'!H322+1.1*'VCO2-BW '!H322)/1000</f>
        <v>16.357262243902436</v>
      </c>
      <c r="I322" s="374">
        <f>(3.91*'VO2-BW'!I322+1.1*'VCO2-BW '!I322)/1000</f>
        <v>10.70336081081081</v>
      </c>
      <c r="J322" s="374">
        <f>(3.91*'VO2-BW'!J322+1.1*'VCO2-BW '!J322)/1000</f>
        <v>20.310162966507182</v>
      </c>
      <c r="K322" s="375">
        <f>(3.91*'VO2-BW'!K322+1.1*'VCO2-BW '!K322)/1000</f>
        <v>15.212579077669902</v>
      </c>
      <c r="L322" s="109"/>
      <c r="M322" s="329"/>
      <c r="N322" s="329"/>
      <c r="O322" s="329"/>
      <c r="P322" s="329"/>
      <c r="Q322" s="329"/>
      <c r="R322" s="329"/>
      <c r="S322" s="329"/>
      <c r="T322" s="329"/>
      <c r="U322" s="357">
        <f t="shared" ref="U322" si="606">STDEV(L321:T321)/SQRT(COUNT(L321:T321))</f>
        <v>0.95284904212136634</v>
      </c>
    </row>
    <row r="323" spans="1:21">
      <c r="A323" s="223">
        <v>43727</v>
      </c>
      <c r="B323" s="224">
        <v>2.3211342592592601</v>
      </c>
      <c r="C323" s="354">
        <f>(3.91*'VO2-BW'!C323+1.1*'VCO2-BW '!C323)/1000</f>
        <v>18.551927567567571</v>
      </c>
      <c r="D323" s="355">
        <f>(3.91*'VO2-BW'!D323+1.1*'VCO2-BW '!D323)/1000</f>
        <v>8.2582492673992682</v>
      </c>
      <c r="E323" s="355">
        <f>(3.91*'VO2-BW'!E323+1.1*'VCO2-BW '!E323)/1000</f>
        <v>9.3206551181102366</v>
      </c>
      <c r="F323" s="355">
        <f>(3.91*'VO2-BW'!F323+1.1*'VCO2-BW '!F323)/1000</f>
        <v>12.433425062240664</v>
      </c>
      <c r="G323" s="355">
        <f>(3.91*'VO2-BW'!G323+1.1*'VCO2-BW '!G323)/1000</f>
        <v>12.513589173913044</v>
      </c>
      <c r="H323" s="374">
        <f>(3.91*'VO2-BW'!H323+1.1*'VCO2-BW '!H323)/1000</f>
        <v>11.188160097560976</v>
      </c>
      <c r="I323" s="374">
        <f>(3.91*'VO2-BW'!I323+1.1*'VCO2-BW '!I323)/1000</f>
        <v>16.26986846846847</v>
      </c>
      <c r="J323" s="374">
        <f>(3.91*'VO2-BW'!J323+1.1*'VCO2-BW '!J323)/1000</f>
        <v>18.023384688995215</v>
      </c>
      <c r="K323" s="375">
        <f>(3.91*'VO2-BW'!K323+1.1*'VCO2-BW '!K323)/1000</f>
        <v>17.321808349514562</v>
      </c>
      <c r="L323" s="109"/>
      <c r="M323" s="329"/>
      <c r="N323" s="329"/>
      <c r="O323" s="329"/>
      <c r="P323" s="329"/>
      <c r="Q323" s="329"/>
      <c r="R323" s="329"/>
      <c r="S323" s="329"/>
      <c r="T323" s="329"/>
      <c r="U323" s="357"/>
    </row>
    <row r="324" spans="1:21">
      <c r="A324" s="223">
        <v>43727</v>
      </c>
      <c r="B324" s="224">
        <v>2.33502314814814</v>
      </c>
      <c r="C324" s="354">
        <f>(3.91*'VO2-BW'!C324+1.1*'VCO2-BW '!C324)/1000</f>
        <v>12.217579845559849</v>
      </c>
      <c r="D324" s="355">
        <f>(3.91*'VO2-BW'!D324+1.1*'VCO2-BW '!D324)/1000</f>
        <v>8.463973443223443</v>
      </c>
      <c r="E324" s="355">
        <f>(3.91*'VO2-BW'!E324+1.1*'VCO2-BW '!E324)/1000</f>
        <v>13.72292007874016</v>
      </c>
      <c r="F324" s="355">
        <f>(3.91*'VO2-BW'!F324+1.1*'VCO2-BW '!F324)/1000</f>
        <v>12.67678705394191</v>
      </c>
      <c r="G324" s="355">
        <f>(3.91*'VO2-BW'!G324+1.1*'VCO2-BW '!G324)/1000</f>
        <v>13.389526347826088</v>
      </c>
      <c r="H324" s="374">
        <f>(3.91*'VO2-BW'!H324+1.1*'VCO2-BW '!H324)/1000</f>
        <v>11.774165170731706</v>
      </c>
      <c r="I324" s="374">
        <f>(3.91*'VO2-BW'!I324+1.1*'VCO2-BW '!I324)/1000</f>
        <v>11.294450450450453</v>
      </c>
      <c r="J324" s="374">
        <f>(3.91*'VO2-BW'!J324+1.1*'VCO2-BW '!J324)/1000</f>
        <v>11.866564019138757</v>
      </c>
      <c r="K324" s="375">
        <f>(3.91*'VO2-BW'!K324+1.1*'VCO2-BW '!K324)/1000</f>
        <v>13.867136019417474</v>
      </c>
      <c r="L324" s="109">
        <f t="shared" ref="L324:P324" si="607">AVERAGE(C324:C326)</f>
        <v>11.780778069498071</v>
      </c>
      <c r="M324" s="329">
        <f t="shared" si="607"/>
        <v>8.6760210622710616</v>
      </c>
      <c r="N324" s="329">
        <f t="shared" si="607"/>
        <v>11.546078740157482</v>
      </c>
      <c r="O324" s="329">
        <f t="shared" si="607"/>
        <v>13.553953526970956</v>
      </c>
      <c r="P324" s="329">
        <f t="shared" si="607"/>
        <v>12.38340227536232</v>
      </c>
      <c r="Q324" s="329">
        <f t="shared" ref="Q324" si="608">AVERAGE(H324:H326)</f>
        <v>13.600587317073172</v>
      </c>
      <c r="R324" s="329">
        <f t="shared" ref="R324" si="609">AVERAGE(I324:I326)</f>
        <v>11.066007957957957</v>
      </c>
      <c r="S324" s="329">
        <f t="shared" ref="S324" si="610">AVERAGE(J324:J326)</f>
        <v>14.13344066985646</v>
      </c>
      <c r="T324" s="329">
        <f t="shared" ref="T324" si="611">AVERAGE(K324:K326)</f>
        <v>15.547625711974112</v>
      </c>
      <c r="U324" s="357">
        <f t="shared" ref="U324" si="612">AVERAGE(L324:T324)</f>
        <v>12.476432814569064</v>
      </c>
    </row>
    <row r="325" spans="1:21">
      <c r="A325" s="223">
        <v>43727</v>
      </c>
      <c r="B325" s="224">
        <v>2.3489120370370302</v>
      </c>
      <c r="C325" s="354">
        <f>(3.91*'VO2-BW'!C325+1.1*'VCO2-BW '!C325)/1000</f>
        <v>11.941798108108109</v>
      </c>
      <c r="D325" s="355">
        <f>(3.91*'VO2-BW'!D325+1.1*'VCO2-BW '!D325)/1000</f>
        <v>9.5780836996336998</v>
      </c>
      <c r="E325" s="355">
        <f>(3.91*'VO2-BW'!E325+1.1*'VCO2-BW '!E325)/1000</f>
        <v>9.5006834645669294</v>
      </c>
      <c r="F325" s="355">
        <f>(3.91*'VO2-BW'!F325+1.1*'VCO2-BW '!F325)/1000</f>
        <v>15.348970954356846</v>
      </c>
      <c r="G325" s="355">
        <f>(3.91*'VO2-BW'!G325+1.1*'VCO2-BW '!G325)/1000</f>
        <v>11.912305260869566</v>
      </c>
      <c r="H325" s="374">
        <f>(3.91*'VO2-BW'!H325+1.1*'VCO2-BW '!H325)/1000</f>
        <v>12.368709365853659</v>
      </c>
      <c r="I325" s="374">
        <f>(3.91*'VO2-BW'!I325+1.1*'VCO2-BW '!I325)/1000</f>
        <v>10.355584234234232</v>
      </c>
      <c r="J325" s="374">
        <f>(3.91*'VO2-BW'!J325+1.1*'VCO2-BW '!J325)/1000</f>
        <v>13.333568421052632</v>
      </c>
      <c r="K325" s="375">
        <f>(3.91*'VO2-BW'!K325+1.1*'VCO2-BW '!K325)/1000</f>
        <v>13.200262330097086</v>
      </c>
      <c r="L325" s="109"/>
      <c r="M325" s="329"/>
      <c r="N325" s="329"/>
      <c r="O325" s="329"/>
      <c r="P325" s="329"/>
      <c r="Q325" s="329"/>
      <c r="R325" s="329"/>
      <c r="S325" s="329"/>
      <c r="T325" s="329"/>
      <c r="U325" s="357">
        <f t="shared" ref="U325" si="613">STDEV(L324:T324)/SQRT(COUNT(L324:T324))</f>
        <v>0.67075053059573841</v>
      </c>
    </row>
    <row r="326" spans="1:21">
      <c r="A326" s="223">
        <v>43727</v>
      </c>
      <c r="B326" s="224">
        <v>2.3628009259259199</v>
      </c>
      <c r="C326" s="354">
        <f>(3.91*'VO2-BW'!C326+1.1*'VCO2-BW '!C326)/1000</f>
        <v>11.182956254826259</v>
      </c>
      <c r="D326" s="355">
        <f>(3.91*'VO2-BW'!D326+1.1*'VCO2-BW '!D326)/1000</f>
        <v>7.9860060439560439</v>
      </c>
      <c r="E326" s="355">
        <f>(3.91*'VO2-BW'!E326+1.1*'VCO2-BW '!E326)/1000</f>
        <v>11.414632677165354</v>
      </c>
      <c r="F326" s="355">
        <f>(3.91*'VO2-BW'!F326+1.1*'VCO2-BW '!F326)/1000</f>
        <v>12.636102572614108</v>
      </c>
      <c r="G326" s="355">
        <f>(3.91*'VO2-BW'!G326+1.1*'VCO2-BW '!G326)/1000</f>
        <v>11.848375217391306</v>
      </c>
      <c r="H326" s="374">
        <f>(3.91*'VO2-BW'!H326+1.1*'VCO2-BW '!H326)/1000</f>
        <v>16.658887414634147</v>
      </c>
      <c r="I326" s="374">
        <f>(3.91*'VO2-BW'!I326+1.1*'VCO2-BW '!I326)/1000</f>
        <v>11.54798918918919</v>
      </c>
      <c r="J326" s="374">
        <f>(3.91*'VO2-BW'!J326+1.1*'VCO2-BW '!J326)/1000</f>
        <v>17.20018956937799</v>
      </c>
      <c r="K326" s="375">
        <f>(3.91*'VO2-BW'!K326+1.1*'VCO2-BW '!K326)/1000</f>
        <v>19.575478786407768</v>
      </c>
      <c r="L326" s="109"/>
      <c r="M326" s="329"/>
      <c r="N326" s="329"/>
      <c r="O326" s="329"/>
      <c r="P326" s="329"/>
      <c r="Q326" s="329"/>
      <c r="R326" s="329"/>
      <c r="S326" s="329"/>
      <c r="T326" s="329"/>
      <c r="U326" s="357"/>
    </row>
    <row r="327" spans="1:21">
      <c r="A327" s="223">
        <v>43727</v>
      </c>
      <c r="B327" s="224">
        <v>2.3766898148148101</v>
      </c>
      <c r="C327" s="354">
        <f>(3.91*'VO2-BW'!C327+1.1*'VCO2-BW '!C327)/1000</f>
        <v>12.232500540540542</v>
      </c>
      <c r="D327" s="355">
        <f>(3.91*'VO2-BW'!D327+1.1*'VCO2-BW '!D327)/1000</f>
        <v>10.534376007326005</v>
      </c>
      <c r="E327" s="355">
        <f>(3.91*'VO2-BW'!E327+1.1*'VCO2-BW '!E327)/1000</f>
        <v>9.5878275590551194</v>
      </c>
      <c r="F327" s="355">
        <f>(3.91*'VO2-BW'!F327+1.1*'VCO2-BW '!F327)/1000</f>
        <v>13.241374605809128</v>
      </c>
      <c r="G327" s="355">
        <f>(3.91*'VO2-BW'!G327+1.1*'VCO2-BW '!G327)/1000</f>
        <v>10.916036130434783</v>
      </c>
      <c r="H327" s="374">
        <f>(3.91*'VO2-BW'!H327+1.1*'VCO2-BW '!H327)/1000</f>
        <v>11.963685658536585</v>
      </c>
      <c r="I327" s="374">
        <f>(3.91*'VO2-BW'!I327+1.1*'VCO2-BW '!I327)/1000</f>
        <v>11.154026126126128</v>
      </c>
      <c r="J327" s="374">
        <f>(3.91*'VO2-BW'!J327+1.1*'VCO2-BW '!J327)/1000</f>
        <v>12.908468421052634</v>
      </c>
      <c r="K327" s="375">
        <f>(3.91*'VO2-BW'!K327+1.1*'VCO2-BW '!K327)/1000</f>
        <v>14.96562140776699</v>
      </c>
      <c r="L327" s="109">
        <f t="shared" ref="L327:P327" si="614">AVERAGE(C327:C329)</f>
        <v>12.23151698841699</v>
      </c>
      <c r="M327" s="329">
        <f t="shared" si="614"/>
        <v>9.1604571428571422</v>
      </c>
      <c r="N327" s="329">
        <f t="shared" si="614"/>
        <v>10.565355118110238</v>
      </c>
      <c r="O327" s="329">
        <f t="shared" si="614"/>
        <v>9.916785726141077</v>
      </c>
      <c r="P327" s="329">
        <f t="shared" si="614"/>
        <v>14.846271492753624</v>
      </c>
      <c r="Q327" s="329">
        <f t="shared" ref="Q327" si="615">AVERAGE(H327:H329)</f>
        <v>13.722480325203252</v>
      </c>
      <c r="R327" s="329">
        <f t="shared" ref="R327" si="616">AVERAGE(I327:I329)</f>
        <v>13.281305105105105</v>
      </c>
      <c r="S327" s="329">
        <f t="shared" ref="S327" si="617">AVERAGE(J327:J329)</f>
        <v>14.685526539074962</v>
      </c>
      <c r="T327" s="329">
        <f t="shared" ref="T327" si="618">AVERAGE(K327:K329)</f>
        <v>15.481343818770227</v>
      </c>
      <c r="U327" s="357">
        <f t="shared" ref="U327" si="619">AVERAGE(L327:T327)</f>
        <v>12.654560250714734</v>
      </c>
    </row>
    <row r="328" spans="1:21">
      <c r="A328" s="223">
        <v>43727</v>
      </c>
      <c r="B328" s="224">
        <v>2.3905787037036998</v>
      </c>
      <c r="C328" s="354">
        <f>(3.91*'VO2-BW'!C328+1.1*'VCO2-BW '!C328)/1000</f>
        <v>11.628882046332047</v>
      </c>
      <c r="D328" s="355">
        <f>(3.91*'VO2-BW'!D328+1.1*'VCO2-BW '!D328)/1000</f>
        <v>8.0886558608058614</v>
      </c>
      <c r="E328" s="355">
        <f>(3.91*'VO2-BW'!E328+1.1*'VCO2-BW '!E328)/1000</f>
        <v>8.8126405511811043</v>
      </c>
      <c r="F328" s="355">
        <f>(3.91*'VO2-BW'!F328+1.1*'VCO2-BW '!F328)/1000</f>
        <v>11.005743734439831</v>
      </c>
      <c r="G328" s="355">
        <f>(3.91*'VO2-BW'!G328+1.1*'VCO2-BW '!G328)/1000</f>
        <v>17.915522130434784</v>
      </c>
      <c r="H328" s="374">
        <f>(3.91*'VO2-BW'!H328+1.1*'VCO2-BW '!H328)/1000</f>
        <v>11.433059609756098</v>
      </c>
      <c r="I328" s="374">
        <f>(3.91*'VO2-BW'!I328+1.1*'VCO2-BW '!I328)/1000</f>
        <v>12.821660810810812</v>
      </c>
      <c r="J328" s="374">
        <f>(3.91*'VO2-BW'!J328+1.1*'VCO2-BW '!J328)/1000</f>
        <v>14.413075215311006</v>
      </c>
      <c r="K328" s="375">
        <f>(3.91*'VO2-BW'!K328+1.1*'VCO2-BW '!K328)/1000</f>
        <v>12.317893592233009</v>
      </c>
      <c r="L328" s="109"/>
      <c r="M328" s="329"/>
      <c r="N328" s="329"/>
      <c r="O328" s="329"/>
      <c r="P328" s="329"/>
      <c r="Q328" s="329"/>
      <c r="R328" s="329"/>
      <c r="S328" s="329"/>
      <c r="T328" s="329"/>
      <c r="U328" s="357">
        <f t="shared" ref="U328" si="620">STDEV(L327:T327)/SQRT(COUNT(L327:T327))</f>
        <v>0.77010370455313637</v>
      </c>
    </row>
    <row r="329" spans="1:21">
      <c r="A329" s="223">
        <v>43727</v>
      </c>
      <c r="B329" s="224">
        <v>2.40446759259259</v>
      </c>
      <c r="C329" s="354">
        <f>(3.91*'VO2-BW'!C329+1.1*'VCO2-BW '!C329)/1000</f>
        <v>12.833168378378382</v>
      </c>
      <c r="D329" s="355">
        <f>(3.91*'VO2-BW'!D329+1.1*'VCO2-BW '!D329)/1000</f>
        <v>8.8583395604395605</v>
      </c>
      <c r="E329" s="355">
        <f>(3.91*'VO2-BW'!E329+1.1*'VCO2-BW '!E329)/1000</f>
        <v>13.295597244094489</v>
      </c>
      <c r="F329" s="355">
        <f>(3.91*'VO2-BW'!F329+1.1*'VCO2-BW '!F329)/1000</f>
        <v>5.5032388381742736</v>
      </c>
      <c r="G329" s="355">
        <f>(3.91*'VO2-BW'!G329+1.1*'VCO2-BW '!G329)/1000</f>
        <v>15.707256217391306</v>
      </c>
      <c r="H329" s="374">
        <f>(3.91*'VO2-BW'!H329+1.1*'VCO2-BW '!H329)/1000</f>
        <v>17.770695707317074</v>
      </c>
      <c r="I329" s="374">
        <f>(3.91*'VO2-BW'!I329+1.1*'VCO2-BW '!I329)/1000</f>
        <v>15.86822837837838</v>
      </c>
      <c r="J329" s="374">
        <f>(3.91*'VO2-BW'!J329+1.1*'VCO2-BW '!J329)/1000</f>
        <v>16.735035980861245</v>
      </c>
      <c r="K329" s="375">
        <f>(3.91*'VO2-BW'!K329+1.1*'VCO2-BW '!K329)/1000</f>
        <v>19.160516456310678</v>
      </c>
      <c r="L329" s="109"/>
      <c r="M329" s="329"/>
      <c r="N329" s="329"/>
      <c r="O329" s="329"/>
      <c r="P329" s="329"/>
      <c r="Q329" s="329"/>
      <c r="R329" s="329"/>
      <c r="S329" s="329"/>
      <c r="T329" s="329"/>
      <c r="U329" s="357"/>
    </row>
    <row r="330" spans="1:21">
      <c r="A330" s="223">
        <v>43727</v>
      </c>
      <c r="B330" s="224">
        <v>2.4183564814814802</v>
      </c>
      <c r="C330" s="354">
        <f>(3.91*'VO2-BW'!C330+1.1*'VCO2-BW '!C330)/1000</f>
        <v>15.359453397683399</v>
      </c>
      <c r="D330" s="355">
        <f>(3.91*'VO2-BW'!D330+1.1*'VCO2-BW '!D330)/1000</f>
        <v>18.958688278388276</v>
      </c>
      <c r="E330" s="355">
        <f>(3.91*'VO2-BW'!E330+1.1*'VCO2-BW '!E330)/1000</f>
        <v>12.1566437007874</v>
      </c>
      <c r="F330" s="355">
        <f>(3.91*'VO2-BW'!F330+1.1*'VCO2-BW '!F330)/1000</f>
        <v>12.595407136929461</v>
      </c>
      <c r="G330" s="355">
        <f>(3.91*'VO2-BW'!G330+1.1*'VCO2-BW '!G330)/1000</f>
        <v>16.054881869565218</v>
      </c>
      <c r="H330" s="374">
        <f>(3.91*'VO2-BW'!H330+1.1*'VCO2-BW '!H330)/1000</f>
        <v>15.009678146341463</v>
      </c>
      <c r="I330" s="374">
        <f>(3.91*'VO2-BW'!I330+1.1*'VCO2-BW '!I330)/1000</f>
        <v>13.409735585585587</v>
      </c>
      <c r="J330" s="374">
        <f>(3.91*'VO2-BW'!J330+1.1*'VCO2-BW '!J330)/1000</f>
        <v>19.005584210526319</v>
      </c>
      <c r="K330" s="375">
        <f>(3.91*'VO2-BW'!K330+1.1*'VCO2-BW '!K330)/1000</f>
        <v>15.492835485436892</v>
      </c>
      <c r="L330" s="109">
        <f t="shared" ref="L330:P330" si="621">AVERAGE(C330:C332)</f>
        <v>16.43699752895753</v>
      </c>
      <c r="M330" s="329">
        <f t="shared" si="621"/>
        <v>17.560321001221002</v>
      </c>
      <c r="N330" s="329">
        <f t="shared" si="621"/>
        <v>12.649709055118109</v>
      </c>
      <c r="O330" s="329">
        <f t="shared" si="621"/>
        <v>11.397489792531118</v>
      </c>
      <c r="P330" s="329">
        <f t="shared" si="621"/>
        <v>13.818661999999998</v>
      </c>
      <c r="Q330" s="329">
        <f t="shared" ref="Q330" si="622">AVERAGE(H330:H332)</f>
        <v>13.875947902439023</v>
      </c>
      <c r="R330" s="329">
        <f t="shared" ref="R330" si="623">AVERAGE(I330:I332)</f>
        <v>13.969457507507508</v>
      </c>
      <c r="S330" s="329">
        <f t="shared" ref="S330" si="624">AVERAGE(J330:J332)</f>
        <v>16.556157767145137</v>
      </c>
      <c r="T330" s="329">
        <f t="shared" ref="T330" si="625">AVERAGE(K330:K332)</f>
        <v>16.130108171521037</v>
      </c>
      <c r="U330" s="357">
        <f t="shared" ref="U330" si="626">AVERAGE(L330:T330)</f>
        <v>14.710538969604496</v>
      </c>
    </row>
    <row r="331" spans="1:21">
      <c r="A331" s="223">
        <v>43727</v>
      </c>
      <c r="B331" s="224">
        <v>2.4322453703703699</v>
      </c>
      <c r="C331" s="354">
        <f>(3.91*'VO2-BW'!C331+1.1*'VCO2-BW '!C331)/1000</f>
        <v>18.073272509652512</v>
      </c>
      <c r="D331" s="355">
        <f>(3.91*'VO2-BW'!D331+1.1*'VCO2-BW '!D331)/1000</f>
        <v>17.617235714285716</v>
      </c>
      <c r="E331" s="355">
        <f>(3.91*'VO2-BW'!E331+1.1*'VCO2-BW '!E331)/1000</f>
        <v>13.329698031496065</v>
      </c>
      <c r="F331" s="355">
        <f>(3.91*'VO2-BW'!F331+1.1*'VCO2-BW '!F331)/1000</f>
        <v>11.435012116182572</v>
      </c>
      <c r="G331" s="355">
        <f>(3.91*'VO2-BW'!G331+1.1*'VCO2-BW '!G331)/1000</f>
        <v>13.490667478260868</v>
      </c>
      <c r="H331" s="374">
        <f>(3.91*'VO2-BW'!H331+1.1*'VCO2-BW '!H331)/1000</f>
        <v>14.053453073170731</v>
      </c>
      <c r="I331" s="374">
        <f>(3.91*'VO2-BW'!I331+1.1*'VCO2-BW '!I331)/1000</f>
        <v>16.812803153153155</v>
      </c>
      <c r="J331" s="374">
        <f>(3.91*'VO2-BW'!J331+1.1*'VCO2-BW '!J331)/1000</f>
        <v>16.481936937799045</v>
      </c>
      <c r="K331" s="375">
        <f>(3.91*'VO2-BW'!K331+1.1*'VCO2-BW '!K331)/1000</f>
        <v>18.218856456310682</v>
      </c>
      <c r="L331" s="109"/>
      <c r="M331" s="329"/>
      <c r="N331" s="329"/>
      <c r="O331" s="329"/>
      <c r="P331" s="329"/>
      <c r="Q331" s="329"/>
      <c r="R331" s="329"/>
      <c r="S331" s="329"/>
      <c r="T331" s="329"/>
      <c r="U331" s="357">
        <f t="shared" ref="U331" si="627">STDEV(L330:T330)/SQRT(COUNT(L330:T330))</f>
        <v>0.68503756534940274</v>
      </c>
    </row>
    <row r="332" spans="1:21">
      <c r="A332" s="223">
        <v>43727</v>
      </c>
      <c r="B332" s="224">
        <v>2.4461342592592592</v>
      </c>
      <c r="C332" s="354">
        <f>(3.91*'VO2-BW'!C332+1.1*'VCO2-BW '!C332)/1000</f>
        <v>15.878266679536683</v>
      </c>
      <c r="D332" s="355">
        <f>(3.91*'VO2-BW'!D332+1.1*'VCO2-BW '!D332)/1000</f>
        <v>16.10503901098901</v>
      </c>
      <c r="E332" s="355">
        <f>(3.91*'VO2-BW'!E332+1.1*'VCO2-BW '!E332)/1000</f>
        <v>12.462785433070867</v>
      </c>
      <c r="F332" s="355">
        <f>(3.91*'VO2-BW'!F332+1.1*'VCO2-BW '!F332)/1000</f>
        <v>10.162050124481325</v>
      </c>
      <c r="G332" s="355">
        <f>(3.91*'VO2-BW'!G332+1.1*'VCO2-BW '!G332)/1000</f>
        <v>11.910436652173912</v>
      </c>
      <c r="H332" s="374">
        <f>(3.91*'VO2-BW'!H332+1.1*'VCO2-BW '!H332)/1000</f>
        <v>12.564712487804879</v>
      </c>
      <c r="I332" s="374">
        <f>(3.91*'VO2-BW'!I332+1.1*'VCO2-BW '!I332)/1000</f>
        <v>11.685833783783785</v>
      </c>
      <c r="J332" s="374">
        <f>(3.91*'VO2-BW'!J332+1.1*'VCO2-BW '!J332)/1000</f>
        <v>14.18095215311005</v>
      </c>
      <c r="K332" s="375">
        <f>(3.91*'VO2-BW'!K332+1.1*'VCO2-BW '!K332)/1000</f>
        <v>14.678632572815536</v>
      </c>
      <c r="L332" s="109"/>
      <c r="M332" s="329"/>
      <c r="N332" s="329"/>
      <c r="O332" s="329"/>
      <c r="P332" s="329"/>
      <c r="Q332" s="329"/>
      <c r="R332" s="329"/>
      <c r="S332" s="329"/>
      <c r="T332" s="329"/>
      <c r="U332" s="357"/>
    </row>
    <row r="333" spans="1:21">
      <c r="A333" s="223">
        <v>43727</v>
      </c>
      <c r="B333" s="224">
        <v>2.46002314814814</v>
      </c>
      <c r="C333" s="354">
        <f>(3.91*'VO2-BW'!C333+1.1*'VCO2-BW '!C333)/1000</f>
        <v>13.539369266409269</v>
      </c>
      <c r="D333" s="355">
        <f>(3.91*'VO2-BW'!D333+1.1*'VCO2-BW '!D333)/1000</f>
        <v>15.096014102564101</v>
      </c>
      <c r="E333" s="355">
        <f>(3.91*'VO2-BW'!E333+1.1*'VCO2-BW '!E333)/1000</f>
        <v>16.553859448818898</v>
      </c>
      <c r="F333" s="355">
        <f>(3.91*'VO2-BW'!F333+1.1*'VCO2-BW '!F333)/1000</f>
        <v>15.12862406639004</v>
      </c>
      <c r="G333" s="355">
        <f>(3.91*'VO2-BW'!G333+1.1*'VCO2-BW '!G333)/1000</f>
        <v>13.851641869565221</v>
      </c>
      <c r="H333" s="374">
        <f>(3.91*'VO2-BW'!H333+1.1*'VCO2-BW '!H333)/1000</f>
        <v>13.471540097560975</v>
      </c>
      <c r="I333" s="374">
        <f>(3.91*'VO2-BW'!I333+1.1*'VCO2-BW '!I333)/1000</f>
        <v>11.69885675675676</v>
      </c>
      <c r="J333" s="374">
        <f>(3.91*'VO2-BW'!J333+1.1*'VCO2-BW '!J333)/1000</f>
        <v>13.722129952153111</v>
      </c>
      <c r="K333" s="375">
        <f>(3.91*'VO2-BW'!K333+1.1*'VCO2-BW '!K333)/1000</f>
        <v>17.274260582524271</v>
      </c>
      <c r="L333" s="109">
        <f t="shared" ref="L333:P333" si="628">AVERAGE(C333:C335)</f>
        <v>13.803798301158304</v>
      </c>
      <c r="M333" s="329">
        <f t="shared" si="628"/>
        <v>13.921860927960928</v>
      </c>
      <c r="N333" s="329">
        <f t="shared" si="628"/>
        <v>13.362292913385827</v>
      </c>
      <c r="O333" s="329">
        <f t="shared" si="628"/>
        <v>13.536572614107882</v>
      </c>
      <c r="P333" s="329">
        <f t="shared" si="628"/>
        <v>14.061473739130435</v>
      </c>
      <c r="Q333" s="329">
        <f t="shared" ref="Q333" si="629">AVERAGE(H333:H335)</f>
        <v>14.857007414634145</v>
      </c>
      <c r="R333" s="329">
        <f t="shared" ref="R333" si="630">AVERAGE(I333:I335)</f>
        <v>13.35917702702703</v>
      </c>
      <c r="S333" s="329">
        <f t="shared" ref="S333" si="631">AVERAGE(J333:J335)</f>
        <v>14.052502519936207</v>
      </c>
      <c r="T333" s="329">
        <f t="shared" ref="T333" si="632">AVERAGE(K333:K335)</f>
        <v>14.503726537216826</v>
      </c>
      <c r="U333" s="357">
        <f t="shared" ref="U333" si="633">AVERAGE(L333:T333)</f>
        <v>13.939823554950841</v>
      </c>
    </row>
    <row r="334" spans="1:21">
      <c r="A334" s="223">
        <v>43727</v>
      </c>
      <c r="B334" s="224">
        <v>2.4739120370370302</v>
      </c>
      <c r="C334" s="354">
        <f>(3.91*'VO2-BW'!C334+1.1*'VCO2-BW '!C334)/1000</f>
        <v>13.827445405405408</v>
      </c>
      <c r="D334" s="355">
        <f>(3.91*'VO2-BW'!D334+1.1*'VCO2-BW '!D334)/1000</f>
        <v>13.515041575091574</v>
      </c>
      <c r="E334" s="355">
        <f>(3.91*'VO2-BW'!E334+1.1*'VCO2-BW '!E334)/1000</f>
        <v>12.23989724409449</v>
      </c>
      <c r="F334" s="355">
        <f>(3.91*'VO2-BW'!F334+1.1*'VCO2-BW '!F334)/1000</f>
        <v>12.788663900414939</v>
      </c>
      <c r="G334" s="355">
        <f>(3.91*'VO2-BW'!G334+1.1*'VCO2-BW '!G334)/1000</f>
        <v>12.211433000000001</v>
      </c>
      <c r="H334" s="374">
        <f>(3.91*'VO2-BW'!H334+1.1*'VCO2-BW '!H334)/1000</f>
        <v>19.412576780487804</v>
      </c>
      <c r="I334" s="374">
        <f>(3.91*'VO2-BW'!I334+1.1*'VCO2-BW '!I334)/1000</f>
        <v>17.057141891891895</v>
      </c>
      <c r="J334" s="374">
        <f>(3.91*'VO2-BW'!J334+1.1*'VCO2-BW '!J334)/1000</f>
        <v>14.154708708133974</v>
      </c>
      <c r="K334" s="375">
        <f>(3.91*'VO2-BW'!K334+1.1*'VCO2-BW '!K334)/1000</f>
        <v>13.588744417475725</v>
      </c>
      <c r="L334" s="109"/>
      <c r="M334" s="329"/>
      <c r="N334" s="329"/>
      <c r="O334" s="329"/>
      <c r="P334" s="329"/>
      <c r="Q334" s="329"/>
      <c r="R334" s="329"/>
      <c r="S334" s="329"/>
      <c r="T334" s="329"/>
      <c r="U334" s="357">
        <f t="shared" ref="U334" si="634">STDEV(L333:T333)/SQRT(COUNT(L333:T333))</f>
        <v>0.16827709463189164</v>
      </c>
    </row>
    <row r="335" spans="1:21">
      <c r="A335" s="223">
        <v>43727</v>
      </c>
      <c r="B335" s="224">
        <v>2.4878009259259199</v>
      </c>
      <c r="C335" s="354">
        <f>(3.91*'VO2-BW'!C335+1.1*'VCO2-BW '!C335)/1000</f>
        <v>14.044580231660236</v>
      </c>
      <c r="D335" s="355">
        <f>(3.91*'VO2-BW'!D335+1.1*'VCO2-BW '!D335)/1000</f>
        <v>13.154527106227105</v>
      </c>
      <c r="E335" s="355">
        <f>(3.91*'VO2-BW'!E335+1.1*'VCO2-BW '!E335)/1000</f>
        <v>11.293122047244095</v>
      </c>
      <c r="F335" s="355">
        <f>(3.91*'VO2-BW'!F335+1.1*'VCO2-BW '!F335)/1000</f>
        <v>12.692429875518672</v>
      </c>
      <c r="G335" s="355">
        <f>(3.91*'VO2-BW'!G335+1.1*'VCO2-BW '!G335)/1000</f>
        <v>16.121346347826087</v>
      </c>
      <c r="H335" s="374">
        <f>(3.91*'VO2-BW'!H335+1.1*'VCO2-BW '!H335)/1000</f>
        <v>11.686905365853658</v>
      </c>
      <c r="I335" s="374">
        <f>(3.91*'VO2-BW'!I335+1.1*'VCO2-BW '!I335)/1000</f>
        <v>11.321532432432434</v>
      </c>
      <c r="J335" s="374">
        <f>(3.91*'VO2-BW'!J335+1.1*'VCO2-BW '!J335)/1000</f>
        <v>14.280668899521533</v>
      </c>
      <c r="K335" s="375">
        <f>(3.91*'VO2-BW'!K335+1.1*'VCO2-BW '!K335)/1000</f>
        <v>12.648174611650486</v>
      </c>
      <c r="L335" s="109"/>
      <c r="M335" s="329"/>
      <c r="N335" s="329"/>
      <c r="O335" s="329"/>
      <c r="P335" s="329"/>
      <c r="Q335" s="329"/>
      <c r="R335" s="329"/>
      <c r="S335" s="329"/>
      <c r="T335" s="329"/>
      <c r="U335" s="357"/>
    </row>
    <row r="336" spans="1:21">
      <c r="A336" s="223">
        <v>43727</v>
      </c>
      <c r="B336" s="224">
        <v>2.5016898148148101</v>
      </c>
      <c r="C336" s="354">
        <f>(3.91*'VO2-BW'!C336+1.1*'VCO2-BW '!C336)/1000</f>
        <v>12.474831042471047</v>
      </c>
      <c r="D336" s="355">
        <f>(3.91*'VO2-BW'!D336+1.1*'VCO2-BW '!D336)/1000</f>
        <v>15.945053663003662</v>
      </c>
      <c r="E336" s="355">
        <f>(3.91*'VO2-BW'!E336+1.1*'VCO2-BW '!E336)/1000</f>
        <v>11.195316141732286</v>
      </c>
      <c r="F336" s="355">
        <f>(3.91*'VO2-BW'!F336+1.1*'VCO2-BW '!F336)/1000</f>
        <v>10.687957842323652</v>
      </c>
      <c r="G336" s="355">
        <f>(3.91*'VO2-BW'!G336+1.1*'VCO2-BW '!G336)/1000</f>
        <v>11.769850695652174</v>
      </c>
      <c r="H336" s="374">
        <f>(3.91*'VO2-BW'!H336+1.1*'VCO2-BW '!H336)/1000</f>
        <v>12.401832390243902</v>
      </c>
      <c r="I336" s="374">
        <f>(3.91*'VO2-BW'!I336+1.1*'VCO2-BW '!I336)/1000</f>
        <v>11.563167117117116</v>
      </c>
      <c r="J336" s="374">
        <f>(3.91*'VO2-BW'!J336+1.1*'VCO2-BW '!J336)/1000</f>
        <v>12.922904401913877</v>
      </c>
      <c r="K336" s="375">
        <f>(3.91*'VO2-BW'!K336+1.1*'VCO2-BW '!K336)/1000</f>
        <v>14.593568737864079</v>
      </c>
      <c r="L336" s="109">
        <f t="shared" ref="L336:P336" si="635">AVERAGE(C336:C338)</f>
        <v>13.397957490347494</v>
      </c>
      <c r="M336" s="329">
        <f t="shared" si="635"/>
        <v>12.902028815628816</v>
      </c>
      <c r="N336" s="329">
        <f t="shared" si="635"/>
        <v>11.777616141732286</v>
      </c>
      <c r="O336" s="329">
        <f t="shared" si="635"/>
        <v>14.564427219917013</v>
      </c>
      <c r="P336" s="329">
        <f t="shared" si="635"/>
        <v>12.249481739130433</v>
      </c>
      <c r="Q336" s="329">
        <f t="shared" ref="Q336" si="636">AVERAGE(H336:H338)</f>
        <v>14.525345691056911</v>
      </c>
      <c r="R336" s="329">
        <f t="shared" ref="R336" si="637">AVERAGE(I336:I338)</f>
        <v>14.926437087087088</v>
      </c>
      <c r="S336" s="329">
        <f t="shared" ref="S336" si="638">AVERAGE(J336:J338)</f>
        <v>12.681105199362044</v>
      </c>
      <c r="T336" s="329">
        <f t="shared" ref="T336" si="639">AVERAGE(K336:K338)</f>
        <v>14.610811019417477</v>
      </c>
      <c r="U336" s="357">
        <f t="shared" ref="U336" si="640">AVERAGE(L336:T336)</f>
        <v>13.515023378186619</v>
      </c>
    </row>
    <row r="337" spans="1:21">
      <c r="A337" s="223">
        <v>43727</v>
      </c>
      <c r="B337" s="224">
        <v>2.5155787037036998</v>
      </c>
      <c r="C337" s="354">
        <f>(3.91*'VO2-BW'!C337+1.1*'VCO2-BW '!C337)/1000</f>
        <v>15.798462934362936</v>
      </c>
      <c r="D337" s="355">
        <f>(3.91*'VO2-BW'!D337+1.1*'VCO2-BW '!D337)/1000</f>
        <v>11.206660805860807</v>
      </c>
      <c r="E337" s="355">
        <f>(3.91*'VO2-BW'!E337+1.1*'VCO2-BW '!E337)/1000</f>
        <v>11.052822047244097</v>
      </c>
      <c r="F337" s="355">
        <f>(3.91*'VO2-BW'!F337+1.1*'VCO2-BW '!F337)/1000</f>
        <v>20.663663402489625</v>
      </c>
      <c r="G337" s="355">
        <f>(3.91*'VO2-BW'!G337+1.1*'VCO2-BW '!G337)/1000</f>
        <v>12.111816826086955</v>
      </c>
      <c r="H337" s="374">
        <f>(3.91*'VO2-BW'!H337+1.1*'VCO2-BW '!H337)/1000</f>
        <v>12.886411902439024</v>
      </c>
      <c r="I337" s="374">
        <f>(3.91*'VO2-BW'!I337+1.1*'VCO2-BW '!I337)/1000</f>
        <v>16.759343693693697</v>
      </c>
      <c r="J337" s="374">
        <f>(3.91*'VO2-BW'!J337+1.1*'VCO2-BW '!J337)/1000</f>
        <v>13.038225358851678</v>
      </c>
      <c r="K337" s="375">
        <f>(3.91*'VO2-BW'!K337+1.1*'VCO2-BW '!K337)/1000</f>
        <v>12.580257427184465</v>
      </c>
      <c r="L337" s="109"/>
      <c r="M337" s="329"/>
      <c r="N337" s="329"/>
      <c r="O337" s="329"/>
      <c r="P337" s="329"/>
      <c r="Q337" s="329"/>
      <c r="R337" s="329"/>
      <c r="S337" s="329"/>
      <c r="T337" s="329"/>
      <c r="U337" s="357">
        <f t="shared" ref="U337" si="641">STDEV(L336:T336)/SQRT(COUNT(L336:T336))</f>
        <v>0.39122146047014911</v>
      </c>
    </row>
    <row r="338" spans="1:21">
      <c r="A338" s="223">
        <v>43727</v>
      </c>
      <c r="B338" s="224">
        <v>2.52946759259259</v>
      </c>
      <c r="C338" s="354">
        <f>(3.91*'VO2-BW'!C338+1.1*'VCO2-BW '!C338)/1000</f>
        <v>11.920578494208495</v>
      </c>
      <c r="D338" s="355">
        <f>(3.91*'VO2-BW'!D338+1.1*'VCO2-BW '!D338)/1000</f>
        <v>11.554371978021978</v>
      </c>
      <c r="E338" s="355">
        <f>(3.91*'VO2-BW'!E338+1.1*'VCO2-BW '!E338)/1000</f>
        <v>13.084710236220472</v>
      </c>
      <c r="F338" s="355">
        <f>(3.91*'VO2-BW'!F338+1.1*'VCO2-BW '!F338)/1000</f>
        <v>12.341660414937758</v>
      </c>
      <c r="G338" s="355">
        <f>(3.91*'VO2-BW'!G338+1.1*'VCO2-BW '!G338)/1000</f>
        <v>12.866777695652173</v>
      </c>
      <c r="H338" s="374">
        <f>(3.91*'VO2-BW'!H338+1.1*'VCO2-BW '!H338)/1000</f>
        <v>18.287792780487806</v>
      </c>
      <c r="I338" s="374">
        <f>(3.91*'VO2-BW'!I338+1.1*'VCO2-BW '!I338)/1000</f>
        <v>16.456800450450451</v>
      </c>
      <c r="J338" s="374">
        <f>(3.91*'VO2-BW'!J338+1.1*'VCO2-BW '!J338)/1000</f>
        <v>12.082185837320576</v>
      </c>
      <c r="K338" s="375">
        <f>(3.91*'VO2-BW'!K338+1.1*'VCO2-BW '!K338)/1000</f>
        <v>16.658606893203885</v>
      </c>
      <c r="L338" s="109"/>
      <c r="M338" s="329"/>
      <c r="N338" s="329"/>
      <c r="O338" s="329"/>
      <c r="P338" s="329"/>
      <c r="Q338" s="329"/>
      <c r="R338" s="329"/>
      <c r="S338" s="329"/>
      <c r="T338" s="329"/>
      <c r="U338" s="357"/>
    </row>
    <row r="339" spans="1:21">
      <c r="A339" s="223">
        <v>43727</v>
      </c>
      <c r="B339" s="224">
        <v>2.5433564814814802</v>
      </c>
      <c r="C339" s="354">
        <f>(3.91*'VO2-BW'!C339+1.1*'VCO2-BW '!C339)/1000</f>
        <v>12.304634671814672</v>
      </c>
      <c r="D339" s="355">
        <f>(3.91*'VO2-BW'!D339+1.1*'VCO2-BW '!D339)/1000</f>
        <v>14.467501831501831</v>
      </c>
      <c r="E339" s="355">
        <f>(3.91*'VO2-BW'!E339+1.1*'VCO2-BW '!E339)/1000</f>
        <v>14.003900787401577</v>
      </c>
      <c r="F339" s="355">
        <f>(3.91*'VO2-BW'!F339+1.1*'VCO2-BW '!F339)/1000</f>
        <v>15.739482821576763</v>
      </c>
      <c r="G339" s="355">
        <f>(3.91*'VO2-BW'!G339+1.1*'VCO2-BW '!G339)/1000</f>
        <v>11.018218956521737</v>
      </c>
      <c r="H339" s="374">
        <f>(3.91*'VO2-BW'!H339+1.1*'VCO2-BW '!H339)/1000</f>
        <v>11.373035219512197</v>
      </c>
      <c r="I339" s="374">
        <f>(3.91*'VO2-BW'!I339+1.1*'VCO2-BW '!I339)/1000</f>
        <v>12.22647882882883</v>
      </c>
      <c r="J339" s="374">
        <f>(3.91*'VO2-BW'!J339+1.1*'VCO2-BW '!J339)/1000</f>
        <v>16.902426602870815</v>
      </c>
      <c r="K339" s="375">
        <f>(3.91*'VO2-BW'!K339+1.1*'VCO2-BW '!K339)/1000</f>
        <v>12.509614757281554</v>
      </c>
      <c r="L339" s="109">
        <f t="shared" ref="L339:P339" si="642">AVERAGE(C339:C341)</f>
        <v>13.734161415701417</v>
      </c>
      <c r="M339" s="329">
        <f t="shared" si="642"/>
        <v>12.196130708180709</v>
      </c>
      <c r="N339" s="329">
        <f t="shared" si="642"/>
        <v>12.315607086614174</v>
      </c>
      <c r="O339" s="329">
        <f t="shared" si="642"/>
        <v>12.869755352697096</v>
      </c>
      <c r="P339" s="329">
        <f t="shared" si="642"/>
        <v>12.490729144927535</v>
      </c>
      <c r="Q339" s="329">
        <f t="shared" ref="Q339" si="643">AVERAGE(H339:H341)</f>
        <v>11.919549463414635</v>
      </c>
      <c r="R339" s="329">
        <f t="shared" ref="R339" si="644">AVERAGE(I339:I341)</f>
        <v>13.275575825825825</v>
      </c>
      <c r="S339" s="329">
        <f t="shared" ref="S339" si="645">AVERAGE(J339:J341)</f>
        <v>14.0469360446571</v>
      </c>
      <c r="T339" s="329">
        <f t="shared" ref="T339" si="646">AVERAGE(K339:K341)</f>
        <v>13.419273414239482</v>
      </c>
      <c r="U339" s="357">
        <f t="shared" ref="U339" si="647">AVERAGE(L339:T339)</f>
        <v>12.918635384028665</v>
      </c>
    </row>
    <row r="340" spans="1:21">
      <c r="A340" s="223">
        <v>43727</v>
      </c>
      <c r="B340" s="224">
        <v>2.5572453703703699</v>
      </c>
      <c r="C340" s="354">
        <f>(3.91*'VO2-BW'!C340+1.1*'VCO2-BW '!C340)/1000</f>
        <v>12.173602509652509</v>
      </c>
      <c r="D340" s="355">
        <f>(3.91*'VO2-BW'!D340+1.1*'VCO2-BW '!D340)/1000</f>
        <v>11.487618315018315</v>
      </c>
      <c r="E340" s="355">
        <f>(3.91*'VO2-BW'!E340+1.1*'VCO2-BW '!E340)/1000</f>
        <v>11.174332677165356</v>
      </c>
      <c r="F340" s="355">
        <f>(3.91*'VO2-BW'!F340+1.1*'VCO2-BW '!F340)/1000</f>
        <v>11.629649128630705</v>
      </c>
      <c r="G340" s="355">
        <f>(3.91*'VO2-BW'!G340+1.1*'VCO2-BW '!G340)/1000</f>
        <v>13.872357652173912</v>
      </c>
      <c r="H340" s="374">
        <f>(3.91*'VO2-BW'!H340+1.1*'VCO2-BW '!H340)/1000</f>
        <v>11.925457951219512</v>
      </c>
      <c r="I340" s="374">
        <f>(3.91*'VO2-BW'!I340+1.1*'VCO2-BW '!I340)/1000</f>
        <v>14.760830180180182</v>
      </c>
      <c r="J340" s="374">
        <f>(3.91*'VO2-BW'!J340+1.1*'VCO2-BW '!J340)/1000</f>
        <v>12.02850985645933</v>
      </c>
      <c r="K340" s="375">
        <f>(3.91*'VO2-BW'!K340+1.1*'VCO2-BW '!K340)/1000</f>
        <v>14.594276407766989</v>
      </c>
      <c r="L340" s="109"/>
      <c r="M340" s="329"/>
      <c r="N340" s="329"/>
      <c r="O340" s="329"/>
      <c r="P340" s="329"/>
      <c r="Q340" s="329"/>
      <c r="R340" s="329"/>
      <c r="S340" s="329"/>
      <c r="T340" s="329"/>
      <c r="U340" s="357">
        <f t="shared" ref="U340" si="648">STDEV(L339:T339)/SQRT(COUNT(L339:T339))</f>
        <v>0.24679928369675905</v>
      </c>
    </row>
    <row r="341" spans="1:21">
      <c r="A341" s="223">
        <v>43727</v>
      </c>
      <c r="B341" s="224">
        <v>2.5711342592592499</v>
      </c>
      <c r="C341" s="354">
        <f>(3.91*'VO2-BW'!C341+1.1*'VCO2-BW '!C341)/1000</f>
        <v>16.724247065637073</v>
      </c>
      <c r="D341" s="355">
        <f>(3.91*'VO2-BW'!D341+1.1*'VCO2-BW '!D341)/1000</f>
        <v>10.633271978021977</v>
      </c>
      <c r="E341" s="355">
        <f>(3.91*'VO2-BW'!E341+1.1*'VCO2-BW '!E341)/1000</f>
        <v>11.768587795275591</v>
      </c>
      <c r="F341" s="355">
        <f>(3.91*'VO2-BW'!F341+1.1*'VCO2-BW '!F341)/1000</f>
        <v>11.240134107883817</v>
      </c>
      <c r="G341" s="355">
        <f>(3.91*'VO2-BW'!G341+1.1*'VCO2-BW '!G341)/1000</f>
        <v>12.581610826086957</v>
      </c>
      <c r="H341" s="374">
        <f>(3.91*'VO2-BW'!H341+1.1*'VCO2-BW '!H341)/1000</f>
        <v>12.460155219512195</v>
      </c>
      <c r="I341" s="374">
        <f>(3.91*'VO2-BW'!I341+1.1*'VCO2-BW '!I341)/1000</f>
        <v>12.83941846846847</v>
      </c>
      <c r="J341" s="374">
        <f>(3.91*'VO2-BW'!J341+1.1*'VCO2-BW '!J341)/1000</f>
        <v>13.209871674641152</v>
      </c>
      <c r="K341" s="375">
        <f>(3.91*'VO2-BW'!K341+1.1*'VCO2-BW '!K341)/1000</f>
        <v>13.153929077669902</v>
      </c>
      <c r="L341" s="109"/>
      <c r="M341" s="329"/>
      <c r="N341" s="329"/>
      <c r="O341" s="329"/>
      <c r="P341" s="329"/>
      <c r="Q341" s="329"/>
      <c r="R341" s="329"/>
      <c r="S341" s="329"/>
      <c r="T341" s="329"/>
      <c r="U341" s="357"/>
    </row>
    <row r="342" spans="1:21">
      <c r="A342" s="223">
        <v>43727</v>
      </c>
      <c r="B342" s="224">
        <v>2.58502314814814</v>
      </c>
      <c r="C342" s="354">
        <f>(3.91*'VO2-BW'!C342+1.1*'VCO2-BW '!C342)/1000</f>
        <v>11.291136525096528</v>
      </c>
      <c r="D342" s="355">
        <f>(3.91*'VO2-BW'!D342+1.1*'VCO2-BW '!D342)/1000</f>
        <v>12.094579487179487</v>
      </c>
      <c r="E342" s="355">
        <f>(3.91*'VO2-BW'!E342+1.1*'VCO2-BW '!E342)/1000</f>
        <v>10.561124409448821</v>
      </c>
      <c r="F342" s="355">
        <f>(3.91*'VO2-BW'!F342+1.1*'VCO2-BW '!F342)/1000</f>
        <v>10.659870871369295</v>
      </c>
      <c r="G342" s="355">
        <f>(3.91*'VO2-BW'!G342+1.1*'VCO2-BW '!G342)/1000</f>
        <v>16.296813</v>
      </c>
      <c r="H342" s="374">
        <f>(3.91*'VO2-BW'!H342+1.1*'VCO2-BW '!H342)/1000</f>
        <v>12.451198536585364</v>
      </c>
      <c r="I342" s="374">
        <f>(3.91*'VO2-BW'!I342+1.1*'VCO2-BW '!I342)/1000</f>
        <v>10.079283783783785</v>
      </c>
      <c r="J342" s="374">
        <f>(3.91*'VO2-BW'!J342+1.1*'VCO2-BW '!J342)/1000</f>
        <v>12.481720382775121</v>
      </c>
      <c r="K342" s="375">
        <f>(3.91*'VO2-BW'!K342+1.1*'VCO2-BW '!K342)/1000</f>
        <v>17.630687135922329</v>
      </c>
      <c r="L342" s="109">
        <f t="shared" ref="L342:P342" si="649">AVERAGE(C342:C344)</f>
        <v>11.510831377091378</v>
      </c>
      <c r="M342" s="329">
        <f t="shared" si="649"/>
        <v>10.466601953601954</v>
      </c>
      <c r="N342" s="329">
        <f t="shared" si="649"/>
        <v>11.654326771653544</v>
      </c>
      <c r="O342" s="329">
        <f t="shared" si="649"/>
        <v>13.180004647302903</v>
      </c>
      <c r="P342" s="329">
        <f t="shared" si="649"/>
        <v>13.952034840579712</v>
      </c>
      <c r="Q342" s="329">
        <f t="shared" ref="Q342" si="650">AVERAGE(H342:H344)</f>
        <v>15.327153235772357</v>
      </c>
      <c r="R342" s="329">
        <f t="shared" ref="R342" si="651">AVERAGE(I342:I344)</f>
        <v>10.816226576576577</v>
      </c>
      <c r="S342" s="329">
        <f t="shared" ref="S342" si="652">AVERAGE(J342:J344)</f>
        <v>15.100157671451358</v>
      </c>
      <c r="T342" s="329">
        <f t="shared" ref="T342" si="653">AVERAGE(K342:K344)</f>
        <v>14.621786278317151</v>
      </c>
      <c r="U342" s="357">
        <f t="shared" ref="U342" si="654">AVERAGE(L342:T342)</f>
        <v>12.958791483594105</v>
      </c>
    </row>
    <row r="343" spans="1:21">
      <c r="A343" s="223">
        <v>43727</v>
      </c>
      <c r="B343" s="224">
        <v>2.5989120370370302</v>
      </c>
      <c r="C343" s="354">
        <f>(3.91*'VO2-BW'!C343+1.1*'VCO2-BW '!C343)/1000</f>
        <v>12.165273706563708</v>
      </c>
      <c r="D343" s="355">
        <f>(3.91*'VO2-BW'!D343+1.1*'VCO2-BW '!D343)/1000</f>
        <v>9.8918426739926719</v>
      </c>
      <c r="E343" s="355">
        <f>(3.91*'VO2-BW'!E343+1.1*'VCO2-BW '!E343)/1000</f>
        <v>11.318516929133859</v>
      </c>
      <c r="F343" s="355">
        <f>(3.91*'VO2-BW'!F343+1.1*'VCO2-BW '!F343)/1000</f>
        <v>11.113885145228217</v>
      </c>
      <c r="G343" s="355">
        <f>(3.91*'VO2-BW'!G343+1.1*'VCO2-BW '!G343)/1000</f>
        <v>12.959767826086958</v>
      </c>
      <c r="H343" s="374">
        <f>(3.91*'VO2-BW'!H343+1.1*'VCO2-BW '!H343)/1000</f>
        <v>18.038185268292679</v>
      </c>
      <c r="I343" s="374">
        <f>(3.91*'VO2-BW'!I343+1.1*'VCO2-BW '!I343)/1000</f>
        <v>11.419872972972973</v>
      </c>
      <c r="J343" s="374">
        <f>(3.91*'VO2-BW'!J343+1.1*'VCO2-BW '!J343)/1000</f>
        <v>17.374130622009574</v>
      </c>
      <c r="K343" s="375">
        <f>(3.91*'VO2-BW'!K343+1.1*'VCO2-BW '!K343)/1000</f>
        <v>12.711769271844657</v>
      </c>
      <c r="L343" s="109"/>
      <c r="M343" s="329"/>
      <c r="N343" s="329"/>
      <c r="O343" s="329"/>
      <c r="P343" s="329"/>
      <c r="Q343" s="329"/>
      <c r="R343" s="329"/>
      <c r="S343" s="329"/>
      <c r="T343" s="329"/>
      <c r="U343" s="357">
        <f t="shared" ref="U343" si="655">STDEV(L342:T342)/SQRT(COUNT(L342:T342))</f>
        <v>0.63020516440917851</v>
      </c>
    </row>
    <row r="344" spans="1:21">
      <c r="A344" s="223">
        <v>43727</v>
      </c>
      <c r="B344" s="224">
        <v>2.6128009259259199</v>
      </c>
      <c r="C344" s="354">
        <f>(3.91*'VO2-BW'!C344+1.1*'VCO2-BW '!C344)/1000</f>
        <v>11.076083899613902</v>
      </c>
      <c r="D344" s="355">
        <f>(3.91*'VO2-BW'!D344+1.1*'VCO2-BW '!D344)/1000</f>
        <v>9.4133836996337017</v>
      </c>
      <c r="E344" s="355">
        <f>(3.91*'VO2-BW'!E344+1.1*'VCO2-BW '!E344)/1000</f>
        <v>13.083338976377954</v>
      </c>
      <c r="F344" s="355">
        <f>(3.91*'VO2-BW'!F344+1.1*'VCO2-BW '!F344)/1000</f>
        <v>17.766257925311201</v>
      </c>
      <c r="G344" s="355">
        <f>(3.91*'VO2-BW'!G344+1.1*'VCO2-BW '!G344)/1000</f>
        <v>12.599523695652175</v>
      </c>
      <c r="H344" s="374">
        <f>(3.91*'VO2-BW'!H344+1.1*'VCO2-BW '!H344)/1000</f>
        <v>15.492075902439025</v>
      </c>
      <c r="I344" s="374">
        <f>(3.91*'VO2-BW'!I344+1.1*'VCO2-BW '!I344)/1000</f>
        <v>10.949522972972975</v>
      </c>
      <c r="J344" s="374">
        <f>(3.91*'VO2-BW'!J344+1.1*'VCO2-BW '!J344)/1000</f>
        <v>15.444622009569379</v>
      </c>
      <c r="K344" s="375">
        <f>(3.91*'VO2-BW'!K344+1.1*'VCO2-BW '!K344)/1000</f>
        <v>13.522902427184464</v>
      </c>
      <c r="L344" s="109"/>
      <c r="M344" s="329"/>
      <c r="N344" s="329"/>
      <c r="O344" s="329"/>
      <c r="P344" s="329"/>
      <c r="Q344" s="329"/>
      <c r="R344" s="329"/>
      <c r="S344" s="329"/>
      <c r="T344" s="329"/>
      <c r="U344" s="357"/>
    </row>
    <row r="345" spans="1:21">
      <c r="A345" s="223">
        <v>43727</v>
      </c>
      <c r="B345" s="224">
        <v>2.6266898148148101</v>
      </c>
      <c r="C345" s="354">
        <f>(3.91*'VO2-BW'!C345+1.1*'VCO2-BW '!C345)/1000</f>
        <v>18.435439420849423</v>
      </c>
      <c r="D345" s="355">
        <f>(3.91*'VO2-BW'!D345+1.1*'VCO2-BW '!D345)/1000</f>
        <v>9.313415201465201</v>
      </c>
      <c r="E345" s="355">
        <f>(3.91*'VO2-BW'!E345+1.1*'VCO2-BW '!E345)/1000</f>
        <v>9.6665314960629924</v>
      </c>
      <c r="F345" s="355">
        <f>(3.91*'VO2-BW'!F345+1.1*'VCO2-BW '!F345)/1000</f>
        <v>9.7715930290456416</v>
      </c>
      <c r="G345" s="355">
        <f>(3.91*'VO2-BW'!G345+1.1*'VCO2-BW '!G345)/1000</f>
        <v>12.348593173913041</v>
      </c>
      <c r="H345" s="374">
        <f>(3.91*'VO2-BW'!H345+1.1*'VCO2-BW '!H345)/1000</f>
        <v>13.315382731707317</v>
      </c>
      <c r="I345" s="374">
        <f>(3.91*'VO2-BW'!I345+1.1*'VCO2-BW '!I345)/1000</f>
        <v>11.797818918918919</v>
      </c>
      <c r="J345" s="374">
        <f>(3.91*'VO2-BW'!J345+1.1*'VCO2-BW '!J345)/1000</f>
        <v>11.797607177033493</v>
      </c>
      <c r="K345" s="375">
        <f>(3.91*'VO2-BW'!K345+1.1*'VCO2-BW '!K345)/1000</f>
        <v>16.727116990291261</v>
      </c>
      <c r="L345" s="109">
        <f t="shared" ref="L345:P345" si="656">AVERAGE(C345:C347)</f>
        <v>15.733712419562421</v>
      </c>
      <c r="M345" s="329">
        <f t="shared" si="656"/>
        <v>10.127843406593406</v>
      </c>
      <c r="N345" s="329">
        <f t="shared" si="656"/>
        <v>10.076516929133858</v>
      </c>
      <c r="O345" s="329">
        <f t="shared" si="656"/>
        <v>11.470358174273857</v>
      </c>
      <c r="P345" s="329">
        <f t="shared" si="656"/>
        <v>13.778297188405796</v>
      </c>
      <c r="Q345" s="329">
        <f t="shared" ref="Q345" si="657">AVERAGE(H345:H347)</f>
        <v>13.352855349593497</v>
      </c>
      <c r="R345" s="329">
        <f t="shared" ref="R345" si="658">AVERAGE(I345:I347)</f>
        <v>13.028329279279282</v>
      </c>
      <c r="S345" s="329">
        <f t="shared" ref="S345" si="659">AVERAGE(J345:J347)</f>
        <v>13.619920287081342</v>
      </c>
      <c r="T345" s="329">
        <f t="shared" ref="T345" si="660">AVERAGE(K345:K347)</f>
        <v>14.514188576051779</v>
      </c>
      <c r="U345" s="357">
        <f t="shared" ref="U345" si="661">AVERAGE(L345:T345)</f>
        <v>12.855780178886137</v>
      </c>
    </row>
    <row r="346" spans="1:21">
      <c r="A346" s="223">
        <v>43727</v>
      </c>
      <c r="B346" s="224">
        <v>2.6405787037036998</v>
      </c>
      <c r="C346" s="354">
        <f>(3.91*'VO2-BW'!C346+1.1*'VCO2-BW '!C346)/1000</f>
        <v>16.932854285714285</v>
      </c>
      <c r="D346" s="355">
        <f>(3.91*'VO2-BW'!D346+1.1*'VCO2-BW '!D346)/1000</f>
        <v>12.96498021978022</v>
      </c>
      <c r="E346" s="355">
        <f>(3.91*'VO2-BW'!E346+1.1*'VCO2-BW '!E346)/1000</f>
        <v>10.210921653543307</v>
      </c>
      <c r="F346" s="355">
        <f>(3.91*'VO2-BW'!F346+1.1*'VCO2-BW '!F346)/1000</f>
        <v>12.078602489626554</v>
      </c>
      <c r="G346" s="355">
        <f>(3.91*'VO2-BW'!G346+1.1*'VCO2-BW '!G346)/1000</f>
        <v>12.013049043478262</v>
      </c>
      <c r="H346" s="374">
        <f>(3.91*'VO2-BW'!H346+1.1*'VCO2-BW '!H346)/1000</f>
        <v>15.171545658536587</v>
      </c>
      <c r="I346" s="374">
        <f>(3.91*'VO2-BW'!I346+1.1*'VCO2-BW '!I346)/1000</f>
        <v>11.054214414414416</v>
      </c>
      <c r="J346" s="374">
        <f>(3.91*'VO2-BW'!J346+1.1*'VCO2-BW '!J346)/1000</f>
        <v>15.417877894736845</v>
      </c>
      <c r="K346" s="375">
        <f>(3.91*'VO2-BW'!K346+1.1*'VCO2-BW '!K346)/1000</f>
        <v>12.93949553398058</v>
      </c>
      <c r="L346" s="109"/>
      <c r="M346" s="329"/>
      <c r="N346" s="329"/>
      <c r="O346" s="329"/>
      <c r="P346" s="329"/>
      <c r="Q346" s="329"/>
      <c r="R346" s="329"/>
      <c r="S346" s="329"/>
      <c r="T346" s="329"/>
      <c r="U346" s="357">
        <f t="shared" ref="U346" si="662">STDEV(L345:T345)/SQRT(COUNT(L345:T345))</f>
        <v>0.64366522553798056</v>
      </c>
    </row>
    <row r="347" spans="1:21">
      <c r="A347" s="223">
        <v>43727</v>
      </c>
      <c r="B347" s="224">
        <v>2.65446759259259</v>
      </c>
      <c r="C347" s="354">
        <f>(3.91*'VO2-BW'!C347+1.1*'VCO2-BW '!C347)/1000</f>
        <v>11.832843552123554</v>
      </c>
      <c r="D347" s="355">
        <f>(3.91*'VO2-BW'!D347+1.1*'VCO2-BW '!D347)/1000</f>
        <v>8.1051347985347988</v>
      </c>
      <c r="E347" s="355">
        <f>(3.91*'VO2-BW'!E347+1.1*'VCO2-BW '!E347)/1000</f>
        <v>10.352097637795275</v>
      </c>
      <c r="F347" s="355">
        <f>(3.91*'VO2-BW'!F347+1.1*'VCO2-BW '!F347)/1000</f>
        <v>12.560879004149376</v>
      </c>
      <c r="G347" s="355">
        <f>(3.91*'VO2-BW'!G347+1.1*'VCO2-BW '!G347)/1000</f>
        <v>16.973249347826087</v>
      </c>
      <c r="H347" s="374">
        <f>(3.91*'VO2-BW'!H347+1.1*'VCO2-BW '!H347)/1000</f>
        <v>11.571637658536584</v>
      </c>
      <c r="I347" s="374">
        <f>(3.91*'VO2-BW'!I347+1.1*'VCO2-BW '!I347)/1000</f>
        <v>16.232954504504505</v>
      </c>
      <c r="J347" s="374">
        <f>(3.91*'VO2-BW'!J347+1.1*'VCO2-BW '!J347)/1000</f>
        <v>13.644275789473687</v>
      </c>
      <c r="K347" s="375">
        <f>(3.91*'VO2-BW'!K347+1.1*'VCO2-BW '!K347)/1000</f>
        <v>13.875953203883496</v>
      </c>
      <c r="L347" s="109"/>
      <c r="M347" s="329"/>
      <c r="N347" s="329"/>
      <c r="O347" s="329"/>
      <c r="P347" s="329"/>
      <c r="Q347" s="329"/>
      <c r="R347" s="329"/>
      <c r="S347" s="329"/>
      <c r="T347" s="329"/>
      <c r="U347" s="357"/>
    </row>
    <row r="348" spans="1:21">
      <c r="A348" s="223">
        <v>43727</v>
      </c>
      <c r="B348" s="224">
        <v>1.6822453703703699</v>
      </c>
      <c r="C348" s="354">
        <f>(3.91*'VO2-BW'!C348+1.1*'VCO2-BW '!C348)/1000</f>
        <v>11.828218764478766</v>
      </c>
      <c r="D348" s="355">
        <f>(3.91*'VO2-BW'!D348+1.1*'VCO2-BW '!D348)/1000</f>
        <v>13.374283516483516</v>
      </c>
      <c r="E348" s="355">
        <f>(3.91*'VO2-BW'!E348+1.1*'VCO2-BW '!E348)/1000</f>
        <v>15.107945669291341</v>
      </c>
      <c r="F348" s="355">
        <f>(3.91*'VO2-BW'!F348+1.1*'VCO2-BW '!F348)/1000</f>
        <v>14.960255601659751</v>
      </c>
      <c r="G348" s="355">
        <f>(3.91*'VO2-BW'!G348+1.1*'VCO2-BW '!G348)/1000</f>
        <v>17.485548826086958</v>
      </c>
      <c r="H348" s="374">
        <f>(3.91*'VO2-BW'!H348+1.1*'VCO2-BW '!H348)/1000</f>
        <v>12.675647999999999</v>
      </c>
      <c r="I348" s="374">
        <f>(3.91*'VO2-BW'!I348+1.1*'VCO2-BW '!I348)/1000</f>
        <v>13.872201351351352</v>
      </c>
      <c r="J348" s="374">
        <f>(3.91*'VO2-BW'!J348+1.1*'VCO2-BW '!J348)/1000</f>
        <v>11.089128038277513</v>
      </c>
      <c r="K348" s="375">
        <f>(3.91*'VO2-BW'!K348+1.1*'VCO2-BW '!K348)/1000</f>
        <v>16.648259611650488</v>
      </c>
      <c r="L348" s="109">
        <f t="shared" ref="L348:P348" si="663">AVERAGE(C348:C350)</f>
        <v>14.93694102960103</v>
      </c>
      <c r="M348" s="329">
        <f t="shared" si="663"/>
        <v>14.828992002442002</v>
      </c>
      <c r="N348" s="329">
        <f t="shared" si="663"/>
        <v>15.472353543307088</v>
      </c>
      <c r="O348" s="329">
        <f t="shared" si="663"/>
        <v>13.952487634854771</v>
      </c>
      <c r="P348" s="329">
        <f t="shared" si="663"/>
        <v>15.82247634782609</v>
      </c>
      <c r="Q348" s="329">
        <f t="shared" ref="Q348" si="664">AVERAGE(H348:H350)</f>
        <v>16.523075707317073</v>
      </c>
      <c r="R348" s="329">
        <f t="shared" ref="R348" si="665">AVERAGE(I348:I350)</f>
        <v>14.82868018018018</v>
      </c>
      <c r="S348" s="329">
        <f t="shared" ref="S348" si="666">AVERAGE(J348:J350)</f>
        <v>14.466747719298247</v>
      </c>
      <c r="T348" s="329">
        <f t="shared" ref="T348" si="667">AVERAGE(K348:K350)</f>
        <v>17.564571003236246</v>
      </c>
      <c r="U348" s="357">
        <f t="shared" ref="U348" si="668">AVERAGE(L348:T348)</f>
        <v>15.377369463118081</v>
      </c>
    </row>
    <row r="349" spans="1:21">
      <c r="A349" s="223">
        <v>43727</v>
      </c>
      <c r="B349" s="224">
        <v>1.6961342592592601</v>
      </c>
      <c r="C349" s="354">
        <f>(3.91*'VO2-BW'!C349+1.1*'VCO2-BW '!C349)/1000</f>
        <v>15.073741969111971</v>
      </c>
      <c r="D349" s="355">
        <f>(3.91*'VO2-BW'!D349+1.1*'VCO2-BW '!D349)/1000</f>
        <v>13.705929120879121</v>
      </c>
      <c r="E349" s="355">
        <f>(3.91*'VO2-BW'!E349+1.1*'VCO2-BW '!E349)/1000</f>
        <v>13.847141338582679</v>
      </c>
      <c r="F349" s="355">
        <f>(3.91*'VO2-BW'!F349+1.1*'VCO2-BW '!F349)/1000</f>
        <v>9.6306542738589194</v>
      </c>
      <c r="G349" s="355">
        <f>(3.91*'VO2-BW'!G349+1.1*'VCO2-BW '!G349)/1000</f>
        <v>11.640014608695655</v>
      </c>
      <c r="H349" s="374">
        <f>(3.91*'VO2-BW'!H349+1.1*'VCO2-BW '!H349)/1000</f>
        <v>16.477540682926829</v>
      </c>
      <c r="I349" s="374">
        <f>(3.91*'VO2-BW'!I349+1.1*'VCO2-BW '!I349)/1000</f>
        <v>13.415340540540541</v>
      </c>
      <c r="J349" s="374">
        <f>(3.91*'VO2-BW'!J349+1.1*'VCO2-BW '!J349)/1000</f>
        <v>14.894500574162683</v>
      </c>
      <c r="K349" s="375">
        <f>(3.91*'VO2-BW'!K349+1.1*'VCO2-BW '!K349)/1000</f>
        <v>17.447773592233006</v>
      </c>
      <c r="L349" s="109"/>
      <c r="M349" s="329"/>
      <c r="N349" s="329"/>
      <c r="O349" s="329"/>
      <c r="P349" s="329"/>
      <c r="Q349" s="329"/>
      <c r="R349" s="329"/>
      <c r="S349" s="329"/>
      <c r="T349" s="329"/>
      <c r="U349" s="357">
        <f t="shared" ref="U349" si="669">STDEV(L348:T348)/SQRT(COUNT(L348:T348))</f>
        <v>0.3719115532523764</v>
      </c>
    </row>
    <row r="350" spans="1:21">
      <c r="A350" s="223">
        <v>43727</v>
      </c>
      <c r="B350" s="224">
        <v>1.71002314814814</v>
      </c>
      <c r="C350" s="354">
        <f>(3.91*'VO2-BW'!C350+1.1*'VCO2-BW '!C350)/1000</f>
        <v>17.908862355212356</v>
      </c>
      <c r="D350" s="355">
        <f>(3.91*'VO2-BW'!D350+1.1*'VCO2-BW '!D350)/1000</f>
        <v>17.406763369963372</v>
      </c>
      <c r="E350" s="355">
        <f>(3.91*'VO2-BW'!E350+1.1*'VCO2-BW '!E350)/1000</f>
        <v>17.461973622047243</v>
      </c>
      <c r="F350" s="355">
        <f>(3.91*'VO2-BW'!F350+1.1*'VCO2-BW '!F350)/1000</f>
        <v>17.266553029045642</v>
      </c>
      <c r="G350" s="355">
        <f>(3.91*'VO2-BW'!G350+1.1*'VCO2-BW '!G350)/1000</f>
        <v>18.341865608695656</v>
      </c>
      <c r="H350" s="374">
        <f>(3.91*'VO2-BW'!H350+1.1*'VCO2-BW '!H350)/1000</f>
        <v>20.416038439024391</v>
      </c>
      <c r="I350" s="374">
        <f>(3.91*'VO2-BW'!I350+1.1*'VCO2-BW '!I350)/1000</f>
        <v>17.198498648648648</v>
      </c>
      <c r="J350" s="374">
        <f>(3.91*'VO2-BW'!J350+1.1*'VCO2-BW '!J350)/1000</f>
        <v>17.416614545454546</v>
      </c>
      <c r="K350" s="375">
        <f>(3.91*'VO2-BW'!K350+1.1*'VCO2-BW '!K350)/1000</f>
        <v>18.597679805825244</v>
      </c>
      <c r="L350" s="109"/>
      <c r="M350" s="329"/>
      <c r="N350" s="329"/>
      <c r="O350" s="329"/>
      <c r="P350" s="329"/>
      <c r="Q350" s="329"/>
      <c r="R350" s="329"/>
      <c r="S350" s="329"/>
      <c r="T350" s="329"/>
      <c r="U350" s="357"/>
    </row>
    <row r="351" spans="1:21">
      <c r="A351" s="223">
        <v>43727</v>
      </c>
      <c r="B351" s="224">
        <v>1.72391203703704</v>
      </c>
      <c r="C351" s="354">
        <f>(3.91*'VO2-BW'!C351+1.1*'VCO2-BW '!C351)/1000</f>
        <v>16.696958725868729</v>
      </c>
      <c r="D351" s="355">
        <f>(3.91*'VO2-BW'!D351+1.1*'VCO2-BW '!D351)/1000</f>
        <v>15.457735164835166</v>
      </c>
      <c r="E351" s="355">
        <f>(3.91*'VO2-BW'!E351+1.1*'VCO2-BW '!E351)/1000</f>
        <v>17.736161811023624</v>
      </c>
      <c r="F351" s="355">
        <f>(3.91*'VO2-BW'!F351+1.1*'VCO2-BW '!F351)/1000</f>
        <v>10.884161327800831</v>
      </c>
      <c r="G351" s="355">
        <f>(3.91*'VO2-BW'!G351+1.1*'VCO2-BW '!G351)/1000</f>
        <v>13.033642304347826</v>
      </c>
      <c r="H351" s="374">
        <f>(3.91*'VO2-BW'!H351+1.1*'VCO2-BW '!H351)/1000</f>
        <v>12.706150829268292</v>
      </c>
      <c r="I351" s="374">
        <f>(3.91*'VO2-BW'!I351+1.1*'VCO2-BW '!I351)/1000</f>
        <v>14.299234684684686</v>
      </c>
      <c r="J351" s="374">
        <f>(3.91*'VO2-BW'!J351+1.1*'VCO2-BW '!J351)/1000</f>
        <v>12.183654928229668</v>
      </c>
      <c r="K351" s="375">
        <f>(3.91*'VO2-BW'!K351+1.1*'VCO2-BW '!K351)/1000</f>
        <v>17.867632233009708</v>
      </c>
      <c r="L351" s="109">
        <f t="shared" ref="L351:P351" si="670">AVERAGE(C351:C353)</f>
        <v>14.974713616473617</v>
      </c>
      <c r="M351" s="329">
        <f t="shared" si="670"/>
        <v>14.546701282051282</v>
      </c>
      <c r="N351" s="329">
        <f t="shared" si="670"/>
        <v>16.353014173228349</v>
      </c>
      <c r="O351" s="329">
        <f t="shared" si="670"/>
        <v>13.130534771784232</v>
      </c>
      <c r="P351" s="329">
        <f t="shared" si="670"/>
        <v>14.340308101449276</v>
      </c>
      <c r="Q351" s="329">
        <f t="shared" ref="Q351" si="671">AVERAGE(H351:H353)</f>
        <v>14.804756617886179</v>
      </c>
      <c r="R351" s="329">
        <f t="shared" ref="R351" si="672">AVERAGE(I351:I353)</f>
        <v>14.514419369369373</v>
      </c>
      <c r="S351" s="329">
        <f t="shared" ref="S351" si="673">AVERAGE(J351:J353)</f>
        <v>15.763430494417866</v>
      </c>
      <c r="T351" s="329">
        <f t="shared" ref="T351" si="674">AVERAGE(K351:K353)</f>
        <v>15.717418673139157</v>
      </c>
      <c r="U351" s="357">
        <f t="shared" ref="U351" si="675">AVERAGE(L351:T351)</f>
        <v>14.905033011088815</v>
      </c>
    </row>
    <row r="352" spans="1:21">
      <c r="A352" s="223">
        <v>43727</v>
      </c>
      <c r="B352" s="224">
        <v>1.7378009259259199</v>
      </c>
      <c r="C352" s="354">
        <f>(3.91*'VO2-BW'!C352+1.1*'VCO2-BW '!C352)/1000</f>
        <v>16.230765482625483</v>
      </c>
      <c r="D352" s="355">
        <f>(3.91*'VO2-BW'!D352+1.1*'VCO2-BW '!D352)/1000</f>
        <v>14.129823260073261</v>
      </c>
      <c r="E352" s="355">
        <f>(3.91*'VO2-BW'!E352+1.1*'VCO2-BW '!E352)/1000</f>
        <v>12.375120472440946</v>
      </c>
      <c r="F352" s="355">
        <f>(3.91*'VO2-BW'!F352+1.1*'VCO2-BW '!F352)/1000</f>
        <v>11.051883485477177</v>
      </c>
      <c r="G352" s="355">
        <f>(3.91*'VO2-BW'!G352+1.1*'VCO2-BW '!G352)/1000</f>
        <v>16.359572478260869</v>
      </c>
      <c r="H352" s="374">
        <f>(3.91*'VO2-BW'!H352+1.1*'VCO2-BW '!H352)/1000</f>
        <v>17.876286439024391</v>
      </c>
      <c r="I352" s="374">
        <f>(3.91*'VO2-BW'!I352+1.1*'VCO2-BW '!I352)/1000</f>
        <v>16.877876576576579</v>
      </c>
      <c r="J352" s="374">
        <f>(3.91*'VO2-BW'!J352+1.1*'VCO2-BW '!J352)/1000</f>
        <v>15.969334449760767</v>
      </c>
      <c r="K352" s="375">
        <f>(3.91*'VO2-BW'!K352+1.1*'VCO2-BW '!K352)/1000</f>
        <v>15.701483349514561</v>
      </c>
      <c r="L352" s="109"/>
      <c r="M352" s="329"/>
      <c r="N352" s="329"/>
      <c r="O352" s="329"/>
      <c r="P352" s="329"/>
      <c r="Q352" s="329"/>
      <c r="R352" s="329"/>
      <c r="S352" s="329"/>
      <c r="T352" s="329"/>
      <c r="U352" s="357">
        <f t="shared" ref="U352" si="676">STDEV(L351:T351)/SQRT(COUNT(L351:T351))</f>
        <v>0.31747956541845385</v>
      </c>
    </row>
    <row r="353" spans="1:21">
      <c r="A353" s="233">
        <v>43727</v>
      </c>
      <c r="B353" s="234">
        <v>1.7516898148148099</v>
      </c>
      <c r="C353" s="354">
        <f>(3.91*'VO2-BW'!C353+1.1*'VCO2-BW '!C353)/1000</f>
        <v>11.996416640926643</v>
      </c>
      <c r="D353" s="355">
        <f>(3.91*'VO2-BW'!D353+1.1*'VCO2-BW '!D353)/1000</f>
        <v>14.052545421245421</v>
      </c>
      <c r="E353" s="355">
        <f>(3.91*'VO2-BW'!E353+1.1*'VCO2-BW '!E353)/1000</f>
        <v>18.947760236220475</v>
      </c>
      <c r="F353" s="355">
        <f>(3.91*'VO2-BW'!F353+1.1*'VCO2-BW '!F353)/1000</f>
        <v>17.455559502074689</v>
      </c>
      <c r="G353" s="355">
        <f>(3.91*'VO2-BW'!G353+1.1*'VCO2-BW '!G353)/1000</f>
        <v>13.627709521739133</v>
      </c>
      <c r="H353" s="374">
        <f>(3.91*'VO2-BW'!H353+1.1*'VCO2-BW '!H353)/1000</f>
        <v>13.831832585365854</v>
      </c>
      <c r="I353" s="374">
        <f>(3.91*'VO2-BW'!I353+1.1*'VCO2-BW '!I353)/1000</f>
        <v>12.366146846846849</v>
      </c>
      <c r="J353" s="374">
        <f>(3.91*'VO2-BW'!J353+1.1*'VCO2-BW '!J353)/1000</f>
        <v>19.137302105263164</v>
      </c>
      <c r="K353" s="375">
        <f>(3.91*'VO2-BW'!K353+1.1*'VCO2-BW '!K353)/1000</f>
        <v>13.583140436893201</v>
      </c>
      <c r="L353" s="109"/>
      <c r="M353" s="329"/>
      <c r="N353" s="329"/>
      <c r="O353" s="329"/>
      <c r="P353" s="329"/>
      <c r="Q353" s="329"/>
      <c r="R353" s="329"/>
      <c r="S353" s="329"/>
      <c r="T353" s="329"/>
      <c r="U353" s="357"/>
    </row>
    <row r="354" spans="1:21">
      <c r="A354" s="233">
        <v>43727</v>
      </c>
      <c r="B354" s="234">
        <v>1.7655787037037001</v>
      </c>
      <c r="C354" s="354">
        <f>(3.91*'VO2-BW'!C354+1.1*'VCO2-BW '!C354)/1000</f>
        <v>13.051600656370658</v>
      </c>
      <c r="D354" s="355">
        <f>(3.91*'VO2-BW'!D354+1.1*'VCO2-BW '!D354)/1000</f>
        <v>15.420453663003663</v>
      </c>
      <c r="E354" s="355">
        <f>(3.91*'VO2-BW'!E354+1.1*'VCO2-BW '!E354)/1000</f>
        <v>13.297765748031498</v>
      </c>
      <c r="F354" s="355">
        <f>(3.91*'VO2-BW'!F354+1.1*'VCO2-BW '!F354)/1000</f>
        <v>14.209893112033194</v>
      </c>
      <c r="G354" s="355">
        <f>(3.91*'VO2-BW'!G354+1.1*'VCO2-BW '!G354)/1000</f>
        <v>19.348143608695654</v>
      </c>
      <c r="H354" s="374">
        <f>(3.91*'VO2-BW'!H354+1.1*'VCO2-BW '!H354)/1000</f>
        <v>14.937888975609756</v>
      </c>
      <c r="I354" s="374">
        <f>(3.91*'VO2-BW'!I354+1.1*'VCO2-BW '!I354)/1000</f>
        <v>17.673914864864866</v>
      </c>
      <c r="J354" s="374">
        <f>(3.91*'VO2-BW'!J354+1.1*'VCO2-BW '!J354)/1000</f>
        <v>13.765406602870815</v>
      </c>
      <c r="K354" s="375">
        <f>(3.91*'VO2-BW'!K354+1.1*'VCO2-BW '!K354)/1000</f>
        <v>17.966859029126212</v>
      </c>
      <c r="L354" s="109">
        <f t="shared" ref="L354:P354" si="677">AVERAGE(C354:C356)</f>
        <v>14.997680604890606</v>
      </c>
      <c r="M354" s="329">
        <f t="shared" si="677"/>
        <v>14.795363797313797</v>
      </c>
      <c r="N354" s="329">
        <f t="shared" si="677"/>
        <v>14.600611417322837</v>
      </c>
      <c r="O354" s="329">
        <f t="shared" si="677"/>
        <v>15.668776099585061</v>
      </c>
      <c r="P354" s="329">
        <f t="shared" si="677"/>
        <v>18.456702710144928</v>
      </c>
      <c r="Q354" s="329">
        <f t="shared" ref="Q354" si="678">AVERAGE(H354:H356)</f>
        <v>16.708737235772357</v>
      </c>
      <c r="R354" s="329">
        <f t="shared" ref="R354" si="679">AVERAGE(I354:I356)</f>
        <v>14.94793828828829</v>
      </c>
      <c r="S354" s="329">
        <f t="shared" ref="S354" si="680">AVERAGE(J354:J356)</f>
        <v>15.298767145135569</v>
      </c>
      <c r="T354" s="329">
        <f t="shared" ref="T354" si="681">AVERAGE(K354:K356)</f>
        <v>15.100327330097087</v>
      </c>
      <c r="U354" s="357">
        <f t="shared" ref="U354" si="682">AVERAGE(L354:T354)</f>
        <v>15.619433847616726</v>
      </c>
    </row>
    <row r="355" spans="1:21">
      <c r="A355" s="233">
        <v>43727</v>
      </c>
      <c r="B355" s="234">
        <v>1.77946759259259</v>
      </c>
      <c r="C355" s="354">
        <f>(3.91*'VO2-BW'!C355+1.1*'VCO2-BW '!C355)/1000</f>
        <v>14.101961081081082</v>
      </c>
      <c r="D355" s="355">
        <f>(3.91*'VO2-BW'!D355+1.1*'VCO2-BW '!D355)/1000</f>
        <v>15.394612454212455</v>
      </c>
      <c r="E355" s="355">
        <f>(3.91*'VO2-BW'!E355+1.1*'VCO2-BW '!E355)/1000</f>
        <v>17.401212992125988</v>
      </c>
      <c r="F355" s="355">
        <f>(3.91*'VO2-BW'!F355+1.1*'VCO2-BW '!F355)/1000</f>
        <v>17.159693278008298</v>
      </c>
      <c r="G355" s="355">
        <f>(3.91*'VO2-BW'!G355+1.1*'VCO2-BW '!G355)/1000</f>
        <v>15.963191173913041</v>
      </c>
      <c r="H355" s="374">
        <f>(3.91*'VO2-BW'!H355+1.1*'VCO2-BW '!H355)/1000</f>
        <v>19.579966536585367</v>
      </c>
      <c r="I355" s="374">
        <f>(3.91*'VO2-BW'!I355+1.1*'VCO2-BW '!I355)/1000</f>
        <v>13.407984684684685</v>
      </c>
      <c r="J355" s="374">
        <f>(3.91*'VO2-BW'!J355+1.1*'VCO2-BW '!J355)/1000</f>
        <v>14.164711674641152</v>
      </c>
      <c r="K355" s="375">
        <f>(3.91*'VO2-BW'!K355+1.1*'VCO2-BW '!K355)/1000</f>
        <v>13.29373213592233</v>
      </c>
      <c r="L355" s="109"/>
      <c r="M355" s="329"/>
      <c r="N355" s="329"/>
      <c r="O355" s="329"/>
      <c r="P355" s="329"/>
      <c r="Q355" s="329"/>
      <c r="R355" s="329"/>
      <c r="S355" s="329"/>
      <c r="T355" s="329"/>
      <c r="U355" s="357">
        <f t="shared" ref="U355" si="683">STDEV(L354:T354)/SQRT(COUNT(L354:T354))</f>
        <v>0.41106203592839008</v>
      </c>
    </row>
    <row r="356" spans="1:21">
      <c r="A356" s="233">
        <v>43727</v>
      </c>
      <c r="B356" s="234">
        <v>1.79335648148148</v>
      </c>
      <c r="C356" s="354">
        <f>(3.91*'VO2-BW'!C356+1.1*'VCO2-BW '!C356)/1000</f>
        <v>17.839480077220081</v>
      </c>
      <c r="D356" s="355">
        <f>(3.91*'VO2-BW'!D356+1.1*'VCO2-BW '!D356)/1000</f>
        <v>13.571025274725274</v>
      </c>
      <c r="E356" s="355">
        <f>(3.91*'VO2-BW'!E356+1.1*'VCO2-BW '!E356)/1000</f>
        <v>13.102855511811024</v>
      </c>
      <c r="F356" s="355">
        <f>(3.91*'VO2-BW'!F356+1.1*'VCO2-BW '!F356)/1000</f>
        <v>15.636741908713693</v>
      </c>
      <c r="G356" s="355">
        <f>(3.91*'VO2-BW'!G356+1.1*'VCO2-BW '!G356)/1000</f>
        <v>20.058773347826087</v>
      </c>
      <c r="H356" s="374">
        <f>(3.91*'VO2-BW'!H356+1.1*'VCO2-BW '!H356)/1000</f>
        <v>15.608356195121949</v>
      </c>
      <c r="I356" s="374">
        <f>(3.91*'VO2-BW'!I356+1.1*'VCO2-BW '!I356)/1000</f>
        <v>13.761915315315315</v>
      </c>
      <c r="J356" s="374">
        <f>(3.91*'VO2-BW'!J356+1.1*'VCO2-BW '!J356)/1000</f>
        <v>17.96618315789474</v>
      </c>
      <c r="K356" s="375">
        <f>(3.91*'VO2-BW'!K356+1.1*'VCO2-BW '!K356)/1000</f>
        <v>14.040390825242717</v>
      </c>
      <c r="L356" s="109"/>
      <c r="M356" s="329"/>
      <c r="N356" s="329"/>
      <c r="O356" s="329"/>
      <c r="P356" s="329"/>
      <c r="Q356" s="329"/>
      <c r="R356" s="329"/>
      <c r="S356" s="329"/>
      <c r="T356" s="329"/>
      <c r="U356" s="357"/>
    </row>
    <row r="357" spans="1:21">
      <c r="A357" s="233">
        <v>43727</v>
      </c>
      <c r="B357" s="234">
        <v>1.8072453703703699</v>
      </c>
      <c r="C357" s="354">
        <f>(3.91*'VO2-BW'!C357+1.1*'VCO2-BW '!C357)/1000</f>
        <v>14.388310772200773</v>
      </c>
      <c r="D357" s="355">
        <f>(3.91*'VO2-BW'!D357+1.1*'VCO2-BW '!D357)/1000</f>
        <v>19.113065201465204</v>
      </c>
      <c r="E357" s="355">
        <f>(3.91*'VO2-BW'!E357+1.1*'VCO2-BW '!E357)/1000</f>
        <v>19.122059055118111</v>
      </c>
      <c r="F357" s="355">
        <f>(3.91*'VO2-BW'!F357+1.1*'VCO2-BW '!F357)/1000</f>
        <v>18.127269709543569</v>
      </c>
      <c r="G357" s="355">
        <f>(3.91*'VO2-BW'!G357+1.1*'VCO2-BW '!G357)/1000</f>
        <v>19.156203130434783</v>
      </c>
      <c r="H357" s="374">
        <f>(3.91*'VO2-BW'!H357+1.1*'VCO2-BW '!H357)/1000</f>
        <v>18.803271804878047</v>
      </c>
      <c r="I357" s="374">
        <f>(3.91*'VO2-BW'!I357+1.1*'VCO2-BW '!I357)/1000</f>
        <v>18.554504054054057</v>
      </c>
      <c r="J357" s="374">
        <f>(3.91*'VO2-BW'!J357+1.1*'VCO2-BW '!J357)/1000</f>
        <v>14.289962583732059</v>
      </c>
      <c r="K357" s="375">
        <f>(3.91*'VO2-BW'!K357+1.1*'VCO2-BW '!K357)/1000</f>
        <v>19.291397135922328</v>
      </c>
      <c r="L357" s="109">
        <f t="shared" ref="L357:P357" si="684">AVERAGE(C357:C359)</f>
        <v>16.838380965250966</v>
      </c>
      <c r="M357" s="329">
        <f t="shared" si="684"/>
        <v>16.118237057387059</v>
      </c>
      <c r="N357" s="329">
        <f t="shared" si="684"/>
        <v>15.524560629921259</v>
      </c>
      <c r="O357" s="329">
        <f t="shared" si="684"/>
        <v>16.307988381742735</v>
      </c>
      <c r="P357" s="329">
        <f t="shared" si="684"/>
        <v>16.039639463768115</v>
      </c>
      <c r="Q357" s="329">
        <f t="shared" ref="Q357" si="685">AVERAGE(H357:H359)</f>
        <v>17.934125593495931</v>
      </c>
      <c r="R357" s="329">
        <f t="shared" ref="R357" si="686">AVERAGE(I357:I359)</f>
        <v>16.08991591591592</v>
      </c>
      <c r="S357" s="329">
        <f t="shared" ref="S357" si="687">AVERAGE(J357:J359)</f>
        <v>15.716663062200958</v>
      </c>
      <c r="T357" s="329">
        <f t="shared" ref="T357" si="688">AVERAGE(K357:K359)</f>
        <v>16.644424805825242</v>
      </c>
      <c r="U357" s="357">
        <f t="shared" ref="U357" si="689">AVERAGE(L357:T357)</f>
        <v>16.35710398616758</v>
      </c>
    </row>
    <row r="358" spans="1:21">
      <c r="A358" s="233">
        <v>43727</v>
      </c>
      <c r="B358" s="234">
        <v>1.8211342592592601</v>
      </c>
      <c r="C358" s="354">
        <f>(3.91*'VO2-BW'!C358+1.1*'VCO2-BW '!C358)/1000</f>
        <v>18.204806911196911</v>
      </c>
      <c r="D358" s="355">
        <f>(3.91*'VO2-BW'!D358+1.1*'VCO2-BW '!D358)/1000</f>
        <v>12.238186446886449</v>
      </c>
      <c r="E358" s="355">
        <f>(3.91*'VO2-BW'!E358+1.1*'VCO2-BW '!E358)/1000</f>
        <v>15.808765748031497</v>
      </c>
      <c r="F358" s="355">
        <f>(3.91*'VO2-BW'!F358+1.1*'VCO2-BW '!F358)/1000</f>
        <v>14.695455933609958</v>
      </c>
      <c r="G358" s="355">
        <f>(3.91*'VO2-BW'!G358+1.1*'VCO2-BW '!G358)/1000</f>
        <v>15.158486652173913</v>
      </c>
      <c r="H358" s="374">
        <f>(3.91*'VO2-BW'!H358+1.1*'VCO2-BW '!H358)/1000</f>
        <v>20.556213658536585</v>
      </c>
      <c r="I358" s="374">
        <f>(3.91*'VO2-BW'!I358+1.1*'VCO2-BW '!I358)/1000</f>
        <v>14.025037387387389</v>
      </c>
      <c r="J358" s="374">
        <f>(3.91*'VO2-BW'!J358+1.1*'VCO2-BW '!J358)/1000</f>
        <v>14.329192153110048</v>
      </c>
      <c r="K358" s="375">
        <f>(3.91*'VO2-BW'!K358+1.1*'VCO2-BW '!K358)/1000</f>
        <v>12.994368640776701</v>
      </c>
      <c r="L358" s="109"/>
      <c r="M358" s="329"/>
      <c r="N358" s="329"/>
      <c r="O358" s="329"/>
      <c r="P358" s="329"/>
      <c r="Q358" s="329"/>
      <c r="R358" s="329"/>
      <c r="S358" s="329"/>
      <c r="T358" s="329"/>
      <c r="U358" s="357">
        <f t="shared" ref="U358" si="690">STDEV(L357:T357)/SQRT(COUNT(L357:T357))</f>
        <v>0.23967900673018697</v>
      </c>
    </row>
    <row r="359" spans="1:21">
      <c r="A359" s="233">
        <v>43727</v>
      </c>
      <c r="B359" s="234">
        <v>1.83502314814815</v>
      </c>
      <c r="C359" s="354">
        <f>(3.91*'VO2-BW'!C359+1.1*'VCO2-BW '!C359)/1000</f>
        <v>17.922025212355212</v>
      </c>
      <c r="D359" s="355">
        <f>(3.91*'VO2-BW'!D359+1.1*'VCO2-BW '!D359)/1000</f>
        <v>17.003459523809525</v>
      </c>
      <c r="E359" s="355">
        <f>(3.91*'VO2-BW'!E359+1.1*'VCO2-BW '!E359)/1000</f>
        <v>11.642857086614175</v>
      </c>
      <c r="F359" s="355">
        <f>(3.91*'VO2-BW'!F359+1.1*'VCO2-BW '!F359)/1000</f>
        <v>16.101239502074687</v>
      </c>
      <c r="G359" s="355">
        <f>(3.91*'VO2-BW'!G359+1.1*'VCO2-BW '!G359)/1000</f>
        <v>13.804228608695652</v>
      </c>
      <c r="H359" s="374">
        <f>(3.91*'VO2-BW'!H359+1.1*'VCO2-BW '!H359)/1000</f>
        <v>14.442891317073171</v>
      </c>
      <c r="I359" s="374">
        <f>(3.91*'VO2-BW'!I359+1.1*'VCO2-BW '!I359)/1000</f>
        <v>15.690206306306306</v>
      </c>
      <c r="J359" s="374">
        <f>(3.91*'VO2-BW'!J359+1.1*'VCO2-BW '!J359)/1000</f>
        <v>18.530834449760768</v>
      </c>
      <c r="K359" s="375">
        <f>(3.91*'VO2-BW'!K359+1.1*'VCO2-BW '!K359)/1000</f>
        <v>17.647508640776696</v>
      </c>
      <c r="L359" s="109"/>
      <c r="M359" s="329"/>
      <c r="N359" s="329"/>
      <c r="O359" s="329"/>
      <c r="P359" s="329"/>
      <c r="Q359" s="329"/>
      <c r="R359" s="329"/>
      <c r="S359" s="329"/>
      <c r="T359" s="329"/>
      <c r="U359" s="357"/>
    </row>
    <row r="360" spans="1:21">
      <c r="A360" s="233">
        <v>43727</v>
      </c>
      <c r="B360" s="234">
        <v>1.84891203703703</v>
      </c>
      <c r="C360" s="354">
        <f>(3.91*'VO2-BW'!C360+1.1*'VCO2-BW '!C360)/1000</f>
        <v>13.652111544401549</v>
      </c>
      <c r="D360" s="355">
        <f>(3.91*'VO2-BW'!D360+1.1*'VCO2-BW '!D360)/1000</f>
        <v>11.909657875457874</v>
      </c>
      <c r="E360" s="355">
        <f>(3.91*'VO2-BW'!E360+1.1*'VCO2-BW '!E360)/1000</f>
        <v>15.031378346456695</v>
      </c>
      <c r="F360" s="355">
        <f>(3.91*'VO2-BW'!F360+1.1*'VCO2-BW '!F360)/1000</f>
        <v>20.639903402489626</v>
      </c>
      <c r="G360" s="355">
        <f>(3.91*'VO2-BW'!G360+1.1*'VCO2-BW '!G360)/1000</f>
        <v>15.445382521739131</v>
      </c>
      <c r="H360" s="374">
        <f>(3.91*'VO2-BW'!H360+1.1*'VCO2-BW '!H360)/1000</f>
        <v>14.121317170731706</v>
      </c>
      <c r="I360" s="374">
        <f>(3.91*'VO2-BW'!I360+1.1*'VCO2-BW '!I360)/1000</f>
        <v>20.463586936936938</v>
      </c>
      <c r="J360" s="374">
        <f>(3.91*'VO2-BW'!J360+1.1*'VCO2-BW '!J360)/1000</f>
        <v>18.327687655502391</v>
      </c>
      <c r="K360" s="375">
        <f>(3.91*'VO2-BW'!K360+1.1*'VCO2-BW '!K360)/1000</f>
        <v>15.471739271844656</v>
      </c>
      <c r="L360" s="109">
        <f t="shared" ref="L360:P360" si="691">AVERAGE(C360:C362)</f>
        <v>14.749082574002578</v>
      </c>
      <c r="M360" s="329">
        <f t="shared" si="691"/>
        <v>12.476794017094017</v>
      </c>
      <c r="N360" s="329">
        <f t="shared" si="691"/>
        <v>16.696697244094491</v>
      </c>
      <c r="O360" s="329">
        <f t="shared" si="691"/>
        <v>17.021551535269708</v>
      </c>
      <c r="P360" s="329">
        <f t="shared" si="691"/>
        <v>16.848059724637682</v>
      </c>
      <c r="Q360" s="329">
        <f t="shared" ref="Q360" si="692">AVERAGE(H360:H362)</f>
        <v>17.12097430894309</v>
      </c>
      <c r="R360" s="329">
        <f t="shared" ref="R360" si="693">AVERAGE(I360:I362)</f>
        <v>17.790424024024023</v>
      </c>
      <c r="S360" s="329">
        <f t="shared" ref="S360" si="694">AVERAGE(J360:J362)</f>
        <v>15.225825805422646</v>
      </c>
      <c r="T360" s="329">
        <f t="shared" ref="T360" si="695">AVERAGE(K360:K362)</f>
        <v>16.413925242718445</v>
      </c>
      <c r="U360" s="357">
        <f t="shared" ref="U360" si="696">AVERAGE(L360:T360)</f>
        <v>16.038148275134077</v>
      </c>
    </row>
    <row r="361" spans="1:21">
      <c r="A361" s="233">
        <v>43727</v>
      </c>
      <c r="B361" s="234">
        <v>1.8628009259259199</v>
      </c>
      <c r="C361" s="354">
        <f>(3.91*'VO2-BW'!C361+1.1*'VCO2-BW '!C361)/1000</f>
        <v>13.604283706563709</v>
      </c>
      <c r="D361" s="355">
        <f>(3.91*'VO2-BW'!D361+1.1*'VCO2-BW '!D361)/1000</f>
        <v>11.66350164835165</v>
      </c>
      <c r="E361" s="355">
        <f>(3.91*'VO2-BW'!E361+1.1*'VCO2-BW '!E361)/1000</f>
        <v>17.635092519685042</v>
      </c>
      <c r="F361" s="355">
        <f>(3.91*'VO2-BW'!F361+1.1*'VCO2-BW '!F361)/1000</f>
        <v>15.182322323651453</v>
      </c>
      <c r="G361" s="355">
        <f>(3.91*'VO2-BW'!G361+1.1*'VCO2-BW '!G361)/1000</f>
        <v>19.096890913043477</v>
      </c>
      <c r="H361" s="374">
        <f>(3.91*'VO2-BW'!H361+1.1*'VCO2-BW '!H361)/1000</f>
        <v>21.146697073170735</v>
      </c>
      <c r="I361" s="374">
        <f>(3.91*'VO2-BW'!I361+1.1*'VCO2-BW '!I361)/1000</f>
        <v>16.415234684684684</v>
      </c>
      <c r="J361" s="374">
        <f>(3.91*'VO2-BW'!J361+1.1*'VCO2-BW '!J361)/1000</f>
        <v>14.208635023923447</v>
      </c>
      <c r="K361" s="375">
        <f>(3.91*'VO2-BW'!K361+1.1*'VCO2-BW '!K361)/1000</f>
        <v>16.091103446601938</v>
      </c>
      <c r="L361" s="109"/>
      <c r="M361" s="329"/>
      <c r="N361" s="329"/>
      <c r="O361" s="329"/>
      <c r="P361" s="329"/>
      <c r="Q361" s="329"/>
      <c r="R361" s="329"/>
      <c r="S361" s="329"/>
      <c r="T361" s="329"/>
      <c r="U361" s="357">
        <f t="shared" ref="U361" si="697">STDEV(L360:T360)/SQRT(COUNT(L360:T360))</f>
        <v>0.54576295283532406</v>
      </c>
    </row>
    <row r="362" spans="1:21">
      <c r="A362" s="233">
        <v>43727</v>
      </c>
      <c r="B362" s="234">
        <v>1.8766898148148099</v>
      </c>
      <c r="C362" s="354">
        <f>(3.91*'VO2-BW'!C362+1.1*'VCO2-BW '!C362)/1000</f>
        <v>16.990852471042476</v>
      </c>
      <c r="D362" s="355">
        <f>(3.91*'VO2-BW'!D362+1.1*'VCO2-BW '!D362)/1000</f>
        <v>13.857222527472528</v>
      </c>
      <c r="E362" s="355">
        <f>(3.91*'VO2-BW'!E362+1.1*'VCO2-BW '!E362)/1000</f>
        <v>17.423620866141732</v>
      </c>
      <c r="F362" s="355">
        <f>(3.91*'VO2-BW'!F362+1.1*'VCO2-BW '!F362)/1000</f>
        <v>15.242428879668049</v>
      </c>
      <c r="G362" s="355">
        <f>(3.91*'VO2-BW'!G362+1.1*'VCO2-BW '!G362)/1000</f>
        <v>16.001905739130436</v>
      </c>
      <c r="H362" s="374">
        <f>(3.91*'VO2-BW'!H362+1.1*'VCO2-BW '!H362)/1000</f>
        <v>16.094908682926828</v>
      </c>
      <c r="I362" s="374">
        <f>(3.91*'VO2-BW'!I362+1.1*'VCO2-BW '!I362)/1000</f>
        <v>16.492450450450452</v>
      </c>
      <c r="J362" s="374">
        <f>(3.91*'VO2-BW'!J362+1.1*'VCO2-BW '!J362)/1000</f>
        <v>13.141154736842106</v>
      </c>
      <c r="K362" s="375">
        <f>(3.91*'VO2-BW'!K362+1.1*'VCO2-BW '!K362)/1000</f>
        <v>17.678933009708736</v>
      </c>
      <c r="L362" s="109"/>
      <c r="M362" s="329"/>
      <c r="N362" s="329"/>
      <c r="O362" s="329"/>
      <c r="P362" s="329"/>
      <c r="Q362" s="329"/>
      <c r="R362" s="329"/>
      <c r="S362" s="329"/>
      <c r="T362" s="329"/>
      <c r="U362" s="357"/>
    </row>
    <row r="363" spans="1:21">
      <c r="A363" s="233">
        <v>43727</v>
      </c>
      <c r="B363" s="234">
        <v>1.8905787037037001</v>
      </c>
      <c r="C363" s="354">
        <f>(3.91*'VO2-BW'!C363+1.1*'VCO2-BW '!C363)/1000</f>
        <v>18.91853092664093</v>
      </c>
      <c r="D363" s="355">
        <f>(3.91*'VO2-BW'!D363+1.1*'VCO2-BW '!D363)/1000</f>
        <v>11.795634798534799</v>
      </c>
      <c r="E363" s="355">
        <f>(3.91*'VO2-BW'!E363+1.1*'VCO2-BW '!E363)/1000</f>
        <v>12.187396062992127</v>
      </c>
      <c r="F363" s="355">
        <f>(3.91*'VO2-BW'!F363+1.1*'VCO2-BW '!F363)/1000</f>
        <v>16.431863900414939</v>
      </c>
      <c r="G363" s="355">
        <f>(3.91*'VO2-BW'!G363+1.1*'VCO2-BW '!G363)/1000</f>
        <v>17.503783869565218</v>
      </c>
      <c r="H363" s="374">
        <f>(3.91*'VO2-BW'!H363+1.1*'VCO2-BW '!H363)/1000</f>
        <v>13.459055024390244</v>
      </c>
      <c r="I363" s="374">
        <f>(3.91*'VO2-BW'!I363+1.1*'VCO2-BW '!I363)/1000</f>
        <v>17.758476126126126</v>
      </c>
      <c r="J363" s="374">
        <f>(3.91*'VO2-BW'!J363+1.1*'VCO2-BW '!J363)/1000</f>
        <v>19.276206698564593</v>
      </c>
      <c r="K363" s="375">
        <f>(3.91*'VO2-BW'!K363+1.1*'VCO2-BW '!K363)/1000</f>
        <v>13.231638883495146</v>
      </c>
      <c r="L363" s="109">
        <f t="shared" ref="L363:P363" si="698">AVERAGE(C363:C365)</f>
        <v>18.004877271557277</v>
      </c>
      <c r="M363" s="329">
        <f t="shared" si="698"/>
        <v>12.156246092796094</v>
      </c>
      <c r="N363" s="329">
        <f t="shared" si="698"/>
        <v>13.471125590551184</v>
      </c>
      <c r="O363" s="329">
        <f t="shared" si="698"/>
        <v>18.441320165975103</v>
      </c>
      <c r="P363" s="329">
        <f t="shared" si="698"/>
        <v>16.5649511884058</v>
      </c>
      <c r="Q363" s="329">
        <f t="shared" ref="Q363" si="699">AVERAGE(H363:H365)</f>
        <v>17.580218308943088</v>
      </c>
      <c r="R363" s="329">
        <f t="shared" ref="R363" si="700">AVERAGE(I363:I365)</f>
        <v>16.912549249249249</v>
      </c>
      <c r="S363" s="329">
        <f t="shared" ref="S363" si="701">AVERAGE(J363:J365)</f>
        <v>18.181523349282298</v>
      </c>
      <c r="T363" s="329">
        <f t="shared" ref="T363" si="702">AVERAGE(K363:K365)</f>
        <v>16.798591650485434</v>
      </c>
      <c r="U363" s="357">
        <f t="shared" ref="U363" si="703">AVERAGE(L363:T363)</f>
        <v>16.456822540805057</v>
      </c>
    </row>
    <row r="364" spans="1:21">
      <c r="A364" s="233">
        <v>43727</v>
      </c>
      <c r="B364" s="234">
        <v>1.90446759259259</v>
      </c>
      <c r="C364" s="354">
        <f>(3.91*'VO2-BW'!C364+1.1*'VCO2-BW '!C364)/1000</f>
        <v>18.867156023166025</v>
      </c>
      <c r="D364" s="355">
        <f>(3.91*'VO2-BW'!D364+1.1*'VCO2-BW '!D364)/1000</f>
        <v>13.9862163003663</v>
      </c>
      <c r="E364" s="355">
        <f>(3.91*'VO2-BW'!E364+1.1*'VCO2-BW '!E364)/1000</f>
        <v>16.200563385826776</v>
      </c>
      <c r="F364" s="355">
        <f>(3.91*'VO2-BW'!F364+1.1*'VCO2-BW '!F364)/1000</f>
        <v>18.852930124481325</v>
      </c>
      <c r="G364" s="355">
        <f>(3.91*'VO2-BW'!G364+1.1*'VCO2-BW '!G364)/1000</f>
        <v>12.905084173913044</v>
      </c>
      <c r="H364" s="374">
        <f>(3.91*'VO2-BW'!H364+1.1*'VCO2-BW '!H364)/1000</f>
        <v>17.737311707317073</v>
      </c>
      <c r="I364" s="374">
        <f>(3.91*'VO2-BW'!I364+1.1*'VCO2-BW '!I364)/1000</f>
        <v>17.670143693693696</v>
      </c>
      <c r="J364" s="374">
        <f>(3.91*'VO2-BW'!J364+1.1*'VCO2-BW '!J364)/1000</f>
        <v>19.209565454545459</v>
      </c>
      <c r="K364" s="375">
        <f>(3.91*'VO2-BW'!K364+1.1*'VCO2-BW '!K364)/1000</f>
        <v>16.684828932038833</v>
      </c>
      <c r="L364" s="109"/>
      <c r="M364" s="329"/>
      <c r="N364" s="329"/>
      <c r="O364" s="329"/>
      <c r="P364" s="329"/>
      <c r="Q364" s="329"/>
      <c r="R364" s="329"/>
      <c r="S364" s="329"/>
      <c r="T364" s="329"/>
      <c r="U364" s="357">
        <f t="shared" ref="U364" si="704">STDEV(L363:T363)/SQRT(COUNT(L363:T363))</f>
        <v>0.72950557866479804</v>
      </c>
    </row>
    <row r="365" spans="1:21">
      <c r="A365" s="233">
        <v>43727</v>
      </c>
      <c r="B365" s="234">
        <v>1.91835648148148</v>
      </c>
      <c r="C365" s="354">
        <f>(3.91*'VO2-BW'!C365+1.1*'VCO2-BW '!C365)/1000</f>
        <v>16.228944864864868</v>
      </c>
      <c r="D365" s="355">
        <f>(3.91*'VO2-BW'!D365+1.1*'VCO2-BW '!D365)/1000</f>
        <v>10.686887179487179</v>
      </c>
      <c r="E365" s="355">
        <f>(3.91*'VO2-BW'!E365+1.1*'VCO2-BW '!E365)/1000</f>
        <v>12.025417322834647</v>
      </c>
      <c r="F365" s="355">
        <f>(3.91*'VO2-BW'!F365+1.1*'VCO2-BW '!F365)/1000</f>
        <v>20.039166473029045</v>
      </c>
      <c r="G365" s="355">
        <f>(3.91*'VO2-BW'!G365+1.1*'VCO2-BW '!G365)/1000</f>
        <v>19.285985521739132</v>
      </c>
      <c r="H365" s="374">
        <f>(3.91*'VO2-BW'!H365+1.1*'VCO2-BW '!H365)/1000</f>
        <v>21.54428819512195</v>
      </c>
      <c r="I365" s="374">
        <f>(3.91*'VO2-BW'!I365+1.1*'VCO2-BW '!I365)/1000</f>
        <v>15.30902792792793</v>
      </c>
      <c r="J365" s="374">
        <f>(3.91*'VO2-BW'!J365+1.1*'VCO2-BW '!J365)/1000</f>
        <v>16.058797894736845</v>
      </c>
      <c r="K365" s="375">
        <f>(3.91*'VO2-BW'!K365+1.1*'VCO2-BW '!K365)/1000</f>
        <v>20.47930713592233</v>
      </c>
      <c r="L365" s="109"/>
      <c r="M365" s="329"/>
      <c r="N365" s="329"/>
      <c r="O365" s="329"/>
      <c r="P365" s="329"/>
      <c r="Q365" s="329"/>
      <c r="R365" s="329"/>
      <c r="S365" s="329"/>
      <c r="T365" s="329"/>
      <c r="U365" s="357"/>
    </row>
    <row r="366" spans="1:21">
      <c r="A366" s="233">
        <v>43727</v>
      </c>
      <c r="B366" s="234">
        <v>1.9322453703703699</v>
      </c>
      <c r="C366" s="354">
        <f>(3.91*'VO2-BW'!C366+1.1*'VCO2-BW '!C366)/1000</f>
        <v>11.888477027027029</v>
      </c>
      <c r="D366" s="355">
        <f>(3.91*'VO2-BW'!D366+1.1*'VCO2-BW '!D366)/1000</f>
        <v>11.672662820512821</v>
      </c>
      <c r="E366" s="355">
        <f>(3.91*'VO2-BW'!E366+1.1*'VCO2-BW '!E366)/1000</f>
        <v>11.493910629921261</v>
      </c>
      <c r="F366" s="355">
        <f>(3.91*'VO2-BW'!F366+1.1*'VCO2-BW '!F366)/1000</f>
        <v>19.227634854771782</v>
      </c>
      <c r="G366" s="355">
        <f>(3.91*'VO2-BW'!G366+1.1*'VCO2-BW '!G366)/1000</f>
        <v>15.953096391304349</v>
      </c>
      <c r="H366" s="374">
        <f>(3.91*'VO2-BW'!H366+1.1*'VCO2-BW '!H366)/1000</f>
        <v>17.778754634146342</v>
      </c>
      <c r="I366" s="374">
        <f>(3.91*'VO2-BW'!I366+1.1*'VCO2-BW '!I366)/1000</f>
        <v>13.692894594594597</v>
      </c>
      <c r="J366" s="374">
        <f>(3.91*'VO2-BW'!J366+1.1*'VCO2-BW '!J366)/1000</f>
        <v>14.908498468899525</v>
      </c>
      <c r="K366" s="375">
        <f>(3.91*'VO2-BW'!K366+1.1*'VCO2-BW '!K366)/1000</f>
        <v>15.42910694174757</v>
      </c>
      <c r="L366" s="109">
        <f t="shared" ref="L366:P366" si="705">AVERAGE(C366:C368)</f>
        <v>12.95621353925354</v>
      </c>
      <c r="M366" s="329">
        <f t="shared" si="705"/>
        <v>13.533602258852261</v>
      </c>
      <c r="N366" s="329">
        <f t="shared" si="705"/>
        <v>14.449152755905514</v>
      </c>
      <c r="O366" s="329">
        <f t="shared" si="705"/>
        <v>18.658084979253111</v>
      </c>
      <c r="P366" s="329">
        <f t="shared" si="705"/>
        <v>14.637398985507247</v>
      </c>
      <c r="Q366" s="329">
        <f t="shared" ref="Q366" si="706">AVERAGE(H366:H368)</f>
        <v>15.351392650406504</v>
      </c>
      <c r="R366" s="329">
        <f t="shared" ref="R366" si="707">AVERAGE(I366:I368)</f>
        <v>17.837100900900904</v>
      </c>
      <c r="S366" s="329">
        <f t="shared" ref="S366" si="708">AVERAGE(J366:J368)</f>
        <v>15.812749952153114</v>
      </c>
      <c r="T366" s="329">
        <f t="shared" ref="T366" si="709">AVERAGE(K366:K368)</f>
        <v>16.182937961165049</v>
      </c>
      <c r="U366" s="357">
        <f t="shared" ref="U366" si="710">AVERAGE(L366:T366)</f>
        <v>15.490959331488584</v>
      </c>
    </row>
    <row r="367" spans="1:21">
      <c r="A367" s="233">
        <v>43727</v>
      </c>
      <c r="B367" s="234">
        <v>1.9461342592592601</v>
      </c>
      <c r="C367" s="354">
        <f>(3.91*'VO2-BW'!C367+1.1*'VCO2-BW '!C367)/1000</f>
        <v>11.655647220077222</v>
      </c>
      <c r="D367" s="355">
        <f>(3.91*'VO2-BW'!D367+1.1*'VCO2-BW '!D367)/1000</f>
        <v>15.235241575091575</v>
      </c>
      <c r="E367" s="355">
        <f>(3.91*'VO2-BW'!E367+1.1*'VCO2-BW '!E367)/1000</f>
        <v>18.779786220472442</v>
      </c>
      <c r="F367" s="355">
        <f>(3.91*'VO2-BW'!F367+1.1*'VCO2-BW '!F367)/1000</f>
        <v>21.311186390041499</v>
      </c>
      <c r="G367" s="355">
        <f>(3.91*'VO2-BW'!G367+1.1*'VCO2-BW '!G367)/1000</f>
        <v>14.869518130434782</v>
      </c>
      <c r="H367" s="374">
        <f>(3.91*'VO2-BW'!H367+1.1*'VCO2-BW '!H367)/1000</f>
        <v>14.654521658536584</v>
      </c>
      <c r="I367" s="374">
        <f>(3.91*'VO2-BW'!I367+1.1*'VCO2-BW '!I367)/1000</f>
        <v>20.691898198198199</v>
      </c>
      <c r="J367" s="374">
        <f>(3.91*'VO2-BW'!J367+1.1*'VCO2-BW '!J367)/1000</f>
        <v>17.564291291866031</v>
      </c>
      <c r="K367" s="375">
        <f>(3.91*'VO2-BW'!K367+1.1*'VCO2-BW '!K367)/1000</f>
        <v>18.117602281553399</v>
      </c>
      <c r="L367" s="109"/>
      <c r="M367" s="329"/>
      <c r="N367" s="329"/>
      <c r="O367" s="329"/>
      <c r="P367" s="329"/>
      <c r="Q367" s="329"/>
      <c r="R367" s="329"/>
      <c r="S367" s="329"/>
      <c r="T367" s="329"/>
      <c r="U367" s="357">
        <f t="shared" ref="U367" si="711">STDEV(L366:T366)/SQRT(COUNT(L366:T366))</f>
        <v>0.62591085588002715</v>
      </c>
    </row>
    <row r="368" spans="1:21">
      <c r="A368" s="233">
        <v>43727</v>
      </c>
      <c r="B368" s="234">
        <v>1.96002314814815</v>
      </c>
      <c r="C368" s="354">
        <f>(3.91*'VO2-BW'!C368+1.1*'VCO2-BW '!C368)/1000</f>
        <v>15.324516370656372</v>
      </c>
      <c r="D368" s="355">
        <f>(3.91*'VO2-BW'!D368+1.1*'VCO2-BW '!D368)/1000</f>
        <v>13.692902380952381</v>
      </c>
      <c r="E368" s="355">
        <f>(3.91*'VO2-BW'!E368+1.1*'VCO2-BW '!E368)/1000</f>
        <v>13.073761417322835</v>
      </c>
      <c r="F368" s="355">
        <f>(3.91*'VO2-BW'!F368+1.1*'VCO2-BW '!F368)/1000</f>
        <v>15.435433692946058</v>
      </c>
      <c r="G368" s="355">
        <f>(3.91*'VO2-BW'!G368+1.1*'VCO2-BW '!G368)/1000</f>
        <v>13.08958243478261</v>
      </c>
      <c r="H368" s="374">
        <f>(3.91*'VO2-BW'!H368+1.1*'VCO2-BW '!H368)/1000</f>
        <v>13.620901658536587</v>
      </c>
      <c r="I368" s="374">
        <f>(3.91*'VO2-BW'!I368+1.1*'VCO2-BW '!I368)/1000</f>
        <v>19.12650990990991</v>
      </c>
      <c r="J368" s="374">
        <f>(3.91*'VO2-BW'!J368+1.1*'VCO2-BW '!J368)/1000</f>
        <v>14.965460095693784</v>
      </c>
      <c r="K368" s="375">
        <f>(3.91*'VO2-BW'!K368+1.1*'VCO2-BW '!K368)/1000</f>
        <v>15.002104660194174</v>
      </c>
      <c r="L368" s="109"/>
      <c r="M368" s="329"/>
      <c r="N368" s="329"/>
      <c r="O368" s="329"/>
      <c r="P368" s="329"/>
      <c r="Q368" s="329"/>
      <c r="R368" s="329"/>
      <c r="S368" s="329"/>
      <c r="T368" s="329"/>
      <c r="U368" s="357"/>
    </row>
    <row r="369" spans="1:21">
      <c r="A369" s="233">
        <v>43727</v>
      </c>
      <c r="B369" s="234">
        <v>1.97391203703703</v>
      </c>
      <c r="C369" s="354">
        <f>(3.91*'VO2-BW'!C369+1.1*'VCO2-BW '!C369)/1000</f>
        <v>11.957786061776064</v>
      </c>
      <c r="D369" s="355">
        <f>(3.91*'VO2-BW'!D369+1.1*'VCO2-BW '!D369)/1000</f>
        <v>10.321859157509156</v>
      </c>
      <c r="E369" s="355">
        <f>(3.91*'VO2-BW'!E369+1.1*'VCO2-BW '!E369)/1000</f>
        <v>14.454673228346458</v>
      </c>
      <c r="F369" s="355">
        <f>(3.91*'VO2-BW'!F369+1.1*'VCO2-BW '!F369)/1000</f>
        <v>18.430223402489624</v>
      </c>
      <c r="G369" s="355">
        <f>(3.91*'VO2-BW'!G369+1.1*'VCO2-BW '!G369)/1000</f>
        <v>11.784133739130437</v>
      </c>
      <c r="H369" s="374">
        <f>(3.91*'VO2-BW'!H369+1.1*'VCO2-BW '!H369)/1000</f>
        <v>13.388894341463415</v>
      </c>
      <c r="I369" s="374">
        <f>(3.91*'VO2-BW'!I369+1.1*'VCO2-BW '!I369)/1000</f>
        <v>14.667939189189189</v>
      </c>
      <c r="J369" s="374">
        <f>(3.91*'VO2-BW'!J369+1.1*'VCO2-BW '!J369)/1000</f>
        <v>13.448002775119619</v>
      </c>
      <c r="K369" s="375">
        <f>(3.91*'VO2-BW'!K369+1.1*'VCO2-BW '!K369)/1000</f>
        <v>20.260570194174754</v>
      </c>
      <c r="L369" s="109">
        <f t="shared" ref="L369:P369" si="712">AVERAGE(C369:C371)</f>
        <v>14.224939974259977</v>
      </c>
      <c r="M369" s="329">
        <f t="shared" si="712"/>
        <v>10.167634920634919</v>
      </c>
      <c r="N369" s="329">
        <f t="shared" si="712"/>
        <v>16.001280708661419</v>
      </c>
      <c r="O369" s="329">
        <f t="shared" si="712"/>
        <v>17.891506390041489</v>
      </c>
      <c r="P369" s="329">
        <f t="shared" si="712"/>
        <v>16.534509333333336</v>
      </c>
      <c r="Q369" s="329">
        <f t="shared" ref="Q369" si="713">AVERAGE(H369:H371)</f>
        <v>17.83665294308943</v>
      </c>
      <c r="R369" s="329">
        <f t="shared" ref="R369" si="714">AVERAGE(I369:I371)</f>
        <v>18.127650300300299</v>
      </c>
      <c r="S369" s="329">
        <f t="shared" ref="S369" si="715">AVERAGE(J369:J371)</f>
        <v>15.780230749601278</v>
      </c>
      <c r="T369" s="329">
        <f t="shared" ref="T369" si="716">AVERAGE(K369:K371)</f>
        <v>19.602625258899675</v>
      </c>
      <c r="U369" s="357">
        <f t="shared" ref="U369" si="717">AVERAGE(L369:T369)</f>
        <v>16.240781175424647</v>
      </c>
    </row>
    <row r="370" spans="1:21">
      <c r="A370" s="233">
        <v>43727</v>
      </c>
      <c r="B370" s="234">
        <v>1.9878009259259199</v>
      </c>
      <c r="C370" s="354">
        <f>(3.91*'VO2-BW'!C370+1.1*'VCO2-BW '!C370)/1000</f>
        <v>11.881707258687262</v>
      </c>
      <c r="D370" s="355">
        <f>(3.91*'VO2-BW'!D370+1.1*'VCO2-BW '!D370)/1000</f>
        <v>11.034609523809523</v>
      </c>
      <c r="E370" s="355">
        <f>(3.91*'VO2-BW'!E370+1.1*'VCO2-BW '!E370)/1000</f>
        <v>15.77277283464567</v>
      </c>
      <c r="F370" s="355">
        <f>(3.91*'VO2-BW'!F370+1.1*'VCO2-BW '!F370)/1000</f>
        <v>16.75703302904564</v>
      </c>
      <c r="G370" s="355">
        <f>(3.91*'VO2-BW'!G370+1.1*'VCO2-BW '!G370)/1000</f>
        <v>18.26950534782609</v>
      </c>
      <c r="H370" s="374">
        <f>(3.91*'VO2-BW'!H370+1.1*'VCO2-BW '!H370)/1000</f>
        <v>19.618006341463413</v>
      </c>
      <c r="I370" s="374">
        <f>(3.91*'VO2-BW'!I370+1.1*'VCO2-BW '!I370)/1000</f>
        <v>18.471880180180182</v>
      </c>
      <c r="J370" s="374">
        <f>(3.91*'VO2-BW'!J370+1.1*'VCO2-BW '!J370)/1000</f>
        <v>13.328916363636367</v>
      </c>
      <c r="K370" s="375">
        <f>(3.91*'VO2-BW'!K370+1.1*'VCO2-BW '!K370)/1000</f>
        <v>15.877980048543685</v>
      </c>
      <c r="L370" s="109"/>
      <c r="M370" s="329"/>
      <c r="N370" s="329"/>
      <c r="O370" s="329"/>
      <c r="P370" s="329"/>
      <c r="Q370" s="329"/>
      <c r="R370" s="329"/>
      <c r="S370" s="329"/>
      <c r="T370" s="329"/>
      <c r="U370" s="357">
        <f t="shared" ref="U370" si="718">STDEV(L369:T369)/SQRT(COUNT(L369:T369))</f>
        <v>0.92373363576274092</v>
      </c>
    </row>
    <row r="371" spans="1:21">
      <c r="A371" s="233">
        <v>43728</v>
      </c>
      <c r="B371" s="234">
        <v>2.001689814814815</v>
      </c>
      <c r="C371" s="354">
        <f>(3.91*'VO2-BW'!C371+1.1*'VCO2-BW '!C371)/1000</f>
        <v>18.835326602316606</v>
      </c>
      <c r="D371" s="355">
        <f>(3.91*'VO2-BW'!D371+1.1*'VCO2-BW '!D371)/1000</f>
        <v>9.1464360805860796</v>
      </c>
      <c r="E371" s="355">
        <f>(3.91*'VO2-BW'!E371+1.1*'VCO2-BW '!E371)/1000</f>
        <v>17.776396062992127</v>
      </c>
      <c r="F371" s="355">
        <f>(3.91*'VO2-BW'!F371+1.1*'VCO2-BW '!F371)/1000</f>
        <v>18.487262738589209</v>
      </c>
      <c r="G371" s="355">
        <f>(3.91*'VO2-BW'!G371+1.1*'VCO2-BW '!G371)/1000</f>
        <v>19.549888913043478</v>
      </c>
      <c r="H371" s="374">
        <f>(3.91*'VO2-BW'!H371+1.1*'VCO2-BW '!H371)/1000</f>
        <v>20.503058146341463</v>
      </c>
      <c r="I371" s="374">
        <f>(3.91*'VO2-BW'!I371+1.1*'VCO2-BW '!I371)/1000</f>
        <v>21.243131531531532</v>
      </c>
      <c r="J371" s="374">
        <f>(3.91*'VO2-BW'!J371+1.1*'VCO2-BW '!J371)/1000</f>
        <v>20.563773110047851</v>
      </c>
      <c r="K371" s="375">
        <f>(3.91*'VO2-BW'!K371+1.1*'VCO2-BW '!K371)/1000</f>
        <v>22.669325533980583</v>
      </c>
      <c r="L371" s="109"/>
      <c r="M371" s="329"/>
      <c r="N371" s="329"/>
      <c r="O371" s="329"/>
      <c r="P371" s="329"/>
      <c r="Q371" s="329"/>
      <c r="R371" s="329"/>
      <c r="S371" s="329"/>
      <c r="T371" s="329"/>
      <c r="U371" s="357"/>
    </row>
    <row r="372" spans="1:21">
      <c r="A372" s="233">
        <v>43728</v>
      </c>
      <c r="B372" s="234">
        <v>2.0155787037036998</v>
      </c>
      <c r="C372" s="354">
        <f>(3.91*'VO2-BW'!C372+1.1*'VCO2-BW '!C372)/1000</f>
        <v>16.677612046332051</v>
      </c>
      <c r="D372" s="355">
        <f>(3.91*'VO2-BW'!D372+1.1*'VCO2-BW '!D372)/1000</f>
        <v>11.366489743589744</v>
      </c>
      <c r="E372" s="355">
        <f>(3.91*'VO2-BW'!E372+1.1*'VCO2-BW '!E372)/1000</f>
        <v>14.547546850393704</v>
      </c>
      <c r="F372" s="355">
        <f>(3.91*'VO2-BW'!F372+1.1*'VCO2-BW '!F372)/1000</f>
        <v>21.582405311203317</v>
      </c>
      <c r="G372" s="355">
        <f>(3.91*'VO2-BW'!G372+1.1*'VCO2-BW '!G372)/1000</f>
        <v>12.619251478260871</v>
      </c>
      <c r="H372" s="374">
        <f>(3.91*'VO2-BW'!H372+1.1*'VCO2-BW '!H372)/1000</f>
        <v>21.009194243902435</v>
      </c>
      <c r="I372" s="374">
        <f>(3.91*'VO2-BW'!I372+1.1*'VCO2-BW '!I372)/1000</f>
        <v>16.204463513513517</v>
      </c>
      <c r="J372" s="374">
        <f>(3.91*'VO2-BW'!J372+1.1*'VCO2-BW '!J372)/1000</f>
        <v>16.120255119617227</v>
      </c>
      <c r="K372" s="375">
        <f>(3.91*'VO2-BW'!K372+1.1*'VCO2-BW '!K372)/1000</f>
        <v>18.08940067961165</v>
      </c>
      <c r="L372" s="109">
        <f t="shared" ref="L372:P372" si="719">AVERAGE(C372:C374)</f>
        <v>14.122779601029606</v>
      </c>
      <c r="M372" s="329">
        <f t="shared" si="719"/>
        <v>10.661552442002442</v>
      </c>
      <c r="N372" s="329">
        <f t="shared" si="719"/>
        <v>14.35632165354331</v>
      </c>
      <c r="O372" s="329">
        <f t="shared" si="719"/>
        <v>19.477511037344396</v>
      </c>
      <c r="P372" s="329">
        <f t="shared" si="719"/>
        <v>14.158895550724639</v>
      </c>
      <c r="Q372" s="329">
        <f t="shared" ref="Q372" si="720">AVERAGE(H372:H374)</f>
        <v>15.936813138211379</v>
      </c>
      <c r="R372" s="329">
        <f t="shared" ref="R372" si="721">AVERAGE(I372:I374)</f>
        <v>15.991703153153155</v>
      </c>
      <c r="S372" s="329">
        <f t="shared" ref="S372" si="722">AVERAGE(J372:J374)</f>
        <v>17.233164242424248</v>
      </c>
      <c r="T372" s="329">
        <f t="shared" ref="T372" si="723">AVERAGE(K372:K374)</f>
        <v>18.169227119741102</v>
      </c>
      <c r="U372" s="357">
        <f t="shared" ref="U372" si="724">AVERAGE(L372:T372)</f>
        <v>15.567551993130476</v>
      </c>
    </row>
    <row r="373" spans="1:21">
      <c r="A373" s="233">
        <v>43728</v>
      </c>
      <c r="B373" s="234">
        <v>2.02946759259259</v>
      </c>
      <c r="C373" s="354">
        <f>(3.91*'VO2-BW'!C373+1.1*'VCO2-BW '!C373)/1000</f>
        <v>13.478504131274134</v>
      </c>
      <c r="D373" s="355">
        <f>(3.91*'VO2-BW'!D373+1.1*'VCO2-BW '!D373)/1000</f>
        <v>11.451532234432234</v>
      </c>
      <c r="E373" s="355">
        <f>(3.91*'VO2-BW'!E373+1.1*'VCO2-BW '!E373)/1000</f>
        <v>15.487678346456693</v>
      </c>
      <c r="F373" s="355">
        <f>(3.91*'VO2-BW'!F373+1.1*'VCO2-BW '!F373)/1000</f>
        <v>19.769459253112029</v>
      </c>
      <c r="G373" s="355">
        <f>(3.91*'VO2-BW'!G373+1.1*'VCO2-BW '!G373)/1000</f>
        <v>17.527936173913044</v>
      </c>
      <c r="H373" s="374">
        <f>(3.91*'VO2-BW'!H373+1.1*'VCO2-BW '!H373)/1000</f>
        <v>14.062775121951217</v>
      </c>
      <c r="I373" s="374">
        <f>(3.91*'VO2-BW'!I373+1.1*'VCO2-BW '!I373)/1000</f>
        <v>14.511601351351354</v>
      </c>
      <c r="J373" s="374">
        <f>(3.91*'VO2-BW'!J373+1.1*'VCO2-BW '!J373)/1000</f>
        <v>17.395461244019142</v>
      </c>
      <c r="K373" s="375">
        <f>(3.91*'VO2-BW'!K373+1.1*'VCO2-BW '!K373)/1000</f>
        <v>21.266006553398061</v>
      </c>
      <c r="L373" s="109"/>
      <c r="M373" s="329"/>
      <c r="N373" s="329"/>
      <c r="O373" s="329"/>
      <c r="P373" s="329"/>
      <c r="Q373" s="329"/>
      <c r="R373" s="329"/>
      <c r="S373" s="329"/>
      <c r="T373" s="329"/>
      <c r="U373" s="357">
        <f t="shared" ref="U373" si="725">STDEV(L372:T372)/SQRT(COUNT(L372:T372))</f>
        <v>0.8720554114464627</v>
      </c>
    </row>
    <row r="374" spans="1:21">
      <c r="A374" s="233">
        <v>43728</v>
      </c>
      <c r="B374" s="234">
        <v>2.0433564814814802</v>
      </c>
      <c r="C374" s="354">
        <f>(3.91*'VO2-BW'!C374+1.1*'VCO2-BW '!C374)/1000</f>
        <v>12.212222625482628</v>
      </c>
      <c r="D374" s="355">
        <f>(3.91*'VO2-BW'!D374+1.1*'VCO2-BW '!D374)/1000</f>
        <v>9.1666353479853484</v>
      </c>
      <c r="E374" s="355">
        <f>(3.91*'VO2-BW'!E374+1.1*'VCO2-BW '!E374)/1000</f>
        <v>13.033739763779529</v>
      </c>
      <c r="F374" s="355">
        <f>(3.91*'VO2-BW'!F374+1.1*'VCO2-BW '!F374)/1000</f>
        <v>17.080668547717838</v>
      </c>
      <c r="G374" s="355">
        <f>(3.91*'VO2-BW'!G374+1.1*'VCO2-BW '!G374)/1000</f>
        <v>12.329499</v>
      </c>
      <c r="H374" s="374">
        <f>(3.91*'VO2-BW'!H374+1.1*'VCO2-BW '!H374)/1000</f>
        <v>12.738470048780487</v>
      </c>
      <c r="I374" s="374">
        <f>(3.91*'VO2-BW'!I374+1.1*'VCO2-BW '!I374)/1000</f>
        <v>17.259044594594599</v>
      </c>
      <c r="J374" s="374">
        <f>(3.91*'VO2-BW'!J374+1.1*'VCO2-BW '!J374)/1000</f>
        <v>18.183776363636365</v>
      </c>
      <c r="K374" s="375">
        <f>(3.91*'VO2-BW'!K374+1.1*'VCO2-BW '!K374)/1000</f>
        <v>15.152274126213591</v>
      </c>
      <c r="L374" s="109"/>
      <c r="M374" s="329"/>
      <c r="N374" s="329"/>
      <c r="O374" s="329"/>
      <c r="P374" s="329"/>
      <c r="Q374" s="329"/>
      <c r="R374" s="329"/>
      <c r="S374" s="329"/>
      <c r="T374" s="329"/>
      <c r="U374" s="357"/>
    </row>
    <row r="375" spans="1:21">
      <c r="A375" s="233">
        <v>43728</v>
      </c>
      <c r="B375" s="234">
        <v>2.0572453703703699</v>
      </c>
      <c r="C375" s="354">
        <f>(3.91*'VO2-BW'!C375+1.1*'VCO2-BW '!C375)/1000</f>
        <v>17.405492934362936</v>
      </c>
      <c r="D375" s="355">
        <f>(3.91*'VO2-BW'!D375+1.1*'VCO2-BW '!D375)/1000</f>
        <v>10.236135164835165</v>
      </c>
      <c r="E375" s="355">
        <f>(3.91*'VO2-BW'!E375+1.1*'VCO2-BW '!E375)/1000</f>
        <v>11.466474803149607</v>
      </c>
      <c r="F375" s="355">
        <f>(3.91*'VO2-BW'!F375+1.1*'VCO2-BW '!F375)/1000</f>
        <v>16.036072033195019</v>
      </c>
      <c r="G375" s="355">
        <f>(3.91*'VO2-BW'!G375+1.1*'VCO2-BW '!G375)/1000</f>
        <v>18.700402217391304</v>
      </c>
      <c r="H375" s="374">
        <f>(3.91*'VO2-BW'!H375+1.1*'VCO2-BW '!H375)/1000</f>
        <v>14.014432000000001</v>
      </c>
      <c r="I375" s="374">
        <f>(3.91*'VO2-BW'!I375+1.1*'VCO2-BW '!I375)/1000</f>
        <v>21.095631081081084</v>
      </c>
      <c r="J375" s="374">
        <f>(3.91*'VO2-BW'!J375+1.1*'VCO2-BW '!J375)/1000</f>
        <v>13.822451674641149</v>
      </c>
      <c r="K375" s="375">
        <f>(3.91*'VO2-BW'!K375+1.1*'VCO2-BW '!K375)/1000</f>
        <v>15.15205417475728</v>
      </c>
      <c r="L375" s="109">
        <f t="shared" ref="L375:P375" si="726">AVERAGE(C375:C377)</f>
        <v>16.497716177606179</v>
      </c>
      <c r="M375" s="329">
        <f t="shared" si="726"/>
        <v>14.60114694749695</v>
      </c>
      <c r="N375" s="329">
        <f t="shared" si="726"/>
        <v>13.842832677165354</v>
      </c>
      <c r="O375" s="329">
        <f t="shared" si="726"/>
        <v>16.573722821576762</v>
      </c>
      <c r="P375" s="329">
        <f t="shared" si="726"/>
        <v>17.362081043478259</v>
      </c>
      <c r="Q375" s="329">
        <f t="shared" ref="Q375" si="727">AVERAGE(H375:H377)</f>
        <v>16.166329008130081</v>
      </c>
      <c r="R375" s="329">
        <f t="shared" ref="R375" si="728">AVERAGE(I375:I377)</f>
        <v>18.605131681681687</v>
      </c>
      <c r="S375" s="329">
        <f t="shared" ref="S375" si="729">AVERAGE(J375:J377)</f>
        <v>14.04898740031898</v>
      </c>
      <c r="T375" s="329">
        <f t="shared" ref="T375" si="730">AVERAGE(K375:K377)</f>
        <v>16.286232265372167</v>
      </c>
      <c r="U375" s="357">
        <f t="shared" ref="U375" si="731">AVERAGE(L375:T375)</f>
        <v>15.998242224758492</v>
      </c>
    </row>
    <row r="376" spans="1:21">
      <c r="A376" s="233">
        <v>43728</v>
      </c>
      <c r="B376" s="234">
        <v>2.0711342592592601</v>
      </c>
      <c r="C376" s="354">
        <f>(3.91*'VO2-BW'!C376+1.1*'VCO2-BW '!C376)/1000</f>
        <v>17.465332664092667</v>
      </c>
      <c r="D376" s="355">
        <f>(3.91*'VO2-BW'!D376+1.1*'VCO2-BW '!D376)/1000</f>
        <v>18.045341758241761</v>
      </c>
      <c r="E376" s="355">
        <f>(3.91*'VO2-BW'!E376+1.1*'VCO2-BW '!E376)/1000</f>
        <v>13.44671220472441</v>
      </c>
      <c r="F376" s="355">
        <f>(3.91*'VO2-BW'!F376+1.1*'VCO2-BW '!F376)/1000</f>
        <v>19.013970124481329</v>
      </c>
      <c r="G376" s="355">
        <f>(3.91*'VO2-BW'!G376+1.1*'VCO2-BW '!G376)/1000</f>
        <v>17.819471347826084</v>
      </c>
      <c r="H376" s="374">
        <f>(3.91*'VO2-BW'!H376+1.1*'VCO2-BW '!H376)/1000</f>
        <v>14.699200682926829</v>
      </c>
      <c r="I376" s="374">
        <f>(3.91*'VO2-BW'!I376+1.1*'VCO2-BW '!I376)/1000</f>
        <v>18.610242792792796</v>
      </c>
      <c r="J376" s="374">
        <f>(3.91*'VO2-BW'!J376+1.1*'VCO2-BW '!J376)/1000</f>
        <v>13.981654258373208</v>
      </c>
      <c r="K376" s="375">
        <f>(3.91*'VO2-BW'!K376+1.1*'VCO2-BW '!K376)/1000</f>
        <v>20.073372378640777</v>
      </c>
      <c r="L376" s="109"/>
      <c r="M376" s="329"/>
      <c r="N376" s="329"/>
      <c r="O376" s="329"/>
      <c r="P376" s="329"/>
      <c r="Q376" s="329"/>
      <c r="R376" s="329"/>
      <c r="S376" s="329"/>
      <c r="T376" s="329"/>
      <c r="U376" s="357">
        <f t="shared" ref="U376" si="732">STDEV(L375:T375)/SQRT(COUNT(L375:T375))</f>
        <v>0.52367600834272721</v>
      </c>
    </row>
    <row r="377" spans="1:21">
      <c r="A377" s="233">
        <v>43728</v>
      </c>
      <c r="B377" s="234">
        <v>2.0850231481481498</v>
      </c>
      <c r="C377" s="354">
        <f>(3.91*'VO2-BW'!C377+1.1*'VCO2-BW '!C377)/1000</f>
        <v>14.622322934362938</v>
      </c>
      <c r="D377" s="355">
        <f>(3.91*'VO2-BW'!D377+1.1*'VCO2-BW '!D377)/1000</f>
        <v>15.521963919413922</v>
      </c>
      <c r="E377" s="355">
        <f>(3.91*'VO2-BW'!E377+1.1*'VCO2-BW '!E377)/1000</f>
        <v>16.615311023622048</v>
      </c>
      <c r="F377" s="355">
        <f>(3.91*'VO2-BW'!F377+1.1*'VCO2-BW '!F377)/1000</f>
        <v>14.671126307053939</v>
      </c>
      <c r="G377" s="355">
        <f>(3.91*'VO2-BW'!G377+1.1*'VCO2-BW '!G377)/1000</f>
        <v>15.566369565217393</v>
      </c>
      <c r="H377" s="374">
        <f>(3.91*'VO2-BW'!H377+1.1*'VCO2-BW '!H377)/1000</f>
        <v>19.785354341463414</v>
      </c>
      <c r="I377" s="374">
        <f>(3.91*'VO2-BW'!I377+1.1*'VCO2-BW '!I377)/1000</f>
        <v>16.109521171171174</v>
      </c>
      <c r="J377" s="374">
        <f>(3.91*'VO2-BW'!J377+1.1*'VCO2-BW '!J377)/1000</f>
        <v>14.342856267942585</v>
      </c>
      <c r="K377" s="375">
        <f>(3.91*'VO2-BW'!K377+1.1*'VCO2-BW '!K377)/1000</f>
        <v>13.633270242718446</v>
      </c>
      <c r="L377" s="109"/>
      <c r="M377" s="329"/>
      <c r="N377" s="329"/>
      <c r="O377" s="329"/>
      <c r="P377" s="329"/>
      <c r="Q377" s="329"/>
      <c r="R377" s="329"/>
      <c r="S377" s="329"/>
      <c r="T377" s="329"/>
      <c r="U377" s="357"/>
    </row>
    <row r="378" spans="1:21">
      <c r="A378" s="233">
        <v>43728</v>
      </c>
      <c r="B378" s="234">
        <v>2.0989120370370302</v>
      </c>
      <c r="C378" s="354">
        <f>(3.91*'VO2-BW'!C378+1.1*'VCO2-BW '!C378)/1000</f>
        <v>15.227845752895755</v>
      </c>
      <c r="D378" s="355">
        <f>(3.91*'VO2-BW'!D378+1.1*'VCO2-BW '!D378)/1000</f>
        <v>10.085545604395605</v>
      </c>
      <c r="E378" s="355">
        <f>(3.91*'VO2-BW'!E378+1.1*'VCO2-BW '!E378)/1000</f>
        <v>13.580606692913388</v>
      </c>
      <c r="F378" s="355">
        <f>(3.91*'VO2-BW'!F378+1.1*'VCO2-BW '!F378)/1000</f>
        <v>18.692667883817428</v>
      </c>
      <c r="G378" s="355">
        <f>(3.91*'VO2-BW'!G378+1.1*'VCO2-BW '!G378)/1000</f>
        <v>13.79476743478261</v>
      </c>
      <c r="H378" s="374">
        <f>(3.91*'VO2-BW'!H378+1.1*'VCO2-BW '!H378)/1000</f>
        <v>17.65804819512195</v>
      </c>
      <c r="I378" s="374">
        <f>(3.91*'VO2-BW'!I378+1.1*'VCO2-BW '!I378)/1000</f>
        <v>16.982163963963966</v>
      </c>
      <c r="J378" s="374">
        <f>(3.91*'VO2-BW'!J378+1.1*'VCO2-BW '!J378)/1000</f>
        <v>18.527413205741631</v>
      </c>
      <c r="K378" s="375">
        <f>(3.91*'VO2-BW'!K378+1.1*'VCO2-BW '!K378)/1000</f>
        <v>19.64224839805825</v>
      </c>
      <c r="L378" s="109">
        <f t="shared" ref="L378:P378" si="733">AVERAGE(C378:C380)</f>
        <v>15.319316100386104</v>
      </c>
      <c r="M378" s="329">
        <f t="shared" si="733"/>
        <v>8.9542711843711853</v>
      </c>
      <c r="N378" s="329">
        <f t="shared" si="733"/>
        <v>13.489168110236221</v>
      </c>
      <c r="O378" s="329">
        <f t="shared" si="733"/>
        <v>18.813684315352699</v>
      </c>
      <c r="P378" s="329">
        <f t="shared" si="733"/>
        <v>12.851460115942031</v>
      </c>
      <c r="Q378" s="329">
        <f t="shared" ref="Q378" si="734">AVERAGE(H378:H380)</f>
        <v>15.672114276422761</v>
      </c>
      <c r="R378" s="329">
        <f t="shared" ref="R378" si="735">AVERAGE(I378:I380)</f>
        <v>15.919370570570573</v>
      </c>
      <c r="S378" s="329">
        <f t="shared" ref="S378" si="736">AVERAGE(J378:J380)</f>
        <v>17.823384465709733</v>
      </c>
      <c r="T378" s="329">
        <f t="shared" ref="T378" si="737">AVERAGE(K378:K380)</f>
        <v>17.769980161812295</v>
      </c>
      <c r="U378" s="357">
        <f t="shared" ref="U378" si="738">AVERAGE(L378:T378)</f>
        <v>15.179194366755958</v>
      </c>
    </row>
    <row r="379" spans="1:21">
      <c r="A379" s="233">
        <v>43728</v>
      </c>
      <c r="B379" s="234">
        <v>2.1128009259259199</v>
      </c>
      <c r="C379" s="354">
        <f>(3.91*'VO2-BW'!C379+1.1*'VCO2-BW '!C379)/1000</f>
        <v>13.281730926640929</v>
      </c>
      <c r="D379" s="355">
        <f>(3.91*'VO2-BW'!D379+1.1*'VCO2-BW '!D379)/1000</f>
        <v>8.5854818681318683</v>
      </c>
      <c r="E379" s="355">
        <f>(3.91*'VO2-BW'!E379+1.1*'VCO2-BW '!E379)/1000</f>
        <v>16.432274409448819</v>
      </c>
      <c r="F379" s="355">
        <f>(3.91*'VO2-BW'!F379+1.1*'VCO2-BW '!F379)/1000</f>
        <v>16.931108713692947</v>
      </c>
      <c r="G379" s="355">
        <f>(3.91*'VO2-BW'!G379+1.1*'VCO2-BW '!G379)/1000</f>
        <v>12.38695334782609</v>
      </c>
      <c r="H379" s="374">
        <f>(3.91*'VO2-BW'!H379+1.1*'VCO2-BW '!H379)/1000</f>
        <v>16.671748292682924</v>
      </c>
      <c r="I379" s="374">
        <f>(3.91*'VO2-BW'!I379+1.1*'VCO2-BW '!I379)/1000</f>
        <v>13.331307657657657</v>
      </c>
      <c r="J379" s="374">
        <f>(3.91*'VO2-BW'!J379+1.1*'VCO2-BW '!J379)/1000</f>
        <v>17.620793971291871</v>
      </c>
      <c r="K379" s="375">
        <f>(3.91*'VO2-BW'!K379+1.1*'VCO2-BW '!K379)/1000</f>
        <v>19.916403543689317</v>
      </c>
      <c r="L379" s="109"/>
      <c r="M379" s="329"/>
      <c r="N379" s="329"/>
      <c r="O379" s="329"/>
      <c r="P379" s="329"/>
      <c r="Q379" s="329"/>
      <c r="R379" s="329"/>
      <c r="S379" s="329"/>
      <c r="T379" s="329"/>
      <c r="U379" s="357">
        <f t="shared" ref="U379" si="739">STDEV(L378:T378)/SQRT(COUNT(L378:T378))</f>
        <v>1.018905312419536</v>
      </c>
    </row>
    <row r="380" spans="1:21">
      <c r="A380" s="233">
        <v>43728</v>
      </c>
      <c r="B380" s="234">
        <v>2.1266898148148101</v>
      </c>
      <c r="C380" s="354">
        <f>(3.91*'VO2-BW'!C380+1.1*'VCO2-BW '!C380)/1000</f>
        <v>17.448371621621625</v>
      </c>
      <c r="D380" s="355">
        <f>(3.91*'VO2-BW'!D380+1.1*'VCO2-BW '!D380)/1000</f>
        <v>8.1917860805860805</v>
      </c>
      <c r="E380" s="355">
        <f>(3.91*'VO2-BW'!E380+1.1*'VCO2-BW '!E380)/1000</f>
        <v>10.454623228346458</v>
      </c>
      <c r="F380" s="355">
        <f>(3.91*'VO2-BW'!F380+1.1*'VCO2-BW '!F380)/1000</f>
        <v>20.817276348547718</v>
      </c>
      <c r="G380" s="355">
        <f>(3.91*'VO2-BW'!G380+1.1*'VCO2-BW '!G380)/1000</f>
        <v>12.372659565217392</v>
      </c>
      <c r="H380" s="374">
        <f>(3.91*'VO2-BW'!H380+1.1*'VCO2-BW '!H380)/1000</f>
        <v>12.686546341463416</v>
      </c>
      <c r="I380" s="374">
        <f>(3.91*'VO2-BW'!I380+1.1*'VCO2-BW '!I380)/1000</f>
        <v>17.444640090090093</v>
      </c>
      <c r="J380" s="374">
        <f>(3.91*'VO2-BW'!J380+1.1*'VCO2-BW '!J380)/1000</f>
        <v>17.3219462200957</v>
      </c>
      <c r="K380" s="375">
        <f>(3.91*'VO2-BW'!K380+1.1*'VCO2-BW '!K380)/1000</f>
        <v>13.75128854368932</v>
      </c>
      <c r="L380" s="109"/>
      <c r="M380" s="329"/>
      <c r="N380" s="329"/>
      <c r="O380" s="329"/>
      <c r="P380" s="329"/>
      <c r="Q380" s="329"/>
      <c r="R380" s="329"/>
      <c r="S380" s="329"/>
      <c r="T380" s="329"/>
      <c r="U380" s="357"/>
    </row>
    <row r="381" spans="1:21">
      <c r="A381" s="233">
        <v>43728</v>
      </c>
      <c r="B381" s="234">
        <v>2.1405787037036998</v>
      </c>
      <c r="C381" s="354">
        <f>(3.91*'VO2-BW'!C381+1.1*'VCO2-BW '!C381)/1000</f>
        <v>14.013985482625486</v>
      </c>
      <c r="D381" s="355">
        <f>(3.91*'VO2-BW'!D381+1.1*'VCO2-BW '!D381)/1000</f>
        <v>8.7861673992674003</v>
      </c>
      <c r="E381" s="355">
        <f>(3.91*'VO2-BW'!E381+1.1*'VCO2-BW '!E381)/1000</f>
        <v>15.482639763779531</v>
      </c>
      <c r="F381" s="355">
        <f>(3.91*'VO2-BW'!F381+1.1*'VCO2-BW '!F381)/1000</f>
        <v>19.626220082987551</v>
      </c>
      <c r="G381" s="355">
        <f>(3.91*'VO2-BW'!G381+1.1*'VCO2-BW '!G381)/1000</f>
        <v>13.254879130434782</v>
      </c>
      <c r="H381" s="374">
        <f>(3.91*'VO2-BW'!H381+1.1*'VCO2-BW '!H381)/1000</f>
        <v>14.344159024390242</v>
      </c>
      <c r="I381" s="374">
        <f>(3.91*'VO2-BW'!I381+1.1*'VCO2-BW '!I381)/1000</f>
        <v>18.08282792792793</v>
      </c>
      <c r="J381" s="374">
        <f>(3.91*'VO2-BW'!J381+1.1*'VCO2-BW '!J381)/1000</f>
        <v>17.677672153110048</v>
      </c>
      <c r="K381" s="375">
        <f>(3.91*'VO2-BW'!K381+1.1*'VCO2-BW '!K381)/1000</f>
        <v>14.801222038834949</v>
      </c>
      <c r="L381" s="109">
        <f t="shared" ref="L381:P381" si="740">AVERAGE(C381:C383)</f>
        <v>14.756794041184044</v>
      </c>
      <c r="M381" s="329">
        <f t="shared" si="740"/>
        <v>10.347715262515264</v>
      </c>
      <c r="N381" s="329">
        <f t="shared" si="740"/>
        <v>16.667953937007876</v>
      </c>
      <c r="O381" s="329">
        <f t="shared" si="740"/>
        <v>17.365894439834026</v>
      </c>
      <c r="P381" s="329">
        <f t="shared" si="740"/>
        <v>14.860064115942029</v>
      </c>
      <c r="Q381" s="329">
        <f t="shared" ref="Q381" si="741">AVERAGE(H381:H383)</f>
        <v>17.848268097560975</v>
      </c>
      <c r="R381" s="329">
        <f t="shared" ref="R381" si="742">AVERAGE(I381:I383)</f>
        <v>18.65244744744745</v>
      </c>
      <c r="S381" s="329">
        <f t="shared" ref="S381" si="743">AVERAGE(J381:J383)</f>
        <v>14.951677767145137</v>
      </c>
      <c r="T381" s="329">
        <f t="shared" ref="T381" si="744">AVERAGE(K381:K383)</f>
        <v>15.707613300970872</v>
      </c>
      <c r="U381" s="357">
        <f t="shared" ref="U381" si="745">AVERAGE(L381:T381)</f>
        <v>15.684269823289741</v>
      </c>
    </row>
    <row r="382" spans="1:21">
      <c r="A382" s="233">
        <v>43728</v>
      </c>
      <c r="B382" s="234">
        <v>2.15446759259259</v>
      </c>
      <c r="C382" s="354">
        <f>(3.91*'VO2-BW'!C382+1.1*'VCO2-BW '!C382)/1000</f>
        <v>16.554762200772206</v>
      </c>
      <c r="D382" s="355">
        <f>(3.91*'VO2-BW'!D382+1.1*'VCO2-BW '!D382)/1000</f>
        <v>13.006920512820512</v>
      </c>
      <c r="E382" s="355">
        <f>(3.91*'VO2-BW'!E382+1.1*'VCO2-BW '!E382)/1000</f>
        <v>16.754424803149611</v>
      </c>
      <c r="F382" s="355">
        <f>(3.91*'VO2-BW'!F382+1.1*'VCO2-BW '!F382)/1000</f>
        <v>16.699402157676349</v>
      </c>
      <c r="G382" s="355">
        <f>(3.91*'VO2-BW'!G382+1.1*'VCO2-BW '!G382)/1000</f>
        <v>13.635452434782609</v>
      </c>
      <c r="H382" s="374">
        <f>(3.91*'VO2-BW'!H382+1.1*'VCO2-BW '!H382)/1000</f>
        <v>19.542093756097561</v>
      </c>
      <c r="I382" s="374">
        <f>(3.91*'VO2-BW'!I382+1.1*'VCO2-BW '!I382)/1000</f>
        <v>21.118807207207212</v>
      </c>
      <c r="J382" s="374">
        <f>(3.91*'VO2-BW'!J382+1.1*'VCO2-BW '!J382)/1000</f>
        <v>13.578729760765553</v>
      </c>
      <c r="K382" s="375">
        <f>(3.91*'VO2-BW'!K382+1.1*'VCO2-BW '!K382)/1000</f>
        <v>18.354164854368928</v>
      </c>
      <c r="L382" s="109"/>
      <c r="M382" s="329"/>
      <c r="N382" s="329"/>
      <c r="O382" s="329"/>
      <c r="P382" s="329"/>
      <c r="Q382" s="329"/>
      <c r="R382" s="329"/>
      <c r="S382" s="329"/>
      <c r="T382" s="329"/>
      <c r="U382" s="357">
        <f t="shared" ref="U382" si="746">STDEV(L381:T381)/SQRT(COUNT(L381:T381))</f>
        <v>0.81516903256800199</v>
      </c>
    </row>
    <row r="383" spans="1:21">
      <c r="A383" s="233">
        <v>43728</v>
      </c>
      <c r="B383" s="234">
        <v>2.1683564814814802</v>
      </c>
      <c r="C383" s="354">
        <f>(3.91*'VO2-BW'!C383+1.1*'VCO2-BW '!C383)/1000</f>
        <v>13.701634440154441</v>
      </c>
      <c r="D383" s="355">
        <f>(3.91*'VO2-BW'!D383+1.1*'VCO2-BW '!D383)/1000</f>
        <v>9.2500578754578768</v>
      </c>
      <c r="E383" s="355">
        <f>(3.91*'VO2-BW'!E383+1.1*'VCO2-BW '!E383)/1000</f>
        <v>17.766797244094491</v>
      </c>
      <c r="F383" s="355">
        <f>(3.91*'VO2-BW'!F383+1.1*'VCO2-BW '!F383)/1000</f>
        <v>15.772061078838172</v>
      </c>
      <c r="G383" s="355">
        <f>(3.91*'VO2-BW'!G383+1.1*'VCO2-BW '!G383)/1000</f>
        <v>17.689860782608694</v>
      </c>
      <c r="H383" s="374">
        <f>(3.91*'VO2-BW'!H383+1.1*'VCO2-BW '!H383)/1000</f>
        <v>19.658551512195121</v>
      </c>
      <c r="I383" s="374">
        <f>(3.91*'VO2-BW'!I383+1.1*'VCO2-BW '!I383)/1000</f>
        <v>16.755707207207209</v>
      </c>
      <c r="J383" s="374">
        <f>(3.91*'VO2-BW'!J383+1.1*'VCO2-BW '!J383)/1000</f>
        <v>13.598631387559809</v>
      </c>
      <c r="K383" s="375">
        <f>(3.91*'VO2-BW'!K383+1.1*'VCO2-BW '!K383)/1000</f>
        <v>13.967453009708738</v>
      </c>
      <c r="L383" s="109"/>
      <c r="M383" s="329"/>
      <c r="N383" s="329"/>
      <c r="O383" s="329"/>
      <c r="P383" s="329"/>
      <c r="Q383" s="329"/>
      <c r="R383" s="329"/>
      <c r="S383" s="329"/>
      <c r="T383" s="329"/>
      <c r="U383" s="357"/>
    </row>
    <row r="384" spans="1:21">
      <c r="A384" s="233">
        <v>43728</v>
      </c>
      <c r="B384" s="234">
        <v>2.1822453703703699</v>
      </c>
      <c r="C384" s="354">
        <f>(3.91*'VO2-BW'!C384+1.1*'VCO2-BW '!C384)/1000</f>
        <v>18.517346293436297</v>
      </c>
      <c r="D384" s="355">
        <f>(3.91*'VO2-BW'!D384+1.1*'VCO2-BW '!D384)/1000</f>
        <v>16.469419047619049</v>
      </c>
      <c r="E384" s="355">
        <f>(3.91*'VO2-BW'!E384+1.1*'VCO2-BW '!E384)/1000</f>
        <v>14.631480708661417</v>
      </c>
      <c r="F384" s="355">
        <f>(3.91*'VO2-BW'!F384+1.1*'VCO2-BW '!F384)/1000</f>
        <v>17.083297593360996</v>
      </c>
      <c r="G384" s="355">
        <f>(3.91*'VO2-BW'!G384+1.1*'VCO2-BW '!G384)/1000</f>
        <v>15.182638956521739</v>
      </c>
      <c r="H384" s="374">
        <f>(3.91*'VO2-BW'!H384+1.1*'VCO2-BW '!H384)/1000</f>
        <v>18.176502341463411</v>
      </c>
      <c r="I384" s="374">
        <f>(3.91*'VO2-BW'!I384+1.1*'VCO2-BW '!I384)/1000</f>
        <v>13.67149009009009</v>
      </c>
      <c r="J384" s="374">
        <f>(3.91*'VO2-BW'!J384+1.1*'VCO2-BW '!J384)/1000</f>
        <v>18.401129665071775</v>
      </c>
      <c r="K384" s="375">
        <f>(3.91*'VO2-BW'!K384+1.1*'VCO2-BW '!K384)/1000</f>
        <v>14.411133349514561</v>
      </c>
      <c r="L384" s="109">
        <f t="shared" ref="L384:P384" si="747">AVERAGE(C384:C386)</f>
        <v>15.793311492921495</v>
      </c>
      <c r="M384" s="329">
        <f t="shared" si="747"/>
        <v>14.302898656898657</v>
      </c>
      <c r="N384" s="329">
        <f t="shared" si="747"/>
        <v>14.020699606299212</v>
      </c>
      <c r="O384" s="329">
        <f t="shared" si="747"/>
        <v>15.660030871369296</v>
      </c>
      <c r="P384" s="329">
        <f t="shared" si="747"/>
        <v>13.284043028985508</v>
      </c>
      <c r="Q384" s="329">
        <f t="shared" ref="Q384" si="748">AVERAGE(H384:H386)</f>
        <v>15.754526894308944</v>
      </c>
      <c r="R384" s="329">
        <f t="shared" ref="R384" si="749">AVERAGE(I384:I386)</f>
        <v>12.694138588588588</v>
      </c>
      <c r="S384" s="329">
        <f t="shared" ref="S384" si="750">AVERAGE(J384:J386)</f>
        <v>17.323569920255185</v>
      </c>
      <c r="T384" s="329">
        <f t="shared" ref="T384" si="751">AVERAGE(K384:K386)</f>
        <v>16.660953042071196</v>
      </c>
      <c r="U384" s="357">
        <f t="shared" ref="U384" si="752">AVERAGE(L384:T384)</f>
        <v>15.054908011299785</v>
      </c>
    </row>
    <row r="385" spans="1:21">
      <c r="A385" s="233">
        <v>43728</v>
      </c>
      <c r="B385" s="234">
        <v>2.1961342592592601</v>
      </c>
      <c r="C385" s="354">
        <f>(3.91*'VO2-BW'!C385+1.1*'VCO2-BW '!C385)/1000</f>
        <v>13.180602934362936</v>
      </c>
      <c r="D385" s="355">
        <f>(3.91*'VO2-BW'!D385+1.1*'VCO2-BW '!D385)/1000</f>
        <v>13.174648168498168</v>
      </c>
      <c r="E385" s="355">
        <f>(3.91*'VO2-BW'!E385+1.1*'VCO2-BW '!E385)/1000</f>
        <v>13.762314566929135</v>
      </c>
      <c r="F385" s="355">
        <f>(3.91*'VO2-BW'!F385+1.1*'VCO2-BW '!F385)/1000</f>
        <v>15.350898921161827</v>
      </c>
      <c r="G385" s="355">
        <f>(3.91*'VO2-BW'!G385+1.1*'VCO2-BW '!G385)/1000</f>
        <v>12.061020739130436</v>
      </c>
      <c r="H385" s="374">
        <f>(3.91*'VO2-BW'!H385+1.1*'VCO2-BW '!H385)/1000</f>
        <v>14.868427707317073</v>
      </c>
      <c r="I385" s="374">
        <f>(3.91*'VO2-BW'!I385+1.1*'VCO2-BW '!I385)/1000</f>
        <v>12.580171171171171</v>
      </c>
      <c r="J385" s="374">
        <f>(3.91*'VO2-BW'!J385+1.1*'VCO2-BW '!J385)/1000</f>
        <v>17.572082966507178</v>
      </c>
      <c r="K385" s="375">
        <f>(3.91*'VO2-BW'!K385+1.1*'VCO2-BW '!K385)/1000</f>
        <v>21.015864368932039</v>
      </c>
      <c r="L385" s="109"/>
      <c r="M385" s="329"/>
      <c r="N385" s="329"/>
      <c r="O385" s="329"/>
      <c r="P385" s="329"/>
      <c r="Q385" s="329"/>
      <c r="R385" s="329"/>
      <c r="S385" s="329"/>
      <c r="T385" s="329"/>
      <c r="U385" s="357">
        <f t="shared" ref="U385" si="753">STDEV(L384:T384)/SQRT(COUNT(L384:T384))</f>
        <v>0.52003455552651046</v>
      </c>
    </row>
    <row r="386" spans="1:21">
      <c r="A386" s="233">
        <v>43728</v>
      </c>
      <c r="B386" s="234">
        <v>2.21002314814814</v>
      </c>
      <c r="C386" s="354">
        <f>(3.91*'VO2-BW'!C386+1.1*'VCO2-BW '!C386)/1000</f>
        <v>15.681985250965251</v>
      </c>
      <c r="D386" s="355">
        <f>(3.91*'VO2-BW'!D386+1.1*'VCO2-BW '!D386)/1000</f>
        <v>13.264628754578755</v>
      </c>
      <c r="E386" s="355">
        <f>(3.91*'VO2-BW'!E386+1.1*'VCO2-BW '!E386)/1000</f>
        <v>13.668303543307088</v>
      </c>
      <c r="F386" s="355">
        <f>(3.91*'VO2-BW'!F386+1.1*'VCO2-BW '!F386)/1000</f>
        <v>14.545896099585061</v>
      </c>
      <c r="G386" s="355">
        <f>(3.91*'VO2-BW'!G386+1.1*'VCO2-BW '!G386)/1000</f>
        <v>12.608469391304348</v>
      </c>
      <c r="H386" s="374">
        <f>(3.91*'VO2-BW'!H386+1.1*'VCO2-BW '!H386)/1000</f>
        <v>14.218650634146341</v>
      </c>
      <c r="I386" s="374">
        <f>(3.91*'VO2-BW'!I386+1.1*'VCO2-BW '!I386)/1000</f>
        <v>11.830754504504506</v>
      </c>
      <c r="J386" s="374">
        <f>(3.91*'VO2-BW'!J386+1.1*'VCO2-BW '!J386)/1000</f>
        <v>15.997497129186604</v>
      </c>
      <c r="K386" s="375">
        <f>(3.91*'VO2-BW'!K386+1.1*'VCO2-BW '!K386)/1000</f>
        <v>14.55586140776699</v>
      </c>
      <c r="L386" s="109"/>
      <c r="M386" s="329"/>
      <c r="N386" s="329"/>
      <c r="O386" s="329"/>
      <c r="P386" s="329"/>
      <c r="Q386" s="329"/>
      <c r="R386" s="329"/>
      <c r="S386" s="329"/>
      <c r="T386" s="329"/>
      <c r="U386" s="357"/>
    </row>
    <row r="387" spans="1:21">
      <c r="A387" s="233">
        <v>43728</v>
      </c>
      <c r="B387" s="234">
        <v>2.2239120370370302</v>
      </c>
      <c r="C387" s="354">
        <f>(3.91*'VO2-BW'!C387+1.1*'VCO2-BW '!C387)/1000</f>
        <v>17.167169884169887</v>
      </c>
      <c r="D387" s="355">
        <f>(3.91*'VO2-BW'!D387+1.1*'VCO2-BW '!D387)/1000</f>
        <v>15.735754395604397</v>
      </c>
      <c r="E387" s="355">
        <f>(3.91*'VO2-BW'!E387+1.1*'VCO2-BW '!E387)/1000</f>
        <v>10.041842125984253</v>
      </c>
      <c r="F387" s="355">
        <f>(3.91*'VO2-BW'!F387+1.1*'VCO2-BW '!F387)/1000</f>
        <v>21.228787717842323</v>
      </c>
      <c r="G387" s="355">
        <f>(3.91*'VO2-BW'!G387+1.1*'VCO2-BW '!G387)/1000</f>
        <v>19.698658086956524</v>
      </c>
      <c r="H387" s="374">
        <f>(3.91*'VO2-BW'!H387+1.1*'VCO2-BW '!H387)/1000</f>
        <v>12.665751804878049</v>
      </c>
      <c r="I387" s="374">
        <f>(3.91*'VO2-BW'!I387+1.1*'VCO2-BW '!I387)/1000</f>
        <v>17.414885135135137</v>
      </c>
      <c r="J387" s="374">
        <f>(3.91*'VO2-BW'!J387+1.1*'VCO2-BW '!J387)/1000</f>
        <v>18.909142679425841</v>
      </c>
      <c r="K387" s="375">
        <f>(3.91*'VO2-BW'!K387+1.1*'VCO2-BW '!K387)/1000</f>
        <v>13.249129805825243</v>
      </c>
      <c r="L387" s="109">
        <f t="shared" ref="L387:P387" si="754">AVERAGE(C387:C389)</f>
        <v>12.979518841698843</v>
      </c>
      <c r="M387" s="329">
        <f t="shared" si="754"/>
        <v>14.469188827838828</v>
      </c>
      <c r="N387" s="329">
        <f t="shared" si="754"/>
        <v>14.059718503937008</v>
      </c>
      <c r="O387" s="329">
        <f t="shared" si="754"/>
        <v>17.750910871369296</v>
      </c>
      <c r="P387" s="329">
        <f t="shared" si="754"/>
        <v>17.759700927536233</v>
      </c>
      <c r="Q387" s="329">
        <f t="shared" ref="Q387" si="755">AVERAGE(H387:H389)</f>
        <v>17.051119837398375</v>
      </c>
      <c r="R387" s="329">
        <f t="shared" ref="R387" si="756">AVERAGE(I387:I389)</f>
        <v>14.420651201201203</v>
      </c>
      <c r="S387" s="329">
        <f t="shared" ref="S387" si="757">AVERAGE(J387:J389)</f>
        <v>15.409196140350881</v>
      </c>
      <c r="T387" s="329">
        <f t="shared" ref="T387" si="758">AVERAGE(K387:K389)</f>
        <v>14.757971294498381</v>
      </c>
      <c r="U387" s="357">
        <f t="shared" ref="U387" si="759">AVERAGE(L387:T387)</f>
        <v>15.406441827314337</v>
      </c>
    </row>
    <row r="388" spans="1:21">
      <c r="A388" s="233">
        <v>43728</v>
      </c>
      <c r="B388" s="234">
        <v>2.2378009259259199</v>
      </c>
      <c r="C388" s="354">
        <f>(3.91*'VO2-BW'!C388+1.1*'VCO2-BW '!C388)/1000</f>
        <v>11.013429536679539</v>
      </c>
      <c r="D388" s="355">
        <f>(3.91*'VO2-BW'!D388+1.1*'VCO2-BW '!D388)/1000</f>
        <v>16.738500549450549</v>
      </c>
      <c r="E388" s="355">
        <f>(3.91*'VO2-BW'!E388+1.1*'VCO2-BW '!E388)/1000</f>
        <v>15.84231377952756</v>
      </c>
      <c r="F388" s="355">
        <f>(3.91*'VO2-BW'!F388+1.1*'VCO2-BW '!F388)/1000</f>
        <v>17.088807634854774</v>
      </c>
      <c r="G388" s="355">
        <f>(3.91*'VO2-BW'!G388+1.1*'VCO2-BW '!G388)/1000</f>
        <v>20.083806260869565</v>
      </c>
      <c r="H388" s="374">
        <f>(3.91*'VO2-BW'!H388+1.1*'VCO2-BW '!H388)/1000</f>
        <v>18.192213073170731</v>
      </c>
      <c r="I388" s="374">
        <f>(3.91*'VO2-BW'!I388+1.1*'VCO2-BW '!I388)/1000</f>
        <v>13.402452252252255</v>
      </c>
      <c r="J388" s="374">
        <f>(3.91*'VO2-BW'!J388+1.1*'VCO2-BW '!J388)/1000</f>
        <v>13.759335980861248</v>
      </c>
      <c r="K388" s="375">
        <f>(3.91*'VO2-BW'!K388+1.1*'VCO2-BW '!K388)/1000</f>
        <v>13.379886165048543</v>
      </c>
      <c r="L388" s="109"/>
      <c r="M388" s="329"/>
      <c r="N388" s="329"/>
      <c r="O388" s="329"/>
      <c r="P388" s="329"/>
      <c r="Q388" s="329"/>
      <c r="R388" s="329"/>
      <c r="S388" s="329"/>
      <c r="T388" s="329"/>
      <c r="U388" s="357">
        <f t="shared" ref="U388" si="760">STDEV(L387:T387)/SQRT(COUNT(L387:T387))</f>
        <v>0.57389623648029797</v>
      </c>
    </row>
    <row r="389" spans="1:21">
      <c r="A389" s="223">
        <v>43728</v>
      </c>
      <c r="B389" s="224">
        <v>2.2516898148148101</v>
      </c>
      <c r="C389" s="354">
        <f>(3.91*'VO2-BW'!C389+1.1*'VCO2-BW '!C389)/1000</f>
        <v>10.757957104247106</v>
      </c>
      <c r="D389" s="355">
        <f>(3.91*'VO2-BW'!D389+1.1*'VCO2-BW '!D389)/1000</f>
        <v>10.933311538461538</v>
      </c>
      <c r="E389" s="355">
        <f>(3.91*'VO2-BW'!E389+1.1*'VCO2-BW '!E389)/1000</f>
        <v>16.294999606299214</v>
      </c>
      <c r="F389" s="355">
        <f>(3.91*'VO2-BW'!F389+1.1*'VCO2-BW '!F389)/1000</f>
        <v>14.935137261410789</v>
      </c>
      <c r="G389" s="355">
        <f>(3.91*'VO2-BW'!G389+1.1*'VCO2-BW '!G389)/1000</f>
        <v>13.496638434782609</v>
      </c>
      <c r="H389" s="374">
        <f>(3.91*'VO2-BW'!H389+1.1*'VCO2-BW '!H389)/1000</f>
        <v>20.295394634146341</v>
      </c>
      <c r="I389" s="374">
        <f>(3.91*'VO2-BW'!I389+1.1*'VCO2-BW '!I389)/1000</f>
        <v>12.444616216216216</v>
      </c>
      <c r="J389" s="374">
        <f>(3.91*'VO2-BW'!J389+1.1*'VCO2-BW '!J389)/1000</f>
        <v>13.559109760765553</v>
      </c>
      <c r="K389" s="375">
        <f>(3.91*'VO2-BW'!K389+1.1*'VCO2-BW '!K389)/1000</f>
        <v>17.644897912621357</v>
      </c>
      <c r="L389" s="109"/>
      <c r="M389" s="329"/>
      <c r="N389" s="329"/>
      <c r="O389" s="329"/>
      <c r="P389" s="329"/>
      <c r="Q389" s="329"/>
      <c r="R389" s="329"/>
      <c r="S389" s="329"/>
      <c r="T389" s="329"/>
      <c r="U389" s="357"/>
    </row>
    <row r="390" spans="1:21">
      <c r="A390" s="223">
        <v>43728</v>
      </c>
      <c r="B390" s="224">
        <v>2.2655787037036998</v>
      </c>
      <c r="C390" s="354">
        <f>(3.91*'VO2-BW'!C390+1.1*'VCO2-BW '!C390)/1000</f>
        <v>17.069484324324328</v>
      </c>
      <c r="D390" s="355">
        <f>(3.91*'VO2-BW'!D390+1.1*'VCO2-BW '!D390)/1000</f>
        <v>8.3750095238095241</v>
      </c>
      <c r="E390" s="355">
        <f>(3.91*'VO2-BW'!E390+1.1*'VCO2-BW '!E390)/1000</f>
        <v>19.103520472440945</v>
      </c>
      <c r="F390" s="355">
        <f>(3.91*'VO2-BW'!F390+1.1*'VCO2-BW '!F390)/1000</f>
        <v>12.54763518672199</v>
      </c>
      <c r="G390" s="355">
        <f>(3.91*'VO2-BW'!G390+1.1*'VCO2-BW '!G390)/1000</f>
        <v>13.536115478260868</v>
      </c>
      <c r="H390" s="374">
        <f>(3.91*'VO2-BW'!H390+1.1*'VCO2-BW '!H390)/1000</f>
        <v>16.964479414634145</v>
      </c>
      <c r="I390" s="374">
        <f>(3.91*'VO2-BW'!I390+1.1*'VCO2-BW '!I390)/1000</f>
        <v>11.122551351351353</v>
      </c>
      <c r="J390" s="374">
        <f>(3.91*'VO2-BW'!J390+1.1*'VCO2-BW '!J390)/1000</f>
        <v>11.92921033492823</v>
      </c>
      <c r="K390" s="375">
        <f>(3.91*'VO2-BW'!K390+1.1*'VCO2-BW '!K390)/1000</f>
        <v>14.59663849514563</v>
      </c>
      <c r="L390" s="109">
        <f t="shared" ref="L390:P390" si="761">AVERAGE(C390:C392)</f>
        <v>13.402041673101676</v>
      </c>
      <c r="M390" s="329">
        <f t="shared" si="761"/>
        <v>8.4282709401709415</v>
      </c>
      <c r="N390" s="329">
        <f t="shared" si="761"/>
        <v>15.111740551181105</v>
      </c>
      <c r="O390" s="329">
        <f t="shared" si="761"/>
        <v>12.381337095435683</v>
      </c>
      <c r="P390" s="329">
        <f t="shared" si="761"/>
        <v>14.048787246376811</v>
      </c>
      <c r="Q390" s="329">
        <f t="shared" ref="Q390" si="762">AVERAGE(H390:H392)</f>
        <v>13.963677463414633</v>
      </c>
      <c r="R390" s="329">
        <f t="shared" ref="R390" si="763">AVERAGE(I390:I392)</f>
        <v>12.173271471471473</v>
      </c>
      <c r="S390" s="329">
        <f t="shared" ref="S390" si="764">AVERAGE(J390:J392)</f>
        <v>17.437580095693779</v>
      </c>
      <c r="T390" s="329">
        <f t="shared" ref="T390" si="765">AVERAGE(K390:K392)</f>
        <v>14.587349530744335</v>
      </c>
      <c r="U390" s="357">
        <f t="shared" ref="U390" si="766">AVERAGE(L390:T390)</f>
        <v>13.503784007510047</v>
      </c>
    </row>
    <row r="391" spans="1:21">
      <c r="A391" s="223">
        <v>43728</v>
      </c>
      <c r="B391" s="224">
        <v>2.27946759259259</v>
      </c>
      <c r="C391" s="354">
        <f>(3.91*'VO2-BW'!C391+1.1*'VCO2-BW '!C391)/1000</f>
        <v>11.72814756756757</v>
      </c>
      <c r="D391" s="355">
        <f>(3.91*'VO2-BW'!D391+1.1*'VCO2-BW '!D391)/1000</f>
        <v>9.0619410256410262</v>
      </c>
      <c r="E391" s="355">
        <f>(3.91*'VO2-BW'!E391+1.1*'VCO2-BW '!E391)/1000</f>
        <v>16.422664960629927</v>
      </c>
      <c r="F391" s="355">
        <f>(3.91*'VO2-BW'!F391+1.1*'VCO2-BW '!F391)/1000</f>
        <v>12.153026390041491</v>
      </c>
      <c r="G391" s="355">
        <f>(3.91*'VO2-BW'!G391+1.1*'VCO2-BW '!G391)/1000</f>
        <v>16.483491304347826</v>
      </c>
      <c r="H391" s="374">
        <f>(3.91*'VO2-BW'!H391+1.1*'VCO2-BW '!H391)/1000</f>
        <v>12.518780780487806</v>
      </c>
      <c r="I391" s="374">
        <f>(3.91*'VO2-BW'!I391+1.1*'VCO2-BW '!I391)/1000</f>
        <v>9.6300896396396407</v>
      </c>
      <c r="J391" s="374">
        <f>(3.91*'VO2-BW'!J391+1.1*'VCO2-BW '!J391)/1000</f>
        <v>20.375093588516748</v>
      </c>
      <c r="K391" s="375">
        <f>(3.91*'VO2-BW'!K391+1.1*'VCO2-BW '!K391)/1000</f>
        <v>12.259281310679611</v>
      </c>
      <c r="L391" s="109"/>
      <c r="M391" s="329"/>
      <c r="N391" s="329"/>
      <c r="O391" s="329"/>
      <c r="P391" s="329"/>
      <c r="Q391" s="329"/>
      <c r="R391" s="329"/>
      <c r="S391" s="329"/>
      <c r="T391" s="329"/>
      <c r="U391" s="357">
        <f t="shared" ref="U391" si="767">STDEV(L390:T390)/SQRT(COUNT(L390:T390))</f>
        <v>0.82111252233688425</v>
      </c>
    </row>
    <row r="392" spans="1:21">
      <c r="A392" s="223">
        <v>43728</v>
      </c>
      <c r="B392" s="224">
        <v>2.2933564814814802</v>
      </c>
      <c r="C392" s="354">
        <f>(3.91*'VO2-BW'!C392+1.1*'VCO2-BW '!C392)/1000</f>
        <v>11.408493127413131</v>
      </c>
      <c r="D392" s="355">
        <f>(3.91*'VO2-BW'!D392+1.1*'VCO2-BW '!D392)/1000</f>
        <v>7.8478622710622714</v>
      </c>
      <c r="E392" s="355">
        <f>(3.91*'VO2-BW'!E392+1.1*'VCO2-BW '!E392)/1000</f>
        <v>9.8090362204724428</v>
      </c>
      <c r="F392" s="355">
        <f>(3.91*'VO2-BW'!F392+1.1*'VCO2-BW '!F392)/1000</f>
        <v>12.443349709543568</v>
      </c>
      <c r="G392" s="355">
        <f>(3.91*'VO2-BW'!G392+1.1*'VCO2-BW '!G392)/1000</f>
        <v>12.126754956521742</v>
      </c>
      <c r="H392" s="374">
        <f>(3.91*'VO2-BW'!H392+1.1*'VCO2-BW '!H392)/1000</f>
        <v>12.407772195121952</v>
      </c>
      <c r="I392" s="374">
        <f>(3.91*'VO2-BW'!I392+1.1*'VCO2-BW '!I392)/1000</f>
        <v>15.767173423423424</v>
      </c>
      <c r="J392" s="374">
        <f>(3.91*'VO2-BW'!J392+1.1*'VCO2-BW '!J392)/1000</f>
        <v>20.008436363636363</v>
      </c>
      <c r="K392" s="375">
        <f>(3.91*'VO2-BW'!K392+1.1*'VCO2-BW '!K392)/1000</f>
        <v>16.906128786407766</v>
      </c>
      <c r="L392" s="109"/>
      <c r="M392" s="329"/>
      <c r="N392" s="329"/>
      <c r="O392" s="329"/>
      <c r="P392" s="329"/>
      <c r="Q392" s="329"/>
      <c r="R392" s="329"/>
      <c r="S392" s="329"/>
      <c r="T392" s="329"/>
      <c r="U392" s="357"/>
    </row>
    <row r="393" spans="1:21">
      <c r="A393" s="223">
        <v>43728</v>
      </c>
      <c r="B393" s="224">
        <v>2.3072453703703699</v>
      </c>
      <c r="C393" s="354">
        <f>(3.91*'VO2-BW'!C393+1.1*'VCO2-BW '!C393)/1000</f>
        <v>10.903826254826255</v>
      </c>
      <c r="D393" s="355">
        <f>(3.91*'VO2-BW'!D393+1.1*'VCO2-BW '!D393)/1000</f>
        <v>7.8365448717948718</v>
      </c>
      <c r="E393" s="355">
        <f>(3.91*'VO2-BW'!E393+1.1*'VCO2-BW '!E393)/1000</f>
        <v>10.086137007874017</v>
      </c>
      <c r="F393" s="355">
        <f>(3.91*'VO2-BW'!F393+1.1*'VCO2-BW '!F393)/1000</f>
        <v>15.322888630705393</v>
      </c>
      <c r="G393" s="355">
        <f>(3.91*'VO2-BW'!G393+1.1*'VCO2-BW '!G393)/1000</f>
        <v>11.195167608695652</v>
      </c>
      <c r="H393" s="374">
        <f>(3.91*'VO2-BW'!H393+1.1*'VCO2-BW '!H393)/1000</f>
        <v>17.532811219512194</v>
      </c>
      <c r="I393" s="374">
        <f>(3.91*'VO2-BW'!I393+1.1*'VCO2-BW '!I393)/1000</f>
        <v>11.36974954954955</v>
      </c>
      <c r="J393" s="374">
        <f>(3.91*'VO2-BW'!J393+1.1*'VCO2-BW '!J393)/1000</f>
        <v>19.55061550239235</v>
      </c>
      <c r="K393" s="375">
        <f>(3.91*'VO2-BW'!K393+1.1*'VCO2-BW '!K393)/1000</f>
        <v>17.311470631067962</v>
      </c>
      <c r="L393" s="109">
        <f t="shared" ref="L393:P393" si="768">AVERAGE(C393:C395)</f>
        <v>11.095099240669242</v>
      </c>
      <c r="M393" s="329">
        <f t="shared" si="768"/>
        <v>9.1195111721611735</v>
      </c>
      <c r="N393" s="329">
        <f t="shared" si="768"/>
        <v>11.243643307086614</v>
      </c>
      <c r="O393" s="329">
        <f t="shared" si="768"/>
        <v>13.139634190871368</v>
      </c>
      <c r="P393" s="329">
        <f t="shared" si="768"/>
        <v>14.270138623188407</v>
      </c>
      <c r="Q393" s="329">
        <f t="shared" ref="Q393" si="769">AVERAGE(H393:H395)</f>
        <v>13.415040617886177</v>
      </c>
      <c r="R393" s="329">
        <f t="shared" ref="R393" si="770">AVERAGE(I393:I395)</f>
        <v>12.505631831831833</v>
      </c>
      <c r="S393" s="329">
        <f t="shared" ref="S393" si="771">AVERAGE(J393:J395)</f>
        <v>16.335136363636369</v>
      </c>
      <c r="T393" s="329">
        <f t="shared" ref="T393" si="772">AVERAGE(K393:K395)</f>
        <v>15.916286666666664</v>
      </c>
      <c r="U393" s="357">
        <f t="shared" ref="U393" si="773">AVERAGE(L393:T393)</f>
        <v>13.004458001555316</v>
      </c>
    </row>
    <row r="394" spans="1:21">
      <c r="A394" s="223">
        <v>43728</v>
      </c>
      <c r="B394" s="224">
        <v>2.3211342592592601</v>
      </c>
      <c r="C394" s="354">
        <f>(3.91*'VO2-BW'!C394+1.1*'VCO2-BW '!C394)/1000</f>
        <v>11.501156293436294</v>
      </c>
      <c r="D394" s="355">
        <f>(3.91*'VO2-BW'!D394+1.1*'VCO2-BW '!D394)/1000</f>
        <v>7.7456369963369962</v>
      </c>
      <c r="E394" s="355">
        <f>(3.91*'VO2-BW'!E394+1.1*'VCO2-BW '!E394)/1000</f>
        <v>10.46190472440945</v>
      </c>
      <c r="F394" s="355">
        <f>(3.91*'VO2-BW'!F394+1.1*'VCO2-BW '!F394)/1000</f>
        <v>11.721731452282159</v>
      </c>
      <c r="G394" s="355">
        <f>(3.91*'VO2-BW'!G394+1.1*'VCO2-BW '!G394)/1000</f>
        <v>13.442523956521738</v>
      </c>
      <c r="H394" s="374">
        <f>(3.91*'VO2-BW'!H394+1.1*'VCO2-BW '!H394)/1000</f>
        <v>10.95040087804878</v>
      </c>
      <c r="I394" s="374">
        <f>(3.91*'VO2-BW'!I394+1.1*'VCO2-BW '!I394)/1000</f>
        <v>10.321654054054056</v>
      </c>
      <c r="J394" s="374">
        <f>(3.91*'VO2-BW'!J394+1.1*'VCO2-BW '!J394)/1000</f>
        <v>17.778452822966507</v>
      </c>
      <c r="K394" s="375">
        <f>(3.91*'VO2-BW'!K394+1.1*'VCO2-BW '!K394)/1000</f>
        <v>16.882192330097087</v>
      </c>
      <c r="L394" s="109"/>
      <c r="M394" s="329"/>
      <c r="N394" s="329"/>
      <c r="O394" s="329"/>
      <c r="P394" s="329"/>
      <c r="Q394" s="329"/>
      <c r="R394" s="329"/>
      <c r="S394" s="329"/>
      <c r="T394" s="329"/>
      <c r="U394" s="357">
        <f t="shared" ref="U394" si="774">STDEV(L393:T393)/SQRT(COUNT(L393:T393))</f>
        <v>0.77682331512543412</v>
      </c>
    </row>
    <row r="395" spans="1:21">
      <c r="A395" s="223">
        <v>43728</v>
      </c>
      <c r="B395" s="224">
        <v>2.33502314814814</v>
      </c>
      <c r="C395" s="354">
        <f>(3.91*'VO2-BW'!C395+1.1*'VCO2-BW '!C395)/1000</f>
        <v>10.880315173745174</v>
      </c>
      <c r="D395" s="355">
        <f>(3.91*'VO2-BW'!D395+1.1*'VCO2-BW '!D395)/1000</f>
        <v>11.776351648351648</v>
      </c>
      <c r="E395" s="355">
        <f>(3.91*'VO2-BW'!E395+1.1*'VCO2-BW '!E395)/1000</f>
        <v>13.18288818897638</v>
      </c>
      <c r="F395" s="355">
        <f>(3.91*'VO2-BW'!F395+1.1*'VCO2-BW '!F395)/1000</f>
        <v>12.374282489626554</v>
      </c>
      <c r="G395" s="355">
        <f>(3.91*'VO2-BW'!G395+1.1*'VCO2-BW '!G395)/1000</f>
        <v>18.172724304347827</v>
      </c>
      <c r="H395" s="374">
        <f>(3.91*'VO2-BW'!H395+1.1*'VCO2-BW '!H395)/1000</f>
        <v>11.761909756097563</v>
      </c>
      <c r="I395" s="374">
        <f>(3.91*'VO2-BW'!I395+1.1*'VCO2-BW '!I395)/1000</f>
        <v>15.825491891891893</v>
      </c>
      <c r="J395" s="374">
        <f>(3.91*'VO2-BW'!J395+1.1*'VCO2-BW '!J395)/1000</f>
        <v>11.676340765550242</v>
      </c>
      <c r="K395" s="375">
        <f>(3.91*'VO2-BW'!K395+1.1*'VCO2-BW '!K395)/1000</f>
        <v>13.555197038834951</v>
      </c>
      <c r="L395" s="109"/>
      <c r="M395" s="329"/>
      <c r="N395" s="329"/>
      <c r="O395" s="329"/>
      <c r="P395" s="329"/>
      <c r="Q395" s="329"/>
      <c r="R395" s="329"/>
      <c r="S395" s="329"/>
      <c r="T395" s="329"/>
      <c r="U395" s="357"/>
    </row>
    <row r="396" spans="1:21">
      <c r="A396" s="223">
        <v>43728</v>
      </c>
      <c r="B396" s="224">
        <v>2.3489120370370302</v>
      </c>
      <c r="C396" s="354">
        <f>(3.91*'VO2-BW'!C396+1.1*'VCO2-BW '!C396)/1000</f>
        <v>11.049705868725869</v>
      </c>
      <c r="D396" s="355">
        <f>(3.91*'VO2-BW'!D396+1.1*'VCO2-BW '!D396)/1000</f>
        <v>9.4816009157509153</v>
      </c>
      <c r="E396" s="355">
        <f>(3.91*'VO2-BW'!E396+1.1*'VCO2-BW '!E396)/1000</f>
        <v>11.155517716535433</v>
      </c>
      <c r="F396" s="355">
        <f>(3.91*'VO2-BW'!F396+1.1*'VCO2-BW '!F396)/1000</f>
        <v>10.298048464730291</v>
      </c>
      <c r="G396" s="355">
        <f>(3.91*'VO2-BW'!G396+1.1*'VCO2-BW '!G396)/1000</f>
        <v>16.583472608695651</v>
      </c>
      <c r="H396" s="374">
        <f>(3.91*'VO2-BW'!H396+1.1*'VCO2-BW '!H396)/1000</f>
        <v>14.807714341463411</v>
      </c>
      <c r="I396" s="374">
        <f>(3.91*'VO2-BW'!I396+1.1*'VCO2-BW '!I396)/1000</f>
        <v>11.031970720720722</v>
      </c>
      <c r="J396" s="374">
        <f>(3.91*'VO2-BW'!J396+1.1*'VCO2-BW '!J396)/1000</f>
        <v>13.588378086124404</v>
      </c>
      <c r="K396" s="375">
        <f>(3.91*'VO2-BW'!K396+1.1*'VCO2-BW '!K396)/1000</f>
        <v>13.032716699029127</v>
      </c>
      <c r="L396" s="109">
        <f t="shared" ref="L396:P396" si="775">AVERAGE(C396:C398)</f>
        <v>13.150043063063064</v>
      </c>
      <c r="M396" s="329">
        <f t="shared" si="775"/>
        <v>9.0406841269841269</v>
      </c>
      <c r="N396" s="329">
        <f t="shared" si="775"/>
        <v>13.370729527559057</v>
      </c>
      <c r="O396" s="329">
        <f t="shared" si="775"/>
        <v>12.450407966804979</v>
      </c>
      <c r="P396" s="329">
        <f t="shared" si="775"/>
        <v>15.155773231884057</v>
      </c>
      <c r="Q396" s="329">
        <f t="shared" ref="Q396" si="776">AVERAGE(H396:H398)</f>
        <v>15.133011739837398</v>
      </c>
      <c r="R396" s="329">
        <f t="shared" ref="R396" si="777">AVERAGE(I396:I398)</f>
        <v>12.063683033033035</v>
      </c>
      <c r="S396" s="329">
        <f t="shared" ref="S396" si="778">AVERAGE(J396:J398)</f>
        <v>13.81109272727273</v>
      </c>
      <c r="T396" s="329">
        <f t="shared" ref="T396" si="779">AVERAGE(K396:K398)</f>
        <v>15.413515889967636</v>
      </c>
      <c r="U396" s="357">
        <f t="shared" ref="U396" si="780">AVERAGE(L396:T396)</f>
        <v>13.287660145156231</v>
      </c>
    </row>
    <row r="397" spans="1:21">
      <c r="A397" s="223">
        <v>43728</v>
      </c>
      <c r="B397" s="224">
        <v>2.3628009259259199</v>
      </c>
      <c r="C397" s="354">
        <f>(3.91*'VO2-BW'!C397+1.1*'VCO2-BW '!C397)/1000</f>
        <v>14.429211891891892</v>
      </c>
      <c r="D397" s="355">
        <f>(3.91*'VO2-BW'!D397+1.1*'VCO2-BW '!D397)/1000</f>
        <v>7.6400935897435902</v>
      </c>
      <c r="E397" s="355">
        <f>(3.91*'VO2-BW'!E397+1.1*'VCO2-BW '!E397)/1000</f>
        <v>9.8525976377952755</v>
      </c>
      <c r="F397" s="355">
        <f>(3.91*'VO2-BW'!F397+1.1*'VCO2-BW '!F397)/1000</f>
        <v>16.249824398340245</v>
      </c>
      <c r="G397" s="355">
        <f>(3.91*'VO2-BW'!G397+1.1*'VCO2-BW '!G397)/1000</f>
        <v>15.260690956521739</v>
      </c>
      <c r="H397" s="374">
        <f>(3.91*'VO2-BW'!H397+1.1*'VCO2-BW '!H397)/1000</f>
        <v>12.261176975609757</v>
      </c>
      <c r="I397" s="374">
        <f>(3.91*'VO2-BW'!I397+1.1*'VCO2-BW '!I397)/1000</f>
        <v>11.628623873873876</v>
      </c>
      <c r="J397" s="374">
        <f>(3.91*'VO2-BW'!J397+1.1*'VCO2-BW '!J397)/1000</f>
        <v>15.22733129186603</v>
      </c>
      <c r="K397" s="375">
        <f>(3.91*'VO2-BW'!K397+1.1*'VCO2-BW '!K397)/1000</f>
        <v>18.539698689320389</v>
      </c>
      <c r="L397" s="109"/>
      <c r="M397" s="329"/>
      <c r="N397" s="329"/>
      <c r="O397" s="329"/>
      <c r="P397" s="329"/>
      <c r="Q397" s="329"/>
      <c r="R397" s="329"/>
      <c r="S397" s="329"/>
      <c r="T397" s="329"/>
      <c r="U397" s="357">
        <f t="shared" ref="U397" si="781">STDEV(L396:T396)/SQRT(COUNT(L396:T396))</f>
        <v>0.66614738934899165</v>
      </c>
    </row>
    <row r="398" spans="1:21">
      <c r="A398" s="223">
        <v>43728</v>
      </c>
      <c r="B398" s="224">
        <v>2.3766898148148101</v>
      </c>
      <c r="C398" s="354">
        <f>(3.91*'VO2-BW'!C398+1.1*'VCO2-BW '!C398)/1000</f>
        <v>13.971211428571431</v>
      </c>
      <c r="D398" s="355">
        <f>(3.91*'VO2-BW'!D398+1.1*'VCO2-BW '!D398)/1000</f>
        <v>10.000357875457876</v>
      </c>
      <c r="E398" s="355">
        <f>(3.91*'VO2-BW'!E398+1.1*'VCO2-BW '!E398)/1000</f>
        <v>19.104073228346461</v>
      </c>
      <c r="F398" s="355">
        <f>(3.91*'VO2-BW'!F398+1.1*'VCO2-BW '!F398)/1000</f>
        <v>10.803351037344397</v>
      </c>
      <c r="G398" s="355">
        <f>(3.91*'VO2-BW'!G398+1.1*'VCO2-BW '!G398)/1000</f>
        <v>13.623156130434781</v>
      </c>
      <c r="H398" s="374">
        <f>(3.91*'VO2-BW'!H398+1.1*'VCO2-BW '!H398)/1000</f>
        <v>18.330143902439026</v>
      </c>
      <c r="I398" s="374">
        <f>(3.91*'VO2-BW'!I398+1.1*'VCO2-BW '!I398)/1000</f>
        <v>13.530454504504506</v>
      </c>
      <c r="J398" s="374">
        <f>(3.91*'VO2-BW'!J398+1.1*'VCO2-BW '!J398)/1000</f>
        <v>12.617568803827755</v>
      </c>
      <c r="K398" s="375">
        <f>(3.91*'VO2-BW'!K398+1.1*'VCO2-BW '!K398)/1000</f>
        <v>14.668132281553397</v>
      </c>
      <c r="L398" s="109"/>
      <c r="M398" s="329"/>
      <c r="N398" s="329"/>
      <c r="O398" s="329"/>
      <c r="P398" s="329"/>
      <c r="Q398" s="329"/>
      <c r="R398" s="329"/>
      <c r="S398" s="329"/>
      <c r="T398" s="329"/>
      <c r="U398" s="357"/>
    </row>
    <row r="399" spans="1:21">
      <c r="A399" s="223">
        <v>43728</v>
      </c>
      <c r="B399" s="224">
        <v>2.3905787037036998</v>
      </c>
      <c r="C399" s="354">
        <f>(3.91*'VO2-BW'!C399+1.1*'VCO2-BW '!C399)/1000</f>
        <v>12.50446316602317</v>
      </c>
      <c r="D399" s="355">
        <f>(3.91*'VO2-BW'!D399+1.1*'VCO2-BW '!D399)/1000</f>
        <v>17.091060439560444</v>
      </c>
      <c r="E399" s="355">
        <f>(3.91*'VO2-BW'!E399+1.1*'VCO2-BW '!E399)/1000</f>
        <v>11.460607086614175</v>
      </c>
      <c r="F399" s="355">
        <f>(3.91*'VO2-BW'!F399+1.1*'VCO2-BW '!F399)/1000</f>
        <v>13.91882489626556</v>
      </c>
      <c r="G399" s="355">
        <f>(3.91*'VO2-BW'!G399+1.1*'VCO2-BW '!G399)/1000</f>
        <v>14.256539304347825</v>
      </c>
      <c r="H399" s="374">
        <f>(3.91*'VO2-BW'!H399+1.1*'VCO2-BW '!H399)/1000</f>
        <v>12.366652878048781</v>
      </c>
      <c r="I399" s="374">
        <f>(3.91*'VO2-BW'!I399+1.1*'VCO2-BW '!I399)/1000</f>
        <v>13.452358108108106</v>
      </c>
      <c r="J399" s="374">
        <f>(3.91*'VO2-BW'!J399+1.1*'VCO2-BW '!J399)/1000</f>
        <v>16.076957607655505</v>
      </c>
      <c r="K399" s="375">
        <f>(3.91*'VO2-BW'!K399+1.1*'VCO2-BW '!K399)/1000</f>
        <v>14.648795679611649</v>
      </c>
      <c r="L399" s="109">
        <f t="shared" ref="L399:P399" si="782">AVERAGE(C399:C401)</f>
        <v>11.833875933075936</v>
      </c>
      <c r="M399" s="329">
        <f t="shared" si="782"/>
        <v>13.676598473748475</v>
      </c>
      <c r="N399" s="329">
        <f t="shared" si="782"/>
        <v>12.578896062992127</v>
      </c>
      <c r="O399" s="329">
        <f t="shared" si="782"/>
        <v>12.855470871369297</v>
      </c>
      <c r="P399" s="329">
        <f t="shared" si="782"/>
        <v>14.006822304347827</v>
      </c>
      <c r="Q399" s="329">
        <f t="shared" ref="Q399" si="783">AVERAGE(H399:H401)</f>
        <v>14.485110211382114</v>
      </c>
      <c r="R399" s="329">
        <f t="shared" ref="R399" si="784">AVERAGE(I399:I401)</f>
        <v>13.657973273273273</v>
      </c>
      <c r="S399" s="329">
        <f t="shared" ref="S399" si="785">AVERAGE(J399:J401)</f>
        <v>17.23882807017544</v>
      </c>
      <c r="T399" s="329">
        <f t="shared" ref="T399" si="786">AVERAGE(K399:K401)</f>
        <v>14.957690404530743</v>
      </c>
      <c r="U399" s="357">
        <f t="shared" ref="U399" si="787">AVERAGE(L399:T399)</f>
        <v>13.921251733877249</v>
      </c>
    </row>
    <row r="400" spans="1:21">
      <c r="A400" s="223">
        <v>43728</v>
      </c>
      <c r="B400" s="224">
        <v>2.40446759259259</v>
      </c>
      <c r="C400" s="354">
        <f>(3.91*'VO2-BW'!C400+1.1*'VCO2-BW '!C400)/1000</f>
        <v>11.709418223938226</v>
      </c>
      <c r="D400" s="355">
        <f>(3.91*'VO2-BW'!D400+1.1*'VCO2-BW '!D400)/1000</f>
        <v>15.027227106227107</v>
      </c>
      <c r="E400" s="355">
        <f>(3.91*'VO2-BW'!E400+1.1*'VCO2-BW '!E400)/1000</f>
        <v>10.128337795275591</v>
      </c>
      <c r="F400" s="355">
        <f>(3.91*'VO2-BW'!F400+1.1*'VCO2-BW '!F400)/1000</f>
        <v>11.821985726141079</v>
      </c>
      <c r="G400" s="355">
        <f>(3.91*'VO2-BW'!G400+1.1*'VCO2-BW '!G400)/1000</f>
        <v>15.410448130434782</v>
      </c>
      <c r="H400" s="374">
        <f>(3.91*'VO2-BW'!H400+1.1*'VCO2-BW '!H400)/1000</f>
        <v>13.560365756097561</v>
      </c>
      <c r="I400" s="374">
        <f>(3.91*'VO2-BW'!I400+1.1*'VCO2-BW '!I400)/1000</f>
        <v>16.830032432432432</v>
      </c>
      <c r="J400" s="374">
        <f>(3.91*'VO2-BW'!J400+1.1*'VCO2-BW '!J400)/1000</f>
        <v>17.23145014354067</v>
      </c>
      <c r="K400" s="375">
        <f>(3.91*'VO2-BW'!K400+1.1*'VCO2-BW '!K400)/1000</f>
        <v>14.79206058252427</v>
      </c>
      <c r="L400" s="109"/>
      <c r="M400" s="329"/>
      <c r="N400" s="329"/>
      <c r="O400" s="329"/>
      <c r="P400" s="329"/>
      <c r="Q400" s="329"/>
      <c r="R400" s="329"/>
      <c r="S400" s="329"/>
      <c r="T400" s="329"/>
      <c r="U400" s="357">
        <f t="shared" ref="U400" si="788">STDEV(L399:T399)/SQRT(COUNT(L399:T399))</f>
        <v>0.52480012946335886</v>
      </c>
    </row>
    <row r="401" spans="1:21">
      <c r="A401" s="223">
        <v>43728</v>
      </c>
      <c r="B401" s="224">
        <v>2.4183564814814802</v>
      </c>
      <c r="C401" s="354">
        <f>(3.91*'VO2-BW'!C401+1.1*'VCO2-BW '!C401)/1000</f>
        <v>11.287746409266413</v>
      </c>
      <c r="D401" s="355">
        <f>(3.91*'VO2-BW'!D401+1.1*'VCO2-BW '!D401)/1000</f>
        <v>8.9115078754578754</v>
      </c>
      <c r="E401" s="355">
        <f>(3.91*'VO2-BW'!E401+1.1*'VCO2-BW '!E401)/1000</f>
        <v>16.147743307086614</v>
      </c>
      <c r="F401" s="355">
        <f>(3.91*'VO2-BW'!F401+1.1*'VCO2-BW '!F401)/1000</f>
        <v>12.825601991701246</v>
      </c>
      <c r="G401" s="355">
        <f>(3.91*'VO2-BW'!G401+1.1*'VCO2-BW '!G401)/1000</f>
        <v>12.353479478260869</v>
      </c>
      <c r="H401" s="374">
        <f>(3.91*'VO2-BW'!H401+1.1*'VCO2-BW '!H401)/1000</f>
        <v>17.528312</v>
      </c>
      <c r="I401" s="374">
        <f>(3.91*'VO2-BW'!I401+1.1*'VCO2-BW '!I401)/1000</f>
        <v>10.691529279279282</v>
      </c>
      <c r="J401" s="374">
        <f>(3.91*'VO2-BW'!J401+1.1*'VCO2-BW '!J401)/1000</f>
        <v>18.408076459330147</v>
      </c>
      <c r="K401" s="375">
        <f>(3.91*'VO2-BW'!K401+1.1*'VCO2-BW '!K401)/1000</f>
        <v>15.432214951456309</v>
      </c>
      <c r="L401" s="109"/>
      <c r="M401" s="329"/>
      <c r="N401" s="329"/>
      <c r="O401" s="329"/>
      <c r="P401" s="329"/>
      <c r="Q401" s="329"/>
      <c r="R401" s="329"/>
      <c r="S401" s="329"/>
      <c r="T401" s="329"/>
      <c r="U401" s="357"/>
    </row>
    <row r="402" spans="1:21">
      <c r="A402" s="223">
        <v>43728</v>
      </c>
      <c r="B402" s="224">
        <v>2.4322453703703699</v>
      </c>
      <c r="C402" s="354">
        <f>(3.91*'VO2-BW'!C402+1.1*'VCO2-BW '!C402)/1000</f>
        <v>10.532231891891895</v>
      </c>
      <c r="D402" s="355">
        <f>(3.91*'VO2-BW'!D402+1.1*'VCO2-BW '!D402)/1000</f>
        <v>8.3106802197802203</v>
      </c>
      <c r="E402" s="355">
        <f>(3.91*'VO2-BW'!E402+1.1*'VCO2-BW '!E402)/1000</f>
        <v>14.116269685039372</v>
      </c>
      <c r="F402" s="355">
        <f>(3.91*'VO2-BW'!F402+1.1*'VCO2-BW '!F402)/1000</f>
        <v>17.633885477178421</v>
      </c>
      <c r="G402" s="355">
        <f>(3.91*'VO2-BW'!G402+1.1*'VCO2-BW '!G402)/1000</f>
        <v>12.569980347826087</v>
      </c>
      <c r="H402" s="374">
        <f>(3.91*'VO2-BW'!H402+1.1*'VCO2-BW '!H402)/1000</f>
        <v>16.547617853658537</v>
      </c>
      <c r="I402" s="374">
        <f>(3.91*'VO2-BW'!I402+1.1*'VCO2-BW '!I402)/1000</f>
        <v>12.531715765765766</v>
      </c>
      <c r="J402" s="374">
        <f>(3.91*'VO2-BW'!J402+1.1*'VCO2-BW '!J402)/1000</f>
        <v>13.57131358851675</v>
      </c>
      <c r="K402" s="375">
        <f>(3.91*'VO2-BW'!K402+1.1*'VCO2-BW '!K402)/1000</f>
        <v>13.852676601941747</v>
      </c>
      <c r="L402" s="109">
        <f t="shared" ref="L402:P402" si="789">AVERAGE(C402:C404)</f>
        <v>10.677637168597171</v>
      </c>
      <c r="M402" s="329">
        <f t="shared" si="789"/>
        <v>8.5448040293040304</v>
      </c>
      <c r="N402" s="329">
        <f t="shared" si="789"/>
        <v>12.437528740157482</v>
      </c>
      <c r="O402" s="329">
        <f t="shared" si="789"/>
        <v>13.976463070539417</v>
      </c>
      <c r="P402" s="329">
        <f t="shared" si="789"/>
        <v>11.82978936231884</v>
      </c>
      <c r="Q402" s="329">
        <f t="shared" ref="Q402" si="790">AVERAGE(H402:H404)</f>
        <v>15.551007674796749</v>
      </c>
      <c r="R402" s="329">
        <f t="shared" ref="R402" si="791">AVERAGE(I402:I404)</f>
        <v>15.429615615615617</v>
      </c>
      <c r="S402" s="329">
        <f t="shared" ref="S402" si="792">AVERAGE(J402:J404)</f>
        <v>13.959096299840512</v>
      </c>
      <c r="T402" s="329">
        <f t="shared" ref="T402" si="793">AVERAGE(K402:K404)</f>
        <v>13.060421019417475</v>
      </c>
      <c r="U402" s="357">
        <f t="shared" ref="U402" si="794">AVERAGE(L402:T402)</f>
        <v>12.829595886731921</v>
      </c>
    </row>
    <row r="403" spans="1:21">
      <c r="A403" s="223">
        <v>43728</v>
      </c>
      <c r="B403" s="224">
        <v>2.4461342592592592</v>
      </c>
      <c r="C403" s="354">
        <f>(3.91*'VO2-BW'!C403+1.1*'VCO2-BW '!C403)/1000</f>
        <v>11.188501814671815</v>
      </c>
      <c r="D403" s="355">
        <f>(3.91*'VO2-BW'!D403+1.1*'VCO2-BW '!D403)/1000</f>
        <v>8.2914305860805868</v>
      </c>
      <c r="E403" s="355">
        <f>(3.91*'VO2-BW'!E403+1.1*'VCO2-BW '!E403)/1000</f>
        <v>9.0024059055118126</v>
      </c>
      <c r="F403" s="355">
        <f>(3.91*'VO2-BW'!F403+1.1*'VCO2-BW '!F403)/1000</f>
        <v>11.525265062240662</v>
      </c>
      <c r="G403" s="355">
        <f>(3.91*'VO2-BW'!G403+1.1*'VCO2-BW '!G403)/1000</f>
        <v>11.20198695652174</v>
      </c>
      <c r="H403" s="374">
        <f>(3.91*'VO2-BW'!H403+1.1*'VCO2-BW '!H403)/1000</f>
        <v>16.159849853658535</v>
      </c>
      <c r="I403" s="374">
        <f>(3.91*'VO2-BW'!I403+1.1*'VCO2-BW '!I403)/1000</f>
        <v>20.02226666666667</v>
      </c>
      <c r="J403" s="374">
        <f>(3.91*'VO2-BW'!J403+1.1*'VCO2-BW '!J403)/1000</f>
        <v>14.701721818181818</v>
      </c>
      <c r="K403" s="375">
        <f>(3.91*'VO2-BW'!K403+1.1*'VCO2-BW '!K403)/1000</f>
        <v>12.312863398058251</v>
      </c>
      <c r="L403" s="109"/>
      <c r="M403" s="329"/>
      <c r="N403" s="329"/>
      <c r="O403" s="329"/>
      <c r="P403" s="329"/>
      <c r="Q403" s="329"/>
      <c r="R403" s="329"/>
      <c r="S403" s="329"/>
      <c r="T403" s="329"/>
      <c r="U403" s="357">
        <f t="shared" ref="U403" si="795">STDEV(L402:T402)/SQRT(COUNT(L402:T402))</f>
        <v>0.75419417807009637</v>
      </c>
    </row>
    <row r="404" spans="1:21">
      <c r="A404" s="223">
        <v>43728</v>
      </c>
      <c r="B404" s="224">
        <v>2.46002314814814</v>
      </c>
      <c r="C404" s="354">
        <f>(3.91*'VO2-BW'!C404+1.1*'VCO2-BW '!C404)/1000</f>
        <v>10.312177799227801</v>
      </c>
      <c r="D404" s="355">
        <f>(3.91*'VO2-BW'!D404+1.1*'VCO2-BW '!D404)/1000</f>
        <v>9.0323012820512805</v>
      </c>
      <c r="E404" s="355">
        <f>(3.91*'VO2-BW'!E404+1.1*'VCO2-BW '!E404)/1000</f>
        <v>14.193910629921263</v>
      </c>
      <c r="F404" s="355">
        <f>(3.91*'VO2-BW'!F404+1.1*'VCO2-BW '!F404)/1000</f>
        <v>12.770238672199168</v>
      </c>
      <c r="G404" s="355">
        <f>(3.91*'VO2-BW'!G404+1.1*'VCO2-BW '!G404)/1000</f>
        <v>11.717400782608696</v>
      </c>
      <c r="H404" s="374">
        <f>(3.91*'VO2-BW'!H404+1.1*'VCO2-BW '!H404)/1000</f>
        <v>13.94555531707317</v>
      </c>
      <c r="I404" s="374">
        <f>(3.91*'VO2-BW'!I404+1.1*'VCO2-BW '!I404)/1000</f>
        <v>13.734864414414414</v>
      </c>
      <c r="J404" s="374">
        <f>(3.91*'VO2-BW'!J404+1.1*'VCO2-BW '!J404)/1000</f>
        <v>13.604253492822968</v>
      </c>
      <c r="K404" s="375">
        <f>(3.91*'VO2-BW'!K404+1.1*'VCO2-BW '!K404)/1000</f>
        <v>13.015723058252426</v>
      </c>
      <c r="L404" s="109"/>
      <c r="M404" s="329"/>
      <c r="N404" s="329"/>
      <c r="O404" s="329"/>
      <c r="P404" s="329"/>
      <c r="Q404" s="329"/>
      <c r="R404" s="329"/>
      <c r="S404" s="329"/>
      <c r="T404" s="329"/>
      <c r="U404" s="357"/>
    </row>
    <row r="405" spans="1:21">
      <c r="A405" s="223">
        <v>43728</v>
      </c>
      <c r="B405" s="224">
        <v>2.4739120370370302</v>
      </c>
      <c r="C405" s="354">
        <f>(3.91*'VO2-BW'!C405+1.1*'VCO2-BW '!C405)/1000</f>
        <v>14.821146949806952</v>
      </c>
      <c r="D405" s="355">
        <f>(3.91*'VO2-BW'!D405+1.1*'VCO2-BW '!D405)/1000</f>
        <v>12.066280402930404</v>
      </c>
      <c r="E405" s="355">
        <f>(3.91*'VO2-BW'!E405+1.1*'VCO2-BW '!E405)/1000</f>
        <v>9.1279771653543325</v>
      </c>
      <c r="F405" s="355">
        <f>(3.91*'VO2-BW'!F405+1.1*'VCO2-BW '!F405)/1000</f>
        <v>11.697489460580913</v>
      </c>
      <c r="G405" s="355">
        <f>(3.91*'VO2-BW'!G405+1.1*'VCO2-BW '!G405)/1000</f>
        <v>11.178070913043479</v>
      </c>
      <c r="H405" s="374">
        <f>(3.91*'VO2-BW'!H405+1.1*'VCO2-BW '!H405)/1000</f>
        <v>13.168192487804877</v>
      </c>
      <c r="I405" s="374">
        <f>(3.91*'VO2-BW'!I405+1.1*'VCO2-BW '!I405)/1000</f>
        <v>11.271274324324324</v>
      </c>
      <c r="J405" s="374">
        <f>(3.91*'VO2-BW'!J405+1.1*'VCO2-BW '!J405)/1000</f>
        <v>18.024792822966511</v>
      </c>
      <c r="K405" s="375">
        <f>(3.91*'VO2-BW'!K405+1.1*'VCO2-BW '!K405)/1000</f>
        <v>13.513511456310678</v>
      </c>
      <c r="L405" s="109">
        <f t="shared" ref="L405:P405" si="796">AVERAGE(C405:C407)</f>
        <v>12.961926512226514</v>
      </c>
      <c r="M405" s="329">
        <f t="shared" si="796"/>
        <v>10.466866361416363</v>
      </c>
      <c r="N405" s="329">
        <f t="shared" si="796"/>
        <v>12.808229527559057</v>
      </c>
      <c r="O405" s="329">
        <f t="shared" si="796"/>
        <v>10.821677676348548</v>
      </c>
      <c r="P405" s="329">
        <f t="shared" si="796"/>
        <v>13.236289695652173</v>
      </c>
      <c r="Q405" s="329">
        <f t="shared" ref="Q405" si="797">AVERAGE(H405:H407)</f>
        <v>12.088038796747966</v>
      </c>
      <c r="R405" s="329">
        <f t="shared" ref="R405" si="798">AVERAGE(I405:I407)</f>
        <v>11.622438738738738</v>
      </c>
      <c r="S405" s="329">
        <f t="shared" ref="S405" si="799">AVERAGE(J405:J407)</f>
        <v>15.851482328548647</v>
      </c>
      <c r="T405" s="329">
        <f t="shared" ref="T405" si="800">AVERAGE(K405:K407)</f>
        <v>14.673551375404529</v>
      </c>
      <c r="U405" s="357">
        <f t="shared" ref="U405" si="801">AVERAGE(L405:T405)</f>
        <v>12.725611223626949</v>
      </c>
    </row>
    <row r="406" spans="1:21">
      <c r="A406" s="223">
        <v>43728</v>
      </c>
      <c r="B406" s="224">
        <v>2.4878009259259199</v>
      </c>
      <c r="C406" s="354">
        <f>(3.91*'VO2-BW'!C406+1.1*'VCO2-BW '!C406)/1000</f>
        <v>13.680833359073361</v>
      </c>
      <c r="D406" s="355">
        <f>(3.91*'VO2-BW'!D406+1.1*'VCO2-BW '!D406)/1000</f>
        <v>8.303407142857143</v>
      </c>
      <c r="E406" s="355">
        <f>(3.91*'VO2-BW'!E406+1.1*'VCO2-BW '!E406)/1000</f>
        <v>9.8510775590551187</v>
      </c>
      <c r="F406" s="355">
        <f>(3.91*'VO2-BW'!F406+1.1*'VCO2-BW '!F406)/1000</f>
        <v>10.391741078838175</v>
      </c>
      <c r="G406" s="355">
        <f>(3.91*'VO2-BW'!G406+1.1*'VCO2-BW '!G406)/1000</f>
        <v>16.901275695652174</v>
      </c>
      <c r="H406" s="374">
        <f>(3.91*'VO2-BW'!H406+1.1*'VCO2-BW '!H406)/1000</f>
        <v>12.472890829268293</v>
      </c>
      <c r="I406" s="374">
        <f>(3.91*'VO2-BW'!I406+1.1*'VCO2-BW '!I406)/1000</f>
        <v>11.460786036036037</v>
      </c>
      <c r="J406" s="374">
        <f>(3.91*'VO2-BW'!J406+1.1*'VCO2-BW '!J406)/1000</f>
        <v>17.066583732057417</v>
      </c>
      <c r="K406" s="375">
        <f>(3.91*'VO2-BW'!K406+1.1*'VCO2-BW '!K406)/1000</f>
        <v>19.197458737864075</v>
      </c>
      <c r="L406" s="109"/>
      <c r="M406" s="329"/>
      <c r="N406" s="329"/>
      <c r="O406" s="329"/>
      <c r="P406" s="329"/>
      <c r="Q406" s="329"/>
      <c r="R406" s="329"/>
      <c r="S406" s="329"/>
      <c r="T406" s="329"/>
      <c r="U406" s="357">
        <f t="shared" ref="U406" si="802">STDEV(L405:T405)/SQRT(COUNT(L405:T405))</f>
        <v>0.58022246256880827</v>
      </c>
    </row>
    <row r="407" spans="1:21">
      <c r="A407" s="223">
        <v>43728</v>
      </c>
      <c r="B407" s="224">
        <v>2.5016898148148101</v>
      </c>
      <c r="C407" s="354">
        <f>(3.91*'VO2-BW'!C407+1.1*'VCO2-BW '!C407)/1000</f>
        <v>10.38379922779923</v>
      </c>
      <c r="D407" s="355">
        <f>(3.91*'VO2-BW'!D407+1.1*'VCO2-BW '!D407)/1000</f>
        <v>11.03091153846154</v>
      </c>
      <c r="E407" s="355">
        <f>(3.91*'VO2-BW'!E407+1.1*'VCO2-BW '!E407)/1000</f>
        <v>19.445633858267719</v>
      </c>
      <c r="F407" s="355">
        <f>(3.91*'VO2-BW'!F407+1.1*'VCO2-BW '!F407)/1000</f>
        <v>10.375802489626556</v>
      </c>
      <c r="G407" s="355">
        <f>(3.91*'VO2-BW'!G407+1.1*'VCO2-BW '!G407)/1000</f>
        <v>11.629522478260869</v>
      </c>
      <c r="H407" s="374">
        <f>(3.91*'VO2-BW'!H407+1.1*'VCO2-BW '!H407)/1000</f>
        <v>10.623033073170733</v>
      </c>
      <c r="I407" s="374">
        <f>(3.91*'VO2-BW'!I407+1.1*'VCO2-BW '!I407)/1000</f>
        <v>12.135255855855858</v>
      </c>
      <c r="J407" s="374">
        <f>(3.91*'VO2-BW'!J407+1.1*'VCO2-BW '!J407)/1000</f>
        <v>12.463070430622011</v>
      </c>
      <c r="K407" s="375">
        <f>(3.91*'VO2-BW'!K407+1.1*'VCO2-BW '!K407)/1000</f>
        <v>11.309683932038835</v>
      </c>
      <c r="L407" s="109"/>
      <c r="M407" s="329"/>
      <c r="N407" s="329"/>
      <c r="O407" s="329"/>
      <c r="P407" s="329"/>
      <c r="Q407" s="329"/>
      <c r="R407" s="329"/>
      <c r="S407" s="329"/>
      <c r="T407" s="329"/>
      <c r="U407" s="357"/>
    </row>
    <row r="408" spans="1:21">
      <c r="A408" s="223">
        <v>43728</v>
      </c>
      <c r="B408" s="224">
        <v>2.5155787037036998</v>
      </c>
      <c r="C408" s="354">
        <f>(3.91*'VO2-BW'!C408+1.1*'VCO2-BW '!C408)/1000</f>
        <v>10.313600810810815</v>
      </c>
      <c r="D408" s="355">
        <f>(3.91*'VO2-BW'!D408+1.1*'VCO2-BW '!D408)/1000</f>
        <v>7.8172505494505495</v>
      </c>
      <c r="E408" s="355">
        <f>(3.91*'VO2-BW'!E408+1.1*'VCO2-BW '!E408)/1000</f>
        <v>12.072773622047245</v>
      </c>
      <c r="F408" s="355">
        <f>(3.91*'VO2-BW'!F408+1.1*'VCO2-BW '!F408)/1000</f>
        <v>11.990485643153526</v>
      </c>
      <c r="G408" s="355">
        <f>(3.91*'VO2-BW'!G408+1.1*'VCO2-BW '!G408)/1000</f>
        <v>12.557931043478263</v>
      </c>
      <c r="H408" s="374">
        <f>(3.91*'VO2-BW'!H408+1.1*'VCO2-BW '!H408)/1000</f>
        <v>14.441116682926829</v>
      </c>
      <c r="I408" s="374">
        <f>(3.91*'VO2-BW'!I408+1.1*'VCO2-BW '!I408)/1000</f>
        <v>15.878785585585588</v>
      </c>
      <c r="J408" s="374">
        <f>(3.91*'VO2-BW'!J408+1.1*'VCO2-BW '!J408)/1000</f>
        <v>14.449603253588519</v>
      </c>
      <c r="K408" s="375">
        <f>(3.91*'VO2-BW'!K408+1.1*'VCO2-BW '!K408)/1000</f>
        <v>14.508925679611648</v>
      </c>
      <c r="L408" s="109">
        <f t="shared" ref="L408:P408" si="803">AVERAGE(C408:C410)</f>
        <v>11.070709240669244</v>
      </c>
      <c r="M408" s="329">
        <f t="shared" si="803"/>
        <v>10.656227045177046</v>
      </c>
      <c r="N408" s="329">
        <f t="shared" si="803"/>
        <v>11.084477952755906</v>
      </c>
      <c r="O408" s="329">
        <f t="shared" si="803"/>
        <v>13.736602821576762</v>
      </c>
      <c r="P408" s="329">
        <f t="shared" si="803"/>
        <v>14.370266695652175</v>
      </c>
      <c r="Q408" s="329">
        <f t="shared" ref="Q408" si="804">AVERAGE(H408:H410)</f>
        <v>16.672868747967481</v>
      </c>
      <c r="R408" s="329">
        <f t="shared" ref="R408" si="805">AVERAGE(I408:I410)</f>
        <v>13.836475375375377</v>
      </c>
      <c r="S408" s="329">
        <f t="shared" ref="S408" si="806">AVERAGE(J408:J410)</f>
        <v>14.440347814992029</v>
      </c>
      <c r="T408" s="329">
        <f t="shared" ref="T408" si="807">AVERAGE(K408:K410)</f>
        <v>12.780974288025888</v>
      </c>
      <c r="U408" s="357">
        <f t="shared" ref="U408" si="808">AVERAGE(L408:T408)</f>
        <v>13.183216664687988</v>
      </c>
    </row>
    <row r="409" spans="1:21">
      <c r="A409" s="223">
        <v>43728</v>
      </c>
      <c r="B409" s="224">
        <v>2.52946759259259</v>
      </c>
      <c r="C409" s="354">
        <f>(3.91*'VO2-BW'!C409+1.1*'VCO2-BW '!C409)/1000</f>
        <v>11.000800308880311</v>
      </c>
      <c r="D409" s="355">
        <f>(3.91*'VO2-BW'!D409+1.1*'VCO2-BW '!D409)/1000</f>
        <v>8.9745188644688643</v>
      </c>
      <c r="E409" s="355">
        <f>(3.91*'VO2-BW'!E409+1.1*'VCO2-BW '!E409)/1000</f>
        <v>10.675672440944881</v>
      </c>
      <c r="F409" s="355">
        <f>(3.91*'VO2-BW'!F409+1.1*'VCO2-BW '!F409)/1000</f>
        <v>10.637085809128628</v>
      </c>
      <c r="G409" s="355">
        <f>(3.91*'VO2-BW'!G409+1.1*'VCO2-BW '!G409)/1000</f>
        <v>16.915977565217393</v>
      </c>
      <c r="H409" s="374">
        <f>(3.91*'VO2-BW'!H409+1.1*'VCO2-BW '!H409)/1000</f>
        <v>19.522050829268295</v>
      </c>
      <c r="I409" s="374">
        <f>(3.91*'VO2-BW'!I409+1.1*'VCO2-BW '!I409)/1000</f>
        <v>10.588609459459459</v>
      </c>
      <c r="J409" s="374">
        <f>(3.91*'VO2-BW'!J409+1.1*'VCO2-BW '!J409)/1000</f>
        <v>14.676417129186605</v>
      </c>
      <c r="K409" s="375">
        <f>(3.91*'VO2-BW'!K409+1.1*'VCO2-BW '!K409)/1000</f>
        <v>12.443591067961167</v>
      </c>
      <c r="L409" s="109"/>
      <c r="M409" s="329"/>
      <c r="N409" s="329"/>
      <c r="O409" s="329"/>
      <c r="P409" s="329"/>
      <c r="Q409" s="329"/>
      <c r="R409" s="329"/>
      <c r="S409" s="329"/>
      <c r="T409" s="329"/>
      <c r="U409" s="357">
        <f t="shared" ref="U409" si="809">STDEV(L408:T408)/SQRT(COUNT(L408:T408))</f>
        <v>0.65949253021351639</v>
      </c>
    </row>
    <row r="410" spans="1:21">
      <c r="A410" s="223">
        <v>43728</v>
      </c>
      <c r="B410" s="224">
        <v>2.5433564814814802</v>
      </c>
      <c r="C410" s="354">
        <f>(3.91*'VO2-BW'!C410+1.1*'VCO2-BW '!C410)/1000</f>
        <v>11.897726602316604</v>
      </c>
      <c r="D410" s="355">
        <f>(3.91*'VO2-BW'!D410+1.1*'VCO2-BW '!D410)/1000</f>
        <v>15.176911721611724</v>
      </c>
      <c r="E410" s="355">
        <f>(3.91*'VO2-BW'!E410+1.1*'VCO2-BW '!E410)/1000</f>
        <v>10.504987795275593</v>
      </c>
      <c r="F410" s="355">
        <f>(3.91*'VO2-BW'!F410+1.1*'VCO2-BW '!F410)/1000</f>
        <v>18.582237012448132</v>
      </c>
      <c r="G410" s="355">
        <f>(3.91*'VO2-BW'!G410+1.1*'VCO2-BW '!G410)/1000</f>
        <v>13.636891478260869</v>
      </c>
      <c r="H410" s="374">
        <f>(3.91*'VO2-BW'!H410+1.1*'VCO2-BW '!H410)/1000</f>
        <v>16.055438731707316</v>
      </c>
      <c r="I410" s="374">
        <f>(3.91*'VO2-BW'!I410+1.1*'VCO2-BW '!I410)/1000</f>
        <v>15.042031081081085</v>
      </c>
      <c r="J410" s="374">
        <f>(3.91*'VO2-BW'!J410+1.1*'VCO2-BW '!J410)/1000</f>
        <v>14.19502306220096</v>
      </c>
      <c r="K410" s="375">
        <f>(3.91*'VO2-BW'!K410+1.1*'VCO2-BW '!K410)/1000</f>
        <v>11.390406116504852</v>
      </c>
      <c r="L410" s="109"/>
      <c r="M410" s="329"/>
      <c r="N410" s="329"/>
      <c r="O410" s="329"/>
      <c r="P410" s="329"/>
      <c r="Q410" s="329"/>
      <c r="R410" s="329"/>
      <c r="S410" s="329"/>
      <c r="T410" s="329"/>
      <c r="U410" s="357"/>
    </row>
    <row r="411" spans="1:21">
      <c r="A411" s="223">
        <v>43728</v>
      </c>
      <c r="B411" s="224">
        <v>2.5572453703703699</v>
      </c>
      <c r="C411" s="354">
        <f>(3.91*'VO2-BW'!C411+1.1*'VCO2-BW '!C411)/1000</f>
        <v>9.9706864092664116</v>
      </c>
      <c r="D411" s="355">
        <f>(3.91*'VO2-BW'!D411+1.1*'VCO2-BW '!D411)/1000</f>
        <v>6.6873093406593416</v>
      </c>
      <c r="E411" s="355">
        <f>(3.91*'VO2-BW'!E411+1.1*'VCO2-BW '!E411)/1000</f>
        <v>17.570994094488189</v>
      </c>
      <c r="F411" s="355">
        <f>(3.91*'VO2-BW'!F411+1.1*'VCO2-BW '!F411)/1000</f>
        <v>15.44446008298755</v>
      </c>
      <c r="G411" s="355">
        <f>(3.91*'VO2-BW'!G411+1.1*'VCO2-BW '!G411)/1000</f>
        <v>16.850501086956523</v>
      </c>
      <c r="H411" s="374">
        <f>(3.91*'VO2-BW'!H411+1.1*'VCO2-BW '!H411)/1000</f>
        <v>12.61873443902439</v>
      </c>
      <c r="I411" s="374">
        <f>(3.91*'VO2-BW'!I411+1.1*'VCO2-BW '!I411)/1000</f>
        <v>10.665079279279281</v>
      </c>
      <c r="J411" s="374">
        <f>(3.91*'VO2-BW'!J411+1.1*'VCO2-BW '!J411)/1000</f>
        <v>13.438813397129188</v>
      </c>
      <c r="K411" s="375">
        <f>(3.91*'VO2-BW'!K411+1.1*'VCO2-BW '!K411)/1000</f>
        <v>12.495709999999999</v>
      </c>
      <c r="L411" s="109">
        <f t="shared" ref="L411:P411" si="810">AVERAGE(C411:C413)</f>
        <v>10.739859047619049</v>
      </c>
      <c r="M411" s="329">
        <f t="shared" si="810"/>
        <v>8.0674510989011008</v>
      </c>
      <c r="N411" s="329">
        <f t="shared" si="810"/>
        <v>14.568711023622049</v>
      </c>
      <c r="O411" s="329">
        <f t="shared" si="810"/>
        <v>12.577460248962653</v>
      </c>
      <c r="P411" s="329">
        <f t="shared" si="810"/>
        <v>13.25074456521739</v>
      </c>
      <c r="Q411" s="329">
        <f t="shared" ref="Q411" si="811">AVERAGE(H411:H413)</f>
        <v>13.797192422764226</v>
      </c>
      <c r="R411" s="329">
        <f t="shared" ref="R411" si="812">AVERAGE(I411:I413)</f>
        <v>12.248984984984986</v>
      </c>
      <c r="S411" s="329">
        <f t="shared" ref="S411" si="813">AVERAGE(J411:J413)</f>
        <v>15.027922137161086</v>
      </c>
      <c r="T411" s="329">
        <f t="shared" ref="T411" si="814">AVERAGE(K411:K413)</f>
        <v>16.088958122977346</v>
      </c>
      <c r="U411" s="357">
        <f t="shared" ref="U411" si="815">AVERAGE(L411:T411)</f>
        <v>12.929698183578877</v>
      </c>
    </row>
    <row r="412" spans="1:21">
      <c r="A412" s="223">
        <v>43728</v>
      </c>
      <c r="B412" s="224">
        <v>2.5711342592592499</v>
      </c>
      <c r="C412" s="354">
        <f>(3.91*'VO2-BW'!C412+1.1*'VCO2-BW '!C412)/1000</f>
        <v>11.080478494208498</v>
      </c>
      <c r="D412" s="355">
        <f>(3.91*'VO2-BW'!D412+1.1*'VCO2-BW '!D412)/1000</f>
        <v>8.2421054945054948</v>
      </c>
      <c r="E412" s="355">
        <f>(3.91*'VO2-BW'!E412+1.1*'VCO2-BW '!E412)/1000</f>
        <v>9.6729307086614185</v>
      </c>
      <c r="F412" s="355">
        <f>(3.91*'VO2-BW'!F412+1.1*'VCO2-BW '!F412)/1000</f>
        <v>11.80594854771784</v>
      </c>
      <c r="G412" s="355">
        <f>(3.91*'VO2-BW'!G412+1.1*'VCO2-BW '!G412)/1000</f>
        <v>11.109426391304348</v>
      </c>
      <c r="H412" s="374">
        <f>(3.91*'VO2-BW'!H412+1.1*'VCO2-BW '!H412)/1000</f>
        <v>16.602621073170731</v>
      </c>
      <c r="I412" s="374">
        <f>(3.91*'VO2-BW'!I412+1.1*'VCO2-BW '!I412)/1000</f>
        <v>13.240136486486486</v>
      </c>
      <c r="J412" s="374">
        <f>(3.91*'VO2-BW'!J412+1.1*'VCO2-BW '!J412)/1000</f>
        <v>18.298888708133976</v>
      </c>
      <c r="K412" s="375">
        <f>(3.91*'VO2-BW'!K412+1.1*'VCO2-BW '!K412)/1000</f>
        <v>18.613468495145629</v>
      </c>
      <c r="L412" s="109"/>
      <c r="M412" s="329"/>
      <c r="N412" s="329"/>
      <c r="O412" s="329"/>
      <c r="P412" s="329"/>
      <c r="Q412" s="329"/>
      <c r="R412" s="329"/>
      <c r="S412" s="329"/>
      <c r="T412" s="329"/>
      <c r="U412" s="357">
        <f t="shared" ref="U412" si="816">STDEV(L411:T411)/SQRT(COUNT(L411:T411))</f>
        <v>0.80751445999475668</v>
      </c>
    </row>
    <row r="413" spans="1:21">
      <c r="A413" s="223">
        <v>43728</v>
      </c>
      <c r="B413" s="224">
        <v>2.58502314814814</v>
      </c>
      <c r="C413" s="354">
        <f>(3.91*'VO2-BW'!C413+1.1*'VCO2-BW '!C413)/1000</f>
        <v>11.16841223938224</v>
      </c>
      <c r="D413" s="355">
        <f>(3.91*'VO2-BW'!D413+1.1*'VCO2-BW '!D413)/1000</f>
        <v>9.2729384615384625</v>
      </c>
      <c r="E413" s="355">
        <f>(3.91*'VO2-BW'!E413+1.1*'VCO2-BW '!E413)/1000</f>
        <v>16.462208267716534</v>
      </c>
      <c r="F413" s="355">
        <f>(3.91*'VO2-BW'!F413+1.1*'VCO2-BW '!F413)/1000</f>
        <v>10.481972116182574</v>
      </c>
      <c r="G413" s="355">
        <f>(3.91*'VO2-BW'!G413+1.1*'VCO2-BW '!G413)/1000</f>
        <v>11.792306217391301</v>
      </c>
      <c r="H413" s="374">
        <f>(3.91*'VO2-BW'!H413+1.1*'VCO2-BW '!H413)/1000</f>
        <v>12.170221756097561</v>
      </c>
      <c r="I413" s="374">
        <f>(3.91*'VO2-BW'!I413+1.1*'VCO2-BW '!I413)/1000</f>
        <v>12.841739189189189</v>
      </c>
      <c r="J413" s="374">
        <f>(3.91*'VO2-BW'!J413+1.1*'VCO2-BW '!J413)/1000</f>
        <v>13.346064306220098</v>
      </c>
      <c r="K413" s="375">
        <f>(3.91*'VO2-BW'!K413+1.1*'VCO2-BW '!K413)/1000</f>
        <v>17.157695873786405</v>
      </c>
      <c r="L413" s="109"/>
      <c r="M413" s="329"/>
      <c r="N413" s="329"/>
      <c r="O413" s="329"/>
      <c r="P413" s="329"/>
      <c r="Q413" s="329"/>
      <c r="R413" s="329"/>
      <c r="S413" s="329"/>
      <c r="T413" s="329"/>
      <c r="U413" s="357"/>
    </row>
    <row r="414" spans="1:21">
      <c r="A414" s="223">
        <v>43728</v>
      </c>
      <c r="B414" s="224">
        <v>2.5989120370370302</v>
      </c>
      <c r="C414" s="354">
        <f>(3.91*'VO2-BW'!C414+1.1*'VCO2-BW '!C414)/1000</f>
        <v>15.247056409266412</v>
      </c>
      <c r="D414" s="355">
        <f>(3.91*'VO2-BW'!D414+1.1*'VCO2-BW '!D414)/1000</f>
        <v>16.575811538461537</v>
      </c>
      <c r="E414" s="355">
        <f>(3.91*'VO2-BW'!E414+1.1*'VCO2-BW '!E414)/1000</f>
        <v>17.768944488188978</v>
      </c>
      <c r="F414" s="355">
        <f>(3.91*'VO2-BW'!F414+1.1*'VCO2-BW '!F414)/1000</f>
        <v>12.053823734439833</v>
      </c>
      <c r="G414" s="355">
        <f>(3.91*'VO2-BW'!G414+1.1*'VCO2-BW '!G414)/1000</f>
        <v>18.077790391304347</v>
      </c>
      <c r="H414" s="374">
        <f>(3.91*'VO2-BW'!H414+1.1*'VCO2-BW '!H414)/1000</f>
        <v>12.413461463414636</v>
      </c>
      <c r="I414" s="374">
        <f>(3.91*'VO2-BW'!I414+1.1*'VCO2-BW '!I414)/1000</f>
        <v>15.684881081081082</v>
      </c>
      <c r="J414" s="374">
        <f>(3.91*'VO2-BW'!J414+1.1*'VCO2-BW '!J414)/1000</f>
        <v>12.952068421052633</v>
      </c>
      <c r="K414" s="375">
        <f>(3.91*'VO2-BW'!K414+1.1*'VCO2-BW '!K414)/1000</f>
        <v>13.951520873786405</v>
      </c>
      <c r="L414" s="109">
        <f t="shared" ref="L414:P414" si="817">AVERAGE(C414:C416)</f>
        <v>13.239734646074647</v>
      </c>
      <c r="M414" s="329">
        <f t="shared" si="817"/>
        <v>12.43471221001221</v>
      </c>
      <c r="N414" s="329">
        <f t="shared" si="817"/>
        <v>15.003180708661418</v>
      </c>
      <c r="O414" s="329">
        <f t="shared" si="817"/>
        <v>11.635798174273859</v>
      </c>
      <c r="P414" s="329">
        <f t="shared" si="817"/>
        <v>14.870856942028986</v>
      </c>
      <c r="Q414" s="329">
        <f t="shared" ref="Q414" si="818">AVERAGE(H414:H416)</f>
        <v>14.269927121951222</v>
      </c>
      <c r="R414" s="329">
        <f t="shared" ref="R414" si="819">AVERAGE(I414:I416)</f>
        <v>14.048558858858859</v>
      </c>
      <c r="S414" s="329">
        <f t="shared" ref="S414" si="820">AVERAGE(J414:J416)</f>
        <v>13.344969090909094</v>
      </c>
      <c r="T414" s="329">
        <f t="shared" ref="T414" si="821">AVERAGE(K414:K416)</f>
        <v>13.600038446601941</v>
      </c>
      <c r="U414" s="357">
        <f t="shared" ref="U414" si="822">AVERAGE(L414:T414)</f>
        <v>13.605308466596915</v>
      </c>
    </row>
    <row r="415" spans="1:21">
      <c r="A415" s="223">
        <v>43728</v>
      </c>
      <c r="B415" s="224">
        <v>2.6128009259259199</v>
      </c>
      <c r="C415" s="354">
        <f>(3.91*'VO2-BW'!C415+1.1*'VCO2-BW '!C415)/1000</f>
        <v>12.758219613899614</v>
      </c>
      <c r="D415" s="355">
        <f>(3.91*'VO2-BW'!D415+1.1*'VCO2-BW '!D415)/1000</f>
        <v>12.907197802197803</v>
      </c>
      <c r="E415" s="355">
        <f>(3.91*'VO2-BW'!E415+1.1*'VCO2-BW '!E415)/1000</f>
        <v>16.250162598425199</v>
      </c>
      <c r="F415" s="355">
        <f>(3.91*'VO2-BW'!F415+1.1*'VCO2-BW '!F415)/1000</f>
        <v>11.023150207468881</v>
      </c>
      <c r="G415" s="355">
        <f>(3.91*'VO2-BW'!G415+1.1*'VCO2-BW '!G415)/1000</f>
        <v>13.222049608695652</v>
      </c>
      <c r="H415" s="374">
        <f>(3.91*'VO2-BW'!H415+1.1*'VCO2-BW '!H415)/1000</f>
        <v>17.291252195121952</v>
      </c>
      <c r="I415" s="374">
        <f>(3.91*'VO2-BW'!I415+1.1*'VCO2-BW '!I415)/1000</f>
        <v>16.561481531531534</v>
      </c>
      <c r="J415" s="374">
        <f>(3.91*'VO2-BW'!J415+1.1*'VCO2-BW '!J415)/1000</f>
        <v>13.650148229665076</v>
      </c>
      <c r="K415" s="375">
        <f>(3.91*'VO2-BW'!K415+1.1*'VCO2-BW '!K415)/1000</f>
        <v>13.846910048543688</v>
      </c>
      <c r="L415" s="109"/>
      <c r="M415" s="329"/>
      <c r="N415" s="329"/>
      <c r="O415" s="329"/>
      <c r="P415" s="329"/>
      <c r="Q415" s="329"/>
      <c r="R415" s="329"/>
      <c r="S415" s="329"/>
      <c r="T415" s="329"/>
      <c r="U415" s="357">
        <f t="shared" ref="U415" si="823">STDEV(L414:T414)/SQRT(COUNT(L414:T414))</f>
        <v>0.36599490709647847</v>
      </c>
    </row>
    <row r="416" spans="1:21">
      <c r="A416" s="223">
        <v>43728</v>
      </c>
      <c r="B416" s="224">
        <v>2.6266898148148101</v>
      </c>
      <c r="C416" s="354">
        <f>(3.91*'VO2-BW'!C416+1.1*'VCO2-BW '!C416)/1000</f>
        <v>11.713927915057917</v>
      </c>
      <c r="D416" s="355">
        <f>(3.91*'VO2-BW'!D416+1.1*'VCO2-BW '!D416)/1000</f>
        <v>7.821127289377289</v>
      </c>
      <c r="E416" s="355">
        <f>(3.91*'VO2-BW'!E416+1.1*'VCO2-BW '!E416)/1000</f>
        <v>10.99043503937008</v>
      </c>
      <c r="F416" s="355">
        <f>(3.91*'VO2-BW'!F416+1.1*'VCO2-BW '!F416)/1000</f>
        <v>11.830420580912863</v>
      </c>
      <c r="G416" s="355">
        <f>(3.91*'VO2-BW'!G416+1.1*'VCO2-BW '!G416)/1000</f>
        <v>13.312730826086957</v>
      </c>
      <c r="H416" s="374">
        <f>(3.91*'VO2-BW'!H416+1.1*'VCO2-BW '!H416)/1000</f>
        <v>13.105067707317072</v>
      </c>
      <c r="I416" s="374">
        <f>(3.91*'VO2-BW'!I416+1.1*'VCO2-BW '!I416)/1000</f>
        <v>9.899313963963964</v>
      </c>
      <c r="J416" s="374">
        <f>(3.91*'VO2-BW'!J416+1.1*'VCO2-BW '!J416)/1000</f>
        <v>13.43269062200957</v>
      </c>
      <c r="K416" s="375">
        <f>(3.91*'VO2-BW'!K416+1.1*'VCO2-BW '!K416)/1000</f>
        <v>13.001684417475728</v>
      </c>
      <c r="L416" s="109"/>
      <c r="M416" s="329"/>
      <c r="N416" s="329"/>
      <c r="O416" s="329"/>
      <c r="P416" s="329"/>
      <c r="Q416" s="329"/>
      <c r="R416" s="329"/>
      <c r="S416" s="329"/>
      <c r="T416" s="329"/>
      <c r="U416" s="357"/>
    </row>
    <row r="417" spans="1:21">
      <c r="A417" s="223">
        <v>43728</v>
      </c>
      <c r="B417" s="224">
        <v>2.6405787037036998</v>
      </c>
      <c r="C417" s="354">
        <f>(3.91*'VO2-BW'!C417+1.1*'VCO2-BW '!C417)/1000</f>
        <v>11.460370270270273</v>
      </c>
      <c r="D417" s="355">
        <f>(3.91*'VO2-BW'!D417+1.1*'VCO2-BW '!D417)/1000</f>
        <v>8.928288461538461</v>
      </c>
      <c r="E417" s="355">
        <f>(3.91*'VO2-BW'!E417+1.1*'VCO2-BW '!E417)/1000</f>
        <v>10.669847244094488</v>
      </c>
      <c r="F417" s="355">
        <f>(3.91*'VO2-BW'!F417+1.1*'VCO2-BW '!F417)/1000</f>
        <v>17.755949875518674</v>
      </c>
      <c r="G417" s="355">
        <f>(3.91*'VO2-BW'!G417+1.1*'VCO2-BW '!G417)/1000</f>
        <v>12.637561695652174</v>
      </c>
      <c r="H417" s="374">
        <f>(3.91*'VO2-BW'!H417+1.1*'VCO2-BW '!H417)/1000</f>
        <v>13.831112292682928</v>
      </c>
      <c r="I417" s="374">
        <f>(3.91*'VO2-BW'!I417+1.1*'VCO2-BW '!I417)/1000</f>
        <v>11.994313513513514</v>
      </c>
      <c r="J417" s="374">
        <f>(3.91*'VO2-BW'!J417+1.1*'VCO2-BW '!J417)/1000</f>
        <v>14.259609473684213</v>
      </c>
      <c r="K417" s="375">
        <f>(3.91*'VO2-BW'!K417+1.1*'VCO2-BW '!K417)/1000</f>
        <v>18.231135485436891</v>
      </c>
      <c r="L417" s="109">
        <f t="shared" ref="L417:P417" si="824">AVERAGE(C417:C419)</f>
        <v>11.768668519948521</v>
      </c>
      <c r="M417" s="329">
        <f t="shared" si="824"/>
        <v>9.3339086691086699</v>
      </c>
      <c r="N417" s="329">
        <f t="shared" si="824"/>
        <v>11.03859566929134</v>
      </c>
      <c r="O417" s="329">
        <f t="shared" si="824"/>
        <v>15.048368796680499</v>
      </c>
      <c r="P417" s="329">
        <f t="shared" si="824"/>
        <v>14.257498666666669</v>
      </c>
      <c r="Q417" s="329">
        <f t="shared" ref="Q417" si="825">AVERAGE(H417:H419)</f>
        <v>15.979446113821139</v>
      </c>
      <c r="R417" s="329">
        <f t="shared" ref="R417" si="826">AVERAGE(I417:I419)</f>
        <v>11.578203453453455</v>
      </c>
      <c r="S417" s="329">
        <f t="shared" ref="S417" si="827">AVERAGE(J417:J419)</f>
        <v>16.11778306220096</v>
      </c>
      <c r="T417" s="329">
        <f t="shared" ref="T417" si="828">AVERAGE(K417:K419)</f>
        <v>16.41483055016181</v>
      </c>
      <c r="U417" s="357">
        <f t="shared" ref="U417" si="829">AVERAGE(L417:T417)</f>
        <v>13.504144833481451</v>
      </c>
    </row>
    <row r="418" spans="1:21">
      <c r="A418" s="223">
        <v>43728</v>
      </c>
      <c r="B418" s="224">
        <v>2.65446759259259</v>
      </c>
      <c r="C418" s="354">
        <f>(3.91*'VO2-BW'!C418+1.1*'VCO2-BW '!C418)/1000</f>
        <v>14.327937413127417</v>
      </c>
      <c r="D418" s="355">
        <f>(3.91*'VO2-BW'!D418+1.1*'VCO2-BW '!D418)/1000</f>
        <v>10.759908424908426</v>
      </c>
      <c r="E418" s="355">
        <f>(3.91*'VO2-BW'!E418+1.1*'VCO2-BW '!E418)/1000</f>
        <v>11.508686220472445</v>
      </c>
      <c r="F418" s="355">
        <f>(3.91*'VO2-BW'!F418+1.1*'VCO2-BW '!F418)/1000</f>
        <v>14.724024896265561</v>
      </c>
      <c r="G418" s="355">
        <f>(3.91*'VO2-BW'!G418+1.1*'VCO2-BW '!G418)/1000</f>
        <v>13.461231521739132</v>
      </c>
      <c r="H418" s="374">
        <f>(3.91*'VO2-BW'!H418+1.1*'VCO2-BW '!H418)/1000</f>
        <v>19.578922634146345</v>
      </c>
      <c r="I418" s="374">
        <f>(3.91*'VO2-BW'!I418+1.1*'VCO2-BW '!I418)/1000</f>
        <v>11.251102702702704</v>
      </c>
      <c r="J418" s="374">
        <f>(3.91*'VO2-BW'!J418+1.1*'VCO2-BW '!J418)/1000</f>
        <v>14.384005071770336</v>
      </c>
      <c r="K418" s="375">
        <f>(3.91*'VO2-BW'!K418+1.1*'VCO2-BW '!K418)/1000</f>
        <v>17.63580339805825</v>
      </c>
      <c r="L418" s="109"/>
      <c r="M418" s="329"/>
      <c r="N418" s="329"/>
      <c r="O418" s="329"/>
      <c r="P418" s="329"/>
      <c r="Q418" s="329"/>
      <c r="R418" s="329"/>
      <c r="S418" s="329"/>
      <c r="T418" s="329"/>
      <c r="U418" s="357">
        <f t="shared" ref="U418" si="830">STDEV(L417:T417)/SQRT(COUNT(L417:T417))</f>
        <v>0.87061131770117151</v>
      </c>
    </row>
    <row r="419" spans="1:21">
      <c r="A419" s="223">
        <v>43728</v>
      </c>
      <c r="B419" s="224">
        <v>1.66835648148148</v>
      </c>
      <c r="C419" s="358">
        <f>(3.91*'VO2-BW'!C419+1.1*'VCO2-BW '!C419)/1000</f>
        <v>9.5176978764478779</v>
      </c>
      <c r="D419" s="359">
        <f>(3.91*'VO2-BW'!D419+1.1*'VCO2-BW '!D419)/1000</f>
        <v>8.3135291208791209</v>
      </c>
      <c r="E419" s="359">
        <f>(3.91*'VO2-BW'!E419+1.1*'VCO2-BW '!E419)/1000</f>
        <v>10.937253543307088</v>
      </c>
      <c r="F419" s="359">
        <f>(3.91*'VO2-BW'!F419+1.1*'VCO2-BW '!F419)/1000</f>
        <v>12.665131618257261</v>
      </c>
      <c r="G419" s="359">
        <f>(3.91*'VO2-BW'!G419+1.1*'VCO2-BW '!G419)/1000</f>
        <v>16.673702782608697</v>
      </c>
      <c r="H419" s="376">
        <f>(3.91*'VO2-BW'!H419+1.1*'VCO2-BW '!H419)/1000</f>
        <v>14.528303414634145</v>
      </c>
      <c r="I419" s="376">
        <f>(3.91*'VO2-BW'!I419+1.1*'VCO2-BW '!I419)/1000</f>
        <v>11.489194144144145</v>
      </c>
      <c r="J419" s="376">
        <f>(3.91*'VO2-BW'!J419+1.1*'VCO2-BW '!J419)/1000</f>
        <v>19.70973464114833</v>
      </c>
      <c r="K419" s="377">
        <f>(3.91*'VO2-BW'!K419+1.1*'VCO2-BW '!K419)/1000</f>
        <v>13.37755276699029</v>
      </c>
      <c r="L419" s="115"/>
      <c r="M419" s="360"/>
      <c r="N419" s="360"/>
      <c r="O419" s="360"/>
      <c r="P419" s="360"/>
      <c r="Q419" s="360"/>
      <c r="R419" s="360"/>
      <c r="S419" s="360"/>
      <c r="T419" s="360"/>
      <c r="U419" s="116"/>
    </row>
  </sheetData>
  <sheetProtection algorithmName="SHA-512" hashValue="b54n6H6uiUISnHOLjiRvFqp5JWaDs9njfvJUZRzfD6ongNoU/VpU/BeRG/z1QeRjQYonVAsm0tU5AKZrSvfTrw==" saltValue="iiUv8Pwwayy1Egb3/9PWIw==" spinCount="100000" sheet="1" objects="1" scenarios="1"/>
  <mergeCells count="14">
    <mergeCell ref="O21:W21"/>
    <mergeCell ref="E30:G30"/>
    <mergeCell ref="H30:J30"/>
    <mergeCell ref="K30:M30"/>
    <mergeCell ref="N30:P30"/>
    <mergeCell ref="Q30:S30"/>
    <mergeCell ref="T30:V30"/>
    <mergeCell ref="A2:V2"/>
    <mergeCell ref="A3:V3"/>
    <mergeCell ref="A4:V4"/>
    <mergeCell ref="A6:V6"/>
    <mergeCell ref="A8:G8"/>
    <mergeCell ref="H8:N8"/>
    <mergeCell ref="O8:W8"/>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AR419"/>
  <sheetViews>
    <sheetView zoomScaleNormal="100" workbookViewId="0"/>
  </sheetViews>
  <sheetFormatPr defaultColWidth="9.1796875" defaultRowHeight="12.5"/>
  <cols>
    <col min="1" max="1" width="9.1796875" style="55"/>
    <col min="2" max="35" width="9.1796875" style="55" customWidth="1"/>
    <col min="36"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25">
        <f>AVERAGE(C$66:C$101)</f>
        <v>20.820700705619419</v>
      </c>
      <c r="F32" s="325">
        <f>AVERAGE(C$102:C$137)</f>
        <v>17.74508173052363</v>
      </c>
      <c r="G32" s="326">
        <f>AVERAGE(C$66:C$137)</f>
        <v>19.28289121807153</v>
      </c>
      <c r="H32" s="327">
        <f>AVERAGE(C$138:C$173)</f>
        <v>22.496276746487865</v>
      </c>
      <c r="I32" s="325">
        <f>AVERAGE(C$174:C$209)</f>
        <v>18.44172781130268</v>
      </c>
      <c r="J32" s="326">
        <f>AVERAGE(C$138:C$209)</f>
        <v>20.469002278895275</v>
      </c>
      <c r="K32" s="327">
        <f>AVERAGE(C$210:C$245)</f>
        <v>21.747815759897833</v>
      </c>
      <c r="L32" s="325">
        <f>AVERAGE(C$246:C$281)</f>
        <v>19.726375969029377</v>
      </c>
      <c r="M32" s="326">
        <f>AVERAGE(C$210:C$281)</f>
        <v>20.737095864463615</v>
      </c>
      <c r="N32" s="327">
        <f>AVERAGE(C282:C317)</f>
        <v>22.836940705619412</v>
      </c>
      <c r="O32" s="325">
        <f>AVERAGE(C318:C352)</f>
        <v>20.703106853858792</v>
      </c>
      <c r="P32" s="326">
        <f>AVERAGE(C282:C352)</f>
        <v>21.785050778695155</v>
      </c>
      <c r="Q32" s="327">
        <f>AVERAGE(C353:C388)</f>
        <v>22.532681339399751</v>
      </c>
      <c r="R32" s="325">
        <f>AVERAGE(C389:C419)</f>
        <v>17.793729373377836</v>
      </c>
      <c r="S32" s="326">
        <f>AVERAGE(C353:C419)</f>
        <v>20.340031922285139</v>
      </c>
      <c r="T32" s="327"/>
      <c r="U32" s="325"/>
      <c r="V32" s="328"/>
      <c r="W32" s="135"/>
    </row>
    <row r="33" spans="1:23" ht="12.75" customHeight="1">
      <c r="A33" s="157"/>
      <c r="B33" s="158"/>
      <c r="C33" s="264">
        <f>'VO2 Raw '!C33</f>
        <v>1</v>
      </c>
      <c r="D33" s="265">
        <f>'Body Composition'!D31</f>
        <v>306</v>
      </c>
      <c r="E33" s="329">
        <f>AVERAGE(D$66:D$101)</f>
        <v>20.390263858195212</v>
      </c>
      <c r="F33" s="329">
        <f>AVERAGE(D$102:D$137)</f>
        <v>16.710383624923264</v>
      </c>
      <c r="G33" s="106">
        <f>AVERAGE(D$66:D$137)</f>
        <v>18.550323741559243</v>
      </c>
      <c r="H33" s="109">
        <f>AVERAGE(D$138:D$173)</f>
        <v>19.995047797728667</v>
      </c>
      <c r="I33" s="329">
        <f>AVERAGE(D$174:D$209)</f>
        <v>17.876831223143032</v>
      </c>
      <c r="J33" s="106">
        <f>AVERAGE(D$138:D$209)</f>
        <v>18.935939510435848</v>
      </c>
      <c r="K33" s="109">
        <f>AVERAGE(D$210:D$245)</f>
        <v>20.164619559545727</v>
      </c>
      <c r="L33" s="329">
        <f>AVERAGE(D$246:D$281)</f>
        <v>21.974875537139347</v>
      </c>
      <c r="M33" s="106">
        <f>AVERAGE(D$210:D$281)</f>
        <v>21.069747548342551</v>
      </c>
      <c r="N33" s="109">
        <f>AVERAGE(D282:D317)</f>
        <v>19.262578314917125</v>
      </c>
      <c r="O33" s="329">
        <f>AVERAGE(D318:D352)</f>
        <v>17.827671752170488</v>
      </c>
      <c r="P33" s="106">
        <f>AVERAGE(D282:D352)</f>
        <v>18.555230009337798</v>
      </c>
      <c r="Q33" s="109">
        <f>AVERAGE(D353:D388)</f>
        <v>19.309143707796192</v>
      </c>
      <c r="R33" s="329">
        <f>AVERAGE(D389:D419)</f>
        <v>15.094570130101586</v>
      </c>
      <c r="S33" s="106">
        <f>AVERAGE(D353:D419)</f>
        <v>17.359117127071823</v>
      </c>
      <c r="T33" s="109"/>
      <c r="U33" s="329"/>
      <c r="V33" s="330"/>
      <c r="W33" s="162"/>
    </row>
    <row r="34" spans="1:23" ht="12.75" customHeight="1">
      <c r="A34" s="157"/>
      <c r="B34" s="158"/>
      <c r="C34" s="159"/>
      <c r="D34" s="265">
        <f>'Body Composition'!D32</f>
        <v>307</v>
      </c>
      <c r="E34" s="329">
        <f>AVERAGE(E$66:E$101)</f>
        <v>20.515476785714284</v>
      </c>
      <c r="F34" s="329">
        <f>AVERAGE(E$102:E$137)</f>
        <v>17.663596875</v>
      </c>
      <c r="G34" s="106">
        <f>AVERAGE(E$66:E$137)</f>
        <v>19.089536830357133</v>
      </c>
      <c r="H34" s="109">
        <f>AVERAGE(E$138:E$173)</f>
        <v>19.994417410714288</v>
      </c>
      <c r="I34" s="329">
        <f>AVERAGE(E$174:E$209)</f>
        <v>17.866617410714287</v>
      </c>
      <c r="J34" s="106">
        <f>AVERAGE(E$138:E$209)</f>
        <v>18.930517410714288</v>
      </c>
      <c r="K34" s="109">
        <f>AVERAGE(E$210:E$245)</f>
        <v>21.643085714285714</v>
      </c>
      <c r="L34" s="329">
        <f>AVERAGE(E$246:E$281)</f>
        <v>19.916679910714279</v>
      </c>
      <c r="M34" s="106">
        <f>AVERAGE(E$210:E$281)</f>
        <v>20.779882812499999</v>
      </c>
      <c r="N34" s="109">
        <f>AVERAGE(E282:E317)</f>
        <v>21.134679017857152</v>
      </c>
      <c r="O34" s="329">
        <f>AVERAGE(E318:E352)</f>
        <v>18.469069897959184</v>
      </c>
      <c r="P34" s="106">
        <f>AVERAGE(E282:E352)</f>
        <v>19.820646353118732</v>
      </c>
      <c r="Q34" s="109">
        <f>AVERAGE(E353:E388)</f>
        <v>22.434698214285717</v>
      </c>
      <c r="R34" s="329">
        <f>AVERAGE(E389:E419)</f>
        <v>19.705103398617513</v>
      </c>
      <c r="S34" s="106">
        <f>AVERAGE(E353:E419)</f>
        <v>21.171751359275053</v>
      </c>
      <c r="T34" s="109"/>
      <c r="U34" s="329"/>
      <c r="V34" s="330"/>
      <c r="W34" s="162"/>
    </row>
    <row r="35" spans="1:23" ht="12.75" customHeight="1">
      <c r="A35" s="157"/>
      <c r="B35" s="158"/>
      <c r="C35" s="159"/>
      <c r="D35" s="265">
        <f>'Body Composition'!D33</f>
        <v>797</v>
      </c>
      <c r="E35" s="329">
        <f>AVERAGE(F$66:F$101)</f>
        <v>24.137512478632473</v>
      </c>
      <c r="F35" s="329">
        <f>AVERAGE(F$102:F$137)</f>
        <v>20.967427649572652</v>
      </c>
      <c r="G35" s="106">
        <f>AVERAGE(F$66:F$137)</f>
        <v>22.552470064102565</v>
      </c>
      <c r="H35" s="109">
        <f>AVERAGE(F$138:F$173)</f>
        <v>25.051902521367516</v>
      </c>
      <c r="I35" s="329">
        <f>AVERAGE(F$174:F$209)</f>
        <v>20.711276196581196</v>
      </c>
      <c r="J35" s="106">
        <f>AVERAGE(F$138:F$209)</f>
        <v>22.88158935897436</v>
      </c>
      <c r="K35" s="109">
        <f>AVERAGE(F$210:F$245)</f>
        <v>26.966039316239311</v>
      </c>
      <c r="L35" s="329">
        <f>AVERAGE(F$246:F$281)</f>
        <v>22.995219358974353</v>
      </c>
      <c r="M35" s="106">
        <f>AVERAGE(F$210:F$281)</f>
        <v>24.980629337606832</v>
      </c>
      <c r="N35" s="109">
        <f>AVERAGE(F282:F317)</f>
        <v>25.863484871794867</v>
      </c>
      <c r="O35" s="329">
        <f>AVERAGE(E318:F352)</f>
        <v>19.146071652276298</v>
      </c>
      <c r="P35" s="106">
        <f>AVERAGE(F282:F352)</f>
        <v>22.885817248104008</v>
      </c>
      <c r="Q35" s="109">
        <f>AVERAGE(F353:F388)</f>
        <v>27.095908418803411</v>
      </c>
      <c r="R35" s="329">
        <f>AVERAGE(F389:F419)</f>
        <v>19.9739364764268</v>
      </c>
      <c r="S35" s="106">
        <f>AVERAGE(F353:F419)</f>
        <v>23.800667669345575</v>
      </c>
      <c r="T35" s="109"/>
      <c r="U35" s="329"/>
      <c r="V35" s="330"/>
      <c r="W35" s="162"/>
    </row>
    <row r="36" spans="1:23" ht="12.75" customHeight="1">
      <c r="A36" s="157"/>
      <c r="B36" s="158"/>
      <c r="C36" s="159"/>
      <c r="D36" s="265">
        <f>'Body Composition'!D34</f>
        <v>798</v>
      </c>
      <c r="E36" s="329">
        <f>AVERAGE(G$66:G$101)</f>
        <v>24.106203259132418</v>
      </c>
      <c r="F36" s="329">
        <f>AVERAGE(G$102:G$137)</f>
        <v>20.304690452815834</v>
      </c>
      <c r="G36" s="106">
        <f>AVERAGE(G$66:G$137)</f>
        <v>22.20544685597412</v>
      </c>
      <c r="H36" s="109">
        <f>AVERAGE(G$138:G$173)</f>
        <v>23.035366151065446</v>
      </c>
      <c r="I36" s="329">
        <f>AVERAGE(G$174:G$209)</f>
        <v>20.832554265601217</v>
      </c>
      <c r="J36" s="106">
        <f>AVERAGE(G$138:G$209)</f>
        <v>21.933960208333339</v>
      </c>
      <c r="K36" s="109">
        <f>AVERAGE(G$210:G$245)</f>
        <v>24.566424035388131</v>
      </c>
      <c r="L36" s="329">
        <f>AVERAGE(G$246:G$281)</f>
        <v>22.367629189497716</v>
      </c>
      <c r="M36" s="106">
        <f>AVERAGE(G$210:G$281)</f>
        <v>23.467026612442922</v>
      </c>
      <c r="N36" s="109">
        <f>AVERAGE(G282:G317)</f>
        <v>24.863602724505331</v>
      </c>
      <c r="O36" s="329">
        <f>AVERAGE(G318:G352)</f>
        <v>22.111328342465754</v>
      </c>
      <c r="P36" s="106">
        <f>AVERAGE(G282:G352)</f>
        <v>23.50684774744358</v>
      </c>
      <c r="Q36" s="109">
        <f>AVERAGE(G353:G388)</f>
        <v>24.864312332572297</v>
      </c>
      <c r="R36" s="329">
        <f>AVERAGE(G389:G419)</f>
        <v>21.922035859478569</v>
      </c>
      <c r="S36" s="106">
        <f>AVERAGE(G353:G419)</f>
        <v>23.502960531588634</v>
      </c>
      <c r="T36" s="109"/>
      <c r="U36" s="329"/>
      <c r="V36" s="330"/>
      <c r="W36" s="162"/>
    </row>
    <row r="37" spans="1:23" ht="12.75" customHeight="1">
      <c r="A37" s="157"/>
      <c r="B37" s="158"/>
      <c r="C37" s="159"/>
      <c r="D37" s="265">
        <f>'Body Composition'!D35</f>
        <v>308</v>
      </c>
      <c r="E37" s="329">
        <f>AVERAGE(H$66:H$101)</f>
        <v>24.283666984126981</v>
      </c>
      <c r="F37" s="329">
        <f>AVERAGE(H$102:H$137)</f>
        <v>22.499160330687836</v>
      </c>
      <c r="G37" s="106">
        <f>AVERAGE(H$66:H$137)</f>
        <v>23.391413657407409</v>
      </c>
      <c r="H37" s="109">
        <f>AVERAGE(H$138:H$173)</f>
        <v>26.541185348324515</v>
      </c>
      <c r="I37" s="329">
        <f>AVERAGE(H$174:H$209)</f>
        <v>23.591529369488537</v>
      </c>
      <c r="J37" s="106">
        <f>AVERAGE(H$138:H$209)</f>
        <v>25.066357358906526</v>
      </c>
      <c r="K37" s="109">
        <f>AVERAGE(H$210:H$245)</f>
        <v>26.491963461199301</v>
      </c>
      <c r="L37" s="329">
        <f>AVERAGE(H$246:H$281)</f>
        <v>22.360633073192243</v>
      </c>
      <c r="M37" s="106">
        <f>AVERAGE(H$210:H$281)</f>
        <v>24.426298267195772</v>
      </c>
      <c r="N37" s="109">
        <f>AVERAGE(H282:H317)</f>
        <v>26.436603227513228</v>
      </c>
      <c r="O37" s="329">
        <f>AVERAGE(H318:H352)</f>
        <v>22.885417673469384</v>
      </c>
      <c r="P37" s="106">
        <f>AVERAGE(H282:H352)</f>
        <v>24.686018799463444</v>
      </c>
      <c r="Q37" s="109">
        <f>AVERAGE(H353:H388)</f>
        <v>26.954619100529111</v>
      </c>
      <c r="R37" s="329">
        <f>AVERAGE(H389:H419)</f>
        <v>23.95137692268305</v>
      </c>
      <c r="S37" s="106">
        <f>AVERAGE(H353:H419)</f>
        <v>25.56505928689884</v>
      </c>
      <c r="T37" s="109"/>
      <c r="U37" s="329"/>
      <c r="V37" s="330"/>
      <c r="W37" s="162"/>
    </row>
    <row r="38" spans="1:23" ht="12.75" customHeight="1">
      <c r="A38" s="157"/>
      <c r="B38" s="158"/>
      <c r="C38" s="159"/>
      <c r="D38" s="265">
        <f>'Body Composition'!D36</f>
        <v>309</v>
      </c>
      <c r="E38" s="329">
        <f>AVERAGE(I$66:I$101)</f>
        <v>23.996113888888893</v>
      </c>
      <c r="F38" s="329">
        <f>AVERAGE(I$102:I$137)</f>
        <v>20.028975925925927</v>
      </c>
      <c r="G38" s="106">
        <f>AVERAGE(I$66:I$137)</f>
        <v>22.01254490740741</v>
      </c>
      <c r="H38" s="109">
        <f>AVERAGE(I$138:I$173)</f>
        <v>25.595403240740737</v>
      </c>
      <c r="I38" s="329">
        <f>AVERAGE(I$174:I$209)</f>
        <v>21.469970833333335</v>
      </c>
      <c r="J38" s="106">
        <f>AVERAGE(I$138:I$209)</f>
        <v>23.532687037037025</v>
      </c>
      <c r="K38" s="109">
        <f>AVERAGE(I$210:I$245)</f>
        <v>25.91249629629629</v>
      </c>
      <c r="L38" s="329">
        <f>AVERAGE(I$246:I$281)</f>
        <v>22.052075462962964</v>
      </c>
      <c r="M38" s="106">
        <f>AVERAGE(I$210:I$281)</f>
        <v>23.982285879629629</v>
      </c>
      <c r="N38" s="109">
        <f>AVERAGE(I282:I317)</f>
        <v>25.718</v>
      </c>
      <c r="O38" s="329">
        <f>AVERAGE(H318:I352)</f>
        <v>22.06738074149661</v>
      </c>
      <c r="P38" s="106">
        <f>AVERAGE(I282:I352)</f>
        <v>23.51514131455399</v>
      </c>
      <c r="Q38" s="109">
        <f>AVERAGE(I353:I388)</f>
        <v>26.538499999999999</v>
      </c>
      <c r="R38" s="329">
        <f>AVERAGE(I389:I419)</f>
        <v>20.754204301075269</v>
      </c>
      <c r="S38" s="106">
        <f>AVERAGE(I353:I419)</f>
        <v>23.862184079601985</v>
      </c>
      <c r="T38" s="109"/>
      <c r="U38" s="329"/>
      <c r="V38" s="330"/>
      <c r="W38" s="162"/>
    </row>
    <row r="39" spans="1:23" ht="12.75" customHeight="1">
      <c r="A39" s="157"/>
      <c r="B39" s="158"/>
      <c r="C39" s="159"/>
      <c r="D39" s="265">
        <f>'Body Composition'!D37</f>
        <v>312</v>
      </c>
      <c r="E39" s="329">
        <f>AVERAGE(J$66:J$101)</f>
        <v>26.922826653944025</v>
      </c>
      <c r="F39" s="329">
        <f>AVERAGE(J$102:J$137)</f>
        <v>22.290056696352842</v>
      </c>
      <c r="G39" s="106">
        <f>AVERAGE(J$66:J$137)</f>
        <v>24.606441675148425</v>
      </c>
      <c r="H39" s="109">
        <f>AVERAGE(J$138:J$173)</f>
        <v>27.61354088634436</v>
      </c>
      <c r="I39" s="329">
        <f>AVERAGE(J$174:J$209)</f>
        <v>25.324808532654792</v>
      </c>
      <c r="J39" s="106">
        <f>AVERAGE(J$138:J$209)</f>
        <v>26.46917470949959</v>
      </c>
      <c r="K39" s="109">
        <f>AVERAGE(J$210:J$245)</f>
        <v>28.802309308736223</v>
      </c>
      <c r="L39" s="329">
        <f>AVERAGE(J$246:J$281)</f>
        <v>25.461870254452926</v>
      </c>
      <c r="M39" s="106">
        <f>AVERAGE(J$210:J$281)</f>
        <v>27.132089781594583</v>
      </c>
      <c r="N39" s="109">
        <f>AVERAGE(J282:J317)</f>
        <v>26.860589410517388</v>
      </c>
      <c r="O39" s="329">
        <f>AVERAGE(I318:J352)</f>
        <v>22.247504988731382</v>
      </c>
      <c r="P39" s="106">
        <f>AVERAGE(J282:J352)</f>
        <v>25.078584995161808</v>
      </c>
      <c r="Q39" s="109">
        <f>AVERAGE(J353:J388)</f>
        <v>25.881051988973713</v>
      </c>
      <c r="R39" s="329">
        <f>AVERAGE(J389:J419)</f>
        <v>24.40744426495937</v>
      </c>
      <c r="S39" s="106">
        <f>AVERAGE(J353:J419)</f>
        <v>25.199233489802893</v>
      </c>
      <c r="T39" s="109"/>
      <c r="U39" s="329"/>
      <c r="V39" s="330"/>
      <c r="W39" s="162"/>
    </row>
    <row r="40" spans="1:23" ht="13">
      <c r="A40" s="157"/>
      <c r="B40" s="158"/>
      <c r="C40" s="163"/>
      <c r="D40" s="266" t="str">
        <f>'Body Composition'!D38</f>
        <v>NT</v>
      </c>
      <c r="E40" s="329">
        <f>AVERAGE(K$66:K$101)</f>
        <v>24.544302819335083</v>
      </c>
      <c r="F40" s="329">
        <f>AVERAGE(K$102:K$137)</f>
        <v>21.444576329833776</v>
      </c>
      <c r="G40" s="106">
        <f>AVERAGE(K$66:K$137)</f>
        <v>22.994439574584423</v>
      </c>
      <c r="H40" s="109">
        <f>AVERAGE(K$138:K$173)</f>
        <v>25.603724179790024</v>
      </c>
      <c r="I40" s="329">
        <f>AVERAGE(K$174:K$209)</f>
        <v>23.107309759405073</v>
      </c>
      <c r="J40" s="106">
        <f>AVERAGE(K$138:K$209)</f>
        <v>24.355516969597552</v>
      </c>
      <c r="K40" s="109">
        <f>AVERAGE(K$210:K$245)</f>
        <v>27.523325013123369</v>
      </c>
      <c r="L40" s="329">
        <f>AVERAGE(K$246:K$281)</f>
        <v>24.59955115048119</v>
      </c>
      <c r="M40" s="106">
        <f>AVERAGE(K$210:K$281)</f>
        <v>26.061438081802279</v>
      </c>
      <c r="N40" s="109">
        <f>AVERAGE(K282:K317)</f>
        <v>26.357834750656163</v>
      </c>
      <c r="O40" s="329">
        <f>AVERAGE(J318:K352)</f>
        <v>24.232526530538639</v>
      </c>
      <c r="P40" s="106">
        <f>AVERAGE(K282:K352)</f>
        <v>25.796628060330484</v>
      </c>
      <c r="Q40" s="109">
        <f>AVERAGE(K353:K388)</f>
        <v>26.863926113298337</v>
      </c>
      <c r="R40" s="329">
        <f>AVERAGE(K389:K419)</f>
        <v>24.07566772669545</v>
      </c>
      <c r="S40" s="106">
        <f>AVERAGE(K353:K419)</f>
        <v>25.573836412034318</v>
      </c>
      <c r="T40" s="109"/>
      <c r="U40" s="329"/>
      <c r="V40" s="330"/>
      <c r="W40" s="162"/>
    </row>
    <row r="41" spans="1:23" ht="13">
      <c r="A41" s="157"/>
      <c r="B41" s="158"/>
      <c r="C41" s="165"/>
      <c r="D41" s="166" t="s">
        <v>25</v>
      </c>
      <c r="E41" s="331">
        <f>AVERAGE(E32:E40)</f>
        <v>23.301896381509863</v>
      </c>
      <c r="F41" s="332">
        <f>AVERAGE(F32:F40)</f>
        <v>19.96154995729286</v>
      </c>
      <c r="G41" s="332">
        <f t="shared" ref="G41:S41" si="0">AVERAGE(G32:G40)</f>
        <v>21.631723169401361</v>
      </c>
      <c r="H41" s="331">
        <f t="shared" si="0"/>
        <v>23.991873809173711</v>
      </c>
      <c r="I41" s="332">
        <f t="shared" si="0"/>
        <v>21.024736155802685</v>
      </c>
      <c r="J41" s="333">
        <f t="shared" si="0"/>
        <v>22.508304982488195</v>
      </c>
      <c r="K41" s="332">
        <f t="shared" si="0"/>
        <v>24.86867538496799</v>
      </c>
      <c r="L41" s="332">
        <f t="shared" si="0"/>
        <v>22.383878878493817</v>
      </c>
      <c r="M41" s="333">
        <f t="shared" si="0"/>
        <v>23.626277131730905</v>
      </c>
      <c r="N41" s="361">
        <f t="shared" si="0"/>
        <v>24.370479224820073</v>
      </c>
      <c r="O41" s="361">
        <f t="shared" si="0"/>
        <v>21.076675381440726</v>
      </c>
      <c r="P41" s="362">
        <f t="shared" si="0"/>
        <v>22.847773922912111</v>
      </c>
      <c r="Q41" s="361">
        <f t="shared" si="0"/>
        <v>24.719426801739836</v>
      </c>
      <c r="R41" s="361">
        <f t="shared" si="0"/>
        <v>20.853118717046161</v>
      </c>
      <c r="S41" s="362">
        <f t="shared" si="0"/>
        <v>22.930537986433805</v>
      </c>
      <c r="T41" s="361"/>
      <c r="U41" s="361"/>
      <c r="V41" s="363"/>
      <c r="W41" s="162"/>
    </row>
    <row r="42" spans="1:23" ht="13.5" thickBot="1">
      <c r="A42" s="157"/>
      <c r="B42" s="158"/>
      <c r="C42" s="165"/>
      <c r="D42" s="166" t="s">
        <v>15</v>
      </c>
      <c r="E42" s="335">
        <f>STDEV(E32:E40)/SQRT(COUNT(E32:E40))</f>
        <v>0.74389884290445674</v>
      </c>
      <c r="F42" s="336">
        <f>STDEV(F32:F40)/SQRT(COUNT(F32:F40))</f>
        <v>0.70669674803144444</v>
      </c>
      <c r="G42" s="336">
        <f t="shared" ref="G42:M42" si="1">STDEV(G32:G40)/SQRT(COUNT(G32:G40))</f>
        <v>0.71296681650670957</v>
      </c>
      <c r="H42" s="335">
        <f t="shared" si="1"/>
        <v>0.92055602283367277</v>
      </c>
      <c r="I42" s="336">
        <f t="shared" si="1"/>
        <v>0.88431187298327529</v>
      </c>
      <c r="J42" s="337">
        <f t="shared" si="1"/>
        <v>0.88885068823859681</v>
      </c>
      <c r="K42" s="336">
        <f t="shared" si="1"/>
        <v>1.0069749309887179</v>
      </c>
      <c r="L42" s="336">
        <f t="shared" si="1"/>
        <v>0.62566127051576104</v>
      </c>
      <c r="M42" s="337">
        <f t="shared" si="1"/>
        <v>0.78024489021022647</v>
      </c>
      <c r="N42" s="364">
        <f>STDEV(N32:N40)/SQRT(COUNT(N32:N40))</f>
        <v>0.89458201816014249</v>
      </c>
      <c r="O42" s="364">
        <f t="shared" ref="O42:S42" si="2">STDEV(O32:O40)/SQRT(COUNT(O32:O40))</f>
        <v>0.72529884767995734</v>
      </c>
      <c r="P42" s="365">
        <f t="shared" si="2"/>
        <v>0.80494498501822254</v>
      </c>
      <c r="Q42" s="364">
        <f t="shared" si="2"/>
        <v>0.9067265802154284</v>
      </c>
      <c r="R42" s="364">
        <f t="shared" si="2"/>
        <v>1.0433737320182472</v>
      </c>
      <c r="S42" s="365">
        <f t="shared" si="2"/>
        <v>0.92700419868245154</v>
      </c>
      <c r="T42" s="364"/>
      <c r="U42" s="364"/>
      <c r="V42" s="366"/>
      <c r="W42" s="162"/>
    </row>
    <row r="43" spans="1:23" ht="13">
      <c r="A43" s="157"/>
      <c r="B43" s="158"/>
      <c r="C43" s="275"/>
      <c r="D43" s="276"/>
      <c r="E43" s="341"/>
      <c r="F43" s="342"/>
      <c r="G43" s="343"/>
      <c r="H43" s="341"/>
      <c r="I43" s="342"/>
      <c r="J43" s="343"/>
      <c r="K43" s="341"/>
      <c r="L43" s="342"/>
      <c r="M43" s="343"/>
      <c r="N43" s="341"/>
      <c r="O43" s="342"/>
      <c r="P43" s="343"/>
      <c r="Q43" s="341"/>
      <c r="R43" s="342"/>
      <c r="S43" s="343"/>
      <c r="T43" s="341"/>
      <c r="U43" s="342"/>
      <c r="V43" s="344"/>
      <c r="W43" s="162"/>
    </row>
    <row r="44" spans="1:23" ht="13">
      <c r="A44" s="157"/>
      <c r="B44" s="158"/>
      <c r="C44" s="177"/>
      <c r="D44" s="281"/>
      <c r="E44" s="109"/>
      <c r="F44" s="329"/>
      <c r="G44" s="106"/>
      <c r="H44" s="109"/>
      <c r="I44" s="329"/>
      <c r="J44" s="106"/>
      <c r="K44" s="109"/>
      <c r="L44" s="329"/>
      <c r="M44" s="106"/>
      <c r="N44" s="109"/>
      <c r="O44" s="329"/>
      <c r="P44" s="106"/>
      <c r="Q44" s="109"/>
      <c r="R44" s="329"/>
      <c r="S44" s="106"/>
      <c r="T44" s="109"/>
      <c r="U44" s="329"/>
      <c r="V44" s="330"/>
      <c r="W44" s="162"/>
    </row>
    <row r="45" spans="1:23" ht="13">
      <c r="A45" s="157"/>
      <c r="B45" s="158"/>
      <c r="C45" s="179"/>
      <c r="D45" s="281"/>
      <c r="E45" s="109"/>
      <c r="F45" s="329"/>
      <c r="G45" s="106"/>
      <c r="H45" s="109"/>
      <c r="I45" s="329"/>
      <c r="J45" s="106"/>
      <c r="K45" s="109"/>
      <c r="L45" s="329"/>
      <c r="M45" s="106"/>
      <c r="N45" s="109"/>
      <c r="O45" s="329"/>
      <c r="P45" s="106"/>
      <c r="Q45" s="109"/>
      <c r="R45" s="329"/>
      <c r="S45" s="106"/>
      <c r="T45" s="109"/>
      <c r="U45" s="329"/>
      <c r="V45" s="330"/>
      <c r="W45" s="162"/>
    </row>
    <row r="46" spans="1:23" ht="13">
      <c r="A46" s="157"/>
      <c r="B46" s="158"/>
      <c r="C46" s="179"/>
      <c r="D46" s="281"/>
      <c r="E46" s="109"/>
      <c r="F46" s="329"/>
      <c r="G46" s="106"/>
      <c r="H46" s="109"/>
      <c r="I46" s="329"/>
      <c r="J46" s="106"/>
      <c r="K46" s="109"/>
      <c r="L46" s="329"/>
      <c r="M46" s="106"/>
      <c r="N46" s="109"/>
      <c r="O46" s="329"/>
      <c r="P46" s="106"/>
      <c r="Q46" s="109"/>
      <c r="R46" s="329"/>
      <c r="S46" s="106"/>
      <c r="T46" s="109"/>
      <c r="U46" s="329"/>
      <c r="V46" s="330"/>
      <c r="W46" s="162"/>
    </row>
    <row r="47" spans="1:23" ht="13">
      <c r="A47" s="157"/>
      <c r="B47" s="158"/>
      <c r="C47" s="179"/>
      <c r="D47" s="281"/>
      <c r="E47" s="109"/>
      <c r="F47" s="329"/>
      <c r="G47" s="106"/>
      <c r="H47" s="109"/>
      <c r="I47" s="329"/>
      <c r="J47" s="106"/>
      <c r="K47" s="109"/>
      <c r="L47" s="329"/>
      <c r="M47" s="106"/>
      <c r="N47" s="109"/>
      <c r="O47" s="329"/>
      <c r="P47" s="106"/>
      <c r="Q47" s="109"/>
      <c r="R47" s="329"/>
      <c r="S47" s="106"/>
      <c r="T47" s="109"/>
      <c r="U47" s="329"/>
      <c r="V47" s="330"/>
      <c r="W47" s="162"/>
    </row>
    <row r="48" spans="1:23" ht="13">
      <c r="A48" s="157"/>
      <c r="B48" s="158"/>
      <c r="C48" s="179"/>
      <c r="D48" s="281"/>
      <c r="E48" s="109"/>
      <c r="F48" s="329"/>
      <c r="G48" s="106"/>
      <c r="H48" s="109"/>
      <c r="I48" s="329"/>
      <c r="J48" s="106"/>
      <c r="K48" s="109"/>
      <c r="L48" s="329"/>
      <c r="M48" s="106"/>
      <c r="N48" s="109"/>
      <c r="O48" s="329"/>
      <c r="P48" s="106"/>
      <c r="Q48" s="109"/>
      <c r="R48" s="329"/>
      <c r="S48" s="106"/>
      <c r="T48" s="109"/>
      <c r="U48" s="329"/>
      <c r="V48" s="330"/>
      <c r="W48" s="162"/>
    </row>
    <row r="49" spans="1:44" ht="13">
      <c r="A49" s="157"/>
      <c r="B49" s="158"/>
      <c r="C49" s="179"/>
      <c r="D49" s="281"/>
      <c r="E49" s="109"/>
      <c r="F49" s="329"/>
      <c r="G49" s="106"/>
      <c r="H49" s="109"/>
      <c r="I49" s="329"/>
      <c r="J49" s="106"/>
      <c r="K49" s="109"/>
      <c r="L49" s="329"/>
      <c r="M49" s="106"/>
      <c r="N49" s="109"/>
      <c r="O49" s="329"/>
      <c r="P49" s="106"/>
      <c r="Q49" s="109"/>
      <c r="R49" s="329"/>
      <c r="S49" s="106"/>
      <c r="T49" s="109"/>
      <c r="U49" s="329"/>
      <c r="V49" s="330"/>
      <c r="W49" s="162"/>
    </row>
    <row r="50" spans="1:44" ht="13">
      <c r="A50" s="157"/>
      <c r="B50" s="158"/>
      <c r="C50" s="179"/>
      <c r="D50" s="281"/>
      <c r="E50" s="109"/>
      <c r="F50" s="329"/>
      <c r="G50" s="106"/>
      <c r="H50" s="109"/>
      <c r="I50" s="329"/>
      <c r="J50" s="106"/>
      <c r="K50" s="109"/>
      <c r="L50" s="329"/>
      <c r="M50" s="106"/>
      <c r="N50" s="109"/>
      <c r="O50" s="329"/>
      <c r="P50" s="106"/>
      <c r="Q50" s="109"/>
      <c r="R50" s="329"/>
      <c r="S50" s="106"/>
      <c r="T50" s="109"/>
      <c r="U50" s="329"/>
      <c r="V50" s="330"/>
      <c r="W50" s="162"/>
    </row>
    <row r="51" spans="1:44" ht="13">
      <c r="A51" s="157"/>
      <c r="B51" s="158"/>
      <c r="C51" s="179"/>
      <c r="D51" s="281"/>
      <c r="E51" s="109"/>
      <c r="F51" s="329"/>
      <c r="G51" s="106"/>
      <c r="H51" s="109"/>
      <c r="I51" s="329"/>
      <c r="J51" s="106"/>
      <c r="K51" s="109"/>
      <c r="L51" s="329"/>
      <c r="M51" s="106"/>
      <c r="N51" s="329"/>
      <c r="O51" s="329"/>
      <c r="P51" s="106"/>
      <c r="Q51" s="329"/>
      <c r="R51" s="329"/>
      <c r="S51" s="106"/>
      <c r="T51" s="329"/>
      <c r="U51" s="329"/>
      <c r="V51" s="330"/>
      <c r="W51" s="162"/>
    </row>
    <row r="52" spans="1:44" ht="13">
      <c r="A52" s="157"/>
      <c r="B52" s="158"/>
      <c r="C52" s="179"/>
      <c r="D52" s="281"/>
      <c r="E52" s="109"/>
      <c r="F52" s="329"/>
      <c r="G52" s="106"/>
      <c r="H52" s="109"/>
      <c r="I52" s="329"/>
      <c r="J52" s="106"/>
      <c r="K52" s="109"/>
      <c r="L52" s="329"/>
      <c r="M52" s="106"/>
      <c r="N52" s="329"/>
      <c r="O52" s="329"/>
      <c r="P52" s="106"/>
      <c r="Q52" s="329"/>
      <c r="R52" s="329"/>
      <c r="S52" s="106"/>
      <c r="T52" s="329"/>
      <c r="U52" s="329"/>
      <c r="V52" s="330"/>
      <c r="W52" s="162"/>
    </row>
    <row r="53" spans="1:44" ht="13">
      <c r="A53" s="157"/>
      <c r="B53" s="158"/>
      <c r="C53" s="180"/>
      <c r="D53" s="282"/>
      <c r="E53" s="109"/>
      <c r="F53" s="329"/>
      <c r="G53" s="106"/>
      <c r="H53" s="109"/>
      <c r="I53" s="329"/>
      <c r="J53" s="106"/>
      <c r="K53" s="109"/>
      <c r="L53" s="329"/>
      <c r="M53" s="106"/>
      <c r="N53" s="329"/>
      <c r="O53" s="329"/>
      <c r="P53" s="106"/>
      <c r="Q53" s="329"/>
      <c r="R53" s="329"/>
      <c r="S53" s="106"/>
      <c r="T53" s="329"/>
      <c r="U53" s="329"/>
      <c r="V53" s="330"/>
      <c r="W53" s="162"/>
    </row>
    <row r="54" spans="1:44" ht="13">
      <c r="A54" s="157"/>
      <c r="B54" s="158"/>
      <c r="C54" s="182"/>
      <c r="D54" s="283"/>
      <c r="E54" s="331"/>
      <c r="F54" s="332"/>
      <c r="G54" s="332"/>
      <c r="H54" s="331"/>
      <c r="I54" s="332"/>
      <c r="J54" s="333"/>
      <c r="K54" s="332"/>
      <c r="L54" s="332"/>
      <c r="M54" s="333"/>
      <c r="N54" s="361"/>
      <c r="O54" s="361"/>
      <c r="P54" s="362"/>
      <c r="Q54" s="361"/>
      <c r="R54" s="361"/>
      <c r="S54" s="362"/>
      <c r="T54" s="361"/>
      <c r="U54" s="361"/>
      <c r="V54" s="363"/>
      <c r="W54" s="162"/>
    </row>
    <row r="55" spans="1:44" ht="13.5" thickBot="1">
      <c r="A55" s="157"/>
      <c r="B55" s="158"/>
      <c r="C55" s="184"/>
      <c r="D55" s="284"/>
      <c r="E55" s="335"/>
      <c r="F55" s="336"/>
      <c r="G55" s="336"/>
      <c r="H55" s="335"/>
      <c r="I55" s="336"/>
      <c r="J55" s="337"/>
      <c r="K55" s="336"/>
      <c r="L55" s="336"/>
      <c r="M55" s="337"/>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199" t="str">
        <f>'VO2 Raw '!C59</f>
        <v>Group 1:</v>
      </c>
      <c r="D59" s="200">
        <f>'VO2 Raw '!D59</f>
        <v>1</v>
      </c>
      <c r="E59" s="200"/>
      <c r="F59" s="200"/>
      <c r="G59" s="200"/>
      <c r="H59" s="200"/>
      <c r="I59" s="200"/>
      <c r="J59" s="200"/>
      <c r="K59" s="200"/>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04">
        <f>'VO2 Raw '!C60</f>
        <v>310</v>
      </c>
      <c r="D60" s="205">
        <f>'VO2 Raw '!D60</f>
        <v>306</v>
      </c>
      <c r="E60" s="205">
        <f>'VO2 Raw '!E60</f>
        <v>307</v>
      </c>
      <c r="F60" s="205">
        <f>'VO2 Raw '!F60</f>
        <v>797</v>
      </c>
      <c r="G60" s="205">
        <f>'VO2 Raw '!G60</f>
        <v>798</v>
      </c>
      <c r="H60" s="205">
        <f>'VO2 Raw '!H60</f>
        <v>308</v>
      </c>
      <c r="I60" s="205">
        <f>'VO2 Raw '!I60</f>
        <v>309</v>
      </c>
      <c r="J60" s="205">
        <f>'VO2 Raw '!J60</f>
        <v>312</v>
      </c>
      <c r="K60" s="206" t="str">
        <f>'VO2 Raw '!K60</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'VO2 Raw '!C62</f>
        <v>25.9</v>
      </c>
      <c r="D61" s="212">
        <f>'VO2 Raw '!D62</f>
        <v>27.3</v>
      </c>
      <c r="E61" s="212">
        <f>'VO2 Raw '!E62</f>
        <v>25.4</v>
      </c>
      <c r="F61" s="212">
        <f>'VO2 Raw '!F62</f>
        <v>24.1</v>
      </c>
      <c r="G61" s="212">
        <f>'VO2 Raw '!G62</f>
        <v>23</v>
      </c>
      <c r="H61" s="212">
        <f>'VO2 Raw '!H62</f>
        <v>20.5</v>
      </c>
      <c r="I61" s="212">
        <f>'VO2 Raw '!I62</f>
        <v>22.2</v>
      </c>
      <c r="J61" s="212">
        <f>'VO2 Raw '!J62</f>
        <v>20.9</v>
      </c>
      <c r="K61" s="213">
        <f>'VO2 Raw '!K62</f>
        <v>20.6</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133</v>
      </c>
      <c r="C62" s="219">
        <f>'Body Composition'!G62</f>
        <v>17.399999999999999</v>
      </c>
      <c r="D62" s="220">
        <f>'Body Composition'!G63</f>
        <v>18.100000000000001</v>
      </c>
      <c r="E62" s="220">
        <f>'Body Composition'!G64</f>
        <v>16.8</v>
      </c>
      <c r="F62" s="220">
        <f>'Body Composition'!G65</f>
        <v>15.6</v>
      </c>
      <c r="G62" s="220">
        <f>'Body Composition'!G66</f>
        <v>14.6</v>
      </c>
      <c r="H62" s="220">
        <f>'Body Composition'!G67</f>
        <v>12.6</v>
      </c>
      <c r="I62" s="220">
        <f>'Body Composition'!G68</f>
        <v>13.8</v>
      </c>
      <c r="J62" s="220">
        <f>'Body Composition'!G69</f>
        <v>13.1</v>
      </c>
      <c r="K62" s="221">
        <f>'Body Composition'!G70</f>
        <v>12.7</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(3.91*'VO2-LBM'!C63+1.1*'VCO2-LBM'!C63)/1000</f>
        <v>24.256742758620696</v>
      </c>
      <c r="D63" s="347">
        <f>(3.91*'VO2-LBM'!D63+1.1*'VCO2-LBM'!D63)/1000</f>
        <v>24.940001657458563</v>
      </c>
      <c r="E63" s="347">
        <f>(3.91*'VO2-LBM'!E63+1.1*'VCO2-LBM'!E63)/1000</f>
        <v>18.212930357142856</v>
      </c>
      <c r="F63" s="347">
        <f>(3.91*'VO2-LBM'!F63+1.1*'VCO2-LBM'!F63)/1000</f>
        <v>14.00394769230769</v>
      </c>
      <c r="G63" s="347">
        <f>(3.91*'VO2-LBM'!G63+1.1*'VCO2-LBM'!G63)/1000</f>
        <v>22.510886369863012</v>
      </c>
      <c r="H63" s="347">
        <f>(3.91*'VO2-LBM'!H63+1.1*'VCO2-LBM'!H63)/1000</f>
        <v>27.583173333333335</v>
      </c>
      <c r="I63" s="347">
        <f>(3.91*'VO2-LBM'!I63+1.1*'VCO2-LBM'!I63)/1000</f>
        <v>32.43835</v>
      </c>
      <c r="J63" s="347">
        <f>(3.91*'VO2-LBM'!J63+1.1*'VCO2-LBM'!J63)/1000</f>
        <v>22.028300916030538</v>
      </c>
      <c r="K63" s="348">
        <f>(3.91*'VO2-LBM'!K63+1.1*'VCO2-LBM'!K63)/1000</f>
        <v>17.583599527559059</v>
      </c>
      <c r="L63" s="350">
        <f>AVERAGE(C63:C65)</f>
        <v>21.873214693486592</v>
      </c>
      <c r="M63" s="350">
        <f>AVERAGE(D63:D65)</f>
        <v>24.889106537753221</v>
      </c>
      <c r="N63" s="350">
        <f>AVERAGE(E63:E65)</f>
        <v>19.375398214285713</v>
      </c>
      <c r="O63" s="350">
        <f>AVERAGE(F63:F65)</f>
        <v>15.298241538461539</v>
      </c>
      <c r="P63" s="350">
        <f>AVERAGE(G63:G65)</f>
        <v>22.257017739726027</v>
      </c>
      <c r="Q63" s="350">
        <f t="shared" ref="Q63:T63" si="4">AVERAGE(H63:H65)</f>
        <v>23.4595008994709</v>
      </c>
      <c r="R63" s="350">
        <f t="shared" si="4"/>
        <v>28.288294444444443</v>
      </c>
      <c r="S63" s="350">
        <f t="shared" si="4"/>
        <v>17.616740865139949</v>
      </c>
      <c r="T63" s="350">
        <f t="shared" si="4"/>
        <v>22.306490971128611</v>
      </c>
      <c r="U63" s="351">
        <f>AVERAGE(L63:T63)</f>
        <v>21.707111767099661</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(3.91*'VO2-LBM'!C64+1.1*'VCO2-LBM'!C64)/1000</f>
        <v>21.786920402298854</v>
      </c>
      <c r="D64" s="355">
        <f>(3.91*'VO2-LBM'!D64+1.1*'VCO2-LBM'!D64)/1000</f>
        <v>24.768746685082871</v>
      </c>
      <c r="E64" s="355">
        <f>(3.91*'VO2-LBM'!E64+1.1*'VCO2-LBM'!E64)/1000</f>
        <v>23.507630357142855</v>
      </c>
      <c r="F64" s="355">
        <f>(3.91*'VO2-LBM'!F64+1.1*'VCO2-LBM'!F64)/1000</f>
        <v>14.877009230769231</v>
      </c>
      <c r="G64" s="355">
        <f>(3.91*'VO2-LBM'!G64+1.1*'VCO2-LBM'!G64)/1000</f>
        <v>29.162664041095894</v>
      </c>
      <c r="H64" s="355">
        <f>(3.91*'VO2-LBM'!H64+1.1*'VCO2-LBM'!H64)/1000</f>
        <v>22.823507619047618</v>
      </c>
      <c r="I64" s="355">
        <f>(3.91*'VO2-LBM'!I64+1.1*'VCO2-LBM'!I64)/1000</f>
        <v>26.827400000000001</v>
      </c>
      <c r="J64" s="355">
        <f>(3.91*'VO2-LBM'!J64+1.1*'VCO2-LBM'!J64)/1000</f>
        <v>13.81218045801527</v>
      </c>
      <c r="K64" s="356">
        <f>(3.91*'VO2-LBM'!K64+1.1*'VCO2-LBM'!K64)/1000</f>
        <v>18.371723622047249</v>
      </c>
      <c r="L64" s="329"/>
      <c r="M64" s="329"/>
      <c r="N64" s="329"/>
      <c r="O64" s="329"/>
      <c r="P64" s="329"/>
      <c r="Q64" s="329"/>
      <c r="R64" s="329"/>
      <c r="S64" s="329"/>
      <c r="T64" s="329"/>
      <c r="U64" s="357">
        <f>STDEV(L63:T63)/SQRT(COUNT(L63:T63))</f>
        <v>1.2933526943939022</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(3.91*'VO2-LBM'!C65+1.1*'VCO2-LBM'!C65)/1000</f>
        <v>19.575980919540235</v>
      </c>
      <c r="D65" s="355">
        <f>(3.91*'VO2-LBM'!D65+1.1*'VCO2-LBM'!D65)/1000</f>
        <v>24.958571270718231</v>
      </c>
      <c r="E65" s="355">
        <f>(3.91*'VO2-LBM'!E65+1.1*'VCO2-LBM'!E65)/1000</f>
        <v>16.405633928571429</v>
      </c>
      <c r="F65" s="355">
        <f>(3.91*'VO2-LBM'!F65+1.1*'VCO2-LBM'!F65)/1000</f>
        <v>17.013767692307695</v>
      </c>
      <c r="G65" s="355">
        <f>(3.91*'VO2-LBM'!G65+1.1*'VCO2-LBM'!G65)/1000</f>
        <v>15.097502808219179</v>
      </c>
      <c r="H65" s="355">
        <f>(3.91*'VO2-LBM'!H65+1.1*'VCO2-LBM'!H65)/1000</f>
        <v>19.971821746031747</v>
      </c>
      <c r="I65" s="355">
        <f>(3.91*'VO2-LBM'!I65+1.1*'VCO2-LBM'!I65)/1000</f>
        <v>25.599133333333331</v>
      </c>
      <c r="J65" s="355">
        <f>(3.91*'VO2-LBM'!J65+1.1*'VCO2-LBM'!J65)/1000</f>
        <v>17.009741221374046</v>
      </c>
      <c r="K65" s="356">
        <f>(3.91*'VO2-LBM'!K65+1.1*'VCO2-LBM'!K65)/1000</f>
        <v>30.964149763779524</v>
      </c>
      <c r="L65" s="32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(3.91*'VO2-LBM'!C66+1.1*'VCO2-LBM'!C66)/1000</f>
        <v>16.394923735632187</v>
      </c>
      <c r="D66" s="355">
        <f>(3.91*'VO2-LBM'!D66+1.1*'VCO2-LBM'!D66)/1000</f>
        <v>13.213425690607735</v>
      </c>
      <c r="E66" s="355">
        <f>(3.91*'VO2-LBM'!E66+1.1*'VCO2-LBM'!E66)/1000</f>
        <v>15.834889285714285</v>
      </c>
      <c r="F66" s="355">
        <f>(3.91*'VO2-LBM'!F66+1.1*'VCO2-LBM'!F66)/1000</f>
        <v>27.478152307692312</v>
      </c>
      <c r="G66" s="355">
        <f>(3.91*'VO2-LBM'!G66+1.1*'VCO2-LBM'!G66)/1000</f>
        <v>36.080254315068501</v>
      </c>
      <c r="H66" s="355">
        <f>(3.91*'VO2-LBM'!H66+1.1*'VCO2-LBM'!H66)/1000</f>
        <v>18.779926666666665</v>
      </c>
      <c r="I66" s="355">
        <f>(3.91*'VO2-LBM'!I66+1.1*'VCO2-LBM'!I66)/1000</f>
        <v>14.749750000000001</v>
      </c>
      <c r="J66" s="355">
        <f>(3.91*'VO2-LBM'!J66+1.1*'VCO2-LBM'!J66)/1000</f>
        <v>17.374150687022905</v>
      </c>
      <c r="K66" s="356">
        <f>(3.91*'VO2-LBM'!K66+1.1*'VCO2-LBM'!K66)/1000</f>
        <v>17.260597086614172</v>
      </c>
      <c r="L66" s="329">
        <f t="shared" ref="L66:P66" si="5">AVERAGE(C66:C68)</f>
        <v>14.958795057471265</v>
      </c>
      <c r="M66" s="329">
        <f t="shared" si="5"/>
        <v>13.805889594843462</v>
      </c>
      <c r="N66" s="329">
        <f t="shared" si="5"/>
        <v>21.022730357142855</v>
      </c>
      <c r="O66" s="329">
        <f t="shared" si="5"/>
        <v>23.497195897435901</v>
      </c>
      <c r="P66" s="329">
        <f t="shared" si="5"/>
        <v>31.640000730593613</v>
      </c>
      <c r="Q66" s="329">
        <f t="shared" ref="Q66" si="6">AVERAGE(H66:H68)</f>
        <v>22.507693439153439</v>
      </c>
      <c r="R66" s="329">
        <f t="shared" ref="R66" si="7">AVERAGE(I66:I68)</f>
        <v>18.260916666666663</v>
      </c>
      <c r="S66" s="329">
        <f t="shared" ref="S66:T66" si="8">AVERAGE(J66:J68)</f>
        <v>27.245101933842239</v>
      </c>
      <c r="T66" s="329">
        <f t="shared" si="8"/>
        <v>17.680625905511814</v>
      </c>
      <c r="U66" s="357">
        <f t="shared" ref="U66" si="9">AVERAGE(L66:T66)</f>
        <v>21.179883286962362</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(3.91*'VO2-LBM'!C67+1.1*'VCO2-LBM'!C67)/1000</f>
        <v>16.2388183908046</v>
      </c>
      <c r="D67" s="355">
        <f>(3.91*'VO2-LBM'!D67+1.1*'VCO2-LBM'!D67)/1000</f>
        <v>13.15370635359116</v>
      </c>
      <c r="E67" s="355">
        <f>(3.91*'VO2-LBM'!E67+1.1*'VCO2-LBM'!E67)/1000</f>
        <v>24.23209821428571</v>
      </c>
      <c r="F67" s="355">
        <f>(3.91*'VO2-LBM'!F67+1.1*'VCO2-LBM'!F67)/1000</f>
        <v>15.356558461538464</v>
      </c>
      <c r="G67" s="355">
        <f>(3.91*'VO2-LBM'!G67+1.1*'VCO2-LBM'!G67)/1000</f>
        <v>28.748651438356163</v>
      </c>
      <c r="H67" s="355">
        <f>(3.91*'VO2-LBM'!H67+1.1*'VCO2-LBM'!H67)/1000</f>
        <v>30.892377619047615</v>
      </c>
      <c r="I67" s="355">
        <f>(3.91*'VO2-LBM'!I67+1.1*'VCO2-LBM'!I67)/1000</f>
        <v>14.276649999999998</v>
      </c>
      <c r="J67" s="355">
        <f>(3.91*'VO2-LBM'!J67+1.1*'VCO2-LBM'!J67)/1000</f>
        <v>31.775713282442755</v>
      </c>
      <c r="K67" s="356">
        <f>(3.91*'VO2-LBM'!K67+1.1*'VCO2-LBM'!K67)/1000</f>
        <v>18.090416929133859</v>
      </c>
      <c r="L67" s="329"/>
      <c r="M67" s="329"/>
      <c r="N67" s="329"/>
      <c r="O67" s="329"/>
      <c r="P67" s="329"/>
      <c r="Q67" s="329"/>
      <c r="R67" s="329"/>
      <c r="S67" s="329"/>
      <c r="T67" s="329"/>
      <c r="U67" s="357">
        <f t="shared" ref="U67" si="10">STDEV(L66:T66)/SQRT(COUNT(L66:T66))</f>
        <v>1.9264299841281278</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(3.91*'VO2-LBM'!C68+1.1*'VCO2-LBM'!C68)/1000</f>
        <v>12.242643045977013</v>
      </c>
      <c r="D68" s="355">
        <f>(3.91*'VO2-LBM'!D68+1.1*'VCO2-LBM'!D68)/1000</f>
        <v>15.050536740331488</v>
      </c>
      <c r="E68" s="355">
        <f>(3.91*'VO2-LBM'!E68+1.1*'VCO2-LBM'!E68)/1000</f>
        <v>23.001203571428569</v>
      </c>
      <c r="F68" s="355">
        <f>(3.91*'VO2-LBM'!F68+1.1*'VCO2-LBM'!F68)/1000</f>
        <v>27.656876923076926</v>
      </c>
      <c r="G68" s="355">
        <f>(3.91*'VO2-LBM'!G68+1.1*'VCO2-LBM'!G68)/1000</f>
        <v>30.091096438356168</v>
      </c>
      <c r="H68" s="355">
        <f>(3.91*'VO2-LBM'!H68+1.1*'VCO2-LBM'!H68)/1000</f>
        <v>17.85077603174603</v>
      </c>
      <c r="I68" s="355">
        <f>(3.91*'VO2-LBM'!I68+1.1*'VCO2-LBM'!I68)/1000</f>
        <v>25.756349999999998</v>
      </c>
      <c r="J68" s="355">
        <f>(3.91*'VO2-LBM'!J68+1.1*'VCO2-LBM'!J68)/1000</f>
        <v>32.585441832061072</v>
      </c>
      <c r="K68" s="356">
        <f>(3.91*'VO2-LBM'!K68+1.1*'VCO2-LBM'!K68)/1000</f>
        <v>17.690863700787403</v>
      </c>
      <c r="L68" s="32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(3.91*'VO2-LBM'!C69+1.1*'VCO2-LBM'!C69)/1000</f>
        <v>18.407472528735635</v>
      </c>
      <c r="D69" s="355">
        <f>(3.91*'VO2-LBM'!D69+1.1*'VCO2-LBM'!D69)/1000</f>
        <v>28.671011049723756</v>
      </c>
      <c r="E69" s="355">
        <f>(3.91*'VO2-LBM'!E69+1.1*'VCO2-LBM'!E69)/1000</f>
        <v>13.977160714285715</v>
      </c>
      <c r="F69" s="355">
        <f>(3.91*'VO2-LBM'!F69+1.1*'VCO2-LBM'!F69)/1000</f>
        <v>28.422459999999997</v>
      </c>
      <c r="G69" s="355">
        <f>(3.91*'VO2-LBM'!G69+1.1*'VCO2-LBM'!G69)/1000</f>
        <v>28.685987876712328</v>
      </c>
      <c r="H69" s="355">
        <f>(3.91*'VO2-LBM'!H69+1.1*'VCO2-LBM'!H69)/1000</f>
        <v>19.678403968253974</v>
      </c>
      <c r="I69" s="355">
        <f>(3.91*'VO2-LBM'!I69+1.1*'VCO2-LBM'!I69)/1000</f>
        <v>25.996849999999998</v>
      </c>
      <c r="J69" s="355">
        <f>(3.91*'VO2-LBM'!J69+1.1*'VCO2-LBM'!J69)/1000</f>
        <v>31.700727938931301</v>
      </c>
      <c r="K69" s="356">
        <f>(3.91*'VO2-LBM'!K69+1.1*'VCO2-LBM'!K69)/1000</f>
        <v>30.714704330708663</v>
      </c>
      <c r="L69" s="329">
        <f t="shared" ref="L69:P69" si="11">AVERAGE(C69:C71)</f>
        <v>23.433141570881229</v>
      </c>
      <c r="M69" s="329">
        <f t="shared" si="11"/>
        <v>22.718197421731123</v>
      </c>
      <c r="N69" s="329">
        <f t="shared" si="11"/>
        <v>21.122587499999998</v>
      </c>
      <c r="O69" s="329">
        <f t="shared" si="11"/>
        <v>28.72969282051282</v>
      </c>
      <c r="P69" s="329">
        <f t="shared" si="11"/>
        <v>28.677365433789955</v>
      </c>
      <c r="Q69" s="329">
        <f t="shared" ref="Q69" si="12">AVERAGE(H69:H71)</f>
        <v>27.064149735449735</v>
      </c>
      <c r="R69" s="329">
        <f t="shared" ref="R69" si="13">AVERAGE(I69:I71)</f>
        <v>21.243077777777774</v>
      </c>
      <c r="S69" s="329">
        <f t="shared" ref="S69" si="14">AVERAGE(J69:J71)</f>
        <v>30.351502086514</v>
      </c>
      <c r="T69" s="329">
        <f t="shared" ref="T69" si="15">AVERAGE(K69:K71)</f>
        <v>25.382121154855643</v>
      </c>
      <c r="U69" s="357">
        <f t="shared" ref="U69" si="16">AVERAGE(L69:T69)</f>
        <v>25.41353727794581</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(3.91*'VO2-LBM'!C70+1.1*'VCO2-LBM'!C70)/1000</f>
        <v>26.136454827586213</v>
      </c>
      <c r="D70" s="355">
        <f>(3.91*'VO2-LBM'!D70+1.1*'VCO2-LBM'!D70)/1000</f>
        <v>14.899384806629834</v>
      </c>
      <c r="E70" s="355">
        <f>(3.91*'VO2-LBM'!E70+1.1*'VCO2-LBM'!E70)/1000</f>
        <v>24.969567857142859</v>
      </c>
      <c r="F70" s="355">
        <f>(3.91*'VO2-LBM'!F70+1.1*'VCO2-LBM'!F70)/1000</f>
        <v>28.288479999999996</v>
      </c>
      <c r="G70" s="355">
        <f>(3.91*'VO2-LBM'!G70+1.1*'VCO2-LBM'!G70)/1000</f>
        <v>24.976335479452057</v>
      </c>
      <c r="H70" s="355">
        <f>(3.91*'VO2-LBM'!H70+1.1*'VCO2-LBM'!H70)/1000</f>
        <v>31.346957777777774</v>
      </c>
      <c r="I70" s="355">
        <f>(3.91*'VO2-LBM'!I70+1.1*'VCO2-LBM'!I70)/1000</f>
        <v>16.244816666666665</v>
      </c>
      <c r="J70" s="355">
        <f>(3.91*'VO2-LBM'!J70+1.1*'VCO2-LBM'!J70)/1000</f>
        <v>30.85039480916031</v>
      </c>
      <c r="K70" s="356">
        <f>(3.91*'VO2-LBM'!K70+1.1*'VCO2-LBM'!K70)/1000</f>
        <v>15.420353385826772</v>
      </c>
      <c r="L70" s="329"/>
      <c r="M70" s="329"/>
      <c r="N70" s="329"/>
      <c r="O70" s="329"/>
      <c r="P70" s="329"/>
      <c r="Q70" s="329"/>
      <c r="R70" s="329"/>
      <c r="S70" s="329"/>
      <c r="T70" s="329"/>
      <c r="U70" s="357">
        <f t="shared" ref="U70" si="17">STDEV(L69:T69)/SQRT(COUNT(L69:T69))</f>
        <v>1.1531976874600318</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(3.91*'VO2-LBM'!C71+1.1*'VCO2-LBM'!C71)/1000</f>
        <v>25.755497356321843</v>
      </c>
      <c r="D71" s="355">
        <f>(3.91*'VO2-LBM'!D71+1.1*'VCO2-LBM'!D71)/1000</f>
        <v>24.584196408839777</v>
      </c>
      <c r="E71" s="355">
        <f>(3.91*'VO2-LBM'!E71+1.1*'VCO2-LBM'!E71)/1000</f>
        <v>24.421033928571429</v>
      </c>
      <c r="F71" s="355">
        <f>(3.91*'VO2-LBM'!F71+1.1*'VCO2-LBM'!F71)/1000</f>
        <v>29.478138461538464</v>
      </c>
      <c r="G71" s="355">
        <f>(3.91*'VO2-LBM'!G71+1.1*'VCO2-LBM'!G71)/1000</f>
        <v>32.369772945205476</v>
      </c>
      <c r="H71" s="355">
        <f>(3.91*'VO2-LBM'!H71+1.1*'VCO2-LBM'!H71)/1000</f>
        <v>30.167087460317465</v>
      </c>
      <c r="I71" s="355">
        <f>(3.91*'VO2-LBM'!I71+1.1*'VCO2-LBM'!I71)/1000</f>
        <v>21.487566666666666</v>
      </c>
      <c r="J71" s="355">
        <f>(3.91*'VO2-LBM'!J71+1.1*'VCO2-LBM'!J71)/1000</f>
        <v>28.503383511450384</v>
      </c>
      <c r="K71" s="356">
        <f>(3.91*'VO2-LBM'!K71+1.1*'VCO2-LBM'!K71)/1000</f>
        <v>30.0113057480315</v>
      </c>
      <c r="L71" s="32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(3.91*'VO2-LBM'!C72+1.1*'VCO2-LBM'!C72)/1000</f>
        <v>26.103436436781617</v>
      </c>
      <c r="D72" s="355">
        <f>(3.91*'VO2-LBM'!D72+1.1*'VCO2-LBM'!D72)/1000</f>
        <v>23.663382872928178</v>
      </c>
      <c r="E72" s="355">
        <f>(3.91*'VO2-LBM'!E72+1.1*'VCO2-LBM'!E72)/1000</f>
        <v>24.39</v>
      </c>
      <c r="F72" s="355">
        <f>(3.91*'VO2-LBM'!F72+1.1*'VCO2-LBM'!F72)/1000</f>
        <v>26.960915384615387</v>
      </c>
      <c r="G72" s="355">
        <f>(3.91*'VO2-LBM'!G72+1.1*'VCO2-LBM'!G72)/1000</f>
        <v>25.138560342465752</v>
      </c>
      <c r="H72" s="355">
        <f>(3.91*'VO2-LBM'!H72+1.1*'VCO2-LBM'!H72)/1000</f>
        <v>29.839140952380951</v>
      </c>
      <c r="I72" s="355">
        <f>(3.91*'VO2-LBM'!I72+1.1*'VCO2-LBM'!I72)/1000</f>
        <v>28.898816666666669</v>
      </c>
      <c r="J72" s="355">
        <f>(3.91*'VO2-LBM'!J72+1.1*'VCO2-LBM'!J72)/1000</f>
        <v>27.172335419847332</v>
      </c>
      <c r="K72" s="356">
        <f>(3.91*'VO2-LBM'!K72+1.1*'VCO2-LBM'!K72)/1000</f>
        <v>30.093021968503937</v>
      </c>
      <c r="L72" s="329">
        <f t="shared" ref="L72" si="18">AVERAGE(C72:C74)</f>
        <v>25.631330555555564</v>
      </c>
      <c r="M72" s="329">
        <f t="shared" ref="M72" si="19">AVERAGE(D72:D74)</f>
        <v>23.678835082872926</v>
      </c>
      <c r="N72" s="329">
        <f t="shared" ref="N72" si="20">AVERAGE(E72:E74)</f>
        <v>23.089778571428571</v>
      </c>
      <c r="O72" s="329">
        <f t="shared" ref="O72" si="21">AVERAGE(F72:F74)</f>
        <v>27.65784153846154</v>
      </c>
      <c r="P72" s="329">
        <f t="shared" ref="P72" si="22">AVERAGE(G72:G74)</f>
        <v>27.851003812785393</v>
      </c>
      <c r="Q72" s="329">
        <f t="shared" ref="Q72" si="23">AVERAGE(H72:H74)</f>
        <v>26.238534338624337</v>
      </c>
      <c r="R72" s="329">
        <f t="shared" ref="R72" si="24">AVERAGE(I72:I74)</f>
        <v>28.682333333333332</v>
      </c>
      <c r="S72" s="329">
        <f t="shared" ref="S72" si="25">AVERAGE(J72:J74)</f>
        <v>28.909501424936391</v>
      </c>
      <c r="T72" s="329">
        <f t="shared" ref="T72" si="26">AVERAGE(K72:K74)</f>
        <v>28.19326979002625</v>
      </c>
      <c r="U72" s="357">
        <f t="shared" ref="U72" si="27">AVERAGE(L72:T72)</f>
        <v>26.659158716447145</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(3.91*'VO2-LBM'!C73+1.1*'VCO2-LBM'!C73)/1000</f>
        <v>26.797087413793111</v>
      </c>
      <c r="D73" s="355">
        <f>(3.91*'VO2-LBM'!D73+1.1*'VCO2-LBM'!D73)/1000</f>
        <v>24.68838508287293</v>
      </c>
      <c r="E73" s="355">
        <f>(3.91*'VO2-LBM'!E73+1.1*'VCO2-LBM'!E73)/1000</f>
        <v>22.243596428571429</v>
      </c>
      <c r="F73" s="355">
        <f>(3.91*'VO2-LBM'!F73+1.1*'VCO2-LBM'!F73)/1000</f>
        <v>28.544492307692309</v>
      </c>
      <c r="G73" s="355">
        <f>(3.91*'VO2-LBM'!G73+1.1*'VCO2-LBM'!G73)/1000</f>
        <v>32.579790616438359</v>
      </c>
      <c r="H73" s="355">
        <f>(3.91*'VO2-LBM'!H73+1.1*'VCO2-LBM'!H73)/1000</f>
        <v>23.894237936507935</v>
      </c>
      <c r="I73" s="355">
        <f>(3.91*'VO2-LBM'!I73+1.1*'VCO2-LBM'!I73)/1000</f>
        <v>29.88208333333333</v>
      </c>
      <c r="J73" s="355">
        <f>(3.91*'VO2-LBM'!J73+1.1*'VCO2-LBM'!J73)/1000</f>
        <v>31.156260458015268</v>
      </c>
      <c r="K73" s="356">
        <f>(3.91*'VO2-LBM'!K73+1.1*'VCO2-LBM'!K73)/1000</f>
        <v>29.821658346456694</v>
      </c>
      <c r="L73" s="329"/>
      <c r="M73" s="329"/>
      <c r="N73" s="329"/>
      <c r="O73" s="329"/>
      <c r="P73" s="329"/>
      <c r="Q73" s="329"/>
      <c r="R73" s="329"/>
      <c r="S73" s="329"/>
      <c r="T73" s="329"/>
      <c r="U73" s="357">
        <f t="shared" ref="U73" si="28">STDEV(L72:T72)/SQRT(COUNT(L72:T72))</f>
        <v>0.7147726514115823</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(3.91*'VO2-LBM'!C74+1.1*'VCO2-LBM'!C74)/1000</f>
        <v>23.993467816091957</v>
      </c>
      <c r="D74" s="355">
        <f>(3.91*'VO2-LBM'!D74+1.1*'VCO2-LBM'!D74)/1000</f>
        <v>22.684737292817676</v>
      </c>
      <c r="E74" s="355">
        <f>(3.91*'VO2-LBM'!E74+1.1*'VCO2-LBM'!E74)/1000</f>
        <v>22.635739285714287</v>
      </c>
      <c r="F74" s="355">
        <f>(3.91*'VO2-LBM'!F74+1.1*'VCO2-LBM'!F74)/1000</f>
        <v>27.468116923076924</v>
      </c>
      <c r="G74" s="355">
        <f>(3.91*'VO2-LBM'!G74+1.1*'VCO2-LBM'!G74)/1000</f>
        <v>25.834660479452062</v>
      </c>
      <c r="H74" s="355">
        <f>(3.91*'VO2-LBM'!H74+1.1*'VCO2-LBM'!H74)/1000</f>
        <v>24.982224126984129</v>
      </c>
      <c r="I74" s="355">
        <f>(3.91*'VO2-LBM'!I74+1.1*'VCO2-LBM'!I74)/1000</f>
        <v>27.266099999999998</v>
      </c>
      <c r="J74" s="355">
        <f>(3.91*'VO2-LBM'!J74+1.1*'VCO2-LBM'!J74)/1000</f>
        <v>28.399908396946568</v>
      </c>
      <c r="K74" s="356">
        <f>(3.91*'VO2-LBM'!K74+1.1*'VCO2-LBM'!K74)/1000</f>
        <v>24.665129055118111</v>
      </c>
      <c r="L74" s="32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(3.91*'VO2-LBM'!C75+1.1*'VCO2-LBM'!C75)/1000</f>
        <v>24.713222011494253</v>
      </c>
      <c r="D75" s="355">
        <f>(3.91*'VO2-LBM'!D75+1.1*'VCO2-LBM'!D75)/1000</f>
        <v>26.638110220994477</v>
      </c>
      <c r="E75" s="355">
        <f>(3.91*'VO2-LBM'!E75+1.1*'VCO2-LBM'!E75)/1000</f>
        <v>13.271175000000001</v>
      </c>
      <c r="F75" s="355">
        <f>(3.91*'VO2-LBM'!F75+1.1*'VCO2-LBM'!F75)/1000</f>
        <v>26.667672307692303</v>
      </c>
      <c r="G75" s="355">
        <f>(3.91*'VO2-LBM'!G75+1.1*'VCO2-LBM'!G75)/1000</f>
        <v>24.230615410958904</v>
      </c>
      <c r="H75" s="355">
        <f>(3.91*'VO2-LBM'!H75+1.1*'VCO2-LBM'!H75)/1000</f>
        <v>28.398903968253965</v>
      </c>
      <c r="I75" s="355">
        <f>(3.91*'VO2-LBM'!I75+1.1*'VCO2-LBM'!I75)/1000</f>
        <v>28.048783333333333</v>
      </c>
      <c r="J75" s="355">
        <f>(3.91*'VO2-LBM'!J75+1.1*'VCO2-LBM'!J75)/1000</f>
        <v>25.748945190839695</v>
      </c>
      <c r="K75" s="356">
        <f>(3.91*'VO2-LBM'!K75+1.1*'VCO2-LBM'!K75)/1000</f>
        <v>27.052660472440948</v>
      </c>
      <c r="L75" s="329">
        <f t="shared" ref="L75" si="29">AVERAGE(C75:C77)</f>
        <v>23.565168409961689</v>
      </c>
      <c r="M75" s="329">
        <f t="shared" ref="M75" si="30">AVERAGE(D75:D77)</f>
        <v>20.503841252302028</v>
      </c>
      <c r="N75" s="329">
        <f t="shared" ref="N75" si="31">AVERAGE(E75:E77)</f>
        <v>20.090255357142855</v>
      </c>
      <c r="O75" s="329">
        <f t="shared" ref="O75" si="32">AVERAGE(F75:F77)</f>
        <v>23.638486666666665</v>
      </c>
      <c r="P75" s="329">
        <f t="shared" ref="P75" si="33">AVERAGE(G75:G77)</f>
        <v>26.899529360730593</v>
      </c>
      <c r="Q75" s="329">
        <f t="shared" ref="Q75" si="34">AVERAGE(H75:H77)</f>
        <v>25.727985820105818</v>
      </c>
      <c r="R75" s="329">
        <f t="shared" ref="R75" si="35">AVERAGE(I75:I77)</f>
        <v>23.84023333333333</v>
      </c>
      <c r="S75" s="329">
        <f t="shared" ref="S75" si="36">AVERAGE(J75:J77)</f>
        <v>24.100693231552167</v>
      </c>
      <c r="T75" s="329">
        <f t="shared" ref="T75" si="37">AVERAGE(K75:K77)</f>
        <v>21.17503879265092</v>
      </c>
      <c r="U75" s="357">
        <f t="shared" ref="U75" si="38">AVERAGE(L75:T75)</f>
        <v>23.282359136049561</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(3.91*'VO2-LBM'!C76+1.1*'VCO2-LBM'!C76)/1000</f>
        <v>24.085794712643683</v>
      </c>
      <c r="D76" s="355">
        <f>(3.91*'VO2-LBM'!D76+1.1*'VCO2-LBM'!D76)/1000</f>
        <v>15.373381767955802</v>
      </c>
      <c r="E76" s="355">
        <f>(3.91*'VO2-LBM'!E76+1.1*'VCO2-LBM'!E76)/1000</f>
        <v>21.273187499999999</v>
      </c>
      <c r="F76" s="355">
        <f>(3.91*'VO2-LBM'!F76+1.1*'VCO2-LBM'!F76)/1000</f>
        <v>25.633773846153847</v>
      </c>
      <c r="G76" s="355">
        <f>(3.91*'VO2-LBM'!G76+1.1*'VCO2-LBM'!G76)/1000</f>
        <v>21.880596506849319</v>
      </c>
      <c r="H76" s="355">
        <f>(3.91*'VO2-LBM'!H76+1.1*'VCO2-LBM'!H76)/1000</f>
        <v>21.963584285714287</v>
      </c>
      <c r="I76" s="355">
        <f>(3.91*'VO2-LBM'!I76+1.1*'VCO2-LBM'!I76)/1000</f>
        <v>24.772133333333333</v>
      </c>
      <c r="J76" s="355">
        <f>(3.91*'VO2-LBM'!J76+1.1*'VCO2-LBM'!J76)/1000</f>
        <v>27.677296641221378</v>
      </c>
      <c r="K76" s="356">
        <f>(3.91*'VO2-LBM'!K76+1.1*'VCO2-LBM'!K76)/1000</f>
        <v>18.556267637795276</v>
      </c>
      <c r="L76" s="329"/>
      <c r="M76" s="329"/>
      <c r="N76" s="329"/>
      <c r="O76" s="329"/>
      <c r="P76" s="329"/>
      <c r="Q76" s="329"/>
      <c r="R76" s="329"/>
      <c r="S76" s="329"/>
      <c r="T76" s="329"/>
      <c r="U76" s="357">
        <f t="shared" ref="U76" si="39">STDEV(L75:T75)/SQRT(COUNT(L75:T75))</f>
        <v>0.76922760432801252</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(3.91*'VO2-LBM'!C77+1.1*'VCO2-LBM'!C77)/1000</f>
        <v>21.896488505747129</v>
      </c>
      <c r="D77" s="355">
        <f>(3.91*'VO2-LBM'!D77+1.1*'VCO2-LBM'!D77)/1000</f>
        <v>19.500031767955804</v>
      </c>
      <c r="E77" s="355">
        <f>(3.91*'VO2-LBM'!E77+1.1*'VCO2-LBM'!E77)/1000</f>
        <v>25.72640357142857</v>
      </c>
      <c r="F77" s="355">
        <f>(3.91*'VO2-LBM'!F77+1.1*'VCO2-LBM'!F77)/1000</f>
        <v>18.614013846153846</v>
      </c>
      <c r="G77" s="355">
        <f>(3.91*'VO2-LBM'!G77+1.1*'VCO2-LBM'!G77)/1000</f>
        <v>34.587376164383564</v>
      </c>
      <c r="H77" s="355">
        <f>(3.91*'VO2-LBM'!H77+1.1*'VCO2-LBM'!H77)/1000</f>
        <v>26.821469206349207</v>
      </c>
      <c r="I77" s="355">
        <f>(3.91*'VO2-LBM'!I77+1.1*'VCO2-LBM'!I77)/1000</f>
        <v>18.699783333333333</v>
      </c>
      <c r="J77" s="355">
        <f>(3.91*'VO2-LBM'!J77+1.1*'VCO2-LBM'!J77)/1000</f>
        <v>18.875837862595422</v>
      </c>
      <c r="K77" s="356">
        <f>(3.91*'VO2-LBM'!K77+1.1*'VCO2-LBM'!K77)/1000</f>
        <v>17.916188267716539</v>
      </c>
      <c r="L77" s="32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(3.91*'VO2-LBM'!C78+1.1*'VCO2-LBM'!C78)/1000</f>
        <v>22.777643448275867</v>
      </c>
      <c r="D78" s="355">
        <f>(3.91*'VO2-LBM'!D78+1.1*'VCO2-LBM'!D78)/1000</f>
        <v>26.89508535911602</v>
      </c>
      <c r="E78" s="355">
        <f>(3.91*'VO2-LBM'!E78+1.1*'VCO2-LBM'!E78)/1000</f>
        <v>17.382648214285712</v>
      </c>
      <c r="F78" s="355">
        <f>(3.91*'VO2-LBM'!F78+1.1*'VCO2-LBM'!F78)/1000</f>
        <v>19.036769230769231</v>
      </c>
      <c r="G78" s="355">
        <f>(3.91*'VO2-LBM'!G78+1.1*'VCO2-LBM'!G78)/1000</f>
        <v>25.352993561643839</v>
      </c>
      <c r="H78" s="355">
        <f>(3.91*'VO2-LBM'!H78+1.1*'VCO2-LBM'!H78)/1000</f>
        <v>27.03127412698413</v>
      </c>
      <c r="I78" s="355">
        <f>(3.91*'VO2-LBM'!I78+1.1*'VCO2-LBM'!I78)/1000</f>
        <v>16.002533333333336</v>
      </c>
      <c r="J78" s="355">
        <f>(3.91*'VO2-LBM'!J78+1.1*'VCO2-LBM'!J78)/1000</f>
        <v>32.684124274809157</v>
      </c>
      <c r="K78" s="356">
        <f>(3.91*'VO2-LBM'!K78+1.1*'VCO2-LBM'!K78)/1000</f>
        <v>26.499168031496062</v>
      </c>
      <c r="L78" s="329">
        <f t="shared" ref="L78" si="40">AVERAGE(C78:C80)</f>
        <v>20.479662088122613</v>
      </c>
      <c r="M78" s="329">
        <f t="shared" ref="M78" si="41">AVERAGE(D78:D80)</f>
        <v>25.458142173112339</v>
      </c>
      <c r="N78" s="329">
        <f t="shared" ref="N78" si="42">AVERAGE(E78:E80)</f>
        <v>22.140342857142855</v>
      </c>
      <c r="O78" s="329">
        <f t="shared" ref="O78" si="43">AVERAGE(F78:F80)</f>
        <v>20.094788717948717</v>
      </c>
      <c r="P78" s="329">
        <f t="shared" ref="P78" si="44">AVERAGE(G78:G80)</f>
        <v>22.126575799086762</v>
      </c>
      <c r="Q78" s="329">
        <f t="shared" ref="Q78" si="45">AVERAGE(H78:H80)</f>
        <v>22.703984656084657</v>
      </c>
      <c r="R78" s="329">
        <f t="shared" ref="R78" si="46">AVERAGE(I78:I80)</f>
        <v>24.332877777777778</v>
      </c>
      <c r="S78" s="329">
        <f t="shared" ref="S78" si="47">AVERAGE(J78:J80)</f>
        <v>29.752762035623409</v>
      </c>
      <c r="T78" s="329">
        <f t="shared" ref="T78" si="48">AVERAGE(K78:K80)</f>
        <v>29.767899580052497</v>
      </c>
      <c r="U78" s="357">
        <f t="shared" ref="U78" si="49">AVERAGE(L78:T78)</f>
        <v>24.095226187216852</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(3.91*'VO2-LBM'!C79+1.1*'VCO2-LBM'!C79)/1000</f>
        <v>22.067592298850581</v>
      </c>
      <c r="D79" s="355">
        <f>(3.91*'VO2-LBM'!D79+1.1*'VCO2-LBM'!D79)/1000</f>
        <v>24.100948342541436</v>
      </c>
      <c r="E79" s="355">
        <f>(3.91*'VO2-LBM'!E79+1.1*'VCO2-LBM'!E79)/1000</f>
        <v>22.856126785714288</v>
      </c>
      <c r="F79" s="355">
        <f>(3.91*'VO2-LBM'!F79+1.1*'VCO2-LBM'!F79)/1000</f>
        <v>21.521161538461538</v>
      </c>
      <c r="G79" s="355">
        <f>(3.91*'VO2-LBM'!G79+1.1*'VCO2-LBM'!G79)/1000</f>
        <v>16.355240342465756</v>
      </c>
      <c r="H79" s="355">
        <f>(3.91*'VO2-LBM'!H79+1.1*'VCO2-LBM'!H79)/1000</f>
        <v>21.328972380952386</v>
      </c>
      <c r="I79" s="355">
        <f>(3.91*'VO2-LBM'!I79+1.1*'VCO2-LBM'!I79)/1000</f>
        <v>28.898099999999999</v>
      </c>
      <c r="J79" s="355">
        <f>(3.91*'VO2-LBM'!J79+1.1*'VCO2-LBM'!J79)/1000</f>
        <v>32.332761526717562</v>
      </c>
      <c r="K79" s="356">
        <f>(3.91*'VO2-LBM'!K79+1.1*'VCO2-LBM'!K79)/1000</f>
        <v>31.766265511811028</v>
      </c>
      <c r="L79" s="329"/>
      <c r="M79" s="329"/>
      <c r="N79" s="329"/>
      <c r="O79" s="329"/>
      <c r="P79" s="329"/>
      <c r="Q79" s="329"/>
      <c r="R79" s="329"/>
      <c r="S79" s="329"/>
      <c r="T79" s="329"/>
      <c r="U79" s="357">
        <f t="shared" ref="U79" si="50">STDEV(L78:T78)/SQRT(COUNT(L78:T78))</f>
        <v>1.2065185420359461</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(3.91*'VO2-LBM'!C80+1.1*'VCO2-LBM'!C80)/1000</f>
        <v>16.593750517241382</v>
      </c>
      <c r="D80" s="355">
        <f>(3.91*'VO2-LBM'!D80+1.1*'VCO2-LBM'!D80)/1000</f>
        <v>25.378392817679561</v>
      </c>
      <c r="E80" s="355">
        <f>(3.91*'VO2-LBM'!E80+1.1*'VCO2-LBM'!E80)/1000</f>
        <v>26.182253571428568</v>
      </c>
      <c r="F80" s="355">
        <f>(3.91*'VO2-LBM'!F80+1.1*'VCO2-LBM'!F80)/1000</f>
        <v>19.726435384615382</v>
      </c>
      <c r="G80" s="355">
        <f>(3.91*'VO2-LBM'!G80+1.1*'VCO2-LBM'!G80)/1000</f>
        <v>24.671493493150688</v>
      </c>
      <c r="H80" s="355">
        <f>(3.91*'VO2-LBM'!H80+1.1*'VCO2-LBM'!H80)/1000</f>
        <v>19.751707460317458</v>
      </c>
      <c r="I80" s="355">
        <f>(3.91*'VO2-LBM'!I80+1.1*'VCO2-LBM'!I80)/1000</f>
        <v>28.097999999999999</v>
      </c>
      <c r="J80" s="355">
        <f>(3.91*'VO2-LBM'!J80+1.1*'VCO2-LBM'!J80)/1000</f>
        <v>24.241400305343515</v>
      </c>
      <c r="K80" s="356">
        <f>(3.91*'VO2-LBM'!K80+1.1*'VCO2-LBM'!K80)/1000</f>
        <v>31.0382651968504</v>
      </c>
      <c r="L80" s="32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(3.91*'VO2-LBM'!C81+1.1*'VCO2-LBM'!C81)/1000</f>
        <v>19.742692643678165</v>
      </c>
      <c r="D81" s="355">
        <f>(3.91*'VO2-LBM'!D81+1.1*'VCO2-LBM'!D81)/1000</f>
        <v>25.488748895027623</v>
      </c>
      <c r="E81" s="355">
        <f>(3.91*'VO2-LBM'!E81+1.1*'VCO2-LBM'!E81)/1000</f>
        <v>22.910689285714287</v>
      </c>
      <c r="F81" s="355">
        <f>(3.91*'VO2-LBM'!F81+1.1*'VCO2-LBM'!F81)/1000</f>
        <v>27.348572307692301</v>
      </c>
      <c r="G81" s="355">
        <f>(3.91*'VO2-LBM'!G81+1.1*'VCO2-LBM'!G81)/1000</f>
        <v>27.678447808219179</v>
      </c>
      <c r="H81" s="355">
        <f>(3.91*'VO2-LBM'!H81+1.1*'VCO2-LBM'!H81)/1000</f>
        <v>28.098590634920637</v>
      </c>
      <c r="I81" s="355">
        <f>(3.91*'VO2-LBM'!I81+1.1*'VCO2-LBM'!I81)/1000</f>
        <v>27.406983333333333</v>
      </c>
      <c r="J81" s="355">
        <f>(3.91*'VO2-LBM'!J81+1.1*'VCO2-LBM'!J81)/1000</f>
        <v>29.370025038167938</v>
      </c>
      <c r="K81" s="356">
        <f>(3.91*'VO2-LBM'!K81+1.1*'VCO2-LBM'!K81)/1000</f>
        <v>29.867061417322837</v>
      </c>
      <c r="L81" s="329">
        <f t="shared" ref="L81" si="51">AVERAGE(C81:C83)</f>
        <v>21.280326915708816</v>
      </c>
      <c r="M81" s="329">
        <f t="shared" ref="M81" si="52">AVERAGE(D81:D83)</f>
        <v>18.088668139963168</v>
      </c>
      <c r="N81" s="329">
        <f t="shared" ref="N81" si="53">AVERAGE(E81:E83)</f>
        <v>23.090250000000001</v>
      </c>
      <c r="O81" s="329">
        <f t="shared" ref="O81" si="54">AVERAGE(F81:F83)</f>
        <v>24.799234871794869</v>
      </c>
      <c r="P81" s="329">
        <f t="shared" ref="P81" si="55">AVERAGE(G81:G83)</f>
        <v>24.20364278538813</v>
      </c>
      <c r="Q81" s="329">
        <f t="shared" ref="Q81" si="56">AVERAGE(H81:H83)</f>
        <v>26.598275132275134</v>
      </c>
      <c r="R81" s="329">
        <f t="shared" ref="R81" si="57">AVERAGE(I81:I83)</f>
        <v>25.259150000000002</v>
      </c>
      <c r="S81" s="329">
        <f t="shared" ref="S81" si="58">AVERAGE(J81:J83)</f>
        <v>27.497715674300256</v>
      </c>
      <c r="T81" s="329">
        <f t="shared" ref="T81" si="59">AVERAGE(K81:K83)</f>
        <v>28.100105853018373</v>
      </c>
      <c r="U81" s="357">
        <f t="shared" ref="U81" si="60">AVERAGE(L81:T81)</f>
        <v>24.324152152494307</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(3.91*'VO2-LBM'!C82+1.1*'VCO2-LBM'!C82)/1000</f>
        <v>21.121755574712648</v>
      </c>
      <c r="D82" s="355">
        <f>(3.91*'VO2-LBM'!D82+1.1*'VCO2-LBM'!D82)/1000</f>
        <v>15.640854972375692</v>
      </c>
      <c r="E82" s="355">
        <f>(3.91*'VO2-LBM'!E82+1.1*'VCO2-LBM'!E82)/1000</f>
        <v>24.330728571428573</v>
      </c>
      <c r="F82" s="355">
        <f>(3.91*'VO2-LBM'!F82+1.1*'VCO2-LBM'!F82)/1000</f>
        <v>26.363581538461542</v>
      </c>
      <c r="G82" s="355">
        <f>(3.91*'VO2-LBM'!G82+1.1*'VCO2-LBM'!G82)/1000</f>
        <v>23.131600753424657</v>
      </c>
      <c r="H82" s="355">
        <f>(3.91*'VO2-LBM'!H82+1.1*'VCO2-LBM'!H82)/1000</f>
        <v>22.154129206349207</v>
      </c>
      <c r="I82" s="355">
        <f>(3.91*'VO2-LBM'!I82+1.1*'VCO2-LBM'!I82)/1000</f>
        <v>21.5349</v>
      </c>
      <c r="J82" s="355">
        <f>(3.91*'VO2-LBM'!J82+1.1*'VCO2-LBM'!J82)/1000</f>
        <v>28.606841984732824</v>
      </c>
      <c r="K82" s="356">
        <f>(3.91*'VO2-LBM'!K82+1.1*'VCO2-LBM'!K82)/1000</f>
        <v>21.650998031496062</v>
      </c>
      <c r="L82" s="329"/>
      <c r="M82" s="329"/>
      <c r="N82" s="329"/>
      <c r="O82" s="329"/>
      <c r="P82" s="329"/>
      <c r="Q82" s="329"/>
      <c r="R82" s="329"/>
      <c r="S82" s="329"/>
      <c r="T82" s="329"/>
      <c r="U82" s="357">
        <f t="shared" ref="U82" si="61">STDEV(L81:T81)/SQRT(COUNT(L81:T81))</f>
        <v>1.0559623154559257</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(3.91*'VO2-LBM'!C83+1.1*'VCO2-LBM'!C83)/1000</f>
        <v>22.976532528735635</v>
      </c>
      <c r="D83" s="355">
        <f>(3.91*'VO2-LBM'!D83+1.1*'VCO2-LBM'!D83)/1000</f>
        <v>13.136400552486188</v>
      </c>
      <c r="E83" s="355">
        <f>(3.91*'VO2-LBM'!E83+1.1*'VCO2-LBM'!E83)/1000</f>
        <v>22.029332142857143</v>
      </c>
      <c r="F83" s="355">
        <f>(3.91*'VO2-LBM'!F83+1.1*'VCO2-LBM'!F83)/1000</f>
        <v>20.685550769230773</v>
      </c>
      <c r="G83" s="355">
        <f>(3.91*'VO2-LBM'!G83+1.1*'VCO2-LBM'!G83)/1000</f>
        <v>21.800879794520551</v>
      </c>
      <c r="H83" s="355">
        <f>(3.91*'VO2-LBM'!H83+1.1*'VCO2-LBM'!H83)/1000</f>
        <v>29.542105555555558</v>
      </c>
      <c r="I83" s="355">
        <f>(3.91*'VO2-LBM'!I83+1.1*'VCO2-LBM'!I83)/1000</f>
        <v>26.835566666666665</v>
      </c>
      <c r="J83" s="355">
        <f>(3.91*'VO2-LBM'!J83+1.1*'VCO2-LBM'!J83)/1000</f>
        <v>24.516280000000005</v>
      </c>
      <c r="K83" s="356">
        <f>(3.91*'VO2-LBM'!K83+1.1*'VCO2-LBM'!K83)/1000</f>
        <v>32.782258110236214</v>
      </c>
      <c r="L83" s="32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(3.91*'VO2-LBM'!C84+1.1*'VCO2-LBM'!C84)/1000</f>
        <v>16.147083333333335</v>
      </c>
      <c r="D84" s="355">
        <f>(3.91*'VO2-LBM'!D84+1.1*'VCO2-LBM'!D84)/1000</f>
        <v>10.174058563535912</v>
      </c>
      <c r="E84" s="355">
        <f>(3.91*'VO2-LBM'!E84+1.1*'VCO2-LBM'!E84)/1000</f>
        <v>13.643533928571429</v>
      </c>
      <c r="F84" s="355">
        <f>(3.91*'VO2-LBM'!F84+1.1*'VCO2-LBM'!F84)/1000</f>
        <v>24.616476923076924</v>
      </c>
      <c r="G84" s="355">
        <f>(3.91*'VO2-LBM'!G84+1.1*'VCO2-LBM'!G84)/1000</f>
        <v>15.966672123287676</v>
      </c>
      <c r="H84" s="355">
        <f>(3.91*'VO2-LBM'!H84+1.1*'VCO2-LBM'!H84)/1000</f>
        <v>25.068146825396827</v>
      </c>
      <c r="I84" s="355">
        <f>(3.91*'VO2-LBM'!I84+1.1*'VCO2-LBM'!I84)/1000</f>
        <v>30.022633333333332</v>
      </c>
      <c r="J84" s="355">
        <f>(3.91*'VO2-LBM'!J84+1.1*'VCO2-LBM'!J84)/1000</f>
        <v>27.220195572519085</v>
      </c>
      <c r="K84" s="356">
        <f>(3.91*'VO2-LBM'!K84+1.1*'VCO2-LBM'!K84)/1000</f>
        <v>31.526235748031496</v>
      </c>
      <c r="L84" s="329">
        <f t="shared" ref="L84" si="62">AVERAGE(C84:C86)</f>
        <v>19.768479176245211</v>
      </c>
      <c r="M84" s="329">
        <f t="shared" ref="M84" si="63">AVERAGE(D84:D86)</f>
        <v>22.643194383057093</v>
      </c>
      <c r="N84" s="329">
        <f t="shared" ref="N84" si="64">AVERAGE(E84:E86)</f>
        <v>19.613244642857143</v>
      </c>
      <c r="O84" s="329">
        <f t="shared" ref="O84" si="65">AVERAGE(F84:F86)</f>
        <v>23.024906666666666</v>
      </c>
      <c r="P84" s="329">
        <f t="shared" ref="P84" si="66">AVERAGE(G84:G86)</f>
        <v>17.553624566210051</v>
      </c>
      <c r="Q84" s="329">
        <f t="shared" ref="Q84" si="67">AVERAGE(H84:H86)</f>
        <v>23.482718201058201</v>
      </c>
      <c r="R84" s="329">
        <f t="shared" ref="R84" si="68">AVERAGE(I84:I86)</f>
        <v>25.049222222222223</v>
      </c>
      <c r="S84" s="329">
        <f t="shared" ref="S84" si="69">AVERAGE(J84:J86)</f>
        <v>26.17254193384224</v>
      </c>
      <c r="T84" s="329">
        <f t="shared" ref="T84" si="70">AVERAGE(K84:K86)</f>
        <v>29.040209501312336</v>
      </c>
      <c r="U84" s="357">
        <f t="shared" ref="U84" si="71">AVERAGE(L84:T84)</f>
        <v>22.927571254830131</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(3.91*'VO2-LBM'!C85+1.1*'VCO2-LBM'!C85)/1000</f>
        <v>19.681265977011495</v>
      </c>
      <c r="D85" s="355">
        <f>(3.91*'VO2-LBM'!D85+1.1*'VCO2-LBM'!D85)/1000</f>
        <v>29.249634806629835</v>
      </c>
      <c r="E85" s="355">
        <f>(3.91*'VO2-LBM'!E85+1.1*'VCO2-LBM'!E85)/1000</f>
        <v>18.922692857142859</v>
      </c>
      <c r="F85" s="355">
        <f>(3.91*'VO2-LBM'!F85+1.1*'VCO2-LBM'!F85)/1000</f>
        <v>20.097016923076922</v>
      </c>
      <c r="G85" s="355">
        <f>(3.91*'VO2-LBM'!G85+1.1*'VCO2-LBM'!G85)/1000</f>
        <v>20.4763845890411</v>
      </c>
      <c r="H85" s="355">
        <f>(3.91*'VO2-LBM'!H85+1.1*'VCO2-LBM'!H85)/1000</f>
        <v>17.659738571428569</v>
      </c>
      <c r="I85" s="355">
        <f>(3.91*'VO2-LBM'!I85+1.1*'VCO2-LBM'!I85)/1000</f>
        <v>26.574083333333331</v>
      </c>
      <c r="J85" s="355">
        <f>(3.91*'VO2-LBM'!J85+1.1*'VCO2-LBM'!J85)/1000</f>
        <v>26.791534351145042</v>
      </c>
      <c r="K85" s="356">
        <f>(3.91*'VO2-LBM'!K85+1.1*'VCO2-LBM'!K85)/1000</f>
        <v>29.809884881889769</v>
      </c>
      <c r="L85" s="329"/>
      <c r="M85" s="329"/>
      <c r="N85" s="329"/>
      <c r="O85" s="329"/>
      <c r="P85" s="329"/>
      <c r="Q85" s="329"/>
      <c r="R85" s="329"/>
      <c r="S85" s="329"/>
      <c r="T85" s="329"/>
      <c r="U85" s="357">
        <f t="shared" ref="U85" si="72">STDEV(L84:T84)/SQRT(COUNT(L84:T84))</f>
        <v>1.1939549303498602</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(3.91*'VO2-LBM'!C86+1.1*'VCO2-LBM'!C86)/1000</f>
        <v>23.477088218390808</v>
      </c>
      <c r="D86" s="355">
        <f>(3.91*'VO2-LBM'!D86+1.1*'VCO2-LBM'!D86)/1000</f>
        <v>28.505889779005525</v>
      </c>
      <c r="E86" s="355">
        <f>(3.91*'VO2-LBM'!E86+1.1*'VCO2-LBM'!E86)/1000</f>
        <v>26.273507142857145</v>
      </c>
      <c r="F86" s="355">
        <f>(3.91*'VO2-LBM'!F86+1.1*'VCO2-LBM'!F86)/1000</f>
        <v>24.361226153846157</v>
      </c>
      <c r="G86" s="355">
        <f>(3.91*'VO2-LBM'!G86+1.1*'VCO2-LBM'!G86)/1000</f>
        <v>16.217816986301372</v>
      </c>
      <c r="H86" s="355">
        <f>(3.91*'VO2-LBM'!H86+1.1*'VCO2-LBM'!H86)/1000</f>
        <v>27.720269206349208</v>
      </c>
      <c r="I86" s="355">
        <f>(3.91*'VO2-LBM'!I86+1.1*'VCO2-LBM'!I86)/1000</f>
        <v>18.55095</v>
      </c>
      <c r="J86" s="355">
        <f>(3.91*'VO2-LBM'!J86+1.1*'VCO2-LBM'!J86)/1000</f>
        <v>24.505895877862599</v>
      </c>
      <c r="K86" s="356">
        <f>(3.91*'VO2-LBM'!K86+1.1*'VCO2-LBM'!K86)/1000</f>
        <v>25.784507874015748</v>
      </c>
      <c r="L86" s="32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(3.91*'VO2-LBM'!C87+1.1*'VCO2-LBM'!C87)/1000</f>
        <v>24.314073275862071</v>
      </c>
      <c r="D87" s="355">
        <f>(3.91*'VO2-LBM'!D87+1.1*'VCO2-LBM'!D87)/1000</f>
        <v>27.571679834254141</v>
      </c>
      <c r="E87" s="355">
        <f>(3.91*'VO2-LBM'!E87+1.1*'VCO2-LBM'!E87)/1000</f>
        <v>18.561937499999999</v>
      </c>
      <c r="F87" s="355">
        <f>(3.91*'VO2-LBM'!F87+1.1*'VCO2-LBM'!F87)/1000</f>
        <v>24.255253846153849</v>
      </c>
      <c r="G87" s="355">
        <f>(3.91*'VO2-LBM'!G87+1.1*'VCO2-LBM'!G87)/1000</f>
        <v>28.324082123287674</v>
      </c>
      <c r="H87" s="355">
        <f>(3.91*'VO2-LBM'!H87+1.1*'VCO2-LBM'!H87)/1000</f>
        <v>25.104492857142858</v>
      </c>
      <c r="I87" s="355">
        <f>(3.91*'VO2-LBM'!I87+1.1*'VCO2-LBM'!I87)/1000</f>
        <v>28.022583333333333</v>
      </c>
      <c r="J87" s="355">
        <f>(3.91*'VO2-LBM'!J87+1.1*'VCO2-LBM'!J87)/1000</f>
        <v>28.753201526717561</v>
      </c>
      <c r="K87" s="356">
        <f>(3.91*'VO2-LBM'!K87+1.1*'VCO2-LBM'!K87)/1000</f>
        <v>26.059330629921259</v>
      </c>
      <c r="L87" s="329">
        <f t="shared" ref="L87" si="73">AVERAGE(C87:C89)</f>
        <v>23.011949425287359</v>
      </c>
      <c r="M87" s="329">
        <f t="shared" ref="M87" si="74">AVERAGE(D87:D89)</f>
        <v>24.722053038674034</v>
      </c>
      <c r="N87" s="329">
        <f t="shared" ref="N87" si="75">AVERAGE(E87:E89)</f>
        <v>18.799746428571428</v>
      </c>
      <c r="O87" s="329">
        <f t="shared" ref="O87" si="76">AVERAGE(F87:F89)</f>
        <v>25.823667692307694</v>
      </c>
      <c r="P87" s="329">
        <f t="shared" ref="P87" si="77">AVERAGE(G87:G89)</f>
        <v>22.000216689497719</v>
      </c>
      <c r="Q87" s="329">
        <f t="shared" ref="Q87" si="78">AVERAGE(H87:H89)</f>
        <v>24.878122751322749</v>
      </c>
      <c r="R87" s="329">
        <f t="shared" ref="R87" si="79">AVERAGE(I87:I89)</f>
        <v>27.470477777777777</v>
      </c>
      <c r="S87" s="329">
        <f t="shared" ref="S87" si="80">AVERAGE(J87:J89)</f>
        <v>21.064718727735368</v>
      </c>
      <c r="T87" s="329">
        <f t="shared" ref="T87" si="81">AVERAGE(K87:K89)</f>
        <v>20.787496876640422</v>
      </c>
      <c r="U87" s="357">
        <f t="shared" ref="U87" si="82">AVERAGE(L87:T87)</f>
        <v>23.173161045312728</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(3.91*'VO2-LBM'!C88+1.1*'VCO2-LBM'!C88)/1000</f>
        <v>20.732543505747131</v>
      </c>
      <c r="D88" s="355">
        <f>(3.91*'VO2-LBM'!D88+1.1*'VCO2-LBM'!D88)/1000</f>
        <v>25.514311602209943</v>
      </c>
      <c r="E88" s="355">
        <f>(3.91*'VO2-LBM'!E88+1.1*'VCO2-LBM'!E88)/1000</f>
        <v>21.531648214285717</v>
      </c>
      <c r="F88" s="355">
        <f>(3.91*'VO2-LBM'!F88+1.1*'VCO2-LBM'!F88)/1000</f>
        <v>24.408221538461532</v>
      </c>
      <c r="G88" s="355">
        <f>(3.91*'VO2-LBM'!G88+1.1*'VCO2-LBM'!G88)/1000</f>
        <v>16.613913630136992</v>
      </c>
      <c r="H88" s="355">
        <f>(3.91*'VO2-LBM'!H88+1.1*'VCO2-LBM'!H88)/1000</f>
        <v>29.88881952380952</v>
      </c>
      <c r="I88" s="355">
        <f>(3.91*'VO2-LBM'!I88+1.1*'VCO2-LBM'!I88)/1000</f>
        <v>27.537649999999999</v>
      </c>
      <c r="J88" s="355">
        <f>(3.91*'VO2-LBM'!J88+1.1*'VCO2-LBM'!J88)/1000</f>
        <v>17.018261526717556</v>
      </c>
      <c r="K88" s="356">
        <f>(3.91*'VO2-LBM'!K88+1.1*'VCO2-LBM'!K88)/1000</f>
        <v>17.293420078740162</v>
      </c>
      <c r="L88" s="329"/>
      <c r="M88" s="329"/>
      <c r="N88" s="329"/>
      <c r="O88" s="329"/>
      <c r="P88" s="329"/>
      <c r="Q88" s="329"/>
      <c r="R88" s="329"/>
      <c r="S88" s="329"/>
      <c r="T88" s="329"/>
      <c r="U88" s="357">
        <f t="shared" ref="U88" si="83">STDEV(L87:T87)/SQRT(COUNT(L87:T87))</f>
        <v>0.9239374001866375</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(3.91*'VO2-LBM'!C89+1.1*'VCO2-LBM'!C89)/1000</f>
        <v>23.989231494252881</v>
      </c>
      <c r="D89" s="355">
        <f>(3.91*'VO2-LBM'!D89+1.1*'VCO2-LBM'!D89)/1000</f>
        <v>21.080167679558009</v>
      </c>
      <c r="E89" s="355">
        <f>(3.91*'VO2-LBM'!E89+1.1*'VCO2-LBM'!E89)/1000</f>
        <v>16.305653571428568</v>
      </c>
      <c r="F89" s="355">
        <f>(3.91*'VO2-LBM'!F89+1.1*'VCO2-LBM'!F89)/1000</f>
        <v>28.807527692307698</v>
      </c>
      <c r="G89" s="355">
        <f>(3.91*'VO2-LBM'!G89+1.1*'VCO2-LBM'!G89)/1000</f>
        <v>21.062654315068492</v>
      </c>
      <c r="H89" s="355">
        <f>(3.91*'VO2-LBM'!H89+1.1*'VCO2-LBM'!H89)/1000</f>
        <v>19.641055873015869</v>
      </c>
      <c r="I89" s="355">
        <f>(3.91*'VO2-LBM'!I89+1.1*'VCO2-LBM'!I89)/1000</f>
        <v>26.851200000000002</v>
      </c>
      <c r="J89" s="355">
        <f>(3.91*'VO2-LBM'!J89+1.1*'VCO2-LBM'!J89)/1000</f>
        <v>17.422693129770995</v>
      </c>
      <c r="K89" s="356">
        <f>(3.91*'VO2-LBM'!K89+1.1*'VCO2-LBM'!K89)/1000</f>
        <v>19.009739921259843</v>
      </c>
      <c r="L89" s="32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(3.91*'VO2-LBM'!C90+1.1*'VCO2-LBM'!C90)/1000</f>
        <v>16.699206896551726</v>
      </c>
      <c r="D90" s="355">
        <f>(3.91*'VO2-LBM'!D90+1.1*'VCO2-LBM'!D90)/1000</f>
        <v>20.272305248618785</v>
      </c>
      <c r="E90" s="355">
        <f>(3.91*'VO2-LBM'!E90+1.1*'VCO2-LBM'!E90)/1000</f>
        <v>20.523005357142857</v>
      </c>
      <c r="F90" s="355">
        <f>(3.91*'VO2-LBM'!F90+1.1*'VCO2-LBM'!F90)/1000</f>
        <v>26.836581538461537</v>
      </c>
      <c r="G90" s="355">
        <f>(3.91*'VO2-LBM'!G90+1.1*'VCO2-LBM'!G90)/1000</f>
        <v>25.859563493150688</v>
      </c>
      <c r="H90" s="355">
        <f>(3.91*'VO2-LBM'!H90+1.1*'VCO2-LBM'!H90)/1000</f>
        <v>28.092204603174601</v>
      </c>
      <c r="I90" s="355">
        <f>(3.91*'VO2-LBM'!I90+1.1*'VCO2-LBM'!I90)/1000</f>
        <v>22.021733333333334</v>
      </c>
      <c r="J90" s="355">
        <f>(3.91*'VO2-LBM'!J90+1.1*'VCO2-LBM'!J90)/1000</f>
        <v>32.803658167938927</v>
      </c>
      <c r="K90" s="356">
        <f>(3.91*'VO2-LBM'!K90+1.1*'VCO2-LBM'!K90)/1000</f>
        <v>15.472674724409451</v>
      </c>
      <c r="L90" s="329">
        <f t="shared" ref="L90" si="84">AVERAGE(C90:C92)</f>
        <v>17.736243946360158</v>
      </c>
      <c r="M90" s="329">
        <f t="shared" ref="M90" si="85">AVERAGE(D90:D92)</f>
        <v>16.803685727440147</v>
      </c>
      <c r="N90" s="329">
        <f t="shared" ref="N90" si="86">AVERAGE(E90:E92)</f>
        <v>18.698169642857142</v>
      </c>
      <c r="O90" s="329">
        <f t="shared" ref="O90" si="87">AVERAGE(F90:F92)</f>
        <v>24.778786153846156</v>
      </c>
      <c r="P90" s="329">
        <f t="shared" ref="P90" si="88">AVERAGE(G90:G92)</f>
        <v>24.933493949771691</v>
      </c>
      <c r="Q90" s="329">
        <f t="shared" ref="Q90" si="89">AVERAGE(H90:H92)</f>
        <v>26.437469417989419</v>
      </c>
      <c r="R90" s="329">
        <f t="shared" ref="R90" si="90">AVERAGE(I90:I92)</f>
        <v>20.267361111111111</v>
      </c>
      <c r="S90" s="329">
        <f t="shared" ref="S90" si="91">AVERAGE(J90:J92)</f>
        <v>30.935176284987278</v>
      </c>
      <c r="T90" s="329">
        <f t="shared" ref="T90" si="92">AVERAGE(K90:K92)</f>
        <v>25.258409291338591</v>
      </c>
      <c r="U90" s="357">
        <f t="shared" ref="U90" si="93">AVERAGE(L90:T90)</f>
        <v>22.872088391744629</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(3.91*'VO2-LBM'!C91+1.1*'VCO2-LBM'!C91)/1000</f>
        <v>14.780651494252877</v>
      </c>
      <c r="D91" s="355">
        <f>(3.91*'VO2-LBM'!D91+1.1*'VCO2-LBM'!D91)/1000</f>
        <v>18.96626491712707</v>
      </c>
      <c r="E91" s="355">
        <f>(3.91*'VO2-LBM'!E91+1.1*'VCO2-LBM'!E91)/1000</f>
        <v>21.556012500000001</v>
      </c>
      <c r="F91" s="355">
        <f>(3.91*'VO2-LBM'!F91+1.1*'VCO2-LBM'!F91)/1000</f>
        <v>22.441184615384614</v>
      </c>
      <c r="G91" s="355">
        <f>(3.91*'VO2-LBM'!G91+1.1*'VCO2-LBM'!G91)/1000</f>
        <v>19.559371712328769</v>
      </c>
      <c r="H91" s="355">
        <f>(3.91*'VO2-LBM'!H91+1.1*'VCO2-LBM'!H91)/1000</f>
        <v>20.657606825396826</v>
      </c>
      <c r="I91" s="355">
        <f>(3.91*'VO2-LBM'!I91+1.1*'VCO2-LBM'!I91)/1000</f>
        <v>19.803266666666666</v>
      </c>
      <c r="J91" s="355">
        <f>(3.91*'VO2-LBM'!J91+1.1*'VCO2-LBM'!J91)/1000</f>
        <v>29.379843358778629</v>
      </c>
      <c r="K91" s="356">
        <f>(3.91*'VO2-LBM'!K91+1.1*'VCO2-LBM'!K91)/1000</f>
        <v>29.353635984251969</v>
      </c>
      <c r="L91" s="329"/>
      <c r="M91" s="329"/>
      <c r="N91" s="329"/>
      <c r="O91" s="329"/>
      <c r="P91" s="329"/>
      <c r="Q91" s="329"/>
      <c r="R91" s="329"/>
      <c r="S91" s="329"/>
      <c r="T91" s="329"/>
      <c r="U91" s="357">
        <f t="shared" ref="U91" si="94">STDEV(L90:T90)/SQRT(COUNT(L90:T90))</f>
        <v>1.5754776872387934</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(3.91*'VO2-LBM'!C92+1.1*'VCO2-LBM'!C92)/1000</f>
        <v>21.728873448275866</v>
      </c>
      <c r="D92" s="355">
        <f>(3.91*'VO2-LBM'!D92+1.1*'VCO2-LBM'!D92)/1000</f>
        <v>11.172487016574586</v>
      </c>
      <c r="E92" s="355">
        <f>(3.91*'VO2-LBM'!E92+1.1*'VCO2-LBM'!E92)/1000</f>
        <v>14.015491071428571</v>
      </c>
      <c r="F92" s="355">
        <f>(3.91*'VO2-LBM'!F92+1.1*'VCO2-LBM'!F92)/1000</f>
        <v>25.058592307692312</v>
      </c>
      <c r="G92" s="355">
        <f>(3.91*'VO2-LBM'!G92+1.1*'VCO2-LBM'!G92)/1000</f>
        <v>29.381546643835616</v>
      </c>
      <c r="H92" s="355">
        <f>(3.91*'VO2-LBM'!H92+1.1*'VCO2-LBM'!H92)/1000</f>
        <v>30.562596825396827</v>
      </c>
      <c r="I92" s="355">
        <f>(3.91*'VO2-LBM'!I92+1.1*'VCO2-LBM'!I92)/1000</f>
        <v>18.977083333333333</v>
      </c>
      <c r="J92" s="355">
        <f>(3.91*'VO2-LBM'!J92+1.1*'VCO2-LBM'!J92)/1000</f>
        <v>30.622027328244275</v>
      </c>
      <c r="K92" s="356">
        <f>(3.91*'VO2-LBM'!K92+1.1*'VCO2-LBM'!K92)/1000</f>
        <v>30.948917165354338</v>
      </c>
      <c r="L92" s="32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(3.91*'VO2-LBM'!C93+1.1*'VCO2-LBM'!C93)/1000</f>
        <v>17.921993160919545</v>
      </c>
      <c r="D93" s="355">
        <f>(3.91*'VO2-LBM'!D93+1.1*'VCO2-LBM'!D93)/1000</f>
        <v>9.4799055248618789</v>
      </c>
      <c r="E93" s="355">
        <f>(3.91*'VO2-LBM'!E93+1.1*'VCO2-LBM'!E93)/1000</f>
        <v>13.690301785714286</v>
      </c>
      <c r="F93" s="355">
        <f>(3.91*'VO2-LBM'!F93+1.1*'VCO2-LBM'!F93)/1000</f>
        <v>27.131500000000003</v>
      </c>
      <c r="G93" s="355">
        <f>(3.91*'VO2-LBM'!G93+1.1*'VCO2-LBM'!G93)/1000</f>
        <v>19.028524726027396</v>
      </c>
      <c r="H93" s="355">
        <f>(3.91*'VO2-LBM'!H93+1.1*'VCO2-LBM'!H93)/1000</f>
        <v>23.336886825396824</v>
      </c>
      <c r="I93" s="355">
        <f>(3.91*'VO2-LBM'!I93+1.1*'VCO2-LBM'!I93)/1000</f>
        <v>27.596100000000003</v>
      </c>
      <c r="J93" s="355">
        <f>(3.91*'VO2-LBM'!J93+1.1*'VCO2-LBM'!J93)/1000</f>
        <v>23.037374656488552</v>
      </c>
      <c r="K93" s="356">
        <f>(3.91*'VO2-LBM'!K93+1.1*'VCO2-LBM'!K93)/1000</f>
        <v>26.88446590551181</v>
      </c>
      <c r="L93" s="329">
        <f t="shared" ref="L93" si="95">AVERAGE(C93:C95)</f>
        <v>19.42751237547893</v>
      </c>
      <c r="M93" s="329">
        <f t="shared" ref="M93" si="96">AVERAGE(D93:D95)</f>
        <v>15.981764088397791</v>
      </c>
      <c r="N93" s="329">
        <f t="shared" ref="N93" si="97">AVERAGE(E93:E95)</f>
        <v>17.371494642857144</v>
      </c>
      <c r="O93" s="329">
        <f t="shared" ref="O93" si="98">AVERAGE(F93:F95)</f>
        <v>23.937917948717949</v>
      </c>
      <c r="P93" s="329">
        <f t="shared" ref="P93" si="99">AVERAGE(G93:G95)</f>
        <v>18.313933424657534</v>
      </c>
      <c r="Q93" s="329">
        <f t="shared" ref="Q93" si="100">AVERAGE(H93:H95)</f>
        <v>19.886629365079365</v>
      </c>
      <c r="R93" s="329">
        <f t="shared" ref="R93" si="101">AVERAGE(I93:I95)</f>
        <v>27.583433333333335</v>
      </c>
      <c r="S93" s="329">
        <f t="shared" ref="S93" si="102">AVERAGE(J93:J95)</f>
        <v>25.040650432569976</v>
      </c>
      <c r="T93" s="329">
        <f t="shared" ref="T93" si="103">AVERAGE(K93:K95)</f>
        <v>26.106564094488192</v>
      </c>
      <c r="U93" s="357">
        <f t="shared" ref="U93" si="104">AVERAGE(L93:T93)</f>
        <v>21.516655522842246</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(3.91*'VO2-LBM'!C94+1.1*'VCO2-LBM'!C94)/1000</f>
        <v>18.670482701149428</v>
      </c>
      <c r="D94" s="355">
        <f>(3.91*'VO2-LBM'!D94+1.1*'VCO2-LBM'!D94)/1000</f>
        <v>11.047706629834254</v>
      </c>
      <c r="E94" s="355">
        <f>(3.91*'VO2-LBM'!E94+1.1*'VCO2-LBM'!E94)/1000</f>
        <v>14.411153571428571</v>
      </c>
      <c r="F94" s="355">
        <f>(3.91*'VO2-LBM'!F94+1.1*'VCO2-LBM'!F94)/1000</f>
        <v>25.014947692307693</v>
      </c>
      <c r="G94" s="355">
        <f>(3.91*'VO2-LBM'!G94+1.1*'VCO2-LBM'!G94)/1000</f>
        <v>17.374910479452055</v>
      </c>
      <c r="H94" s="355">
        <f>(3.91*'VO2-LBM'!H94+1.1*'VCO2-LBM'!H94)/1000</f>
        <v>18.638313015873017</v>
      </c>
      <c r="I94" s="355">
        <f>(3.91*'VO2-LBM'!I94+1.1*'VCO2-LBM'!I94)/1000</f>
        <v>28.163533333333334</v>
      </c>
      <c r="J94" s="355">
        <f>(3.91*'VO2-LBM'!J94+1.1*'VCO2-LBM'!J94)/1000</f>
        <v>29.376165648854965</v>
      </c>
      <c r="K94" s="356">
        <f>(3.91*'VO2-LBM'!K94+1.1*'VCO2-LBM'!K94)/1000</f>
        <v>30.125100393700791</v>
      </c>
      <c r="L94" s="329"/>
      <c r="M94" s="329"/>
      <c r="N94" s="329"/>
      <c r="O94" s="329"/>
      <c r="P94" s="329"/>
      <c r="Q94" s="329"/>
      <c r="R94" s="329"/>
      <c r="S94" s="329"/>
      <c r="T94" s="329"/>
      <c r="U94" s="357">
        <f t="shared" ref="U94" si="105">STDEV(L93:T93)/SQRT(COUNT(L93:T93))</f>
        <v>1.4006467785360821</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(3.91*'VO2-LBM'!C95+1.1*'VCO2-LBM'!C95)/1000</f>
        <v>21.69006126436782</v>
      </c>
      <c r="D95" s="355">
        <f>(3.91*'VO2-LBM'!D95+1.1*'VCO2-LBM'!D95)/1000</f>
        <v>27.417680110497237</v>
      </c>
      <c r="E95" s="355">
        <f>(3.91*'VO2-LBM'!E95+1.1*'VCO2-LBM'!E95)/1000</f>
        <v>24.013028571428571</v>
      </c>
      <c r="F95" s="355">
        <f>(3.91*'VO2-LBM'!F95+1.1*'VCO2-LBM'!F95)/1000</f>
        <v>19.667306153846152</v>
      </c>
      <c r="G95" s="355">
        <f>(3.91*'VO2-LBM'!G95+1.1*'VCO2-LBM'!G95)/1000</f>
        <v>18.53836506849315</v>
      </c>
      <c r="H95" s="355">
        <f>(3.91*'VO2-LBM'!H95+1.1*'VCO2-LBM'!H95)/1000</f>
        <v>17.684688253968254</v>
      </c>
      <c r="I95" s="355">
        <f>(3.91*'VO2-LBM'!I95+1.1*'VCO2-LBM'!I95)/1000</f>
        <v>26.990666666666666</v>
      </c>
      <c r="J95" s="355">
        <f>(3.91*'VO2-LBM'!J95+1.1*'VCO2-LBM'!J95)/1000</f>
        <v>22.708410992366414</v>
      </c>
      <c r="K95" s="356">
        <f>(3.91*'VO2-LBM'!K95+1.1*'VCO2-LBM'!K95)/1000</f>
        <v>21.310125984251972</v>
      </c>
      <c r="L95" s="32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(3.91*'VO2-LBM'!C96+1.1*'VCO2-LBM'!C96)/1000</f>
        <v>26.045000114942535</v>
      </c>
      <c r="D96" s="355">
        <f>(3.91*'VO2-LBM'!D96+1.1*'VCO2-LBM'!D96)/1000</f>
        <v>27.140736740331491</v>
      </c>
      <c r="E96" s="355">
        <f>(3.91*'VO2-LBM'!E96+1.1*'VCO2-LBM'!E96)/1000</f>
        <v>17.450292857142855</v>
      </c>
      <c r="F96" s="355">
        <f>(3.91*'VO2-LBM'!F96+1.1*'VCO2-LBM'!F96)/1000</f>
        <v>17.632509230769234</v>
      </c>
      <c r="G96" s="355">
        <f>(3.91*'VO2-LBM'!G96+1.1*'VCO2-LBM'!G96)/1000</f>
        <v>17.927902876712327</v>
      </c>
      <c r="H96" s="355">
        <f>(3.91*'VO2-LBM'!H96+1.1*'VCO2-LBM'!H96)/1000</f>
        <v>29.512213492063491</v>
      </c>
      <c r="I96" s="355">
        <f>(3.91*'VO2-LBM'!I96+1.1*'VCO2-LBM'!I96)/1000</f>
        <v>22.931916666666663</v>
      </c>
      <c r="J96" s="355">
        <f>(3.91*'VO2-LBM'!J96+1.1*'VCO2-LBM'!J96)/1000</f>
        <v>23.281617862595425</v>
      </c>
      <c r="K96" s="356">
        <f>(3.91*'VO2-LBM'!K96+1.1*'VCO2-LBM'!K96)/1000</f>
        <v>22.056709448818903</v>
      </c>
      <c r="L96" s="329">
        <f t="shared" ref="L96" si="106">AVERAGE(C96:C98)</f>
        <v>19.58286494252874</v>
      </c>
      <c r="M96" s="329">
        <f t="shared" ref="M96" si="107">AVERAGE(D96:D98)</f>
        <v>22.504680570902394</v>
      </c>
      <c r="N96" s="329">
        <f t="shared" ref="N96" si="108">AVERAGE(E96:E98)</f>
        <v>22.442057142857141</v>
      </c>
      <c r="O96" s="329">
        <f t="shared" ref="O96" si="109">AVERAGE(F96:F98)</f>
        <v>19.778253846153849</v>
      </c>
      <c r="P96" s="329">
        <f t="shared" ref="P96" si="110">AVERAGE(G96:G98)</f>
        <v>20.370338127853881</v>
      </c>
      <c r="Q96" s="329">
        <f t="shared" ref="Q96" si="111">AVERAGE(H96:H98)</f>
        <v>25.724509735449733</v>
      </c>
      <c r="R96" s="329">
        <f t="shared" ref="R96" si="112">AVERAGE(I96:I98)</f>
        <v>21.086155555555553</v>
      </c>
      <c r="S96" s="329">
        <f t="shared" ref="S96" si="113">AVERAGE(J96:J98)</f>
        <v>25.923311908396951</v>
      </c>
      <c r="T96" s="329">
        <f t="shared" ref="T96" si="114">AVERAGE(K96:K98)</f>
        <v>18.391713175853024</v>
      </c>
      <c r="U96" s="357">
        <f t="shared" ref="U96" si="115">AVERAGE(L96:T96)</f>
        <v>21.755987222839032</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(3.91*'VO2-LBM'!C97+1.1*'VCO2-LBM'!C97)/1000</f>
        <v>17.870612183908047</v>
      </c>
      <c r="D97" s="355">
        <f>(3.91*'VO2-LBM'!D97+1.1*'VCO2-LBM'!D97)/1000</f>
        <v>14.528413812154696</v>
      </c>
      <c r="E97" s="355">
        <f>(3.91*'VO2-LBM'!E97+1.1*'VCO2-LBM'!E97)/1000</f>
        <v>24.961789285714286</v>
      </c>
      <c r="F97" s="355">
        <f>(3.91*'VO2-LBM'!F97+1.1*'VCO2-LBM'!F97)/1000</f>
        <v>22.098830769230769</v>
      </c>
      <c r="G97" s="355">
        <f>(3.91*'VO2-LBM'!G97+1.1*'VCO2-LBM'!G97)/1000</f>
        <v>20.818411917808223</v>
      </c>
      <c r="H97" s="355">
        <f>(3.91*'VO2-LBM'!H97+1.1*'VCO2-LBM'!H97)/1000</f>
        <v>25.737729047619048</v>
      </c>
      <c r="I97" s="355">
        <f>(3.91*'VO2-LBM'!I97+1.1*'VCO2-LBM'!I97)/1000</f>
        <v>20.665599999999998</v>
      </c>
      <c r="J97" s="355">
        <f>(3.91*'VO2-LBM'!J97+1.1*'VCO2-LBM'!J97)/1000</f>
        <v>21.972469618320613</v>
      </c>
      <c r="K97" s="356">
        <f>(3.91*'VO2-LBM'!K97+1.1*'VCO2-LBM'!K97)/1000</f>
        <v>17.217008897637797</v>
      </c>
      <c r="L97" s="329"/>
      <c r="M97" s="329"/>
      <c r="N97" s="329"/>
      <c r="O97" s="329"/>
      <c r="P97" s="329"/>
      <c r="Q97" s="329"/>
      <c r="R97" s="329"/>
      <c r="S97" s="329"/>
      <c r="T97" s="329"/>
      <c r="U97" s="357">
        <f t="shared" ref="U97" si="116">STDEV(L96:T96)/SQRT(COUNT(L96:T96))</f>
        <v>0.88559401852916253</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(3.91*'VO2-LBM'!C98+1.1*'VCO2-LBM'!C98)/1000</f>
        <v>14.832982528735636</v>
      </c>
      <c r="D98" s="355">
        <f>(3.91*'VO2-LBM'!D98+1.1*'VCO2-LBM'!D98)/1000</f>
        <v>25.844891160220993</v>
      </c>
      <c r="E98" s="355">
        <f>(3.91*'VO2-LBM'!E98+1.1*'VCO2-LBM'!E98)/1000</f>
        <v>24.914089285714287</v>
      </c>
      <c r="F98" s="355">
        <f>(3.91*'VO2-LBM'!F98+1.1*'VCO2-LBM'!F98)/1000</f>
        <v>19.603421538461539</v>
      </c>
      <c r="G98" s="355">
        <f>(3.91*'VO2-LBM'!G98+1.1*'VCO2-LBM'!G98)/1000</f>
        <v>22.364699589041095</v>
      </c>
      <c r="H98" s="355">
        <f>(3.91*'VO2-LBM'!H98+1.1*'VCO2-LBM'!H98)/1000</f>
        <v>21.923586666666669</v>
      </c>
      <c r="I98" s="355">
        <f>(3.91*'VO2-LBM'!I98+1.1*'VCO2-LBM'!I98)/1000</f>
        <v>19.66095</v>
      </c>
      <c r="J98" s="355">
        <f>(3.91*'VO2-LBM'!J98+1.1*'VCO2-LBM'!J98)/1000</f>
        <v>32.515848244274807</v>
      </c>
      <c r="K98" s="356">
        <f>(3.91*'VO2-LBM'!K98+1.1*'VCO2-LBM'!K98)/1000</f>
        <v>15.901421181102362</v>
      </c>
      <c r="L98" s="32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(3.91*'VO2-LBM'!C99+1.1*'VCO2-LBM'!C99)/1000</f>
        <v>14.345213678160922</v>
      </c>
      <c r="D99" s="355">
        <f>(3.91*'VO2-LBM'!D99+1.1*'VCO2-LBM'!D99)/1000</f>
        <v>24.949202209944751</v>
      </c>
      <c r="E99" s="355">
        <f>(3.91*'VO2-LBM'!E99+1.1*'VCO2-LBM'!E99)/1000</f>
        <v>21.185517857142855</v>
      </c>
      <c r="F99" s="355">
        <f>(3.91*'VO2-LBM'!F99+1.1*'VCO2-LBM'!F99)/1000</f>
        <v>28.176770769230771</v>
      </c>
      <c r="G99" s="355">
        <f>(3.91*'VO2-LBM'!G99+1.1*'VCO2-LBM'!G99)/1000</f>
        <v>17.439654931506851</v>
      </c>
      <c r="H99" s="355">
        <f>(3.91*'VO2-LBM'!H99+1.1*'VCO2-LBM'!H99)/1000</f>
        <v>18.272831587301585</v>
      </c>
      <c r="I99" s="355">
        <f>(3.91*'VO2-LBM'!I99+1.1*'VCO2-LBM'!I99)/1000</f>
        <v>25.975983333333332</v>
      </c>
      <c r="J99" s="355">
        <f>(3.91*'VO2-LBM'!J99+1.1*'VCO2-LBM'!J99)/1000</f>
        <v>28.265097862595418</v>
      </c>
      <c r="K99" s="356">
        <f>(3.91*'VO2-LBM'!K99+1.1*'VCO2-LBM'!K99)/1000</f>
        <v>34.080193385826774</v>
      </c>
      <c r="L99" s="329">
        <f t="shared" ref="L99" si="117">AVERAGE(C99:C101)</f>
        <v>20.972934003831423</v>
      </c>
      <c r="M99" s="329">
        <f t="shared" ref="M99" si="118">AVERAGE(D99:D101)</f>
        <v>17.774214825046041</v>
      </c>
      <c r="N99" s="329">
        <f t="shared" ref="N99" si="119">AVERAGE(E99:E101)</f>
        <v>18.705064285714286</v>
      </c>
      <c r="O99" s="329">
        <f t="shared" ref="O99" si="120">AVERAGE(F99:F101)</f>
        <v>23.889376923076924</v>
      </c>
      <c r="P99" s="329">
        <f t="shared" ref="P99" si="121">AVERAGE(G99:G101)</f>
        <v>24.704714429223753</v>
      </c>
      <c r="Q99" s="329">
        <f t="shared" ref="Q99" si="122">AVERAGE(H99:H101)</f>
        <v>20.153931216931216</v>
      </c>
      <c r="R99" s="329">
        <f t="shared" ref="R99" si="123">AVERAGE(I99:I101)</f>
        <v>24.878127777777777</v>
      </c>
      <c r="S99" s="329">
        <f t="shared" ref="S99" si="124">AVERAGE(J99:J101)</f>
        <v>26.080244173027989</v>
      </c>
      <c r="T99" s="329">
        <f t="shared" ref="T99" si="125">AVERAGE(K99:K101)</f>
        <v>24.648179816272968</v>
      </c>
      <c r="U99" s="357">
        <f t="shared" ref="U99" si="126">AVERAGE(L99:T99)</f>
        <v>22.4229763834336</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(3.91*'VO2-LBM'!C100+1.1*'VCO2-LBM'!C100)/1000</f>
        <v>24.926346379310353</v>
      </c>
      <c r="D100" s="355">
        <f>(3.91*'VO2-LBM'!D100+1.1*'VCO2-LBM'!D100)/1000</f>
        <v>16.698480386740332</v>
      </c>
      <c r="E100" s="355">
        <f>(3.91*'VO2-LBM'!E100+1.1*'VCO2-LBM'!E100)/1000</f>
        <v>16.491744642857142</v>
      </c>
      <c r="F100" s="355">
        <f>(3.91*'VO2-LBM'!F100+1.1*'VCO2-LBM'!F100)/1000</f>
        <v>26.342969230769231</v>
      </c>
      <c r="G100" s="355">
        <f>(3.91*'VO2-LBM'!G100+1.1*'VCO2-LBM'!G100)/1000</f>
        <v>23.124613698630139</v>
      </c>
      <c r="H100" s="355">
        <f>(3.91*'VO2-LBM'!H100+1.1*'VCO2-LBM'!H100)/1000</f>
        <v>24.472768253968258</v>
      </c>
      <c r="I100" s="355">
        <f>(3.91*'VO2-LBM'!I100+1.1*'VCO2-LBM'!I100)/1000</f>
        <v>28.114850000000001</v>
      </c>
      <c r="J100" s="355">
        <f>(3.91*'VO2-LBM'!J100+1.1*'VCO2-LBM'!J100)/1000</f>
        <v>20.309262748091609</v>
      </c>
      <c r="K100" s="356">
        <f>(3.91*'VO2-LBM'!K100+1.1*'VCO2-LBM'!K100)/1000</f>
        <v>20.918080472440945</v>
      </c>
      <c r="L100" s="329"/>
      <c r="M100" s="329"/>
      <c r="N100" s="329"/>
      <c r="O100" s="329"/>
      <c r="P100" s="329"/>
      <c r="Q100" s="329"/>
      <c r="R100" s="329"/>
      <c r="S100" s="329"/>
      <c r="T100" s="329"/>
      <c r="U100" s="357">
        <f t="shared" ref="U100" si="127">STDEV(L99:T99)/SQRT(COUNT(L99:T99))</f>
        <v>1.0165068773823676</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(3.91*'VO2-LBM'!C101+1.1*'VCO2-LBM'!C101)/1000</f>
        <v>23.647241954022988</v>
      </c>
      <c r="D101" s="355">
        <f>(3.91*'VO2-LBM'!D101+1.1*'VCO2-LBM'!D101)/1000</f>
        <v>11.67496187845304</v>
      </c>
      <c r="E101" s="355">
        <f>(3.91*'VO2-LBM'!E101+1.1*'VCO2-LBM'!E101)/1000</f>
        <v>18.437930357142861</v>
      </c>
      <c r="F101" s="355">
        <f>(3.91*'VO2-LBM'!F101+1.1*'VCO2-LBM'!F101)/1000</f>
        <v>17.148390769230769</v>
      </c>
      <c r="G101" s="355">
        <f>(3.91*'VO2-LBM'!G101+1.1*'VCO2-LBM'!G101)/1000</f>
        <v>33.549874657534254</v>
      </c>
      <c r="H101" s="355">
        <f>(3.91*'VO2-LBM'!H101+1.1*'VCO2-LBM'!H101)/1000</f>
        <v>17.716193809523812</v>
      </c>
      <c r="I101" s="355">
        <f>(3.91*'VO2-LBM'!I101+1.1*'VCO2-LBM'!I101)/1000</f>
        <v>20.54355</v>
      </c>
      <c r="J101" s="355">
        <f>(3.91*'VO2-LBM'!J101+1.1*'VCO2-LBM'!J101)/1000</f>
        <v>29.666371908396947</v>
      </c>
      <c r="K101" s="356">
        <f>(3.91*'VO2-LBM'!K101+1.1*'VCO2-LBM'!K101)/1000</f>
        <v>18.946265590551182</v>
      </c>
      <c r="L101" s="32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(3.91*'VO2-LBM'!C102+1.1*'VCO2-LBM'!C102)/1000</f>
        <v>16.007191264367815</v>
      </c>
      <c r="D102" s="355">
        <f>(3.91*'VO2-LBM'!D102+1.1*'VCO2-LBM'!D102)/1000</f>
        <v>16.324341436464088</v>
      </c>
      <c r="E102" s="355">
        <f>(3.91*'VO2-LBM'!E102+1.1*'VCO2-LBM'!E102)/1000</f>
        <v>20.869762500000004</v>
      </c>
      <c r="F102" s="355">
        <f>(3.91*'VO2-LBM'!F102+1.1*'VCO2-LBM'!F102)/1000</f>
        <v>23.54015230769231</v>
      </c>
      <c r="G102" s="355">
        <f>(3.91*'VO2-LBM'!G102+1.1*'VCO2-LBM'!G102)/1000</f>
        <v>22.184423424657535</v>
      </c>
      <c r="H102" s="355">
        <f>(3.91*'VO2-LBM'!H102+1.1*'VCO2-LBM'!H102)/1000</f>
        <v>17.562351587301592</v>
      </c>
      <c r="I102" s="355">
        <f>(3.91*'VO2-LBM'!I102+1.1*'VCO2-LBM'!I102)/1000</f>
        <v>26.156766666666666</v>
      </c>
      <c r="J102" s="355">
        <f>(3.91*'VO2-LBM'!J102+1.1*'VCO2-LBM'!J102)/1000</f>
        <v>21.349389007633587</v>
      </c>
      <c r="K102" s="356">
        <f>(3.91*'VO2-LBM'!K102+1.1*'VCO2-LBM'!K102)/1000</f>
        <v>15.628444330708662</v>
      </c>
      <c r="L102" s="329">
        <f t="shared" ref="L102" si="128">AVERAGE(C102:C104)</f>
        <v>17.417325747126441</v>
      </c>
      <c r="M102" s="329">
        <f t="shared" ref="M102" si="129">AVERAGE(D102:D104)</f>
        <v>17.893653499079189</v>
      </c>
      <c r="N102" s="329">
        <f t="shared" ref="N102" si="130">AVERAGE(E102:E104)</f>
        <v>19.80519107142857</v>
      </c>
      <c r="O102" s="329">
        <f t="shared" ref="O102" si="131">AVERAGE(F102:F104)</f>
        <v>20.319617435897438</v>
      </c>
      <c r="P102" s="329">
        <f t="shared" ref="P102" si="132">AVERAGE(G102:G104)</f>
        <v>22.531808059360731</v>
      </c>
      <c r="Q102" s="329">
        <f t="shared" ref="Q102" si="133">AVERAGE(H102:H104)</f>
        <v>17.062763492063493</v>
      </c>
      <c r="R102" s="329">
        <f t="shared" ref="R102" si="134">AVERAGE(I102:I104)</f>
        <v>20.9391</v>
      </c>
      <c r="S102" s="329">
        <f t="shared" ref="S102" si="135">AVERAGE(J102:J104)</f>
        <v>20.285909567430028</v>
      </c>
      <c r="T102" s="329">
        <f t="shared" ref="T102" si="136">AVERAGE(K102:K104)</f>
        <v>19.355617112860894</v>
      </c>
      <c r="U102" s="357">
        <f t="shared" ref="U102" si="137">AVERAGE(L102:T102)</f>
        <v>19.512331776138534</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(3.91*'VO2-LBM'!C103+1.1*'VCO2-LBM'!C103)/1000</f>
        <v>20.904052241379315</v>
      </c>
      <c r="D103" s="355">
        <f>(3.91*'VO2-LBM'!D103+1.1*'VCO2-LBM'!D103)/1000</f>
        <v>20.765191988950274</v>
      </c>
      <c r="E103" s="355">
        <f>(3.91*'VO2-LBM'!E103+1.1*'VCO2-LBM'!E103)/1000</f>
        <v>23.340407142857142</v>
      </c>
      <c r="F103" s="355">
        <f>(3.91*'VO2-LBM'!F103+1.1*'VCO2-LBM'!F103)/1000</f>
        <v>22.309269230769235</v>
      </c>
      <c r="G103" s="355">
        <f>(3.91*'VO2-LBM'!G103+1.1*'VCO2-LBM'!G103)/1000</f>
        <v>23.693170479452057</v>
      </c>
      <c r="H103" s="355">
        <f>(3.91*'VO2-LBM'!H103+1.1*'VCO2-LBM'!H103)/1000</f>
        <v>16.525759365079363</v>
      </c>
      <c r="I103" s="355">
        <f>(3.91*'VO2-LBM'!I103+1.1*'VCO2-LBM'!I103)/1000</f>
        <v>18.565316666666664</v>
      </c>
      <c r="J103" s="355">
        <f>(3.91*'VO2-LBM'!J103+1.1*'VCO2-LBM'!J103)/1000</f>
        <v>20.745878473282445</v>
      </c>
      <c r="K103" s="356">
        <f>(3.91*'VO2-LBM'!K103+1.1*'VCO2-LBM'!K103)/1000</f>
        <v>21.76896535433071</v>
      </c>
      <c r="L103" s="329"/>
      <c r="M103" s="329"/>
      <c r="N103" s="329"/>
      <c r="O103" s="329"/>
      <c r="P103" s="329"/>
      <c r="Q103" s="329"/>
      <c r="R103" s="329"/>
      <c r="S103" s="329"/>
      <c r="T103" s="329"/>
      <c r="U103" s="357">
        <f t="shared" ref="U103" si="138">STDEV(L102:T102)/SQRT(COUNT(L102:T102))</f>
        <v>0.59538640326967851</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(3.91*'VO2-LBM'!C104+1.1*'VCO2-LBM'!C104)/1000</f>
        <v>15.340733735632188</v>
      </c>
      <c r="D104" s="355">
        <f>(3.91*'VO2-LBM'!D104+1.1*'VCO2-LBM'!D104)/1000</f>
        <v>16.591427071823205</v>
      </c>
      <c r="E104" s="355">
        <f>(3.91*'VO2-LBM'!E104+1.1*'VCO2-LBM'!E104)/1000</f>
        <v>15.205403571428571</v>
      </c>
      <c r="F104" s="355">
        <f>(3.91*'VO2-LBM'!F104+1.1*'VCO2-LBM'!F104)/1000</f>
        <v>15.109430769230769</v>
      </c>
      <c r="G104" s="355">
        <f>(3.91*'VO2-LBM'!G104+1.1*'VCO2-LBM'!G104)/1000</f>
        <v>21.717830273972606</v>
      </c>
      <c r="H104" s="355">
        <f>(3.91*'VO2-LBM'!H104+1.1*'VCO2-LBM'!H104)/1000</f>
        <v>17.100179523809523</v>
      </c>
      <c r="I104" s="355">
        <f>(3.91*'VO2-LBM'!I104+1.1*'VCO2-LBM'!I104)/1000</f>
        <v>18.095216666666666</v>
      </c>
      <c r="J104" s="355">
        <f>(3.91*'VO2-LBM'!J104+1.1*'VCO2-LBM'!J104)/1000</f>
        <v>18.762461221374046</v>
      </c>
      <c r="K104" s="356">
        <f>(3.91*'VO2-LBM'!K104+1.1*'VCO2-LBM'!K104)/1000</f>
        <v>20.669441653543313</v>
      </c>
      <c r="L104" s="32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(3.91*'VO2-LBM'!C105+1.1*'VCO2-LBM'!C105)/1000</f>
        <v>13.254687873563222</v>
      </c>
      <c r="D105" s="355">
        <f>(3.91*'VO2-LBM'!D105+1.1*'VCO2-LBM'!D105)/1000</f>
        <v>11.395743646408839</v>
      </c>
      <c r="E105" s="355">
        <f>(3.91*'VO2-LBM'!E105+1.1*'VCO2-LBM'!E105)/1000</f>
        <v>12.648503571428574</v>
      </c>
      <c r="F105" s="355">
        <f>(3.91*'VO2-LBM'!F105+1.1*'VCO2-LBM'!F105)/1000</f>
        <v>22.059450769230768</v>
      </c>
      <c r="G105" s="355">
        <f>(3.91*'VO2-LBM'!G105+1.1*'VCO2-LBM'!G105)/1000</f>
        <v>18.437484178082194</v>
      </c>
      <c r="H105" s="355">
        <f>(3.91*'VO2-LBM'!H105+1.1*'VCO2-LBM'!H105)/1000</f>
        <v>31.555777619047618</v>
      </c>
      <c r="I105" s="355">
        <f>(3.91*'VO2-LBM'!I105+1.1*'VCO2-LBM'!I105)/1000</f>
        <v>17.137016666666668</v>
      </c>
      <c r="J105" s="355">
        <f>(3.91*'VO2-LBM'!J105+1.1*'VCO2-LBM'!J105)/1000</f>
        <v>33.662095572519085</v>
      </c>
      <c r="K105" s="356">
        <f>(3.91*'VO2-LBM'!K105+1.1*'VCO2-LBM'!K105)/1000</f>
        <v>18.111295826771652</v>
      </c>
      <c r="L105" s="329">
        <f t="shared" ref="L105" si="139">AVERAGE(C105:C107)</f>
        <v>17.191611819923377</v>
      </c>
      <c r="M105" s="329">
        <f t="shared" ref="M105" si="140">AVERAGE(D105:D107)</f>
        <v>14.451562799263352</v>
      </c>
      <c r="N105" s="329">
        <f t="shared" ref="N105" si="141">AVERAGE(E105:E107)</f>
        <v>16.906328571428574</v>
      </c>
      <c r="O105" s="329">
        <f t="shared" ref="O105" si="142">AVERAGE(F105:F107)</f>
        <v>21.821912820512818</v>
      </c>
      <c r="P105" s="329">
        <f t="shared" ref="P105" si="143">AVERAGE(G105:G107)</f>
        <v>18.535787922374428</v>
      </c>
      <c r="Q105" s="329">
        <f t="shared" ref="Q105" si="144">AVERAGE(H105:H107)</f>
        <v>27.817910952380952</v>
      </c>
      <c r="R105" s="329">
        <f t="shared" ref="R105" si="145">AVERAGE(I105:I107)</f>
        <v>18.377227777777779</v>
      </c>
      <c r="S105" s="329">
        <f t="shared" ref="S105" si="146">AVERAGE(J105:J107)</f>
        <v>25.235513587786258</v>
      </c>
      <c r="T105" s="329">
        <f t="shared" ref="T105" si="147">AVERAGE(K105:K107)</f>
        <v>21.369350078740158</v>
      </c>
      <c r="U105" s="357">
        <f t="shared" ref="U105" si="148">AVERAGE(L105:T105)</f>
        <v>20.189689592243077</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(3.91*'VO2-LBM'!C106+1.1*'VCO2-LBM'!C106)/1000</f>
        <v>18.571552126436785</v>
      </c>
      <c r="D106" s="355">
        <f>(3.91*'VO2-LBM'!D106+1.1*'VCO2-LBM'!D106)/1000</f>
        <v>10.386395856353591</v>
      </c>
      <c r="E106" s="355">
        <f>(3.91*'VO2-LBM'!E106+1.1*'VCO2-LBM'!E106)/1000</f>
        <v>12.751360714285715</v>
      </c>
      <c r="F106" s="355">
        <f>(3.91*'VO2-LBM'!F106+1.1*'VCO2-LBM'!F106)/1000</f>
        <v>15.08727846153846</v>
      </c>
      <c r="G106" s="355">
        <f>(3.91*'VO2-LBM'!G106+1.1*'VCO2-LBM'!G106)/1000</f>
        <v>20.569923150684929</v>
      </c>
      <c r="H106" s="355">
        <f>(3.91*'VO2-LBM'!H106+1.1*'VCO2-LBM'!H106)/1000</f>
        <v>24.064758571428566</v>
      </c>
      <c r="I106" s="355">
        <f>(3.91*'VO2-LBM'!I106+1.1*'VCO2-LBM'!I106)/1000</f>
        <v>15.345216666666667</v>
      </c>
      <c r="J106" s="355">
        <f>(3.91*'VO2-LBM'!J106+1.1*'VCO2-LBM'!J106)/1000</f>
        <v>23.681572977099233</v>
      </c>
      <c r="K106" s="356">
        <f>(3.91*'VO2-LBM'!K106+1.1*'VCO2-LBM'!K106)/1000</f>
        <v>30.253445118110243</v>
      </c>
      <c r="L106" s="329"/>
      <c r="M106" s="329"/>
      <c r="N106" s="329"/>
      <c r="O106" s="329"/>
      <c r="P106" s="329"/>
      <c r="Q106" s="329"/>
      <c r="R106" s="329"/>
      <c r="S106" s="329"/>
      <c r="T106" s="329"/>
      <c r="U106" s="357">
        <f t="shared" ref="U106" si="149">STDEV(L105:T105)/SQRT(COUNT(L105:T105))</f>
        <v>1.4260536553927563</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(3.91*'VO2-LBM'!C107+1.1*'VCO2-LBM'!C107)/1000</f>
        <v>19.748595459770119</v>
      </c>
      <c r="D107" s="355">
        <f>(3.91*'VO2-LBM'!D107+1.1*'VCO2-LBM'!D107)/1000</f>
        <v>21.572548895027627</v>
      </c>
      <c r="E107" s="355">
        <f>(3.91*'VO2-LBM'!E107+1.1*'VCO2-LBM'!E107)/1000</f>
        <v>25.319121428571432</v>
      </c>
      <c r="F107" s="355">
        <f>(3.91*'VO2-LBM'!F107+1.1*'VCO2-LBM'!F107)/1000</f>
        <v>28.319009230769232</v>
      </c>
      <c r="G107" s="355">
        <f>(3.91*'VO2-LBM'!G107+1.1*'VCO2-LBM'!G107)/1000</f>
        <v>16.599956438356166</v>
      </c>
      <c r="H107" s="355">
        <f>(3.91*'VO2-LBM'!H107+1.1*'VCO2-LBM'!H107)/1000</f>
        <v>27.833196666666662</v>
      </c>
      <c r="I107" s="355">
        <f>(3.91*'VO2-LBM'!I107+1.1*'VCO2-LBM'!I107)/1000</f>
        <v>22.649450000000002</v>
      </c>
      <c r="J107" s="355">
        <f>(3.91*'VO2-LBM'!J107+1.1*'VCO2-LBM'!J107)/1000</f>
        <v>18.362872213740459</v>
      </c>
      <c r="K107" s="356">
        <f>(3.91*'VO2-LBM'!K107+1.1*'VCO2-LBM'!K107)/1000</f>
        <v>15.743309291338583</v>
      </c>
      <c r="L107" s="32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(3.91*'VO2-LBM'!C108+1.1*'VCO2-LBM'!C108)/1000</f>
        <v>13.402149252873567</v>
      </c>
      <c r="D108" s="355">
        <f>(3.91*'VO2-LBM'!D108+1.1*'VCO2-LBM'!D108)/1000</f>
        <v>20.86530276243094</v>
      </c>
      <c r="E108" s="355">
        <f>(3.91*'VO2-LBM'!E108+1.1*'VCO2-LBM'!E108)/1000</f>
        <v>21.633267857142858</v>
      </c>
      <c r="F108" s="355">
        <f>(3.91*'VO2-LBM'!F108+1.1*'VCO2-LBM'!F108)/1000</f>
        <v>24.200981538461544</v>
      </c>
      <c r="G108" s="355">
        <f>(3.91*'VO2-LBM'!G108+1.1*'VCO2-LBM'!G108)/1000</f>
        <v>16.500496643835621</v>
      </c>
      <c r="H108" s="355">
        <f>(3.91*'VO2-LBM'!H108+1.1*'VCO2-LBM'!H108)/1000</f>
        <v>17.783586825396821</v>
      </c>
      <c r="I108" s="355">
        <f>(3.91*'VO2-LBM'!I108+1.1*'VCO2-LBM'!I108)/1000</f>
        <v>19.81206666666667</v>
      </c>
      <c r="J108" s="355">
        <f>(3.91*'VO2-LBM'!J108+1.1*'VCO2-LBM'!J108)/1000</f>
        <v>18.376052061068705</v>
      </c>
      <c r="K108" s="356">
        <f>(3.91*'VO2-LBM'!K108+1.1*'VCO2-LBM'!K108)/1000</f>
        <v>19.619121417322837</v>
      </c>
      <c r="L108" s="329">
        <f t="shared" ref="L108" si="150">AVERAGE(C108:C110)</f>
        <v>14.122313582375483</v>
      </c>
      <c r="M108" s="329">
        <f t="shared" ref="M108" si="151">AVERAGE(D108:D110)</f>
        <v>15.143323020257824</v>
      </c>
      <c r="N108" s="329">
        <f t="shared" ref="N108" si="152">AVERAGE(E108:E110)</f>
        <v>16.265807142857145</v>
      </c>
      <c r="O108" s="329">
        <f t="shared" ref="O108" si="153">AVERAGE(F108:F110)</f>
        <v>18.582181538461541</v>
      </c>
      <c r="P108" s="329">
        <f t="shared" ref="P108" si="154">AVERAGE(G108:G110)</f>
        <v>19.745507077625572</v>
      </c>
      <c r="Q108" s="329">
        <f t="shared" ref="Q108" si="155">AVERAGE(H108:H110)</f>
        <v>20.257636296296294</v>
      </c>
      <c r="R108" s="329">
        <f t="shared" ref="R108" si="156">AVERAGE(I108:I110)</f>
        <v>18.047166666666669</v>
      </c>
      <c r="S108" s="329">
        <f t="shared" ref="S108" si="157">AVERAGE(J108:J110)</f>
        <v>24.197301068702291</v>
      </c>
      <c r="T108" s="329">
        <f t="shared" ref="T108" si="158">AVERAGE(K108:K110)</f>
        <v>18.453046876640425</v>
      </c>
      <c r="U108" s="357">
        <f t="shared" ref="U108" si="159">AVERAGE(L108:T108)</f>
        <v>18.312698141098139</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(3.91*'VO2-LBM'!C109+1.1*'VCO2-LBM'!C109)/1000</f>
        <v>14.071129885057474</v>
      </c>
      <c r="D109" s="355">
        <f>(3.91*'VO2-LBM'!D109+1.1*'VCO2-LBM'!D109)/1000</f>
        <v>12.370361878453037</v>
      </c>
      <c r="E109" s="355">
        <f>(3.91*'VO2-LBM'!E109+1.1*'VCO2-LBM'!E109)/1000</f>
        <v>13.295169642857141</v>
      </c>
      <c r="F109" s="355">
        <f>(3.91*'VO2-LBM'!F109+1.1*'VCO2-LBM'!F109)/1000</f>
        <v>16.027541538461541</v>
      </c>
      <c r="G109" s="355">
        <f>(3.91*'VO2-LBM'!G109+1.1*'VCO2-LBM'!G109)/1000</f>
        <v>17.952146095890409</v>
      </c>
      <c r="H109" s="355">
        <f>(3.91*'VO2-LBM'!H109+1.1*'VCO2-LBM'!H109)/1000</f>
        <v>14.636716825396826</v>
      </c>
      <c r="I109" s="355">
        <f>(3.91*'VO2-LBM'!I109+1.1*'VCO2-LBM'!I109)/1000</f>
        <v>17.919283333333336</v>
      </c>
      <c r="J109" s="355">
        <f>(3.91*'VO2-LBM'!J109+1.1*'VCO2-LBM'!J109)/1000</f>
        <v>32.955276335877869</v>
      </c>
      <c r="K109" s="356">
        <f>(3.91*'VO2-LBM'!K109+1.1*'VCO2-LBM'!K109)/1000</f>
        <v>17.800439133858269</v>
      </c>
      <c r="L109" s="329"/>
      <c r="M109" s="329"/>
      <c r="N109" s="329"/>
      <c r="O109" s="329"/>
      <c r="P109" s="329"/>
      <c r="Q109" s="329"/>
      <c r="R109" s="329"/>
      <c r="S109" s="329"/>
      <c r="T109" s="329"/>
      <c r="U109" s="357">
        <f t="shared" ref="U109" si="160">STDEV(L108:T108)/SQRT(COUNT(L108:T108))</f>
        <v>1.0029202339633623</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(3.91*'VO2-LBM'!C110+1.1*'VCO2-LBM'!C110)/1000</f>
        <v>14.893661609195405</v>
      </c>
      <c r="D110" s="355">
        <f>(3.91*'VO2-LBM'!D110+1.1*'VCO2-LBM'!D110)/1000</f>
        <v>12.194304419889502</v>
      </c>
      <c r="E110" s="355">
        <f>(3.91*'VO2-LBM'!E110+1.1*'VCO2-LBM'!E110)/1000</f>
        <v>13.86898392857143</v>
      </c>
      <c r="F110" s="355">
        <f>(3.91*'VO2-LBM'!F110+1.1*'VCO2-LBM'!F110)/1000</f>
        <v>15.518021538461538</v>
      </c>
      <c r="G110" s="355">
        <f>(3.91*'VO2-LBM'!G110+1.1*'VCO2-LBM'!G110)/1000</f>
        <v>24.783878493150681</v>
      </c>
      <c r="H110" s="355">
        <f>(3.91*'VO2-LBM'!H110+1.1*'VCO2-LBM'!H110)/1000</f>
        <v>28.352605238095236</v>
      </c>
      <c r="I110" s="355">
        <f>(3.91*'VO2-LBM'!I110+1.1*'VCO2-LBM'!I110)/1000</f>
        <v>16.410150000000002</v>
      </c>
      <c r="J110" s="355">
        <f>(3.91*'VO2-LBM'!J110+1.1*'VCO2-LBM'!J110)/1000</f>
        <v>21.26057480916031</v>
      </c>
      <c r="K110" s="356">
        <f>(3.91*'VO2-LBM'!K110+1.1*'VCO2-LBM'!K110)/1000</f>
        <v>17.93958007874016</v>
      </c>
      <c r="L110" s="32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(3.91*'VO2-LBM'!C111+1.1*'VCO2-LBM'!C111)/1000</f>
        <v>13.343526034482762</v>
      </c>
      <c r="D111" s="355">
        <f>(3.91*'VO2-LBM'!D111+1.1*'VCO2-LBM'!D111)/1000</f>
        <v>12.298476243093921</v>
      </c>
      <c r="E111" s="355">
        <f>(3.91*'VO2-LBM'!E111+1.1*'VCO2-LBM'!E111)/1000</f>
        <v>23.763198214285715</v>
      </c>
      <c r="F111" s="355">
        <f>(3.91*'VO2-LBM'!F111+1.1*'VCO2-LBM'!F111)/1000</f>
        <v>28.495567692307691</v>
      </c>
      <c r="G111" s="355">
        <f>(3.91*'VO2-LBM'!G111+1.1*'VCO2-LBM'!G111)/1000</f>
        <v>18.168778630136984</v>
      </c>
      <c r="H111" s="355">
        <f>(3.91*'VO2-LBM'!H111+1.1*'VCO2-LBM'!H111)/1000</f>
        <v>27.860795873015871</v>
      </c>
      <c r="I111" s="355">
        <f>(3.91*'VO2-LBM'!I111+1.1*'VCO2-LBM'!I111)/1000</f>
        <v>15.716666666666667</v>
      </c>
      <c r="J111" s="355">
        <f>(3.91*'VO2-LBM'!J111+1.1*'VCO2-LBM'!J111)/1000</f>
        <v>17.913243053435114</v>
      </c>
      <c r="K111" s="356">
        <f>(3.91*'VO2-LBM'!K111+1.1*'VCO2-LBM'!K111)/1000</f>
        <v>34.9166057480315</v>
      </c>
      <c r="L111" s="329">
        <f t="shared" ref="L111" si="161">AVERAGE(C111:C113)</f>
        <v>17.334411168582378</v>
      </c>
      <c r="M111" s="329">
        <f t="shared" ref="M111" si="162">AVERAGE(D111:D113)</f>
        <v>19.06391546961326</v>
      </c>
      <c r="N111" s="329">
        <f t="shared" ref="N111" si="163">AVERAGE(E111:E113)</f>
        <v>20.215023214285715</v>
      </c>
      <c r="O111" s="329">
        <f t="shared" ref="O111" si="164">AVERAGE(F111:F113)</f>
        <v>26.206264615384612</v>
      </c>
      <c r="P111" s="329">
        <f t="shared" ref="P111" si="165">AVERAGE(G111:G113)</f>
        <v>24.851386187214612</v>
      </c>
      <c r="Q111" s="329">
        <f t="shared" ref="Q111" si="166">AVERAGE(H111:H113)</f>
        <v>26.11779417989418</v>
      </c>
      <c r="R111" s="329">
        <f t="shared" ref="R111" si="167">AVERAGE(I111:I113)</f>
        <v>24.999294444444445</v>
      </c>
      <c r="S111" s="329">
        <f t="shared" ref="S111" si="168">AVERAGE(J111:J113)</f>
        <v>20.430516234096697</v>
      </c>
      <c r="T111" s="329">
        <f t="shared" ref="T111" si="169">AVERAGE(K111:K113)</f>
        <v>30.271780078740164</v>
      </c>
      <c r="U111" s="357">
        <f t="shared" ref="U111" si="170">AVERAGE(L111:T111)</f>
        <v>23.276709510250676</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(3.91*'VO2-LBM'!C112+1.1*'VCO2-LBM'!C112)/1000</f>
        <v>17.918691321839084</v>
      </c>
      <c r="D112" s="355">
        <f>(3.91*'VO2-LBM'!D112+1.1*'VCO2-LBM'!D112)/1000</f>
        <v>13.841354972375692</v>
      </c>
      <c r="E112" s="355">
        <f>(3.91*'VO2-LBM'!E112+1.1*'VCO2-LBM'!E112)/1000</f>
        <v>22.85378035714286</v>
      </c>
      <c r="F112" s="355">
        <f>(3.91*'VO2-LBM'!F112+1.1*'VCO2-LBM'!F112)/1000</f>
        <v>32.86979384615384</v>
      </c>
      <c r="G112" s="355">
        <f>(3.91*'VO2-LBM'!G112+1.1*'VCO2-LBM'!G112)/1000</f>
        <v>34.367360068493149</v>
      </c>
      <c r="H112" s="355">
        <f>(3.91*'VO2-LBM'!H112+1.1*'VCO2-LBM'!H112)/1000</f>
        <v>26.931543333333334</v>
      </c>
      <c r="I112" s="355">
        <f>(3.91*'VO2-LBM'!I112+1.1*'VCO2-LBM'!I112)/1000</f>
        <v>33.971433333333337</v>
      </c>
      <c r="J112" s="355">
        <f>(3.91*'VO2-LBM'!J112+1.1*'VCO2-LBM'!J112)/1000</f>
        <v>23.264444122137412</v>
      </c>
      <c r="K112" s="356">
        <f>(3.91*'VO2-LBM'!K112+1.1*'VCO2-LBM'!K112)/1000</f>
        <v>28.883519527559059</v>
      </c>
      <c r="L112" s="329"/>
      <c r="M112" s="329"/>
      <c r="N112" s="329"/>
      <c r="O112" s="329"/>
      <c r="P112" s="329"/>
      <c r="Q112" s="329"/>
      <c r="R112" s="329"/>
      <c r="S112" s="329"/>
      <c r="T112" s="329"/>
      <c r="U112" s="357">
        <f t="shared" ref="U112" si="171">STDEV(L111:T111)/SQRT(COUNT(L111:T111))</f>
        <v>1.4022068683323174</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(3.91*'VO2-LBM'!C113+1.1*'VCO2-LBM'!C113)/1000</f>
        <v>20.741016149425288</v>
      </c>
      <c r="D113" s="355">
        <f>(3.91*'VO2-LBM'!D113+1.1*'VCO2-LBM'!D113)/1000</f>
        <v>31.05191519337016</v>
      </c>
      <c r="E113" s="355">
        <f>(3.91*'VO2-LBM'!E113+1.1*'VCO2-LBM'!E113)/1000</f>
        <v>14.028091071428571</v>
      </c>
      <c r="F113" s="355">
        <f>(3.91*'VO2-LBM'!F113+1.1*'VCO2-LBM'!F113)/1000</f>
        <v>17.253432307692311</v>
      </c>
      <c r="G113" s="355">
        <f>(3.91*'VO2-LBM'!G113+1.1*'VCO2-LBM'!G113)/1000</f>
        <v>22.018019863013702</v>
      </c>
      <c r="H113" s="355">
        <f>(3.91*'VO2-LBM'!H113+1.1*'VCO2-LBM'!H113)/1000</f>
        <v>23.561043333333334</v>
      </c>
      <c r="I113" s="355">
        <f>(3.91*'VO2-LBM'!I113+1.1*'VCO2-LBM'!I113)/1000</f>
        <v>25.309783333333332</v>
      </c>
      <c r="J113" s="355">
        <f>(3.91*'VO2-LBM'!J113+1.1*'VCO2-LBM'!J113)/1000</f>
        <v>20.11386152671756</v>
      </c>
      <c r="K113" s="356">
        <f>(3.91*'VO2-LBM'!K113+1.1*'VCO2-LBM'!K113)/1000</f>
        <v>27.015214960629926</v>
      </c>
      <c r="L113" s="32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(3.91*'VO2-LBM'!C114+1.1*'VCO2-LBM'!C114)/1000</f>
        <v>18.415991896551727</v>
      </c>
      <c r="D114" s="355">
        <f>(3.91*'VO2-LBM'!D114+1.1*'VCO2-LBM'!D114)/1000</f>
        <v>21.402490331491709</v>
      </c>
      <c r="E114" s="355">
        <f>(3.91*'VO2-LBM'!E114+1.1*'VCO2-LBM'!E114)/1000</f>
        <v>13.673025000000001</v>
      </c>
      <c r="F114" s="355">
        <f>(3.91*'VO2-LBM'!F114+1.1*'VCO2-LBM'!F114)/1000</f>
        <v>27.438721538461536</v>
      </c>
      <c r="G114" s="355">
        <f>(3.91*'VO2-LBM'!G114+1.1*'VCO2-LBM'!G114)/1000</f>
        <v>16.573446232876712</v>
      </c>
      <c r="H114" s="355">
        <f>(3.91*'VO2-LBM'!H114+1.1*'VCO2-LBM'!H114)/1000</f>
        <v>26.756487936507934</v>
      </c>
      <c r="I114" s="355">
        <f>(3.91*'VO2-LBM'!I114+1.1*'VCO2-LBM'!I114)/1000</f>
        <v>18.531233333333333</v>
      </c>
      <c r="J114" s="355">
        <f>(3.91*'VO2-LBM'!J114+1.1*'VCO2-LBM'!J114)/1000</f>
        <v>31.350396946564889</v>
      </c>
      <c r="K114" s="356">
        <f>(3.91*'VO2-LBM'!K114+1.1*'VCO2-LBM'!K114)/1000</f>
        <v>16.043726535433073</v>
      </c>
      <c r="L114" s="329">
        <f t="shared" ref="L114" si="172">AVERAGE(C114:C116)</f>
        <v>17.088938122605366</v>
      </c>
      <c r="M114" s="329">
        <f t="shared" ref="M114" si="173">AVERAGE(D114:D116)</f>
        <v>20.073476703499079</v>
      </c>
      <c r="N114" s="329">
        <f t="shared" ref="N114" si="174">AVERAGE(E114:E116)</f>
        <v>18.797646428571429</v>
      </c>
      <c r="O114" s="329">
        <f t="shared" ref="O114" si="175">AVERAGE(F114:F116)</f>
        <v>24.233067692307689</v>
      </c>
      <c r="P114" s="329">
        <f t="shared" ref="P114" si="176">AVERAGE(G114:G116)</f>
        <v>20.799937671232879</v>
      </c>
      <c r="Q114" s="329">
        <f t="shared" ref="Q114" si="177">AVERAGE(H114:H116)</f>
        <v>21.853272380952379</v>
      </c>
      <c r="R114" s="329">
        <f t="shared" ref="R114" si="178">AVERAGE(I114:I116)</f>
        <v>19.850305555555554</v>
      </c>
      <c r="S114" s="329">
        <f t="shared" ref="S114" si="179">AVERAGE(J114:J116)</f>
        <v>22.701255267175572</v>
      </c>
      <c r="T114" s="329">
        <f t="shared" ref="T114" si="180">AVERAGE(K114:K116)</f>
        <v>20.406976640419952</v>
      </c>
      <c r="U114" s="357">
        <f t="shared" ref="U114" si="181">AVERAGE(L114:T114)</f>
        <v>20.644986273591101</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(3.91*'VO2-LBM'!C115+1.1*'VCO2-LBM'!C115)/1000</f>
        <v>16.199336494252876</v>
      </c>
      <c r="D115" s="355">
        <f>(3.91*'VO2-LBM'!D115+1.1*'VCO2-LBM'!D115)/1000</f>
        <v>22.074973204419891</v>
      </c>
      <c r="E115" s="355">
        <f>(3.91*'VO2-LBM'!E115+1.1*'VCO2-LBM'!E115)/1000</f>
        <v>22.852157142857145</v>
      </c>
      <c r="F115" s="355">
        <f>(3.91*'VO2-LBM'!F115+1.1*'VCO2-LBM'!F115)/1000</f>
        <v>15.659650769230769</v>
      </c>
      <c r="G115" s="355">
        <f>(3.91*'VO2-LBM'!G115+1.1*'VCO2-LBM'!G115)/1000</f>
        <v>22.438867260273977</v>
      </c>
      <c r="H115" s="355">
        <f>(3.91*'VO2-LBM'!H115+1.1*'VCO2-LBM'!H115)/1000</f>
        <v>21.203595555555555</v>
      </c>
      <c r="I115" s="355">
        <f>(3.91*'VO2-LBM'!I115+1.1*'VCO2-LBM'!I115)/1000</f>
        <v>22.7196</v>
      </c>
      <c r="J115" s="355">
        <f>(3.91*'VO2-LBM'!J115+1.1*'VCO2-LBM'!J115)/1000</f>
        <v>18.422048396946568</v>
      </c>
      <c r="K115" s="356">
        <f>(3.91*'VO2-LBM'!K115+1.1*'VCO2-LBM'!K115)/1000</f>
        <v>28.512570078740158</v>
      </c>
      <c r="L115" s="329"/>
      <c r="M115" s="329"/>
      <c r="N115" s="329"/>
      <c r="O115" s="329"/>
      <c r="P115" s="329"/>
      <c r="Q115" s="329"/>
      <c r="R115" s="329"/>
      <c r="S115" s="329"/>
      <c r="T115" s="329"/>
      <c r="U115" s="357">
        <f t="shared" ref="U115" si="182">STDEV(L114:T114)/SQRT(COUNT(L114:T114))</f>
        <v>0.70375449344453012</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(3.91*'VO2-LBM'!C116+1.1*'VCO2-LBM'!C116)/1000</f>
        <v>16.651485977011497</v>
      </c>
      <c r="D116" s="355">
        <f>(3.91*'VO2-LBM'!D116+1.1*'VCO2-LBM'!D116)/1000</f>
        <v>16.742966574585633</v>
      </c>
      <c r="E116" s="355">
        <f>(3.91*'VO2-LBM'!E116+1.1*'VCO2-LBM'!E116)/1000</f>
        <v>19.867757142857144</v>
      </c>
      <c r="F116" s="355">
        <f>(3.91*'VO2-LBM'!F116+1.1*'VCO2-LBM'!F116)/1000</f>
        <v>29.600830769230772</v>
      </c>
      <c r="G116" s="355">
        <f>(3.91*'VO2-LBM'!G116+1.1*'VCO2-LBM'!G116)/1000</f>
        <v>23.387499520547951</v>
      </c>
      <c r="H116" s="355">
        <f>(3.91*'VO2-LBM'!H116+1.1*'VCO2-LBM'!H116)/1000</f>
        <v>17.599733650793649</v>
      </c>
      <c r="I116" s="355">
        <f>(3.91*'VO2-LBM'!I116+1.1*'VCO2-LBM'!I116)/1000</f>
        <v>18.300083333333333</v>
      </c>
      <c r="J116" s="355">
        <f>(3.91*'VO2-LBM'!J116+1.1*'VCO2-LBM'!J116)/1000</f>
        <v>18.33132045801527</v>
      </c>
      <c r="K116" s="356">
        <f>(3.91*'VO2-LBM'!K116+1.1*'VCO2-LBM'!K116)/1000</f>
        <v>16.664633307086614</v>
      </c>
      <c r="L116" s="32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(3.91*'VO2-LBM'!C117+1.1*'VCO2-LBM'!C117)/1000</f>
        <v>14.308177011494253</v>
      </c>
      <c r="D117" s="355">
        <f>(3.91*'VO2-LBM'!D117+1.1*'VCO2-LBM'!D117)/1000</f>
        <v>15.599166022099448</v>
      </c>
      <c r="E117" s="355">
        <f>(3.91*'VO2-LBM'!E117+1.1*'VCO2-LBM'!E117)/1000</f>
        <v>13.915976785714287</v>
      </c>
      <c r="F117" s="355">
        <f>(3.91*'VO2-LBM'!F117+1.1*'VCO2-LBM'!F117)/1000</f>
        <v>23.678803076923078</v>
      </c>
      <c r="G117" s="355">
        <f>(3.91*'VO2-LBM'!G117+1.1*'VCO2-LBM'!G117)/1000</f>
        <v>14.489612123287673</v>
      </c>
      <c r="H117" s="355">
        <f>(3.91*'VO2-LBM'!H117+1.1*'VCO2-LBM'!H117)/1000</f>
        <v>25.468547619047623</v>
      </c>
      <c r="I117" s="355">
        <f>(3.91*'VO2-LBM'!I117+1.1*'VCO2-LBM'!I117)/1000</f>
        <v>15.911166666666666</v>
      </c>
      <c r="J117" s="355">
        <f>(3.91*'VO2-LBM'!J117+1.1*'VCO2-LBM'!J117)/1000</f>
        <v>19.126787480916036</v>
      </c>
      <c r="K117" s="356">
        <f>(3.91*'VO2-LBM'!K117+1.1*'VCO2-LBM'!K117)/1000</f>
        <v>16.742362992125987</v>
      </c>
      <c r="L117" s="329">
        <f t="shared" ref="L117" si="183">AVERAGE(C117:C119)</f>
        <v>16.281036245210728</v>
      </c>
      <c r="M117" s="329">
        <f t="shared" ref="M117" si="184">AVERAGE(D117:D119)</f>
        <v>13.058757550644566</v>
      </c>
      <c r="N117" s="329">
        <f t="shared" ref="N117" si="185">AVERAGE(E117:E119)</f>
        <v>14.005066071428573</v>
      </c>
      <c r="O117" s="329">
        <f t="shared" ref="O117" si="186">AVERAGE(F117:F119)</f>
        <v>18.700586666666666</v>
      </c>
      <c r="P117" s="329">
        <f t="shared" ref="P117" si="187">AVERAGE(G117:G119)</f>
        <v>17.967310091324201</v>
      </c>
      <c r="Q117" s="329">
        <f t="shared" ref="Q117" si="188">AVERAGE(H117:H119)</f>
        <v>21.089615079365078</v>
      </c>
      <c r="R117" s="329">
        <f t="shared" ref="R117" si="189">AVERAGE(I117:I119)</f>
        <v>18.094149999999999</v>
      </c>
      <c r="S117" s="329">
        <f t="shared" ref="S117" si="190">AVERAGE(J117:J119)</f>
        <v>23.475499185750639</v>
      </c>
      <c r="T117" s="329">
        <f t="shared" ref="T117" si="191">AVERAGE(K117:K119)</f>
        <v>20.321620314960629</v>
      </c>
      <c r="U117" s="357">
        <f t="shared" ref="U117" si="192">AVERAGE(L117:T117)</f>
        <v>18.110404578372343</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(3.91*'VO2-LBM'!C118+1.1*'VCO2-LBM'!C118)/1000</f>
        <v>14.257169827586209</v>
      </c>
      <c r="D118" s="355">
        <f>(3.91*'VO2-LBM'!D118+1.1*'VCO2-LBM'!D118)/1000</f>
        <v>12.499237016574584</v>
      </c>
      <c r="E118" s="355">
        <f>(3.91*'VO2-LBM'!E118+1.1*'VCO2-LBM'!E118)/1000</f>
        <v>14.520841071428571</v>
      </c>
      <c r="F118" s="355">
        <f>(3.91*'VO2-LBM'!F118+1.1*'VCO2-LBM'!F118)/1000</f>
        <v>15.41028923076923</v>
      </c>
      <c r="G118" s="355">
        <f>(3.91*'VO2-LBM'!G118+1.1*'VCO2-LBM'!G118)/1000</f>
        <v>17.810053424657532</v>
      </c>
      <c r="H118" s="355">
        <f>(3.91*'VO2-LBM'!H118+1.1*'VCO2-LBM'!H118)/1000</f>
        <v>20.02435365079365</v>
      </c>
      <c r="I118" s="355">
        <f>(3.91*'VO2-LBM'!I118+1.1*'VCO2-LBM'!I118)/1000</f>
        <v>21.036766666666665</v>
      </c>
      <c r="J118" s="355">
        <f>(3.91*'VO2-LBM'!J118+1.1*'VCO2-LBM'!J118)/1000</f>
        <v>20.353778015267178</v>
      </c>
      <c r="K118" s="356">
        <f>(3.91*'VO2-LBM'!K118+1.1*'VCO2-LBM'!K118)/1000</f>
        <v>18.700713622047246</v>
      </c>
      <c r="L118" s="329"/>
      <c r="M118" s="329"/>
      <c r="N118" s="329"/>
      <c r="O118" s="329"/>
      <c r="P118" s="329"/>
      <c r="Q118" s="329"/>
      <c r="R118" s="329"/>
      <c r="S118" s="329"/>
      <c r="T118" s="329"/>
      <c r="U118" s="357">
        <f t="shared" ref="U118" si="193">STDEV(L117:T117)/SQRT(COUNT(L117:T117))</f>
        <v>1.1095419223570928</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(3.91*'VO2-LBM'!C119+1.1*'VCO2-LBM'!C119)/1000</f>
        <v>20.277761896551723</v>
      </c>
      <c r="D119" s="355">
        <f>(3.91*'VO2-LBM'!D119+1.1*'VCO2-LBM'!D119)/1000</f>
        <v>11.077869613259667</v>
      </c>
      <c r="E119" s="355">
        <f>(3.91*'VO2-LBM'!E119+1.1*'VCO2-LBM'!E119)/1000</f>
        <v>13.578380357142859</v>
      </c>
      <c r="F119" s="355">
        <f>(3.91*'VO2-LBM'!F119+1.1*'VCO2-LBM'!F119)/1000</f>
        <v>17.012667692307691</v>
      </c>
      <c r="G119" s="355">
        <f>(3.91*'VO2-LBM'!G119+1.1*'VCO2-LBM'!G119)/1000</f>
        <v>21.6022647260274</v>
      </c>
      <c r="H119" s="355">
        <f>(3.91*'VO2-LBM'!H119+1.1*'VCO2-LBM'!H119)/1000</f>
        <v>17.775943968253966</v>
      </c>
      <c r="I119" s="355">
        <f>(3.91*'VO2-LBM'!I119+1.1*'VCO2-LBM'!I119)/1000</f>
        <v>17.334516666666666</v>
      </c>
      <c r="J119" s="355">
        <f>(3.91*'VO2-LBM'!J119+1.1*'VCO2-LBM'!J119)/1000</f>
        <v>30.945932061068707</v>
      </c>
      <c r="K119" s="356">
        <f>(3.91*'VO2-LBM'!K119+1.1*'VCO2-LBM'!K119)/1000</f>
        <v>25.521784330708659</v>
      </c>
      <c r="L119" s="32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(3.91*'VO2-LBM'!C120+1.1*'VCO2-LBM'!C120)/1000</f>
        <v>20.450765804597708</v>
      </c>
      <c r="D120" s="355">
        <f>(3.91*'VO2-LBM'!D120+1.1*'VCO2-LBM'!D120)/1000</f>
        <v>22.166793370165745</v>
      </c>
      <c r="E120" s="355">
        <f>(3.91*'VO2-LBM'!E120+1.1*'VCO2-LBM'!E120)/1000</f>
        <v>25.103378571428575</v>
      </c>
      <c r="F120" s="355">
        <f>(3.91*'VO2-LBM'!F120+1.1*'VCO2-LBM'!F120)/1000</f>
        <v>17.670450769230772</v>
      </c>
      <c r="G120" s="355">
        <f>(3.91*'VO2-LBM'!G120+1.1*'VCO2-LBM'!G120)/1000</f>
        <v>16.374340547945206</v>
      </c>
      <c r="H120" s="355">
        <f>(3.91*'VO2-LBM'!H120+1.1*'VCO2-LBM'!H120)/1000</f>
        <v>25.212223174603174</v>
      </c>
      <c r="I120" s="355">
        <f>(3.91*'VO2-LBM'!I120+1.1*'VCO2-LBM'!I120)/1000</f>
        <v>16.268599999999999</v>
      </c>
      <c r="J120" s="355">
        <f>(3.91*'VO2-LBM'!J120+1.1*'VCO2-LBM'!J120)/1000</f>
        <v>17.136281068702289</v>
      </c>
      <c r="K120" s="356">
        <f>(3.91*'VO2-LBM'!K120+1.1*'VCO2-LBM'!K120)/1000</f>
        <v>28.431334724409446</v>
      </c>
      <c r="L120" s="329">
        <f t="shared" ref="L120" si="194">AVERAGE(C120:C122)</f>
        <v>22.057894444444454</v>
      </c>
      <c r="M120" s="329">
        <f t="shared" ref="M120" si="195">AVERAGE(D120:D122)</f>
        <v>15.593650184162064</v>
      </c>
      <c r="N120" s="329">
        <f t="shared" ref="N120" si="196">AVERAGE(E120:E122)</f>
        <v>17.430187499999999</v>
      </c>
      <c r="O120" s="329">
        <f t="shared" ref="O120" si="197">AVERAGE(F120:F122)</f>
        <v>20.174699487179488</v>
      </c>
      <c r="P120" s="329">
        <f t="shared" ref="P120" si="198">AVERAGE(G120:G122)</f>
        <v>17.257077945205477</v>
      </c>
      <c r="Q120" s="329">
        <f t="shared" ref="Q120" si="199">AVERAGE(H120:H122)</f>
        <v>22.725158201058196</v>
      </c>
      <c r="R120" s="329">
        <f t="shared" ref="R120" si="200">AVERAGE(I120:I122)</f>
        <v>20.014099999999999</v>
      </c>
      <c r="S120" s="329">
        <f t="shared" ref="S120" si="201">AVERAGE(J120:J122)</f>
        <v>18.290493994910943</v>
      </c>
      <c r="T120" s="329">
        <f t="shared" ref="T120" si="202">AVERAGE(K120:K122)</f>
        <v>21.326289291338583</v>
      </c>
      <c r="U120" s="357">
        <f t="shared" ref="U120" si="203">AVERAGE(L120:T120)</f>
        <v>19.429950116477688</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(3.91*'VO2-LBM'!C121+1.1*'VCO2-LBM'!C121)/1000</f>
        <v>23.15366373563219</v>
      </c>
      <c r="D121" s="355">
        <f>(3.91*'VO2-LBM'!D121+1.1*'VCO2-LBM'!D121)/1000</f>
        <v>12.014674585635358</v>
      </c>
      <c r="E121" s="355">
        <f>(3.91*'VO2-LBM'!E121+1.1*'VCO2-LBM'!E121)/1000</f>
        <v>12.908298214285715</v>
      </c>
      <c r="F121" s="355">
        <f>(3.91*'VO2-LBM'!F121+1.1*'VCO2-LBM'!F121)/1000</f>
        <v>18.361504615384614</v>
      </c>
      <c r="G121" s="355">
        <f>(3.91*'VO2-LBM'!G121+1.1*'VCO2-LBM'!G121)/1000</f>
        <v>16.628429109589042</v>
      </c>
      <c r="H121" s="355">
        <f>(3.91*'VO2-LBM'!H121+1.1*'VCO2-LBM'!H121)/1000</f>
        <v>26.18870857142857</v>
      </c>
      <c r="I121" s="355">
        <f>(3.91*'VO2-LBM'!I121+1.1*'VCO2-LBM'!I121)/1000</f>
        <v>26.734533333333331</v>
      </c>
      <c r="J121" s="355">
        <f>(3.91*'VO2-LBM'!J121+1.1*'VCO2-LBM'!J121)/1000</f>
        <v>19.423051145038176</v>
      </c>
      <c r="K121" s="356">
        <f>(3.91*'VO2-LBM'!K121+1.1*'VCO2-LBM'!K121)/1000</f>
        <v>17.341305039370084</v>
      </c>
      <c r="L121" s="329"/>
      <c r="M121" s="329"/>
      <c r="N121" s="329"/>
      <c r="O121" s="329"/>
      <c r="P121" s="329"/>
      <c r="Q121" s="329"/>
      <c r="R121" s="329"/>
      <c r="S121" s="329"/>
      <c r="T121" s="329"/>
      <c r="U121" s="357">
        <f t="shared" ref="U121" si="204">STDEV(L120:T120)/SQRT(COUNT(L120:T120))</f>
        <v>0.80788178202047167</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(3.91*'VO2-LBM'!C122+1.1*'VCO2-LBM'!C122)/1000</f>
        <v>22.569253793103453</v>
      </c>
      <c r="D122" s="355">
        <f>(3.91*'VO2-LBM'!D122+1.1*'VCO2-LBM'!D122)/1000</f>
        <v>12.599482596685082</v>
      </c>
      <c r="E122" s="355">
        <f>(3.91*'VO2-LBM'!E122+1.1*'VCO2-LBM'!E122)/1000</f>
        <v>14.278885714285714</v>
      </c>
      <c r="F122" s="355">
        <f>(3.91*'VO2-LBM'!F122+1.1*'VCO2-LBM'!F122)/1000</f>
        <v>24.492143076923078</v>
      </c>
      <c r="G122" s="355">
        <f>(3.91*'VO2-LBM'!G122+1.1*'VCO2-LBM'!G122)/1000</f>
        <v>18.768464178082191</v>
      </c>
      <c r="H122" s="355">
        <f>(3.91*'VO2-LBM'!H122+1.1*'VCO2-LBM'!H122)/1000</f>
        <v>16.774542857142855</v>
      </c>
      <c r="I122" s="355">
        <f>(3.91*'VO2-LBM'!I122+1.1*'VCO2-LBM'!I122)/1000</f>
        <v>17.039166666666667</v>
      </c>
      <c r="J122" s="355">
        <f>(3.91*'VO2-LBM'!J122+1.1*'VCO2-LBM'!J122)/1000</f>
        <v>18.312149770992367</v>
      </c>
      <c r="K122" s="356">
        <f>(3.91*'VO2-LBM'!K122+1.1*'VCO2-LBM'!K122)/1000</f>
        <v>18.206228110236221</v>
      </c>
      <c r="L122" s="32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(3.91*'VO2-LBM'!C123+1.1*'VCO2-LBM'!C123)/1000</f>
        <v>18.458978103448281</v>
      </c>
      <c r="D123" s="355">
        <f>(3.91*'VO2-LBM'!D123+1.1*'VCO2-LBM'!D123)/1000</f>
        <v>14.035864088397789</v>
      </c>
      <c r="E123" s="355">
        <f>(3.91*'VO2-LBM'!E123+1.1*'VCO2-LBM'!E123)/1000</f>
        <v>15.032941071428567</v>
      </c>
      <c r="F123" s="355">
        <f>(3.91*'VO2-LBM'!F123+1.1*'VCO2-LBM'!F123)/1000</f>
        <v>16.390219999999996</v>
      </c>
      <c r="G123" s="355">
        <f>(3.91*'VO2-LBM'!G123+1.1*'VCO2-LBM'!G123)/1000</f>
        <v>17.738135821917808</v>
      </c>
      <c r="H123" s="355">
        <f>(3.91*'VO2-LBM'!H123+1.1*'VCO2-LBM'!H123)/1000</f>
        <v>23.045897777777775</v>
      </c>
      <c r="I123" s="355">
        <f>(3.91*'VO2-LBM'!I123+1.1*'VCO2-LBM'!I123)/1000</f>
        <v>14.556016666666666</v>
      </c>
      <c r="J123" s="355">
        <f>(3.91*'VO2-LBM'!J123+1.1*'VCO2-LBM'!J123)/1000</f>
        <v>29.569120610687023</v>
      </c>
      <c r="K123" s="356">
        <f>(3.91*'VO2-LBM'!K123+1.1*'VCO2-LBM'!K123)/1000</f>
        <v>18.831865984251973</v>
      </c>
      <c r="L123" s="329">
        <f t="shared" ref="L123" si="205">AVERAGE(C123:C125)</f>
        <v>16.532308275862075</v>
      </c>
      <c r="M123" s="329">
        <f t="shared" ref="M123" si="206">AVERAGE(D123:D125)</f>
        <v>18.266157918968691</v>
      </c>
      <c r="N123" s="329">
        <f t="shared" ref="N123" si="207">AVERAGE(E123:E125)</f>
        <v>19.559292857142857</v>
      </c>
      <c r="O123" s="329">
        <f t="shared" ref="O123" si="208">AVERAGE(F123:F125)</f>
        <v>19.627480512820512</v>
      </c>
      <c r="P123" s="329">
        <f t="shared" ref="P123" si="209">AVERAGE(G123:G125)</f>
        <v>18.054572146118719</v>
      </c>
      <c r="Q123" s="329">
        <f t="shared" ref="Q123" si="210">AVERAGE(H123:H125)</f>
        <v>19.97476566137566</v>
      </c>
      <c r="R123" s="329">
        <f t="shared" ref="R123" si="211">AVERAGE(I123:I125)</f>
        <v>16.575888888888887</v>
      </c>
      <c r="S123" s="329">
        <f t="shared" ref="S123" si="212">AVERAGE(J123:J125)</f>
        <v>22.902835928753181</v>
      </c>
      <c r="T123" s="329">
        <f t="shared" ref="T123" si="213">AVERAGE(K123:K125)</f>
        <v>17.121952519685038</v>
      </c>
      <c r="U123" s="357">
        <f t="shared" ref="U123" si="214">AVERAGE(L123:T123)</f>
        <v>18.7350283010684</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(3.91*'VO2-LBM'!C124+1.1*'VCO2-LBM'!C124)/1000</f>
        <v>15.822755517241383</v>
      </c>
      <c r="D124" s="355">
        <f>(3.91*'VO2-LBM'!D124+1.1*'VCO2-LBM'!D124)/1000</f>
        <v>16.07680276243094</v>
      </c>
      <c r="E124" s="355">
        <f>(3.91*'VO2-LBM'!E124+1.1*'VCO2-LBM'!E124)/1000</f>
        <v>22.884412500000003</v>
      </c>
      <c r="F124" s="355">
        <f>(3.91*'VO2-LBM'!F124+1.1*'VCO2-LBM'!F124)/1000</f>
        <v>17.558403076923074</v>
      </c>
      <c r="G124" s="355">
        <f>(3.91*'VO2-LBM'!G124+1.1*'VCO2-LBM'!G124)/1000</f>
        <v>16.665868219178083</v>
      </c>
      <c r="H124" s="355">
        <f>(3.91*'VO2-LBM'!H124+1.1*'VCO2-LBM'!H124)/1000</f>
        <v>18.28563761904762</v>
      </c>
      <c r="I124" s="355">
        <f>(3.91*'VO2-LBM'!I124+1.1*'VCO2-LBM'!I124)/1000</f>
        <v>16.69168333333333</v>
      </c>
      <c r="J124" s="355">
        <f>(3.91*'VO2-LBM'!J124+1.1*'VCO2-LBM'!J124)/1000</f>
        <v>20.293203969465651</v>
      </c>
      <c r="K124" s="356">
        <f>(3.91*'VO2-LBM'!K124+1.1*'VCO2-LBM'!K124)/1000</f>
        <v>14.731086062992127</v>
      </c>
      <c r="L124" s="329"/>
      <c r="M124" s="329"/>
      <c r="N124" s="329"/>
      <c r="O124" s="329"/>
      <c r="P124" s="329"/>
      <c r="Q124" s="329"/>
      <c r="R124" s="329"/>
      <c r="S124" s="329"/>
      <c r="T124" s="329"/>
      <c r="U124" s="357">
        <f t="shared" ref="U124" si="215">STDEV(L123:T123)/SQRT(COUNT(L123:T123))</f>
        <v>0.67886940482122748</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(3.91*'VO2-LBM'!C125+1.1*'VCO2-LBM'!C125)/1000</f>
        <v>15.315191206896554</v>
      </c>
      <c r="D125" s="355">
        <f>(3.91*'VO2-LBM'!D125+1.1*'VCO2-LBM'!D125)/1000</f>
        <v>24.68580690607735</v>
      </c>
      <c r="E125" s="355">
        <f>(3.91*'VO2-LBM'!E125+1.1*'VCO2-LBM'!E125)/1000</f>
        <v>20.760525000000001</v>
      </c>
      <c r="F125" s="355">
        <f>(3.91*'VO2-LBM'!F125+1.1*'VCO2-LBM'!F125)/1000</f>
        <v>24.933818461538465</v>
      </c>
      <c r="G125" s="355">
        <f>(3.91*'VO2-LBM'!G125+1.1*'VCO2-LBM'!G125)/1000</f>
        <v>19.759712397260277</v>
      </c>
      <c r="H125" s="355">
        <f>(3.91*'VO2-LBM'!H125+1.1*'VCO2-LBM'!H125)/1000</f>
        <v>18.592761587301588</v>
      </c>
      <c r="I125" s="355">
        <f>(3.91*'VO2-LBM'!I125+1.1*'VCO2-LBM'!I125)/1000</f>
        <v>18.479966666666666</v>
      </c>
      <c r="J125" s="355">
        <f>(3.91*'VO2-LBM'!J125+1.1*'VCO2-LBM'!J125)/1000</f>
        <v>18.846183206106872</v>
      </c>
      <c r="K125" s="356">
        <f>(3.91*'VO2-LBM'!K125+1.1*'VCO2-LBM'!K125)/1000</f>
        <v>17.802905511811023</v>
      </c>
      <c r="L125" s="32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(3.91*'VO2-LBM'!C126+1.1*'VCO2-LBM'!C126)/1000</f>
        <v>13.923403735632187</v>
      </c>
      <c r="D126" s="355">
        <f>(3.91*'VO2-LBM'!D126+1.1*'VCO2-LBM'!D126)/1000</f>
        <v>13.500159392265191</v>
      </c>
      <c r="E126" s="355">
        <f>(3.91*'VO2-LBM'!E126+1.1*'VCO2-LBM'!E126)/1000</f>
        <v>14.890628571428573</v>
      </c>
      <c r="F126" s="355">
        <f>(3.91*'VO2-LBM'!F126+1.1*'VCO2-LBM'!F126)/1000</f>
        <v>16.933281538461539</v>
      </c>
      <c r="G126" s="355">
        <f>(3.91*'VO2-LBM'!G126+1.1*'VCO2-LBM'!G126)/1000</f>
        <v>15.620821369863013</v>
      </c>
      <c r="H126" s="355">
        <f>(3.91*'VO2-LBM'!H126+1.1*'VCO2-LBM'!H126)/1000</f>
        <v>29.64331396825397</v>
      </c>
      <c r="I126" s="355">
        <f>(3.91*'VO2-LBM'!I126+1.1*'VCO2-LBM'!I126)/1000</f>
        <v>20.321683333333333</v>
      </c>
      <c r="J126" s="355">
        <f>(3.91*'VO2-LBM'!J126+1.1*'VCO2-LBM'!J126)/1000</f>
        <v>20.715674656488552</v>
      </c>
      <c r="K126" s="356">
        <f>(3.91*'VO2-LBM'!K126+1.1*'VCO2-LBM'!K126)/1000</f>
        <v>19.706220236220474</v>
      </c>
      <c r="L126" s="329">
        <f t="shared" ref="L126" si="216">AVERAGE(C126:C128)</f>
        <v>17.258365038314182</v>
      </c>
      <c r="M126" s="329">
        <f t="shared" ref="M126" si="217">AVERAGE(D126:D128)</f>
        <v>13.516128360957643</v>
      </c>
      <c r="N126" s="329">
        <f t="shared" ref="N126" si="218">AVERAGE(E126:E128)</f>
        <v>14.555919642857143</v>
      </c>
      <c r="O126" s="329">
        <f t="shared" ref="O126" si="219">AVERAGE(F126:F128)</f>
        <v>18.605038974358976</v>
      </c>
      <c r="P126" s="329">
        <f t="shared" ref="P126" si="220">AVERAGE(G126:G128)</f>
        <v>17.649193264840182</v>
      </c>
      <c r="Q126" s="329">
        <f t="shared" ref="Q126" si="221">AVERAGE(H126:H128)</f>
        <v>23.527963915343918</v>
      </c>
      <c r="R126" s="329">
        <f t="shared" ref="R126" si="222">AVERAGE(I126:I128)</f>
        <v>23.366788888888891</v>
      </c>
      <c r="S126" s="329">
        <f t="shared" ref="S126" si="223">AVERAGE(J126:J128)</f>
        <v>21.347153536895675</v>
      </c>
      <c r="T126" s="329">
        <f t="shared" ref="T126" si="224">AVERAGE(K126:K128)</f>
        <v>22.448067270341209</v>
      </c>
      <c r="U126" s="357">
        <f t="shared" ref="U126" si="225">AVERAGE(L126:T126)</f>
        <v>19.141624321421983</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(3.91*'VO2-LBM'!C127+1.1*'VCO2-LBM'!C127)/1000</f>
        <v>20.789406781609198</v>
      </c>
      <c r="D127" s="355">
        <f>(3.91*'VO2-LBM'!D127+1.1*'VCO2-LBM'!D127)/1000</f>
        <v>13.358662983425413</v>
      </c>
      <c r="E127" s="355">
        <f>(3.91*'VO2-LBM'!E127+1.1*'VCO2-LBM'!E127)/1000</f>
        <v>15.0512625</v>
      </c>
      <c r="F127" s="355">
        <f>(3.91*'VO2-LBM'!F127+1.1*'VCO2-LBM'!F127)/1000</f>
        <v>22.287066153846155</v>
      </c>
      <c r="G127" s="355">
        <f>(3.91*'VO2-LBM'!G127+1.1*'VCO2-LBM'!G127)/1000</f>
        <v>17.203888356164384</v>
      </c>
      <c r="H127" s="355">
        <f>(3.91*'VO2-LBM'!H127+1.1*'VCO2-LBM'!H127)/1000</f>
        <v>18.869450000000001</v>
      </c>
      <c r="I127" s="355">
        <f>(3.91*'VO2-LBM'!I127+1.1*'VCO2-LBM'!I127)/1000</f>
        <v>31.009183333333333</v>
      </c>
      <c r="J127" s="355">
        <f>(3.91*'VO2-LBM'!J127+1.1*'VCO2-LBM'!J127)/1000</f>
        <v>22.276970687022903</v>
      </c>
      <c r="K127" s="356">
        <f>(3.91*'VO2-LBM'!K127+1.1*'VCO2-LBM'!K127)/1000</f>
        <v>24.530982913385824</v>
      </c>
      <c r="L127" s="329"/>
      <c r="M127" s="329"/>
      <c r="N127" s="329"/>
      <c r="O127" s="329"/>
      <c r="P127" s="329"/>
      <c r="Q127" s="329"/>
      <c r="R127" s="329"/>
      <c r="S127" s="329"/>
      <c r="T127" s="329"/>
      <c r="U127" s="357">
        <f t="shared" ref="U127" si="226">STDEV(L126:T126)/SQRT(COUNT(L126:T126))</f>
        <v>1.2451335647404045</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(3.91*'VO2-LBM'!C128+1.1*'VCO2-LBM'!C128)/1000</f>
        <v>17.062284597701154</v>
      </c>
      <c r="D128" s="355">
        <f>(3.91*'VO2-LBM'!D128+1.1*'VCO2-LBM'!D128)/1000</f>
        <v>13.68956270718232</v>
      </c>
      <c r="E128" s="355">
        <f>(3.91*'VO2-LBM'!E128+1.1*'VCO2-LBM'!E128)/1000</f>
        <v>13.725867857142857</v>
      </c>
      <c r="F128" s="355">
        <f>(3.91*'VO2-LBM'!F128+1.1*'VCO2-LBM'!F128)/1000</f>
        <v>16.594769230769231</v>
      </c>
      <c r="G128" s="355">
        <f>(3.91*'VO2-LBM'!G128+1.1*'VCO2-LBM'!G128)/1000</f>
        <v>20.122870068493153</v>
      </c>
      <c r="H128" s="355">
        <f>(3.91*'VO2-LBM'!H128+1.1*'VCO2-LBM'!H128)/1000</f>
        <v>22.071127777777775</v>
      </c>
      <c r="I128" s="355">
        <f>(3.91*'VO2-LBM'!I128+1.1*'VCO2-LBM'!I128)/1000</f>
        <v>18.769500000000001</v>
      </c>
      <c r="J128" s="355">
        <f>(3.91*'VO2-LBM'!J128+1.1*'VCO2-LBM'!J128)/1000</f>
        <v>21.048815267175573</v>
      </c>
      <c r="K128" s="356">
        <f>(3.91*'VO2-LBM'!K128+1.1*'VCO2-LBM'!K128)/1000</f>
        <v>23.106998661417322</v>
      </c>
      <c r="L128" s="32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(3.91*'VO2-LBM'!C129+1.1*'VCO2-LBM'!C129)/1000</f>
        <v>17.320528908045979</v>
      </c>
      <c r="D129" s="355">
        <f>(3.91*'VO2-LBM'!D129+1.1*'VCO2-LBM'!D129)/1000</f>
        <v>14.633832596685082</v>
      </c>
      <c r="E129" s="355">
        <f>(3.91*'VO2-LBM'!E129+1.1*'VCO2-LBM'!E129)/1000</f>
        <v>20.960823214285714</v>
      </c>
      <c r="F129" s="355">
        <f>(3.91*'VO2-LBM'!F129+1.1*'VCO2-LBM'!F129)/1000</f>
        <v>17.297601538461539</v>
      </c>
      <c r="G129" s="355">
        <f>(3.91*'VO2-LBM'!G129+1.1*'VCO2-LBM'!G129)/1000</f>
        <v>17.50387493150685</v>
      </c>
      <c r="H129" s="355">
        <f>(3.91*'VO2-LBM'!H129+1.1*'VCO2-LBM'!H129)/1000</f>
        <v>19.395176666666671</v>
      </c>
      <c r="I129" s="355">
        <f>(3.91*'VO2-LBM'!I129+1.1*'VCO2-LBM'!I129)/1000</f>
        <v>20.001233333333335</v>
      </c>
      <c r="J129" s="355">
        <f>(3.91*'VO2-LBM'!J129+1.1*'VCO2-LBM'!J129)/1000</f>
        <v>23.008235877862592</v>
      </c>
      <c r="K129" s="356">
        <f>(3.91*'VO2-LBM'!K129+1.1*'VCO2-LBM'!K129)/1000</f>
        <v>17.492979527559058</v>
      </c>
      <c r="L129" s="329">
        <f t="shared" ref="L129" si="227">AVERAGE(C129:C131)</f>
        <v>18.059170038314182</v>
      </c>
      <c r="M129" s="329">
        <f t="shared" ref="M129" si="228">AVERAGE(D129:D131)</f>
        <v>13.932725782688765</v>
      </c>
      <c r="N129" s="329">
        <f t="shared" ref="N129" si="229">AVERAGE(E129:E131)</f>
        <v>17.378667857142858</v>
      </c>
      <c r="O129" s="329">
        <f t="shared" ref="O129" si="230">AVERAGE(F129:F131)</f>
        <v>20.784387179487183</v>
      </c>
      <c r="P129" s="329">
        <f t="shared" ref="P129" si="231">AVERAGE(G129:G131)</f>
        <v>18.958840273972601</v>
      </c>
      <c r="Q129" s="329">
        <f t="shared" ref="Q129" si="232">AVERAGE(H129:H131)</f>
        <v>19.494635714285717</v>
      </c>
      <c r="R129" s="329">
        <f t="shared" ref="R129" si="233">AVERAGE(I129:I131)</f>
        <v>17.837888888888887</v>
      </c>
      <c r="S129" s="329">
        <f t="shared" ref="S129" si="234">AVERAGE(J129:J131)</f>
        <v>21.32236921119593</v>
      </c>
      <c r="T129" s="329">
        <f t="shared" ref="T129" si="235">AVERAGE(K129:K131)</f>
        <v>17.71368157480315</v>
      </c>
      <c r="U129" s="357">
        <f t="shared" ref="U129" si="236">AVERAGE(L129:T129)</f>
        <v>18.386929613419923</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(3.91*'VO2-LBM'!C130+1.1*'VCO2-LBM'!C130)/1000</f>
        <v>16.184369195402301</v>
      </c>
      <c r="D130" s="355">
        <f>(3.91*'VO2-LBM'!D130+1.1*'VCO2-LBM'!D130)/1000</f>
        <v>14.585891988950276</v>
      </c>
      <c r="E130" s="355">
        <f>(3.91*'VO2-LBM'!E130+1.1*'VCO2-LBM'!E130)/1000</f>
        <v>16.832828571428571</v>
      </c>
      <c r="F130" s="355">
        <f>(3.91*'VO2-LBM'!F130+1.1*'VCO2-LBM'!F130)/1000</f>
        <v>24.583663076923081</v>
      </c>
      <c r="G130" s="355">
        <f>(3.91*'VO2-LBM'!G130+1.1*'VCO2-LBM'!G130)/1000</f>
        <v>21.354824863013697</v>
      </c>
      <c r="H130" s="355">
        <f>(3.91*'VO2-LBM'!H130+1.1*'VCO2-LBM'!H130)/1000</f>
        <v>18.767766031746032</v>
      </c>
      <c r="I130" s="355">
        <f>(3.91*'VO2-LBM'!I130+1.1*'VCO2-LBM'!I130)/1000</f>
        <v>15.805249999999999</v>
      </c>
      <c r="J130" s="355">
        <f>(3.91*'VO2-LBM'!J130+1.1*'VCO2-LBM'!J130)/1000</f>
        <v>17.964431450381682</v>
      </c>
      <c r="K130" s="356">
        <f>(3.91*'VO2-LBM'!K130+1.1*'VCO2-LBM'!K130)/1000</f>
        <v>16.603594330708663</v>
      </c>
      <c r="L130" s="329"/>
      <c r="M130" s="329"/>
      <c r="N130" s="329"/>
      <c r="O130" s="329"/>
      <c r="P130" s="329"/>
      <c r="Q130" s="329"/>
      <c r="R130" s="329"/>
      <c r="S130" s="329"/>
      <c r="T130" s="329"/>
      <c r="U130" s="357">
        <f t="shared" ref="U130" si="237">STDEV(L129:T129)/SQRT(COUNT(L129:T129))</f>
        <v>0.72300839029509856</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(3.91*'VO2-LBM'!C131+1.1*'VCO2-LBM'!C131)/1000</f>
        <v>20.672612011494259</v>
      </c>
      <c r="D131" s="355">
        <f>(3.91*'VO2-LBM'!D131+1.1*'VCO2-LBM'!D131)/1000</f>
        <v>12.578452762430938</v>
      </c>
      <c r="E131" s="355">
        <f>(3.91*'VO2-LBM'!E131+1.1*'VCO2-LBM'!E131)/1000</f>
        <v>14.342351785714284</v>
      </c>
      <c r="F131" s="355">
        <f>(3.91*'VO2-LBM'!F131+1.1*'VCO2-LBM'!F131)/1000</f>
        <v>20.471896923076926</v>
      </c>
      <c r="G131" s="355">
        <f>(3.91*'VO2-LBM'!G131+1.1*'VCO2-LBM'!G131)/1000</f>
        <v>18.017821027397261</v>
      </c>
      <c r="H131" s="355">
        <f>(3.91*'VO2-LBM'!H131+1.1*'VCO2-LBM'!H131)/1000</f>
        <v>20.320964444444449</v>
      </c>
      <c r="I131" s="355">
        <f>(3.91*'VO2-LBM'!I131+1.1*'VCO2-LBM'!I131)/1000</f>
        <v>17.707183333333333</v>
      </c>
      <c r="J131" s="355">
        <f>(3.91*'VO2-LBM'!J131+1.1*'VCO2-LBM'!J131)/1000</f>
        <v>22.994440305343513</v>
      </c>
      <c r="K131" s="356">
        <f>(3.91*'VO2-LBM'!K131+1.1*'VCO2-LBM'!K131)/1000</f>
        <v>19.044470866141733</v>
      </c>
      <c r="L131" s="32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(3.91*'VO2-LBM'!C132+1.1*'VCO2-LBM'!C132)/1000</f>
        <v>16.379099827586209</v>
      </c>
      <c r="D132" s="355">
        <f>(3.91*'VO2-LBM'!D132+1.1*'VCO2-LBM'!D132)/1000</f>
        <v>15.920123756906076</v>
      </c>
      <c r="E132" s="355">
        <f>(3.91*'VO2-LBM'!E132+1.1*'VCO2-LBM'!E132)/1000</f>
        <v>14.509044642857141</v>
      </c>
      <c r="F132" s="355">
        <f>(3.91*'VO2-LBM'!F132+1.1*'VCO2-LBM'!F132)/1000</f>
        <v>17.342549230769229</v>
      </c>
      <c r="G132" s="355">
        <f>(3.91*'VO2-LBM'!G132+1.1*'VCO2-LBM'!G132)/1000</f>
        <v>19.834928972602739</v>
      </c>
      <c r="H132" s="355">
        <f>(3.91*'VO2-LBM'!H132+1.1*'VCO2-LBM'!H132)/1000</f>
        <v>29.503398730158732</v>
      </c>
      <c r="I132" s="355">
        <f>(3.91*'VO2-LBM'!I132+1.1*'VCO2-LBM'!I132)/1000</f>
        <v>23.487200000000001</v>
      </c>
      <c r="J132" s="355">
        <f>(3.91*'VO2-LBM'!J132+1.1*'VCO2-LBM'!J132)/1000</f>
        <v>18.755055877862599</v>
      </c>
      <c r="K132" s="356">
        <f>(3.91*'VO2-LBM'!K132+1.1*'VCO2-LBM'!K132)/1000</f>
        <v>30.468780078740156</v>
      </c>
      <c r="L132" s="329">
        <f t="shared" ref="L132" si="238">AVERAGE(C132:C134)</f>
        <v>17.927667547892725</v>
      </c>
      <c r="M132" s="329">
        <f t="shared" ref="M132" si="239">AVERAGE(D132:D134)</f>
        <v>20.437550092081029</v>
      </c>
      <c r="N132" s="329">
        <f t="shared" ref="N132" si="240">AVERAGE(E132:E134)</f>
        <v>18.52293214285714</v>
      </c>
      <c r="O132" s="329">
        <f t="shared" ref="O132" si="241">AVERAGE(F132:F134)</f>
        <v>24.341758974358971</v>
      </c>
      <c r="P132" s="329">
        <f t="shared" ref="P132" si="242">AVERAGE(G132:G134)</f>
        <v>24.298044155251137</v>
      </c>
      <c r="Q132" s="329">
        <f t="shared" ref="Q132" si="243">AVERAGE(H132:H134)</f>
        <v>25.941419682539685</v>
      </c>
      <c r="R132" s="329">
        <f t="shared" ref="R132" si="244">AVERAGE(I132:I134)</f>
        <v>24.06956666666667</v>
      </c>
      <c r="S132" s="329">
        <f t="shared" ref="S132" si="245">AVERAGE(J132:J134)</f>
        <v>22.525424122137405</v>
      </c>
      <c r="T132" s="329">
        <f t="shared" ref="T132" si="246">AVERAGE(K132:K134)</f>
        <v>26.22589128608924</v>
      </c>
      <c r="U132" s="357">
        <f t="shared" ref="U132" si="247">AVERAGE(L132:T132)</f>
        <v>22.698917185541557</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(3.91*'VO2-LBM'!C133+1.1*'VCO2-LBM'!C133)/1000</f>
        <v>16.570154827586212</v>
      </c>
      <c r="D133" s="355">
        <f>(3.91*'VO2-LBM'!D133+1.1*'VCO2-LBM'!D133)/1000</f>
        <v>27.083191160220995</v>
      </c>
      <c r="E133" s="355">
        <f>(3.91*'VO2-LBM'!E133+1.1*'VCO2-LBM'!E133)/1000</f>
        <v>15.97861607142857</v>
      </c>
      <c r="F133" s="355">
        <f>(3.91*'VO2-LBM'!F133+1.1*'VCO2-LBM'!F133)/1000</f>
        <v>22.591512307692309</v>
      </c>
      <c r="G133" s="355">
        <f>(3.91*'VO2-LBM'!G133+1.1*'VCO2-LBM'!G133)/1000</f>
        <v>20.142139452054792</v>
      </c>
      <c r="H133" s="355">
        <f>(3.91*'VO2-LBM'!H133+1.1*'VCO2-LBM'!H133)/1000</f>
        <v>21.563777936507936</v>
      </c>
      <c r="I133" s="355">
        <f>(3.91*'VO2-LBM'!I133+1.1*'VCO2-LBM'!I133)/1000</f>
        <v>23.923816666666671</v>
      </c>
      <c r="J133" s="355">
        <f>(3.91*'VO2-LBM'!J133+1.1*'VCO2-LBM'!J133)/1000</f>
        <v>19.322554809160305</v>
      </c>
      <c r="K133" s="356">
        <f>(3.91*'VO2-LBM'!K133+1.1*'VCO2-LBM'!K133)/1000</f>
        <v>18.661018897637799</v>
      </c>
      <c r="L133" s="329"/>
      <c r="M133" s="329"/>
      <c r="N133" s="329"/>
      <c r="O133" s="329"/>
      <c r="P133" s="329"/>
      <c r="Q133" s="329"/>
      <c r="R133" s="329"/>
      <c r="S133" s="329"/>
      <c r="T133" s="329"/>
      <c r="U133" s="357">
        <f t="shared" ref="U133" si="248">STDEV(L132:T132)/SQRT(COUNT(L132:T132))</f>
        <v>1.0235812682368306</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(3.91*'VO2-LBM'!C134+1.1*'VCO2-LBM'!C134)/1000</f>
        <v>20.833747988505749</v>
      </c>
      <c r="D134" s="355">
        <f>(3.91*'VO2-LBM'!D134+1.1*'VCO2-LBM'!D134)/1000</f>
        <v>18.309335359116023</v>
      </c>
      <c r="E134" s="355">
        <f>(3.91*'VO2-LBM'!E134+1.1*'VCO2-LBM'!E134)/1000</f>
        <v>25.081135714285711</v>
      </c>
      <c r="F134" s="355">
        <f>(3.91*'VO2-LBM'!F134+1.1*'VCO2-LBM'!F134)/1000</f>
        <v>33.091215384615381</v>
      </c>
      <c r="G134" s="355">
        <f>(3.91*'VO2-LBM'!G134+1.1*'VCO2-LBM'!G134)/1000</f>
        <v>32.917064041095891</v>
      </c>
      <c r="H134" s="355">
        <f>(3.91*'VO2-LBM'!H134+1.1*'VCO2-LBM'!H134)/1000</f>
        <v>26.757082380952379</v>
      </c>
      <c r="I134" s="355">
        <f>(3.91*'VO2-LBM'!I134+1.1*'VCO2-LBM'!I134)/1000</f>
        <v>24.797683333333335</v>
      </c>
      <c r="J134" s="355">
        <f>(3.91*'VO2-LBM'!J134+1.1*'VCO2-LBM'!J134)/1000</f>
        <v>29.498661679389315</v>
      </c>
      <c r="K134" s="356">
        <f>(3.91*'VO2-LBM'!K134+1.1*'VCO2-LBM'!K134)/1000</f>
        <v>29.547874881889761</v>
      </c>
      <c r="L134" s="32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(3.91*'VO2-LBM'!C135+1.1*'VCO2-LBM'!C135)/1000</f>
        <v>21.41611764367816</v>
      </c>
      <c r="D135" s="355">
        <f>(3.91*'VO2-LBM'!D135+1.1*'VCO2-LBM'!D135)/1000</f>
        <v>19.747334530386738</v>
      </c>
      <c r="E135" s="355">
        <f>(3.91*'VO2-LBM'!E135+1.1*'VCO2-LBM'!E135)/1000</f>
        <v>16.210092857142858</v>
      </c>
      <c r="F135" s="355">
        <f>(3.91*'VO2-LBM'!F135+1.1*'VCO2-LBM'!F135)/1000</f>
        <v>16.97690923076923</v>
      </c>
      <c r="G135" s="355">
        <f>(3.91*'VO2-LBM'!G135+1.1*'VCO2-LBM'!G135)/1000</f>
        <v>21.170742191780825</v>
      </c>
      <c r="H135" s="355">
        <f>(3.91*'VO2-LBM'!H135+1.1*'VCO2-LBM'!H135)/1000</f>
        <v>20.21658</v>
      </c>
      <c r="I135" s="355">
        <f>(3.91*'VO2-LBM'!I135+1.1*'VCO2-LBM'!I135)/1000</f>
        <v>17.715299999999999</v>
      </c>
      <c r="J135" s="355">
        <f>(3.91*'VO2-LBM'!J135+1.1*'VCO2-LBM'!J135)/1000</f>
        <v>18.093700458015263</v>
      </c>
      <c r="K135" s="356">
        <f>(3.91*'VO2-LBM'!K135+1.1*'VCO2-LBM'!K135)/1000</f>
        <v>29.88694755905512</v>
      </c>
      <c r="L135" s="329">
        <f t="shared" ref="L135" si="249">AVERAGE(C135:C137)</f>
        <v>21.669938735632186</v>
      </c>
      <c r="M135" s="329">
        <f t="shared" ref="M135" si="250">AVERAGE(D135:D137)</f>
        <v>19.093702117863717</v>
      </c>
      <c r="N135" s="329">
        <f t="shared" ref="N135" si="251">AVERAGE(E135:E137)</f>
        <v>18.521100000000001</v>
      </c>
      <c r="O135" s="329">
        <f t="shared" ref="O135" si="252">AVERAGE(F135:F137)</f>
        <v>18.212135897435896</v>
      </c>
      <c r="P135" s="329">
        <f t="shared" ref="P135" si="253">AVERAGE(G135:G137)</f>
        <v>23.006820639269403</v>
      </c>
      <c r="Q135" s="329">
        <f t="shared" ref="Q135" si="254">AVERAGE(H135:H137)</f>
        <v>24.126988412698413</v>
      </c>
      <c r="R135" s="329">
        <f t="shared" ref="R135" si="255">AVERAGE(I135:I137)</f>
        <v>18.176233333333332</v>
      </c>
      <c r="S135" s="329">
        <f t="shared" ref="S135" si="256">AVERAGE(J135:J137)</f>
        <v>24.766408651399491</v>
      </c>
      <c r="T135" s="329">
        <f t="shared" ref="T135" si="257">AVERAGE(K135:K137)</f>
        <v>22.320642913385825</v>
      </c>
      <c r="U135" s="357">
        <f t="shared" ref="U135" si="258">AVERAGE(L135:T135)</f>
        <v>21.099330077890919</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(3.91*'VO2-LBM'!C136+1.1*'VCO2-LBM'!C136)/1000</f>
        <v>26.520527241379316</v>
      </c>
      <c r="D136" s="355">
        <f>(3.91*'VO2-LBM'!D136+1.1*'VCO2-LBM'!D136)/1000</f>
        <v>12.739058011049725</v>
      </c>
      <c r="E136" s="355">
        <f>(3.91*'VO2-LBM'!E136+1.1*'VCO2-LBM'!E136)/1000</f>
        <v>23.70747857142857</v>
      </c>
      <c r="F136" s="355">
        <f>(3.91*'VO2-LBM'!F136+1.1*'VCO2-LBM'!F136)/1000</f>
        <v>16.360063076923073</v>
      </c>
      <c r="G136" s="355">
        <f>(3.91*'VO2-LBM'!G136+1.1*'VCO2-LBM'!G136)/1000</f>
        <v>28.662878150684925</v>
      </c>
      <c r="H136" s="355">
        <f>(3.91*'VO2-LBM'!H136+1.1*'VCO2-LBM'!H136)/1000</f>
        <v>30.637411904761905</v>
      </c>
      <c r="I136" s="355">
        <f>(3.91*'VO2-LBM'!I136+1.1*'VCO2-LBM'!I136)/1000</f>
        <v>18.16395</v>
      </c>
      <c r="J136" s="355">
        <f>(3.91*'VO2-LBM'!J136+1.1*'VCO2-LBM'!J136)/1000</f>
        <v>22.423546564885498</v>
      </c>
      <c r="K136" s="356">
        <f>(3.91*'VO2-LBM'!K136+1.1*'VCO2-LBM'!K136)/1000</f>
        <v>18.068855511811023</v>
      </c>
      <c r="L136" s="329"/>
      <c r="M136" s="329"/>
      <c r="N136" s="329"/>
      <c r="O136" s="329"/>
      <c r="P136" s="329"/>
      <c r="Q136" s="329"/>
      <c r="R136" s="329"/>
      <c r="S136" s="329"/>
      <c r="T136" s="329"/>
      <c r="U136" s="357">
        <f t="shared" ref="U136" si="259">STDEV(L135:T135)/SQRT(COUNT(L135:T135))</f>
        <v>0.87892056937186958</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(3.91*'VO2-LBM'!C137+1.1*'VCO2-LBM'!C137)/1000</f>
        <v>17.073171321839084</v>
      </c>
      <c r="D137" s="355">
        <f>(3.91*'VO2-LBM'!D137+1.1*'VCO2-LBM'!D137)/1000</f>
        <v>24.794713812154697</v>
      </c>
      <c r="E137" s="355">
        <f>(3.91*'VO2-LBM'!E137+1.1*'VCO2-LBM'!E137)/1000</f>
        <v>15.645728571428574</v>
      </c>
      <c r="F137" s="355">
        <f>(3.91*'VO2-LBM'!F137+1.1*'VCO2-LBM'!F137)/1000</f>
        <v>21.299435384615382</v>
      </c>
      <c r="G137" s="355">
        <f>(3.91*'VO2-LBM'!G137+1.1*'VCO2-LBM'!G137)/1000</f>
        <v>19.186841575342463</v>
      </c>
      <c r="H137" s="355">
        <f>(3.91*'VO2-LBM'!H137+1.1*'VCO2-LBM'!H137)/1000</f>
        <v>21.526973333333334</v>
      </c>
      <c r="I137" s="355">
        <f>(3.91*'VO2-LBM'!I137+1.1*'VCO2-LBM'!I137)/1000</f>
        <v>18.649450000000002</v>
      </c>
      <c r="J137" s="355">
        <f>(3.91*'VO2-LBM'!J137+1.1*'VCO2-LBM'!J137)/1000</f>
        <v>33.781978931297715</v>
      </c>
      <c r="K137" s="356">
        <f>(3.91*'VO2-LBM'!K137+1.1*'VCO2-LBM'!K137)/1000</f>
        <v>19.006125669291336</v>
      </c>
      <c r="L137" s="32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(3.91*'VO2-LBM'!C138+1.1*'VCO2-LBM'!C138)/1000</f>
        <v>18.09931126436782</v>
      </c>
      <c r="D138" s="355">
        <f>(3.91*'VO2-LBM'!D138+1.1*'VCO2-LBM'!D138)/1000</f>
        <v>13.809422651933701</v>
      </c>
      <c r="E138" s="355">
        <f>(3.91*'VO2-LBM'!E138+1.1*'VCO2-LBM'!E138)/1000</f>
        <v>15.213439285714285</v>
      </c>
      <c r="F138" s="355">
        <f>(3.91*'VO2-LBM'!F138+1.1*'VCO2-LBM'!F138)/1000</f>
        <v>20.363267692307694</v>
      </c>
      <c r="G138" s="355">
        <f>(3.91*'VO2-LBM'!G138+1.1*'VCO2-LBM'!G138)/1000</f>
        <v>30.671918630136989</v>
      </c>
      <c r="H138" s="355">
        <f>(3.91*'VO2-LBM'!H138+1.1*'VCO2-LBM'!H138)/1000</f>
        <v>31.07334349206349</v>
      </c>
      <c r="I138" s="355">
        <f>(3.91*'VO2-LBM'!I138+1.1*'VCO2-LBM'!I138)/1000</f>
        <v>19.066716666666668</v>
      </c>
      <c r="J138" s="355">
        <f>(3.91*'VO2-LBM'!J138+1.1*'VCO2-LBM'!J138)/1000</f>
        <v>30.807160916030533</v>
      </c>
      <c r="K138" s="356">
        <f>(3.91*'VO2-LBM'!K138+1.1*'VCO2-LBM'!K138)/1000</f>
        <v>28.299251653543308</v>
      </c>
      <c r="L138" s="329">
        <f t="shared" ref="L138" si="260">AVERAGE(C138:C140)</f>
        <v>24.47282632183909</v>
      </c>
      <c r="M138" s="329">
        <f t="shared" ref="M138" si="261">AVERAGE(D138:D140)</f>
        <v>18.220424769797422</v>
      </c>
      <c r="N138" s="329">
        <f t="shared" ref="N138" si="262">AVERAGE(E138:E140)</f>
        <v>18.707753571428572</v>
      </c>
      <c r="O138" s="329">
        <f t="shared" ref="O138" si="263">AVERAGE(F138:F140)</f>
        <v>22.97597076923077</v>
      </c>
      <c r="P138" s="329">
        <f t="shared" ref="P138" si="264">AVERAGE(G138:G140)</f>
        <v>27.741669657534246</v>
      </c>
      <c r="Q138" s="329">
        <f t="shared" ref="Q138" si="265">AVERAGE(H138:H140)</f>
        <v>29.142242592592591</v>
      </c>
      <c r="R138" s="329">
        <f t="shared" ref="R138" si="266">AVERAGE(I138:I140)</f>
        <v>23.303205555555554</v>
      </c>
      <c r="S138" s="329">
        <f t="shared" ref="S138" si="267">AVERAGE(J138:J140)</f>
        <v>26.24385511450382</v>
      </c>
      <c r="T138" s="329">
        <f t="shared" ref="T138" si="268">AVERAGE(K138:K140)</f>
        <v>21.910722624671919</v>
      </c>
      <c r="U138" s="357">
        <f t="shared" ref="U138" si="269">AVERAGE(L138:T138)</f>
        <v>23.635407886350443</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(3.91*'VO2-LBM'!C139+1.1*'VCO2-LBM'!C139)/1000</f>
        <v>27.124794942528744</v>
      </c>
      <c r="D139" s="355">
        <f>(3.91*'VO2-LBM'!D139+1.1*'VCO2-LBM'!D139)/1000</f>
        <v>24.803846961325966</v>
      </c>
      <c r="E139" s="355">
        <f>(3.91*'VO2-LBM'!E139+1.1*'VCO2-LBM'!E139)/1000</f>
        <v>22.136657142857143</v>
      </c>
      <c r="F139" s="355">
        <f>(3.91*'VO2-LBM'!F139+1.1*'VCO2-LBM'!F139)/1000</f>
        <v>23.843769230769233</v>
      </c>
      <c r="G139" s="355">
        <f>(3.91*'VO2-LBM'!G139+1.1*'VCO2-LBM'!G139)/1000</f>
        <v>31.154465273972605</v>
      </c>
      <c r="H139" s="355">
        <f>(3.91*'VO2-LBM'!H139+1.1*'VCO2-LBM'!H139)/1000</f>
        <v>27.456726507936509</v>
      </c>
      <c r="I139" s="355">
        <f>(3.91*'VO2-LBM'!I139+1.1*'VCO2-LBM'!I139)/1000</f>
        <v>28.795933333333334</v>
      </c>
      <c r="J139" s="355">
        <f>(3.91*'VO2-LBM'!J139+1.1*'VCO2-LBM'!J139)/1000</f>
        <v>25.969241679389317</v>
      </c>
      <c r="K139" s="356">
        <f>(3.91*'VO2-LBM'!K139+1.1*'VCO2-LBM'!K139)/1000</f>
        <v>18.007847559055122</v>
      </c>
      <c r="L139" s="329"/>
      <c r="M139" s="329"/>
      <c r="N139" s="329"/>
      <c r="O139" s="329"/>
      <c r="P139" s="329"/>
      <c r="Q139" s="329"/>
      <c r="R139" s="329"/>
      <c r="S139" s="329"/>
      <c r="T139" s="329"/>
      <c r="U139" s="357">
        <f t="shared" ref="U139" si="270">STDEV(L138:T138)/SQRT(COUNT(L138:T138))</f>
        <v>1.2461911690410856</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(3.91*'VO2-LBM'!C140+1.1*'VCO2-LBM'!C140)/1000</f>
        <v>28.194372758620695</v>
      </c>
      <c r="D140" s="355">
        <f>(3.91*'VO2-LBM'!D140+1.1*'VCO2-LBM'!D140)/1000</f>
        <v>16.048004696132594</v>
      </c>
      <c r="E140" s="355">
        <f>(3.91*'VO2-LBM'!E140+1.1*'VCO2-LBM'!E140)/1000</f>
        <v>18.773164285714287</v>
      </c>
      <c r="F140" s="355">
        <f>(3.91*'VO2-LBM'!F140+1.1*'VCO2-LBM'!F140)/1000</f>
        <v>24.720875384615386</v>
      </c>
      <c r="G140" s="355">
        <f>(3.91*'VO2-LBM'!G140+1.1*'VCO2-LBM'!G140)/1000</f>
        <v>21.39862506849315</v>
      </c>
      <c r="H140" s="355">
        <f>(3.91*'VO2-LBM'!H140+1.1*'VCO2-LBM'!H140)/1000</f>
        <v>28.896657777777776</v>
      </c>
      <c r="I140" s="355">
        <f>(3.91*'VO2-LBM'!I140+1.1*'VCO2-LBM'!I140)/1000</f>
        <v>22.046966666666666</v>
      </c>
      <c r="J140" s="355">
        <f>(3.91*'VO2-LBM'!J140+1.1*'VCO2-LBM'!J140)/1000</f>
        <v>21.955162748091606</v>
      </c>
      <c r="K140" s="356">
        <f>(3.91*'VO2-LBM'!K140+1.1*'VCO2-LBM'!K140)/1000</f>
        <v>19.425068661417324</v>
      </c>
      <c r="L140" s="32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(3.91*'VO2-LBM'!C141+1.1*'VCO2-LBM'!C141)/1000</f>
        <v>18.646310747126442</v>
      </c>
      <c r="D141" s="355">
        <f>(3.91*'VO2-LBM'!D141+1.1*'VCO2-LBM'!D141)/1000</f>
        <v>13.710912707182318</v>
      </c>
      <c r="E141" s="355">
        <f>(3.91*'VO2-LBM'!E141+1.1*'VCO2-LBM'!E141)/1000</f>
        <v>19.805367857142855</v>
      </c>
      <c r="F141" s="355">
        <f>(3.91*'VO2-LBM'!F141+1.1*'VCO2-LBM'!F141)/1000</f>
        <v>23.85375384615385</v>
      </c>
      <c r="G141" s="355">
        <f>(3.91*'VO2-LBM'!G141+1.1*'VCO2-LBM'!G141)/1000</f>
        <v>17.63025095890411</v>
      </c>
      <c r="H141" s="355">
        <f>(3.91*'VO2-LBM'!H141+1.1*'VCO2-LBM'!H141)/1000</f>
        <v>24.6537680952381</v>
      </c>
      <c r="I141" s="355">
        <f>(3.91*'VO2-LBM'!I141+1.1*'VCO2-LBM'!I141)/1000</f>
        <v>19.988016666666667</v>
      </c>
      <c r="J141" s="355">
        <f>(3.91*'VO2-LBM'!J141+1.1*'VCO2-LBM'!J141)/1000</f>
        <v>31.995061221374051</v>
      </c>
      <c r="K141" s="356">
        <f>(3.91*'VO2-LBM'!K141+1.1*'VCO2-LBM'!K141)/1000</f>
        <v>31.650593937007876</v>
      </c>
      <c r="L141" s="329">
        <f t="shared" ref="L141" si="271">AVERAGE(C141:C143)</f>
        <v>23.35997676245211</v>
      </c>
      <c r="M141" s="329">
        <f t="shared" ref="M141" si="272">AVERAGE(D141:D143)</f>
        <v>22.465300184162061</v>
      </c>
      <c r="N141" s="329">
        <f t="shared" ref="N141" si="273">AVERAGE(E141:E143)</f>
        <v>22.001405357142858</v>
      </c>
      <c r="O141" s="329">
        <f t="shared" ref="O141" si="274">AVERAGE(F141:F143)</f>
        <v>24.725974871794875</v>
      </c>
      <c r="P141" s="329">
        <f t="shared" ref="P141" si="275">AVERAGE(G141:G143)</f>
        <v>19.605850570776255</v>
      </c>
      <c r="Q141" s="329">
        <f t="shared" ref="Q141" si="276">AVERAGE(H141:H143)</f>
        <v>28.34606068783069</v>
      </c>
      <c r="R141" s="329">
        <f t="shared" ref="R141" si="277">AVERAGE(I141:I143)</f>
        <v>23.726622222222222</v>
      </c>
      <c r="S141" s="329">
        <f t="shared" ref="S141" si="278">AVERAGE(J141:J143)</f>
        <v>29.254340814249371</v>
      </c>
      <c r="T141" s="329">
        <f t="shared" ref="T141" si="279">AVERAGE(K141:K143)</f>
        <v>30.005623254593178</v>
      </c>
      <c r="U141" s="357">
        <f t="shared" ref="U141" si="280">AVERAGE(L141:T141)</f>
        <v>24.832350525024847</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(3.91*'VO2-LBM'!C142+1.1*'VCO2-LBM'!C142)/1000</f>
        <v>25.201909770114945</v>
      </c>
      <c r="D142" s="355">
        <f>(3.91*'VO2-LBM'!D142+1.1*'VCO2-LBM'!D142)/1000</f>
        <v>27.00673895027624</v>
      </c>
      <c r="E142" s="355">
        <f>(3.91*'VO2-LBM'!E142+1.1*'VCO2-LBM'!E142)/1000</f>
        <v>17.553214285714283</v>
      </c>
      <c r="F142" s="355">
        <f>(3.91*'VO2-LBM'!F142+1.1*'VCO2-LBM'!F142)/1000</f>
        <v>24.764316923076922</v>
      </c>
      <c r="G142" s="355">
        <f>(3.91*'VO2-LBM'!G142+1.1*'VCO2-LBM'!G142)/1000</f>
        <v>22.854216369863014</v>
      </c>
      <c r="H142" s="355">
        <f>(3.91*'VO2-LBM'!H142+1.1*'VCO2-LBM'!H142)/1000</f>
        <v>33.462704444444448</v>
      </c>
      <c r="I142" s="355">
        <f>(3.91*'VO2-LBM'!I142+1.1*'VCO2-LBM'!I142)/1000</f>
        <v>20.482483333333334</v>
      </c>
      <c r="J142" s="355">
        <f>(3.91*'VO2-LBM'!J142+1.1*'VCO2-LBM'!J142)/1000</f>
        <v>27.434168396946575</v>
      </c>
      <c r="K142" s="356">
        <f>(3.91*'VO2-LBM'!K142+1.1*'VCO2-LBM'!K142)/1000</f>
        <v>29.169712440944881</v>
      </c>
      <c r="L142" s="329"/>
      <c r="M142" s="329"/>
      <c r="N142" s="329"/>
      <c r="O142" s="329"/>
      <c r="P142" s="329"/>
      <c r="Q142" s="329"/>
      <c r="R142" s="329"/>
      <c r="S142" s="329"/>
      <c r="T142" s="329"/>
      <c r="U142" s="357">
        <f t="shared" ref="U142" si="281">STDEV(L141:T141)/SQRT(COUNT(L141:T141))</f>
        <v>1.1960480234001727</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(3.91*'VO2-LBM'!C143+1.1*'VCO2-LBM'!C143)/1000</f>
        <v>26.231709770114946</v>
      </c>
      <c r="D143" s="355">
        <f>(3.91*'VO2-LBM'!D143+1.1*'VCO2-LBM'!D143)/1000</f>
        <v>26.678248895027622</v>
      </c>
      <c r="E143" s="355">
        <f>(3.91*'VO2-LBM'!E143+1.1*'VCO2-LBM'!E143)/1000</f>
        <v>28.645633928571431</v>
      </c>
      <c r="F143" s="355">
        <f>(3.91*'VO2-LBM'!F143+1.1*'VCO2-LBM'!F143)/1000</f>
        <v>25.55985384615385</v>
      </c>
      <c r="G143" s="355">
        <f>(3.91*'VO2-LBM'!G143+1.1*'VCO2-LBM'!G143)/1000</f>
        <v>18.333084383561644</v>
      </c>
      <c r="H143" s="355">
        <f>(3.91*'VO2-LBM'!H143+1.1*'VCO2-LBM'!H143)/1000</f>
        <v>26.921709523809529</v>
      </c>
      <c r="I143" s="355">
        <f>(3.91*'VO2-LBM'!I143+1.1*'VCO2-LBM'!I143)/1000</f>
        <v>30.709366666666668</v>
      </c>
      <c r="J143" s="355">
        <f>(3.91*'VO2-LBM'!J143+1.1*'VCO2-LBM'!J143)/1000</f>
        <v>28.333792824427483</v>
      </c>
      <c r="K143" s="356">
        <f>(3.91*'VO2-LBM'!K143+1.1*'VCO2-LBM'!K143)/1000</f>
        <v>29.196563385826771</v>
      </c>
      <c r="L143" s="32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(3.91*'VO2-LBM'!C144+1.1*'VCO2-LBM'!C144)/1000</f>
        <v>28.742135402298857</v>
      </c>
      <c r="D144" s="355">
        <f>(3.91*'VO2-LBM'!D144+1.1*'VCO2-LBM'!D144)/1000</f>
        <v>24.482046685082874</v>
      </c>
      <c r="E144" s="355">
        <f>(3.91*'VO2-LBM'!E144+1.1*'VCO2-LBM'!E144)/1000</f>
        <v>15.453514285714288</v>
      </c>
      <c r="F144" s="355">
        <f>(3.91*'VO2-LBM'!F144+1.1*'VCO2-LBM'!F144)/1000</f>
        <v>23.822666153846153</v>
      </c>
      <c r="G144" s="355">
        <f>(3.91*'VO2-LBM'!G144+1.1*'VCO2-LBM'!G144)/1000</f>
        <v>30.853717397260276</v>
      </c>
      <c r="H144" s="355">
        <f>(3.91*'VO2-LBM'!H144+1.1*'VCO2-LBM'!H144)/1000</f>
        <v>33.602178095238095</v>
      </c>
      <c r="I144" s="355">
        <f>(3.91*'VO2-LBM'!I144+1.1*'VCO2-LBM'!I144)/1000</f>
        <v>23.709249999999997</v>
      </c>
      <c r="J144" s="355">
        <f>(3.91*'VO2-LBM'!J144+1.1*'VCO2-LBM'!J144)/1000</f>
        <v>30.254006717557253</v>
      </c>
      <c r="K144" s="356">
        <f>(3.91*'VO2-LBM'!K144+1.1*'VCO2-LBM'!K144)/1000</f>
        <v>21.632352834645669</v>
      </c>
      <c r="L144" s="329">
        <f t="shared" ref="L144" si="282">AVERAGE(C144:C146)</f>
        <v>27.004822931034486</v>
      </c>
      <c r="M144" s="329">
        <f t="shared" ref="M144" si="283">AVERAGE(D144:D146)</f>
        <v>20.318510220994479</v>
      </c>
      <c r="N144" s="329">
        <f t="shared" ref="N144" si="284">AVERAGE(E144:E146)</f>
        <v>19.424335714285714</v>
      </c>
      <c r="O144" s="329">
        <f t="shared" ref="O144" si="285">AVERAGE(F144:F146)</f>
        <v>27.883104615384614</v>
      </c>
      <c r="P144" s="329">
        <f t="shared" ref="P144" si="286">AVERAGE(G144:G146)</f>
        <v>28.118694292237446</v>
      </c>
      <c r="Q144" s="329">
        <f t="shared" ref="Q144" si="287">AVERAGE(H144:H146)</f>
        <v>29.68151693121693</v>
      </c>
      <c r="R144" s="329">
        <f t="shared" ref="R144" si="288">AVERAGE(I144:I146)</f>
        <v>25.738977777777777</v>
      </c>
      <c r="S144" s="329">
        <f t="shared" ref="S144" si="289">AVERAGE(J144:J146)</f>
        <v>26.547701628498732</v>
      </c>
      <c r="T144" s="329">
        <f t="shared" ref="T144" si="290">AVERAGE(K144:K146)</f>
        <v>24.434964803149608</v>
      </c>
      <c r="U144" s="357">
        <f t="shared" ref="U144" si="291">AVERAGE(L144:T144)</f>
        <v>25.461403212731089</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(3.91*'VO2-LBM'!C145+1.1*'VCO2-LBM'!C145)/1000</f>
        <v>26.220651724137934</v>
      </c>
      <c r="D145" s="355">
        <f>(3.91*'VO2-LBM'!D145+1.1*'VCO2-LBM'!D145)/1000</f>
        <v>16.064501657458564</v>
      </c>
      <c r="E145" s="355">
        <f>(3.91*'VO2-LBM'!E145+1.1*'VCO2-LBM'!E145)/1000</f>
        <v>24.833233928571428</v>
      </c>
      <c r="F145" s="355">
        <f>(3.91*'VO2-LBM'!F145+1.1*'VCO2-LBM'!F145)/1000</f>
        <v>30.954609230769229</v>
      </c>
      <c r="G145" s="355">
        <f>(3.91*'VO2-LBM'!G145+1.1*'VCO2-LBM'!G145)/1000</f>
        <v>27.932823972602741</v>
      </c>
      <c r="H145" s="355">
        <f>(3.91*'VO2-LBM'!H145+1.1*'VCO2-LBM'!H145)/1000</f>
        <v>24.369216031746031</v>
      </c>
      <c r="I145" s="355">
        <f>(3.91*'VO2-LBM'!I145+1.1*'VCO2-LBM'!I145)/1000</f>
        <v>21.75535</v>
      </c>
      <c r="J145" s="355">
        <f>(3.91*'VO2-LBM'!J145+1.1*'VCO2-LBM'!J145)/1000</f>
        <v>26.796460152671759</v>
      </c>
      <c r="K145" s="356">
        <f>(3.91*'VO2-LBM'!K145+1.1*'VCO2-LBM'!K145)/1000</f>
        <v>27.32214716535433</v>
      </c>
      <c r="L145" s="329"/>
      <c r="M145" s="329"/>
      <c r="N145" s="329"/>
      <c r="O145" s="329"/>
      <c r="P145" s="329"/>
      <c r="Q145" s="329"/>
      <c r="R145" s="329"/>
      <c r="S145" s="329"/>
      <c r="T145" s="329"/>
      <c r="U145" s="357">
        <f t="shared" ref="U145" si="292">STDEV(L144:T144)/SQRT(COUNT(L144:T144))</f>
        <v>1.168590899983833</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(3.91*'VO2-LBM'!C146+1.1*'VCO2-LBM'!C146)/1000</f>
        <v>26.051681666666671</v>
      </c>
      <c r="D146" s="355">
        <f>(3.91*'VO2-LBM'!D146+1.1*'VCO2-LBM'!D146)/1000</f>
        <v>20.408982320441989</v>
      </c>
      <c r="E146" s="355">
        <f>(3.91*'VO2-LBM'!E146+1.1*'VCO2-LBM'!E146)/1000</f>
        <v>17.986258928571431</v>
      </c>
      <c r="F146" s="355">
        <f>(3.91*'VO2-LBM'!F146+1.1*'VCO2-LBM'!F146)/1000</f>
        <v>28.872038461538466</v>
      </c>
      <c r="G146" s="355">
        <f>(3.91*'VO2-LBM'!G146+1.1*'VCO2-LBM'!G146)/1000</f>
        <v>25.569541506849315</v>
      </c>
      <c r="H146" s="355">
        <f>(3.91*'VO2-LBM'!H146+1.1*'VCO2-LBM'!H146)/1000</f>
        <v>31.073156666666666</v>
      </c>
      <c r="I146" s="355">
        <f>(3.91*'VO2-LBM'!I146+1.1*'VCO2-LBM'!I146)/1000</f>
        <v>31.752333333333333</v>
      </c>
      <c r="J146" s="355">
        <f>(3.91*'VO2-LBM'!J146+1.1*'VCO2-LBM'!J146)/1000</f>
        <v>22.592638015267177</v>
      </c>
      <c r="K146" s="356">
        <f>(3.91*'VO2-LBM'!K146+1.1*'VCO2-LBM'!K146)/1000</f>
        <v>24.350394409448821</v>
      </c>
      <c r="L146" s="32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(3.91*'VO2-LBM'!C147+1.1*'VCO2-LBM'!C147)/1000</f>
        <v>25.607335114942536</v>
      </c>
      <c r="D147" s="355">
        <f>(3.91*'VO2-LBM'!D147+1.1*'VCO2-LBM'!D147)/1000</f>
        <v>27.196563535911597</v>
      </c>
      <c r="E147" s="355">
        <f>(3.91*'VO2-LBM'!E147+1.1*'VCO2-LBM'!E147)/1000</f>
        <v>14.904787499999999</v>
      </c>
      <c r="F147" s="355">
        <f>(3.91*'VO2-LBM'!F147+1.1*'VCO2-LBM'!F147)/1000</f>
        <v>23.916098461538457</v>
      </c>
      <c r="G147" s="355">
        <f>(3.91*'VO2-LBM'!G147+1.1*'VCO2-LBM'!G147)/1000</f>
        <v>20.552091780821922</v>
      </c>
      <c r="H147" s="355">
        <f>(3.91*'VO2-LBM'!H147+1.1*'VCO2-LBM'!H147)/1000</f>
        <v>24.174153333333336</v>
      </c>
      <c r="I147" s="355">
        <f>(3.91*'VO2-LBM'!I147+1.1*'VCO2-LBM'!I147)/1000</f>
        <v>25.878616666666666</v>
      </c>
      <c r="J147" s="355">
        <f>(3.91*'VO2-LBM'!J147+1.1*'VCO2-LBM'!J147)/1000</f>
        <v>31.779940152671763</v>
      </c>
      <c r="K147" s="356">
        <f>(3.91*'VO2-LBM'!K147+1.1*'VCO2-LBM'!K147)/1000</f>
        <v>25.845950157480317</v>
      </c>
      <c r="L147" s="329">
        <f t="shared" ref="L147" si="293">AVERAGE(C147:C149)</f>
        <v>22.325073448275869</v>
      </c>
      <c r="M147" s="329">
        <f t="shared" ref="M147" si="294">AVERAGE(D147:D149)</f>
        <v>21.490558379373848</v>
      </c>
      <c r="N147" s="329">
        <f t="shared" ref="N147" si="295">AVERAGE(E147:E149)</f>
        <v>18.747005357142857</v>
      </c>
      <c r="O147" s="329">
        <f t="shared" ref="O147" si="296">AVERAGE(F147:F149)</f>
        <v>25.58486615384615</v>
      </c>
      <c r="P147" s="329">
        <f t="shared" ref="P147" si="297">AVERAGE(G147:G149)</f>
        <v>23.029022442922379</v>
      </c>
      <c r="Q147" s="329">
        <f t="shared" ref="Q147" si="298">AVERAGE(H147:H149)</f>
        <v>25.723015132275137</v>
      </c>
      <c r="R147" s="329">
        <f t="shared" ref="R147" si="299">AVERAGE(I147:I149)</f>
        <v>25.497711111111112</v>
      </c>
      <c r="S147" s="329">
        <f t="shared" ref="S147" si="300">AVERAGE(J147:J149)</f>
        <v>31.278229516539444</v>
      </c>
      <c r="T147" s="329">
        <f t="shared" ref="T147" si="301">AVERAGE(K147:K149)</f>
        <v>26.219474566929133</v>
      </c>
      <c r="U147" s="357">
        <f t="shared" ref="U147" si="302">AVERAGE(L147:T147)</f>
        <v>24.432772900935102</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(3.91*'VO2-LBM'!C148+1.1*'VCO2-LBM'!C148)/1000</f>
        <v>17.447166896551728</v>
      </c>
      <c r="D148" s="355">
        <f>(3.91*'VO2-LBM'!D148+1.1*'VCO2-LBM'!D148)/1000</f>
        <v>19.654132596685081</v>
      </c>
      <c r="E148" s="355">
        <f>(3.91*'VO2-LBM'!E148+1.1*'VCO2-LBM'!E148)/1000</f>
        <v>24.579321428571429</v>
      </c>
      <c r="F148" s="355">
        <f>(3.91*'VO2-LBM'!F148+1.1*'VCO2-LBM'!F148)/1000</f>
        <v>23.975701538461536</v>
      </c>
      <c r="G148" s="355">
        <f>(3.91*'VO2-LBM'!G148+1.1*'VCO2-LBM'!G148)/1000</f>
        <v>27.117707054794526</v>
      </c>
      <c r="H148" s="355">
        <f>(3.91*'VO2-LBM'!H148+1.1*'VCO2-LBM'!H148)/1000</f>
        <v>26.462883333333334</v>
      </c>
      <c r="I148" s="355">
        <f>(3.91*'VO2-LBM'!I148+1.1*'VCO2-LBM'!I148)/1000</f>
        <v>22.292983333333336</v>
      </c>
      <c r="J148" s="355">
        <f>(3.91*'VO2-LBM'!J148+1.1*'VCO2-LBM'!J148)/1000</f>
        <v>28.793240305343517</v>
      </c>
      <c r="K148" s="356">
        <f>(3.91*'VO2-LBM'!K148+1.1*'VCO2-LBM'!K148)/1000</f>
        <v>23.515657322834645</v>
      </c>
      <c r="L148" s="329"/>
      <c r="M148" s="329"/>
      <c r="N148" s="329"/>
      <c r="O148" s="329"/>
      <c r="P148" s="329"/>
      <c r="Q148" s="329"/>
      <c r="R148" s="329"/>
      <c r="S148" s="329"/>
      <c r="T148" s="329"/>
      <c r="U148" s="357">
        <f t="shared" ref="U148" si="303">STDEV(L147:T147)/SQRT(COUNT(L147:T147))</f>
        <v>1.1877628806912532</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(3.91*'VO2-LBM'!C149+1.1*'VCO2-LBM'!C149)/1000</f>
        <v>23.920718333333337</v>
      </c>
      <c r="D149" s="355">
        <f>(3.91*'VO2-LBM'!D149+1.1*'VCO2-LBM'!D149)/1000</f>
        <v>17.620979005524859</v>
      </c>
      <c r="E149" s="355">
        <f>(3.91*'VO2-LBM'!E149+1.1*'VCO2-LBM'!E149)/1000</f>
        <v>16.756907142857141</v>
      </c>
      <c r="F149" s="355">
        <f>(3.91*'VO2-LBM'!F149+1.1*'VCO2-LBM'!F149)/1000</f>
        <v>28.862798461538461</v>
      </c>
      <c r="G149" s="355">
        <f>(3.91*'VO2-LBM'!G149+1.1*'VCO2-LBM'!G149)/1000</f>
        <v>21.41726849315069</v>
      </c>
      <c r="H149" s="355">
        <f>(3.91*'VO2-LBM'!H149+1.1*'VCO2-LBM'!H149)/1000</f>
        <v>26.532008730158733</v>
      </c>
      <c r="I149" s="355">
        <f>(3.91*'VO2-LBM'!I149+1.1*'VCO2-LBM'!I149)/1000</f>
        <v>28.321533333333331</v>
      </c>
      <c r="J149" s="355">
        <f>(3.91*'VO2-LBM'!J149+1.1*'VCO2-LBM'!J149)/1000</f>
        <v>33.261508091603055</v>
      </c>
      <c r="K149" s="356">
        <f>(3.91*'VO2-LBM'!K149+1.1*'VCO2-LBM'!K149)/1000</f>
        <v>29.29681622047244</v>
      </c>
      <c r="L149" s="32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(3.91*'VO2-LBM'!C150+1.1*'VCO2-LBM'!C150)/1000</f>
        <v>17.333362471264373</v>
      </c>
      <c r="D150" s="355">
        <f>(3.91*'VO2-LBM'!D150+1.1*'VCO2-LBM'!D150)/1000</f>
        <v>14.192239779005526</v>
      </c>
      <c r="E150" s="355">
        <f>(3.91*'VO2-LBM'!E150+1.1*'VCO2-LBM'!E150)/1000</f>
        <v>15.333107142857143</v>
      </c>
      <c r="F150" s="355">
        <f>(3.91*'VO2-LBM'!F150+1.1*'VCO2-LBM'!F150)/1000</f>
        <v>28.406789230769231</v>
      </c>
      <c r="G150" s="355">
        <f>(3.91*'VO2-LBM'!G150+1.1*'VCO2-LBM'!G150)/1000</f>
        <v>19.626738424657535</v>
      </c>
      <c r="H150" s="355">
        <f>(3.91*'VO2-LBM'!H150+1.1*'VCO2-LBM'!H150)/1000</f>
        <v>30.047689047619048</v>
      </c>
      <c r="I150" s="355">
        <f>(3.91*'VO2-LBM'!I150+1.1*'VCO2-LBM'!I150)/1000</f>
        <v>30.805949999999999</v>
      </c>
      <c r="J150" s="355">
        <f>(3.91*'VO2-LBM'!J150+1.1*'VCO2-LBM'!J150)/1000</f>
        <v>30.299187633587788</v>
      </c>
      <c r="K150" s="356">
        <f>(3.91*'VO2-LBM'!K150+1.1*'VCO2-LBM'!K150)/1000</f>
        <v>22.363796771653544</v>
      </c>
      <c r="L150" s="329">
        <f t="shared" ref="L150" si="304">AVERAGE(C150:C152)</f>
        <v>20.969315478927207</v>
      </c>
      <c r="M150" s="329">
        <f t="shared" ref="M150" si="305">AVERAGE(D150:D152)</f>
        <v>17.819796316758744</v>
      </c>
      <c r="N150" s="329">
        <f t="shared" ref="N150" si="306">AVERAGE(E150:E152)</f>
        <v>21.258916071428573</v>
      </c>
      <c r="O150" s="329">
        <f t="shared" ref="O150" si="307">AVERAGE(F150:F152)</f>
        <v>28.446575384615386</v>
      </c>
      <c r="P150" s="329">
        <f t="shared" ref="P150" si="308">AVERAGE(G150:G152)</f>
        <v>21.730439680365297</v>
      </c>
      <c r="Q150" s="329">
        <f t="shared" ref="Q150" si="309">AVERAGE(H150:H152)</f>
        <v>27.3757008994709</v>
      </c>
      <c r="R150" s="329">
        <f t="shared" ref="R150" si="310">AVERAGE(I150:I152)</f>
        <v>26.019850000000002</v>
      </c>
      <c r="S150" s="329">
        <f t="shared" ref="S150" si="311">AVERAGE(J150:J152)</f>
        <v>30.593448804071254</v>
      </c>
      <c r="T150" s="329">
        <f t="shared" ref="T150" si="312">AVERAGE(K150:K152)</f>
        <v>27.880287979002627</v>
      </c>
      <c r="U150" s="357">
        <f t="shared" ref="U150" si="313">AVERAGE(L150:T150)</f>
        <v>24.677147846071104</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(3.91*'VO2-LBM'!C151+1.1*'VCO2-LBM'!C151)/1000</f>
        <v>17.691518563218395</v>
      </c>
      <c r="D151" s="355">
        <f>(3.91*'VO2-LBM'!D151+1.1*'VCO2-LBM'!D151)/1000</f>
        <v>16.482553867403311</v>
      </c>
      <c r="E151" s="355">
        <f>(3.91*'VO2-LBM'!E151+1.1*'VCO2-LBM'!E151)/1000</f>
        <v>21.40224107142857</v>
      </c>
      <c r="F151" s="355">
        <f>(3.91*'VO2-LBM'!F151+1.1*'VCO2-LBM'!F151)/1000</f>
        <v>25.107449230769234</v>
      </c>
      <c r="G151" s="355">
        <f>(3.91*'VO2-LBM'!G151+1.1*'VCO2-LBM'!G151)/1000</f>
        <v>26.097123356164381</v>
      </c>
      <c r="H151" s="355">
        <f>(3.91*'VO2-LBM'!H151+1.1*'VCO2-LBM'!H151)/1000</f>
        <v>22.792171904761904</v>
      </c>
      <c r="I151" s="355">
        <f>(3.91*'VO2-LBM'!I151+1.1*'VCO2-LBM'!I151)/1000</f>
        <v>24.568733333333334</v>
      </c>
      <c r="J151" s="355">
        <f>(3.91*'VO2-LBM'!J151+1.1*'VCO2-LBM'!J151)/1000</f>
        <v>30.862293282442749</v>
      </c>
      <c r="K151" s="356">
        <f>(3.91*'VO2-LBM'!K151+1.1*'VCO2-LBM'!K151)/1000</f>
        <v>33.703240866141734</v>
      </c>
      <c r="L151" s="329"/>
      <c r="M151" s="329"/>
      <c r="N151" s="329"/>
      <c r="O151" s="329"/>
      <c r="P151" s="329"/>
      <c r="Q151" s="329"/>
      <c r="R151" s="329"/>
      <c r="S151" s="329"/>
      <c r="T151" s="329"/>
      <c r="U151" s="357">
        <f t="shared" ref="U151" si="314">STDEV(L150:T150)/SQRT(COUNT(L150:T150))</f>
        <v>1.4419076566391107</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(3.91*'VO2-LBM'!C152+1.1*'VCO2-LBM'!C152)/1000</f>
        <v>27.883065402298854</v>
      </c>
      <c r="D152" s="355">
        <f>(3.91*'VO2-LBM'!D152+1.1*'VCO2-LBM'!D152)/1000</f>
        <v>22.784595303867402</v>
      </c>
      <c r="E152" s="355">
        <f>(3.91*'VO2-LBM'!E152+1.1*'VCO2-LBM'!E152)/1000</f>
        <v>27.041400000000003</v>
      </c>
      <c r="F152" s="355">
        <f>(3.91*'VO2-LBM'!F152+1.1*'VCO2-LBM'!F152)/1000</f>
        <v>31.825487692307693</v>
      </c>
      <c r="G152" s="355">
        <f>(3.91*'VO2-LBM'!G152+1.1*'VCO2-LBM'!G152)/1000</f>
        <v>19.467457260273971</v>
      </c>
      <c r="H152" s="355">
        <f>(3.91*'VO2-LBM'!H152+1.1*'VCO2-LBM'!H152)/1000</f>
        <v>29.287241746031746</v>
      </c>
      <c r="I152" s="355">
        <f>(3.91*'VO2-LBM'!I152+1.1*'VCO2-LBM'!I152)/1000</f>
        <v>22.684866666666668</v>
      </c>
      <c r="J152" s="355">
        <f>(3.91*'VO2-LBM'!J152+1.1*'VCO2-LBM'!J152)/1000</f>
        <v>30.618865496183215</v>
      </c>
      <c r="K152" s="356">
        <f>(3.91*'VO2-LBM'!K152+1.1*'VCO2-LBM'!K152)/1000</f>
        <v>27.573826299212602</v>
      </c>
      <c r="L152" s="32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(3.91*'VO2-LBM'!C153+1.1*'VCO2-LBM'!C153)/1000</f>
        <v>20.819356954022993</v>
      </c>
      <c r="D153" s="355">
        <f>(3.91*'VO2-LBM'!D153+1.1*'VCO2-LBM'!D153)/1000</f>
        <v>15.936873480662983</v>
      </c>
      <c r="E153" s="355">
        <f>(3.91*'VO2-LBM'!E153+1.1*'VCO2-LBM'!E153)/1000</f>
        <v>24.318530357142855</v>
      </c>
      <c r="F153" s="355">
        <f>(3.91*'VO2-LBM'!F153+1.1*'VCO2-LBM'!F153)/1000</f>
        <v>29.06646769230769</v>
      </c>
      <c r="G153" s="355">
        <f>(3.91*'VO2-LBM'!G153+1.1*'VCO2-LBM'!G153)/1000</f>
        <v>18.764979109589042</v>
      </c>
      <c r="H153" s="355">
        <f>(3.91*'VO2-LBM'!H153+1.1*'VCO2-LBM'!H153)/1000</f>
        <v>32.813571111111109</v>
      </c>
      <c r="I153" s="355">
        <f>(3.91*'VO2-LBM'!I153+1.1*'VCO2-LBM'!I153)/1000</f>
        <v>30.659566666666667</v>
      </c>
      <c r="J153" s="355">
        <f>(3.91*'VO2-LBM'!J153+1.1*'VCO2-LBM'!J153)/1000</f>
        <v>32.632985801526722</v>
      </c>
      <c r="K153" s="356">
        <f>(3.91*'VO2-LBM'!K153+1.1*'VCO2-LBM'!K153)/1000</f>
        <v>22.950624094488191</v>
      </c>
      <c r="L153" s="329">
        <f t="shared" ref="L153" si="315">AVERAGE(C153:C155)</f>
        <v>24.958139559386979</v>
      </c>
      <c r="M153" s="329">
        <f t="shared" ref="M153" si="316">AVERAGE(D153:D155)</f>
        <v>21.287399171270717</v>
      </c>
      <c r="N153" s="329">
        <f t="shared" ref="N153" si="317">AVERAGE(E153:E155)</f>
        <v>21.051198214285709</v>
      </c>
      <c r="O153" s="329">
        <f t="shared" ref="O153" si="318">AVERAGE(F153:F155)</f>
        <v>25.965889230769232</v>
      </c>
      <c r="P153" s="329">
        <f t="shared" ref="P153" si="319">AVERAGE(G153:G155)</f>
        <v>20.638513584474889</v>
      </c>
      <c r="Q153" s="329">
        <f t="shared" ref="Q153" si="320">AVERAGE(H153:H155)</f>
        <v>26.435080317460319</v>
      </c>
      <c r="R153" s="329">
        <f t="shared" ref="R153" si="321">AVERAGE(I153:I155)</f>
        <v>25.876838888888887</v>
      </c>
      <c r="S153" s="329">
        <f t="shared" ref="S153" si="322">AVERAGE(J153:J155)</f>
        <v>27.997434910941479</v>
      </c>
      <c r="T153" s="329">
        <f t="shared" ref="T153" si="323">AVERAGE(K153:K155)</f>
        <v>25.715061496062997</v>
      </c>
      <c r="U153" s="357">
        <f t="shared" ref="U153" si="324">AVERAGE(L153:T153)</f>
        <v>24.436172819282358</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(3.91*'VO2-LBM'!C154+1.1*'VCO2-LBM'!C154)/1000</f>
        <v>28.288848965517246</v>
      </c>
      <c r="D154" s="355">
        <f>(3.91*'VO2-LBM'!D154+1.1*'VCO2-LBM'!D154)/1000</f>
        <v>21.497444751381217</v>
      </c>
      <c r="E154" s="355">
        <f>(3.91*'VO2-LBM'!E154+1.1*'VCO2-LBM'!E154)/1000</f>
        <v>23.75215714285714</v>
      </c>
      <c r="F154" s="355">
        <f>(3.91*'VO2-LBM'!F154+1.1*'VCO2-LBM'!F154)/1000</f>
        <v>26.982813846153846</v>
      </c>
      <c r="G154" s="355">
        <f>(3.91*'VO2-LBM'!G154+1.1*'VCO2-LBM'!G154)/1000</f>
        <v>23.716855410958903</v>
      </c>
      <c r="H154" s="355">
        <f>(3.91*'VO2-LBM'!H154+1.1*'VCO2-LBM'!H154)/1000</f>
        <v>24.444982222222222</v>
      </c>
      <c r="I154" s="355">
        <f>(3.91*'VO2-LBM'!I154+1.1*'VCO2-LBM'!I154)/1000</f>
        <v>24.787033333333333</v>
      </c>
      <c r="J154" s="355">
        <f>(3.91*'VO2-LBM'!J154+1.1*'VCO2-LBM'!J154)/1000</f>
        <v>27.803437099236643</v>
      </c>
      <c r="K154" s="356">
        <f>(3.91*'VO2-LBM'!K154+1.1*'VCO2-LBM'!K154)/1000</f>
        <v>22.084615196850397</v>
      </c>
      <c r="L154" s="329"/>
      <c r="M154" s="329"/>
      <c r="N154" s="329"/>
      <c r="O154" s="329"/>
      <c r="P154" s="329"/>
      <c r="Q154" s="329"/>
      <c r="R154" s="329"/>
      <c r="S154" s="329"/>
      <c r="T154" s="329"/>
      <c r="U154" s="357">
        <f t="shared" ref="U154" si="325">STDEV(L153:T153)/SQRT(COUNT(L153:T153))</f>
        <v>0.90367167439458351</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(3.91*'VO2-LBM'!C155+1.1*'VCO2-LBM'!C155)/1000</f>
        <v>25.7662127586207</v>
      </c>
      <c r="D155" s="355">
        <f>(3.91*'VO2-LBM'!D155+1.1*'VCO2-LBM'!D155)/1000</f>
        <v>26.427879281767954</v>
      </c>
      <c r="E155" s="355">
        <f>(3.91*'VO2-LBM'!E155+1.1*'VCO2-LBM'!E155)/1000</f>
        <v>15.082907142857142</v>
      </c>
      <c r="F155" s="355">
        <f>(3.91*'VO2-LBM'!F155+1.1*'VCO2-LBM'!F155)/1000</f>
        <v>21.84838615384615</v>
      </c>
      <c r="G155" s="355">
        <f>(3.91*'VO2-LBM'!G155+1.1*'VCO2-LBM'!G155)/1000</f>
        <v>19.433706232876713</v>
      </c>
      <c r="H155" s="355">
        <f>(3.91*'VO2-LBM'!H155+1.1*'VCO2-LBM'!H155)/1000</f>
        <v>22.046687619047617</v>
      </c>
      <c r="I155" s="355">
        <f>(3.91*'VO2-LBM'!I155+1.1*'VCO2-LBM'!I155)/1000</f>
        <v>22.183916666666669</v>
      </c>
      <c r="J155" s="355">
        <f>(3.91*'VO2-LBM'!J155+1.1*'VCO2-LBM'!J155)/1000</f>
        <v>23.555881832061068</v>
      </c>
      <c r="K155" s="356">
        <f>(3.91*'VO2-LBM'!K155+1.1*'VCO2-LBM'!K155)/1000</f>
        <v>32.109945196850397</v>
      </c>
      <c r="L155" s="32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(3.91*'VO2-LBM'!C156+1.1*'VCO2-LBM'!C156)/1000</f>
        <v>21.926423103448275</v>
      </c>
      <c r="D156" s="355">
        <f>(3.91*'VO2-LBM'!D156+1.1*'VCO2-LBM'!D156)/1000</f>
        <v>19.938524033149168</v>
      </c>
      <c r="E156" s="355">
        <f>(3.91*'VO2-LBM'!E156+1.1*'VCO2-LBM'!E156)/1000</f>
        <v>14.126335714285714</v>
      </c>
      <c r="F156" s="355">
        <f>(3.91*'VO2-LBM'!F156+1.1*'VCO2-LBM'!F156)/1000</f>
        <v>30.159140000000001</v>
      </c>
      <c r="G156" s="355">
        <f>(3.91*'VO2-LBM'!G156+1.1*'VCO2-LBM'!G156)/1000</f>
        <v>27.551885684931506</v>
      </c>
      <c r="H156" s="355">
        <f>(3.91*'VO2-LBM'!H156+1.1*'VCO2-LBM'!H156)/1000</f>
        <v>30.127191746031748</v>
      </c>
      <c r="I156" s="355">
        <f>(3.91*'VO2-LBM'!I156+1.1*'VCO2-LBM'!I156)/1000</f>
        <v>30.0563</v>
      </c>
      <c r="J156" s="355">
        <f>(3.91*'VO2-LBM'!J156+1.1*'VCO2-LBM'!J156)/1000</f>
        <v>26.728131297709925</v>
      </c>
      <c r="K156" s="356">
        <f>(3.91*'VO2-LBM'!K156+1.1*'VCO2-LBM'!K156)/1000</f>
        <v>31.748504488188978</v>
      </c>
      <c r="L156" s="329">
        <f t="shared" ref="L156" si="326">AVERAGE(C156:C158)</f>
        <v>19.032522088122608</v>
      </c>
      <c r="M156" s="329">
        <f t="shared" ref="M156" si="327">AVERAGE(D156:D158)</f>
        <v>23.504490791896867</v>
      </c>
      <c r="N156" s="329">
        <f t="shared" ref="N156" si="328">AVERAGE(E156:E158)</f>
        <v>17.826873214285715</v>
      </c>
      <c r="O156" s="329">
        <f t="shared" ref="O156" si="329">AVERAGE(F156:F158)</f>
        <v>26.580817435897441</v>
      </c>
      <c r="P156" s="329">
        <f t="shared" ref="P156" si="330">AVERAGE(G156:G158)</f>
        <v>25.664399657534247</v>
      </c>
      <c r="Q156" s="329">
        <f t="shared" ref="Q156" si="331">AVERAGE(H156:H158)</f>
        <v>27.251954550264553</v>
      </c>
      <c r="R156" s="329">
        <f t="shared" ref="R156" si="332">AVERAGE(I156:I158)</f>
        <v>25.786005555555551</v>
      </c>
      <c r="S156" s="329">
        <f t="shared" ref="S156" si="333">AVERAGE(J156:J158)</f>
        <v>27.305687073791351</v>
      </c>
      <c r="T156" s="329">
        <f t="shared" ref="T156" si="334">AVERAGE(K156:K158)</f>
        <v>26.317209317585306</v>
      </c>
      <c r="U156" s="357">
        <f t="shared" ref="U156" si="335">AVERAGE(L156:T156)</f>
        <v>24.363328853881516</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(3.91*'VO2-LBM'!C157+1.1*'VCO2-LBM'!C157)/1000</f>
        <v>18.282983850574713</v>
      </c>
      <c r="D157" s="355">
        <f>(3.91*'VO2-LBM'!D157+1.1*'VCO2-LBM'!D157)/1000</f>
        <v>27.994652486187842</v>
      </c>
      <c r="E157" s="355">
        <f>(3.91*'VO2-LBM'!E157+1.1*'VCO2-LBM'!E157)/1000</f>
        <v>22.368005357142859</v>
      </c>
      <c r="F157" s="355">
        <f>(3.91*'VO2-LBM'!F157+1.1*'VCO2-LBM'!F157)/1000</f>
        <v>23.330661538461545</v>
      </c>
      <c r="G157" s="355">
        <f>(3.91*'VO2-LBM'!G157+1.1*'VCO2-LBM'!G157)/1000</f>
        <v>26.481056095890409</v>
      </c>
      <c r="H157" s="355">
        <f>(3.91*'VO2-LBM'!H157+1.1*'VCO2-LBM'!H157)/1000</f>
        <v>29.006511111111113</v>
      </c>
      <c r="I157" s="355">
        <f>(3.91*'VO2-LBM'!I157+1.1*'VCO2-LBM'!I157)/1000</f>
        <v>24.337983333333334</v>
      </c>
      <c r="J157" s="355">
        <f>(3.91*'VO2-LBM'!J157+1.1*'VCO2-LBM'!J157)/1000</f>
        <v>32.43661938931298</v>
      </c>
      <c r="K157" s="356">
        <f>(3.91*'VO2-LBM'!K157+1.1*'VCO2-LBM'!K157)/1000</f>
        <v>25.448708188976379</v>
      </c>
      <c r="L157" s="329"/>
      <c r="M157" s="329"/>
      <c r="N157" s="329"/>
      <c r="O157" s="329"/>
      <c r="P157" s="329"/>
      <c r="Q157" s="329"/>
      <c r="R157" s="329"/>
      <c r="S157" s="329"/>
      <c r="T157" s="329"/>
      <c r="U157" s="357">
        <f t="shared" ref="U157" si="336">STDEV(L156:T156)/SQRT(COUNT(L156:T156))</f>
        <v>1.1863440861790964</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(3.91*'VO2-LBM'!C158+1.1*'VCO2-LBM'!C158)/1000</f>
        <v>16.888159310344832</v>
      </c>
      <c r="D158" s="355">
        <f>(3.91*'VO2-LBM'!D158+1.1*'VCO2-LBM'!D158)/1000</f>
        <v>22.58029585635359</v>
      </c>
      <c r="E158" s="355">
        <f>(3.91*'VO2-LBM'!E158+1.1*'VCO2-LBM'!E158)/1000</f>
        <v>16.986278571428571</v>
      </c>
      <c r="F158" s="355">
        <f>(3.91*'VO2-LBM'!F158+1.1*'VCO2-LBM'!F158)/1000</f>
        <v>26.252650769230772</v>
      </c>
      <c r="G158" s="355">
        <f>(3.91*'VO2-LBM'!G158+1.1*'VCO2-LBM'!G158)/1000</f>
        <v>22.960257191780823</v>
      </c>
      <c r="H158" s="355">
        <f>(3.91*'VO2-LBM'!H158+1.1*'VCO2-LBM'!H158)/1000</f>
        <v>22.622160793650792</v>
      </c>
      <c r="I158" s="355">
        <f>(3.91*'VO2-LBM'!I158+1.1*'VCO2-LBM'!I158)/1000</f>
        <v>22.96373333333333</v>
      </c>
      <c r="J158" s="355">
        <f>(3.91*'VO2-LBM'!J158+1.1*'VCO2-LBM'!J158)/1000</f>
        <v>22.75231053435115</v>
      </c>
      <c r="K158" s="356">
        <f>(3.91*'VO2-LBM'!K158+1.1*'VCO2-LBM'!K158)/1000</f>
        <v>21.754415275590556</v>
      </c>
      <c r="L158" s="32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(3.91*'VO2-LBM'!C159+1.1*'VCO2-LBM'!C159)/1000</f>
        <v>16.298391666666667</v>
      </c>
      <c r="D159" s="355">
        <f>(3.91*'VO2-LBM'!D159+1.1*'VCO2-LBM'!D159)/1000</f>
        <v>21.063771823204419</v>
      </c>
      <c r="E159" s="355">
        <f>(3.91*'VO2-LBM'!E159+1.1*'VCO2-LBM'!E159)/1000</f>
        <v>15.608812499999996</v>
      </c>
      <c r="F159" s="355">
        <f>(3.91*'VO2-LBM'!F159+1.1*'VCO2-LBM'!F159)/1000</f>
        <v>27.89808153846154</v>
      </c>
      <c r="G159" s="355">
        <f>(3.91*'VO2-LBM'!G159+1.1*'VCO2-LBM'!G159)/1000</f>
        <v>15.604123493150684</v>
      </c>
      <c r="H159" s="355">
        <f>(3.91*'VO2-LBM'!H159+1.1*'VCO2-LBM'!H159)/1000</f>
        <v>20.413392063492065</v>
      </c>
      <c r="I159" s="355">
        <f>(3.91*'VO2-LBM'!I159+1.1*'VCO2-LBM'!I159)/1000</f>
        <v>28.550900000000002</v>
      </c>
      <c r="J159" s="355">
        <f>(3.91*'VO2-LBM'!J159+1.1*'VCO2-LBM'!J159)/1000</f>
        <v>26.388317557251909</v>
      </c>
      <c r="K159" s="356">
        <f>(3.91*'VO2-LBM'!K159+1.1*'VCO2-LBM'!K159)/1000</f>
        <v>26.74611606299213</v>
      </c>
      <c r="L159" s="329">
        <f t="shared" ref="L159" si="337">AVERAGE(C159:C161)</f>
        <v>21.717317011494259</v>
      </c>
      <c r="M159" s="329">
        <f t="shared" ref="M159" si="338">AVERAGE(D159:D161)</f>
        <v>16.727475046040514</v>
      </c>
      <c r="N159" s="329">
        <f t="shared" ref="N159" si="339">AVERAGE(E159:E161)</f>
        <v>17.222775000000002</v>
      </c>
      <c r="O159" s="329">
        <f t="shared" ref="O159" si="340">AVERAGE(F159:F161)</f>
        <v>26.883701025641027</v>
      </c>
      <c r="P159" s="329">
        <f t="shared" ref="P159" si="341">AVERAGE(G159:G161)</f>
        <v>21.509560776255711</v>
      </c>
      <c r="Q159" s="329">
        <f t="shared" ref="Q159" si="342">AVERAGE(H159:H161)</f>
        <v>23.877763333333334</v>
      </c>
      <c r="R159" s="329">
        <f t="shared" ref="R159" si="343">AVERAGE(I159:I161)</f>
        <v>30.063588888888887</v>
      </c>
      <c r="S159" s="329">
        <f t="shared" ref="S159" si="344">AVERAGE(J159:J161)</f>
        <v>23.980981832061072</v>
      </c>
      <c r="T159" s="329">
        <f t="shared" ref="T159" si="345">AVERAGE(K159:K161)</f>
        <v>25.913891889763779</v>
      </c>
      <c r="U159" s="357">
        <f t="shared" ref="U159" si="346">AVERAGE(L159:T159)</f>
        <v>23.099672755942066</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(3.91*'VO2-LBM'!C160+1.1*'VCO2-LBM'!C160)/1000</f>
        <v>21.978785287356327</v>
      </c>
      <c r="D160" s="355">
        <f>(3.91*'VO2-LBM'!D160+1.1*'VCO2-LBM'!D160)/1000</f>
        <v>14.052411602209943</v>
      </c>
      <c r="E160" s="355">
        <f>(3.91*'VO2-LBM'!E160+1.1*'VCO2-LBM'!E160)/1000</f>
        <v>21.232719642857148</v>
      </c>
      <c r="F160" s="355">
        <f>(3.91*'VO2-LBM'!F160+1.1*'VCO2-LBM'!F160)/1000</f>
        <v>29.254449230769232</v>
      </c>
      <c r="G160" s="355">
        <f>(3.91*'VO2-LBM'!G160+1.1*'VCO2-LBM'!G160)/1000</f>
        <v>25.627281986301373</v>
      </c>
      <c r="H160" s="355">
        <f>(3.91*'VO2-LBM'!H160+1.1*'VCO2-LBM'!H160)/1000</f>
        <v>20.831796031746034</v>
      </c>
      <c r="I160" s="355">
        <f>(3.91*'VO2-LBM'!I160+1.1*'VCO2-LBM'!I160)/1000</f>
        <v>31.445083333333333</v>
      </c>
      <c r="J160" s="355">
        <f>(3.91*'VO2-LBM'!J160+1.1*'VCO2-LBM'!J160)/1000</f>
        <v>24.79328977099237</v>
      </c>
      <c r="K160" s="356">
        <f>(3.91*'VO2-LBM'!K160+1.1*'VCO2-LBM'!K160)/1000</f>
        <v>28.665128740157481</v>
      </c>
      <c r="L160" s="329"/>
      <c r="M160" s="329"/>
      <c r="N160" s="329"/>
      <c r="O160" s="329"/>
      <c r="P160" s="329"/>
      <c r="Q160" s="329"/>
      <c r="R160" s="329"/>
      <c r="S160" s="329"/>
      <c r="T160" s="329"/>
      <c r="U160" s="357">
        <f t="shared" ref="U160" si="347">STDEV(L159:T159)/SQRT(COUNT(L159:T159))</f>
        <v>1.4515277020171113</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(3.91*'VO2-LBM'!C161+1.1*'VCO2-LBM'!C161)/1000</f>
        <v>26.87477408045978</v>
      </c>
      <c r="D161" s="355">
        <f>(3.91*'VO2-LBM'!D161+1.1*'VCO2-LBM'!D161)/1000</f>
        <v>15.06624171270718</v>
      </c>
      <c r="E161" s="355">
        <f>(3.91*'VO2-LBM'!E161+1.1*'VCO2-LBM'!E161)/1000</f>
        <v>14.826792857142857</v>
      </c>
      <c r="F161" s="355">
        <f>(3.91*'VO2-LBM'!F161+1.1*'VCO2-LBM'!F161)/1000</f>
        <v>23.498572307692314</v>
      </c>
      <c r="G161" s="355">
        <f>(3.91*'VO2-LBM'!G161+1.1*'VCO2-LBM'!G161)/1000</f>
        <v>23.297276849315068</v>
      </c>
      <c r="H161" s="355">
        <f>(3.91*'VO2-LBM'!H161+1.1*'VCO2-LBM'!H161)/1000</f>
        <v>30.3881019047619</v>
      </c>
      <c r="I161" s="355">
        <f>(3.91*'VO2-LBM'!I161+1.1*'VCO2-LBM'!I161)/1000</f>
        <v>30.194783333333334</v>
      </c>
      <c r="J161" s="355">
        <f>(3.91*'VO2-LBM'!J161+1.1*'VCO2-LBM'!J161)/1000</f>
        <v>20.761338167938934</v>
      </c>
      <c r="K161" s="356">
        <f>(3.91*'VO2-LBM'!K161+1.1*'VCO2-LBM'!K161)/1000</f>
        <v>22.330430866141732</v>
      </c>
      <c r="L161" s="32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(3.91*'VO2-LBM'!C162+1.1*'VCO2-LBM'!C162)/1000</f>
        <v>25.933126954022992</v>
      </c>
      <c r="D162" s="355">
        <f>(3.91*'VO2-LBM'!D162+1.1*'VCO2-LBM'!D162)/1000</f>
        <v>15.343977071823202</v>
      </c>
      <c r="E162" s="355">
        <f>(3.91*'VO2-LBM'!E162+1.1*'VCO2-LBM'!E162)/1000</f>
        <v>26.332939285714282</v>
      </c>
      <c r="F162" s="355">
        <f>(3.91*'VO2-LBM'!F162+1.1*'VCO2-LBM'!F162)/1000</f>
        <v>19.632173846153844</v>
      </c>
      <c r="G162" s="355">
        <f>(3.91*'VO2-LBM'!G162+1.1*'VCO2-LBM'!G162)/1000</f>
        <v>22.977394931506851</v>
      </c>
      <c r="H162" s="355">
        <f>(3.91*'VO2-LBM'!H162+1.1*'VCO2-LBM'!H162)/1000</f>
        <v>32.588803174603179</v>
      </c>
      <c r="I162" s="355">
        <f>(3.91*'VO2-LBM'!I162+1.1*'VCO2-LBM'!I162)/1000</f>
        <v>22.71725</v>
      </c>
      <c r="J162" s="355">
        <f>(3.91*'VO2-LBM'!J162+1.1*'VCO2-LBM'!J162)/1000</f>
        <v>22.101971603053439</v>
      </c>
      <c r="K162" s="356">
        <f>(3.91*'VO2-LBM'!K162+1.1*'VCO2-LBM'!K162)/1000</f>
        <v>20.239004409448821</v>
      </c>
      <c r="L162" s="329">
        <f t="shared" ref="L162" si="348">AVERAGE(C162:C164)</f>
        <v>22.999982854406131</v>
      </c>
      <c r="M162" s="329">
        <f t="shared" ref="M162" si="349">AVERAGE(D162:D164)</f>
        <v>20.017638674033151</v>
      </c>
      <c r="N162" s="329">
        <f t="shared" ref="N162" si="350">AVERAGE(E162:E164)</f>
        <v>22.264274999999998</v>
      </c>
      <c r="O162" s="329">
        <f t="shared" ref="O162" si="351">AVERAGE(F162:F164)</f>
        <v>23.678932820512824</v>
      </c>
      <c r="P162" s="329">
        <f t="shared" ref="P162" si="352">AVERAGE(G162:G164)</f>
        <v>23.881860433789956</v>
      </c>
      <c r="Q162" s="329">
        <f t="shared" ref="Q162" si="353">AVERAGE(H162:H164)</f>
        <v>29.988125714285719</v>
      </c>
      <c r="R162" s="329">
        <f t="shared" ref="R162" si="354">AVERAGE(I162:I164)</f>
        <v>21.274077777777777</v>
      </c>
      <c r="S162" s="329">
        <f t="shared" ref="S162" si="355">AVERAGE(J162:J164)</f>
        <v>28.320923613231553</v>
      </c>
      <c r="T162" s="329">
        <f t="shared" ref="T162" si="356">AVERAGE(K162:K164)</f>
        <v>26.319996272965881</v>
      </c>
      <c r="U162" s="357">
        <f t="shared" ref="U162" si="357">AVERAGE(L162:T162)</f>
        <v>24.30509035122255</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(3.91*'VO2-LBM'!C163+1.1*'VCO2-LBM'!C163)/1000</f>
        <v>17.448677643678163</v>
      </c>
      <c r="D163" s="355">
        <f>(3.91*'VO2-LBM'!D163+1.1*'VCO2-LBM'!D163)/1000</f>
        <v>16.249793370165747</v>
      </c>
      <c r="E163" s="355">
        <f>(3.91*'VO2-LBM'!E163+1.1*'VCO2-LBM'!E163)/1000</f>
        <v>24.158249999999999</v>
      </c>
      <c r="F163" s="355">
        <f>(3.91*'VO2-LBM'!F163+1.1*'VCO2-LBM'!F163)/1000</f>
        <v>18.101921538461539</v>
      </c>
      <c r="G163" s="355">
        <f>(3.91*'VO2-LBM'!G163+1.1*'VCO2-LBM'!G163)/1000</f>
        <v>28.933038630136988</v>
      </c>
      <c r="H163" s="355">
        <f>(3.91*'VO2-LBM'!H163+1.1*'VCO2-LBM'!H163)/1000</f>
        <v>23.899367142857148</v>
      </c>
      <c r="I163" s="355">
        <f>(3.91*'VO2-LBM'!I163+1.1*'VCO2-LBM'!I163)/1000</f>
        <v>20.798416666666665</v>
      </c>
      <c r="J163" s="355">
        <f>(3.91*'VO2-LBM'!J163+1.1*'VCO2-LBM'!J163)/1000</f>
        <v>30.099309923664126</v>
      </c>
      <c r="K163" s="356">
        <f>(3.91*'VO2-LBM'!K163+1.1*'VCO2-LBM'!K163)/1000</f>
        <v>24.941394409448819</v>
      </c>
      <c r="L163" s="329"/>
      <c r="M163" s="329"/>
      <c r="N163" s="329"/>
      <c r="O163" s="329"/>
      <c r="P163" s="329"/>
      <c r="Q163" s="329"/>
      <c r="R163" s="329"/>
      <c r="S163" s="329"/>
      <c r="T163" s="329"/>
      <c r="U163" s="357">
        <f t="shared" ref="U163" si="358">STDEV(L162:T162)/SQRT(COUNT(L162:T162))</f>
        <v>1.0960304790754076</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(3.91*'VO2-LBM'!C164+1.1*'VCO2-LBM'!C164)/1000</f>
        <v>25.618143965517245</v>
      </c>
      <c r="D164" s="355">
        <f>(3.91*'VO2-LBM'!D164+1.1*'VCO2-LBM'!D164)/1000</f>
        <v>28.459145580110498</v>
      </c>
      <c r="E164" s="355">
        <f>(3.91*'VO2-LBM'!E164+1.1*'VCO2-LBM'!E164)/1000</f>
        <v>16.301635714285712</v>
      </c>
      <c r="F164" s="355">
        <f>(3.91*'VO2-LBM'!F164+1.1*'VCO2-LBM'!F164)/1000</f>
        <v>33.302703076923073</v>
      </c>
      <c r="G164" s="355">
        <f>(3.91*'VO2-LBM'!G164+1.1*'VCO2-LBM'!G164)/1000</f>
        <v>19.735147739726031</v>
      </c>
      <c r="H164" s="355">
        <f>(3.91*'VO2-LBM'!H164+1.1*'VCO2-LBM'!H164)/1000</f>
        <v>33.476206825396822</v>
      </c>
      <c r="I164" s="355">
        <f>(3.91*'VO2-LBM'!I164+1.1*'VCO2-LBM'!I164)/1000</f>
        <v>20.306566666666665</v>
      </c>
      <c r="J164" s="355">
        <f>(3.91*'VO2-LBM'!J164+1.1*'VCO2-LBM'!J164)/1000</f>
        <v>32.761489312977098</v>
      </c>
      <c r="K164" s="356">
        <f>(3.91*'VO2-LBM'!K164+1.1*'VCO2-LBM'!K164)/1000</f>
        <v>33.779590000000006</v>
      </c>
      <c r="L164" s="32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(3.91*'VO2-LBM'!C165+1.1*'VCO2-LBM'!C165)/1000</f>
        <v>22.150776839080464</v>
      </c>
      <c r="D165" s="355">
        <f>(3.91*'VO2-LBM'!D165+1.1*'VCO2-LBM'!D165)/1000</f>
        <v>25.859568232044197</v>
      </c>
      <c r="E165" s="355">
        <f>(3.91*'VO2-LBM'!E165+1.1*'VCO2-LBM'!E165)/1000</f>
        <v>18.417567857142853</v>
      </c>
      <c r="F165" s="355">
        <f>(3.91*'VO2-LBM'!F165+1.1*'VCO2-LBM'!F165)/1000</f>
        <v>25.837206153846154</v>
      </c>
      <c r="G165" s="355">
        <f>(3.91*'VO2-LBM'!G165+1.1*'VCO2-LBM'!G165)/1000</f>
        <v>23.567792602739726</v>
      </c>
      <c r="H165" s="355">
        <f>(3.91*'VO2-LBM'!H165+1.1*'VCO2-LBM'!H165)/1000</f>
        <v>25.69725587301587</v>
      </c>
      <c r="I165" s="355">
        <f>(3.91*'VO2-LBM'!I165+1.1*'VCO2-LBM'!I165)/1000</f>
        <v>31.064199999999996</v>
      </c>
      <c r="J165" s="355">
        <f>(3.91*'VO2-LBM'!J165+1.1*'VCO2-LBM'!J165)/1000</f>
        <v>30.947379847328246</v>
      </c>
      <c r="K165" s="356">
        <f>(3.91*'VO2-LBM'!K165+1.1*'VCO2-LBM'!K165)/1000</f>
        <v>19.313616299212597</v>
      </c>
      <c r="L165" s="329">
        <f t="shared" ref="L165" si="359">AVERAGE(C165:C167)</f>
        <v>21.78054515325671</v>
      </c>
      <c r="M165" s="329">
        <f t="shared" ref="M165" si="360">AVERAGE(D165:D167)</f>
        <v>21.628072375690607</v>
      </c>
      <c r="N165" s="329">
        <f t="shared" ref="N165" si="361">AVERAGE(E165:E167)</f>
        <v>17.978024999999999</v>
      </c>
      <c r="O165" s="329">
        <f t="shared" ref="O165" si="362">AVERAGE(F165:F167)</f>
        <v>23.725392307692307</v>
      </c>
      <c r="P165" s="329">
        <f t="shared" ref="P165" si="363">AVERAGE(G165:G167)</f>
        <v>21.908499611872145</v>
      </c>
      <c r="Q165" s="329">
        <f t="shared" ref="Q165" si="364">AVERAGE(H165:H167)</f>
        <v>21.74021470899471</v>
      </c>
      <c r="R165" s="329">
        <f t="shared" ref="R165" si="365">AVERAGE(I165:I167)</f>
        <v>30.603066666666663</v>
      </c>
      <c r="S165" s="329">
        <f t="shared" ref="S165" si="366">AVERAGE(J165:J167)</f>
        <v>29.105834554707382</v>
      </c>
      <c r="T165" s="329">
        <f t="shared" ref="T165" si="367">AVERAGE(K165:K167)</f>
        <v>26.781451968503934</v>
      </c>
      <c r="U165" s="357">
        <f t="shared" ref="U165" si="368">AVERAGE(L165:T165)</f>
        <v>23.916789149709381</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(3.91*'VO2-LBM'!C166+1.1*'VCO2-LBM'!C166)/1000</f>
        <v>17.121873448275867</v>
      </c>
      <c r="D166" s="355">
        <f>(3.91*'VO2-LBM'!D166+1.1*'VCO2-LBM'!D166)/1000</f>
        <v>14.613476795580111</v>
      </c>
      <c r="E166" s="355">
        <f>(3.91*'VO2-LBM'!E166+1.1*'VCO2-LBM'!E166)/1000</f>
        <v>19.210725</v>
      </c>
      <c r="F166" s="355">
        <f>(3.91*'VO2-LBM'!F166+1.1*'VCO2-LBM'!F166)/1000</f>
        <v>22.892810769230771</v>
      </c>
      <c r="G166" s="355">
        <f>(3.91*'VO2-LBM'!G166+1.1*'VCO2-LBM'!G166)/1000</f>
        <v>24.162368972602742</v>
      </c>
      <c r="H166" s="355">
        <f>(3.91*'VO2-LBM'!H166+1.1*'VCO2-LBM'!H166)/1000</f>
        <v>20.693528253968253</v>
      </c>
      <c r="I166" s="355">
        <f>(3.91*'VO2-LBM'!I166+1.1*'VCO2-LBM'!I166)/1000</f>
        <v>32.937249999999999</v>
      </c>
      <c r="J166" s="355">
        <f>(3.91*'VO2-LBM'!J166+1.1*'VCO2-LBM'!J166)/1000</f>
        <v>30.056774961832062</v>
      </c>
      <c r="K166" s="356">
        <f>(3.91*'VO2-LBM'!K166+1.1*'VCO2-LBM'!K166)/1000</f>
        <v>31.592998582677165</v>
      </c>
      <c r="L166" s="329"/>
      <c r="M166" s="329"/>
      <c r="N166" s="329"/>
      <c r="O166" s="329"/>
      <c r="P166" s="329"/>
      <c r="Q166" s="329"/>
      <c r="R166" s="329"/>
      <c r="S166" s="329"/>
      <c r="T166" s="329"/>
      <c r="U166" s="357">
        <f t="shared" ref="U166" si="369">STDEV(L165:T165)/SQRT(COUNT(L165:T165))</f>
        <v>1.3627831547726215</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(3.91*'VO2-LBM'!C167+1.1*'VCO2-LBM'!C167)/1000</f>
        <v>26.0689851724138</v>
      </c>
      <c r="D167" s="355">
        <f>(3.91*'VO2-LBM'!D167+1.1*'VCO2-LBM'!D167)/1000</f>
        <v>24.411172099447512</v>
      </c>
      <c r="E167" s="355">
        <f>(3.91*'VO2-LBM'!E167+1.1*'VCO2-LBM'!E167)/1000</f>
        <v>16.30578214285714</v>
      </c>
      <c r="F167" s="355">
        <f>(3.91*'VO2-LBM'!F167+1.1*'VCO2-LBM'!F167)/1000</f>
        <v>22.446159999999999</v>
      </c>
      <c r="G167" s="355">
        <f>(3.91*'VO2-LBM'!G167+1.1*'VCO2-LBM'!G167)/1000</f>
        <v>17.995337260273978</v>
      </c>
      <c r="H167" s="355">
        <f>(3.91*'VO2-LBM'!H167+1.1*'VCO2-LBM'!H167)/1000</f>
        <v>18.82986</v>
      </c>
      <c r="I167" s="355">
        <f>(3.91*'VO2-LBM'!I167+1.1*'VCO2-LBM'!I167)/1000</f>
        <v>27.807749999999995</v>
      </c>
      <c r="J167" s="355">
        <f>(3.91*'VO2-LBM'!J167+1.1*'VCO2-LBM'!J167)/1000</f>
        <v>26.313348854961838</v>
      </c>
      <c r="K167" s="356">
        <f>(3.91*'VO2-LBM'!K167+1.1*'VCO2-LBM'!K167)/1000</f>
        <v>29.437741023622046</v>
      </c>
      <c r="L167" s="32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(3.91*'VO2-LBM'!C168+1.1*'VCO2-LBM'!C168)/1000</f>
        <v>20.51714522988506</v>
      </c>
      <c r="D168" s="355">
        <f>(3.91*'VO2-LBM'!D168+1.1*'VCO2-LBM'!D168)/1000</f>
        <v>19.85880276243094</v>
      </c>
      <c r="E168" s="355">
        <f>(3.91*'VO2-LBM'!E168+1.1*'VCO2-LBM'!E168)/1000</f>
        <v>25.250512499999996</v>
      </c>
      <c r="F168" s="355">
        <f>(3.91*'VO2-LBM'!F168+1.1*'VCO2-LBM'!F168)/1000</f>
        <v>16.187989230769229</v>
      </c>
      <c r="G168" s="355">
        <f>(3.91*'VO2-LBM'!G168+1.1*'VCO2-LBM'!G168)/1000</f>
        <v>20.563680479452056</v>
      </c>
      <c r="H168" s="355">
        <f>(3.91*'VO2-LBM'!H168+1.1*'VCO2-LBM'!H168)/1000</f>
        <v>21.786439841269839</v>
      </c>
      <c r="I168" s="355">
        <f>(3.91*'VO2-LBM'!I168+1.1*'VCO2-LBM'!I168)/1000</f>
        <v>31.58741666666667</v>
      </c>
      <c r="J168" s="355">
        <f>(3.91*'VO2-LBM'!J168+1.1*'VCO2-LBM'!J168)/1000</f>
        <v>27.520569618320611</v>
      </c>
      <c r="K168" s="356">
        <f>(3.91*'VO2-LBM'!K168+1.1*'VCO2-LBM'!K168)/1000</f>
        <v>19.332401102362208</v>
      </c>
      <c r="L168" s="329">
        <f t="shared" ref="L168" si="370">AVERAGE(C168:C170)</f>
        <v>21.273827068965517</v>
      </c>
      <c r="M168" s="329">
        <f t="shared" ref="M168" si="371">AVERAGE(D168:D170)</f>
        <v>19.008459392265195</v>
      </c>
      <c r="N168" s="329">
        <f t="shared" ref="N168" si="372">AVERAGE(E168:E170)</f>
        <v>23.378110714285715</v>
      </c>
      <c r="O168" s="329">
        <f t="shared" ref="O168" si="373">AVERAGE(F168:F170)</f>
        <v>23.324495897435895</v>
      </c>
      <c r="P168" s="329">
        <f t="shared" ref="P168" si="374">AVERAGE(G168:G170)</f>
        <v>19.770675136986302</v>
      </c>
      <c r="Q168" s="329">
        <f t="shared" ref="Q168" si="375">AVERAGE(H168:H170)</f>
        <v>28.15353994708995</v>
      </c>
      <c r="R168" s="329">
        <f t="shared" ref="R168" si="376">AVERAGE(I168:I170)</f>
        <v>29.126216666666668</v>
      </c>
      <c r="S168" s="329">
        <f t="shared" ref="S168" si="377">AVERAGE(J168:J170)</f>
        <v>24.238343867684481</v>
      </c>
      <c r="T168" s="329">
        <f t="shared" ref="T168" si="378">AVERAGE(K168:K170)</f>
        <v>20.226067559055121</v>
      </c>
      <c r="U168" s="357">
        <f t="shared" ref="U168" si="379">AVERAGE(L168:T168)</f>
        <v>23.166637361159424</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(3.91*'VO2-LBM'!C169+1.1*'VCO2-LBM'!C169)/1000</f>
        <v>20.560520804597701</v>
      </c>
      <c r="D169" s="355">
        <f>(3.91*'VO2-LBM'!D169+1.1*'VCO2-LBM'!D169)/1000</f>
        <v>15.737713535911602</v>
      </c>
      <c r="E169" s="355">
        <f>(3.91*'VO2-LBM'!E169+1.1*'VCO2-LBM'!E169)/1000</f>
        <v>24.803148214285713</v>
      </c>
      <c r="F169" s="355">
        <f>(3.91*'VO2-LBM'!F169+1.1*'VCO2-LBM'!F169)/1000</f>
        <v>19.294321538461539</v>
      </c>
      <c r="G169" s="355">
        <f>(3.91*'VO2-LBM'!G169+1.1*'VCO2-LBM'!G169)/1000</f>
        <v>17.127673630136989</v>
      </c>
      <c r="H169" s="355">
        <f>(3.91*'VO2-LBM'!H169+1.1*'VCO2-LBM'!H169)/1000</f>
        <v>32.869109206349208</v>
      </c>
      <c r="I169" s="355">
        <f>(3.91*'VO2-LBM'!I169+1.1*'VCO2-LBM'!I169)/1000</f>
        <v>31.396416666666664</v>
      </c>
      <c r="J169" s="355">
        <f>(3.91*'VO2-LBM'!J169+1.1*'VCO2-LBM'!J169)/1000</f>
        <v>21.89478839694657</v>
      </c>
      <c r="K169" s="356">
        <f>(3.91*'VO2-LBM'!K169+1.1*'VCO2-LBM'!K169)/1000</f>
        <v>21.337116535433076</v>
      </c>
      <c r="L169" s="329"/>
      <c r="M169" s="329"/>
      <c r="N169" s="329"/>
      <c r="O169" s="329"/>
      <c r="P169" s="329"/>
      <c r="Q169" s="329"/>
      <c r="R169" s="329"/>
      <c r="S169" s="329"/>
      <c r="T169" s="329"/>
      <c r="U169" s="357">
        <f t="shared" ref="U169" si="380">STDEV(L168:T168)/SQRT(COUNT(L168:T168))</f>
        <v>1.1940632256034307</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(3.91*'VO2-LBM'!C170+1.1*'VCO2-LBM'!C170)/1000</f>
        <v>22.743815172413793</v>
      </c>
      <c r="D170" s="355">
        <f>(3.91*'VO2-LBM'!D170+1.1*'VCO2-LBM'!D170)/1000</f>
        <v>21.428861878453041</v>
      </c>
      <c r="E170" s="355">
        <f>(3.91*'VO2-LBM'!E170+1.1*'VCO2-LBM'!E170)/1000</f>
        <v>20.080671428571431</v>
      </c>
      <c r="F170" s="355">
        <f>(3.91*'VO2-LBM'!F170+1.1*'VCO2-LBM'!F170)/1000</f>
        <v>34.491176923076928</v>
      </c>
      <c r="G170" s="355">
        <f>(3.91*'VO2-LBM'!G170+1.1*'VCO2-LBM'!G170)/1000</f>
        <v>21.620671301369867</v>
      </c>
      <c r="H170" s="355">
        <f>(3.91*'VO2-LBM'!H170+1.1*'VCO2-LBM'!H170)/1000</f>
        <v>29.805070793650795</v>
      </c>
      <c r="I170" s="355">
        <f>(3.91*'VO2-LBM'!I170+1.1*'VCO2-LBM'!I170)/1000</f>
        <v>24.394816666666667</v>
      </c>
      <c r="J170" s="355">
        <f>(3.91*'VO2-LBM'!J170+1.1*'VCO2-LBM'!J170)/1000</f>
        <v>23.299673587786266</v>
      </c>
      <c r="K170" s="356">
        <f>(3.91*'VO2-LBM'!K170+1.1*'VCO2-LBM'!K170)/1000</f>
        <v>20.008685039370082</v>
      </c>
      <c r="L170" s="32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(3.91*'VO2-LBM'!C171+1.1*'VCO2-LBM'!C171)/1000</f>
        <v>16.964101609195403</v>
      </c>
      <c r="D171" s="355">
        <f>(3.91*'VO2-LBM'!D171+1.1*'VCO2-LBM'!D171)/1000</f>
        <v>13.801974585635358</v>
      </c>
      <c r="E171" s="355">
        <f>(3.91*'VO2-LBM'!E171+1.1*'VCO2-LBM'!E171)/1000</f>
        <v>15.407501785714285</v>
      </c>
      <c r="F171" s="355">
        <f>(3.91*'VO2-LBM'!F171+1.1*'VCO2-LBM'!F171)/1000</f>
        <v>20.487364615384617</v>
      </c>
      <c r="G171" s="355">
        <f>(3.91*'VO2-LBM'!G171+1.1*'VCO2-LBM'!G171)/1000</f>
        <v>20.606262602739726</v>
      </c>
      <c r="H171" s="355">
        <f>(3.91*'VO2-LBM'!H171+1.1*'VCO2-LBM'!H171)/1000</f>
        <v>20.446341269841273</v>
      </c>
      <c r="I171" s="355">
        <f>(3.91*'VO2-LBM'!I171+1.1*'VCO2-LBM'!I171)/1000</f>
        <v>21.066166666666664</v>
      </c>
      <c r="J171" s="355">
        <f>(3.91*'VO2-LBM'!J171+1.1*'VCO2-LBM'!J171)/1000</f>
        <v>28.760290687022906</v>
      </c>
      <c r="K171" s="356">
        <f>(3.91*'VO2-LBM'!K171+1.1*'VCO2-LBM'!K171)/1000</f>
        <v>26.637843622047242</v>
      </c>
      <c r="L171" s="329">
        <f t="shared" ref="L171" si="381">AVERAGE(C171:C173)</f>
        <v>20.060972279693488</v>
      </c>
      <c r="M171" s="329">
        <f t="shared" ref="M171" si="382">AVERAGE(D171:D173)</f>
        <v>17.452448250460403</v>
      </c>
      <c r="N171" s="329">
        <f t="shared" ref="N171" si="383">AVERAGE(E171:E173)</f>
        <v>20.072335714285714</v>
      </c>
      <c r="O171" s="329">
        <f t="shared" ref="O171" si="384">AVERAGE(F171:F173)</f>
        <v>20.847109743589744</v>
      </c>
      <c r="P171" s="329">
        <f t="shared" ref="P171" si="385">AVERAGE(G171:G173)</f>
        <v>22.825207968036533</v>
      </c>
      <c r="Q171" s="329">
        <f t="shared" ref="Q171" si="386">AVERAGE(H171:H173)</f>
        <v>20.779009365079368</v>
      </c>
      <c r="R171" s="329">
        <f t="shared" ref="R171" si="387">AVERAGE(I171:I173)</f>
        <v>20.128677777777778</v>
      </c>
      <c r="S171" s="329">
        <f t="shared" ref="S171" si="388">AVERAGE(J171:J173)</f>
        <v>26.495708905852421</v>
      </c>
      <c r="T171" s="329">
        <f t="shared" ref="T171" si="389">AVERAGE(K171:K173)</f>
        <v>25.519938425196852</v>
      </c>
      <c r="U171" s="357">
        <f t="shared" ref="U171" si="390">AVERAGE(L171:T171)</f>
        <v>21.575712047774697</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(3.91*'VO2-LBM'!C172+1.1*'VCO2-LBM'!C172)/1000</f>
        <v>17.207129425287359</v>
      </c>
      <c r="D172" s="355">
        <f>(3.91*'VO2-LBM'!D172+1.1*'VCO2-LBM'!D172)/1000</f>
        <v>16.130792817679559</v>
      </c>
      <c r="E172" s="355">
        <f>(3.91*'VO2-LBM'!E172+1.1*'VCO2-LBM'!E172)/1000</f>
        <v>22.234692857142857</v>
      </c>
      <c r="F172" s="355">
        <f>(3.91*'VO2-LBM'!F172+1.1*'VCO2-LBM'!F172)/1000</f>
        <v>21.842073846153845</v>
      </c>
      <c r="G172" s="355">
        <f>(3.91*'VO2-LBM'!G172+1.1*'VCO2-LBM'!G172)/1000</f>
        <v>24.075377602739724</v>
      </c>
      <c r="H172" s="355">
        <f>(3.91*'VO2-LBM'!H172+1.1*'VCO2-LBM'!H172)/1000</f>
        <v>22.363985079365083</v>
      </c>
      <c r="I172" s="355">
        <f>(3.91*'VO2-LBM'!I172+1.1*'VCO2-LBM'!I172)/1000</f>
        <v>21.273933333333336</v>
      </c>
      <c r="J172" s="355">
        <f>(3.91*'VO2-LBM'!J172+1.1*'VCO2-LBM'!J172)/1000</f>
        <v>29.539482595419845</v>
      </c>
      <c r="K172" s="356">
        <f>(3.91*'VO2-LBM'!K172+1.1*'VCO2-LBM'!K172)/1000</f>
        <v>24.697005826771651</v>
      </c>
      <c r="L172" s="329"/>
      <c r="M172" s="329"/>
      <c r="N172" s="329"/>
      <c r="O172" s="329"/>
      <c r="P172" s="329"/>
      <c r="Q172" s="329"/>
      <c r="R172" s="329"/>
      <c r="S172" s="329"/>
      <c r="T172" s="329"/>
      <c r="U172" s="357">
        <f t="shared" ref="U172" si="391">STDEV(L171:T171)/SQRT(COUNT(L171:T171))</f>
        <v>0.95844142015657585</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(3.91*'VO2-LBM'!C173+1.1*'VCO2-LBM'!C173)/1000</f>
        <v>26.011685804597708</v>
      </c>
      <c r="D173" s="355">
        <f>(3.91*'VO2-LBM'!D173+1.1*'VCO2-LBM'!D173)/1000</f>
        <v>22.424577348066293</v>
      </c>
      <c r="E173" s="355">
        <f>(3.91*'VO2-LBM'!E173+1.1*'VCO2-LBM'!E173)/1000</f>
        <v>22.5748125</v>
      </c>
      <c r="F173" s="355">
        <f>(3.91*'VO2-LBM'!F173+1.1*'VCO2-LBM'!F173)/1000</f>
        <v>20.21189076923077</v>
      </c>
      <c r="G173" s="355">
        <f>(3.91*'VO2-LBM'!G173+1.1*'VCO2-LBM'!G173)/1000</f>
        <v>23.793983698630139</v>
      </c>
      <c r="H173" s="355">
        <f>(3.91*'VO2-LBM'!H173+1.1*'VCO2-LBM'!H173)/1000</f>
        <v>19.526701746031748</v>
      </c>
      <c r="I173" s="355">
        <f>(3.91*'VO2-LBM'!I173+1.1*'VCO2-LBM'!I173)/1000</f>
        <v>18.045933333333334</v>
      </c>
      <c r="J173" s="355">
        <f>(3.91*'VO2-LBM'!J173+1.1*'VCO2-LBM'!J173)/1000</f>
        <v>21.187353435114506</v>
      </c>
      <c r="K173" s="356">
        <f>(3.91*'VO2-LBM'!K173+1.1*'VCO2-LBM'!K173)/1000</f>
        <v>25.224965826771655</v>
      </c>
      <c r="L173" s="32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(3.91*'VO2-LBM'!C174+1.1*'VCO2-LBM'!C174)/1000</f>
        <v>24.533131609195408</v>
      </c>
      <c r="D174" s="355">
        <f>(3.91*'VO2-LBM'!D174+1.1*'VCO2-LBM'!D174)/1000</f>
        <v>12.812173756906077</v>
      </c>
      <c r="E174" s="355">
        <f>(3.91*'VO2-LBM'!E174+1.1*'VCO2-LBM'!E174)/1000</f>
        <v>21.039685714285714</v>
      </c>
      <c r="F174" s="355">
        <f>(3.91*'VO2-LBM'!F174+1.1*'VCO2-LBM'!F174)/1000</f>
        <v>18.582553846153846</v>
      </c>
      <c r="G174" s="355">
        <f>(3.91*'VO2-LBM'!G174+1.1*'VCO2-LBM'!G174)/1000</f>
        <v>17.143627123287672</v>
      </c>
      <c r="H174" s="355">
        <f>(3.91*'VO2-LBM'!H174+1.1*'VCO2-LBM'!H174)/1000</f>
        <v>29.052181428571426</v>
      </c>
      <c r="I174" s="355">
        <f>(3.91*'VO2-LBM'!I174+1.1*'VCO2-LBM'!I174)/1000</f>
        <v>16.692033333333335</v>
      </c>
      <c r="J174" s="355">
        <f>(3.91*'VO2-LBM'!J174+1.1*'VCO2-LBM'!J174)/1000</f>
        <v>31.685334809160306</v>
      </c>
      <c r="K174" s="356">
        <f>(3.91*'VO2-LBM'!K174+1.1*'VCO2-LBM'!K174)/1000</f>
        <v>30.013570472440946</v>
      </c>
      <c r="L174" s="329">
        <f t="shared" ref="L174" si="392">AVERAGE(C174:C176)</f>
        <v>18.379791072796937</v>
      </c>
      <c r="M174" s="329">
        <f t="shared" ref="M174" si="393">AVERAGE(D174:D176)</f>
        <v>12.682304419889503</v>
      </c>
      <c r="N174" s="329">
        <f t="shared" ref="N174" si="394">AVERAGE(E174:E176)</f>
        <v>16.704482142857142</v>
      </c>
      <c r="O174" s="329">
        <f t="shared" ref="O174" si="395">AVERAGE(F174:F176)</f>
        <v>21.81680205128205</v>
      </c>
      <c r="P174" s="329">
        <f t="shared" ref="P174" si="396">AVERAGE(G174:G176)</f>
        <v>21.000909954337903</v>
      </c>
      <c r="Q174" s="329">
        <f t="shared" ref="Q174" si="397">AVERAGE(H174:H176)</f>
        <v>25.980109523809521</v>
      </c>
      <c r="R174" s="329">
        <f t="shared" ref="R174" si="398">AVERAGE(I174:I176)</f>
        <v>19.131911111111108</v>
      </c>
      <c r="S174" s="329">
        <f t="shared" ref="S174" si="399">AVERAGE(J174:J176)</f>
        <v>25.186416437659034</v>
      </c>
      <c r="T174" s="329">
        <f t="shared" ref="T174" si="400">AVERAGE(K174:K176)</f>
        <v>24.328884698162728</v>
      </c>
      <c r="U174" s="357">
        <f t="shared" ref="U174" si="401">AVERAGE(L174:T174)</f>
        <v>20.579067934656212</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(3.91*'VO2-LBM'!C175+1.1*'VCO2-LBM'!C175)/1000</f>
        <v>15.657196321839082</v>
      </c>
      <c r="D175" s="355">
        <f>(3.91*'VO2-LBM'!D175+1.1*'VCO2-LBM'!D175)/1000</f>
        <v>13.53306906077348</v>
      </c>
      <c r="E175" s="355">
        <f>(3.91*'VO2-LBM'!E175+1.1*'VCO2-LBM'!E175)/1000</f>
        <v>14.089998214285716</v>
      </c>
      <c r="F175" s="355">
        <f>(3.91*'VO2-LBM'!F175+1.1*'VCO2-LBM'!F175)/1000</f>
        <v>29.010672307692303</v>
      </c>
      <c r="G175" s="355">
        <f>(3.91*'VO2-LBM'!G175+1.1*'VCO2-LBM'!G175)/1000</f>
        <v>18.845558630136988</v>
      </c>
      <c r="H175" s="355">
        <f>(3.91*'VO2-LBM'!H175+1.1*'VCO2-LBM'!H175)/1000</f>
        <v>29.50961492063492</v>
      </c>
      <c r="I175" s="355">
        <f>(3.91*'VO2-LBM'!I175+1.1*'VCO2-LBM'!I175)/1000</f>
        <v>16.586899999999996</v>
      </c>
      <c r="J175" s="355">
        <f>(3.91*'VO2-LBM'!J175+1.1*'VCO2-LBM'!J175)/1000</f>
        <v>21.407949465648858</v>
      </c>
      <c r="K175" s="356">
        <f>(3.91*'VO2-LBM'!K175+1.1*'VCO2-LBM'!K175)/1000</f>
        <v>18.850930000000002</v>
      </c>
      <c r="L175" s="329"/>
      <c r="M175" s="329"/>
      <c r="N175" s="329"/>
      <c r="O175" s="329"/>
      <c r="P175" s="329"/>
      <c r="Q175" s="329"/>
      <c r="R175" s="329"/>
      <c r="S175" s="329"/>
      <c r="T175" s="329"/>
      <c r="U175" s="357">
        <f t="shared" ref="U175" si="402">STDEV(L174:T174)/SQRT(COUNT(L174:T174))</f>
        <v>1.4456464496030534</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(3.91*'VO2-LBM'!C176+1.1*'VCO2-LBM'!C176)/1000</f>
        <v>14.949045287356324</v>
      </c>
      <c r="D176" s="355">
        <f>(3.91*'VO2-LBM'!D176+1.1*'VCO2-LBM'!D176)/1000</f>
        <v>11.70167044198895</v>
      </c>
      <c r="E176" s="355">
        <f>(3.91*'VO2-LBM'!E176+1.1*'VCO2-LBM'!E176)/1000</f>
        <v>14.983762499999999</v>
      </c>
      <c r="F176" s="355">
        <f>(3.91*'VO2-LBM'!F176+1.1*'VCO2-LBM'!F176)/1000</f>
        <v>17.857179999999996</v>
      </c>
      <c r="G176" s="355">
        <f>(3.91*'VO2-LBM'!G176+1.1*'VCO2-LBM'!G176)/1000</f>
        <v>27.013544109589041</v>
      </c>
      <c r="H176" s="355">
        <f>(3.91*'VO2-LBM'!H176+1.1*'VCO2-LBM'!H176)/1000</f>
        <v>19.378532222222223</v>
      </c>
      <c r="I176" s="355">
        <f>(3.91*'VO2-LBM'!I176+1.1*'VCO2-LBM'!I176)/1000</f>
        <v>24.116799999999994</v>
      </c>
      <c r="J176" s="355">
        <f>(3.91*'VO2-LBM'!J176+1.1*'VCO2-LBM'!J176)/1000</f>
        <v>22.465965038167941</v>
      </c>
      <c r="K176" s="356">
        <f>(3.91*'VO2-LBM'!K176+1.1*'VCO2-LBM'!K176)/1000</f>
        <v>24.122153622047243</v>
      </c>
      <c r="L176" s="32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(3.91*'VO2-LBM'!C177+1.1*'VCO2-LBM'!C177)/1000</f>
        <v>15.071010862068972</v>
      </c>
      <c r="D177" s="355">
        <f>(3.91*'VO2-LBM'!D177+1.1*'VCO2-LBM'!D177)/1000</f>
        <v>11.422064640883978</v>
      </c>
      <c r="E177" s="355">
        <f>(3.91*'VO2-LBM'!E177+1.1*'VCO2-LBM'!E177)/1000</f>
        <v>14.881628571428571</v>
      </c>
      <c r="F177" s="355">
        <f>(3.91*'VO2-LBM'!F177+1.1*'VCO2-LBM'!F177)/1000</f>
        <v>15.745433846153846</v>
      </c>
      <c r="G177" s="355">
        <f>(3.91*'VO2-LBM'!G177+1.1*'VCO2-LBM'!G177)/1000</f>
        <v>16.045441438356164</v>
      </c>
      <c r="H177" s="355">
        <f>(3.91*'VO2-LBM'!H177+1.1*'VCO2-LBM'!H177)/1000</f>
        <v>20.776920317460316</v>
      </c>
      <c r="I177" s="355">
        <f>(3.91*'VO2-LBM'!I177+1.1*'VCO2-LBM'!I177)/1000</f>
        <v>18.082149999999999</v>
      </c>
      <c r="J177" s="355">
        <f>(3.91*'VO2-LBM'!J177+1.1*'VCO2-LBM'!J177)/1000</f>
        <v>21.106377251908402</v>
      </c>
      <c r="K177" s="356">
        <f>(3.91*'VO2-LBM'!K177+1.1*'VCO2-LBM'!K177)/1000</f>
        <v>20.295731102362208</v>
      </c>
      <c r="L177" s="329">
        <f t="shared" ref="L177" si="403">AVERAGE(C177:C179)</f>
        <v>15.866702164750963</v>
      </c>
      <c r="M177" s="329">
        <f t="shared" ref="M177" si="404">AVERAGE(D177:D179)</f>
        <v>20.019172099447513</v>
      </c>
      <c r="N177" s="329">
        <f t="shared" ref="N177" si="405">AVERAGE(E177:E179)</f>
        <v>16.711526785714288</v>
      </c>
      <c r="O177" s="329">
        <f t="shared" ref="O177" si="406">AVERAGE(F177:F179)</f>
        <v>17.170537435897433</v>
      </c>
      <c r="P177" s="329">
        <f t="shared" ref="P177" si="407">AVERAGE(G177:G179)</f>
        <v>19.96322799086758</v>
      </c>
      <c r="Q177" s="329">
        <f t="shared" ref="Q177" si="408">AVERAGE(H177:H179)</f>
        <v>19.968051269841268</v>
      </c>
      <c r="R177" s="329">
        <f t="shared" ref="R177" si="409">AVERAGE(I177:I179)</f>
        <v>21.839916666666664</v>
      </c>
      <c r="S177" s="329">
        <f t="shared" ref="S177" si="410">AVERAGE(J177:J179)</f>
        <v>28.659311755725195</v>
      </c>
      <c r="T177" s="329">
        <f t="shared" ref="T177" si="411">AVERAGE(K177:K179)</f>
        <v>19.226315826771653</v>
      </c>
      <c r="U177" s="357">
        <f t="shared" ref="U177" si="412">AVERAGE(L177:T177)</f>
        <v>19.93608466618695</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(3.91*'VO2-LBM'!C178+1.1*'VCO2-LBM'!C178)/1000</f>
        <v>16.394986034482763</v>
      </c>
      <c r="D178" s="355">
        <f>(3.91*'VO2-LBM'!D178+1.1*'VCO2-LBM'!D178)/1000</f>
        <v>20.767517403314915</v>
      </c>
      <c r="E178" s="355">
        <f>(3.91*'VO2-LBM'!E178+1.1*'VCO2-LBM'!E178)/1000</f>
        <v>20.837973214285714</v>
      </c>
      <c r="F178" s="355">
        <f>(3.91*'VO2-LBM'!F178+1.1*'VCO2-LBM'!F178)/1000</f>
        <v>18.150372307692304</v>
      </c>
      <c r="G178" s="355">
        <f>(3.91*'VO2-LBM'!G178+1.1*'VCO2-LBM'!G178)/1000</f>
        <v>13.707789452054794</v>
      </c>
      <c r="H178" s="355">
        <f>(3.91*'VO2-LBM'!H178+1.1*'VCO2-LBM'!H178)/1000</f>
        <v>18.068716349206348</v>
      </c>
      <c r="I178" s="355">
        <f>(3.91*'VO2-LBM'!I178+1.1*'VCO2-LBM'!I178)/1000</f>
        <v>17.579133333333335</v>
      </c>
      <c r="J178" s="355">
        <f>(3.91*'VO2-LBM'!J178+1.1*'VCO2-LBM'!J178)/1000</f>
        <v>35.734926106870226</v>
      </c>
      <c r="K178" s="356">
        <f>(3.91*'VO2-LBM'!K178+1.1*'VCO2-LBM'!K178)/1000</f>
        <v>18.357638897637795</v>
      </c>
      <c r="L178" s="329"/>
      <c r="M178" s="329"/>
      <c r="N178" s="329"/>
      <c r="O178" s="329"/>
      <c r="P178" s="329"/>
      <c r="Q178" s="329"/>
      <c r="R178" s="329"/>
      <c r="S178" s="329"/>
      <c r="T178" s="329"/>
      <c r="U178" s="357">
        <f t="shared" ref="U178" si="413">STDEV(L177:T177)/SQRT(COUNT(L177:T177))</f>
        <v>1.2629198974058149</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(3.91*'VO2-LBM'!C179+1.1*'VCO2-LBM'!C179)/1000</f>
        <v>16.134109597701155</v>
      </c>
      <c r="D179" s="355">
        <f>(3.91*'VO2-LBM'!D179+1.1*'VCO2-LBM'!D179)/1000</f>
        <v>27.867934254143648</v>
      </c>
      <c r="E179" s="355">
        <f>(3.91*'VO2-LBM'!E179+1.1*'VCO2-LBM'!E179)/1000</f>
        <v>14.414978571428572</v>
      </c>
      <c r="F179" s="355">
        <f>(3.91*'VO2-LBM'!F179+1.1*'VCO2-LBM'!F179)/1000</f>
        <v>17.615806153846155</v>
      </c>
      <c r="G179" s="355">
        <f>(3.91*'VO2-LBM'!G179+1.1*'VCO2-LBM'!G179)/1000</f>
        <v>30.136453082191778</v>
      </c>
      <c r="H179" s="355">
        <f>(3.91*'VO2-LBM'!H179+1.1*'VCO2-LBM'!H179)/1000</f>
        <v>21.058517142857145</v>
      </c>
      <c r="I179" s="355">
        <f>(3.91*'VO2-LBM'!I179+1.1*'VCO2-LBM'!I179)/1000</f>
        <v>29.858466666666665</v>
      </c>
      <c r="J179" s="355">
        <f>(3.91*'VO2-LBM'!J179+1.1*'VCO2-LBM'!J179)/1000</f>
        <v>29.13663190839695</v>
      </c>
      <c r="K179" s="356">
        <f>(3.91*'VO2-LBM'!K179+1.1*'VCO2-LBM'!K179)/1000</f>
        <v>19.025577480314961</v>
      </c>
      <c r="L179" s="32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(3.91*'VO2-LBM'!C180+1.1*'VCO2-LBM'!C180)/1000</f>
        <v>15.799315574712647</v>
      </c>
      <c r="D180" s="355">
        <f>(3.91*'VO2-LBM'!D180+1.1*'VCO2-LBM'!D180)/1000</f>
        <v>17.507926795580111</v>
      </c>
      <c r="E180" s="355">
        <f>(3.91*'VO2-LBM'!E180+1.1*'VCO2-LBM'!E180)/1000</f>
        <v>24.811955357142857</v>
      </c>
      <c r="F180" s="355">
        <f>(3.91*'VO2-LBM'!F180+1.1*'VCO2-LBM'!F180)/1000</f>
        <v>28.513421538461539</v>
      </c>
      <c r="G180" s="355">
        <f>(3.91*'VO2-LBM'!G180+1.1*'VCO2-LBM'!G180)/1000</f>
        <v>14.853852534246576</v>
      </c>
      <c r="H180" s="355">
        <f>(3.91*'VO2-LBM'!H180+1.1*'VCO2-LBM'!H180)/1000</f>
        <v>24.719428730158732</v>
      </c>
      <c r="I180" s="355">
        <f>(3.91*'VO2-LBM'!I180+1.1*'VCO2-LBM'!I180)/1000</f>
        <v>19.325650000000003</v>
      </c>
      <c r="J180" s="355">
        <f>(3.91*'VO2-LBM'!J180+1.1*'VCO2-LBM'!J180)/1000</f>
        <v>21.601387022900767</v>
      </c>
      <c r="K180" s="356">
        <f>(3.91*'VO2-LBM'!K180+1.1*'VCO2-LBM'!K180)/1000</f>
        <v>34.440470708661429</v>
      </c>
      <c r="L180" s="329">
        <f t="shared" ref="L180" si="414">AVERAGE(C180:C182)</f>
        <v>20.781193716475101</v>
      </c>
      <c r="M180" s="329">
        <f t="shared" ref="M180" si="415">AVERAGE(D180:D182)</f>
        <v>14.20668655616943</v>
      </c>
      <c r="N180" s="329">
        <f t="shared" ref="N180" si="416">AVERAGE(E180:E182)</f>
        <v>18.454548214285712</v>
      </c>
      <c r="O180" s="329">
        <f t="shared" ref="O180" si="417">AVERAGE(F180:F182)</f>
        <v>22.460358461538462</v>
      </c>
      <c r="P180" s="329">
        <f t="shared" ref="P180" si="418">AVERAGE(G180:G182)</f>
        <v>18.942993926940641</v>
      </c>
      <c r="Q180" s="329">
        <f t="shared" ref="Q180" si="419">AVERAGE(H180:H182)</f>
        <v>26.102927407407407</v>
      </c>
      <c r="R180" s="329">
        <f t="shared" ref="R180" si="420">AVERAGE(I180:I182)</f>
        <v>21.235966666666666</v>
      </c>
      <c r="S180" s="329">
        <f t="shared" ref="S180" si="421">AVERAGE(J180:J182)</f>
        <v>24.553733842239186</v>
      </c>
      <c r="T180" s="329">
        <f t="shared" ref="T180" si="422">AVERAGE(K180:K182)</f>
        <v>23.984424251968509</v>
      </c>
      <c r="U180" s="357">
        <f t="shared" ref="U180" si="423">AVERAGE(L180:T180)</f>
        <v>21.191425893743457</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(3.91*'VO2-LBM'!C181+1.1*'VCO2-LBM'!C181)/1000</f>
        <v>20.63828534482759</v>
      </c>
      <c r="D181" s="355">
        <f>(3.91*'VO2-LBM'!D181+1.1*'VCO2-LBM'!D181)/1000</f>
        <v>12.741585635359115</v>
      </c>
      <c r="E181" s="355">
        <f>(3.91*'VO2-LBM'!E181+1.1*'VCO2-LBM'!E181)/1000</f>
        <v>15.985076785714286</v>
      </c>
      <c r="F181" s="355">
        <f>(3.91*'VO2-LBM'!F181+1.1*'VCO2-LBM'!F181)/1000</f>
        <v>23.291196923076924</v>
      </c>
      <c r="G181" s="355">
        <f>(3.91*'VO2-LBM'!G181+1.1*'VCO2-LBM'!G181)/1000</f>
        <v>24.653543698630138</v>
      </c>
      <c r="H181" s="355">
        <f>(3.91*'VO2-LBM'!H181+1.1*'VCO2-LBM'!H181)/1000</f>
        <v>30.424736666666671</v>
      </c>
      <c r="I181" s="355">
        <f>(3.91*'VO2-LBM'!I181+1.1*'VCO2-LBM'!I181)/1000</f>
        <v>16.490549999999999</v>
      </c>
      <c r="J181" s="355">
        <f>(3.91*'VO2-LBM'!J181+1.1*'VCO2-LBM'!J181)/1000</f>
        <v>21.923394656488547</v>
      </c>
      <c r="K181" s="356">
        <f>(3.91*'VO2-LBM'!K181+1.1*'VCO2-LBM'!K181)/1000</f>
        <v>22.162810236220473</v>
      </c>
      <c r="L181" s="329"/>
      <c r="M181" s="329"/>
      <c r="N181" s="329"/>
      <c r="O181" s="329"/>
      <c r="P181" s="329"/>
      <c r="Q181" s="329"/>
      <c r="R181" s="329"/>
      <c r="S181" s="329"/>
      <c r="T181" s="329"/>
      <c r="U181" s="357">
        <f t="shared" ref="U181" si="424">STDEV(L180:T180)/SQRT(COUNT(L180:T180))</f>
        <v>1.215306289840866</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(3.91*'VO2-LBM'!C182+1.1*'VCO2-LBM'!C182)/1000</f>
        <v>25.905980229885063</v>
      </c>
      <c r="D182" s="355">
        <f>(3.91*'VO2-LBM'!D182+1.1*'VCO2-LBM'!D182)/1000</f>
        <v>12.37054723756906</v>
      </c>
      <c r="E182" s="355">
        <f>(3.91*'VO2-LBM'!E182+1.1*'VCO2-LBM'!E182)/1000</f>
        <v>14.5666125</v>
      </c>
      <c r="F182" s="355">
        <f>(3.91*'VO2-LBM'!F182+1.1*'VCO2-LBM'!F182)/1000</f>
        <v>15.576456923076922</v>
      </c>
      <c r="G182" s="355">
        <f>(3.91*'VO2-LBM'!G182+1.1*'VCO2-LBM'!G182)/1000</f>
        <v>17.321585547945208</v>
      </c>
      <c r="H182" s="355">
        <f>(3.91*'VO2-LBM'!H182+1.1*'VCO2-LBM'!H182)/1000</f>
        <v>23.16461682539682</v>
      </c>
      <c r="I182" s="355">
        <f>(3.91*'VO2-LBM'!I182+1.1*'VCO2-LBM'!I182)/1000</f>
        <v>27.8917</v>
      </c>
      <c r="J182" s="355">
        <f>(3.91*'VO2-LBM'!J182+1.1*'VCO2-LBM'!J182)/1000</f>
        <v>30.136419847328245</v>
      </c>
      <c r="K182" s="356">
        <f>(3.91*'VO2-LBM'!K182+1.1*'VCO2-LBM'!K182)/1000</f>
        <v>15.349991811023623</v>
      </c>
      <c r="L182" s="32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(3.91*'VO2-LBM'!C183+1.1*'VCO2-LBM'!C183)/1000</f>
        <v>17.136856321839083</v>
      </c>
      <c r="D183" s="355">
        <f>(3.91*'VO2-LBM'!D183+1.1*'VCO2-LBM'!D183)/1000</f>
        <v>14.327669889502761</v>
      </c>
      <c r="E183" s="355">
        <f>(3.91*'VO2-LBM'!E183+1.1*'VCO2-LBM'!E183)/1000</f>
        <v>15.260624999999999</v>
      </c>
      <c r="F183" s="355">
        <f>(3.91*'VO2-LBM'!F183+1.1*'VCO2-LBM'!F183)/1000</f>
        <v>17.941913846153849</v>
      </c>
      <c r="G183" s="355">
        <f>(3.91*'VO2-LBM'!G183+1.1*'VCO2-LBM'!G183)/1000</f>
        <v>19.067960136986301</v>
      </c>
      <c r="H183" s="355">
        <f>(3.91*'VO2-LBM'!H183+1.1*'VCO2-LBM'!H183)/1000</f>
        <v>16.206916349206349</v>
      </c>
      <c r="I183" s="355">
        <f>(3.91*'VO2-LBM'!I183+1.1*'VCO2-LBM'!I183)/1000</f>
        <v>18.195316666666667</v>
      </c>
      <c r="J183" s="355">
        <f>(3.91*'VO2-LBM'!J183+1.1*'VCO2-LBM'!J183)/1000</f>
        <v>26.496701832061078</v>
      </c>
      <c r="K183" s="356">
        <f>(3.91*'VO2-LBM'!K183+1.1*'VCO2-LBM'!K183)/1000</f>
        <v>24.111481496062996</v>
      </c>
      <c r="L183" s="329">
        <f t="shared" ref="L183" si="425">AVERAGE(C183:C185)</f>
        <v>18.824148007662838</v>
      </c>
      <c r="M183" s="329">
        <f t="shared" ref="M183" si="426">AVERAGE(D183:D185)</f>
        <v>18.960726611418043</v>
      </c>
      <c r="N183" s="329">
        <f t="shared" ref="N183" si="427">AVERAGE(E183:E185)</f>
        <v>17.7073125</v>
      </c>
      <c r="O183" s="329">
        <f t="shared" ref="O183" si="428">AVERAGE(F183:F185)</f>
        <v>25.307733846153848</v>
      </c>
      <c r="P183" s="329">
        <f t="shared" ref="P183" si="429">AVERAGE(G183:G185)</f>
        <v>25.117582260273974</v>
      </c>
      <c r="Q183" s="329">
        <f t="shared" ref="Q183" si="430">AVERAGE(H183:H185)</f>
        <v>22.915776719576723</v>
      </c>
      <c r="R183" s="329">
        <f t="shared" ref="R183" si="431">AVERAGE(I183:I185)</f>
        <v>23.469905555555556</v>
      </c>
      <c r="S183" s="329">
        <f t="shared" ref="S183" si="432">AVERAGE(J183:J185)</f>
        <v>23.664238371501273</v>
      </c>
      <c r="T183" s="329">
        <f t="shared" ref="T183" si="433">AVERAGE(K183:K185)</f>
        <v>26.19061225721785</v>
      </c>
      <c r="U183" s="357">
        <f t="shared" ref="U183" si="434">AVERAGE(L183:T183)</f>
        <v>22.462004014373345</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(3.91*'VO2-LBM'!C184+1.1*'VCO2-LBM'!C184)/1000</f>
        <v>21.501809712643684</v>
      </c>
      <c r="D184" s="355">
        <f>(3.91*'VO2-LBM'!D184+1.1*'VCO2-LBM'!D184)/1000</f>
        <v>25.277624861878451</v>
      </c>
      <c r="E184" s="355">
        <f>(3.91*'VO2-LBM'!E184+1.1*'VCO2-LBM'!E184)/1000</f>
        <v>15.567139285714285</v>
      </c>
      <c r="F184" s="355">
        <f>(3.91*'VO2-LBM'!F184+1.1*'VCO2-LBM'!F184)/1000</f>
        <v>25.123576923076925</v>
      </c>
      <c r="G184" s="355">
        <f>(3.91*'VO2-LBM'!G184+1.1*'VCO2-LBM'!G184)/1000</f>
        <v>24.555166643835619</v>
      </c>
      <c r="H184" s="355">
        <f>(3.91*'VO2-LBM'!H184+1.1*'VCO2-LBM'!H184)/1000</f>
        <v>22.800935714285711</v>
      </c>
      <c r="I184" s="355">
        <f>(3.91*'VO2-LBM'!I184+1.1*'VCO2-LBM'!I184)/1000</f>
        <v>24.159200000000002</v>
      </c>
      <c r="J184" s="355">
        <f>(3.91*'VO2-LBM'!J184+1.1*'VCO2-LBM'!J184)/1000</f>
        <v>21.410545496183204</v>
      </c>
      <c r="K184" s="356">
        <f>(3.91*'VO2-LBM'!K184+1.1*'VCO2-LBM'!K184)/1000</f>
        <v>31.706033149606299</v>
      </c>
      <c r="L184" s="329"/>
      <c r="M184" s="329"/>
      <c r="N184" s="329"/>
      <c r="O184" s="329"/>
      <c r="P184" s="329"/>
      <c r="Q184" s="329"/>
      <c r="R184" s="329"/>
      <c r="S184" s="329"/>
      <c r="T184" s="329"/>
      <c r="U184" s="357">
        <f t="shared" ref="U184" si="435">STDEV(L183:T183)/SQRT(COUNT(L183:T183))</f>
        <v>1.0529058160185956</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(3.91*'VO2-LBM'!C185+1.1*'VCO2-LBM'!C185)/1000</f>
        <v>17.833777988505751</v>
      </c>
      <c r="D185" s="355">
        <f>(3.91*'VO2-LBM'!D185+1.1*'VCO2-LBM'!D185)/1000</f>
        <v>17.276885082872926</v>
      </c>
      <c r="E185" s="355">
        <f>(3.91*'VO2-LBM'!E185+1.1*'VCO2-LBM'!E185)/1000</f>
        <v>22.294173214285713</v>
      </c>
      <c r="F185" s="355">
        <f>(3.91*'VO2-LBM'!F185+1.1*'VCO2-LBM'!F185)/1000</f>
        <v>32.857710769230771</v>
      </c>
      <c r="G185" s="355">
        <f>(3.91*'VO2-LBM'!G185+1.1*'VCO2-LBM'!G185)/1000</f>
        <v>31.729620000000001</v>
      </c>
      <c r="H185" s="355">
        <f>(3.91*'VO2-LBM'!H185+1.1*'VCO2-LBM'!H185)/1000</f>
        <v>29.739478095238098</v>
      </c>
      <c r="I185" s="355">
        <f>(3.91*'VO2-LBM'!I185+1.1*'VCO2-LBM'!I185)/1000</f>
        <v>28.055199999999999</v>
      </c>
      <c r="J185" s="355">
        <f>(3.91*'VO2-LBM'!J185+1.1*'VCO2-LBM'!J185)/1000</f>
        <v>23.085467786259549</v>
      </c>
      <c r="K185" s="356">
        <f>(3.91*'VO2-LBM'!K185+1.1*'VCO2-LBM'!K185)/1000</f>
        <v>22.754322125984253</v>
      </c>
      <c r="L185" s="32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(3.91*'VO2-LBM'!C186+1.1*'VCO2-LBM'!C186)/1000</f>
        <v>22.212842068965521</v>
      </c>
      <c r="D186" s="355">
        <f>(3.91*'VO2-LBM'!D186+1.1*'VCO2-LBM'!D186)/1000</f>
        <v>22.71245690607735</v>
      </c>
      <c r="E186" s="355">
        <f>(3.91*'VO2-LBM'!E186+1.1*'VCO2-LBM'!E186)/1000</f>
        <v>20.92115892857143</v>
      </c>
      <c r="F186" s="355">
        <f>(3.91*'VO2-LBM'!F186+1.1*'VCO2-LBM'!F186)/1000</f>
        <v>18.437827692307692</v>
      </c>
      <c r="G186" s="355">
        <f>(3.91*'VO2-LBM'!G186+1.1*'VCO2-LBM'!G186)/1000</f>
        <v>28.529819589041093</v>
      </c>
      <c r="H186" s="355">
        <f>(3.91*'VO2-LBM'!H186+1.1*'VCO2-LBM'!H186)/1000</f>
        <v>27.298909999999996</v>
      </c>
      <c r="I186" s="355">
        <f>(3.91*'VO2-LBM'!I186+1.1*'VCO2-LBM'!I186)/1000</f>
        <v>23.885983333333336</v>
      </c>
      <c r="J186" s="355">
        <f>(3.91*'VO2-LBM'!J186+1.1*'VCO2-LBM'!J186)/1000</f>
        <v>22.914612366412218</v>
      </c>
      <c r="K186" s="356">
        <f>(3.91*'VO2-LBM'!K186+1.1*'VCO2-LBM'!K186)/1000</f>
        <v>19.409805039370085</v>
      </c>
      <c r="L186" s="329">
        <f t="shared" ref="L186" si="436">AVERAGE(C186:C188)</f>
        <v>18.009959137931038</v>
      </c>
      <c r="M186" s="329">
        <f t="shared" ref="M186" si="437">AVERAGE(D186:D188)</f>
        <v>18.84078802946593</v>
      </c>
      <c r="N186" s="329">
        <f t="shared" ref="N186" si="438">AVERAGE(E186:E188)</f>
        <v>19.986975000000001</v>
      </c>
      <c r="O186" s="329">
        <f t="shared" ref="O186" si="439">AVERAGE(F186:F188)</f>
        <v>17.007246666666664</v>
      </c>
      <c r="P186" s="329">
        <f t="shared" ref="P186" si="440">AVERAGE(G186:G188)</f>
        <v>21.552238767123288</v>
      </c>
      <c r="Q186" s="329">
        <f t="shared" ref="Q186" si="441">AVERAGE(H186:H188)</f>
        <v>22.108430582010584</v>
      </c>
      <c r="R186" s="329">
        <f t="shared" ref="R186" si="442">AVERAGE(I186:I188)</f>
        <v>24.307811111111111</v>
      </c>
      <c r="S186" s="329">
        <f t="shared" ref="S186" si="443">AVERAGE(J186:J188)</f>
        <v>21.620324732824429</v>
      </c>
      <c r="T186" s="329">
        <f t="shared" ref="T186" si="444">AVERAGE(K186:K188)</f>
        <v>23.55242548556431</v>
      </c>
      <c r="U186" s="357">
        <f t="shared" ref="U186" si="445">AVERAGE(L186:T186)</f>
        <v>20.776244390299706</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(3.91*'VO2-LBM'!C187+1.1*'VCO2-LBM'!C187)/1000</f>
        <v>16.75295522988506</v>
      </c>
      <c r="D187" s="355">
        <f>(3.91*'VO2-LBM'!D187+1.1*'VCO2-LBM'!D187)/1000</f>
        <v>20.718885911602207</v>
      </c>
      <c r="E187" s="355">
        <f>(3.91*'VO2-LBM'!E187+1.1*'VCO2-LBM'!E187)/1000</f>
        <v>23.777758928571426</v>
      </c>
      <c r="F187" s="355">
        <f>(3.91*'VO2-LBM'!F187+1.1*'VCO2-LBM'!F187)/1000</f>
        <v>16.181118461538464</v>
      </c>
      <c r="G187" s="355">
        <f>(3.91*'VO2-LBM'!G187+1.1*'VCO2-LBM'!G187)/1000</f>
        <v>15.744608972602739</v>
      </c>
      <c r="H187" s="355">
        <f>(3.91*'VO2-LBM'!H187+1.1*'VCO2-LBM'!H187)/1000</f>
        <v>20.457720634920641</v>
      </c>
      <c r="I187" s="355">
        <f>(3.91*'VO2-LBM'!I187+1.1*'VCO2-LBM'!I187)/1000</f>
        <v>18.637716666666666</v>
      </c>
      <c r="J187" s="355">
        <f>(3.91*'VO2-LBM'!J187+1.1*'VCO2-LBM'!J187)/1000</f>
        <v>20.001699694656491</v>
      </c>
      <c r="K187" s="356">
        <f>(3.91*'VO2-LBM'!K187+1.1*'VCO2-LBM'!K187)/1000</f>
        <v>33.15810929133859</v>
      </c>
      <c r="L187" s="329"/>
      <c r="M187" s="329"/>
      <c r="N187" s="329"/>
      <c r="O187" s="329"/>
      <c r="P187" s="329"/>
      <c r="Q187" s="329"/>
      <c r="R187" s="329"/>
      <c r="S187" s="329"/>
      <c r="T187" s="329"/>
      <c r="U187" s="357">
        <f t="shared" ref="U187" si="446">STDEV(L186:T186)/SQRT(COUNT(L186:T186))</f>
        <v>0.82911531966232521</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(3.91*'VO2-LBM'!C188+1.1*'VCO2-LBM'!C188)/1000</f>
        <v>15.064080114942527</v>
      </c>
      <c r="D188" s="355">
        <f>(3.91*'VO2-LBM'!D188+1.1*'VCO2-LBM'!D188)/1000</f>
        <v>13.091021270718231</v>
      </c>
      <c r="E188" s="355">
        <f>(3.91*'VO2-LBM'!E188+1.1*'VCO2-LBM'!E188)/1000</f>
        <v>15.262007142857144</v>
      </c>
      <c r="F188" s="355">
        <f>(3.91*'VO2-LBM'!F188+1.1*'VCO2-LBM'!F188)/1000</f>
        <v>16.402793846153845</v>
      </c>
      <c r="G188" s="355">
        <f>(3.91*'VO2-LBM'!G188+1.1*'VCO2-LBM'!G188)/1000</f>
        <v>20.382287739726031</v>
      </c>
      <c r="H188" s="355">
        <f>(3.91*'VO2-LBM'!H188+1.1*'VCO2-LBM'!H188)/1000</f>
        <v>18.568661111111112</v>
      </c>
      <c r="I188" s="355">
        <f>(3.91*'VO2-LBM'!I188+1.1*'VCO2-LBM'!I188)/1000</f>
        <v>30.399733333333334</v>
      </c>
      <c r="J188" s="355">
        <f>(3.91*'VO2-LBM'!J188+1.1*'VCO2-LBM'!J188)/1000</f>
        <v>21.944662137404581</v>
      </c>
      <c r="K188" s="356">
        <f>(3.91*'VO2-LBM'!K188+1.1*'VCO2-LBM'!K188)/1000</f>
        <v>18.089362125984255</v>
      </c>
      <c r="L188" s="32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(3.91*'VO2-LBM'!C189+1.1*'VCO2-LBM'!C189)/1000</f>
        <v>14.035977758620692</v>
      </c>
      <c r="D189" s="355">
        <f>(3.91*'VO2-LBM'!D189+1.1*'VCO2-LBM'!D189)/1000</f>
        <v>25.097000828729282</v>
      </c>
      <c r="E189" s="355">
        <f>(3.91*'VO2-LBM'!E189+1.1*'VCO2-LBM'!E189)/1000</f>
        <v>14.760626785714287</v>
      </c>
      <c r="F189" s="355">
        <f>(3.91*'VO2-LBM'!F189+1.1*'VCO2-LBM'!F189)/1000</f>
        <v>30.220655384615384</v>
      </c>
      <c r="G189" s="355">
        <f>(3.91*'VO2-LBM'!G189+1.1*'VCO2-LBM'!G189)/1000</f>
        <v>19.145511369863016</v>
      </c>
      <c r="H189" s="355">
        <f>(3.91*'VO2-LBM'!H189+1.1*'VCO2-LBM'!H189)/1000</f>
        <v>26.116220317460318</v>
      </c>
      <c r="I189" s="355">
        <f>(3.91*'VO2-LBM'!I189+1.1*'VCO2-LBM'!I189)/1000</f>
        <v>29.657516666666666</v>
      </c>
      <c r="J189" s="355">
        <f>(3.91*'VO2-LBM'!J189+1.1*'VCO2-LBM'!J189)/1000</f>
        <v>33.025036335877871</v>
      </c>
      <c r="K189" s="356">
        <f>(3.91*'VO2-LBM'!K189+1.1*'VCO2-LBM'!K189)/1000</f>
        <v>28.869326220472445</v>
      </c>
      <c r="L189" s="329">
        <f t="shared" ref="L189" si="447">AVERAGE(C189:C191)</f>
        <v>18.408220114942534</v>
      </c>
      <c r="M189" s="329">
        <f t="shared" ref="M189" si="448">AVERAGE(D189:D191)</f>
        <v>19.440362983425413</v>
      </c>
      <c r="N189" s="329">
        <f t="shared" ref="N189" si="449">AVERAGE(E189:E191)</f>
        <v>14.901605357142856</v>
      </c>
      <c r="O189" s="329">
        <f t="shared" ref="O189" si="450">AVERAGE(F189:F191)</f>
        <v>20.469995897435897</v>
      </c>
      <c r="P189" s="329">
        <f t="shared" ref="P189" si="451">AVERAGE(G189:G191)</f>
        <v>18.462804497716895</v>
      </c>
      <c r="Q189" s="329">
        <f t="shared" ref="Q189" si="452">AVERAGE(H189:H191)</f>
        <v>23.93445068783069</v>
      </c>
      <c r="R189" s="329">
        <f t="shared" ref="R189" si="453">AVERAGE(I189:I191)</f>
        <v>21.82161111111111</v>
      </c>
      <c r="S189" s="329">
        <f t="shared" ref="S189" si="454">AVERAGE(J189:J191)</f>
        <v>32.002577506361327</v>
      </c>
      <c r="T189" s="329">
        <f t="shared" ref="T189" si="455">AVERAGE(K189:K191)</f>
        <v>22.750552755905517</v>
      </c>
      <c r="U189" s="357">
        <f t="shared" ref="U189" si="456">AVERAGE(L189:T189)</f>
        <v>21.354686767985804</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(3.91*'VO2-LBM'!C190+1.1*'VCO2-LBM'!C190)/1000</f>
        <v>23.717468333333336</v>
      </c>
      <c r="D190" s="355">
        <f>(3.91*'VO2-LBM'!D190+1.1*'VCO2-LBM'!D190)/1000</f>
        <v>18.892896408839778</v>
      </c>
      <c r="E190" s="355">
        <f>(3.91*'VO2-LBM'!E190+1.1*'VCO2-LBM'!E190)/1000</f>
        <v>14.180287499999999</v>
      </c>
      <c r="F190" s="355">
        <f>(3.91*'VO2-LBM'!F190+1.1*'VCO2-LBM'!F190)/1000</f>
        <v>15.132496923076921</v>
      </c>
      <c r="G190" s="355">
        <f>(3.91*'VO2-LBM'!G190+1.1*'VCO2-LBM'!G190)/1000</f>
        <v>17.704807739726029</v>
      </c>
      <c r="H190" s="355">
        <f>(3.91*'VO2-LBM'!H190+1.1*'VCO2-LBM'!H190)/1000</f>
        <v>28.235805396825395</v>
      </c>
      <c r="I190" s="355">
        <f>(3.91*'VO2-LBM'!I190+1.1*'VCO2-LBM'!I190)/1000</f>
        <v>19.234433333333335</v>
      </c>
      <c r="J190" s="355">
        <f>(3.91*'VO2-LBM'!J190+1.1*'VCO2-LBM'!J190)/1000</f>
        <v>33.716778625954205</v>
      </c>
      <c r="K190" s="356">
        <f>(3.91*'VO2-LBM'!K190+1.1*'VCO2-LBM'!K190)/1000</f>
        <v>19.495368188976379</v>
      </c>
      <c r="L190" s="329"/>
      <c r="M190" s="329"/>
      <c r="N190" s="329"/>
      <c r="O190" s="329"/>
      <c r="P190" s="329"/>
      <c r="Q190" s="329"/>
      <c r="R190" s="329"/>
      <c r="S190" s="329"/>
      <c r="T190" s="329"/>
      <c r="U190" s="357">
        <f t="shared" ref="U190" si="457">STDEV(L189:T189)/SQRT(COUNT(L189:T189))</f>
        <v>1.6043925868753293</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(3.91*'VO2-LBM'!C191+1.1*'VCO2-LBM'!C191)/1000</f>
        <v>17.471214252873565</v>
      </c>
      <c r="D191" s="355">
        <f>(3.91*'VO2-LBM'!D191+1.1*'VCO2-LBM'!D191)/1000</f>
        <v>14.331191712707183</v>
      </c>
      <c r="E191" s="355">
        <f>(3.91*'VO2-LBM'!E191+1.1*'VCO2-LBM'!E191)/1000</f>
        <v>15.763901785714285</v>
      </c>
      <c r="F191" s="355">
        <f>(3.91*'VO2-LBM'!F191+1.1*'VCO2-LBM'!F191)/1000</f>
        <v>16.056835384615386</v>
      </c>
      <c r="G191" s="355">
        <f>(3.91*'VO2-LBM'!G191+1.1*'VCO2-LBM'!G191)/1000</f>
        <v>18.538094383561642</v>
      </c>
      <c r="H191" s="355">
        <f>(3.91*'VO2-LBM'!H191+1.1*'VCO2-LBM'!H191)/1000</f>
        <v>17.451326349206347</v>
      </c>
      <c r="I191" s="355">
        <f>(3.91*'VO2-LBM'!I191+1.1*'VCO2-LBM'!I191)/1000</f>
        <v>16.572883333333333</v>
      </c>
      <c r="J191" s="355">
        <f>(3.91*'VO2-LBM'!J191+1.1*'VCO2-LBM'!J191)/1000</f>
        <v>29.26591755725191</v>
      </c>
      <c r="K191" s="356">
        <f>(3.91*'VO2-LBM'!K191+1.1*'VCO2-LBM'!K191)/1000</f>
        <v>19.88696385826772</v>
      </c>
      <c r="L191" s="32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(3.91*'VO2-LBM'!C192+1.1*'VCO2-LBM'!C192)/1000</f>
        <v>14.771789482758624</v>
      </c>
      <c r="D192" s="355">
        <f>(3.91*'VO2-LBM'!D192+1.1*'VCO2-LBM'!D192)/1000</f>
        <v>14.704100552486187</v>
      </c>
      <c r="E192" s="355">
        <f>(3.91*'VO2-LBM'!E192+1.1*'VCO2-LBM'!E192)/1000</f>
        <v>24.570016071428572</v>
      </c>
      <c r="F192" s="355">
        <f>(3.91*'VO2-LBM'!F192+1.1*'VCO2-LBM'!F192)/1000</f>
        <v>17.326066153846153</v>
      </c>
      <c r="G192" s="355">
        <f>(3.91*'VO2-LBM'!G192+1.1*'VCO2-LBM'!G192)/1000</f>
        <v>19.491700479452053</v>
      </c>
      <c r="H192" s="355">
        <f>(3.91*'VO2-LBM'!H192+1.1*'VCO2-LBM'!H192)/1000</f>
        <v>31.571114285714287</v>
      </c>
      <c r="I192" s="355">
        <f>(3.91*'VO2-LBM'!I192+1.1*'VCO2-LBM'!I192)/1000</f>
        <v>21.100549999999998</v>
      </c>
      <c r="J192" s="355">
        <f>(3.91*'VO2-LBM'!J192+1.1*'VCO2-LBM'!J192)/1000</f>
        <v>21.95922320610687</v>
      </c>
      <c r="K192" s="356">
        <f>(3.91*'VO2-LBM'!K192+1.1*'VCO2-LBM'!K192)/1000</f>
        <v>19.906260551181106</v>
      </c>
      <c r="L192" s="329">
        <f t="shared" ref="L192" si="458">AVERAGE(C192:C194)</f>
        <v>14.970335919540233</v>
      </c>
      <c r="M192" s="329">
        <f t="shared" ref="M192" si="459">AVERAGE(D192:D194)</f>
        <v>13.962338305709023</v>
      </c>
      <c r="N192" s="329">
        <f t="shared" ref="N192" si="460">AVERAGE(E192:E194)</f>
        <v>18.828074999999998</v>
      </c>
      <c r="O192" s="329">
        <f t="shared" ref="O192" si="461">AVERAGE(F192:F194)</f>
        <v>20.24626717948718</v>
      </c>
      <c r="P192" s="329">
        <f t="shared" ref="P192" si="462">AVERAGE(G192:G194)</f>
        <v>21.25226910958904</v>
      </c>
      <c r="Q192" s="329">
        <f t="shared" ref="Q192" si="463">AVERAGE(H192:H194)</f>
        <v>25.104413597883596</v>
      </c>
      <c r="R192" s="329">
        <f t="shared" ref="R192" si="464">AVERAGE(I192:I194)</f>
        <v>18.129433333333335</v>
      </c>
      <c r="S192" s="329">
        <f t="shared" ref="S192" si="465">AVERAGE(J192:J194)</f>
        <v>21.595828854961837</v>
      </c>
      <c r="T192" s="329">
        <f t="shared" ref="T192" si="466">AVERAGE(K192:K194)</f>
        <v>21.471453989501313</v>
      </c>
      <c r="U192" s="357">
        <f t="shared" ref="U192" si="467">AVERAGE(L192:T192)</f>
        <v>19.506712810000618</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(3.91*'VO2-LBM'!C193+1.1*'VCO2-LBM'!C193)/1000</f>
        <v>14.512018850574716</v>
      </c>
      <c r="D193" s="355">
        <f>(3.91*'VO2-LBM'!D193+1.1*'VCO2-LBM'!D193)/1000</f>
        <v>12.866770441988951</v>
      </c>
      <c r="E193" s="355">
        <f>(3.91*'VO2-LBM'!E193+1.1*'VCO2-LBM'!E193)/1000</f>
        <v>16.843869642857143</v>
      </c>
      <c r="F193" s="355">
        <f>(3.91*'VO2-LBM'!F193+1.1*'VCO2-LBM'!F193)/1000</f>
        <v>24.052379999999999</v>
      </c>
      <c r="G193" s="355">
        <f>(3.91*'VO2-LBM'!G193+1.1*'VCO2-LBM'!G193)/1000</f>
        <v>18.311751027397261</v>
      </c>
      <c r="H193" s="355">
        <f>(3.91*'VO2-LBM'!H193+1.1*'VCO2-LBM'!H193)/1000</f>
        <v>23.968237777777777</v>
      </c>
      <c r="I193" s="355">
        <f>(3.91*'VO2-LBM'!I193+1.1*'VCO2-LBM'!I193)/1000</f>
        <v>17.336733333333335</v>
      </c>
      <c r="J193" s="355">
        <f>(3.91*'VO2-LBM'!J193+1.1*'VCO2-LBM'!J193)/1000</f>
        <v>22.718096183206111</v>
      </c>
      <c r="K193" s="356">
        <f>(3.91*'VO2-LBM'!K193+1.1*'VCO2-LBM'!K193)/1000</f>
        <v>24.888917952755904</v>
      </c>
      <c r="L193" s="329"/>
      <c r="M193" s="329"/>
      <c r="N193" s="329"/>
      <c r="O193" s="329"/>
      <c r="P193" s="329"/>
      <c r="Q193" s="329"/>
      <c r="R193" s="329"/>
      <c r="S193" s="329"/>
      <c r="T193" s="329"/>
      <c r="U193" s="357">
        <f t="shared" ref="U193" si="468">STDEV(L192:T192)/SQRT(COUNT(L192:T192))</f>
        <v>1.1596756448645182</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(3.91*'VO2-LBM'!C194+1.1*'VCO2-LBM'!C194)/1000</f>
        <v>15.62719942528736</v>
      </c>
      <c r="D194" s="355">
        <f>(3.91*'VO2-LBM'!D194+1.1*'VCO2-LBM'!D194)/1000</f>
        <v>14.316143922651932</v>
      </c>
      <c r="E194" s="355">
        <f>(3.91*'VO2-LBM'!E194+1.1*'VCO2-LBM'!E194)/1000</f>
        <v>15.070339285714287</v>
      </c>
      <c r="F194" s="355">
        <f>(3.91*'VO2-LBM'!F194+1.1*'VCO2-LBM'!F194)/1000</f>
        <v>19.360355384615385</v>
      </c>
      <c r="G194" s="355">
        <f>(3.91*'VO2-LBM'!G194+1.1*'VCO2-LBM'!G194)/1000</f>
        <v>25.953355821917807</v>
      </c>
      <c r="H194" s="355">
        <f>(3.91*'VO2-LBM'!H194+1.1*'VCO2-LBM'!H194)/1000</f>
        <v>19.773888730158731</v>
      </c>
      <c r="I194" s="355">
        <f>(3.91*'VO2-LBM'!I194+1.1*'VCO2-LBM'!I194)/1000</f>
        <v>15.951016666666668</v>
      </c>
      <c r="J194" s="355">
        <f>(3.91*'VO2-LBM'!J194+1.1*'VCO2-LBM'!J194)/1000</f>
        <v>20.110167175572521</v>
      </c>
      <c r="K194" s="356">
        <f>(3.91*'VO2-LBM'!K194+1.1*'VCO2-LBM'!K194)/1000</f>
        <v>19.61918346456693</v>
      </c>
      <c r="L194" s="32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(3.91*'VO2-LBM'!C195+1.1*'VCO2-LBM'!C195)/1000</f>
        <v>14.254864770114946</v>
      </c>
      <c r="D195" s="355">
        <f>(3.91*'VO2-LBM'!D195+1.1*'VCO2-LBM'!D195)/1000</f>
        <v>23.874388950276241</v>
      </c>
      <c r="E195" s="355">
        <f>(3.91*'VO2-LBM'!E195+1.1*'VCO2-LBM'!E195)/1000</f>
        <v>23.946332142857145</v>
      </c>
      <c r="F195" s="355">
        <f>(3.91*'VO2-LBM'!F195+1.1*'VCO2-LBM'!F195)/1000</f>
        <v>17.858584615384618</v>
      </c>
      <c r="G195" s="355">
        <f>(3.91*'VO2-LBM'!G195+1.1*'VCO2-LBM'!G195)/1000</f>
        <v>18.587342123287673</v>
      </c>
      <c r="H195" s="355">
        <f>(3.91*'VO2-LBM'!H195+1.1*'VCO2-LBM'!H195)/1000</f>
        <v>19.771392063492065</v>
      </c>
      <c r="I195" s="355">
        <f>(3.91*'VO2-LBM'!I195+1.1*'VCO2-LBM'!I195)/1000</f>
        <v>25.376650000000001</v>
      </c>
      <c r="J195" s="355">
        <f>(3.91*'VO2-LBM'!J195+1.1*'VCO2-LBM'!J195)/1000</f>
        <v>22.325346717557256</v>
      </c>
      <c r="K195" s="356">
        <f>(3.91*'VO2-LBM'!K195+1.1*'VCO2-LBM'!K195)/1000</f>
        <v>18.66174795275591</v>
      </c>
      <c r="L195" s="329">
        <f t="shared" ref="L195" si="469">AVERAGE(C195:C197)</f>
        <v>18.401455498084296</v>
      </c>
      <c r="M195" s="329">
        <f t="shared" ref="M195" si="470">AVERAGE(D195:D197)</f>
        <v>16.603441712707184</v>
      </c>
      <c r="N195" s="329">
        <f t="shared" ref="N195" si="471">AVERAGE(E195:E197)</f>
        <v>17.736042857142859</v>
      </c>
      <c r="O195" s="329">
        <f t="shared" ref="O195" si="472">AVERAGE(F195:F197)</f>
        <v>18.113158461538461</v>
      </c>
      <c r="P195" s="329">
        <f t="shared" ref="P195" si="473">AVERAGE(G195:G197)</f>
        <v>18.890249840182651</v>
      </c>
      <c r="Q195" s="329">
        <f t="shared" ref="Q195" si="474">AVERAGE(H195:H197)</f>
        <v>19.406601322751325</v>
      </c>
      <c r="R195" s="329">
        <f t="shared" ref="R195" si="475">AVERAGE(I195:I197)</f>
        <v>22.116633333333329</v>
      </c>
      <c r="S195" s="329">
        <f t="shared" ref="S195" si="476">AVERAGE(J195:J197)</f>
        <v>28.936621068702294</v>
      </c>
      <c r="T195" s="329">
        <f t="shared" ref="T195" si="477">AVERAGE(K195:K197)</f>
        <v>20.736923202099739</v>
      </c>
      <c r="U195" s="357">
        <f t="shared" ref="U195" si="478">AVERAGE(L195:T195)</f>
        <v>20.104569699615794</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(3.91*'VO2-LBM'!C196+1.1*'VCO2-LBM'!C196)/1000</f>
        <v>16.619339770114948</v>
      </c>
      <c r="D196" s="355">
        <f>(3.91*'VO2-LBM'!D196+1.1*'VCO2-LBM'!D196)/1000</f>
        <v>13.505079834254143</v>
      </c>
      <c r="E196" s="355">
        <f>(3.91*'VO2-LBM'!E196+1.1*'VCO2-LBM'!E196)/1000</f>
        <v>14.174630357142858</v>
      </c>
      <c r="F196" s="355">
        <f>(3.91*'VO2-LBM'!F196+1.1*'VCO2-LBM'!F196)/1000</f>
        <v>19.724523076923077</v>
      </c>
      <c r="G196" s="355">
        <f>(3.91*'VO2-LBM'!G196+1.1*'VCO2-LBM'!G196)/1000</f>
        <v>18.303275205479455</v>
      </c>
      <c r="H196" s="355">
        <f>(3.91*'VO2-LBM'!H196+1.1*'VCO2-LBM'!H196)/1000</f>
        <v>19.510074285714282</v>
      </c>
      <c r="I196" s="355">
        <f>(3.91*'VO2-LBM'!I196+1.1*'VCO2-LBM'!I196)/1000</f>
        <v>24.185749999999999</v>
      </c>
      <c r="J196" s="355">
        <f>(3.91*'VO2-LBM'!J196+1.1*'VCO2-LBM'!J196)/1000</f>
        <v>28.993550687022903</v>
      </c>
      <c r="K196" s="356">
        <f>(3.91*'VO2-LBM'!K196+1.1*'VCO2-LBM'!K196)/1000</f>
        <v>23.919150551181104</v>
      </c>
      <c r="L196" s="329"/>
      <c r="M196" s="329"/>
      <c r="N196" s="329"/>
      <c r="O196" s="329"/>
      <c r="P196" s="329"/>
      <c r="Q196" s="329"/>
      <c r="R196" s="329"/>
      <c r="S196" s="329"/>
      <c r="T196" s="329"/>
      <c r="U196" s="357">
        <f t="shared" ref="U196" si="479">STDEV(L195:T195)/SQRT(COUNT(L195:T195))</f>
        <v>1.2312441103489127</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(3.91*'VO2-LBM'!C197+1.1*'VCO2-LBM'!C197)/1000</f>
        <v>24.330161954022994</v>
      </c>
      <c r="D197" s="355">
        <f>(3.91*'VO2-LBM'!D197+1.1*'VCO2-LBM'!D197)/1000</f>
        <v>12.43085635359116</v>
      </c>
      <c r="E197" s="355">
        <f>(3.91*'VO2-LBM'!E197+1.1*'VCO2-LBM'!E197)/1000</f>
        <v>15.087166071428571</v>
      </c>
      <c r="F197" s="355">
        <f>(3.91*'VO2-LBM'!F197+1.1*'VCO2-LBM'!F197)/1000</f>
        <v>16.756367692307691</v>
      </c>
      <c r="G197" s="355">
        <f>(3.91*'VO2-LBM'!G197+1.1*'VCO2-LBM'!G197)/1000</f>
        <v>19.780132191780826</v>
      </c>
      <c r="H197" s="355">
        <f>(3.91*'VO2-LBM'!H197+1.1*'VCO2-LBM'!H197)/1000</f>
        <v>18.938337619047619</v>
      </c>
      <c r="I197" s="355">
        <f>(3.91*'VO2-LBM'!I197+1.1*'VCO2-LBM'!I197)/1000</f>
        <v>16.787500000000001</v>
      </c>
      <c r="J197" s="355">
        <f>(3.91*'VO2-LBM'!J197+1.1*'VCO2-LBM'!J197)/1000</f>
        <v>35.49096580152672</v>
      </c>
      <c r="K197" s="356">
        <f>(3.91*'VO2-LBM'!K197+1.1*'VCO2-LBM'!K197)/1000</f>
        <v>19.629871102362202</v>
      </c>
      <c r="L197" s="32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(3.91*'VO2-LBM'!C198+1.1*'VCO2-LBM'!C198)/1000</f>
        <v>17.522641954022991</v>
      </c>
      <c r="D198" s="355">
        <f>(3.91*'VO2-LBM'!D198+1.1*'VCO2-LBM'!D198)/1000</f>
        <v>22.485678453038673</v>
      </c>
      <c r="E198" s="355">
        <f>(3.91*'VO2-LBM'!E198+1.1*'VCO2-LBM'!E198)/1000</f>
        <v>16.055710714285716</v>
      </c>
      <c r="F198" s="355">
        <f>(3.91*'VO2-LBM'!F198+1.1*'VCO2-LBM'!F198)/1000</f>
        <v>24.785690769230765</v>
      </c>
      <c r="G198" s="355">
        <f>(3.91*'VO2-LBM'!G198+1.1*'VCO2-LBM'!G198)/1000</f>
        <v>14.922640342465755</v>
      </c>
      <c r="H198" s="355">
        <f>(3.91*'VO2-LBM'!H198+1.1*'VCO2-LBM'!H198)/1000</f>
        <v>17.780461746031747</v>
      </c>
      <c r="I198" s="355">
        <f>(3.91*'VO2-LBM'!I198+1.1*'VCO2-LBM'!I198)/1000</f>
        <v>17.411049999999999</v>
      </c>
      <c r="J198" s="355">
        <f>(3.91*'VO2-LBM'!J198+1.1*'VCO2-LBM'!J198)/1000</f>
        <v>22.277286870229009</v>
      </c>
      <c r="K198" s="356">
        <f>(3.91*'VO2-LBM'!K198+1.1*'VCO2-LBM'!K198)/1000</f>
        <v>18.943752677165357</v>
      </c>
      <c r="L198" s="329">
        <f t="shared" ref="L198" si="480">AVERAGE(C198:C200)</f>
        <v>18.13203892720307</v>
      </c>
      <c r="M198" s="329">
        <f t="shared" ref="M198" si="481">AVERAGE(D198:D200)</f>
        <v>16.357953222836095</v>
      </c>
      <c r="N198" s="329">
        <f t="shared" ref="N198" si="482">AVERAGE(E198:E200)</f>
        <v>14.746778571428573</v>
      </c>
      <c r="O198" s="329">
        <f t="shared" ref="O198" si="483">AVERAGE(F198:F200)</f>
        <v>18.846638461538461</v>
      </c>
      <c r="P198" s="329">
        <f t="shared" ref="P198" si="484">AVERAGE(G198:G200)</f>
        <v>19.565259109589043</v>
      </c>
      <c r="Q198" s="329">
        <f t="shared" ref="Q198" si="485">AVERAGE(H198:H200)</f>
        <v>24.929312910052914</v>
      </c>
      <c r="R198" s="329">
        <f t="shared" ref="R198" si="486">AVERAGE(I198:I200)</f>
        <v>16.994611111111112</v>
      </c>
      <c r="S198" s="329">
        <f t="shared" ref="S198" si="487">AVERAGE(J198:J200)</f>
        <v>21.371621679389317</v>
      </c>
      <c r="T198" s="329">
        <f t="shared" ref="T198" si="488">AVERAGE(K198:K200)</f>
        <v>20.032252650918636</v>
      </c>
      <c r="U198" s="357">
        <f t="shared" ref="U198" si="489">AVERAGE(L198:T198)</f>
        <v>18.997385182674137</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(3.91*'VO2-LBM'!C199+1.1*'VCO2-LBM'!C199)/1000</f>
        <v>15.654315000000004</v>
      </c>
      <c r="D199" s="355">
        <f>(3.91*'VO2-LBM'!D199+1.1*'VCO2-LBM'!D199)/1000</f>
        <v>13.472490331491711</v>
      </c>
      <c r="E199" s="355">
        <f>(3.91*'VO2-LBM'!E199+1.1*'VCO2-LBM'!E199)/1000</f>
        <v>13.742758928571432</v>
      </c>
      <c r="F199" s="355">
        <f>(3.91*'VO2-LBM'!F199+1.1*'VCO2-LBM'!F199)/1000</f>
        <v>16.543796923076922</v>
      </c>
      <c r="G199" s="355">
        <f>(3.91*'VO2-LBM'!G199+1.1*'VCO2-LBM'!G199)/1000</f>
        <v>20.074502054794522</v>
      </c>
      <c r="H199" s="355">
        <f>(3.91*'VO2-LBM'!H199+1.1*'VCO2-LBM'!H199)/1000</f>
        <v>29.950386984126986</v>
      </c>
      <c r="I199" s="355">
        <f>(3.91*'VO2-LBM'!I199+1.1*'VCO2-LBM'!I199)/1000</f>
        <v>16.541400000000003</v>
      </c>
      <c r="J199" s="355">
        <f>(3.91*'VO2-LBM'!J199+1.1*'VCO2-LBM'!J199)/1000</f>
        <v>19.877589465648857</v>
      </c>
      <c r="K199" s="356">
        <f>(3.91*'VO2-LBM'!K199+1.1*'VCO2-LBM'!K199)/1000</f>
        <v>20.780987086614175</v>
      </c>
      <c r="L199" s="329"/>
      <c r="M199" s="329"/>
      <c r="N199" s="329"/>
      <c r="O199" s="329"/>
      <c r="P199" s="329"/>
      <c r="Q199" s="329"/>
      <c r="R199" s="329"/>
      <c r="S199" s="329"/>
      <c r="T199" s="329"/>
      <c r="U199" s="357">
        <f t="shared" ref="U199" si="490">STDEV(L198:T198)/SQRT(COUNT(L198:T198))</f>
        <v>1.0002437710557235</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(3.91*'VO2-LBM'!C200+1.1*'VCO2-LBM'!C200)/1000</f>
        <v>21.219159827586211</v>
      </c>
      <c r="D200" s="355">
        <f>(3.91*'VO2-LBM'!D200+1.1*'VCO2-LBM'!D200)/1000</f>
        <v>13.1156908839779</v>
      </c>
      <c r="E200" s="355">
        <f>(3.91*'VO2-LBM'!E200+1.1*'VCO2-LBM'!E200)/1000</f>
        <v>14.441866071428571</v>
      </c>
      <c r="F200" s="355">
        <f>(3.91*'VO2-LBM'!F200+1.1*'VCO2-LBM'!F200)/1000</f>
        <v>15.210427692307695</v>
      </c>
      <c r="G200" s="355">
        <f>(3.91*'VO2-LBM'!G200+1.1*'VCO2-LBM'!G200)/1000</f>
        <v>23.698634931506852</v>
      </c>
      <c r="H200" s="355">
        <f>(3.91*'VO2-LBM'!H200+1.1*'VCO2-LBM'!H200)/1000</f>
        <v>27.057090000000002</v>
      </c>
      <c r="I200" s="355">
        <f>(3.91*'VO2-LBM'!I200+1.1*'VCO2-LBM'!I200)/1000</f>
        <v>17.031383333333334</v>
      </c>
      <c r="J200" s="355">
        <f>(3.91*'VO2-LBM'!J200+1.1*'VCO2-LBM'!J200)/1000</f>
        <v>21.959988702290079</v>
      </c>
      <c r="K200" s="356">
        <f>(3.91*'VO2-LBM'!K200+1.1*'VCO2-LBM'!K200)/1000</f>
        <v>20.372018188976377</v>
      </c>
      <c r="L200" s="32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(3.91*'VO2-LBM'!C201+1.1*'VCO2-LBM'!C201)/1000</f>
        <v>14.414614597701153</v>
      </c>
      <c r="D201" s="355">
        <f>(3.91*'VO2-LBM'!D201+1.1*'VCO2-LBM'!D201)/1000</f>
        <v>14.447462430939227</v>
      </c>
      <c r="E201" s="355">
        <f>(3.91*'VO2-LBM'!E201+1.1*'VCO2-LBM'!E201)/1000</f>
        <v>25.376094642857144</v>
      </c>
      <c r="F201" s="355">
        <f>(3.91*'VO2-LBM'!F201+1.1*'VCO2-LBM'!F201)/1000</f>
        <v>19.160273846153846</v>
      </c>
      <c r="G201" s="355">
        <f>(3.91*'VO2-LBM'!G201+1.1*'VCO2-LBM'!G201)/1000</f>
        <v>19.967784520547944</v>
      </c>
      <c r="H201" s="355">
        <f>(3.91*'VO2-LBM'!H201+1.1*'VCO2-LBM'!H201)/1000</f>
        <v>28.708507619047619</v>
      </c>
      <c r="I201" s="355">
        <f>(3.91*'VO2-LBM'!I201+1.1*'VCO2-LBM'!I201)/1000</f>
        <v>22.75395</v>
      </c>
      <c r="J201" s="355">
        <f>(3.91*'VO2-LBM'!J201+1.1*'VCO2-LBM'!J201)/1000</f>
        <v>22.340606717557254</v>
      </c>
      <c r="K201" s="356">
        <f>(3.91*'VO2-LBM'!K201+1.1*'VCO2-LBM'!K201)/1000</f>
        <v>19.66441590551181</v>
      </c>
      <c r="L201" s="329">
        <f t="shared" ref="L201" si="491">AVERAGE(C201:C203)</f>
        <v>17.504860823754793</v>
      </c>
      <c r="M201" s="329">
        <f t="shared" ref="M201" si="492">AVERAGE(D201:D203)</f>
        <v>21.324392357274402</v>
      </c>
      <c r="N201" s="329">
        <f t="shared" ref="N201" si="493">AVERAGE(E201:E203)</f>
        <v>18.578544642857143</v>
      </c>
      <c r="O201" s="329">
        <f t="shared" ref="O201" si="494">AVERAGE(F201:F203)</f>
        <v>23.69326666666667</v>
      </c>
      <c r="P201" s="329">
        <f t="shared" ref="P201" si="495">AVERAGE(G201:G203)</f>
        <v>24.015240433789955</v>
      </c>
      <c r="Q201" s="329">
        <f t="shared" ref="Q201" si="496">AVERAGE(H201:H203)</f>
        <v>23.445743756613755</v>
      </c>
      <c r="R201" s="329">
        <f t="shared" ref="R201" si="497">AVERAGE(I201:I203)</f>
        <v>23.057422222222225</v>
      </c>
      <c r="S201" s="329">
        <f t="shared" ref="S201" si="498">AVERAGE(J201:J203)</f>
        <v>22.229315776081425</v>
      </c>
      <c r="T201" s="329">
        <f t="shared" ref="T201" si="499">AVERAGE(K201:K203)</f>
        <v>24.612668110236218</v>
      </c>
      <c r="U201" s="357">
        <f t="shared" ref="U201" si="500">AVERAGE(L201:T201)</f>
        <v>22.05127275438851</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(3.91*'VO2-LBM'!C202+1.1*'VCO2-LBM'!C202)/1000</f>
        <v>16.31885683908046</v>
      </c>
      <c r="D202" s="355">
        <f>(3.91*'VO2-LBM'!D202+1.1*'VCO2-LBM'!D202)/1000</f>
        <v>26.88836187845304</v>
      </c>
      <c r="E202" s="355">
        <f>(3.91*'VO2-LBM'!E202+1.1*'VCO2-LBM'!E202)/1000</f>
        <v>17.332023214285712</v>
      </c>
      <c r="F202" s="355">
        <f>(3.91*'VO2-LBM'!F202+1.1*'VCO2-LBM'!F202)/1000</f>
        <v>28.206606153846156</v>
      </c>
      <c r="G202" s="355">
        <f>(3.91*'VO2-LBM'!G202+1.1*'VCO2-LBM'!G202)/1000</f>
        <v>30.891410273972607</v>
      </c>
      <c r="H202" s="355">
        <f>(3.91*'VO2-LBM'!H202+1.1*'VCO2-LBM'!H202)/1000</f>
        <v>20.640588730158729</v>
      </c>
      <c r="I202" s="355">
        <f>(3.91*'VO2-LBM'!I202+1.1*'VCO2-LBM'!I202)/1000</f>
        <v>27.21438333333333</v>
      </c>
      <c r="J202" s="355">
        <f>(3.91*'VO2-LBM'!J202+1.1*'VCO2-LBM'!J202)/1000</f>
        <v>22.408769160305347</v>
      </c>
      <c r="K202" s="356">
        <f>(3.91*'VO2-LBM'!K202+1.1*'VCO2-LBM'!K202)/1000</f>
        <v>31.490977401574803</v>
      </c>
      <c r="L202" s="329"/>
      <c r="M202" s="329"/>
      <c r="N202" s="329"/>
      <c r="O202" s="329"/>
      <c r="P202" s="329"/>
      <c r="Q202" s="329"/>
      <c r="R202" s="329"/>
      <c r="S202" s="329"/>
      <c r="T202" s="329"/>
      <c r="U202" s="357">
        <f t="shared" ref="U202" si="501">STDEV(L201:T201)/SQRT(COUNT(L201:T201))</f>
        <v>0.82798870898794241</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(3.91*'VO2-LBM'!C203+1.1*'VCO2-LBM'!C203)/1000</f>
        <v>21.781111034482766</v>
      </c>
      <c r="D203" s="355">
        <f>(3.91*'VO2-LBM'!D203+1.1*'VCO2-LBM'!D203)/1000</f>
        <v>22.637352762430936</v>
      </c>
      <c r="E203" s="355">
        <f>(3.91*'VO2-LBM'!E203+1.1*'VCO2-LBM'!E203)/1000</f>
        <v>13.027516071428574</v>
      </c>
      <c r="F203" s="355">
        <f>(3.91*'VO2-LBM'!F203+1.1*'VCO2-LBM'!F203)/1000</f>
        <v>23.71292</v>
      </c>
      <c r="G203" s="355">
        <f>(3.91*'VO2-LBM'!G203+1.1*'VCO2-LBM'!G203)/1000</f>
        <v>21.186526506849319</v>
      </c>
      <c r="H203" s="355">
        <f>(3.91*'VO2-LBM'!H203+1.1*'VCO2-LBM'!H203)/1000</f>
        <v>20.988134920634923</v>
      </c>
      <c r="I203" s="355">
        <f>(3.91*'VO2-LBM'!I203+1.1*'VCO2-LBM'!I203)/1000</f>
        <v>19.203933333333332</v>
      </c>
      <c r="J203" s="355">
        <f>(3.91*'VO2-LBM'!J203+1.1*'VCO2-LBM'!J203)/1000</f>
        <v>21.938571450381676</v>
      </c>
      <c r="K203" s="356">
        <f>(3.91*'VO2-LBM'!K203+1.1*'VCO2-LBM'!K203)/1000</f>
        <v>22.682611023622048</v>
      </c>
      <c r="L203" s="32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(3.91*'VO2-LBM'!C204+1.1*'VCO2-LBM'!C204)/1000</f>
        <v>22.859441839080464</v>
      </c>
      <c r="D204" s="355">
        <f>(3.91*'VO2-LBM'!D204+1.1*'VCO2-LBM'!D204)/1000</f>
        <v>12.955911325966852</v>
      </c>
      <c r="E204" s="355">
        <f>(3.91*'VO2-LBM'!E204+1.1*'VCO2-LBM'!E204)/1000</f>
        <v>18.054144642857143</v>
      </c>
      <c r="F204" s="355">
        <f>(3.91*'VO2-LBM'!F204+1.1*'VCO2-LBM'!F204)/1000</f>
        <v>15.33559076923077</v>
      </c>
      <c r="G204" s="355">
        <f>(3.91*'VO2-LBM'!G204+1.1*'VCO2-LBM'!G204)/1000</f>
        <v>16.441555000000001</v>
      </c>
      <c r="H204" s="355">
        <f>(3.91*'VO2-LBM'!H204+1.1*'VCO2-LBM'!H204)/1000</f>
        <v>23.802302857142859</v>
      </c>
      <c r="I204" s="355">
        <f>(3.91*'VO2-LBM'!I204+1.1*'VCO2-LBM'!I204)/1000</f>
        <v>17.976083333333332</v>
      </c>
      <c r="J204" s="355">
        <f>(3.91*'VO2-LBM'!J204+1.1*'VCO2-LBM'!J204)/1000</f>
        <v>22.877219541984733</v>
      </c>
      <c r="K204" s="356">
        <f>(3.91*'VO2-LBM'!K204+1.1*'VCO2-LBM'!K204)/1000</f>
        <v>17.500037401574801</v>
      </c>
      <c r="L204" s="329">
        <f t="shared" ref="L204" si="502">AVERAGE(C204:C206)</f>
        <v>23.545912873563225</v>
      </c>
      <c r="M204" s="329">
        <f t="shared" ref="M204" si="503">AVERAGE(D204:D206)</f>
        <v>19.985419889502761</v>
      </c>
      <c r="N204" s="329">
        <f t="shared" ref="N204" si="504">AVERAGE(E204:E206)</f>
        <v>20.615132142857142</v>
      </c>
      <c r="O204" s="329">
        <f t="shared" ref="O204" si="505">AVERAGE(F204:F206)</f>
        <v>21.538270769230767</v>
      </c>
      <c r="P204" s="329">
        <f t="shared" ref="P204" si="506">AVERAGE(G204:G206)</f>
        <v>16.784591757990867</v>
      </c>
      <c r="Q204" s="329">
        <f t="shared" ref="Q204" si="507">AVERAGE(H204:H206)</f>
        <v>24.297520370370375</v>
      </c>
      <c r="R204" s="329">
        <f t="shared" ref="R204" si="508">AVERAGE(I204:I206)</f>
        <v>23.168822222222218</v>
      </c>
      <c r="S204" s="329">
        <f t="shared" ref="S204" si="509">AVERAGE(J204:J206)</f>
        <v>27.466951603053431</v>
      </c>
      <c r="T204" s="329">
        <f t="shared" ref="T204" si="510">AVERAGE(K204:K206)</f>
        <v>23.882403070866143</v>
      </c>
      <c r="U204" s="357">
        <f t="shared" ref="U204" si="511">AVERAGE(L204:T204)</f>
        <v>22.365002744406322</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(3.91*'VO2-LBM'!C205+1.1*'VCO2-LBM'!C205)/1000</f>
        <v>24.557833103448285</v>
      </c>
      <c r="D205" s="355">
        <f>(3.91*'VO2-LBM'!D205+1.1*'VCO2-LBM'!D205)/1000</f>
        <v>13.43568812154696</v>
      </c>
      <c r="E205" s="355">
        <f>(3.91*'VO2-LBM'!E205+1.1*'VCO2-LBM'!E205)/1000</f>
        <v>23.897185714285715</v>
      </c>
      <c r="F205" s="355">
        <f>(3.91*'VO2-LBM'!F205+1.1*'VCO2-LBM'!F205)/1000</f>
        <v>17.665255384615381</v>
      </c>
      <c r="G205" s="355">
        <f>(3.91*'VO2-LBM'!G205+1.1*'VCO2-LBM'!G205)/1000</f>
        <v>18.606493082191779</v>
      </c>
      <c r="H205" s="355">
        <f>(3.91*'VO2-LBM'!H205+1.1*'VCO2-LBM'!H205)/1000</f>
        <v>20.132389682539685</v>
      </c>
      <c r="I205" s="355">
        <f>(3.91*'VO2-LBM'!I205+1.1*'VCO2-LBM'!I205)/1000</f>
        <v>18.341000000000001</v>
      </c>
      <c r="J205" s="355">
        <f>(3.91*'VO2-LBM'!J205+1.1*'VCO2-LBM'!J205)/1000</f>
        <v>36.200797099236638</v>
      </c>
      <c r="K205" s="356">
        <f>(3.91*'VO2-LBM'!K205+1.1*'VCO2-LBM'!K205)/1000</f>
        <v>19.875423070866141</v>
      </c>
      <c r="L205" s="329"/>
      <c r="M205" s="329"/>
      <c r="N205" s="329"/>
      <c r="O205" s="329"/>
      <c r="P205" s="329"/>
      <c r="Q205" s="329"/>
      <c r="R205" s="329"/>
      <c r="S205" s="329"/>
      <c r="T205" s="329"/>
      <c r="U205" s="357">
        <f t="shared" ref="U205" si="512">STDEV(L204:T204)/SQRT(COUNT(L204:T204))</f>
        <v>1.0182816339121161</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(3.91*'VO2-LBM'!C206+1.1*'VCO2-LBM'!C206)/1000</f>
        <v>23.220463678160925</v>
      </c>
      <c r="D206" s="355">
        <f>(3.91*'VO2-LBM'!D206+1.1*'VCO2-LBM'!D206)/1000</f>
        <v>33.564660220994476</v>
      </c>
      <c r="E206" s="355">
        <f>(3.91*'VO2-LBM'!E206+1.1*'VCO2-LBM'!E206)/1000</f>
        <v>19.894066071428568</v>
      </c>
      <c r="F206" s="355">
        <f>(3.91*'VO2-LBM'!F206+1.1*'VCO2-LBM'!F206)/1000</f>
        <v>31.613966153846153</v>
      </c>
      <c r="G206" s="355">
        <f>(3.91*'VO2-LBM'!G206+1.1*'VCO2-LBM'!G206)/1000</f>
        <v>15.305727191780822</v>
      </c>
      <c r="H206" s="355">
        <f>(3.91*'VO2-LBM'!H206+1.1*'VCO2-LBM'!H206)/1000</f>
        <v>28.957868571428573</v>
      </c>
      <c r="I206" s="355">
        <f>(3.91*'VO2-LBM'!I206+1.1*'VCO2-LBM'!I206)/1000</f>
        <v>33.189383333333332</v>
      </c>
      <c r="J206" s="355">
        <f>(3.91*'VO2-LBM'!J206+1.1*'VCO2-LBM'!J206)/1000</f>
        <v>23.322838167938929</v>
      </c>
      <c r="K206" s="356">
        <f>(3.91*'VO2-LBM'!K206+1.1*'VCO2-LBM'!K206)/1000</f>
        <v>34.271748740157477</v>
      </c>
      <c r="L206" s="32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(3.91*'VO2-LBM'!C207+1.1*'VCO2-LBM'!C207)/1000</f>
        <v>16.159434080459771</v>
      </c>
      <c r="D207" s="355">
        <f>(3.91*'VO2-LBM'!D207+1.1*'VCO2-LBM'!D207)/1000</f>
        <v>23.2451453038674</v>
      </c>
      <c r="E207" s="355">
        <f>(3.91*'VO2-LBM'!E207+1.1*'VCO2-LBM'!E207)/1000</f>
        <v>15.430274999999998</v>
      </c>
      <c r="F207" s="355">
        <f>(3.91*'VO2-LBM'!F207+1.1*'VCO2-LBM'!F207)/1000</f>
        <v>22.906383076923078</v>
      </c>
      <c r="G207" s="355">
        <f>(3.91*'VO2-LBM'!G207+1.1*'VCO2-LBM'!G207)/1000</f>
        <v>25.387895</v>
      </c>
      <c r="H207" s="355">
        <f>(3.91*'VO2-LBM'!H207+1.1*'VCO2-LBM'!H207)/1000</f>
        <v>19.763681269841271</v>
      </c>
      <c r="I207" s="355">
        <f>(3.91*'VO2-LBM'!I207+1.1*'VCO2-LBM'!I207)/1000</f>
        <v>25.392716666666669</v>
      </c>
      <c r="J207" s="355">
        <f>(3.91*'VO2-LBM'!J207+1.1*'VCO2-LBM'!J207)/1000</f>
        <v>28.492999389312981</v>
      </c>
      <c r="K207" s="356">
        <f>(3.91*'VO2-LBM'!K207+1.1*'VCO2-LBM'!K207)/1000</f>
        <v>28.882743937007877</v>
      </c>
      <c r="L207" s="329">
        <f t="shared" ref="L207" si="513">AVERAGE(C207:C209)</f>
        <v>18.476115478927202</v>
      </c>
      <c r="M207" s="329">
        <f t="shared" ref="M207" si="514">AVERAGE(D207:D209)</f>
        <v>22.13838848987108</v>
      </c>
      <c r="N207" s="329">
        <f t="shared" ref="N207" si="515">AVERAGE(E207:E209)</f>
        <v>19.428385714285714</v>
      </c>
      <c r="O207" s="329">
        <f t="shared" ref="O207" si="516">AVERAGE(F207:F209)</f>
        <v>21.865038461538461</v>
      </c>
      <c r="P207" s="329">
        <f t="shared" ref="P207" si="517">AVERAGE(G207:G209)</f>
        <v>24.443283538812789</v>
      </c>
      <c r="Q207" s="329">
        <f t="shared" ref="Q207" si="518">AVERAGE(H207:H209)</f>
        <v>24.905014285714287</v>
      </c>
      <c r="R207" s="329">
        <f t="shared" ref="R207" si="519">AVERAGE(I207:I209)</f>
        <v>22.365605555555558</v>
      </c>
      <c r="S207" s="329">
        <f t="shared" ref="S207" si="520">AVERAGE(J207:J209)</f>
        <v>26.610760763358783</v>
      </c>
      <c r="T207" s="329">
        <f t="shared" ref="T207" si="521">AVERAGE(K207:K209)</f>
        <v>26.518800813648294</v>
      </c>
      <c r="U207" s="357">
        <f t="shared" ref="U207" si="522">AVERAGE(L207:T207)</f>
        <v>22.972377011301351</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(3.91*'VO2-LBM'!C208+1.1*'VCO2-LBM'!C208)/1000</f>
        <v>15.759568908045978</v>
      </c>
      <c r="D208" s="355">
        <f>(3.91*'VO2-LBM'!D208+1.1*'VCO2-LBM'!D208)/1000</f>
        <v>18.883156629834254</v>
      </c>
      <c r="E208" s="355">
        <f>(3.91*'VO2-LBM'!E208+1.1*'VCO2-LBM'!E208)/1000</f>
        <v>19.984805357142857</v>
      </c>
      <c r="F208" s="355">
        <f>(3.91*'VO2-LBM'!F208+1.1*'VCO2-LBM'!F208)/1000</f>
        <v>17.42042923076923</v>
      </c>
      <c r="G208" s="355">
        <f>(3.91*'VO2-LBM'!G208+1.1*'VCO2-LBM'!G208)/1000</f>
        <v>28.172075616438356</v>
      </c>
      <c r="H208" s="355">
        <f>(3.91*'VO2-LBM'!H208+1.1*'VCO2-LBM'!H208)/1000</f>
        <v>31.630524761904763</v>
      </c>
      <c r="I208" s="355">
        <f>(3.91*'VO2-LBM'!I208+1.1*'VCO2-LBM'!I208)/1000</f>
        <v>21.238916666666665</v>
      </c>
      <c r="J208" s="355">
        <f>(3.91*'VO2-LBM'!J208+1.1*'VCO2-LBM'!J208)/1000</f>
        <v>23.572190229007635</v>
      </c>
      <c r="K208" s="356">
        <f>(3.91*'VO2-LBM'!K208+1.1*'VCO2-LBM'!K208)/1000</f>
        <v>29.042298425196851</v>
      </c>
      <c r="L208" s="329"/>
      <c r="M208" s="329"/>
      <c r="N208" s="329"/>
      <c r="O208" s="329"/>
      <c r="P208" s="329"/>
      <c r="Q208" s="329"/>
      <c r="R208" s="329"/>
      <c r="S208" s="329"/>
      <c r="T208" s="329"/>
      <c r="U208" s="357">
        <f t="shared" ref="U208" si="523">STDEV(L207:T207)/SQRT(COUNT(L207:T207))</f>
        <v>0.9630662847718221</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(3.91*'VO2-LBM'!C209+1.1*'VCO2-LBM'!C209)/1000</f>
        <v>23.509343448275864</v>
      </c>
      <c r="D209" s="355">
        <f>(3.91*'VO2-LBM'!D209+1.1*'VCO2-LBM'!D209)/1000</f>
        <v>24.2868635359116</v>
      </c>
      <c r="E209" s="355">
        <f>(3.91*'VO2-LBM'!E209+1.1*'VCO2-LBM'!E209)/1000</f>
        <v>22.870076785714286</v>
      </c>
      <c r="F209" s="355">
        <f>(3.91*'VO2-LBM'!F209+1.1*'VCO2-LBM'!F209)/1000</f>
        <v>25.268303076923075</v>
      </c>
      <c r="G209" s="355">
        <f>(3.91*'VO2-LBM'!G209+1.1*'VCO2-LBM'!G209)/1000</f>
        <v>19.769880000000001</v>
      </c>
      <c r="H209" s="355">
        <f>(3.91*'VO2-LBM'!H209+1.1*'VCO2-LBM'!H209)/1000</f>
        <v>23.320836825396825</v>
      </c>
      <c r="I209" s="355">
        <f>(3.91*'VO2-LBM'!I209+1.1*'VCO2-LBM'!I209)/1000</f>
        <v>20.465183333333336</v>
      </c>
      <c r="J209" s="355">
        <f>(3.91*'VO2-LBM'!J209+1.1*'VCO2-LBM'!J209)/1000</f>
        <v>27.76709267175573</v>
      </c>
      <c r="K209" s="356">
        <f>(3.91*'VO2-LBM'!K209+1.1*'VCO2-LBM'!K209)/1000</f>
        <v>21.631360078740158</v>
      </c>
      <c r="L209" s="32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(3.91*'VO2-LBM'!C210+1.1*'VCO2-LBM'!C210)/1000</f>
        <v>15.417735114942531</v>
      </c>
      <c r="D210" s="355">
        <f>(3.91*'VO2-LBM'!D210+1.1*'VCO2-LBM'!D210)/1000</f>
        <v>19.646094751381213</v>
      </c>
      <c r="E210" s="355">
        <f>(3.91*'VO2-LBM'!E210+1.1*'VCO2-LBM'!E210)/1000</f>
        <v>17.112326785714284</v>
      </c>
      <c r="F210" s="355">
        <f>(3.91*'VO2-LBM'!F210+1.1*'VCO2-LBM'!F210)/1000</f>
        <v>28.314795384615383</v>
      </c>
      <c r="G210" s="355">
        <f>(3.91*'VO2-LBM'!G210+1.1*'VCO2-LBM'!G210)/1000</f>
        <v>23.489564657534242</v>
      </c>
      <c r="H210" s="355">
        <f>(3.91*'VO2-LBM'!H210+1.1*'VCO2-LBM'!H210)/1000</f>
        <v>20.544458571428571</v>
      </c>
      <c r="I210" s="355">
        <f>(3.91*'VO2-LBM'!I210+1.1*'VCO2-LBM'!I210)/1000</f>
        <v>18.189300000000003</v>
      </c>
      <c r="J210" s="355">
        <f>(3.91*'VO2-LBM'!J210+1.1*'VCO2-LBM'!J210)/1000</f>
        <v>24.348586412213741</v>
      </c>
      <c r="K210" s="356">
        <f>(3.91*'VO2-LBM'!K210+1.1*'VCO2-LBM'!K210)/1000</f>
        <v>28.343212125984248</v>
      </c>
      <c r="L210" s="329">
        <f t="shared" ref="L210" si="524">AVERAGE(C210:C212)</f>
        <v>21.087589846743295</v>
      </c>
      <c r="M210" s="329">
        <f t="shared" ref="M210" si="525">AVERAGE(D210:D212)</f>
        <v>20.03889318600368</v>
      </c>
      <c r="N210" s="329">
        <f t="shared" ref="N210" si="526">AVERAGE(E210:E212)</f>
        <v>21.922987500000001</v>
      </c>
      <c r="O210" s="329">
        <f t="shared" ref="O210" si="527">AVERAGE(F210:F212)</f>
        <v>25.330230256410257</v>
      </c>
      <c r="P210" s="329">
        <f t="shared" ref="P210" si="528">AVERAGE(G210:G212)</f>
        <v>25.029147237442924</v>
      </c>
      <c r="Q210" s="329">
        <f t="shared" ref="Q210" si="529">AVERAGE(H210:H212)</f>
        <v>25.466096243386243</v>
      </c>
      <c r="R210" s="329">
        <f t="shared" ref="R210" si="530">AVERAGE(I210:I212)</f>
        <v>23.405166666666663</v>
      </c>
      <c r="S210" s="329">
        <f t="shared" ref="S210" si="531">AVERAGE(J210:J212)</f>
        <v>29.052676946564887</v>
      </c>
      <c r="T210" s="329">
        <f t="shared" ref="T210" si="532">AVERAGE(K210:K212)</f>
        <v>27.080499002624673</v>
      </c>
      <c r="U210" s="357">
        <f t="shared" ref="U210" si="533">AVERAGE(L210:T210)</f>
        <v>24.268142987315848</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(3.91*'VO2-LBM'!C211+1.1*'VCO2-LBM'!C211)/1000</f>
        <v>20.595423735632185</v>
      </c>
      <c r="D211" s="355">
        <f>(3.91*'VO2-LBM'!D211+1.1*'VCO2-LBM'!D211)/1000</f>
        <v>13.376002486187845</v>
      </c>
      <c r="E211" s="355">
        <f>(3.91*'VO2-LBM'!E211+1.1*'VCO2-LBM'!E211)/1000</f>
        <v>21.705187500000001</v>
      </c>
      <c r="F211" s="355">
        <f>(3.91*'VO2-LBM'!F211+1.1*'VCO2-LBM'!F211)/1000</f>
        <v>23.204618461538463</v>
      </c>
      <c r="G211" s="355">
        <f>(3.91*'VO2-LBM'!G211+1.1*'VCO2-LBM'!G211)/1000</f>
        <v>21.773760547945201</v>
      </c>
      <c r="H211" s="355">
        <f>(3.91*'VO2-LBM'!H211+1.1*'VCO2-LBM'!H211)/1000</f>
        <v>30.172963968253967</v>
      </c>
      <c r="I211" s="355">
        <f>(3.91*'VO2-LBM'!I211+1.1*'VCO2-LBM'!I211)/1000</f>
        <v>28.920216666666665</v>
      </c>
      <c r="J211" s="355">
        <f>(3.91*'VO2-LBM'!J211+1.1*'VCO2-LBM'!J211)/1000</f>
        <v>32.691296641221378</v>
      </c>
      <c r="K211" s="356">
        <f>(3.91*'VO2-LBM'!K211+1.1*'VCO2-LBM'!K211)/1000</f>
        <v>21.365968503937012</v>
      </c>
      <c r="L211" s="329"/>
      <c r="M211" s="329"/>
      <c r="N211" s="329"/>
      <c r="O211" s="329"/>
      <c r="P211" s="329"/>
      <c r="Q211" s="329"/>
      <c r="R211" s="329"/>
      <c r="S211" s="329"/>
      <c r="T211" s="329"/>
      <c r="U211" s="357">
        <f t="shared" ref="U211" si="534">STDEV(L210:T210)/SQRT(COUNT(L210:T210))</f>
        <v>0.97318431333016564</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(3.91*'VO2-LBM'!C212+1.1*'VCO2-LBM'!C212)/1000</f>
        <v>27.249610689655174</v>
      </c>
      <c r="D212" s="355">
        <f>(3.91*'VO2-LBM'!D212+1.1*'VCO2-LBM'!D212)/1000</f>
        <v>27.094582320441987</v>
      </c>
      <c r="E212" s="355">
        <f>(3.91*'VO2-LBM'!E212+1.1*'VCO2-LBM'!E212)/1000</f>
        <v>26.951448214285715</v>
      </c>
      <c r="F212" s="355">
        <f>(3.91*'VO2-LBM'!F212+1.1*'VCO2-LBM'!F212)/1000</f>
        <v>24.471276923076921</v>
      </c>
      <c r="G212" s="355">
        <f>(3.91*'VO2-LBM'!G212+1.1*'VCO2-LBM'!G212)/1000</f>
        <v>29.824116506849315</v>
      </c>
      <c r="H212" s="355">
        <f>(3.91*'VO2-LBM'!H212+1.1*'VCO2-LBM'!H212)/1000</f>
        <v>25.680866190476188</v>
      </c>
      <c r="I212" s="355">
        <f>(3.91*'VO2-LBM'!I212+1.1*'VCO2-LBM'!I212)/1000</f>
        <v>23.105983333333334</v>
      </c>
      <c r="J212" s="355">
        <f>(3.91*'VO2-LBM'!J212+1.1*'VCO2-LBM'!J212)/1000</f>
        <v>30.118147786259545</v>
      </c>
      <c r="K212" s="356">
        <f>(3.91*'VO2-LBM'!K212+1.1*'VCO2-LBM'!K212)/1000</f>
        <v>31.53231637795276</v>
      </c>
      <c r="L212" s="32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(3.91*'VO2-LBM'!C213+1.1*'VCO2-LBM'!C213)/1000</f>
        <v>20.58735603448276</v>
      </c>
      <c r="D213" s="355">
        <f>(3.91*'VO2-LBM'!D213+1.1*'VCO2-LBM'!D213)/1000</f>
        <v>16.403894198895024</v>
      </c>
      <c r="E213" s="355">
        <f>(3.91*'VO2-LBM'!E213+1.1*'VCO2-LBM'!E213)/1000</f>
        <v>19.526496428571431</v>
      </c>
      <c r="F213" s="355">
        <f>(3.91*'VO2-LBM'!F213+1.1*'VCO2-LBM'!F213)/1000</f>
        <v>28.231770769230767</v>
      </c>
      <c r="G213" s="355">
        <f>(3.91*'VO2-LBM'!G213+1.1*'VCO2-LBM'!G213)/1000</f>
        <v>32.597605068493145</v>
      </c>
      <c r="H213" s="355">
        <f>(3.91*'VO2-LBM'!H213+1.1*'VCO2-LBM'!H213)/1000</f>
        <v>24.601660793650794</v>
      </c>
      <c r="I213" s="355">
        <f>(3.91*'VO2-LBM'!I213+1.1*'VCO2-LBM'!I213)/1000</f>
        <v>22.819049999999997</v>
      </c>
      <c r="J213" s="355">
        <f>(3.91*'VO2-LBM'!J213+1.1*'VCO2-LBM'!J213)/1000</f>
        <v>30.196894045801528</v>
      </c>
      <c r="K213" s="356">
        <f>(3.91*'VO2-LBM'!K213+1.1*'VCO2-LBM'!K213)/1000</f>
        <v>26.389344409448821</v>
      </c>
      <c r="L213" s="329">
        <f t="shared" ref="L213" si="535">AVERAGE(C213:C215)</f>
        <v>23.56018450191571</v>
      </c>
      <c r="M213" s="329">
        <f t="shared" ref="M213" si="536">AVERAGE(D213:D215)</f>
        <v>21.632431123388582</v>
      </c>
      <c r="N213" s="329">
        <f t="shared" ref="N213" si="537">AVERAGE(E213:E215)</f>
        <v>23.811567857142858</v>
      </c>
      <c r="O213" s="329">
        <f t="shared" ref="O213" si="538">AVERAGE(F213:F215)</f>
        <v>26.676917948717946</v>
      </c>
      <c r="P213" s="329">
        <f t="shared" ref="P213" si="539">AVERAGE(G213:G215)</f>
        <v>27.673863082191783</v>
      </c>
      <c r="Q213" s="329">
        <f t="shared" ref="Q213" si="540">AVERAGE(H213:H215)</f>
        <v>27.495637142857145</v>
      </c>
      <c r="R213" s="329">
        <f t="shared" ref="R213" si="541">AVERAGE(I213:I215)</f>
        <v>25.429844444444445</v>
      </c>
      <c r="S213" s="329">
        <f t="shared" ref="S213" si="542">AVERAGE(J213:J215)</f>
        <v>29.694273689567435</v>
      </c>
      <c r="T213" s="329">
        <f t="shared" ref="T213" si="543">AVERAGE(K213:K215)</f>
        <v>27.91568076115486</v>
      </c>
      <c r="U213" s="357">
        <f t="shared" ref="U213" si="544">AVERAGE(L213:T213)</f>
        <v>25.98782228348675</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(3.91*'VO2-LBM'!C214+1.1*'VCO2-LBM'!C214)/1000</f>
        <v>25.004344540229887</v>
      </c>
      <c r="D214" s="355">
        <f>(3.91*'VO2-LBM'!D214+1.1*'VCO2-LBM'!D214)/1000</f>
        <v>28.586234530386736</v>
      </c>
      <c r="E214" s="355">
        <f>(3.91*'VO2-LBM'!E214+1.1*'VCO2-LBM'!E214)/1000</f>
        <v>27.454966071428572</v>
      </c>
      <c r="F214" s="355">
        <f>(3.91*'VO2-LBM'!F214+1.1*'VCO2-LBM'!F214)/1000</f>
        <v>27.616363076923076</v>
      </c>
      <c r="G214" s="355">
        <f>(3.91*'VO2-LBM'!G214+1.1*'VCO2-LBM'!G214)/1000</f>
        <v>22.852524589041096</v>
      </c>
      <c r="H214" s="355">
        <f>(3.91*'VO2-LBM'!H214+1.1*'VCO2-LBM'!H214)/1000</f>
        <v>30.713042222222221</v>
      </c>
      <c r="I214" s="355">
        <f>(3.91*'VO2-LBM'!I214+1.1*'VCO2-LBM'!I214)/1000</f>
        <v>21.423599999999997</v>
      </c>
      <c r="J214" s="355">
        <f>(3.91*'VO2-LBM'!J214+1.1*'VCO2-LBM'!J214)/1000</f>
        <v>33.46446442748092</v>
      </c>
      <c r="K214" s="356">
        <f>(3.91*'VO2-LBM'!K214+1.1*'VCO2-LBM'!K214)/1000</f>
        <v>29.261077007874022</v>
      </c>
      <c r="L214" s="329"/>
      <c r="M214" s="329"/>
      <c r="N214" s="329"/>
      <c r="O214" s="329"/>
      <c r="P214" s="329"/>
      <c r="Q214" s="329"/>
      <c r="R214" s="329"/>
      <c r="S214" s="329"/>
      <c r="T214" s="329"/>
      <c r="U214" s="357">
        <f t="shared" ref="U214" si="545">STDEV(L213:T213)/SQRT(COUNT(L213:T213))</f>
        <v>0.85761128488642246</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(3.91*'VO2-LBM'!C215+1.1*'VCO2-LBM'!C215)/1000</f>
        <v>25.088852931034488</v>
      </c>
      <c r="D215" s="355">
        <f>(3.91*'VO2-LBM'!D215+1.1*'VCO2-LBM'!D215)/1000</f>
        <v>19.907164640883977</v>
      </c>
      <c r="E215" s="355">
        <f>(3.91*'VO2-LBM'!E215+1.1*'VCO2-LBM'!E215)/1000</f>
        <v>24.453241071428572</v>
      </c>
      <c r="F215" s="355">
        <f>(3.91*'VO2-LBM'!F215+1.1*'VCO2-LBM'!F215)/1000</f>
        <v>24.182620000000004</v>
      </c>
      <c r="G215" s="355">
        <f>(3.91*'VO2-LBM'!G215+1.1*'VCO2-LBM'!G215)/1000</f>
        <v>27.571459589041101</v>
      </c>
      <c r="H215" s="355">
        <f>(3.91*'VO2-LBM'!H215+1.1*'VCO2-LBM'!H215)/1000</f>
        <v>27.172208412698414</v>
      </c>
      <c r="I215" s="355">
        <f>(3.91*'VO2-LBM'!I215+1.1*'VCO2-LBM'!I215)/1000</f>
        <v>32.046883333333334</v>
      </c>
      <c r="J215" s="355">
        <f>(3.91*'VO2-LBM'!J215+1.1*'VCO2-LBM'!J215)/1000</f>
        <v>25.42146259541985</v>
      </c>
      <c r="K215" s="356">
        <f>(3.91*'VO2-LBM'!K215+1.1*'VCO2-LBM'!K215)/1000</f>
        <v>28.096620866141734</v>
      </c>
      <c r="L215" s="32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(3.91*'VO2-LBM'!C216+1.1*'VCO2-LBM'!C216)/1000</f>
        <v>21.960453850574719</v>
      </c>
      <c r="D216" s="355">
        <f>(3.91*'VO2-LBM'!D216+1.1*'VCO2-LBM'!D216)/1000</f>
        <v>18.119712983425412</v>
      </c>
      <c r="E216" s="355">
        <f>(3.91*'VO2-LBM'!E216+1.1*'VCO2-LBM'!E216)/1000</f>
        <v>18.739044642857142</v>
      </c>
      <c r="F216" s="355">
        <f>(3.91*'VO2-LBM'!F216+1.1*'VCO2-LBM'!F216)/1000</f>
        <v>27.662326153846152</v>
      </c>
      <c r="G216" s="355">
        <f>(3.91*'VO2-LBM'!G216+1.1*'VCO2-LBM'!G216)/1000</f>
        <v>25.560473561643839</v>
      </c>
      <c r="H216" s="355">
        <f>(3.91*'VO2-LBM'!H216+1.1*'VCO2-LBM'!H216)/1000</f>
        <v>30.412134444444444</v>
      </c>
      <c r="I216" s="355">
        <f>(3.91*'VO2-LBM'!I216+1.1*'VCO2-LBM'!I216)/1000</f>
        <v>33.283433333333328</v>
      </c>
      <c r="J216" s="355">
        <f>(3.91*'VO2-LBM'!J216+1.1*'VCO2-LBM'!J216)/1000</f>
        <v>23.149885954198474</v>
      </c>
      <c r="K216" s="356">
        <f>(3.91*'VO2-LBM'!K216+1.1*'VCO2-LBM'!K216)/1000</f>
        <v>26.339008582677167</v>
      </c>
      <c r="L216" s="329">
        <f t="shared" ref="L216" si="546">AVERAGE(C216:C218)</f>
        <v>21.417046934865908</v>
      </c>
      <c r="M216" s="329">
        <f t="shared" ref="M216" si="547">AVERAGE(D216:D218)</f>
        <v>19.653076611418047</v>
      </c>
      <c r="N216" s="329">
        <f t="shared" ref="N216" si="548">AVERAGE(E216:E218)</f>
        <v>20.569017857142857</v>
      </c>
      <c r="O216" s="329">
        <f t="shared" ref="O216" si="549">AVERAGE(F216:F218)</f>
        <v>28.597974871794872</v>
      </c>
      <c r="P216" s="329">
        <f t="shared" ref="P216" si="550">AVERAGE(G216:G218)</f>
        <v>24.812971484018266</v>
      </c>
      <c r="Q216" s="329">
        <f t="shared" ref="Q216" si="551">AVERAGE(H216:H218)</f>
        <v>28.588718571428572</v>
      </c>
      <c r="R216" s="329">
        <f t="shared" ref="R216" si="552">AVERAGE(I216:I218)</f>
        <v>27.054755555555555</v>
      </c>
      <c r="S216" s="329">
        <f t="shared" ref="S216" si="553">AVERAGE(J216:J218)</f>
        <v>27.86492086513995</v>
      </c>
      <c r="T216" s="329">
        <f t="shared" ref="T216" si="554">AVERAGE(K216:K218)</f>
        <v>27.495931154855644</v>
      </c>
      <c r="U216" s="357">
        <f t="shared" ref="U216" si="555">AVERAGE(L216:T216)</f>
        <v>25.117157100691074</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(3.91*'VO2-LBM'!C217+1.1*'VCO2-LBM'!C217)/1000</f>
        <v>23.175468333333338</v>
      </c>
      <c r="D217" s="355">
        <f>(3.91*'VO2-LBM'!D217+1.1*'VCO2-LBM'!D217)/1000</f>
        <v>22.528681767955799</v>
      </c>
      <c r="E217" s="355">
        <f>(3.91*'VO2-LBM'!E217+1.1*'VCO2-LBM'!E217)/1000</f>
        <v>17.190916071428571</v>
      </c>
      <c r="F217" s="355">
        <f>(3.91*'VO2-LBM'!F217+1.1*'VCO2-LBM'!F217)/1000</f>
        <v>27.946447692307693</v>
      </c>
      <c r="G217" s="355">
        <f>(3.91*'VO2-LBM'!G217+1.1*'VCO2-LBM'!G217)/1000</f>
        <v>25.002135136986304</v>
      </c>
      <c r="H217" s="355">
        <f>(3.91*'VO2-LBM'!H217+1.1*'VCO2-LBM'!H217)/1000</f>
        <v>28.945130476190474</v>
      </c>
      <c r="I217" s="355">
        <f>(3.91*'VO2-LBM'!I217+1.1*'VCO2-LBM'!I217)/1000</f>
        <v>25.087649999999996</v>
      </c>
      <c r="J217" s="355">
        <f>(3.91*'VO2-LBM'!J217+1.1*'VCO2-LBM'!J217)/1000</f>
        <v>29.243451908396946</v>
      </c>
      <c r="K217" s="356">
        <f>(3.91*'VO2-LBM'!K217+1.1*'VCO2-LBM'!K217)/1000</f>
        <v>29.587864330708666</v>
      </c>
      <c r="L217" s="329"/>
      <c r="M217" s="329"/>
      <c r="N217" s="329"/>
      <c r="O217" s="329"/>
      <c r="P217" s="329"/>
      <c r="Q217" s="329"/>
      <c r="R217" s="329"/>
      <c r="S217" s="329"/>
      <c r="T217" s="329"/>
      <c r="U217" s="357">
        <f t="shared" ref="U217" si="556">STDEV(L216:T216)/SQRT(COUNT(L216:T216))</f>
        <v>1.2102340291333724</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(3.91*'VO2-LBM'!C218+1.1*'VCO2-LBM'!C218)/1000</f>
        <v>19.11521862068966</v>
      </c>
      <c r="D218" s="355">
        <f>(3.91*'VO2-LBM'!D218+1.1*'VCO2-LBM'!D218)/1000</f>
        <v>18.310835082872927</v>
      </c>
      <c r="E218" s="355">
        <f>(3.91*'VO2-LBM'!E218+1.1*'VCO2-LBM'!E218)/1000</f>
        <v>25.777092857142854</v>
      </c>
      <c r="F218" s="355">
        <f>(3.91*'VO2-LBM'!F218+1.1*'VCO2-LBM'!F218)/1000</f>
        <v>30.185150769230766</v>
      </c>
      <c r="G218" s="355">
        <f>(3.91*'VO2-LBM'!G218+1.1*'VCO2-LBM'!G218)/1000</f>
        <v>23.876305753424663</v>
      </c>
      <c r="H218" s="355">
        <f>(3.91*'VO2-LBM'!H218+1.1*'VCO2-LBM'!H218)/1000</f>
        <v>26.408890793650794</v>
      </c>
      <c r="I218" s="355">
        <f>(3.91*'VO2-LBM'!I218+1.1*'VCO2-LBM'!I218)/1000</f>
        <v>22.793183333333339</v>
      </c>
      <c r="J218" s="355">
        <f>(3.91*'VO2-LBM'!J218+1.1*'VCO2-LBM'!J218)/1000</f>
        <v>31.201424732824435</v>
      </c>
      <c r="K218" s="356">
        <f>(3.91*'VO2-LBM'!K218+1.1*'VCO2-LBM'!K218)/1000</f>
        <v>26.560920551181102</v>
      </c>
      <c r="L218" s="32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(3.91*'VO2-LBM'!C219+1.1*'VCO2-LBM'!C219)/1000</f>
        <v>25.156836551724144</v>
      </c>
      <c r="D219" s="355">
        <f>(3.91*'VO2-LBM'!D219+1.1*'VCO2-LBM'!D219)/1000</f>
        <v>18.571079281767954</v>
      </c>
      <c r="E219" s="355">
        <f>(3.91*'VO2-LBM'!E219+1.1*'VCO2-LBM'!E219)/1000</f>
        <v>20.691112500000003</v>
      </c>
      <c r="F219" s="355">
        <f>(3.91*'VO2-LBM'!F219+1.1*'VCO2-LBM'!F219)/1000</f>
        <v>26.506158461538458</v>
      </c>
      <c r="G219" s="355">
        <f>(3.91*'VO2-LBM'!G219+1.1*'VCO2-LBM'!G219)/1000</f>
        <v>20.603572671232879</v>
      </c>
      <c r="H219" s="355">
        <f>(3.91*'VO2-LBM'!H219+1.1*'VCO2-LBM'!H219)/1000</f>
        <v>25.189396507936511</v>
      </c>
      <c r="I219" s="355">
        <f>(3.91*'VO2-LBM'!I219+1.1*'VCO2-LBM'!I219)/1000</f>
        <v>30.922483333333332</v>
      </c>
      <c r="J219" s="355">
        <f>(3.91*'VO2-LBM'!J219+1.1*'VCO2-LBM'!J219)/1000</f>
        <v>27.100312213740459</v>
      </c>
      <c r="K219" s="356">
        <f>(3.91*'VO2-LBM'!K219+1.1*'VCO2-LBM'!K219)/1000</f>
        <v>30.339194409448819</v>
      </c>
      <c r="L219" s="329">
        <f t="shared" ref="L219" si="557">AVERAGE(C219:C221)</f>
        <v>24.020894885057476</v>
      </c>
      <c r="M219" s="329">
        <f t="shared" ref="M219" si="558">AVERAGE(D219:D221)</f>
        <v>18.608628545119704</v>
      </c>
      <c r="N219" s="329">
        <f t="shared" ref="N219" si="559">AVERAGE(E219:E221)</f>
        <v>20.909400000000002</v>
      </c>
      <c r="O219" s="329">
        <f t="shared" ref="O219" si="560">AVERAGE(F219:F221)</f>
        <v>28.648219487179489</v>
      </c>
      <c r="P219" s="329">
        <f t="shared" ref="P219" si="561">AVERAGE(G219:G221)</f>
        <v>23.911162077625573</v>
      </c>
      <c r="Q219" s="329">
        <f t="shared" ref="Q219" si="562">AVERAGE(H219:H221)</f>
        <v>25.856923650793657</v>
      </c>
      <c r="R219" s="329">
        <f t="shared" ref="R219" si="563">AVERAGE(I219:I221)</f>
        <v>27.994194444444446</v>
      </c>
      <c r="S219" s="329">
        <f t="shared" ref="S219" si="564">AVERAGE(J219:J221)</f>
        <v>28.243813740458013</v>
      </c>
      <c r="T219" s="329">
        <f t="shared" ref="T219" si="565">AVERAGE(K219:K221)</f>
        <v>26.19209622047244</v>
      </c>
      <c r="U219" s="357">
        <f t="shared" ref="U219" si="566">AVERAGE(L219:T219)</f>
        <v>24.931703672350089</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(3.91*'VO2-LBM'!C220+1.1*'VCO2-LBM'!C220)/1000</f>
        <v>23.299707816091956</v>
      </c>
      <c r="D220" s="355">
        <f>(3.91*'VO2-LBM'!D220+1.1*'VCO2-LBM'!D220)/1000</f>
        <v>17.651293646408842</v>
      </c>
      <c r="E220" s="355">
        <f>(3.91*'VO2-LBM'!E220+1.1*'VCO2-LBM'!E220)/1000</f>
        <v>24.455989285714288</v>
      </c>
      <c r="F220" s="355">
        <f>(3.91*'VO2-LBM'!F220+1.1*'VCO2-LBM'!F220)/1000</f>
        <v>29.656592307692314</v>
      </c>
      <c r="G220" s="355">
        <f>(3.91*'VO2-LBM'!G220+1.1*'VCO2-LBM'!G220)/1000</f>
        <v>25.298585890410955</v>
      </c>
      <c r="H220" s="355">
        <f>(3.91*'VO2-LBM'!H220+1.1*'VCO2-LBM'!H220)/1000</f>
        <v>28.518964761904762</v>
      </c>
      <c r="I220" s="355">
        <f>(3.91*'VO2-LBM'!I220+1.1*'VCO2-LBM'!I220)/1000</f>
        <v>23.178533333333334</v>
      </c>
      <c r="J220" s="355">
        <f>(3.91*'VO2-LBM'!J220+1.1*'VCO2-LBM'!J220)/1000</f>
        <v>24.965160305343517</v>
      </c>
      <c r="K220" s="356">
        <f>(3.91*'VO2-LBM'!K220+1.1*'VCO2-LBM'!K220)/1000</f>
        <v>22.804688976377953</v>
      </c>
      <c r="L220" s="329"/>
      <c r="M220" s="329"/>
      <c r="N220" s="329"/>
      <c r="O220" s="329"/>
      <c r="P220" s="329"/>
      <c r="Q220" s="329"/>
      <c r="R220" s="329"/>
      <c r="S220" s="329"/>
      <c r="T220" s="329"/>
      <c r="U220" s="357">
        <f t="shared" ref="U220" si="567">STDEV(L219:T219)/SQRT(COUNT(L219:T219))</f>
        <v>1.1464759877128072</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(3.91*'VO2-LBM'!C221+1.1*'VCO2-LBM'!C221)/1000</f>
        <v>23.606140287356329</v>
      </c>
      <c r="D221" s="355">
        <f>(3.91*'VO2-LBM'!D221+1.1*'VCO2-LBM'!D221)/1000</f>
        <v>19.603512707182318</v>
      </c>
      <c r="E221" s="355">
        <f>(3.91*'VO2-LBM'!E221+1.1*'VCO2-LBM'!E221)/1000</f>
        <v>17.58109821428571</v>
      </c>
      <c r="F221" s="355">
        <f>(3.91*'VO2-LBM'!F221+1.1*'VCO2-LBM'!F221)/1000</f>
        <v>29.781907692307698</v>
      </c>
      <c r="G221" s="355">
        <f>(3.91*'VO2-LBM'!G221+1.1*'VCO2-LBM'!G221)/1000</f>
        <v>25.831327671232877</v>
      </c>
      <c r="H221" s="355">
        <f>(3.91*'VO2-LBM'!H221+1.1*'VCO2-LBM'!H221)/1000</f>
        <v>23.862409682539685</v>
      </c>
      <c r="I221" s="355">
        <f>(3.91*'VO2-LBM'!I221+1.1*'VCO2-LBM'!I221)/1000</f>
        <v>29.881566666666668</v>
      </c>
      <c r="J221" s="355">
        <f>(3.91*'VO2-LBM'!J221+1.1*'VCO2-LBM'!J221)/1000</f>
        <v>32.665968702290073</v>
      </c>
      <c r="K221" s="356">
        <f>(3.91*'VO2-LBM'!K221+1.1*'VCO2-LBM'!K221)/1000</f>
        <v>25.432405275590547</v>
      </c>
      <c r="L221" s="32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(3.91*'VO2-LBM'!C222+1.1*'VCO2-LBM'!C222)/1000</f>
        <v>19.129905574712648</v>
      </c>
      <c r="D222" s="355">
        <f>(3.91*'VO2-LBM'!D222+1.1*'VCO2-LBM'!D222)/1000</f>
        <v>19.296271546961325</v>
      </c>
      <c r="E222" s="355">
        <f>(3.91*'VO2-LBM'!E222+1.1*'VCO2-LBM'!E222)/1000</f>
        <v>20.041682142857141</v>
      </c>
      <c r="F222" s="355">
        <f>(3.91*'VO2-LBM'!F222+1.1*'VCO2-LBM'!F222)/1000</f>
        <v>27.104220000000002</v>
      </c>
      <c r="G222" s="355">
        <f>(3.91*'VO2-LBM'!G222+1.1*'VCO2-LBM'!G222)/1000</f>
        <v>21.73540787671233</v>
      </c>
      <c r="H222" s="355">
        <f>(3.91*'VO2-LBM'!H222+1.1*'VCO2-LBM'!H222)/1000</f>
        <v>30.582943809523812</v>
      </c>
      <c r="I222" s="355">
        <f>(3.91*'VO2-LBM'!I222+1.1*'VCO2-LBM'!I222)/1000</f>
        <v>25.617333333333331</v>
      </c>
      <c r="J222" s="355">
        <f>(3.91*'VO2-LBM'!J222+1.1*'VCO2-LBM'!J222)/1000</f>
        <v>34.533513129770988</v>
      </c>
      <c r="K222" s="356">
        <f>(3.91*'VO2-LBM'!K222+1.1*'VCO2-LBM'!K222)/1000</f>
        <v>25.195198661417322</v>
      </c>
      <c r="L222" s="329">
        <f t="shared" ref="L222" si="568">AVERAGE(C222:C224)</f>
        <v>18.830497298850577</v>
      </c>
      <c r="M222" s="329">
        <f t="shared" ref="M222" si="569">AVERAGE(D222:D224)</f>
        <v>16.412673480662985</v>
      </c>
      <c r="N222" s="329">
        <f t="shared" ref="N222" si="570">AVERAGE(E222:E224)</f>
        <v>21.50970535714286</v>
      </c>
      <c r="O222" s="329">
        <f t="shared" ref="O222" si="571">AVERAGE(F222:F224)</f>
        <v>30.317991282051281</v>
      </c>
      <c r="P222" s="329">
        <f t="shared" ref="P222" si="572">AVERAGE(G222:G224)</f>
        <v>24.108519589041094</v>
      </c>
      <c r="Q222" s="329">
        <f t="shared" ref="Q222" si="573">AVERAGE(H222:H224)</f>
        <v>28.574372645502645</v>
      </c>
      <c r="R222" s="329">
        <f t="shared" ref="R222" si="574">AVERAGE(I222:I224)</f>
        <v>28.678361111111105</v>
      </c>
      <c r="S222" s="329">
        <f t="shared" ref="S222" si="575">AVERAGE(J222:J224)</f>
        <v>31.76090259541985</v>
      </c>
      <c r="T222" s="329">
        <f t="shared" ref="T222" si="576">AVERAGE(K222:K224)</f>
        <v>28.809011128608926</v>
      </c>
      <c r="U222" s="357">
        <f t="shared" ref="U222" si="577">AVERAGE(L222:T222)</f>
        <v>25.444670498710149</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(3.91*'VO2-LBM'!C223+1.1*'VCO2-LBM'!C223)/1000</f>
        <v>19.666999540229888</v>
      </c>
      <c r="D223" s="355">
        <f>(3.91*'VO2-LBM'!D223+1.1*'VCO2-LBM'!D223)/1000</f>
        <v>14.251133425414364</v>
      </c>
      <c r="E223" s="355">
        <f>(3.91*'VO2-LBM'!E223+1.1*'VCO2-LBM'!E223)/1000</f>
        <v>26.876249999999999</v>
      </c>
      <c r="F223" s="355">
        <f>(3.91*'VO2-LBM'!F223+1.1*'VCO2-LBM'!F223)/1000</f>
        <v>32.732192307692301</v>
      </c>
      <c r="G223" s="355">
        <f>(3.91*'VO2-LBM'!G223+1.1*'VCO2-LBM'!G223)/1000</f>
        <v>20.11035089041096</v>
      </c>
      <c r="H223" s="355">
        <f>(3.91*'VO2-LBM'!H223+1.1*'VCO2-LBM'!H223)/1000</f>
        <v>31.361394285714283</v>
      </c>
      <c r="I223" s="355">
        <f>(3.91*'VO2-LBM'!I223+1.1*'VCO2-LBM'!I223)/1000</f>
        <v>33.478199999999994</v>
      </c>
      <c r="J223" s="355">
        <f>(3.91*'VO2-LBM'!J223+1.1*'VCO2-LBM'!J223)/1000</f>
        <v>26.569723511450384</v>
      </c>
      <c r="K223" s="356">
        <f>(3.91*'VO2-LBM'!K223+1.1*'VCO2-LBM'!K223)/1000</f>
        <v>24.339644724409453</v>
      </c>
      <c r="L223" s="329"/>
      <c r="M223" s="329"/>
      <c r="N223" s="329"/>
      <c r="O223" s="329"/>
      <c r="P223" s="329"/>
      <c r="Q223" s="329"/>
      <c r="R223" s="329"/>
      <c r="S223" s="329"/>
      <c r="T223" s="329"/>
      <c r="U223" s="357">
        <f t="shared" ref="U223" si="578">STDEV(L222:T222)/SQRT(COUNT(L222:T222))</f>
        <v>1.8173856715749921</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(3.91*'VO2-LBM'!C224+1.1*'VCO2-LBM'!C224)/1000</f>
        <v>17.694586781609196</v>
      </c>
      <c r="D224" s="355">
        <f>(3.91*'VO2-LBM'!D224+1.1*'VCO2-LBM'!D224)/1000</f>
        <v>15.69061546961326</v>
      </c>
      <c r="E224" s="355">
        <f>(3.91*'VO2-LBM'!E224+1.1*'VCO2-LBM'!E224)/1000</f>
        <v>17.611183928571432</v>
      </c>
      <c r="F224" s="355">
        <f>(3.91*'VO2-LBM'!F224+1.1*'VCO2-LBM'!F224)/1000</f>
        <v>31.117561538461537</v>
      </c>
      <c r="G224" s="355">
        <f>(3.91*'VO2-LBM'!G224+1.1*'VCO2-LBM'!G224)/1000</f>
        <v>30.479800000000001</v>
      </c>
      <c r="H224" s="355">
        <f>(3.91*'VO2-LBM'!H224+1.1*'VCO2-LBM'!H224)/1000</f>
        <v>23.778779841269841</v>
      </c>
      <c r="I224" s="355">
        <f>(3.91*'VO2-LBM'!I224+1.1*'VCO2-LBM'!I224)/1000</f>
        <v>26.939549999999997</v>
      </c>
      <c r="J224" s="355">
        <f>(3.91*'VO2-LBM'!J224+1.1*'VCO2-LBM'!J224)/1000</f>
        <v>34.179471145038171</v>
      </c>
      <c r="K224" s="356">
        <f>(3.91*'VO2-LBM'!K224+1.1*'VCO2-LBM'!K224)/1000</f>
        <v>36.892189999999999</v>
      </c>
      <c r="L224" s="32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(3.91*'VO2-LBM'!C225+1.1*'VCO2-LBM'!C225)/1000</f>
        <v>26.390462816091961</v>
      </c>
      <c r="D225" s="355">
        <f>(3.91*'VO2-LBM'!D225+1.1*'VCO2-LBM'!D225)/1000</f>
        <v>26.931786464088397</v>
      </c>
      <c r="E225" s="355">
        <f>(3.91*'VO2-LBM'!E225+1.1*'VCO2-LBM'!E225)/1000</f>
        <v>19.382785714285717</v>
      </c>
      <c r="F225" s="355">
        <f>(3.91*'VO2-LBM'!F225+1.1*'VCO2-LBM'!F225)/1000</f>
        <v>23.798855384615386</v>
      </c>
      <c r="G225" s="355">
        <f>(3.91*'VO2-LBM'!G225+1.1*'VCO2-LBM'!G225)/1000</f>
        <v>24.648045410958908</v>
      </c>
      <c r="H225" s="355">
        <f>(3.91*'VO2-LBM'!H225+1.1*'VCO2-LBM'!H225)/1000</f>
        <v>22.103346666666667</v>
      </c>
      <c r="I225" s="355">
        <f>(3.91*'VO2-LBM'!I225+1.1*'VCO2-LBM'!I225)/1000</f>
        <v>35.646733333333337</v>
      </c>
      <c r="J225" s="355">
        <f>(3.91*'VO2-LBM'!J225+1.1*'VCO2-LBM'!J225)/1000</f>
        <v>27.553386106870231</v>
      </c>
      <c r="K225" s="356">
        <f>(3.91*'VO2-LBM'!K225+1.1*'VCO2-LBM'!K225)/1000</f>
        <v>25.85333377952756</v>
      </c>
      <c r="L225" s="329">
        <f t="shared" ref="L225" si="579">AVERAGE(C225:C227)</f>
        <v>24.516861226053646</v>
      </c>
      <c r="M225" s="329">
        <f t="shared" ref="M225" si="580">AVERAGE(D225:D227)</f>
        <v>24.340432320441987</v>
      </c>
      <c r="N225" s="329">
        <f t="shared" ref="N225" si="581">AVERAGE(E225:E227)</f>
        <v>20.409208928571427</v>
      </c>
      <c r="O225" s="329">
        <f t="shared" ref="O225" si="582">AVERAGE(F225:F227)</f>
        <v>26.225494871794876</v>
      </c>
      <c r="P225" s="329">
        <f t="shared" ref="P225" si="583">AVERAGE(G225:G227)</f>
        <v>27.529114315068497</v>
      </c>
      <c r="Q225" s="329">
        <f t="shared" ref="Q225" si="584">AVERAGE(H225:H227)</f>
        <v>26.123217777777779</v>
      </c>
      <c r="R225" s="329">
        <f t="shared" ref="R225" si="585">AVERAGE(I225:I227)</f>
        <v>28.081772222222224</v>
      </c>
      <c r="S225" s="329">
        <f t="shared" ref="S225" si="586">AVERAGE(J225:J227)</f>
        <v>29.909117404580154</v>
      </c>
      <c r="T225" s="329">
        <f t="shared" ref="T225" si="587">AVERAGE(K225:K227)</f>
        <v>29.232726587926511</v>
      </c>
      <c r="U225" s="357">
        <f t="shared" ref="U225" si="588">AVERAGE(L225:T225)</f>
        <v>26.263105072715231</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(3.91*'VO2-LBM'!C226+1.1*'VCO2-LBM'!C226)/1000</f>
        <v>19.987511551724143</v>
      </c>
      <c r="D226" s="355">
        <f>(3.91*'VO2-LBM'!D226+1.1*'VCO2-LBM'!D226)/1000</f>
        <v>19.772391712707179</v>
      </c>
      <c r="E226" s="355">
        <f>(3.91*'VO2-LBM'!E226+1.1*'VCO2-LBM'!E226)/1000</f>
        <v>15.218260714285714</v>
      </c>
      <c r="F226" s="355">
        <f>(3.91*'VO2-LBM'!F226+1.1*'VCO2-LBM'!F226)/1000</f>
        <v>30.313816923076921</v>
      </c>
      <c r="G226" s="355">
        <f>(3.91*'VO2-LBM'!G226+1.1*'VCO2-LBM'!G226)/1000</f>
        <v>33.441160821917819</v>
      </c>
      <c r="H226" s="355">
        <f>(3.91*'VO2-LBM'!H226+1.1*'VCO2-LBM'!H226)/1000</f>
        <v>23.435343809523808</v>
      </c>
      <c r="I226" s="355">
        <f>(3.91*'VO2-LBM'!I226+1.1*'VCO2-LBM'!I226)/1000</f>
        <v>25.530616666666663</v>
      </c>
      <c r="J226" s="355">
        <f>(3.91*'VO2-LBM'!J226+1.1*'VCO2-LBM'!J226)/1000</f>
        <v>34.556511297709925</v>
      </c>
      <c r="K226" s="356">
        <f>(3.91*'VO2-LBM'!K226+1.1*'VCO2-LBM'!K226)/1000</f>
        <v>26.052412362204727</v>
      </c>
      <c r="L226" s="329"/>
      <c r="M226" s="329"/>
      <c r="N226" s="329"/>
      <c r="O226" s="329"/>
      <c r="P226" s="329"/>
      <c r="Q226" s="329"/>
      <c r="R226" s="329"/>
      <c r="S226" s="329"/>
      <c r="T226" s="329"/>
      <c r="U226" s="357">
        <f t="shared" ref="U226" si="589">STDEV(L225:T225)/SQRT(COUNT(L225:T225))</f>
        <v>0.97223617246384808</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(3.91*'VO2-LBM'!C227+1.1*'VCO2-LBM'!C227)/1000</f>
        <v>27.172609310344832</v>
      </c>
      <c r="D227" s="355">
        <f>(3.91*'VO2-LBM'!D227+1.1*'VCO2-LBM'!D227)/1000</f>
        <v>26.317118784530383</v>
      </c>
      <c r="E227" s="355">
        <f>(3.91*'VO2-LBM'!E227+1.1*'VCO2-LBM'!E227)/1000</f>
        <v>26.626580357142856</v>
      </c>
      <c r="F227" s="355">
        <f>(3.91*'VO2-LBM'!F227+1.1*'VCO2-LBM'!F227)/1000</f>
        <v>24.563812307692309</v>
      </c>
      <c r="G227" s="355">
        <f>(3.91*'VO2-LBM'!G227+1.1*'VCO2-LBM'!G227)/1000</f>
        <v>24.498136712328769</v>
      </c>
      <c r="H227" s="355">
        <f>(3.91*'VO2-LBM'!H227+1.1*'VCO2-LBM'!H227)/1000</f>
        <v>32.830962857142865</v>
      </c>
      <c r="I227" s="355">
        <f>(3.91*'VO2-LBM'!I227+1.1*'VCO2-LBM'!I227)/1000</f>
        <v>23.067966666666667</v>
      </c>
      <c r="J227" s="355">
        <f>(3.91*'VO2-LBM'!J227+1.1*'VCO2-LBM'!J227)/1000</f>
        <v>27.617454809160311</v>
      </c>
      <c r="K227" s="356">
        <f>(3.91*'VO2-LBM'!K227+1.1*'VCO2-LBM'!K227)/1000</f>
        <v>35.792433622047248</v>
      </c>
      <c r="L227" s="32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(3.91*'VO2-LBM'!C228+1.1*'VCO2-LBM'!C228)/1000</f>
        <v>27.23221373563219</v>
      </c>
      <c r="D228" s="355">
        <f>(3.91*'VO2-LBM'!D228+1.1*'VCO2-LBM'!D228)/1000</f>
        <v>16.669311602209941</v>
      </c>
      <c r="E228" s="355">
        <f>(3.91*'VO2-LBM'!E228+1.1*'VCO2-LBM'!E228)/1000</f>
        <v>27.575292857142855</v>
      </c>
      <c r="F228" s="355">
        <f>(3.91*'VO2-LBM'!F228+1.1*'VCO2-LBM'!F228)/1000</f>
        <v>23.612921538461535</v>
      </c>
      <c r="G228" s="355">
        <f>(3.91*'VO2-LBM'!G228+1.1*'VCO2-LBM'!G228)/1000</f>
        <v>18.075290821917811</v>
      </c>
      <c r="H228" s="355">
        <f>(3.91*'VO2-LBM'!H228+1.1*'VCO2-LBM'!H228)/1000</f>
        <v>32.716218095238098</v>
      </c>
      <c r="I228" s="355">
        <f>(3.91*'VO2-LBM'!I228+1.1*'VCO2-LBM'!I228)/1000</f>
        <v>21.970866666666666</v>
      </c>
      <c r="J228" s="355">
        <f>(3.91*'VO2-LBM'!J228+1.1*'VCO2-LBM'!J228)/1000</f>
        <v>27.432188091603056</v>
      </c>
      <c r="K228" s="356">
        <f>(3.91*'VO2-LBM'!K228+1.1*'VCO2-LBM'!K228)/1000</f>
        <v>26.703272440944886</v>
      </c>
      <c r="L228" s="329">
        <f t="shared" ref="L228" si="590">AVERAGE(C228:C230)</f>
        <v>24.522810766283527</v>
      </c>
      <c r="M228" s="329">
        <f t="shared" ref="M228" si="591">AVERAGE(D228:D230)</f>
        <v>17.529793554327807</v>
      </c>
      <c r="N228" s="329">
        <f t="shared" ref="N228" si="592">AVERAGE(E228:E230)</f>
        <v>21.337682142857144</v>
      </c>
      <c r="O228" s="329">
        <f t="shared" ref="O228" si="593">AVERAGE(F228:F230)</f>
        <v>25.261043076923077</v>
      </c>
      <c r="P228" s="329">
        <f t="shared" ref="P228" si="594">AVERAGE(G228:G230)</f>
        <v>23.307077899543383</v>
      </c>
      <c r="Q228" s="329">
        <f t="shared" ref="Q228" si="595">AVERAGE(H228:H230)</f>
        <v>26.758622275132279</v>
      </c>
      <c r="R228" s="329">
        <f t="shared" ref="R228" si="596">AVERAGE(I228:I230)</f>
        <v>24.917122222222222</v>
      </c>
      <c r="S228" s="329">
        <f t="shared" ref="S228" si="597">AVERAGE(J228:J230)</f>
        <v>27.851191857506365</v>
      </c>
      <c r="T228" s="329">
        <f t="shared" ref="T228" si="598">AVERAGE(K228:K230)</f>
        <v>30.611302598425198</v>
      </c>
      <c r="U228" s="357">
        <f t="shared" ref="U228" si="599">AVERAGE(L228:T228)</f>
        <v>24.677405154802333</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(3.91*'VO2-LBM'!C229+1.1*'VCO2-LBM'!C229)/1000</f>
        <v>26.352943333333336</v>
      </c>
      <c r="D229" s="355">
        <f>(3.91*'VO2-LBM'!D229+1.1*'VCO2-LBM'!D229)/1000</f>
        <v>21.272166022099444</v>
      </c>
      <c r="E229" s="355">
        <f>(3.91*'VO2-LBM'!E229+1.1*'VCO2-LBM'!E229)/1000</f>
        <v>20.580332142857145</v>
      </c>
      <c r="F229" s="355">
        <f>(3.91*'VO2-LBM'!F229+1.1*'VCO2-LBM'!F229)/1000</f>
        <v>25.280267692307696</v>
      </c>
      <c r="G229" s="355">
        <f>(3.91*'VO2-LBM'!G229+1.1*'VCO2-LBM'!G229)/1000</f>
        <v>30.23002547945206</v>
      </c>
      <c r="H229" s="355">
        <f>(3.91*'VO2-LBM'!H229+1.1*'VCO2-LBM'!H229)/1000</f>
        <v>23.645760158730162</v>
      </c>
      <c r="I229" s="355">
        <f>(3.91*'VO2-LBM'!I229+1.1*'VCO2-LBM'!I229)/1000</f>
        <v>21.558666666666664</v>
      </c>
      <c r="J229" s="355">
        <f>(3.91*'VO2-LBM'!J229+1.1*'VCO2-LBM'!J229)/1000</f>
        <v>21.358791297709924</v>
      </c>
      <c r="K229" s="356">
        <f>(3.91*'VO2-LBM'!K229+1.1*'VCO2-LBM'!K229)/1000</f>
        <v>31.129195433070869</v>
      </c>
      <c r="L229" s="329"/>
      <c r="M229" s="329"/>
      <c r="N229" s="329"/>
      <c r="O229" s="329"/>
      <c r="P229" s="329"/>
      <c r="Q229" s="329"/>
      <c r="R229" s="329"/>
      <c r="S229" s="329"/>
      <c r="T229" s="329"/>
      <c r="U229" s="357">
        <f t="shared" ref="U229" si="600">STDEV(L228:T228)/SQRT(COUNT(L228:T228))</f>
        <v>1.2591742262260393</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(3.91*'VO2-LBM'!C230+1.1*'VCO2-LBM'!C230)/1000</f>
        <v>19.983275229885059</v>
      </c>
      <c r="D230" s="355">
        <f>(3.91*'VO2-LBM'!D230+1.1*'VCO2-LBM'!D230)/1000</f>
        <v>14.647903038674032</v>
      </c>
      <c r="E230" s="355">
        <f>(3.91*'VO2-LBM'!E230+1.1*'VCO2-LBM'!E230)/1000</f>
        <v>15.857421428571429</v>
      </c>
      <c r="F230" s="355">
        <f>(3.91*'VO2-LBM'!F230+1.1*'VCO2-LBM'!F230)/1000</f>
        <v>26.889939999999999</v>
      </c>
      <c r="G230" s="355">
        <f>(3.91*'VO2-LBM'!G230+1.1*'VCO2-LBM'!G230)/1000</f>
        <v>21.615917397260279</v>
      </c>
      <c r="H230" s="355">
        <f>(3.91*'VO2-LBM'!H230+1.1*'VCO2-LBM'!H230)/1000</f>
        <v>23.913888571428576</v>
      </c>
      <c r="I230" s="355">
        <f>(3.91*'VO2-LBM'!I230+1.1*'VCO2-LBM'!I230)/1000</f>
        <v>31.221833333333333</v>
      </c>
      <c r="J230" s="355">
        <f>(3.91*'VO2-LBM'!J230+1.1*'VCO2-LBM'!J230)/1000</f>
        <v>34.762596183206107</v>
      </c>
      <c r="K230" s="356">
        <f>(3.91*'VO2-LBM'!K230+1.1*'VCO2-LBM'!K230)/1000</f>
        <v>34.001439921259845</v>
      </c>
      <c r="L230" s="32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(3.91*'VO2-LBM'!C231+1.1*'VCO2-LBM'!C231)/1000</f>
        <v>17.884131034482763</v>
      </c>
      <c r="D231" s="355">
        <f>(3.91*'VO2-LBM'!D231+1.1*'VCO2-LBM'!D231)/1000</f>
        <v>21.756728453038676</v>
      </c>
      <c r="E231" s="355">
        <f>(3.91*'VO2-LBM'!E231+1.1*'VCO2-LBM'!E231)/1000</f>
        <v>25.038048214285716</v>
      </c>
      <c r="F231" s="355">
        <f>(3.91*'VO2-LBM'!F231+1.1*'VCO2-LBM'!F231)/1000</f>
        <v>33.184461538461541</v>
      </c>
      <c r="G231" s="355">
        <f>(3.91*'VO2-LBM'!G231+1.1*'VCO2-LBM'!G231)/1000</f>
        <v>17.800934726027393</v>
      </c>
      <c r="H231" s="355">
        <f>(3.91*'VO2-LBM'!H231+1.1*'VCO2-LBM'!H231)/1000</f>
        <v>24.241580317460318</v>
      </c>
      <c r="I231" s="355">
        <f>(3.91*'VO2-LBM'!I231+1.1*'VCO2-LBM'!I231)/1000</f>
        <v>28.79161666666667</v>
      </c>
      <c r="J231" s="355">
        <f>(3.91*'VO2-LBM'!J231+1.1*'VCO2-LBM'!J231)/1000</f>
        <v>27.353258778625957</v>
      </c>
      <c r="K231" s="356">
        <f>(3.91*'VO2-LBM'!K231+1.1*'VCO2-LBM'!K231)/1000</f>
        <v>22.393331259842519</v>
      </c>
      <c r="L231" s="329">
        <f t="shared" ref="L231" si="601">AVERAGE(C231:C233)</f>
        <v>20.168141877394643</v>
      </c>
      <c r="M231" s="329">
        <f t="shared" ref="M231" si="602">AVERAGE(D231:D233)</f>
        <v>23.52463876611418</v>
      </c>
      <c r="N231" s="329">
        <f t="shared" ref="N231" si="603">AVERAGE(E231:E233)</f>
        <v>25.164080357142854</v>
      </c>
      <c r="O231" s="329">
        <f t="shared" ref="O231" si="604">AVERAGE(F231:F233)</f>
        <v>28.902415384615384</v>
      </c>
      <c r="P231" s="329">
        <f t="shared" ref="P231" si="605">AVERAGE(G231:G233)</f>
        <v>25.736249589041094</v>
      </c>
      <c r="Q231" s="329">
        <f t="shared" ref="Q231" si="606">AVERAGE(H231:H233)</f>
        <v>26.408369947089948</v>
      </c>
      <c r="R231" s="329">
        <f t="shared" ref="R231" si="607">AVERAGE(I231:I233)</f>
        <v>31.192344444444444</v>
      </c>
      <c r="S231" s="329">
        <f t="shared" ref="S231" si="608">AVERAGE(J231:J233)</f>
        <v>29.637199847328247</v>
      </c>
      <c r="T231" s="329">
        <f t="shared" ref="T231" si="609">AVERAGE(K231:K233)</f>
        <v>23.705139265091862</v>
      </c>
      <c r="U231" s="357">
        <f t="shared" ref="U231" si="610">AVERAGE(L231:T231)</f>
        <v>26.048731053140294</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(3.91*'VO2-LBM'!C232+1.1*'VCO2-LBM'!C232)/1000</f>
        <v>16.366873678160925</v>
      </c>
      <c r="D232" s="355">
        <f>(3.91*'VO2-LBM'!D232+1.1*'VCO2-LBM'!D232)/1000</f>
        <v>28.432234806629832</v>
      </c>
      <c r="E232" s="355">
        <f>(3.91*'VO2-LBM'!E232+1.1*'VCO2-LBM'!E232)/1000</f>
        <v>22.768071428571428</v>
      </c>
      <c r="F232" s="355">
        <f>(3.91*'VO2-LBM'!F232+1.1*'VCO2-LBM'!F232)/1000</f>
        <v>32.086390769230768</v>
      </c>
      <c r="G232" s="355">
        <f>(3.91*'VO2-LBM'!G232+1.1*'VCO2-LBM'!G232)/1000</f>
        <v>24.112918219178077</v>
      </c>
      <c r="H232" s="355">
        <f>(3.91*'VO2-LBM'!H232+1.1*'VCO2-LBM'!H232)/1000</f>
        <v>29.686402698412699</v>
      </c>
      <c r="I232" s="355">
        <f>(3.91*'VO2-LBM'!I232+1.1*'VCO2-LBM'!I232)/1000</f>
        <v>29.880183333333335</v>
      </c>
      <c r="J232" s="355">
        <f>(3.91*'VO2-LBM'!J232+1.1*'VCO2-LBM'!J232)/1000</f>
        <v>31.137755419847334</v>
      </c>
      <c r="K232" s="356">
        <f>(3.91*'VO2-LBM'!K232+1.1*'VCO2-LBM'!K232)/1000</f>
        <v>22.307473385826771</v>
      </c>
      <c r="L232" s="329"/>
      <c r="M232" s="329"/>
      <c r="N232" s="329"/>
      <c r="O232" s="329"/>
      <c r="P232" s="329"/>
      <c r="Q232" s="329"/>
      <c r="R232" s="329"/>
      <c r="S232" s="329"/>
      <c r="T232" s="329"/>
      <c r="U232" s="357">
        <f t="shared" ref="U232" si="611">STDEV(L231:T231)/SQRT(COUNT(L231:T231))</f>
        <v>1.1482581392862703</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(3.91*'VO2-LBM'!C233+1.1*'VCO2-LBM'!C233)/1000</f>
        <v>26.253420919540236</v>
      </c>
      <c r="D233" s="355">
        <f>(3.91*'VO2-LBM'!D233+1.1*'VCO2-LBM'!D233)/1000</f>
        <v>20.384953038674031</v>
      </c>
      <c r="E233" s="355">
        <f>(3.91*'VO2-LBM'!E233+1.1*'VCO2-LBM'!E233)/1000</f>
        <v>27.686121428571429</v>
      </c>
      <c r="F233" s="355">
        <f>(3.91*'VO2-LBM'!F233+1.1*'VCO2-LBM'!F233)/1000</f>
        <v>21.436393846153848</v>
      </c>
      <c r="G233" s="355">
        <f>(3.91*'VO2-LBM'!G233+1.1*'VCO2-LBM'!G233)/1000</f>
        <v>35.294895821917812</v>
      </c>
      <c r="H233" s="355">
        <f>(3.91*'VO2-LBM'!H233+1.1*'VCO2-LBM'!H233)/1000</f>
        <v>25.297126825396827</v>
      </c>
      <c r="I233" s="355">
        <f>(3.91*'VO2-LBM'!I233+1.1*'VCO2-LBM'!I233)/1000</f>
        <v>34.905233333333335</v>
      </c>
      <c r="J233" s="355">
        <f>(3.91*'VO2-LBM'!J233+1.1*'VCO2-LBM'!J233)/1000</f>
        <v>30.420585343511455</v>
      </c>
      <c r="K233" s="356">
        <f>(3.91*'VO2-LBM'!K233+1.1*'VCO2-LBM'!K233)/1000</f>
        <v>26.414613149606296</v>
      </c>
      <c r="L233" s="32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(3.91*'VO2-LBM'!C234+1.1*'VCO2-LBM'!C234)/1000</f>
        <v>19.338310804597707</v>
      </c>
      <c r="D234" s="355">
        <f>(3.91*'VO2-LBM'!D234+1.1*'VCO2-LBM'!D234)/1000</f>
        <v>15.982572928176797</v>
      </c>
      <c r="E234" s="355">
        <f>(3.91*'VO2-LBM'!E234+1.1*'VCO2-LBM'!E234)/1000</f>
        <v>20.273544642857143</v>
      </c>
      <c r="F234" s="355">
        <f>(3.91*'VO2-LBM'!F234+1.1*'VCO2-LBM'!F234)/1000</f>
        <v>22.827843076923077</v>
      </c>
      <c r="G234" s="355">
        <f>(3.91*'VO2-LBM'!G234+1.1*'VCO2-LBM'!G234)/1000</f>
        <v>20.344442602739729</v>
      </c>
      <c r="H234" s="355">
        <f>(3.91*'VO2-LBM'!H234+1.1*'VCO2-LBM'!H234)/1000</f>
        <v>22.361284603174603</v>
      </c>
      <c r="I234" s="355">
        <f>(3.91*'VO2-LBM'!I234+1.1*'VCO2-LBM'!I234)/1000</f>
        <v>27.324449999999999</v>
      </c>
      <c r="J234" s="355">
        <f>(3.91*'VO2-LBM'!J234+1.1*'VCO2-LBM'!J234)/1000</f>
        <v>23.323936488549617</v>
      </c>
      <c r="K234" s="356">
        <f>(3.91*'VO2-LBM'!K234+1.1*'VCO2-LBM'!K234)/1000</f>
        <v>35.477792047244094</v>
      </c>
      <c r="L234" s="329">
        <f t="shared" ref="L234" si="612">AVERAGE(C234:C236)</f>
        <v>17.949072394636019</v>
      </c>
      <c r="M234" s="329">
        <f t="shared" ref="M234" si="613">AVERAGE(D234:D236)</f>
        <v>21.138595119705339</v>
      </c>
      <c r="N234" s="329">
        <f t="shared" ref="N234" si="614">AVERAGE(E234:E236)</f>
        <v>21.156058928571429</v>
      </c>
      <c r="O234" s="329">
        <f t="shared" ref="O234" si="615">AVERAGE(F234:F236)</f>
        <v>26.085935897435899</v>
      </c>
      <c r="P234" s="329">
        <f t="shared" ref="P234" si="616">AVERAGE(G234:G236)</f>
        <v>24.796651438356164</v>
      </c>
      <c r="Q234" s="329">
        <f t="shared" ref="Q234" si="617">AVERAGE(H234:H236)</f>
        <v>28.73299873015873</v>
      </c>
      <c r="R234" s="329">
        <f t="shared" ref="R234" si="618">AVERAGE(I234:I236)</f>
        <v>24.28723888888889</v>
      </c>
      <c r="S234" s="329">
        <f t="shared" ref="S234" si="619">AVERAGE(J234:J236)</f>
        <v>27.742946259541984</v>
      </c>
      <c r="T234" s="329">
        <f t="shared" ref="T234" si="620">AVERAGE(K234:K236)</f>
        <v>26.132680813648292</v>
      </c>
      <c r="U234" s="357">
        <f t="shared" ref="U234" si="621">AVERAGE(L234:T234)</f>
        <v>24.224686496771412</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(3.91*'VO2-LBM'!C235+1.1*'VCO2-LBM'!C235)/1000</f>
        <v>17.089929712643684</v>
      </c>
      <c r="D235" s="355">
        <f>(3.91*'VO2-LBM'!D235+1.1*'VCO2-LBM'!D235)/1000</f>
        <v>19.213079005524861</v>
      </c>
      <c r="E235" s="355">
        <f>(3.91*'VO2-LBM'!E235+1.1*'VCO2-LBM'!E235)/1000</f>
        <v>17.151862500000004</v>
      </c>
      <c r="F235" s="355">
        <f>(3.91*'VO2-LBM'!F235+1.1*'VCO2-LBM'!F235)/1000</f>
        <v>23.052869230769232</v>
      </c>
      <c r="G235" s="355">
        <f>(3.91*'VO2-LBM'!G235+1.1*'VCO2-LBM'!G235)/1000</f>
        <v>27.626797739726026</v>
      </c>
      <c r="H235" s="355">
        <f>(3.91*'VO2-LBM'!H235+1.1*'VCO2-LBM'!H235)/1000</f>
        <v>32.722638095238096</v>
      </c>
      <c r="I235" s="355">
        <f>(3.91*'VO2-LBM'!I235+1.1*'VCO2-LBM'!I235)/1000</f>
        <v>24.964950000000002</v>
      </c>
      <c r="J235" s="355">
        <f>(3.91*'VO2-LBM'!J235+1.1*'VCO2-LBM'!J235)/1000</f>
        <v>35.081508549618327</v>
      </c>
      <c r="K235" s="356">
        <f>(3.91*'VO2-LBM'!K235+1.1*'VCO2-LBM'!K235)/1000</f>
        <v>23.639053779527561</v>
      </c>
      <c r="L235" s="329"/>
      <c r="M235" s="329"/>
      <c r="N235" s="329"/>
      <c r="O235" s="329"/>
      <c r="P235" s="329"/>
      <c r="Q235" s="329"/>
      <c r="R235" s="329"/>
      <c r="S235" s="329"/>
      <c r="T235" s="329"/>
      <c r="U235" s="357">
        <f t="shared" ref="U235" si="622">STDEV(L234:T234)/SQRT(COUNT(L234:T234))</f>
        <v>1.1694166802759642</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(3.91*'VO2-LBM'!C236+1.1*'VCO2-LBM'!C236)/1000</f>
        <v>17.418976666666669</v>
      </c>
      <c r="D236" s="355">
        <f>(3.91*'VO2-LBM'!D236+1.1*'VCO2-LBM'!D236)/1000</f>
        <v>28.220133425414364</v>
      </c>
      <c r="E236" s="355">
        <f>(3.91*'VO2-LBM'!E236+1.1*'VCO2-LBM'!E236)/1000</f>
        <v>26.042769642857145</v>
      </c>
      <c r="F236" s="355">
        <f>(3.91*'VO2-LBM'!F236+1.1*'VCO2-LBM'!F236)/1000</f>
        <v>32.37709538461538</v>
      </c>
      <c r="G236" s="355">
        <f>(3.91*'VO2-LBM'!G236+1.1*'VCO2-LBM'!G236)/1000</f>
        <v>26.418713972602738</v>
      </c>
      <c r="H236" s="355">
        <f>(3.91*'VO2-LBM'!H236+1.1*'VCO2-LBM'!H236)/1000</f>
        <v>31.115073492063491</v>
      </c>
      <c r="I236" s="355">
        <f>(3.91*'VO2-LBM'!I236+1.1*'VCO2-LBM'!I236)/1000</f>
        <v>20.572316666666666</v>
      </c>
      <c r="J236" s="355">
        <f>(3.91*'VO2-LBM'!J236+1.1*'VCO2-LBM'!J236)/1000</f>
        <v>24.82339374045802</v>
      </c>
      <c r="K236" s="356">
        <f>(3.91*'VO2-LBM'!K236+1.1*'VCO2-LBM'!K236)/1000</f>
        <v>19.281196614173226</v>
      </c>
      <c r="L236" s="32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(3.91*'VO2-LBM'!C237+1.1*'VCO2-LBM'!C237)/1000</f>
        <v>26.285567126436788</v>
      </c>
      <c r="D237" s="355">
        <f>(3.91*'VO2-LBM'!D237+1.1*'VCO2-LBM'!D237)/1000</f>
        <v>21.293398066298341</v>
      </c>
      <c r="E237" s="355">
        <f>(3.91*'VO2-LBM'!E237+1.1*'VCO2-LBM'!E237)/1000</f>
        <v>17.286557142857145</v>
      </c>
      <c r="F237" s="355">
        <f>(3.91*'VO2-LBM'!F237+1.1*'VCO2-LBM'!F237)/1000</f>
        <v>30.688053846153853</v>
      </c>
      <c r="G237" s="355">
        <f>(3.91*'VO2-LBM'!G237+1.1*'VCO2-LBM'!G237)/1000</f>
        <v>16.487199246575347</v>
      </c>
      <c r="H237" s="355">
        <f>(3.91*'VO2-LBM'!H237+1.1*'VCO2-LBM'!H237)/1000</f>
        <v>31.081665714285716</v>
      </c>
      <c r="I237" s="355">
        <f>(3.91*'VO2-LBM'!I237+1.1*'VCO2-LBM'!I237)/1000</f>
        <v>20.00065</v>
      </c>
      <c r="J237" s="355">
        <f>(3.91*'VO2-LBM'!J237+1.1*'VCO2-LBM'!J237)/1000</f>
        <v>32.423689160305344</v>
      </c>
      <c r="K237" s="356">
        <f>(3.91*'VO2-LBM'!K237+1.1*'VCO2-LBM'!K237)/1000</f>
        <v>35.322689448818899</v>
      </c>
      <c r="L237" s="329">
        <f t="shared" ref="L237" si="623">AVERAGE(C237:C239)</f>
        <v>22.196602835249049</v>
      </c>
      <c r="M237" s="329">
        <f t="shared" ref="M237" si="624">AVERAGE(D237:D239)</f>
        <v>20.144497329650093</v>
      </c>
      <c r="N237" s="329">
        <f t="shared" ref="N237" si="625">AVERAGE(E237:E239)</f>
        <v>20.577648214285716</v>
      </c>
      <c r="O237" s="329">
        <f t="shared" ref="O237" si="626">AVERAGE(F237:F239)</f>
        <v>25.214194358974357</v>
      </c>
      <c r="P237" s="329">
        <f t="shared" ref="P237" si="627">AVERAGE(G237:G239)</f>
        <v>19.73339956621005</v>
      </c>
      <c r="Q237" s="329">
        <f t="shared" ref="Q237" si="628">AVERAGE(H237:H239)</f>
        <v>24.857096402116401</v>
      </c>
      <c r="R237" s="329">
        <f t="shared" ref="R237" si="629">AVERAGE(I237:I239)</f>
        <v>23.073733333333333</v>
      </c>
      <c r="S237" s="329">
        <f t="shared" ref="S237" si="630">AVERAGE(J237:J239)</f>
        <v>27.298930737913491</v>
      </c>
      <c r="T237" s="329">
        <f t="shared" ref="T237" si="631">AVERAGE(K237:K239)</f>
        <v>32.928834383202094</v>
      </c>
      <c r="U237" s="357">
        <f t="shared" ref="U237" si="632">AVERAGE(L237:T237)</f>
        <v>24.002770795659398</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(3.91*'VO2-LBM'!C238+1.1*'VCO2-LBM'!C238)/1000</f>
        <v>20.783581839080462</v>
      </c>
      <c r="D238" s="355">
        <f>(3.91*'VO2-LBM'!D238+1.1*'VCO2-LBM'!D238)/1000</f>
        <v>16.198600552486187</v>
      </c>
      <c r="E238" s="355">
        <f>(3.91*'VO2-LBM'!E238+1.1*'VCO2-LBM'!E238)/1000</f>
        <v>24.054974999999999</v>
      </c>
      <c r="F238" s="355">
        <f>(3.91*'VO2-LBM'!F238+1.1*'VCO2-LBM'!F238)/1000</f>
        <v>22.524733846153847</v>
      </c>
      <c r="G238" s="355">
        <f>(3.91*'VO2-LBM'!G238+1.1*'VCO2-LBM'!G238)/1000</f>
        <v>26.371580958904108</v>
      </c>
      <c r="H238" s="355">
        <f>(3.91*'VO2-LBM'!H238+1.1*'VCO2-LBM'!H238)/1000</f>
        <v>22.293687777777777</v>
      </c>
      <c r="I238" s="355">
        <f>(3.91*'VO2-LBM'!I238+1.1*'VCO2-LBM'!I238)/1000</f>
        <v>21.238716666666669</v>
      </c>
      <c r="J238" s="355">
        <f>(3.91*'VO2-LBM'!J238+1.1*'VCO2-LBM'!J238)/1000</f>
        <v>23.760319236641223</v>
      </c>
      <c r="K238" s="356">
        <f>(3.91*'VO2-LBM'!K238+1.1*'VCO2-LBM'!K238)/1000</f>
        <v>29.603515748031498</v>
      </c>
      <c r="L238" s="329"/>
      <c r="M238" s="329"/>
      <c r="N238" s="329"/>
      <c r="O238" s="329"/>
      <c r="P238" s="329"/>
      <c r="Q238" s="329"/>
      <c r="R238" s="329"/>
      <c r="S238" s="329"/>
      <c r="T238" s="329"/>
      <c r="U238" s="357">
        <f t="shared" ref="U238" si="633">STDEV(L237:T237)/SQRT(COUNT(L237:T237))</f>
        <v>1.4029102869065675</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(3.91*'VO2-LBM'!C239+1.1*'VCO2-LBM'!C239)/1000</f>
        <v>19.520659540229889</v>
      </c>
      <c r="D239" s="355">
        <f>(3.91*'VO2-LBM'!D239+1.1*'VCO2-LBM'!D239)/1000</f>
        <v>22.941493370165748</v>
      </c>
      <c r="E239" s="355">
        <f>(3.91*'VO2-LBM'!E239+1.1*'VCO2-LBM'!E239)/1000</f>
        <v>20.391412500000001</v>
      </c>
      <c r="F239" s="355">
        <f>(3.91*'VO2-LBM'!F239+1.1*'VCO2-LBM'!F239)/1000</f>
        <v>22.429795384615382</v>
      </c>
      <c r="G239" s="355">
        <f>(3.91*'VO2-LBM'!G239+1.1*'VCO2-LBM'!G239)/1000</f>
        <v>16.341418493150687</v>
      </c>
      <c r="H239" s="355">
        <f>(3.91*'VO2-LBM'!H239+1.1*'VCO2-LBM'!H239)/1000</f>
        <v>21.19593571428571</v>
      </c>
      <c r="I239" s="355">
        <f>(3.91*'VO2-LBM'!I239+1.1*'VCO2-LBM'!I239)/1000</f>
        <v>27.981833333333331</v>
      </c>
      <c r="J239" s="355">
        <f>(3.91*'VO2-LBM'!J239+1.1*'VCO2-LBM'!J239)/1000</f>
        <v>25.712783816793898</v>
      </c>
      <c r="K239" s="356">
        <f>(3.91*'VO2-LBM'!K239+1.1*'VCO2-LBM'!K239)/1000</f>
        <v>33.860297952755907</v>
      </c>
      <c r="L239" s="32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(3.91*'VO2-LBM'!C240+1.1*'VCO2-LBM'!C240)/1000</f>
        <v>19.912332413793109</v>
      </c>
      <c r="D240" s="355">
        <f>(3.91*'VO2-LBM'!D240+1.1*'VCO2-LBM'!D240)/1000</f>
        <v>18.439676519337016</v>
      </c>
      <c r="E240" s="355">
        <f>(3.91*'VO2-LBM'!E240+1.1*'VCO2-LBM'!E240)/1000</f>
        <v>16.164980357142859</v>
      </c>
      <c r="F240" s="355">
        <f>(3.91*'VO2-LBM'!F240+1.1*'VCO2-LBM'!F240)/1000</f>
        <v>32.317610769230768</v>
      </c>
      <c r="G240" s="355">
        <f>(3.91*'VO2-LBM'!G240+1.1*'VCO2-LBM'!G240)/1000</f>
        <v>15.637739178082189</v>
      </c>
      <c r="H240" s="355">
        <f>(3.91*'VO2-LBM'!H240+1.1*'VCO2-LBM'!H240)/1000</f>
        <v>20.319113174603174</v>
      </c>
      <c r="I240" s="355">
        <f>(3.91*'VO2-LBM'!I240+1.1*'VCO2-LBM'!I240)/1000</f>
        <v>29.089183333333335</v>
      </c>
      <c r="J240" s="355">
        <f>(3.91*'VO2-LBM'!J240+1.1*'VCO2-LBM'!J240)/1000</f>
        <v>24.288311908396945</v>
      </c>
      <c r="K240" s="356">
        <f>(3.91*'VO2-LBM'!K240+1.1*'VCO2-LBM'!K240)/1000</f>
        <v>27.4520120472441</v>
      </c>
      <c r="L240" s="329">
        <f t="shared" ref="L240" si="634">AVERAGE(C240:C242)</f>
        <v>23.819622873563222</v>
      </c>
      <c r="M240" s="329">
        <f t="shared" ref="M240" si="635">AVERAGE(D240:D242)</f>
        <v>23.414293922651932</v>
      </c>
      <c r="N240" s="329">
        <f t="shared" ref="N240" si="636">AVERAGE(E240:E242)</f>
        <v>23.089933928571426</v>
      </c>
      <c r="O240" s="329">
        <f t="shared" ref="O240" si="637">AVERAGE(F240:F242)</f>
        <v>27.393096923076921</v>
      </c>
      <c r="P240" s="329">
        <f t="shared" ref="P240" si="638">AVERAGE(G240:G242)</f>
        <v>26.420332442922373</v>
      </c>
      <c r="Q240" s="329">
        <f t="shared" ref="Q240" si="639">AVERAGE(H240:H242)</f>
        <v>29.530046825396823</v>
      </c>
      <c r="R240" s="329">
        <f t="shared" ref="R240" si="640">AVERAGE(I240:I242)</f>
        <v>28.294461111111115</v>
      </c>
      <c r="S240" s="329">
        <f t="shared" ref="S240" si="641">AVERAGE(J240:J242)</f>
        <v>29.963567480916037</v>
      </c>
      <c r="T240" s="329">
        <f t="shared" ref="T240" si="642">AVERAGE(K240:K242)</f>
        <v>27.52863005249344</v>
      </c>
      <c r="U240" s="357">
        <f t="shared" ref="U240" si="643">AVERAGE(L240:T240)</f>
        <v>26.605998395633698</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(3.91*'VO2-LBM'!C241+1.1*'VCO2-LBM'!C241)/1000</f>
        <v>26.305783103448281</v>
      </c>
      <c r="D241" s="355">
        <f>(3.91*'VO2-LBM'!D241+1.1*'VCO2-LBM'!D241)/1000</f>
        <v>26.365295303867402</v>
      </c>
      <c r="E241" s="355">
        <f>(3.91*'VO2-LBM'!E241+1.1*'VCO2-LBM'!E241)/1000</f>
        <v>27.137121428571426</v>
      </c>
      <c r="F241" s="355">
        <f>(3.91*'VO2-LBM'!F241+1.1*'VCO2-LBM'!F241)/1000</f>
        <v>28.109958461538458</v>
      </c>
      <c r="G241" s="355">
        <f>(3.91*'VO2-LBM'!G241+1.1*'VCO2-LBM'!G241)/1000</f>
        <v>28.36372054794521</v>
      </c>
      <c r="H241" s="355">
        <f>(3.91*'VO2-LBM'!H241+1.1*'VCO2-LBM'!H241)/1000</f>
        <v>34.301737301587302</v>
      </c>
      <c r="I241" s="355">
        <f>(3.91*'VO2-LBM'!I241+1.1*'VCO2-LBM'!I241)/1000</f>
        <v>33.139066666666665</v>
      </c>
      <c r="J241" s="355">
        <f>(3.91*'VO2-LBM'!J241+1.1*'VCO2-LBM'!J241)/1000</f>
        <v>26.793581221374048</v>
      </c>
      <c r="K241" s="356">
        <f>(3.91*'VO2-LBM'!K241+1.1*'VCO2-LBM'!K241)/1000</f>
        <v>31.831477165354332</v>
      </c>
      <c r="L241" s="329"/>
      <c r="M241" s="329"/>
      <c r="N241" s="329"/>
      <c r="O241" s="329"/>
      <c r="P241" s="329"/>
      <c r="Q241" s="329"/>
      <c r="R241" s="329"/>
      <c r="S241" s="329"/>
      <c r="T241" s="329"/>
      <c r="U241" s="357">
        <f t="shared" ref="U241" si="644">STDEV(L240:T240)/SQRT(COUNT(L240:T240))</f>
        <v>0.86997011574730843</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(3.91*'VO2-LBM'!C242+1.1*'VCO2-LBM'!C242)/1000</f>
        <v>25.240753103448281</v>
      </c>
      <c r="D242" s="355">
        <f>(3.91*'VO2-LBM'!D242+1.1*'VCO2-LBM'!D242)/1000</f>
        <v>25.437909944751379</v>
      </c>
      <c r="E242" s="355">
        <f>(3.91*'VO2-LBM'!E242+1.1*'VCO2-LBM'!E242)/1000</f>
        <v>25.967699999999997</v>
      </c>
      <c r="F242" s="355">
        <f>(3.91*'VO2-LBM'!F242+1.1*'VCO2-LBM'!F242)/1000</f>
        <v>21.751721538461538</v>
      </c>
      <c r="G242" s="355">
        <f>(3.91*'VO2-LBM'!G242+1.1*'VCO2-LBM'!G242)/1000</f>
        <v>35.259537602739719</v>
      </c>
      <c r="H242" s="355">
        <f>(3.91*'VO2-LBM'!H242+1.1*'VCO2-LBM'!H242)/1000</f>
        <v>33.969290000000001</v>
      </c>
      <c r="I242" s="355">
        <f>(3.91*'VO2-LBM'!I242+1.1*'VCO2-LBM'!I242)/1000</f>
        <v>22.655133333333335</v>
      </c>
      <c r="J242" s="355">
        <f>(3.91*'VO2-LBM'!J242+1.1*'VCO2-LBM'!J242)/1000</f>
        <v>38.808809312977111</v>
      </c>
      <c r="K242" s="356">
        <f>(3.91*'VO2-LBM'!K242+1.1*'VCO2-LBM'!K242)/1000</f>
        <v>23.302400944881892</v>
      </c>
      <c r="L242" s="32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(3.91*'VO2-LBM'!C243+1.1*'VCO2-LBM'!C243)/1000</f>
        <v>23.746016781609196</v>
      </c>
      <c r="D243" s="355">
        <f>(3.91*'VO2-LBM'!D243+1.1*'VCO2-LBM'!D243)/1000</f>
        <v>16.257696408839781</v>
      </c>
      <c r="E243" s="355">
        <f>(3.91*'VO2-LBM'!E243+1.1*'VCO2-LBM'!E243)/1000</f>
        <v>18.29769107142857</v>
      </c>
      <c r="F243" s="355">
        <f>(3.91*'VO2-LBM'!F243+1.1*'VCO2-LBM'!F243)/1000</f>
        <v>30.750229230769229</v>
      </c>
      <c r="G243" s="355">
        <f>(3.91*'VO2-LBM'!G243+1.1*'VCO2-LBM'!G243)/1000</f>
        <v>20.301725136986299</v>
      </c>
      <c r="H243" s="355">
        <f>(3.91*'VO2-LBM'!H243+1.1*'VCO2-LBM'!H243)/1000</f>
        <v>22.284329523809525</v>
      </c>
      <c r="I243" s="355">
        <f>(3.91*'VO2-LBM'!I243+1.1*'VCO2-LBM'!I243)/1000</f>
        <v>20.49635</v>
      </c>
      <c r="J243" s="355">
        <f>(3.91*'VO2-LBM'!J243+1.1*'VCO2-LBM'!J243)/1000</f>
        <v>25.928404122137412</v>
      </c>
      <c r="K243" s="356">
        <f>(3.91*'VO2-LBM'!K243+1.1*'VCO2-LBM'!K243)/1000</f>
        <v>21.473806614173231</v>
      </c>
      <c r="L243" s="329">
        <f t="shared" ref="L243" si="645">AVERAGE(C243:C245)</f>
        <v>18.884463678160923</v>
      </c>
      <c r="M243" s="329">
        <f t="shared" ref="M243" si="646">AVERAGE(D243:D245)</f>
        <v>15.537480755064456</v>
      </c>
      <c r="N243" s="329">
        <f t="shared" ref="N243" si="647">AVERAGE(E243:E245)</f>
        <v>19.2597375</v>
      </c>
      <c r="O243" s="329">
        <f t="shared" ref="O243" si="648">AVERAGE(F243:F245)</f>
        <v>24.938957435897436</v>
      </c>
      <c r="P243" s="329">
        <f t="shared" ref="P243" si="649">AVERAGE(G243:G245)</f>
        <v>21.738599703196346</v>
      </c>
      <c r="Q243" s="329">
        <f t="shared" ref="Q243" si="650">AVERAGE(H243:H245)</f>
        <v>19.511461322751323</v>
      </c>
      <c r="R243" s="329">
        <f t="shared" ref="R243" si="651">AVERAGE(I243:I245)</f>
        <v>18.540961111111113</v>
      </c>
      <c r="S243" s="329">
        <f t="shared" ref="S243" si="652">AVERAGE(J243:J245)</f>
        <v>26.608170279898221</v>
      </c>
      <c r="T243" s="329">
        <f t="shared" ref="T243" si="653">AVERAGE(K243:K245)</f>
        <v>22.647368188976383</v>
      </c>
      <c r="U243" s="357">
        <f t="shared" ref="U243" si="654">AVERAGE(L243:T243)</f>
        <v>20.851911108339575</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(3.91*'VO2-LBM'!C244+1.1*'VCO2-LBM'!C244)/1000</f>
        <v>17.609470977011497</v>
      </c>
      <c r="D244" s="355">
        <f>(3.91*'VO2-LBM'!D244+1.1*'VCO2-LBM'!D244)/1000</f>
        <v>14.974842817679557</v>
      </c>
      <c r="E244" s="355">
        <f>(3.91*'VO2-LBM'!E244+1.1*'VCO2-LBM'!E244)/1000</f>
        <v>17.204448214285716</v>
      </c>
      <c r="F244" s="355">
        <f>(3.91*'VO2-LBM'!F244+1.1*'VCO2-LBM'!F244)/1000</f>
        <v>22.386963076923074</v>
      </c>
      <c r="G244" s="355">
        <f>(3.91*'VO2-LBM'!G244+1.1*'VCO2-LBM'!G244)/1000</f>
        <v>29.385674589041095</v>
      </c>
      <c r="H244" s="355">
        <f>(3.91*'VO2-LBM'!H244+1.1*'VCO2-LBM'!H244)/1000</f>
        <v>18.9118253968254</v>
      </c>
      <c r="I244" s="355">
        <f>(3.91*'VO2-LBM'!I244+1.1*'VCO2-LBM'!I244)/1000</f>
        <v>17.851666666666663</v>
      </c>
      <c r="J244" s="355">
        <f>(3.91*'VO2-LBM'!J244+1.1*'VCO2-LBM'!J244)/1000</f>
        <v>31.041768854961834</v>
      </c>
      <c r="K244" s="356">
        <f>(3.91*'VO2-LBM'!K244+1.1*'VCO2-LBM'!K244)/1000</f>
        <v>20.298476692913386</v>
      </c>
      <c r="L244" s="329"/>
      <c r="M244" s="329"/>
      <c r="N244" s="329"/>
      <c r="O244" s="329"/>
      <c r="P244" s="329"/>
      <c r="Q244" s="329"/>
      <c r="R244" s="329"/>
      <c r="S244" s="329"/>
      <c r="T244" s="329"/>
      <c r="U244" s="357">
        <f t="shared" ref="U244" si="655">STDEV(L243:T243)/SQRT(COUNT(L243:T243))</f>
        <v>1.1525013968008673</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(3.91*'VO2-LBM'!C245+1.1*'VCO2-LBM'!C245)/1000</f>
        <v>15.297903275862073</v>
      </c>
      <c r="D245" s="355">
        <f>(3.91*'VO2-LBM'!D245+1.1*'VCO2-LBM'!D245)/1000</f>
        <v>15.379903038674032</v>
      </c>
      <c r="E245" s="355">
        <f>(3.91*'VO2-LBM'!E245+1.1*'VCO2-LBM'!E245)/1000</f>
        <v>22.277073214285714</v>
      </c>
      <c r="F245" s="355">
        <f>(3.91*'VO2-LBM'!F245+1.1*'VCO2-LBM'!F245)/1000</f>
        <v>21.679680000000005</v>
      </c>
      <c r="G245" s="355">
        <f>(3.91*'VO2-LBM'!G245+1.1*'VCO2-LBM'!G245)/1000</f>
        <v>15.528399383561645</v>
      </c>
      <c r="H245" s="355">
        <f>(3.91*'VO2-LBM'!H245+1.1*'VCO2-LBM'!H245)/1000</f>
        <v>17.338229047619045</v>
      </c>
      <c r="I245" s="355">
        <f>(3.91*'VO2-LBM'!I245+1.1*'VCO2-LBM'!I245)/1000</f>
        <v>17.274866666666664</v>
      </c>
      <c r="J245" s="355">
        <f>(3.91*'VO2-LBM'!J245+1.1*'VCO2-LBM'!J245)/1000</f>
        <v>22.854337862595422</v>
      </c>
      <c r="K245" s="356">
        <f>(3.91*'VO2-LBM'!K245+1.1*'VCO2-LBM'!K245)/1000</f>
        <v>26.169821259842525</v>
      </c>
      <c r="L245" s="32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(3.91*'VO2-LBM'!C246+1.1*'VCO2-LBM'!C246)/1000</f>
        <v>20.581468793103451</v>
      </c>
      <c r="D246" s="355">
        <f>(3.91*'VO2-LBM'!D246+1.1*'VCO2-LBM'!D246)/1000</f>
        <v>13.037688397790054</v>
      </c>
      <c r="E246" s="355">
        <f>(3.91*'VO2-LBM'!E246+1.1*'VCO2-LBM'!E246)/1000</f>
        <v>26.05553035714286</v>
      </c>
      <c r="F246" s="355">
        <f>(3.91*'VO2-LBM'!F246+1.1*'VCO2-LBM'!F246)/1000</f>
        <v>20.661909230769229</v>
      </c>
      <c r="G246" s="355">
        <f>(3.91*'VO2-LBM'!G246+1.1*'VCO2-LBM'!G246)/1000</f>
        <v>27.763865821917811</v>
      </c>
      <c r="H246" s="355">
        <f>(3.91*'VO2-LBM'!H246+1.1*'VCO2-LBM'!H246)/1000</f>
        <v>32.64194650793651</v>
      </c>
      <c r="I246" s="355">
        <f>(3.91*'VO2-LBM'!I246+1.1*'VCO2-LBM'!I246)/1000</f>
        <v>15.811366666666666</v>
      </c>
      <c r="J246" s="355">
        <f>(3.91*'VO2-LBM'!J246+1.1*'VCO2-LBM'!J246)/1000</f>
        <v>20.047962290076338</v>
      </c>
      <c r="K246" s="356">
        <f>(3.91*'VO2-LBM'!K246+1.1*'VCO2-LBM'!K246)/1000</f>
        <v>29.05439763779528</v>
      </c>
      <c r="L246" s="329">
        <f t="shared" ref="L246" si="656">AVERAGE(C246:C248)</f>
        <v>17.445791130268201</v>
      </c>
      <c r="M246" s="329">
        <f t="shared" ref="M246" si="657">AVERAGE(D246:D248)</f>
        <v>20.766989410681401</v>
      </c>
      <c r="N246" s="329">
        <f t="shared" ref="N246" si="658">AVERAGE(E246:E248)</f>
        <v>21.001805357142857</v>
      </c>
      <c r="O246" s="329">
        <f t="shared" ref="O246" si="659">AVERAGE(F246:F248)</f>
        <v>23.250338974358971</v>
      </c>
      <c r="P246" s="329">
        <f t="shared" ref="P246" si="660">AVERAGE(G246:G248)</f>
        <v>23.218236849315073</v>
      </c>
      <c r="Q246" s="329">
        <f t="shared" ref="Q246" si="661">AVERAGE(H246:H248)</f>
        <v>27.505793650793652</v>
      </c>
      <c r="R246" s="329">
        <f t="shared" ref="R246" si="662">AVERAGE(I246:I248)</f>
        <v>20.245122222222221</v>
      </c>
      <c r="S246" s="329">
        <f t="shared" ref="S246" si="663">AVERAGE(J246:J248)</f>
        <v>21.312162595419849</v>
      </c>
      <c r="T246" s="329">
        <f t="shared" ref="T246" si="664">AVERAGE(K246:K248)</f>
        <v>23.21710666666667</v>
      </c>
      <c r="U246" s="357">
        <f t="shared" ref="U246" si="665">AVERAGE(L246:T246)</f>
        <v>21.995927428540988</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(3.91*'VO2-LBM'!C247+1.1*'VCO2-LBM'!C247)/1000</f>
        <v>14.937239655172414</v>
      </c>
      <c r="D247" s="355">
        <f>(3.91*'VO2-LBM'!D247+1.1*'VCO2-LBM'!D247)/1000</f>
        <v>29.549798618784532</v>
      </c>
      <c r="E247" s="355">
        <f>(3.91*'VO2-LBM'!E247+1.1*'VCO2-LBM'!E247)/1000</f>
        <v>16.171826785714284</v>
      </c>
      <c r="F247" s="355">
        <f>(3.91*'VO2-LBM'!F247+1.1*'VCO2-LBM'!F247)/1000</f>
        <v>30.904161538461537</v>
      </c>
      <c r="G247" s="355">
        <f>(3.91*'VO2-LBM'!G247+1.1*'VCO2-LBM'!G247)/1000</f>
        <v>24.527083082191783</v>
      </c>
      <c r="H247" s="355">
        <f>(3.91*'VO2-LBM'!H247+1.1*'VCO2-LBM'!H247)/1000</f>
        <v>28.0443773015873</v>
      </c>
      <c r="I247" s="355">
        <f>(3.91*'VO2-LBM'!I247+1.1*'VCO2-LBM'!I247)/1000</f>
        <v>14.499183333333333</v>
      </c>
      <c r="J247" s="355">
        <f>(3.91*'VO2-LBM'!J247+1.1*'VCO2-LBM'!J247)/1000</f>
        <v>21.994319541984733</v>
      </c>
      <c r="K247" s="356">
        <f>(3.91*'VO2-LBM'!K247+1.1*'VCO2-LBM'!K247)/1000</f>
        <v>18.145468346456692</v>
      </c>
      <c r="L247" s="329"/>
      <c r="M247" s="329"/>
      <c r="N247" s="329"/>
      <c r="O247" s="329"/>
      <c r="P247" s="329"/>
      <c r="Q247" s="329"/>
      <c r="R247" s="329"/>
      <c r="S247" s="329"/>
      <c r="T247" s="329"/>
      <c r="U247" s="357">
        <f t="shared" ref="U247" si="666">STDEV(L246:T246)/SQRT(COUNT(L246:T246))</f>
        <v>0.92535769405427881</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(3.91*'VO2-LBM'!C248+1.1*'VCO2-LBM'!C248)/1000</f>
        <v>16.818664942528734</v>
      </c>
      <c r="D248" s="355">
        <f>(3.91*'VO2-LBM'!D248+1.1*'VCO2-LBM'!D248)/1000</f>
        <v>19.713481215469614</v>
      </c>
      <c r="E248" s="355">
        <f>(3.91*'VO2-LBM'!E248+1.1*'VCO2-LBM'!E248)/1000</f>
        <v>20.778058928571429</v>
      </c>
      <c r="F248" s="355">
        <f>(3.91*'VO2-LBM'!F248+1.1*'VCO2-LBM'!F248)/1000</f>
        <v>18.184946153846155</v>
      </c>
      <c r="G248" s="355">
        <f>(3.91*'VO2-LBM'!G248+1.1*'VCO2-LBM'!G248)/1000</f>
        <v>17.363761643835616</v>
      </c>
      <c r="H248" s="355">
        <f>(3.91*'VO2-LBM'!H248+1.1*'VCO2-LBM'!H248)/1000</f>
        <v>21.831057142857144</v>
      </c>
      <c r="I248" s="355">
        <f>(3.91*'VO2-LBM'!I248+1.1*'VCO2-LBM'!I248)/1000</f>
        <v>30.424816666666665</v>
      </c>
      <c r="J248" s="355">
        <f>(3.91*'VO2-LBM'!J248+1.1*'VCO2-LBM'!J248)/1000</f>
        <v>21.894205954198476</v>
      </c>
      <c r="K248" s="356">
        <f>(3.91*'VO2-LBM'!K248+1.1*'VCO2-LBM'!K248)/1000</f>
        <v>22.451454015748038</v>
      </c>
      <c r="L248" s="32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(3.91*'VO2-LBM'!C249+1.1*'VCO2-LBM'!C249)/1000</f>
        <v>16.256853908045979</v>
      </c>
      <c r="D249" s="355">
        <f>(3.91*'VO2-LBM'!D249+1.1*'VCO2-LBM'!D249)/1000</f>
        <v>14.560379834254141</v>
      </c>
      <c r="E249" s="355">
        <f>(3.91*'VO2-LBM'!E249+1.1*'VCO2-LBM'!E249)/1000</f>
        <v>24.279155357142859</v>
      </c>
      <c r="F249" s="355">
        <f>(3.91*'VO2-LBM'!F249+1.1*'VCO2-LBM'!F249)/1000</f>
        <v>19.824335384615384</v>
      </c>
      <c r="G249" s="355">
        <f>(3.91*'VO2-LBM'!G249+1.1*'VCO2-LBM'!G249)/1000</f>
        <v>22.423116780821918</v>
      </c>
      <c r="H249" s="355">
        <f>(3.91*'VO2-LBM'!H249+1.1*'VCO2-LBM'!H249)/1000</f>
        <v>17.268560158730157</v>
      </c>
      <c r="I249" s="355">
        <f>(3.91*'VO2-LBM'!I249+1.1*'VCO2-LBM'!I249)/1000</f>
        <v>29.095233333333333</v>
      </c>
      <c r="J249" s="355">
        <f>(3.91*'VO2-LBM'!J249+1.1*'VCO2-LBM'!J249)/1000</f>
        <v>22.666508396946565</v>
      </c>
      <c r="K249" s="356">
        <f>(3.91*'VO2-LBM'!K249+1.1*'VCO2-LBM'!K249)/1000</f>
        <v>27.410331811023621</v>
      </c>
      <c r="L249" s="329">
        <f t="shared" ref="L249" si="667">AVERAGE(C249:C251)</f>
        <v>16.552643659003834</v>
      </c>
      <c r="M249" s="329">
        <f t="shared" ref="M249" si="668">AVERAGE(D249:D251)</f>
        <v>15.046093738489867</v>
      </c>
      <c r="N249" s="329">
        <f t="shared" ref="N249" si="669">AVERAGE(E249:E251)</f>
        <v>23.771325000000001</v>
      </c>
      <c r="O249" s="329">
        <f t="shared" ref="O249" si="670">AVERAGE(F249:F251)</f>
        <v>24.162741025641026</v>
      </c>
      <c r="P249" s="329">
        <f t="shared" ref="P249" si="671">AVERAGE(G249:G251)</f>
        <v>22.547981484018266</v>
      </c>
      <c r="Q249" s="329">
        <f t="shared" ref="Q249" si="672">AVERAGE(H249:H251)</f>
        <v>18.843090634920632</v>
      </c>
      <c r="R249" s="329">
        <f t="shared" ref="R249" si="673">AVERAGE(I249:I251)</f>
        <v>22.534816666666668</v>
      </c>
      <c r="S249" s="329">
        <f t="shared" ref="S249" si="674">AVERAGE(J249:J251)</f>
        <v>28.961721577608145</v>
      </c>
      <c r="T249" s="329">
        <f t="shared" ref="T249" si="675">AVERAGE(K249:K251)</f>
        <v>27.281635485564305</v>
      </c>
      <c r="U249" s="357">
        <f t="shared" ref="U249" si="676">AVERAGE(L249:T249)</f>
        <v>22.18911658576808</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(3.91*'VO2-LBM'!C250+1.1*'VCO2-LBM'!C250)/1000</f>
        <v>16.481223218390806</v>
      </c>
      <c r="D250" s="355">
        <f>(3.91*'VO2-LBM'!D250+1.1*'VCO2-LBM'!D250)/1000</f>
        <v>14.916370441988949</v>
      </c>
      <c r="E250" s="355">
        <f>(3.91*'VO2-LBM'!E250+1.1*'VCO2-LBM'!E250)/1000</f>
        <v>22.246987499999999</v>
      </c>
      <c r="F250" s="355">
        <f>(3.91*'VO2-LBM'!F250+1.1*'VCO2-LBM'!F250)/1000</f>
        <v>21.324193846153843</v>
      </c>
      <c r="G250" s="355">
        <f>(3.91*'VO2-LBM'!G250+1.1*'VCO2-LBM'!G250)/1000</f>
        <v>17.57041267123288</v>
      </c>
      <c r="H250" s="355">
        <f>(3.91*'VO2-LBM'!H250+1.1*'VCO2-LBM'!H250)/1000</f>
        <v>22.279455079365079</v>
      </c>
      <c r="I250" s="355">
        <f>(3.91*'VO2-LBM'!I250+1.1*'VCO2-LBM'!I250)/1000</f>
        <v>20.743116666666669</v>
      </c>
      <c r="J250" s="355">
        <f>(3.91*'VO2-LBM'!J250+1.1*'VCO2-LBM'!J250)/1000</f>
        <v>36.019890381679396</v>
      </c>
      <c r="K250" s="356">
        <f>(3.91*'VO2-LBM'!K250+1.1*'VCO2-LBM'!K250)/1000</f>
        <v>24.532192834645674</v>
      </c>
      <c r="L250" s="329"/>
      <c r="M250" s="329"/>
      <c r="N250" s="329"/>
      <c r="O250" s="329"/>
      <c r="P250" s="329"/>
      <c r="Q250" s="329"/>
      <c r="R250" s="329"/>
      <c r="S250" s="329"/>
      <c r="T250" s="329"/>
      <c r="U250" s="357">
        <f t="shared" ref="U250" si="677">STDEV(L249:T249)/SQRT(COUNT(L249:T249))</f>
        <v>1.5475665875629427</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(3.91*'VO2-LBM'!C251+1.1*'VCO2-LBM'!C251)/1000</f>
        <v>16.919853850574718</v>
      </c>
      <c r="D251" s="355">
        <f>(3.91*'VO2-LBM'!D251+1.1*'VCO2-LBM'!D251)/1000</f>
        <v>15.66153093922652</v>
      </c>
      <c r="E251" s="355">
        <f>(3.91*'VO2-LBM'!E251+1.1*'VCO2-LBM'!E251)/1000</f>
        <v>24.787832142857145</v>
      </c>
      <c r="F251" s="355">
        <f>(3.91*'VO2-LBM'!F251+1.1*'VCO2-LBM'!F251)/1000</f>
        <v>31.339693846153846</v>
      </c>
      <c r="G251" s="355">
        <f>(3.91*'VO2-LBM'!G251+1.1*'VCO2-LBM'!G251)/1000</f>
        <v>27.650415000000002</v>
      </c>
      <c r="H251" s="355">
        <f>(3.91*'VO2-LBM'!H251+1.1*'VCO2-LBM'!H251)/1000</f>
        <v>16.98125666666666</v>
      </c>
      <c r="I251" s="355">
        <f>(3.91*'VO2-LBM'!I251+1.1*'VCO2-LBM'!I251)/1000</f>
        <v>17.766099999999998</v>
      </c>
      <c r="J251" s="355">
        <f>(3.91*'VO2-LBM'!J251+1.1*'VCO2-LBM'!J251)/1000</f>
        <v>28.198765954198475</v>
      </c>
      <c r="K251" s="356">
        <f>(3.91*'VO2-LBM'!K251+1.1*'VCO2-LBM'!K251)/1000</f>
        <v>29.90238181102362</v>
      </c>
      <c r="L251" s="32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(3.91*'VO2-LBM'!C252+1.1*'VCO2-LBM'!C252)/1000</f>
        <v>26.359126494252877</v>
      </c>
      <c r="D252" s="355">
        <f>(3.91*'VO2-LBM'!D252+1.1*'VCO2-LBM'!D252)/1000</f>
        <v>18.127683425414364</v>
      </c>
      <c r="E252" s="355">
        <f>(3.91*'VO2-LBM'!E252+1.1*'VCO2-LBM'!E252)/1000</f>
        <v>16.192076785714285</v>
      </c>
      <c r="F252" s="355">
        <f>(3.91*'VO2-LBM'!F252+1.1*'VCO2-LBM'!F252)/1000</f>
        <v>22.163629230769232</v>
      </c>
      <c r="G252" s="355">
        <f>(3.91*'VO2-LBM'!G252+1.1*'VCO2-LBM'!G252)/1000</f>
        <v>29.266217945205479</v>
      </c>
      <c r="H252" s="355">
        <f>(3.91*'VO2-LBM'!H252+1.1*'VCO2-LBM'!H252)/1000</f>
        <v>19.70077206349206</v>
      </c>
      <c r="I252" s="355">
        <f>(3.91*'VO2-LBM'!I252+1.1*'VCO2-LBM'!I252)/1000</f>
        <v>21.095700000000001</v>
      </c>
      <c r="J252" s="355">
        <f>(3.91*'VO2-LBM'!J252+1.1*'VCO2-LBM'!J252)/1000</f>
        <v>23.877806259541988</v>
      </c>
      <c r="K252" s="356">
        <f>(3.91*'VO2-LBM'!K252+1.1*'VCO2-LBM'!K252)/1000</f>
        <v>23.17841503937008</v>
      </c>
      <c r="L252" s="329">
        <f t="shared" ref="L252" si="678">AVERAGE(C252:C254)</f>
        <v>22.323801513409965</v>
      </c>
      <c r="M252" s="329">
        <f t="shared" ref="M252" si="679">AVERAGE(D252:D254)</f>
        <v>22.204129189686924</v>
      </c>
      <c r="N252" s="329">
        <f t="shared" ref="N252" si="680">AVERAGE(E252:E254)</f>
        <v>16.390596428571428</v>
      </c>
      <c r="O252" s="329">
        <f t="shared" ref="O252" si="681">AVERAGE(F252:F254)</f>
        <v>22.65030307692308</v>
      </c>
      <c r="P252" s="329">
        <f t="shared" ref="P252" si="682">AVERAGE(G252:G254)</f>
        <v>22.360464497716894</v>
      </c>
      <c r="Q252" s="329">
        <f t="shared" ref="Q252" si="683">AVERAGE(H252:H254)</f>
        <v>20.924285925925926</v>
      </c>
      <c r="R252" s="329">
        <f t="shared" ref="R252" si="684">AVERAGE(I252:I254)</f>
        <v>18.073105555555554</v>
      </c>
      <c r="S252" s="329">
        <f t="shared" ref="S252" si="685">AVERAGE(J252:J254)</f>
        <v>24.318892926208651</v>
      </c>
      <c r="T252" s="329">
        <f t="shared" ref="T252" si="686">AVERAGE(K252:K254)</f>
        <v>24.945872152230972</v>
      </c>
      <c r="U252" s="357">
        <f t="shared" ref="U252" si="687">AVERAGE(L252:T252)</f>
        <v>21.576827918469931</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(3.91*'VO2-LBM'!C253+1.1*'VCO2-LBM'!C253)/1000</f>
        <v>17.47465626436782</v>
      </c>
      <c r="D253" s="355">
        <f>(3.91*'VO2-LBM'!D253+1.1*'VCO2-LBM'!D253)/1000</f>
        <v>26.086211878453039</v>
      </c>
      <c r="E253" s="355">
        <f>(3.91*'VO2-LBM'!E253+1.1*'VCO2-LBM'!E253)/1000</f>
        <v>15.895125</v>
      </c>
      <c r="F253" s="355">
        <f>(3.91*'VO2-LBM'!F253+1.1*'VCO2-LBM'!F253)/1000</f>
        <v>19.206456923076928</v>
      </c>
      <c r="G253" s="355">
        <f>(3.91*'VO2-LBM'!G253+1.1*'VCO2-LBM'!G253)/1000</f>
        <v>18.025281780821921</v>
      </c>
      <c r="H253" s="355">
        <f>(3.91*'VO2-LBM'!H253+1.1*'VCO2-LBM'!H253)/1000</f>
        <v>26.129637777777777</v>
      </c>
      <c r="I253" s="355">
        <f>(3.91*'VO2-LBM'!I253+1.1*'VCO2-LBM'!I253)/1000</f>
        <v>17.788649999999997</v>
      </c>
      <c r="J253" s="355">
        <f>(3.91*'VO2-LBM'!J253+1.1*'VCO2-LBM'!J253)/1000</f>
        <v>26.50480610687023</v>
      </c>
      <c r="K253" s="356">
        <f>(3.91*'VO2-LBM'!K253+1.1*'VCO2-LBM'!K253)/1000</f>
        <v>21.14593346456693</v>
      </c>
      <c r="L253" s="329"/>
      <c r="M253" s="329"/>
      <c r="N253" s="329"/>
      <c r="O253" s="329"/>
      <c r="P253" s="329"/>
      <c r="Q253" s="329"/>
      <c r="R253" s="329"/>
      <c r="S253" s="329"/>
      <c r="T253" s="329"/>
      <c r="U253" s="357">
        <f t="shared" ref="U253" si="688">STDEV(L252:T252)/SQRT(COUNT(L252:T252))</f>
        <v>0.92185026585648522</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(3.91*'VO2-LBM'!C254+1.1*'VCO2-LBM'!C254)/1000</f>
        <v>23.137621781609202</v>
      </c>
      <c r="D254" s="355">
        <f>(3.91*'VO2-LBM'!D254+1.1*'VCO2-LBM'!D254)/1000</f>
        <v>22.398492265193365</v>
      </c>
      <c r="E254" s="355">
        <f>(3.91*'VO2-LBM'!E254+1.1*'VCO2-LBM'!E254)/1000</f>
        <v>17.084587500000001</v>
      </c>
      <c r="F254" s="355">
        <f>(3.91*'VO2-LBM'!F254+1.1*'VCO2-LBM'!F254)/1000</f>
        <v>26.580823076923078</v>
      </c>
      <c r="G254" s="355">
        <f>(3.91*'VO2-LBM'!G254+1.1*'VCO2-LBM'!G254)/1000</f>
        <v>19.789893767123289</v>
      </c>
      <c r="H254" s="355">
        <f>(3.91*'VO2-LBM'!H254+1.1*'VCO2-LBM'!H254)/1000</f>
        <v>16.942447936507939</v>
      </c>
      <c r="I254" s="355">
        <f>(3.91*'VO2-LBM'!I254+1.1*'VCO2-LBM'!I254)/1000</f>
        <v>15.334966666666666</v>
      </c>
      <c r="J254" s="355">
        <f>(3.91*'VO2-LBM'!J254+1.1*'VCO2-LBM'!J254)/1000</f>
        <v>22.574066412213746</v>
      </c>
      <c r="K254" s="356">
        <f>(3.91*'VO2-LBM'!K254+1.1*'VCO2-LBM'!K254)/1000</f>
        <v>30.513267952755907</v>
      </c>
      <c r="L254" s="32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(3.91*'VO2-LBM'!C255+1.1*'VCO2-LBM'!C255)/1000</f>
        <v>16.634198045977012</v>
      </c>
      <c r="D255" s="355">
        <f>(3.91*'VO2-LBM'!D255+1.1*'VCO2-LBM'!D255)/1000</f>
        <v>13.745389502762432</v>
      </c>
      <c r="E255" s="355">
        <f>(3.91*'VO2-LBM'!E255+1.1*'VCO2-LBM'!E255)/1000</f>
        <v>25.622389285714284</v>
      </c>
      <c r="F255" s="355">
        <f>(3.91*'VO2-LBM'!F255+1.1*'VCO2-LBM'!F255)/1000</f>
        <v>18.881347692307692</v>
      </c>
      <c r="G255" s="355">
        <f>(3.91*'VO2-LBM'!G255+1.1*'VCO2-LBM'!G255)/1000</f>
        <v>23.007796232876711</v>
      </c>
      <c r="H255" s="355">
        <f>(3.91*'VO2-LBM'!H255+1.1*'VCO2-LBM'!H255)/1000</f>
        <v>18.032115555555556</v>
      </c>
      <c r="I255" s="355">
        <f>(3.91*'VO2-LBM'!I255+1.1*'VCO2-LBM'!I255)/1000</f>
        <v>19.521883333333335</v>
      </c>
      <c r="J255" s="355">
        <f>(3.91*'VO2-LBM'!J255+1.1*'VCO2-LBM'!J255)/1000</f>
        <v>33.363851603053448</v>
      </c>
      <c r="K255" s="356">
        <f>(3.91*'VO2-LBM'!K255+1.1*'VCO2-LBM'!K255)/1000</f>
        <v>19.46954102362205</v>
      </c>
      <c r="L255" s="329">
        <f t="shared" ref="L255" si="689">AVERAGE(C255:C257)</f>
        <v>20.81732704980843</v>
      </c>
      <c r="M255" s="329">
        <f t="shared" ref="M255" si="690">AVERAGE(D255:D257)</f>
        <v>20.352840976058932</v>
      </c>
      <c r="N255" s="329">
        <f t="shared" ref="N255" si="691">AVERAGE(E255:E257)</f>
        <v>22.599364285714284</v>
      </c>
      <c r="O255" s="329">
        <f t="shared" ref="O255" si="692">AVERAGE(F255:F257)</f>
        <v>24.261267179487181</v>
      </c>
      <c r="P255" s="329">
        <f t="shared" ref="P255" si="693">AVERAGE(G255:G257)</f>
        <v>22.935038378995433</v>
      </c>
      <c r="Q255" s="329">
        <f t="shared" ref="Q255" si="694">AVERAGE(H255:H257)</f>
        <v>22.840010529100528</v>
      </c>
      <c r="R255" s="329">
        <f t="shared" ref="R255" si="695">AVERAGE(I255:I257)</f>
        <v>24.596266666666668</v>
      </c>
      <c r="S255" s="329">
        <f t="shared" ref="S255" si="696">AVERAGE(J255:J257)</f>
        <v>28.884134656488555</v>
      </c>
      <c r="T255" s="329">
        <f t="shared" ref="T255" si="697">AVERAGE(K255:K257)</f>
        <v>25.213456062992126</v>
      </c>
      <c r="U255" s="357">
        <f t="shared" ref="U255" si="698">AVERAGE(L255:T255)</f>
        <v>23.611078420590236</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(3.91*'VO2-LBM'!C256+1.1*'VCO2-LBM'!C256)/1000</f>
        <v>18.021250804597702</v>
      </c>
      <c r="D256" s="355">
        <f>(3.91*'VO2-LBM'!D256+1.1*'VCO2-LBM'!D256)/1000</f>
        <v>13.130940883977901</v>
      </c>
      <c r="E256" s="355">
        <f>(3.91*'VO2-LBM'!E256+1.1*'VCO2-LBM'!E256)/1000</f>
        <v>22.355919642857142</v>
      </c>
      <c r="F256" s="355">
        <f>(3.91*'VO2-LBM'!F256+1.1*'VCO2-LBM'!F256)/1000</f>
        <v>18.815364615384617</v>
      </c>
      <c r="G256" s="355">
        <f>(3.91*'VO2-LBM'!G256+1.1*'VCO2-LBM'!G256)/1000</f>
        <v>18.335909657534248</v>
      </c>
      <c r="H256" s="355">
        <f>(3.91*'VO2-LBM'!H256+1.1*'VCO2-LBM'!H256)/1000</f>
        <v>21.297229047619048</v>
      </c>
      <c r="I256" s="355">
        <f>(3.91*'VO2-LBM'!I256+1.1*'VCO2-LBM'!I256)/1000</f>
        <v>18.859416666666668</v>
      </c>
      <c r="J256" s="355">
        <f>(3.91*'VO2-LBM'!J256+1.1*'VCO2-LBM'!J256)/1000</f>
        <v>26.23661618320611</v>
      </c>
      <c r="K256" s="356">
        <f>(3.91*'VO2-LBM'!K256+1.1*'VCO2-LBM'!K256)/1000</f>
        <v>24.626318503937011</v>
      </c>
      <c r="L256" s="329"/>
      <c r="M256" s="329"/>
      <c r="N256" s="329"/>
      <c r="O256" s="329"/>
      <c r="P256" s="329"/>
      <c r="Q256" s="329"/>
      <c r="R256" s="329"/>
      <c r="S256" s="329"/>
      <c r="T256" s="329"/>
      <c r="U256" s="357">
        <f t="shared" ref="U256" si="699">STDEV(L255:T255)/SQRT(COUNT(L255:T255))</f>
        <v>0.85197790111162186</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(3.91*'VO2-LBM'!C257+1.1*'VCO2-LBM'!C257)/1000</f>
        <v>27.796532298850579</v>
      </c>
      <c r="D257" s="355">
        <f>(3.91*'VO2-LBM'!D257+1.1*'VCO2-LBM'!D257)/1000</f>
        <v>34.182192541436457</v>
      </c>
      <c r="E257" s="355">
        <f>(3.91*'VO2-LBM'!E257+1.1*'VCO2-LBM'!E257)/1000</f>
        <v>19.819783928571429</v>
      </c>
      <c r="F257" s="355">
        <f>(3.91*'VO2-LBM'!F257+1.1*'VCO2-LBM'!F257)/1000</f>
        <v>35.087089230769244</v>
      </c>
      <c r="G257" s="355">
        <f>(3.91*'VO2-LBM'!G257+1.1*'VCO2-LBM'!G257)/1000</f>
        <v>27.461409246575343</v>
      </c>
      <c r="H257" s="355">
        <f>(3.91*'VO2-LBM'!H257+1.1*'VCO2-LBM'!H257)/1000</f>
        <v>29.190686984126984</v>
      </c>
      <c r="I257" s="355">
        <f>(3.91*'VO2-LBM'!I257+1.1*'VCO2-LBM'!I257)/1000</f>
        <v>35.407499999999999</v>
      </c>
      <c r="J257" s="355">
        <f>(3.91*'VO2-LBM'!J257+1.1*'VCO2-LBM'!J257)/1000</f>
        <v>27.051936183206113</v>
      </c>
      <c r="K257" s="356">
        <f>(3.91*'VO2-LBM'!K257+1.1*'VCO2-LBM'!K257)/1000</f>
        <v>31.544508661417325</v>
      </c>
      <c r="L257" s="32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(3.91*'VO2-LBM'!C258+1.1*'VCO2-LBM'!C258)/1000</f>
        <v>24.646671264367818</v>
      </c>
      <c r="D258" s="355">
        <f>(3.91*'VO2-LBM'!D258+1.1*'VCO2-LBM'!D258)/1000</f>
        <v>31.266780110497237</v>
      </c>
      <c r="E258" s="355">
        <f>(3.91*'VO2-LBM'!E258+1.1*'VCO2-LBM'!E258)/1000</f>
        <v>20.785564285714283</v>
      </c>
      <c r="F258" s="355">
        <f>(3.91*'VO2-LBM'!F258+1.1*'VCO2-LBM'!F258)/1000</f>
        <v>20.506690769230769</v>
      </c>
      <c r="G258" s="355">
        <f>(3.91*'VO2-LBM'!G258+1.1*'VCO2-LBM'!G258)/1000</f>
        <v>21.935410205479453</v>
      </c>
      <c r="H258" s="355">
        <f>(3.91*'VO2-LBM'!H258+1.1*'VCO2-LBM'!H258)/1000</f>
        <v>17.231636666666667</v>
      </c>
      <c r="I258" s="355">
        <f>(3.91*'VO2-LBM'!I258+1.1*'VCO2-LBM'!I258)/1000</f>
        <v>27.542766666666665</v>
      </c>
      <c r="J258" s="355">
        <f>(3.91*'VO2-LBM'!J258+1.1*'VCO2-LBM'!J258)/1000</f>
        <v>22.019930381679391</v>
      </c>
      <c r="K258" s="356">
        <f>(3.91*'VO2-LBM'!K258+1.1*'VCO2-LBM'!K258)/1000</f>
        <v>29.970137401574807</v>
      </c>
      <c r="L258" s="329">
        <f t="shared" ref="L258" si="700">AVERAGE(C258:C260)</f>
        <v>23.039677605363988</v>
      </c>
      <c r="M258" s="329">
        <f t="shared" ref="M258" si="701">AVERAGE(D258:D260)</f>
        <v>29.413048526703502</v>
      </c>
      <c r="N258" s="329">
        <f t="shared" ref="N258" si="702">AVERAGE(E258:E260)</f>
        <v>21.965903571428569</v>
      </c>
      <c r="O258" s="329">
        <f t="shared" ref="O258" si="703">AVERAGE(F258:F260)</f>
        <v>24.39752051282051</v>
      </c>
      <c r="P258" s="329">
        <f t="shared" ref="P258" si="704">AVERAGE(G258:G260)</f>
        <v>24.918391986301373</v>
      </c>
      <c r="Q258" s="329">
        <f t="shared" ref="Q258" si="705">AVERAGE(H258:H260)</f>
        <v>21.118414497354497</v>
      </c>
      <c r="R258" s="329">
        <f t="shared" ref="R258" si="706">AVERAGE(I258:I260)</f>
        <v>25.541927777777776</v>
      </c>
      <c r="S258" s="329">
        <f t="shared" ref="S258" si="707">AVERAGE(J258:J260)</f>
        <v>26.042291094147586</v>
      </c>
      <c r="T258" s="329">
        <f t="shared" ref="T258" si="708">AVERAGE(K258:K260)</f>
        <v>28.772217112860897</v>
      </c>
      <c r="U258" s="357">
        <f t="shared" ref="U258" si="709">AVERAGE(L258:T258)</f>
        <v>25.023265853862075</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(3.91*'VO2-LBM'!C259+1.1*'VCO2-LBM'!C259)/1000</f>
        <v>19.788451149425288</v>
      </c>
      <c r="D259" s="355">
        <f>(3.91*'VO2-LBM'!D259+1.1*'VCO2-LBM'!D259)/1000</f>
        <v>28.51357375690608</v>
      </c>
      <c r="E259" s="355">
        <f>(3.91*'VO2-LBM'!E259+1.1*'VCO2-LBM'!E259)/1000</f>
        <v>24.905298214285715</v>
      </c>
      <c r="F259" s="355">
        <f>(3.91*'VO2-LBM'!F259+1.1*'VCO2-LBM'!F259)/1000</f>
        <v>22.704879999999999</v>
      </c>
      <c r="G259" s="355">
        <f>(3.91*'VO2-LBM'!G259+1.1*'VCO2-LBM'!G259)/1000</f>
        <v>28.617606095890409</v>
      </c>
      <c r="H259" s="355">
        <f>(3.91*'VO2-LBM'!H259+1.1*'VCO2-LBM'!H259)/1000</f>
        <v>27.979990476190476</v>
      </c>
      <c r="I259" s="355">
        <f>(3.91*'VO2-LBM'!I259+1.1*'VCO2-LBM'!I259)/1000</f>
        <v>21.28145</v>
      </c>
      <c r="J259" s="355">
        <f>(3.91*'VO2-LBM'!J259+1.1*'VCO2-LBM'!J259)/1000</f>
        <v>25.727877404580159</v>
      </c>
      <c r="K259" s="356">
        <f>(3.91*'VO2-LBM'!K259+1.1*'VCO2-LBM'!K259)/1000</f>
        <v>26.525972440944884</v>
      </c>
      <c r="L259" s="329"/>
      <c r="M259" s="329"/>
      <c r="N259" s="329"/>
      <c r="O259" s="329"/>
      <c r="P259" s="329"/>
      <c r="Q259" s="329"/>
      <c r="R259" s="329"/>
      <c r="S259" s="329"/>
      <c r="T259" s="329"/>
      <c r="U259" s="357">
        <f t="shared" ref="U259" si="710">STDEV(L258:T258)/SQRT(COUNT(L258:T258))</f>
        <v>0.93959770078271421</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(3.91*'VO2-LBM'!C260+1.1*'VCO2-LBM'!C260)/1000</f>
        <v>24.683910402298856</v>
      </c>
      <c r="D260" s="355">
        <f>(3.91*'VO2-LBM'!D260+1.1*'VCO2-LBM'!D260)/1000</f>
        <v>28.458791712707182</v>
      </c>
      <c r="E260" s="355">
        <f>(3.91*'VO2-LBM'!E260+1.1*'VCO2-LBM'!E260)/1000</f>
        <v>20.206848214285714</v>
      </c>
      <c r="F260" s="355">
        <f>(3.91*'VO2-LBM'!F260+1.1*'VCO2-LBM'!F260)/1000</f>
        <v>29.980990769230768</v>
      </c>
      <c r="G260" s="355">
        <f>(3.91*'VO2-LBM'!G260+1.1*'VCO2-LBM'!G260)/1000</f>
        <v>24.202159657534246</v>
      </c>
      <c r="H260" s="355">
        <f>(3.91*'VO2-LBM'!H260+1.1*'VCO2-LBM'!H260)/1000</f>
        <v>18.143616349206351</v>
      </c>
      <c r="I260" s="355">
        <f>(3.91*'VO2-LBM'!I260+1.1*'VCO2-LBM'!I260)/1000</f>
        <v>27.801566666666666</v>
      </c>
      <c r="J260" s="355">
        <f>(3.91*'VO2-LBM'!J260+1.1*'VCO2-LBM'!J260)/1000</f>
        <v>30.379065496183209</v>
      </c>
      <c r="K260" s="356">
        <f>(3.91*'VO2-LBM'!K260+1.1*'VCO2-LBM'!K260)/1000</f>
        <v>29.820541496062994</v>
      </c>
      <c r="L260" s="32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(3.91*'VO2-LBM'!C261+1.1*'VCO2-LBM'!C261)/1000</f>
        <v>17.510166609195405</v>
      </c>
      <c r="D261" s="355">
        <f>(3.91*'VO2-LBM'!D261+1.1*'VCO2-LBM'!D261)/1000</f>
        <v>27.586980386740333</v>
      </c>
      <c r="E261" s="355">
        <f>(3.91*'VO2-LBM'!E261+1.1*'VCO2-LBM'!E261)/1000</f>
        <v>20.205466071428571</v>
      </c>
      <c r="F261" s="355">
        <f>(3.91*'VO2-LBM'!F261+1.1*'VCO2-LBM'!F261)/1000</f>
        <v>19.928666153846155</v>
      </c>
      <c r="G261" s="355">
        <f>(3.91*'VO2-LBM'!G261+1.1*'VCO2-LBM'!G261)/1000</f>
        <v>18.405340342465756</v>
      </c>
      <c r="H261" s="355">
        <f>(3.91*'VO2-LBM'!H261+1.1*'VCO2-LBM'!H261)/1000</f>
        <v>21.092247619047619</v>
      </c>
      <c r="I261" s="355">
        <f>(3.91*'VO2-LBM'!I261+1.1*'VCO2-LBM'!I261)/1000</f>
        <v>16.918033333333334</v>
      </c>
      <c r="J261" s="355">
        <f>(3.91*'VO2-LBM'!J261+1.1*'VCO2-LBM'!J261)/1000</f>
        <v>28.15185435114504</v>
      </c>
      <c r="K261" s="356">
        <f>(3.91*'VO2-LBM'!K261+1.1*'VCO2-LBM'!K261)/1000</f>
        <v>24.108192992125986</v>
      </c>
      <c r="L261" s="329">
        <f t="shared" ref="L261" si="711">AVERAGE(C261:C263)</f>
        <v>18.723909157088126</v>
      </c>
      <c r="M261" s="329">
        <f t="shared" ref="M261" si="712">AVERAGE(D261:D263)</f>
        <v>27.147415285451199</v>
      </c>
      <c r="N261" s="329">
        <f t="shared" ref="N261" si="713">AVERAGE(E261:E263)</f>
        <v>19.414173214285714</v>
      </c>
      <c r="O261" s="329">
        <f t="shared" ref="O261" si="714">AVERAGE(F261:F263)</f>
        <v>20.545946666666666</v>
      </c>
      <c r="P261" s="329">
        <f t="shared" ref="P261" si="715">AVERAGE(G261:G263)</f>
        <v>21.866690068493153</v>
      </c>
      <c r="Q261" s="329">
        <f t="shared" ref="Q261" si="716">AVERAGE(H261:H263)</f>
        <v>19.966624603174605</v>
      </c>
      <c r="R261" s="329">
        <f t="shared" ref="R261" si="717">AVERAGE(I261:I263)</f>
        <v>21.668472222222221</v>
      </c>
      <c r="S261" s="329">
        <f t="shared" ref="S261" si="718">AVERAGE(J261:J263)</f>
        <v>24.180033027989822</v>
      </c>
      <c r="T261" s="329">
        <f t="shared" ref="T261" si="719">AVERAGE(K261:K263)</f>
        <v>23.022112860892392</v>
      </c>
      <c r="U261" s="357">
        <f t="shared" ref="U261" si="720">AVERAGE(L261:T261)</f>
        <v>21.837264122918214</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(3.91*'VO2-LBM'!C262+1.1*'VCO2-LBM'!C262)/1000</f>
        <v>18.915426206896559</v>
      </c>
      <c r="D262" s="355">
        <f>(3.91*'VO2-LBM'!D262+1.1*'VCO2-LBM'!D262)/1000</f>
        <v>26.937515745856356</v>
      </c>
      <c r="E262" s="355">
        <f>(3.91*'VO2-LBM'!E262+1.1*'VCO2-LBM'!E262)/1000</f>
        <v>20.055616071428574</v>
      </c>
      <c r="F262" s="355">
        <f>(3.91*'VO2-LBM'!F262+1.1*'VCO2-LBM'!F262)/1000</f>
        <v>19.41210615384615</v>
      </c>
      <c r="G262" s="355">
        <f>(3.91*'VO2-LBM'!G262+1.1*'VCO2-LBM'!G262)/1000</f>
        <v>27.700322534246574</v>
      </c>
      <c r="H262" s="355">
        <f>(3.91*'VO2-LBM'!H262+1.1*'VCO2-LBM'!H262)/1000</f>
        <v>20.378506666666667</v>
      </c>
      <c r="I262" s="355">
        <f>(3.91*'VO2-LBM'!I262+1.1*'VCO2-LBM'!I262)/1000</f>
        <v>18.544333333333331</v>
      </c>
      <c r="J262" s="355">
        <f>(3.91*'VO2-LBM'!J262+1.1*'VCO2-LBM'!J262)/1000</f>
        <v>21.320766106870231</v>
      </c>
      <c r="K262" s="356">
        <f>(3.91*'VO2-LBM'!K262+1.1*'VCO2-LBM'!K262)/1000</f>
        <v>23.852558346456696</v>
      </c>
      <c r="L262" s="329"/>
      <c r="M262" s="329"/>
      <c r="N262" s="329"/>
      <c r="O262" s="329"/>
      <c r="P262" s="329"/>
      <c r="Q262" s="329"/>
      <c r="R262" s="329"/>
      <c r="S262" s="329"/>
      <c r="T262" s="329"/>
      <c r="U262" s="357">
        <f t="shared" ref="U262" si="721">STDEV(L261:T261)/SQRT(COUNT(L261:T261))</f>
        <v>0.880740189933506</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(3.91*'VO2-LBM'!C263+1.1*'VCO2-LBM'!C263)/1000</f>
        <v>19.746134655172416</v>
      </c>
      <c r="D263" s="355">
        <f>(3.91*'VO2-LBM'!D263+1.1*'VCO2-LBM'!D263)/1000</f>
        <v>26.917749723756906</v>
      </c>
      <c r="E263" s="355">
        <f>(3.91*'VO2-LBM'!E263+1.1*'VCO2-LBM'!E263)/1000</f>
        <v>17.981437499999998</v>
      </c>
      <c r="F263" s="355">
        <f>(3.91*'VO2-LBM'!F263+1.1*'VCO2-LBM'!F263)/1000</f>
        <v>22.297067692307692</v>
      </c>
      <c r="G263" s="355">
        <f>(3.91*'VO2-LBM'!G263+1.1*'VCO2-LBM'!G263)/1000</f>
        <v>19.494407328767124</v>
      </c>
      <c r="H263" s="355">
        <f>(3.91*'VO2-LBM'!H263+1.1*'VCO2-LBM'!H263)/1000</f>
        <v>18.429119523809526</v>
      </c>
      <c r="I263" s="355">
        <f>(3.91*'VO2-LBM'!I263+1.1*'VCO2-LBM'!I263)/1000</f>
        <v>29.543050000000001</v>
      </c>
      <c r="J263" s="355">
        <f>(3.91*'VO2-LBM'!J263+1.1*'VCO2-LBM'!J263)/1000</f>
        <v>23.067478625954202</v>
      </c>
      <c r="K263" s="356">
        <f>(3.91*'VO2-LBM'!K263+1.1*'VCO2-LBM'!K263)/1000</f>
        <v>21.10558724409449</v>
      </c>
      <c r="L263" s="32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(3.91*'VO2-LBM'!C264+1.1*'VCO2-LBM'!C264)/1000</f>
        <v>22.139017931034484</v>
      </c>
      <c r="D264" s="355">
        <f>(3.91*'VO2-LBM'!D264+1.1*'VCO2-LBM'!D264)/1000</f>
        <v>24.560992817679558</v>
      </c>
      <c r="E264" s="355">
        <f>(3.91*'VO2-LBM'!E264+1.1*'VCO2-LBM'!E264)/1000</f>
        <v>20.234748214285716</v>
      </c>
      <c r="F264" s="355">
        <f>(3.91*'VO2-LBM'!F264+1.1*'VCO2-LBM'!F264)/1000</f>
        <v>26.136203076923078</v>
      </c>
      <c r="G264" s="355">
        <f>(3.91*'VO2-LBM'!G264+1.1*'VCO2-LBM'!G264)/1000</f>
        <v>18.830400273972607</v>
      </c>
      <c r="H264" s="355">
        <f>(3.91*'VO2-LBM'!H264+1.1*'VCO2-LBM'!H264)/1000</f>
        <v>27.58256190476191</v>
      </c>
      <c r="I264" s="355">
        <f>(3.91*'VO2-LBM'!I264+1.1*'VCO2-LBM'!I264)/1000</f>
        <v>21.073283333333332</v>
      </c>
      <c r="J264" s="355">
        <f>(3.91*'VO2-LBM'!J264+1.1*'VCO2-LBM'!J264)/1000</f>
        <v>28.757162137404585</v>
      </c>
      <c r="K264" s="356">
        <f>(3.91*'VO2-LBM'!K264+1.1*'VCO2-LBM'!K264)/1000</f>
        <v>28.559757007874012</v>
      </c>
      <c r="L264" s="329">
        <f t="shared" ref="L264" si="722">AVERAGE(C264:C266)</f>
        <v>18.839779827586209</v>
      </c>
      <c r="M264" s="329">
        <f t="shared" ref="M264" si="723">AVERAGE(D264:D266)</f>
        <v>22.741378545119705</v>
      </c>
      <c r="N264" s="329">
        <f t="shared" ref="N264" si="724">AVERAGE(E264:E266)</f>
        <v>20.585828571428571</v>
      </c>
      <c r="O264" s="329">
        <f t="shared" ref="O264" si="725">AVERAGE(F264:F266)</f>
        <v>20.681297435897438</v>
      </c>
      <c r="P264" s="329">
        <f t="shared" ref="P264" si="726">AVERAGE(G264:G266)</f>
        <v>19.329204931506851</v>
      </c>
      <c r="Q264" s="329">
        <f t="shared" ref="Q264" si="727">AVERAGE(H264:H266)</f>
        <v>21.779029100529101</v>
      </c>
      <c r="R264" s="329">
        <f t="shared" ref="R264" si="728">AVERAGE(I264:I266)</f>
        <v>19.584644444444439</v>
      </c>
      <c r="S264" s="329">
        <f t="shared" ref="S264" si="729">AVERAGE(J264:J266)</f>
        <v>24.899627175572522</v>
      </c>
      <c r="T264" s="329">
        <f t="shared" ref="T264" si="730">AVERAGE(K264:K266)</f>
        <v>24.596468608923885</v>
      </c>
      <c r="U264" s="357">
        <f t="shared" ref="U264" si="731">AVERAGE(L264:T264)</f>
        <v>21.448584293445418</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(3.91*'VO2-LBM'!C265+1.1*'VCO2-LBM'!C265)/1000</f>
        <v>16.676405517241381</v>
      </c>
      <c r="D265" s="355">
        <f>(3.91*'VO2-LBM'!D265+1.1*'VCO2-LBM'!D265)/1000</f>
        <v>20.152698066298342</v>
      </c>
      <c r="E265" s="355">
        <f>(3.91*'VO2-LBM'!E265+1.1*'VCO2-LBM'!E265)/1000</f>
        <v>23.820717857142856</v>
      </c>
      <c r="F265" s="355">
        <f>(3.91*'VO2-LBM'!F265+1.1*'VCO2-LBM'!F265)/1000</f>
        <v>17.940813846153848</v>
      </c>
      <c r="G265" s="355">
        <f>(3.91*'VO2-LBM'!G265+1.1*'VCO2-LBM'!G265)/1000</f>
        <v>21.634797671232874</v>
      </c>
      <c r="H265" s="355">
        <f>(3.91*'VO2-LBM'!H265+1.1*'VCO2-LBM'!H265)/1000</f>
        <v>19.336768253968259</v>
      </c>
      <c r="I265" s="355">
        <f>(3.91*'VO2-LBM'!I265+1.1*'VCO2-LBM'!I265)/1000</f>
        <v>18.610616666666665</v>
      </c>
      <c r="J265" s="355">
        <f>(3.91*'VO2-LBM'!J265+1.1*'VCO2-LBM'!J265)/1000</f>
        <v>20.102262595419852</v>
      </c>
      <c r="K265" s="356">
        <f>(3.91*'VO2-LBM'!K265+1.1*'VCO2-LBM'!K265)/1000</f>
        <v>24.054134330708663</v>
      </c>
      <c r="L265" s="329"/>
      <c r="M265" s="329"/>
      <c r="N265" s="329"/>
      <c r="O265" s="329"/>
      <c r="P265" s="329"/>
      <c r="Q265" s="329"/>
      <c r="R265" s="329"/>
      <c r="S265" s="329"/>
      <c r="T265" s="329"/>
      <c r="U265" s="357">
        <f t="shared" ref="U265" si="732">STDEV(L264:T264)/SQRT(COUNT(L264:T264))</f>
        <v>0.74259643336401349</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(3.91*'VO2-LBM'!C266+1.1*'VCO2-LBM'!C266)/1000</f>
        <v>17.703916034482763</v>
      </c>
      <c r="D266" s="355">
        <f>(3.91*'VO2-LBM'!D266+1.1*'VCO2-LBM'!D266)/1000</f>
        <v>23.510444751381215</v>
      </c>
      <c r="E266" s="355">
        <f>(3.91*'VO2-LBM'!E266+1.1*'VCO2-LBM'!E266)/1000</f>
        <v>17.702019642857145</v>
      </c>
      <c r="F266" s="355">
        <f>(3.91*'VO2-LBM'!F266+1.1*'VCO2-LBM'!F266)/1000</f>
        <v>17.966875384615385</v>
      </c>
      <c r="G266" s="355">
        <f>(3.91*'VO2-LBM'!G266+1.1*'VCO2-LBM'!G266)/1000</f>
        <v>17.522416849315071</v>
      </c>
      <c r="H266" s="355">
        <f>(3.91*'VO2-LBM'!H266+1.1*'VCO2-LBM'!H266)/1000</f>
        <v>18.417757142857141</v>
      </c>
      <c r="I266" s="355">
        <f>(3.91*'VO2-LBM'!I266+1.1*'VCO2-LBM'!I266)/1000</f>
        <v>19.070033333333331</v>
      </c>
      <c r="J266" s="355">
        <f>(3.91*'VO2-LBM'!J266+1.1*'VCO2-LBM'!J266)/1000</f>
        <v>25.839456793893131</v>
      </c>
      <c r="K266" s="356">
        <f>(3.91*'VO2-LBM'!K266+1.1*'VCO2-LBM'!K266)/1000</f>
        <v>21.175514488188981</v>
      </c>
      <c r="L266" s="32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(3.91*'VO2-LBM'!C267+1.1*'VCO2-LBM'!C267)/1000</f>
        <v>17.485262643678166</v>
      </c>
      <c r="D267" s="355">
        <f>(3.91*'VO2-LBM'!D267+1.1*'VCO2-LBM'!D267)/1000</f>
        <v>19.782670718232048</v>
      </c>
      <c r="E267" s="355">
        <f>(3.91*'VO2-LBM'!E267+1.1*'VCO2-LBM'!E267)/1000</f>
        <v>19.559571428571427</v>
      </c>
      <c r="F267" s="355">
        <f>(3.91*'VO2-LBM'!F267+1.1*'VCO2-LBM'!F267)/1000</f>
        <v>19.984495384615389</v>
      </c>
      <c r="G267" s="355">
        <f>(3.91*'VO2-LBM'!G267+1.1*'VCO2-LBM'!G267)/1000</f>
        <v>20.830643493150685</v>
      </c>
      <c r="H267" s="355">
        <f>(3.91*'VO2-LBM'!H267+1.1*'VCO2-LBM'!H267)/1000</f>
        <v>19.863819682539685</v>
      </c>
      <c r="I267" s="355">
        <f>(3.91*'VO2-LBM'!I267+1.1*'VCO2-LBM'!I267)/1000</f>
        <v>24.001966666666668</v>
      </c>
      <c r="J267" s="355">
        <f>(3.91*'VO2-LBM'!J267+1.1*'VCO2-LBM'!J267)/1000</f>
        <v>20.795269618320614</v>
      </c>
      <c r="K267" s="356">
        <f>(3.91*'VO2-LBM'!K267+1.1*'VCO2-LBM'!K267)/1000</f>
        <v>27.79835976377953</v>
      </c>
      <c r="L267" s="329">
        <f t="shared" ref="L267" si="733">AVERAGE(C267:C269)</f>
        <v>19.691306475095789</v>
      </c>
      <c r="M267" s="329">
        <f t="shared" ref="M267" si="734">AVERAGE(D267:D269)</f>
        <v>20.467168232044202</v>
      </c>
      <c r="N267" s="329">
        <f t="shared" ref="N267" si="735">AVERAGE(E267:E269)</f>
        <v>17.744330357142857</v>
      </c>
      <c r="O267" s="329">
        <f t="shared" ref="O267" si="736">AVERAGE(F267:F269)</f>
        <v>22.420572307692311</v>
      </c>
      <c r="P267" s="329">
        <f t="shared" ref="P267" si="737">AVERAGE(G267:G269)</f>
        <v>22.721045022831049</v>
      </c>
      <c r="Q267" s="329">
        <f t="shared" ref="Q267" si="738">AVERAGE(H267:H269)</f>
        <v>23.5878273015873</v>
      </c>
      <c r="R267" s="329">
        <f t="shared" ref="R267" si="739">AVERAGE(I267:I269)</f>
        <v>23.799111111111113</v>
      </c>
      <c r="S267" s="329">
        <f t="shared" ref="S267" si="740">AVERAGE(J267:J269)</f>
        <v>24.463166768447838</v>
      </c>
      <c r="T267" s="329">
        <f t="shared" ref="T267" si="741">AVERAGE(K267:K269)</f>
        <v>21.460838740157481</v>
      </c>
      <c r="U267" s="357">
        <f t="shared" ref="U267" si="742">AVERAGE(L267:T267)</f>
        <v>21.817262924012212</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(3.91*'VO2-LBM'!C268+1.1*'VCO2-LBM'!C268)/1000</f>
        <v>19.361719597701153</v>
      </c>
      <c r="D268" s="355">
        <f>(3.91*'VO2-LBM'!D268+1.1*'VCO2-LBM'!D268)/1000</f>
        <v>23.77685635359116</v>
      </c>
      <c r="E268" s="355">
        <f>(3.91*'VO2-LBM'!E268+1.1*'VCO2-LBM'!E268)/1000</f>
        <v>17.797403571428571</v>
      </c>
      <c r="F268" s="355">
        <f>(3.91*'VO2-LBM'!F268+1.1*'VCO2-LBM'!F268)/1000</f>
        <v>29.546693846153843</v>
      </c>
      <c r="G268" s="355">
        <f>(3.91*'VO2-LBM'!G268+1.1*'VCO2-LBM'!G268)/1000</f>
        <v>27.61728993150685</v>
      </c>
      <c r="H268" s="355">
        <f>(3.91*'VO2-LBM'!H268+1.1*'VCO2-LBM'!H268)/1000</f>
        <v>22.817427301587305</v>
      </c>
      <c r="I268" s="355">
        <f>(3.91*'VO2-LBM'!I268+1.1*'VCO2-LBM'!I268)/1000</f>
        <v>17.248883333333332</v>
      </c>
      <c r="J268" s="355">
        <f>(3.91*'VO2-LBM'!J268+1.1*'VCO2-LBM'!J268)/1000</f>
        <v>21.360987938931299</v>
      </c>
      <c r="K268" s="356">
        <f>(3.91*'VO2-LBM'!K268+1.1*'VCO2-LBM'!K268)/1000</f>
        <v>18.415203228346456</v>
      </c>
      <c r="L268" s="329"/>
      <c r="M268" s="329"/>
      <c r="N268" s="329"/>
      <c r="O268" s="329"/>
      <c r="P268" s="329"/>
      <c r="Q268" s="329"/>
      <c r="R268" s="329"/>
      <c r="S268" s="329"/>
      <c r="T268" s="329"/>
      <c r="U268" s="357">
        <f t="shared" ref="U268" si="743">STDEV(L267:T267)/SQRT(COUNT(L267:T267))</f>
        <v>0.72936898425108565</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(3.91*'VO2-LBM'!C269+1.1*'VCO2-LBM'!C269)/1000</f>
        <v>22.226937183908049</v>
      </c>
      <c r="D269" s="355">
        <f>(3.91*'VO2-LBM'!D269+1.1*'VCO2-LBM'!D269)/1000</f>
        <v>17.841977624309393</v>
      </c>
      <c r="E269" s="355">
        <f>(3.91*'VO2-LBM'!E269+1.1*'VCO2-LBM'!E269)/1000</f>
        <v>15.87601607142857</v>
      </c>
      <c r="F269" s="355">
        <f>(3.91*'VO2-LBM'!F269+1.1*'VCO2-LBM'!F269)/1000</f>
        <v>17.730527692307696</v>
      </c>
      <c r="G269" s="355">
        <f>(3.91*'VO2-LBM'!G269+1.1*'VCO2-LBM'!G269)/1000</f>
        <v>19.71520164383562</v>
      </c>
      <c r="H269" s="355">
        <f>(3.91*'VO2-LBM'!H269+1.1*'VCO2-LBM'!H269)/1000</f>
        <v>28.082234920634924</v>
      </c>
      <c r="I269" s="355">
        <f>(3.91*'VO2-LBM'!I269+1.1*'VCO2-LBM'!I269)/1000</f>
        <v>30.146483333333332</v>
      </c>
      <c r="J269" s="355">
        <f>(3.91*'VO2-LBM'!J269+1.1*'VCO2-LBM'!J269)/1000</f>
        <v>31.233242748091605</v>
      </c>
      <c r="K269" s="356">
        <f>(3.91*'VO2-LBM'!K269+1.1*'VCO2-LBM'!K269)/1000</f>
        <v>18.168953228346457</v>
      </c>
      <c r="L269" s="32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(3.91*'VO2-LBM'!C270+1.1*'VCO2-LBM'!C270)/1000</f>
        <v>15.810342471264372</v>
      </c>
      <c r="D270" s="355">
        <f>(3.91*'VO2-LBM'!D270+1.1*'VCO2-LBM'!D270)/1000</f>
        <v>19.440666298342542</v>
      </c>
      <c r="E270" s="355">
        <f>(3.91*'VO2-LBM'!E270+1.1*'VCO2-LBM'!E270)/1000</f>
        <v>15.763821428571427</v>
      </c>
      <c r="F270" s="355">
        <f>(3.91*'VO2-LBM'!F270+1.1*'VCO2-LBM'!F270)/1000</f>
        <v>31.340404615384617</v>
      </c>
      <c r="G270" s="355">
        <f>(3.91*'VO2-LBM'!G270+1.1*'VCO2-LBM'!G270)/1000</f>
        <v>19.091509726027397</v>
      </c>
      <c r="H270" s="355">
        <f>(3.91*'VO2-LBM'!H270+1.1*'VCO2-LBM'!H270)/1000</f>
        <v>27.284575396825396</v>
      </c>
      <c r="I270" s="355">
        <f>(3.91*'VO2-LBM'!I270+1.1*'VCO2-LBM'!I270)/1000</f>
        <v>19.794499999999999</v>
      </c>
      <c r="J270" s="355">
        <f>(3.91*'VO2-LBM'!J270+1.1*'VCO2-LBM'!J270)/1000</f>
        <v>30.367932519083976</v>
      </c>
      <c r="K270" s="356">
        <f>(3.91*'VO2-LBM'!K270+1.1*'VCO2-LBM'!K270)/1000</f>
        <v>27.893679842519681</v>
      </c>
      <c r="L270" s="329">
        <f t="shared" ref="L270" si="744">AVERAGE(C270:C272)</f>
        <v>15.876306570881232</v>
      </c>
      <c r="M270" s="329">
        <f t="shared" ref="M270" si="745">AVERAGE(D270:D272)</f>
        <v>17.265533241252303</v>
      </c>
      <c r="N270" s="329">
        <f t="shared" ref="N270" si="746">AVERAGE(E270:E272)</f>
        <v>19.85634107142857</v>
      </c>
      <c r="O270" s="329">
        <f t="shared" ref="O270" si="747">AVERAGE(F270:F272)</f>
        <v>24.883071794871796</v>
      </c>
      <c r="P270" s="329">
        <f t="shared" ref="P270" si="748">AVERAGE(G270:G272)</f>
        <v>18.446230684931507</v>
      </c>
      <c r="Q270" s="329">
        <f t="shared" ref="Q270" si="749">AVERAGE(H270:H272)</f>
        <v>22.020362222222222</v>
      </c>
      <c r="R270" s="329">
        <f t="shared" ref="R270" si="750">AVERAGE(I270:I272)</f>
        <v>18.621750000000002</v>
      </c>
      <c r="S270" s="329">
        <f t="shared" ref="S270" si="751">AVERAGE(J270:J272)</f>
        <v>24.790410839694658</v>
      </c>
      <c r="T270" s="329">
        <f t="shared" ref="T270" si="752">AVERAGE(K270:K272)</f>
        <v>24.131672703412075</v>
      </c>
      <c r="U270" s="357">
        <f t="shared" ref="U270" si="753">AVERAGE(L270:T270)</f>
        <v>20.654631014299373</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(3.91*'VO2-LBM'!C271+1.1*'VCO2-LBM'!C271)/1000</f>
        <v>15.519500287356324</v>
      </c>
      <c r="D271" s="355">
        <f>(3.91*'VO2-LBM'!D271+1.1*'VCO2-LBM'!D271)/1000</f>
        <v>16.47744806629834</v>
      </c>
      <c r="E271" s="355">
        <f>(3.91*'VO2-LBM'!E271+1.1*'VCO2-LBM'!E271)/1000</f>
        <v>18.589998214285714</v>
      </c>
      <c r="F271" s="355">
        <f>(3.91*'VO2-LBM'!F271+1.1*'VCO2-LBM'!F271)/1000</f>
        <v>22.148872307692312</v>
      </c>
      <c r="G271" s="355">
        <f>(3.91*'VO2-LBM'!G271+1.1*'VCO2-LBM'!G271)/1000</f>
        <v>17.756474726027399</v>
      </c>
      <c r="H271" s="355">
        <f>(3.91*'VO2-LBM'!H271+1.1*'VCO2-LBM'!H271)/1000</f>
        <v>19.117452222222223</v>
      </c>
      <c r="I271" s="355">
        <f>(3.91*'VO2-LBM'!I271+1.1*'VCO2-LBM'!I271)/1000</f>
        <v>18.243633333333335</v>
      </c>
      <c r="J271" s="355">
        <f>(3.91*'VO2-LBM'!J271+1.1*'VCO2-LBM'!J271)/1000</f>
        <v>19.949712519083974</v>
      </c>
      <c r="K271" s="356">
        <f>(3.91*'VO2-LBM'!K271+1.1*'VCO2-LBM'!K271)/1000</f>
        <v>20.499447716535435</v>
      </c>
      <c r="L271" s="329"/>
      <c r="M271" s="329"/>
      <c r="N271" s="329"/>
      <c r="O271" s="329"/>
      <c r="P271" s="329"/>
      <c r="Q271" s="329"/>
      <c r="R271" s="329"/>
      <c r="S271" s="329"/>
      <c r="T271" s="329"/>
      <c r="U271" s="357">
        <f t="shared" ref="U271" si="754">STDEV(L270:T270)/SQRT(COUNT(L270:T270))</f>
        <v>1.1359326754481451</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(3.91*'VO2-LBM'!C272+1.1*'VCO2-LBM'!C272)/1000</f>
        <v>16.299076954022993</v>
      </c>
      <c r="D272" s="355">
        <f>(3.91*'VO2-LBM'!D272+1.1*'VCO2-LBM'!D272)/1000</f>
        <v>15.87848535911602</v>
      </c>
      <c r="E272" s="355">
        <f>(3.91*'VO2-LBM'!E272+1.1*'VCO2-LBM'!E272)/1000</f>
        <v>25.215203571428574</v>
      </c>
      <c r="F272" s="355">
        <f>(3.91*'VO2-LBM'!F272+1.1*'VCO2-LBM'!F272)/1000</f>
        <v>21.159938461538463</v>
      </c>
      <c r="G272" s="355">
        <f>(3.91*'VO2-LBM'!G272+1.1*'VCO2-LBM'!G272)/1000</f>
        <v>18.490707602739725</v>
      </c>
      <c r="H272" s="355">
        <f>(3.91*'VO2-LBM'!H272+1.1*'VCO2-LBM'!H272)/1000</f>
        <v>19.659059047619049</v>
      </c>
      <c r="I272" s="355">
        <f>(3.91*'VO2-LBM'!I272+1.1*'VCO2-LBM'!I272)/1000</f>
        <v>17.827116666666665</v>
      </c>
      <c r="J272" s="355">
        <f>(3.91*'VO2-LBM'!J272+1.1*'VCO2-LBM'!J272)/1000</f>
        <v>24.053587480916029</v>
      </c>
      <c r="K272" s="356">
        <f>(3.91*'VO2-LBM'!K272+1.1*'VCO2-LBM'!K272)/1000</f>
        <v>24.001890551181102</v>
      </c>
      <c r="L272" s="32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(3.91*'VO2-LBM'!C273+1.1*'VCO2-LBM'!C273)/1000</f>
        <v>17.658048505747129</v>
      </c>
      <c r="D273" s="355">
        <f>(3.91*'VO2-LBM'!D273+1.1*'VCO2-LBM'!D273)/1000</f>
        <v>15.822658563535912</v>
      </c>
      <c r="E273" s="355">
        <f>(3.91*'VO2-LBM'!E273+1.1*'VCO2-LBM'!E273)/1000</f>
        <v>15.830485714285714</v>
      </c>
      <c r="F273" s="355">
        <f>(3.91*'VO2-LBM'!F273+1.1*'VCO2-LBM'!F273)/1000</f>
        <v>25.225250769230772</v>
      </c>
      <c r="G273" s="355">
        <f>(3.91*'VO2-LBM'!G273+1.1*'VCO2-LBM'!G273)/1000</f>
        <v>17.424868767123289</v>
      </c>
      <c r="H273" s="355">
        <f>(3.91*'VO2-LBM'!H273+1.1*'VCO2-LBM'!H273)/1000</f>
        <v>19.400645555555553</v>
      </c>
      <c r="I273" s="355">
        <f>(3.91*'VO2-LBM'!I273+1.1*'VCO2-LBM'!I273)/1000</f>
        <v>20.591750000000001</v>
      </c>
      <c r="J273" s="355">
        <f>(3.91*'VO2-LBM'!J273+1.1*'VCO2-LBM'!J273)/1000</f>
        <v>21.456425343511452</v>
      </c>
      <c r="K273" s="356">
        <f>(3.91*'VO2-LBM'!K273+1.1*'VCO2-LBM'!K273)/1000</f>
        <v>25.363796535433071</v>
      </c>
      <c r="L273" s="329">
        <f t="shared" ref="L273" si="755">AVERAGE(C273:C275)</f>
        <v>21.550506647509582</v>
      </c>
      <c r="M273" s="329">
        <f t="shared" ref="M273" si="756">AVERAGE(D273:D275)</f>
        <v>18.830289963167587</v>
      </c>
      <c r="N273" s="329">
        <f t="shared" ref="N273" si="757">AVERAGE(E273:E275)</f>
        <v>16.459173214285716</v>
      </c>
      <c r="O273" s="329">
        <f t="shared" ref="O273" si="758">AVERAGE(F273:F275)</f>
        <v>24.017964102564104</v>
      </c>
      <c r="P273" s="329">
        <f t="shared" ref="P273" si="759">AVERAGE(G273:G275)</f>
        <v>22.581766347031962</v>
      </c>
      <c r="Q273" s="329">
        <f t="shared" ref="Q273" si="760">AVERAGE(H273:H275)</f>
        <v>20.059833492063493</v>
      </c>
      <c r="R273" s="329">
        <f t="shared" ref="R273" si="761">AVERAGE(I273:I275)</f>
        <v>22.603516666666668</v>
      </c>
      <c r="S273" s="329">
        <f t="shared" ref="S273" si="762">AVERAGE(J273:J275)</f>
        <v>23.955021526717559</v>
      </c>
      <c r="T273" s="329">
        <f t="shared" ref="T273" si="763">AVERAGE(K273:K275)</f>
        <v>21.550036824146982</v>
      </c>
      <c r="U273" s="357">
        <f t="shared" ref="U273" si="764">AVERAGE(L273:T273)</f>
        <v>21.289789864905959</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(3.91*'VO2-LBM'!C274+1.1*'VCO2-LBM'!C274)/1000</f>
        <v>22.330104080459773</v>
      </c>
      <c r="D274" s="355">
        <f>(3.91*'VO2-LBM'!D274+1.1*'VCO2-LBM'!D274)/1000</f>
        <v>23.798492817679559</v>
      </c>
      <c r="E274" s="355">
        <f>(3.91*'VO2-LBM'!E274+1.1*'VCO2-LBM'!E274)/1000</f>
        <v>17.034524999999999</v>
      </c>
      <c r="F274" s="355">
        <f>(3.91*'VO2-LBM'!F274+1.1*'VCO2-LBM'!F274)/1000</f>
        <v>28.160626153846152</v>
      </c>
      <c r="G274" s="355">
        <f>(3.91*'VO2-LBM'!G274+1.1*'VCO2-LBM'!G274)/1000</f>
        <v>20.527391780821919</v>
      </c>
      <c r="H274" s="355">
        <f>(3.91*'VO2-LBM'!H274+1.1*'VCO2-LBM'!H274)/1000</f>
        <v>21.608395238095241</v>
      </c>
      <c r="I274" s="355">
        <f>(3.91*'VO2-LBM'!I274+1.1*'VCO2-LBM'!I274)/1000</f>
        <v>29.008566666666667</v>
      </c>
      <c r="J274" s="355">
        <f>(3.91*'VO2-LBM'!J274+1.1*'VCO2-LBM'!J274)/1000</f>
        <v>20.132449770992366</v>
      </c>
      <c r="K274" s="356">
        <f>(3.91*'VO2-LBM'!K274+1.1*'VCO2-LBM'!K274)/1000</f>
        <v>17.880030236220477</v>
      </c>
      <c r="L274" s="329"/>
      <c r="M274" s="329"/>
      <c r="N274" s="329"/>
      <c r="O274" s="329"/>
      <c r="P274" s="329"/>
      <c r="Q274" s="329"/>
      <c r="R274" s="329"/>
      <c r="S274" s="329"/>
      <c r="T274" s="329"/>
      <c r="U274" s="357">
        <f t="shared" ref="U274" si="765">STDEV(L273:T273)/SQRT(COUNT(L273:T273))</f>
        <v>0.82473873989230351</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(3.91*'VO2-LBM'!C275+1.1*'VCO2-LBM'!C275)/1000</f>
        <v>24.663367356321846</v>
      </c>
      <c r="D275" s="355">
        <f>(3.91*'VO2-LBM'!D275+1.1*'VCO2-LBM'!D275)/1000</f>
        <v>16.869718508287292</v>
      </c>
      <c r="E275" s="355">
        <f>(3.91*'VO2-LBM'!E275+1.1*'VCO2-LBM'!E275)/1000</f>
        <v>16.512508928571428</v>
      </c>
      <c r="F275" s="355">
        <f>(3.91*'VO2-LBM'!F275+1.1*'VCO2-LBM'!F275)/1000</f>
        <v>18.668015384615387</v>
      </c>
      <c r="G275" s="355">
        <f>(3.91*'VO2-LBM'!G275+1.1*'VCO2-LBM'!G275)/1000</f>
        <v>29.793038493150686</v>
      </c>
      <c r="H275" s="355">
        <f>(3.91*'VO2-LBM'!H275+1.1*'VCO2-LBM'!H275)/1000</f>
        <v>19.170459682539683</v>
      </c>
      <c r="I275" s="355">
        <f>(3.91*'VO2-LBM'!I275+1.1*'VCO2-LBM'!I275)/1000</f>
        <v>18.210233333333335</v>
      </c>
      <c r="J275" s="355">
        <f>(3.91*'VO2-LBM'!J275+1.1*'VCO2-LBM'!J275)/1000</f>
        <v>30.276189465648855</v>
      </c>
      <c r="K275" s="356">
        <f>(3.91*'VO2-LBM'!K275+1.1*'VCO2-LBM'!K275)/1000</f>
        <v>21.406283700787402</v>
      </c>
      <c r="L275" s="329"/>
      <c r="M275" s="329"/>
      <c r="N275" s="329"/>
      <c r="O275" s="329"/>
      <c r="P275" s="329"/>
      <c r="Q275" s="329"/>
      <c r="R275" s="329"/>
      <c r="S275" s="329"/>
      <c r="T275" s="329"/>
      <c r="U275" s="357"/>
      <c r="V275" s="352"/>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24">
        <v>1.66835648148148</v>
      </c>
      <c r="C276" s="354">
        <f>(3.91*'VO2-LBM'!C276+1.1*'VCO2-LBM'!C276)/1000</f>
        <v>23.729741206896556</v>
      </c>
      <c r="D276" s="355">
        <f>(3.91*'VO2-LBM'!D276+1.1*'VCO2-LBM'!D276)/1000</f>
        <v>22.34337320441989</v>
      </c>
      <c r="E276" s="355">
        <f>(3.91*'VO2-LBM'!E276+1.1*'VCO2-LBM'!E276)/1000</f>
        <v>15.514698214285714</v>
      </c>
      <c r="F276" s="355">
        <f>(3.91*'VO2-LBM'!F276+1.1*'VCO2-LBM'!F276)/1000</f>
        <v>20.781352307692309</v>
      </c>
      <c r="G276" s="355">
        <f>(3.91*'VO2-LBM'!G276+1.1*'VCO2-LBM'!G276)/1000</f>
        <v>18.995213561643837</v>
      </c>
      <c r="H276" s="329">
        <f>(3.91*'VO2-LBM'!H276+1.1*'VCO2-LBM'!H276)/1000</f>
        <v>19.369683492063494</v>
      </c>
      <c r="I276" s="329">
        <f>(3.91*'VO2-LBM'!I276+1.1*'VCO2-LBM'!I276)/1000</f>
        <v>17.210666666666665</v>
      </c>
      <c r="J276" s="329">
        <f>(3.91*'VO2-LBM'!J276+1.1*'VCO2-LBM'!J276)/1000</f>
        <v>32.754217099236648</v>
      </c>
      <c r="K276" s="106">
        <f>(3.91*'VO2-LBM'!K276+1.1*'VCO2-LBM'!K276)/1000</f>
        <v>29.980018425196853</v>
      </c>
      <c r="L276" s="329">
        <f t="shared" ref="L276" si="766">AVERAGE(C276:C278)</f>
        <v>20.363355325670501</v>
      </c>
      <c r="M276" s="329">
        <f t="shared" ref="M276" si="767">AVERAGE(D276:D278)</f>
        <v>21.458075598526705</v>
      </c>
      <c r="N276" s="329">
        <f t="shared" ref="N276" si="768">AVERAGE(E276:E278)</f>
        <v>18.587024999999997</v>
      </c>
      <c r="O276" s="329">
        <f t="shared" ref="O276" si="769">AVERAGE(F276:F278)</f>
        <v>23.317066666666665</v>
      </c>
      <c r="P276" s="329">
        <f t="shared" ref="P276" si="770">AVERAGE(G276:G278)</f>
        <v>22.471958493150691</v>
      </c>
      <c r="Q276" s="329">
        <f t="shared" ref="Q276" si="771">AVERAGE(H276:H278)</f>
        <v>26.45879582010582</v>
      </c>
      <c r="R276" s="329">
        <f t="shared" ref="R276" si="772">AVERAGE(I276:I278)</f>
        <v>21.709766666666667</v>
      </c>
      <c r="S276" s="329">
        <f t="shared" ref="S276" si="773">AVERAGE(J276:J278)</f>
        <v>29.247135165394401</v>
      </c>
      <c r="T276" s="329">
        <f t="shared" ref="T276" si="774">AVERAGE(K276:K278)</f>
        <v>25.89102748031496</v>
      </c>
      <c r="U276" s="357">
        <f t="shared" ref="U276" si="775">AVERAGE(L276:T276)</f>
        <v>23.278245135166269</v>
      </c>
    </row>
    <row r="277" spans="1:44">
      <c r="A277" s="223">
        <v>43726</v>
      </c>
      <c r="B277" s="224">
        <v>1.6822453703703699</v>
      </c>
      <c r="C277" s="354">
        <f>(3.91*'VO2-LBM'!C277+1.1*'VCO2-LBM'!C277)/1000</f>
        <v>14.857434827586212</v>
      </c>
      <c r="D277" s="355">
        <f>(3.91*'VO2-LBM'!D277+1.1*'VCO2-LBM'!D277)/1000</f>
        <v>15.314909392265193</v>
      </c>
      <c r="E277" s="355">
        <f>(3.91*'VO2-LBM'!E277+1.1*'VCO2-LBM'!E277)/1000</f>
        <v>20.114967857142855</v>
      </c>
      <c r="F277" s="355">
        <f>(3.91*'VO2-LBM'!F277+1.1*'VCO2-LBM'!F277)/1000</f>
        <v>19.434106153846159</v>
      </c>
      <c r="G277" s="355">
        <f>(3.91*'VO2-LBM'!G277+1.1*'VCO2-LBM'!G277)/1000</f>
        <v>23.830729178082194</v>
      </c>
      <c r="H277" s="329">
        <f>(3.91*'VO2-LBM'!H277+1.1*'VCO2-LBM'!H277)/1000</f>
        <v>31.523405873015871</v>
      </c>
      <c r="I277" s="329">
        <f>(3.91*'VO2-LBM'!I277+1.1*'VCO2-LBM'!I277)/1000</f>
        <v>17.340366666666668</v>
      </c>
      <c r="J277" s="329">
        <f>(3.91*'VO2-LBM'!J277+1.1*'VCO2-LBM'!J277)/1000</f>
        <v>24.132799694656487</v>
      </c>
      <c r="K277" s="106">
        <f>(3.91*'VO2-LBM'!K277+1.1*'VCO2-LBM'!K277)/1000</f>
        <v>29.92644062992126</v>
      </c>
      <c r="L277" s="329"/>
      <c r="M277" s="329"/>
      <c r="N277" s="329"/>
      <c r="O277" s="329"/>
      <c r="P277" s="329"/>
      <c r="Q277" s="329"/>
      <c r="R277" s="329"/>
      <c r="S277" s="329"/>
      <c r="T277" s="329"/>
      <c r="U277" s="357">
        <f t="shared" ref="U277" si="776">STDEV(L276:T276)/SQRT(COUNT(L276:T276))</f>
        <v>1.1149181491026905</v>
      </c>
    </row>
    <row r="278" spans="1:44">
      <c r="A278" s="223">
        <v>43726</v>
      </c>
      <c r="B278" s="224">
        <v>1.6961342592592601</v>
      </c>
      <c r="C278" s="354">
        <f>(3.91*'VO2-LBM'!C278+1.1*'VCO2-LBM'!C278)/1000</f>
        <v>22.502889942528739</v>
      </c>
      <c r="D278" s="355">
        <f>(3.91*'VO2-LBM'!D278+1.1*'VCO2-LBM'!D278)/1000</f>
        <v>26.715944198895027</v>
      </c>
      <c r="E278" s="355">
        <f>(3.91*'VO2-LBM'!E278+1.1*'VCO2-LBM'!E278)/1000</f>
        <v>20.131408928571425</v>
      </c>
      <c r="F278" s="355">
        <f>(3.91*'VO2-LBM'!F278+1.1*'VCO2-LBM'!F278)/1000</f>
        <v>29.735741538461539</v>
      </c>
      <c r="G278" s="355">
        <f>(3.91*'VO2-LBM'!G278+1.1*'VCO2-LBM'!G278)/1000</f>
        <v>24.589932739726031</v>
      </c>
      <c r="H278" s="329">
        <f>(3.91*'VO2-LBM'!H278+1.1*'VCO2-LBM'!H278)/1000</f>
        <v>28.483298095238098</v>
      </c>
      <c r="I278" s="329">
        <f>(3.91*'VO2-LBM'!I278+1.1*'VCO2-LBM'!I278)/1000</f>
        <v>30.578266666666668</v>
      </c>
      <c r="J278" s="329">
        <f>(3.91*'VO2-LBM'!J278+1.1*'VCO2-LBM'!J278)/1000</f>
        <v>30.854388702290073</v>
      </c>
      <c r="K278" s="106">
        <f>(3.91*'VO2-LBM'!K278+1.1*'VCO2-LBM'!K278)/1000</f>
        <v>17.766623385826769</v>
      </c>
      <c r="L278" s="329"/>
      <c r="M278" s="329"/>
      <c r="N278" s="329"/>
      <c r="O278" s="329"/>
      <c r="P278" s="329"/>
      <c r="Q278" s="329"/>
      <c r="R278" s="329"/>
      <c r="S278" s="329"/>
      <c r="T278" s="329"/>
      <c r="U278" s="357"/>
    </row>
    <row r="279" spans="1:44">
      <c r="A279" s="223">
        <v>43726</v>
      </c>
      <c r="B279" s="224">
        <v>1.71002314814814</v>
      </c>
      <c r="C279" s="354">
        <f>(3.91*'VO2-LBM'!C279+1.1*'VCO2-LBM'!C279)/1000</f>
        <v>22.608299597701155</v>
      </c>
      <c r="D279" s="355">
        <f>(3.91*'VO2-LBM'!D279+1.1*'VCO2-LBM'!D279)/1000</f>
        <v>30.413808011049721</v>
      </c>
      <c r="E279" s="355">
        <f>(3.91*'VO2-LBM'!E279+1.1*'VCO2-LBM'!E279)/1000</f>
        <v>20.350012500000005</v>
      </c>
      <c r="F279" s="355">
        <f>(3.91*'VO2-LBM'!F279+1.1*'VCO2-LBM'!F279)/1000</f>
        <v>17.858364615384616</v>
      </c>
      <c r="G279" s="355">
        <f>(3.91*'VO2-LBM'!G279+1.1*'VCO2-LBM'!G279)/1000</f>
        <v>27.546167465753424</v>
      </c>
      <c r="H279" s="329">
        <f>(3.91*'VO2-LBM'!H279+1.1*'VCO2-LBM'!H279)/1000</f>
        <v>22.183766507936504</v>
      </c>
      <c r="I279" s="329">
        <f>(3.91*'VO2-LBM'!I279+1.1*'VCO2-LBM'!I279)/1000</f>
        <v>29.537466666666667</v>
      </c>
      <c r="J279" s="329">
        <f>(3.91*'VO2-LBM'!J279+1.1*'VCO2-LBM'!J279)/1000</f>
        <v>28.918132671755732</v>
      </c>
      <c r="K279" s="106">
        <f>(3.91*'VO2-LBM'!K279+1.1*'VCO2-LBM'!K279)/1000</f>
        <v>29.315833700787405</v>
      </c>
      <c r="L279" s="329">
        <f t="shared" ref="L279" si="777">AVERAGE(C279:C281)</f>
        <v>21.492106666666672</v>
      </c>
      <c r="M279" s="329">
        <f t="shared" ref="M279" si="778">AVERAGE(D279:D281)</f>
        <v>28.005543738489866</v>
      </c>
      <c r="N279" s="329">
        <f t="shared" ref="N279" si="779">AVERAGE(E279:E281)</f>
        <v>20.624292857142859</v>
      </c>
      <c r="O279" s="329">
        <f t="shared" ref="O279" si="780">AVERAGE(F279:F281)</f>
        <v>21.354542564102562</v>
      </c>
      <c r="P279" s="329">
        <f t="shared" ref="P279" si="781">AVERAGE(G279:G281)</f>
        <v>25.014541529680368</v>
      </c>
      <c r="Q279" s="329">
        <f t="shared" ref="Q279" si="782">AVERAGE(H279:H281)</f>
        <v>23.223529100529095</v>
      </c>
      <c r="R279" s="329">
        <f t="shared" ref="R279" si="783">AVERAGE(I279:I281)</f>
        <v>25.64640555555556</v>
      </c>
      <c r="S279" s="329">
        <f t="shared" ref="S279" si="784">AVERAGE(J279:J281)</f>
        <v>24.487845699745552</v>
      </c>
      <c r="T279" s="329">
        <f t="shared" ref="T279" si="785">AVERAGE(K279:K281)</f>
        <v>25.11216910761155</v>
      </c>
      <c r="U279" s="357">
        <f t="shared" ref="U279" si="786">AVERAGE(L279:T279)</f>
        <v>23.88455297994712</v>
      </c>
    </row>
    <row r="280" spans="1:44">
      <c r="A280" s="223">
        <v>43726</v>
      </c>
      <c r="B280" s="224">
        <v>1.72391203703704</v>
      </c>
      <c r="C280" s="354">
        <f>(3.91*'VO2-LBM'!C280+1.1*'VCO2-LBM'!C280)/1000</f>
        <v>18.767388563218397</v>
      </c>
      <c r="D280" s="355">
        <f>(3.91*'VO2-LBM'!D280+1.1*'VCO2-LBM'!D280)/1000</f>
        <v>29.292065193370167</v>
      </c>
      <c r="E280" s="355">
        <f>(3.91*'VO2-LBM'!E280+1.1*'VCO2-LBM'!E280)/1000</f>
        <v>19.632407142857144</v>
      </c>
      <c r="F280" s="355">
        <f>(3.91*'VO2-LBM'!F280+1.1*'VCO2-LBM'!F280)/1000</f>
        <v>19.055012307692312</v>
      </c>
      <c r="G280" s="355">
        <f>(3.91*'VO2-LBM'!G280+1.1*'VCO2-LBM'!G280)/1000</f>
        <v>26.33950479452055</v>
      </c>
      <c r="H280" s="329">
        <f>(3.91*'VO2-LBM'!H280+1.1*'VCO2-LBM'!H280)/1000</f>
        <v>18.82522333333333</v>
      </c>
      <c r="I280" s="329">
        <f>(3.91*'VO2-LBM'!I280+1.1*'VCO2-LBM'!I280)/1000</f>
        <v>17.951550000000005</v>
      </c>
      <c r="J280" s="329">
        <f>(3.91*'VO2-LBM'!J280+1.1*'VCO2-LBM'!J280)/1000</f>
        <v>20.917532671755733</v>
      </c>
      <c r="K280" s="106">
        <f>(3.91*'VO2-LBM'!K280+1.1*'VCO2-LBM'!K280)/1000</f>
        <v>22.211781023622045</v>
      </c>
      <c r="L280" s="329"/>
      <c r="M280" s="329"/>
      <c r="N280" s="329"/>
      <c r="O280" s="329"/>
      <c r="P280" s="329"/>
      <c r="Q280" s="329"/>
      <c r="R280" s="329"/>
      <c r="S280" s="329"/>
      <c r="T280" s="329"/>
      <c r="U280" s="357">
        <f t="shared" ref="U280" si="787">STDEV(L279:T279)/SQRT(COUNT(L279:T279))</f>
        <v>0.80299411595917702</v>
      </c>
    </row>
    <row r="281" spans="1:44">
      <c r="A281" s="223">
        <v>43726</v>
      </c>
      <c r="B281" s="224">
        <v>1.7378009259259199</v>
      </c>
      <c r="C281" s="354">
        <f>(3.91*'VO2-LBM'!C281+1.1*'VCO2-LBM'!C281)/1000</f>
        <v>23.100631839080467</v>
      </c>
      <c r="D281" s="355">
        <f>(3.91*'VO2-LBM'!D281+1.1*'VCO2-LBM'!D281)/1000</f>
        <v>24.310758011049721</v>
      </c>
      <c r="E281" s="355">
        <f>(3.91*'VO2-LBM'!E281+1.1*'VCO2-LBM'!E281)/1000</f>
        <v>21.890458928571427</v>
      </c>
      <c r="F281" s="355">
        <f>(3.91*'VO2-LBM'!F281+1.1*'VCO2-LBM'!F281)/1000</f>
        <v>27.15025076923077</v>
      </c>
      <c r="G281" s="355">
        <f>(3.91*'VO2-LBM'!G281+1.1*'VCO2-LBM'!G281)/1000</f>
        <v>21.157952328767127</v>
      </c>
      <c r="H281" s="329">
        <f>(3.91*'VO2-LBM'!H281+1.1*'VCO2-LBM'!H281)/1000</f>
        <v>28.661597460317459</v>
      </c>
      <c r="I281" s="329">
        <f>(3.91*'VO2-LBM'!I281+1.1*'VCO2-LBM'!I281)/1000</f>
        <v>29.450200000000002</v>
      </c>
      <c r="J281" s="329">
        <f>(3.91*'VO2-LBM'!J281+1.1*'VCO2-LBM'!J281)/1000</f>
        <v>23.627871755725195</v>
      </c>
      <c r="K281" s="106">
        <f>(3.91*'VO2-LBM'!K281+1.1*'VCO2-LBM'!K281)/1000</f>
        <v>23.808892598425203</v>
      </c>
      <c r="L281" s="329"/>
      <c r="M281" s="329"/>
      <c r="N281" s="329"/>
      <c r="O281" s="329"/>
      <c r="P281" s="329"/>
      <c r="Q281" s="329"/>
      <c r="R281" s="329"/>
      <c r="S281" s="329"/>
      <c r="T281" s="329"/>
      <c r="U281" s="357"/>
    </row>
    <row r="282" spans="1:44">
      <c r="A282" s="233">
        <v>43726</v>
      </c>
      <c r="B282" s="234">
        <v>1.7516898148148099</v>
      </c>
      <c r="C282" s="354">
        <f>(3.91*'VO2-LBM'!C282+1.1*'VCO2-LBM'!C282)/1000</f>
        <v>20.758522126436787</v>
      </c>
      <c r="D282" s="355">
        <f>(3.91*'VO2-LBM'!D282+1.1*'VCO2-LBM'!D282)/1000</f>
        <v>25.849912707182316</v>
      </c>
      <c r="E282" s="355">
        <f>(3.91*'VO2-LBM'!E282+1.1*'VCO2-LBM'!E282)/1000</f>
        <v>20.135169642857146</v>
      </c>
      <c r="F282" s="355">
        <f>(3.91*'VO2-LBM'!F282+1.1*'VCO2-LBM'!F282)/1000</f>
        <v>27.204269230769235</v>
      </c>
      <c r="G282" s="355">
        <f>(3.91*'VO2-LBM'!G282+1.1*'VCO2-LBM'!G282)/1000</f>
        <v>27.610945753424662</v>
      </c>
      <c r="H282" s="329">
        <f>(3.91*'VO2-LBM'!H282+1.1*'VCO2-LBM'!H282)/1000</f>
        <v>24.77846555555556</v>
      </c>
      <c r="I282" s="329">
        <f>(3.91*'VO2-LBM'!I282+1.1*'VCO2-LBM'!I282)/1000</f>
        <v>28.034299999999995</v>
      </c>
      <c r="J282" s="329">
        <f>(3.91*'VO2-LBM'!J282+1.1*'VCO2-LBM'!J282)/1000</f>
        <v>27.24482458015267</v>
      </c>
      <c r="K282" s="106">
        <f>(3.91*'VO2-LBM'!K282+1.1*'VCO2-LBM'!K282)/1000</f>
        <v>23.697657401574801</v>
      </c>
      <c r="L282" s="329">
        <f t="shared" ref="L282" si="788">AVERAGE(C282:C284)</f>
        <v>20.751118946360155</v>
      </c>
      <c r="M282" s="329">
        <f t="shared" ref="M282" si="789">AVERAGE(D282:D284)</f>
        <v>22.379029558011045</v>
      </c>
      <c r="N282" s="329">
        <f t="shared" ref="N282" si="790">AVERAGE(E282:E284)</f>
        <v>20.623344642857145</v>
      </c>
      <c r="O282" s="329">
        <f t="shared" ref="O282" si="791">AVERAGE(F282:F284)</f>
        <v>27.644336923076924</v>
      </c>
      <c r="P282" s="329">
        <f t="shared" ref="P282" si="792">AVERAGE(G282:G284)</f>
        <v>28.172938424657541</v>
      </c>
      <c r="Q282" s="329">
        <f t="shared" ref="Q282" si="793">AVERAGE(H282:H284)</f>
        <v>23.347824603174605</v>
      </c>
      <c r="R282" s="329">
        <f t="shared" ref="R282" si="794">AVERAGE(I282:I284)</f>
        <v>23.729900000000001</v>
      </c>
      <c r="S282" s="329">
        <f t="shared" ref="S282" si="795">AVERAGE(J282:J284)</f>
        <v>27.145598524173028</v>
      </c>
      <c r="T282" s="329">
        <f t="shared" ref="T282" si="796">AVERAGE(K282:K284)</f>
        <v>23.699818713910762</v>
      </c>
      <c r="U282" s="357">
        <f t="shared" ref="U282" si="797">AVERAGE(L282:T282)</f>
        <v>24.165990037357911</v>
      </c>
    </row>
    <row r="283" spans="1:44">
      <c r="A283" s="233">
        <v>43726</v>
      </c>
      <c r="B283" s="234">
        <v>1.7655787037037001</v>
      </c>
      <c r="C283" s="354">
        <f>(3.91*'VO2-LBM'!C283+1.1*'VCO2-LBM'!C283)/1000</f>
        <v>20.844058448275863</v>
      </c>
      <c r="D283" s="355">
        <f>(3.91*'VO2-LBM'!D283+1.1*'VCO2-LBM'!D283)/1000</f>
        <v>20.057575138121546</v>
      </c>
      <c r="E283" s="355">
        <f>(3.91*'VO2-LBM'!E283+1.1*'VCO2-LBM'!E283)/1000</f>
        <v>21.211810714285715</v>
      </c>
      <c r="F283" s="355">
        <f>(3.91*'VO2-LBM'!F283+1.1*'VCO2-LBM'!F283)/1000</f>
        <v>26.433896923076922</v>
      </c>
      <c r="G283" s="355">
        <f>(3.91*'VO2-LBM'!G283+1.1*'VCO2-LBM'!G283)/1000</f>
        <v>27.731925</v>
      </c>
      <c r="H283" s="329">
        <f>(3.91*'VO2-LBM'!H283+1.1*'VCO2-LBM'!H283)/1000</f>
        <v>23.079101746031746</v>
      </c>
      <c r="I283" s="329">
        <f>(3.91*'VO2-LBM'!I283+1.1*'VCO2-LBM'!I283)/1000</f>
        <v>22.618350000000003</v>
      </c>
      <c r="J283" s="329">
        <f>(3.91*'VO2-LBM'!J283+1.1*'VCO2-LBM'!J283)/1000</f>
        <v>29.762890992366412</v>
      </c>
      <c r="K283" s="106">
        <f>(3.91*'VO2-LBM'!K283+1.1*'VCO2-LBM'!K283)/1000</f>
        <v>23.027997007874021</v>
      </c>
      <c r="L283" s="329"/>
      <c r="M283" s="329"/>
      <c r="N283" s="329"/>
      <c r="O283" s="329"/>
      <c r="P283" s="329"/>
      <c r="Q283" s="329"/>
      <c r="R283" s="329"/>
      <c r="S283" s="329"/>
      <c r="T283" s="329"/>
      <c r="U283" s="357">
        <f t="shared" ref="U283" si="798">STDEV(L282:T282)/SQRT(COUNT(L282:T282))</f>
        <v>0.95389838139351191</v>
      </c>
    </row>
    <row r="284" spans="1:44">
      <c r="A284" s="233">
        <v>43726</v>
      </c>
      <c r="B284" s="234">
        <v>1.77946759259259</v>
      </c>
      <c r="C284" s="354">
        <f>(3.91*'VO2-LBM'!C284+1.1*'VCO2-LBM'!C284)/1000</f>
        <v>20.650776264367813</v>
      </c>
      <c r="D284" s="355">
        <f>(3.91*'VO2-LBM'!D284+1.1*'VCO2-LBM'!D284)/1000</f>
        <v>21.229600828729279</v>
      </c>
      <c r="E284" s="355">
        <f>(3.91*'VO2-LBM'!E284+1.1*'VCO2-LBM'!E284)/1000</f>
        <v>20.523053571428573</v>
      </c>
      <c r="F284" s="355">
        <f>(3.91*'VO2-LBM'!F284+1.1*'VCO2-LBM'!F284)/1000</f>
        <v>29.294844615384612</v>
      </c>
      <c r="G284" s="355">
        <f>(3.91*'VO2-LBM'!G284+1.1*'VCO2-LBM'!G284)/1000</f>
        <v>29.175944520547951</v>
      </c>
      <c r="H284" s="329">
        <f>(3.91*'VO2-LBM'!H284+1.1*'VCO2-LBM'!H284)/1000</f>
        <v>22.185906507936512</v>
      </c>
      <c r="I284" s="329">
        <f>(3.91*'VO2-LBM'!I284+1.1*'VCO2-LBM'!I284)/1000</f>
        <v>20.537050000000004</v>
      </c>
      <c r="J284" s="329">
        <f>(3.91*'VO2-LBM'!J284+1.1*'VCO2-LBM'!J284)/1000</f>
        <v>24.429080000000003</v>
      </c>
      <c r="K284" s="106">
        <f>(3.91*'VO2-LBM'!K284+1.1*'VCO2-LBM'!K284)/1000</f>
        <v>24.373801732283468</v>
      </c>
      <c r="L284" s="329"/>
      <c r="M284" s="329"/>
      <c r="N284" s="329"/>
      <c r="O284" s="329"/>
      <c r="P284" s="329"/>
      <c r="Q284" s="329"/>
      <c r="R284" s="329"/>
      <c r="S284" s="329"/>
      <c r="T284" s="329"/>
      <c r="U284" s="357"/>
    </row>
    <row r="285" spans="1:44">
      <c r="A285" s="233">
        <v>43726</v>
      </c>
      <c r="B285" s="234">
        <v>1.79335648148148</v>
      </c>
      <c r="C285" s="354">
        <f>(3.91*'VO2-LBM'!C285+1.1*'VCO2-LBM'!C285)/1000</f>
        <v>26.445332528735634</v>
      </c>
      <c r="D285" s="355">
        <f>(3.91*'VO2-LBM'!D285+1.1*'VCO2-LBM'!D285)/1000</f>
        <v>23.708256629834253</v>
      </c>
      <c r="E285" s="355">
        <f>(3.91*'VO2-LBM'!E285+1.1*'VCO2-LBM'!E285)/1000</f>
        <v>21.669621428571428</v>
      </c>
      <c r="F285" s="355">
        <f>(3.91*'VO2-LBM'!F285+1.1*'VCO2-LBM'!F285)/1000</f>
        <v>27.126473846153843</v>
      </c>
      <c r="G285" s="355">
        <f>(3.91*'VO2-LBM'!G285+1.1*'VCO2-LBM'!G285)/1000</f>
        <v>26.672244246575346</v>
      </c>
      <c r="H285" s="329">
        <f>(3.91*'VO2-LBM'!H285+1.1*'VCO2-LBM'!H285)/1000</f>
        <v>31.370192063492063</v>
      </c>
      <c r="I285" s="329">
        <f>(3.91*'VO2-LBM'!I285+1.1*'VCO2-LBM'!I285)/1000</f>
        <v>30.048016666666665</v>
      </c>
      <c r="J285" s="329">
        <f>(3.91*'VO2-LBM'!J285+1.1*'VCO2-LBM'!J285)/1000</f>
        <v>23.639487328244275</v>
      </c>
      <c r="K285" s="106">
        <f>(3.91*'VO2-LBM'!K285+1.1*'VCO2-LBM'!K285)/1000</f>
        <v>23.930877480314962</v>
      </c>
      <c r="L285" s="329">
        <f t="shared" ref="L285" si="799">AVERAGE(C285:C287)</f>
        <v>22.594183716475101</v>
      </c>
      <c r="M285" s="329">
        <f t="shared" ref="M285" si="800">AVERAGE(D285:D287)</f>
        <v>22.65979806629834</v>
      </c>
      <c r="N285" s="329">
        <f t="shared" ref="N285" si="801">AVERAGE(E285:E287)</f>
        <v>23.286776785714284</v>
      </c>
      <c r="O285" s="329">
        <f t="shared" ref="O285" si="802">AVERAGE(F285:F287)</f>
        <v>26.84270205128205</v>
      </c>
      <c r="P285" s="329">
        <f t="shared" ref="P285" si="803">AVERAGE(G285:G287)</f>
        <v>24.367728607305938</v>
      </c>
      <c r="Q285" s="329">
        <f t="shared" ref="Q285" si="804">AVERAGE(H285:H287)</f>
        <v>27.818731851851851</v>
      </c>
      <c r="R285" s="329">
        <f t="shared" ref="R285" si="805">AVERAGE(I285:I287)</f>
        <v>26.171227777777776</v>
      </c>
      <c r="S285" s="329">
        <f t="shared" ref="S285" si="806">AVERAGE(J285:J287)</f>
        <v>27.403753791348606</v>
      </c>
      <c r="T285" s="329">
        <f t="shared" ref="T285" si="807">AVERAGE(K285:K287)</f>
        <v>26.519467821522312</v>
      </c>
      <c r="U285" s="357">
        <f t="shared" ref="U285" si="808">AVERAGE(L285:T285)</f>
        <v>25.296041163286251</v>
      </c>
    </row>
    <row r="286" spans="1:44">
      <c r="A286" s="233">
        <v>43726</v>
      </c>
      <c r="B286" s="234">
        <v>1.8072453703703699</v>
      </c>
      <c r="C286" s="354">
        <f>(3.91*'VO2-LBM'!C286+1.1*'VCO2-LBM'!C286)/1000</f>
        <v>21.86208396551725</v>
      </c>
      <c r="D286" s="355">
        <f>(3.91*'VO2-LBM'!D286+1.1*'VCO2-LBM'!D286)/1000</f>
        <v>20.431680386740332</v>
      </c>
      <c r="E286" s="355">
        <f>(3.91*'VO2-LBM'!E286+1.1*'VCO2-LBM'!E286)/1000</f>
        <v>26.866108928571425</v>
      </c>
      <c r="F286" s="355">
        <f>(3.91*'VO2-LBM'!F286+1.1*'VCO2-LBM'!F286)/1000</f>
        <v>24.668989230769231</v>
      </c>
      <c r="G286" s="355">
        <f>(3.91*'VO2-LBM'!G286+1.1*'VCO2-LBM'!G286)/1000</f>
        <v>22.281159452054798</v>
      </c>
      <c r="H286" s="329">
        <f>(3.91*'VO2-LBM'!H286+1.1*'VCO2-LBM'!H286)/1000</f>
        <v>30.669223174603175</v>
      </c>
      <c r="I286" s="329">
        <f>(3.91*'VO2-LBM'!I286+1.1*'VCO2-LBM'!I286)/1000</f>
        <v>23.417183333333334</v>
      </c>
      <c r="J286" s="329">
        <f>(3.91*'VO2-LBM'!J286+1.1*'VCO2-LBM'!J286)/1000</f>
        <v>24.198416030534354</v>
      </c>
      <c r="K286" s="106">
        <f>(3.91*'VO2-LBM'!K286+1.1*'VCO2-LBM'!K286)/1000</f>
        <v>22.53506267716536</v>
      </c>
      <c r="L286" s="329"/>
      <c r="M286" s="329"/>
      <c r="N286" s="329"/>
      <c r="O286" s="329"/>
      <c r="P286" s="329"/>
      <c r="Q286" s="329"/>
      <c r="R286" s="329"/>
      <c r="S286" s="329"/>
      <c r="T286" s="329"/>
      <c r="U286" s="357">
        <f t="shared" ref="U286" si="809">STDEV(L285:T285)/SQRT(COUNT(L285:T285))</f>
        <v>0.69332155441986199</v>
      </c>
    </row>
    <row r="287" spans="1:44">
      <c r="A287" s="233">
        <v>43726</v>
      </c>
      <c r="B287" s="234">
        <v>1.8211342592592601</v>
      </c>
      <c r="C287" s="354">
        <f>(3.91*'VO2-LBM'!C287+1.1*'VCO2-LBM'!C287)/1000</f>
        <v>19.475134655172415</v>
      </c>
      <c r="D287" s="355">
        <f>(3.91*'VO2-LBM'!D287+1.1*'VCO2-LBM'!D287)/1000</f>
        <v>23.839457182320437</v>
      </c>
      <c r="E287" s="355">
        <f>(3.91*'VO2-LBM'!E287+1.1*'VCO2-LBM'!E287)/1000</f>
        <v>21.3246</v>
      </c>
      <c r="F287" s="355">
        <f>(3.91*'VO2-LBM'!F287+1.1*'VCO2-LBM'!F287)/1000</f>
        <v>28.732643076923079</v>
      </c>
      <c r="G287" s="355">
        <f>(3.91*'VO2-LBM'!G287+1.1*'VCO2-LBM'!G287)/1000</f>
        <v>24.149782123287675</v>
      </c>
      <c r="H287" s="329">
        <f>(3.91*'VO2-LBM'!H287+1.1*'VCO2-LBM'!H287)/1000</f>
        <v>21.416780317460319</v>
      </c>
      <c r="I287" s="329">
        <f>(3.91*'VO2-LBM'!I287+1.1*'VCO2-LBM'!I287)/1000</f>
        <v>25.048483333333333</v>
      </c>
      <c r="J287" s="329">
        <f>(3.91*'VO2-LBM'!J287+1.1*'VCO2-LBM'!J287)/1000</f>
        <v>34.373358015267179</v>
      </c>
      <c r="K287" s="106">
        <f>(3.91*'VO2-LBM'!K287+1.1*'VCO2-LBM'!K287)/1000</f>
        <v>33.092463307086618</v>
      </c>
      <c r="L287" s="329"/>
      <c r="M287" s="329"/>
      <c r="N287" s="329"/>
      <c r="O287" s="329"/>
      <c r="P287" s="329"/>
      <c r="Q287" s="329"/>
      <c r="R287" s="329"/>
      <c r="S287" s="329"/>
      <c r="T287" s="329"/>
      <c r="U287" s="357"/>
    </row>
    <row r="288" spans="1:44">
      <c r="A288" s="233">
        <v>43726</v>
      </c>
      <c r="B288" s="234">
        <v>1.83502314814815</v>
      </c>
      <c r="C288" s="354">
        <f>(3.91*'VO2-LBM'!C288+1.1*'VCO2-LBM'!C288)/1000</f>
        <v>23.788426724137931</v>
      </c>
      <c r="D288" s="355">
        <f>(3.91*'VO2-LBM'!D288+1.1*'VCO2-LBM'!D288)/1000</f>
        <v>19.957919337016573</v>
      </c>
      <c r="E288" s="355">
        <f>(3.91*'VO2-LBM'!E288+1.1*'VCO2-LBM'!E288)/1000</f>
        <v>22.445003571428575</v>
      </c>
      <c r="F288" s="355">
        <f>(3.91*'VO2-LBM'!F288+1.1*'VCO2-LBM'!F288)/1000</f>
        <v>27.608713846153844</v>
      </c>
      <c r="G288" s="355">
        <f>(3.91*'VO2-LBM'!G288+1.1*'VCO2-LBM'!G288)/1000</f>
        <v>28.056323972602737</v>
      </c>
      <c r="H288" s="329">
        <f>(3.91*'VO2-LBM'!H288+1.1*'VCO2-LBM'!H288)/1000</f>
        <v>33.22482476190477</v>
      </c>
      <c r="I288" s="329">
        <f>(3.91*'VO2-LBM'!I288+1.1*'VCO2-LBM'!I288)/1000</f>
        <v>27.13763333333333</v>
      </c>
      <c r="J288" s="329">
        <f>(3.91*'VO2-LBM'!J288+1.1*'VCO2-LBM'!J288)/1000</f>
        <v>25.787053587786261</v>
      </c>
      <c r="K288" s="106">
        <f>(3.91*'VO2-LBM'!K288+1.1*'VCO2-LBM'!K288)/1000</f>
        <v>33.112582125984254</v>
      </c>
      <c r="L288" s="329">
        <f t="shared" ref="L288" si="810">AVERAGE(C288:C290)</f>
        <v>25.907600000000002</v>
      </c>
      <c r="M288" s="329">
        <f t="shared" ref="M288" si="811">AVERAGE(D288:D290)</f>
        <v>21.705659208103128</v>
      </c>
      <c r="N288" s="329">
        <f t="shared" ref="N288" si="812">AVERAGE(E288:E290)</f>
        <v>22.995583928571431</v>
      </c>
      <c r="O288" s="329">
        <f t="shared" ref="O288" si="813">AVERAGE(F288:F290)</f>
        <v>24.391349230769233</v>
      </c>
      <c r="P288" s="329">
        <f t="shared" ref="P288" si="814">AVERAGE(G288:G290)</f>
        <v>26.802511369863016</v>
      </c>
      <c r="Q288" s="329">
        <f t="shared" ref="Q288" si="815">AVERAGE(H288:H290)</f>
        <v>31.564411216931219</v>
      </c>
      <c r="R288" s="329">
        <f t="shared" ref="R288" si="816">AVERAGE(I288:I290)</f>
        <v>27.064361111111111</v>
      </c>
      <c r="S288" s="329">
        <f t="shared" ref="S288" si="817">AVERAGE(J288:J290)</f>
        <v>26.238235928753181</v>
      </c>
      <c r="T288" s="329">
        <f t="shared" ref="T288" si="818">AVERAGE(K288:K290)</f>
        <v>30.887707559055116</v>
      </c>
      <c r="U288" s="357">
        <f t="shared" ref="U288" si="819">AVERAGE(L288:T288)</f>
        <v>26.395268839239716</v>
      </c>
    </row>
    <row r="289" spans="1:21">
      <c r="A289" s="233">
        <v>43726</v>
      </c>
      <c r="B289" s="234">
        <v>1.84891203703703</v>
      </c>
      <c r="C289" s="354">
        <f>(3.91*'VO2-LBM'!C289+1.1*'VCO2-LBM'!C289)/1000</f>
        <v>27.200410172413797</v>
      </c>
      <c r="D289" s="355">
        <f>(3.91*'VO2-LBM'!D289+1.1*'VCO2-LBM'!D289)/1000</f>
        <v>19.829229558011047</v>
      </c>
      <c r="E289" s="355">
        <f>(3.91*'VO2-LBM'!E289+1.1*'VCO2-LBM'!E289)/1000</f>
        <v>20.444400000000002</v>
      </c>
      <c r="F289" s="355">
        <f>(3.91*'VO2-LBM'!F289+1.1*'VCO2-LBM'!F289)/1000</f>
        <v>21.207323076923075</v>
      </c>
      <c r="G289" s="355">
        <f>(3.91*'VO2-LBM'!G289+1.1*'VCO2-LBM'!G289)/1000</f>
        <v>32.286351232876711</v>
      </c>
      <c r="H289" s="329">
        <f>(3.91*'VO2-LBM'!H289+1.1*'VCO2-LBM'!H289)/1000</f>
        <v>32.332461746031747</v>
      </c>
      <c r="I289" s="329">
        <f>(3.91*'VO2-LBM'!I289+1.1*'VCO2-LBM'!I289)/1000</f>
        <v>24.559516666666667</v>
      </c>
      <c r="J289" s="329">
        <f>(3.91*'VO2-LBM'!J289+1.1*'VCO2-LBM'!J289)/1000</f>
        <v>28.535118320610685</v>
      </c>
      <c r="K289" s="106">
        <f>(3.91*'VO2-LBM'!K289+1.1*'VCO2-LBM'!K289)/1000</f>
        <v>29.611442283464566</v>
      </c>
      <c r="L289" s="329"/>
      <c r="M289" s="329"/>
      <c r="N289" s="329"/>
      <c r="O289" s="329"/>
      <c r="P289" s="329"/>
      <c r="Q289" s="329"/>
      <c r="R289" s="329"/>
      <c r="S289" s="329"/>
      <c r="T289" s="329"/>
      <c r="U289" s="357">
        <f t="shared" ref="U289" si="820">STDEV(L288:T288)/SQRT(COUNT(L288:T288))</f>
        <v>1.0887303993158333</v>
      </c>
    </row>
    <row r="290" spans="1:21">
      <c r="A290" s="233">
        <v>43726</v>
      </c>
      <c r="B290" s="234">
        <v>1.8628009259259199</v>
      </c>
      <c r="C290" s="354">
        <f>(3.91*'VO2-LBM'!C290+1.1*'VCO2-LBM'!C290)/1000</f>
        <v>26.733963103448282</v>
      </c>
      <c r="D290" s="355">
        <f>(3.91*'VO2-LBM'!D290+1.1*'VCO2-LBM'!D290)/1000</f>
        <v>25.329828729281768</v>
      </c>
      <c r="E290" s="355">
        <f>(3.91*'VO2-LBM'!E290+1.1*'VCO2-LBM'!E290)/1000</f>
        <v>26.097348214285716</v>
      </c>
      <c r="F290" s="355">
        <f>(3.91*'VO2-LBM'!F290+1.1*'VCO2-LBM'!F290)/1000</f>
        <v>24.358010769230773</v>
      </c>
      <c r="G290" s="355">
        <f>(3.91*'VO2-LBM'!G290+1.1*'VCO2-LBM'!G290)/1000</f>
        <v>20.064858904109595</v>
      </c>
      <c r="H290" s="329">
        <f>(3.91*'VO2-LBM'!H290+1.1*'VCO2-LBM'!H290)/1000</f>
        <v>29.135947142857145</v>
      </c>
      <c r="I290" s="329">
        <f>(3.91*'VO2-LBM'!I290+1.1*'VCO2-LBM'!I290)/1000</f>
        <v>29.495933333333333</v>
      </c>
      <c r="J290" s="329">
        <f>(3.91*'VO2-LBM'!J290+1.1*'VCO2-LBM'!J290)/1000</f>
        <v>24.392535877862599</v>
      </c>
      <c r="K290" s="106">
        <f>(3.91*'VO2-LBM'!K290+1.1*'VCO2-LBM'!K290)/1000</f>
        <v>29.939098267716538</v>
      </c>
      <c r="L290" s="329"/>
      <c r="M290" s="329"/>
      <c r="N290" s="329"/>
      <c r="O290" s="329"/>
      <c r="P290" s="329"/>
      <c r="Q290" s="329"/>
      <c r="R290" s="329"/>
      <c r="S290" s="329"/>
      <c r="T290" s="329"/>
      <c r="U290" s="357"/>
    </row>
    <row r="291" spans="1:21">
      <c r="A291" s="233">
        <v>43726</v>
      </c>
      <c r="B291" s="234">
        <v>1.8766898148148099</v>
      </c>
      <c r="C291" s="354">
        <f>(3.91*'VO2-LBM'!C291+1.1*'VCO2-LBM'!C291)/1000</f>
        <v>25.318782413793109</v>
      </c>
      <c r="D291" s="355">
        <f>(3.91*'VO2-LBM'!D291+1.1*'VCO2-LBM'!D291)/1000</f>
        <v>18.858352209944751</v>
      </c>
      <c r="E291" s="355">
        <f>(3.91*'VO2-LBM'!E291+1.1*'VCO2-LBM'!E291)/1000</f>
        <v>17.367605357142857</v>
      </c>
      <c r="F291" s="355">
        <f>(3.91*'VO2-LBM'!F291+1.1*'VCO2-LBM'!F291)/1000</f>
        <v>32.306627692307686</v>
      </c>
      <c r="G291" s="355">
        <f>(3.91*'VO2-LBM'!G291+1.1*'VCO2-LBM'!G291)/1000</f>
        <v>23.835212397260275</v>
      </c>
      <c r="H291" s="329">
        <f>(3.91*'VO2-LBM'!H291+1.1*'VCO2-LBM'!H291)/1000</f>
        <v>22.982275238095241</v>
      </c>
      <c r="I291" s="329">
        <f>(3.91*'VO2-LBM'!I291+1.1*'VCO2-LBM'!I291)/1000</f>
        <v>25.077249999999996</v>
      </c>
      <c r="J291" s="329">
        <f>(3.91*'VO2-LBM'!J291+1.1*'VCO2-LBM'!J291)/1000</f>
        <v>23.871149770992371</v>
      </c>
      <c r="K291" s="106">
        <f>(3.91*'VO2-LBM'!K291+1.1*'VCO2-LBM'!K291)/1000</f>
        <v>30.934196456692916</v>
      </c>
      <c r="L291" s="329">
        <f t="shared" ref="L291" si="821">AVERAGE(C291:C293)</f>
        <v>20.467384022988508</v>
      </c>
      <c r="M291" s="329">
        <f t="shared" ref="M291" si="822">AVERAGE(D291:D293)</f>
        <v>18.632433149171273</v>
      </c>
      <c r="N291" s="329">
        <f t="shared" ref="N291" si="823">AVERAGE(E291:E293)</f>
        <v>18.546680357142858</v>
      </c>
      <c r="O291" s="329">
        <f t="shared" ref="O291" si="824">AVERAGE(F291:F293)</f>
        <v>28.677851794871795</v>
      </c>
      <c r="P291" s="329">
        <f t="shared" ref="P291" si="825">AVERAGE(G291:G293)</f>
        <v>23.086153881278538</v>
      </c>
      <c r="Q291" s="329">
        <f t="shared" ref="Q291" si="826">AVERAGE(H291:H293)</f>
        <v>26.292402328042328</v>
      </c>
      <c r="R291" s="329">
        <f t="shared" ref="R291" si="827">AVERAGE(I291:I293)</f>
        <v>25.150233333333329</v>
      </c>
      <c r="S291" s="329">
        <f t="shared" ref="S291" si="828">AVERAGE(J291:J293)</f>
        <v>24.473922544529263</v>
      </c>
      <c r="T291" s="329">
        <f t="shared" ref="T291" si="829">AVERAGE(K291:K293)</f>
        <v>25.135928031496064</v>
      </c>
      <c r="U291" s="357">
        <f t="shared" ref="U291" si="830">AVERAGE(L291:T291)</f>
        <v>23.384776604761552</v>
      </c>
    </row>
    <row r="292" spans="1:21">
      <c r="A292" s="233">
        <v>43726</v>
      </c>
      <c r="B292" s="234">
        <v>1.8905787037037001</v>
      </c>
      <c r="C292" s="354">
        <f>(3.91*'VO2-LBM'!C292+1.1*'VCO2-LBM'!C292)/1000</f>
        <v>18.830154655172418</v>
      </c>
      <c r="D292" s="355">
        <f>(3.91*'VO2-LBM'!D292+1.1*'VCO2-LBM'!D292)/1000</f>
        <v>16.716106353591162</v>
      </c>
      <c r="E292" s="355">
        <f>(3.91*'VO2-LBM'!E292+1.1*'VCO2-LBM'!E292)/1000</f>
        <v>16.528692857142858</v>
      </c>
      <c r="F292" s="355">
        <f>(3.91*'VO2-LBM'!F292+1.1*'VCO2-LBM'!F292)/1000</f>
        <v>25.884912307692311</v>
      </c>
      <c r="G292" s="355">
        <f>(3.91*'VO2-LBM'!G292+1.1*'VCO2-LBM'!G292)/1000</f>
        <v>24.204629657534248</v>
      </c>
      <c r="H292" s="329">
        <f>(3.91*'VO2-LBM'!H292+1.1*'VCO2-LBM'!H292)/1000</f>
        <v>26.31393253968254</v>
      </c>
      <c r="I292" s="329">
        <f>(3.91*'VO2-LBM'!I292+1.1*'VCO2-LBM'!I292)/1000</f>
        <v>23.935366666666663</v>
      </c>
      <c r="J292" s="329">
        <f>(3.91*'VO2-LBM'!J292+1.1*'VCO2-LBM'!J292)/1000</f>
        <v>26.570572213740459</v>
      </c>
      <c r="K292" s="106">
        <f>(3.91*'VO2-LBM'!K292+1.1*'VCO2-LBM'!K292)/1000</f>
        <v>20.517410393700789</v>
      </c>
      <c r="L292" s="329"/>
      <c r="M292" s="329"/>
      <c r="N292" s="329"/>
      <c r="O292" s="329"/>
      <c r="P292" s="329"/>
      <c r="Q292" s="329"/>
      <c r="R292" s="329"/>
      <c r="S292" s="329"/>
      <c r="T292" s="329"/>
      <c r="U292" s="357">
        <f t="shared" ref="U292" si="831">STDEV(L291:T291)/SQRT(COUNT(L291:T291))</f>
        <v>1.1692402483441628</v>
      </c>
    </row>
    <row r="293" spans="1:21">
      <c r="A293" s="233">
        <v>43726</v>
      </c>
      <c r="B293" s="234">
        <v>1.90446759259259</v>
      </c>
      <c r="C293" s="354">
        <f>(3.91*'VO2-LBM'!C293+1.1*'VCO2-LBM'!C293)/1000</f>
        <v>17.253215000000004</v>
      </c>
      <c r="D293" s="355">
        <f>(3.91*'VO2-LBM'!D293+1.1*'VCO2-LBM'!D293)/1000</f>
        <v>20.3228408839779</v>
      </c>
      <c r="E293" s="355">
        <f>(3.91*'VO2-LBM'!E293+1.1*'VCO2-LBM'!E293)/1000</f>
        <v>21.743742857142855</v>
      </c>
      <c r="F293" s="355">
        <f>(3.91*'VO2-LBM'!F293+1.1*'VCO2-LBM'!F293)/1000</f>
        <v>27.842015384615383</v>
      </c>
      <c r="G293" s="355">
        <f>(3.91*'VO2-LBM'!G293+1.1*'VCO2-LBM'!G293)/1000</f>
        <v>21.218619589041101</v>
      </c>
      <c r="H293" s="329">
        <f>(3.91*'VO2-LBM'!H293+1.1*'VCO2-LBM'!H293)/1000</f>
        <v>29.580999206349212</v>
      </c>
      <c r="I293" s="329">
        <f>(3.91*'VO2-LBM'!I293+1.1*'VCO2-LBM'!I293)/1000</f>
        <v>26.438083333333331</v>
      </c>
      <c r="J293" s="329">
        <f>(3.91*'VO2-LBM'!J293+1.1*'VCO2-LBM'!J293)/1000</f>
        <v>22.980045648854965</v>
      </c>
      <c r="K293" s="106">
        <f>(3.91*'VO2-LBM'!K293+1.1*'VCO2-LBM'!K293)/1000</f>
        <v>23.956177244094491</v>
      </c>
      <c r="L293" s="329"/>
      <c r="M293" s="329"/>
      <c r="N293" s="329"/>
      <c r="O293" s="329"/>
      <c r="P293" s="329"/>
      <c r="Q293" s="329"/>
      <c r="R293" s="329"/>
      <c r="S293" s="329"/>
      <c r="T293" s="329"/>
      <c r="U293" s="357"/>
    </row>
    <row r="294" spans="1:21">
      <c r="A294" s="233">
        <v>43726</v>
      </c>
      <c r="B294" s="234">
        <v>1.91835648148148</v>
      </c>
      <c r="C294" s="354">
        <f>(3.91*'VO2-LBM'!C294+1.1*'VCO2-LBM'!C294)/1000</f>
        <v>22.714721609195408</v>
      </c>
      <c r="D294" s="355">
        <f>(3.91*'VO2-LBM'!D294+1.1*'VCO2-LBM'!D294)/1000</f>
        <v>18.09447044198895</v>
      </c>
      <c r="E294" s="355">
        <f>(3.91*'VO2-LBM'!E294+1.1*'VCO2-LBM'!E294)/1000</f>
        <v>18.28655357142857</v>
      </c>
      <c r="F294" s="355">
        <f>(3.91*'VO2-LBM'!F294+1.1*'VCO2-LBM'!F294)/1000</f>
        <v>29.568101538461537</v>
      </c>
      <c r="G294" s="355">
        <f>(3.91*'VO2-LBM'!G294+1.1*'VCO2-LBM'!G294)/1000</f>
        <v>27.365248424657533</v>
      </c>
      <c r="H294" s="329">
        <f>(3.91*'VO2-LBM'!H294+1.1*'VCO2-LBM'!H294)/1000</f>
        <v>29.382998253968253</v>
      </c>
      <c r="I294" s="329">
        <f>(3.91*'VO2-LBM'!I294+1.1*'VCO2-LBM'!I294)/1000</f>
        <v>28.994433333333333</v>
      </c>
      <c r="J294" s="329">
        <f>(3.91*'VO2-LBM'!J294+1.1*'VCO2-LBM'!J294)/1000</f>
        <v>36.39513328244275</v>
      </c>
      <c r="K294" s="106">
        <f>(3.91*'VO2-LBM'!K294+1.1*'VCO2-LBM'!K294)/1000</f>
        <v>22.5685837007874</v>
      </c>
      <c r="L294" s="329">
        <f t="shared" ref="L294" si="832">AVERAGE(C294:C296)</f>
        <v>23.014643850574718</v>
      </c>
      <c r="M294" s="329">
        <f t="shared" ref="M294" si="833">AVERAGE(D294:D296)</f>
        <v>21.543514917127069</v>
      </c>
      <c r="N294" s="329">
        <f t="shared" ref="N294" si="834">AVERAGE(E294:E296)</f>
        <v>19.233262499999999</v>
      </c>
      <c r="O294" s="329">
        <f t="shared" ref="O294" si="835">AVERAGE(F294:F296)</f>
        <v>26.74122564102564</v>
      </c>
      <c r="P294" s="329">
        <f t="shared" ref="P294" si="836">AVERAGE(G294:G296)</f>
        <v>26.884731917808221</v>
      </c>
      <c r="Q294" s="329">
        <f t="shared" ref="Q294" si="837">AVERAGE(H294:H296)</f>
        <v>24.583295291005289</v>
      </c>
      <c r="R294" s="329">
        <f t="shared" ref="R294" si="838">AVERAGE(I294:I296)</f>
        <v>26.739722222222223</v>
      </c>
      <c r="S294" s="329">
        <f t="shared" ref="S294" si="839">AVERAGE(J294:J296)</f>
        <v>29.021530127226466</v>
      </c>
      <c r="T294" s="329">
        <f t="shared" ref="T294" si="840">AVERAGE(K294:K296)</f>
        <v>28.556773569553808</v>
      </c>
      <c r="U294" s="357">
        <f t="shared" ref="U294" si="841">AVERAGE(L294:T294)</f>
        <v>25.146522226282602</v>
      </c>
    </row>
    <row r="295" spans="1:21">
      <c r="A295" s="233">
        <v>43726</v>
      </c>
      <c r="B295" s="234">
        <v>1.9322453703703699</v>
      </c>
      <c r="C295" s="354">
        <f>(3.91*'VO2-LBM'!C295+1.1*'VCO2-LBM'!C295)/1000</f>
        <v>21.68950057471265</v>
      </c>
      <c r="D295" s="355">
        <f>(3.91*'VO2-LBM'!D295+1.1*'VCO2-LBM'!D295)/1000</f>
        <v>24.726990331491709</v>
      </c>
      <c r="E295" s="355">
        <f>(3.91*'VO2-LBM'!E295+1.1*'VCO2-LBM'!E295)/1000</f>
        <v>23.464639285714284</v>
      </c>
      <c r="F295" s="355">
        <f>(3.91*'VO2-LBM'!F295+1.1*'VCO2-LBM'!F295)/1000</f>
        <v>26.54130769230769</v>
      </c>
      <c r="G295" s="355">
        <f>(3.91*'VO2-LBM'!G295+1.1*'VCO2-LBM'!G295)/1000</f>
        <v>23.722675136986304</v>
      </c>
      <c r="H295" s="329">
        <f>(3.91*'VO2-LBM'!H295+1.1*'VCO2-LBM'!H295)/1000</f>
        <v>23.406029206349206</v>
      </c>
      <c r="I295" s="329">
        <f>(3.91*'VO2-LBM'!I295+1.1*'VCO2-LBM'!I295)/1000</f>
        <v>27.159283333333335</v>
      </c>
      <c r="J295" s="329">
        <f>(3.91*'VO2-LBM'!J295+1.1*'VCO2-LBM'!J295)/1000</f>
        <v>27.374609465648859</v>
      </c>
      <c r="K295" s="106">
        <f>(3.91*'VO2-LBM'!K295+1.1*'VCO2-LBM'!K295)/1000</f>
        <v>32.570739055118111</v>
      </c>
      <c r="L295" s="329"/>
      <c r="M295" s="329"/>
      <c r="N295" s="329"/>
      <c r="O295" s="329"/>
      <c r="P295" s="329"/>
      <c r="Q295" s="329"/>
      <c r="R295" s="329"/>
      <c r="S295" s="329"/>
      <c r="T295" s="329"/>
      <c r="U295" s="357">
        <f t="shared" ref="U295" si="842">STDEV(L294:T294)/SQRT(COUNT(L294:T294))</f>
        <v>1.1027659092668796</v>
      </c>
    </row>
    <row r="296" spans="1:21">
      <c r="A296" s="233">
        <v>43726</v>
      </c>
      <c r="B296" s="234">
        <v>1.9461342592592601</v>
      </c>
      <c r="C296" s="354">
        <f>(3.91*'VO2-LBM'!C296+1.1*'VCO2-LBM'!C296)/1000</f>
        <v>24.639709367816096</v>
      </c>
      <c r="D296" s="355">
        <f>(3.91*'VO2-LBM'!D296+1.1*'VCO2-LBM'!D296)/1000</f>
        <v>21.809083977900549</v>
      </c>
      <c r="E296" s="355">
        <f>(3.91*'VO2-LBM'!E296+1.1*'VCO2-LBM'!E296)/1000</f>
        <v>15.948594642857143</v>
      </c>
      <c r="F296" s="355">
        <f>(3.91*'VO2-LBM'!F296+1.1*'VCO2-LBM'!F296)/1000</f>
        <v>24.114267692307692</v>
      </c>
      <c r="G296" s="355">
        <f>(3.91*'VO2-LBM'!G296+1.1*'VCO2-LBM'!G296)/1000</f>
        <v>29.566272191780822</v>
      </c>
      <c r="H296" s="329">
        <f>(3.91*'VO2-LBM'!H296+1.1*'VCO2-LBM'!H296)/1000</f>
        <v>20.960858412698418</v>
      </c>
      <c r="I296" s="329">
        <f>(3.91*'VO2-LBM'!I296+1.1*'VCO2-LBM'!I296)/1000</f>
        <v>24.065449999999998</v>
      </c>
      <c r="J296" s="329">
        <f>(3.91*'VO2-LBM'!J296+1.1*'VCO2-LBM'!J296)/1000</f>
        <v>23.294847633587789</v>
      </c>
      <c r="K296" s="106">
        <f>(3.91*'VO2-LBM'!K296+1.1*'VCO2-LBM'!K296)/1000</f>
        <v>30.530997952755907</v>
      </c>
      <c r="L296" s="329"/>
      <c r="M296" s="329"/>
      <c r="N296" s="329"/>
      <c r="O296" s="329"/>
      <c r="P296" s="329"/>
      <c r="Q296" s="329"/>
      <c r="R296" s="329"/>
      <c r="S296" s="329"/>
      <c r="T296" s="329"/>
      <c r="U296" s="357"/>
    </row>
    <row r="297" spans="1:21">
      <c r="A297" s="233">
        <v>43726</v>
      </c>
      <c r="B297" s="234">
        <v>1.96002314814815</v>
      </c>
      <c r="C297" s="354">
        <f>(3.91*'VO2-LBM'!C297+1.1*'VCO2-LBM'!C297)/1000</f>
        <v>26.812568678160922</v>
      </c>
      <c r="D297" s="355">
        <f>(3.91*'VO2-LBM'!D297+1.1*'VCO2-LBM'!D297)/1000</f>
        <v>15.392827624309394</v>
      </c>
      <c r="E297" s="355">
        <f>(3.91*'VO2-LBM'!E297+1.1*'VCO2-LBM'!E297)/1000</f>
        <v>13.570183928571428</v>
      </c>
      <c r="F297" s="355">
        <f>(3.91*'VO2-LBM'!F297+1.1*'VCO2-LBM'!F297)/1000</f>
        <v>28.314355384615382</v>
      </c>
      <c r="G297" s="355">
        <f>(3.91*'VO2-LBM'!G297+1.1*'VCO2-LBM'!G297)/1000</f>
        <v>22.068891712328767</v>
      </c>
      <c r="H297" s="329">
        <f>(3.91*'VO2-LBM'!H297+1.1*'VCO2-LBM'!H297)/1000</f>
        <v>27.477328253968256</v>
      </c>
      <c r="I297" s="329">
        <f>(3.91*'VO2-LBM'!I297+1.1*'VCO2-LBM'!I297)/1000</f>
        <v>21.415466666666667</v>
      </c>
      <c r="J297" s="329">
        <f>(3.91*'VO2-LBM'!J297+1.1*'VCO2-LBM'!J297)/1000</f>
        <v>30.078158931297711</v>
      </c>
      <c r="K297" s="106">
        <f>(3.91*'VO2-LBM'!K297+1.1*'VCO2-LBM'!K297)/1000</f>
        <v>27.154805748031499</v>
      </c>
      <c r="L297" s="329">
        <f t="shared" ref="L297" si="843">AVERAGE(C297:C299)</f>
        <v>24.195279750957855</v>
      </c>
      <c r="M297" s="329">
        <f t="shared" ref="M297" si="844">AVERAGE(D297:D299)</f>
        <v>15.346976519337018</v>
      </c>
      <c r="N297" s="329">
        <f t="shared" ref="N297" si="845">AVERAGE(E297:E299)</f>
        <v>21.3312375</v>
      </c>
      <c r="O297" s="329">
        <f t="shared" ref="O297" si="846">AVERAGE(F297:F299)</f>
        <v>29.021356410256413</v>
      </c>
      <c r="P297" s="329">
        <f t="shared" ref="P297" si="847">AVERAGE(G297:G299)</f>
        <v>26.592217374429225</v>
      </c>
      <c r="Q297" s="329">
        <f t="shared" ref="Q297" si="848">AVERAGE(H297:H299)</f>
        <v>27.938141587301587</v>
      </c>
      <c r="R297" s="329">
        <f t="shared" ref="R297" si="849">AVERAGE(I297:I299)</f>
        <v>28.62776666666667</v>
      </c>
      <c r="S297" s="329">
        <f t="shared" ref="S297" si="850">AVERAGE(J297:J299)</f>
        <v>27.580294961832067</v>
      </c>
      <c r="T297" s="329">
        <f t="shared" ref="T297" si="851">AVERAGE(K297:K299)</f>
        <v>28.033725643044622</v>
      </c>
      <c r="U297" s="357">
        <f t="shared" ref="U297" si="852">AVERAGE(L297:T297)</f>
        <v>25.407444045980604</v>
      </c>
    </row>
    <row r="298" spans="1:21">
      <c r="A298" s="233">
        <v>43726</v>
      </c>
      <c r="B298" s="234">
        <v>1.97391203703703</v>
      </c>
      <c r="C298" s="354">
        <f>(3.91*'VO2-LBM'!C298+1.1*'VCO2-LBM'!C298)/1000</f>
        <v>26.231351551724146</v>
      </c>
      <c r="D298" s="355">
        <f>(3.91*'VO2-LBM'!D298+1.1*'VCO2-LBM'!D298)/1000</f>
        <v>15.224201381215469</v>
      </c>
      <c r="E298" s="355">
        <f>(3.91*'VO2-LBM'!E298+1.1*'VCO2-LBM'!E298)/1000</f>
        <v>25.517426785714285</v>
      </c>
      <c r="F298" s="355">
        <f>(3.91*'VO2-LBM'!F298+1.1*'VCO2-LBM'!F298)/1000</f>
        <v>31.930292307692309</v>
      </c>
      <c r="G298" s="355">
        <f>(3.91*'VO2-LBM'!G298+1.1*'VCO2-LBM'!G298)/1000</f>
        <v>33.642905684931506</v>
      </c>
      <c r="H298" s="329">
        <f>(3.91*'VO2-LBM'!H298+1.1*'VCO2-LBM'!H298)/1000</f>
        <v>27.570503174603175</v>
      </c>
      <c r="I298" s="329">
        <f>(3.91*'VO2-LBM'!I298+1.1*'VCO2-LBM'!I298)/1000</f>
        <v>30.908183333333334</v>
      </c>
      <c r="J298" s="329">
        <f>(3.91*'VO2-LBM'!J298+1.1*'VCO2-LBM'!J298)/1000</f>
        <v>29.906737709923668</v>
      </c>
      <c r="K298" s="106">
        <f>(3.91*'VO2-LBM'!K298+1.1*'VCO2-LBM'!K298)/1000</f>
        <v>29.37839283464567</v>
      </c>
      <c r="L298" s="329"/>
      <c r="M298" s="329"/>
      <c r="N298" s="329"/>
      <c r="O298" s="329"/>
      <c r="P298" s="329"/>
      <c r="Q298" s="329"/>
      <c r="R298" s="329"/>
      <c r="S298" s="329"/>
      <c r="T298" s="329"/>
      <c r="U298" s="357">
        <f t="shared" ref="U298" si="853">STDEV(L297:T297)/SQRT(COUNT(L297:T297))</f>
        <v>1.5007192873164001</v>
      </c>
    </row>
    <row r="299" spans="1:21">
      <c r="A299" s="233">
        <v>43726</v>
      </c>
      <c r="B299" s="234">
        <v>1.9878009259259199</v>
      </c>
      <c r="C299" s="354">
        <f>(3.91*'VO2-LBM'!C299+1.1*'VCO2-LBM'!C299)/1000</f>
        <v>19.541919022988509</v>
      </c>
      <c r="D299" s="355">
        <f>(3.91*'VO2-LBM'!D299+1.1*'VCO2-LBM'!D299)/1000</f>
        <v>15.423900552486188</v>
      </c>
      <c r="E299" s="355">
        <f>(3.91*'VO2-LBM'!E299+1.1*'VCO2-LBM'!E299)/1000</f>
        <v>24.906101785714288</v>
      </c>
      <c r="F299" s="355">
        <f>(3.91*'VO2-LBM'!F299+1.1*'VCO2-LBM'!F299)/1000</f>
        <v>26.819421538461537</v>
      </c>
      <c r="G299" s="355">
        <f>(3.91*'VO2-LBM'!G299+1.1*'VCO2-LBM'!G299)/1000</f>
        <v>24.064854726027399</v>
      </c>
      <c r="H299" s="329">
        <f>(3.91*'VO2-LBM'!H299+1.1*'VCO2-LBM'!H299)/1000</f>
        <v>28.766593333333333</v>
      </c>
      <c r="I299" s="329">
        <f>(3.91*'VO2-LBM'!I299+1.1*'VCO2-LBM'!I299)/1000</f>
        <v>33.559650000000005</v>
      </c>
      <c r="J299" s="329">
        <f>(3.91*'VO2-LBM'!J299+1.1*'VCO2-LBM'!J299)/1000</f>
        <v>22.755988244274814</v>
      </c>
      <c r="K299" s="106">
        <f>(3.91*'VO2-LBM'!K299+1.1*'VCO2-LBM'!K299)/1000</f>
        <v>27.567978346456695</v>
      </c>
      <c r="L299" s="329"/>
      <c r="M299" s="329"/>
      <c r="N299" s="329"/>
      <c r="O299" s="329"/>
      <c r="P299" s="329"/>
      <c r="Q299" s="329"/>
      <c r="R299" s="329"/>
      <c r="S299" s="329"/>
      <c r="T299" s="329"/>
      <c r="U299" s="357"/>
    </row>
    <row r="300" spans="1:21">
      <c r="A300" s="233">
        <v>43727</v>
      </c>
      <c r="B300" s="234">
        <v>2.001689814814815</v>
      </c>
      <c r="C300" s="354">
        <f>(3.91*'VO2-LBM'!C300+1.1*'VCO2-LBM'!C300)/1000</f>
        <v>23.043394770114944</v>
      </c>
      <c r="D300" s="355">
        <f>(3.91*'VO2-LBM'!D300+1.1*'VCO2-LBM'!D300)/1000</f>
        <v>22.941223756906076</v>
      </c>
      <c r="E300" s="355">
        <f>(3.91*'VO2-LBM'!E300+1.1*'VCO2-LBM'!E300)/1000</f>
        <v>18.371941071428569</v>
      </c>
      <c r="F300" s="355">
        <f>(3.91*'VO2-LBM'!F300+1.1*'VCO2-LBM'!F300)/1000</f>
        <v>21.503020000000003</v>
      </c>
      <c r="G300" s="355">
        <f>(3.91*'VO2-LBM'!G300+1.1*'VCO2-LBM'!G300)/1000</f>
        <v>25.45098150684932</v>
      </c>
      <c r="H300" s="329">
        <f>(3.91*'VO2-LBM'!H300+1.1*'VCO2-LBM'!H300)/1000</f>
        <v>31.425967936507934</v>
      </c>
      <c r="I300" s="329">
        <f>(3.91*'VO2-LBM'!I300+1.1*'VCO2-LBM'!I300)/1000</f>
        <v>34.010950000000001</v>
      </c>
      <c r="J300" s="329">
        <f>(3.91*'VO2-LBM'!J300+1.1*'VCO2-LBM'!J300)/1000</f>
        <v>22.470840916030539</v>
      </c>
      <c r="K300" s="106">
        <f>(3.91*'VO2-LBM'!K300+1.1*'VCO2-LBM'!K300)/1000</f>
        <v>28.580573858267723</v>
      </c>
      <c r="L300" s="329">
        <f t="shared" ref="L300" si="854">AVERAGE(C300:C302)</f>
        <v>20.391893390804601</v>
      </c>
      <c r="M300" s="329">
        <f t="shared" ref="M300" si="855">AVERAGE(D300:D302)</f>
        <v>17.596674493554328</v>
      </c>
      <c r="N300" s="329">
        <f t="shared" ref="N300" si="856">AVERAGE(E300:E302)</f>
        <v>16.875776785714283</v>
      </c>
      <c r="O300" s="329">
        <f t="shared" ref="O300" si="857">AVERAGE(F300:F302)</f>
        <v>24.817421538461542</v>
      </c>
      <c r="P300" s="329">
        <f t="shared" ref="P300" si="858">AVERAGE(G300:G302)</f>
        <v>21.111343767123287</v>
      </c>
      <c r="Q300" s="329">
        <f t="shared" ref="Q300" si="859">AVERAGE(H300:H302)</f>
        <v>24.673158306878307</v>
      </c>
      <c r="R300" s="329">
        <f t="shared" ref="R300" si="860">AVERAGE(I300:I302)</f>
        <v>27.001077777777777</v>
      </c>
      <c r="S300" s="329">
        <f t="shared" ref="S300" si="861">AVERAGE(J300:J302)</f>
        <v>26.439511501272268</v>
      </c>
      <c r="T300" s="329">
        <f t="shared" ref="T300" si="862">AVERAGE(K300:K302)</f>
        <v>24.505197112860898</v>
      </c>
      <c r="U300" s="357">
        <f t="shared" ref="U300" si="863">AVERAGE(L300:T300)</f>
        <v>22.601339408271922</v>
      </c>
    </row>
    <row r="301" spans="1:21">
      <c r="A301" s="233">
        <v>43727</v>
      </c>
      <c r="B301" s="234">
        <v>2.0155787037036998</v>
      </c>
      <c r="C301" s="354">
        <f>(3.91*'VO2-LBM'!C301+1.1*'VCO2-LBM'!C301)/1000</f>
        <v>20.375135000000004</v>
      </c>
      <c r="D301" s="355">
        <f>(3.91*'VO2-LBM'!D301+1.1*'VCO2-LBM'!D301)/1000</f>
        <v>14.586296408839779</v>
      </c>
      <c r="E301" s="355">
        <f>(3.91*'VO2-LBM'!E301+1.1*'VCO2-LBM'!E301)/1000</f>
        <v>16.181308928571429</v>
      </c>
      <c r="F301" s="355">
        <f>(3.91*'VO2-LBM'!F301+1.1*'VCO2-LBM'!F301)/1000</f>
        <v>25.972624615384614</v>
      </c>
      <c r="G301" s="355">
        <f>(3.91*'VO2-LBM'!G301+1.1*'VCO2-LBM'!G301)/1000</f>
        <v>18.83319171232877</v>
      </c>
      <c r="H301" s="329">
        <f>(3.91*'VO2-LBM'!H301+1.1*'VCO2-LBM'!H301)/1000</f>
        <v>22.376247619047618</v>
      </c>
      <c r="I301" s="329">
        <f>(3.91*'VO2-LBM'!I301+1.1*'VCO2-LBM'!I301)/1000</f>
        <v>24.571999999999996</v>
      </c>
      <c r="J301" s="329">
        <f>(3.91*'VO2-LBM'!J301+1.1*'VCO2-LBM'!J301)/1000</f>
        <v>23.185598015267178</v>
      </c>
      <c r="K301" s="106">
        <f>(3.91*'VO2-LBM'!K301+1.1*'VCO2-LBM'!K301)/1000</f>
        <v>22.039708503937007</v>
      </c>
      <c r="L301" s="329"/>
      <c r="M301" s="329"/>
      <c r="N301" s="329"/>
      <c r="O301" s="329"/>
      <c r="P301" s="329"/>
      <c r="Q301" s="329"/>
      <c r="R301" s="329"/>
      <c r="S301" s="329"/>
      <c r="T301" s="329"/>
      <c r="U301" s="357">
        <f t="shared" ref="U301" si="864">STDEV(L300:T300)/SQRT(COUNT(L300:T300))</f>
        <v>1.2463717756143364</v>
      </c>
    </row>
    <row r="302" spans="1:21">
      <c r="A302" s="233">
        <v>43727</v>
      </c>
      <c r="B302" s="234">
        <v>2.02946759259259</v>
      </c>
      <c r="C302" s="354">
        <f>(3.91*'VO2-LBM'!C302+1.1*'VCO2-LBM'!C302)/1000</f>
        <v>17.757150402298855</v>
      </c>
      <c r="D302" s="355">
        <f>(3.91*'VO2-LBM'!D302+1.1*'VCO2-LBM'!D302)/1000</f>
        <v>15.262503314917129</v>
      </c>
      <c r="E302" s="355">
        <f>(3.91*'VO2-LBM'!E302+1.1*'VCO2-LBM'!E302)/1000</f>
        <v>16.074080357142858</v>
      </c>
      <c r="F302" s="355">
        <f>(3.91*'VO2-LBM'!F302+1.1*'VCO2-LBM'!F302)/1000</f>
        <v>26.976620000000004</v>
      </c>
      <c r="G302" s="355">
        <f>(3.91*'VO2-LBM'!G302+1.1*'VCO2-LBM'!G302)/1000</f>
        <v>19.049858082191779</v>
      </c>
      <c r="H302" s="329">
        <f>(3.91*'VO2-LBM'!H302+1.1*'VCO2-LBM'!H302)/1000</f>
        <v>20.217259365079368</v>
      </c>
      <c r="I302" s="329">
        <f>(3.91*'VO2-LBM'!I302+1.1*'VCO2-LBM'!I302)/1000</f>
        <v>22.420283333333334</v>
      </c>
      <c r="J302" s="329">
        <f>(3.91*'VO2-LBM'!J302+1.1*'VCO2-LBM'!J302)/1000</f>
        <v>33.662095572519085</v>
      </c>
      <c r="K302" s="106">
        <f>(3.91*'VO2-LBM'!K302+1.1*'VCO2-LBM'!K302)/1000</f>
        <v>22.895308976377958</v>
      </c>
      <c r="L302" s="329"/>
      <c r="M302" s="329"/>
      <c r="N302" s="329"/>
      <c r="O302" s="329"/>
      <c r="P302" s="329"/>
      <c r="Q302" s="329"/>
      <c r="R302" s="329"/>
      <c r="S302" s="329"/>
      <c r="T302" s="329"/>
      <c r="U302" s="357"/>
    </row>
    <row r="303" spans="1:21">
      <c r="A303" s="233">
        <v>43727</v>
      </c>
      <c r="B303" s="234">
        <v>2.0433564814814802</v>
      </c>
      <c r="C303" s="354">
        <f>(3.91*'VO2-LBM'!C303+1.1*'VCO2-LBM'!C303)/1000</f>
        <v>19.369725000000003</v>
      </c>
      <c r="D303" s="355">
        <f>(3.91*'VO2-LBM'!D303+1.1*'VCO2-LBM'!D303)/1000</f>
        <v>16.14009447513812</v>
      </c>
      <c r="E303" s="355">
        <f>(3.91*'VO2-LBM'!E303+1.1*'VCO2-LBM'!E303)/1000</f>
        <v>21.812287500000004</v>
      </c>
      <c r="F303" s="355">
        <f>(3.91*'VO2-LBM'!F303+1.1*'VCO2-LBM'!F303)/1000</f>
        <v>22.484456923076927</v>
      </c>
      <c r="G303" s="355">
        <f>(3.91*'VO2-LBM'!G303+1.1*'VCO2-LBM'!G303)/1000</f>
        <v>20.107897808219178</v>
      </c>
      <c r="H303" s="329">
        <f>(3.91*'VO2-LBM'!H303+1.1*'VCO2-LBM'!H303)/1000</f>
        <v>24.151139841269842</v>
      </c>
      <c r="I303" s="329">
        <f>(3.91*'VO2-LBM'!I303+1.1*'VCO2-LBM'!I303)/1000</f>
        <v>20.459133333333334</v>
      </c>
      <c r="J303" s="329">
        <f>(3.91*'VO2-LBM'!J303+1.1*'VCO2-LBM'!J303)/1000</f>
        <v>35.75461267175573</v>
      </c>
      <c r="K303" s="106">
        <f>(3.91*'VO2-LBM'!K303+1.1*'VCO2-LBM'!K303)/1000</f>
        <v>32.058414960629925</v>
      </c>
      <c r="L303" s="329">
        <f t="shared" ref="L303" si="865">AVERAGE(C303:C305)</f>
        <v>23.341660900383147</v>
      </c>
      <c r="M303" s="329">
        <f t="shared" ref="M303" si="866">AVERAGE(D303:D305)</f>
        <v>19.962036556169426</v>
      </c>
      <c r="N303" s="329">
        <f t="shared" ref="N303" si="867">AVERAGE(E303:E305)</f>
        <v>25.517373214285715</v>
      </c>
      <c r="O303" s="329">
        <f t="shared" ref="O303" si="868">AVERAGE(F303:F305)</f>
        <v>27.351308205128209</v>
      </c>
      <c r="P303" s="329">
        <f t="shared" ref="P303" si="869">AVERAGE(G303:G305)</f>
        <v>27.607308424657536</v>
      </c>
      <c r="Q303" s="329">
        <f t="shared" ref="Q303" si="870">AVERAGE(H303:H305)</f>
        <v>26.191556243386245</v>
      </c>
      <c r="R303" s="329">
        <f t="shared" ref="R303" si="871">AVERAGE(I303:I305)</f>
        <v>22.051850000000002</v>
      </c>
      <c r="S303" s="329">
        <f t="shared" ref="S303" si="872">AVERAGE(J303:J305)</f>
        <v>30.496097659033079</v>
      </c>
      <c r="T303" s="329">
        <f t="shared" ref="T303" si="873">AVERAGE(K303:K305)</f>
        <v>25.10025603674541</v>
      </c>
      <c r="U303" s="357">
        <f t="shared" ref="U303" si="874">AVERAGE(L303:T303)</f>
        <v>25.291049693309859</v>
      </c>
    </row>
    <row r="304" spans="1:21">
      <c r="A304" s="233">
        <v>43727</v>
      </c>
      <c r="B304" s="234">
        <v>2.0572453703703699</v>
      </c>
      <c r="C304" s="354">
        <f>(3.91*'VO2-LBM'!C304+1.1*'VCO2-LBM'!C304)/1000</f>
        <v>25.324108965517247</v>
      </c>
      <c r="D304" s="355">
        <f>(3.91*'VO2-LBM'!D304+1.1*'VCO2-LBM'!D304)/1000</f>
        <v>27.468367403314915</v>
      </c>
      <c r="E304" s="355">
        <f>(3.91*'VO2-LBM'!E304+1.1*'VCO2-LBM'!E304)/1000</f>
        <v>27.014062500000001</v>
      </c>
      <c r="F304" s="355">
        <f>(3.91*'VO2-LBM'!F304+1.1*'VCO2-LBM'!F304)/1000</f>
        <v>31.518401538461539</v>
      </c>
      <c r="G304" s="355">
        <f>(3.91*'VO2-LBM'!G304+1.1*'VCO2-LBM'!G304)/1000</f>
        <v>32.764702260273971</v>
      </c>
      <c r="H304" s="329">
        <f>(3.91*'VO2-LBM'!H304+1.1*'VCO2-LBM'!H304)/1000</f>
        <v>21.219458730158728</v>
      </c>
      <c r="I304" s="329">
        <f>(3.91*'VO2-LBM'!I304+1.1*'VCO2-LBM'!I304)/1000</f>
        <v>21.535833333333333</v>
      </c>
      <c r="J304" s="329">
        <f>(3.91*'VO2-LBM'!J304+1.1*'VCO2-LBM'!J304)/1000</f>
        <v>26.360759694656487</v>
      </c>
      <c r="K304" s="106">
        <f>(3.91*'VO2-LBM'!K304+1.1*'VCO2-LBM'!K304)/1000</f>
        <v>22.517549842519688</v>
      </c>
      <c r="L304" s="329"/>
      <c r="M304" s="329"/>
      <c r="N304" s="329"/>
      <c r="O304" s="329"/>
      <c r="P304" s="329"/>
      <c r="Q304" s="329"/>
      <c r="R304" s="329"/>
      <c r="S304" s="329"/>
      <c r="T304" s="329"/>
      <c r="U304" s="357">
        <f t="shared" ref="U304" si="875">STDEV(L303:T303)/SQRT(COUNT(L303:T303))</f>
        <v>1.0560125006411674</v>
      </c>
    </row>
    <row r="305" spans="1:21">
      <c r="A305" s="233">
        <v>43727</v>
      </c>
      <c r="B305" s="234">
        <v>2.0711342592592601</v>
      </c>
      <c r="C305" s="354">
        <f>(3.91*'VO2-LBM'!C305+1.1*'VCO2-LBM'!C305)/1000</f>
        <v>25.331148735632187</v>
      </c>
      <c r="D305" s="355">
        <f>(3.91*'VO2-LBM'!D305+1.1*'VCO2-LBM'!D305)/1000</f>
        <v>16.277647790055244</v>
      </c>
      <c r="E305" s="355">
        <f>(3.91*'VO2-LBM'!E305+1.1*'VCO2-LBM'!E305)/1000</f>
        <v>27.725769642857145</v>
      </c>
      <c r="F305" s="355">
        <f>(3.91*'VO2-LBM'!F305+1.1*'VCO2-LBM'!F305)/1000</f>
        <v>28.051066153846158</v>
      </c>
      <c r="G305" s="355">
        <f>(3.91*'VO2-LBM'!G305+1.1*'VCO2-LBM'!G305)/1000</f>
        <v>29.949325205479457</v>
      </c>
      <c r="H305" s="329">
        <f>(3.91*'VO2-LBM'!H305+1.1*'VCO2-LBM'!H305)/1000</f>
        <v>33.204070158730161</v>
      </c>
      <c r="I305" s="329">
        <f>(3.91*'VO2-LBM'!I305+1.1*'VCO2-LBM'!I305)/1000</f>
        <v>24.160583333333332</v>
      </c>
      <c r="J305" s="329">
        <f>(3.91*'VO2-LBM'!J305+1.1*'VCO2-LBM'!J305)/1000</f>
        <v>29.372920610687025</v>
      </c>
      <c r="K305" s="106">
        <f>(3.91*'VO2-LBM'!K305+1.1*'VCO2-LBM'!K305)/1000</f>
        <v>20.724803307086614</v>
      </c>
      <c r="L305" s="329"/>
      <c r="M305" s="329"/>
      <c r="N305" s="329"/>
      <c r="O305" s="329"/>
      <c r="P305" s="329"/>
      <c r="Q305" s="329"/>
      <c r="R305" s="329"/>
      <c r="S305" s="329"/>
      <c r="T305" s="329"/>
      <c r="U305" s="357"/>
    </row>
    <row r="306" spans="1:21">
      <c r="A306" s="233">
        <v>43727</v>
      </c>
      <c r="B306" s="234">
        <v>2.0850231481481498</v>
      </c>
      <c r="C306" s="354">
        <f>(3.91*'VO2-LBM'!C306+1.1*'VCO2-LBM'!C306)/1000</f>
        <v>18.990044655172415</v>
      </c>
      <c r="D306" s="355">
        <f>(3.91*'VO2-LBM'!D306+1.1*'VCO2-LBM'!D306)/1000</f>
        <v>16.171167403314918</v>
      </c>
      <c r="E306" s="355">
        <f>(3.91*'VO2-LBM'!E306+1.1*'VCO2-LBM'!E306)/1000</f>
        <v>17.647489285714283</v>
      </c>
      <c r="F306" s="355">
        <f>(3.91*'VO2-LBM'!F306+1.1*'VCO2-LBM'!F306)/1000</f>
        <v>20.364249230769229</v>
      </c>
      <c r="G306" s="355">
        <f>(3.91*'VO2-LBM'!G306+1.1*'VCO2-LBM'!G306)/1000</f>
        <v>24.227299520547945</v>
      </c>
      <c r="H306" s="329">
        <f>(3.91*'VO2-LBM'!H306+1.1*'VCO2-LBM'!H306)/1000</f>
        <v>29.881889999999999</v>
      </c>
      <c r="I306" s="329">
        <f>(3.91*'VO2-LBM'!I306+1.1*'VCO2-LBM'!I306)/1000</f>
        <v>23.980966666666664</v>
      </c>
      <c r="J306" s="329">
        <f>(3.91*'VO2-LBM'!J306+1.1*'VCO2-LBM'!J306)/1000</f>
        <v>28.892438625954206</v>
      </c>
      <c r="K306" s="106">
        <f>(3.91*'VO2-LBM'!K306+1.1*'VCO2-LBM'!K306)/1000</f>
        <v>26.906415118110235</v>
      </c>
      <c r="L306" s="329">
        <f t="shared" ref="L306" si="876">AVERAGE(C306:C308)</f>
        <v>21.685285019157089</v>
      </c>
      <c r="M306" s="329">
        <f t="shared" ref="M306" si="877">AVERAGE(D306:D308)</f>
        <v>17.178026887661144</v>
      </c>
      <c r="N306" s="329">
        <f t="shared" ref="N306" si="878">AVERAGE(E306:E308)</f>
        <v>17.093485714285709</v>
      </c>
      <c r="O306" s="329">
        <f t="shared" ref="O306" si="879">AVERAGE(F306:F308)</f>
        <v>19.696814358974354</v>
      </c>
      <c r="P306" s="329">
        <f t="shared" ref="P306" si="880">AVERAGE(G306:G308)</f>
        <v>22.821925913242008</v>
      </c>
      <c r="Q306" s="329">
        <f t="shared" ref="Q306" si="881">AVERAGE(H306:H308)</f>
        <v>28.891845608465612</v>
      </c>
      <c r="R306" s="329">
        <f t="shared" ref="R306" si="882">AVERAGE(I306:I308)</f>
        <v>28.018988888888885</v>
      </c>
      <c r="S306" s="329">
        <f t="shared" ref="S306" si="883">AVERAGE(J306:J308)</f>
        <v>24.469562544529268</v>
      </c>
      <c r="T306" s="329">
        <f t="shared" ref="T306" si="884">AVERAGE(K306:K308)</f>
        <v>26.001502598425201</v>
      </c>
      <c r="U306" s="357">
        <f t="shared" ref="U306" si="885">AVERAGE(L306:T306)</f>
        <v>22.873048614847693</v>
      </c>
    </row>
    <row r="307" spans="1:21">
      <c r="A307" s="233">
        <v>43727</v>
      </c>
      <c r="B307" s="234">
        <v>2.0989120370370302</v>
      </c>
      <c r="C307" s="354">
        <f>(3.91*'VO2-LBM'!C307+1.1*'VCO2-LBM'!C307)/1000</f>
        <v>17.354092413793108</v>
      </c>
      <c r="D307" s="355">
        <f>(3.91*'VO2-LBM'!D307+1.1*'VCO2-LBM'!D307)/1000</f>
        <v>14.5766408839779</v>
      </c>
      <c r="E307" s="355">
        <f>(3.91*'VO2-LBM'!E307+1.1*'VCO2-LBM'!E307)/1000</f>
        <v>16.313817857142858</v>
      </c>
      <c r="F307" s="355">
        <f>(3.91*'VO2-LBM'!F307+1.1*'VCO2-LBM'!F307)/1000</f>
        <v>19.686716923076922</v>
      </c>
      <c r="G307" s="355">
        <f>(3.91*'VO2-LBM'!G307+1.1*'VCO2-LBM'!G307)/1000</f>
        <v>19.232384315068494</v>
      </c>
      <c r="H307" s="329">
        <f>(3.91*'VO2-LBM'!H307+1.1*'VCO2-LBM'!H307)/1000</f>
        <v>32.87894301587302</v>
      </c>
      <c r="I307" s="329">
        <f>(3.91*'VO2-LBM'!I307+1.1*'VCO2-LBM'!I307)/1000</f>
        <v>31.4251</v>
      </c>
      <c r="J307" s="329">
        <f>(3.91*'VO2-LBM'!J307+1.1*'VCO2-LBM'!J307)/1000</f>
        <v>21.728409465648859</v>
      </c>
      <c r="K307" s="106">
        <f>(3.91*'VO2-LBM'!K307+1.1*'VCO2-LBM'!K307)/1000</f>
        <v>21.350301574803151</v>
      </c>
      <c r="L307" s="329"/>
      <c r="M307" s="329"/>
      <c r="N307" s="329"/>
      <c r="O307" s="329"/>
      <c r="P307" s="329"/>
      <c r="Q307" s="329"/>
      <c r="R307" s="329"/>
      <c r="S307" s="329"/>
      <c r="T307" s="329"/>
      <c r="U307" s="357">
        <f t="shared" ref="U307" si="886">STDEV(L306:T306)/SQRT(COUNT(L306:T306))</f>
        <v>1.4547870183091653</v>
      </c>
    </row>
    <row r="308" spans="1:21">
      <c r="A308" s="233">
        <v>43727</v>
      </c>
      <c r="B308" s="234">
        <v>2.1128009259259199</v>
      </c>
      <c r="C308" s="354">
        <f>(3.91*'VO2-LBM'!C308+1.1*'VCO2-LBM'!C308)/1000</f>
        <v>28.711717988505747</v>
      </c>
      <c r="D308" s="355">
        <f>(3.91*'VO2-LBM'!D308+1.1*'VCO2-LBM'!D308)/1000</f>
        <v>20.786272375690604</v>
      </c>
      <c r="E308" s="355">
        <f>(3.91*'VO2-LBM'!E308+1.1*'VCO2-LBM'!E308)/1000</f>
        <v>17.319149999999997</v>
      </c>
      <c r="F308" s="355">
        <f>(3.91*'VO2-LBM'!F308+1.1*'VCO2-LBM'!F308)/1000</f>
        <v>19.039476923076922</v>
      </c>
      <c r="G308" s="355">
        <f>(3.91*'VO2-LBM'!G308+1.1*'VCO2-LBM'!G308)/1000</f>
        <v>25.006093904109587</v>
      </c>
      <c r="H308" s="329">
        <f>(3.91*'VO2-LBM'!H308+1.1*'VCO2-LBM'!H308)/1000</f>
        <v>23.914703809523814</v>
      </c>
      <c r="I308" s="329">
        <f>(3.91*'VO2-LBM'!I308+1.1*'VCO2-LBM'!I308)/1000</f>
        <v>28.650899999999996</v>
      </c>
      <c r="J308" s="329">
        <f>(3.91*'VO2-LBM'!J308+1.1*'VCO2-LBM'!J308)/1000</f>
        <v>22.787839541984738</v>
      </c>
      <c r="K308" s="106">
        <f>(3.91*'VO2-LBM'!K308+1.1*'VCO2-LBM'!K308)/1000</f>
        <v>29.747791102362207</v>
      </c>
      <c r="L308" s="329"/>
      <c r="M308" s="329"/>
      <c r="N308" s="329"/>
      <c r="O308" s="329"/>
      <c r="P308" s="329"/>
      <c r="Q308" s="329"/>
      <c r="R308" s="329"/>
      <c r="S308" s="329"/>
      <c r="T308" s="329"/>
      <c r="U308" s="357"/>
    </row>
    <row r="309" spans="1:21">
      <c r="A309" s="233">
        <v>43727</v>
      </c>
      <c r="B309" s="234">
        <v>2.1266898148148101</v>
      </c>
      <c r="C309" s="354">
        <f>(3.91*'VO2-LBM'!C309+1.1*'VCO2-LBM'!C309)/1000</f>
        <v>27.868238275862076</v>
      </c>
      <c r="D309" s="355">
        <f>(3.91*'VO2-LBM'!D309+1.1*'VCO2-LBM'!D309)/1000</f>
        <v>13.328837016574585</v>
      </c>
      <c r="E309" s="355">
        <f>(3.91*'VO2-LBM'!E309+1.1*'VCO2-LBM'!E309)/1000</f>
        <v>26.758108928571431</v>
      </c>
      <c r="F309" s="355">
        <f>(3.91*'VO2-LBM'!F309+1.1*'VCO2-LBM'!F309)/1000</f>
        <v>23.206479999999999</v>
      </c>
      <c r="G309" s="355">
        <f>(3.91*'VO2-LBM'!G309+1.1*'VCO2-LBM'!G309)/1000</f>
        <v>19.49598068493151</v>
      </c>
      <c r="H309" s="329">
        <f>(3.91*'VO2-LBM'!H309+1.1*'VCO2-LBM'!H309)/1000</f>
        <v>21.669402222222221</v>
      </c>
      <c r="I309" s="329">
        <f>(3.91*'VO2-LBM'!I309+1.1*'VCO2-LBM'!I309)/1000</f>
        <v>22.774300000000004</v>
      </c>
      <c r="J309" s="329">
        <f>(3.91*'VO2-LBM'!J309+1.1*'VCO2-LBM'!J309)/1000</f>
        <v>23.026774198473287</v>
      </c>
      <c r="K309" s="106">
        <f>(3.91*'VO2-LBM'!K309+1.1*'VCO2-LBM'!K309)/1000</f>
        <v>24.561386062992124</v>
      </c>
      <c r="L309" s="329">
        <f t="shared" ref="L309" si="887">AVERAGE(C309:C311)</f>
        <v>24.399422701149433</v>
      </c>
      <c r="M309" s="329">
        <f t="shared" ref="M309" si="888">AVERAGE(D309:D311)</f>
        <v>12.812213075506444</v>
      </c>
      <c r="N309" s="329">
        <f t="shared" ref="N309" si="889">AVERAGE(E309:E311)</f>
        <v>24.168707142857144</v>
      </c>
      <c r="O309" s="329">
        <f t="shared" ref="O309" si="890">AVERAGE(F309:F311)</f>
        <v>26.836271282051282</v>
      </c>
      <c r="P309" s="329">
        <f t="shared" ref="P309" si="891">AVERAGE(G309:G311)</f>
        <v>24.904570136986305</v>
      </c>
      <c r="Q309" s="329">
        <f t="shared" ref="Q309" si="892">AVERAGE(H309:H311)</f>
        <v>26.380838677248676</v>
      </c>
      <c r="R309" s="329">
        <f t="shared" ref="R309" si="893">AVERAGE(I309:I311)</f>
        <v>23.398233333333334</v>
      </c>
      <c r="S309" s="329">
        <f t="shared" ref="S309" si="894">AVERAGE(J309:J311)</f>
        <v>28.127985292620867</v>
      </c>
      <c r="T309" s="329">
        <f t="shared" ref="T309" si="895">AVERAGE(K309:K311)</f>
        <v>28.64920845144357</v>
      </c>
      <c r="U309" s="357">
        <f t="shared" ref="U309" si="896">AVERAGE(L309:T309)</f>
        <v>24.408605565910786</v>
      </c>
    </row>
    <row r="310" spans="1:21">
      <c r="A310" s="233">
        <v>43727</v>
      </c>
      <c r="B310" s="234">
        <v>2.1405787037036998</v>
      </c>
      <c r="C310" s="354">
        <f>(3.91*'VO2-LBM'!C310+1.1*'VCO2-LBM'!C310)/1000</f>
        <v>25.82463350574713</v>
      </c>
      <c r="D310" s="355">
        <f>(3.91*'VO2-LBM'!D310+1.1*'VCO2-LBM'!D310)/1000</f>
        <v>11.593218508287292</v>
      </c>
      <c r="E310" s="355">
        <f>(3.91*'VO2-LBM'!E310+1.1*'VCO2-LBM'!E310)/1000</f>
        <v>24.432798214285715</v>
      </c>
      <c r="F310" s="355">
        <f>(3.91*'VO2-LBM'!F310+1.1*'VCO2-LBM'!F310)/1000</f>
        <v>29.622238461538466</v>
      </c>
      <c r="G310" s="355">
        <f>(3.91*'VO2-LBM'!G310+1.1*'VCO2-LBM'!G310)/1000</f>
        <v>29.141635205479453</v>
      </c>
      <c r="H310" s="329">
        <f>(3.91*'VO2-LBM'!H310+1.1*'VCO2-LBM'!H310)/1000</f>
        <v>24.237249365079364</v>
      </c>
      <c r="I310" s="329">
        <f>(3.91*'VO2-LBM'!I310+1.1*'VCO2-LBM'!I310)/1000</f>
        <v>21.136666666666667</v>
      </c>
      <c r="J310" s="329">
        <f>(3.91*'VO2-LBM'!J310+1.1*'VCO2-LBM'!J310)/1000</f>
        <v>24.271837099236642</v>
      </c>
      <c r="K310" s="106">
        <f>(3.91*'VO2-LBM'!K310+1.1*'VCO2-LBM'!K310)/1000</f>
        <v>28.568055826771655</v>
      </c>
      <c r="L310" s="329"/>
      <c r="M310" s="329"/>
      <c r="N310" s="329"/>
      <c r="O310" s="329"/>
      <c r="P310" s="329"/>
      <c r="Q310" s="329"/>
      <c r="R310" s="329"/>
      <c r="S310" s="329"/>
      <c r="T310" s="329"/>
      <c r="U310" s="357">
        <f t="shared" ref="U310" si="897">STDEV(L309:T309)/SQRT(COUNT(L309:T309))</f>
        <v>1.5696803900310246</v>
      </c>
    </row>
    <row r="311" spans="1:21">
      <c r="A311" s="233">
        <v>43727</v>
      </c>
      <c r="B311" s="234">
        <v>2.15446759259259</v>
      </c>
      <c r="C311" s="354">
        <f>(3.91*'VO2-LBM'!C311+1.1*'VCO2-LBM'!C311)/1000</f>
        <v>19.505396321839086</v>
      </c>
      <c r="D311" s="355">
        <f>(3.91*'VO2-LBM'!D311+1.1*'VCO2-LBM'!D311)/1000</f>
        <v>13.514583701657459</v>
      </c>
      <c r="E311" s="355">
        <f>(3.91*'VO2-LBM'!E311+1.1*'VCO2-LBM'!E311)/1000</f>
        <v>21.315214285714287</v>
      </c>
      <c r="F311" s="355">
        <f>(3.91*'VO2-LBM'!F311+1.1*'VCO2-LBM'!F311)/1000</f>
        <v>27.680095384615381</v>
      </c>
      <c r="G311" s="355">
        <f>(3.91*'VO2-LBM'!G311+1.1*'VCO2-LBM'!G311)/1000</f>
        <v>26.076094520547947</v>
      </c>
      <c r="H311" s="329">
        <f>(3.91*'VO2-LBM'!H311+1.1*'VCO2-LBM'!H311)/1000</f>
        <v>33.235864444444445</v>
      </c>
      <c r="I311" s="329">
        <f>(3.91*'VO2-LBM'!I311+1.1*'VCO2-LBM'!I311)/1000</f>
        <v>26.283733333333334</v>
      </c>
      <c r="J311" s="329">
        <f>(3.91*'VO2-LBM'!J311+1.1*'VCO2-LBM'!J311)/1000</f>
        <v>37.085344580152679</v>
      </c>
      <c r="K311" s="106">
        <f>(3.91*'VO2-LBM'!K311+1.1*'VCO2-LBM'!K311)/1000</f>
        <v>32.818183464566928</v>
      </c>
      <c r="L311" s="329"/>
      <c r="M311" s="329"/>
      <c r="N311" s="329"/>
      <c r="O311" s="329"/>
      <c r="P311" s="329"/>
      <c r="Q311" s="329"/>
      <c r="R311" s="329"/>
      <c r="S311" s="329"/>
      <c r="T311" s="329"/>
      <c r="U311" s="357"/>
    </row>
    <row r="312" spans="1:21">
      <c r="A312" s="233">
        <v>43727</v>
      </c>
      <c r="B312" s="234">
        <v>2.1683564814814802</v>
      </c>
      <c r="C312" s="354">
        <f>(3.91*'VO2-LBM'!C312+1.1*'VCO2-LBM'!C312)/1000</f>
        <v>19.867897758620693</v>
      </c>
      <c r="D312" s="355">
        <f>(3.91*'VO2-LBM'!D312+1.1*'VCO2-LBM'!D312)/1000</f>
        <v>24.557184530386738</v>
      </c>
      <c r="E312" s="355">
        <f>(3.91*'VO2-LBM'!E312+1.1*'VCO2-LBM'!E312)/1000</f>
        <v>19.539642857142855</v>
      </c>
      <c r="F312" s="355">
        <f>(3.91*'VO2-LBM'!F312+1.1*'VCO2-LBM'!F312)/1000</f>
        <v>24.074667692307692</v>
      </c>
      <c r="G312" s="355">
        <f>(3.91*'VO2-LBM'!G312+1.1*'VCO2-LBM'!G312)/1000</f>
        <v>18.094746301369867</v>
      </c>
      <c r="H312" s="329">
        <f>(3.91*'VO2-LBM'!H312+1.1*'VCO2-LBM'!H312)/1000</f>
        <v>28.111787301587302</v>
      </c>
      <c r="I312" s="329">
        <f>(3.91*'VO2-LBM'!I312+1.1*'VCO2-LBM'!I312)/1000</f>
        <v>25.493366666666667</v>
      </c>
      <c r="J312" s="329">
        <f>(3.91*'VO2-LBM'!J312+1.1*'VCO2-LBM'!J312)/1000</f>
        <v>27.521368396946571</v>
      </c>
      <c r="K312" s="106">
        <f>(3.91*'VO2-LBM'!K312+1.1*'VCO2-LBM'!K312)/1000</f>
        <v>26.061285118110238</v>
      </c>
      <c r="L312" s="329">
        <f t="shared" ref="L312" si="898">AVERAGE(C312:C314)</f>
        <v>20.992755421455943</v>
      </c>
      <c r="M312" s="329">
        <f t="shared" ref="M312" si="899">AVERAGE(D312:D314)</f>
        <v>18.914038581952116</v>
      </c>
      <c r="N312" s="329">
        <f t="shared" ref="N312" si="900">AVERAGE(E312:E314)</f>
        <v>20.906094642857141</v>
      </c>
      <c r="O312" s="329">
        <f t="shared" ref="O312" si="901">AVERAGE(F312:F314)</f>
        <v>22.502716923076921</v>
      </c>
      <c r="P312" s="329">
        <f t="shared" ref="P312" si="902">AVERAGE(G312:G314)</f>
        <v>21.480738470319636</v>
      </c>
      <c r="Q312" s="329">
        <f t="shared" ref="Q312" si="903">AVERAGE(H312:H314)</f>
        <v>27.077493597883599</v>
      </c>
      <c r="R312" s="329">
        <f t="shared" ref="R312" si="904">AVERAGE(I312:I314)</f>
        <v>25.406549999999999</v>
      </c>
      <c r="S312" s="329">
        <f t="shared" ref="S312" si="905">AVERAGE(J312:J314)</f>
        <v>26.70481694656489</v>
      </c>
      <c r="T312" s="329">
        <f t="shared" ref="T312" si="906">AVERAGE(K312:K314)</f>
        <v>22.849487086614175</v>
      </c>
      <c r="U312" s="357">
        <f t="shared" ref="U312" si="907">AVERAGE(L312:T312)</f>
        <v>22.981632407858271</v>
      </c>
    </row>
    <row r="313" spans="1:21">
      <c r="A313" s="233">
        <v>43727</v>
      </c>
      <c r="B313" s="234">
        <v>2.1822453703703699</v>
      </c>
      <c r="C313" s="354">
        <f>(3.91*'VO2-LBM'!C313+1.1*'VCO2-LBM'!C313)/1000</f>
        <v>17.377859425287358</v>
      </c>
      <c r="D313" s="355">
        <f>(3.91*'VO2-LBM'!D313+1.1*'VCO2-LBM'!D313)/1000</f>
        <v>16.982905524861877</v>
      </c>
      <c r="E313" s="355">
        <f>(3.91*'VO2-LBM'!E313+1.1*'VCO2-LBM'!E313)/1000</f>
        <v>16.051098214285712</v>
      </c>
      <c r="F313" s="355">
        <f>(3.91*'VO2-LBM'!F313+1.1*'VCO2-LBM'!F313)/1000</f>
        <v>21.190890769230769</v>
      </c>
      <c r="G313" s="355">
        <f>(3.91*'VO2-LBM'!G313+1.1*'VCO2-LBM'!G313)/1000</f>
        <v>25.380451164383562</v>
      </c>
      <c r="H313" s="329">
        <f>(3.91*'VO2-LBM'!H313+1.1*'VCO2-LBM'!H313)/1000</f>
        <v>28.483926507936506</v>
      </c>
      <c r="I313" s="329">
        <f>(3.91*'VO2-LBM'!I313+1.1*'VCO2-LBM'!I313)/1000</f>
        <v>23.186933333333336</v>
      </c>
      <c r="J313" s="329">
        <f>(3.91*'VO2-LBM'!J313+1.1*'VCO2-LBM'!J313)/1000</f>
        <v>21.145850229007635</v>
      </c>
      <c r="K313" s="106">
        <f>(3.91*'VO2-LBM'!K313+1.1*'VCO2-LBM'!K313)/1000</f>
        <v>20.64161346456693</v>
      </c>
      <c r="L313" s="329"/>
      <c r="M313" s="329"/>
      <c r="N313" s="329"/>
      <c r="O313" s="329"/>
      <c r="P313" s="329"/>
      <c r="Q313" s="329"/>
      <c r="R313" s="329"/>
      <c r="S313" s="329"/>
      <c r="T313" s="329"/>
      <c r="U313" s="357">
        <f t="shared" ref="U313" si="908">STDEV(L312:T312)/SQRT(COUNT(L312:T312))</f>
        <v>0.94153185302422859</v>
      </c>
    </row>
    <row r="314" spans="1:21">
      <c r="A314" s="233">
        <v>43727</v>
      </c>
      <c r="B314" s="234">
        <v>2.1961342592592601</v>
      </c>
      <c r="C314" s="354">
        <f>(3.91*'VO2-LBM'!C314+1.1*'VCO2-LBM'!C314)/1000</f>
        <v>25.732509080459771</v>
      </c>
      <c r="D314" s="355">
        <f>(3.91*'VO2-LBM'!D314+1.1*'VCO2-LBM'!D314)/1000</f>
        <v>15.202025690607734</v>
      </c>
      <c r="E314" s="355">
        <f>(3.91*'VO2-LBM'!E314+1.1*'VCO2-LBM'!E314)/1000</f>
        <v>27.12754285714286</v>
      </c>
      <c r="F314" s="355">
        <f>(3.91*'VO2-LBM'!F314+1.1*'VCO2-LBM'!F314)/1000</f>
        <v>22.242592307692306</v>
      </c>
      <c r="G314" s="355">
        <f>(3.91*'VO2-LBM'!G314+1.1*'VCO2-LBM'!G314)/1000</f>
        <v>20.96701794520548</v>
      </c>
      <c r="H314" s="329">
        <f>(3.91*'VO2-LBM'!H314+1.1*'VCO2-LBM'!H314)/1000</f>
        <v>24.636766984126982</v>
      </c>
      <c r="I314" s="329">
        <f>(3.91*'VO2-LBM'!I314+1.1*'VCO2-LBM'!I314)/1000</f>
        <v>27.539350000000002</v>
      </c>
      <c r="J314" s="329">
        <f>(3.91*'VO2-LBM'!J314+1.1*'VCO2-LBM'!J314)/1000</f>
        <v>31.44723221374046</v>
      </c>
      <c r="K314" s="106">
        <f>(3.91*'VO2-LBM'!K314+1.1*'VCO2-LBM'!K314)/1000</f>
        <v>21.845562677165354</v>
      </c>
      <c r="L314" s="329"/>
      <c r="M314" s="329"/>
      <c r="N314" s="329"/>
      <c r="O314" s="329"/>
      <c r="P314" s="329"/>
      <c r="Q314" s="329"/>
      <c r="R314" s="329"/>
      <c r="S314" s="329"/>
      <c r="T314" s="329"/>
      <c r="U314" s="357"/>
    </row>
    <row r="315" spans="1:21">
      <c r="A315" s="233">
        <v>43727</v>
      </c>
      <c r="B315" s="234">
        <v>2.21002314814814</v>
      </c>
      <c r="C315" s="354">
        <f>(3.91*'VO2-LBM'!C315+1.1*'VCO2-LBM'!C315)/1000</f>
        <v>24.328573333333338</v>
      </c>
      <c r="D315" s="355">
        <f>(3.91*'VO2-LBM'!D315+1.1*'VCO2-LBM'!D315)/1000</f>
        <v>23.0438453038674</v>
      </c>
      <c r="E315" s="355">
        <f>(3.91*'VO2-LBM'!E315+1.1*'VCO2-LBM'!E315)/1000</f>
        <v>24.554764285714285</v>
      </c>
      <c r="F315" s="355">
        <f>(3.91*'VO2-LBM'!F315+1.1*'VCO2-LBM'!F315)/1000</f>
        <v>33.379567692307688</v>
      </c>
      <c r="G315" s="355">
        <f>(3.91*'VO2-LBM'!G315+1.1*'VCO2-LBM'!G315)/1000</f>
        <v>25.988020410958907</v>
      </c>
      <c r="H315" s="329">
        <f>(3.91*'VO2-LBM'!H315+1.1*'VCO2-LBM'!H315)/1000</f>
        <v>20.690233333333335</v>
      </c>
      <c r="I315" s="329">
        <f>(3.91*'VO2-LBM'!I315+1.1*'VCO2-LBM'!I315)/1000</f>
        <v>29.347183333333334</v>
      </c>
      <c r="J315" s="329">
        <f>(3.91*'VO2-LBM'!J315+1.1*'VCO2-LBM'!J315)/1000</f>
        <v>22.93651221374046</v>
      </c>
      <c r="K315" s="106">
        <f>(3.91*'VO2-LBM'!K315+1.1*'VCO2-LBM'!K315)/1000</f>
        <v>35.142240551181111</v>
      </c>
      <c r="L315" s="329">
        <f t="shared" ref="L315" si="909">AVERAGE(C315:C317)</f>
        <v>26.302060747126443</v>
      </c>
      <c r="M315" s="329">
        <f t="shared" ref="M315" si="910">AVERAGE(D315:D317)</f>
        <v>22.420538766114181</v>
      </c>
      <c r="N315" s="329">
        <f t="shared" ref="N315" si="911">AVERAGE(E315:E317)</f>
        <v>23.037824999999998</v>
      </c>
      <c r="O315" s="329">
        <f t="shared" ref="O315" si="912">AVERAGE(F315:F317)</f>
        <v>25.838464102564103</v>
      </c>
      <c r="P315" s="329">
        <f t="shared" ref="P315" si="913">AVERAGE(G315:G317)</f>
        <v>24.531064406392698</v>
      </c>
      <c r="Q315" s="329">
        <f t="shared" ref="Q315" si="914">AVERAGE(H315:H317)</f>
        <v>22.479539417989418</v>
      </c>
      <c r="R315" s="329">
        <f t="shared" ref="R315" si="915">AVERAGE(I315:I317)</f>
        <v>25.256088888888886</v>
      </c>
      <c r="S315" s="329">
        <f t="shared" ref="S315" si="916">AVERAGE(J315:J317)</f>
        <v>24.225763104325704</v>
      </c>
      <c r="T315" s="329">
        <f t="shared" ref="T315" si="917">AVERAGE(K315:K317)</f>
        <v>26.354944383202106</v>
      </c>
      <c r="U315" s="357">
        <f t="shared" ref="U315" si="918">AVERAGE(L315:T315)</f>
        <v>24.494032090733725</v>
      </c>
    </row>
    <row r="316" spans="1:21">
      <c r="A316" s="233">
        <v>43727</v>
      </c>
      <c r="B316" s="234">
        <v>2.2239120370370302</v>
      </c>
      <c r="C316" s="354">
        <f>(3.91*'VO2-LBM'!C316+1.1*'VCO2-LBM'!C316)/1000</f>
        <v>28.827765172413798</v>
      </c>
      <c r="D316" s="355">
        <f>(3.91*'VO2-LBM'!D316+1.1*'VCO2-LBM'!D316)/1000</f>
        <v>26.804529005524863</v>
      </c>
      <c r="E316" s="355">
        <f>(3.91*'VO2-LBM'!E316+1.1*'VCO2-LBM'!E316)/1000</f>
        <v>23.472883928571427</v>
      </c>
      <c r="F316" s="355">
        <f>(3.91*'VO2-LBM'!F316+1.1*'VCO2-LBM'!F316)/1000</f>
        <v>26.012918461538462</v>
      </c>
      <c r="G316" s="355">
        <f>(3.91*'VO2-LBM'!G316+1.1*'VCO2-LBM'!G316)/1000</f>
        <v>28.923327808219174</v>
      </c>
      <c r="H316" s="329">
        <f>(3.91*'VO2-LBM'!H316+1.1*'VCO2-LBM'!H316)/1000</f>
        <v>23.008209999999998</v>
      </c>
      <c r="I316" s="329">
        <f>(3.91*'VO2-LBM'!I316+1.1*'VCO2-LBM'!I316)/1000</f>
        <v>25.922466666666669</v>
      </c>
      <c r="J316" s="329">
        <f>(3.91*'VO2-LBM'!J316+1.1*'VCO2-LBM'!J316)/1000</f>
        <v>29.002437099236644</v>
      </c>
      <c r="K316" s="106">
        <f>(3.91*'VO2-LBM'!K316+1.1*'VCO2-LBM'!K316)/1000</f>
        <v>24.647088818897636</v>
      </c>
      <c r="L316" s="329"/>
      <c r="M316" s="329"/>
      <c r="N316" s="329"/>
      <c r="O316" s="329"/>
      <c r="P316" s="329"/>
      <c r="Q316" s="329"/>
      <c r="R316" s="329"/>
      <c r="S316" s="329"/>
      <c r="T316" s="329"/>
      <c r="U316" s="357">
        <f t="shared" ref="U316" si="919">STDEV(L315:T315)/SQRT(COUNT(L315:T315))</f>
        <v>0.52270163851170215</v>
      </c>
    </row>
    <row r="317" spans="1:21">
      <c r="A317" s="233">
        <v>43727</v>
      </c>
      <c r="B317" s="234">
        <v>2.2378009259259199</v>
      </c>
      <c r="C317" s="354">
        <f>(3.91*'VO2-LBM'!C317+1.1*'VCO2-LBM'!C317)/1000</f>
        <v>25.74984373563219</v>
      </c>
      <c r="D317" s="355">
        <f>(3.91*'VO2-LBM'!D317+1.1*'VCO2-LBM'!D317)/1000</f>
        <v>17.413241988950279</v>
      </c>
      <c r="E317" s="355">
        <f>(3.91*'VO2-LBM'!E317+1.1*'VCO2-LBM'!E317)/1000</f>
        <v>21.085826785714286</v>
      </c>
      <c r="F317" s="355">
        <f>(3.91*'VO2-LBM'!F317+1.1*'VCO2-LBM'!F317)/1000</f>
        <v>18.122906153846152</v>
      </c>
      <c r="G317" s="355">
        <f>(3.91*'VO2-LBM'!G317+1.1*'VCO2-LBM'!G317)/1000</f>
        <v>18.681845000000003</v>
      </c>
      <c r="H317" s="329">
        <f>(3.91*'VO2-LBM'!H317+1.1*'VCO2-LBM'!H317)/1000</f>
        <v>23.740174920634924</v>
      </c>
      <c r="I317" s="329">
        <f>(3.91*'VO2-LBM'!I317+1.1*'VCO2-LBM'!I317)/1000</f>
        <v>20.498616666666663</v>
      </c>
      <c r="J317" s="329">
        <f>(3.91*'VO2-LBM'!J317+1.1*'VCO2-LBM'!J317)/1000</f>
        <v>20.738340000000001</v>
      </c>
      <c r="K317" s="106">
        <f>(3.91*'VO2-LBM'!K317+1.1*'VCO2-LBM'!K317)/1000</f>
        <v>19.275503779527565</v>
      </c>
      <c r="L317" s="329"/>
      <c r="M317" s="329"/>
      <c r="N317" s="329"/>
      <c r="O317" s="329"/>
      <c r="P317" s="329"/>
      <c r="Q317" s="329"/>
      <c r="R317" s="329"/>
      <c r="S317" s="329"/>
      <c r="T317" s="329"/>
      <c r="U317" s="357"/>
    </row>
    <row r="318" spans="1:21">
      <c r="A318" s="223">
        <v>43727</v>
      </c>
      <c r="B318" s="224">
        <v>2.2516898148148101</v>
      </c>
      <c r="C318" s="354">
        <f>(3.91*'VO2-LBM'!C318+1.1*'VCO2-LBM'!C318)/1000</f>
        <v>18.825404367816095</v>
      </c>
      <c r="D318" s="355">
        <f>(3.91*'VO2-LBM'!D318+1.1*'VCO2-LBM'!D318)/1000</f>
        <v>14.496970165745855</v>
      </c>
      <c r="E318" s="355">
        <f>(3.91*'VO2-LBM'!E318+1.1*'VCO2-LBM'!E318)/1000</f>
        <v>16.022057142857143</v>
      </c>
      <c r="F318" s="355">
        <f>(3.91*'VO2-LBM'!F318+1.1*'VCO2-LBM'!F318)/1000</f>
        <v>20.148852307692309</v>
      </c>
      <c r="G318" s="355">
        <f>(3.91*'VO2-LBM'!G318+1.1*'VCO2-LBM'!G318)/1000</f>
        <v>27.55190260273973</v>
      </c>
      <c r="H318" s="329">
        <f>(3.91*'VO2-LBM'!H318+1.1*'VCO2-LBM'!H318)/1000</f>
        <v>16.210516984126983</v>
      </c>
      <c r="I318" s="329">
        <f>(3.91*'VO2-LBM'!I318+1.1*'VCO2-LBM'!I318)/1000</f>
        <v>21.795133333333336</v>
      </c>
      <c r="J318" s="329">
        <f>(3.91*'VO2-LBM'!J318+1.1*'VCO2-LBM'!J318)/1000</f>
        <v>22.061067480916034</v>
      </c>
      <c r="K318" s="106">
        <f>(3.91*'VO2-LBM'!K318+1.1*'VCO2-LBM'!K318)/1000</f>
        <v>31.618236299212601</v>
      </c>
      <c r="L318" s="329">
        <f t="shared" ref="L318" si="920">AVERAGE(C318:C320)</f>
        <v>17.598755574712644</v>
      </c>
      <c r="M318" s="329">
        <f t="shared" ref="M318" si="921">AVERAGE(D318:D320)</f>
        <v>12.394997790055248</v>
      </c>
      <c r="N318" s="329">
        <f t="shared" ref="N318" si="922">AVERAGE(E318:E320)</f>
        <v>18.548094642857141</v>
      </c>
      <c r="O318" s="329">
        <f t="shared" ref="O318" si="923">AVERAGE(F318:F320)</f>
        <v>24.329032820512822</v>
      </c>
      <c r="P318" s="329">
        <f t="shared" ref="P318" si="924">AVERAGE(G318:G320)</f>
        <v>20.652786575342464</v>
      </c>
      <c r="Q318" s="329">
        <f t="shared" ref="Q318" si="925">AVERAGE(H318:H320)</f>
        <v>17.491816507936509</v>
      </c>
      <c r="R318" s="329">
        <f t="shared" ref="R318" si="926">AVERAGE(I318:I320)</f>
        <v>20.571111111111112</v>
      </c>
      <c r="S318" s="329">
        <f t="shared" ref="S318" si="927">AVERAGE(J318:J320)</f>
        <v>21.957609007633589</v>
      </c>
      <c r="T318" s="329">
        <f t="shared" ref="T318" si="928">AVERAGE(K318:K320)</f>
        <v>29.115726167979005</v>
      </c>
      <c r="U318" s="357">
        <f t="shared" ref="U318" si="929">AVERAGE(L318:T318)</f>
        <v>20.295547799793393</v>
      </c>
    </row>
    <row r="319" spans="1:21">
      <c r="A319" s="223">
        <v>43727</v>
      </c>
      <c r="B319" s="224">
        <v>2.2655787037036998</v>
      </c>
      <c r="C319" s="354">
        <f>(3.91*'VO2-LBM'!C319+1.1*'VCO2-LBM'!C319)/1000</f>
        <v>16.750011609195404</v>
      </c>
      <c r="D319" s="355">
        <f>(3.91*'VO2-LBM'!D319+1.1*'VCO2-LBM'!D319)/1000</f>
        <v>12.082499171270717</v>
      </c>
      <c r="E319" s="355">
        <f>(3.91*'VO2-LBM'!E319+1.1*'VCO2-LBM'!E319)/1000</f>
        <v>21.292650000000002</v>
      </c>
      <c r="F319" s="355">
        <f>(3.91*'VO2-LBM'!F319+1.1*'VCO2-LBM'!F319)/1000</f>
        <v>27.603095384615383</v>
      </c>
      <c r="G319" s="355">
        <f>(3.91*'VO2-LBM'!G319+1.1*'VCO2-LBM'!G319)/1000</f>
        <v>16.848986575342465</v>
      </c>
      <c r="H319" s="329">
        <f>(3.91*'VO2-LBM'!H319+1.1*'VCO2-LBM'!H319)/1000</f>
        <v>18.151564920634922</v>
      </c>
      <c r="I319" s="329">
        <f>(3.91*'VO2-LBM'!I319+1.1*'VCO2-LBM'!I319)/1000</f>
        <v>18.201750000000001</v>
      </c>
      <c r="J319" s="329">
        <f>(3.91*'VO2-LBM'!J319+1.1*'VCO2-LBM'!J319)/1000</f>
        <v>21.55349358778626</v>
      </c>
      <c r="K319" s="106">
        <f>(3.91*'VO2-LBM'!K319+1.1*'VCO2-LBM'!K319)/1000</f>
        <v>24.956053070866144</v>
      </c>
      <c r="L319" s="329"/>
      <c r="M319" s="329"/>
      <c r="N319" s="329"/>
      <c r="O319" s="329"/>
      <c r="P319" s="329"/>
      <c r="Q319" s="329"/>
      <c r="R319" s="329"/>
      <c r="S319" s="329"/>
      <c r="T319" s="329"/>
      <c r="U319" s="357">
        <f t="shared" ref="U319" si="930">STDEV(L318:T318)/SQRT(COUNT(L318:T318))</f>
        <v>1.5707236055979037</v>
      </c>
    </row>
    <row r="320" spans="1:21">
      <c r="A320" s="223">
        <v>43727</v>
      </c>
      <c r="B320" s="224">
        <v>2.27946759259259</v>
      </c>
      <c r="C320" s="354">
        <f>(3.91*'VO2-LBM'!C320+1.1*'VCO2-LBM'!C320)/1000</f>
        <v>17.220850747126438</v>
      </c>
      <c r="D320" s="355">
        <f>(3.91*'VO2-LBM'!D320+1.1*'VCO2-LBM'!D320)/1000</f>
        <v>10.605524033149171</v>
      </c>
      <c r="E320" s="355">
        <f>(3.91*'VO2-LBM'!E320+1.1*'VCO2-LBM'!E320)/1000</f>
        <v>18.329576785714284</v>
      </c>
      <c r="F320" s="355">
        <f>(3.91*'VO2-LBM'!F320+1.1*'VCO2-LBM'!F320)/1000</f>
        <v>25.235150769230767</v>
      </c>
      <c r="G320" s="355">
        <f>(3.91*'VO2-LBM'!G320+1.1*'VCO2-LBM'!G320)/1000</f>
        <v>17.557470547945204</v>
      </c>
      <c r="H320" s="329">
        <f>(3.91*'VO2-LBM'!H320+1.1*'VCO2-LBM'!H320)/1000</f>
        <v>18.113367619047619</v>
      </c>
      <c r="I320" s="329">
        <f>(3.91*'VO2-LBM'!I320+1.1*'VCO2-LBM'!I320)/1000</f>
        <v>21.716450000000002</v>
      </c>
      <c r="J320" s="329">
        <f>(3.91*'VO2-LBM'!J320+1.1*'VCO2-LBM'!J320)/1000</f>
        <v>22.258265954198475</v>
      </c>
      <c r="K320" s="106">
        <f>(3.91*'VO2-LBM'!K320+1.1*'VCO2-LBM'!K320)/1000</f>
        <v>30.772889133858268</v>
      </c>
      <c r="L320" s="329"/>
      <c r="M320" s="329"/>
      <c r="N320" s="329"/>
      <c r="O320" s="329"/>
      <c r="P320" s="329"/>
      <c r="Q320" s="329"/>
      <c r="R320" s="329"/>
      <c r="S320" s="329"/>
      <c r="T320" s="329"/>
      <c r="U320" s="357"/>
    </row>
    <row r="321" spans="1:21">
      <c r="A321" s="223">
        <v>43727</v>
      </c>
      <c r="B321" s="224">
        <v>2.2933564814814802</v>
      </c>
      <c r="C321" s="354">
        <f>(3.91*'VO2-LBM'!C321+1.1*'VCO2-LBM'!C321)/1000</f>
        <v>17.437635172413795</v>
      </c>
      <c r="D321" s="355">
        <f>(3.91*'VO2-LBM'!D321+1.1*'VCO2-LBM'!D321)/1000</f>
        <v>20.323161049723755</v>
      </c>
      <c r="E321" s="355">
        <f>(3.91*'VO2-LBM'!E321+1.1*'VCO2-LBM'!E321)/1000</f>
        <v>16.026332142857143</v>
      </c>
      <c r="F321" s="355">
        <f>(3.91*'VO2-LBM'!F321+1.1*'VCO2-LBM'!F321)/1000</f>
        <v>18.996153846153849</v>
      </c>
      <c r="G321" s="355">
        <f>(3.91*'VO2-LBM'!G321+1.1*'VCO2-LBM'!G321)/1000</f>
        <v>33.446016232876708</v>
      </c>
      <c r="H321" s="329">
        <f>(3.91*'VO2-LBM'!H321+1.1*'VCO2-LBM'!H321)/1000</f>
        <v>30.623909523809527</v>
      </c>
      <c r="I321" s="329">
        <f>(3.91*'VO2-LBM'!I321+1.1*'VCO2-LBM'!I321)/1000</f>
        <v>16.329116666666668</v>
      </c>
      <c r="J321" s="329">
        <f>(3.91*'VO2-LBM'!J321+1.1*'VCO2-LBM'!J321)/1000</f>
        <v>22.584800000000001</v>
      </c>
      <c r="K321" s="106">
        <f>(3.91*'VO2-LBM'!K321+1.1*'VCO2-LBM'!K321)/1000</f>
        <v>24.39857409448819</v>
      </c>
      <c r="L321" s="329">
        <f t="shared" ref="L321" si="931">AVERAGE(C321:C323)</f>
        <v>23.670053716475099</v>
      </c>
      <c r="M321" s="329">
        <f t="shared" ref="M321" si="932">AVERAGE(D321:D323)</f>
        <v>15.048329281767955</v>
      </c>
      <c r="N321" s="329">
        <f t="shared" ref="N321" si="933">AVERAGE(E321:E323)</f>
        <v>16.316855357142856</v>
      </c>
      <c r="O321" s="329">
        <f t="shared" ref="O321" si="934">AVERAGE(F321:F323)</f>
        <v>18.846068717948718</v>
      </c>
      <c r="P321" s="329">
        <f t="shared" ref="P321" si="935">AVERAGE(G321:G323)</f>
        <v>27.476201050228308</v>
      </c>
      <c r="Q321" s="329">
        <f t="shared" ref="Q321" si="936">AVERAGE(H321:H323)</f>
        <v>25.146624814814814</v>
      </c>
      <c r="R321" s="329">
        <f t="shared" ref="R321" si="937">AVERAGE(I321:I323)</f>
        <v>19.906944444444445</v>
      </c>
      <c r="S321" s="329">
        <f t="shared" ref="S321" si="938">AVERAGE(J321:J323)</f>
        <v>27.914300916030538</v>
      </c>
      <c r="T321" s="329">
        <f t="shared" ref="T321" si="939">AVERAGE(K321:K323)</f>
        <v>25.723629186351705</v>
      </c>
      <c r="U321" s="357">
        <f t="shared" ref="U321" si="940">AVERAGE(L321:T321)</f>
        <v>22.227667498356045</v>
      </c>
    </row>
    <row r="322" spans="1:21">
      <c r="A322" s="223">
        <v>43727</v>
      </c>
      <c r="B322" s="224">
        <v>2.3072453703703699</v>
      </c>
      <c r="C322" s="354">
        <f>(3.91*'VO2-LBM'!C322+1.1*'VCO2-LBM'!C322)/1000</f>
        <v>25.957875172413797</v>
      </c>
      <c r="D322" s="355">
        <f>(3.91*'VO2-LBM'!D322+1.1*'VCO2-LBM'!D322)/1000</f>
        <v>12.366014364640883</v>
      </c>
      <c r="E322" s="355">
        <f>(3.91*'VO2-LBM'!E322+1.1*'VCO2-LBM'!E322)/1000</f>
        <v>18.832291071428571</v>
      </c>
      <c r="F322" s="355">
        <f>(3.91*'VO2-LBM'!F322+1.1*'VCO2-LBM'!F322)/1000</f>
        <v>18.334004615384611</v>
      </c>
      <c r="G322" s="355">
        <f>(3.91*'VO2-LBM'!G322+1.1*'VCO2-LBM'!G322)/1000</f>
        <v>29.269398493150685</v>
      </c>
      <c r="H322" s="329">
        <f>(3.91*'VO2-LBM'!H322+1.1*'VCO2-LBM'!H322)/1000</f>
        <v>26.613006031746032</v>
      </c>
      <c r="I322" s="329">
        <f>(3.91*'VO2-LBM'!I322+1.1*'VCO2-LBM'!I322)/1000</f>
        <v>17.218450000000001</v>
      </c>
      <c r="J322" s="329">
        <f>(3.91*'VO2-LBM'!J322+1.1*'VCO2-LBM'!J322)/1000</f>
        <v>32.403237099236641</v>
      </c>
      <c r="K322" s="106">
        <f>(3.91*'VO2-LBM'!K322+1.1*'VCO2-LBM'!K322)/1000</f>
        <v>24.67552196850394</v>
      </c>
      <c r="L322" s="329"/>
      <c r="M322" s="329"/>
      <c r="N322" s="329"/>
      <c r="O322" s="329"/>
      <c r="P322" s="329"/>
      <c r="Q322" s="329"/>
      <c r="R322" s="329"/>
      <c r="S322" s="329"/>
      <c r="T322" s="329"/>
      <c r="U322" s="357">
        <f t="shared" ref="U322" si="941">STDEV(L321:T321)/SQRT(COUNT(L321:T321))</f>
        <v>1.6073140345822632</v>
      </c>
    </row>
    <row r="323" spans="1:21">
      <c r="A323" s="223">
        <v>43727</v>
      </c>
      <c r="B323" s="224">
        <v>2.3211342592592601</v>
      </c>
      <c r="C323" s="354">
        <f>(3.91*'VO2-LBM'!C323+1.1*'VCO2-LBM'!C323)/1000</f>
        <v>27.614650804597709</v>
      </c>
      <c r="D323" s="355">
        <f>(3.91*'VO2-LBM'!D323+1.1*'VCO2-LBM'!D323)/1000</f>
        <v>12.455812430939226</v>
      </c>
      <c r="E323" s="355">
        <f>(3.91*'VO2-LBM'!E323+1.1*'VCO2-LBM'!E323)/1000</f>
        <v>14.091942857142856</v>
      </c>
      <c r="F323" s="355">
        <f>(3.91*'VO2-LBM'!F323+1.1*'VCO2-LBM'!F323)/1000</f>
        <v>19.208047692307694</v>
      </c>
      <c r="G323" s="355">
        <f>(3.91*'VO2-LBM'!G323+1.1*'VCO2-LBM'!G323)/1000</f>
        <v>19.713188424657535</v>
      </c>
      <c r="H323" s="329">
        <f>(3.91*'VO2-LBM'!H323+1.1*'VCO2-LBM'!H323)/1000</f>
        <v>18.20295888888889</v>
      </c>
      <c r="I323" s="329">
        <f>(3.91*'VO2-LBM'!I323+1.1*'VCO2-LBM'!I323)/1000</f>
        <v>26.173266666666667</v>
      </c>
      <c r="J323" s="329">
        <f>(3.91*'VO2-LBM'!J323+1.1*'VCO2-LBM'!J323)/1000</f>
        <v>28.754865648854963</v>
      </c>
      <c r="K323" s="106">
        <f>(3.91*'VO2-LBM'!K323+1.1*'VCO2-LBM'!K323)/1000</f>
        <v>28.096791496062995</v>
      </c>
      <c r="L323" s="329"/>
      <c r="M323" s="329"/>
      <c r="N323" s="329"/>
      <c r="O323" s="329"/>
      <c r="P323" s="329"/>
      <c r="Q323" s="329"/>
      <c r="R323" s="329"/>
      <c r="S323" s="329"/>
      <c r="T323" s="329"/>
      <c r="U323" s="357"/>
    </row>
    <row r="324" spans="1:21">
      <c r="A324" s="223">
        <v>43727</v>
      </c>
      <c r="B324" s="224">
        <v>2.33502314814814</v>
      </c>
      <c r="C324" s="354">
        <f>(3.91*'VO2-LBM'!C324+1.1*'VCO2-LBM'!C324)/1000</f>
        <v>18.185937816091954</v>
      </c>
      <c r="D324" s="355">
        <f>(3.91*'VO2-LBM'!D324+1.1*'VCO2-LBM'!D324)/1000</f>
        <v>12.766103591160221</v>
      </c>
      <c r="E324" s="355">
        <f>(3.91*'VO2-LBM'!E324+1.1*'VCO2-LBM'!E324)/1000</f>
        <v>20.747748214285714</v>
      </c>
      <c r="F324" s="355">
        <f>(3.91*'VO2-LBM'!F324+1.1*'VCO2-LBM'!F324)/1000</f>
        <v>19.584010769230769</v>
      </c>
      <c r="G324" s="355">
        <f>(3.91*'VO2-LBM'!G324+1.1*'VCO2-LBM'!G324)/1000</f>
        <v>21.093089452054794</v>
      </c>
      <c r="H324" s="329">
        <f>(3.91*'VO2-LBM'!H324+1.1*'VCO2-LBM'!H324)/1000</f>
        <v>19.156379841269843</v>
      </c>
      <c r="I324" s="329">
        <f>(3.91*'VO2-LBM'!I324+1.1*'VCO2-LBM'!I324)/1000</f>
        <v>18.169333333333334</v>
      </c>
      <c r="J324" s="329">
        <f>(3.91*'VO2-LBM'!J324+1.1*'VCO2-LBM'!J324)/1000</f>
        <v>18.93215175572519</v>
      </c>
      <c r="K324" s="106">
        <f>(3.91*'VO2-LBM'!K324+1.1*'VCO2-LBM'!K324)/1000</f>
        <v>22.493149763779527</v>
      </c>
      <c r="L324" s="329">
        <f t="shared" ref="L324" si="942">AVERAGE(C324:C326)</f>
        <v>17.535755862068971</v>
      </c>
      <c r="M324" s="329">
        <f t="shared" ref="M324" si="943">AVERAGE(D324:D326)</f>
        <v>13.085932320441989</v>
      </c>
      <c r="N324" s="329">
        <f t="shared" ref="N324" si="944">AVERAGE(E324:E326)</f>
        <v>17.456571428571429</v>
      </c>
      <c r="O324" s="329">
        <f t="shared" ref="O324" si="945">AVERAGE(F324:F326)</f>
        <v>20.939120512820512</v>
      </c>
      <c r="P324" s="329">
        <f t="shared" ref="P324" si="946">AVERAGE(G324:G326)</f>
        <v>19.508099474885842</v>
      </c>
      <c r="Q324" s="329">
        <f t="shared" ref="Q324" si="947">AVERAGE(H324:H326)</f>
        <v>22.127939682539687</v>
      </c>
      <c r="R324" s="329">
        <f t="shared" ref="R324" si="948">AVERAGE(I324:I326)</f>
        <v>17.801838888888891</v>
      </c>
      <c r="S324" s="329">
        <f t="shared" ref="S324" si="949">AVERAGE(J324:J326)</f>
        <v>22.548771755725188</v>
      </c>
      <c r="T324" s="329">
        <f t="shared" ref="T324" si="950">AVERAGE(K324:K326)</f>
        <v>25.218983438320212</v>
      </c>
      <c r="U324" s="357">
        <f t="shared" ref="U324" si="951">AVERAGE(L324:T324)</f>
        <v>19.580334818251416</v>
      </c>
    </row>
    <row r="325" spans="1:21">
      <c r="A325" s="223">
        <v>43727</v>
      </c>
      <c r="B325" s="224">
        <v>2.3489120370370302</v>
      </c>
      <c r="C325" s="354">
        <f>(3.91*'VO2-LBM'!C325+1.1*'VCO2-LBM'!C325)/1000</f>
        <v>17.775435114942532</v>
      </c>
      <c r="D325" s="355">
        <f>(3.91*'VO2-LBM'!D325+1.1*'VCO2-LBM'!D325)/1000</f>
        <v>14.446501933701658</v>
      </c>
      <c r="E325" s="355">
        <f>(3.91*'VO2-LBM'!E325+1.1*'VCO2-LBM'!E325)/1000</f>
        <v>14.364128571428573</v>
      </c>
      <c r="F325" s="355">
        <f>(3.91*'VO2-LBM'!F325+1.1*'VCO2-LBM'!F325)/1000</f>
        <v>23.712192307692309</v>
      </c>
      <c r="G325" s="355">
        <f>(3.91*'VO2-LBM'!G325+1.1*'VCO2-LBM'!G325)/1000</f>
        <v>18.76596034246575</v>
      </c>
      <c r="H325" s="329">
        <f>(3.91*'VO2-LBM'!H325+1.1*'VCO2-LBM'!H325)/1000</f>
        <v>20.123693809523811</v>
      </c>
      <c r="I325" s="329">
        <f>(3.91*'VO2-LBM'!I325+1.1*'VCO2-LBM'!I325)/1000</f>
        <v>16.658983333333335</v>
      </c>
      <c r="J325" s="329">
        <f>(3.91*'VO2-LBM'!J325+1.1*'VCO2-LBM'!J325)/1000</f>
        <v>21.27263969465649</v>
      </c>
      <c r="K325" s="106">
        <f>(3.91*'VO2-LBM'!K325+1.1*'VCO2-LBM'!K325)/1000</f>
        <v>21.411449133858273</v>
      </c>
      <c r="L325" s="329"/>
      <c r="M325" s="329"/>
      <c r="N325" s="329"/>
      <c r="O325" s="329"/>
      <c r="P325" s="329"/>
      <c r="Q325" s="329"/>
      <c r="R325" s="329"/>
      <c r="S325" s="329"/>
      <c r="T325" s="329"/>
      <c r="U325" s="357">
        <f t="shared" ref="U325" si="952">STDEV(L324:T324)/SQRT(COUNT(L324:T324))</f>
        <v>1.1959350641003845</v>
      </c>
    </row>
    <row r="326" spans="1:21">
      <c r="A326" s="223">
        <v>43727</v>
      </c>
      <c r="B326" s="224">
        <v>2.3628009259259199</v>
      </c>
      <c r="C326" s="354">
        <f>(3.91*'VO2-LBM'!C326+1.1*'VCO2-LBM'!C326)/1000</f>
        <v>16.64589465517242</v>
      </c>
      <c r="D326" s="355">
        <f>(3.91*'VO2-LBM'!D326+1.1*'VCO2-LBM'!D326)/1000</f>
        <v>12.045191436464089</v>
      </c>
      <c r="E326" s="355">
        <f>(3.91*'VO2-LBM'!E326+1.1*'VCO2-LBM'!E326)/1000</f>
        <v>17.257837500000001</v>
      </c>
      <c r="F326" s="355">
        <f>(3.91*'VO2-LBM'!F326+1.1*'VCO2-LBM'!F326)/1000</f>
        <v>19.521158461538459</v>
      </c>
      <c r="G326" s="355">
        <f>(3.91*'VO2-LBM'!G326+1.1*'VCO2-LBM'!G326)/1000</f>
        <v>18.665248630136986</v>
      </c>
      <c r="H326" s="329">
        <f>(3.91*'VO2-LBM'!H326+1.1*'VCO2-LBM'!H326)/1000</f>
        <v>27.103745396825399</v>
      </c>
      <c r="I326" s="329">
        <f>(3.91*'VO2-LBM'!I326+1.1*'VCO2-LBM'!I326)/1000</f>
        <v>18.577200000000001</v>
      </c>
      <c r="J326" s="329">
        <f>(3.91*'VO2-LBM'!J326+1.1*'VCO2-LBM'!J326)/1000</f>
        <v>27.441523816793897</v>
      </c>
      <c r="K326" s="106">
        <f>(3.91*'VO2-LBM'!K326+1.1*'VCO2-LBM'!K326)/1000</f>
        <v>31.752351417322839</v>
      </c>
      <c r="L326" s="329"/>
      <c r="M326" s="329"/>
      <c r="N326" s="329"/>
      <c r="O326" s="329"/>
      <c r="P326" s="329"/>
      <c r="Q326" s="329"/>
      <c r="R326" s="329"/>
      <c r="S326" s="329"/>
      <c r="T326" s="329"/>
      <c r="U326" s="357"/>
    </row>
    <row r="327" spans="1:21">
      <c r="A327" s="223">
        <v>43727</v>
      </c>
      <c r="B327" s="224">
        <v>2.3766898148148101</v>
      </c>
      <c r="C327" s="354">
        <f>(3.91*'VO2-LBM'!C327+1.1*'VCO2-LBM'!C327)/1000</f>
        <v>18.208147356321842</v>
      </c>
      <c r="D327" s="355">
        <f>(3.91*'VO2-LBM'!D327+1.1*'VCO2-LBM'!D327)/1000</f>
        <v>15.888865469613258</v>
      </c>
      <c r="E327" s="355">
        <f>(3.91*'VO2-LBM'!E327+1.1*'VCO2-LBM'!E327)/1000</f>
        <v>14.495882142857143</v>
      </c>
      <c r="F327" s="355">
        <f>(3.91*'VO2-LBM'!F327+1.1*'VCO2-LBM'!F327)/1000</f>
        <v>20.456226153846153</v>
      </c>
      <c r="G327" s="355">
        <f>(3.91*'VO2-LBM'!G327+1.1*'VCO2-LBM'!G327)/1000</f>
        <v>17.196495273972602</v>
      </c>
      <c r="H327" s="329">
        <f>(3.91*'VO2-LBM'!H327+1.1*'VCO2-LBM'!H327)/1000</f>
        <v>19.464726666666664</v>
      </c>
      <c r="I327" s="329">
        <f>(3.91*'VO2-LBM'!I327+1.1*'VCO2-LBM'!I327)/1000</f>
        <v>17.943433333333335</v>
      </c>
      <c r="J327" s="329">
        <f>(3.91*'VO2-LBM'!J327+1.1*'VCO2-LBM'!J327)/1000</f>
        <v>20.594426717557255</v>
      </c>
      <c r="K327" s="106">
        <f>(3.91*'VO2-LBM'!K327+1.1*'VCO2-LBM'!K327)/1000</f>
        <v>24.274944960629924</v>
      </c>
      <c r="L327" s="329">
        <f t="shared" ref="L327" si="953">AVERAGE(C327:C329)</f>
        <v>18.206683333333334</v>
      </c>
      <c r="M327" s="329">
        <f t="shared" ref="M327" si="954">AVERAGE(D327:D329)</f>
        <v>13.816601104972376</v>
      </c>
      <c r="N327" s="329">
        <f t="shared" ref="N327" si="955">AVERAGE(E327:E329)</f>
        <v>15.973810714285714</v>
      </c>
      <c r="O327" s="329">
        <f t="shared" ref="O327" si="956">AVERAGE(F327:F329)</f>
        <v>15.320162564102562</v>
      </c>
      <c r="P327" s="329">
        <f t="shared" ref="P327" si="957">AVERAGE(G327:G329)</f>
        <v>23.387961940639268</v>
      </c>
      <c r="Q327" s="329">
        <f t="shared" ref="Q327" si="958">AVERAGE(H327:H329)</f>
        <v>22.326257671957674</v>
      </c>
      <c r="R327" s="329">
        <f t="shared" ref="R327" si="959">AVERAGE(I327:I329)</f>
        <v>21.365577777777784</v>
      </c>
      <c r="S327" s="329">
        <f t="shared" ref="S327" si="960">AVERAGE(J327:J329)</f>
        <v>23.429580508905858</v>
      </c>
      <c r="T327" s="329">
        <f t="shared" ref="T327" si="961">AVERAGE(K327:K329)</f>
        <v>25.111471076115489</v>
      </c>
      <c r="U327" s="357">
        <f t="shared" ref="U327" si="962">AVERAGE(L327:T327)</f>
        <v>19.882011854676673</v>
      </c>
    </row>
    <row r="328" spans="1:21">
      <c r="A328" s="223">
        <v>43727</v>
      </c>
      <c r="B328" s="224">
        <v>2.3905787037036998</v>
      </c>
      <c r="C328" s="354">
        <f>(3.91*'VO2-LBM'!C328+1.1*'VCO2-LBM'!C328)/1000</f>
        <v>17.309657758620691</v>
      </c>
      <c r="D328" s="355">
        <f>(3.91*'VO2-LBM'!D328+1.1*'VCO2-LBM'!D328)/1000</f>
        <v>12.200016850828728</v>
      </c>
      <c r="E328" s="355">
        <f>(3.91*'VO2-LBM'!E328+1.1*'VCO2-LBM'!E328)/1000</f>
        <v>13.323873214285713</v>
      </c>
      <c r="F328" s="355">
        <f>(3.91*'VO2-LBM'!F328+1.1*'VCO2-LBM'!F328)/1000</f>
        <v>17.002463076923075</v>
      </c>
      <c r="G328" s="355">
        <f>(3.91*'VO2-LBM'!G328+1.1*'VCO2-LBM'!G328)/1000</f>
        <v>28.223082808219178</v>
      </c>
      <c r="H328" s="329">
        <f>(3.91*'VO2-LBM'!H328+1.1*'VCO2-LBM'!H328)/1000</f>
        <v>18.601406507936506</v>
      </c>
      <c r="I328" s="329">
        <f>(3.91*'VO2-LBM'!I328+1.1*'VCO2-LBM'!I328)/1000</f>
        <v>20.626150000000003</v>
      </c>
      <c r="J328" s="329">
        <f>(3.91*'VO2-LBM'!J328+1.1*'VCO2-LBM'!J328)/1000</f>
        <v>22.994906259541988</v>
      </c>
      <c r="K328" s="106">
        <f>(3.91*'VO2-LBM'!K328+1.1*'VCO2-LBM'!K328)/1000</f>
        <v>19.980205354330707</v>
      </c>
      <c r="L328" s="329"/>
      <c r="M328" s="329"/>
      <c r="N328" s="329"/>
      <c r="O328" s="329"/>
      <c r="P328" s="329"/>
      <c r="Q328" s="329"/>
      <c r="R328" s="329"/>
      <c r="S328" s="329"/>
      <c r="T328" s="329"/>
      <c r="U328" s="357">
        <f t="shared" ref="U328" si="963">STDEV(L327:T327)/SQRT(COUNT(L327:T327))</f>
        <v>1.3747722886931744</v>
      </c>
    </row>
    <row r="329" spans="1:21">
      <c r="A329" s="223">
        <v>43727</v>
      </c>
      <c r="B329" s="224">
        <v>2.40446759259259</v>
      </c>
      <c r="C329" s="354">
        <f>(3.91*'VO2-LBM'!C329+1.1*'VCO2-LBM'!C329)/1000</f>
        <v>19.102244885057477</v>
      </c>
      <c r="D329" s="355">
        <f>(3.91*'VO2-LBM'!D329+1.1*'VCO2-LBM'!D329)/1000</f>
        <v>13.360920994475139</v>
      </c>
      <c r="E329" s="355">
        <f>(3.91*'VO2-LBM'!E329+1.1*'VCO2-LBM'!E329)/1000</f>
        <v>20.101676785714286</v>
      </c>
      <c r="F329" s="355">
        <f>(3.91*'VO2-LBM'!F329+1.1*'VCO2-LBM'!F329)/1000</f>
        <v>8.5017984615384634</v>
      </c>
      <c r="G329" s="355">
        <f>(3.91*'VO2-LBM'!G329+1.1*'VCO2-LBM'!G329)/1000</f>
        <v>24.744307739726029</v>
      </c>
      <c r="H329" s="329">
        <f>(3.91*'VO2-LBM'!H329+1.1*'VCO2-LBM'!H329)/1000</f>
        <v>28.912639841269847</v>
      </c>
      <c r="I329" s="329">
        <f>(3.91*'VO2-LBM'!I329+1.1*'VCO2-LBM'!I329)/1000</f>
        <v>25.527150000000002</v>
      </c>
      <c r="J329" s="329">
        <f>(3.91*'VO2-LBM'!J329+1.1*'VCO2-LBM'!J329)/1000</f>
        <v>26.699408549618322</v>
      </c>
      <c r="K329" s="106">
        <f>(3.91*'VO2-LBM'!K329+1.1*'VCO2-LBM'!K329)/1000</f>
        <v>31.079262913385829</v>
      </c>
      <c r="L329" s="329"/>
      <c r="M329" s="329"/>
      <c r="N329" s="329"/>
      <c r="O329" s="329"/>
      <c r="P329" s="329"/>
      <c r="Q329" s="329"/>
      <c r="R329" s="329"/>
      <c r="S329" s="329"/>
      <c r="T329" s="329"/>
      <c r="U329" s="357"/>
    </row>
    <row r="330" spans="1:21">
      <c r="A330" s="223">
        <v>43727</v>
      </c>
      <c r="B330" s="224">
        <v>2.4183564814814802</v>
      </c>
      <c r="C330" s="354">
        <f>(3.91*'VO2-LBM'!C330+1.1*'VCO2-LBM'!C330)/1000</f>
        <v>22.862634655172421</v>
      </c>
      <c r="D330" s="355">
        <f>(3.91*'VO2-LBM'!D330+1.1*'VCO2-LBM'!D330)/1000</f>
        <v>28.595148618784528</v>
      </c>
      <c r="E330" s="355">
        <f>(3.91*'VO2-LBM'!E330+1.1*'VCO2-LBM'!E330)/1000</f>
        <v>18.379687499999999</v>
      </c>
      <c r="F330" s="355">
        <f>(3.91*'VO2-LBM'!F330+1.1*'VCO2-LBM'!F330)/1000</f>
        <v>19.458289230769232</v>
      </c>
      <c r="G330" s="355">
        <f>(3.91*'VO2-LBM'!G330+1.1*'VCO2-LBM'!G330)/1000</f>
        <v>25.291937191780825</v>
      </c>
      <c r="H330" s="329">
        <f>(3.91*'VO2-LBM'!H330+1.1*'VCO2-LBM'!H330)/1000</f>
        <v>24.420508095238095</v>
      </c>
      <c r="I330" s="329">
        <f>(3.91*'VO2-LBM'!I330+1.1*'VCO2-LBM'!I330)/1000</f>
        <v>21.572183333333335</v>
      </c>
      <c r="J330" s="329">
        <f>(3.91*'VO2-LBM'!J330+1.1*'VCO2-LBM'!J330)/1000</f>
        <v>30.321886259541987</v>
      </c>
      <c r="K330" s="106">
        <f>(3.91*'VO2-LBM'!K330+1.1*'VCO2-LBM'!K330)/1000</f>
        <v>25.130111102362207</v>
      </c>
      <c r="L330" s="329">
        <f t="shared" ref="L330" si="964">AVERAGE(C330:C332)</f>
        <v>24.466565287356328</v>
      </c>
      <c r="M330" s="329">
        <f t="shared" ref="M330" si="965">AVERAGE(D330:D332)</f>
        <v>26.486009023941069</v>
      </c>
      <c r="N330" s="329">
        <f t="shared" ref="N330" si="966">AVERAGE(E330:E332)</f>
        <v>19.125155357142859</v>
      </c>
      <c r="O330" s="329">
        <f t="shared" ref="O330" si="967">AVERAGE(F330:F332)</f>
        <v>17.607660512820512</v>
      </c>
      <c r="P330" s="329">
        <f t="shared" ref="P330" si="968">AVERAGE(G330:G332)</f>
        <v>21.76912506849315</v>
      </c>
      <c r="Q330" s="329">
        <f t="shared" ref="Q330" si="969">AVERAGE(H330:H332)</f>
        <v>22.575946984126986</v>
      </c>
      <c r="R330" s="329">
        <f t="shared" ref="R330" si="970">AVERAGE(I330:I332)</f>
        <v>22.472605555555557</v>
      </c>
      <c r="S330" s="329">
        <f t="shared" ref="S330" si="971">AVERAGE(J330:J332)</f>
        <v>26.41402269720102</v>
      </c>
      <c r="T330" s="329">
        <f t="shared" ref="T330" si="972">AVERAGE(K330:K332)</f>
        <v>26.163797506561679</v>
      </c>
      <c r="U330" s="357">
        <f t="shared" ref="U330" si="973">AVERAGE(L330:T330)</f>
        <v>23.008987554799909</v>
      </c>
    </row>
    <row r="331" spans="1:21">
      <c r="A331" s="223">
        <v>43727</v>
      </c>
      <c r="B331" s="224">
        <v>2.4322453703703699</v>
      </c>
      <c r="C331" s="354">
        <f>(3.91*'VO2-LBM'!C331+1.1*'VCO2-LBM'!C331)/1000</f>
        <v>26.902170000000002</v>
      </c>
      <c r="D331" s="355">
        <f>(3.91*'VO2-LBM'!D331+1.1*'VCO2-LBM'!D331)/1000</f>
        <v>26.571852762430943</v>
      </c>
      <c r="E331" s="355">
        <f>(3.91*'VO2-LBM'!E331+1.1*'VCO2-LBM'!E331)/1000</f>
        <v>20.153233928571424</v>
      </c>
      <c r="F331" s="355">
        <f>(3.91*'VO2-LBM'!F331+1.1*'VCO2-LBM'!F331)/1000</f>
        <v>17.665627692307694</v>
      </c>
      <c r="G331" s="355">
        <f>(3.91*'VO2-LBM'!G331+1.1*'VCO2-LBM'!G331)/1000</f>
        <v>21.252421369863011</v>
      </c>
      <c r="H331" s="329">
        <f>(3.91*'VO2-LBM'!H331+1.1*'VCO2-LBM'!H331)/1000</f>
        <v>22.864745079365083</v>
      </c>
      <c r="I331" s="329">
        <f>(3.91*'VO2-LBM'!I331+1.1*'VCO2-LBM'!I331)/1000</f>
        <v>27.046683333333334</v>
      </c>
      <c r="J331" s="329">
        <f>(3.91*'VO2-LBM'!J331+1.1*'VCO2-LBM'!J331)/1000</f>
        <v>26.295609312977103</v>
      </c>
      <c r="K331" s="106">
        <f>(3.91*'VO2-LBM'!K331+1.1*'VCO2-LBM'!K331)/1000</f>
        <v>29.551845905511815</v>
      </c>
      <c r="L331" s="329"/>
      <c r="M331" s="329"/>
      <c r="N331" s="329"/>
      <c r="O331" s="329"/>
      <c r="P331" s="329"/>
      <c r="Q331" s="329"/>
      <c r="R331" s="329"/>
      <c r="S331" s="329"/>
      <c r="T331" s="329"/>
      <c r="U331" s="357">
        <f t="shared" ref="U331" si="974">STDEV(L330:T330)/SQRT(COUNT(L330:T330))</f>
        <v>1.0673973826550733</v>
      </c>
    </row>
    <row r="332" spans="1:21">
      <c r="A332" s="223">
        <v>43727</v>
      </c>
      <c r="B332" s="224">
        <v>2.4461342592592592</v>
      </c>
      <c r="C332" s="354">
        <f>(3.91*'VO2-LBM'!C332+1.1*'VCO2-LBM'!C332)/1000</f>
        <v>23.634891206896558</v>
      </c>
      <c r="D332" s="355">
        <f>(3.91*'VO2-LBM'!D332+1.1*'VCO2-LBM'!D332)/1000</f>
        <v>24.291025690607736</v>
      </c>
      <c r="E332" s="355">
        <f>(3.91*'VO2-LBM'!E332+1.1*'VCO2-LBM'!E332)/1000</f>
        <v>18.842544642857145</v>
      </c>
      <c r="F332" s="355">
        <f>(3.91*'VO2-LBM'!F332+1.1*'VCO2-LBM'!F332)/1000</f>
        <v>15.699064615384616</v>
      </c>
      <c r="G332" s="355">
        <f>(3.91*'VO2-LBM'!G332+1.1*'VCO2-LBM'!G332)/1000</f>
        <v>18.763016643835613</v>
      </c>
      <c r="H332" s="329">
        <f>(3.91*'VO2-LBM'!H332+1.1*'VCO2-LBM'!H332)/1000</f>
        <v>20.442587777777778</v>
      </c>
      <c r="I332" s="329">
        <f>(3.91*'VO2-LBM'!I332+1.1*'VCO2-LBM'!I332)/1000</f>
        <v>18.798950000000001</v>
      </c>
      <c r="J332" s="329">
        <f>(3.91*'VO2-LBM'!J332+1.1*'VCO2-LBM'!J332)/1000</f>
        <v>22.624572519083973</v>
      </c>
      <c r="K332" s="106">
        <f>(3.91*'VO2-LBM'!K332+1.1*'VCO2-LBM'!K332)/1000</f>
        <v>23.809435511811024</v>
      </c>
      <c r="L332" s="329"/>
      <c r="M332" s="329"/>
      <c r="N332" s="329"/>
      <c r="O332" s="329"/>
      <c r="P332" s="329"/>
      <c r="Q332" s="329"/>
      <c r="R332" s="329"/>
      <c r="S332" s="329"/>
      <c r="T332" s="329"/>
      <c r="U332" s="357"/>
    </row>
    <row r="333" spans="1:21">
      <c r="A333" s="223">
        <v>43727</v>
      </c>
      <c r="B333" s="224">
        <v>2.46002314814814</v>
      </c>
      <c r="C333" s="354">
        <f>(3.91*'VO2-LBM'!C333+1.1*'VCO2-LBM'!C333)/1000</f>
        <v>20.15342896551725</v>
      </c>
      <c r="D333" s="355">
        <f>(3.91*'VO2-LBM'!D333+1.1*'VCO2-LBM'!D333)/1000</f>
        <v>22.769126243093925</v>
      </c>
      <c r="E333" s="355">
        <f>(3.91*'VO2-LBM'!E333+1.1*'VCO2-LBM'!E333)/1000</f>
        <v>25.027858928571426</v>
      </c>
      <c r="F333" s="355">
        <f>(3.91*'VO2-LBM'!F333+1.1*'VCO2-LBM'!F333)/1000</f>
        <v>23.37178461538462</v>
      </c>
      <c r="G333" s="355">
        <f>(3.91*'VO2-LBM'!G333+1.1*'VCO2-LBM'!G333)/1000</f>
        <v>21.821079657534245</v>
      </c>
      <c r="H333" s="329">
        <f>(3.91*'VO2-LBM'!H333+1.1*'VCO2-LBM'!H333)/1000</f>
        <v>21.917981904761906</v>
      </c>
      <c r="I333" s="329">
        <f>(3.91*'VO2-LBM'!I333+1.1*'VCO2-LBM'!I333)/1000</f>
        <v>18.819900000000001</v>
      </c>
      <c r="J333" s="329">
        <f>(3.91*'VO2-LBM'!J333+1.1*'VCO2-LBM'!J333)/1000</f>
        <v>21.892558473282442</v>
      </c>
      <c r="K333" s="106">
        <f>(3.91*'VO2-LBM'!K333+1.1*'VCO2-LBM'!K333)/1000</f>
        <v>28.019666771653544</v>
      </c>
      <c r="L333" s="329">
        <f t="shared" ref="L333" si="975">AVERAGE(C333:C335)</f>
        <v>20.547033103448282</v>
      </c>
      <c r="M333" s="329">
        <f t="shared" ref="M333" si="976">AVERAGE(D333:D335)</f>
        <v>20.99816593001842</v>
      </c>
      <c r="N333" s="329">
        <f t="shared" ref="N333" si="977">AVERAGE(E333:E335)</f>
        <v>20.202514285714287</v>
      </c>
      <c r="O333" s="329">
        <f t="shared" ref="O333" si="978">AVERAGE(F333:F335)</f>
        <v>20.91226923076923</v>
      </c>
      <c r="P333" s="329">
        <f t="shared" ref="P333" si="979">AVERAGE(G333:G335)</f>
        <v>22.151636712328767</v>
      </c>
      <c r="Q333" s="329">
        <f t="shared" ref="Q333" si="980">AVERAGE(H333:H335)</f>
        <v>24.172115238095241</v>
      </c>
      <c r="R333" s="329">
        <f t="shared" ref="R333" si="981">AVERAGE(I333:I335)</f>
        <v>21.490849999999995</v>
      </c>
      <c r="S333" s="329">
        <f t="shared" ref="S333" si="982">AVERAGE(J333:J335)</f>
        <v>22.419641424936387</v>
      </c>
      <c r="T333" s="329">
        <f t="shared" ref="T333" si="983">AVERAGE(K333:K335)</f>
        <v>23.525729658792653</v>
      </c>
      <c r="U333" s="357">
        <f t="shared" ref="U333" si="984">AVERAGE(L333:T333)</f>
        <v>21.824439509344803</v>
      </c>
    </row>
    <row r="334" spans="1:21">
      <c r="A334" s="223">
        <v>43727</v>
      </c>
      <c r="B334" s="224">
        <v>2.4739120370370302</v>
      </c>
      <c r="C334" s="354">
        <f>(3.91*'VO2-LBM'!C334+1.1*'VCO2-LBM'!C334)/1000</f>
        <v>20.582231954022991</v>
      </c>
      <c r="D334" s="355">
        <f>(3.91*'VO2-LBM'!D334+1.1*'VCO2-LBM'!D334)/1000</f>
        <v>20.384565469613264</v>
      </c>
      <c r="E334" s="355">
        <f>(3.91*'VO2-LBM'!E334+1.1*'VCO2-LBM'!E334)/1000</f>
        <v>18.505558928571432</v>
      </c>
      <c r="F334" s="355">
        <f>(3.91*'VO2-LBM'!F334+1.1*'VCO2-LBM'!F334)/1000</f>
        <v>19.756846153846151</v>
      </c>
      <c r="G334" s="355">
        <f>(3.91*'VO2-LBM'!G334+1.1*'VCO2-LBM'!G334)/1000</f>
        <v>19.237188972602741</v>
      </c>
      <c r="H334" s="329">
        <f>(3.91*'VO2-LBM'!H334+1.1*'VCO2-LBM'!H334)/1000</f>
        <v>31.583954285714288</v>
      </c>
      <c r="I334" s="329">
        <f>(3.91*'VO2-LBM'!I334+1.1*'VCO2-LBM'!I334)/1000</f>
        <v>27.439749999999997</v>
      </c>
      <c r="J334" s="329">
        <f>(3.91*'VO2-LBM'!J334+1.1*'VCO2-LBM'!J334)/1000</f>
        <v>22.582703206106874</v>
      </c>
      <c r="K334" s="106">
        <f>(3.91*'VO2-LBM'!K334+1.1*'VCO2-LBM'!K334)/1000</f>
        <v>22.041585433070868</v>
      </c>
      <c r="L334" s="329"/>
      <c r="M334" s="329"/>
      <c r="N334" s="329"/>
      <c r="O334" s="329"/>
      <c r="P334" s="329"/>
      <c r="Q334" s="329"/>
      <c r="R334" s="329"/>
      <c r="S334" s="329"/>
      <c r="T334" s="329"/>
      <c r="U334" s="357">
        <f t="shared" ref="U334" si="985">STDEV(L333:T333)/SQRT(COUNT(L333:T333))</f>
        <v>0.45270431226263513</v>
      </c>
    </row>
    <row r="335" spans="1:21">
      <c r="A335" s="223">
        <v>43727</v>
      </c>
      <c r="B335" s="224">
        <v>2.4878009259259199</v>
      </c>
      <c r="C335" s="354">
        <f>(3.91*'VO2-LBM'!C335+1.1*'VCO2-LBM'!C335)/1000</f>
        <v>20.905438390804601</v>
      </c>
      <c r="D335" s="355">
        <f>(3.91*'VO2-LBM'!D335+1.1*'VCO2-LBM'!D335)/1000</f>
        <v>19.84080607734807</v>
      </c>
      <c r="E335" s="355">
        <f>(3.91*'VO2-LBM'!E335+1.1*'VCO2-LBM'!E335)/1000</f>
        <v>17.074124999999999</v>
      </c>
      <c r="F335" s="355">
        <f>(3.91*'VO2-LBM'!F335+1.1*'VCO2-LBM'!F335)/1000</f>
        <v>19.608176923076922</v>
      </c>
      <c r="G335" s="355">
        <f>(3.91*'VO2-LBM'!G335+1.1*'VCO2-LBM'!G335)/1000</f>
        <v>25.396641506849313</v>
      </c>
      <c r="H335" s="329">
        <f>(3.91*'VO2-LBM'!H335+1.1*'VCO2-LBM'!H335)/1000</f>
        <v>19.014409523809526</v>
      </c>
      <c r="I335" s="329">
        <f>(3.91*'VO2-LBM'!I335+1.1*'VCO2-LBM'!I335)/1000</f>
        <v>18.212899999999998</v>
      </c>
      <c r="J335" s="329">
        <f>(3.91*'VO2-LBM'!J335+1.1*'VCO2-LBM'!J335)/1000</f>
        <v>22.783662595419845</v>
      </c>
      <c r="K335" s="106">
        <f>(3.91*'VO2-LBM'!K335+1.1*'VCO2-LBM'!K335)/1000</f>
        <v>20.515936771653543</v>
      </c>
      <c r="L335" s="329"/>
      <c r="M335" s="329"/>
      <c r="N335" s="329"/>
      <c r="O335" s="329"/>
      <c r="P335" s="329"/>
      <c r="Q335" s="329"/>
      <c r="R335" s="329"/>
      <c r="S335" s="329"/>
      <c r="T335" s="329"/>
      <c r="U335" s="357"/>
    </row>
    <row r="336" spans="1:21">
      <c r="A336" s="223">
        <v>43727</v>
      </c>
      <c r="B336" s="224">
        <v>2.5016898148148101</v>
      </c>
      <c r="C336" s="354">
        <f>(3.91*'VO2-LBM'!C336+1.1*'VCO2-LBM'!C336)/1000</f>
        <v>18.56885770114943</v>
      </c>
      <c r="D336" s="355">
        <f>(3.91*'VO2-LBM'!D336+1.1*'VCO2-LBM'!D336)/1000</f>
        <v>24.049721823204418</v>
      </c>
      <c r="E336" s="355">
        <f>(3.91*'VO2-LBM'!E336+1.1*'VCO2-LBM'!E336)/1000</f>
        <v>16.926251785714289</v>
      </c>
      <c r="F336" s="355">
        <f>(3.91*'VO2-LBM'!F336+1.1*'VCO2-LBM'!F336)/1000</f>
        <v>16.511524615384616</v>
      </c>
      <c r="G336" s="355">
        <f>(3.91*'VO2-LBM'!G336+1.1*'VCO2-LBM'!G336)/1000</f>
        <v>18.541545616438363</v>
      </c>
      <c r="H336" s="329">
        <f>(3.91*'VO2-LBM'!H336+1.1*'VCO2-LBM'!H336)/1000</f>
        <v>20.177584444444442</v>
      </c>
      <c r="I336" s="329">
        <f>(3.91*'VO2-LBM'!I336+1.1*'VCO2-LBM'!I336)/1000</f>
        <v>18.601616666666665</v>
      </c>
      <c r="J336" s="329">
        <f>(3.91*'VO2-LBM'!J336+1.1*'VCO2-LBM'!J336)/1000</f>
        <v>20.617458167938931</v>
      </c>
      <c r="K336" s="106">
        <f>(3.91*'VO2-LBM'!K336+1.1*'VCO2-LBM'!K336)/1000</f>
        <v>23.671457952755905</v>
      </c>
      <c r="L336" s="329">
        <f t="shared" ref="L336" si="986">AVERAGE(C336:C338)</f>
        <v>19.942936724137933</v>
      </c>
      <c r="M336" s="329">
        <f t="shared" ref="M336" si="987">AVERAGE(D336:D338)</f>
        <v>19.459966114180478</v>
      </c>
      <c r="N336" s="329">
        <f t="shared" ref="N336" si="988">AVERAGE(E336:E338)</f>
        <v>17.806633928571429</v>
      </c>
      <c r="O336" s="329">
        <f t="shared" ref="O336" si="989">AVERAGE(F336:F338)</f>
        <v>22.50017282051282</v>
      </c>
      <c r="P336" s="329">
        <f t="shared" ref="P336" si="990">AVERAGE(G336:G338)</f>
        <v>19.297128767123294</v>
      </c>
      <c r="Q336" s="329">
        <f t="shared" ref="Q336" si="991">AVERAGE(H336:H338)</f>
        <v>23.632506878306874</v>
      </c>
      <c r="R336" s="329">
        <f t="shared" ref="R336" si="992">AVERAGE(I336:I338)</f>
        <v>24.012094444444443</v>
      </c>
      <c r="S336" s="329">
        <f t="shared" ref="S336" si="993">AVERAGE(J336:J338)</f>
        <v>20.231686921119593</v>
      </c>
      <c r="T336" s="329">
        <f t="shared" ref="T336" si="994">AVERAGE(K336:K338)</f>
        <v>23.699425748031498</v>
      </c>
      <c r="U336" s="357">
        <f t="shared" ref="U336" si="995">AVERAGE(L336:T336)</f>
        <v>21.175839149603153</v>
      </c>
    </row>
    <row r="337" spans="1:21">
      <c r="A337" s="223">
        <v>43727</v>
      </c>
      <c r="B337" s="224">
        <v>2.5155787037036998</v>
      </c>
      <c r="C337" s="354">
        <f>(3.91*'VO2-LBM'!C337+1.1*'VCO2-LBM'!C337)/1000</f>
        <v>23.51610287356322</v>
      </c>
      <c r="D337" s="355">
        <f>(3.91*'VO2-LBM'!D337+1.1*'VCO2-LBM'!D337)/1000</f>
        <v>16.902864088397788</v>
      </c>
      <c r="E337" s="355">
        <f>(3.91*'VO2-LBM'!E337+1.1*'VCO2-LBM'!E337)/1000</f>
        <v>16.710814285714285</v>
      </c>
      <c r="F337" s="355">
        <f>(3.91*'VO2-LBM'!F337+1.1*'VCO2-LBM'!F337)/1000</f>
        <v>31.922710769230768</v>
      </c>
      <c r="G337" s="355">
        <f>(3.91*'VO2-LBM'!G337+1.1*'VCO2-LBM'!G337)/1000</f>
        <v>19.080259383561643</v>
      </c>
      <c r="H337" s="329">
        <f>(3.91*'VO2-LBM'!H337+1.1*'VCO2-LBM'!H337)/1000</f>
        <v>20.965987619047617</v>
      </c>
      <c r="I337" s="329">
        <f>(3.91*'VO2-LBM'!I337+1.1*'VCO2-LBM'!I337)/1000</f>
        <v>26.960683333333336</v>
      </c>
      <c r="J337" s="329">
        <f>(3.91*'VO2-LBM'!J337+1.1*'VCO2-LBM'!J337)/1000</f>
        <v>20.801443511450383</v>
      </c>
      <c r="K337" s="106">
        <f>(3.91*'VO2-LBM'!K337+1.1*'VCO2-LBM'!K337)/1000</f>
        <v>20.405771889763777</v>
      </c>
      <c r="L337" s="329"/>
      <c r="M337" s="329"/>
      <c r="N337" s="329"/>
      <c r="O337" s="329"/>
      <c r="P337" s="329"/>
      <c r="Q337" s="329"/>
      <c r="R337" s="329"/>
      <c r="S337" s="329"/>
      <c r="T337" s="329"/>
      <c r="U337" s="357">
        <f t="shared" ref="U337" si="996">STDEV(L336:T336)/SQRT(COUNT(L336:T336))</f>
        <v>0.76774107719465834</v>
      </c>
    </row>
    <row r="338" spans="1:21">
      <c r="A338" s="223">
        <v>43727</v>
      </c>
      <c r="B338" s="224">
        <v>2.52946759259259</v>
      </c>
      <c r="C338" s="354">
        <f>(3.91*'VO2-LBM'!C338+1.1*'VCO2-LBM'!C338)/1000</f>
        <v>17.74384959770115</v>
      </c>
      <c r="D338" s="355">
        <f>(3.91*'VO2-LBM'!D338+1.1*'VCO2-LBM'!D338)/1000</f>
        <v>17.427312430939224</v>
      </c>
      <c r="E338" s="355">
        <f>(3.91*'VO2-LBM'!E338+1.1*'VCO2-LBM'!E338)/1000</f>
        <v>19.782835714285714</v>
      </c>
      <c r="F338" s="355">
        <f>(3.91*'VO2-LBM'!F338+1.1*'VCO2-LBM'!F338)/1000</f>
        <v>19.066283076923078</v>
      </c>
      <c r="G338" s="355">
        <f>(3.91*'VO2-LBM'!G338+1.1*'VCO2-LBM'!G338)/1000</f>
        <v>20.269581301369865</v>
      </c>
      <c r="H338" s="329">
        <f>(3.91*'VO2-LBM'!H338+1.1*'VCO2-LBM'!H338)/1000</f>
        <v>29.75394857142857</v>
      </c>
      <c r="I338" s="329">
        <f>(3.91*'VO2-LBM'!I338+1.1*'VCO2-LBM'!I338)/1000</f>
        <v>26.473983333333333</v>
      </c>
      <c r="J338" s="329">
        <f>(3.91*'VO2-LBM'!J338+1.1*'VCO2-LBM'!J338)/1000</f>
        <v>19.276159083969468</v>
      </c>
      <c r="K338" s="106">
        <f>(3.91*'VO2-LBM'!K338+1.1*'VCO2-LBM'!K338)/1000</f>
        <v>27.021047401574805</v>
      </c>
      <c r="L338" s="329"/>
      <c r="M338" s="329"/>
      <c r="N338" s="329"/>
      <c r="O338" s="329"/>
      <c r="P338" s="329"/>
      <c r="Q338" s="329"/>
      <c r="R338" s="329"/>
      <c r="S338" s="329"/>
      <c r="T338" s="329"/>
      <c r="U338" s="357"/>
    </row>
    <row r="339" spans="1:21">
      <c r="A339" s="223">
        <v>43727</v>
      </c>
      <c r="B339" s="224">
        <v>2.5433564814814802</v>
      </c>
      <c r="C339" s="354">
        <f>(3.91*'VO2-LBM'!C339+1.1*'VCO2-LBM'!C339)/1000</f>
        <v>18.315519425287359</v>
      </c>
      <c r="D339" s="355">
        <f>(3.91*'VO2-LBM'!D339+1.1*'VCO2-LBM'!D339)/1000</f>
        <v>21.821149171270719</v>
      </c>
      <c r="E339" s="355">
        <f>(3.91*'VO2-LBM'!E339+1.1*'VCO2-LBM'!E339)/1000</f>
        <v>21.172564285714284</v>
      </c>
      <c r="F339" s="355">
        <f>(3.91*'VO2-LBM'!F339+1.1*'VCO2-LBM'!F339)/1000</f>
        <v>24.315483076923076</v>
      </c>
      <c r="G339" s="355">
        <f>(3.91*'VO2-LBM'!G339+1.1*'VCO2-LBM'!G339)/1000</f>
        <v>17.357468219178084</v>
      </c>
      <c r="H339" s="329">
        <f>(3.91*'VO2-LBM'!H339+1.1*'VCO2-LBM'!H339)/1000</f>
        <v>18.503747777777779</v>
      </c>
      <c r="I339" s="329">
        <f>(3.91*'VO2-LBM'!I339+1.1*'VCO2-LBM'!I339)/1000</f>
        <v>19.668683333333334</v>
      </c>
      <c r="J339" s="329">
        <f>(3.91*'VO2-LBM'!J339+1.1*'VCO2-LBM'!J339)/1000</f>
        <v>26.966466870229009</v>
      </c>
      <c r="K339" s="106">
        <f>(3.91*'VO2-LBM'!K339+1.1*'VCO2-LBM'!K339)/1000</f>
        <v>20.29118614173229</v>
      </c>
      <c r="L339" s="329">
        <f t="shared" ref="L339" si="997">AVERAGE(C339:C341)</f>
        <v>20.44337819923372</v>
      </c>
      <c r="M339" s="329">
        <f t="shared" ref="M339" si="998">AVERAGE(D339:D341)</f>
        <v>18.395268968692449</v>
      </c>
      <c r="N339" s="329">
        <f t="shared" ref="N339" si="999">AVERAGE(E339:E341)</f>
        <v>18.620024999999998</v>
      </c>
      <c r="O339" s="329">
        <f t="shared" ref="O339" si="1000">AVERAGE(F339:F341)</f>
        <v>19.882122051282053</v>
      </c>
      <c r="P339" s="329">
        <f t="shared" ref="P339" si="1001">AVERAGE(G339:G341)</f>
        <v>19.677176050228312</v>
      </c>
      <c r="Q339" s="329">
        <f t="shared" ref="Q339" si="1002">AVERAGE(H339:H341)</f>
        <v>19.392917777777779</v>
      </c>
      <c r="R339" s="329">
        <f t="shared" ref="R339" si="1003">AVERAGE(I339:I341)</f>
        <v>21.356361111111109</v>
      </c>
      <c r="S339" s="329">
        <f t="shared" ref="S339" si="1004">AVERAGE(J339:J341)</f>
        <v>22.41076055979644</v>
      </c>
      <c r="T339" s="329">
        <f t="shared" ref="T339" si="1005">AVERAGE(K339:K341)</f>
        <v>21.766695459317589</v>
      </c>
      <c r="U339" s="357">
        <f t="shared" ref="U339" si="1006">AVERAGE(L339:T339)</f>
        <v>20.216078353048829</v>
      </c>
    </row>
    <row r="340" spans="1:21">
      <c r="A340" s="223">
        <v>43727</v>
      </c>
      <c r="B340" s="224">
        <v>2.5572453703703699</v>
      </c>
      <c r="C340" s="354">
        <f>(3.91*'VO2-LBM'!C340+1.1*'VCO2-LBM'!C340)/1000</f>
        <v>18.120477298850581</v>
      </c>
      <c r="D340" s="355">
        <f>(3.91*'VO2-LBM'!D340+1.1*'VCO2-LBM'!D340)/1000</f>
        <v>17.326628729281769</v>
      </c>
      <c r="E340" s="355">
        <f>(3.91*'VO2-LBM'!E340+1.1*'VCO2-LBM'!E340)/1000</f>
        <v>16.894526785714287</v>
      </c>
      <c r="F340" s="355">
        <f>(3.91*'VO2-LBM'!F340+1.1*'VCO2-LBM'!F340)/1000</f>
        <v>17.966316923076924</v>
      </c>
      <c r="G340" s="355">
        <f>(3.91*'VO2-LBM'!G340+1.1*'VCO2-LBM'!G340)/1000</f>
        <v>21.853714109589042</v>
      </c>
      <c r="H340" s="329">
        <f>(3.91*'VO2-LBM'!H340+1.1*'VCO2-LBM'!H340)/1000</f>
        <v>19.402530793650794</v>
      </c>
      <c r="I340" s="329">
        <f>(3.91*'VO2-LBM'!I340+1.1*'VCO2-LBM'!I340)/1000</f>
        <v>23.745683333333336</v>
      </c>
      <c r="J340" s="329">
        <f>(3.91*'VO2-LBM'!J340+1.1*'VCO2-LBM'!J340)/1000</f>
        <v>19.190523358778623</v>
      </c>
      <c r="K340" s="106">
        <f>(3.91*'VO2-LBM'!K340+1.1*'VCO2-LBM'!K340)/1000</f>
        <v>23.672605826771655</v>
      </c>
      <c r="L340" s="329"/>
      <c r="M340" s="329"/>
      <c r="N340" s="329"/>
      <c r="O340" s="329"/>
      <c r="P340" s="329"/>
      <c r="Q340" s="329"/>
      <c r="R340" s="329"/>
      <c r="S340" s="329"/>
      <c r="T340" s="329"/>
      <c r="U340" s="357">
        <f t="shared" ref="U340" si="1007">STDEV(L339:T339)/SQRT(COUNT(L339:T339))</f>
        <v>0.46420814212322759</v>
      </c>
    </row>
    <row r="341" spans="1:21">
      <c r="A341" s="223">
        <v>43727</v>
      </c>
      <c r="B341" s="224">
        <v>2.5711342592592499</v>
      </c>
      <c r="C341" s="354">
        <f>(3.91*'VO2-LBM'!C341+1.1*'VCO2-LBM'!C341)/1000</f>
        <v>24.894137873563224</v>
      </c>
      <c r="D341" s="355">
        <f>(3.91*'VO2-LBM'!D341+1.1*'VCO2-LBM'!D341)/1000</f>
        <v>16.038029005524862</v>
      </c>
      <c r="E341" s="355">
        <f>(3.91*'VO2-LBM'!E341+1.1*'VCO2-LBM'!E341)/1000</f>
        <v>17.792983928571427</v>
      </c>
      <c r="F341" s="355">
        <f>(3.91*'VO2-LBM'!F341+1.1*'VCO2-LBM'!F341)/1000</f>
        <v>17.364566153846159</v>
      </c>
      <c r="G341" s="355">
        <f>(3.91*'VO2-LBM'!G341+1.1*'VCO2-LBM'!G341)/1000</f>
        <v>19.820345821917812</v>
      </c>
      <c r="H341" s="329">
        <f>(3.91*'VO2-LBM'!H341+1.1*'VCO2-LBM'!H341)/1000</f>
        <v>20.27247476190476</v>
      </c>
      <c r="I341" s="329">
        <f>(3.91*'VO2-LBM'!I341+1.1*'VCO2-LBM'!I341)/1000</f>
        <v>20.654716666666662</v>
      </c>
      <c r="J341" s="329">
        <f>(3.91*'VO2-LBM'!J341+1.1*'VCO2-LBM'!J341)/1000</f>
        <v>21.075291450381684</v>
      </c>
      <c r="K341" s="106">
        <f>(3.91*'VO2-LBM'!K341+1.1*'VCO2-LBM'!K341)/1000</f>
        <v>21.336294409448822</v>
      </c>
      <c r="L341" s="329"/>
      <c r="M341" s="329"/>
      <c r="N341" s="329"/>
      <c r="O341" s="329"/>
      <c r="P341" s="329"/>
      <c r="Q341" s="329"/>
      <c r="R341" s="329"/>
      <c r="S341" s="329"/>
      <c r="T341" s="329"/>
      <c r="U341" s="357"/>
    </row>
    <row r="342" spans="1:21">
      <c r="A342" s="223">
        <v>43727</v>
      </c>
      <c r="B342" s="224">
        <v>2.58502314814814</v>
      </c>
      <c r="C342" s="354">
        <f>(3.91*'VO2-LBM'!C342+1.1*'VCO2-LBM'!C342)/1000</f>
        <v>16.806921609195403</v>
      </c>
      <c r="D342" s="355">
        <f>(3.91*'VO2-LBM'!D342+1.1*'VCO2-LBM'!D342)/1000</f>
        <v>18.242100552486185</v>
      </c>
      <c r="E342" s="355">
        <f>(3.91*'VO2-LBM'!E342+1.1*'VCO2-LBM'!E342)/1000</f>
        <v>15.967414285714288</v>
      </c>
      <c r="F342" s="355">
        <f>(3.91*'VO2-LBM'!F342+1.1*'VCO2-LBM'!F342)/1000</f>
        <v>16.468133846153847</v>
      </c>
      <c r="G342" s="355">
        <f>(3.91*'VO2-LBM'!G342+1.1*'VCO2-LBM'!G342)/1000</f>
        <v>25.673061575342469</v>
      </c>
      <c r="H342" s="329">
        <f>(3.91*'VO2-LBM'!H342+1.1*'VCO2-LBM'!H342)/1000</f>
        <v>20.257902380952384</v>
      </c>
      <c r="I342" s="329">
        <f>(3.91*'VO2-LBM'!I342+1.1*'VCO2-LBM'!I342)/1000</f>
        <v>16.214500000000001</v>
      </c>
      <c r="J342" s="329">
        <f>(3.91*'VO2-LBM'!J342+1.1*'VCO2-LBM'!J342)/1000</f>
        <v>19.913584427480917</v>
      </c>
      <c r="K342" s="106">
        <f>(3.91*'VO2-LBM'!K342+1.1*'VCO2-LBM'!K342)/1000</f>
        <v>28.597807480314962</v>
      </c>
      <c r="L342" s="329">
        <f t="shared" ref="L342" si="1008">AVERAGE(C342:C344)</f>
        <v>17.133938659003832</v>
      </c>
      <c r="M342" s="329">
        <f t="shared" ref="M342" si="1009">AVERAGE(D342:D344)</f>
        <v>15.786642725598526</v>
      </c>
      <c r="N342" s="329">
        <f t="shared" ref="N342" si="1010">AVERAGE(E342:E344)</f>
        <v>17.620232142857144</v>
      </c>
      <c r="O342" s="329">
        <f t="shared" ref="O342" si="1011">AVERAGE(F342:F344)</f>
        <v>20.361417435897437</v>
      </c>
      <c r="P342" s="329">
        <f t="shared" ref="P342" si="1012">AVERAGE(G342:G344)</f>
        <v>21.979232968036531</v>
      </c>
      <c r="Q342" s="329">
        <f t="shared" ref="Q342" si="1013">AVERAGE(H342:H344)</f>
        <v>24.937035026455032</v>
      </c>
      <c r="R342" s="329">
        <f t="shared" ref="R342" si="1014">AVERAGE(I342:I344)</f>
        <v>17.400016666666669</v>
      </c>
      <c r="S342" s="329">
        <f t="shared" ref="S342" si="1015">AVERAGE(J342:J344)</f>
        <v>24.091091246819342</v>
      </c>
      <c r="T342" s="329">
        <f t="shared" ref="T342" si="1016">AVERAGE(K342:K344)</f>
        <v>23.717228136482941</v>
      </c>
      <c r="U342" s="357">
        <f t="shared" ref="U342" si="1017">AVERAGE(L342:T342)</f>
        <v>20.336315000868602</v>
      </c>
    </row>
    <row r="343" spans="1:21">
      <c r="A343" s="223">
        <v>43727</v>
      </c>
      <c r="B343" s="224">
        <v>2.5989120370370302</v>
      </c>
      <c r="C343" s="354">
        <f>(3.91*'VO2-LBM'!C343+1.1*'VCO2-LBM'!C343)/1000</f>
        <v>18.108079827586209</v>
      </c>
      <c r="D343" s="355">
        <f>(3.91*'VO2-LBM'!D343+1.1*'VCO2-LBM'!D343)/1000</f>
        <v>14.919740607734806</v>
      </c>
      <c r="E343" s="355">
        <f>(3.91*'VO2-LBM'!E343+1.1*'VCO2-LBM'!E343)/1000</f>
        <v>17.112519642857144</v>
      </c>
      <c r="F343" s="355">
        <f>(3.91*'VO2-LBM'!F343+1.1*'VCO2-LBM'!F343)/1000</f>
        <v>17.169527692307692</v>
      </c>
      <c r="G343" s="355">
        <f>(3.91*'VO2-LBM'!G343+1.1*'VCO2-LBM'!G343)/1000</f>
        <v>20.416072602739725</v>
      </c>
      <c r="H343" s="329">
        <f>(3.91*'VO2-LBM'!H343+1.1*'VCO2-LBM'!H343)/1000</f>
        <v>29.347841111111109</v>
      </c>
      <c r="I343" s="329">
        <f>(3.91*'VO2-LBM'!I343+1.1*'VCO2-LBM'!I343)/1000</f>
        <v>18.371099999999998</v>
      </c>
      <c r="J343" s="329">
        <f>(3.91*'VO2-LBM'!J343+1.1*'VCO2-LBM'!J343)/1000</f>
        <v>27.719032824427483</v>
      </c>
      <c r="K343" s="106">
        <f>(3.91*'VO2-LBM'!K343+1.1*'VCO2-LBM'!K343)/1000</f>
        <v>20.61909031496063</v>
      </c>
      <c r="L343" s="329"/>
      <c r="M343" s="329"/>
      <c r="N343" s="329"/>
      <c r="O343" s="329"/>
      <c r="P343" s="329"/>
      <c r="Q343" s="329"/>
      <c r="R343" s="329"/>
      <c r="S343" s="329"/>
      <c r="T343" s="329"/>
      <c r="U343" s="357">
        <f t="shared" ref="U343" si="1018">STDEV(L342:T342)/SQRT(COUNT(L342:T342))</f>
        <v>1.1567977751520435</v>
      </c>
    </row>
    <row r="344" spans="1:21">
      <c r="A344" s="223">
        <v>43727</v>
      </c>
      <c r="B344" s="224">
        <v>2.6128009259259199</v>
      </c>
      <c r="C344" s="354">
        <f>(3.91*'VO2-LBM'!C344+1.1*'VCO2-LBM'!C344)/1000</f>
        <v>16.48681454022989</v>
      </c>
      <c r="D344" s="355">
        <f>(3.91*'VO2-LBM'!D344+1.1*'VCO2-LBM'!D344)/1000</f>
        <v>14.198087016574586</v>
      </c>
      <c r="E344" s="355">
        <f>(3.91*'VO2-LBM'!E344+1.1*'VCO2-LBM'!E344)/1000</f>
        <v>19.780762500000002</v>
      </c>
      <c r="F344" s="355">
        <f>(3.91*'VO2-LBM'!F344+1.1*'VCO2-LBM'!F344)/1000</f>
        <v>27.446590769230767</v>
      </c>
      <c r="G344" s="355">
        <f>(3.91*'VO2-LBM'!G344+1.1*'VCO2-LBM'!G344)/1000</f>
        <v>19.848564726027398</v>
      </c>
      <c r="H344" s="329">
        <f>(3.91*'VO2-LBM'!H344+1.1*'VCO2-LBM'!H344)/1000</f>
        <v>25.205361587301589</v>
      </c>
      <c r="I344" s="329">
        <f>(3.91*'VO2-LBM'!I344+1.1*'VCO2-LBM'!I344)/1000</f>
        <v>17.614450000000001</v>
      </c>
      <c r="J344" s="329">
        <f>(3.91*'VO2-LBM'!J344+1.1*'VCO2-LBM'!J344)/1000</f>
        <v>24.64065648854962</v>
      </c>
      <c r="K344" s="106">
        <f>(3.91*'VO2-LBM'!K344+1.1*'VCO2-LBM'!K344)/1000</f>
        <v>21.93478661417323</v>
      </c>
      <c r="L344" s="329"/>
      <c r="M344" s="329"/>
      <c r="N344" s="329"/>
      <c r="O344" s="329"/>
      <c r="P344" s="329"/>
      <c r="Q344" s="329"/>
      <c r="R344" s="329"/>
      <c r="S344" s="329"/>
      <c r="T344" s="329"/>
      <c r="U344" s="357"/>
    </row>
    <row r="345" spans="1:21">
      <c r="A345" s="223">
        <v>43727</v>
      </c>
      <c r="B345" s="224">
        <v>2.6266898148148101</v>
      </c>
      <c r="C345" s="354">
        <f>(3.91*'VO2-LBM'!C345+1.1*'VCO2-LBM'!C345)/1000</f>
        <v>27.441257528735637</v>
      </c>
      <c r="D345" s="355">
        <f>(3.91*'VO2-LBM'!D345+1.1*'VCO2-LBM'!D345)/1000</f>
        <v>14.047305801104972</v>
      </c>
      <c r="E345" s="355">
        <f>(3.91*'VO2-LBM'!E345+1.1*'VCO2-LBM'!E345)/1000</f>
        <v>14.614875</v>
      </c>
      <c r="F345" s="355">
        <f>(3.91*'VO2-LBM'!F345+1.1*'VCO2-LBM'!F345)/1000</f>
        <v>15.095858461538462</v>
      </c>
      <c r="G345" s="355">
        <f>(3.91*'VO2-LBM'!G345+1.1*'VCO2-LBM'!G345)/1000</f>
        <v>19.45326321917808</v>
      </c>
      <c r="H345" s="329">
        <f>(3.91*'VO2-LBM'!H345+1.1*'VCO2-LBM'!H345)/1000</f>
        <v>21.66391634920635</v>
      </c>
      <c r="I345" s="329">
        <f>(3.91*'VO2-LBM'!I345+1.1*'VCO2-LBM'!I345)/1000</f>
        <v>18.979100000000003</v>
      </c>
      <c r="J345" s="329">
        <f>(3.91*'VO2-LBM'!J345+1.1*'VCO2-LBM'!J345)/1000</f>
        <v>18.822136641221377</v>
      </c>
      <c r="K345" s="106">
        <f>(3.91*'VO2-LBM'!K345+1.1*'VCO2-LBM'!K345)/1000</f>
        <v>27.132174015748035</v>
      </c>
      <c r="L345" s="329">
        <f t="shared" ref="L345" si="1019">AVERAGE(C345:C347)</f>
        <v>23.419721360153261</v>
      </c>
      <c r="M345" s="329">
        <f t="shared" ref="M345" si="1020">AVERAGE(D345:D347)</f>
        <v>15.275697513812155</v>
      </c>
      <c r="N345" s="329">
        <f t="shared" ref="N345" si="1021">AVERAGE(E345:E347)</f>
        <v>15.23473392857143</v>
      </c>
      <c r="O345" s="329">
        <f t="shared" ref="O345" si="1022">AVERAGE(F345:F347)</f>
        <v>17.72023282051282</v>
      </c>
      <c r="P345" s="329">
        <f t="shared" ref="P345" si="1023">AVERAGE(G345:G347)</f>
        <v>21.705536666666671</v>
      </c>
      <c r="Q345" s="329">
        <f t="shared" ref="Q345" si="1024">AVERAGE(H345:H347)</f>
        <v>21.7248837037037</v>
      </c>
      <c r="R345" s="329">
        <f t="shared" ref="R345" si="1025">AVERAGE(I345:I347)</f>
        <v>20.958616666666668</v>
      </c>
      <c r="S345" s="329">
        <f t="shared" ref="S345" si="1026">AVERAGE(J345:J347)</f>
        <v>21.729491145038168</v>
      </c>
      <c r="T345" s="329">
        <f t="shared" ref="T345" si="1027">AVERAGE(K345:K347)</f>
        <v>23.542699580052496</v>
      </c>
      <c r="U345" s="357">
        <f t="shared" ref="U345" si="1028">AVERAGE(L345:T345)</f>
        <v>20.145734820575264</v>
      </c>
    </row>
    <row r="346" spans="1:21">
      <c r="A346" s="223">
        <v>43727</v>
      </c>
      <c r="B346" s="224">
        <v>2.6405787037036998</v>
      </c>
      <c r="C346" s="354">
        <f>(3.91*'VO2-LBM'!C346+1.1*'VCO2-LBM'!C346)/1000</f>
        <v>25.204650919540235</v>
      </c>
      <c r="D346" s="355">
        <f>(3.91*'VO2-LBM'!D346+1.1*'VCO2-LBM'!D346)/1000</f>
        <v>19.554914917127071</v>
      </c>
      <c r="E346" s="355">
        <f>(3.91*'VO2-LBM'!E346+1.1*'VCO2-LBM'!E346)/1000</f>
        <v>15.437941071428572</v>
      </c>
      <c r="F346" s="355">
        <f>(3.91*'VO2-LBM'!F346+1.1*'VCO2-LBM'!F346)/1000</f>
        <v>18.65989230769231</v>
      </c>
      <c r="G346" s="355">
        <f>(3.91*'VO2-LBM'!G346+1.1*'VCO2-LBM'!G346)/1000</f>
        <v>18.924666301369864</v>
      </c>
      <c r="H346" s="329">
        <f>(3.91*'VO2-LBM'!H346+1.1*'VCO2-LBM'!H346)/1000</f>
        <v>24.68386396825397</v>
      </c>
      <c r="I346" s="329">
        <f>(3.91*'VO2-LBM'!I346+1.1*'VCO2-LBM'!I346)/1000</f>
        <v>17.782866666666667</v>
      </c>
      <c r="J346" s="329">
        <f>(3.91*'VO2-LBM'!J346+1.1*'VCO2-LBM'!J346)/1000</f>
        <v>24.597988396946565</v>
      </c>
      <c r="K346" s="106">
        <f>(3.91*'VO2-LBM'!K346+1.1*'VCO2-LBM'!K346)/1000</f>
        <v>20.988473070866142</v>
      </c>
      <c r="L346" s="329"/>
      <c r="M346" s="329"/>
      <c r="N346" s="329"/>
      <c r="O346" s="329"/>
      <c r="P346" s="329"/>
      <c r="Q346" s="329"/>
      <c r="R346" s="329"/>
      <c r="S346" s="329"/>
      <c r="T346" s="329"/>
      <c r="U346" s="357">
        <f t="shared" ref="U346" si="1029">STDEV(L345:T345)/SQRT(COUNT(L345:T345))</f>
        <v>1.0805886031492735</v>
      </c>
    </row>
    <row r="347" spans="1:21">
      <c r="A347" s="223">
        <v>43727</v>
      </c>
      <c r="B347" s="224">
        <v>2.65446759259259</v>
      </c>
      <c r="C347" s="354">
        <f>(3.91*'VO2-LBM'!C347+1.1*'VCO2-LBM'!C347)/1000</f>
        <v>17.613255632183911</v>
      </c>
      <c r="D347" s="355">
        <f>(3.91*'VO2-LBM'!D347+1.1*'VCO2-LBM'!D347)/1000</f>
        <v>12.224871823204419</v>
      </c>
      <c r="E347" s="355">
        <f>(3.91*'VO2-LBM'!E347+1.1*'VCO2-LBM'!E347)/1000</f>
        <v>15.651385714285713</v>
      </c>
      <c r="F347" s="355">
        <f>(3.91*'VO2-LBM'!F347+1.1*'VCO2-LBM'!F347)/1000</f>
        <v>19.40494769230769</v>
      </c>
      <c r="G347" s="355">
        <f>(3.91*'VO2-LBM'!G347+1.1*'VCO2-LBM'!G347)/1000</f>
        <v>26.738680479452057</v>
      </c>
      <c r="H347" s="329">
        <f>(3.91*'VO2-LBM'!H347+1.1*'VCO2-LBM'!H347)/1000</f>
        <v>18.826870793650791</v>
      </c>
      <c r="I347" s="329">
        <f>(3.91*'VO2-LBM'!I347+1.1*'VCO2-LBM'!I347)/1000</f>
        <v>26.11388333333333</v>
      </c>
      <c r="J347" s="329">
        <f>(3.91*'VO2-LBM'!J347+1.1*'VCO2-LBM'!J347)/1000</f>
        <v>21.768348396946568</v>
      </c>
      <c r="K347" s="106">
        <f>(3.91*'VO2-LBM'!K347+1.1*'VCO2-LBM'!K347)/1000</f>
        <v>22.50745165354331</v>
      </c>
      <c r="L347" s="329"/>
      <c r="M347" s="329"/>
      <c r="N347" s="329"/>
      <c r="O347" s="329"/>
      <c r="P347" s="329"/>
      <c r="Q347" s="329"/>
      <c r="R347" s="329"/>
      <c r="S347" s="329"/>
      <c r="T347" s="329"/>
      <c r="U347" s="357"/>
    </row>
    <row r="348" spans="1:21">
      <c r="A348" s="223">
        <v>43727</v>
      </c>
      <c r="B348" s="224">
        <v>1.6822453703703699</v>
      </c>
      <c r="C348" s="354">
        <f>(3.91*'VO2-LBM'!C348+1.1*'VCO2-LBM'!C348)/1000</f>
        <v>17.606371609195406</v>
      </c>
      <c r="D348" s="355">
        <f>(3.91*'VO2-LBM'!D348+1.1*'VCO2-LBM'!D348)/1000</f>
        <v>20.172261878453039</v>
      </c>
      <c r="E348" s="355">
        <f>(3.91*'VO2-LBM'!E348+1.1*'VCO2-LBM'!E348)/1000</f>
        <v>22.841775000000002</v>
      </c>
      <c r="F348" s="355">
        <f>(3.91*'VO2-LBM'!F348+1.1*'VCO2-LBM'!F348)/1000</f>
        <v>23.111676923076924</v>
      </c>
      <c r="G348" s="355">
        <f>(3.91*'VO2-LBM'!G348+1.1*'VCO2-LBM'!G348)/1000</f>
        <v>27.545727602739728</v>
      </c>
      <c r="H348" s="329">
        <f>(3.91*'VO2-LBM'!H348+1.1*'VCO2-LBM'!H348)/1000</f>
        <v>20.623078095238096</v>
      </c>
      <c r="I348" s="329">
        <f>(3.91*'VO2-LBM'!I348+1.1*'VCO2-LBM'!I348)/1000</f>
        <v>22.31615</v>
      </c>
      <c r="J348" s="329">
        <f>(3.91*'VO2-LBM'!J348+1.1*'VCO2-LBM'!J348)/1000</f>
        <v>17.691814961832065</v>
      </c>
      <c r="K348" s="106">
        <f>(3.91*'VO2-LBM'!K348+1.1*'VCO2-LBM'!K348)/1000</f>
        <v>27.004263622047247</v>
      </c>
      <c r="L348" s="329">
        <f t="shared" ref="L348" si="1030">AVERAGE(C348:C350)</f>
        <v>22.233722567049814</v>
      </c>
      <c r="M348" s="329">
        <f t="shared" ref="M348" si="1031">AVERAGE(D348:D350)</f>
        <v>22.36638020257827</v>
      </c>
      <c r="N348" s="329">
        <f t="shared" ref="N348" si="1032">AVERAGE(E348:E350)</f>
        <v>23.392724999999999</v>
      </c>
      <c r="O348" s="329">
        <f t="shared" ref="O348" si="1033">AVERAGE(F348:F350)</f>
        <v>21.554804615384615</v>
      </c>
      <c r="P348" s="329">
        <f t="shared" ref="P348" si="1034">AVERAGE(G348:G350)</f>
        <v>24.925818904109587</v>
      </c>
      <c r="Q348" s="329">
        <f t="shared" ref="Q348" si="1035">AVERAGE(H348:H350)</f>
        <v>26.882781904761902</v>
      </c>
      <c r="R348" s="329">
        <f t="shared" ref="R348" si="1036">AVERAGE(I348:I350)</f>
        <v>23.854833333333332</v>
      </c>
      <c r="S348" s="329">
        <f t="shared" ref="S348" si="1037">AVERAGE(J348:J350)</f>
        <v>23.080536437659038</v>
      </c>
      <c r="T348" s="329">
        <f t="shared" ref="T348" si="1038">AVERAGE(K348:K350)</f>
        <v>28.490563989501311</v>
      </c>
      <c r="U348" s="357">
        <f t="shared" ref="U348" si="1039">AVERAGE(L348:T348)</f>
        <v>24.086907439375317</v>
      </c>
    </row>
    <row r="349" spans="1:21">
      <c r="A349" s="223">
        <v>43727</v>
      </c>
      <c r="B349" s="224">
        <v>1.6961342592592601</v>
      </c>
      <c r="C349" s="354">
        <f>(3.91*'VO2-LBM'!C349+1.1*'VCO2-LBM'!C349)/1000</f>
        <v>22.437351551724142</v>
      </c>
      <c r="D349" s="355">
        <f>(3.91*'VO2-LBM'!D349+1.1*'VCO2-LBM'!D349)/1000</f>
        <v>20.672478729281767</v>
      </c>
      <c r="E349" s="355">
        <f>(3.91*'VO2-LBM'!E349+1.1*'VCO2-LBM'!E349)/1000</f>
        <v>20.935558928571428</v>
      </c>
      <c r="F349" s="355">
        <f>(3.91*'VO2-LBM'!F349+1.1*'VCO2-LBM'!F349)/1000</f>
        <v>14.878126153846155</v>
      </c>
      <c r="G349" s="355">
        <f>(3.91*'VO2-LBM'!G349+1.1*'VCO2-LBM'!G349)/1000</f>
        <v>18.337009315068492</v>
      </c>
      <c r="H349" s="329">
        <f>(3.91*'VO2-LBM'!H349+1.1*'VCO2-LBM'!H349)/1000</f>
        <v>26.808697142857142</v>
      </c>
      <c r="I349" s="329">
        <f>(3.91*'VO2-LBM'!I349+1.1*'VCO2-LBM'!I349)/1000</f>
        <v>21.581199999999995</v>
      </c>
      <c r="J349" s="329">
        <f>(3.91*'VO2-LBM'!J349+1.1*'VCO2-LBM'!J349)/1000</f>
        <v>23.762981832061072</v>
      </c>
      <c r="K349" s="106">
        <f>(3.91*'VO2-LBM'!K349+1.1*'VCO2-LBM'!K349)/1000</f>
        <v>28.301113070866144</v>
      </c>
      <c r="L349" s="329"/>
      <c r="M349" s="329"/>
      <c r="N349" s="329"/>
      <c r="O349" s="329"/>
      <c r="P349" s="329"/>
      <c r="Q349" s="329"/>
      <c r="R349" s="329"/>
      <c r="S349" s="329"/>
      <c r="T349" s="329"/>
      <c r="U349" s="357">
        <f t="shared" ref="U349" si="1040">STDEV(L348:T348)/SQRT(COUNT(L348:T348))</f>
        <v>0.76619061833615854</v>
      </c>
    </row>
    <row r="350" spans="1:21">
      <c r="A350" s="223">
        <v>43727</v>
      </c>
      <c r="B350" s="224">
        <v>1.71002314814814</v>
      </c>
      <c r="C350" s="354">
        <f>(3.91*'VO2-LBM'!C350+1.1*'VCO2-LBM'!C350)/1000</f>
        <v>26.657444540229889</v>
      </c>
      <c r="D350" s="355">
        <f>(3.91*'VO2-LBM'!D350+1.1*'VCO2-LBM'!D350)/1000</f>
        <v>26.2544</v>
      </c>
      <c r="E350" s="355">
        <f>(3.91*'VO2-LBM'!E350+1.1*'VCO2-LBM'!E350)/1000</f>
        <v>26.40084107142857</v>
      </c>
      <c r="F350" s="355">
        <f>(3.91*'VO2-LBM'!F350+1.1*'VCO2-LBM'!F350)/1000</f>
        <v>26.674610769230771</v>
      </c>
      <c r="G350" s="355">
        <f>(3.91*'VO2-LBM'!G350+1.1*'VCO2-LBM'!G350)/1000</f>
        <v>28.894719794520547</v>
      </c>
      <c r="H350" s="329">
        <f>(3.91*'VO2-LBM'!H350+1.1*'VCO2-LBM'!H350)/1000</f>
        <v>33.216570476190469</v>
      </c>
      <c r="I350" s="329">
        <f>(3.91*'VO2-LBM'!I350+1.1*'VCO2-LBM'!I350)/1000</f>
        <v>27.667149999999999</v>
      </c>
      <c r="J350" s="329">
        <f>(3.91*'VO2-LBM'!J350+1.1*'VCO2-LBM'!J350)/1000</f>
        <v>27.786812519083973</v>
      </c>
      <c r="K350" s="106">
        <f>(3.91*'VO2-LBM'!K350+1.1*'VCO2-LBM'!K350)/1000</f>
        <v>30.166315275590549</v>
      </c>
      <c r="L350" s="329"/>
      <c r="M350" s="329"/>
      <c r="N350" s="329"/>
      <c r="O350" s="329"/>
      <c r="P350" s="329"/>
      <c r="Q350" s="329"/>
      <c r="R350" s="329"/>
      <c r="S350" s="329"/>
      <c r="T350" s="329"/>
      <c r="U350" s="357"/>
    </row>
    <row r="351" spans="1:21">
      <c r="A351" s="223">
        <v>43727</v>
      </c>
      <c r="B351" s="224">
        <v>1.72391203703704</v>
      </c>
      <c r="C351" s="354">
        <f>(3.91*'VO2-LBM'!C351+1.1*'VCO2-LBM'!C351)/1000</f>
        <v>24.853519022988511</v>
      </c>
      <c r="D351" s="355">
        <f>(3.91*'VO2-LBM'!D351+1.1*'VCO2-LBM'!D351)/1000</f>
        <v>23.314705524861878</v>
      </c>
      <c r="E351" s="355">
        <f>(3.91*'VO2-LBM'!E351+1.1*'VCO2-LBM'!E351)/1000</f>
        <v>26.815387499999996</v>
      </c>
      <c r="F351" s="355">
        <f>(3.91*'VO2-LBM'!F351+1.1*'VCO2-LBM'!F351)/1000</f>
        <v>16.814633846153843</v>
      </c>
      <c r="G351" s="355">
        <f>(3.91*'VO2-LBM'!G351+1.1*'VCO2-LBM'!G351)/1000</f>
        <v>20.532450205479449</v>
      </c>
      <c r="H351" s="329">
        <f>(3.91*'VO2-LBM'!H351+1.1*'VCO2-LBM'!H351)/1000</f>
        <v>20.672705714285716</v>
      </c>
      <c r="I351" s="329">
        <f>(3.91*'VO2-LBM'!I351+1.1*'VCO2-LBM'!I351)/1000</f>
        <v>23.003116666666667</v>
      </c>
      <c r="J351" s="329">
        <f>(3.91*'VO2-LBM'!J351+1.1*'VCO2-LBM'!J351)/1000</f>
        <v>19.438044885496186</v>
      </c>
      <c r="K351" s="106">
        <f>(3.91*'VO2-LBM'!K351+1.1*'VCO2-LBM'!K351)/1000</f>
        <v>28.982143622047246</v>
      </c>
      <c r="L351" s="329">
        <f t="shared" ref="L351" si="1041">AVERAGE(C351:C353)</f>
        <v>22.289947279693489</v>
      </c>
      <c r="M351" s="329">
        <f t="shared" ref="M351" si="1042">AVERAGE(D351:D353)</f>
        <v>21.940604696132596</v>
      </c>
      <c r="N351" s="329">
        <f t="shared" ref="N351" si="1043">AVERAGE(E351:E353)</f>
        <v>24.7242</v>
      </c>
      <c r="O351" s="329">
        <f t="shared" ref="O351" si="1044">AVERAGE(F351:F353)</f>
        <v>20.284992820512819</v>
      </c>
      <c r="P351" s="329">
        <f t="shared" ref="P351" si="1045">AVERAGE(G351:G353)</f>
        <v>22.590896324200912</v>
      </c>
      <c r="Q351" s="329">
        <f t="shared" ref="Q351" si="1046">AVERAGE(H351:H353)</f>
        <v>24.08710402116402</v>
      </c>
      <c r="R351" s="329">
        <f t="shared" ref="R351" si="1047">AVERAGE(I351:I353)</f>
        <v>23.349283333333332</v>
      </c>
      <c r="S351" s="329">
        <f t="shared" ref="S351" si="1048">AVERAGE(J351:J353)</f>
        <v>25.14928987277354</v>
      </c>
      <c r="T351" s="329">
        <f t="shared" ref="T351" si="1049">AVERAGE(K351:K353)</f>
        <v>25.494395643044623</v>
      </c>
      <c r="U351" s="357">
        <f t="shared" ref="U351" si="1050">AVERAGE(L351:T351)</f>
        <v>23.32341266565059</v>
      </c>
    </row>
    <row r="352" spans="1:21">
      <c r="A352" s="223">
        <v>43727</v>
      </c>
      <c r="B352" s="224">
        <v>1.7378009259259199</v>
      </c>
      <c r="C352" s="354">
        <f>(3.91*'VO2-LBM'!C352+1.1*'VCO2-LBM'!C352)/1000</f>
        <v>24.15958770114943</v>
      </c>
      <c r="D352" s="355">
        <f>(3.91*'VO2-LBM'!D352+1.1*'VCO2-LBM'!D352)/1000</f>
        <v>21.311832872928179</v>
      </c>
      <c r="E352" s="355">
        <f>(3.91*'VO2-LBM'!E352+1.1*'VCO2-LBM'!E352)/1000</f>
        <v>18.710003571428572</v>
      </c>
      <c r="F352" s="355">
        <f>(3.91*'VO2-LBM'!F352+1.1*'VCO2-LBM'!F352)/1000</f>
        <v>17.073743076923076</v>
      </c>
      <c r="G352" s="355">
        <f>(3.91*'VO2-LBM'!G352+1.1*'VCO2-LBM'!G352)/1000</f>
        <v>25.771929246575347</v>
      </c>
      <c r="H352" s="329">
        <f>(3.91*'VO2-LBM'!H352+1.1*'VCO2-LBM'!H352)/1000</f>
        <v>29.084434285714284</v>
      </c>
      <c r="I352" s="329">
        <f>(3.91*'VO2-LBM'!I352+1.1*'VCO2-LBM'!I352)/1000</f>
        <v>27.151366666666664</v>
      </c>
      <c r="J352" s="329">
        <f>(3.91*'VO2-LBM'!J352+1.1*'VCO2-LBM'!J352)/1000</f>
        <v>25.477793129770994</v>
      </c>
      <c r="K352" s="106">
        <f>(3.91*'VO2-LBM'!K352+1.1*'VCO2-LBM'!K352)/1000</f>
        <v>25.468547795275594</v>
      </c>
      <c r="L352" s="329"/>
      <c r="M352" s="329"/>
      <c r="N352" s="329"/>
      <c r="O352" s="329"/>
      <c r="P352" s="329"/>
      <c r="Q352" s="329"/>
      <c r="R352" s="329"/>
      <c r="S352" s="329"/>
      <c r="T352" s="329"/>
      <c r="U352" s="357">
        <f t="shared" ref="U352" si="1051">STDEV(L351:T351)/SQRT(COUNT(L351:T351))</f>
        <v>0.56937926151574603</v>
      </c>
    </row>
    <row r="353" spans="1:21">
      <c r="A353" s="233">
        <v>43727</v>
      </c>
      <c r="B353" s="234">
        <v>1.7516898148148099</v>
      </c>
      <c r="C353" s="354">
        <f>(3.91*'VO2-LBM'!C353+1.1*'VCO2-LBM'!C353)/1000</f>
        <v>17.856735114942531</v>
      </c>
      <c r="D353" s="355">
        <f>(3.91*'VO2-LBM'!D353+1.1*'VCO2-LBM'!D353)/1000</f>
        <v>21.195275690607737</v>
      </c>
      <c r="E353" s="355">
        <f>(3.91*'VO2-LBM'!E353+1.1*'VCO2-LBM'!E353)/1000</f>
        <v>28.64720892857143</v>
      </c>
      <c r="F353" s="355">
        <f>(3.91*'VO2-LBM'!F353+1.1*'VCO2-LBM'!F353)/1000</f>
        <v>26.966601538461539</v>
      </c>
      <c r="G353" s="355">
        <f>(3.91*'VO2-LBM'!G353+1.1*'VCO2-LBM'!G353)/1000</f>
        <v>21.468309520547947</v>
      </c>
      <c r="H353" s="329">
        <f>(3.91*'VO2-LBM'!H353+1.1*'VCO2-LBM'!H353)/1000</f>
        <v>22.504172063492064</v>
      </c>
      <c r="I353" s="329">
        <f>(3.91*'VO2-LBM'!I353+1.1*'VCO2-LBM'!I353)/1000</f>
        <v>19.893366666666665</v>
      </c>
      <c r="J353" s="329">
        <f>(3.91*'VO2-LBM'!J353+1.1*'VCO2-LBM'!J353)/1000</f>
        <v>30.532031603053436</v>
      </c>
      <c r="K353" s="106">
        <f>(3.91*'VO2-LBM'!K353+1.1*'VCO2-LBM'!K353)/1000</f>
        <v>22.032495511811025</v>
      </c>
      <c r="L353" s="329"/>
      <c r="M353" s="329"/>
      <c r="N353" s="329"/>
      <c r="O353" s="329"/>
      <c r="P353" s="329"/>
      <c r="Q353" s="329"/>
      <c r="R353" s="329"/>
      <c r="S353" s="329"/>
      <c r="T353" s="329"/>
      <c r="U353" s="357"/>
    </row>
    <row r="354" spans="1:21">
      <c r="A354" s="233">
        <v>43727</v>
      </c>
      <c r="B354" s="234">
        <v>1.7655787037037001</v>
      </c>
      <c r="C354" s="354">
        <f>(3.91*'VO2-LBM'!C354+1.1*'VCO2-LBM'!C354)/1000</f>
        <v>19.4273825862069</v>
      </c>
      <c r="D354" s="355">
        <f>(3.91*'VO2-LBM'!D354+1.1*'VCO2-LBM'!D354)/1000</f>
        <v>23.258474309392266</v>
      </c>
      <c r="E354" s="355">
        <f>(3.91*'VO2-LBM'!E354+1.1*'VCO2-LBM'!E354)/1000</f>
        <v>20.10495535714286</v>
      </c>
      <c r="F354" s="355">
        <f>(3.91*'VO2-LBM'!F354+1.1*'VCO2-LBM'!F354)/1000</f>
        <v>21.952463076923078</v>
      </c>
      <c r="G354" s="355">
        <f>(3.91*'VO2-LBM'!G354+1.1*'VCO2-LBM'!G354)/1000</f>
        <v>30.479952260273976</v>
      </c>
      <c r="H354" s="329">
        <f>(3.91*'VO2-LBM'!H354+1.1*'VCO2-LBM'!H354)/1000</f>
        <v>24.303708253968253</v>
      </c>
      <c r="I354" s="329">
        <f>(3.91*'VO2-LBM'!I354+1.1*'VCO2-LBM'!I354)/1000</f>
        <v>28.431949999999997</v>
      </c>
      <c r="J354" s="329">
        <f>(3.91*'VO2-LBM'!J354+1.1*'VCO2-LBM'!J354)/1000</f>
        <v>21.96160290076336</v>
      </c>
      <c r="K354" s="106">
        <f>(3.91*'VO2-LBM'!K354+1.1*'VCO2-LBM'!K354)/1000</f>
        <v>29.143094173228345</v>
      </c>
      <c r="L354" s="329">
        <f t="shared" ref="L354" si="1052">AVERAGE(C354:C356)</f>
        <v>22.324133773946368</v>
      </c>
      <c r="M354" s="329">
        <f t="shared" ref="M354" si="1053">AVERAGE(D354:D356)</f>
        <v>22.315659208103128</v>
      </c>
      <c r="N354" s="329">
        <f t="shared" ref="N354" si="1054">AVERAGE(E354:E356)</f>
        <v>22.07473392857143</v>
      </c>
      <c r="O354" s="329">
        <f t="shared" ref="O354" si="1055">AVERAGE(F354:F356)</f>
        <v>24.206250256410257</v>
      </c>
      <c r="P354" s="329">
        <f t="shared" ref="P354" si="1056">AVERAGE(G354:G356)</f>
        <v>29.075627557077627</v>
      </c>
      <c r="Q354" s="329">
        <f t="shared" ref="Q354" si="1057">AVERAGE(H354:H356)</f>
        <v>27.184850264550263</v>
      </c>
      <c r="R354" s="329">
        <f t="shared" ref="R354" si="1058">AVERAGE(I354:I356)</f>
        <v>24.046683333333334</v>
      </c>
      <c r="S354" s="329">
        <f t="shared" ref="S354" si="1059">AVERAGE(J354:J356)</f>
        <v>24.407956743002547</v>
      </c>
      <c r="T354" s="329">
        <f t="shared" ref="T354" si="1060">AVERAGE(K354:K356)</f>
        <v>24.493444330708666</v>
      </c>
      <c r="U354" s="357">
        <f t="shared" ref="U354" si="1061">AVERAGE(L354:T354)</f>
        <v>24.458815488411513</v>
      </c>
    </row>
    <row r="355" spans="1:21">
      <c r="A355" s="233">
        <v>43727</v>
      </c>
      <c r="B355" s="234">
        <v>1.77946759259259</v>
      </c>
      <c r="C355" s="354">
        <f>(3.91*'VO2-LBM'!C355+1.1*'VCO2-LBM'!C355)/1000</f>
        <v>20.990850114942532</v>
      </c>
      <c r="D355" s="355">
        <f>(3.91*'VO2-LBM'!D355+1.1*'VCO2-LBM'!D355)/1000</f>
        <v>23.219498342541435</v>
      </c>
      <c r="E355" s="355">
        <f>(3.91*'VO2-LBM'!E355+1.1*'VCO2-LBM'!E355)/1000</f>
        <v>26.308976785714286</v>
      </c>
      <c r="F355" s="355">
        <f>(3.91*'VO2-LBM'!F355+1.1*'VCO2-LBM'!F355)/1000</f>
        <v>26.509526153846156</v>
      </c>
      <c r="G355" s="355">
        <f>(3.91*'VO2-LBM'!G355+1.1*'VCO2-LBM'!G355)/1000</f>
        <v>25.147492945205478</v>
      </c>
      <c r="H355" s="329">
        <f>(3.91*'VO2-LBM'!H355+1.1*'VCO2-LBM'!H355)/1000</f>
        <v>31.856294761904763</v>
      </c>
      <c r="I355" s="329">
        <f>(3.91*'VO2-LBM'!I355+1.1*'VCO2-LBM'!I355)/1000</f>
        <v>21.569366666666667</v>
      </c>
      <c r="J355" s="329">
        <f>(3.91*'VO2-LBM'!J355+1.1*'VCO2-LBM'!J355)/1000</f>
        <v>22.598662137404581</v>
      </c>
      <c r="K355" s="106">
        <f>(3.91*'VO2-LBM'!K355+1.1*'VCO2-LBM'!K355)/1000</f>
        <v>21.563061574803154</v>
      </c>
      <c r="L355" s="329"/>
      <c r="M355" s="329"/>
      <c r="N355" s="329"/>
      <c r="O355" s="329"/>
      <c r="P355" s="329"/>
      <c r="Q355" s="329"/>
      <c r="R355" s="329"/>
      <c r="S355" s="329"/>
      <c r="T355" s="329"/>
      <c r="U355" s="357">
        <f t="shared" ref="U355" si="1062">STDEV(L354:T354)/SQRT(COUNT(L354:T354))</f>
        <v>0.78011285601235503</v>
      </c>
    </row>
    <row r="356" spans="1:21">
      <c r="A356" s="233">
        <v>43727</v>
      </c>
      <c r="B356" s="234">
        <v>1.79335648148148</v>
      </c>
      <c r="C356" s="354">
        <f>(3.91*'VO2-LBM'!C356+1.1*'VCO2-LBM'!C356)/1000</f>
        <v>26.554168620689662</v>
      </c>
      <c r="D356" s="355">
        <f>(3.91*'VO2-LBM'!D356+1.1*'VCO2-LBM'!D356)/1000</f>
        <v>20.469004972375689</v>
      </c>
      <c r="E356" s="355">
        <f>(3.91*'VO2-LBM'!E356+1.1*'VCO2-LBM'!E356)/1000</f>
        <v>19.810269642857143</v>
      </c>
      <c r="F356" s="355">
        <f>(3.91*'VO2-LBM'!F356+1.1*'VCO2-LBM'!F356)/1000</f>
        <v>24.156761538461542</v>
      </c>
      <c r="G356" s="355">
        <f>(3.91*'VO2-LBM'!G356+1.1*'VCO2-LBM'!G356)/1000</f>
        <v>31.599437465753425</v>
      </c>
      <c r="H356" s="329">
        <f>(3.91*'VO2-LBM'!H356+1.1*'VCO2-LBM'!H356)/1000</f>
        <v>25.394547777777777</v>
      </c>
      <c r="I356" s="329">
        <f>(3.91*'VO2-LBM'!I356+1.1*'VCO2-LBM'!I356)/1000</f>
        <v>22.138733333333331</v>
      </c>
      <c r="J356" s="329">
        <f>(3.91*'VO2-LBM'!J356+1.1*'VCO2-LBM'!J356)/1000</f>
        <v>28.6636051908397</v>
      </c>
      <c r="K356" s="106">
        <f>(3.91*'VO2-LBM'!K356+1.1*'VCO2-LBM'!K356)/1000</f>
        <v>22.774177244094492</v>
      </c>
      <c r="L356" s="329"/>
      <c r="M356" s="329"/>
      <c r="N356" s="329"/>
      <c r="O356" s="329"/>
      <c r="P356" s="329"/>
      <c r="Q356" s="329"/>
      <c r="R356" s="329"/>
      <c r="S356" s="329"/>
      <c r="T356" s="329"/>
      <c r="U356" s="357"/>
    </row>
    <row r="357" spans="1:21">
      <c r="A357" s="233">
        <v>43727</v>
      </c>
      <c r="B357" s="234">
        <v>1.8072453703703699</v>
      </c>
      <c r="C357" s="354">
        <f>(3.91*'VO2-LBM'!C357+1.1*'VCO2-LBM'!C357)/1000</f>
        <v>21.417083275862076</v>
      </c>
      <c r="D357" s="355">
        <f>(3.91*'VO2-LBM'!D357+1.1*'VCO2-LBM'!D357)/1000</f>
        <v>28.827993370165743</v>
      </c>
      <c r="E357" s="355">
        <f>(3.91*'VO2-LBM'!E357+1.1*'VCO2-LBM'!E357)/1000</f>
        <v>28.910732142857146</v>
      </c>
      <c r="F357" s="355">
        <f>(3.91*'VO2-LBM'!F357+1.1*'VCO2-LBM'!F357)/1000</f>
        <v>28.004307692307691</v>
      </c>
      <c r="G357" s="355">
        <f>(3.91*'VO2-LBM'!G357+1.1*'VCO2-LBM'!G357)/1000</f>
        <v>30.177580273972605</v>
      </c>
      <c r="H357" s="329">
        <f>(3.91*'VO2-LBM'!H357+1.1*'VCO2-LBM'!H357)/1000</f>
        <v>30.592624761904766</v>
      </c>
      <c r="I357" s="329">
        <f>(3.91*'VO2-LBM'!I357+1.1*'VCO2-LBM'!I357)/1000</f>
        <v>29.848549999999999</v>
      </c>
      <c r="J357" s="329">
        <f>(3.91*'VO2-LBM'!J357+1.1*'VCO2-LBM'!J357)/1000</f>
        <v>22.798489923664121</v>
      </c>
      <c r="K357" s="106">
        <f>(3.91*'VO2-LBM'!K357+1.1*'VCO2-LBM'!K357)/1000</f>
        <v>31.291557559055121</v>
      </c>
      <c r="L357" s="329">
        <f t="shared" ref="L357" si="1063">AVERAGE(C357:C359)</f>
        <v>25.064026839080466</v>
      </c>
      <c r="M357" s="329">
        <f t="shared" ref="M357" si="1064">AVERAGE(D357:D359)</f>
        <v>24.310932136279927</v>
      </c>
      <c r="N357" s="329">
        <f t="shared" ref="N357" si="1065">AVERAGE(E357:E359)</f>
        <v>23.471657142857143</v>
      </c>
      <c r="O357" s="329">
        <f t="shared" ref="O357" si="1066">AVERAGE(F357:F359)</f>
        <v>25.193751282051281</v>
      </c>
      <c r="P357" s="329">
        <f t="shared" ref="P357" si="1067">AVERAGE(G357:G359)</f>
        <v>25.267925182648408</v>
      </c>
      <c r="Q357" s="329">
        <f t="shared" ref="Q357" si="1068">AVERAGE(H357:H359)</f>
        <v>29.17853767195767</v>
      </c>
      <c r="R357" s="329">
        <f t="shared" ref="R357" si="1069">AVERAGE(I357:I359)</f>
        <v>25.883777777777777</v>
      </c>
      <c r="S357" s="329">
        <f t="shared" ref="S357" si="1070">AVERAGE(J357:J359)</f>
        <v>25.074676183206108</v>
      </c>
      <c r="T357" s="329">
        <f t="shared" ref="T357" si="1071">AVERAGE(K357:K359)</f>
        <v>26.998043385826776</v>
      </c>
      <c r="U357" s="357">
        <f t="shared" ref="U357" si="1072">AVERAGE(L357:T357)</f>
        <v>25.604814177965064</v>
      </c>
    </row>
    <row r="358" spans="1:21">
      <c r="A358" s="233">
        <v>43727</v>
      </c>
      <c r="B358" s="234">
        <v>1.8211342592592601</v>
      </c>
      <c r="C358" s="354">
        <f>(3.91*'VO2-LBM'!C358+1.1*'VCO2-LBM'!C358)/1000</f>
        <v>27.097959712643686</v>
      </c>
      <c r="D358" s="355">
        <f>(3.91*'VO2-LBM'!D358+1.1*'VCO2-LBM'!D358)/1000</f>
        <v>18.458701104972377</v>
      </c>
      <c r="E358" s="355">
        <f>(3.91*'VO2-LBM'!E358+1.1*'VCO2-LBM'!E358)/1000</f>
        <v>23.901348214285715</v>
      </c>
      <c r="F358" s="355">
        <f>(3.91*'VO2-LBM'!F358+1.1*'VCO2-LBM'!F358)/1000</f>
        <v>22.702595384615385</v>
      </c>
      <c r="G358" s="355">
        <f>(3.91*'VO2-LBM'!G358+1.1*'VCO2-LBM'!G358)/1000</f>
        <v>23.879807739726033</v>
      </c>
      <c r="H358" s="329">
        <f>(3.91*'VO2-LBM'!H358+1.1*'VCO2-LBM'!H358)/1000</f>
        <v>33.444633333333329</v>
      </c>
      <c r="I358" s="329">
        <f>(3.91*'VO2-LBM'!I358+1.1*'VCO2-LBM'!I358)/1000</f>
        <v>22.562016666666668</v>
      </c>
      <c r="J358" s="329">
        <f>(3.91*'VO2-LBM'!J358+1.1*'VCO2-LBM'!J358)/1000</f>
        <v>22.86107755725191</v>
      </c>
      <c r="K358" s="106">
        <f>(3.91*'VO2-LBM'!K358+1.1*'VCO2-LBM'!K358)/1000</f>
        <v>21.07747984251969</v>
      </c>
      <c r="L358" s="329"/>
      <c r="M358" s="329"/>
      <c r="N358" s="329"/>
      <c r="O358" s="329"/>
      <c r="P358" s="329"/>
      <c r="Q358" s="329"/>
      <c r="R358" s="329"/>
      <c r="S358" s="329"/>
      <c r="T358" s="329"/>
      <c r="U358" s="357">
        <f t="shared" ref="U358" si="1073">STDEV(L357:T357)/SQRT(COUNT(L357:T357))</f>
        <v>0.55114605016813345</v>
      </c>
    </row>
    <row r="359" spans="1:21">
      <c r="A359" s="233">
        <v>43727</v>
      </c>
      <c r="B359" s="234">
        <v>1.83502314814815</v>
      </c>
      <c r="C359" s="354">
        <f>(3.91*'VO2-LBM'!C359+1.1*'VCO2-LBM'!C359)/1000</f>
        <v>26.677037528735635</v>
      </c>
      <c r="D359" s="355">
        <f>(3.91*'VO2-LBM'!D359+1.1*'VCO2-LBM'!D359)/1000</f>
        <v>25.646101933701658</v>
      </c>
      <c r="E359" s="355">
        <f>(3.91*'VO2-LBM'!E359+1.1*'VCO2-LBM'!E359)/1000</f>
        <v>17.602891071428573</v>
      </c>
      <c r="F359" s="355">
        <f>(3.91*'VO2-LBM'!F359+1.1*'VCO2-LBM'!F359)/1000</f>
        <v>24.874350769230769</v>
      </c>
      <c r="G359" s="355">
        <f>(3.91*'VO2-LBM'!G359+1.1*'VCO2-LBM'!G359)/1000</f>
        <v>21.746387534246576</v>
      </c>
      <c r="H359" s="329">
        <f>(3.91*'VO2-LBM'!H359+1.1*'VCO2-LBM'!H359)/1000</f>
        <v>23.49835492063492</v>
      </c>
      <c r="I359" s="329">
        <f>(3.91*'VO2-LBM'!I359+1.1*'VCO2-LBM'!I359)/1000</f>
        <v>25.240766666666666</v>
      </c>
      <c r="J359" s="329">
        <f>(3.91*'VO2-LBM'!J359+1.1*'VCO2-LBM'!J359)/1000</f>
        <v>29.564461068702293</v>
      </c>
      <c r="K359" s="106">
        <f>(3.91*'VO2-LBM'!K359+1.1*'VCO2-LBM'!K359)/1000</f>
        <v>28.62509275590552</v>
      </c>
      <c r="L359" s="329"/>
      <c r="M359" s="329"/>
      <c r="N359" s="329"/>
      <c r="O359" s="329"/>
      <c r="P359" s="329"/>
      <c r="Q359" s="329"/>
      <c r="R359" s="329"/>
      <c r="S359" s="329"/>
      <c r="T359" s="329"/>
      <c r="U359" s="357"/>
    </row>
    <row r="360" spans="1:21">
      <c r="A360" s="233">
        <v>43727</v>
      </c>
      <c r="B360" s="234">
        <v>1.84891203703703</v>
      </c>
      <c r="C360" s="354">
        <f>(3.91*'VO2-LBM'!C360+1.1*'VCO2-LBM'!C360)/1000</f>
        <v>20.321246494252883</v>
      </c>
      <c r="D360" s="355">
        <f>(3.91*'VO2-LBM'!D360+1.1*'VCO2-LBM'!D360)/1000</f>
        <v>17.963185635359114</v>
      </c>
      <c r="E360" s="355">
        <f>(3.91*'VO2-LBM'!E360+1.1*'VCO2-LBM'!E360)/1000</f>
        <v>22.7260125</v>
      </c>
      <c r="F360" s="355">
        <f>(3.91*'VO2-LBM'!F360+1.1*'VCO2-LBM'!F360)/1000</f>
        <v>31.886004615384618</v>
      </c>
      <c r="G360" s="355">
        <f>(3.91*'VO2-LBM'!G360+1.1*'VCO2-LBM'!G360)/1000</f>
        <v>24.331766986301371</v>
      </c>
      <c r="H360" s="329">
        <f>(3.91*'VO2-LBM'!H360+1.1*'VCO2-LBM'!H360)/1000</f>
        <v>22.975158888888888</v>
      </c>
      <c r="I360" s="329">
        <f>(3.91*'VO2-LBM'!I360+1.1*'VCO2-LBM'!I360)/1000</f>
        <v>32.919683333333332</v>
      </c>
      <c r="J360" s="329">
        <f>(3.91*'VO2-LBM'!J360+1.1*'VCO2-LBM'!J360)/1000</f>
        <v>29.240356641221378</v>
      </c>
      <c r="K360" s="106">
        <f>(3.91*'VO2-LBM'!K360+1.1*'VCO2-LBM'!K360)/1000</f>
        <v>25.095892047244096</v>
      </c>
      <c r="L360" s="329">
        <f t="shared" ref="L360" si="1074">AVERAGE(C360:C362)</f>
        <v>21.954094176245217</v>
      </c>
      <c r="M360" s="329">
        <f t="shared" ref="M360" si="1075">AVERAGE(D360:D362)</f>
        <v>18.818589871086555</v>
      </c>
      <c r="N360" s="329">
        <f t="shared" ref="N360" si="1076">AVERAGE(E360:E362)</f>
        <v>25.243816071428569</v>
      </c>
      <c r="O360" s="329">
        <f t="shared" ref="O360" si="1077">AVERAGE(F360:F362)</f>
        <v>26.296114871794874</v>
      </c>
      <c r="P360" s="329">
        <f t="shared" ref="P360" si="1078">AVERAGE(G360:G362)</f>
        <v>26.541463949771693</v>
      </c>
      <c r="Q360" s="329">
        <f t="shared" ref="Q360" si="1079">AVERAGE(H360:H362)</f>
        <v>27.855553439153439</v>
      </c>
      <c r="R360" s="329">
        <f t="shared" ref="R360" si="1080">AVERAGE(I360:I362)</f>
        <v>28.619377777777775</v>
      </c>
      <c r="S360" s="329">
        <f t="shared" ref="S360" si="1081">AVERAGE(J360:J362)</f>
        <v>24.291584681933845</v>
      </c>
      <c r="T360" s="329">
        <f t="shared" ref="T360" si="1082">AVERAGE(K360:K362)</f>
        <v>26.624162204724414</v>
      </c>
      <c r="U360" s="357">
        <f t="shared" ref="U360" si="1083">AVERAGE(L360:T360)</f>
        <v>25.138306338212928</v>
      </c>
    </row>
    <row r="361" spans="1:21">
      <c r="A361" s="233">
        <v>43727</v>
      </c>
      <c r="B361" s="234">
        <v>1.8628009259259199</v>
      </c>
      <c r="C361" s="354">
        <f>(3.91*'VO2-LBM'!C361+1.1*'VCO2-LBM'!C361)/1000</f>
        <v>20.250054482758625</v>
      </c>
      <c r="D361" s="355">
        <f>(3.91*'VO2-LBM'!D361+1.1*'VCO2-LBM'!D361)/1000</f>
        <v>17.591911325966851</v>
      </c>
      <c r="E361" s="355">
        <f>(3.91*'VO2-LBM'!E361+1.1*'VCO2-LBM'!E361)/1000</f>
        <v>26.662580357142854</v>
      </c>
      <c r="F361" s="355">
        <f>(3.91*'VO2-LBM'!F361+1.1*'VCO2-LBM'!F361)/1000</f>
        <v>23.454741538461541</v>
      </c>
      <c r="G361" s="355">
        <f>(3.91*'VO2-LBM'!G361+1.1*'VCO2-LBM'!G361)/1000</f>
        <v>30.084143219178085</v>
      </c>
      <c r="H361" s="329">
        <f>(3.91*'VO2-LBM'!H361+1.1*'VCO2-LBM'!H361)/1000</f>
        <v>34.405340476190482</v>
      </c>
      <c r="I361" s="329">
        <f>(3.91*'VO2-LBM'!I361+1.1*'VCO2-LBM'!I361)/1000</f>
        <v>26.407116666666663</v>
      </c>
      <c r="J361" s="329">
        <f>(3.91*'VO2-LBM'!J361+1.1*'VCO2-LBM'!J361)/1000</f>
        <v>22.668738320610689</v>
      </c>
      <c r="K361" s="106">
        <f>(3.91*'VO2-LBM'!K361+1.1*'VCO2-LBM'!K361)/1000</f>
        <v>26.100529999999999</v>
      </c>
      <c r="L361" s="329"/>
      <c r="M361" s="329"/>
      <c r="N361" s="329"/>
      <c r="O361" s="329"/>
      <c r="P361" s="329"/>
      <c r="Q361" s="329"/>
      <c r="R361" s="329"/>
      <c r="S361" s="329"/>
      <c r="T361" s="329"/>
      <c r="U361" s="357">
        <f t="shared" ref="U361" si="1084">STDEV(L360:T360)/SQRT(COUNT(L360:T360))</f>
        <v>1.0262155590281699</v>
      </c>
    </row>
    <row r="362" spans="1:21">
      <c r="A362" s="233">
        <v>43727</v>
      </c>
      <c r="B362" s="234">
        <v>1.8766898148148099</v>
      </c>
      <c r="C362" s="354">
        <f>(3.91*'VO2-LBM'!C362+1.1*'VCO2-LBM'!C362)/1000</f>
        <v>25.290981551724144</v>
      </c>
      <c r="D362" s="355">
        <f>(3.91*'VO2-LBM'!D362+1.1*'VCO2-LBM'!D362)/1000</f>
        <v>20.900672651933704</v>
      </c>
      <c r="E362" s="355">
        <f>(3.91*'VO2-LBM'!E362+1.1*'VCO2-LBM'!E362)/1000</f>
        <v>26.342855357142856</v>
      </c>
      <c r="F362" s="355">
        <f>(3.91*'VO2-LBM'!F362+1.1*'VCO2-LBM'!F362)/1000</f>
        <v>23.547598461538467</v>
      </c>
      <c r="G362" s="355">
        <f>(3.91*'VO2-LBM'!G362+1.1*'VCO2-LBM'!G362)/1000</f>
        <v>25.208481643835619</v>
      </c>
      <c r="H362" s="329">
        <f>(3.91*'VO2-LBM'!H362+1.1*'VCO2-LBM'!H362)/1000</f>
        <v>26.186160952380948</v>
      </c>
      <c r="I362" s="329">
        <f>(3.91*'VO2-LBM'!I362+1.1*'VCO2-LBM'!I362)/1000</f>
        <v>26.531333333333333</v>
      </c>
      <c r="J362" s="329">
        <f>(3.91*'VO2-LBM'!J362+1.1*'VCO2-LBM'!J362)/1000</f>
        <v>20.965659083969467</v>
      </c>
      <c r="K362" s="106">
        <f>(3.91*'VO2-LBM'!K362+1.1*'VCO2-LBM'!K362)/1000</f>
        <v>28.676064566929142</v>
      </c>
      <c r="L362" s="329"/>
      <c r="M362" s="329"/>
      <c r="N362" s="329"/>
      <c r="O362" s="329"/>
      <c r="P362" s="329"/>
      <c r="Q362" s="329"/>
      <c r="R362" s="329"/>
      <c r="S362" s="329"/>
      <c r="T362" s="329"/>
      <c r="U362" s="357"/>
    </row>
    <row r="363" spans="1:21">
      <c r="A363" s="233">
        <v>43727</v>
      </c>
      <c r="B363" s="234">
        <v>1.8905787037037001</v>
      </c>
      <c r="C363" s="354">
        <f>(3.91*'VO2-LBM'!C363+1.1*'VCO2-LBM'!C363)/1000</f>
        <v>28.160342011494258</v>
      </c>
      <c r="D363" s="355">
        <f>(3.91*'VO2-LBM'!D363+1.1*'VCO2-LBM'!D363)/1000</f>
        <v>17.791206077348061</v>
      </c>
      <c r="E363" s="355">
        <f>(3.91*'VO2-LBM'!E363+1.1*'VCO2-LBM'!E363)/1000</f>
        <v>18.426182142857147</v>
      </c>
      <c r="F363" s="355">
        <f>(3.91*'VO2-LBM'!F363+1.1*'VCO2-LBM'!F363)/1000</f>
        <v>25.385123076923083</v>
      </c>
      <c r="G363" s="355">
        <f>(3.91*'VO2-LBM'!G363+1.1*'VCO2-LBM'!G363)/1000</f>
        <v>27.57445404109589</v>
      </c>
      <c r="H363" s="329">
        <f>(3.91*'VO2-LBM'!H363+1.1*'VCO2-LBM'!H363)/1000</f>
        <v>21.897668888888891</v>
      </c>
      <c r="I363" s="329">
        <f>(3.91*'VO2-LBM'!I363+1.1*'VCO2-LBM'!I363)/1000</f>
        <v>28.567983333333334</v>
      </c>
      <c r="J363" s="329">
        <f>(3.91*'VO2-LBM'!J363+1.1*'VCO2-LBM'!J363)/1000</f>
        <v>30.753642748091607</v>
      </c>
      <c r="K363" s="106">
        <f>(3.91*'VO2-LBM'!K363+1.1*'VCO2-LBM'!K363)/1000</f>
        <v>21.462343385826774</v>
      </c>
      <c r="L363" s="329">
        <f t="shared" ref="L363" si="1085">AVERAGE(C363:C365)</f>
        <v>26.800363295019164</v>
      </c>
      <c r="M363" s="329">
        <f t="shared" ref="M363" si="1086">AVERAGE(D363:D365)</f>
        <v>18.335111510128911</v>
      </c>
      <c r="N363" s="329">
        <f t="shared" ref="N363" si="1087">AVERAGE(E363:E365)</f>
        <v>20.367058928571431</v>
      </c>
      <c r="O363" s="329">
        <f t="shared" ref="O363" si="1088">AVERAGE(F363:F365)</f>
        <v>28.489475384615389</v>
      </c>
      <c r="P363" s="329">
        <f t="shared" ref="P363" si="1089">AVERAGE(G363:G365)</f>
        <v>26.095471050228312</v>
      </c>
      <c r="Q363" s="329">
        <f t="shared" ref="Q363" si="1090">AVERAGE(H363:H365)</f>
        <v>28.602736137566136</v>
      </c>
      <c r="R363" s="329">
        <f t="shared" ref="R363" si="1091">AVERAGE(I363:I365)</f>
        <v>27.207144444444442</v>
      </c>
      <c r="S363" s="329">
        <f t="shared" ref="S363" si="1092">AVERAGE(J363:J365)</f>
        <v>29.007163206106878</v>
      </c>
      <c r="T363" s="329">
        <f t="shared" ref="T363" si="1093">AVERAGE(K363:K365)</f>
        <v>27.248109291338579</v>
      </c>
      <c r="U363" s="357">
        <f t="shared" ref="U363" si="1094">AVERAGE(L363:T363)</f>
        <v>25.794737027557694</v>
      </c>
    </row>
    <row r="364" spans="1:21">
      <c r="A364" s="233">
        <v>43727</v>
      </c>
      <c r="B364" s="234">
        <v>1.90446759259259</v>
      </c>
      <c r="C364" s="354">
        <f>(3.91*'VO2-LBM'!C364+1.1*'VCO2-LBM'!C364)/1000</f>
        <v>28.0838701724138</v>
      </c>
      <c r="D364" s="355">
        <f>(3.91*'VO2-LBM'!D364+1.1*'VCO2-LBM'!D364)/1000</f>
        <v>21.095232320441987</v>
      </c>
      <c r="E364" s="355">
        <f>(3.91*'VO2-LBM'!E364+1.1*'VCO2-LBM'!E364)/1000</f>
        <v>24.493708928571429</v>
      </c>
      <c r="F364" s="355">
        <f>(3.91*'VO2-LBM'!F364+1.1*'VCO2-LBM'!F364)/1000</f>
        <v>29.125359999999993</v>
      </c>
      <c r="G364" s="355">
        <f>(3.91*'VO2-LBM'!G364+1.1*'VCO2-LBM'!G364)/1000</f>
        <v>20.329927123287671</v>
      </c>
      <c r="H364" s="329">
        <f>(3.91*'VO2-LBM'!H364+1.1*'VCO2-LBM'!H364)/1000</f>
        <v>28.858324603174601</v>
      </c>
      <c r="I364" s="329">
        <f>(3.91*'VO2-LBM'!I364+1.1*'VCO2-LBM'!I364)/1000</f>
        <v>28.425883333333331</v>
      </c>
      <c r="J364" s="329">
        <f>(3.91*'VO2-LBM'!J364+1.1*'VCO2-LBM'!J364)/1000</f>
        <v>30.64732198473283</v>
      </c>
      <c r="K364" s="106">
        <f>(3.91*'VO2-LBM'!K364+1.1*'VCO2-LBM'!K364)/1000</f>
        <v>27.063580787401573</v>
      </c>
      <c r="L364" s="329"/>
      <c r="M364" s="329"/>
      <c r="N364" s="329"/>
      <c r="O364" s="329"/>
      <c r="P364" s="329"/>
      <c r="Q364" s="329"/>
      <c r="R364" s="329"/>
      <c r="S364" s="329"/>
      <c r="T364" s="329"/>
      <c r="U364" s="357">
        <f t="shared" ref="U364" si="1095">STDEV(L363:T363)/SQRT(COUNT(L363:T363))</f>
        <v>1.2680955151795368</v>
      </c>
    </row>
    <row r="365" spans="1:21">
      <c r="A365" s="233">
        <v>43727</v>
      </c>
      <c r="B365" s="234">
        <v>1.91835648148148</v>
      </c>
      <c r="C365" s="354">
        <f>(3.91*'VO2-LBM'!C365+1.1*'VCO2-LBM'!C365)/1000</f>
        <v>24.15687770114943</v>
      </c>
      <c r="D365" s="355">
        <f>(3.91*'VO2-LBM'!D365+1.1*'VCO2-LBM'!D365)/1000</f>
        <v>16.118896132596685</v>
      </c>
      <c r="E365" s="355">
        <f>(3.91*'VO2-LBM'!E365+1.1*'VCO2-LBM'!E365)/1000</f>
        <v>18.181285714285714</v>
      </c>
      <c r="F365" s="355">
        <f>(3.91*'VO2-LBM'!F365+1.1*'VCO2-LBM'!F365)/1000</f>
        <v>30.95794307692308</v>
      </c>
      <c r="G365" s="355">
        <f>(3.91*'VO2-LBM'!G365+1.1*'VCO2-LBM'!G365)/1000</f>
        <v>30.382031986301371</v>
      </c>
      <c r="H365" s="329">
        <f>(3.91*'VO2-LBM'!H365+1.1*'VCO2-LBM'!H365)/1000</f>
        <v>35.052214920634917</v>
      </c>
      <c r="I365" s="329">
        <f>(3.91*'VO2-LBM'!I365+1.1*'VCO2-LBM'!I365)/1000</f>
        <v>24.627566666666667</v>
      </c>
      <c r="J365" s="329">
        <f>(3.91*'VO2-LBM'!J365+1.1*'VCO2-LBM'!J365)/1000</f>
        <v>25.620524885496192</v>
      </c>
      <c r="K365" s="106">
        <f>(3.91*'VO2-LBM'!K365+1.1*'VCO2-LBM'!K365)/1000</f>
        <v>33.218403700787398</v>
      </c>
      <c r="L365" s="329"/>
      <c r="M365" s="329"/>
      <c r="N365" s="329"/>
      <c r="O365" s="329"/>
      <c r="P365" s="329"/>
      <c r="Q365" s="329"/>
      <c r="R365" s="329"/>
      <c r="S365" s="329"/>
      <c r="T365" s="329"/>
      <c r="U365" s="357"/>
    </row>
    <row r="366" spans="1:21">
      <c r="A366" s="233">
        <v>43727</v>
      </c>
      <c r="B366" s="234">
        <v>1.9322453703703699</v>
      </c>
      <c r="C366" s="354">
        <f>(3.91*'VO2-LBM'!C366+1.1*'VCO2-LBM'!C366)/1000</f>
        <v>17.696066379310345</v>
      </c>
      <c r="D366" s="355">
        <f>(3.91*'VO2-LBM'!D366+1.1*'VCO2-LBM'!D366)/1000</f>
        <v>17.605729005524864</v>
      </c>
      <c r="E366" s="355">
        <f>(3.91*'VO2-LBM'!E366+1.1*'VCO2-LBM'!E366)/1000</f>
        <v>17.377698214285715</v>
      </c>
      <c r="F366" s="355">
        <f>(3.91*'VO2-LBM'!F366+1.1*'VCO2-LBM'!F366)/1000</f>
        <v>29.704230769230769</v>
      </c>
      <c r="G366" s="355">
        <f>(3.91*'VO2-LBM'!G366+1.1*'VCO2-LBM'!G366)/1000</f>
        <v>25.131590205479455</v>
      </c>
      <c r="H366" s="329">
        <f>(3.91*'VO2-LBM'!H366+1.1*'VCO2-LBM'!H366)/1000</f>
        <v>28.925751587301587</v>
      </c>
      <c r="I366" s="329">
        <f>(3.91*'VO2-LBM'!I366+1.1*'VCO2-LBM'!I366)/1000</f>
        <v>22.027699999999999</v>
      </c>
      <c r="J366" s="329">
        <f>(3.91*'VO2-LBM'!J366+1.1*'VCO2-LBM'!J366)/1000</f>
        <v>23.785314351145043</v>
      </c>
      <c r="K366" s="106">
        <f>(3.91*'VO2-LBM'!K366+1.1*'VCO2-LBM'!K366)/1000</f>
        <v>25.026740393700791</v>
      </c>
      <c r="L366" s="329">
        <f t="shared" ref="L366" si="1096">AVERAGE(C366:C368)</f>
        <v>19.285398314176245</v>
      </c>
      <c r="M366" s="329">
        <f t="shared" ref="M366" si="1097">AVERAGE(D366:D368)</f>
        <v>20.412560313075506</v>
      </c>
      <c r="N366" s="329">
        <f t="shared" ref="N366" si="1098">AVERAGE(E366:E368)</f>
        <v>21.845742857142863</v>
      </c>
      <c r="O366" s="329">
        <f t="shared" ref="O366" si="1099">AVERAGE(F366:F368)</f>
        <v>28.824349230769229</v>
      </c>
      <c r="P366" s="329">
        <f t="shared" ref="P366" si="1100">AVERAGE(G366:G368)</f>
        <v>23.058916210045663</v>
      </c>
      <c r="Q366" s="329">
        <f t="shared" ref="Q366" si="1101">AVERAGE(H366:H368)</f>
        <v>24.976472169312171</v>
      </c>
      <c r="R366" s="329">
        <f t="shared" ref="R366" si="1102">AVERAGE(I366:I368)</f>
        <v>28.694466666666667</v>
      </c>
      <c r="S366" s="329">
        <f t="shared" ref="S366" si="1103">AVERAGE(J366:J368)</f>
        <v>25.22797511450382</v>
      </c>
      <c r="T366" s="329">
        <f t="shared" ref="T366" si="1104">AVERAGE(K366:K368)</f>
        <v>26.249489921259848</v>
      </c>
      <c r="U366" s="357">
        <f t="shared" ref="U366" si="1105">AVERAGE(L366:T366)</f>
        <v>24.286152310772447</v>
      </c>
    </row>
    <row r="367" spans="1:21">
      <c r="A367" s="233">
        <v>43727</v>
      </c>
      <c r="B367" s="234">
        <v>1.9461342592592601</v>
      </c>
      <c r="C367" s="354">
        <f>(3.91*'VO2-LBM'!C367+1.1*'VCO2-LBM'!C367)/1000</f>
        <v>17.349497873563219</v>
      </c>
      <c r="D367" s="355">
        <f>(3.91*'VO2-LBM'!D367+1.1*'VCO2-LBM'!D367)/1000</f>
        <v>22.979121270718231</v>
      </c>
      <c r="E367" s="355">
        <f>(3.91*'VO2-LBM'!E367+1.1*'VCO2-LBM'!E367)/1000</f>
        <v>28.393248214285716</v>
      </c>
      <c r="F367" s="355">
        <f>(3.91*'VO2-LBM'!F367+1.1*'VCO2-LBM'!F367)/1000</f>
        <v>32.92305076923077</v>
      </c>
      <c r="G367" s="355">
        <f>(3.91*'VO2-LBM'!G367+1.1*'VCO2-LBM'!G367)/1000</f>
        <v>23.42458335616438</v>
      </c>
      <c r="H367" s="329">
        <f>(3.91*'VO2-LBM'!H367+1.1*'VCO2-LBM'!H367)/1000</f>
        <v>23.842674126984125</v>
      </c>
      <c r="I367" s="329">
        <f>(3.91*'VO2-LBM'!I367+1.1*'VCO2-LBM'!I367)/1000</f>
        <v>33.286966666666665</v>
      </c>
      <c r="J367" s="329">
        <f>(3.91*'VO2-LBM'!J367+1.1*'VCO2-LBM'!J367)/1000</f>
        <v>28.022418931297715</v>
      </c>
      <c r="K367" s="106">
        <f>(3.91*'VO2-LBM'!K367+1.1*'VCO2-LBM'!K367)/1000</f>
        <v>29.387606850393702</v>
      </c>
      <c r="L367" s="329"/>
      <c r="M367" s="329"/>
      <c r="N367" s="329"/>
      <c r="O367" s="329"/>
      <c r="P367" s="329"/>
      <c r="Q367" s="329"/>
      <c r="R367" s="329"/>
      <c r="S367" s="329"/>
      <c r="T367" s="329"/>
      <c r="U367" s="357">
        <f t="shared" ref="U367" si="1106">STDEV(L366:T366)/SQRT(COUNT(L366:T366))</f>
        <v>1.1348072233858979</v>
      </c>
    </row>
    <row r="368" spans="1:21">
      <c r="A368" s="233">
        <v>43727</v>
      </c>
      <c r="B368" s="234">
        <v>1.96002314814815</v>
      </c>
      <c r="C368" s="354">
        <f>(3.91*'VO2-LBM'!C368+1.1*'VCO2-LBM'!C368)/1000</f>
        <v>22.810630689655177</v>
      </c>
      <c r="D368" s="355">
        <f>(3.91*'VO2-LBM'!D368+1.1*'VCO2-LBM'!D368)/1000</f>
        <v>20.652830662983426</v>
      </c>
      <c r="E368" s="355">
        <f>(3.91*'VO2-LBM'!E368+1.1*'VCO2-LBM'!E368)/1000</f>
        <v>19.766282142857143</v>
      </c>
      <c r="F368" s="355">
        <f>(3.91*'VO2-LBM'!F368+1.1*'VCO2-LBM'!F368)/1000</f>
        <v>23.845766153846153</v>
      </c>
      <c r="G368" s="355">
        <f>(3.91*'VO2-LBM'!G368+1.1*'VCO2-LBM'!G368)/1000</f>
        <v>20.620575068493153</v>
      </c>
      <c r="H368" s="329">
        <f>(3.91*'VO2-LBM'!H368+1.1*'VCO2-LBM'!H368)/1000</f>
        <v>22.160990793650797</v>
      </c>
      <c r="I368" s="329">
        <f>(3.91*'VO2-LBM'!I368+1.1*'VCO2-LBM'!I368)/1000</f>
        <v>30.768733333333333</v>
      </c>
      <c r="J368" s="329">
        <f>(3.91*'VO2-LBM'!J368+1.1*'VCO2-LBM'!J368)/1000</f>
        <v>23.876192061068704</v>
      </c>
      <c r="K368" s="106">
        <f>(3.91*'VO2-LBM'!K368+1.1*'VCO2-LBM'!K368)/1000</f>
        <v>24.334122519685042</v>
      </c>
      <c r="L368" s="329"/>
      <c r="M368" s="329"/>
      <c r="N368" s="329"/>
      <c r="O368" s="329"/>
      <c r="P368" s="329"/>
      <c r="Q368" s="329"/>
      <c r="R368" s="329"/>
      <c r="S368" s="329"/>
      <c r="T368" s="329"/>
      <c r="U368" s="357"/>
    </row>
    <row r="369" spans="1:21">
      <c r="A369" s="233">
        <v>43727</v>
      </c>
      <c r="B369" s="234">
        <v>1.97391203703703</v>
      </c>
      <c r="C369" s="354">
        <f>(3.91*'VO2-LBM'!C369+1.1*'VCO2-LBM'!C369)/1000</f>
        <v>17.799233275862072</v>
      </c>
      <c r="D369" s="355">
        <f>(3.91*'VO2-LBM'!D369+1.1*'VCO2-LBM'!D369)/1000</f>
        <v>15.568329005524859</v>
      </c>
      <c r="E369" s="355">
        <f>(3.91*'VO2-LBM'!E369+1.1*'VCO2-LBM'!E369)/1000</f>
        <v>21.854089285714288</v>
      </c>
      <c r="F369" s="355">
        <f>(3.91*'VO2-LBM'!F369+1.1*'VCO2-LBM'!F369)/1000</f>
        <v>28.472332307692309</v>
      </c>
      <c r="G369" s="355">
        <f>(3.91*'VO2-LBM'!G369+1.1*'VCO2-LBM'!G369)/1000</f>
        <v>18.56404630136986</v>
      </c>
      <c r="H369" s="329">
        <f>(3.91*'VO2-LBM'!H369+1.1*'VCO2-LBM'!H369)/1000</f>
        <v>21.783518571428573</v>
      </c>
      <c r="I369" s="329">
        <f>(3.91*'VO2-LBM'!I369+1.1*'VCO2-LBM'!I369)/1000</f>
        <v>23.596250000000001</v>
      </c>
      <c r="J369" s="329">
        <f>(3.91*'VO2-LBM'!J369+1.1*'VCO2-LBM'!J369)/1000</f>
        <v>21.455210534351146</v>
      </c>
      <c r="K369" s="106">
        <f>(3.91*'VO2-LBM'!K369+1.1*'VCO2-LBM'!K369)/1000</f>
        <v>32.863602047244093</v>
      </c>
      <c r="L369" s="329">
        <f t="shared" ref="L369" si="1107">AVERAGE(C369:C371)</f>
        <v>21.173904904214563</v>
      </c>
      <c r="M369" s="329">
        <f t="shared" ref="M369" si="1108">AVERAGE(D369:D371)</f>
        <v>15.335714548802946</v>
      </c>
      <c r="N369" s="329">
        <f t="shared" ref="N369" si="1109">AVERAGE(E369:E371)</f>
        <v>24.192412500000003</v>
      </c>
      <c r="O369" s="329">
        <f t="shared" ref="O369" si="1110">AVERAGE(F369:F371)</f>
        <v>27.640083589743586</v>
      </c>
      <c r="P369" s="329">
        <f t="shared" ref="P369" si="1111">AVERAGE(G369:G371)</f>
        <v>26.047514703196345</v>
      </c>
      <c r="Q369" s="329">
        <f t="shared" ref="Q369" si="1112">AVERAGE(H369:H371)</f>
        <v>29.019951216931219</v>
      </c>
      <c r="R369" s="329">
        <f t="shared" ref="R369" si="1113">AVERAGE(I369:I371)</f>
        <v>29.161872222222225</v>
      </c>
      <c r="S369" s="329">
        <f t="shared" ref="S369" si="1114">AVERAGE(J369:J371)</f>
        <v>25.176093333333338</v>
      </c>
      <c r="T369" s="329">
        <f t="shared" ref="T369" si="1115">AVERAGE(K369:K371)</f>
        <v>31.796384278215225</v>
      </c>
      <c r="U369" s="357">
        <f t="shared" ref="U369" si="1116">AVERAGE(L369:T369)</f>
        <v>25.50488125518438</v>
      </c>
    </row>
    <row r="370" spans="1:21">
      <c r="A370" s="233">
        <v>43727</v>
      </c>
      <c r="B370" s="234">
        <v>1.9878009259259199</v>
      </c>
      <c r="C370" s="354">
        <f>(3.91*'VO2-LBM'!C370+1.1*'VCO2-LBM'!C370)/1000</f>
        <v>17.68598954022989</v>
      </c>
      <c r="D370" s="355">
        <f>(3.91*'VO2-LBM'!D370+1.1*'VCO2-LBM'!D370)/1000</f>
        <v>16.64336132596685</v>
      </c>
      <c r="E370" s="355">
        <f>(3.91*'VO2-LBM'!E370+1.1*'VCO2-LBM'!E370)/1000</f>
        <v>23.846930357142856</v>
      </c>
      <c r="F370" s="355">
        <f>(3.91*'VO2-LBM'!F370+1.1*'VCO2-LBM'!F370)/1000</f>
        <v>25.887467692307691</v>
      </c>
      <c r="G370" s="355">
        <f>(3.91*'VO2-LBM'!G370+1.1*'VCO2-LBM'!G370)/1000</f>
        <v>28.780727602739731</v>
      </c>
      <c r="H370" s="329">
        <f>(3.91*'VO2-LBM'!H370+1.1*'VCO2-LBM'!H370)/1000</f>
        <v>31.918184920634925</v>
      </c>
      <c r="I370" s="329">
        <f>(3.91*'VO2-LBM'!I370+1.1*'VCO2-LBM'!I370)/1000</f>
        <v>29.715633333333333</v>
      </c>
      <c r="J370" s="329">
        <f>(3.91*'VO2-LBM'!J370+1.1*'VCO2-LBM'!J370)/1000</f>
        <v>21.265217709923665</v>
      </c>
      <c r="K370" s="106">
        <f>(3.91*'VO2-LBM'!K370+1.1*'VCO2-LBM'!K370)/1000</f>
        <v>25.754833779527559</v>
      </c>
      <c r="L370" s="329"/>
      <c r="M370" s="329"/>
      <c r="N370" s="329"/>
      <c r="O370" s="329"/>
      <c r="P370" s="329"/>
      <c r="Q370" s="329"/>
      <c r="R370" s="329"/>
      <c r="S370" s="329"/>
      <c r="T370" s="329"/>
      <c r="U370" s="357">
        <f t="shared" ref="U370" si="1117">STDEV(L369:T369)/SQRT(COUNT(L369:T369))</f>
        <v>1.6421777271859097</v>
      </c>
    </row>
    <row r="371" spans="1:21">
      <c r="A371" s="233">
        <v>43728</v>
      </c>
      <c r="B371" s="234">
        <v>2.001689814814815</v>
      </c>
      <c r="C371" s="354">
        <f>(3.91*'VO2-LBM'!C371+1.1*'VCO2-LBM'!C371)/1000</f>
        <v>28.036491896551727</v>
      </c>
      <c r="D371" s="355">
        <f>(3.91*'VO2-LBM'!D371+1.1*'VCO2-LBM'!D371)/1000</f>
        <v>13.795453314917127</v>
      </c>
      <c r="E371" s="355">
        <f>(3.91*'VO2-LBM'!E371+1.1*'VCO2-LBM'!E371)/1000</f>
        <v>26.876217857142858</v>
      </c>
      <c r="F371" s="355">
        <f>(3.91*'VO2-LBM'!F371+1.1*'VCO2-LBM'!F371)/1000</f>
        <v>28.560450769230769</v>
      </c>
      <c r="G371" s="355">
        <f>(3.91*'VO2-LBM'!G371+1.1*'VCO2-LBM'!G371)/1000</f>
        <v>30.797770205479452</v>
      </c>
      <c r="H371" s="329">
        <f>(3.91*'VO2-LBM'!H371+1.1*'VCO2-LBM'!H371)/1000</f>
        <v>33.358150158730162</v>
      </c>
      <c r="I371" s="329">
        <f>(3.91*'VO2-LBM'!I371+1.1*'VCO2-LBM'!I371)/1000</f>
        <v>34.173733333333338</v>
      </c>
      <c r="J371" s="329">
        <f>(3.91*'VO2-LBM'!J371+1.1*'VCO2-LBM'!J371)/1000</f>
        <v>32.807851755725196</v>
      </c>
      <c r="K371" s="106">
        <f>(3.91*'VO2-LBM'!K371+1.1*'VCO2-LBM'!K371)/1000</f>
        <v>36.770717007874019</v>
      </c>
      <c r="L371" s="329"/>
      <c r="M371" s="329"/>
      <c r="N371" s="329"/>
      <c r="O371" s="329"/>
      <c r="P371" s="329"/>
      <c r="Q371" s="329"/>
      <c r="R371" s="329"/>
      <c r="S371" s="329"/>
      <c r="T371" s="329"/>
      <c r="U371" s="357"/>
    </row>
    <row r="372" spans="1:21">
      <c r="A372" s="233">
        <v>43728</v>
      </c>
      <c r="B372" s="234">
        <v>2.0155787037036998</v>
      </c>
      <c r="C372" s="354">
        <f>(3.91*'VO2-LBM'!C372+1.1*'VCO2-LBM'!C372)/1000</f>
        <v>24.82472137931035</v>
      </c>
      <c r="D372" s="355">
        <f>(3.91*'VO2-LBM'!D372+1.1*'VCO2-LBM'!D372)/1000</f>
        <v>17.143932044198898</v>
      </c>
      <c r="E372" s="355">
        <f>(3.91*'VO2-LBM'!E372+1.1*'VCO2-LBM'!E372)/1000</f>
        <v>21.994505357142859</v>
      </c>
      <c r="F372" s="355">
        <f>(3.91*'VO2-LBM'!F372+1.1*'VCO2-LBM'!F372)/1000</f>
        <v>33.342049230769234</v>
      </c>
      <c r="G372" s="355">
        <f>(3.91*'VO2-LBM'!G372+1.1*'VCO2-LBM'!G372)/1000</f>
        <v>19.87964273972603</v>
      </c>
      <c r="H372" s="329">
        <f>(3.91*'VO2-LBM'!H372+1.1*'VCO2-LBM'!H372)/1000</f>
        <v>34.181625555555556</v>
      </c>
      <c r="I372" s="329">
        <f>(3.91*'VO2-LBM'!I372+1.1*'VCO2-LBM'!I372)/1000</f>
        <v>26.068049999999999</v>
      </c>
      <c r="J372" s="329">
        <f>(3.91*'VO2-LBM'!J372+1.1*'VCO2-LBM'!J372)/1000</f>
        <v>25.718574961832061</v>
      </c>
      <c r="K372" s="106">
        <f>(3.91*'VO2-LBM'!K372+1.1*'VCO2-LBM'!K372)/1000</f>
        <v>29.341862519685041</v>
      </c>
      <c r="L372" s="329">
        <f t="shared" ref="L372" si="1118">AVERAGE(C372:C374)</f>
        <v>21.021838601532568</v>
      </c>
      <c r="M372" s="329">
        <f t="shared" ref="M372" si="1119">AVERAGE(D372:D374)</f>
        <v>16.080684069981587</v>
      </c>
      <c r="N372" s="329">
        <f t="shared" ref="N372" si="1120">AVERAGE(E372:E374)</f>
        <v>21.705391071428568</v>
      </c>
      <c r="O372" s="329">
        <f t="shared" ref="O372" si="1121">AVERAGE(F372:F374)</f>
        <v>30.090257435897438</v>
      </c>
      <c r="P372" s="329">
        <f t="shared" ref="P372" si="1122">AVERAGE(G372:G374)</f>
        <v>22.305109429223748</v>
      </c>
      <c r="Q372" s="329">
        <f t="shared" ref="Q372" si="1123">AVERAGE(H372:H374)</f>
        <v>25.928942010582009</v>
      </c>
      <c r="R372" s="329">
        <f t="shared" ref="R372" si="1124">AVERAGE(I372:I374)</f>
        <v>25.725783333333336</v>
      </c>
      <c r="S372" s="329">
        <f t="shared" ref="S372" si="1125">AVERAGE(J372:J374)</f>
        <v>27.494132264631045</v>
      </c>
      <c r="T372" s="329">
        <f t="shared" ref="T372" si="1126">AVERAGE(K372:K374)</f>
        <v>29.471344776902892</v>
      </c>
      <c r="U372" s="357">
        <f t="shared" ref="U372" si="1127">AVERAGE(L372:T372)</f>
        <v>24.42483144372369</v>
      </c>
    </row>
    <row r="373" spans="1:21">
      <c r="A373" s="233">
        <v>43728</v>
      </c>
      <c r="B373" s="234">
        <v>2.02946759259259</v>
      </c>
      <c r="C373" s="354">
        <f>(3.91*'VO2-LBM'!C373+1.1*'VCO2-LBM'!C373)/1000</f>
        <v>20.062830862068967</v>
      </c>
      <c r="D373" s="355">
        <f>(3.91*'VO2-LBM'!D373+1.1*'VCO2-LBM'!D373)/1000</f>
        <v>17.272200552486186</v>
      </c>
      <c r="E373" s="355">
        <f>(3.91*'VO2-LBM'!E373+1.1*'VCO2-LBM'!E373)/1000</f>
        <v>23.415894642857143</v>
      </c>
      <c r="F373" s="355">
        <f>(3.91*'VO2-LBM'!F373+1.1*'VCO2-LBM'!F373)/1000</f>
        <v>30.54128</v>
      </c>
      <c r="G373" s="355">
        <f>(3.91*'VO2-LBM'!G373+1.1*'VCO2-LBM'!G373)/1000</f>
        <v>27.612502191780827</v>
      </c>
      <c r="H373" s="329">
        <f>(3.91*'VO2-LBM'!H373+1.1*'VCO2-LBM'!H373)/1000</f>
        <v>22.879911904761901</v>
      </c>
      <c r="I373" s="329">
        <f>(3.91*'VO2-LBM'!I373+1.1*'VCO2-LBM'!I373)/1000</f>
        <v>23.344750000000001</v>
      </c>
      <c r="J373" s="329">
        <f>(3.91*'VO2-LBM'!J373+1.1*'VCO2-LBM'!J373)/1000</f>
        <v>27.753064122137406</v>
      </c>
      <c r="K373" s="106">
        <f>(3.91*'VO2-LBM'!K373+1.1*'VCO2-LBM'!K373)/1000</f>
        <v>34.494467322834652</v>
      </c>
      <c r="L373" s="329"/>
      <c r="M373" s="329"/>
      <c r="N373" s="329"/>
      <c r="O373" s="329"/>
      <c r="P373" s="329"/>
      <c r="Q373" s="329"/>
      <c r="R373" s="329"/>
      <c r="S373" s="329"/>
      <c r="T373" s="329"/>
      <c r="U373" s="357">
        <f t="shared" ref="U373" si="1128">STDEV(L372:T372)/SQRT(COUNT(L372:T372))</f>
        <v>1.5093850544930525</v>
      </c>
    </row>
    <row r="374" spans="1:21">
      <c r="A374" s="233">
        <v>43728</v>
      </c>
      <c r="B374" s="234">
        <v>2.0433564814814802</v>
      </c>
      <c r="C374" s="354">
        <f>(3.91*'VO2-LBM'!C374+1.1*'VCO2-LBM'!C374)/1000</f>
        <v>18.177963563218391</v>
      </c>
      <c r="D374" s="355">
        <f>(3.91*'VO2-LBM'!D374+1.1*'VCO2-LBM'!D374)/1000</f>
        <v>13.825919613259668</v>
      </c>
      <c r="E374" s="355">
        <f>(3.91*'VO2-LBM'!E374+1.1*'VCO2-LBM'!E374)/1000</f>
        <v>19.705773214285713</v>
      </c>
      <c r="F374" s="355">
        <f>(3.91*'VO2-LBM'!F374+1.1*'VCO2-LBM'!F374)/1000</f>
        <v>26.387443076923073</v>
      </c>
      <c r="G374" s="355">
        <f>(3.91*'VO2-LBM'!G374+1.1*'VCO2-LBM'!G374)/1000</f>
        <v>19.423183356164383</v>
      </c>
      <c r="H374" s="329">
        <f>(3.91*'VO2-LBM'!H374+1.1*'VCO2-LBM'!H374)/1000</f>
        <v>20.725288571428575</v>
      </c>
      <c r="I374" s="329">
        <f>(3.91*'VO2-LBM'!I374+1.1*'VCO2-LBM'!I374)/1000</f>
        <v>27.76455</v>
      </c>
      <c r="J374" s="329">
        <f>(3.91*'VO2-LBM'!J374+1.1*'VCO2-LBM'!J374)/1000</f>
        <v>29.010757709923666</v>
      </c>
      <c r="K374" s="106">
        <f>(3.91*'VO2-LBM'!K374+1.1*'VCO2-LBM'!K374)/1000</f>
        <v>24.577704488188981</v>
      </c>
      <c r="L374" s="329"/>
      <c r="M374" s="329"/>
      <c r="N374" s="329"/>
      <c r="O374" s="329"/>
      <c r="P374" s="329"/>
      <c r="Q374" s="329"/>
      <c r="R374" s="329"/>
      <c r="S374" s="329"/>
      <c r="T374" s="329"/>
      <c r="U374" s="357"/>
    </row>
    <row r="375" spans="1:21">
      <c r="A375" s="233">
        <v>43728</v>
      </c>
      <c r="B375" s="234">
        <v>2.0572453703703699</v>
      </c>
      <c r="C375" s="354">
        <f>(3.91*'VO2-LBM'!C375+1.1*'VCO2-LBM'!C375)/1000</f>
        <v>25.908176264367825</v>
      </c>
      <c r="D375" s="355">
        <f>(3.91*'VO2-LBM'!D375+1.1*'VCO2-LBM'!D375)/1000</f>
        <v>15.439032596685081</v>
      </c>
      <c r="E375" s="355">
        <f>(3.91*'VO2-LBM'!E375+1.1*'VCO2-LBM'!E375)/1000</f>
        <v>17.336217857142856</v>
      </c>
      <c r="F375" s="355">
        <f>(3.91*'VO2-LBM'!F375+1.1*'VCO2-LBM'!F375)/1000</f>
        <v>24.77367538461538</v>
      </c>
      <c r="G375" s="355">
        <f>(3.91*'VO2-LBM'!G375+1.1*'VCO2-LBM'!G375)/1000</f>
        <v>29.459537739726027</v>
      </c>
      <c r="H375" s="329">
        <f>(3.91*'VO2-LBM'!H375+1.1*'VCO2-LBM'!H375)/1000</f>
        <v>22.801258412698413</v>
      </c>
      <c r="I375" s="329">
        <f>(3.91*'VO2-LBM'!I375+1.1*'VCO2-LBM'!I375)/1000</f>
        <v>33.936449999999994</v>
      </c>
      <c r="J375" s="329">
        <f>(3.91*'VO2-LBM'!J375+1.1*'VCO2-LBM'!J375)/1000</f>
        <v>22.052613740458014</v>
      </c>
      <c r="K375" s="106">
        <f>(3.91*'VO2-LBM'!K375+1.1*'VCO2-LBM'!K375)/1000</f>
        <v>24.577347716535435</v>
      </c>
      <c r="L375" s="329">
        <f t="shared" ref="L375" si="1129">AVERAGE(C375:C377)</f>
        <v>24.556945344827593</v>
      </c>
      <c r="M375" s="329">
        <f t="shared" ref="M375" si="1130">AVERAGE(D375:D377)</f>
        <v>22.022724401473297</v>
      </c>
      <c r="N375" s="329">
        <f t="shared" ref="N375" si="1131">AVERAGE(E375:E377)</f>
        <v>20.929044642857139</v>
      </c>
      <c r="O375" s="329">
        <f t="shared" ref="O375" si="1132">AVERAGE(F375:F377)</f>
        <v>25.604276923076924</v>
      </c>
      <c r="P375" s="329">
        <f t="shared" ref="P375" si="1133">AVERAGE(G375:G377)</f>
        <v>27.351223561643838</v>
      </c>
      <c r="Q375" s="329">
        <f t="shared" ref="Q375" si="1134">AVERAGE(H375:H377)</f>
        <v>26.302360687830689</v>
      </c>
      <c r="R375" s="329">
        <f t="shared" ref="R375" si="1135">AVERAGE(I375:I377)</f>
        <v>29.929994444444443</v>
      </c>
      <c r="S375" s="329">
        <f t="shared" ref="S375" si="1136">AVERAGE(J375:J377)</f>
        <v>22.414033333333332</v>
      </c>
      <c r="T375" s="329">
        <f t="shared" ref="T375" si="1137">AVERAGE(K375:K377)</f>
        <v>26.417038162729664</v>
      </c>
      <c r="U375" s="357">
        <f t="shared" ref="U375" si="1138">AVERAGE(L375:T375)</f>
        <v>25.058626833579655</v>
      </c>
    </row>
    <row r="376" spans="1:21">
      <c r="A376" s="233">
        <v>43728</v>
      </c>
      <c r="B376" s="234">
        <v>2.0711342592592601</v>
      </c>
      <c r="C376" s="354">
        <f>(3.91*'VO2-LBM'!C376+1.1*'VCO2-LBM'!C376)/1000</f>
        <v>25.997248045977017</v>
      </c>
      <c r="D376" s="355">
        <f>(3.91*'VO2-LBM'!D376+1.1*'VCO2-LBM'!D376)/1000</f>
        <v>27.217559668508287</v>
      </c>
      <c r="E376" s="355">
        <f>(3.91*'VO2-LBM'!E376+1.1*'VCO2-LBM'!E376)/1000</f>
        <v>20.330148214285714</v>
      </c>
      <c r="F376" s="355">
        <f>(3.91*'VO2-LBM'!F376+1.1*'VCO2-LBM'!F376)/1000</f>
        <v>29.374146153846155</v>
      </c>
      <c r="G376" s="355">
        <f>(3.91*'VO2-LBM'!G376+1.1*'VCO2-LBM'!G376)/1000</f>
        <v>28.07176993150685</v>
      </c>
      <c r="H376" s="329">
        <f>(3.91*'VO2-LBM'!H376+1.1*'VCO2-LBM'!H376)/1000</f>
        <v>23.915366190476192</v>
      </c>
      <c r="I376" s="329">
        <f>(3.91*'VO2-LBM'!I376+1.1*'VCO2-LBM'!I376)/1000</f>
        <v>29.938216666666662</v>
      </c>
      <c r="J376" s="329">
        <f>(3.91*'VO2-LBM'!J376+1.1*'VCO2-LBM'!J376)/1000</f>
        <v>22.306608702290074</v>
      </c>
      <c r="K376" s="106">
        <f>(3.91*'VO2-LBM'!K376+1.1*'VCO2-LBM'!K376)/1000</f>
        <v>32.559958346456696</v>
      </c>
      <c r="L376" s="329"/>
      <c r="M376" s="329"/>
      <c r="N376" s="329"/>
      <c r="O376" s="329"/>
      <c r="P376" s="329"/>
      <c r="Q376" s="329"/>
      <c r="R376" s="329"/>
      <c r="S376" s="329"/>
      <c r="T376" s="329"/>
      <c r="U376" s="357">
        <f t="shared" ref="U376" si="1139">STDEV(L375:T375)/SQRT(COUNT(L375:T375))</f>
        <v>0.95881743687325638</v>
      </c>
    </row>
    <row r="377" spans="1:21">
      <c r="A377" s="233">
        <v>43728</v>
      </c>
      <c r="B377" s="234">
        <v>2.0850231481481498</v>
      </c>
      <c r="C377" s="354">
        <f>(3.91*'VO2-LBM'!C377+1.1*'VCO2-LBM'!C377)/1000</f>
        <v>21.765411724137934</v>
      </c>
      <c r="D377" s="355">
        <f>(3.91*'VO2-LBM'!D377+1.1*'VCO2-LBM'!D377)/1000</f>
        <v>23.411580939226521</v>
      </c>
      <c r="E377" s="355">
        <f>(3.91*'VO2-LBM'!E377+1.1*'VCO2-LBM'!E377)/1000</f>
        <v>25.120767857142855</v>
      </c>
      <c r="F377" s="355">
        <f>(3.91*'VO2-LBM'!F377+1.1*'VCO2-LBM'!F377)/1000</f>
        <v>22.665009230769233</v>
      </c>
      <c r="G377" s="355">
        <f>(3.91*'VO2-LBM'!G377+1.1*'VCO2-LBM'!G377)/1000</f>
        <v>24.522363013698634</v>
      </c>
      <c r="H377" s="329">
        <f>(3.91*'VO2-LBM'!H377+1.1*'VCO2-LBM'!H377)/1000</f>
        <v>32.190457460317461</v>
      </c>
      <c r="I377" s="329">
        <f>(3.91*'VO2-LBM'!I377+1.1*'VCO2-LBM'!I377)/1000</f>
        <v>25.915316666666666</v>
      </c>
      <c r="J377" s="329">
        <f>(3.91*'VO2-LBM'!J377+1.1*'VCO2-LBM'!J377)/1000</f>
        <v>22.882877557251909</v>
      </c>
      <c r="K377" s="106">
        <f>(3.91*'VO2-LBM'!K377+1.1*'VCO2-LBM'!K377)/1000</f>
        <v>22.113808425196851</v>
      </c>
      <c r="L377" s="329"/>
      <c r="M377" s="329"/>
      <c r="N377" s="329"/>
      <c r="O377" s="329"/>
      <c r="P377" s="329"/>
      <c r="Q377" s="329"/>
      <c r="R377" s="329"/>
      <c r="S377" s="329"/>
      <c r="T377" s="329"/>
      <c r="U377" s="357"/>
    </row>
    <row r="378" spans="1:21">
      <c r="A378" s="233">
        <v>43728</v>
      </c>
      <c r="B378" s="234">
        <v>2.0989120370370302</v>
      </c>
      <c r="C378" s="354">
        <f>(3.91*'VO2-LBM'!C378+1.1*'VCO2-LBM'!C378)/1000</f>
        <v>22.66673591954023</v>
      </c>
      <c r="D378" s="355">
        <f>(3.91*'VO2-LBM'!D378+1.1*'VCO2-LBM'!D378)/1000</f>
        <v>15.211900276243092</v>
      </c>
      <c r="E378" s="355">
        <f>(3.91*'VO2-LBM'!E378+1.1*'VCO2-LBM'!E378)/1000</f>
        <v>20.532583928571427</v>
      </c>
      <c r="F378" s="355">
        <f>(3.91*'VO2-LBM'!F378+1.1*'VCO2-LBM'!F378)/1000</f>
        <v>28.877775384615379</v>
      </c>
      <c r="G378" s="355">
        <f>(3.91*'VO2-LBM'!G378+1.1*'VCO2-LBM'!G378)/1000</f>
        <v>21.731482945205485</v>
      </c>
      <c r="H378" s="329">
        <f>(3.91*'VO2-LBM'!H378+1.1*'VCO2-LBM'!H378)/1000</f>
        <v>28.729364126984123</v>
      </c>
      <c r="I378" s="329">
        <f>(3.91*'VO2-LBM'!I378+1.1*'VCO2-LBM'!I378)/1000</f>
        <v>27.31913333333333</v>
      </c>
      <c r="J378" s="329">
        <f>(3.91*'VO2-LBM'!J378+1.1*'VCO2-LBM'!J378)/1000</f>
        <v>29.559002748091608</v>
      </c>
      <c r="K378" s="106">
        <f>(3.91*'VO2-LBM'!K378+1.1*'VCO2-LBM'!K378)/1000</f>
        <v>31.860654881889765</v>
      </c>
      <c r="L378" s="329">
        <f t="shared" ref="L378" si="1140">AVERAGE(C378:C380)</f>
        <v>22.80289005747127</v>
      </c>
      <c r="M378" s="329">
        <f t="shared" ref="M378" si="1141">AVERAGE(D378:D380)</f>
        <v>13.505613443830571</v>
      </c>
      <c r="N378" s="329">
        <f t="shared" ref="N378" si="1142">AVERAGE(E378:E380)</f>
        <v>20.394337499999999</v>
      </c>
      <c r="O378" s="329">
        <f t="shared" ref="O378" si="1143">AVERAGE(F378:F380)</f>
        <v>29.064730256410257</v>
      </c>
      <c r="P378" s="329">
        <f t="shared" ref="P378" si="1144">AVERAGE(G378:G380)</f>
        <v>20.245450867579915</v>
      </c>
      <c r="Q378" s="329">
        <f t="shared" ref="Q378" si="1145">AVERAGE(H378:H380)</f>
        <v>25.498281164021165</v>
      </c>
      <c r="R378" s="329">
        <f t="shared" ref="R378" si="1146">AVERAGE(I378:I380)</f>
        <v>25.609422222222218</v>
      </c>
      <c r="S378" s="329">
        <f t="shared" ref="S378" si="1147">AVERAGE(J378:J380)</f>
        <v>28.435781323155226</v>
      </c>
      <c r="T378" s="329">
        <f t="shared" ref="T378" si="1148">AVERAGE(K378:K380)</f>
        <v>28.823747349081362</v>
      </c>
      <c r="U378" s="357">
        <f t="shared" ref="U378" si="1149">AVERAGE(L378:T378)</f>
        <v>23.820028242641328</v>
      </c>
    </row>
    <row r="379" spans="1:21">
      <c r="A379" s="233">
        <v>43728</v>
      </c>
      <c r="B379" s="234">
        <v>2.1128009259259199</v>
      </c>
      <c r="C379" s="354">
        <f>(3.91*'VO2-LBM'!C379+1.1*'VCO2-LBM'!C379)/1000</f>
        <v>19.769932816091959</v>
      </c>
      <c r="D379" s="355">
        <f>(3.91*'VO2-LBM'!D379+1.1*'VCO2-LBM'!D379)/1000</f>
        <v>12.94937320441989</v>
      </c>
      <c r="E379" s="355">
        <f>(3.91*'VO2-LBM'!E379+1.1*'VCO2-LBM'!E379)/1000</f>
        <v>24.844033928571427</v>
      </c>
      <c r="F379" s="355">
        <f>(3.91*'VO2-LBM'!F379+1.1*'VCO2-LBM'!F379)/1000</f>
        <v>26.156392307692307</v>
      </c>
      <c r="G379" s="355">
        <f>(3.91*'VO2-LBM'!G379+1.1*'VCO2-LBM'!G379)/1000</f>
        <v>19.513693630136991</v>
      </c>
      <c r="H379" s="329">
        <f>(3.91*'VO2-LBM'!H379+1.1*'VCO2-LBM'!H379)/1000</f>
        <v>27.124669841269842</v>
      </c>
      <c r="I379" s="329">
        <f>(3.91*'VO2-LBM'!I379+1.1*'VCO2-LBM'!I379)/1000</f>
        <v>21.446016666666665</v>
      </c>
      <c r="J379" s="329">
        <f>(3.91*'VO2-LBM'!J379+1.1*'VCO2-LBM'!J379)/1000</f>
        <v>28.112564427480923</v>
      </c>
      <c r="K379" s="106">
        <f>(3.91*'VO2-LBM'!K379+1.1*'VCO2-LBM'!K379)/1000</f>
        <v>32.305347480314964</v>
      </c>
      <c r="L379" s="329"/>
      <c r="M379" s="329"/>
      <c r="N379" s="329"/>
      <c r="O379" s="329"/>
      <c r="P379" s="329"/>
      <c r="Q379" s="329"/>
      <c r="R379" s="329"/>
      <c r="S379" s="329"/>
      <c r="T379" s="329"/>
      <c r="U379" s="357">
        <f t="shared" ref="U379" si="1150">STDEV(L378:T378)/SQRT(COUNT(L378:T378))</f>
        <v>1.7151385897036144</v>
      </c>
    </row>
    <row r="380" spans="1:21">
      <c r="A380" s="233">
        <v>43728</v>
      </c>
      <c r="B380" s="234">
        <v>2.1266898148148101</v>
      </c>
      <c r="C380" s="354">
        <f>(3.91*'VO2-LBM'!C380+1.1*'VCO2-LBM'!C380)/1000</f>
        <v>25.972001436781614</v>
      </c>
      <c r="D380" s="355">
        <f>(3.91*'VO2-LBM'!D380+1.1*'VCO2-LBM'!D380)/1000</f>
        <v>12.35556685082873</v>
      </c>
      <c r="E380" s="355">
        <f>(3.91*'VO2-LBM'!E380+1.1*'VCO2-LBM'!E380)/1000</f>
        <v>15.806394642857143</v>
      </c>
      <c r="F380" s="355">
        <f>(3.91*'VO2-LBM'!F380+1.1*'VCO2-LBM'!F380)/1000</f>
        <v>32.160023076923082</v>
      </c>
      <c r="G380" s="355">
        <f>(3.91*'VO2-LBM'!G380+1.1*'VCO2-LBM'!G380)/1000</f>
        <v>19.491176027397263</v>
      </c>
      <c r="H380" s="329">
        <f>(3.91*'VO2-LBM'!H380+1.1*'VCO2-LBM'!H380)/1000</f>
        <v>20.640809523809526</v>
      </c>
      <c r="I380" s="329">
        <f>(3.91*'VO2-LBM'!I380+1.1*'VCO2-LBM'!I380)/1000</f>
        <v>28.063116666666666</v>
      </c>
      <c r="J380" s="329">
        <f>(3.91*'VO2-LBM'!J380+1.1*'VCO2-LBM'!J380)/1000</f>
        <v>27.635776793893136</v>
      </c>
      <c r="K380" s="106">
        <f>(3.91*'VO2-LBM'!K380+1.1*'VCO2-LBM'!K380)/1000</f>
        <v>22.305239685039371</v>
      </c>
      <c r="L380" s="329"/>
      <c r="M380" s="329"/>
      <c r="N380" s="329"/>
      <c r="O380" s="329"/>
      <c r="P380" s="329"/>
      <c r="Q380" s="329"/>
      <c r="R380" s="329"/>
      <c r="S380" s="329"/>
      <c r="T380" s="329"/>
      <c r="U380" s="357"/>
    </row>
    <row r="381" spans="1:21">
      <c r="A381" s="233">
        <v>43728</v>
      </c>
      <c r="B381" s="234">
        <v>2.1405787037036998</v>
      </c>
      <c r="C381" s="354">
        <f>(3.91*'VO2-LBM'!C381+1.1*'VCO2-LBM'!C381)/1000</f>
        <v>20.859897931034489</v>
      </c>
      <c r="D381" s="355">
        <f>(3.91*'VO2-LBM'!D381+1.1*'VCO2-LBM'!D381)/1000</f>
        <v>13.252064640883978</v>
      </c>
      <c r="E381" s="355">
        <f>(3.91*'VO2-LBM'!E381+1.1*'VCO2-LBM'!E381)/1000</f>
        <v>23.408276785714285</v>
      </c>
      <c r="F381" s="355">
        <f>(3.91*'VO2-LBM'!F381+1.1*'VCO2-LBM'!F381)/1000</f>
        <v>30.319993846153849</v>
      </c>
      <c r="G381" s="355">
        <f>(3.91*'VO2-LBM'!G381+1.1*'VCO2-LBM'!G381)/1000</f>
        <v>20.880973972602739</v>
      </c>
      <c r="H381" s="329">
        <f>(3.91*'VO2-LBM'!H381+1.1*'VCO2-LBM'!H381)/1000</f>
        <v>23.337719047619043</v>
      </c>
      <c r="I381" s="329">
        <f>(3.91*'VO2-LBM'!I381+1.1*'VCO2-LBM'!I381)/1000</f>
        <v>29.089766666666669</v>
      </c>
      <c r="J381" s="329">
        <f>(3.91*'VO2-LBM'!J381+1.1*'VCO2-LBM'!J381)/1000</f>
        <v>28.203309007633589</v>
      </c>
      <c r="K381" s="106">
        <f>(3.91*'VO2-LBM'!K381+1.1*'VCO2-LBM'!K381)/1000</f>
        <v>24.008281417322838</v>
      </c>
      <c r="L381" s="329">
        <f t="shared" ref="L381" si="1151">AVERAGE(C381:C383)</f>
        <v>21.965572739463607</v>
      </c>
      <c r="M381" s="329">
        <f t="shared" ref="M381" si="1152">AVERAGE(D381:D383)</f>
        <v>15.60732744014733</v>
      </c>
      <c r="N381" s="329">
        <f t="shared" ref="N381" si="1153">AVERAGE(E381:E383)</f>
        <v>25.200358928571429</v>
      </c>
      <c r="O381" s="329">
        <f t="shared" ref="O381" si="1154">AVERAGE(F381:F383)</f>
        <v>26.828080512820517</v>
      </c>
      <c r="P381" s="329">
        <f t="shared" ref="P381" si="1155">AVERAGE(G381:G383)</f>
        <v>23.409690045662103</v>
      </c>
      <c r="Q381" s="329">
        <f t="shared" ref="Q381" si="1156">AVERAGE(H381:H383)</f>
        <v>29.038848888888889</v>
      </c>
      <c r="R381" s="329">
        <f t="shared" ref="R381" si="1157">AVERAGE(I381:I383)</f>
        <v>30.006111111111114</v>
      </c>
      <c r="S381" s="329">
        <f t="shared" ref="S381" si="1158">AVERAGE(J381:J383)</f>
        <v>23.854203460559798</v>
      </c>
      <c r="T381" s="329">
        <f t="shared" ref="T381" si="1159">AVERAGE(K381:K383)</f>
        <v>25.478490866141737</v>
      </c>
      <c r="U381" s="357">
        <f t="shared" ref="U381" si="1160">AVERAGE(L381:T381)</f>
        <v>24.598742665929613</v>
      </c>
    </row>
    <row r="382" spans="1:21">
      <c r="A382" s="233">
        <v>43728</v>
      </c>
      <c r="B382" s="234">
        <v>2.15446759259259</v>
      </c>
      <c r="C382" s="354">
        <f>(3.91*'VO2-LBM'!C382+1.1*'VCO2-LBM'!C382)/1000</f>
        <v>24.641858678160919</v>
      </c>
      <c r="D382" s="355">
        <f>(3.91*'VO2-LBM'!D382+1.1*'VCO2-LBM'!D382)/1000</f>
        <v>19.618172928176797</v>
      </c>
      <c r="E382" s="355">
        <f>(3.91*'VO2-LBM'!E382+1.1*'VCO2-LBM'!E382)/1000</f>
        <v>25.331094642857142</v>
      </c>
      <c r="F382" s="355">
        <f>(3.91*'VO2-LBM'!F382+1.1*'VCO2-LBM'!F382)/1000</f>
        <v>25.798435384615388</v>
      </c>
      <c r="G382" s="355">
        <f>(3.91*'VO2-LBM'!G382+1.1*'VCO2-LBM'!G382)/1000</f>
        <v>21.480507260273971</v>
      </c>
      <c r="H382" s="329">
        <f>(3.91*'VO2-LBM'!H382+1.1*'VCO2-LBM'!H382)/1000</f>
        <v>31.794676349206348</v>
      </c>
      <c r="I382" s="329">
        <f>(3.91*'VO2-LBM'!I382+1.1*'VCO2-LBM'!I382)/1000</f>
        <v>33.973733333333335</v>
      </c>
      <c r="J382" s="329">
        <f>(3.91*'VO2-LBM'!J382+1.1*'VCO2-LBM'!J382)/1000</f>
        <v>21.663774961832065</v>
      </c>
      <c r="K382" s="106">
        <f>(3.91*'VO2-LBM'!K382+1.1*'VCO2-LBM'!K382)/1000</f>
        <v>29.77132251968504</v>
      </c>
      <c r="L382" s="329"/>
      <c r="M382" s="329"/>
      <c r="N382" s="329"/>
      <c r="O382" s="329"/>
      <c r="P382" s="329"/>
      <c r="Q382" s="329"/>
      <c r="R382" s="329"/>
      <c r="S382" s="329"/>
      <c r="T382" s="329"/>
      <c r="U382" s="357">
        <f t="shared" ref="U382" si="1161">STDEV(L381:T381)/SQRT(COUNT(L381:T381))</f>
        <v>1.4181724322076465</v>
      </c>
    </row>
    <row r="383" spans="1:21">
      <c r="A383" s="233">
        <v>43728</v>
      </c>
      <c r="B383" s="234">
        <v>2.1683564814814802</v>
      </c>
      <c r="C383" s="354">
        <f>(3.91*'VO2-LBM'!C383+1.1*'VCO2-LBM'!C383)/1000</f>
        <v>20.394961609195406</v>
      </c>
      <c r="D383" s="355">
        <f>(3.91*'VO2-LBM'!D383+1.1*'VCO2-LBM'!D383)/1000</f>
        <v>13.951744751381215</v>
      </c>
      <c r="E383" s="355">
        <f>(3.91*'VO2-LBM'!E383+1.1*'VCO2-LBM'!E383)/1000</f>
        <v>26.861705357142856</v>
      </c>
      <c r="F383" s="355">
        <f>(3.91*'VO2-LBM'!F383+1.1*'VCO2-LBM'!F383)/1000</f>
        <v>24.365812307692309</v>
      </c>
      <c r="G383" s="355">
        <f>(3.91*'VO2-LBM'!G383+1.1*'VCO2-LBM'!G383)/1000</f>
        <v>27.867588904109596</v>
      </c>
      <c r="H383" s="329">
        <f>(3.91*'VO2-LBM'!H383+1.1*'VCO2-LBM'!H383)/1000</f>
        <v>31.98415126984127</v>
      </c>
      <c r="I383" s="329">
        <f>(3.91*'VO2-LBM'!I383+1.1*'VCO2-LBM'!I383)/1000</f>
        <v>26.954833333333333</v>
      </c>
      <c r="J383" s="329">
        <f>(3.91*'VO2-LBM'!J383+1.1*'VCO2-LBM'!J383)/1000</f>
        <v>21.695526412213741</v>
      </c>
      <c r="K383" s="106">
        <f>(3.91*'VO2-LBM'!K383+1.1*'VCO2-LBM'!K383)/1000</f>
        <v>22.655868661417323</v>
      </c>
      <c r="L383" s="329"/>
      <c r="M383" s="329"/>
      <c r="N383" s="329"/>
      <c r="O383" s="329"/>
      <c r="P383" s="329"/>
      <c r="Q383" s="329"/>
      <c r="R383" s="329"/>
      <c r="S383" s="329"/>
      <c r="T383" s="329"/>
      <c r="U383" s="357"/>
    </row>
    <row r="384" spans="1:21">
      <c r="A384" s="233">
        <v>43728</v>
      </c>
      <c r="B384" s="234">
        <v>2.1822453703703699</v>
      </c>
      <c r="C384" s="354">
        <f>(3.91*'VO2-LBM'!C384+1.1*'VCO2-LBM'!C384)/1000</f>
        <v>27.563176379310352</v>
      </c>
      <c r="D384" s="355">
        <f>(3.91*'VO2-LBM'!D384+1.1*'VCO2-LBM'!D384)/1000</f>
        <v>24.840615469613258</v>
      </c>
      <c r="E384" s="355">
        <f>(3.91*'VO2-LBM'!E384+1.1*'VCO2-LBM'!E384)/1000</f>
        <v>22.121405357142855</v>
      </c>
      <c r="F384" s="355">
        <f>(3.91*'VO2-LBM'!F384+1.1*'VCO2-LBM'!F384)/1000</f>
        <v>26.391504615384616</v>
      </c>
      <c r="G384" s="355">
        <f>(3.91*'VO2-LBM'!G384+1.1*'VCO2-LBM'!G384)/1000</f>
        <v>23.917855890410959</v>
      </c>
      <c r="H384" s="329">
        <f>(3.91*'VO2-LBM'!H384+1.1*'VCO2-LBM'!H384)/1000</f>
        <v>29.572880793650796</v>
      </c>
      <c r="I384" s="329">
        <f>(3.91*'VO2-LBM'!I384+1.1*'VCO2-LBM'!I384)/1000</f>
        <v>21.993266666666667</v>
      </c>
      <c r="J384" s="329">
        <f>(3.91*'VO2-LBM'!J384+1.1*'VCO2-LBM'!J384)/1000</f>
        <v>29.357527480916033</v>
      </c>
      <c r="K384" s="106">
        <f>(3.91*'VO2-LBM'!K384+1.1*'VCO2-LBM'!K384)/1000</f>
        <v>23.375539133858265</v>
      </c>
      <c r="L384" s="329">
        <f t="shared" ref="L384" si="1162">AVERAGE(C384:C386)</f>
        <v>23.508434923371652</v>
      </c>
      <c r="M384" s="329">
        <f t="shared" ref="M384" si="1163">AVERAGE(D384:D386)</f>
        <v>21.572880294659299</v>
      </c>
      <c r="N384" s="329">
        <f t="shared" ref="N384" si="1164">AVERAGE(E384:E386)</f>
        <v>21.197962499999999</v>
      </c>
      <c r="O384" s="329">
        <f t="shared" ref="O384" si="1165">AVERAGE(F384:F386)</f>
        <v>24.192740000000001</v>
      </c>
      <c r="P384" s="329">
        <f t="shared" ref="P384" si="1166">AVERAGE(G384:G386)</f>
        <v>20.92691710045662</v>
      </c>
      <c r="Q384" s="329">
        <f t="shared" ref="Q384" si="1167">AVERAGE(H384:H386)</f>
        <v>25.632365185185183</v>
      </c>
      <c r="R384" s="329">
        <f t="shared" ref="R384" si="1168">AVERAGE(I384:I386)</f>
        <v>20.421005555555556</v>
      </c>
      <c r="S384" s="329">
        <f t="shared" ref="S384" si="1169">AVERAGE(J384:J386)</f>
        <v>27.638367277353694</v>
      </c>
      <c r="T384" s="329">
        <f t="shared" ref="T384" si="1170">AVERAGE(K384:K386)</f>
        <v>27.024852965879266</v>
      </c>
      <c r="U384" s="357">
        <f t="shared" ref="U384" si="1171">AVERAGE(L384:T384)</f>
        <v>23.56839175582903</v>
      </c>
    </row>
    <row r="385" spans="1:21">
      <c r="A385" s="233">
        <v>43728</v>
      </c>
      <c r="B385" s="234">
        <v>2.1961342592592601</v>
      </c>
      <c r="C385" s="354">
        <f>(3.91*'VO2-LBM'!C385+1.1*'VCO2-LBM'!C385)/1000</f>
        <v>19.619403218390808</v>
      </c>
      <c r="D385" s="355">
        <f>(3.91*'VO2-LBM'!D385+1.1*'VCO2-LBM'!D385)/1000</f>
        <v>19.871154419889503</v>
      </c>
      <c r="E385" s="355">
        <f>(3.91*'VO2-LBM'!E385+1.1*'VCO2-LBM'!E385)/1000</f>
        <v>20.80730892857143</v>
      </c>
      <c r="F385" s="355">
        <f>(3.91*'VO2-LBM'!F385+1.1*'VCO2-LBM'!F385)/1000</f>
        <v>23.71517076923077</v>
      </c>
      <c r="G385" s="355">
        <f>(3.91*'VO2-LBM'!G385+1.1*'VCO2-LBM'!G385)/1000</f>
        <v>19.000238150684929</v>
      </c>
      <c r="H385" s="329">
        <f>(3.91*'VO2-LBM'!H385+1.1*'VCO2-LBM'!H385)/1000</f>
        <v>24.190695873015873</v>
      </c>
      <c r="I385" s="329">
        <f>(3.91*'VO2-LBM'!I385+1.1*'VCO2-LBM'!I385)/1000</f>
        <v>20.237666666666666</v>
      </c>
      <c r="J385" s="329">
        <f>(3.91*'VO2-LBM'!J385+1.1*'VCO2-LBM'!J385)/1000</f>
        <v>28.03484992366413</v>
      </c>
      <c r="K385" s="106">
        <f>(3.91*'VO2-LBM'!K385+1.1*'VCO2-LBM'!K385)/1000</f>
        <v>34.088724881889767</v>
      </c>
      <c r="L385" s="329"/>
      <c r="M385" s="329"/>
      <c r="N385" s="329"/>
      <c r="O385" s="329"/>
      <c r="P385" s="329"/>
      <c r="Q385" s="329"/>
      <c r="R385" s="329"/>
      <c r="S385" s="329"/>
      <c r="T385" s="329"/>
      <c r="U385" s="357">
        <f t="shared" ref="U385" si="1172">STDEV(L384:T384)/SQRT(COUNT(L384:T384))</f>
        <v>0.9102017924037108</v>
      </c>
    </row>
    <row r="386" spans="1:21">
      <c r="A386" s="233">
        <v>43728</v>
      </c>
      <c r="B386" s="234">
        <v>2.21002314814814</v>
      </c>
      <c r="C386" s="354">
        <f>(3.91*'VO2-LBM'!C386+1.1*'VCO2-LBM'!C386)/1000</f>
        <v>23.3427251724138</v>
      </c>
      <c r="D386" s="355">
        <f>(3.91*'VO2-LBM'!D386+1.1*'VCO2-LBM'!D386)/1000</f>
        <v>20.006870994475136</v>
      </c>
      <c r="E386" s="355">
        <f>(3.91*'VO2-LBM'!E386+1.1*'VCO2-LBM'!E386)/1000</f>
        <v>20.665173214285716</v>
      </c>
      <c r="F386" s="355">
        <f>(3.91*'VO2-LBM'!F386+1.1*'VCO2-LBM'!F386)/1000</f>
        <v>22.471544615384612</v>
      </c>
      <c r="G386" s="355">
        <f>(3.91*'VO2-LBM'!G386+1.1*'VCO2-LBM'!G386)/1000</f>
        <v>19.862657260273977</v>
      </c>
      <c r="H386" s="329">
        <f>(3.91*'VO2-LBM'!H386+1.1*'VCO2-LBM'!H386)/1000</f>
        <v>23.133518888888887</v>
      </c>
      <c r="I386" s="329">
        <f>(3.91*'VO2-LBM'!I386+1.1*'VCO2-LBM'!I386)/1000</f>
        <v>19.032083333333333</v>
      </c>
      <c r="J386" s="329">
        <f>(3.91*'VO2-LBM'!J386+1.1*'VCO2-LBM'!J386)/1000</f>
        <v>25.52272442748092</v>
      </c>
      <c r="K386" s="106">
        <f>(3.91*'VO2-LBM'!K386+1.1*'VCO2-LBM'!K386)/1000</f>
        <v>23.610294881889768</v>
      </c>
      <c r="L386" s="329"/>
      <c r="M386" s="329"/>
      <c r="N386" s="329"/>
      <c r="O386" s="329"/>
      <c r="P386" s="329"/>
      <c r="Q386" s="329"/>
      <c r="R386" s="329"/>
      <c r="S386" s="329"/>
      <c r="T386" s="329"/>
      <c r="U386" s="357"/>
    </row>
    <row r="387" spans="1:21">
      <c r="A387" s="233">
        <v>43728</v>
      </c>
      <c r="B387" s="234">
        <v>2.2239120370370302</v>
      </c>
      <c r="C387" s="354">
        <f>(3.91*'VO2-LBM'!C387+1.1*'VCO2-LBM'!C387)/1000</f>
        <v>25.55343103448276</v>
      </c>
      <c r="D387" s="355">
        <f>(3.91*'VO2-LBM'!D387+1.1*'VCO2-LBM'!D387)/1000</f>
        <v>23.734038397790055</v>
      </c>
      <c r="E387" s="355">
        <f>(3.91*'VO2-LBM'!E387+1.1*'VCO2-LBM'!E387)/1000</f>
        <v>15.18230892857143</v>
      </c>
      <c r="F387" s="355">
        <f>(3.91*'VO2-LBM'!F387+1.1*'VCO2-LBM'!F387)/1000</f>
        <v>32.795755384615383</v>
      </c>
      <c r="G387" s="355">
        <f>(3.91*'VO2-LBM'!G387+1.1*'VCO2-LBM'!G387)/1000</f>
        <v>31.032132602739726</v>
      </c>
      <c r="H387" s="329">
        <f>(3.91*'VO2-LBM'!H387+1.1*'VCO2-LBM'!H387)/1000</f>
        <v>20.606977142857147</v>
      </c>
      <c r="I387" s="329">
        <f>(3.91*'VO2-LBM'!I387+1.1*'VCO2-LBM'!I387)/1000</f>
        <v>28.015250000000002</v>
      </c>
      <c r="J387" s="329">
        <f>(3.91*'VO2-LBM'!J387+1.1*'VCO2-LBM'!J387)/1000</f>
        <v>30.16802152671756</v>
      </c>
      <c r="K387" s="106">
        <f>(3.91*'VO2-LBM'!K387+1.1*'VCO2-LBM'!K387)/1000</f>
        <v>21.490714488188978</v>
      </c>
      <c r="L387" s="329">
        <f t="shared" ref="L387" si="1173">AVERAGE(C387:C389)</f>
        <v>19.320088390804599</v>
      </c>
      <c r="M387" s="329">
        <f t="shared" ref="M387" si="1174">AVERAGE(D387:D389)</f>
        <v>21.823693646408842</v>
      </c>
      <c r="N387" s="329">
        <f t="shared" ref="N387" si="1175">AVERAGE(E387:E389)</f>
        <v>21.256955357142857</v>
      </c>
      <c r="O387" s="329">
        <f t="shared" ref="O387" si="1176">AVERAGE(F387:F389)</f>
        <v>27.422881538461539</v>
      </c>
      <c r="P387" s="329">
        <f t="shared" ref="P387" si="1177">AVERAGE(G387:G389)</f>
        <v>27.977611050228308</v>
      </c>
      <c r="Q387" s="329">
        <f t="shared" ref="Q387" si="1178">AVERAGE(H387:H389)</f>
        <v>27.741901322751328</v>
      </c>
      <c r="R387" s="329">
        <f t="shared" ref="R387" si="1179">AVERAGE(I387:I389)</f>
        <v>23.198438888888887</v>
      </c>
      <c r="S387" s="329">
        <f t="shared" ref="S387" si="1180">AVERAGE(J387:J389)</f>
        <v>24.58413735368957</v>
      </c>
      <c r="T387" s="329">
        <f t="shared" ref="T387" si="1181">AVERAGE(K387:K389)</f>
        <v>23.938126666666673</v>
      </c>
      <c r="U387" s="357">
        <f t="shared" ref="U387" si="1182">AVERAGE(L387:T387)</f>
        <v>24.140426023893625</v>
      </c>
    </row>
    <row r="388" spans="1:21">
      <c r="A388" s="233">
        <v>43728</v>
      </c>
      <c r="B388" s="234">
        <v>2.2378009259259199</v>
      </c>
      <c r="C388" s="354">
        <f>(3.91*'VO2-LBM'!C388+1.1*'VCO2-LBM'!C388)/1000</f>
        <v>16.393553160919542</v>
      </c>
      <c r="D388" s="355">
        <f>(3.91*'VO2-LBM'!D388+1.1*'VCO2-LBM'!D388)/1000</f>
        <v>25.246467679558009</v>
      </c>
      <c r="E388" s="355">
        <f>(3.91*'VO2-LBM'!E388+1.1*'VCO2-LBM'!E388)/1000</f>
        <v>23.952069642857143</v>
      </c>
      <c r="F388" s="355">
        <f>(3.91*'VO2-LBM'!F388+1.1*'VCO2-LBM'!F388)/1000</f>
        <v>26.400016923076922</v>
      </c>
      <c r="G388" s="355">
        <f>(3.91*'VO2-LBM'!G388+1.1*'VCO2-LBM'!G388)/1000</f>
        <v>31.638872876712327</v>
      </c>
      <c r="H388" s="329">
        <f>(3.91*'VO2-LBM'!H388+1.1*'VCO2-LBM'!H388)/1000</f>
        <v>29.598441904761902</v>
      </c>
      <c r="I388" s="329">
        <f>(3.91*'VO2-LBM'!I388+1.1*'VCO2-LBM'!I388)/1000</f>
        <v>21.560466666666667</v>
      </c>
      <c r="J388" s="329">
        <f>(3.91*'VO2-LBM'!J388+1.1*'VCO2-LBM'!J388)/1000</f>
        <v>21.95191770992367</v>
      </c>
      <c r="K388" s="106">
        <f>(3.91*'VO2-LBM'!K388+1.1*'VCO2-LBM'!K388)/1000</f>
        <v>21.702807480314963</v>
      </c>
      <c r="L388" s="329"/>
      <c r="M388" s="329"/>
      <c r="N388" s="329"/>
      <c r="O388" s="329"/>
      <c r="P388" s="329"/>
      <c r="Q388" s="329"/>
      <c r="R388" s="329"/>
      <c r="S388" s="329"/>
      <c r="T388" s="329"/>
      <c r="U388" s="357">
        <f t="shared" ref="U388" si="1183">STDEV(L387:T387)/SQRT(COUNT(L387:T387))</f>
        <v>1.0308544115888416</v>
      </c>
    </row>
    <row r="389" spans="1:21">
      <c r="A389" s="223">
        <v>43728</v>
      </c>
      <c r="B389" s="224">
        <v>2.2516898148148101</v>
      </c>
      <c r="C389" s="354">
        <f>(3.91*'VO2-LBM'!C389+1.1*'VCO2-LBM'!C389)/1000</f>
        <v>16.013280977011497</v>
      </c>
      <c r="D389" s="355">
        <f>(3.91*'VO2-LBM'!D389+1.1*'VCO2-LBM'!D389)/1000</f>
        <v>16.490574861878454</v>
      </c>
      <c r="E389" s="355">
        <f>(3.91*'VO2-LBM'!E389+1.1*'VCO2-LBM'!E389)/1000</f>
        <v>24.636487499999998</v>
      </c>
      <c r="F389" s="355">
        <f>(3.91*'VO2-LBM'!F389+1.1*'VCO2-LBM'!F389)/1000</f>
        <v>23.072872307692307</v>
      </c>
      <c r="G389" s="355">
        <f>(3.91*'VO2-LBM'!G389+1.1*'VCO2-LBM'!G389)/1000</f>
        <v>21.261827671232876</v>
      </c>
      <c r="H389" s="329">
        <f>(3.91*'VO2-LBM'!H389+1.1*'VCO2-LBM'!H389)/1000</f>
        <v>33.020284920634928</v>
      </c>
      <c r="I389" s="329">
        <f>(3.91*'VO2-LBM'!I389+1.1*'VCO2-LBM'!I389)/1000</f>
        <v>20.019599999999997</v>
      </c>
      <c r="J389" s="329">
        <f>(3.91*'VO2-LBM'!J389+1.1*'VCO2-LBM'!J389)/1000</f>
        <v>21.632472824427484</v>
      </c>
      <c r="K389" s="106">
        <f>(3.91*'VO2-LBM'!K389+1.1*'VCO2-LBM'!K389)/1000</f>
        <v>28.620858031496066</v>
      </c>
      <c r="L389" s="329"/>
      <c r="M389" s="329"/>
      <c r="N389" s="329"/>
      <c r="O389" s="329"/>
      <c r="P389" s="329"/>
      <c r="Q389" s="329"/>
      <c r="R389" s="329"/>
      <c r="S389" s="329"/>
      <c r="T389" s="329"/>
      <c r="U389" s="357"/>
    </row>
    <row r="390" spans="1:21">
      <c r="A390" s="223">
        <v>43728</v>
      </c>
      <c r="B390" s="224">
        <v>2.2655787037036998</v>
      </c>
      <c r="C390" s="354">
        <f>(3.91*'VO2-LBM'!C390+1.1*'VCO2-LBM'!C390)/1000</f>
        <v>25.408025517241384</v>
      </c>
      <c r="D390" s="355">
        <f>(3.91*'VO2-LBM'!D390+1.1*'VCO2-LBM'!D390)/1000</f>
        <v>12.631920441988949</v>
      </c>
      <c r="E390" s="355">
        <f>(3.91*'VO2-LBM'!E390+1.1*'VCO2-LBM'!E390)/1000</f>
        <v>28.882703571428568</v>
      </c>
      <c r="F390" s="355">
        <f>(3.91*'VO2-LBM'!F390+1.1*'VCO2-LBM'!F390)/1000</f>
        <v>19.38448769230769</v>
      </c>
      <c r="G390" s="355">
        <f>(3.91*'VO2-LBM'!G390+1.1*'VCO2-LBM'!G390)/1000</f>
        <v>21.324017534246572</v>
      </c>
      <c r="H390" s="329">
        <f>(3.91*'VO2-LBM'!H390+1.1*'VCO2-LBM'!H390)/1000</f>
        <v>27.600938730158727</v>
      </c>
      <c r="I390" s="329">
        <f>(3.91*'VO2-LBM'!I390+1.1*'VCO2-LBM'!I390)/1000</f>
        <v>17.892799999999998</v>
      </c>
      <c r="J390" s="329">
        <f>(3.91*'VO2-LBM'!J390+1.1*'VCO2-LBM'!J390)/1000</f>
        <v>19.03209893129771</v>
      </c>
      <c r="K390" s="106">
        <f>(3.91*'VO2-LBM'!K390+1.1*'VCO2-LBM'!K390)/1000</f>
        <v>23.676437244094487</v>
      </c>
      <c r="L390" s="329">
        <f t="shared" ref="L390" si="1184">AVERAGE(C390:C392)</f>
        <v>19.949016053639848</v>
      </c>
      <c r="M390" s="329">
        <f t="shared" ref="M390" si="1185">AVERAGE(D390:D392)</f>
        <v>12.712253959484345</v>
      </c>
      <c r="N390" s="329">
        <f t="shared" ref="N390" si="1186">AVERAGE(E390:E392)</f>
        <v>22.847512499999997</v>
      </c>
      <c r="O390" s="329">
        <f t="shared" ref="O390" si="1187">AVERAGE(F390:F392)</f>
        <v>19.127578461538462</v>
      </c>
      <c r="P390" s="329">
        <f t="shared" ref="P390" si="1188">AVERAGE(G390:G392)</f>
        <v>22.13165114155251</v>
      </c>
      <c r="Q390" s="329">
        <f t="shared" ref="Q390" si="1189">AVERAGE(H390:H392)</f>
        <v>22.718681587301585</v>
      </c>
      <c r="R390" s="329">
        <f t="shared" ref="R390" si="1190">AVERAGE(I390:I392)</f>
        <v>19.583088888888891</v>
      </c>
      <c r="S390" s="329">
        <f t="shared" ref="S390" si="1191">AVERAGE(J390:J392)</f>
        <v>27.820261374045803</v>
      </c>
      <c r="T390" s="329">
        <f t="shared" ref="T390" si="1192">AVERAGE(K390:K392)</f>
        <v>23.661370104986876</v>
      </c>
      <c r="U390" s="357">
        <f t="shared" ref="U390" si="1193">AVERAGE(L390:T390)</f>
        <v>21.172379341270922</v>
      </c>
    </row>
    <row r="391" spans="1:21">
      <c r="A391" s="223">
        <v>43728</v>
      </c>
      <c r="B391" s="224">
        <v>2.27946759259259</v>
      </c>
      <c r="C391" s="354">
        <f>(3.91*'VO2-LBM'!C391+1.1*'VCO2-LBM'!C391)/1000</f>
        <v>17.45741505747127</v>
      </c>
      <c r="D391" s="355">
        <f>(3.91*'VO2-LBM'!D391+1.1*'VCO2-LBM'!D391)/1000</f>
        <v>13.668010497237569</v>
      </c>
      <c r="E391" s="355">
        <f>(3.91*'VO2-LBM'!E391+1.1*'VCO2-LBM'!E391)/1000</f>
        <v>24.829505357142857</v>
      </c>
      <c r="F391" s="355">
        <f>(3.91*'VO2-LBM'!F391+1.1*'VCO2-LBM'!F391)/1000</f>
        <v>18.774867692307694</v>
      </c>
      <c r="G391" s="355">
        <f>(3.91*'VO2-LBM'!G391+1.1*'VCO2-LBM'!G391)/1000</f>
        <v>25.96714383561644</v>
      </c>
      <c r="H391" s="329">
        <f>(3.91*'VO2-LBM'!H391+1.1*'VCO2-LBM'!H391)/1000</f>
        <v>20.367857619047619</v>
      </c>
      <c r="I391" s="329">
        <f>(3.91*'VO2-LBM'!I391+1.1*'VCO2-LBM'!I391)/1000</f>
        <v>15.491883333333336</v>
      </c>
      <c r="J391" s="329">
        <f>(3.91*'VO2-LBM'!J391+1.1*'VCO2-LBM'!J391)/1000</f>
        <v>32.506828702290086</v>
      </c>
      <c r="K391" s="106">
        <f>(3.91*'VO2-LBM'!K391+1.1*'VCO2-LBM'!K391)/1000</f>
        <v>19.88513346456693</v>
      </c>
      <c r="L391" s="329"/>
      <c r="M391" s="329"/>
      <c r="N391" s="329"/>
      <c r="O391" s="329"/>
      <c r="P391" s="329"/>
      <c r="Q391" s="329"/>
      <c r="R391" s="329"/>
      <c r="S391" s="329"/>
      <c r="T391" s="329"/>
      <c r="U391" s="357">
        <f t="shared" ref="U391" si="1194">STDEV(L390:T390)/SQRT(COUNT(L390:T390))</f>
        <v>1.3758034453385151</v>
      </c>
    </row>
    <row r="392" spans="1:21">
      <c r="A392" s="223">
        <v>43728</v>
      </c>
      <c r="B392" s="224">
        <v>2.2933564814814802</v>
      </c>
      <c r="C392" s="354">
        <f>(3.91*'VO2-LBM'!C392+1.1*'VCO2-LBM'!C392)/1000</f>
        <v>16.981607586206898</v>
      </c>
      <c r="D392" s="355">
        <f>(3.91*'VO2-LBM'!D392+1.1*'VCO2-LBM'!D392)/1000</f>
        <v>11.836830939226518</v>
      </c>
      <c r="E392" s="355">
        <f>(3.91*'VO2-LBM'!E392+1.1*'VCO2-LBM'!E392)/1000</f>
        <v>14.830328571428572</v>
      </c>
      <c r="F392" s="355">
        <f>(3.91*'VO2-LBM'!F392+1.1*'VCO2-LBM'!F392)/1000</f>
        <v>19.223380000000006</v>
      </c>
      <c r="G392" s="355">
        <f>(3.91*'VO2-LBM'!G392+1.1*'VCO2-LBM'!G392)/1000</f>
        <v>19.103792054794521</v>
      </c>
      <c r="H392" s="329">
        <f>(3.91*'VO2-LBM'!H392+1.1*'VCO2-LBM'!H392)/1000</f>
        <v>20.187248412698413</v>
      </c>
      <c r="I392" s="329">
        <f>(3.91*'VO2-LBM'!I392+1.1*'VCO2-LBM'!I392)/1000</f>
        <v>25.364583333333332</v>
      </c>
      <c r="J392" s="329">
        <f>(3.91*'VO2-LBM'!J392+1.1*'VCO2-LBM'!J392)/1000</f>
        <v>31.921856488549619</v>
      </c>
      <c r="K392" s="106">
        <f>(3.91*'VO2-LBM'!K392+1.1*'VCO2-LBM'!K392)/1000</f>
        <v>27.422539606299214</v>
      </c>
      <c r="L392" s="329"/>
      <c r="M392" s="329"/>
      <c r="N392" s="329"/>
      <c r="O392" s="329"/>
      <c r="P392" s="329"/>
      <c r="Q392" s="329"/>
      <c r="R392" s="329"/>
      <c r="S392" s="329"/>
      <c r="T392" s="329"/>
      <c r="U392" s="357"/>
    </row>
    <row r="393" spans="1:21">
      <c r="A393" s="223">
        <v>43728</v>
      </c>
      <c r="B393" s="224">
        <v>2.3072453703703699</v>
      </c>
      <c r="C393" s="354">
        <f>(3.91*'VO2-LBM'!C393+1.1*'VCO2-LBM'!C393)/1000</f>
        <v>16.230408045977011</v>
      </c>
      <c r="D393" s="355">
        <f>(3.91*'VO2-LBM'!D393+1.1*'VCO2-LBM'!D393)/1000</f>
        <v>11.819761049723757</v>
      </c>
      <c r="E393" s="355">
        <f>(3.91*'VO2-LBM'!E393+1.1*'VCO2-LBM'!E393)/1000</f>
        <v>15.249278571428571</v>
      </c>
      <c r="F393" s="355">
        <f>(3.91*'VO2-LBM'!F393+1.1*'VCO2-LBM'!F393)/1000</f>
        <v>23.671898461538461</v>
      </c>
      <c r="G393" s="355">
        <f>(3.91*'VO2-LBM'!G393+1.1*'VCO2-LBM'!G393)/1000</f>
        <v>17.636222945205482</v>
      </c>
      <c r="H393" s="329">
        <f>(3.91*'VO2-LBM'!H393+1.1*'VCO2-LBM'!H393)/1000</f>
        <v>28.525605555555558</v>
      </c>
      <c r="I393" s="329">
        <f>(3.91*'VO2-LBM'!I393+1.1*'VCO2-LBM'!I393)/1000</f>
        <v>18.290466666666667</v>
      </c>
      <c r="J393" s="329">
        <f>(3.91*'VO2-LBM'!J393+1.1*'VCO2-LBM'!J393)/1000</f>
        <v>31.191440000000007</v>
      </c>
      <c r="K393" s="106">
        <f>(3.91*'VO2-LBM'!K393+1.1*'VCO2-LBM'!K393)/1000</f>
        <v>28.080023228346459</v>
      </c>
      <c r="L393" s="329">
        <f t="shared" ref="L393" si="1195">AVERAGE(C393:C395)</f>
        <v>16.515118984674331</v>
      </c>
      <c r="M393" s="329">
        <f t="shared" ref="M393" si="1196">AVERAGE(D393:D395)</f>
        <v>13.754842817679558</v>
      </c>
      <c r="N393" s="329">
        <f t="shared" ref="N393" si="1197">AVERAGE(E393:E395)</f>
        <v>16.999317857142856</v>
      </c>
      <c r="O393" s="329">
        <f t="shared" ref="O393" si="1198">AVERAGE(F393:F395)</f>
        <v>20.299050256410258</v>
      </c>
      <c r="P393" s="329">
        <f t="shared" ref="P393" si="1199">AVERAGE(G393:G395)</f>
        <v>22.480355365296806</v>
      </c>
      <c r="Q393" s="329">
        <f t="shared" ref="Q393" si="1200">AVERAGE(H393:H395)</f>
        <v>21.826058148148149</v>
      </c>
      <c r="R393" s="329">
        <f t="shared" ref="R393" si="1201">AVERAGE(I393:I395)</f>
        <v>20.117755555555558</v>
      </c>
      <c r="S393" s="329">
        <f t="shared" ref="S393" si="1202">AVERAGE(J393:J395)</f>
        <v>26.061400763358787</v>
      </c>
      <c r="T393" s="329">
        <f t="shared" ref="T393" si="1203">AVERAGE(K393:K395)</f>
        <v>25.816968923884517</v>
      </c>
      <c r="U393" s="357">
        <f t="shared" ref="U393" si="1204">AVERAGE(L393:T393)</f>
        <v>20.430096519127872</v>
      </c>
    </row>
    <row r="394" spans="1:21">
      <c r="A394" s="223">
        <v>43728</v>
      </c>
      <c r="B394" s="224">
        <v>2.3211342592592601</v>
      </c>
      <c r="C394" s="354">
        <f>(3.91*'VO2-LBM'!C394+1.1*'VCO2-LBM'!C394)/1000</f>
        <v>17.119537241379312</v>
      </c>
      <c r="D394" s="355">
        <f>(3.91*'VO2-LBM'!D394+1.1*'VCO2-LBM'!D394)/1000</f>
        <v>11.68264585635359</v>
      </c>
      <c r="E394" s="355">
        <f>(3.91*'VO2-LBM'!E394+1.1*'VCO2-LBM'!E394)/1000</f>
        <v>15.817403571428571</v>
      </c>
      <c r="F394" s="355">
        <f>(3.91*'VO2-LBM'!F394+1.1*'VCO2-LBM'!F394)/1000</f>
        <v>18.10857230769231</v>
      </c>
      <c r="G394" s="355">
        <f>(3.91*'VO2-LBM'!G394+1.1*'VCO2-LBM'!G394)/1000</f>
        <v>21.176578835616443</v>
      </c>
      <c r="H394" s="329">
        <f>(3.91*'VO2-LBM'!H394+1.1*'VCO2-LBM'!H394)/1000</f>
        <v>17.816128412698415</v>
      </c>
      <c r="I394" s="329">
        <f>(3.91*'VO2-LBM'!I394+1.1*'VCO2-LBM'!I394)/1000</f>
        <v>16.604400000000002</v>
      </c>
      <c r="J394" s="329">
        <f>(3.91*'VO2-LBM'!J394+1.1*'VCO2-LBM'!J394)/1000</f>
        <v>28.364096488549624</v>
      </c>
      <c r="K394" s="106">
        <f>(3.91*'VO2-LBM'!K394+1.1*'VCO2-LBM'!K394)/1000</f>
        <v>27.383713543307088</v>
      </c>
      <c r="L394" s="329"/>
      <c r="M394" s="329"/>
      <c r="N394" s="329"/>
      <c r="O394" s="329"/>
      <c r="P394" s="329"/>
      <c r="Q394" s="329"/>
      <c r="R394" s="329"/>
      <c r="S394" s="329"/>
      <c r="T394" s="329"/>
      <c r="U394" s="357">
        <f t="shared" ref="U394" si="1205">STDEV(L393:T393)/SQRT(COUNT(L393:T393))</f>
        <v>1.3877103709599028</v>
      </c>
    </row>
    <row r="395" spans="1:21">
      <c r="A395" s="223">
        <v>43728</v>
      </c>
      <c r="B395" s="224">
        <v>2.33502314814814</v>
      </c>
      <c r="C395" s="354">
        <f>(3.91*'VO2-LBM'!C395+1.1*'VCO2-LBM'!C395)/1000</f>
        <v>16.195411666666669</v>
      </c>
      <c r="D395" s="355">
        <f>(3.91*'VO2-LBM'!D395+1.1*'VCO2-LBM'!D395)/1000</f>
        <v>17.762121546961325</v>
      </c>
      <c r="E395" s="355">
        <f>(3.91*'VO2-LBM'!E395+1.1*'VCO2-LBM'!E395)/1000</f>
        <v>19.931271428571428</v>
      </c>
      <c r="F395" s="355">
        <f>(3.91*'VO2-LBM'!F395+1.1*'VCO2-LBM'!F395)/1000</f>
        <v>19.116679999999999</v>
      </c>
      <c r="G395" s="355">
        <f>(3.91*'VO2-LBM'!G395+1.1*'VCO2-LBM'!G395)/1000</f>
        <v>28.628264315068495</v>
      </c>
      <c r="H395" s="329">
        <f>(3.91*'VO2-LBM'!H395+1.1*'VCO2-LBM'!H395)/1000</f>
        <v>19.136440476190476</v>
      </c>
      <c r="I395" s="329">
        <f>(3.91*'VO2-LBM'!I395+1.1*'VCO2-LBM'!I395)/1000</f>
        <v>25.458399999999997</v>
      </c>
      <c r="J395" s="329">
        <f>(3.91*'VO2-LBM'!J395+1.1*'VCO2-LBM'!J395)/1000</f>
        <v>18.628665801526719</v>
      </c>
      <c r="K395" s="106">
        <f>(3.91*'VO2-LBM'!K395+1.1*'VCO2-LBM'!K395)/1000</f>
        <v>21.987170000000003</v>
      </c>
      <c r="L395" s="329"/>
      <c r="M395" s="329"/>
      <c r="N395" s="329"/>
      <c r="O395" s="329"/>
      <c r="P395" s="329"/>
      <c r="Q395" s="329"/>
      <c r="R395" s="329"/>
      <c r="S395" s="329"/>
      <c r="T395" s="329"/>
      <c r="U395" s="357"/>
    </row>
    <row r="396" spans="1:21">
      <c r="A396" s="223">
        <v>43728</v>
      </c>
      <c r="B396" s="224">
        <v>2.3489120370370302</v>
      </c>
      <c r="C396" s="354">
        <f>(3.91*'VO2-LBM'!C396+1.1*'VCO2-LBM'!C396)/1000</f>
        <v>16.447550689655174</v>
      </c>
      <c r="D396" s="355">
        <f>(3.91*'VO2-LBM'!D396+1.1*'VCO2-LBM'!D396)/1000</f>
        <v>14.300978176795581</v>
      </c>
      <c r="E396" s="355">
        <f>(3.91*'VO2-LBM'!E396+1.1*'VCO2-LBM'!E396)/1000</f>
        <v>16.866080357142856</v>
      </c>
      <c r="F396" s="355">
        <f>(3.91*'VO2-LBM'!F396+1.1*'VCO2-LBM'!F396)/1000</f>
        <v>15.909164615384617</v>
      </c>
      <c r="G396" s="355">
        <f>(3.91*'VO2-LBM'!G396+1.1*'VCO2-LBM'!G396)/1000</f>
        <v>26.124648630136988</v>
      </c>
      <c r="H396" s="329">
        <f>(3.91*'VO2-LBM'!H396+1.1*'VCO2-LBM'!H396)/1000</f>
        <v>24.091916190476187</v>
      </c>
      <c r="I396" s="329">
        <f>(3.91*'VO2-LBM'!I396+1.1*'VCO2-LBM'!I396)/1000</f>
        <v>17.747083333333332</v>
      </c>
      <c r="J396" s="329">
        <f>(3.91*'VO2-LBM'!J396+1.1*'VCO2-LBM'!J396)/1000</f>
        <v>21.679168091603056</v>
      </c>
      <c r="K396" s="106">
        <f>(3.91*'VO2-LBM'!K396+1.1*'VCO2-LBM'!K396)/1000</f>
        <v>21.139682204724409</v>
      </c>
      <c r="L396" s="329">
        <f t="shared" ref="L396" si="1206">AVERAGE(C396:C398)</f>
        <v>19.573914674329501</v>
      </c>
      <c r="M396" s="329">
        <f t="shared" ref="M396" si="1207">AVERAGE(D396:D398)</f>
        <v>13.635948987108655</v>
      </c>
      <c r="N396" s="329">
        <f t="shared" ref="N396" si="1208">AVERAGE(E396:E398)</f>
        <v>20.215269642857141</v>
      </c>
      <c r="O396" s="329">
        <f t="shared" ref="O396" si="1209">AVERAGE(F396:F398)</f>
        <v>19.234284102564104</v>
      </c>
      <c r="P396" s="329">
        <f t="shared" ref="P396" si="1210">AVERAGE(G396:G398)</f>
        <v>23.875533173515979</v>
      </c>
      <c r="Q396" s="329">
        <f t="shared" ref="Q396" si="1211">AVERAGE(H396:H398)</f>
        <v>24.621169894179896</v>
      </c>
      <c r="R396" s="329">
        <f t="shared" ref="R396" si="1212">AVERAGE(I396:I398)</f>
        <v>19.40679444444444</v>
      </c>
      <c r="S396" s="329">
        <f t="shared" ref="S396" si="1213">AVERAGE(J396:J398)</f>
        <v>22.034491450381683</v>
      </c>
      <c r="T396" s="329">
        <f t="shared" ref="T396" si="1214">AVERAGE(K396:K398)</f>
        <v>25.001450971128609</v>
      </c>
      <c r="U396" s="357">
        <f t="shared" ref="U396" si="1215">AVERAGE(L396:T396)</f>
        <v>20.844317482278893</v>
      </c>
    </row>
    <row r="397" spans="1:21">
      <c r="A397" s="223">
        <v>43728</v>
      </c>
      <c r="B397" s="224">
        <v>2.3628009259259199</v>
      </c>
      <c r="C397" s="354">
        <f>(3.91*'VO2-LBM'!C397+1.1*'VCO2-LBM'!C397)/1000</f>
        <v>21.477964827586209</v>
      </c>
      <c r="D397" s="355">
        <f>(3.91*'VO2-LBM'!D397+1.1*'VCO2-LBM'!D397)/1000</f>
        <v>11.523456077348067</v>
      </c>
      <c r="E397" s="355">
        <f>(3.91*'VO2-LBM'!E397+1.1*'VCO2-LBM'!E397)/1000</f>
        <v>14.896189285714284</v>
      </c>
      <c r="F397" s="355">
        <f>(3.91*'VO2-LBM'!F397+1.1*'VCO2-LBM'!F397)/1000</f>
        <v>25.103895384615385</v>
      </c>
      <c r="G397" s="355">
        <f>(3.91*'VO2-LBM'!G397+1.1*'VCO2-LBM'!G397)/1000</f>
        <v>24.040814520547944</v>
      </c>
      <c r="H397" s="329">
        <f>(3.91*'VO2-LBM'!H397+1.1*'VCO2-LBM'!H397)/1000</f>
        <v>19.948740317460317</v>
      </c>
      <c r="I397" s="329">
        <f>(3.91*'VO2-LBM'!I397+1.1*'VCO2-LBM'!I397)/1000</f>
        <v>18.706916666666665</v>
      </c>
      <c r="J397" s="329">
        <f>(3.91*'VO2-LBM'!J397+1.1*'VCO2-LBM'!J397)/1000</f>
        <v>24.293986564885497</v>
      </c>
      <c r="K397" s="106">
        <f>(3.91*'VO2-LBM'!K397+1.1*'VCO2-LBM'!K397)/1000</f>
        <v>30.072267165354333</v>
      </c>
      <c r="L397" s="329"/>
      <c r="M397" s="329"/>
      <c r="N397" s="329"/>
      <c r="O397" s="329"/>
      <c r="P397" s="329"/>
      <c r="Q397" s="329"/>
      <c r="R397" s="329"/>
      <c r="S397" s="329"/>
      <c r="T397" s="329"/>
      <c r="U397" s="357">
        <f t="shared" ref="U397" si="1216">STDEV(L396:T396)/SQRT(COUNT(L396:T396))</f>
        <v>1.1830987821274157</v>
      </c>
    </row>
    <row r="398" spans="1:21">
      <c r="A398" s="223">
        <v>43728</v>
      </c>
      <c r="B398" s="224">
        <v>2.3766898148148101</v>
      </c>
      <c r="C398" s="354">
        <f>(3.91*'VO2-LBM'!C398+1.1*'VCO2-LBM'!C398)/1000</f>
        <v>20.796228505747127</v>
      </c>
      <c r="D398" s="355">
        <f>(3.91*'VO2-LBM'!D398+1.1*'VCO2-LBM'!D398)/1000</f>
        <v>15.083412707182321</v>
      </c>
      <c r="E398" s="355">
        <f>(3.91*'VO2-LBM'!E398+1.1*'VCO2-LBM'!E398)/1000</f>
        <v>28.883539285714285</v>
      </c>
      <c r="F398" s="355">
        <f>(3.91*'VO2-LBM'!F398+1.1*'VCO2-LBM'!F398)/1000</f>
        <v>16.689792307692308</v>
      </c>
      <c r="G398" s="355">
        <f>(3.91*'VO2-LBM'!G398+1.1*'VCO2-LBM'!G398)/1000</f>
        <v>21.461136369863013</v>
      </c>
      <c r="H398" s="329">
        <f>(3.91*'VO2-LBM'!H398+1.1*'VCO2-LBM'!H398)/1000</f>
        <v>29.822853174603178</v>
      </c>
      <c r="I398" s="329">
        <f>(3.91*'VO2-LBM'!I398+1.1*'VCO2-LBM'!I398)/1000</f>
        <v>21.76638333333333</v>
      </c>
      <c r="J398" s="329">
        <f>(3.91*'VO2-LBM'!J398+1.1*'VCO2-LBM'!J398)/1000</f>
        <v>20.130319694656492</v>
      </c>
      <c r="K398" s="106">
        <f>(3.91*'VO2-LBM'!K398+1.1*'VCO2-LBM'!K398)/1000</f>
        <v>23.792403543307088</v>
      </c>
      <c r="L398" s="329"/>
      <c r="M398" s="329"/>
      <c r="N398" s="329"/>
      <c r="O398" s="329"/>
      <c r="P398" s="329"/>
      <c r="Q398" s="329"/>
      <c r="R398" s="329"/>
      <c r="S398" s="329"/>
      <c r="T398" s="329"/>
      <c r="U398" s="357"/>
    </row>
    <row r="399" spans="1:21">
      <c r="A399" s="223">
        <v>43728</v>
      </c>
      <c r="B399" s="224">
        <v>2.3905787037036998</v>
      </c>
      <c r="C399" s="354">
        <f>(3.91*'VO2-LBM'!C399+1.1*'VCO2-LBM'!C399)/1000</f>
        <v>18.612965287356324</v>
      </c>
      <c r="D399" s="355">
        <f>(3.91*'VO2-LBM'!D399+1.1*'VCO2-LBM'!D399)/1000</f>
        <v>25.778229281767956</v>
      </c>
      <c r="E399" s="355">
        <f>(3.91*'VO2-LBM'!E399+1.1*'VCO2-LBM'!E399)/1000</f>
        <v>17.327346428571428</v>
      </c>
      <c r="F399" s="355">
        <f>(3.91*'VO2-LBM'!F399+1.1*'VCO2-LBM'!F399)/1000</f>
        <v>21.502800000000004</v>
      </c>
      <c r="G399" s="355">
        <f>(3.91*'VO2-LBM'!G399+1.1*'VCO2-LBM'!G399)/1000</f>
        <v>22.458931780821917</v>
      </c>
      <c r="H399" s="329">
        <f>(3.91*'VO2-LBM'!H399+1.1*'VCO2-LBM'!H399)/1000</f>
        <v>20.120347936507937</v>
      </c>
      <c r="I399" s="329">
        <f>(3.91*'VO2-LBM'!I399+1.1*'VCO2-LBM'!I399)/1000</f>
        <v>21.640749999999993</v>
      </c>
      <c r="J399" s="329">
        <f>(3.91*'VO2-LBM'!J399+1.1*'VCO2-LBM'!J399)/1000</f>
        <v>25.649497251908404</v>
      </c>
      <c r="K399" s="106">
        <f>(3.91*'VO2-LBM'!K399+1.1*'VCO2-LBM'!K399)/1000</f>
        <v>23.761038661417327</v>
      </c>
      <c r="L399" s="329">
        <f t="shared" ref="L399" si="1217">AVERAGE(C399:C401)</f>
        <v>17.614792337164754</v>
      </c>
      <c r="M399" s="329">
        <f t="shared" ref="M399" si="1218">AVERAGE(D399:D401)</f>
        <v>20.628239686924491</v>
      </c>
      <c r="N399" s="329">
        <f t="shared" ref="N399" si="1219">AVERAGE(E399:E401)</f>
        <v>19.018092857142857</v>
      </c>
      <c r="O399" s="329">
        <f t="shared" ref="O399" si="1220">AVERAGE(F399:F401)</f>
        <v>19.860054358974363</v>
      </c>
      <c r="P399" s="329">
        <f t="shared" ref="P399" si="1221">AVERAGE(G399:G401)</f>
        <v>22.065541986301369</v>
      </c>
      <c r="Q399" s="329">
        <f t="shared" ref="Q399" si="1222">AVERAGE(H399:H401)</f>
        <v>23.567044391534392</v>
      </c>
      <c r="R399" s="329">
        <f t="shared" ref="R399" si="1223">AVERAGE(I399:I401)</f>
        <v>21.97152222222222</v>
      </c>
      <c r="S399" s="329">
        <f t="shared" ref="S399" si="1224">AVERAGE(J399:J401)</f>
        <v>27.503168447837155</v>
      </c>
      <c r="T399" s="329">
        <f t="shared" ref="T399" si="1225">AVERAGE(K399:K401)</f>
        <v>24.262080498687666</v>
      </c>
      <c r="U399" s="357">
        <f t="shared" ref="U399" si="1226">AVERAGE(L399:T399)</f>
        <v>21.832281865198809</v>
      </c>
    </row>
    <row r="400" spans="1:21">
      <c r="A400" s="223">
        <v>43728</v>
      </c>
      <c r="B400" s="224">
        <v>2.40446759259259</v>
      </c>
      <c r="C400" s="354">
        <f>(3.91*'VO2-LBM'!C400+1.1*'VCO2-LBM'!C400)/1000</f>
        <v>17.429536321839084</v>
      </c>
      <c r="D400" s="355">
        <f>(3.91*'VO2-LBM'!D400+1.1*'VCO2-LBM'!D400)/1000</f>
        <v>22.665375690607732</v>
      </c>
      <c r="E400" s="355">
        <f>(3.91*'VO2-LBM'!E400+1.1*'VCO2-LBM'!E400)/1000</f>
        <v>15.313082142857143</v>
      </c>
      <c r="F400" s="355">
        <f>(3.91*'VO2-LBM'!F400+1.1*'VCO2-LBM'!F400)/1000</f>
        <v>18.263452307692312</v>
      </c>
      <c r="G400" s="355">
        <f>(3.91*'VO2-LBM'!G400+1.1*'VCO2-LBM'!G400)/1000</f>
        <v>24.276733356164382</v>
      </c>
      <c r="H400" s="329">
        <f>(3.91*'VO2-LBM'!H400+1.1*'VCO2-LBM'!H400)/1000</f>
        <v>22.06249984126984</v>
      </c>
      <c r="I400" s="329">
        <f>(3.91*'VO2-LBM'!I400+1.1*'VCO2-LBM'!I400)/1000</f>
        <v>27.074399999999997</v>
      </c>
      <c r="J400" s="329">
        <f>(3.91*'VO2-LBM'!J400+1.1*'VCO2-LBM'!J400)/1000</f>
        <v>27.491397557251911</v>
      </c>
      <c r="K400" s="106">
        <f>(3.91*'VO2-LBM'!K400+1.1*'VCO2-LBM'!K400)/1000</f>
        <v>23.993421102362205</v>
      </c>
      <c r="L400" s="329"/>
      <c r="M400" s="329"/>
      <c r="N400" s="329"/>
      <c r="O400" s="329"/>
      <c r="P400" s="329"/>
      <c r="Q400" s="329"/>
      <c r="R400" s="329"/>
      <c r="S400" s="329"/>
      <c r="T400" s="329"/>
      <c r="U400" s="357">
        <f t="shared" ref="U400" si="1227">STDEV(L399:T399)/SQRT(COUNT(L399:T399))</f>
        <v>1.0013348855116053</v>
      </c>
    </row>
    <row r="401" spans="1:21">
      <c r="A401" s="223">
        <v>43728</v>
      </c>
      <c r="B401" s="224">
        <v>2.4183564814814802</v>
      </c>
      <c r="C401" s="354">
        <f>(3.91*'VO2-LBM'!C401+1.1*'VCO2-LBM'!C401)/1000</f>
        <v>16.801875402298855</v>
      </c>
      <c r="D401" s="355">
        <f>(3.91*'VO2-LBM'!D401+1.1*'VCO2-LBM'!D401)/1000</f>
        <v>13.441114088397789</v>
      </c>
      <c r="E401" s="355">
        <f>(3.91*'VO2-LBM'!E401+1.1*'VCO2-LBM'!E401)/1000</f>
        <v>24.41385</v>
      </c>
      <c r="F401" s="355">
        <f>(3.91*'VO2-LBM'!F401+1.1*'VCO2-LBM'!F401)/1000</f>
        <v>19.81391076923077</v>
      </c>
      <c r="G401" s="355">
        <f>(3.91*'VO2-LBM'!G401+1.1*'VCO2-LBM'!G401)/1000</f>
        <v>19.460960821917809</v>
      </c>
      <c r="H401" s="329">
        <f>(3.91*'VO2-LBM'!H401+1.1*'VCO2-LBM'!H401)/1000</f>
        <v>28.518285396825394</v>
      </c>
      <c r="I401" s="329">
        <f>(3.91*'VO2-LBM'!I401+1.1*'VCO2-LBM'!I401)/1000</f>
        <v>17.199416666666668</v>
      </c>
      <c r="J401" s="329">
        <f>(3.91*'VO2-LBM'!J401+1.1*'VCO2-LBM'!J401)/1000</f>
        <v>29.368610534351149</v>
      </c>
      <c r="K401" s="106">
        <f>(3.91*'VO2-LBM'!K401+1.1*'VCO2-LBM'!K401)/1000</f>
        <v>25.031781732283466</v>
      </c>
      <c r="L401" s="329"/>
      <c r="M401" s="329"/>
      <c r="N401" s="329"/>
      <c r="O401" s="329"/>
      <c r="P401" s="329"/>
      <c r="Q401" s="329"/>
      <c r="R401" s="329"/>
      <c r="S401" s="329"/>
      <c r="T401" s="329"/>
      <c r="U401" s="357"/>
    </row>
    <row r="402" spans="1:21">
      <c r="A402" s="223">
        <v>43728</v>
      </c>
      <c r="B402" s="224">
        <v>2.4322453703703699</v>
      </c>
      <c r="C402" s="354">
        <f>(3.91*'VO2-LBM'!C402+1.1*'VCO2-LBM'!C402)/1000</f>
        <v>15.677287701149432</v>
      </c>
      <c r="D402" s="355">
        <f>(3.91*'VO2-LBM'!D402+1.1*'VCO2-LBM'!D402)/1000</f>
        <v>12.534893370165744</v>
      </c>
      <c r="E402" s="355">
        <f>(3.91*'VO2-LBM'!E402+1.1*'VCO2-LBM'!E402)/1000</f>
        <v>21.342455357142857</v>
      </c>
      <c r="F402" s="355">
        <f>(3.91*'VO2-LBM'!F402+1.1*'VCO2-LBM'!F402)/1000</f>
        <v>27.242092307692307</v>
      </c>
      <c r="G402" s="355">
        <f>(3.91*'VO2-LBM'!G402+1.1*'VCO2-LBM'!G402)/1000</f>
        <v>19.802023835616438</v>
      </c>
      <c r="H402" s="329">
        <f>(3.91*'VO2-LBM'!H402+1.1*'VCO2-LBM'!H402)/1000</f>
        <v>26.922711587301585</v>
      </c>
      <c r="I402" s="329">
        <f>(3.91*'VO2-LBM'!I402+1.1*'VCO2-LBM'!I402)/1000</f>
        <v>20.159716666666665</v>
      </c>
      <c r="J402" s="329">
        <f>(3.91*'VO2-LBM'!J402+1.1*'VCO2-LBM'!J402)/1000</f>
        <v>21.651943053435115</v>
      </c>
      <c r="K402" s="106">
        <f>(3.91*'VO2-LBM'!K402+1.1*'VCO2-LBM'!K402)/1000</f>
        <v>22.469695905511813</v>
      </c>
      <c r="L402" s="329">
        <f t="shared" ref="L402" si="1228">AVERAGE(C402:C404)</f>
        <v>15.893724291187743</v>
      </c>
      <c r="M402" s="329">
        <f t="shared" ref="M402" si="1229">AVERAGE(D402:D404)</f>
        <v>12.888019337016573</v>
      </c>
      <c r="N402" s="329">
        <f t="shared" ref="N402" si="1230">AVERAGE(E402:E404)</f>
        <v>18.804358928571428</v>
      </c>
      <c r="O402" s="329">
        <f t="shared" ref="O402" si="1231">AVERAGE(F402:F404)</f>
        <v>21.59184358974359</v>
      </c>
      <c r="P402" s="329">
        <f t="shared" ref="P402" si="1232">AVERAGE(G402:G404)</f>
        <v>18.635969543378998</v>
      </c>
      <c r="Q402" s="329">
        <f t="shared" ref="Q402" si="1233">AVERAGE(H402:H404)</f>
        <v>25.301242645502644</v>
      </c>
      <c r="R402" s="329">
        <f t="shared" ref="R402" si="1234">AVERAGE(I402:I404)</f>
        <v>24.821555555555552</v>
      </c>
      <c r="S402" s="329">
        <f t="shared" ref="S402" si="1235">AVERAGE(J402:J404)</f>
        <v>22.270619287531805</v>
      </c>
      <c r="T402" s="329">
        <f t="shared" ref="T402" si="1236">AVERAGE(K402:K404)</f>
        <v>21.184619921259845</v>
      </c>
      <c r="U402" s="357">
        <f t="shared" ref="U402" si="1237">AVERAGE(L402:T402)</f>
        <v>20.154661455527574</v>
      </c>
    </row>
    <row r="403" spans="1:21">
      <c r="A403" s="223">
        <v>43728</v>
      </c>
      <c r="B403" s="224">
        <v>2.4461342592592592</v>
      </c>
      <c r="C403" s="354">
        <f>(3.91*'VO2-LBM'!C403+1.1*'VCO2-LBM'!C403)/1000</f>
        <v>16.654149252873566</v>
      </c>
      <c r="D403" s="355">
        <f>(3.91*'VO2-LBM'!D403+1.1*'VCO2-LBM'!D403)/1000</f>
        <v>12.505859392265192</v>
      </c>
      <c r="E403" s="355">
        <f>(3.91*'VO2-LBM'!E403+1.1*'VCO2-LBM'!E403)/1000</f>
        <v>13.610780357142856</v>
      </c>
      <c r="F403" s="355">
        <f>(3.91*'VO2-LBM'!F403+1.1*'VCO2-LBM'!F403)/1000</f>
        <v>17.805056923076922</v>
      </c>
      <c r="G403" s="355">
        <f>(3.91*'VO2-LBM'!G403+1.1*'VCO2-LBM'!G403)/1000</f>
        <v>17.646965753424663</v>
      </c>
      <c r="H403" s="329">
        <f>(3.91*'VO2-LBM'!H403+1.1*'VCO2-LBM'!H403)/1000</f>
        <v>26.291819206349206</v>
      </c>
      <c r="I403" s="329">
        <f>(3.91*'VO2-LBM'!I403+1.1*'VCO2-LBM'!I403)/1000</f>
        <v>32.20973333333334</v>
      </c>
      <c r="J403" s="329">
        <f>(3.91*'VO2-LBM'!J403+1.1*'VCO2-LBM'!J403)/1000</f>
        <v>23.455418778625955</v>
      </c>
      <c r="K403" s="106">
        <f>(3.91*'VO2-LBM'!K403+1.1*'VCO2-LBM'!K403)/1000</f>
        <v>19.972046141732285</v>
      </c>
      <c r="L403" s="329"/>
      <c r="M403" s="329"/>
      <c r="N403" s="329"/>
      <c r="O403" s="329"/>
      <c r="P403" s="329"/>
      <c r="Q403" s="329"/>
      <c r="R403" s="329"/>
      <c r="S403" s="329"/>
      <c r="T403" s="329"/>
      <c r="U403" s="357">
        <f t="shared" ref="U403" si="1238">STDEV(L402:T402)/SQRT(COUNT(L402:T402))</f>
        <v>1.3486629088144018</v>
      </c>
    </row>
    <row r="404" spans="1:21">
      <c r="A404" s="223">
        <v>43728</v>
      </c>
      <c r="B404" s="224">
        <v>2.46002314814814</v>
      </c>
      <c r="C404" s="354">
        <f>(3.91*'VO2-LBM'!C404+1.1*'VCO2-LBM'!C404)/1000</f>
        <v>15.349735919540231</v>
      </c>
      <c r="D404" s="355">
        <f>(3.91*'VO2-LBM'!D404+1.1*'VCO2-LBM'!D404)/1000</f>
        <v>13.623305248618784</v>
      </c>
      <c r="E404" s="355">
        <f>(3.91*'VO2-LBM'!E404+1.1*'VCO2-LBM'!E404)/1000</f>
        <v>21.459841071428571</v>
      </c>
      <c r="F404" s="355">
        <f>(3.91*'VO2-LBM'!F404+1.1*'VCO2-LBM'!F404)/1000</f>
        <v>19.728381538461541</v>
      </c>
      <c r="G404" s="355">
        <f>(3.91*'VO2-LBM'!G404+1.1*'VCO2-LBM'!G404)/1000</f>
        <v>18.458919041095889</v>
      </c>
      <c r="H404" s="329">
        <f>(3.91*'VO2-LBM'!H404+1.1*'VCO2-LBM'!H404)/1000</f>
        <v>22.689197142857143</v>
      </c>
      <c r="I404" s="329">
        <f>(3.91*'VO2-LBM'!I404+1.1*'VCO2-LBM'!I404)/1000</f>
        <v>22.095216666666666</v>
      </c>
      <c r="J404" s="329">
        <f>(3.91*'VO2-LBM'!J404+1.1*'VCO2-LBM'!J404)/1000</f>
        <v>21.704496030534351</v>
      </c>
      <c r="K404" s="106">
        <f>(3.91*'VO2-LBM'!K404+1.1*'VCO2-LBM'!K404)/1000</f>
        <v>21.112117716535437</v>
      </c>
      <c r="L404" s="329"/>
      <c r="M404" s="329"/>
      <c r="N404" s="329"/>
      <c r="O404" s="329"/>
      <c r="P404" s="329"/>
      <c r="Q404" s="329"/>
      <c r="R404" s="329"/>
      <c r="S404" s="329"/>
      <c r="T404" s="329"/>
      <c r="U404" s="357"/>
    </row>
    <row r="405" spans="1:21">
      <c r="A405" s="223">
        <v>43728</v>
      </c>
      <c r="B405" s="224">
        <v>2.4739120370370302</v>
      </c>
      <c r="C405" s="354">
        <f>(3.91*'VO2-LBM'!C405+1.1*'VCO2-LBM'!C405)/1000</f>
        <v>22.061362413793113</v>
      </c>
      <c r="D405" s="355">
        <f>(3.91*'VO2-LBM'!D405+1.1*'VCO2-LBM'!D405)/1000</f>
        <v>18.199417403314918</v>
      </c>
      <c r="E405" s="355">
        <f>(3.91*'VO2-LBM'!E405+1.1*'VCO2-LBM'!E405)/1000</f>
        <v>13.800632142857143</v>
      </c>
      <c r="F405" s="355">
        <f>(3.91*'VO2-LBM'!F405+1.1*'VCO2-LBM'!F405)/1000</f>
        <v>18.07112153846154</v>
      </c>
      <c r="G405" s="355">
        <f>(3.91*'VO2-LBM'!G405+1.1*'VCO2-LBM'!G405)/1000</f>
        <v>17.609289794520549</v>
      </c>
      <c r="H405" s="329">
        <f>(3.91*'VO2-LBM'!H405+1.1*'VCO2-LBM'!H405)/1000</f>
        <v>21.42444015873016</v>
      </c>
      <c r="I405" s="329">
        <f>(3.91*'VO2-LBM'!I405+1.1*'VCO2-LBM'!I405)/1000</f>
        <v>18.13205</v>
      </c>
      <c r="J405" s="329">
        <f>(3.91*'VO2-LBM'!J405+1.1*'VCO2-LBM'!J405)/1000</f>
        <v>28.757112213740459</v>
      </c>
      <c r="K405" s="106">
        <f>(3.91*'VO2-LBM'!K405+1.1*'VCO2-LBM'!K405)/1000</f>
        <v>21.919554015748034</v>
      </c>
      <c r="L405" s="329">
        <f t="shared" ref="L405" si="1239">AVERAGE(C405:C407)</f>
        <v>19.293902107279703</v>
      </c>
      <c r="M405" s="329">
        <f t="shared" ref="M405" si="1240">AVERAGE(D405:D407)</f>
        <v>15.787041528545117</v>
      </c>
      <c r="N405" s="329">
        <f t="shared" ref="N405" si="1241">AVERAGE(E405:E407)</f>
        <v>19.364823214285714</v>
      </c>
      <c r="O405" s="329">
        <f t="shared" ref="O405" si="1242">AVERAGE(F405:F407)</f>
        <v>16.718104615384615</v>
      </c>
      <c r="P405" s="329">
        <f t="shared" ref="P405" si="1243">AVERAGE(G405:G407)</f>
        <v>20.851689246575344</v>
      </c>
      <c r="Q405" s="329">
        <f t="shared" ref="Q405" si="1244">AVERAGE(H405:H407)</f>
        <v>19.66704724867725</v>
      </c>
      <c r="R405" s="329">
        <f t="shared" ref="R405" si="1245">AVERAGE(I405:I407)</f>
        <v>18.696966666666668</v>
      </c>
      <c r="S405" s="329">
        <f t="shared" ref="S405" si="1246">AVERAGE(J405:J407)</f>
        <v>25.28976951653944</v>
      </c>
      <c r="T405" s="329">
        <f t="shared" ref="T405" si="1247">AVERAGE(K405:K407)</f>
        <v>23.801193569553806</v>
      </c>
      <c r="U405" s="357">
        <f t="shared" ref="U405" si="1248">AVERAGE(L405:T405)</f>
        <v>19.941170857056406</v>
      </c>
    </row>
    <row r="406" spans="1:21">
      <c r="A406" s="223">
        <v>43728</v>
      </c>
      <c r="B406" s="224">
        <v>2.4878009259259199</v>
      </c>
      <c r="C406" s="354">
        <f>(3.91*'VO2-LBM'!C406+1.1*'VCO2-LBM'!C406)/1000</f>
        <v>20.363999080459777</v>
      </c>
      <c r="D406" s="355">
        <f>(3.91*'VO2-LBM'!D406+1.1*'VCO2-LBM'!D406)/1000</f>
        <v>12.523923480662983</v>
      </c>
      <c r="E406" s="355">
        <f>(3.91*'VO2-LBM'!E406+1.1*'VCO2-LBM'!E406)/1000</f>
        <v>14.89389107142857</v>
      </c>
      <c r="F406" s="355">
        <f>(3.91*'VO2-LBM'!F406+1.1*'VCO2-LBM'!F406)/1000</f>
        <v>16.053907692307693</v>
      </c>
      <c r="G406" s="355">
        <f>(3.91*'VO2-LBM'!G406+1.1*'VCO2-LBM'!G406)/1000</f>
        <v>26.625297328767118</v>
      </c>
      <c r="H406" s="329">
        <f>(3.91*'VO2-LBM'!H406+1.1*'VCO2-LBM'!H406)/1000</f>
        <v>20.293195396825396</v>
      </c>
      <c r="I406" s="329">
        <f>(3.91*'VO2-LBM'!I406+1.1*'VCO2-LBM'!I406)/1000</f>
        <v>18.436916666666669</v>
      </c>
      <c r="J406" s="329">
        <f>(3.91*'VO2-LBM'!J406+1.1*'VCO2-LBM'!J406)/1000</f>
        <v>27.228366412213742</v>
      </c>
      <c r="K406" s="106">
        <f>(3.91*'VO2-LBM'!K406+1.1*'VCO2-LBM'!K406)/1000</f>
        <v>31.13918503937008</v>
      </c>
      <c r="L406" s="329"/>
      <c r="M406" s="329"/>
      <c r="N406" s="329"/>
      <c r="O406" s="329"/>
      <c r="P406" s="329"/>
      <c r="Q406" s="329"/>
      <c r="R406" s="329"/>
      <c r="S406" s="329"/>
      <c r="T406" s="329"/>
      <c r="U406" s="357">
        <f t="shared" ref="U406" si="1249">STDEV(L405:T405)/SQRT(COUNT(L405:T405))</f>
        <v>1.0162266427197744</v>
      </c>
    </row>
    <row r="407" spans="1:21">
      <c r="A407" s="223">
        <v>43728</v>
      </c>
      <c r="B407" s="224">
        <v>2.5016898148148101</v>
      </c>
      <c r="C407" s="354">
        <f>(3.91*'VO2-LBM'!C407+1.1*'VCO2-LBM'!C407)/1000</f>
        <v>15.456344827586211</v>
      </c>
      <c r="D407" s="355">
        <f>(3.91*'VO2-LBM'!D407+1.1*'VCO2-LBM'!D407)/1000</f>
        <v>16.637783701657455</v>
      </c>
      <c r="E407" s="355">
        <f>(3.91*'VO2-LBM'!E407+1.1*'VCO2-LBM'!E407)/1000</f>
        <v>29.399946428571429</v>
      </c>
      <c r="F407" s="355">
        <f>(3.91*'VO2-LBM'!F407+1.1*'VCO2-LBM'!F407)/1000</f>
        <v>16.029284615384618</v>
      </c>
      <c r="G407" s="355">
        <f>(3.91*'VO2-LBM'!G407+1.1*'VCO2-LBM'!G407)/1000</f>
        <v>18.320480616438356</v>
      </c>
      <c r="H407" s="329">
        <f>(3.91*'VO2-LBM'!H407+1.1*'VCO2-LBM'!H407)/1000</f>
        <v>17.283506190476189</v>
      </c>
      <c r="I407" s="329">
        <f>(3.91*'VO2-LBM'!I407+1.1*'VCO2-LBM'!I407)/1000</f>
        <v>19.521933333333333</v>
      </c>
      <c r="J407" s="329">
        <f>(3.91*'VO2-LBM'!J407+1.1*'VCO2-LBM'!J407)/1000</f>
        <v>19.883829923664123</v>
      </c>
      <c r="K407" s="106">
        <f>(3.91*'VO2-LBM'!K407+1.1*'VCO2-LBM'!K407)/1000</f>
        <v>18.344841653543309</v>
      </c>
      <c r="L407" s="329"/>
      <c r="M407" s="329"/>
      <c r="N407" s="329"/>
      <c r="O407" s="329"/>
      <c r="P407" s="329"/>
      <c r="Q407" s="329"/>
      <c r="R407" s="329"/>
      <c r="S407" s="329"/>
      <c r="T407" s="329"/>
      <c r="U407" s="357"/>
    </row>
    <row r="408" spans="1:21">
      <c r="A408" s="223">
        <v>43728</v>
      </c>
      <c r="B408" s="224">
        <v>2.5155787037036998</v>
      </c>
      <c r="C408" s="354">
        <f>(3.91*'VO2-LBM'!C408+1.1*'VCO2-LBM'!C408)/1000</f>
        <v>15.351854080459773</v>
      </c>
      <c r="D408" s="355">
        <f>(3.91*'VO2-LBM'!D408+1.1*'VCO2-LBM'!D408)/1000</f>
        <v>11.790659668508289</v>
      </c>
      <c r="E408" s="355">
        <f>(3.91*'VO2-LBM'!E408+1.1*'VCO2-LBM'!E408)/1000</f>
        <v>18.252883928571428</v>
      </c>
      <c r="F408" s="355">
        <f>(3.91*'VO2-LBM'!F408+1.1*'VCO2-LBM'!F408)/1000</f>
        <v>18.523763076923078</v>
      </c>
      <c r="G408" s="355">
        <f>(3.91*'VO2-LBM'!G408+1.1*'VCO2-LBM'!G408)/1000</f>
        <v>19.783042054794521</v>
      </c>
      <c r="H408" s="329">
        <f>(3.91*'VO2-LBM'!H408+1.1*'VCO2-LBM'!H408)/1000</f>
        <v>23.49546761904762</v>
      </c>
      <c r="I408" s="329">
        <f>(3.91*'VO2-LBM'!I408+1.1*'VCO2-LBM'!I408)/1000</f>
        <v>25.544133333333331</v>
      </c>
      <c r="J408" s="329">
        <f>(3.91*'VO2-LBM'!J408+1.1*'VCO2-LBM'!J408)/1000</f>
        <v>23.053183816793894</v>
      </c>
      <c r="K408" s="106">
        <f>(3.91*'VO2-LBM'!K408+1.1*'VCO2-LBM'!K408)/1000</f>
        <v>23.534162913385828</v>
      </c>
      <c r="L408" s="329">
        <f t="shared" ref="L408" si="1250">AVERAGE(C408:C410)</f>
        <v>16.478814329501919</v>
      </c>
      <c r="M408" s="329">
        <f t="shared" ref="M408" si="1251">AVERAGE(D408:D410)</f>
        <v>16.072651841620626</v>
      </c>
      <c r="N408" s="329">
        <f t="shared" ref="N408" si="1252">AVERAGE(E408:E410)</f>
        <v>16.758675</v>
      </c>
      <c r="O408" s="329">
        <f t="shared" ref="O408" si="1253">AVERAGE(F408:F410)</f>
        <v>21.221290256410256</v>
      </c>
      <c r="P408" s="329">
        <f t="shared" ref="P408" si="1254">AVERAGE(G408:G410)</f>
        <v>22.638091369863009</v>
      </c>
      <c r="Q408" s="329">
        <f t="shared" ref="Q408" si="1255">AVERAGE(H408:H410)</f>
        <v>27.1264928042328</v>
      </c>
      <c r="R408" s="329">
        <f t="shared" ref="R408" si="1256">AVERAGE(I408:I410)</f>
        <v>22.258677777777777</v>
      </c>
      <c r="S408" s="329">
        <f t="shared" ref="S408" si="1257">AVERAGE(J408:J410)</f>
        <v>23.038417506361327</v>
      </c>
      <c r="T408" s="329">
        <f t="shared" ref="T408" si="1258">AVERAGE(K408:K410)</f>
        <v>20.731344120734914</v>
      </c>
      <c r="U408" s="357">
        <f t="shared" ref="U408" si="1259">AVERAGE(L408:T408)</f>
        <v>20.702717222944738</v>
      </c>
    </row>
    <row r="409" spans="1:21">
      <c r="A409" s="223">
        <v>43728</v>
      </c>
      <c r="B409" s="224">
        <v>2.52946759259259</v>
      </c>
      <c r="C409" s="354">
        <f>(3.91*'VO2-LBM'!C409+1.1*'VCO2-LBM'!C409)/1000</f>
        <v>16.374754482758622</v>
      </c>
      <c r="D409" s="355">
        <f>(3.91*'VO2-LBM'!D409+1.1*'VCO2-LBM'!D409)/1000</f>
        <v>13.536152762430937</v>
      </c>
      <c r="E409" s="355">
        <f>(3.91*'VO2-LBM'!E409+1.1*'VCO2-LBM'!E409)/1000</f>
        <v>16.140599999999999</v>
      </c>
      <c r="F409" s="355">
        <f>(3.91*'VO2-LBM'!F409+1.1*'VCO2-LBM'!F409)/1000</f>
        <v>16.432933846153848</v>
      </c>
      <c r="G409" s="355">
        <f>(3.91*'VO2-LBM'!G409+1.1*'VCO2-LBM'!G409)/1000</f>
        <v>26.648457808219174</v>
      </c>
      <c r="H409" s="329">
        <f>(3.91*'VO2-LBM'!H409+1.1*'VCO2-LBM'!H409)/1000</f>
        <v>31.762066825396825</v>
      </c>
      <c r="I409" s="329">
        <f>(3.91*'VO2-LBM'!I409+1.1*'VCO2-LBM'!I409)/1000</f>
        <v>17.033850000000001</v>
      </c>
      <c r="J409" s="329">
        <f>(3.91*'VO2-LBM'!J409+1.1*'VCO2-LBM'!J409)/1000</f>
        <v>23.415047175572521</v>
      </c>
      <c r="K409" s="106">
        <f>(3.91*'VO2-LBM'!K409+1.1*'VCO2-LBM'!K409)/1000</f>
        <v>20.184092598425202</v>
      </c>
      <c r="L409" s="329"/>
      <c r="M409" s="329"/>
      <c r="N409" s="329"/>
      <c r="O409" s="329"/>
      <c r="P409" s="329"/>
      <c r="Q409" s="329"/>
      <c r="R409" s="329"/>
      <c r="S409" s="329"/>
      <c r="T409" s="329"/>
      <c r="U409" s="357">
        <f t="shared" ref="U409" si="1260">STDEV(L408:T408)/SQRT(COUNT(L408:T408))</f>
        <v>1.224694647343648</v>
      </c>
    </row>
    <row r="410" spans="1:21">
      <c r="A410" s="223">
        <v>43728</v>
      </c>
      <c r="B410" s="224">
        <v>2.5433564814814802</v>
      </c>
      <c r="C410" s="354">
        <f>(3.91*'VO2-LBM'!C410+1.1*'VCO2-LBM'!C410)/1000</f>
        <v>17.709834425287358</v>
      </c>
      <c r="D410" s="355">
        <f>(3.91*'VO2-LBM'!D410+1.1*'VCO2-LBM'!D410)/1000</f>
        <v>22.891143093922651</v>
      </c>
      <c r="E410" s="355">
        <f>(3.91*'VO2-LBM'!E410+1.1*'VCO2-LBM'!E410)/1000</f>
        <v>15.88254107142857</v>
      </c>
      <c r="F410" s="355">
        <f>(3.91*'VO2-LBM'!F410+1.1*'VCO2-LBM'!F410)/1000</f>
        <v>28.707173846153847</v>
      </c>
      <c r="G410" s="355">
        <f>(3.91*'VO2-LBM'!G410+1.1*'VCO2-LBM'!G410)/1000</f>
        <v>21.482774246575339</v>
      </c>
      <c r="H410" s="329">
        <f>(3.91*'VO2-LBM'!H410+1.1*'VCO2-LBM'!H410)/1000</f>
        <v>26.121943968253966</v>
      </c>
      <c r="I410" s="329">
        <f>(3.91*'VO2-LBM'!I410+1.1*'VCO2-LBM'!I410)/1000</f>
        <v>24.198049999999999</v>
      </c>
      <c r="J410" s="329">
        <f>(3.91*'VO2-LBM'!J410+1.1*'VCO2-LBM'!J410)/1000</f>
        <v>22.647021526717559</v>
      </c>
      <c r="K410" s="106">
        <f>(3.91*'VO2-LBM'!K410+1.1*'VCO2-LBM'!K410)/1000</f>
        <v>18.475776850393704</v>
      </c>
      <c r="L410" s="329"/>
      <c r="M410" s="329"/>
      <c r="N410" s="329"/>
      <c r="O410" s="329"/>
      <c r="P410" s="329"/>
      <c r="Q410" s="329"/>
      <c r="R410" s="329"/>
      <c r="S410" s="329"/>
      <c r="T410" s="329"/>
      <c r="U410" s="357"/>
    </row>
    <row r="411" spans="1:21">
      <c r="A411" s="223">
        <v>43728</v>
      </c>
      <c r="B411" s="224">
        <v>2.5572453703703699</v>
      </c>
      <c r="C411" s="354">
        <f>(3.91*'VO2-LBM'!C411+1.1*'VCO2-LBM'!C411)/1000</f>
        <v>14.841424022988507</v>
      </c>
      <c r="D411" s="355">
        <f>(3.91*'VO2-LBM'!D411+1.1*'VCO2-LBM'!D411)/1000</f>
        <v>10.086383701657457</v>
      </c>
      <c r="E411" s="355">
        <f>(3.91*'VO2-LBM'!E411+1.1*'VCO2-LBM'!E411)/1000</f>
        <v>26.565669642857141</v>
      </c>
      <c r="F411" s="355">
        <f>(3.91*'VO2-LBM'!F411+1.1*'VCO2-LBM'!F411)/1000</f>
        <v>23.859710769230773</v>
      </c>
      <c r="G411" s="355">
        <f>(3.91*'VO2-LBM'!G411+1.1*'VCO2-LBM'!G411)/1000</f>
        <v>26.545309931506853</v>
      </c>
      <c r="H411" s="329">
        <f>(3.91*'VO2-LBM'!H411+1.1*'VCO2-LBM'!H411)/1000</f>
        <v>20.530480634920636</v>
      </c>
      <c r="I411" s="329">
        <f>(3.91*'VO2-LBM'!I411+1.1*'VCO2-LBM'!I411)/1000</f>
        <v>17.156866666666666</v>
      </c>
      <c r="J411" s="329">
        <f>(3.91*'VO2-LBM'!J411+1.1*'VCO2-LBM'!J411)/1000</f>
        <v>21.440549618320613</v>
      </c>
      <c r="K411" s="106">
        <f>(3.91*'VO2-LBM'!K411+1.1*'VCO2-LBM'!K411)/1000</f>
        <v>20.268631968503939</v>
      </c>
      <c r="L411" s="329">
        <f t="shared" ref="L411" si="1261">AVERAGE(C411:C413)</f>
        <v>15.986341915708815</v>
      </c>
      <c r="M411" s="329">
        <f t="shared" ref="M411" si="1262">AVERAGE(D411:D413)</f>
        <v>12.168033977900555</v>
      </c>
      <c r="N411" s="329">
        <f t="shared" ref="N411" si="1263">AVERAGE(E411:E413)</f>
        <v>22.026503571428574</v>
      </c>
      <c r="O411" s="329">
        <f t="shared" ref="O411" si="1264">AVERAGE(F411:F413)</f>
        <v>19.430563589743588</v>
      </c>
      <c r="P411" s="329">
        <f t="shared" ref="P411" si="1265">AVERAGE(G411:G413)</f>
        <v>20.874460616438355</v>
      </c>
      <c r="Q411" s="329">
        <f t="shared" ref="Q411" si="1266">AVERAGE(H411:H413)</f>
        <v>22.447813068783073</v>
      </c>
      <c r="R411" s="329">
        <f t="shared" ref="R411" si="1267">AVERAGE(I411:I413)</f>
        <v>19.704888888888888</v>
      </c>
      <c r="S411" s="329">
        <f t="shared" ref="S411" si="1268">AVERAGE(J411:J413)</f>
        <v>23.975845241730283</v>
      </c>
      <c r="T411" s="329">
        <f t="shared" ref="T411" si="1269">AVERAGE(K411:K413)</f>
        <v>26.097050183727035</v>
      </c>
      <c r="U411" s="357">
        <f t="shared" ref="U411" si="1270">AVERAGE(L411:T411)</f>
        <v>20.301277894927686</v>
      </c>
    </row>
    <row r="412" spans="1:21">
      <c r="A412" s="223">
        <v>43728</v>
      </c>
      <c r="B412" s="224">
        <v>2.5711342592592499</v>
      </c>
      <c r="C412" s="354">
        <f>(3.91*'VO2-LBM'!C412+1.1*'VCO2-LBM'!C412)/1000</f>
        <v>16.493355919540235</v>
      </c>
      <c r="D412" s="355">
        <f>(3.91*'VO2-LBM'!D412+1.1*'VCO2-LBM'!D412)/1000</f>
        <v>12.431462983425414</v>
      </c>
      <c r="E412" s="355">
        <f>(3.91*'VO2-LBM'!E412+1.1*'VCO2-LBM'!E412)/1000</f>
        <v>14.624549999999999</v>
      </c>
      <c r="F412" s="355">
        <f>(3.91*'VO2-LBM'!F412+1.1*'VCO2-LBM'!F412)/1000</f>
        <v>18.23867692307692</v>
      </c>
      <c r="G412" s="355">
        <f>(3.91*'VO2-LBM'!G412+1.1*'VCO2-LBM'!G412)/1000</f>
        <v>17.501151164383561</v>
      </c>
      <c r="H412" s="329">
        <f>(3.91*'VO2-LBM'!H412+1.1*'VCO2-LBM'!H412)/1000</f>
        <v>27.012200952380955</v>
      </c>
      <c r="I412" s="329">
        <f>(3.91*'VO2-LBM'!I412+1.1*'VCO2-LBM'!I412)/1000</f>
        <v>21.299349999999997</v>
      </c>
      <c r="J412" s="329">
        <f>(3.91*'VO2-LBM'!J412+1.1*'VCO2-LBM'!J412)/1000</f>
        <v>29.194410229007641</v>
      </c>
      <c r="K412" s="106">
        <f>(3.91*'VO2-LBM'!K412+1.1*'VCO2-LBM'!K412)/1000</f>
        <v>30.191925275590553</v>
      </c>
      <c r="L412" s="329"/>
      <c r="M412" s="329"/>
      <c r="N412" s="329"/>
      <c r="O412" s="329"/>
      <c r="P412" s="329"/>
      <c r="Q412" s="329"/>
      <c r="R412" s="329"/>
      <c r="S412" s="329"/>
      <c r="T412" s="329"/>
      <c r="U412" s="357">
        <f t="shared" ref="U412" si="1271">STDEV(L411:T411)/SQRT(COUNT(L411:T411))</f>
        <v>1.3988493748627908</v>
      </c>
    </row>
    <row r="413" spans="1:21">
      <c r="A413" s="223">
        <v>43728</v>
      </c>
      <c r="B413" s="224">
        <v>2.58502314814814</v>
      </c>
      <c r="C413" s="354">
        <f>(3.91*'VO2-LBM'!C413+1.1*'VCO2-LBM'!C413)/1000</f>
        <v>16.624245804597702</v>
      </c>
      <c r="D413" s="355">
        <f>(3.91*'VO2-LBM'!D413+1.1*'VCO2-LBM'!D413)/1000</f>
        <v>13.986255248618786</v>
      </c>
      <c r="E413" s="355">
        <f>(3.91*'VO2-LBM'!E413+1.1*'VCO2-LBM'!E413)/1000</f>
        <v>24.889291071428573</v>
      </c>
      <c r="F413" s="355">
        <f>(3.91*'VO2-LBM'!F413+1.1*'VCO2-LBM'!F413)/1000</f>
        <v>16.193303076923076</v>
      </c>
      <c r="G413" s="355">
        <f>(3.91*'VO2-LBM'!G413+1.1*'VCO2-LBM'!G413)/1000</f>
        <v>18.576920753424655</v>
      </c>
      <c r="H413" s="329">
        <f>(3.91*'VO2-LBM'!H413+1.1*'VCO2-LBM'!H413)/1000</f>
        <v>19.800757619047623</v>
      </c>
      <c r="I413" s="329">
        <f>(3.91*'VO2-LBM'!I413+1.1*'VCO2-LBM'!I413)/1000</f>
        <v>20.658449999999998</v>
      </c>
      <c r="J413" s="329">
        <f>(3.91*'VO2-LBM'!J413+1.1*'VCO2-LBM'!J413)/1000</f>
        <v>21.292575877862596</v>
      </c>
      <c r="K413" s="106">
        <f>(3.91*'VO2-LBM'!K413+1.1*'VCO2-LBM'!K413)/1000</f>
        <v>27.830593307086616</v>
      </c>
      <c r="L413" s="329"/>
      <c r="M413" s="329"/>
      <c r="N413" s="329"/>
      <c r="O413" s="329"/>
      <c r="P413" s="329"/>
      <c r="Q413" s="329"/>
      <c r="R413" s="329"/>
      <c r="S413" s="329"/>
      <c r="T413" s="329"/>
      <c r="U413" s="357"/>
    </row>
    <row r="414" spans="1:21">
      <c r="A414" s="223">
        <v>43728</v>
      </c>
      <c r="B414" s="224">
        <v>2.5989120370370302</v>
      </c>
      <c r="C414" s="354">
        <f>(3.91*'VO2-LBM'!C414+1.1*'VCO2-LBM'!C414)/1000</f>
        <v>22.695331091954028</v>
      </c>
      <c r="D414" s="355">
        <f>(3.91*'VO2-LBM'!D414+1.1*'VCO2-LBM'!D414)/1000</f>
        <v>25.00108591160221</v>
      </c>
      <c r="E414" s="355">
        <f>(3.91*'VO2-LBM'!E414+1.1*'VCO2-LBM'!E414)/1000</f>
        <v>26.864951785714286</v>
      </c>
      <c r="F414" s="355">
        <f>(3.91*'VO2-LBM'!F414+1.1*'VCO2-LBM'!F414)/1000</f>
        <v>18.621612307692306</v>
      </c>
      <c r="G414" s="355">
        <f>(3.91*'VO2-LBM'!G414+1.1*'VCO2-LBM'!G414)/1000</f>
        <v>28.478710890410959</v>
      </c>
      <c r="H414" s="329">
        <f>(3.91*'VO2-LBM'!H414+1.1*'VCO2-LBM'!H414)/1000</f>
        <v>20.196504761904766</v>
      </c>
      <c r="I414" s="329">
        <f>(3.91*'VO2-LBM'!I414+1.1*'VCO2-LBM'!I414)/1000</f>
        <v>25.232199999999999</v>
      </c>
      <c r="J414" s="329">
        <f>(3.91*'VO2-LBM'!J414+1.1*'VCO2-LBM'!J414)/1000</f>
        <v>20.66398702290077</v>
      </c>
      <c r="K414" s="106">
        <f>(3.91*'VO2-LBM'!K414+1.1*'VCO2-LBM'!K414)/1000</f>
        <v>22.630025984251969</v>
      </c>
      <c r="L414" s="329">
        <f t="shared" ref="L414" si="1272">AVERAGE(C414:C416)</f>
        <v>19.707421111111113</v>
      </c>
      <c r="M414" s="329">
        <f t="shared" ref="M414" si="1273">AVERAGE(D414:D416)</f>
        <v>18.755118416206262</v>
      </c>
      <c r="N414" s="329">
        <f t="shared" ref="N414" si="1274">AVERAGE(E414:E416)</f>
        <v>22.683380357142855</v>
      </c>
      <c r="O414" s="329">
        <f t="shared" ref="O414" si="1275">AVERAGE(F414:F416)</f>
        <v>17.97581641025641</v>
      </c>
      <c r="P414" s="329">
        <f t="shared" ref="P414" si="1276">AVERAGE(G414:G416)</f>
        <v>23.426692442922374</v>
      </c>
      <c r="Q414" s="329">
        <f t="shared" ref="Q414" si="1277">AVERAGE(H414:H416)</f>
        <v>23.216944920634926</v>
      </c>
      <c r="R414" s="329">
        <f t="shared" ref="R414" si="1278">AVERAGE(I414:I416)</f>
        <v>22.599855555555553</v>
      </c>
      <c r="S414" s="329">
        <f t="shared" ref="S414" si="1279">AVERAGE(J414:J416)</f>
        <v>21.290828549618325</v>
      </c>
      <c r="T414" s="329">
        <f t="shared" ref="T414" si="1280">AVERAGE(K414:K416)</f>
        <v>22.059904881889764</v>
      </c>
      <c r="U414" s="357">
        <f t="shared" ref="U414" si="1281">AVERAGE(L414:T414)</f>
        <v>21.301773627259735</v>
      </c>
    </row>
    <row r="415" spans="1:21">
      <c r="A415" s="223">
        <v>43728</v>
      </c>
      <c r="B415" s="224">
        <v>2.6128009259259199</v>
      </c>
      <c r="C415" s="354">
        <f>(3.91*'VO2-LBM'!C415+1.1*'VCO2-LBM'!C415)/1000</f>
        <v>18.990683218390807</v>
      </c>
      <c r="D415" s="355">
        <f>(3.91*'VO2-LBM'!D415+1.1*'VCO2-LBM'!D415)/1000</f>
        <v>19.467762430939224</v>
      </c>
      <c r="E415" s="355">
        <f>(3.91*'VO2-LBM'!E415+1.1*'VCO2-LBM'!E415)/1000</f>
        <v>24.568698214285718</v>
      </c>
      <c r="F415" s="355">
        <f>(3.91*'VO2-LBM'!F415+1.1*'VCO2-LBM'!F415)/1000</f>
        <v>17.02935384615385</v>
      </c>
      <c r="G415" s="355">
        <f>(3.91*'VO2-LBM'!G415+1.1*'VCO2-LBM'!G415)/1000</f>
        <v>20.829256232876713</v>
      </c>
      <c r="H415" s="329">
        <f>(3.91*'VO2-LBM'!H415+1.1*'VCO2-LBM'!H415)/1000</f>
        <v>28.132592857142861</v>
      </c>
      <c r="I415" s="329">
        <f>(3.91*'VO2-LBM'!I415+1.1*'VCO2-LBM'!I415)/1000</f>
        <v>26.642383333333331</v>
      </c>
      <c r="J415" s="329">
        <f>(3.91*'VO2-LBM'!J415+1.1*'VCO2-LBM'!J415)/1000</f>
        <v>21.777717404580155</v>
      </c>
      <c r="K415" s="106">
        <f>(3.91*'VO2-LBM'!K415+1.1*'VCO2-LBM'!K415)/1000</f>
        <v>22.460342283464566</v>
      </c>
      <c r="L415" s="329"/>
      <c r="M415" s="329"/>
      <c r="N415" s="329"/>
      <c r="O415" s="329"/>
      <c r="P415" s="329"/>
      <c r="Q415" s="329"/>
      <c r="R415" s="329"/>
      <c r="S415" s="329"/>
      <c r="T415" s="329"/>
      <c r="U415" s="357">
        <f t="shared" ref="U415" si="1282">STDEV(L414:T414)/SQRT(COUNT(L414:T414))</f>
        <v>0.67124782037505903</v>
      </c>
    </row>
    <row r="416" spans="1:21">
      <c r="A416" s="223">
        <v>43728</v>
      </c>
      <c r="B416" s="224">
        <v>2.6266898148148101</v>
      </c>
      <c r="C416" s="354">
        <f>(3.91*'VO2-LBM'!C416+1.1*'VCO2-LBM'!C416)/1000</f>
        <v>17.436249022988513</v>
      </c>
      <c r="D416" s="355">
        <f>(3.91*'VO2-LBM'!D416+1.1*'VCO2-LBM'!D416)/1000</f>
        <v>11.796506906077347</v>
      </c>
      <c r="E416" s="355">
        <f>(3.91*'VO2-LBM'!E416+1.1*'VCO2-LBM'!E416)/1000</f>
        <v>16.616491071428573</v>
      </c>
      <c r="F416" s="355">
        <f>(3.91*'VO2-LBM'!F416+1.1*'VCO2-LBM'!F416)/1000</f>
        <v>18.276483076923078</v>
      </c>
      <c r="G416" s="355">
        <f>(3.91*'VO2-LBM'!G416+1.1*'VCO2-LBM'!G416)/1000</f>
        <v>20.972110205479453</v>
      </c>
      <c r="H416" s="329">
        <f>(3.91*'VO2-LBM'!H416+1.1*'VCO2-LBM'!H416)/1000</f>
        <v>21.321737142857138</v>
      </c>
      <c r="I416" s="329">
        <f>(3.91*'VO2-LBM'!I416+1.1*'VCO2-LBM'!I416)/1000</f>
        <v>15.924983333333333</v>
      </c>
      <c r="J416" s="329">
        <f>(3.91*'VO2-LBM'!J416+1.1*'VCO2-LBM'!J416)/1000</f>
        <v>21.430781221374048</v>
      </c>
      <c r="K416" s="106">
        <f>(3.91*'VO2-LBM'!K416+1.1*'VCO2-LBM'!K416)/1000</f>
        <v>21.089346377952761</v>
      </c>
      <c r="L416" s="329"/>
      <c r="M416" s="329"/>
      <c r="N416" s="329"/>
      <c r="O416" s="329"/>
      <c r="P416" s="329"/>
      <c r="Q416" s="329"/>
      <c r="R416" s="329"/>
      <c r="S416" s="329"/>
      <c r="T416" s="329"/>
      <c r="U416" s="357"/>
    </row>
    <row r="417" spans="1:21">
      <c r="A417" s="223">
        <v>43728</v>
      </c>
      <c r="B417" s="224">
        <v>2.6405787037036998</v>
      </c>
      <c r="C417" s="354">
        <f>(3.91*'VO2-LBM'!C417+1.1*'VCO2-LBM'!C417)/1000</f>
        <v>17.058827011494252</v>
      </c>
      <c r="D417" s="355">
        <f>(3.91*'VO2-LBM'!D417+1.1*'VCO2-LBM'!D417)/1000</f>
        <v>13.46642403314917</v>
      </c>
      <c r="E417" s="355">
        <f>(3.91*'VO2-LBM'!E417+1.1*'VCO2-LBM'!E417)/1000</f>
        <v>16.131792857142855</v>
      </c>
      <c r="F417" s="355">
        <f>(3.91*'VO2-LBM'!F417+1.1*'VCO2-LBM'!F417)/1000</f>
        <v>27.43066615384615</v>
      </c>
      <c r="G417" s="355">
        <f>(3.91*'VO2-LBM'!G417+1.1*'VCO2-LBM'!G417)/1000</f>
        <v>19.908487602739726</v>
      </c>
      <c r="H417" s="329">
        <f>(3.91*'VO2-LBM'!H417+1.1*'VCO2-LBM'!H417)/1000</f>
        <v>22.50300015873016</v>
      </c>
      <c r="I417" s="329">
        <f>(3.91*'VO2-LBM'!I417+1.1*'VCO2-LBM'!I417)/1000</f>
        <v>19.295200000000001</v>
      </c>
      <c r="J417" s="329">
        <f>(3.91*'VO2-LBM'!J417+1.1*'VCO2-LBM'!J417)/1000</f>
        <v>22.750063969465653</v>
      </c>
      <c r="K417" s="106">
        <f>(3.91*'VO2-LBM'!K417+1.1*'VCO2-LBM'!K417)/1000</f>
        <v>29.57176307086614</v>
      </c>
      <c r="L417" s="329">
        <f t="shared" ref="L417" si="1283">AVERAGE(C417:C419)</f>
        <v>17.517730727969351</v>
      </c>
      <c r="M417" s="329">
        <f t="shared" ref="M417" si="1284">AVERAGE(D417:D419)</f>
        <v>14.078215837937384</v>
      </c>
      <c r="N417" s="329">
        <f t="shared" ref="N417" si="1285">AVERAGE(E417:E419)</f>
        <v>16.689305357142857</v>
      </c>
      <c r="O417" s="329">
        <f t="shared" ref="O417" si="1286">AVERAGE(F417:F419)</f>
        <v>23.247800512820515</v>
      </c>
      <c r="P417" s="329">
        <f t="shared" ref="P417" si="1287">AVERAGE(G417:G419)</f>
        <v>22.460443105022833</v>
      </c>
      <c r="Q417" s="329">
        <f t="shared" ref="Q417" si="1288">AVERAGE(H417:H419)</f>
        <v>25.998305185185185</v>
      </c>
      <c r="R417" s="329">
        <f t="shared" ref="R417" si="1289">AVERAGE(I417:I419)</f>
        <v>18.625805555555559</v>
      </c>
      <c r="S417" s="329">
        <f t="shared" ref="S417" si="1290">AVERAGE(J417:J419)</f>
        <v>25.71463099236642</v>
      </c>
      <c r="T417" s="329">
        <f t="shared" ref="T417" si="1291">AVERAGE(K417:K419)</f>
        <v>26.625630656167981</v>
      </c>
      <c r="U417" s="357">
        <f t="shared" ref="U417" si="1292">AVERAGE(L417:T417)</f>
        <v>21.217540881129786</v>
      </c>
    </row>
    <row r="418" spans="1:21">
      <c r="A418" s="223">
        <v>43728</v>
      </c>
      <c r="B418" s="224">
        <v>2.65446759259259</v>
      </c>
      <c r="C418" s="354">
        <f>(3.91*'VO2-LBM'!C418+1.1*'VCO2-LBM'!C418)/1000</f>
        <v>21.327217183908051</v>
      </c>
      <c r="D418" s="355">
        <f>(3.91*'VO2-LBM'!D418+1.1*'VCO2-LBM'!D418)/1000</f>
        <v>16.229033149171268</v>
      </c>
      <c r="E418" s="355">
        <f>(3.91*'VO2-LBM'!E418+1.1*'VCO2-LBM'!E418)/1000</f>
        <v>17.400037500000003</v>
      </c>
      <c r="F418" s="355">
        <f>(3.91*'VO2-LBM'!F418+1.1*'VCO2-LBM'!F418)/1000</f>
        <v>22.746730769230773</v>
      </c>
      <c r="G418" s="355">
        <f>(3.91*'VO2-LBM'!G418+1.1*'VCO2-LBM'!G418)/1000</f>
        <v>21.206049657534248</v>
      </c>
      <c r="H418" s="329">
        <f>(3.91*'VO2-LBM'!H418+1.1*'VCO2-LBM'!H418)/1000</f>
        <v>31.85459634920635</v>
      </c>
      <c r="I418" s="329">
        <f>(3.91*'VO2-LBM'!I418+1.1*'VCO2-LBM'!I418)/1000</f>
        <v>18.099599999999999</v>
      </c>
      <c r="J418" s="329">
        <f>(3.91*'VO2-LBM'!J418+1.1*'VCO2-LBM'!J418)/1000</f>
        <v>22.948527175572522</v>
      </c>
      <c r="K418" s="106">
        <f>(3.91*'VO2-LBM'!K418+1.1*'VCO2-LBM'!K418)/1000</f>
        <v>28.606106299212602</v>
      </c>
      <c r="L418" s="329"/>
      <c r="M418" s="329"/>
      <c r="N418" s="329"/>
      <c r="O418" s="329"/>
      <c r="P418" s="329"/>
      <c r="Q418" s="329"/>
      <c r="R418" s="329"/>
      <c r="S418" s="329"/>
      <c r="T418" s="329"/>
      <c r="U418" s="357">
        <f t="shared" ref="U418" si="1293">STDEV(L417:T417)/SQRT(COUNT(L417:T417))</f>
        <v>1.5360224975065304</v>
      </c>
    </row>
    <row r="419" spans="1:21">
      <c r="A419" s="223">
        <v>43728</v>
      </c>
      <c r="B419" s="224">
        <v>1.66835648148148</v>
      </c>
      <c r="C419" s="358">
        <f>(3.91*'VO2-LBM'!C419+1.1*'VCO2-LBM'!C419)/1000</f>
        <v>14.167147988505748</v>
      </c>
      <c r="D419" s="359">
        <f>(3.91*'VO2-LBM'!D419+1.1*'VCO2-LBM'!D419)/1000</f>
        <v>12.539190331491712</v>
      </c>
      <c r="E419" s="359">
        <f>(3.91*'VO2-LBM'!E419+1.1*'VCO2-LBM'!E419)/1000</f>
        <v>16.536085714285711</v>
      </c>
      <c r="F419" s="359">
        <f>(3.91*'VO2-LBM'!F419+1.1*'VCO2-LBM'!F419)/1000</f>
        <v>19.566004615384617</v>
      </c>
      <c r="G419" s="359">
        <f>(3.91*'VO2-LBM'!G419+1.1*'VCO2-LBM'!G419)/1000</f>
        <v>26.266792054794522</v>
      </c>
      <c r="H419" s="360">
        <f>(3.91*'VO2-LBM'!H419+1.1*'VCO2-LBM'!H419)/1000</f>
        <v>23.637319047619044</v>
      </c>
      <c r="I419" s="360">
        <f>(3.91*'VO2-LBM'!I419+1.1*'VCO2-LBM'!I419)/1000</f>
        <v>18.482616666666669</v>
      </c>
      <c r="J419" s="360">
        <f>(3.91*'VO2-LBM'!J419+1.1*'VCO2-LBM'!J419)/1000</f>
        <v>31.445301832061073</v>
      </c>
      <c r="K419" s="116">
        <f>(3.91*'VO2-LBM'!K419+1.1*'VCO2-LBM'!K419)/1000</f>
        <v>21.699022598425195</v>
      </c>
      <c r="L419" s="115"/>
      <c r="M419" s="360"/>
      <c r="N419" s="360"/>
      <c r="O419" s="360"/>
      <c r="P419" s="360"/>
      <c r="Q419" s="360"/>
      <c r="R419" s="360"/>
      <c r="S419" s="360"/>
      <c r="T419" s="360"/>
      <c r="U419" s="378"/>
    </row>
  </sheetData>
  <sheetProtection algorithmName="SHA-512" hashValue="+yY3G524COqNJ2cdCYl/Af4COEgzoX5qTiBtD4miXJHUm0geIKPwkTMjb8KvfHMyx8RRS4j943iWenahdA+L8Q==" saltValue="/nA8IkcuI0fi8RYw10gUaw==" spinCount="100000" sheet="1" objects="1" scenarios="1"/>
  <mergeCells count="14">
    <mergeCell ref="O21:W21"/>
    <mergeCell ref="N30:P30"/>
    <mergeCell ref="Q30:S30"/>
    <mergeCell ref="T30:V30"/>
    <mergeCell ref="E30:G30"/>
    <mergeCell ref="H30:J30"/>
    <mergeCell ref="K30:M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AR419"/>
  <sheetViews>
    <sheetView zoomScaleNormal="100" workbookViewId="0"/>
  </sheetViews>
  <sheetFormatPr defaultColWidth="9.1796875" defaultRowHeight="12.5"/>
  <cols>
    <col min="1" max="1" width="9.1796875" style="55"/>
    <col min="2" max="3" width="9.1796875" style="55" customWidth="1"/>
    <col min="4" max="13" width="9.1796875" style="55"/>
    <col min="14" max="22" width="9.1796875" style="55" customWidth="1"/>
    <col min="23"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79">
        <f>AVERAGE(C$66:C$101)</f>
        <v>0.57694749201788009</v>
      </c>
      <c r="F32" s="380">
        <f>AVERAGE(C$102:C$137)</f>
        <v>0.47166243454661555</v>
      </c>
      <c r="G32" s="381">
        <f>AVERAGE(C$66:C$137)</f>
        <v>0.52430496328224796</v>
      </c>
      <c r="H32" s="382">
        <f>AVERAGE(C$138:C$173)</f>
        <v>0.1944848978288635</v>
      </c>
      <c r="I32" s="380">
        <f>AVERAGE(C$174:C$209)</f>
        <v>0.71506101532567024</v>
      </c>
      <c r="J32" s="381">
        <f>AVERAGE(C$138:C$209)</f>
        <v>0.45477295657726696</v>
      </c>
      <c r="K32" s="382">
        <f>AVERAGE(C$210:C$245)</f>
        <v>0.18154360951468726</v>
      </c>
      <c r="L32" s="380">
        <f>AVERAGE(C$246:C$281)</f>
        <v>1.0211188282247765</v>
      </c>
      <c r="M32" s="381">
        <f>AVERAGE(C$210:C$281)</f>
        <v>0.60133121886973184</v>
      </c>
      <c r="N32" s="382">
        <f>AVERAGE(C282:C317)</f>
        <v>0.23520974297573424</v>
      </c>
      <c r="O32" s="380">
        <f>AVERAGE(C318:C352)</f>
        <v>0.97629329720853908</v>
      </c>
      <c r="P32" s="381">
        <f>AVERAGE(C282:C352)</f>
        <v>0.60053262182289147</v>
      </c>
      <c r="Q32" s="382">
        <f>AVERAGE(C353:C388)</f>
        <v>0.29406701468710067</v>
      </c>
      <c r="R32" s="380">
        <f>AVERAGE(C389:C419)</f>
        <v>0.75482593622543548</v>
      </c>
      <c r="S32" s="381">
        <f>AVERAGE(C353:C419)</f>
        <v>0.50725397838394215</v>
      </c>
      <c r="T32" s="382"/>
      <c r="U32" s="380"/>
      <c r="V32" s="383"/>
      <c r="W32" s="135"/>
    </row>
    <row r="33" spans="1:23" ht="13">
      <c r="A33" s="157"/>
      <c r="B33" s="158"/>
      <c r="C33" s="264">
        <f>'VO2 Raw '!C33</f>
        <v>1</v>
      </c>
      <c r="D33" s="265">
        <f>'Body Composition'!D31</f>
        <v>306</v>
      </c>
      <c r="E33" s="384">
        <f>AVERAGE(D$66:D$101)</f>
        <v>1.5660472145488027</v>
      </c>
      <c r="F33" s="329">
        <f>AVERAGE(D$102:D$137)</f>
        <v>0.70854598680171876</v>
      </c>
      <c r="G33" s="106">
        <f>AVERAGE(D$66:D$137)</f>
        <v>1.1372966006752612</v>
      </c>
      <c r="H33" s="109">
        <f>AVERAGE(D$138:D$173)</f>
        <v>0.71155198741559245</v>
      </c>
      <c r="I33" s="329">
        <f>AVERAGE(D$174:D$209)</f>
        <v>0.81193658686310632</v>
      </c>
      <c r="J33" s="106">
        <f>AVERAGE(D$138:D$209)</f>
        <v>0.76174428713934939</v>
      </c>
      <c r="K33" s="109">
        <f>AVERAGE(D$210:D$245)</f>
        <v>0.43373424647022735</v>
      </c>
      <c r="L33" s="329">
        <f>AVERAGE(D$246:D$281)</f>
        <v>1.4496042434008594</v>
      </c>
      <c r="M33" s="106">
        <f>AVERAGE(D$210:D$281)</f>
        <v>0.94166924493554349</v>
      </c>
      <c r="N33" s="327">
        <f>AVERAGE(D282:D317)</f>
        <v>0.94950066758747653</v>
      </c>
      <c r="O33" s="325">
        <f>AVERAGE(D318:D352)</f>
        <v>1.086147127071823</v>
      </c>
      <c r="P33" s="326">
        <f>AVERAGE(D282:D352)</f>
        <v>1.0168615983191962</v>
      </c>
      <c r="Q33" s="109">
        <f>AVERAGE(D353:D388)</f>
        <v>0.62287496930632302</v>
      </c>
      <c r="R33" s="329">
        <f>AVERAGE(D389:D419)</f>
        <v>0.37351981821422181</v>
      </c>
      <c r="S33" s="106">
        <f>AVERAGE(D353:D419)</f>
        <v>0.50750169044281368</v>
      </c>
      <c r="T33" s="109"/>
      <c r="U33" s="329"/>
      <c r="V33" s="330"/>
      <c r="W33" s="162"/>
    </row>
    <row r="34" spans="1:23" ht="13">
      <c r="A34" s="157"/>
      <c r="B34" s="158"/>
      <c r="C34" s="159"/>
      <c r="D34" s="265">
        <f>'Body Composition'!D32</f>
        <v>307</v>
      </c>
      <c r="E34" s="384">
        <f>AVERAGE(E$66:E$101)</f>
        <v>1.1621767857142855</v>
      </c>
      <c r="F34" s="329">
        <f>AVERAGE(E$102:E$137)</f>
        <v>0.73605535714285675</v>
      </c>
      <c r="G34" s="106">
        <f>AVERAGE(E$66:E$137)</f>
        <v>0.94911607142857102</v>
      </c>
      <c r="H34" s="109">
        <f>AVERAGE(E$138:E$173)</f>
        <v>0.37413883928571423</v>
      </c>
      <c r="I34" s="329">
        <f>AVERAGE(E$174:E$209)</f>
        <v>0.60832455357142856</v>
      </c>
      <c r="J34" s="106">
        <f>AVERAGE(E$138:E$209)</f>
        <v>0.4912316964285714</v>
      </c>
      <c r="K34" s="109">
        <f>AVERAGE(E$210:E$245)</f>
        <v>0.33830178571428582</v>
      </c>
      <c r="L34" s="329">
        <f>AVERAGE(E$246:E$281)</f>
        <v>1.0667370535714287</v>
      </c>
      <c r="M34" s="106">
        <f>AVERAGE(E$210:E$281)</f>
        <v>0.70251941964285725</v>
      </c>
      <c r="N34" s="327">
        <f>AVERAGE(E282:E317)</f>
        <v>0.44211607142857129</v>
      </c>
      <c r="O34" s="325">
        <f>AVERAGE(E318:E352)</f>
        <v>0.80496596938775511</v>
      </c>
      <c r="P34" s="326">
        <f>AVERAGE(E282:E352)</f>
        <v>0.62098573943661983</v>
      </c>
      <c r="Q34" s="109">
        <f>AVERAGE(E353:E388)</f>
        <v>0.40793883928571456</v>
      </c>
      <c r="R34" s="329">
        <f>AVERAGE(E389:E419)</f>
        <v>0.60209170506912435</v>
      </c>
      <c r="S34" s="106">
        <f>AVERAGE(E353:E419)</f>
        <v>0.49777076226012801</v>
      </c>
      <c r="T34" s="109"/>
      <c r="U34" s="329"/>
      <c r="V34" s="330"/>
      <c r="W34" s="162"/>
    </row>
    <row r="35" spans="1:23" ht="13">
      <c r="A35" s="157"/>
      <c r="B35" s="158"/>
      <c r="C35" s="159"/>
      <c r="D35" s="265">
        <f>'Body Composition'!D33</f>
        <v>797</v>
      </c>
      <c r="E35" s="384">
        <f>AVERAGE(F$66:F$101)</f>
        <v>0.64508888888888882</v>
      </c>
      <c r="F35" s="329">
        <f>AVERAGE(F$102:F$137)</f>
        <v>0.5782761111111111</v>
      </c>
      <c r="G35" s="106">
        <f>AVERAGE(F$66:F$137)</f>
        <v>0.61168249999999991</v>
      </c>
      <c r="H35" s="109">
        <f>AVERAGE(F$138:F$173)</f>
        <v>0.22697277777777788</v>
      </c>
      <c r="I35" s="329">
        <f>AVERAGE(F$174:F$209)</f>
        <v>1.1331955555555555</v>
      </c>
      <c r="J35" s="106">
        <f>AVERAGE(F$138:F$209)</f>
        <v>0.6800841666666666</v>
      </c>
      <c r="K35" s="109">
        <f>AVERAGE(F$210:F$245)</f>
        <v>0.36210777777777775</v>
      </c>
      <c r="L35" s="329">
        <f>AVERAGE(F$246:F$281)</f>
        <v>1.5103183333333332</v>
      </c>
      <c r="M35" s="106">
        <f>AVERAGE(F$210:F$281)</f>
        <v>0.93621305555555545</v>
      </c>
      <c r="N35" s="327">
        <f>AVERAGE(F282:F317)</f>
        <v>0.27074666666666664</v>
      </c>
      <c r="O35" s="325">
        <f>AVERAGE(E318:F352)</f>
        <v>1.0199569846938776</v>
      </c>
      <c r="P35" s="326">
        <f>AVERAGE(F282:F352)</f>
        <v>0.74605718309859137</v>
      </c>
      <c r="Q35" s="109">
        <f>AVERAGE(F353:F388)</f>
        <v>0.29537444444444472</v>
      </c>
      <c r="R35" s="329">
        <f>AVERAGE(F389:F419)</f>
        <v>1.2810954838709678</v>
      </c>
      <c r="S35" s="106">
        <f>AVERAGE(F353:F419)</f>
        <v>0.75145432835820902</v>
      </c>
      <c r="T35" s="109"/>
      <c r="U35" s="329"/>
      <c r="V35" s="330"/>
      <c r="W35" s="162"/>
    </row>
    <row r="36" spans="1:23" ht="13">
      <c r="A36" s="157"/>
      <c r="B36" s="158"/>
      <c r="C36" s="159"/>
      <c r="D36" s="265">
        <f>'Body Composition'!D34</f>
        <v>798</v>
      </c>
      <c r="E36" s="384">
        <f>AVERAGE(G$66:G$101)</f>
        <v>1.5050829394977172</v>
      </c>
      <c r="F36" s="329">
        <f>AVERAGE(G$102:G$137)</f>
        <v>0.89140683409436816</v>
      </c>
      <c r="G36" s="106">
        <f>AVERAGE(G$66:G$137)</f>
        <v>1.1982448867960431</v>
      </c>
      <c r="H36" s="109">
        <f>AVERAGE(G$138:G$173)</f>
        <v>0.8345423211567734</v>
      </c>
      <c r="I36" s="329">
        <f>AVERAGE(G$174:G$209)</f>
        <v>1.2306878386605784</v>
      </c>
      <c r="J36" s="106">
        <f>AVERAGE(G$138:G$209)</f>
        <v>1.032615079908676</v>
      </c>
      <c r="K36" s="109">
        <f>AVERAGE(G$210:G$245)</f>
        <v>1.1090962614155249</v>
      </c>
      <c r="L36" s="329">
        <f>AVERAGE(G$246:G$281)</f>
        <v>1.4042993264840182</v>
      </c>
      <c r="M36" s="106">
        <f>AVERAGE(G$210:G$281)</f>
        <v>1.2566977939497721</v>
      </c>
      <c r="N36" s="327">
        <f>AVERAGE(G282:G317)</f>
        <v>0.65505377473363791</v>
      </c>
      <c r="O36" s="325">
        <f>AVERAGE(G318:G352)</f>
        <v>1.2287636125244621</v>
      </c>
      <c r="P36" s="326">
        <f>AVERAGE(G282:G352)</f>
        <v>0.9378684835037624</v>
      </c>
      <c r="Q36" s="109">
        <f>AVERAGE(G353:G388)</f>
        <v>0.63226031773211588</v>
      </c>
      <c r="R36" s="329">
        <f>AVERAGE(G389:G419)</f>
        <v>1.021163269995581</v>
      </c>
      <c r="S36" s="106">
        <f>AVERAGE(G353:G419)</f>
        <v>0.81220048967491321</v>
      </c>
      <c r="T36" s="109"/>
      <c r="U36" s="329"/>
      <c r="V36" s="330"/>
      <c r="W36" s="162"/>
    </row>
    <row r="37" spans="1:23" ht="13">
      <c r="A37" s="157"/>
      <c r="B37" s="158"/>
      <c r="C37" s="159"/>
      <c r="D37" s="265">
        <f>'Body Composition'!D35</f>
        <v>308</v>
      </c>
      <c r="E37" s="384">
        <f>AVERAGE(H$66:H$101)</f>
        <v>0.77235458994709028</v>
      </c>
      <c r="F37" s="329">
        <f>AVERAGE(H$102:H$137)</f>
        <v>0.72619031746031759</v>
      </c>
      <c r="G37" s="106">
        <f>AVERAGE(H$66:H$137)</f>
        <v>0.74927245370370388</v>
      </c>
      <c r="H37" s="109">
        <f>AVERAGE(H$138:H$173)</f>
        <v>0.34890303350970014</v>
      </c>
      <c r="I37" s="329">
        <f>AVERAGE(H$174:H$209)</f>
        <v>1.046629369488536</v>
      </c>
      <c r="J37" s="106">
        <f>AVERAGE(H$138:H$209)</f>
        <v>0.69776620149911806</v>
      </c>
      <c r="K37" s="109">
        <f>AVERAGE(H$210:H$245)</f>
        <v>0.3947483818342154</v>
      </c>
      <c r="L37" s="329">
        <f>AVERAGE(H$246:H$281)</f>
        <v>1.3362922398589063</v>
      </c>
      <c r="M37" s="106">
        <f>AVERAGE(H$210:H$281)</f>
        <v>0.86552031084656067</v>
      </c>
      <c r="N37" s="327">
        <f>AVERAGE(H282:H317)</f>
        <v>0.35161388888888934</v>
      </c>
      <c r="O37" s="325">
        <f>AVERAGE(H318:H352)</f>
        <v>1.4444257551020405</v>
      </c>
      <c r="P37" s="326">
        <f>AVERAGE(H282:H352)</f>
        <v>0.89032396378269607</v>
      </c>
      <c r="Q37" s="109">
        <f>AVERAGE(H353:H388)</f>
        <v>0.61974937830687826</v>
      </c>
      <c r="R37" s="329">
        <f>AVERAGE(H389:H419)</f>
        <v>1.7542269226830516</v>
      </c>
      <c r="S37" s="106">
        <f>AVERAGE(H353:H419)</f>
        <v>1.1446568988391377</v>
      </c>
      <c r="T37" s="109"/>
      <c r="U37" s="329"/>
      <c r="V37" s="330"/>
      <c r="W37" s="162"/>
    </row>
    <row r="38" spans="1:23" ht="13">
      <c r="A38" s="157"/>
      <c r="B38" s="158"/>
      <c r="C38" s="159"/>
      <c r="D38" s="265">
        <f>'Body Composition'!D36</f>
        <v>309</v>
      </c>
      <c r="E38" s="384">
        <f>AVERAGE(I$66:I$101)</f>
        <v>1.0083666666666664</v>
      </c>
      <c r="F38" s="329">
        <f>AVERAGE(I$102:I$137)</f>
        <v>0.73248981481481457</v>
      </c>
      <c r="G38" s="106">
        <f>AVERAGE(I$66:I$137)</f>
        <v>0.87042824074074066</v>
      </c>
      <c r="H38" s="109">
        <f>AVERAGE(I$138:I$173)</f>
        <v>0.31343240740740735</v>
      </c>
      <c r="I38" s="329">
        <f>AVERAGE(I$174:I$209)</f>
        <v>0.7489986111111111</v>
      </c>
      <c r="J38" s="106">
        <f>AVERAGE(I$138:I$209)</f>
        <v>0.53121550925925942</v>
      </c>
      <c r="K38" s="109">
        <f>AVERAGE(I$210:I$245)</f>
        <v>0.25780324074074051</v>
      </c>
      <c r="L38" s="329">
        <f>AVERAGE(I$246:I$281)</f>
        <v>1.0790962962962967</v>
      </c>
      <c r="M38" s="106">
        <f>AVERAGE(I$210:I$281)</f>
        <v>0.66844976851851845</v>
      </c>
      <c r="N38" s="327">
        <f>AVERAGE(I282:I317)</f>
        <v>0.31358888888888869</v>
      </c>
      <c r="O38" s="325">
        <f>AVERAGE(H318:I352)</f>
        <v>1.1790762108843538</v>
      </c>
      <c r="P38" s="326">
        <f>AVERAGE(I282:I352)</f>
        <v>0.60943145539906085</v>
      </c>
      <c r="Q38" s="109">
        <f>AVERAGE(I353:I388)</f>
        <v>0.31804861111111127</v>
      </c>
      <c r="R38" s="329">
        <f>AVERAGE(I389:I419)</f>
        <v>1.0918672043010753</v>
      </c>
      <c r="S38" s="106">
        <f>AVERAGE(I353:I419)</f>
        <v>0.67608407960199024</v>
      </c>
      <c r="T38" s="109"/>
      <c r="U38" s="329"/>
      <c r="V38" s="330"/>
      <c r="W38" s="162"/>
    </row>
    <row r="39" spans="1:23" ht="13">
      <c r="A39" s="157"/>
      <c r="B39" s="158"/>
      <c r="C39" s="159"/>
      <c r="D39" s="265">
        <f>'Body Composition'!D37</f>
        <v>312</v>
      </c>
      <c r="E39" s="384">
        <f>AVERAGE(J$66:J$101)</f>
        <v>0.98667188295165387</v>
      </c>
      <c r="F39" s="329">
        <f>AVERAGE(J$102:J$137)</f>
        <v>0.69496698897370635</v>
      </c>
      <c r="G39" s="106">
        <f>AVERAGE(J$66:J$137)</f>
        <v>0.84081943596268016</v>
      </c>
      <c r="H39" s="109">
        <f>AVERAGE(J$138:J$173)</f>
        <v>0.32896874893977918</v>
      </c>
      <c r="I39" s="329">
        <f>AVERAGE(J$174:J$209)</f>
        <v>0.82769505937234922</v>
      </c>
      <c r="J39" s="106">
        <f>AVERAGE(J$138:J$209)</f>
        <v>0.57833190415606406</v>
      </c>
      <c r="K39" s="109">
        <f>AVERAGE(J$210:J$245)</f>
        <v>0.30154817642069548</v>
      </c>
      <c r="L39" s="329">
        <f>AVERAGE(J$246:J$281)</f>
        <v>1.4162608524173033</v>
      </c>
      <c r="M39" s="106">
        <f>AVERAGE(J$210:J$281)</f>
        <v>0.85890451441899951</v>
      </c>
      <c r="N39" s="327">
        <f>AVERAGE(J282:J317)</f>
        <v>0.48880490670059362</v>
      </c>
      <c r="O39" s="325">
        <f>AVERAGE(I318:J352)</f>
        <v>1.1952300465285348</v>
      </c>
      <c r="P39" s="326">
        <f>AVERAGE(J282:J352)</f>
        <v>0.97581192344909129</v>
      </c>
      <c r="Q39" s="109">
        <f>AVERAGE(J353:J388)</f>
        <v>0.33709336301950782</v>
      </c>
      <c r="R39" s="329">
        <f>AVERAGE(J389:J419)</f>
        <v>0.96645610933267689</v>
      </c>
      <c r="S39" s="106">
        <f>AVERAGE(J353:J419)</f>
        <v>0.62829105161216814</v>
      </c>
      <c r="T39" s="109"/>
      <c r="U39" s="329"/>
      <c r="V39" s="330"/>
      <c r="W39" s="162"/>
    </row>
    <row r="40" spans="1:23" ht="13">
      <c r="A40" s="157"/>
      <c r="B40" s="158"/>
      <c r="C40" s="163"/>
      <c r="D40" s="266" t="str">
        <f>'Body Composition'!D38</f>
        <v>NT</v>
      </c>
      <c r="E40" s="384">
        <f>AVERAGE(K$66:K$101)</f>
        <v>1.2201607786526691</v>
      </c>
      <c r="F40" s="329">
        <f>AVERAGE(K$102:K$137)</f>
        <v>0.78106018810148747</v>
      </c>
      <c r="G40" s="106">
        <f>AVERAGE(K$66:K$137)</f>
        <v>1.0006104833770784</v>
      </c>
      <c r="H40" s="109">
        <f>AVERAGE(K$138:K$173)</f>
        <v>0.51053635826771637</v>
      </c>
      <c r="I40" s="329">
        <f>AVERAGE(K$174:K$209)</f>
        <v>0.90696481846019261</v>
      </c>
      <c r="J40" s="106">
        <f>AVERAGE(K$138:K$209)</f>
        <v>0.70875058836395466</v>
      </c>
      <c r="K40" s="109">
        <f>AVERAGE(K$210:K$245)</f>
        <v>0.52735762467191594</v>
      </c>
      <c r="L40" s="329">
        <f>AVERAGE(K$246:K$281)</f>
        <v>1.3611390113735784</v>
      </c>
      <c r="M40" s="106">
        <f>AVERAGE(K$210:K$281)</f>
        <v>0.94424831802274722</v>
      </c>
      <c r="N40" s="327">
        <f>AVERAGE(K282:K317)</f>
        <v>0.5555387073490814</v>
      </c>
      <c r="O40" s="325">
        <f>AVERAGE(J318:K352)</f>
        <v>1.431190672700263</v>
      </c>
      <c r="P40" s="326">
        <f>AVERAGE(K282:K352)</f>
        <v>0.96474747366086278</v>
      </c>
      <c r="Q40" s="109">
        <f>AVERAGE(K353:K388)</f>
        <v>0.58160802930883615</v>
      </c>
      <c r="R40" s="329">
        <f>AVERAGE(K389:K419)</f>
        <v>0.88767239268478559</v>
      </c>
      <c r="S40" s="106">
        <f>AVERAGE(K353:K419)</f>
        <v>0.72321989893054417</v>
      </c>
      <c r="T40" s="109"/>
      <c r="U40" s="329"/>
      <c r="V40" s="330"/>
      <c r="W40" s="162"/>
    </row>
    <row r="41" spans="1:23" ht="13">
      <c r="A41" s="157"/>
      <c r="B41" s="158"/>
      <c r="C41" s="165"/>
      <c r="D41" s="166" t="s">
        <v>25</v>
      </c>
      <c r="E41" s="331">
        <f>AVERAGE(E32:E40)</f>
        <v>1.0492108043206283</v>
      </c>
      <c r="F41" s="332">
        <f>AVERAGE(F32:F40)</f>
        <v>0.70229489256077737</v>
      </c>
      <c r="G41" s="332">
        <f t="shared" ref="G41:S41" si="0">AVERAGE(G32:G40)</f>
        <v>0.87575284844070289</v>
      </c>
      <c r="H41" s="331">
        <f t="shared" si="0"/>
        <v>0.42705904128770278</v>
      </c>
      <c r="I41" s="332">
        <f t="shared" si="0"/>
        <v>0.89216593426761426</v>
      </c>
      <c r="J41" s="333">
        <f t="shared" si="0"/>
        <v>0.65961248777765846</v>
      </c>
      <c r="K41" s="332">
        <f t="shared" si="0"/>
        <v>0.43402678939556333</v>
      </c>
      <c r="L41" s="332">
        <f t="shared" si="0"/>
        <v>1.2938740205511667</v>
      </c>
      <c r="M41" s="333">
        <f t="shared" si="0"/>
        <v>0.86395040497336517</v>
      </c>
      <c r="N41" s="361">
        <f t="shared" si="0"/>
        <v>0.47357481280217112</v>
      </c>
      <c r="O41" s="361">
        <f t="shared" si="0"/>
        <v>1.1517832973446276</v>
      </c>
      <c r="P41" s="362">
        <f t="shared" si="0"/>
        <v>0.81806893805253023</v>
      </c>
      <c r="Q41" s="361">
        <f t="shared" si="0"/>
        <v>0.45655721857800358</v>
      </c>
      <c r="R41" s="361">
        <f t="shared" si="0"/>
        <v>0.97032431581965772</v>
      </c>
      <c r="S41" s="362">
        <f t="shared" si="0"/>
        <v>0.69427035312264962</v>
      </c>
      <c r="T41" s="361"/>
      <c r="U41" s="361"/>
      <c r="V41" s="363"/>
      <c r="W41" s="162"/>
    </row>
    <row r="42" spans="1:23" ht="13.5" thickBot="1">
      <c r="A42" s="157"/>
      <c r="B42" s="158"/>
      <c r="C42" s="165"/>
      <c r="D42" s="166" t="s">
        <v>15</v>
      </c>
      <c r="E42" s="335">
        <f>STDEV(E32:E40)/SQRT(COUNT(E32:E40))</f>
        <v>0.11699361138945315</v>
      </c>
      <c r="F42" s="336">
        <f>STDEV(F32:F40)/SQRT(COUNT(F32:F40))</f>
        <v>3.9660811023354829E-2</v>
      </c>
      <c r="G42" s="336">
        <f t="shared" ref="G42:M42" si="1">STDEV(G32:G40)/SQRT(COUNT(G32:G40))</f>
        <v>7.4895537485727984E-2</v>
      </c>
      <c r="H42" s="335">
        <f t="shared" si="1"/>
        <v>7.2601862730745856E-2</v>
      </c>
      <c r="I42" s="336">
        <f t="shared" si="1"/>
        <v>6.8697457084295713E-2</v>
      </c>
      <c r="J42" s="337">
        <f t="shared" si="1"/>
        <v>5.8601150493313776E-2</v>
      </c>
      <c r="K42" s="336">
        <f t="shared" si="1"/>
        <v>9.0727079629993143E-2</v>
      </c>
      <c r="L42" s="336">
        <f t="shared" si="1"/>
        <v>6.1993758592049947E-2</v>
      </c>
      <c r="M42" s="337">
        <f t="shared" si="1"/>
        <v>6.5110760284431482E-2</v>
      </c>
      <c r="N42" s="367">
        <f>STDEV(N32:N40)/SQRT(COUNT(N32:N40))</f>
        <v>7.5074670906649585E-2</v>
      </c>
      <c r="O42" s="367">
        <f t="shared" ref="O42:S42" si="2">STDEV(O32:O40)/SQRT(COUNT(O32:O40))</f>
        <v>6.9225062119152039E-2</v>
      </c>
      <c r="P42" s="368">
        <f t="shared" si="2"/>
        <v>5.7779250881464829E-2</v>
      </c>
      <c r="Q42" s="367">
        <f t="shared" si="2"/>
        <v>5.1235500183429233E-2</v>
      </c>
      <c r="R42" s="367">
        <f t="shared" si="2"/>
        <v>0.13299415233336143</v>
      </c>
      <c r="S42" s="368">
        <f t="shared" si="2"/>
        <v>6.8111162881905274E-2</v>
      </c>
      <c r="T42" s="367"/>
      <c r="U42" s="367"/>
      <c r="V42" s="369"/>
      <c r="W42" s="162"/>
    </row>
    <row r="43" spans="1:23" ht="13">
      <c r="A43" s="157"/>
      <c r="B43" s="158"/>
      <c r="C43" s="275"/>
      <c r="D43" s="276"/>
      <c r="E43" s="109"/>
      <c r="F43" s="329"/>
      <c r="G43" s="106"/>
      <c r="H43" s="109"/>
      <c r="I43" s="329"/>
      <c r="J43" s="106"/>
      <c r="K43" s="109"/>
      <c r="L43" s="329"/>
      <c r="M43" s="106"/>
      <c r="N43" s="327"/>
      <c r="O43" s="325"/>
      <c r="P43" s="326"/>
      <c r="Q43" s="109"/>
      <c r="R43" s="329"/>
      <c r="S43" s="106"/>
      <c r="T43" s="109"/>
      <c r="U43" s="329"/>
      <c r="V43" s="330"/>
      <c r="W43" s="162"/>
    </row>
    <row r="44" spans="1:23" ht="13">
      <c r="A44" s="157"/>
      <c r="B44" s="158"/>
      <c r="C44" s="177"/>
      <c r="D44" s="281"/>
      <c r="E44" s="109"/>
      <c r="F44" s="329"/>
      <c r="G44" s="106"/>
      <c r="H44" s="109"/>
      <c r="I44" s="329"/>
      <c r="J44" s="106"/>
      <c r="K44" s="109"/>
      <c r="L44" s="329"/>
      <c r="M44" s="106"/>
      <c r="N44" s="327"/>
      <c r="O44" s="325"/>
      <c r="P44" s="326"/>
      <c r="Q44" s="109"/>
      <c r="R44" s="329"/>
      <c r="S44" s="106"/>
      <c r="T44" s="109"/>
      <c r="U44" s="329"/>
      <c r="V44" s="330"/>
      <c r="W44" s="162"/>
    </row>
    <row r="45" spans="1:23" ht="13">
      <c r="A45" s="157"/>
      <c r="B45" s="158"/>
      <c r="C45" s="179"/>
      <c r="D45" s="281"/>
      <c r="E45" s="109"/>
      <c r="F45" s="329"/>
      <c r="G45" s="106"/>
      <c r="H45" s="109"/>
      <c r="I45" s="329"/>
      <c r="J45" s="106"/>
      <c r="K45" s="109"/>
      <c r="L45" s="329"/>
      <c r="M45" s="106"/>
      <c r="N45" s="327"/>
      <c r="O45" s="325"/>
      <c r="P45" s="326"/>
      <c r="Q45" s="109"/>
      <c r="R45" s="329"/>
      <c r="S45" s="106"/>
      <c r="T45" s="109"/>
      <c r="U45" s="329"/>
      <c r="V45" s="330"/>
      <c r="W45" s="162"/>
    </row>
    <row r="46" spans="1:23" ht="13">
      <c r="A46" s="157"/>
      <c r="B46" s="158"/>
      <c r="C46" s="179"/>
      <c r="D46" s="281"/>
      <c r="E46" s="109"/>
      <c r="F46" s="329"/>
      <c r="G46" s="106"/>
      <c r="H46" s="109"/>
      <c r="I46" s="329"/>
      <c r="J46" s="106"/>
      <c r="K46" s="109"/>
      <c r="L46" s="329"/>
      <c r="M46" s="106"/>
      <c r="N46" s="327"/>
      <c r="O46" s="325"/>
      <c r="P46" s="326"/>
      <c r="Q46" s="109"/>
      <c r="R46" s="329"/>
      <c r="S46" s="106"/>
      <c r="T46" s="109"/>
      <c r="U46" s="329"/>
      <c r="V46" s="330"/>
      <c r="W46" s="162"/>
    </row>
    <row r="47" spans="1:23" ht="13">
      <c r="A47" s="157"/>
      <c r="B47" s="158"/>
      <c r="C47" s="179"/>
      <c r="D47" s="281"/>
      <c r="E47" s="109"/>
      <c r="F47" s="329"/>
      <c r="G47" s="106"/>
      <c r="H47" s="109"/>
      <c r="I47" s="329"/>
      <c r="J47" s="106"/>
      <c r="K47" s="109"/>
      <c r="L47" s="329"/>
      <c r="M47" s="106"/>
      <c r="N47" s="327"/>
      <c r="O47" s="325"/>
      <c r="P47" s="326"/>
      <c r="Q47" s="109"/>
      <c r="R47" s="329"/>
      <c r="S47" s="106"/>
      <c r="T47" s="109"/>
      <c r="U47" s="329"/>
      <c r="V47" s="330"/>
      <c r="W47" s="162"/>
    </row>
    <row r="48" spans="1:23" ht="13">
      <c r="A48" s="157"/>
      <c r="B48" s="158"/>
      <c r="C48" s="179"/>
      <c r="D48" s="281"/>
      <c r="E48" s="109"/>
      <c r="F48" s="329"/>
      <c r="G48" s="106"/>
      <c r="H48" s="109"/>
      <c r="I48" s="329"/>
      <c r="J48" s="106"/>
      <c r="K48" s="109"/>
      <c r="L48" s="329"/>
      <c r="M48" s="106"/>
      <c r="N48" s="327"/>
      <c r="O48" s="325"/>
      <c r="P48" s="326"/>
      <c r="Q48" s="109"/>
      <c r="R48" s="329"/>
      <c r="S48" s="106"/>
      <c r="T48" s="109"/>
      <c r="U48" s="329"/>
      <c r="V48" s="330"/>
      <c r="W48" s="162"/>
    </row>
    <row r="49" spans="1:44" ht="13">
      <c r="A49" s="157"/>
      <c r="B49" s="158"/>
      <c r="C49" s="179"/>
      <c r="D49" s="281"/>
      <c r="E49" s="109"/>
      <c r="F49" s="329"/>
      <c r="G49" s="106"/>
      <c r="H49" s="109"/>
      <c r="I49" s="329"/>
      <c r="J49" s="106"/>
      <c r="K49" s="109"/>
      <c r="L49" s="329"/>
      <c r="M49" s="106"/>
      <c r="N49" s="327"/>
      <c r="O49" s="325"/>
      <c r="P49" s="326"/>
      <c r="Q49" s="109"/>
      <c r="R49" s="329"/>
      <c r="S49" s="106"/>
      <c r="T49" s="109"/>
      <c r="U49" s="329"/>
      <c r="V49" s="330"/>
      <c r="W49" s="162"/>
    </row>
    <row r="50" spans="1:44" ht="13">
      <c r="A50" s="157"/>
      <c r="B50" s="158"/>
      <c r="C50" s="179"/>
      <c r="D50" s="281"/>
      <c r="E50" s="109"/>
      <c r="F50" s="329"/>
      <c r="G50" s="106"/>
      <c r="H50" s="109"/>
      <c r="I50" s="329"/>
      <c r="J50" s="106"/>
      <c r="K50" s="109"/>
      <c r="L50" s="329"/>
      <c r="M50" s="106"/>
      <c r="N50" s="327"/>
      <c r="O50" s="325"/>
      <c r="P50" s="326"/>
      <c r="Q50" s="109"/>
      <c r="R50" s="329"/>
      <c r="S50" s="106"/>
      <c r="T50" s="109"/>
      <c r="U50" s="329"/>
      <c r="V50" s="330"/>
      <c r="W50" s="162"/>
    </row>
    <row r="51" spans="1:44" ht="13">
      <c r="A51" s="157"/>
      <c r="B51" s="158"/>
      <c r="C51" s="179"/>
      <c r="D51" s="281"/>
      <c r="E51" s="109"/>
      <c r="F51" s="329"/>
      <c r="G51" s="106"/>
      <c r="H51" s="109"/>
      <c r="I51" s="329"/>
      <c r="J51" s="106"/>
      <c r="K51" s="109"/>
      <c r="L51" s="329"/>
      <c r="M51" s="106"/>
      <c r="N51" s="325"/>
      <c r="O51" s="325"/>
      <c r="P51" s="326"/>
      <c r="Q51" s="329"/>
      <c r="R51" s="329"/>
      <c r="S51" s="106"/>
      <c r="T51" s="329"/>
      <c r="U51" s="329"/>
      <c r="V51" s="330"/>
      <c r="W51" s="162"/>
    </row>
    <row r="52" spans="1:44" ht="13">
      <c r="A52" s="157"/>
      <c r="B52" s="158"/>
      <c r="C52" s="179"/>
      <c r="D52" s="281"/>
      <c r="E52" s="109"/>
      <c r="F52" s="329"/>
      <c r="G52" s="106"/>
      <c r="H52" s="109"/>
      <c r="I52" s="329"/>
      <c r="J52" s="106"/>
      <c r="K52" s="109"/>
      <c r="L52" s="329"/>
      <c r="M52" s="106"/>
      <c r="N52" s="325"/>
      <c r="O52" s="325"/>
      <c r="P52" s="326"/>
      <c r="Q52" s="329"/>
      <c r="R52" s="329"/>
      <c r="S52" s="106"/>
      <c r="T52" s="329"/>
      <c r="U52" s="329"/>
      <c r="V52" s="330"/>
      <c r="W52" s="162"/>
    </row>
    <row r="53" spans="1:44" ht="13">
      <c r="A53" s="157"/>
      <c r="B53" s="158"/>
      <c r="C53" s="180"/>
      <c r="D53" s="282"/>
      <c r="E53" s="109"/>
      <c r="F53" s="329"/>
      <c r="G53" s="106"/>
      <c r="H53" s="109"/>
      <c r="I53" s="329"/>
      <c r="J53" s="106"/>
      <c r="K53" s="109"/>
      <c r="L53" s="329"/>
      <c r="M53" s="106"/>
      <c r="N53" s="325"/>
      <c r="O53" s="325"/>
      <c r="P53" s="326"/>
      <c r="Q53" s="329"/>
      <c r="R53" s="329"/>
      <c r="S53" s="106"/>
      <c r="T53" s="329"/>
      <c r="U53" s="329"/>
      <c r="V53" s="330"/>
      <c r="W53" s="162"/>
    </row>
    <row r="54" spans="1:44" ht="13">
      <c r="A54" s="157"/>
      <c r="B54" s="158"/>
      <c r="C54" s="182"/>
      <c r="D54" s="283"/>
      <c r="E54" s="331"/>
      <c r="F54" s="332"/>
      <c r="G54" s="332"/>
      <c r="H54" s="331"/>
      <c r="I54" s="332"/>
      <c r="J54" s="333"/>
      <c r="K54" s="332"/>
      <c r="L54" s="332"/>
      <c r="M54" s="333"/>
      <c r="N54" s="361"/>
      <c r="O54" s="361"/>
      <c r="P54" s="362"/>
      <c r="Q54" s="361"/>
      <c r="R54" s="361"/>
      <c r="S54" s="362"/>
      <c r="T54" s="361"/>
      <c r="U54" s="361"/>
      <c r="V54" s="363"/>
      <c r="W54" s="162"/>
    </row>
    <row r="55" spans="1:44" ht="13.5" thickBot="1">
      <c r="A55" s="157"/>
      <c r="B55" s="158"/>
      <c r="C55" s="184"/>
      <c r="D55" s="284"/>
      <c r="E55" s="335"/>
      <c r="F55" s="336"/>
      <c r="G55" s="336"/>
      <c r="H55" s="335"/>
      <c r="I55" s="336"/>
      <c r="J55" s="337"/>
      <c r="K55" s="336"/>
      <c r="L55" s="336"/>
      <c r="M55" s="337"/>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385"/>
      <c r="O56" s="385"/>
      <c r="P56" s="3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199" t="str">
        <f>'VO2 Raw '!C59</f>
        <v>Group 1:</v>
      </c>
      <c r="D59" s="200">
        <f>'VO2 Raw '!D59</f>
        <v>1</v>
      </c>
      <c r="E59" s="200"/>
      <c r="F59" s="200"/>
      <c r="G59" s="200"/>
      <c r="H59" s="200"/>
      <c r="I59" s="200"/>
      <c r="J59" s="200"/>
      <c r="K59" s="200"/>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04">
        <f>'VO2 Raw '!C60</f>
        <v>310</v>
      </c>
      <c r="D60" s="205">
        <f>'VO2 Raw '!D60</f>
        <v>306</v>
      </c>
      <c r="E60" s="205">
        <f>'VO2 Raw '!E60</f>
        <v>307</v>
      </c>
      <c r="F60" s="205">
        <f>'VO2 Raw '!F60</f>
        <v>797</v>
      </c>
      <c r="G60" s="205">
        <f>'VO2 Raw '!G60</f>
        <v>798</v>
      </c>
      <c r="H60" s="205">
        <f>'VO2 Raw '!H60</f>
        <v>308</v>
      </c>
      <c r="I60" s="205">
        <f>'VO2 Raw '!I60</f>
        <v>309</v>
      </c>
      <c r="J60" s="205">
        <f>'VO2 Raw '!J60</f>
        <v>312</v>
      </c>
      <c r="K60" s="206" t="str">
        <f>'VO2 Raw '!K60</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'VO2 Raw '!C62</f>
        <v>25.9</v>
      </c>
      <c r="D61" s="212">
        <f>'VO2 Raw '!D62</f>
        <v>27.3</v>
      </c>
      <c r="E61" s="212">
        <f>'VO2 Raw '!E62</f>
        <v>25.4</v>
      </c>
      <c r="F61" s="212">
        <f>'VO2 Raw '!F62</f>
        <v>24.1</v>
      </c>
      <c r="G61" s="212">
        <f>'VO2 Raw '!G62</f>
        <v>23</v>
      </c>
      <c r="H61" s="212">
        <f>'VO2 Raw '!H62</f>
        <v>20.5</v>
      </c>
      <c r="I61" s="212">
        <f>'VO2 Raw '!I62</f>
        <v>22.2</v>
      </c>
      <c r="J61" s="212">
        <f>'VO2 Raw '!J62</f>
        <v>20.9</v>
      </c>
      <c r="K61" s="213">
        <f>'VO2 Raw '!K62</f>
        <v>20.6</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133</v>
      </c>
      <c r="C62" s="219">
        <f>'Body Composition'!G62</f>
        <v>17.399999999999999</v>
      </c>
      <c r="D62" s="220">
        <f>'Body Composition'!G63</f>
        <v>18.100000000000001</v>
      </c>
      <c r="E62" s="220">
        <f>'Body Composition'!G64</f>
        <v>16.8</v>
      </c>
      <c r="F62" s="220">
        <f>'Body Composition'!G65</f>
        <v>15.6</v>
      </c>
      <c r="G62" s="220">
        <f>'Body Composition'!G66</f>
        <v>14.6</v>
      </c>
      <c r="H62" s="220">
        <f>'Body Composition'!G67</f>
        <v>12.6</v>
      </c>
      <c r="I62" s="220">
        <f>'Body Composition'!G68</f>
        <v>13.8</v>
      </c>
      <c r="J62" s="220">
        <f>'Body Composition'!G69</f>
        <v>13.1</v>
      </c>
      <c r="K62" s="221">
        <f>'Body Composition'!G70</f>
        <v>12.7</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(1.69*'VO2-LBM'!C63-1.69*'VCO2-LBM'!C63)/1000</f>
        <v>1.9819912068965513</v>
      </c>
      <c r="D63" s="347">
        <f>(1.69*'VO2-LBM'!D63-1.69*'VCO2-LBM'!D63)/1000</f>
        <v>2.0988212707182319</v>
      </c>
      <c r="E63" s="347">
        <f>(1.69*'VO2-LBM'!E63-1.69*'VCO2-LBM'!E63)/1000</f>
        <v>1.4476660714285707</v>
      </c>
      <c r="F63" s="347">
        <f>(1.69*'VO2-LBM'!F63-1.69*'VCO2-LBM'!F63)/1000</f>
        <v>1.3584999999999992</v>
      </c>
      <c r="G63" s="347">
        <f>(1.69*'VO2-LBM'!G63-1.69*'VCO2-LBM'!G63)/1000</f>
        <v>1.9156034246575326</v>
      </c>
      <c r="H63" s="347">
        <f>(1.69*'VO2-LBM'!H63-1.69*'VCO2-LBM'!H63)/1000</f>
        <v>1.7566342857142845</v>
      </c>
      <c r="I63" s="347">
        <f>(1.69*'VO2-LBM'!I63-1.69*'VCO2-LBM'!I63)/1000</f>
        <v>2.6448499999999986</v>
      </c>
      <c r="J63" s="347">
        <f>(1.69*'VO2-LBM'!J63-1.69*'VCO2-LBM'!J63)/1000</f>
        <v>2.3933238167938935</v>
      </c>
      <c r="K63" s="348">
        <f>(1.69*'VO2-LBM'!K63-1.69*'VCO2-LBM'!K63)/1000</f>
        <v>1.9032061417322839</v>
      </c>
      <c r="L63" s="350">
        <f>AVERAGE(C63:C65)</f>
        <v>1.6678907854406131</v>
      </c>
      <c r="M63" s="350">
        <f>AVERAGE(D63:D65)</f>
        <v>1.8700488029465927</v>
      </c>
      <c r="N63" s="350">
        <f>AVERAGE(E63:E65)</f>
        <v>1.4512875000000003</v>
      </c>
      <c r="O63" s="350">
        <f>AVERAGE(F63:F65)</f>
        <v>1.4671800000000002</v>
      </c>
      <c r="P63" s="350">
        <f>AVERAGE(G63:G65)</f>
        <v>1.9670673972602739</v>
      </c>
      <c r="Q63" s="350">
        <f t="shared" ref="Q63:T63" si="4">AVERAGE(H63:H65)</f>
        <v>1.5250953439153434</v>
      </c>
      <c r="R63" s="350">
        <f t="shared" si="4"/>
        <v>2.4354777777777761</v>
      </c>
      <c r="S63" s="350">
        <f t="shared" si="4"/>
        <v>1.9339706361323161</v>
      </c>
      <c r="T63" s="350">
        <f t="shared" si="4"/>
        <v>2.2169118372703416</v>
      </c>
      <c r="U63" s="351">
        <f>AVERAGE(L63:T63)</f>
        <v>1.8372144534159172</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(1.69*'VO2-LBM'!C64-1.69*'VCO2-LBM'!C64)/1000</f>
        <v>1.3529129885057465</v>
      </c>
      <c r="D64" s="355">
        <f>(1.69*'VO2-LBM'!D64-1.69*'VCO2-LBM'!D64)/1000</f>
        <v>1.6745005524861871</v>
      </c>
      <c r="E64" s="355">
        <f>(1.69*'VO2-LBM'!E64-1.69*'VCO2-LBM'!E64)/1000</f>
        <v>1.7002607142857142</v>
      </c>
      <c r="F64" s="355">
        <f>(1.69*'VO2-LBM'!F64-1.69*'VCO2-LBM'!F64)/1000</f>
        <v>1.4500199999999994</v>
      </c>
      <c r="G64" s="355">
        <f>(1.69*'VO2-LBM'!G64-1.69*'VCO2-LBM'!G64)/1000</f>
        <v>2.530311986301371</v>
      </c>
      <c r="H64" s="355">
        <f>(1.69*'VO2-LBM'!H64-1.69*'VCO2-LBM'!H64)/1000</f>
        <v>1.722190476190476</v>
      </c>
      <c r="I64" s="355">
        <f>(1.69*'VO2-LBM'!I64-1.69*'VCO2-LBM'!I64)/1000</f>
        <v>2.3237499999999973</v>
      </c>
      <c r="J64" s="355">
        <f>(1.69*'VO2-LBM'!J64-1.69*'VCO2-LBM'!J64)/1000</f>
        <v>1.4258697709923671</v>
      </c>
      <c r="K64" s="356">
        <f>(1.69*'VO2-LBM'!K64-1.69*'VCO2-LBM'!K64)/1000</f>
        <v>1.981851023622049</v>
      </c>
      <c r="L64" s="329"/>
      <c r="M64" s="329"/>
      <c r="N64" s="329"/>
      <c r="O64" s="329"/>
      <c r="P64" s="329"/>
      <c r="Q64" s="329"/>
      <c r="R64" s="329"/>
      <c r="S64" s="329"/>
      <c r="T64" s="329"/>
      <c r="U64" s="357">
        <f>STDEV(L63:T63)/SQRT(COUNT(L63:T63))</f>
        <v>0.11434260786910405</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(1.69*'VO2-LBM'!C65-1.69*'VCO2-LBM'!C65)/1000</f>
        <v>1.6687681609195415</v>
      </c>
      <c r="D65" s="355">
        <f>(1.69*'VO2-LBM'!D65-1.69*'VCO2-LBM'!D65)/1000</f>
        <v>1.8368245856353596</v>
      </c>
      <c r="E65" s="355">
        <f>(1.69*'VO2-LBM'!E65-1.69*'VCO2-LBM'!E65)/1000</f>
        <v>1.2059357142857161</v>
      </c>
      <c r="F65" s="355">
        <f>(1.69*'VO2-LBM'!F65-1.69*'VCO2-LBM'!F65)/1000</f>
        <v>1.5930200000000014</v>
      </c>
      <c r="G65" s="355">
        <f>(1.69*'VO2-LBM'!G65-1.69*'VCO2-LBM'!G65)/1000</f>
        <v>1.4552867808219185</v>
      </c>
      <c r="H65" s="355">
        <f>(1.69*'VO2-LBM'!H65-1.69*'VCO2-LBM'!H65)/1000</f>
        <v>1.0964612698412692</v>
      </c>
      <c r="I65" s="355">
        <f>(1.69*'VO2-LBM'!I65-1.69*'VCO2-LBM'!I65)/1000</f>
        <v>2.3378333333333323</v>
      </c>
      <c r="J65" s="355">
        <f>(1.69*'VO2-LBM'!J65-1.69*'VCO2-LBM'!J65)/1000</f>
        <v>1.9827183206106875</v>
      </c>
      <c r="K65" s="356">
        <f>(1.69*'VO2-LBM'!K65-1.69*'VCO2-LBM'!K65)/1000</f>
        <v>2.7656783464566925</v>
      </c>
      <c r="L65" s="32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(1.69*'VO2-LBM'!C66-1.69*'VCO2-LBM'!C66)/1000</f>
        <v>1.2213066666666672</v>
      </c>
      <c r="D66" s="355">
        <f>(1.69*'VO2-LBM'!D66-1.69*'VCO2-LBM'!D66)/1000</f>
        <v>1.1134859116022093</v>
      </c>
      <c r="E66" s="355">
        <f>(1.69*'VO2-LBM'!E66-1.69*'VCO2-LBM'!E66)/1000</f>
        <v>1.5508767857142858</v>
      </c>
      <c r="F66" s="355">
        <f>(1.69*'VO2-LBM'!F66-1.69*'VCO2-LBM'!F66)/1000</f>
        <v>2.3194599999999999</v>
      </c>
      <c r="G66" s="355">
        <f>(1.69*'VO2-LBM'!G66-1.69*'VCO2-LBM'!G66)/1000</f>
        <v>3.4137768493150706</v>
      </c>
      <c r="H66" s="355">
        <f>(1.69*'VO2-LBM'!H66-1.69*'VCO2-LBM'!H66)/1000</f>
        <v>1.1366457142857143</v>
      </c>
      <c r="I66" s="355">
        <f>(1.69*'VO2-LBM'!I66-1.69*'VCO2-LBM'!I66)/1000</f>
        <v>1.5209999999999995</v>
      </c>
      <c r="J66" s="355">
        <f>(1.69*'VO2-LBM'!J66-1.69*'VCO2-LBM'!J66)/1000</f>
        <v>1.90959679389313</v>
      </c>
      <c r="K66" s="356">
        <f>(1.69*'VO2-LBM'!K66-1.69*'VCO2-LBM'!K66)/1000</f>
        <v>2.0054444881889757</v>
      </c>
      <c r="L66" s="329">
        <f t="shared" ref="L66:P66" si="5">AVERAGE(C66:C68)</f>
        <v>1.2818455747126438</v>
      </c>
      <c r="M66" s="329">
        <f t="shared" si="5"/>
        <v>1.1457608655616938</v>
      </c>
      <c r="N66" s="329">
        <f t="shared" si="5"/>
        <v>1.5264321428571428</v>
      </c>
      <c r="O66" s="329">
        <f t="shared" si="5"/>
        <v>1.9009466666666663</v>
      </c>
      <c r="P66" s="329">
        <f t="shared" si="5"/>
        <v>2.6351460045662112</v>
      </c>
      <c r="Q66" s="329">
        <f t="shared" ref="Q66" si="6">AVERAGE(H66:H68)</f>
        <v>1.3184324867724868</v>
      </c>
      <c r="R66" s="329">
        <f t="shared" ref="R66" si="7">AVERAGE(I66:I68)</f>
        <v>1.813933333333333</v>
      </c>
      <c r="S66" s="329">
        <f t="shared" ref="S66" si="8">AVERAGE(J66:J68)</f>
        <v>2.4908191857506377</v>
      </c>
      <c r="T66" s="329">
        <f t="shared" ref="T66" si="9">AVERAGE(K66:K68)</f>
        <v>2.0526314173228344</v>
      </c>
      <c r="U66" s="357">
        <f t="shared" ref="U66" si="10">AVERAGE(L66:T66)</f>
        <v>1.7962164086159609</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(1.69*'VO2-LBM'!C67-1.69*'VCO2-LBM'!C67)/1000</f>
        <v>1.5450582183908046</v>
      </c>
      <c r="D67" s="355">
        <f>(1.69*'VO2-LBM'!D67-1.69*'VCO2-LBM'!D67)/1000</f>
        <v>1.15335497237569</v>
      </c>
      <c r="E67" s="355">
        <f>(1.69*'VO2-LBM'!E67-1.69*'VCO2-LBM'!E67)/1000</f>
        <v>1.6758160714285704</v>
      </c>
      <c r="F67" s="355">
        <f>(1.69*'VO2-LBM'!F67-1.69*'VCO2-LBM'!F67)/1000</f>
        <v>1.4557400000000003</v>
      </c>
      <c r="G67" s="355">
        <f>(1.69*'VO2-LBM'!G67-1.69*'VCO2-LBM'!G67)/1000</f>
        <v>2.0985864383561639</v>
      </c>
      <c r="H67" s="355">
        <f>(1.69*'VO2-LBM'!H67-1.69*'VCO2-LBM'!H67)/1000</f>
        <v>1.6533028571428567</v>
      </c>
      <c r="I67" s="355">
        <f>(1.69*'VO2-LBM'!I67-1.69*'VCO2-LBM'!I67)/1000</f>
        <v>1.5294499999999998</v>
      </c>
      <c r="J67" s="355">
        <f>(1.69*'VO2-LBM'!J67-1.69*'VCO2-LBM'!J67)/1000</f>
        <v>2.7758056488549645</v>
      </c>
      <c r="K67" s="356">
        <f>(1.69*'VO2-LBM'!K67-1.69*'VCO2-LBM'!K67)/1000</f>
        <v>2.1155473228346455</v>
      </c>
      <c r="L67" s="329"/>
      <c r="M67" s="329"/>
      <c r="N67" s="329"/>
      <c r="O67" s="329"/>
      <c r="P67" s="329"/>
      <c r="Q67" s="329"/>
      <c r="R67" s="329"/>
      <c r="S67" s="329"/>
      <c r="T67" s="329"/>
      <c r="U67" s="357">
        <f t="shared" ref="U67" si="11">STDEV(L66:T66)/SQRT(COUNT(L66:T66))</f>
        <v>0.17685672372443581</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(1.69*'VO2-LBM'!C68-1.69*'VCO2-LBM'!C68)/1000</f>
        <v>1.0791718390804594</v>
      </c>
      <c r="D68" s="355">
        <f>(1.69*'VO2-LBM'!D68-1.69*'VCO2-LBM'!D68)/1000</f>
        <v>1.170441712707182</v>
      </c>
      <c r="E68" s="355">
        <f>(1.69*'VO2-LBM'!E68-1.69*'VCO2-LBM'!E68)/1000</f>
        <v>1.3526035714285718</v>
      </c>
      <c r="F68" s="355">
        <f>(1.69*'VO2-LBM'!F68-1.69*'VCO2-LBM'!F68)/1000</f>
        <v>1.9276399999999994</v>
      </c>
      <c r="G68" s="355">
        <f>(1.69*'VO2-LBM'!G68-1.69*'VCO2-LBM'!G68)/1000</f>
        <v>2.3930747260273986</v>
      </c>
      <c r="H68" s="355">
        <f>(1.69*'VO2-LBM'!H68-1.69*'VCO2-LBM'!H68)/1000</f>
        <v>1.1653488888888897</v>
      </c>
      <c r="I68" s="355">
        <f>(1.69*'VO2-LBM'!I68-1.69*'VCO2-LBM'!I68)/1000</f>
        <v>2.3913499999999996</v>
      </c>
      <c r="J68" s="355">
        <f>(1.69*'VO2-LBM'!J68-1.69*'VCO2-LBM'!J68)/1000</f>
        <v>2.7870551145038189</v>
      </c>
      <c r="K68" s="356">
        <f>(1.69*'VO2-LBM'!K68-1.69*'VCO2-LBM'!K68)/1000</f>
        <v>2.0369024409448819</v>
      </c>
      <c r="L68" s="32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(1.69*'VO2-LBM'!C69-1.69*'VCO2-LBM'!C69)/1000</f>
        <v>1.4739908045976999</v>
      </c>
      <c r="D69" s="355">
        <f>(1.69*'VO2-LBM'!D69-1.69*'VCO2-LBM'!D69)/1000</f>
        <v>2.5145986187845302</v>
      </c>
      <c r="E69" s="355">
        <f>(1.69*'VO2-LBM'!E69-1.69*'VCO2-LBM'!E69)/1000</f>
        <v>1.040255357142857</v>
      </c>
      <c r="F69" s="355">
        <f>(1.69*'VO2-LBM'!F69-1.69*'VCO2-LBM'!F69)/1000</f>
        <v>1.6502199999999976</v>
      </c>
      <c r="G69" s="355">
        <f>(1.69*'VO2-LBM'!G69-1.69*'VCO2-LBM'!G69)/1000</f>
        <v>2.2729921232876706</v>
      </c>
      <c r="H69" s="355">
        <f>(1.69*'VO2-LBM'!H69-1.69*'VCO2-LBM'!H69)/1000</f>
        <v>0.81517015873016041</v>
      </c>
      <c r="I69" s="355">
        <f>(1.69*'VO2-LBM'!I69-1.69*'VCO2-LBM'!I69)/1000</f>
        <v>2.5350000000000001</v>
      </c>
      <c r="J69" s="355">
        <f>(1.69*'VO2-LBM'!J69-1.69*'VCO2-LBM'!J69)/1000</f>
        <v>2.4298845801526712</v>
      </c>
      <c r="K69" s="356">
        <f>(1.69*'VO2-LBM'!K69-1.69*'VCO2-LBM'!K69)/1000</f>
        <v>2.7787858267716548</v>
      </c>
      <c r="L69" s="329">
        <f t="shared" ref="L69:P69" si="12">AVERAGE(C69:C71)</f>
        <v>1.8407337547892724</v>
      </c>
      <c r="M69" s="329">
        <f t="shared" si="12"/>
        <v>1.949786924493554</v>
      </c>
      <c r="N69" s="329">
        <f t="shared" si="12"/>
        <v>1.3317803571428575</v>
      </c>
      <c r="O69" s="329">
        <f t="shared" si="12"/>
        <v>1.5863466666666663</v>
      </c>
      <c r="P69" s="329">
        <f t="shared" si="12"/>
        <v>2.3339864611872159</v>
      </c>
      <c r="Q69" s="329">
        <f t="shared" ref="Q69" si="13">AVERAGE(H69:H71)</f>
        <v>1.0811529100529111</v>
      </c>
      <c r="R69" s="329">
        <f t="shared" ref="R69" si="14">AVERAGE(I69:I71)</f>
        <v>1.8890444444444439</v>
      </c>
      <c r="S69" s="329">
        <f t="shared" ref="S69" si="15">AVERAGE(J69:J71)</f>
        <v>2.0605271246819337</v>
      </c>
      <c r="T69" s="329">
        <f t="shared" ref="T69" si="16">AVERAGE(K69:K71)</f>
        <v>2.3471128083989505</v>
      </c>
      <c r="U69" s="357">
        <f t="shared" ref="U69" si="17">AVERAGE(L69:T69)</f>
        <v>1.8244968279842004</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(1.69*'VO2-LBM'!C70-1.69*'VCO2-LBM'!C70)/1000</f>
        <v>2.2109862068965511</v>
      </c>
      <c r="D70" s="355">
        <f>(1.69*'VO2-LBM'!D70-1.69*'VCO2-LBM'!D70)/1000</f>
        <v>1.2729621546961329</v>
      </c>
      <c r="E70" s="355">
        <f>(1.69*'VO2-LBM'!E70-1.69*'VCO2-LBM'!E70)/1000</f>
        <v>1.3716160714285726</v>
      </c>
      <c r="F70" s="355">
        <f>(1.69*'VO2-LBM'!F70-1.69*'VCO2-LBM'!F70)/1000</f>
        <v>1.5043600000000006</v>
      </c>
      <c r="G70" s="355">
        <f>(1.69*'VO2-LBM'!G70-1.69*'VCO2-LBM'!G70)/1000</f>
        <v>1.7869434931506867</v>
      </c>
      <c r="H70" s="355">
        <f>(1.69*'VO2-LBM'!H70-1.69*'VCO2-LBM'!H70)/1000</f>
        <v>1.1509973015873021</v>
      </c>
      <c r="I70" s="355">
        <f>(1.69*'VO2-LBM'!I70-1.69*'VCO2-LBM'!I70)/1000</f>
        <v>1.4562166666666654</v>
      </c>
      <c r="J70" s="355">
        <f>(1.69*'VO2-LBM'!J70-1.69*'VCO2-LBM'!J70)/1000</f>
        <v>1.9686564885496192</v>
      </c>
      <c r="K70" s="356">
        <f>(1.69*'VO2-LBM'!K70-1.69*'VCO2-LBM'!K70)/1000</f>
        <v>1.5493041732283459</v>
      </c>
      <c r="L70" s="329"/>
      <c r="M70" s="329"/>
      <c r="N70" s="329"/>
      <c r="O70" s="329"/>
      <c r="P70" s="329"/>
      <c r="Q70" s="329"/>
      <c r="R70" s="329"/>
      <c r="S70" s="329"/>
      <c r="T70" s="329"/>
      <c r="U70" s="357">
        <f t="shared" ref="U70" si="18">STDEV(L69:T69)/SQRT(COUNT(L69:T69))</f>
        <v>0.14242884634143244</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(1.69*'VO2-LBM'!C71-1.69*'VCO2-LBM'!C71)/1000</f>
        <v>1.8372242528735661</v>
      </c>
      <c r="D71" s="355">
        <f>(1.69*'VO2-LBM'!D71-1.69*'VCO2-LBM'!D71)/1000</f>
        <v>2.0617999999999985</v>
      </c>
      <c r="E71" s="355">
        <f>(1.69*'VO2-LBM'!E71-1.69*'VCO2-LBM'!E71)/1000</f>
        <v>1.5834696428571424</v>
      </c>
      <c r="F71" s="355">
        <f>(1.69*'VO2-LBM'!F71-1.69*'VCO2-LBM'!F71)/1000</f>
        <v>1.6044600000000009</v>
      </c>
      <c r="G71" s="355">
        <f>(1.69*'VO2-LBM'!G71-1.69*'VCO2-LBM'!G71)/1000</f>
        <v>2.9420237671232901</v>
      </c>
      <c r="H71" s="355">
        <f>(1.69*'VO2-LBM'!H71-1.69*'VCO2-LBM'!H71)/1000</f>
        <v>1.2772912698412711</v>
      </c>
      <c r="I71" s="355">
        <f>(1.69*'VO2-LBM'!I71-1.69*'VCO2-LBM'!I71)/1000</f>
        <v>1.6759166666666661</v>
      </c>
      <c r="J71" s="355">
        <f>(1.69*'VO2-LBM'!J71-1.69*'VCO2-LBM'!J71)/1000</f>
        <v>1.7830403053435111</v>
      </c>
      <c r="K71" s="356">
        <f>(1.69*'VO2-LBM'!K71-1.69*'VCO2-LBM'!K71)/1000</f>
        <v>2.7132484251968516</v>
      </c>
      <c r="L71" s="32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(1.69*'VO2-LBM'!C72-1.69*'VCO2-LBM'!C72)/1000</f>
        <v>1.5424260919540238</v>
      </c>
      <c r="D72" s="355">
        <f>(1.69*'VO2-LBM'!D72-1.69*'VCO2-LBM'!D72)/1000</f>
        <v>1.9849096685082885</v>
      </c>
      <c r="E72" s="355">
        <f>(1.69*'VO2-LBM'!E72-1.69*'VCO2-LBM'!E72)/1000</f>
        <v>1.6187785714285718</v>
      </c>
      <c r="F72" s="355">
        <f>(1.69*'VO2-LBM'!F72-1.69*'VCO2-LBM'!F72)/1000</f>
        <v>1.23838</v>
      </c>
      <c r="G72" s="355">
        <f>(1.69*'VO2-LBM'!G72-1.69*'VCO2-LBM'!G72)/1000</f>
        <v>2.1757823972602726</v>
      </c>
      <c r="H72" s="355">
        <f>(1.69*'VO2-LBM'!H72-1.69*'VCO2-LBM'!H72)/1000</f>
        <v>1.5327495238095235</v>
      </c>
      <c r="I72" s="355">
        <f>(1.69*'VO2-LBM'!I72-1.69*'VCO2-LBM'!I72)/1000</f>
        <v>2.2843166666666677</v>
      </c>
      <c r="J72" s="355">
        <f>(1.69*'VO2-LBM'!J72-1.69*'VCO2-LBM'!J72)/1000</f>
        <v>1.3302493129771</v>
      </c>
      <c r="K72" s="356">
        <f>(1.69*'VO2-LBM'!K72-1.69*'VCO2-LBM'!K72)/1000</f>
        <v>2.5638231496063018</v>
      </c>
      <c r="L72" s="329">
        <f t="shared" ref="L72:P72" si="19">AVERAGE(C72:C74)</f>
        <v>1.5204917049808435</v>
      </c>
      <c r="M72" s="329">
        <f t="shared" si="19"/>
        <v>1.9222582872928182</v>
      </c>
      <c r="N72" s="329">
        <f t="shared" si="19"/>
        <v>1.315483928571429</v>
      </c>
      <c r="O72" s="329">
        <f t="shared" si="19"/>
        <v>1.4528800000000006</v>
      </c>
      <c r="P72" s="329">
        <f t="shared" si="19"/>
        <v>2.3578123744292232</v>
      </c>
      <c r="Q72" s="329">
        <f t="shared" ref="Q72" si="20">AVERAGE(H72:H74)</f>
        <v>1.290686084656085</v>
      </c>
      <c r="R72" s="329">
        <f t="shared" ref="R72" si="21">AVERAGE(I72:I74)</f>
        <v>2.2448833333333336</v>
      </c>
      <c r="S72" s="329">
        <f t="shared" ref="S72" si="22">AVERAGE(J72:J74)</f>
        <v>1.556176081424937</v>
      </c>
      <c r="T72" s="329">
        <f t="shared" ref="T72" si="23">AVERAGE(K72:K74)</f>
        <v>2.043893097112861</v>
      </c>
      <c r="U72" s="357">
        <f t="shared" ref="U72" si="24">AVERAGE(L72:T72)</f>
        <v>1.7449516546446147</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(1.69*'VO2-LBM'!C73-1.69*'VCO2-LBM'!C73)/1000</f>
        <v>1.87933827586207</v>
      </c>
      <c r="D73" s="355">
        <f>(1.69*'VO2-LBM'!D73-1.69*'VCO2-LBM'!D73)/1000</f>
        <v>2.0703433701657468</v>
      </c>
      <c r="E73" s="355">
        <f>(1.69*'VO2-LBM'!E73-1.69*'VCO2-LBM'!E73)/1000</f>
        <v>1.032107142857144</v>
      </c>
      <c r="F73" s="355">
        <f>(1.69*'VO2-LBM'!F73-1.69*'VCO2-LBM'!F73)/1000</f>
        <v>1.4757600000000002</v>
      </c>
      <c r="G73" s="355">
        <f>(1.69*'VO2-LBM'!G73-1.69*'VCO2-LBM'!G73)/1000</f>
        <v>3.0621063698630131</v>
      </c>
      <c r="H73" s="355">
        <f>(1.69*'VO2-LBM'!H73-1.69*'VCO2-LBM'!H73)/1000</f>
        <v>1.4236774603174609</v>
      </c>
      <c r="I73" s="355">
        <f>(1.69*'VO2-LBM'!I73-1.69*'VCO2-LBM'!I73)/1000</f>
        <v>2.2617833333333328</v>
      </c>
      <c r="J73" s="355">
        <f>(1.69*'VO2-LBM'!J73-1.69*'VCO2-LBM'!J73)/1000</f>
        <v>1.7549166412213744</v>
      </c>
      <c r="K73" s="356">
        <f>(1.69*'VO2-LBM'!K73-1.69*'VCO2-LBM'!K73)/1000</f>
        <v>2.0971968503936989</v>
      </c>
      <c r="L73" s="329"/>
      <c r="M73" s="329"/>
      <c r="N73" s="329"/>
      <c r="O73" s="329"/>
      <c r="P73" s="329"/>
      <c r="Q73" s="329"/>
      <c r="R73" s="329"/>
      <c r="S73" s="329"/>
      <c r="T73" s="329"/>
      <c r="U73" s="357">
        <f t="shared" ref="U73" si="25">STDEV(L72:T72)/SQRT(COUNT(L72:T72))</f>
        <v>0.13480735465260865</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(1.69*'VO2-LBM'!C74-1.69*'VCO2-LBM'!C74)/1000</f>
        <v>1.1397107471264372</v>
      </c>
      <c r="D74" s="355">
        <f>(1.69*'VO2-LBM'!D74-1.69*'VCO2-LBM'!D74)/1000</f>
        <v>1.7115218232044198</v>
      </c>
      <c r="E74" s="355">
        <f>(1.69*'VO2-LBM'!E74-1.69*'VCO2-LBM'!E74)/1000</f>
        <v>1.2955660714285713</v>
      </c>
      <c r="F74" s="355">
        <f>(1.69*'VO2-LBM'!F74-1.69*'VCO2-LBM'!F74)/1000</f>
        <v>1.6445000000000018</v>
      </c>
      <c r="G74" s="355">
        <f>(1.69*'VO2-LBM'!G74-1.69*'VCO2-LBM'!G74)/1000</f>
        <v>1.8355483561643842</v>
      </c>
      <c r="H74" s="355">
        <f>(1.69*'VO2-LBM'!H74-1.69*'VCO2-LBM'!H74)/1000</f>
        <v>0.91563126984127119</v>
      </c>
      <c r="I74" s="355">
        <f>(1.69*'VO2-LBM'!I74-1.69*'VCO2-LBM'!I74)/1000</f>
        <v>2.1885500000000002</v>
      </c>
      <c r="J74" s="355">
        <f>(1.69*'VO2-LBM'!J74-1.69*'VCO2-LBM'!J74)/1000</f>
        <v>1.5833622900763367</v>
      </c>
      <c r="K74" s="356">
        <f>(1.69*'VO2-LBM'!K74-1.69*'VCO2-LBM'!K74)/1000</f>
        <v>1.470659291338583</v>
      </c>
      <c r="L74" s="32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(1.69*'VO2-LBM'!C75-1.69*'VCO2-LBM'!C75)/1000</f>
        <v>1.2686849425287345</v>
      </c>
      <c r="D75" s="355">
        <f>(1.69*'VO2-LBM'!D75-1.69*'VCO2-LBM'!D75)/1000</f>
        <v>2.2526019337016567</v>
      </c>
      <c r="E75" s="355">
        <f>(1.69*'VO2-LBM'!E75-1.69*'VCO2-LBM'!E75)/1000</f>
        <v>0.91259999999999986</v>
      </c>
      <c r="F75" s="355">
        <f>(1.69*'VO2-LBM'!F75-1.69*'VCO2-LBM'!F75)/1000</f>
        <v>1.3241799999999986</v>
      </c>
      <c r="G75" s="355">
        <f>(1.69*'VO2-LBM'!G75-1.69*'VCO2-LBM'!G75)/1000</f>
        <v>2.1643459589041076</v>
      </c>
      <c r="H75" s="355">
        <f>(1.69*'VO2-LBM'!H75-1.69*'VCO2-LBM'!H75)/1000</f>
        <v>1.013222063492065</v>
      </c>
      <c r="I75" s="355">
        <f>(1.69*'VO2-LBM'!I75-1.69*'VCO2-LBM'!I75)/1000</f>
        <v>2.0251833333333327</v>
      </c>
      <c r="J75" s="355">
        <f>(1.69*'VO2-LBM'!J75-1.69*'VCO2-LBM'!J75)/1000</f>
        <v>1.0321384732824435</v>
      </c>
      <c r="K75" s="356">
        <f>(1.69*'VO2-LBM'!K75-1.69*'VCO2-LBM'!K75)/1000</f>
        <v>1.4680377952755916</v>
      </c>
      <c r="L75" s="329">
        <f t="shared" ref="L75:P75" si="26">AVERAGE(C75:C77)</f>
        <v>0.88263973180076605</v>
      </c>
      <c r="M75" s="329">
        <f t="shared" si="26"/>
        <v>1.5558426335174949</v>
      </c>
      <c r="N75" s="329">
        <f t="shared" si="26"/>
        <v>1.3426446428571424</v>
      </c>
      <c r="O75" s="329">
        <f t="shared" si="26"/>
        <v>1.0629666666666666</v>
      </c>
      <c r="P75" s="329">
        <f t="shared" si="26"/>
        <v>2.2005613470319618</v>
      </c>
      <c r="Q75" s="329">
        <f t="shared" ref="Q75" si="27">AVERAGE(H75:H77)</f>
        <v>0.85057074074074102</v>
      </c>
      <c r="R75" s="329">
        <f t="shared" ref="R75" si="28">AVERAGE(I75:I77)</f>
        <v>1.653383333333333</v>
      </c>
      <c r="S75" s="329">
        <f t="shared" ref="S75" si="29">AVERAGE(J75:J77)</f>
        <v>0.92151872773536914</v>
      </c>
      <c r="T75" s="329">
        <f t="shared" ref="T75" si="30">AVERAGE(K75:K77)</f>
        <v>1.2329769816272975</v>
      </c>
      <c r="U75" s="357">
        <f t="shared" ref="U75" si="31">AVERAGE(L75:T75)</f>
        <v>1.3003449783678636</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(1.69*'VO2-LBM'!C76-1.69*'VCO2-LBM'!C76)/1000</f>
        <v>0.97388678160919517</v>
      </c>
      <c r="D76" s="355">
        <f>(1.69*'VO2-LBM'!D76-1.69*'VCO2-LBM'!D76)/1000</f>
        <v>1.3099834254143643</v>
      </c>
      <c r="E76" s="355">
        <f>(1.69*'VO2-LBM'!E76-1.69*'VCO2-LBM'!E76)/1000</f>
        <v>1.5209999999999999</v>
      </c>
      <c r="F76" s="355">
        <f>(1.69*'VO2-LBM'!F76-1.69*'VCO2-LBM'!F76)/1000</f>
        <v>0.90662000000000076</v>
      </c>
      <c r="G76" s="355">
        <f>(1.69*'VO2-LBM'!G76-1.69*'VCO2-LBM'!G76)/1000</f>
        <v>1.7640706164383555</v>
      </c>
      <c r="H76" s="355">
        <f>(1.69*'VO2-LBM'!H76-1.69*'VCO2-LBM'!H76)/1000</f>
        <v>0.93859380952380977</v>
      </c>
      <c r="I76" s="355">
        <f>(1.69*'VO2-LBM'!I76-1.69*'VCO2-LBM'!I76)/1000</f>
        <v>1.9406833333333324</v>
      </c>
      <c r="J76" s="355">
        <f>(1.69*'VO2-LBM'!J76-1.69*'VCO2-LBM'!J76)/1000</f>
        <v>0.98995297709923757</v>
      </c>
      <c r="K76" s="356">
        <f>(1.69*'VO2-LBM'!K76-1.69*'VCO2-LBM'!K76)/1000</f>
        <v>1.1849162204724417</v>
      </c>
      <c r="L76" s="329"/>
      <c r="M76" s="329"/>
      <c r="N76" s="329"/>
      <c r="O76" s="329"/>
      <c r="P76" s="329"/>
      <c r="Q76" s="329"/>
      <c r="R76" s="329"/>
      <c r="S76" s="329"/>
      <c r="T76" s="329"/>
      <c r="U76" s="357">
        <f t="shared" ref="U76" si="32">STDEV(L75:T75)/SQRT(COUNT(L75:T75))</f>
        <v>0.14828953846708909</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(1.69*'VO2-LBM'!C77-1.69*'VCO2-LBM'!C77)/1000</f>
        <v>0.40534747126436832</v>
      </c>
      <c r="D77" s="355">
        <f>(1.69*'VO2-LBM'!D77-1.69*'VCO2-LBM'!D77)/1000</f>
        <v>1.1049425414364642</v>
      </c>
      <c r="E77" s="355">
        <f>(1.69*'VO2-LBM'!E77-1.69*'VCO2-LBM'!E77)/1000</f>
        <v>1.5943339285714273</v>
      </c>
      <c r="F77" s="355">
        <f>(1.69*'VO2-LBM'!F77-1.69*'VCO2-LBM'!F77)/1000</f>
        <v>0.9581000000000004</v>
      </c>
      <c r="G77" s="355">
        <f>(1.69*'VO2-LBM'!G77-1.69*'VCO2-LBM'!G77)/1000</f>
        <v>2.6732674657534226</v>
      </c>
      <c r="H77" s="355">
        <f>(1.69*'VO2-LBM'!H77-1.69*'VCO2-LBM'!H77)/1000</f>
        <v>0.59989634920634849</v>
      </c>
      <c r="I77" s="355">
        <f>(1.69*'VO2-LBM'!I77-1.69*'VCO2-LBM'!I77)/1000</f>
        <v>0.99428333333333374</v>
      </c>
      <c r="J77" s="355">
        <f>(1.69*'VO2-LBM'!J77-1.69*'VCO2-LBM'!J77)/1000</f>
        <v>0.74246473282442638</v>
      </c>
      <c r="K77" s="356">
        <f>(1.69*'VO2-LBM'!K77-1.69*'VCO2-LBM'!K77)/1000</f>
        <v>1.045976929133859</v>
      </c>
      <c r="L77" s="32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(1.69*'VO2-LBM'!C78-1.69*'VCO2-LBM'!C78)/1000</f>
        <v>0.44219724137931099</v>
      </c>
      <c r="D78" s="355">
        <f>(1.69*'VO2-LBM'!D78-1.69*'VCO2-LBM'!D78)/1000</f>
        <v>2.24690635359116</v>
      </c>
      <c r="E78" s="355">
        <f>(1.69*'VO2-LBM'!E78-1.69*'VCO2-LBM'!E78)/1000</f>
        <v>1.2140839285714273</v>
      </c>
      <c r="F78" s="355">
        <f>(1.69*'VO2-LBM'!F78-1.69*'VCO2-LBM'!F78)/1000</f>
        <v>0.451880000000001</v>
      </c>
      <c r="G78" s="355">
        <f>(1.69*'VO2-LBM'!G78-1.69*'VCO2-LBM'!G78)/1000</f>
        <v>1.7812252739726009</v>
      </c>
      <c r="H78" s="355">
        <f>(1.69*'VO2-LBM'!H78-1.69*'VCO2-LBM'!H78)/1000</f>
        <v>0.70896841269841204</v>
      </c>
      <c r="I78" s="355">
        <f>(1.69*'VO2-LBM'!I78-1.69*'VCO2-LBM'!I78)/1000</f>
        <v>0.96893333333333431</v>
      </c>
      <c r="J78" s="355">
        <f>(1.69*'VO2-LBM'!J78-1.69*'VCO2-LBM'!J78)/1000</f>
        <v>0.97026641221373944</v>
      </c>
      <c r="K78" s="356">
        <f>(1.69*'VO2-LBM'!K78-1.69*'VCO2-LBM'!K78)/1000</f>
        <v>1.5781406299212595</v>
      </c>
      <c r="L78" s="329">
        <f t="shared" ref="L78:P78" si="33">AVERAGE(C78:C80)</f>
        <v>0.34831806513409996</v>
      </c>
      <c r="M78" s="329">
        <f t="shared" si="33"/>
        <v>2.0636985267034986</v>
      </c>
      <c r="N78" s="329">
        <f t="shared" si="33"/>
        <v>1.1742482142857138</v>
      </c>
      <c r="O78" s="329">
        <f t="shared" si="33"/>
        <v>0.42423333333333363</v>
      </c>
      <c r="P78" s="329">
        <f t="shared" si="33"/>
        <v>1.4686292922374424</v>
      </c>
      <c r="Q78" s="329">
        <f t="shared" ref="Q78" si="34">AVERAGE(H78:H80)</f>
        <v>0.63338338624338675</v>
      </c>
      <c r="R78" s="329">
        <f t="shared" ref="R78" si="35">AVERAGE(I78:I80)</f>
        <v>1.2214944444444451</v>
      </c>
      <c r="S78" s="329">
        <f t="shared" ref="S78" si="36">AVERAGE(J78:J80)</f>
        <v>0.76871348600508804</v>
      </c>
      <c r="T78" s="329">
        <f t="shared" ref="T78" si="37">AVERAGE(K78:K80)</f>
        <v>1.5947434383202108</v>
      </c>
      <c r="U78" s="357">
        <f t="shared" ref="U78" si="38">AVERAGE(L78:T78)</f>
        <v>1.0774957985230245</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(1.69*'VO2-LBM'!C79-1.69*'VCO2-LBM'!C79)/1000</f>
        <v>0.3342800574712646</v>
      </c>
      <c r="D79" s="355">
        <f>(1.69*'VO2-LBM'!D79-1.69*'VCO2-LBM'!D79)/1000</f>
        <v>1.9222582872928169</v>
      </c>
      <c r="E79" s="355">
        <f>(1.69*'VO2-LBM'!E79-1.69*'VCO2-LBM'!E79)/1000</f>
        <v>0.99408214285714347</v>
      </c>
      <c r="F79" s="355">
        <f>(1.69*'VO2-LBM'!F79-1.69*'VCO2-LBM'!F79)/1000</f>
        <v>0.47761999999999988</v>
      </c>
      <c r="G79" s="355">
        <f>(1.69*'VO2-LBM'!G79-1.69*'VCO2-LBM'!G79)/1000</f>
        <v>1.398104589041097</v>
      </c>
      <c r="H79" s="355">
        <f>(1.69*'VO2-LBM'!H79-1.69*'VCO2-LBM'!H79)/1000</f>
        <v>0.67165428571428676</v>
      </c>
      <c r="I79" s="355">
        <f>(1.69*'VO2-LBM'!I79-1.69*'VCO2-LBM'!I79)/1000</f>
        <v>1.6054999999999999</v>
      </c>
      <c r="J79" s="355">
        <f>(1.69*'VO2-LBM'!J79-1.69*'VCO2-LBM'!J79)/1000</f>
        <v>0.81839862595419799</v>
      </c>
      <c r="K79" s="356">
        <f>(1.69*'VO2-LBM'!K79-1.69*'VCO2-LBM'!K79)/1000</f>
        <v>1.772131338582678</v>
      </c>
      <c r="L79" s="329"/>
      <c r="M79" s="329"/>
      <c r="N79" s="329"/>
      <c r="O79" s="329"/>
      <c r="P79" s="329"/>
      <c r="Q79" s="329"/>
      <c r="R79" s="329"/>
      <c r="S79" s="329"/>
      <c r="T79" s="329"/>
      <c r="U79" s="357">
        <f t="shared" ref="U79" si="39">STDEV(L78:T78)/SQRT(COUNT(L78:T78))</f>
        <v>0.19272380058271854</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(1.69*'VO2-LBM'!C80-1.69*'VCO2-LBM'!C80)/1000</f>
        <v>0.26847689655172419</v>
      </c>
      <c r="D80" s="355">
        <f>(1.69*'VO2-LBM'!D80-1.69*'VCO2-LBM'!D80)/1000</f>
        <v>2.0219309392265186</v>
      </c>
      <c r="E80" s="355">
        <f>(1.69*'VO2-LBM'!E80-1.69*'VCO2-LBM'!E80)/1000</f>
        <v>1.3145785714285703</v>
      </c>
      <c r="F80" s="355">
        <f>(1.69*'VO2-LBM'!F80-1.69*'VCO2-LBM'!F80)/1000</f>
        <v>0.34319999999999984</v>
      </c>
      <c r="G80" s="355">
        <f>(1.69*'VO2-LBM'!G80-1.69*'VCO2-LBM'!G80)/1000</f>
        <v>1.2265580136986292</v>
      </c>
      <c r="H80" s="355">
        <f>(1.69*'VO2-LBM'!H80-1.69*'VCO2-LBM'!H80)/1000</f>
        <v>0.51952746031746122</v>
      </c>
      <c r="I80" s="355">
        <f>(1.69*'VO2-LBM'!I80-1.69*'VCO2-LBM'!I80)/1000</f>
        <v>1.0900500000000011</v>
      </c>
      <c r="J80" s="355">
        <f>(1.69*'VO2-LBM'!J80-1.69*'VCO2-LBM'!J80)/1000</f>
        <v>0.51747541984732648</v>
      </c>
      <c r="K80" s="356">
        <f>(1.69*'VO2-LBM'!K80-1.69*'VCO2-LBM'!K80)/1000</f>
        <v>1.433958346456695</v>
      </c>
      <c r="L80" s="32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(1.69*'VO2-LBM'!C81-1.69*'VCO2-LBM'!C81)/1000</f>
        <v>0.38165833333333282</v>
      </c>
      <c r="D81" s="355">
        <f>(1.69*'VO2-LBM'!D81-1.69*'VCO2-LBM'!D81)/1000</f>
        <v>2.0988212707182319</v>
      </c>
      <c r="E81" s="355">
        <f>(1.69*'VO2-LBM'!E81-1.69*'VCO2-LBM'!E81)/1000</f>
        <v>1.2195160714285722</v>
      </c>
      <c r="F81" s="355">
        <f>(1.69*'VO2-LBM'!F81-1.69*'VCO2-LBM'!F81)/1000</f>
        <v>0.34319999999999889</v>
      </c>
      <c r="G81" s="355">
        <f>(1.69*'VO2-LBM'!G81-1.69*'VCO2-LBM'!G81)/1000</f>
        <v>1.9327580821917827</v>
      </c>
      <c r="H81" s="355">
        <f>(1.69*'VO2-LBM'!H81-1.69*'VCO2-LBM'!H81)/1000</f>
        <v>1.056276825396826</v>
      </c>
      <c r="I81" s="355">
        <f>(1.69*'VO2-LBM'!I81-1.69*'VCO2-LBM'!I81)/1000</f>
        <v>1.1125833333333357</v>
      </c>
      <c r="J81" s="355">
        <f>(1.69*'VO2-LBM'!J81-1.69*'VCO2-LBM'!J81)/1000</f>
        <v>0.55403618320610626</v>
      </c>
      <c r="K81" s="356">
        <f>(1.69*'VO2-LBM'!K81-1.69*'VCO2-LBM'!K81)/1000</f>
        <v>1.3946359055118118</v>
      </c>
      <c r="L81" s="329">
        <f t="shared" ref="L81:P81" si="40">AVERAGE(C81:C83)</f>
        <v>0.29304340996168532</v>
      </c>
      <c r="M81" s="329">
        <f t="shared" si="40"/>
        <v>1.5482485267034989</v>
      </c>
      <c r="N81" s="329">
        <f t="shared" si="40"/>
        <v>1.2240428571428577</v>
      </c>
      <c r="O81" s="329">
        <f t="shared" si="40"/>
        <v>0.40421333333333259</v>
      </c>
      <c r="P81" s="329">
        <f t="shared" si="40"/>
        <v>1.4114471004566223</v>
      </c>
      <c r="Q81" s="329">
        <f t="shared" ref="Q81" si="41">AVERAGE(H81:H83)</f>
        <v>0.75106640211640319</v>
      </c>
      <c r="R81" s="329">
        <f t="shared" ref="R81" si="42">AVERAGE(I81:I83)</f>
        <v>0.99146666666666639</v>
      </c>
      <c r="S81" s="329">
        <f t="shared" ref="S81" si="43">AVERAGE(J81:J83)</f>
        <v>0.69371704834605552</v>
      </c>
      <c r="T81" s="329">
        <f t="shared" ref="T81" si="44">AVERAGE(K81:K83)</f>
        <v>1.399005065616798</v>
      </c>
      <c r="U81" s="357">
        <f t="shared" ref="U81" si="45">AVERAGE(L81:T81)</f>
        <v>0.96847226781599105</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(1.69*'VO2-LBM'!C82-1.69*'VCO2-LBM'!C82)/1000</f>
        <v>0.12107781609195263</v>
      </c>
      <c r="D82" s="355">
        <f>(1.69*'VO2-LBM'!D82-1.69*'VCO2-LBM'!D82)/1000</f>
        <v>1.3270701657458568</v>
      </c>
      <c r="E82" s="355">
        <f>(1.69*'VO2-LBM'!E82-1.69*'VCO2-LBM'!E82)/1000</f>
        <v>1.3634678571428585</v>
      </c>
      <c r="F82" s="355">
        <f>(1.69*'VO2-LBM'!F82-1.69*'VCO2-LBM'!F82)/1000</f>
        <v>0.63205999999999951</v>
      </c>
      <c r="G82" s="355">
        <f>(1.69*'VO2-LBM'!G82-1.69*'VCO2-LBM'!G82)/1000</f>
        <v>1.0921798630136983</v>
      </c>
      <c r="H82" s="355">
        <f>(1.69*'VO2-LBM'!H82-1.69*'VCO2-LBM'!H82)/1000</f>
        <v>0.76350444444444565</v>
      </c>
      <c r="I82" s="355">
        <f>(1.69*'VO2-LBM'!I82-1.69*'VCO2-LBM'!I82)/1000</f>
        <v>1.0900499999999993</v>
      </c>
      <c r="J82" s="355">
        <f>(1.69*'VO2-LBM'!J82-1.69*'VCO2-LBM'!J82)/1000</f>
        <v>0.68902977099236518</v>
      </c>
      <c r="K82" s="356">
        <f>(1.69*'VO2-LBM'!K82-1.69*'VCO2-LBM'!K82)/1000</f>
        <v>1.1822947244094504</v>
      </c>
      <c r="L82" s="329"/>
      <c r="M82" s="329"/>
      <c r="N82" s="329"/>
      <c r="O82" s="329"/>
      <c r="P82" s="329"/>
      <c r="Q82" s="329"/>
      <c r="R82" s="329"/>
      <c r="S82" s="329"/>
      <c r="T82" s="329"/>
      <c r="U82" s="357">
        <f t="shared" ref="U82" si="46">STDEV(L81:T81)/SQRT(COUNT(L81:T81))</f>
        <v>0.1527942879715424</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(1.69*'VO2-LBM'!C83-1.69*'VCO2-LBM'!C83)/1000</f>
        <v>0.37639408045977052</v>
      </c>
      <c r="D83" s="355">
        <f>(1.69*'VO2-LBM'!D83-1.69*'VCO2-LBM'!D83)/1000</f>
        <v>1.2188541436464084</v>
      </c>
      <c r="E83" s="355">
        <f>(1.69*'VO2-LBM'!E83-1.69*'VCO2-LBM'!E83)/1000</f>
        <v>1.0891446428571416</v>
      </c>
      <c r="F83" s="355">
        <f>(1.69*'VO2-LBM'!F83-1.69*'VCO2-LBM'!F83)/1000</f>
        <v>0.2373799999999992</v>
      </c>
      <c r="G83" s="355">
        <f>(1.69*'VO2-LBM'!G83-1.69*'VCO2-LBM'!G83)/1000</f>
        <v>1.2094033561643855</v>
      </c>
      <c r="H83" s="355">
        <f>(1.69*'VO2-LBM'!H83-1.69*'VCO2-LBM'!H83)/1000</f>
        <v>0.43341793650793808</v>
      </c>
      <c r="I83" s="355">
        <f>(1.69*'VO2-LBM'!I83-1.69*'VCO2-LBM'!I83)/1000</f>
        <v>0.7717666666666646</v>
      </c>
      <c r="J83" s="355">
        <f>(1.69*'VO2-LBM'!J83-1.69*'VCO2-LBM'!J83)/1000</f>
        <v>0.83808519083969535</v>
      </c>
      <c r="K83" s="356">
        <f>(1.69*'VO2-LBM'!K83-1.69*'VCO2-LBM'!K83)/1000</f>
        <v>1.6200845669291319</v>
      </c>
      <c r="L83" s="32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(1.69*'VO2-LBM'!C84-1.69*'VCO2-LBM'!C84)/1000</f>
        <v>0.24741988505747123</v>
      </c>
      <c r="D84" s="355">
        <f>(1.69*'VO2-LBM'!D84-1.69*'VCO2-LBM'!D84)/1000</f>
        <v>0.73757762430939189</v>
      </c>
      <c r="E84" s="355">
        <f>(1.69*'VO2-LBM'!E84-1.69*'VCO2-LBM'!E84)/1000</f>
        <v>0.82296964285714191</v>
      </c>
      <c r="F84" s="355">
        <f>(1.69*'VO2-LBM'!F84-1.69*'VCO2-LBM'!F84)/1000</f>
        <v>8.5799999999999266E-2</v>
      </c>
      <c r="G84" s="355">
        <f>(1.69*'VO2-LBM'!G84-1.69*'VCO2-LBM'!G84)/1000</f>
        <v>0.84915554794520542</v>
      </c>
      <c r="H84" s="355">
        <f>(1.69*'VO2-LBM'!H84-1.69*'VCO2-LBM'!H84)/1000</f>
        <v>0.90127968253968171</v>
      </c>
      <c r="I84" s="355">
        <f>(1.69*'VO2-LBM'!I84-1.69*'VCO2-LBM'!I84)/1000</f>
        <v>0.67318333333333435</v>
      </c>
      <c r="J84" s="355">
        <f>(1.69*'VO2-LBM'!J84-1.69*'VCO2-LBM'!J84)/1000</f>
        <v>0.82121099236641026</v>
      </c>
      <c r="K84" s="356">
        <f>(1.69*'VO2-LBM'!K84-1.69*'VCO2-LBM'!K84)/1000</f>
        <v>0.89917314960629846</v>
      </c>
      <c r="L84" s="329">
        <f t="shared" ref="L84:P84" si="47">AVERAGE(C84:C86)</f>
        <v>0.17021084291187738</v>
      </c>
      <c r="M84" s="329">
        <f t="shared" si="47"/>
        <v>1.8358753222836095</v>
      </c>
      <c r="N84" s="329">
        <f t="shared" si="47"/>
        <v>1.2837964285714276</v>
      </c>
      <c r="O84" s="329">
        <f t="shared" si="47"/>
        <v>0.30792666666666685</v>
      </c>
      <c r="P84" s="329">
        <f t="shared" si="47"/>
        <v>1.0197490867579913</v>
      </c>
      <c r="Q84" s="329">
        <f t="shared" ref="Q84" si="48">AVERAGE(H84:H86)</f>
        <v>0.75297994708994709</v>
      </c>
      <c r="R84" s="329">
        <f t="shared" ref="R84" si="49">AVERAGE(I84:I86)</f>
        <v>0.6853888888888896</v>
      </c>
      <c r="S84" s="329">
        <f t="shared" ref="S84" si="50">AVERAGE(J84:J86)</f>
        <v>0.86808376590330705</v>
      </c>
      <c r="T84" s="329">
        <f t="shared" ref="T84" si="51">AVERAGE(K84:K86)</f>
        <v>0.85810304461942322</v>
      </c>
      <c r="U84" s="357">
        <f t="shared" ref="U84" si="52">AVERAGE(L84:T84)</f>
        <v>0.86467933263257102</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(1.69*'VO2-LBM'!C85-1.69*'VCO2-LBM'!C85)/1000</f>
        <v>6.8435287356322982E-2</v>
      </c>
      <c r="D85" s="355">
        <f>(1.69*'VO2-LBM'!D85-1.69*'VCO2-LBM'!D85)/1000</f>
        <v>2.3779046961325974</v>
      </c>
      <c r="E85" s="355">
        <f>(1.69*'VO2-LBM'!E85-1.69*'VCO2-LBM'!E85)/1000</f>
        <v>1.2602571428571419</v>
      </c>
      <c r="F85" s="355">
        <f>(1.69*'VO2-LBM'!F85-1.69*'VCO2-LBM'!F85)/1000</f>
        <v>0.26884000000000013</v>
      </c>
      <c r="G85" s="355">
        <f>(1.69*'VO2-LBM'!G85-1.69*'VCO2-LBM'!G85)/1000</f>
        <v>1.1607984931506863</v>
      </c>
      <c r="H85" s="355">
        <f>(1.69*'VO2-LBM'!H85-1.69*'VCO2-LBM'!H85)/1000</f>
        <v>0.43915857142857201</v>
      </c>
      <c r="I85" s="355">
        <f>(1.69*'VO2-LBM'!I85-1.69*'VCO2-LBM'!I85)/1000</f>
        <v>0.67318333333333435</v>
      </c>
      <c r="J85" s="355">
        <f>(1.69*'VO2-LBM'!J85-1.69*'VCO2-LBM'!J85)/1000</f>
        <v>0.85214702290076272</v>
      </c>
      <c r="K85" s="356">
        <f>(1.69*'VO2-LBM'!K85-1.69*'VCO2-LBM'!K85)/1000</f>
        <v>0.93325259842519881</v>
      </c>
      <c r="L85" s="329"/>
      <c r="M85" s="329"/>
      <c r="N85" s="329"/>
      <c r="O85" s="329"/>
      <c r="P85" s="329"/>
      <c r="Q85" s="329"/>
      <c r="R85" s="329"/>
      <c r="S85" s="329"/>
      <c r="T85" s="329"/>
      <c r="U85" s="357">
        <f t="shared" ref="U85" si="53">STDEV(L84:T84)/SQRT(COUNT(L84:T84))</f>
        <v>0.16582554784992568</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(1.69*'VO2-LBM'!C86-1.69*'VCO2-LBM'!C86)/1000</f>
        <v>0.19477735632183793</v>
      </c>
      <c r="D86" s="355">
        <f>(1.69*'VO2-LBM'!D86-1.69*'VCO2-LBM'!D86)/1000</f>
        <v>2.3921436464088393</v>
      </c>
      <c r="E86" s="355">
        <f>(1.69*'VO2-LBM'!E86-1.69*'VCO2-LBM'!E86)/1000</f>
        <v>1.7681624999999994</v>
      </c>
      <c r="F86" s="355">
        <f>(1.69*'VO2-LBM'!F86-1.69*'VCO2-LBM'!F86)/1000</f>
        <v>0.5691400000000012</v>
      </c>
      <c r="G86" s="355">
        <f>(1.69*'VO2-LBM'!G86-1.69*'VCO2-LBM'!G86)/1000</f>
        <v>1.0492932191780819</v>
      </c>
      <c r="H86" s="355">
        <f>(1.69*'VO2-LBM'!H86-1.69*'VCO2-LBM'!H86)/1000</f>
        <v>0.91850158730158726</v>
      </c>
      <c r="I86" s="355">
        <f>(1.69*'VO2-LBM'!I86-1.69*'VCO2-LBM'!I86)/1000</f>
        <v>0.70980000000000021</v>
      </c>
      <c r="J86" s="355">
        <f>(1.69*'VO2-LBM'!J86-1.69*'VCO2-LBM'!J86)/1000</f>
        <v>0.93089328244274838</v>
      </c>
      <c r="K86" s="356">
        <f>(1.69*'VO2-LBM'!K86-1.69*'VCO2-LBM'!K86)/1000</f>
        <v>0.7418833858267726</v>
      </c>
      <c r="L86" s="32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(1.69*'VO2-LBM'!C87-1.69*'VCO2-LBM'!C87)/1000</f>
        <v>0.34744068965517272</v>
      </c>
      <c r="D87" s="355">
        <f>(1.69*'VO2-LBM'!D87-1.69*'VCO2-LBM'!D87)/1000</f>
        <v>2.4006870165745848</v>
      </c>
      <c r="E87" s="355">
        <f>(1.69*'VO2-LBM'!E87-1.69*'VCO2-LBM'!E87)/1000</f>
        <v>1.2330964285714281</v>
      </c>
      <c r="F87" s="355">
        <f>(1.69*'VO2-LBM'!F87-1.69*'VCO2-LBM'!F87)/1000</f>
        <v>-0.20592000000000099</v>
      </c>
      <c r="G87" s="355">
        <f>(1.69*'VO2-LBM'!G87-1.69*'VCO2-LBM'!G87)/1000</f>
        <v>1.7612115068493139</v>
      </c>
      <c r="H87" s="355">
        <f>(1.69*'VO2-LBM'!H87-1.69*'VCO2-LBM'!H87)/1000</f>
        <v>0.71470904761904785</v>
      </c>
      <c r="I87" s="355">
        <f>(1.69*'VO2-LBM'!I87-1.69*'VCO2-LBM'!I87)/1000</f>
        <v>0.11548333333333176</v>
      </c>
      <c r="J87" s="355">
        <f>(1.69*'VO2-LBM'!J87-1.69*'VCO2-LBM'!J87)/1000</f>
        <v>1.0405755725190828</v>
      </c>
      <c r="K87" s="356">
        <f>(1.69*'VO2-LBM'!K87-1.69*'VCO2-LBM'!K87)/1000</f>
        <v>0.88082267716535534</v>
      </c>
      <c r="L87" s="329">
        <f t="shared" ref="L87:P87" si="54">AVERAGE(C87:C89)</f>
        <v>0.25005201149425282</v>
      </c>
      <c r="M87" s="329">
        <f t="shared" si="54"/>
        <v>1.8197378453038671</v>
      </c>
      <c r="N87" s="329">
        <f t="shared" si="54"/>
        <v>1.3254428571428563</v>
      </c>
      <c r="O87" s="329">
        <f t="shared" si="54"/>
        <v>2.001999999999983E-2</v>
      </c>
      <c r="P87" s="329">
        <f t="shared" si="54"/>
        <v>1.3285329223744293</v>
      </c>
      <c r="Q87" s="329">
        <f t="shared" ref="Q87" si="55">AVERAGE(H87:H89)</f>
        <v>0.82282433862433813</v>
      </c>
      <c r="R87" s="329">
        <f t="shared" ref="R87" si="56">AVERAGE(I87:I89)</f>
        <v>0.49761111111111073</v>
      </c>
      <c r="S87" s="329">
        <f t="shared" ref="S87" si="57">AVERAGE(J87:J89)</f>
        <v>0.88495796437659013</v>
      </c>
      <c r="T87" s="329">
        <f t="shared" ref="T87" si="58">AVERAGE(K87:K89)</f>
        <v>0.67022916010498745</v>
      </c>
      <c r="U87" s="357">
        <f t="shared" ref="U87" si="59">AVERAGE(L87:T87)</f>
        <v>0.84660091228138112</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(1.69*'VO2-LBM'!C88-1.69*'VCO2-LBM'!C88)/1000</f>
        <v>0.23952350574712544</v>
      </c>
      <c r="D88" s="355">
        <f>(1.69*'VO2-LBM'!D88-1.69*'VCO2-LBM'!D88)/1000</f>
        <v>1.890932596685083</v>
      </c>
      <c r="E88" s="355">
        <f>(1.69*'VO2-LBM'!E88-1.69*'VCO2-LBM'!E88)/1000</f>
        <v>1.3960607142857142</v>
      </c>
      <c r="F88" s="355">
        <f>(1.69*'VO2-LBM'!F88-1.69*'VCO2-LBM'!F88)/1000</f>
        <v>0.19733999999999924</v>
      </c>
      <c r="G88" s="355">
        <f>(1.69*'VO2-LBM'!G88-1.69*'VCO2-LBM'!G88)/1000</f>
        <v>1.0006883561643853</v>
      </c>
      <c r="H88" s="355">
        <f>(1.69*'VO2-LBM'!H88-1.69*'VCO2-LBM'!H88)/1000</f>
        <v>0.99887047619047553</v>
      </c>
      <c r="I88" s="355">
        <f>(1.69*'VO2-LBM'!I88-1.69*'VCO2-LBM'!I88)/1000</f>
        <v>0.27039999999999964</v>
      </c>
      <c r="J88" s="355">
        <f>(1.69*'VO2-LBM'!J88-1.69*'VCO2-LBM'!J88)/1000</f>
        <v>0.71434106870228975</v>
      </c>
      <c r="K88" s="356">
        <f>(1.69*'VO2-LBM'!K88-1.69*'VCO2-LBM'!K88)/1000</f>
        <v>0.4744907874015753</v>
      </c>
      <c r="L88" s="329"/>
      <c r="M88" s="329"/>
      <c r="N88" s="329"/>
      <c r="O88" s="329"/>
      <c r="P88" s="329"/>
      <c r="Q88" s="329"/>
      <c r="R88" s="329"/>
      <c r="S88" s="329"/>
      <c r="T88" s="329"/>
      <c r="U88" s="357">
        <f t="shared" ref="U88" si="60">STDEV(L87:T87)/SQRT(COUNT(L87:T87))</f>
        <v>0.19012377626491436</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(1.69*'VO2-LBM'!C89-1.69*'VCO2-LBM'!C89)/1000</f>
        <v>0.16319183908046034</v>
      </c>
      <c r="D89" s="355">
        <f>(1.69*'VO2-LBM'!D89-1.69*'VCO2-LBM'!D89)/1000</f>
        <v>1.1675939226519332</v>
      </c>
      <c r="E89" s="355">
        <f>(1.69*'VO2-LBM'!E89-1.69*'VCO2-LBM'!E89)/1000</f>
        <v>1.3471714285714269</v>
      </c>
      <c r="F89" s="355">
        <f>(1.69*'VO2-LBM'!F89-1.69*'VCO2-LBM'!F89)/1000</f>
        <v>6.8640000000001242E-2</v>
      </c>
      <c r="G89" s="355">
        <f>(1.69*'VO2-LBM'!G89-1.69*'VCO2-LBM'!G89)/1000</f>
        <v>1.2236989041095885</v>
      </c>
      <c r="H89" s="355">
        <f>(1.69*'VO2-LBM'!H89-1.69*'VCO2-LBM'!H89)/1000</f>
        <v>0.7548934920634911</v>
      </c>
      <c r="I89" s="355">
        <f>(1.69*'VO2-LBM'!I89-1.69*'VCO2-LBM'!I89)/1000</f>
        <v>1.1069500000000008</v>
      </c>
      <c r="J89" s="355">
        <f>(1.69*'VO2-LBM'!J89-1.69*'VCO2-LBM'!J89)/1000</f>
        <v>0.8999572519083977</v>
      </c>
      <c r="K89" s="356">
        <f>(1.69*'VO2-LBM'!K89-1.69*'VCO2-LBM'!K89)/1000</f>
        <v>0.65537401574803156</v>
      </c>
      <c r="L89" s="32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(1.69*'VO2-LBM'!C90-1.69*'VCO2-LBM'!C90)/1000</f>
        <v>0.11844568965517192</v>
      </c>
      <c r="D90" s="355">
        <f>(1.69*'VO2-LBM'!D90-1.69*'VCO2-LBM'!D90)/1000</f>
        <v>1.7343041436464082</v>
      </c>
      <c r="E90" s="355">
        <f>(1.69*'VO2-LBM'!E90-1.69*'VCO2-LBM'!E90)/1000</f>
        <v>1.4612464285714295</v>
      </c>
      <c r="F90" s="355">
        <f>(1.69*'VO2-LBM'!F90-1.69*'VCO2-LBM'!F90)/1000</f>
        <v>0.16587999999999919</v>
      </c>
      <c r="G90" s="355">
        <f>(1.69*'VO2-LBM'!G90-1.69*'VCO2-LBM'!G90)/1000</f>
        <v>1.1722349315068494</v>
      </c>
      <c r="H90" s="355">
        <f>(1.69*'VO2-LBM'!H90-1.69*'VCO2-LBM'!H90)/1000</f>
        <v>0.72619031746031759</v>
      </c>
      <c r="I90" s="355">
        <f>(1.69*'VO2-LBM'!I90-1.69*'VCO2-LBM'!I90)/1000</f>
        <v>0.47038333333333321</v>
      </c>
      <c r="J90" s="355">
        <f>(1.69*'VO2-LBM'!J90-1.69*'VCO2-LBM'!J90)/1000</f>
        <v>1.2093175572519066</v>
      </c>
      <c r="K90" s="356">
        <f>(1.69*'VO2-LBM'!K90-1.69*'VCO2-LBM'!K90)/1000</f>
        <v>0.19136921259842529</v>
      </c>
      <c r="L90" s="329">
        <f t="shared" ref="L90:P90" si="61">AVERAGE(C90:C92)</f>
        <v>5.9661532567049709E-2</v>
      </c>
      <c r="M90" s="329">
        <f t="shared" si="61"/>
        <v>1.3650406998158375</v>
      </c>
      <c r="N90" s="329">
        <f t="shared" si="61"/>
        <v>1.1887339285714285</v>
      </c>
      <c r="O90" s="329">
        <f t="shared" si="61"/>
        <v>0.24023999999999976</v>
      </c>
      <c r="P90" s="329">
        <f t="shared" si="61"/>
        <v>1.1712818949771686</v>
      </c>
      <c r="Q90" s="329">
        <f t="shared" ref="Q90" si="62">AVERAGE(H90:H92)</f>
        <v>0.50134878306878372</v>
      </c>
      <c r="R90" s="329">
        <f t="shared" ref="R90" si="63">AVERAGE(I90:I92)</f>
        <v>0.3990277777777777</v>
      </c>
      <c r="S90" s="329">
        <f t="shared" ref="S90" si="64">AVERAGE(J90:J92)</f>
        <v>0.65996865139949046</v>
      </c>
      <c r="T90" s="329">
        <f t="shared" ref="T90" si="65">AVERAGE(K90:K92)</f>
        <v>0.60294409448818931</v>
      </c>
      <c r="U90" s="357">
        <f t="shared" ref="U90" si="66">AVERAGE(L90:T90)</f>
        <v>0.68758304029619177</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(1.69*'VO2-LBM'!C91-1.69*'VCO2-LBM'!C91)/1000</f>
        <v>2.1057011494252948E-2</v>
      </c>
      <c r="D91" s="355">
        <f>(1.69*'VO2-LBM'!D91-1.69*'VCO2-LBM'!D91)/1000</f>
        <v>1.4580685082872924</v>
      </c>
      <c r="E91" s="355">
        <f>(1.69*'VO2-LBM'!E91-1.69*'VCO2-LBM'!E91)/1000</f>
        <v>1.3091464285714283</v>
      </c>
      <c r="F91" s="355">
        <f>(1.69*'VO2-LBM'!F91-1.69*'VCO2-LBM'!F91)/1000</f>
        <v>0.43186000000000058</v>
      </c>
      <c r="G91" s="355">
        <f>(1.69*'VO2-LBM'!G91-1.69*'VCO2-LBM'!G91)/1000</f>
        <v>0.95494260273972575</v>
      </c>
      <c r="H91" s="355">
        <f>(1.69*'VO2-LBM'!H91-1.69*'VCO2-LBM'!H91)/1000</f>
        <v>0.53961968253968284</v>
      </c>
      <c r="I91" s="355">
        <f>(1.69*'VO2-LBM'!I91-1.69*'VCO2-LBM'!I91)/1000</f>
        <v>0.56896666666666718</v>
      </c>
      <c r="J91" s="355">
        <f>(1.69*'VO2-LBM'!J91-1.69*'VCO2-LBM'!J91)/1000</f>
        <v>0.15468015267175725</v>
      </c>
      <c r="K91" s="356">
        <f>(1.69*'VO2-LBM'!K91-1.69*'VCO2-LBM'!K91)/1000</f>
        <v>1.0014114960629923</v>
      </c>
      <c r="L91" s="329"/>
      <c r="M91" s="329"/>
      <c r="N91" s="329"/>
      <c r="O91" s="329"/>
      <c r="P91" s="329"/>
      <c r="Q91" s="329"/>
      <c r="R91" s="329"/>
      <c r="S91" s="329"/>
      <c r="T91" s="329"/>
      <c r="U91" s="357">
        <f t="shared" ref="U91" si="67">STDEV(L90:T90)/SQRT(COUNT(L90:T90))</f>
        <v>0.15203894487216671</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(1.69*'VO2-LBM'!C92-1.69*'VCO2-LBM'!C92)/1000</f>
        <v>3.9481896551724273E-2</v>
      </c>
      <c r="D92" s="355">
        <f>(1.69*'VO2-LBM'!D92-1.69*'VCO2-LBM'!D92)/1000</f>
        <v>0.90274944751381192</v>
      </c>
      <c r="E92" s="355">
        <f>(1.69*'VO2-LBM'!E92-1.69*'VCO2-LBM'!E92)/1000</f>
        <v>0.79580892857142771</v>
      </c>
      <c r="F92" s="355">
        <f>(1.69*'VO2-LBM'!F92-1.69*'VCO2-LBM'!F92)/1000</f>
        <v>0.12297999999999956</v>
      </c>
      <c r="G92" s="355">
        <f>(1.69*'VO2-LBM'!G92-1.69*'VCO2-LBM'!G92)/1000</f>
        <v>1.386668150684931</v>
      </c>
      <c r="H92" s="355">
        <f>(1.69*'VO2-LBM'!H92-1.69*'VCO2-LBM'!H92)/1000</f>
        <v>0.23823634920635051</v>
      </c>
      <c r="I92" s="355">
        <f>(1.69*'VO2-LBM'!I92-1.69*'VCO2-LBM'!I92)/1000</f>
        <v>0.15773333333333267</v>
      </c>
      <c r="J92" s="355">
        <f>(1.69*'VO2-LBM'!J92-1.69*'VCO2-LBM'!J92)/1000</f>
        <v>0.61590824427480761</v>
      </c>
      <c r="K92" s="356">
        <f>(1.69*'VO2-LBM'!K92-1.69*'VCO2-LBM'!K92)/1000</f>
        <v>0.61605157480315031</v>
      </c>
      <c r="L92" s="32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(1.69*'VO2-LBM'!C93-1.69*'VCO2-LBM'!C93)/1000</f>
        <v>5.0010402298851661E-2</v>
      </c>
      <c r="D93" s="355">
        <f>(1.69*'VO2-LBM'!D93-1.69*'VCO2-LBM'!D93)/1000</f>
        <v>0.97394419889502704</v>
      </c>
      <c r="E93" s="355">
        <f>(1.69*'VO2-LBM'!E93-1.69*'VCO2-LBM'!E93)/1000</f>
        <v>0.62741250000000037</v>
      </c>
      <c r="F93" s="355">
        <f>(1.69*'VO2-LBM'!F93-1.69*'VCO2-LBM'!F93)/1000</f>
        <v>-6.5779999999998839E-2</v>
      </c>
      <c r="G93" s="355">
        <f>(1.69*'VO2-LBM'!G93-1.69*'VCO2-LBM'!G93)/1000</f>
        <v>0.75480493150684835</v>
      </c>
      <c r="H93" s="355">
        <f>(1.69*'VO2-LBM'!H93-1.69*'VCO2-LBM'!H93)/1000</f>
        <v>0.76350444444444387</v>
      </c>
      <c r="I93" s="355">
        <f>(1.69*'VO2-LBM'!I93-1.69*'VCO2-LBM'!I93)/1000</f>
        <v>0.27039999999999964</v>
      </c>
      <c r="J93" s="355">
        <f>(1.69*'VO2-LBM'!J93-1.69*'VCO2-LBM'!J93)/1000</f>
        <v>0.54841145038168093</v>
      </c>
      <c r="K93" s="356">
        <f>(1.69*'VO2-LBM'!K93-1.69*'VCO2-LBM'!K93)/1000</f>
        <v>0.61605157480315031</v>
      </c>
      <c r="L93" s="329">
        <f t="shared" ref="L93:P93" si="68">AVERAGE(C93:C95)</f>
        <v>6.6680536398468562E-2</v>
      </c>
      <c r="M93" s="329">
        <f t="shared" si="68"/>
        <v>1.3783303867403307</v>
      </c>
      <c r="N93" s="329">
        <f t="shared" si="68"/>
        <v>0.93432857142857129</v>
      </c>
      <c r="O93" s="329">
        <f t="shared" si="68"/>
        <v>0.12965333333333337</v>
      </c>
      <c r="P93" s="329">
        <f t="shared" si="68"/>
        <v>0.78053691780821932</v>
      </c>
      <c r="Q93" s="329">
        <f t="shared" ref="Q93" si="69">AVERAGE(H93:H95)</f>
        <v>0.36453031746031744</v>
      </c>
      <c r="R93" s="329">
        <f t="shared" ref="R93" si="70">AVERAGE(I93:I95)</f>
        <v>7.6049999999999882E-2</v>
      </c>
      <c r="S93" s="329">
        <f t="shared" ref="S93" si="71">AVERAGE(J93:J95)</f>
        <v>0.33560905852417272</v>
      </c>
      <c r="T93" s="329">
        <f t="shared" ref="T93" si="72">AVERAGE(K93:K95)</f>
        <v>0.62915905511811065</v>
      </c>
      <c r="U93" s="357">
        <f t="shared" ref="U93" si="73">AVERAGE(L93:T93)</f>
        <v>0.52165313075683595</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(1.69*'VO2-LBM'!C94-1.69*'VCO2-LBM'!C94)/1000</f>
        <v>0.19477735632183976</v>
      </c>
      <c r="D94" s="355">
        <f>(1.69*'VO2-LBM'!D94-1.69*'VCO2-LBM'!D94)/1000</f>
        <v>0.89990165745856343</v>
      </c>
      <c r="E94" s="355">
        <f>(1.69*'VO2-LBM'!E94-1.69*'VCO2-LBM'!E94)/1000</f>
        <v>1.1651946428571431</v>
      </c>
      <c r="F94" s="355">
        <f>(1.69*'VO2-LBM'!F94-1.69*'VCO2-LBM'!F94)/1000</f>
        <v>0.20305999999999949</v>
      </c>
      <c r="G94" s="355">
        <f>(1.69*'VO2-LBM'!G94-1.69*'VCO2-LBM'!G94)/1000</f>
        <v>0.76910047945205406</v>
      </c>
      <c r="H94" s="355">
        <f>(1.69*'VO2-LBM'!H94-1.69*'VCO2-LBM'!H94)/1000</f>
        <v>0.20379253968254032</v>
      </c>
      <c r="I94" s="355">
        <f>(1.69*'VO2-LBM'!I94-1.69*'VCO2-LBM'!I94)/1000</f>
        <v>-1.1266666666666423E-2</v>
      </c>
      <c r="J94" s="355">
        <f>(1.69*'VO2-LBM'!J94-1.69*'VCO2-LBM'!J94)/1000</f>
        <v>0.27561190839694427</v>
      </c>
      <c r="K94" s="356">
        <f>(1.69*'VO2-LBM'!K94-1.69*'VCO2-LBM'!K94)/1000</f>
        <v>0.93849559055118148</v>
      </c>
      <c r="L94" s="329"/>
      <c r="M94" s="329"/>
      <c r="N94" s="329"/>
      <c r="O94" s="329"/>
      <c r="P94" s="329"/>
      <c r="Q94" s="329"/>
      <c r="R94" s="329"/>
      <c r="S94" s="329"/>
      <c r="T94" s="329"/>
      <c r="U94" s="357">
        <f t="shared" ref="U94" si="74">STDEV(L93:T93)/SQRT(COUNT(L93:T93))</f>
        <v>0.1491318072597623</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(1.69*'VO2-LBM'!C95-1.69*'VCO2-LBM'!C95)/1000</f>
        <v>-4.4746149425285695E-2</v>
      </c>
      <c r="D95" s="355">
        <f>(1.69*'VO2-LBM'!D95-1.69*'VCO2-LBM'!D95)/1000</f>
        <v>2.2611453038674019</v>
      </c>
      <c r="E95" s="355">
        <f>(1.69*'VO2-LBM'!E95-1.69*'VCO2-LBM'!E95)/1000</f>
        <v>1.0103785714285705</v>
      </c>
      <c r="F95" s="355">
        <f>(1.69*'VO2-LBM'!F95-1.69*'VCO2-LBM'!F95)/1000</f>
        <v>0.2516799999999994</v>
      </c>
      <c r="G95" s="355">
        <f>(1.69*'VO2-LBM'!G95-1.69*'VCO2-LBM'!G95)/1000</f>
        <v>0.81770534246575521</v>
      </c>
      <c r="H95" s="355">
        <f>(1.69*'VO2-LBM'!H95-1.69*'VCO2-LBM'!H95)/1000</f>
        <v>0.12629396825396816</v>
      </c>
      <c r="I95" s="355">
        <f>(1.69*'VO2-LBM'!I95-1.69*'VCO2-LBM'!I95)/1000</f>
        <v>-3.0983333333333574E-2</v>
      </c>
      <c r="J95" s="355">
        <f>(1.69*'VO2-LBM'!J95-1.69*'VCO2-LBM'!J95)/1000</f>
        <v>0.18280381679389301</v>
      </c>
      <c r="K95" s="356">
        <f>(1.69*'VO2-LBM'!K95-1.69*'VCO2-LBM'!K95)/1000</f>
        <v>0.33293000000000028</v>
      </c>
      <c r="L95" s="32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(1.69*'VO2-LBM'!C96-1.69*'VCO2-LBM'!C96)/1000</f>
        <v>0.28953390804597801</v>
      </c>
      <c r="D96" s="355">
        <f>(1.69*'VO2-LBM'!D96-1.69*'VCO2-LBM'!D96)/1000</f>
        <v>2.2326674033149168</v>
      </c>
      <c r="E96" s="355">
        <f>(1.69*'VO2-LBM'!E96-1.69*'VCO2-LBM'!E96)/1000</f>
        <v>0.60296785714285672</v>
      </c>
      <c r="F96" s="355">
        <f>(1.69*'VO2-LBM'!F96-1.69*'VCO2-LBM'!F96)/1000</f>
        <v>1.7159999999999856E-2</v>
      </c>
      <c r="G96" s="355">
        <f>(1.69*'VO2-LBM'!G96-1.69*'VCO2-LBM'!G96)/1000</f>
        <v>0.79197335616438336</v>
      </c>
      <c r="H96" s="355">
        <f>(1.69*'VO2-LBM'!H96-1.69*'VCO2-LBM'!H96)/1000</f>
        <v>0.47934301587301709</v>
      </c>
      <c r="I96" s="355">
        <f>(1.69*'VO2-LBM'!I96-1.69*'VCO2-LBM'!I96)/1000</f>
        <v>0.23941666666666697</v>
      </c>
      <c r="J96" s="355">
        <f>(1.69*'VO2-LBM'!J96-1.69*'VCO2-LBM'!J96)/1000</f>
        <v>0.39091893129771144</v>
      </c>
      <c r="K96" s="356">
        <f>(1.69*'VO2-LBM'!K96-1.69*'VCO2-LBM'!K96)/1000</f>
        <v>0.61867307086614165</v>
      </c>
      <c r="L96" s="329">
        <f t="shared" ref="L96:P96" si="75">AVERAGE(C96:C98)</f>
        <v>0.12370994252873575</v>
      </c>
      <c r="M96" s="329">
        <f t="shared" si="75"/>
        <v>1.4001634438305708</v>
      </c>
      <c r="N96" s="329">
        <f t="shared" si="75"/>
        <v>0.71070535714285754</v>
      </c>
      <c r="O96" s="329">
        <f t="shared" si="75"/>
        <v>-1.4299999999999868E-2</v>
      </c>
      <c r="P96" s="329">
        <f t="shared" si="75"/>
        <v>0.65092394977168899</v>
      </c>
      <c r="Q96" s="329">
        <f t="shared" ref="Q96" si="76">AVERAGE(H96:H98)</f>
        <v>0.4898675132275136</v>
      </c>
      <c r="R96" s="329">
        <f t="shared" ref="R96" si="77">AVERAGE(I96:I98)</f>
        <v>0.2657055555555547</v>
      </c>
      <c r="S96" s="329">
        <f t="shared" ref="S96" si="78">AVERAGE(J96:J98)</f>
        <v>0.35435816793893204</v>
      </c>
      <c r="T96" s="329">
        <f t="shared" ref="T96" si="79">AVERAGE(K96:K98)</f>
        <v>0.50245341207349059</v>
      </c>
      <c r="U96" s="357">
        <f t="shared" ref="U96" si="80">AVERAGE(L96:T96)</f>
        <v>0.49817637134103826</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(1.69*'VO2-LBM'!C97-1.69*'VCO2-LBM'!C97)/1000</f>
        <v>2.1057011494252039E-2</v>
      </c>
      <c r="D97" s="355">
        <f>(1.69*'VO2-LBM'!D97-1.69*'VCO2-LBM'!D97)/1000</f>
        <v>0.74042541436464127</v>
      </c>
      <c r="E97" s="355">
        <f>(1.69*'VO2-LBM'!E97-1.69*'VCO2-LBM'!E97)/1000</f>
        <v>0.83926607142857212</v>
      </c>
      <c r="F97" s="355">
        <f>(1.69*'VO2-LBM'!F97-1.69*'VCO2-LBM'!F97)/1000</f>
        <v>-0.2145</v>
      </c>
      <c r="G97" s="355">
        <f>(1.69*'VO2-LBM'!G97-1.69*'VCO2-LBM'!G97)/1000</f>
        <v>0.46603486301369867</v>
      </c>
      <c r="H97" s="355">
        <f>(1.69*'VO2-LBM'!H97-1.69*'VCO2-LBM'!H97)/1000</f>
        <v>0.44776952380952206</v>
      </c>
      <c r="I97" s="355">
        <f>(1.69*'VO2-LBM'!I97-1.69*'VCO2-LBM'!I97)/1000</f>
        <v>0.27039999999999781</v>
      </c>
      <c r="J97" s="355">
        <f>(1.69*'VO2-LBM'!J97-1.69*'VCO2-LBM'!J97)/1000</f>
        <v>0.36560763358778786</v>
      </c>
      <c r="K97" s="356">
        <f>(1.69*'VO2-LBM'!K97-1.69*'VCO2-LBM'!K97)/1000</f>
        <v>0.63964503937007788</v>
      </c>
      <c r="L97" s="329"/>
      <c r="M97" s="329"/>
      <c r="N97" s="329"/>
      <c r="O97" s="329"/>
      <c r="P97" s="329"/>
      <c r="Q97" s="329"/>
      <c r="R97" s="329"/>
      <c r="S97" s="329"/>
      <c r="T97" s="329"/>
      <c r="U97" s="357">
        <f t="shared" ref="U97" si="81">STDEV(L96:T96)/SQRT(COUNT(L96:T96))</f>
        <v>0.13742431730134258</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(1.69*'VO2-LBM'!C98-1.69*'VCO2-LBM'!C98)/1000</f>
        <v>6.0538908045977224E-2</v>
      </c>
      <c r="D98" s="355">
        <f>(1.69*'VO2-LBM'!D98-1.69*'VCO2-LBM'!D98)/1000</f>
        <v>1.227397513812154</v>
      </c>
      <c r="E98" s="355">
        <f>(1.69*'VO2-LBM'!E98-1.69*'VCO2-LBM'!E98)/1000</f>
        <v>0.68988214285714367</v>
      </c>
      <c r="F98" s="355">
        <f>(1.69*'VO2-LBM'!F98-1.69*'VCO2-LBM'!F98)/1000</f>
        <v>0.15444000000000052</v>
      </c>
      <c r="G98" s="355">
        <f>(1.69*'VO2-LBM'!G98-1.69*'VCO2-LBM'!G98)/1000</f>
        <v>0.69476363013698483</v>
      </c>
      <c r="H98" s="355">
        <f>(1.69*'VO2-LBM'!H98-1.69*'VCO2-LBM'!H98)/1000</f>
        <v>0.54249000000000158</v>
      </c>
      <c r="I98" s="355">
        <f>(1.69*'VO2-LBM'!I98-1.69*'VCO2-LBM'!I98)/1000</f>
        <v>0.28729999999999928</v>
      </c>
      <c r="J98" s="355">
        <f>(1.69*'VO2-LBM'!J98-1.69*'VCO2-LBM'!J98)/1000</f>
        <v>0.30654793893129684</v>
      </c>
      <c r="K98" s="356">
        <f>(1.69*'VO2-LBM'!K98-1.69*'VCO2-LBM'!K98)/1000</f>
        <v>0.24904212598425238</v>
      </c>
      <c r="L98" s="32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(1.69*'VO2-LBM'!C99-1.69*'VCO2-LBM'!C99)/1000</f>
        <v>-5.264252873563237E-3</v>
      </c>
      <c r="D99" s="355">
        <f>(1.69*'VO2-LBM'!D99-1.69*'VCO2-LBM'!D99)/1000</f>
        <v>1.1248770718232035</v>
      </c>
      <c r="E99" s="355">
        <f>(1.69*'VO2-LBM'!E99-1.69*'VCO2-LBM'!E99)/1000</f>
        <v>0.72790714285714153</v>
      </c>
      <c r="F99" s="355">
        <f>(1.69*'VO2-LBM'!F99-1.69*'VCO2-LBM'!F99)/1000</f>
        <v>0.36036000000000057</v>
      </c>
      <c r="G99" s="355">
        <f>(1.69*'VO2-LBM'!G99-1.69*'VCO2-LBM'!G99)/1000</f>
        <v>0.50034417808219223</v>
      </c>
      <c r="H99" s="355">
        <f>(1.69*'VO2-LBM'!H99-1.69*'VCO2-LBM'!H99)/1000</f>
        <v>0.25545825396825422</v>
      </c>
      <c r="I99" s="355">
        <f>(1.69*'VO2-LBM'!I99-1.69*'VCO2-LBM'!I99)/1000</f>
        <v>0.36053333333333287</v>
      </c>
      <c r="J99" s="355">
        <f>(1.69*'VO2-LBM'!J99-1.69*'VCO2-LBM'!J99)/1000</f>
        <v>0.11249465648854858</v>
      </c>
      <c r="K99" s="356">
        <f>(1.69*'VO2-LBM'!K99-1.69*'VCO2-LBM'!K99)/1000</f>
        <v>0.86771519685039311</v>
      </c>
      <c r="L99" s="329">
        <f t="shared" ref="L99:P99" si="82">AVERAGE(C99:C101)</f>
        <v>8.5982796934865283E-2</v>
      </c>
      <c r="M99" s="329">
        <f t="shared" si="82"/>
        <v>0.80782311233885762</v>
      </c>
      <c r="N99" s="329">
        <f t="shared" si="82"/>
        <v>0.58848214285714284</v>
      </c>
      <c r="O99" s="329">
        <f t="shared" si="82"/>
        <v>0.2259400000000005</v>
      </c>
      <c r="P99" s="329">
        <f t="shared" si="82"/>
        <v>0.70238792237442949</v>
      </c>
      <c r="Q99" s="329">
        <f t="shared" ref="Q99" si="83">AVERAGE(H99:H101)</f>
        <v>0.41141216931217023</v>
      </c>
      <c r="R99" s="329">
        <f t="shared" ref="R99" si="84">AVERAGE(I99:I101)</f>
        <v>0.36241111111111063</v>
      </c>
      <c r="S99" s="329">
        <f t="shared" ref="S99" si="85">AVERAGE(J99:J101)</f>
        <v>0.24561333333333188</v>
      </c>
      <c r="T99" s="329">
        <f t="shared" ref="T99" si="86">AVERAGE(K99:K101)</f>
        <v>0.70867776902887059</v>
      </c>
      <c r="U99" s="357">
        <f t="shared" ref="U99" si="87">AVERAGE(L99:T99)</f>
        <v>0.45985892858786431</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(1.69*'VO2-LBM'!C100-1.69*'VCO2-LBM'!C100)/1000</f>
        <v>0.15003120689655042</v>
      </c>
      <c r="D100" s="355">
        <f>(1.69*'VO2-LBM'!D100-1.69*'VCO2-LBM'!D100)/1000</f>
        <v>0.79168563535911562</v>
      </c>
      <c r="E100" s="355">
        <f>(1.69*'VO2-LBM'!E100-1.69*'VCO2-LBM'!E100)/1000</f>
        <v>0.55407857142857209</v>
      </c>
      <c r="F100" s="355">
        <f>(1.69*'VO2-LBM'!F100-1.69*'VCO2-LBM'!F100)/1000</f>
        <v>0.16873999999999978</v>
      </c>
      <c r="G100" s="355">
        <f>(1.69*'VO2-LBM'!G100-1.69*'VCO2-LBM'!G100)/1000</f>
        <v>0.80340979452054762</v>
      </c>
      <c r="H100" s="355">
        <f>(1.69*'VO2-LBM'!H100-1.69*'VCO2-LBM'!H100)/1000</f>
        <v>0.57406349206349483</v>
      </c>
      <c r="I100" s="355">
        <f>(1.69*'VO2-LBM'!I100-1.69*'VCO2-LBM'!I100)/1000</f>
        <v>5.0699999999998906E-2</v>
      </c>
      <c r="J100" s="355">
        <f>(1.69*'VO2-LBM'!J100-1.69*'VCO2-LBM'!J100)/1000</f>
        <v>0.5512238167938931</v>
      </c>
      <c r="K100" s="356">
        <f>(1.69*'VO2-LBM'!K100-1.69*'VCO2-LBM'!K100)/1000</f>
        <v>0.76809834645669339</v>
      </c>
      <c r="L100" s="329"/>
      <c r="M100" s="329"/>
      <c r="N100" s="329"/>
      <c r="O100" s="329"/>
      <c r="P100" s="329"/>
      <c r="Q100" s="329"/>
      <c r="R100" s="329"/>
      <c r="S100" s="329"/>
      <c r="T100" s="329"/>
      <c r="U100" s="357">
        <f t="shared" ref="U100" si="88">STDEV(L99:T99)/SQRT(COUNT(L99:T99))</f>
        <v>8.4212025754503914E-2</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(1.69*'VO2-LBM'!C101-1.69*'VCO2-LBM'!C101)/1000</f>
        <v>0.11318143678160868</v>
      </c>
      <c r="D101" s="355">
        <f>(1.69*'VO2-LBM'!D101-1.69*'VCO2-LBM'!D101)/1000</f>
        <v>0.50690662983425361</v>
      </c>
      <c r="E101" s="355">
        <f>(1.69*'VO2-LBM'!E101-1.69*'VCO2-LBM'!E101)/1000</f>
        <v>0.48346071428571485</v>
      </c>
      <c r="F101" s="355">
        <f>(1.69*'VO2-LBM'!F101-1.69*'VCO2-LBM'!F101)/1000</f>
        <v>0.14872000000000116</v>
      </c>
      <c r="G101" s="355">
        <f>(1.69*'VO2-LBM'!G101-1.69*'VCO2-LBM'!G101)/1000</f>
        <v>0.8034097945205485</v>
      </c>
      <c r="H101" s="355">
        <f>(1.69*'VO2-LBM'!H101-1.69*'VCO2-LBM'!H101)/1000</f>
        <v>0.40471476190476185</v>
      </c>
      <c r="I101" s="355">
        <f>(1.69*'VO2-LBM'!I101-1.69*'VCO2-LBM'!I101)/1000</f>
        <v>0.67600000000000005</v>
      </c>
      <c r="J101" s="355">
        <f>(1.69*'VO2-LBM'!J101-1.69*'VCO2-LBM'!J101)/1000</f>
        <v>7.3121526717553939E-2</v>
      </c>
      <c r="K101" s="356">
        <f>(1.69*'VO2-LBM'!K101-1.69*'VCO2-LBM'!K101)/1000</f>
        <v>0.49021976377952525</v>
      </c>
      <c r="L101" s="32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(1.69*'VO2-LBM'!C102-1.69*'VCO2-LBM'!C102)/1000</f>
        <v>0.31848729885057403</v>
      </c>
      <c r="D102" s="355">
        <f>(1.69*'VO2-LBM'!D102-1.69*'VCO2-LBM'!D102)/1000</f>
        <v>0.80877237569060711</v>
      </c>
      <c r="E102" s="355">
        <f>(1.69*'VO2-LBM'!E102-1.69*'VCO2-LBM'!E102)/1000</f>
        <v>0.50790535714285756</v>
      </c>
      <c r="F102" s="355">
        <f>(1.69*'VO2-LBM'!F102-1.69*'VCO2-LBM'!F102)/1000</f>
        <v>-9.7239999999999785E-2</v>
      </c>
      <c r="G102" s="355">
        <f>(1.69*'VO2-LBM'!G102-1.69*'VCO2-LBM'!G102)/1000</f>
        <v>0.76338226027397194</v>
      </c>
      <c r="H102" s="355">
        <f>(1.69*'VO2-LBM'!H102-1.69*'VCO2-LBM'!H102)/1000</f>
        <v>0.79794825396825586</v>
      </c>
      <c r="I102" s="355">
        <f>(1.69*'VO2-LBM'!I102-1.69*'VCO2-LBM'!I102)/1000</f>
        <v>0.8140166666666655</v>
      </c>
      <c r="J102" s="355">
        <f>(1.69*'VO2-LBM'!J102-1.69*'VCO2-LBM'!J102)/1000</f>
        <v>0.52872488549618268</v>
      </c>
      <c r="K102" s="356">
        <f>(1.69*'VO2-LBM'!K102-1.69*'VCO2-LBM'!K102)/1000</f>
        <v>0.45351881889763807</v>
      </c>
      <c r="L102" s="329">
        <f t="shared" ref="L102:P102" si="89">AVERAGE(C102:C104)</f>
        <v>0.15003120689655133</v>
      </c>
      <c r="M102" s="329">
        <f t="shared" si="89"/>
        <v>0.72808499079189604</v>
      </c>
      <c r="N102" s="329">
        <f t="shared" si="89"/>
        <v>0.74148750000000041</v>
      </c>
      <c r="O102" s="329">
        <f t="shared" si="89"/>
        <v>0.10486666666666679</v>
      </c>
      <c r="P102" s="329">
        <f t="shared" si="89"/>
        <v>0.66807860730593582</v>
      </c>
      <c r="Q102" s="329">
        <f t="shared" ref="Q102" si="90">AVERAGE(H102:H104)</f>
        <v>0.62859952380952444</v>
      </c>
      <c r="R102" s="329">
        <f t="shared" ref="R102" si="91">AVERAGE(I102:I104)</f>
        <v>0.36334999999999945</v>
      </c>
      <c r="S102" s="329">
        <f t="shared" ref="S102" si="92">AVERAGE(J102:J104)</f>
        <v>0.33092178117048326</v>
      </c>
      <c r="T102" s="329">
        <f t="shared" ref="T102" si="93">AVERAGE(K102:K104)</f>
        <v>0.53391136482939661</v>
      </c>
      <c r="U102" s="357">
        <f t="shared" ref="U102" si="94">AVERAGE(L102:T102)</f>
        <v>0.47214796016338378</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(1.69*'VO2-LBM'!C103-1.69*'VCO2-LBM'!C103)/1000</f>
        <v>0</v>
      </c>
      <c r="D103" s="355">
        <f>(1.69*'VO2-LBM'!D103-1.69*'VCO2-LBM'!D103)/1000</f>
        <v>0.71764309392265113</v>
      </c>
      <c r="E103" s="355">
        <f>(1.69*'VO2-LBM'!E103-1.69*'VCO2-LBM'!E103)/1000</f>
        <v>1.0293910714285721</v>
      </c>
      <c r="F103" s="355">
        <f>(1.69*'VO2-LBM'!F103-1.69*'VCO2-LBM'!F103)/1000</f>
        <v>0.30887999999999921</v>
      </c>
      <c r="G103" s="355">
        <f>(1.69*'VO2-LBM'!G103-1.69*'VCO2-LBM'!G103)/1000</f>
        <v>0.41171178082191817</v>
      </c>
      <c r="H103" s="355">
        <f>(1.69*'VO2-LBM'!H103-1.69*'VCO2-LBM'!H103)/1000</f>
        <v>0.39036317460317516</v>
      </c>
      <c r="I103" s="355">
        <f>(1.69*'VO2-LBM'!I103-1.69*'VCO2-LBM'!I103)/1000</f>
        <v>-5.6333333333333943E-2</v>
      </c>
      <c r="J103" s="355">
        <f>(1.69*'VO2-LBM'!J103-1.69*'VCO2-LBM'!J103)/1000</f>
        <v>0.35435816793893171</v>
      </c>
      <c r="K103" s="356">
        <f>(1.69*'VO2-LBM'!K103-1.69*'VCO2-LBM'!K103)/1000</f>
        <v>0.70256094488188869</v>
      </c>
      <c r="L103" s="329"/>
      <c r="M103" s="329"/>
      <c r="N103" s="329"/>
      <c r="O103" s="329"/>
      <c r="P103" s="329"/>
      <c r="Q103" s="329"/>
      <c r="R103" s="329"/>
      <c r="S103" s="329"/>
      <c r="T103" s="329"/>
      <c r="U103" s="357">
        <f t="shared" ref="U103" si="95">STDEV(L102:T102)/SQRT(COUNT(L102:T102))</f>
        <v>8.1237371739630956E-2</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(1.69*'VO2-LBM'!C104-1.69*'VCO2-LBM'!C104)/1000</f>
        <v>0.13160632183908</v>
      </c>
      <c r="D104" s="355">
        <f>(1.69*'VO2-LBM'!D104-1.69*'VCO2-LBM'!D104)/1000</f>
        <v>0.65783950276243008</v>
      </c>
      <c r="E104" s="355">
        <f>(1.69*'VO2-LBM'!E104-1.69*'VCO2-LBM'!E104)/1000</f>
        <v>0.68716607142857178</v>
      </c>
      <c r="F104" s="355">
        <f>(1.69*'VO2-LBM'!F104-1.69*'VCO2-LBM'!F104)/1000</f>
        <v>0.10296000000000094</v>
      </c>
      <c r="G104" s="355">
        <f>(1.69*'VO2-LBM'!G104-1.69*'VCO2-LBM'!G104)/1000</f>
        <v>0.82914178082191758</v>
      </c>
      <c r="H104" s="355">
        <f>(1.69*'VO2-LBM'!H104-1.69*'VCO2-LBM'!H104)/1000</f>
        <v>0.69748714285714231</v>
      </c>
      <c r="I104" s="355">
        <f>(1.69*'VO2-LBM'!I104-1.69*'VCO2-LBM'!I104)/1000</f>
        <v>0.33236666666666681</v>
      </c>
      <c r="J104" s="355">
        <f>(1.69*'VO2-LBM'!J104-1.69*'VCO2-LBM'!J104)/1000</f>
        <v>0.10968229007633545</v>
      </c>
      <c r="K104" s="356">
        <f>(1.69*'VO2-LBM'!K104-1.69*'VCO2-LBM'!K104)/1000</f>
        <v>0.44565433070866312</v>
      </c>
      <c r="L104" s="32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(1.69*'VO2-LBM'!C105-1.69*'VCO2-LBM'!C105)/1000</f>
        <v>0.12370994252873516</v>
      </c>
      <c r="D105" s="355">
        <f>(1.69*'VO2-LBM'!D105-1.69*'VCO2-LBM'!D105)/1000</f>
        <v>0.54677569060773479</v>
      </c>
      <c r="E105" s="355">
        <f>(1.69*'VO2-LBM'!E105-1.69*'VCO2-LBM'!E105)/1000</f>
        <v>0.45901607142857209</v>
      </c>
      <c r="F105" s="355">
        <f>(1.69*'VO2-LBM'!F105-1.69*'VCO2-LBM'!F105)/1000</f>
        <v>0.40612000000000081</v>
      </c>
      <c r="G105" s="355">
        <f>(1.69*'VO2-LBM'!G105-1.69*'VCO2-LBM'!G105)/1000</f>
        <v>0.8034097945205485</v>
      </c>
      <c r="H105" s="355">
        <f>(1.69*'VO2-LBM'!H105-1.69*'VCO2-LBM'!H105)/1000</f>
        <v>0.89553904761904779</v>
      </c>
      <c r="I105" s="355">
        <f>(1.69*'VO2-LBM'!I105-1.69*'VCO2-LBM'!I105)/1000</f>
        <v>0.23941666666666697</v>
      </c>
      <c r="J105" s="355">
        <f>(1.69*'VO2-LBM'!J105-1.69*'VCO2-LBM'!J105)/1000</f>
        <v>0.46685282442747666</v>
      </c>
      <c r="K105" s="356">
        <f>(1.69*'VO2-LBM'!K105-1.69*'VCO2-LBM'!K105)/1000</f>
        <v>0.60294409448818809</v>
      </c>
      <c r="L105" s="329">
        <f t="shared" ref="L105:P105" si="96">AVERAGE(C105:C107)</f>
        <v>0.14915383141762414</v>
      </c>
      <c r="M105" s="329">
        <f t="shared" si="96"/>
        <v>0.59044180478821329</v>
      </c>
      <c r="N105" s="329">
        <f t="shared" si="96"/>
        <v>0.90264107142857108</v>
      </c>
      <c r="O105" s="329">
        <f t="shared" si="96"/>
        <v>0.42804666666666646</v>
      </c>
      <c r="P105" s="329">
        <f t="shared" si="96"/>
        <v>0.53084134703196384</v>
      </c>
      <c r="Q105" s="329">
        <f t="shared" ref="Q105" si="97">AVERAGE(H105:H107)</f>
        <v>0.71183873015873023</v>
      </c>
      <c r="R105" s="329">
        <f t="shared" ref="R105" si="98">AVERAGE(I105:I107)</f>
        <v>0.2497444444444448</v>
      </c>
      <c r="S105" s="329">
        <f t="shared" ref="S105" si="99">AVERAGE(J105:J107)</f>
        <v>0.41623022900763162</v>
      </c>
      <c r="T105" s="329">
        <f t="shared" ref="T105" si="100">AVERAGE(K105:K107)</f>
        <v>0.61605157480314932</v>
      </c>
      <c r="U105" s="357">
        <f t="shared" ref="U105" si="101">AVERAGE(L105:T105)</f>
        <v>0.51055441108299937</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(1.69*'VO2-LBM'!C106-1.69*'VCO2-LBM'!C106)/1000</f>
        <v>-3.6849770114942657E-2</v>
      </c>
      <c r="D106" s="355">
        <f>(1.69*'VO2-LBM'!D106-1.69*'VCO2-LBM'!D106)/1000</f>
        <v>0.42432071823204387</v>
      </c>
      <c r="E106" s="355">
        <f>(1.69*'VO2-LBM'!E106-1.69*'VCO2-LBM'!E106)/1000</f>
        <v>0.79580892857142815</v>
      </c>
      <c r="F106" s="355">
        <f>(1.69*'VO2-LBM'!F106-1.69*'VCO2-LBM'!F106)/1000</f>
        <v>0.28027999999999886</v>
      </c>
      <c r="G106" s="355">
        <f>(1.69*'VO2-LBM'!G106-1.69*'VCO2-LBM'!G106)/1000</f>
        <v>0.48318952054794501</v>
      </c>
      <c r="H106" s="355">
        <f>(1.69*'VO2-LBM'!H106-1.69*'VCO2-LBM'!H106)/1000</f>
        <v>0.50804619047619148</v>
      </c>
      <c r="I106" s="355">
        <f>(1.69*'VO2-LBM'!I106-1.69*'VCO2-LBM'!I106)/1000</f>
        <v>0.32391666666666696</v>
      </c>
      <c r="J106" s="355">
        <f>(1.69*'VO2-LBM'!J106-1.69*'VCO2-LBM'!J106)/1000</f>
        <v>0.59622167938931214</v>
      </c>
      <c r="K106" s="356">
        <f>(1.69*'VO2-LBM'!K106-1.69*'VCO2-LBM'!K106)/1000</f>
        <v>0.78907031496063063</v>
      </c>
      <c r="L106" s="329"/>
      <c r="M106" s="329"/>
      <c r="N106" s="329"/>
      <c r="O106" s="329"/>
      <c r="P106" s="329"/>
      <c r="Q106" s="329"/>
      <c r="R106" s="329"/>
      <c r="S106" s="329"/>
      <c r="T106" s="329"/>
      <c r="U106" s="357">
        <f t="shared" ref="U106" si="102">STDEV(L105:T105)/SQRT(COUNT(L105:T105))</f>
        <v>7.6965660652464338E-2</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(1.69*'VO2-LBM'!C107-1.69*'VCO2-LBM'!C107)/1000</f>
        <v>0.36060132183907989</v>
      </c>
      <c r="D107" s="355">
        <f>(1.69*'VO2-LBM'!D107-1.69*'VCO2-LBM'!D107)/1000</f>
        <v>0.80022900552486131</v>
      </c>
      <c r="E107" s="355">
        <f>(1.69*'VO2-LBM'!E107-1.69*'VCO2-LBM'!E107)/1000</f>
        <v>1.453098214285713</v>
      </c>
      <c r="F107" s="355">
        <f>(1.69*'VO2-LBM'!F107-1.69*'VCO2-LBM'!F107)/1000</f>
        <v>0.59773999999999983</v>
      </c>
      <c r="G107" s="355">
        <f>(1.69*'VO2-LBM'!G107-1.69*'VCO2-LBM'!G107)/1000</f>
        <v>0.30592472602739779</v>
      </c>
      <c r="H107" s="355">
        <f>(1.69*'VO2-LBM'!H107-1.69*'VCO2-LBM'!H107)/1000</f>
        <v>0.73193095238095152</v>
      </c>
      <c r="I107" s="355">
        <f>(1.69*'VO2-LBM'!I107-1.69*'VCO2-LBM'!I107)/1000</f>
        <v>0.18590000000000054</v>
      </c>
      <c r="J107" s="355">
        <f>(1.69*'VO2-LBM'!J107-1.69*'VCO2-LBM'!J107)/1000</f>
        <v>0.18561618320610615</v>
      </c>
      <c r="K107" s="356">
        <f>(1.69*'VO2-LBM'!K107-1.69*'VCO2-LBM'!K107)/1000</f>
        <v>0.45614031496062946</v>
      </c>
      <c r="L107" s="32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(1.69*'VO2-LBM'!C108-1.69*'VCO2-LBM'!C108)/1000</f>
        <v>0.35270494252873502</v>
      </c>
      <c r="D108" s="355">
        <f>(1.69*'VO2-LBM'!D108-1.69*'VCO2-LBM'!D108)/1000</f>
        <v>0.447103038674034</v>
      </c>
      <c r="E108" s="355">
        <f>(1.69*'VO2-LBM'!E108-1.69*'VCO2-LBM'!E108)/1000</f>
        <v>0.78222857142857083</v>
      </c>
      <c r="F108" s="355">
        <f>(1.69*'VO2-LBM'!F108-1.69*'VCO2-LBM'!F108)/1000</f>
        <v>0.43757999999999991</v>
      </c>
      <c r="G108" s="355">
        <f>(1.69*'VO2-LBM'!G108-1.69*'VCO2-LBM'!G108)/1000</f>
        <v>0.4717530821917808</v>
      </c>
      <c r="H108" s="355">
        <f>(1.69*'VO2-LBM'!H108-1.69*'VCO2-LBM'!H108)/1000</f>
        <v>0.79794825396825309</v>
      </c>
      <c r="I108" s="355">
        <f>(1.69*'VO2-LBM'!I108-1.69*'VCO2-LBM'!I108)/1000</f>
        <v>0.27321666666666716</v>
      </c>
      <c r="J108" s="355">
        <f>(1.69*'VO2-LBM'!J108-1.69*'VCO2-LBM'!J108)/1000</f>
        <v>0.44716625954198569</v>
      </c>
      <c r="K108" s="356">
        <f>(1.69*'VO2-LBM'!K108-1.69*'VCO2-LBM'!K108)/1000</f>
        <v>0.73401889763779582</v>
      </c>
      <c r="L108" s="329">
        <f t="shared" ref="L108:P108" si="103">AVERAGE(C108:C110)</f>
        <v>0.27725065134099625</v>
      </c>
      <c r="M108" s="329">
        <f t="shared" si="103"/>
        <v>0.28857605893186039</v>
      </c>
      <c r="N108" s="329">
        <f t="shared" si="103"/>
        <v>0.75687857142857107</v>
      </c>
      <c r="O108" s="329">
        <f t="shared" si="103"/>
        <v>0.38610000000000033</v>
      </c>
      <c r="P108" s="329">
        <f t="shared" si="103"/>
        <v>0.39551015981735088</v>
      </c>
      <c r="Q108" s="329">
        <f t="shared" ref="Q108" si="104">AVERAGE(H108:H110)</f>
        <v>0.85344105820105742</v>
      </c>
      <c r="R108" s="329">
        <f t="shared" ref="R108" si="105">AVERAGE(I108:I110)</f>
        <v>0.23941666666666697</v>
      </c>
      <c r="S108" s="329">
        <f t="shared" ref="S108" si="106">AVERAGE(J108:J110)</f>
        <v>0.32904687022900814</v>
      </c>
      <c r="T108" s="329">
        <f t="shared" ref="T108" si="107">AVERAGE(K108:K110)</f>
        <v>0.6151777427821522</v>
      </c>
      <c r="U108" s="357">
        <f t="shared" ref="U108" si="108">AVERAGE(L108:T108)</f>
        <v>0.46015530882196271</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(1.69*'VO2-LBM'!C109-1.69*'VCO2-LBM'!C109)/1000</f>
        <v>0.20004160919540209</v>
      </c>
      <c r="D109" s="355">
        <f>(1.69*'VO2-LBM'!D109-1.69*'VCO2-LBM'!D109)/1000</f>
        <v>0.19080193370165763</v>
      </c>
      <c r="E109" s="355">
        <f>(1.69*'VO2-LBM'!E109-1.69*'VCO2-LBM'!E109)/1000</f>
        <v>0.66543750000000046</v>
      </c>
      <c r="F109" s="355">
        <f>(1.69*'VO2-LBM'!F109-1.69*'VCO2-LBM'!F109)/1000</f>
        <v>0.41184000000000104</v>
      </c>
      <c r="G109" s="355">
        <f>(1.69*'VO2-LBM'!G109-1.69*'VCO2-LBM'!G109)/1000</f>
        <v>0.40313445205479365</v>
      </c>
      <c r="H109" s="355">
        <f>(1.69*'VO2-LBM'!H109-1.69*'VCO2-LBM'!H109)/1000</f>
        <v>0.62572920634920681</v>
      </c>
      <c r="I109" s="355">
        <f>(1.69*'VO2-LBM'!I109-1.69*'VCO2-LBM'!I109)/1000</f>
        <v>0.14083333333333395</v>
      </c>
      <c r="J109" s="355">
        <f>(1.69*'VO2-LBM'!J109-1.69*'VCO2-LBM'!J109)/1000</f>
        <v>0.34873343511450366</v>
      </c>
      <c r="K109" s="356">
        <f>(1.69*'VO2-LBM'!K109-1.69*'VCO2-LBM'!K109)/1000</f>
        <v>0.60294409448818898</v>
      </c>
      <c r="L109" s="329"/>
      <c r="M109" s="329"/>
      <c r="N109" s="329"/>
      <c r="O109" s="329"/>
      <c r="P109" s="329"/>
      <c r="Q109" s="329"/>
      <c r="R109" s="329"/>
      <c r="S109" s="329"/>
      <c r="T109" s="329"/>
      <c r="U109" s="357">
        <f t="shared" ref="U109" si="109">STDEV(L108:T108)/SQRT(COUNT(L108:T108))</f>
        <v>7.5020556243494393E-2</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(1.69*'VO2-LBM'!C110-1.69*'VCO2-LBM'!C110)/1000</f>
        <v>0.27900540229885157</v>
      </c>
      <c r="D110" s="355">
        <f>(1.69*'VO2-LBM'!D110-1.69*'VCO2-LBM'!D110)/1000</f>
        <v>0.2278232044198894</v>
      </c>
      <c r="E110" s="355">
        <f>(1.69*'VO2-LBM'!E110-1.69*'VCO2-LBM'!E110)/1000</f>
        <v>0.82296964285714191</v>
      </c>
      <c r="F110" s="355">
        <f>(1.69*'VO2-LBM'!F110-1.69*'VCO2-LBM'!F110)/1000</f>
        <v>0.3088800000000001</v>
      </c>
      <c r="G110" s="355">
        <f>(1.69*'VO2-LBM'!G110-1.69*'VCO2-LBM'!G110)/1000</f>
        <v>0.31164294520547808</v>
      </c>
      <c r="H110" s="355">
        <f>(1.69*'VO2-LBM'!H110-1.69*'VCO2-LBM'!H110)/1000</f>
        <v>1.1366457142857125</v>
      </c>
      <c r="I110" s="355">
        <f>(1.69*'VO2-LBM'!I110-1.69*'VCO2-LBM'!I110)/1000</f>
        <v>0.3041999999999998</v>
      </c>
      <c r="J110" s="355">
        <f>(1.69*'VO2-LBM'!J110-1.69*'VCO2-LBM'!J110)/1000</f>
        <v>0.19124091603053511</v>
      </c>
      <c r="K110" s="356">
        <f>(1.69*'VO2-LBM'!K110-1.69*'VCO2-LBM'!K110)/1000</f>
        <v>0.50857023622047204</v>
      </c>
      <c r="L110" s="32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(1.69*'VO2-LBM'!C111-1.69*'VCO2-LBM'!C111)/1000</f>
        <v>0.39481896551724094</v>
      </c>
      <c r="D111" s="355">
        <f>(1.69*'VO2-LBM'!D111-1.69*'VCO2-LBM'!D111)/1000</f>
        <v>0.3531259668508292</v>
      </c>
      <c r="E111" s="355">
        <f>(1.69*'VO2-LBM'!E111-1.69*'VCO2-LBM'!E111)/1000</f>
        <v>1.2086517857142862</v>
      </c>
      <c r="F111" s="355">
        <f>(1.69*'VO2-LBM'!F111-1.69*'VCO2-LBM'!F111)/1000</f>
        <v>0.88660000000000039</v>
      </c>
      <c r="G111" s="355">
        <f>(1.69*'VO2-LBM'!G111-1.69*'VCO2-LBM'!G111)/1000</f>
        <v>0.52607616438356308</v>
      </c>
      <c r="H111" s="355">
        <f>(1.69*'VO2-LBM'!H111-1.69*'VCO2-LBM'!H111)/1000</f>
        <v>0.75489349206349288</v>
      </c>
      <c r="I111" s="355">
        <f>(1.69*'VO2-LBM'!I111-1.69*'VCO2-LBM'!I111)/1000</f>
        <v>0.48446666666666716</v>
      </c>
      <c r="J111" s="355">
        <f>(1.69*'VO2-LBM'!J111-1.69*'VCO2-LBM'!J111)/1000</f>
        <v>0.37685709923664035</v>
      </c>
      <c r="K111" s="356">
        <f>(1.69*'VO2-LBM'!K111-1.69*'VCO2-LBM'!K111)/1000</f>
        <v>1.2661825984251973</v>
      </c>
      <c r="L111" s="329">
        <f t="shared" ref="L111:P111" si="110">AVERAGE(C111:C113)</f>
        <v>0.59310582375478926</v>
      </c>
      <c r="M111" s="329">
        <f t="shared" si="110"/>
        <v>0.63790497237569077</v>
      </c>
      <c r="N111" s="329">
        <f t="shared" si="110"/>
        <v>0.9035464285714282</v>
      </c>
      <c r="O111" s="329">
        <f t="shared" si="110"/>
        <v>0.75217999999999974</v>
      </c>
      <c r="P111" s="329">
        <f t="shared" si="110"/>
        <v>0.95017742009132411</v>
      </c>
      <c r="Q111" s="329">
        <f t="shared" ref="Q111" si="111">AVERAGE(H111:H113)</f>
        <v>0.96634021164021178</v>
      </c>
      <c r="R111" s="329">
        <f t="shared" ref="R111" si="112">AVERAGE(I111:I113)</f>
        <v>0.90321111111111074</v>
      </c>
      <c r="S111" s="329">
        <f t="shared" ref="S111" si="113">AVERAGE(J111:J113)</f>
        <v>0.61684569974554682</v>
      </c>
      <c r="T111" s="329">
        <f t="shared" ref="T111" si="114">AVERAGE(K111:K113)</f>
        <v>1.1429722834645684</v>
      </c>
      <c r="U111" s="357">
        <f t="shared" ref="U111" si="115">AVERAGE(L111:T111)</f>
        <v>0.82958710563940774</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(1.69*'VO2-LBM'!C112-1.69*'VCO2-LBM'!C112)/1000</f>
        <v>0.51063252873563214</v>
      </c>
      <c r="D112" s="355">
        <f>(1.69*'VO2-LBM'!D112-1.69*'VCO2-LBM'!D112)/1000</f>
        <v>0.33034364640883995</v>
      </c>
      <c r="E112" s="355">
        <f>(1.69*'VO2-LBM'!E112-1.69*'VCO2-LBM'!E112)/1000</f>
        <v>0.92346428571428441</v>
      </c>
      <c r="F112" s="355">
        <f>(1.69*'VO2-LBM'!F112-1.69*'VCO2-LBM'!F112)/1000</f>
        <v>1.161159999999998</v>
      </c>
      <c r="G112" s="355">
        <f>(1.69*'VO2-LBM'!G112-1.69*'VCO2-LBM'!G112)/1000</f>
        <v>1.6439880136986285</v>
      </c>
      <c r="H112" s="355">
        <f>(1.69*'VO2-LBM'!H112-1.69*'VCO2-LBM'!H112)/1000</f>
        <v>1.4896947619047614</v>
      </c>
      <c r="I112" s="355">
        <f>(1.69*'VO2-LBM'!I112-1.69*'VCO2-LBM'!I112)/1000</f>
        <v>1.6364833333333317</v>
      </c>
      <c r="J112" s="355">
        <f>(1.69*'VO2-LBM'!J112-1.69*'VCO2-LBM'!J112)/1000</f>
        <v>1.0321384732824426</v>
      </c>
      <c r="K112" s="356">
        <f>(1.69*'VO2-LBM'!K112-1.69*'VCO2-LBM'!K112)/1000</f>
        <v>1.2819115748031509</v>
      </c>
      <c r="L112" s="329"/>
      <c r="M112" s="329"/>
      <c r="N112" s="329"/>
      <c r="O112" s="329"/>
      <c r="P112" s="329"/>
      <c r="Q112" s="329"/>
      <c r="R112" s="329"/>
      <c r="S112" s="329"/>
      <c r="T112" s="329"/>
      <c r="U112" s="357">
        <f t="shared" ref="U112" si="116">STDEV(L111:T111)/SQRT(COUNT(L111:T111))</f>
        <v>6.3054251765480976E-2</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(1.69*'VO2-LBM'!C113-1.69*'VCO2-LBM'!C113)/1000</f>
        <v>0.8738659770114946</v>
      </c>
      <c r="D113" s="355">
        <f>(1.69*'VO2-LBM'!D113-1.69*'VCO2-LBM'!D113)/1000</f>
        <v>1.2302453038674031</v>
      </c>
      <c r="E113" s="355">
        <f>(1.69*'VO2-LBM'!E113-1.69*'VCO2-LBM'!E113)/1000</f>
        <v>0.57852321428571396</v>
      </c>
      <c r="F113" s="355">
        <f>(1.69*'VO2-LBM'!F113-1.69*'VCO2-LBM'!F113)/1000</f>
        <v>0.20878000000000066</v>
      </c>
      <c r="G113" s="355">
        <f>(1.69*'VO2-LBM'!G113-1.69*'VCO2-LBM'!G113)/1000</f>
        <v>0.6804680821917809</v>
      </c>
      <c r="H113" s="355">
        <f>(1.69*'VO2-LBM'!H113-1.69*'VCO2-LBM'!H113)/1000</f>
        <v>0.65443238095238121</v>
      </c>
      <c r="I113" s="355">
        <f>(1.69*'VO2-LBM'!I113-1.69*'VCO2-LBM'!I113)/1000</f>
        <v>0.58868333333333345</v>
      </c>
      <c r="J113" s="355">
        <f>(1.69*'VO2-LBM'!J113-1.69*'VCO2-LBM'!J113)/1000</f>
        <v>0.44154152671755764</v>
      </c>
      <c r="K113" s="356">
        <f>(1.69*'VO2-LBM'!K113-1.69*'VCO2-LBM'!K113)/1000</f>
        <v>0.88082267716535712</v>
      </c>
      <c r="L113" s="32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(1.69*'VO2-LBM'!C114-1.69*'VCO2-LBM'!C114)/1000</f>
        <v>0.46588637931034466</v>
      </c>
      <c r="D114" s="355">
        <f>(1.69*'VO2-LBM'!D114-1.69*'VCO2-LBM'!D114)/1000</f>
        <v>0.64644834254143646</v>
      </c>
      <c r="E114" s="355">
        <f>(1.69*'VO2-LBM'!E114-1.69*'VCO2-LBM'!E114)/1000</f>
        <v>0.59210357142857173</v>
      </c>
      <c r="F114" s="355">
        <f>(1.69*'VO2-LBM'!F114-1.69*'VCO2-LBM'!F114)/1000</f>
        <v>0.42613999999999941</v>
      </c>
      <c r="G114" s="355">
        <f>(1.69*'VO2-LBM'!G114-1.69*'VCO2-LBM'!G114)/1000</f>
        <v>0.64615876712328824</v>
      </c>
      <c r="H114" s="355">
        <f>(1.69*'VO2-LBM'!H114-1.69*'VCO2-LBM'!H114)/1000</f>
        <v>0.75202317460317503</v>
      </c>
      <c r="I114" s="355">
        <f>(1.69*'VO2-LBM'!I114-1.69*'VCO2-LBM'!I114)/1000</f>
        <v>0.44503333333333284</v>
      </c>
      <c r="J114" s="355">
        <f>(1.69*'VO2-LBM'!J114-1.69*'VCO2-LBM'!J114)/1000</f>
        <v>0.76496366412213679</v>
      </c>
      <c r="K114" s="356">
        <f>(1.69*'VO2-LBM'!K114-1.69*'VCO2-LBM'!K114)/1000</f>
        <v>0.55575716535433095</v>
      </c>
      <c r="L114" s="329">
        <f t="shared" ref="L114:P114" si="117">AVERAGE(C114:C116)</f>
        <v>0.79841168582375488</v>
      </c>
      <c r="M114" s="329">
        <f t="shared" si="117"/>
        <v>0.70815046040515572</v>
      </c>
      <c r="N114" s="329">
        <f t="shared" si="117"/>
        <v>0.90807321428571408</v>
      </c>
      <c r="O114" s="329">
        <f t="shared" si="117"/>
        <v>0.68354000000000059</v>
      </c>
      <c r="P114" s="329">
        <f t="shared" si="117"/>
        <v>0.98925191780821942</v>
      </c>
      <c r="Q114" s="329">
        <f t="shared" ref="Q114" si="118">AVERAGE(H114:H116)</f>
        <v>0.73767158730158677</v>
      </c>
      <c r="R114" s="329">
        <f t="shared" ref="R114" si="119">AVERAGE(I114:I116)</f>
        <v>0.61215555555555456</v>
      </c>
      <c r="S114" s="329">
        <f t="shared" ref="S114" si="120">AVERAGE(J114:J116)</f>
        <v>0.44997862595419913</v>
      </c>
      <c r="T114" s="329">
        <f t="shared" ref="T114" si="121">AVERAGE(K114:K116)</f>
        <v>0.92451427821522369</v>
      </c>
      <c r="U114" s="357">
        <f t="shared" ref="U114" si="122">AVERAGE(L114:T114)</f>
        <v>0.75686081392771209</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(1.69*'VO2-LBM'!C115-1.69*'VCO2-LBM'!C115)/1000</f>
        <v>0.82648770114942549</v>
      </c>
      <c r="D115" s="355">
        <f>(1.69*'VO2-LBM'!D115-1.69*'VCO2-LBM'!D115)/1000</f>
        <v>0.75466436464088293</v>
      </c>
      <c r="E115" s="355">
        <f>(1.69*'VO2-LBM'!E115-1.69*'VCO2-LBM'!E115)/1000</f>
        <v>1.2847017857142855</v>
      </c>
      <c r="F115" s="355">
        <f>(1.69*'VO2-LBM'!F115-1.69*'VCO2-LBM'!F115)/1000</f>
        <v>0.46903999999999996</v>
      </c>
      <c r="G115" s="355">
        <f>(1.69*'VO2-LBM'!G115-1.69*'VCO2-LBM'!G115)/1000</f>
        <v>1.023561232876713</v>
      </c>
      <c r="H115" s="355">
        <f>(1.69*'VO2-LBM'!H115-1.69*'VCO2-LBM'!H115)/1000</f>
        <v>0.83813269841269722</v>
      </c>
      <c r="I115" s="355">
        <f>(1.69*'VO2-LBM'!I115-1.69*'VCO2-LBM'!I115)/1000</f>
        <v>0.96329999999999838</v>
      </c>
      <c r="J115" s="355">
        <f>(1.69*'VO2-LBM'!J115-1.69*'VCO2-LBM'!J115)/1000</f>
        <v>0.1715543511450387</v>
      </c>
      <c r="K115" s="356">
        <f>(1.69*'VO2-LBM'!K115-1.69*'VCO2-LBM'!K115)/1000</f>
        <v>1.3264770078740167</v>
      </c>
      <c r="L115" s="329"/>
      <c r="M115" s="329"/>
      <c r="N115" s="329"/>
      <c r="O115" s="329"/>
      <c r="P115" s="329"/>
      <c r="Q115" s="329"/>
      <c r="R115" s="329"/>
      <c r="S115" s="329"/>
      <c r="T115" s="329"/>
      <c r="U115" s="357">
        <f t="shared" ref="U115" si="123">STDEV(L114:T114)/SQRT(COUNT(L114:T114))</f>
        <v>5.6511814157840234E-2</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(1.69*'VO2-LBM'!C116-1.69*'VCO2-LBM'!C116)/1000</f>
        <v>1.1028609770114945</v>
      </c>
      <c r="D116" s="355">
        <f>(1.69*'VO2-LBM'!D116-1.69*'VCO2-LBM'!D116)/1000</f>
        <v>0.723338674033148</v>
      </c>
      <c r="E116" s="355">
        <f>(1.69*'VO2-LBM'!E116-1.69*'VCO2-LBM'!E116)/1000</f>
        <v>0.84741428571428512</v>
      </c>
      <c r="F116" s="355">
        <f>(1.69*'VO2-LBM'!F116-1.69*'VCO2-LBM'!F116)/1000</f>
        <v>1.1554400000000022</v>
      </c>
      <c r="G116" s="355">
        <f>(1.69*'VO2-LBM'!G116-1.69*'VCO2-LBM'!G116)/1000</f>
        <v>1.2980357534246569</v>
      </c>
      <c r="H116" s="355">
        <f>(1.69*'VO2-LBM'!H116-1.69*'VCO2-LBM'!H116)/1000</f>
        <v>0.62285888888888807</v>
      </c>
      <c r="I116" s="355">
        <f>(1.69*'VO2-LBM'!I116-1.69*'VCO2-LBM'!I116)/1000</f>
        <v>0.42813333333333231</v>
      </c>
      <c r="J116" s="355">
        <f>(1.69*'VO2-LBM'!J116-1.69*'VCO2-LBM'!J116)/1000</f>
        <v>0.41341786259542185</v>
      </c>
      <c r="K116" s="356">
        <f>(1.69*'VO2-LBM'!K116-1.69*'VCO2-LBM'!K116)/1000</f>
        <v>0.89130866141732346</v>
      </c>
      <c r="L116" s="32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(1.69*'VO2-LBM'!C117-1.69*'VCO2-LBM'!C117)/1000</f>
        <v>0.79490218390804512</v>
      </c>
      <c r="D117" s="355">
        <f>(1.69*'VO2-LBM'!D117-1.69*'VCO2-LBM'!D117)/1000</f>
        <v>0.56101464088397734</v>
      </c>
      <c r="E117" s="355">
        <f>(1.69*'VO2-LBM'!E117-1.69*'VCO2-LBM'!E117)/1000</f>
        <v>0.42913928571428461</v>
      </c>
      <c r="F117" s="355">
        <f>(1.69*'VO2-LBM'!F117-1.69*'VCO2-LBM'!F117)/1000</f>
        <v>0.64064000000000032</v>
      </c>
      <c r="G117" s="355">
        <f>(1.69*'VO2-LBM'!G117-1.69*'VCO2-LBM'!G117)/1000</f>
        <v>0.80055068493150705</v>
      </c>
      <c r="H117" s="355">
        <f>(1.69*'VO2-LBM'!H117-1.69*'VCO2-LBM'!H117)/1000</f>
        <v>0.48221333333333316</v>
      </c>
      <c r="I117" s="355">
        <f>(1.69*'VO2-LBM'!I117-1.69*'VCO2-LBM'!I117)/1000</f>
        <v>0.44221666666666715</v>
      </c>
      <c r="J117" s="355">
        <f>(1.69*'VO2-LBM'!J117-1.69*'VCO2-LBM'!J117)/1000</f>
        <v>0.61309587786259545</v>
      </c>
      <c r="K117" s="356">
        <f>(1.69*'VO2-LBM'!K117-1.69*'VCO2-LBM'!K117)/1000</f>
        <v>0.78382732283464607</v>
      </c>
      <c r="L117" s="329">
        <f t="shared" ref="L117:P117" si="124">AVERAGE(C117:C119)</f>
        <v>0.88878136015325604</v>
      </c>
      <c r="M117" s="329">
        <f t="shared" si="124"/>
        <v>0.3740097605893184</v>
      </c>
      <c r="N117" s="329">
        <f t="shared" si="124"/>
        <v>0.45720535714285654</v>
      </c>
      <c r="O117" s="329">
        <f t="shared" si="124"/>
        <v>0.50812666666666673</v>
      </c>
      <c r="P117" s="329">
        <f t="shared" si="124"/>
        <v>0.85296769406392681</v>
      </c>
      <c r="Q117" s="329">
        <f t="shared" ref="Q117" si="125">AVERAGE(H117:H119)</f>
        <v>0.6515620634920628</v>
      </c>
      <c r="R117" s="329">
        <f t="shared" ref="R117" si="126">AVERAGE(I117:I119)</f>
        <v>0.66754999999999987</v>
      </c>
      <c r="S117" s="329">
        <f t="shared" ref="S117" si="127">AVERAGE(J117:J119)</f>
        <v>0.69934178117048307</v>
      </c>
      <c r="T117" s="329">
        <f t="shared" ref="T117" si="128">AVERAGE(K117:K119)</f>
        <v>0.90441614173228313</v>
      </c>
      <c r="U117" s="357">
        <f t="shared" ref="U117" si="129">AVERAGE(L117:T117)</f>
        <v>0.66710675833453925</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(1.69*'VO2-LBM'!C118-1.69*'VCO2-LBM'!C118)/1000</f>
        <v>0.81332706896551643</v>
      </c>
      <c r="D118" s="355">
        <f>(1.69*'VO2-LBM'!D118-1.69*'VCO2-LBM'!D118)/1000</f>
        <v>0.35597375690607758</v>
      </c>
      <c r="E118" s="355">
        <f>(1.69*'VO2-LBM'!E118-1.69*'VCO2-LBM'!E118)/1000</f>
        <v>0.44000357142857138</v>
      </c>
      <c r="F118" s="355">
        <f>(1.69*'VO2-LBM'!F118-1.69*'VCO2-LBM'!F118)/1000</f>
        <v>0.26598000000000049</v>
      </c>
      <c r="G118" s="355">
        <f>(1.69*'VO2-LBM'!G118-1.69*'VCO2-LBM'!G118)/1000</f>
        <v>0.89490130136986223</v>
      </c>
      <c r="H118" s="355">
        <f>(1.69*'VO2-LBM'!H118-1.69*'VCO2-LBM'!H118)/1000</f>
        <v>0.92424222222222219</v>
      </c>
      <c r="I118" s="355">
        <f>(1.69*'VO2-LBM'!I118-1.69*'VCO2-LBM'!I118)/1000</f>
        <v>0.98301666666666554</v>
      </c>
      <c r="J118" s="355">
        <f>(1.69*'VO2-LBM'!J118-1.69*'VCO2-LBM'!J118)/1000</f>
        <v>0.67496793893129781</v>
      </c>
      <c r="K118" s="356">
        <f>(1.69*'VO2-LBM'!K118-1.69*'VCO2-LBM'!K118)/1000</f>
        <v>1.1062713385826763</v>
      </c>
      <c r="L118" s="329"/>
      <c r="M118" s="329"/>
      <c r="N118" s="329"/>
      <c r="O118" s="329"/>
      <c r="P118" s="329"/>
      <c r="Q118" s="329"/>
      <c r="R118" s="329"/>
      <c r="S118" s="329"/>
      <c r="T118" s="329"/>
      <c r="U118" s="357">
        <f t="shared" ref="U118" si="130">STDEV(L117:T117)/SQRT(COUNT(L117:T117))</f>
        <v>6.417421043585185E-2</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(1.69*'VO2-LBM'!C119-1.69*'VCO2-LBM'!C119)/1000</f>
        <v>1.0581148275862069</v>
      </c>
      <c r="D119" s="355">
        <f>(1.69*'VO2-LBM'!D119-1.69*'VCO2-LBM'!D119)/1000</f>
        <v>0.20504088397790018</v>
      </c>
      <c r="E119" s="355">
        <f>(1.69*'VO2-LBM'!E119-1.69*'VCO2-LBM'!E119)/1000</f>
        <v>0.50247321428571379</v>
      </c>
      <c r="F119" s="355">
        <f>(1.69*'VO2-LBM'!F119-1.69*'VCO2-LBM'!F119)/1000</f>
        <v>0.61775999999999931</v>
      </c>
      <c r="G119" s="355">
        <f>(1.69*'VO2-LBM'!G119-1.69*'VCO2-LBM'!G119)/1000</f>
        <v>0.86345109589041114</v>
      </c>
      <c r="H119" s="355">
        <f>(1.69*'VO2-LBM'!H119-1.69*'VCO2-LBM'!H119)/1000</f>
        <v>0.54823063492063284</v>
      </c>
      <c r="I119" s="355">
        <f>(1.69*'VO2-LBM'!I119-1.69*'VCO2-LBM'!I119)/1000</f>
        <v>0.57741666666666702</v>
      </c>
      <c r="J119" s="355">
        <f>(1.69*'VO2-LBM'!J119-1.69*'VCO2-LBM'!J119)/1000</f>
        <v>0.80996152671755595</v>
      </c>
      <c r="K119" s="356">
        <f>(1.69*'VO2-LBM'!K119-1.69*'VCO2-LBM'!K119)/1000</f>
        <v>0.82314976377952731</v>
      </c>
      <c r="L119" s="32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(1.69*'VO2-LBM'!C120-1.69*'VCO2-LBM'!C120)/1000</f>
        <v>1.0081044252873572</v>
      </c>
      <c r="D120" s="355">
        <f>(1.69*'VO2-LBM'!D120-1.69*'VCO2-LBM'!D120)/1000</f>
        <v>0.86003259668508325</v>
      </c>
      <c r="E120" s="355">
        <f>(1.69*'VO2-LBM'!E120-1.69*'VCO2-LBM'!E120)/1000</f>
        <v>0.86914285714285688</v>
      </c>
      <c r="F120" s="355">
        <f>(1.69*'VO2-LBM'!F120-1.69*'VCO2-LBM'!F120)/1000</f>
        <v>0.76647999999999861</v>
      </c>
      <c r="G120" s="355">
        <f>(1.69*'VO2-LBM'!G120-1.69*'VCO2-LBM'!G120)/1000</f>
        <v>0.8348600000000006</v>
      </c>
      <c r="H120" s="355">
        <f>(1.69*'VO2-LBM'!H120-1.69*'VCO2-LBM'!H120)/1000</f>
        <v>0.58841507936507875</v>
      </c>
      <c r="I120" s="355">
        <f>(1.69*'VO2-LBM'!I120-1.69*'VCO2-LBM'!I120)/1000</f>
        <v>0.35489999999999966</v>
      </c>
      <c r="J120" s="355">
        <f>(1.69*'VO2-LBM'!J120-1.69*'VCO2-LBM'!J120)/1000</f>
        <v>0.17436671755725275</v>
      </c>
      <c r="K120" s="356">
        <f>(1.69*'VO2-LBM'!K120-1.69*'VCO2-LBM'!K120)/1000</f>
        <v>0.77071984251968384</v>
      </c>
      <c r="L120" s="329">
        <f t="shared" ref="L120:P120" si="131">AVERAGE(C120:C122)</f>
        <v>0.71681576628352628</v>
      </c>
      <c r="M120" s="329">
        <f t="shared" si="131"/>
        <v>0.73378057090239379</v>
      </c>
      <c r="N120" s="329">
        <f t="shared" si="131"/>
        <v>0.66272142857142857</v>
      </c>
      <c r="O120" s="329">
        <f t="shared" si="131"/>
        <v>0.76171333333333335</v>
      </c>
      <c r="P120" s="329">
        <f t="shared" si="131"/>
        <v>0.75480493150684858</v>
      </c>
      <c r="Q120" s="329">
        <f t="shared" ref="Q120" si="132">AVERAGE(H120:H122)</f>
        <v>0.60085312169312177</v>
      </c>
      <c r="R120" s="329">
        <f t="shared" ref="R120" si="133">AVERAGE(I120:I122)</f>
        <v>0.71543333333333337</v>
      </c>
      <c r="S120" s="329">
        <f t="shared" ref="S120" si="134">AVERAGE(J120:J122)</f>
        <v>0.56153582697201021</v>
      </c>
      <c r="T120" s="329">
        <f t="shared" ref="T120" si="135">AVERAGE(K120:K122)</f>
        <v>0.84936472440944843</v>
      </c>
      <c r="U120" s="357">
        <f t="shared" ref="U120" si="136">AVERAGE(L120:T120)</f>
        <v>0.70633589300060484</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(1.69*'VO2-LBM'!C121-1.69*'VCO2-LBM'!C121)/1000</f>
        <v>0.73962752873563387</v>
      </c>
      <c r="D121" s="355">
        <f>(1.69*'VO2-LBM'!D121-1.69*'VCO2-LBM'!D121)/1000</f>
        <v>0.76320773480662951</v>
      </c>
      <c r="E121" s="355">
        <f>(1.69*'VO2-LBM'!E121-1.69*'VCO2-LBM'!E121)/1000</f>
        <v>0.61654821428571405</v>
      </c>
      <c r="F121" s="355">
        <f>(1.69*'VO2-LBM'!F121-1.69*'VCO2-LBM'!F121)/1000</f>
        <v>1.0725000000000009</v>
      </c>
      <c r="G121" s="355">
        <f>(1.69*'VO2-LBM'!G121-1.69*'VCO2-LBM'!G121)/1000</f>
        <v>0.69190452054794427</v>
      </c>
      <c r="H121" s="355">
        <f>(1.69*'VO2-LBM'!H121-1.69*'VCO2-LBM'!H121)/1000</f>
        <v>0.44776952380952389</v>
      </c>
      <c r="I121" s="355">
        <f>(1.69*'VO2-LBM'!I121-1.69*'VCO2-LBM'!I121)/1000</f>
        <v>0.90133333333333399</v>
      </c>
      <c r="J121" s="355">
        <f>(1.69*'VO2-LBM'!J121-1.69*'VCO2-LBM'!J121)/1000</f>
        <v>0.70871633587786254</v>
      </c>
      <c r="K121" s="356">
        <f>(1.69*'VO2-LBM'!K121-1.69*'VCO2-LBM'!K121)/1000</f>
        <v>0.96208905511811094</v>
      </c>
      <c r="L121" s="329"/>
      <c r="M121" s="329"/>
      <c r="N121" s="329"/>
      <c r="O121" s="329"/>
      <c r="P121" s="329"/>
      <c r="Q121" s="329"/>
      <c r="R121" s="329"/>
      <c r="S121" s="329"/>
      <c r="T121" s="329"/>
      <c r="U121" s="357">
        <f t="shared" ref="U121" si="137">STDEV(L120:T120)/SQRT(COUNT(L120:T120))</f>
        <v>2.9062875418724068E-2</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(1.69*'VO2-LBM'!C122-1.69*'VCO2-LBM'!C122)/1000</f>
        <v>0.40271534482758764</v>
      </c>
      <c r="D122" s="355">
        <f>(1.69*'VO2-LBM'!D122-1.69*'VCO2-LBM'!D122)/1000</f>
        <v>0.57810138121546883</v>
      </c>
      <c r="E122" s="355">
        <f>(1.69*'VO2-LBM'!E122-1.69*'VCO2-LBM'!E122)/1000</f>
        <v>0.50247321428571468</v>
      </c>
      <c r="F122" s="355">
        <f>(1.69*'VO2-LBM'!F122-1.69*'VCO2-LBM'!F122)/1000</f>
        <v>0.44616000000000078</v>
      </c>
      <c r="G122" s="355">
        <f>(1.69*'VO2-LBM'!G122-1.69*'VCO2-LBM'!G122)/1000</f>
        <v>0.73765027397260108</v>
      </c>
      <c r="H122" s="355">
        <f>(1.69*'VO2-LBM'!H122-1.69*'VCO2-LBM'!H122)/1000</f>
        <v>0.76637476190476261</v>
      </c>
      <c r="I122" s="355">
        <f>(1.69*'VO2-LBM'!I122-1.69*'VCO2-LBM'!I122)/1000</f>
        <v>0.89006666666666656</v>
      </c>
      <c r="J122" s="355">
        <f>(1.69*'VO2-LBM'!J122-1.69*'VCO2-LBM'!J122)/1000</f>
        <v>0.80152442748091557</v>
      </c>
      <c r="K122" s="356">
        <f>(1.69*'VO2-LBM'!K122-1.69*'VCO2-LBM'!K122)/1000</f>
        <v>0.81528527559055053</v>
      </c>
      <c r="L122" s="32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(1.69*'VO2-LBM'!C123-1.69*'VCO2-LBM'!C123)/1000</f>
        <v>0.6396067241379314</v>
      </c>
      <c r="D123" s="355">
        <f>(1.69*'VO2-LBM'!D123-1.69*'VCO2-LBM'!D123)/1000</f>
        <v>0.84864143646408818</v>
      </c>
      <c r="E123" s="355">
        <f>(1.69*'VO2-LBM'!E123-1.69*'VCO2-LBM'!E123)/1000</f>
        <v>0.93976071428571317</v>
      </c>
      <c r="F123" s="355">
        <f>(1.69*'VO2-LBM'!F123-1.69*'VCO2-LBM'!F123)/1000</f>
        <v>0.64922000000000024</v>
      </c>
      <c r="G123" s="355">
        <f>(1.69*'VO2-LBM'!G123-1.69*'VCO2-LBM'!G123)/1000</f>
        <v>0.73193205479451995</v>
      </c>
      <c r="H123" s="355">
        <f>(1.69*'VO2-LBM'!H123-1.69*'VCO2-LBM'!H123)/1000</f>
        <v>0.90989063492063538</v>
      </c>
      <c r="I123" s="355">
        <f>(1.69*'VO2-LBM'!I123-1.69*'VCO2-LBM'!I123)/1000</f>
        <v>0.48446666666666627</v>
      </c>
      <c r="J123" s="355">
        <f>(1.69*'VO2-LBM'!J123-1.69*'VCO2-LBM'!J123)/1000</f>
        <v>1.8364752671755704</v>
      </c>
      <c r="K123" s="356">
        <f>(1.69*'VO2-LBM'!K123-1.69*'VCO2-LBM'!K123)/1000</f>
        <v>1.2032666929133866</v>
      </c>
      <c r="L123" s="329">
        <f t="shared" ref="L123:P123" si="138">AVERAGE(C123:C125)</f>
        <v>0.50273614942528722</v>
      </c>
      <c r="M123" s="329">
        <f t="shared" si="138"/>
        <v>1.0982976979742174</v>
      </c>
      <c r="N123" s="329">
        <f t="shared" si="138"/>
        <v>0.90897857142857086</v>
      </c>
      <c r="O123" s="329">
        <f t="shared" si="138"/>
        <v>0.61680666666666584</v>
      </c>
      <c r="P123" s="329">
        <f t="shared" si="138"/>
        <v>0.69285755707762497</v>
      </c>
      <c r="Q123" s="329">
        <f t="shared" ref="Q123" si="139">AVERAGE(H123:H125)</f>
        <v>0.83047851851851828</v>
      </c>
      <c r="R123" s="329">
        <f t="shared" ref="R123" si="140">AVERAGE(I123:I125)</f>
        <v>1.0459222222222218</v>
      </c>
      <c r="S123" s="329">
        <f t="shared" ref="S123" si="141">AVERAGE(J123:J125)</f>
        <v>0.95151730279898183</v>
      </c>
      <c r="T123" s="329">
        <f t="shared" ref="T123" si="142">AVERAGE(K123:K125)</f>
        <v>0.84936472440944877</v>
      </c>
      <c r="U123" s="357">
        <f t="shared" ref="U123" si="143">AVERAGE(L123:T123)</f>
        <v>0.83299549005794848</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(1.69*'VO2-LBM'!C124-1.69*'VCO2-LBM'!C124)/1000</f>
        <v>0.45799000000000067</v>
      </c>
      <c r="D124" s="355">
        <f>(1.69*'VO2-LBM'!D124-1.69*'VCO2-LBM'!D124)/1000</f>
        <v>1.0593779005524857</v>
      </c>
      <c r="E124" s="355">
        <f>(1.69*'VO2-LBM'!E124-1.69*'VCO2-LBM'!E124)/1000</f>
        <v>0.95062500000000005</v>
      </c>
      <c r="F124" s="355">
        <f>(1.69*'VO2-LBM'!F124-1.69*'VCO2-LBM'!F124)/1000</f>
        <v>0.53481999999999785</v>
      </c>
      <c r="G124" s="355">
        <f>(1.69*'VO2-LBM'!G124-1.69*'VCO2-LBM'!G124)/1000</f>
        <v>0.54323082191780847</v>
      </c>
      <c r="H124" s="355">
        <f>(1.69*'VO2-LBM'!H124-1.69*'VCO2-LBM'!H124)/1000</f>
        <v>0.68026523809523765</v>
      </c>
      <c r="I124" s="355">
        <f>(1.69*'VO2-LBM'!I124-1.69*'VCO2-LBM'!I124)/1000</f>
        <v>1.1801833333333325</v>
      </c>
      <c r="J124" s="355">
        <f>(1.69*'VO2-LBM'!J124-1.69*'VCO2-LBM'!J124)/1000</f>
        <v>0.51185068702290204</v>
      </c>
      <c r="K124" s="356">
        <f>(1.69*'VO2-LBM'!K124-1.69*'VCO2-LBM'!K124)/1000</f>
        <v>0.7576123622047235</v>
      </c>
      <c r="L124" s="329"/>
      <c r="M124" s="329"/>
      <c r="N124" s="329"/>
      <c r="O124" s="329"/>
      <c r="P124" s="329"/>
      <c r="Q124" s="329"/>
      <c r="R124" s="329"/>
      <c r="S124" s="329"/>
      <c r="T124" s="329"/>
      <c r="U124" s="357">
        <f t="shared" ref="U124" si="144">STDEV(L123:T123)/SQRT(COUNT(L123:T123))</f>
        <v>6.5750546070694971E-2</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(1.69*'VO2-LBM'!C125-1.69*'VCO2-LBM'!C125)/1000</f>
        <v>0.41061172413792973</v>
      </c>
      <c r="D125" s="355">
        <f>(1.69*'VO2-LBM'!D125-1.69*'VCO2-LBM'!D125)/1000</f>
        <v>1.3868737569060785</v>
      </c>
      <c r="E125" s="355">
        <f>(1.69*'VO2-LBM'!E125-1.69*'VCO2-LBM'!E125)/1000</f>
        <v>0.83654999999999924</v>
      </c>
      <c r="F125" s="355">
        <f>(1.69*'VO2-LBM'!F125-1.69*'VCO2-LBM'!F125)/1000</f>
        <v>0.6663799999999992</v>
      </c>
      <c r="G125" s="355">
        <f>(1.69*'VO2-LBM'!G125-1.69*'VCO2-LBM'!G125)/1000</f>
        <v>0.80340979452054673</v>
      </c>
      <c r="H125" s="355">
        <f>(1.69*'VO2-LBM'!H125-1.69*'VCO2-LBM'!H125)/1000</f>
        <v>0.90127968253968171</v>
      </c>
      <c r="I125" s="355">
        <f>(1.69*'VO2-LBM'!I125-1.69*'VCO2-LBM'!I125)/1000</f>
        <v>1.4731166666666669</v>
      </c>
      <c r="J125" s="355">
        <f>(1.69*'VO2-LBM'!J125-1.69*'VCO2-LBM'!J125)/1000</f>
        <v>0.50622595419847316</v>
      </c>
      <c r="K125" s="356">
        <f>(1.69*'VO2-LBM'!K125-1.69*'VCO2-LBM'!K125)/1000</f>
        <v>0.5872151181102363</v>
      </c>
      <c r="L125" s="32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(1.69*'VO2-LBM'!C126-1.69*'VCO2-LBM'!C126)/1000</f>
        <v>0.48694339080459759</v>
      </c>
      <c r="D126" s="355">
        <f>(1.69*'VO2-LBM'!D126-1.69*'VCO2-LBM'!D126)/1000</f>
        <v>0.36166933701657489</v>
      </c>
      <c r="E126" s="355">
        <f>(1.69*'VO2-LBM'!E126-1.69*'VCO2-LBM'!E126)/1000</f>
        <v>0.47802857142857191</v>
      </c>
      <c r="F126" s="355">
        <f>(1.69*'VO2-LBM'!F126-1.69*'VCO2-LBM'!F126)/1000</f>
        <v>0.46618000000000032</v>
      </c>
      <c r="G126" s="355">
        <f>(1.69*'VO2-LBM'!G126-1.69*'VCO2-LBM'!G126)/1000</f>
        <v>0.82056445205479489</v>
      </c>
      <c r="H126" s="355">
        <f>(1.69*'VO2-LBM'!H126-1.69*'VCO2-LBM'!H126)/1000</f>
        <v>0.91850158730158726</v>
      </c>
      <c r="I126" s="355">
        <f>(1.69*'VO2-LBM'!I126-1.69*'VCO2-LBM'!I126)/1000</f>
        <v>1.2477833333333328</v>
      </c>
      <c r="J126" s="355">
        <f>(1.69*'VO2-LBM'!J126-1.69*'VCO2-LBM'!J126)/1000</f>
        <v>1.105260000000001</v>
      </c>
      <c r="K126" s="356">
        <f>(1.69*'VO2-LBM'!K126-1.69*'VCO2-LBM'!K126)/1000</f>
        <v>1.3762854330708669</v>
      </c>
      <c r="L126" s="329">
        <f t="shared" ref="L126:P126" si="145">AVERAGE(C126:C128)</f>
        <v>0.47816963601532519</v>
      </c>
      <c r="M126" s="329">
        <f t="shared" si="145"/>
        <v>0.52304410681399627</v>
      </c>
      <c r="N126" s="329">
        <f t="shared" si="145"/>
        <v>0.50156785714285734</v>
      </c>
      <c r="O126" s="329">
        <f t="shared" si="145"/>
        <v>0.57676666666666643</v>
      </c>
      <c r="P126" s="329">
        <f t="shared" si="145"/>
        <v>1.0769312785388125</v>
      </c>
      <c r="Q126" s="329">
        <f t="shared" ref="Q126" si="146">AVERAGE(H126:H128)</f>
        <v>0.73575804232804209</v>
      </c>
      <c r="R126" s="329">
        <f t="shared" ref="R126" si="147">AVERAGE(I126:I128)</f>
        <v>1.226188888888889</v>
      </c>
      <c r="S126" s="329">
        <f t="shared" ref="S126" si="148">AVERAGE(J126:J128)</f>
        <v>0.98901552162849848</v>
      </c>
      <c r="T126" s="329">
        <f t="shared" ref="T126" si="149">AVERAGE(K126:K128)</f>
        <v>1.0084021522309703</v>
      </c>
      <c r="U126" s="357">
        <f t="shared" ref="U126" si="150">AVERAGE(L126:T126)</f>
        <v>0.79064935002822867</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(1.69*'VO2-LBM'!C127-1.69*'VCO2-LBM'!C127)/1000</f>
        <v>0.52379316091953931</v>
      </c>
      <c r="D127" s="355">
        <f>(1.69*'VO2-LBM'!D127-1.69*'VCO2-LBM'!D127)/1000</f>
        <v>0.61797044198895035</v>
      </c>
      <c r="E127" s="355">
        <f>(1.69*'VO2-LBM'!E127-1.69*'VCO2-LBM'!E127)/1000</f>
        <v>0.54049821428571432</v>
      </c>
      <c r="F127" s="355">
        <f>(1.69*'VO2-LBM'!F127-1.69*'VCO2-LBM'!F127)/1000</f>
        <v>0.83797999999999961</v>
      </c>
      <c r="G127" s="355">
        <f>(1.69*'VO2-LBM'!G127-1.69*'VCO2-LBM'!G127)/1000</f>
        <v>1.175094041095891</v>
      </c>
      <c r="H127" s="355">
        <f>(1.69*'VO2-LBM'!H127-1.69*'VCO2-LBM'!H127)/1000</f>
        <v>0.619988571428572</v>
      </c>
      <c r="I127" s="355">
        <f>(1.69*'VO2-LBM'!I127-1.69*'VCO2-LBM'!I127)/1000</f>
        <v>1.8899833333333336</v>
      </c>
      <c r="J127" s="355">
        <f>(1.69*'VO2-LBM'!J127-1.69*'VCO2-LBM'!J127)/1000</f>
        <v>1.1530702290076316</v>
      </c>
      <c r="K127" s="356">
        <f>(1.69*'VO2-LBM'!K127-1.69*'VCO2-LBM'!K127)/1000</f>
        <v>1.1036498425196823</v>
      </c>
      <c r="L127" s="329"/>
      <c r="M127" s="329"/>
      <c r="N127" s="329"/>
      <c r="O127" s="329"/>
      <c r="P127" s="329"/>
      <c r="Q127" s="329"/>
      <c r="R127" s="329"/>
      <c r="S127" s="329"/>
      <c r="T127" s="329"/>
      <c r="U127" s="357">
        <f t="shared" ref="U127" si="151">STDEV(L126:T126)/SQRT(COUNT(L126:T126))</f>
        <v>9.5742751299622342E-2</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(1.69*'VO2-LBM'!C128-1.69*'VCO2-LBM'!C128)/1000</f>
        <v>0.42377235632183874</v>
      </c>
      <c r="D128" s="355">
        <f>(1.69*'VO2-LBM'!D128-1.69*'VCO2-LBM'!D128)/1000</f>
        <v>0.58949254143646335</v>
      </c>
      <c r="E128" s="355">
        <f>(1.69*'VO2-LBM'!E128-1.69*'VCO2-LBM'!E128)/1000</f>
        <v>0.48617678571428585</v>
      </c>
      <c r="F128" s="355">
        <f>(1.69*'VO2-LBM'!F128-1.69*'VCO2-LBM'!F128)/1000</f>
        <v>0.42613999999999941</v>
      </c>
      <c r="G128" s="355">
        <f>(1.69*'VO2-LBM'!G128-1.69*'VCO2-LBM'!G128)/1000</f>
        <v>1.2351353424657519</v>
      </c>
      <c r="H128" s="355">
        <f>(1.69*'VO2-LBM'!H128-1.69*'VCO2-LBM'!H128)/1000</f>
        <v>0.66878396825396702</v>
      </c>
      <c r="I128" s="355">
        <f>(1.69*'VO2-LBM'!I128-1.69*'VCO2-LBM'!I128)/1000</f>
        <v>0.54080000000000017</v>
      </c>
      <c r="J128" s="355">
        <f>(1.69*'VO2-LBM'!J128-1.69*'VCO2-LBM'!J128)/1000</f>
        <v>0.70871633587786342</v>
      </c>
      <c r="K128" s="356">
        <f>(1.69*'VO2-LBM'!K128-1.69*'VCO2-LBM'!K128)/1000</f>
        <v>0.54527118110236183</v>
      </c>
      <c r="L128" s="32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(1.69*'VO2-LBM'!C129-1.69*'VCO2-LBM'!C129)/1000</f>
        <v>0.51852890804597696</v>
      </c>
      <c r="D129" s="355">
        <f>(1.69*'VO2-LBM'!D129-1.69*'VCO2-LBM'!D129)/1000</f>
        <v>0.78599005524861876</v>
      </c>
      <c r="E129" s="355">
        <f>(1.69*'VO2-LBM'!E129-1.69*'VCO2-LBM'!E129)/1000</f>
        <v>0.93704464285714129</v>
      </c>
      <c r="F129" s="355">
        <f>(1.69*'VO2-LBM'!F129-1.69*'VCO2-LBM'!F129)/1000</f>
        <v>0.79221999999999937</v>
      </c>
      <c r="G129" s="355">
        <f>(1.69*'VO2-LBM'!G129-1.69*'VCO2-LBM'!G129)/1000</f>
        <v>1.0006883561643836</v>
      </c>
      <c r="H129" s="355">
        <f>(1.69*'VO2-LBM'!H129-1.69*'VCO2-LBM'!H129)/1000</f>
        <v>0.38749285714285908</v>
      </c>
      <c r="I129" s="355">
        <f>(1.69*'VO2-LBM'!I129-1.69*'VCO2-LBM'!I129)/1000</f>
        <v>0.49573333333333358</v>
      </c>
      <c r="J129" s="355">
        <f>(1.69*'VO2-LBM'!J129-1.69*'VCO2-LBM'!J129)/1000</f>
        <v>0.96464167938931311</v>
      </c>
      <c r="K129" s="356">
        <f>(1.69*'VO2-LBM'!K129-1.69*'VCO2-LBM'!K129)/1000</f>
        <v>0.70518244094488269</v>
      </c>
      <c r="L129" s="329">
        <f t="shared" ref="L129:P129" si="152">AVERAGE(C129:C131)</f>
        <v>0.33077055555555607</v>
      </c>
      <c r="M129" s="329">
        <f t="shared" si="152"/>
        <v>0.69581003683241249</v>
      </c>
      <c r="N129" s="329">
        <f t="shared" si="152"/>
        <v>0.67177499999999901</v>
      </c>
      <c r="O129" s="329">
        <f t="shared" si="152"/>
        <v>0.78459333333333292</v>
      </c>
      <c r="P129" s="329">
        <f t="shared" si="152"/>
        <v>0.87488753424657528</v>
      </c>
      <c r="Q129" s="329">
        <f t="shared" ref="Q129" si="153">AVERAGE(H129:H131)</f>
        <v>0.53100873015873096</v>
      </c>
      <c r="R129" s="329">
        <f t="shared" ref="R129" si="154">AVERAGE(I129:I131)</f>
        <v>0.60370555555555561</v>
      </c>
      <c r="S129" s="329">
        <f t="shared" ref="S129" si="155">AVERAGE(J129:J131)</f>
        <v>0.82214844783715002</v>
      </c>
      <c r="T129" s="329">
        <f t="shared" ref="T129" si="156">AVERAGE(K129:K131)</f>
        <v>0.66061700787401645</v>
      </c>
      <c r="U129" s="357">
        <f t="shared" ref="U129" si="157">AVERAGE(L129:T129)</f>
        <v>0.66392402237703652</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(1.69*'VO2-LBM'!C130-1.69*'VCO2-LBM'!C130)/1000</f>
        <v>0.35796919540229921</v>
      </c>
      <c r="D130" s="355">
        <f>(1.69*'VO2-LBM'!D130-1.69*'VCO2-LBM'!D130)/1000</f>
        <v>0.53538453038674017</v>
      </c>
      <c r="E130" s="355">
        <f>(1.69*'VO2-LBM'!E130-1.69*'VCO2-LBM'!E130)/1000</f>
        <v>0.80938928571428548</v>
      </c>
      <c r="F130" s="355">
        <f>(1.69*'VO2-LBM'!F130-1.69*'VCO2-LBM'!F130)/1000</f>
        <v>1.0610599999999994</v>
      </c>
      <c r="G130" s="355">
        <f>(1.69*'VO2-LBM'!G130-1.69*'VCO2-LBM'!G130)/1000</f>
        <v>0.77481869863013708</v>
      </c>
      <c r="H130" s="355">
        <f>(1.69*'VO2-LBM'!H130-1.69*'VCO2-LBM'!H130)/1000</f>
        <v>0.55397126984127043</v>
      </c>
      <c r="I130" s="355">
        <f>(1.69*'VO2-LBM'!I130-1.69*'VCO2-LBM'!I130)/1000</f>
        <v>0.54080000000000017</v>
      </c>
      <c r="J130" s="355">
        <f>(1.69*'VO2-LBM'!J130-1.69*'VCO2-LBM'!J130)/1000</f>
        <v>0.75933893129771057</v>
      </c>
      <c r="K130" s="356">
        <f>(1.69*'VO2-LBM'!K130-1.69*'VCO2-LBM'!K130)/1000</f>
        <v>0.92538811023622025</v>
      </c>
      <c r="L130" s="329"/>
      <c r="M130" s="329"/>
      <c r="N130" s="329"/>
      <c r="O130" s="329"/>
      <c r="P130" s="329"/>
      <c r="Q130" s="329"/>
      <c r="R130" s="329"/>
      <c r="S130" s="329"/>
      <c r="T130" s="329"/>
      <c r="U130" s="357">
        <f t="shared" ref="U130" si="158">STDEV(L129:T129)/SQRT(COUNT(L129:T129))</f>
        <v>5.4958938962870553E-2</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(1.69*'VO2-LBM'!C131-1.69*'VCO2-LBM'!C131)/1000</f>
        <v>0.11581356321839212</v>
      </c>
      <c r="D131" s="355">
        <f>(1.69*'VO2-LBM'!D131-1.69*'VCO2-LBM'!D131)/1000</f>
        <v>0.76605552486187845</v>
      </c>
      <c r="E131" s="355">
        <f>(1.69*'VO2-LBM'!E131-1.69*'VCO2-LBM'!E131)/1000</f>
        <v>0.26889107142857027</v>
      </c>
      <c r="F131" s="355">
        <f>(1.69*'VO2-LBM'!F131-1.69*'VCO2-LBM'!F131)/1000</f>
        <v>0.50049999999999994</v>
      </c>
      <c r="G131" s="355">
        <f>(1.69*'VO2-LBM'!G131-1.69*'VCO2-LBM'!G131)/1000</f>
        <v>0.84915554794520542</v>
      </c>
      <c r="H131" s="355">
        <f>(1.69*'VO2-LBM'!H131-1.69*'VCO2-LBM'!H131)/1000</f>
        <v>0.65156206349206336</v>
      </c>
      <c r="I131" s="355">
        <f>(1.69*'VO2-LBM'!I131-1.69*'VCO2-LBM'!I131)/1000</f>
        <v>0.77458333333333307</v>
      </c>
      <c r="J131" s="355">
        <f>(1.69*'VO2-LBM'!J131-1.69*'VCO2-LBM'!J131)/1000</f>
        <v>0.74246473282442638</v>
      </c>
      <c r="K131" s="356">
        <f>(1.69*'VO2-LBM'!K131-1.69*'VCO2-LBM'!K131)/1000</f>
        <v>0.35128047244094612</v>
      </c>
      <c r="L131" s="32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(1.69*'VO2-LBM'!C132-1.69*'VCO2-LBM'!C132)/1000</f>
        <v>9.4756551724138258E-2</v>
      </c>
      <c r="D132" s="355">
        <f>(1.69*'VO2-LBM'!D132-1.69*'VCO2-LBM'!D132)/1000</f>
        <v>0.93692292817679479</v>
      </c>
      <c r="E132" s="355">
        <f>(1.69*'VO2-LBM'!E132-1.69*'VCO2-LBM'!E132)/1000</f>
        <v>0.53235000000000032</v>
      </c>
      <c r="F132" s="355">
        <f>(1.69*'VO2-LBM'!F132-1.69*'VCO2-LBM'!F132)/1000</f>
        <v>0.28028000000000064</v>
      </c>
      <c r="G132" s="355">
        <f>(1.69*'VO2-LBM'!G132-1.69*'VCO2-LBM'!G132)/1000</f>
        <v>1.0264203424657534</v>
      </c>
      <c r="H132" s="355">
        <f>(1.69*'VO2-LBM'!H132-1.69*'VCO2-LBM'!H132)/1000</f>
        <v>1.1596082539682575</v>
      </c>
      <c r="I132" s="355">
        <f>(1.69*'VO2-LBM'!I132-1.69*'VCO2-LBM'!I132)/1000</f>
        <v>0.88724999999999998</v>
      </c>
      <c r="J132" s="355">
        <f>(1.69*'VO2-LBM'!J132-1.69*'VCO2-LBM'!J132)/1000</f>
        <v>0.69746687022900644</v>
      </c>
      <c r="K132" s="356">
        <f>(1.69*'VO2-LBM'!K132-1.69*'VCO2-LBM'!K132)/1000</f>
        <v>0.72091141732283359</v>
      </c>
      <c r="L132" s="329">
        <f t="shared" ref="L132:P132" si="159">AVERAGE(C132:C134)</f>
        <v>0.29304340996168593</v>
      </c>
      <c r="M132" s="329">
        <f t="shared" si="159"/>
        <v>1.0005235727440143</v>
      </c>
      <c r="N132" s="329">
        <f t="shared" si="159"/>
        <v>0.7116107142857141</v>
      </c>
      <c r="O132" s="329">
        <f t="shared" si="159"/>
        <v>0.76838666666666688</v>
      </c>
      <c r="P132" s="329">
        <f t="shared" si="159"/>
        <v>1.4400381963470315</v>
      </c>
      <c r="Q132" s="329">
        <f t="shared" ref="Q132" si="160">AVERAGE(H132:H134)</f>
        <v>0.74054190476190618</v>
      </c>
      <c r="R132" s="329">
        <f t="shared" ref="R132" si="161">AVERAGE(I132:I134)</f>
        <v>1.0872333333333333</v>
      </c>
      <c r="S132" s="329">
        <f t="shared" ref="S132" si="162">AVERAGE(J132:J134)</f>
        <v>0.94214274809160203</v>
      </c>
      <c r="T132" s="329">
        <f t="shared" ref="T132" si="163">AVERAGE(K132:K134)</f>
        <v>0.79606097112860852</v>
      </c>
      <c r="U132" s="357">
        <f t="shared" ref="U132" si="164">AVERAGE(L132:T132)</f>
        <v>0.8643979463689514</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(1.69*'VO2-LBM'!C133-1.69*'VCO2-LBM'!C133)/1000</f>
        <v>0.24478775862068869</v>
      </c>
      <c r="D133" s="355">
        <f>(1.69*'VO2-LBM'!D133-1.69*'VCO2-LBM'!D133)/1000</f>
        <v>1.4780030386740328</v>
      </c>
      <c r="E133" s="355">
        <f>(1.69*'VO2-LBM'!E133-1.69*'VCO2-LBM'!E133)/1000</f>
        <v>0.37753392857142809</v>
      </c>
      <c r="F133" s="355">
        <f>(1.69*'VO2-LBM'!F133-1.69*'VCO2-LBM'!F133)/1000</f>
        <v>0.50050000000000094</v>
      </c>
      <c r="G133" s="355">
        <f>(1.69*'VO2-LBM'!G133-1.69*'VCO2-LBM'!G133)/1000</f>
        <v>0.93206972602739646</v>
      </c>
      <c r="H133" s="355">
        <f>(1.69*'VO2-LBM'!H133-1.69*'VCO2-LBM'!H133)/1000</f>
        <v>0.11481269841270023</v>
      </c>
      <c r="I133" s="355">
        <f>(1.69*'VO2-LBM'!I133-1.69*'VCO2-LBM'!I133)/1000</f>
        <v>1.0759666666666681</v>
      </c>
      <c r="J133" s="355">
        <f>(1.69*'VO2-LBM'!J133-1.69*'VCO2-LBM'!J133)/1000</f>
        <v>1.0040148091603049</v>
      </c>
      <c r="K133" s="356">
        <f>(1.69*'VO2-LBM'!K133-1.69*'VCO2-LBM'!K133)/1000</f>
        <v>0.34341598425196845</v>
      </c>
      <c r="L133" s="329"/>
      <c r="M133" s="329"/>
      <c r="N133" s="329"/>
      <c r="O133" s="329"/>
      <c r="P133" s="329"/>
      <c r="Q133" s="329"/>
      <c r="R133" s="329"/>
      <c r="S133" s="329"/>
      <c r="T133" s="329"/>
      <c r="U133" s="357">
        <f t="shared" ref="U133" si="165">STDEV(L132:T132)/SQRT(COUNT(L132:T132))</f>
        <v>0.10439043425789536</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(1.69*'VO2-LBM'!C134-1.69*'VCO2-LBM'!C134)/1000</f>
        <v>0.53958591954023083</v>
      </c>
      <c r="D134" s="355">
        <f>(1.69*'VO2-LBM'!D134-1.69*'VCO2-LBM'!D134)/1000</f>
        <v>0.58664475138121541</v>
      </c>
      <c r="E134" s="355">
        <f>(1.69*'VO2-LBM'!E134-1.69*'VCO2-LBM'!E134)/1000</f>
        <v>1.2249482142857142</v>
      </c>
      <c r="F134" s="355">
        <f>(1.69*'VO2-LBM'!F134-1.69*'VCO2-LBM'!F134)/1000</f>
        <v>1.5243799999999992</v>
      </c>
      <c r="G134" s="355">
        <f>(1.69*'VO2-LBM'!G134-1.69*'VCO2-LBM'!G134)/1000</f>
        <v>2.3616245205479447</v>
      </c>
      <c r="H134" s="355">
        <f>(1.69*'VO2-LBM'!H134-1.69*'VCO2-LBM'!H134)/1000</f>
        <v>0.94720476190476077</v>
      </c>
      <c r="I134" s="355">
        <f>(1.69*'VO2-LBM'!I134-1.69*'VCO2-LBM'!I134)/1000</f>
        <v>1.2984833333333317</v>
      </c>
      <c r="J134" s="355">
        <f>(1.69*'VO2-LBM'!J134-1.69*'VCO2-LBM'!J134)/1000</f>
        <v>1.1249465648854948</v>
      </c>
      <c r="K134" s="356">
        <f>(1.69*'VO2-LBM'!K134-1.69*'VCO2-LBM'!K134)/1000</f>
        <v>1.3238555118110236</v>
      </c>
      <c r="L134" s="32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(1.69*'VO2-LBM'!C135-1.69*'VCO2-LBM'!C135)/1000</f>
        <v>0.50800040229884869</v>
      </c>
      <c r="D135" s="355">
        <f>(1.69*'VO2-LBM'!D135-1.69*'VCO2-LBM'!D135)/1000</f>
        <v>1.0622256906077345</v>
      </c>
      <c r="E135" s="355">
        <f>(1.69*'VO2-LBM'!E135-1.69*'VCO2-LBM'!E135)/1000</f>
        <v>0.80124107142857059</v>
      </c>
      <c r="F135" s="355">
        <f>(1.69*'VO2-LBM'!F135-1.69*'VCO2-LBM'!F135)/1000</f>
        <v>0.5033599999999997</v>
      </c>
      <c r="G135" s="355">
        <f>(1.69*'VO2-LBM'!G135-1.69*'VCO2-LBM'!G135)/1000</f>
        <v>1.4352730136986311</v>
      </c>
      <c r="H135" s="355">
        <f>(1.69*'VO2-LBM'!H135-1.69*'VCO2-LBM'!H135)/1000</f>
        <v>0.60276666666666734</v>
      </c>
      <c r="I135" s="355">
        <f>(1.69*'VO2-LBM'!I135-1.69*'VCO2-LBM'!I135)/1000</f>
        <v>0.98019999999999985</v>
      </c>
      <c r="J135" s="355">
        <f>(1.69*'VO2-LBM'!J135-1.69*'VCO2-LBM'!J135)/1000</f>
        <v>1.1755691603053411</v>
      </c>
      <c r="K135" s="356">
        <f>(1.69*'VO2-LBM'!K135-1.69*'VCO2-LBM'!K135)/1000</f>
        <v>0.19399070866141666</v>
      </c>
      <c r="L135" s="329">
        <f t="shared" ref="L135:P135" si="166">AVERAGE(C135:C137)</f>
        <v>0.48167913793103406</v>
      </c>
      <c r="M135" s="329">
        <f t="shared" si="166"/>
        <v>1.1239278084714546</v>
      </c>
      <c r="N135" s="329">
        <f t="shared" si="166"/>
        <v>0.70617857142857154</v>
      </c>
      <c r="O135" s="329">
        <f t="shared" si="166"/>
        <v>0.56818666666666617</v>
      </c>
      <c r="P135" s="329">
        <f t="shared" si="166"/>
        <v>1.4705353652968032</v>
      </c>
      <c r="Q135" s="329">
        <f t="shared" ref="Q135" si="167">AVERAGE(H135:H137)</f>
        <v>0.72619031746031848</v>
      </c>
      <c r="R135" s="329">
        <f t="shared" ref="R135" si="168">AVERAGE(I135:I137)</f>
        <v>1.075966666666667</v>
      </c>
      <c r="S135" s="329">
        <f t="shared" ref="S135" si="169">AVERAGE(J135:J137)</f>
        <v>1.2308790330788799</v>
      </c>
      <c r="T135" s="329">
        <f t="shared" ref="T135" si="170">AVERAGE(K135:K137)</f>
        <v>0.47186929133858269</v>
      </c>
      <c r="U135" s="357">
        <f t="shared" ref="U135" si="171">AVERAGE(L135:T135)</f>
        <v>0.87282365092655301</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(1.69*'VO2-LBM'!C136-1.69*'VCO2-LBM'!C136)/1000</f>
        <v>0.78174155172413884</v>
      </c>
      <c r="D136" s="355">
        <f>(1.69*'VO2-LBM'!D136-1.69*'VCO2-LBM'!D136)/1000</f>
        <v>0.79168563535911562</v>
      </c>
      <c r="E136" s="355">
        <f>(1.69*'VO2-LBM'!E136-1.69*'VCO2-LBM'!E136)/1000</f>
        <v>0.83655000000000013</v>
      </c>
      <c r="F136" s="355">
        <f>(1.69*'VO2-LBM'!F136-1.69*'VCO2-LBM'!F136)/1000</f>
        <v>0.40897999999999868</v>
      </c>
      <c r="G136" s="355">
        <f>(1.69*'VO2-LBM'!G136-1.69*'VCO2-LBM'!G136)/1000</f>
        <v>1.9699265068493133</v>
      </c>
      <c r="H136" s="355">
        <f>(1.69*'VO2-LBM'!H136-1.69*'VCO2-LBM'!H136)/1000</f>
        <v>0.97303761904761998</v>
      </c>
      <c r="I136" s="355">
        <f>(1.69*'VO2-LBM'!I136-1.69*'VCO2-LBM'!I136)/1000</f>
        <v>1.0478000000000003</v>
      </c>
      <c r="J136" s="355">
        <f>(1.69*'VO2-LBM'!J136-1.69*'VCO2-LBM'!J136)/1000</f>
        <v>1.414620305343512</v>
      </c>
      <c r="K136" s="356">
        <f>(1.69*'VO2-LBM'!K136-1.69*'VCO2-LBM'!K136)/1000</f>
        <v>0.47711228346456663</v>
      </c>
      <c r="L136" s="329"/>
      <c r="M136" s="329"/>
      <c r="N136" s="329"/>
      <c r="O136" s="329"/>
      <c r="P136" s="329"/>
      <c r="Q136" s="329"/>
      <c r="R136" s="329"/>
      <c r="S136" s="329"/>
      <c r="T136" s="329"/>
      <c r="U136" s="357">
        <f t="shared" ref="U136" si="172">STDEV(L135:T135)/SQRT(COUNT(L135:T135))</f>
        <v>0.12050918422044554</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(1.69*'VO2-LBM'!C137-1.69*'VCO2-LBM'!C137)/1000</f>
        <v>0.15529545977011458</v>
      </c>
      <c r="D137" s="355">
        <f>(1.69*'VO2-LBM'!D137-1.69*'VCO2-LBM'!D137)/1000</f>
        <v>1.5178720994475134</v>
      </c>
      <c r="E137" s="355">
        <f>(1.69*'VO2-LBM'!E137-1.69*'VCO2-LBM'!E137)/1000</f>
        <v>0.48074464285714386</v>
      </c>
      <c r="F137" s="355">
        <f>(1.69*'VO2-LBM'!F137-1.69*'VCO2-LBM'!F137)/1000</f>
        <v>0.79222000000000026</v>
      </c>
      <c r="G137" s="355">
        <f>(1.69*'VO2-LBM'!G137-1.69*'VCO2-LBM'!G137)/1000</f>
        <v>1.0064065753424647</v>
      </c>
      <c r="H137" s="355">
        <f>(1.69*'VO2-LBM'!H137-1.69*'VCO2-LBM'!H137)/1000</f>
        <v>0.60276666666666823</v>
      </c>
      <c r="I137" s="355">
        <f>(1.69*'VO2-LBM'!I137-1.69*'VCO2-LBM'!I137)/1000</f>
        <v>1.1999000000000006</v>
      </c>
      <c r="J137" s="355">
        <f>(1.69*'VO2-LBM'!J137-1.69*'VCO2-LBM'!J137)/1000</f>
        <v>1.1024476335877862</v>
      </c>
      <c r="K137" s="356">
        <f>(1.69*'VO2-LBM'!K137-1.69*'VCO2-LBM'!K137)/1000</f>
        <v>0.74450488188976482</v>
      </c>
      <c r="L137" s="32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(1.69*'VO2-LBM'!C138-1.69*'VCO2-LBM'!C138)/1000</f>
        <v>0.43693298850574774</v>
      </c>
      <c r="D138" s="355">
        <f>(1.69*'VO2-LBM'!D138-1.69*'VCO2-LBM'!D138)/1000</f>
        <v>0.44425524861878418</v>
      </c>
      <c r="E138" s="355">
        <f>(1.69*'VO2-LBM'!E138-1.69*'VCO2-LBM'!E138)/1000</f>
        <v>0.7985250000000006</v>
      </c>
      <c r="F138" s="355">
        <f>(1.69*'VO2-LBM'!F138-1.69*'VCO2-LBM'!F138)/1000</f>
        <v>0.94093999999999955</v>
      </c>
      <c r="G138" s="355">
        <f>(1.69*'VO2-LBM'!G138-1.69*'VCO2-LBM'!G138)/1000</f>
        <v>1.5267645205479456</v>
      </c>
      <c r="H138" s="355">
        <f>(1.69*'VO2-LBM'!H138-1.69*'VCO2-LBM'!H138)/1000</f>
        <v>0.26406920634920428</v>
      </c>
      <c r="I138" s="355">
        <f>(1.69*'VO2-LBM'!I138-1.69*'VCO2-LBM'!I138)/1000</f>
        <v>1.4055166666666665</v>
      </c>
      <c r="J138" s="355">
        <f>(1.69*'VO2-LBM'!J138-1.69*'VCO2-LBM'!J138)/1000</f>
        <v>1.1249465648852493E-2</v>
      </c>
      <c r="K138" s="356">
        <f>(1.69*'VO2-LBM'!K138-1.69*'VCO2-LBM'!K138)/1000</f>
        <v>0.55575716535433095</v>
      </c>
      <c r="L138" s="329">
        <f t="shared" ref="L138:P138" si="173">AVERAGE(C138:C140)</f>
        <v>0.57906781609195512</v>
      </c>
      <c r="M138" s="329">
        <f t="shared" si="173"/>
        <v>0.77080184162062559</v>
      </c>
      <c r="N138" s="329">
        <f t="shared" si="173"/>
        <v>0.55136249999999964</v>
      </c>
      <c r="O138" s="329">
        <f t="shared" si="173"/>
        <v>0.75217999999999929</v>
      </c>
      <c r="P138" s="329">
        <f t="shared" si="173"/>
        <v>1.2322762328767132</v>
      </c>
      <c r="Q138" s="329">
        <f t="shared" ref="Q138" si="174">AVERAGE(H138:H140)</f>
        <v>0.48125656084655932</v>
      </c>
      <c r="R138" s="329">
        <f t="shared" ref="R138" si="175">AVERAGE(I138:I140)</f>
        <v>1.0459222222222215</v>
      </c>
      <c r="S138" s="329">
        <f t="shared" ref="S138" si="176">AVERAGE(J138:J140)</f>
        <v>0.35717053435114515</v>
      </c>
      <c r="T138" s="329">
        <f t="shared" ref="T138" si="177">AVERAGE(K138:K140)</f>
        <v>0.42905152230971205</v>
      </c>
      <c r="U138" s="357">
        <f t="shared" ref="U138" si="178">AVERAGE(L138:T138)</f>
        <v>0.68878769225765901</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(1.69*'VO2-LBM'!C139-1.69*'VCO2-LBM'!C139)/1000</f>
        <v>0.66856011494253109</v>
      </c>
      <c r="D139" s="355">
        <f>(1.69*'VO2-LBM'!D139-1.69*'VCO2-LBM'!D139)/1000</f>
        <v>1.0109654696132593</v>
      </c>
      <c r="E139" s="355">
        <f>(1.69*'VO2-LBM'!E139-1.69*'VCO2-LBM'!E139)/1000</f>
        <v>0.40469464285714185</v>
      </c>
      <c r="F139" s="355">
        <f>(1.69*'VO2-LBM'!F139-1.69*'VCO2-LBM'!F139)/1000</f>
        <v>1.0124399999999996</v>
      </c>
      <c r="G139" s="355">
        <f>(1.69*'VO2-LBM'!G139-1.69*'VCO2-LBM'!G139)/1000</f>
        <v>1.2151215753424676</v>
      </c>
      <c r="H139" s="355">
        <f>(1.69*'VO2-LBM'!H139-1.69*'VCO2-LBM'!H139)/1000</f>
        <v>0.70896841269841204</v>
      </c>
      <c r="I139" s="355">
        <f>(1.69*'VO2-LBM'!I139-1.69*'VCO2-LBM'!I139)/1000</f>
        <v>1.1210333333333329</v>
      </c>
      <c r="J139" s="355">
        <f>(1.69*'VO2-LBM'!J139-1.69*'VCO2-LBM'!J139)/1000</f>
        <v>0.53997435114503967</v>
      </c>
      <c r="K139" s="356">
        <f>(1.69*'VO2-LBM'!K139-1.69*'VCO2-LBM'!K139)/1000</f>
        <v>0.29622905511811132</v>
      </c>
      <c r="L139" s="329"/>
      <c r="M139" s="329"/>
      <c r="N139" s="329"/>
      <c r="O139" s="329"/>
      <c r="P139" s="329"/>
      <c r="Q139" s="329"/>
      <c r="R139" s="329"/>
      <c r="S139" s="329"/>
      <c r="T139" s="329"/>
      <c r="U139" s="357">
        <f t="shared" ref="U139" si="179">STDEV(L138:T138)/SQRT(COUNT(L138:T138))</f>
        <v>9.7545993015882793E-2</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(1.69*'VO2-LBM'!C140-1.69*'VCO2-LBM'!C140)/1000</f>
        <v>0.63171034482758659</v>
      </c>
      <c r="D140" s="355">
        <f>(1.69*'VO2-LBM'!D140-1.69*'VCO2-LBM'!D140)/1000</f>
        <v>0.85718480662983343</v>
      </c>
      <c r="E140" s="355">
        <f>(1.69*'VO2-LBM'!E140-1.69*'VCO2-LBM'!E140)/1000</f>
        <v>0.45086785714285632</v>
      </c>
      <c r="F140" s="355">
        <f>(1.69*'VO2-LBM'!F140-1.69*'VCO2-LBM'!F140)/1000</f>
        <v>0.30315999999999893</v>
      </c>
      <c r="G140" s="355">
        <f>(1.69*'VO2-LBM'!G140-1.69*'VCO2-LBM'!G140)/1000</f>
        <v>0.95494260273972664</v>
      </c>
      <c r="H140" s="355">
        <f>(1.69*'VO2-LBM'!H140-1.69*'VCO2-LBM'!H140)/1000</f>
        <v>0.47073206349206159</v>
      </c>
      <c r="I140" s="355">
        <f>(1.69*'VO2-LBM'!I140-1.69*'VCO2-LBM'!I140)/1000</f>
        <v>0.6112166666666653</v>
      </c>
      <c r="J140" s="355">
        <f>(1.69*'VO2-LBM'!J140-1.69*'VCO2-LBM'!J140)/1000</f>
        <v>0.52028778625954331</v>
      </c>
      <c r="K140" s="356">
        <f>(1.69*'VO2-LBM'!K140-1.69*'VCO2-LBM'!K140)/1000</f>
        <v>0.43516834645669406</v>
      </c>
      <c r="L140" s="32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(1.69*'VO2-LBM'!C141-1.69*'VCO2-LBM'!C141)/1000</f>
        <v>0.20793798850574693</v>
      </c>
      <c r="D141" s="355">
        <f>(1.69*'VO2-LBM'!D141-1.69*'VCO2-LBM'!D141)/1000</f>
        <v>1.0365955801104978</v>
      </c>
      <c r="E141" s="355">
        <f>(1.69*'VO2-LBM'!E141-1.69*'VCO2-LBM'!E141)/1000</f>
        <v>0.42370714285714167</v>
      </c>
      <c r="F141" s="355">
        <f>(1.69*'VO2-LBM'!F141-1.69*'VCO2-LBM'!F141)/1000</f>
        <v>0.60631999999999875</v>
      </c>
      <c r="G141" s="355">
        <f>(1.69*'VO2-LBM'!G141-1.69*'VCO2-LBM'!G141)/1000</f>
        <v>0.54608993150685003</v>
      </c>
      <c r="H141" s="355">
        <f>(1.69*'VO2-LBM'!H141-1.69*'VCO2-LBM'!H141)/1000</f>
        <v>0.38749285714285814</v>
      </c>
      <c r="I141" s="355">
        <f>(1.69*'VO2-LBM'!I141-1.69*'VCO2-LBM'!I141)/1000</f>
        <v>0.34926666666666734</v>
      </c>
      <c r="J141" s="355">
        <f>(1.69*'VO2-LBM'!J141-1.69*'VCO2-LBM'!J141)/1000</f>
        <v>0.40216839694656303</v>
      </c>
      <c r="K141" s="356">
        <f>(1.69*'VO2-LBM'!K141-1.69*'VCO2-LBM'!K141)/1000</f>
        <v>0.79169181102362385</v>
      </c>
      <c r="L141" s="329">
        <f t="shared" ref="L141:P141" si="180">AVERAGE(C141:C143)</f>
        <v>0.22285337164750885</v>
      </c>
      <c r="M141" s="329">
        <f t="shared" si="180"/>
        <v>1.2834040515653775</v>
      </c>
      <c r="N141" s="329">
        <f t="shared" si="180"/>
        <v>0.45992142857142909</v>
      </c>
      <c r="O141" s="329">
        <f t="shared" si="180"/>
        <v>0.31269333333333238</v>
      </c>
      <c r="P141" s="329">
        <f t="shared" si="180"/>
        <v>0.71858954337899617</v>
      </c>
      <c r="Q141" s="329">
        <f t="shared" ref="Q141" si="181">AVERAGE(H141:H143)</f>
        <v>0.46690497354497501</v>
      </c>
      <c r="R141" s="329">
        <f t="shared" ref="R141" si="182">AVERAGE(I141:I143)</f>
        <v>0.50230555555555567</v>
      </c>
      <c r="S141" s="329">
        <f t="shared" ref="S141" si="183">AVERAGE(J141:J143)</f>
        <v>0.41154295165394311</v>
      </c>
      <c r="T141" s="329">
        <f t="shared" ref="T141" si="184">AVERAGE(K141:K143)</f>
        <v>0.49721041994750764</v>
      </c>
      <c r="U141" s="357">
        <f t="shared" ref="U141" si="185">AVERAGE(L141:T141)</f>
        <v>0.54171395879984729</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(1.69*'VO2-LBM'!C142-1.69*'VCO2-LBM'!C142)/1000</f>
        <v>0.2421556321839089</v>
      </c>
      <c r="D142" s="355">
        <f>(1.69*'VO2-LBM'!D142-1.69*'VCO2-LBM'!D142)/1000</f>
        <v>1.8937803867403318</v>
      </c>
      <c r="E142" s="355">
        <f>(1.69*'VO2-LBM'!E142-1.69*'VCO2-LBM'!E142)/1000</f>
        <v>0.49432500000000074</v>
      </c>
      <c r="F142" s="355">
        <f>(1.69*'VO2-LBM'!F142-1.69*'VCO2-LBM'!F142)/1000</f>
        <v>0.19733999999999832</v>
      </c>
      <c r="G142" s="355">
        <f>(1.69*'VO2-LBM'!G142-1.69*'VCO2-LBM'!G142)/1000</f>
        <v>0.78911424657534279</v>
      </c>
      <c r="H142" s="355">
        <f>(1.69*'VO2-LBM'!H142-1.69*'VCO2-LBM'!H142)/1000</f>
        <v>0.41045539682539856</v>
      </c>
      <c r="I142" s="355">
        <f>(1.69*'VO2-LBM'!I142-1.69*'VCO2-LBM'!I142)/1000</f>
        <v>0.46193333333333247</v>
      </c>
      <c r="J142" s="355">
        <f>(1.69*'VO2-LBM'!J142-1.69*'VCO2-LBM'!J142)/1000</f>
        <v>0.46685282442748027</v>
      </c>
      <c r="K142" s="356">
        <f>(1.69*'VO2-LBM'!K142-1.69*'VCO2-LBM'!K142)/1000</f>
        <v>0.12583181102362323</v>
      </c>
      <c r="L142" s="329"/>
      <c r="M142" s="329"/>
      <c r="N142" s="329"/>
      <c r="O142" s="329"/>
      <c r="P142" s="329"/>
      <c r="Q142" s="329"/>
      <c r="R142" s="329"/>
      <c r="S142" s="329"/>
      <c r="T142" s="329"/>
      <c r="U142" s="357">
        <f t="shared" ref="U142" si="186">STDEV(L141:T141)/SQRT(COUNT(L141:T141))</f>
        <v>0.10329812354761636</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(1.69*'VO2-LBM'!C143-1.69*'VCO2-LBM'!C143)/1000</f>
        <v>0.21846649425287068</v>
      </c>
      <c r="D143" s="355">
        <f>(1.69*'VO2-LBM'!D143-1.69*'VCO2-LBM'!D143)/1000</f>
        <v>0.91983618784530341</v>
      </c>
      <c r="E143" s="355">
        <f>(1.69*'VO2-LBM'!E143-1.69*'VCO2-LBM'!E143)/1000</f>
        <v>0.46173214285714492</v>
      </c>
      <c r="F143" s="355">
        <f>(1.69*'VO2-LBM'!F143-1.69*'VCO2-LBM'!F143)/1000</f>
        <v>0.13442000000000007</v>
      </c>
      <c r="G143" s="355">
        <f>(1.69*'VO2-LBM'!G143-1.69*'VCO2-LBM'!G143)/1000</f>
        <v>0.82056445205479578</v>
      </c>
      <c r="H143" s="355">
        <f>(1.69*'VO2-LBM'!H143-1.69*'VCO2-LBM'!H143)/1000</f>
        <v>0.60276666666666823</v>
      </c>
      <c r="I143" s="355">
        <f>(1.69*'VO2-LBM'!I143-1.69*'VCO2-LBM'!I143)/1000</f>
        <v>0.69571666666666721</v>
      </c>
      <c r="J143" s="355">
        <f>(1.69*'VO2-LBM'!J143-1.69*'VCO2-LBM'!J143)/1000</f>
        <v>0.36560763358778603</v>
      </c>
      <c r="K143" s="356">
        <f>(1.69*'VO2-LBM'!K143-1.69*'VCO2-LBM'!K143)/1000</f>
        <v>0.57410763779527585</v>
      </c>
      <c r="L143" s="32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(1.69*'VO2-LBM'!C144-1.69*'VCO2-LBM'!C144)/1000</f>
        <v>0.38955471264367952</v>
      </c>
      <c r="D144" s="355">
        <f>(1.69*'VO2-LBM'!D144-1.69*'VCO2-LBM'!D144)/1000</f>
        <v>0.76605552486187845</v>
      </c>
      <c r="E144" s="355">
        <f>(1.69*'VO2-LBM'!E144-1.69*'VCO2-LBM'!E144)/1000</f>
        <v>0.15753214285714329</v>
      </c>
      <c r="F144" s="355">
        <f>(1.69*'VO2-LBM'!F144-1.69*'VCO2-LBM'!F144)/1000</f>
        <v>-0.3489200000000019</v>
      </c>
      <c r="G144" s="355">
        <f>(1.69*'VO2-LBM'!G144-1.69*'VCO2-LBM'!G144)/1000</f>
        <v>0.93492883561643791</v>
      </c>
      <c r="H144" s="355">
        <f>(1.69*'VO2-LBM'!H144-1.69*'VCO2-LBM'!H144)/1000</f>
        <v>0.35304904761904615</v>
      </c>
      <c r="I144" s="355">
        <f>(1.69*'VO2-LBM'!I144-1.69*'VCO2-LBM'!I144)/1000</f>
        <v>0.45630000000000021</v>
      </c>
      <c r="J144" s="355">
        <f>(1.69*'VO2-LBM'!J144-1.69*'VCO2-LBM'!J144)/1000</f>
        <v>0.34873343511450366</v>
      </c>
      <c r="K144" s="356">
        <f>(1.69*'VO2-LBM'!K144-1.69*'VCO2-LBM'!K144)/1000</f>
        <v>0.35128047244094435</v>
      </c>
      <c r="L144" s="329">
        <f t="shared" ref="L144:P144" si="187">AVERAGE(C144:C146)</f>
        <v>0.29743028735632232</v>
      </c>
      <c r="M144" s="329">
        <f t="shared" si="187"/>
        <v>0.69486077348066322</v>
      </c>
      <c r="N144" s="329">
        <f t="shared" si="187"/>
        <v>0.28337678571428571</v>
      </c>
      <c r="O144" s="329">
        <f t="shared" si="187"/>
        <v>3.4320000000000322E-2</v>
      </c>
      <c r="P144" s="329">
        <f t="shared" si="187"/>
        <v>1.0740721689497716</v>
      </c>
      <c r="Q144" s="329">
        <f t="shared" ref="Q144" si="188">AVERAGE(H144:H146)</f>
        <v>0.32817296296296322</v>
      </c>
      <c r="R144" s="329">
        <f t="shared" ref="R144" si="189">AVERAGE(I144:I146)</f>
        <v>0.46381111111111145</v>
      </c>
      <c r="S144" s="329">
        <f t="shared" ref="S144" si="190">AVERAGE(J144:J146)</f>
        <v>0.51372559796437622</v>
      </c>
      <c r="T144" s="329">
        <f t="shared" ref="T144" si="191">AVERAGE(K144:K146)</f>
        <v>0.53478519685039316</v>
      </c>
      <c r="U144" s="357">
        <f t="shared" ref="U144" si="192">AVERAGE(L144:T144)</f>
        <v>0.4693949871544319</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(1.69*'VO2-LBM'!C145-1.69*'VCO2-LBM'!C145)/1000</f>
        <v>0.35533706896551664</v>
      </c>
      <c r="D145" s="355">
        <f>(1.69*'VO2-LBM'!D145-1.69*'VCO2-LBM'!D145)/1000</f>
        <v>0.68916519337016602</v>
      </c>
      <c r="E145" s="355">
        <f>(1.69*'VO2-LBM'!E145-1.69*'VCO2-LBM'!E145)/1000</f>
        <v>0.30691607142857086</v>
      </c>
      <c r="F145" s="355">
        <f>(1.69*'VO2-LBM'!F145-1.69*'VCO2-LBM'!F145)/1000</f>
        <v>0.32604000000000272</v>
      </c>
      <c r="G145" s="355">
        <f>(1.69*'VO2-LBM'!G145-1.69*'VCO2-LBM'!G145)/1000</f>
        <v>1.2294171232876707</v>
      </c>
      <c r="H145" s="355">
        <f>(1.69*'VO2-LBM'!H145-1.69*'VCO2-LBM'!H145)/1000</f>
        <v>0.51091650793651022</v>
      </c>
      <c r="I145" s="355">
        <f>(1.69*'VO2-LBM'!I145-1.69*'VCO2-LBM'!I145)/1000</f>
        <v>0.45630000000000021</v>
      </c>
      <c r="J145" s="355">
        <f>(1.69*'VO2-LBM'!J145-1.69*'VCO2-LBM'!J145)/1000</f>
        <v>0.53716198473282384</v>
      </c>
      <c r="K145" s="356">
        <f>(1.69*'VO2-LBM'!K145-1.69*'VCO2-LBM'!K145)/1000</f>
        <v>0.49284125984251842</v>
      </c>
      <c r="L145" s="329"/>
      <c r="M145" s="329"/>
      <c r="N145" s="329"/>
      <c r="O145" s="329"/>
      <c r="P145" s="329"/>
      <c r="Q145" s="329"/>
      <c r="R145" s="329"/>
      <c r="S145" s="329"/>
      <c r="T145" s="329"/>
      <c r="U145" s="357">
        <f t="shared" ref="U145" si="193">STDEV(L144:T144)/SQRT(COUNT(L144:T144))</f>
        <v>9.8329810039001278E-2</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(1.69*'VO2-LBM'!C146-1.69*'VCO2-LBM'!C146)/1000</f>
        <v>0.14739908045977063</v>
      </c>
      <c r="D146" s="355">
        <f>(1.69*'VO2-LBM'!D146-1.69*'VCO2-LBM'!D146)/1000</f>
        <v>0.62936160220994497</v>
      </c>
      <c r="E146" s="355">
        <f>(1.69*'VO2-LBM'!E146-1.69*'VCO2-LBM'!E146)/1000</f>
        <v>0.38568214285714292</v>
      </c>
      <c r="F146" s="355">
        <f>(1.69*'VO2-LBM'!F146-1.69*'VCO2-LBM'!F146)/1000</f>
        <v>0.12584000000000015</v>
      </c>
      <c r="G146" s="355">
        <f>(1.69*'VO2-LBM'!G146-1.69*'VCO2-LBM'!G146)/1000</f>
        <v>1.0578705479452064</v>
      </c>
      <c r="H146" s="355">
        <f>(1.69*'VO2-LBM'!H146-1.69*'VCO2-LBM'!H146)/1000</f>
        <v>0.12055333333333329</v>
      </c>
      <c r="I146" s="355">
        <f>(1.69*'VO2-LBM'!I146-1.69*'VCO2-LBM'!I146)/1000</f>
        <v>0.47883333333333394</v>
      </c>
      <c r="J146" s="355">
        <f>(1.69*'VO2-LBM'!J146-1.69*'VCO2-LBM'!J146)/1000</f>
        <v>0.65528137404580133</v>
      </c>
      <c r="K146" s="356">
        <f>(1.69*'VO2-LBM'!K146-1.69*'VCO2-LBM'!K146)/1000</f>
        <v>0.76023385826771661</v>
      </c>
      <c r="L146" s="32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(1.69*'VO2-LBM'!C147-1.69*'VCO2-LBM'!C147)/1000</f>
        <v>-0.12897419540229749</v>
      </c>
      <c r="D147" s="355">
        <f>(1.69*'VO2-LBM'!D147-1.69*'VCO2-LBM'!D147)/1000</f>
        <v>0.62936160220994497</v>
      </c>
      <c r="E147" s="355">
        <f>(1.69*'VO2-LBM'!E147-1.69*'VCO2-LBM'!E147)/1000</f>
        <v>0.34494107142857139</v>
      </c>
      <c r="F147" s="355">
        <f>(1.69*'VO2-LBM'!F147-1.69*'VCO2-LBM'!F147)/1000</f>
        <v>-8.8660000000000766E-2</v>
      </c>
      <c r="G147" s="355">
        <f>(1.69*'VO2-LBM'!G147-1.69*'VCO2-LBM'!G147)/1000</f>
        <v>0.8491555479452072</v>
      </c>
      <c r="H147" s="355">
        <f>(1.69*'VO2-LBM'!H147-1.69*'VCO2-LBM'!H147)/1000</f>
        <v>0.35304904761904798</v>
      </c>
      <c r="I147" s="355">
        <f>(1.69*'VO2-LBM'!I147-1.69*'VCO2-LBM'!I147)/1000</f>
        <v>0.48446666666666716</v>
      </c>
      <c r="J147" s="355">
        <f>(1.69*'VO2-LBM'!J147-1.69*'VCO2-LBM'!J147)/1000</f>
        <v>0.25873770992366552</v>
      </c>
      <c r="K147" s="356">
        <f>(1.69*'VO2-LBM'!K147-1.69*'VCO2-LBM'!K147)/1000</f>
        <v>0.54002818897637739</v>
      </c>
      <c r="L147" s="329">
        <f t="shared" ref="L147:P147" si="194">AVERAGE(C147:C149)</f>
        <v>2.6321264367822248E-3</v>
      </c>
      <c r="M147" s="329">
        <f t="shared" si="194"/>
        <v>0.59328959484346244</v>
      </c>
      <c r="N147" s="329">
        <f t="shared" si="194"/>
        <v>0.27251250000000077</v>
      </c>
      <c r="O147" s="329">
        <f t="shared" si="194"/>
        <v>-0.27742000000000039</v>
      </c>
      <c r="P147" s="329">
        <f t="shared" si="194"/>
        <v>0.902525593607307</v>
      </c>
      <c r="Q147" s="329">
        <f t="shared" ref="Q147" si="195">AVERAGE(H147:H149)</f>
        <v>0.30042656084656177</v>
      </c>
      <c r="R147" s="329">
        <f t="shared" ref="R147" si="196">AVERAGE(I147:I149)</f>
        <v>0.45817777777777824</v>
      </c>
      <c r="S147" s="329">
        <f t="shared" ref="S147" si="197">AVERAGE(J147:J149)</f>
        <v>0.14999287531806596</v>
      </c>
      <c r="T147" s="329">
        <f t="shared" ref="T147" si="198">AVERAGE(K147:K149)</f>
        <v>0.60294409448818809</v>
      </c>
      <c r="U147" s="357">
        <f t="shared" ref="U147" si="199">AVERAGE(L147:T147)</f>
        <v>0.33389790259090507</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(1.69*'VO2-LBM'!C148-1.69*'VCO2-LBM'!C148)/1000</f>
        <v>-2.3689137931034564E-2</v>
      </c>
      <c r="D148" s="355">
        <f>(1.69*'VO2-LBM'!D148-1.69*'VCO2-LBM'!D148)/1000</f>
        <v>0.54392790055248674</v>
      </c>
      <c r="E148" s="355">
        <f>(1.69*'VO2-LBM'!E148-1.69*'VCO2-LBM'!E148)/1000</f>
        <v>0.21456964285714458</v>
      </c>
      <c r="F148" s="355">
        <f>(1.69*'VO2-LBM'!F148-1.69*'VCO2-LBM'!F148)/1000</f>
        <v>-0.41470000000000073</v>
      </c>
      <c r="G148" s="355">
        <f>(1.69*'VO2-LBM'!G148-1.69*'VCO2-LBM'!G148)/1000</f>
        <v>1.1665167123287683</v>
      </c>
      <c r="H148" s="355">
        <f>(1.69*'VO2-LBM'!H148-1.69*'VCO2-LBM'!H148)/1000</f>
        <v>0.32721619047619244</v>
      </c>
      <c r="I148" s="355">
        <f>(1.69*'VO2-LBM'!I148-1.69*'VCO2-LBM'!I148)/1000</f>
        <v>0.63093333333333435</v>
      </c>
      <c r="J148" s="355">
        <f>(1.69*'VO2-LBM'!J148-1.69*'VCO2-LBM'!J148)/1000</f>
        <v>-0.22498931297710079</v>
      </c>
      <c r="K148" s="356">
        <f>(1.69*'VO2-LBM'!K148-1.69*'VCO2-LBM'!K148)/1000</f>
        <v>0.57410763779527407</v>
      </c>
      <c r="L148" s="329"/>
      <c r="M148" s="329"/>
      <c r="N148" s="329"/>
      <c r="O148" s="329"/>
      <c r="P148" s="329"/>
      <c r="Q148" s="329"/>
      <c r="R148" s="329"/>
      <c r="S148" s="329"/>
      <c r="T148" s="329"/>
      <c r="U148" s="357">
        <f>STDEV(L147:T147)/SQRT(COUNT(L147:T147))</f>
        <v>0.11788700991344542</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(1.69*'VO2-LBM'!C149-1.69*'VCO2-LBM'!C149)/1000</f>
        <v>0.16055971264367871</v>
      </c>
      <c r="D149" s="355">
        <f>(1.69*'VO2-LBM'!D149-1.69*'VCO2-LBM'!D149)/1000</f>
        <v>0.60657928176795572</v>
      </c>
      <c r="E149" s="355">
        <f>(1.69*'VO2-LBM'!E149-1.69*'VCO2-LBM'!E149)/1000</f>
        <v>0.25802678571428622</v>
      </c>
      <c r="F149" s="355">
        <f>(1.69*'VO2-LBM'!F149-1.69*'VCO2-LBM'!F149)/1000</f>
        <v>-0.32889999999999964</v>
      </c>
      <c r="G149" s="355">
        <f>(1.69*'VO2-LBM'!G149-1.69*'VCO2-LBM'!G149)/1000</f>
        <v>0.69190452054794516</v>
      </c>
      <c r="H149" s="355">
        <f>(1.69*'VO2-LBM'!H149-1.69*'VCO2-LBM'!H149)/1000</f>
        <v>0.22101444444444496</v>
      </c>
      <c r="I149" s="355">
        <f>(1.69*'VO2-LBM'!I149-1.69*'VCO2-LBM'!I149)/1000</f>
        <v>0.25913333333333322</v>
      </c>
      <c r="J149" s="355">
        <f>(1.69*'VO2-LBM'!J149-1.69*'VCO2-LBM'!J149)/1000</f>
        <v>0.41623022900763318</v>
      </c>
      <c r="K149" s="356">
        <f>(1.69*'VO2-LBM'!K149-1.69*'VCO2-LBM'!K149)/1000</f>
        <v>0.6946964566929128</v>
      </c>
      <c r="L149" s="32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(1.69*'VO2-LBM'!C150-1.69*'VCO2-LBM'!C150)/1000</f>
        <v>-5.2642528735631459E-2</v>
      </c>
      <c r="D150" s="355">
        <f>(1.69*'VO2-LBM'!D150-1.69*'VCO2-LBM'!D150)/1000</f>
        <v>0.2192798342541446</v>
      </c>
      <c r="E150" s="355">
        <f>(1.69*'VO2-LBM'!E150-1.69*'VCO2-LBM'!E150)/1000</f>
        <v>0.31778035714285668</v>
      </c>
      <c r="F150" s="355">
        <f>(1.69*'VO2-LBM'!F150-1.69*'VCO2-LBM'!F150)/1000</f>
        <v>-9.7239999999999785E-2</v>
      </c>
      <c r="G150" s="355">
        <f>(1.69*'VO2-LBM'!G150-1.69*'VCO2-LBM'!G150)/1000</f>
        <v>1.137925616438356</v>
      </c>
      <c r="H150" s="355">
        <f>(1.69*'VO2-LBM'!H150-1.69*'VCO2-LBM'!H150)/1000</f>
        <v>0.28416142857142951</v>
      </c>
      <c r="I150" s="355">
        <f>(1.69*'VO2-LBM'!I150-1.69*'VCO2-LBM'!I150)/1000</f>
        <v>0.35489999999999966</v>
      </c>
      <c r="J150" s="355">
        <f>(1.69*'VO2-LBM'!J150-1.69*'VCO2-LBM'!J150)/1000</f>
        <v>8.7183358778624098E-2</v>
      </c>
      <c r="K150" s="356">
        <f>(1.69*'VO2-LBM'!K150-1.69*'VCO2-LBM'!K150)/1000</f>
        <v>0.46924779527559168</v>
      </c>
      <c r="L150" s="329">
        <f t="shared" ref="L150:P150" si="200">AVERAGE(C150:C152)</f>
        <v>0.10353030651341032</v>
      </c>
      <c r="M150" s="329">
        <f t="shared" si="200"/>
        <v>0.2838297421731128</v>
      </c>
      <c r="N150" s="329">
        <f t="shared" si="200"/>
        <v>0.16568035714285692</v>
      </c>
      <c r="O150" s="329">
        <f t="shared" si="200"/>
        <v>-0.18875999999999901</v>
      </c>
      <c r="P150" s="329">
        <f t="shared" si="200"/>
        <v>0.83581303652967953</v>
      </c>
      <c r="Q150" s="329">
        <f t="shared" ref="Q150" si="201">AVERAGE(H150:H152)</f>
        <v>0.34539486772486727</v>
      </c>
      <c r="R150" s="329">
        <f t="shared" ref="R150" si="202">AVERAGE(I150:I152)</f>
        <v>0.27603333333333285</v>
      </c>
      <c r="S150" s="329">
        <f t="shared" ref="S150" si="203">AVERAGE(J150:J152)</f>
        <v>-3.1873486005090552E-2</v>
      </c>
      <c r="T150" s="329">
        <f t="shared" ref="T150" si="204">AVERAGE(K150:K152)</f>
        <v>0.57061230971128596</v>
      </c>
      <c r="U150" s="357">
        <f t="shared" ref="U150" si="205">AVERAGE(L150:T150)</f>
        <v>0.26225116301371737</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(1.69*'VO2-LBM'!C151-1.69*'VCO2-LBM'!C151)/1000</f>
        <v>6.8435287356322982E-2</v>
      </c>
      <c r="D151" s="355">
        <f>(1.69*'VO2-LBM'!D151-1.69*'VCO2-LBM'!D151)/1000</f>
        <v>0.29332237569060726</v>
      </c>
      <c r="E151" s="355">
        <f>(1.69*'VO2-LBM'!E151-1.69*'VCO2-LBM'!E151)/1000</f>
        <v>-3.8024999999999635E-2</v>
      </c>
      <c r="F151" s="355">
        <f>(1.69*'VO2-LBM'!F151-1.69*'VCO2-LBM'!F151)/1000</f>
        <v>-0.25167999999999846</v>
      </c>
      <c r="G151" s="355">
        <f>(1.69*'VO2-LBM'!G151-1.69*'VCO2-LBM'!G151)/1000</f>
        <v>0.96351993150684667</v>
      </c>
      <c r="H151" s="355">
        <f>(1.69*'VO2-LBM'!H151-1.69*'VCO2-LBM'!H151)/1000</f>
        <v>0.26693952380952307</v>
      </c>
      <c r="I151" s="355">
        <f>(1.69*'VO2-LBM'!I151-1.69*'VCO2-LBM'!I151)/1000</f>
        <v>0.14928333333333285</v>
      </c>
      <c r="J151" s="355">
        <f>(1.69*'VO2-LBM'!J151-1.69*'VCO2-LBM'!J151)/1000</f>
        <v>-0.16311725190839935</v>
      </c>
      <c r="K151" s="356">
        <f>(1.69*'VO2-LBM'!K151-1.69*'VCO2-LBM'!K151)/1000</f>
        <v>0.47973377952755802</v>
      </c>
      <c r="L151" s="329"/>
      <c r="M151" s="329"/>
      <c r="N151" s="329"/>
      <c r="O151" s="329"/>
      <c r="P151" s="329"/>
      <c r="Q151" s="329"/>
      <c r="R151" s="329"/>
      <c r="S151" s="329"/>
      <c r="T151" s="329"/>
      <c r="U151" s="357">
        <f t="shared" ref="U151" si="206">STDEV(L150:T150)/SQRT(COUNT(L150:T150))</f>
        <v>0.10247404059025365</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(1.69*'VO2-LBM'!C152-1.69*'VCO2-LBM'!C152)/1000</f>
        <v>0.29479816091953942</v>
      </c>
      <c r="D152" s="355">
        <f>(1.69*'VO2-LBM'!D152-1.69*'VCO2-LBM'!D152)/1000</f>
        <v>0.33888701657458659</v>
      </c>
      <c r="E152" s="355">
        <f>(1.69*'VO2-LBM'!E152-1.69*'VCO2-LBM'!E152)/1000</f>
        <v>0.21728571428571378</v>
      </c>
      <c r="F152" s="355">
        <f>(1.69*'VO2-LBM'!F152-1.69*'VCO2-LBM'!F152)/1000</f>
        <v>-0.21735999999999878</v>
      </c>
      <c r="G152" s="355">
        <f>(1.69*'VO2-LBM'!G152-1.69*'VCO2-LBM'!G152)/1000</f>
        <v>0.4059935616438361</v>
      </c>
      <c r="H152" s="355">
        <f>(1.69*'VO2-LBM'!H152-1.69*'VCO2-LBM'!H152)/1000</f>
        <v>0.48508365079364923</v>
      </c>
      <c r="I152" s="355">
        <f>(1.69*'VO2-LBM'!I152-1.69*'VCO2-LBM'!I152)/1000</f>
        <v>0.32391666666666608</v>
      </c>
      <c r="J152" s="355">
        <f>(1.69*'VO2-LBM'!J152-1.69*'VCO2-LBM'!J152)/1000</f>
        <v>-1.9686564885496409E-2</v>
      </c>
      <c r="K152" s="356">
        <f>(1.69*'VO2-LBM'!K152-1.69*'VCO2-LBM'!K152)/1000</f>
        <v>0.76285535433070795</v>
      </c>
      <c r="L152" s="32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(1.69*'VO2-LBM'!C153-1.69*'VCO2-LBM'!C153)/1000</f>
        <v>3.421764367816104E-2</v>
      </c>
      <c r="D153" s="355">
        <f>(1.69*'VO2-LBM'!D153-1.69*'VCO2-LBM'!D153)/1000</f>
        <v>0.44425524861878418</v>
      </c>
      <c r="E153" s="355">
        <f>(1.69*'VO2-LBM'!E153-1.69*'VCO2-LBM'!E153)/1000</f>
        <v>0.1575321428571424</v>
      </c>
      <c r="F153" s="355">
        <f>(1.69*'VO2-LBM'!F153-1.69*'VCO2-LBM'!F153)/1000</f>
        <v>-0.18589999999999965</v>
      </c>
      <c r="G153" s="355">
        <f>(1.69*'VO2-LBM'!G153-1.69*'VCO2-LBM'!G153)/1000</f>
        <v>0.53465349315068578</v>
      </c>
      <c r="H153" s="355">
        <f>(1.69*'VO2-LBM'!H153-1.69*'VCO2-LBM'!H153)/1000</f>
        <v>0.10046111111111168</v>
      </c>
      <c r="I153" s="355">
        <f>(1.69*'VO2-LBM'!I153-1.69*'VCO2-LBM'!I153)/1000</f>
        <v>2.8166666666667881E-2</v>
      </c>
      <c r="J153" s="355">
        <f>(1.69*'VO2-LBM'!J153-1.69*'VCO2-LBM'!J153)/1000</f>
        <v>0.24186351145038315</v>
      </c>
      <c r="K153" s="356">
        <f>(1.69*'VO2-LBM'!K153-1.69*'VCO2-LBM'!K153)/1000</f>
        <v>0.53478519685039283</v>
      </c>
      <c r="L153" s="329">
        <f t="shared" ref="L153:P153" si="207">AVERAGE(C153:C155)</f>
        <v>7.7209042145593529E-2</v>
      </c>
      <c r="M153" s="329">
        <f t="shared" si="207"/>
        <v>0.5638624309392265</v>
      </c>
      <c r="N153" s="329">
        <f t="shared" si="207"/>
        <v>0.22090714285714266</v>
      </c>
      <c r="O153" s="329">
        <f t="shared" si="207"/>
        <v>-0.10296000000000095</v>
      </c>
      <c r="P153" s="329">
        <f t="shared" si="207"/>
        <v>0.78148995433790047</v>
      </c>
      <c r="Q153" s="329">
        <f t="shared" ref="Q153" si="208">AVERAGE(H153:H155)</f>
        <v>0.27842079365079314</v>
      </c>
      <c r="R153" s="329">
        <f t="shared" ref="R153" si="209">AVERAGE(I153:I155)</f>
        <v>0.10233888888888942</v>
      </c>
      <c r="S153" s="329">
        <f t="shared" ref="S153" si="210">AVERAGE(J153:J155)</f>
        <v>0.51091323155216317</v>
      </c>
      <c r="T153" s="329">
        <f t="shared" ref="T153" si="211">AVERAGE(K153:K155)</f>
        <v>0.3670094488188973</v>
      </c>
      <c r="U153" s="357">
        <f t="shared" ref="U153" si="212">AVERAGE(L153:T153)</f>
        <v>0.31102121479895611</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(1.69*'VO2-LBM'!C154-1.69*'VCO2-LBM'!C154)/1000</f>
        <v>7.8963793103448546E-2</v>
      </c>
      <c r="D154" s="355">
        <f>(1.69*'VO2-LBM'!D154-1.69*'VCO2-LBM'!D154)/1000</f>
        <v>0.43571187845303849</v>
      </c>
      <c r="E154" s="355">
        <f>(1.69*'VO2-LBM'!E154-1.69*'VCO2-LBM'!E154)/1000</f>
        <v>0.14938392857142843</v>
      </c>
      <c r="F154" s="355">
        <f>(1.69*'VO2-LBM'!F154-1.69*'VCO2-LBM'!F154)/1000</f>
        <v>-4.5760000000002035E-2</v>
      </c>
      <c r="G154" s="355">
        <f>(1.69*'VO2-LBM'!G154-1.69*'VCO2-LBM'!G154)/1000</f>
        <v>1.0264203424657543</v>
      </c>
      <c r="H154" s="355">
        <f>(1.69*'VO2-LBM'!H154-1.69*'VCO2-LBM'!H154)/1000</f>
        <v>0.40758507936507887</v>
      </c>
      <c r="I154" s="355">
        <f>(1.69*'VO2-LBM'!I154-1.69*'VCO2-LBM'!I154)/1000</f>
        <v>0.30138333333333323</v>
      </c>
      <c r="J154" s="355">
        <f>(1.69*'VO2-LBM'!J154-1.69*'VCO2-LBM'!J154)/1000</f>
        <v>0.53997435114503967</v>
      </c>
      <c r="K154" s="356">
        <f>(1.69*'VO2-LBM'!K154-1.69*'VCO2-LBM'!K154)/1000</f>
        <v>0.3250655118110235</v>
      </c>
      <c r="L154" s="329"/>
      <c r="M154" s="329"/>
      <c r="N154" s="329"/>
      <c r="O154" s="329"/>
      <c r="P154" s="329"/>
      <c r="Q154" s="329"/>
      <c r="R154" s="329"/>
      <c r="S154" s="329"/>
      <c r="T154" s="329"/>
      <c r="U154" s="357">
        <f t="shared" ref="U154" si="213">STDEV(L153:T153)/SQRT(COUNT(L153:T153))</f>
        <v>9.1828738619818759E-2</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(1.69*'VO2-LBM'!C155-1.69*'VCO2-LBM'!C155)/1000</f>
        <v>0.11844568965517101</v>
      </c>
      <c r="D155" s="355">
        <f>(1.69*'VO2-LBM'!D155-1.69*'VCO2-LBM'!D155)/1000</f>
        <v>0.81162016574585683</v>
      </c>
      <c r="E155" s="355">
        <f>(1.69*'VO2-LBM'!E155-1.69*'VCO2-LBM'!E155)/1000</f>
        <v>0.35580535714285727</v>
      </c>
      <c r="F155" s="355">
        <f>(1.69*'VO2-LBM'!F155-1.69*'VCO2-LBM'!F155)/1000</f>
        <v>-7.7220000000001163E-2</v>
      </c>
      <c r="G155" s="355">
        <f>(1.69*'VO2-LBM'!G155-1.69*'VCO2-LBM'!G155)/1000</f>
        <v>0.78339602739726155</v>
      </c>
      <c r="H155" s="355">
        <f>(1.69*'VO2-LBM'!H155-1.69*'VCO2-LBM'!H155)/1000</f>
        <v>0.32721619047618877</v>
      </c>
      <c r="I155" s="355">
        <f>(1.69*'VO2-LBM'!I155-1.69*'VCO2-LBM'!I155)/1000</f>
        <v>-2.2533333333332847E-2</v>
      </c>
      <c r="J155" s="355">
        <f>(1.69*'VO2-LBM'!J155-1.69*'VCO2-LBM'!J155)/1000</f>
        <v>0.75090183206106664</v>
      </c>
      <c r="K155" s="356">
        <f>(1.69*'VO2-LBM'!K155-1.69*'VCO2-LBM'!K155)/1000</f>
        <v>0.2411776377952756</v>
      </c>
      <c r="L155" s="32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(1.69*'VO2-LBM'!C156-1.69*'VCO2-LBM'!C156)/1000</f>
        <v>2.3689137931033655E-2</v>
      </c>
      <c r="D156" s="355">
        <f>(1.69*'VO2-LBM'!D156-1.69*'VCO2-LBM'!D156)/1000</f>
        <v>0.32749585635359107</v>
      </c>
      <c r="E156" s="355">
        <f>(1.69*'VO2-LBM'!E156-1.69*'VCO2-LBM'!E156)/1000</f>
        <v>0.21728571428571467</v>
      </c>
      <c r="F156" s="355">
        <f>(1.69*'VO2-LBM'!F156-1.69*'VCO2-LBM'!F156)/1000</f>
        <v>-8.0079999999999929E-2</v>
      </c>
      <c r="G156" s="355">
        <f>(1.69*'VO2-LBM'!G156-1.69*'VCO2-LBM'!G156)/1000</f>
        <v>0.81198712328766853</v>
      </c>
      <c r="H156" s="355">
        <f>(1.69*'VO2-LBM'!H156-1.69*'VCO2-LBM'!H156)/1000</f>
        <v>0.17508936507936415</v>
      </c>
      <c r="I156" s="355">
        <f>(1.69*'VO2-LBM'!I156-1.69*'VCO2-LBM'!I156)/1000</f>
        <v>0.23659999999999853</v>
      </c>
      <c r="J156" s="355">
        <f>(1.69*'VO2-LBM'!J156-1.69*'VCO2-LBM'!J156)/1000</f>
        <v>0.56528564885496235</v>
      </c>
      <c r="K156" s="356">
        <f>(1.69*'VO2-LBM'!K156-1.69*'VCO2-LBM'!K156)/1000</f>
        <v>6.8158897637795229E-2</v>
      </c>
      <c r="L156" s="329">
        <f t="shared" ref="L156:P156" si="214">AVERAGE(C156:C158)</f>
        <v>0.22197599616858224</v>
      </c>
      <c r="M156" s="329">
        <f t="shared" si="214"/>
        <v>0.55152200736648271</v>
      </c>
      <c r="N156" s="329">
        <f t="shared" si="214"/>
        <v>0.29243035714285665</v>
      </c>
      <c r="O156" s="329">
        <f t="shared" si="214"/>
        <v>-9.247333333333245E-2</v>
      </c>
      <c r="P156" s="329">
        <f t="shared" si="214"/>
        <v>0.78625513698629979</v>
      </c>
      <c r="Q156" s="329">
        <f t="shared" ref="Q156" si="215">AVERAGE(H156:H158)</f>
        <v>0.23919312169312132</v>
      </c>
      <c r="R156" s="329">
        <f t="shared" ref="R156" si="216">AVERAGE(I156:I158)</f>
        <v>0.1136055555555537</v>
      </c>
      <c r="S156" s="329">
        <f t="shared" ref="S156" si="217">AVERAGE(J156:J158)</f>
        <v>0.22873913486005071</v>
      </c>
      <c r="T156" s="329">
        <f t="shared" ref="T156" si="218">AVERAGE(K156:K158)</f>
        <v>0.22195333333333292</v>
      </c>
      <c r="U156" s="357">
        <f t="shared" ref="U156" si="219">AVERAGE(L156:T156)</f>
        <v>0.28480014553032751</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(1.69*'VO2-LBM'!C157-1.69*'VCO2-LBM'!C157)/1000</f>
        <v>0.31059091954022916</v>
      </c>
      <c r="D157" s="355">
        <f>(1.69*'VO2-LBM'!D157-1.69*'VCO2-LBM'!D157)/1000</f>
        <v>0.72618646408839782</v>
      </c>
      <c r="E157" s="355">
        <f>(1.69*'VO2-LBM'!E157-1.69*'VCO2-LBM'!E157)/1000</f>
        <v>0.35852142857142827</v>
      </c>
      <c r="F157" s="355">
        <f>(1.69*'VO2-LBM'!F157-1.69*'VCO2-LBM'!F157)/1000</f>
        <v>-2.2879999999998291E-2</v>
      </c>
      <c r="G157" s="355">
        <f>(1.69*'VO2-LBM'!G157-1.69*'VCO2-LBM'!G157)/1000</f>
        <v>0.68618630136986214</v>
      </c>
      <c r="H157" s="355">
        <f>(1.69*'VO2-LBM'!H157-1.69*'VCO2-LBM'!H157)/1000</f>
        <v>1.4351587301587643E-2</v>
      </c>
      <c r="I157" s="355">
        <f>(1.69*'VO2-LBM'!I157-1.69*'VCO2-LBM'!I157)/1000</f>
        <v>0.18308333333333213</v>
      </c>
      <c r="J157" s="355">
        <f>(1.69*'VO2-LBM'!J157-1.69*'VCO2-LBM'!J157)/1000</f>
        <v>-0.22498931297710079</v>
      </c>
      <c r="K157" s="356">
        <f>(1.69*'VO2-LBM'!K157-1.69*'VCO2-LBM'!K157)/1000</f>
        <v>0.20709818897637525</v>
      </c>
      <c r="L157" s="329"/>
      <c r="M157" s="329"/>
      <c r="N157" s="329"/>
      <c r="O157" s="329"/>
      <c r="P157" s="329"/>
      <c r="Q157" s="329"/>
      <c r="R157" s="329"/>
      <c r="S157" s="329"/>
      <c r="T157" s="329"/>
      <c r="U157" s="357">
        <f t="shared" ref="U157" si="220">STDEV(L156:T156)/SQRT(COUNT(L156:T156))</f>
        <v>8.3949238857663713E-2</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(1.69*'VO2-LBM'!C158-1.69*'VCO2-LBM'!C158)/1000</f>
        <v>0.33164793103448392</v>
      </c>
      <c r="D158" s="355">
        <f>(1.69*'VO2-LBM'!D158-1.69*'VCO2-LBM'!D158)/1000</f>
        <v>0.60088370165745897</v>
      </c>
      <c r="E158" s="355">
        <f>(1.69*'VO2-LBM'!E158-1.69*'VCO2-LBM'!E158)/1000</f>
        <v>0.30148392857142697</v>
      </c>
      <c r="F158" s="355">
        <f>(1.69*'VO2-LBM'!F158-1.69*'VCO2-LBM'!F158)/1000</f>
        <v>-0.17445999999999912</v>
      </c>
      <c r="G158" s="355">
        <f>(1.69*'VO2-LBM'!G158-1.69*'VCO2-LBM'!G158)/1000</f>
        <v>0.86059198630136868</v>
      </c>
      <c r="H158" s="355">
        <f>(1.69*'VO2-LBM'!H158-1.69*'VCO2-LBM'!H158)/1000</f>
        <v>0.52813841269841211</v>
      </c>
      <c r="I158" s="355">
        <f>(1.69*'VO2-LBM'!I158-1.69*'VCO2-LBM'!I158)/1000</f>
        <v>-7.8866666666669513E-2</v>
      </c>
      <c r="J158" s="355">
        <f>(1.69*'VO2-LBM'!J158-1.69*'VCO2-LBM'!J158)/1000</f>
        <v>0.34592106870229056</v>
      </c>
      <c r="K158" s="356">
        <f>(1.69*'VO2-LBM'!K158-1.69*'VCO2-LBM'!K158)/1000</f>
        <v>0.39060291338582831</v>
      </c>
      <c r="L158" s="32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(1.69*'VO2-LBM'!C159-1.69*'VCO2-LBM'!C159)/1000</f>
        <v>0.19477735632183885</v>
      </c>
      <c r="D159" s="355">
        <f>(1.69*'VO2-LBM'!D159-1.69*'VCO2-LBM'!D159)/1000</f>
        <v>0.63505718232044184</v>
      </c>
      <c r="E159" s="355">
        <f>(1.69*'VO2-LBM'!E159-1.69*'VCO2-LBM'!E159)/1000</f>
        <v>0.45086785714285543</v>
      </c>
      <c r="F159" s="355">
        <f>(1.69*'VO2-LBM'!F159-1.69*'VCO2-LBM'!F159)/1000</f>
        <v>-9.7239999999997967E-2</v>
      </c>
      <c r="G159" s="355">
        <f>(1.69*'VO2-LBM'!G159-1.69*'VCO2-LBM'!G159)/1000</f>
        <v>0.4946259589041101</v>
      </c>
      <c r="H159" s="355">
        <f>(1.69*'VO2-LBM'!H159-1.69*'VCO2-LBM'!H159)/1000</f>
        <v>0.14351587301587371</v>
      </c>
      <c r="I159" s="355">
        <f>(1.69*'VO2-LBM'!I159-1.69*'VCO2-LBM'!I159)/1000</f>
        <v>-6.759999999999855E-2</v>
      </c>
      <c r="J159" s="355">
        <f>(1.69*'VO2-LBM'!J159-1.69*'VCO2-LBM'!J159)/1000</f>
        <v>0.70309160305343543</v>
      </c>
      <c r="K159" s="356">
        <f>(1.69*'VO2-LBM'!K159-1.69*'VCO2-LBM'!K159)/1000</f>
        <v>0.48235527559055119</v>
      </c>
      <c r="L159" s="329">
        <f t="shared" ref="L159:P159" si="221">AVERAGE(C159:C161)</f>
        <v>0.11318143678160959</v>
      </c>
      <c r="M159" s="329">
        <f t="shared" si="221"/>
        <v>0.5828476979742172</v>
      </c>
      <c r="N159" s="329">
        <f t="shared" si="221"/>
        <v>0.41646428571428534</v>
      </c>
      <c r="O159" s="329">
        <f t="shared" si="221"/>
        <v>-0.11058666666666554</v>
      </c>
      <c r="P159" s="329">
        <f t="shared" si="221"/>
        <v>0.53274742009132414</v>
      </c>
      <c r="Q159" s="329">
        <f t="shared" ref="Q159" si="222">AVERAGE(H159:H161)</f>
        <v>5.453603174603238E-2</v>
      </c>
      <c r="R159" s="329">
        <f t="shared" ref="R159" si="223">AVERAGE(I159:I161)</f>
        <v>6.2905555555556325E-2</v>
      </c>
      <c r="S159" s="329">
        <f t="shared" ref="S159" si="224">AVERAGE(J159:J161)</f>
        <v>0.50341358778626033</v>
      </c>
      <c r="T159" s="329">
        <f t="shared" ref="T159" si="225">AVERAGE(K159:K161)</f>
        <v>0.39584590551181015</v>
      </c>
      <c r="U159" s="357">
        <f t="shared" ref="U159" si="226">AVERAGE(L159:T159)</f>
        <v>0.28348391716604771</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(1.69*'VO2-LBM'!C160-1.69*'VCO2-LBM'!C160)/1000</f>
        <v>-0.15266333333333296</v>
      </c>
      <c r="D160" s="355">
        <f>(1.69*'VO2-LBM'!D160-1.69*'VCO2-LBM'!D160)/1000</f>
        <v>0.33034364640883995</v>
      </c>
      <c r="E160" s="355">
        <f>(1.69*'VO2-LBM'!E160-1.69*'VCO2-LBM'!E160)/1000</f>
        <v>0.24716250000000037</v>
      </c>
      <c r="F160" s="355">
        <f>(1.69*'VO2-LBM'!F160-1.69*'VCO2-LBM'!F160)/1000</f>
        <v>-0.24023999999999979</v>
      </c>
      <c r="G160" s="355">
        <f>(1.69*'VO2-LBM'!G160-1.69*'VCO2-LBM'!G160)/1000</f>
        <v>0.61756767123287593</v>
      </c>
      <c r="H160" s="355">
        <f>(1.69*'VO2-LBM'!H160-1.69*'VCO2-LBM'!H160)/1000</f>
        <v>8.8979841269841931E-2</v>
      </c>
      <c r="I160" s="355">
        <f>(1.69*'VO2-LBM'!I160-1.69*'VCO2-LBM'!I160)/1000</f>
        <v>-1.1266666666664605E-2</v>
      </c>
      <c r="J160" s="355">
        <f>(1.69*'VO2-LBM'!J160-1.69*'VCO2-LBM'!J160)/1000</f>
        <v>0.48935175572519163</v>
      </c>
      <c r="K160" s="356">
        <f>(1.69*'VO2-LBM'!K160-1.69*'VCO2-LBM'!K160)/1000</f>
        <v>0.19661220472440799</v>
      </c>
      <c r="L160" s="329"/>
      <c r="M160" s="329"/>
      <c r="N160" s="329"/>
      <c r="O160" s="329"/>
      <c r="P160" s="329"/>
      <c r="Q160" s="329"/>
      <c r="R160" s="329"/>
      <c r="S160" s="329"/>
      <c r="T160" s="329"/>
      <c r="U160" s="357">
        <f t="shared" ref="U160" si="227">STDEV(L159:T159)/SQRT(COUNT(L159:T159))</f>
        <v>8.4639392730613605E-2</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(1.69*'VO2-LBM'!C161-1.69*'VCO2-LBM'!C161)/1000</f>
        <v>0.29743028735632288</v>
      </c>
      <c r="D161" s="355">
        <f>(1.69*'VO2-LBM'!D161-1.69*'VCO2-LBM'!D161)/1000</f>
        <v>0.78314226519336994</v>
      </c>
      <c r="E161" s="355">
        <f>(1.69*'VO2-LBM'!E161-1.69*'VCO2-LBM'!E161)/1000</f>
        <v>0.5513625000000002</v>
      </c>
      <c r="F161" s="355">
        <f>(1.69*'VO2-LBM'!F161-1.69*'VCO2-LBM'!F161)/1000</f>
        <v>5.7200000000011643E-3</v>
      </c>
      <c r="G161" s="355">
        <f>(1.69*'VO2-LBM'!G161-1.69*'VCO2-LBM'!G161)/1000</f>
        <v>0.48604863013698651</v>
      </c>
      <c r="H161" s="355">
        <f>(1.69*'VO2-LBM'!H161-1.69*'VCO2-LBM'!H161)/1000</f>
        <v>-6.8887619047618504E-2</v>
      </c>
      <c r="I161" s="355">
        <f>(1.69*'VO2-LBM'!I161-1.69*'VCO2-LBM'!I161)/1000</f>
        <v>0.26758333333333212</v>
      </c>
      <c r="J161" s="355">
        <f>(1.69*'VO2-LBM'!J161-1.69*'VCO2-LBM'!J161)/1000</f>
        <v>0.31779740458015387</v>
      </c>
      <c r="K161" s="356">
        <f>(1.69*'VO2-LBM'!K161-1.69*'VCO2-LBM'!K161)/1000</f>
        <v>0.50857023622047104</v>
      </c>
      <c r="L161" s="32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(1.69*'VO2-LBM'!C162-1.69*'VCO2-LBM'!C162)/1000</f>
        <v>6.5803160919540457E-2</v>
      </c>
      <c r="D162" s="355">
        <f>(1.69*'VO2-LBM'!D162-1.69*'VCO2-LBM'!D162)/1000</f>
        <v>1.0308999999999988</v>
      </c>
      <c r="E162" s="355">
        <f>(1.69*'VO2-LBM'!E162-1.69*'VCO2-LBM'!E162)/1000</f>
        <v>0.90988392857142841</v>
      </c>
      <c r="F162" s="355">
        <f>(1.69*'VO2-LBM'!F162-1.69*'VCO2-LBM'!F162)/1000</f>
        <v>9.7239999999999785E-2</v>
      </c>
      <c r="G162" s="355">
        <f>(1.69*'VO2-LBM'!G162-1.69*'VCO2-LBM'!G162)/1000</f>
        <v>1.0035474657534231</v>
      </c>
      <c r="H162" s="355">
        <f>(1.69*'VO2-LBM'!H162-1.69*'VCO2-LBM'!H162)/1000</f>
        <v>0.13203460317460303</v>
      </c>
      <c r="I162" s="355">
        <f>(1.69*'VO2-LBM'!I162-1.69*'VCO2-LBM'!I162)/1000</f>
        <v>0.31265000000000054</v>
      </c>
      <c r="J162" s="355">
        <f>(1.69*'VO2-LBM'!J162-1.69*'VCO2-LBM'!J162)/1000</f>
        <v>0.57653511450381667</v>
      </c>
      <c r="K162" s="356">
        <f>(1.69*'VO2-LBM'!K162-1.69*'VCO2-LBM'!K162)/1000</f>
        <v>0.28312157480314998</v>
      </c>
      <c r="L162" s="329">
        <f t="shared" ref="L162:P162" si="228">AVERAGE(C162:C164)</f>
        <v>8.8614923371648113E-2</v>
      </c>
      <c r="M162" s="329">
        <f t="shared" si="228"/>
        <v>0.96255303867403263</v>
      </c>
      <c r="N162" s="329">
        <f t="shared" si="228"/>
        <v>0.62922321428571404</v>
      </c>
      <c r="O162" s="329">
        <f t="shared" si="228"/>
        <v>0.21926666666666614</v>
      </c>
      <c r="P162" s="329">
        <f t="shared" si="228"/>
        <v>0.77291262557077545</v>
      </c>
      <c r="Q162" s="329">
        <f t="shared" ref="Q162" si="229">AVERAGE(H162:H164)</f>
        <v>0.28416142857142829</v>
      </c>
      <c r="R162" s="329">
        <f t="shared" ref="R162" si="230">AVERAGE(I162:I164)</f>
        <v>0.17369444444444435</v>
      </c>
      <c r="S162" s="329">
        <f t="shared" ref="S162" si="231">AVERAGE(J162:J164)</f>
        <v>0.29998575063613253</v>
      </c>
      <c r="T162" s="329">
        <f t="shared" ref="T162" si="232">AVERAGE(K162:K164)</f>
        <v>0.61168241469816353</v>
      </c>
      <c r="U162" s="357">
        <f t="shared" ref="U162" si="233">AVERAGE(L162:T162)</f>
        <v>0.44912161187988947</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(1.69*'VO2-LBM'!C163-1.69*'VCO2-LBM'!C163)/1000</f>
        <v>5.7906781609196517E-2</v>
      </c>
      <c r="D163" s="355">
        <f>(1.69*'VO2-LBM'!D163-1.69*'VCO2-LBM'!D163)/1000</f>
        <v>0.87142375690607787</v>
      </c>
      <c r="E163" s="355">
        <f>(1.69*'VO2-LBM'!E163-1.69*'VCO2-LBM'!E163)/1000</f>
        <v>0.36666964285714221</v>
      </c>
      <c r="F163" s="355">
        <f>(1.69*'VO2-LBM'!F163-1.69*'VCO2-LBM'!F163)/1000</f>
        <v>5.148000000000047E-2</v>
      </c>
      <c r="G163" s="355">
        <f>(1.69*'VO2-LBM'!G163-1.69*'VCO2-LBM'!G163)/1000</f>
        <v>0.76052315068493048</v>
      </c>
      <c r="H163" s="355">
        <f>(1.69*'VO2-LBM'!H163-1.69*'VCO2-LBM'!H163)/1000</f>
        <v>0.39610380952380908</v>
      </c>
      <c r="I163" s="355">
        <f>(1.69*'VO2-LBM'!I163-1.69*'VCO2-LBM'!I163)/1000</f>
        <v>5.3516666666667337E-2</v>
      </c>
      <c r="J163" s="355">
        <f>(1.69*'VO2-LBM'!J163-1.69*'VCO2-LBM'!J163)/1000</f>
        <v>-2.8123664122140326E-3</v>
      </c>
      <c r="K163" s="356">
        <f>(1.69*'VO2-LBM'!K163-1.69*'VCO2-LBM'!K163)/1000</f>
        <v>0.80742078740157563</v>
      </c>
      <c r="L163" s="329"/>
      <c r="M163" s="329"/>
      <c r="N163" s="329"/>
      <c r="O163" s="329"/>
      <c r="P163" s="329"/>
      <c r="Q163" s="329"/>
      <c r="R163" s="329"/>
      <c r="S163" s="329"/>
      <c r="T163" s="329"/>
      <c r="U163" s="357">
        <f t="shared" ref="U163" si="234">STDEV(L162:T162)/SQRT(COUNT(L162:T162))</f>
        <v>0.1010656354673819</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(1.69*'VO2-LBM'!C164-1.69*'VCO2-LBM'!C164)/1000</f>
        <v>0.14213482758620738</v>
      </c>
      <c r="D164" s="355">
        <f>(1.69*'VO2-LBM'!D164-1.69*'VCO2-LBM'!D164)/1000</f>
        <v>0.98533535911602121</v>
      </c>
      <c r="E164" s="355">
        <f>(1.69*'VO2-LBM'!E164-1.69*'VCO2-LBM'!E164)/1000</f>
        <v>0.61111607142857161</v>
      </c>
      <c r="F164" s="355">
        <f>(1.69*'VO2-LBM'!F164-1.69*'VCO2-LBM'!F164)/1000</f>
        <v>0.50907999999999809</v>
      </c>
      <c r="G164" s="355">
        <f>(1.69*'VO2-LBM'!G164-1.69*'VCO2-LBM'!G164)/1000</f>
        <v>0.55466726027397273</v>
      </c>
      <c r="H164" s="355">
        <f>(1.69*'VO2-LBM'!H164-1.69*'VCO2-LBM'!H164)/1000</f>
        <v>0.3243458730158727</v>
      </c>
      <c r="I164" s="355">
        <f>(1.69*'VO2-LBM'!I164-1.69*'VCO2-LBM'!I164)/1000</f>
        <v>0.15491666666666515</v>
      </c>
      <c r="J164" s="355">
        <f>(1.69*'VO2-LBM'!J164-1.69*'VCO2-LBM'!J164)/1000</f>
        <v>0.32623450381679503</v>
      </c>
      <c r="K164" s="356">
        <f>(1.69*'VO2-LBM'!K164-1.69*'VCO2-LBM'!K164)/1000</f>
        <v>0.74450488188976482</v>
      </c>
      <c r="L164" s="32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(1.69*'VO2-LBM'!C165-1.69*'VCO2-LBM'!C165)/1000</f>
        <v>0.21846649425287343</v>
      </c>
      <c r="D165" s="355">
        <f>(1.69*'VO2-LBM'!D165-1.69*'VCO2-LBM'!D165)/1000</f>
        <v>0.82870690607734743</v>
      </c>
      <c r="E165" s="355">
        <f>(1.69*'VO2-LBM'!E165-1.69*'VCO2-LBM'!E165)/1000</f>
        <v>5.7037499999998548E-2</v>
      </c>
      <c r="F165" s="355">
        <f>(1.69*'VO2-LBM'!F165-1.69*'VCO2-LBM'!F165)/1000</f>
        <v>-0.17445999999999912</v>
      </c>
      <c r="G165" s="355">
        <f>(1.69*'VO2-LBM'!G165-1.69*'VCO2-LBM'!G165)/1000</f>
        <v>1.1121936301369861</v>
      </c>
      <c r="H165" s="355">
        <f>(1.69*'VO2-LBM'!H165-1.69*'VCO2-LBM'!H165)/1000</f>
        <v>0.4707320634920652</v>
      </c>
      <c r="I165" s="355">
        <f>(1.69*'VO2-LBM'!I165-1.69*'VCO2-LBM'!I165)/1000</f>
        <v>0.27885000000000038</v>
      </c>
      <c r="J165" s="355">
        <f>(1.69*'VO2-LBM'!J165-1.69*'VCO2-LBM'!J165)/1000</f>
        <v>0.64121954198473397</v>
      </c>
      <c r="K165" s="356">
        <f>(1.69*'VO2-LBM'!K165-1.69*'VCO2-LBM'!K165)/1000</f>
        <v>0.42730385826771544</v>
      </c>
      <c r="L165" s="329">
        <f t="shared" ref="L165:P165" si="235">AVERAGE(C165:C167)</f>
        <v>0.25180676245210759</v>
      </c>
      <c r="M165" s="329">
        <f t="shared" si="235"/>
        <v>0.823011325966851</v>
      </c>
      <c r="N165" s="329">
        <f t="shared" si="235"/>
        <v>0.2869982142857137</v>
      </c>
      <c r="O165" s="329">
        <f t="shared" si="235"/>
        <v>0.21736000000000058</v>
      </c>
      <c r="P165" s="329">
        <f t="shared" si="235"/>
        <v>0.84439036529680322</v>
      </c>
      <c r="Q165" s="329">
        <f t="shared" ref="Q165" si="236">AVERAGE(H165:H167)</f>
        <v>0.38844962962963048</v>
      </c>
      <c r="R165" s="329">
        <f t="shared" ref="R165" si="237">AVERAGE(I165:I167)</f>
        <v>0.15773333333333359</v>
      </c>
      <c r="S165" s="329">
        <f t="shared" ref="S165" si="238">AVERAGE(J165:J167)</f>
        <v>0.37498218829516433</v>
      </c>
      <c r="T165" s="329">
        <f t="shared" ref="T165" si="239">AVERAGE(K165:K167)</f>
        <v>0.36438795275590469</v>
      </c>
      <c r="U165" s="357">
        <f t="shared" ref="U165" si="240">AVERAGE(L165:T165)</f>
        <v>0.41212441911283443</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(1.69*'VO2-LBM'!C166-1.69*'VCO2-LBM'!C166)/1000</f>
        <v>0.28426965517241387</v>
      </c>
      <c r="D166" s="355">
        <f>(1.69*'VO2-LBM'!D166-1.69*'VCO2-LBM'!D166)/1000</f>
        <v>0.58379696132596659</v>
      </c>
      <c r="E166" s="355">
        <f>(1.69*'VO2-LBM'!E166-1.69*'VCO2-LBM'!E166)/1000</f>
        <v>0.34765714285714239</v>
      </c>
      <c r="F166" s="355">
        <f>(1.69*'VO2-LBM'!F166-1.69*'VCO2-LBM'!F166)/1000</f>
        <v>0.48048000000000141</v>
      </c>
      <c r="G166" s="355">
        <f>(1.69*'VO2-LBM'!G166-1.69*'VCO2-LBM'!G166)/1000</f>
        <v>0.91491506849314919</v>
      </c>
      <c r="H166" s="355">
        <f>(1.69*'VO2-LBM'!H166-1.69*'VCO2-LBM'!H166)/1000</f>
        <v>0.41906634920634861</v>
      </c>
      <c r="I166" s="355">
        <f>(1.69*'VO2-LBM'!I166-1.69*'VCO2-LBM'!I166)/1000</f>
        <v>0.26194999999999891</v>
      </c>
      <c r="J166" s="355">
        <f>(1.69*'VO2-LBM'!J166-1.69*'VCO2-LBM'!J166)/1000</f>
        <v>0.24186351145037771</v>
      </c>
      <c r="K166" s="356">
        <f>(1.69*'VO2-LBM'!K166-1.69*'VCO2-LBM'!K166)/1000</f>
        <v>0.6055655905511812</v>
      </c>
      <c r="L166" s="329"/>
      <c r="M166" s="329"/>
      <c r="N166" s="329"/>
      <c r="O166" s="329"/>
      <c r="P166" s="329"/>
      <c r="Q166" s="329"/>
      <c r="R166" s="329"/>
      <c r="S166" s="329"/>
      <c r="T166" s="329"/>
      <c r="U166" s="357">
        <f t="shared" ref="U166" si="241">STDEV(L165:T165)/SQRT(COUNT(L165:T165))</f>
        <v>8.3658285709874061E-2</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(1.69*'VO2-LBM'!C167-1.69*'VCO2-LBM'!C167)/1000</f>
        <v>0.25268413793103539</v>
      </c>
      <c r="D167" s="355">
        <f>(1.69*'VO2-LBM'!D167-1.69*'VCO2-LBM'!D167)/1000</f>
        <v>1.0565301104972387</v>
      </c>
      <c r="E167" s="355">
        <f>(1.69*'VO2-LBM'!E167-1.69*'VCO2-LBM'!E167)/1000</f>
        <v>0.45630000000000021</v>
      </c>
      <c r="F167" s="355">
        <f>(1.69*'VO2-LBM'!F167-1.69*'VCO2-LBM'!F167)/1000</f>
        <v>0.34605999999999948</v>
      </c>
      <c r="G167" s="355">
        <f>(1.69*'VO2-LBM'!G167-1.69*'VCO2-LBM'!G167)/1000</f>
        <v>0.50606239726027435</v>
      </c>
      <c r="H167" s="355">
        <f>(1.69*'VO2-LBM'!H167-1.69*'VCO2-LBM'!H167)/1000</f>
        <v>0.27555047619047762</v>
      </c>
      <c r="I167" s="355">
        <f>(1.69*'VO2-LBM'!I167-1.69*'VCO2-LBM'!I167)/1000</f>
        <v>-6.759999999999855E-2</v>
      </c>
      <c r="J167" s="355">
        <f>(1.69*'VO2-LBM'!J167-1.69*'VCO2-LBM'!J167)/1000</f>
        <v>0.24186351145038135</v>
      </c>
      <c r="K167" s="356">
        <f>(1.69*'VO2-LBM'!K167-1.69*'VCO2-LBM'!K167)/1000</f>
        <v>6.0294409448817532E-2</v>
      </c>
      <c r="L167" s="32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(1.69*'VO2-LBM'!C168-1.69*'VCO2-LBM'!C168)/1000</f>
        <v>-2.8953390804598713E-2</v>
      </c>
      <c r="D168" s="355">
        <f>(1.69*'VO2-LBM'!D168-1.69*'VCO2-LBM'!D168)/1000</f>
        <v>0.5667102209944751</v>
      </c>
      <c r="E168" s="355">
        <f>(1.69*'VO2-LBM'!E168-1.69*'VCO2-LBM'!E168)/1000</f>
        <v>0.58123928571428585</v>
      </c>
      <c r="F168" s="355">
        <f>(1.69*'VO2-LBM'!F168-1.69*'VCO2-LBM'!F168)/1000</f>
        <v>0.56913999999999942</v>
      </c>
      <c r="G168" s="355">
        <f>(1.69*'VO2-LBM'!G168-1.69*'VCO2-LBM'!G168)/1000</f>
        <v>0.76624136986301528</v>
      </c>
      <c r="H168" s="355">
        <f>(1.69*'VO2-LBM'!H168-1.69*'VCO2-LBM'!H168)/1000</f>
        <v>0.29564269841269653</v>
      </c>
      <c r="I168" s="355">
        <f>(1.69*'VO2-LBM'!I168-1.69*'VCO2-LBM'!I168)/1000</f>
        <v>0.15491666666666787</v>
      </c>
      <c r="J168" s="355">
        <f>(1.69*'VO2-LBM'!J168-1.69*'VCO2-LBM'!J168)/1000</f>
        <v>0.6159082442748095</v>
      </c>
      <c r="K168" s="356">
        <f>(1.69*'VO2-LBM'!K168-1.69*'VCO2-LBM'!K168)/1000</f>
        <v>0.29098606299212498</v>
      </c>
      <c r="L168" s="329">
        <f t="shared" ref="L168:P168" si="242">AVERAGE(C168:C170)</f>
        <v>5.5274655172413069E-2</v>
      </c>
      <c r="M168" s="329">
        <f t="shared" si="242"/>
        <v>0.62366602209944755</v>
      </c>
      <c r="N168" s="329">
        <f t="shared" si="242"/>
        <v>0.59210357142857106</v>
      </c>
      <c r="O168" s="329">
        <f t="shared" si="242"/>
        <v>1.1459066666666669</v>
      </c>
      <c r="P168" s="329">
        <f t="shared" si="242"/>
        <v>0.76052315068493348</v>
      </c>
      <c r="Q168" s="329">
        <f t="shared" ref="Q168" si="243">AVERAGE(H168:H170)</f>
        <v>0.4315043915343913</v>
      </c>
      <c r="R168" s="329">
        <f t="shared" ref="R168" si="244">AVERAGE(I168:I170)</f>
        <v>6.1966666666666538E-2</v>
      </c>
      <c r="S168" s="329">
        <f t="shared" ref="S168" si="245">AVERAGE(J168:J170)</f>
        <v>0.56059837150127312</v>
      </c>
      <c r="T168" s="329">
        <f t="shared" ref="T168" si="246">AVERAGE(K168:K170)</f>
        <v>0.61343007874015743</v>
      </c>
      <c r="U168" s="357">
        <f t="shared" ref="U168" si="247">AVERAGE(L168:T168)</f>
        <v>0.53833039716605791</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(1.69*'VO2-LBM'!C169-1.69*'VCO2-LBM'!C169)/1000</f>
        <v>8.4228045977010876E-2</v>
      </c>
      <c r="D169" s="355">
        <f>(1.69*'VO2-LBM'!D169-1.69*'VCO2-LBM'!D169)/1000</f>
        <v>0.76320773480662951</v>
      </c>
      <c r="E169" s="355">
        <f>(1.69*'VO2-LBM'!E169-1.69*'VCO2-LBM'!E169)/1000</f>
        <v>0.57580714285714207</v>
      </c>
      <c r="F169" s="355">
        <f>(1.69*'VO2-LBM'!F169-1.69*'VCO2-LBM'!F169)/1000</f>
        <v>1.2154999999999991</v>
      </c>
      <c r="G169" s="355">
        <f>(1.69*'VO2-LBM'!G169-1.69*'VCO2-LBM'!G169)/1000</f>
        <v>0.70620006849315264</v>
      </c>
      <c r="H169" s="355">
        <f>(1.69*'VO2-LBM'!H169-1.69*'VCO2-LBM'!H169)/1000</f>
        <v>0.6687839682539688</v>
      </c>
      <c r="I169" s="355">
        <f>(1.69*'VO2-LBM'!I169-1.69*'VCO2-LBM'!I169)/1000</f>
        <v>-6.4783333333332846E-2</v>
      </c>
      <c r="J169" s="355">
        <f>(1.69*'VO2-LBM'!J169-1.69*'VCO2-LBM'!J169)/1000</f>
        <v>0.38248183206107023</v>
      </c>
      <c r="K169" s="356">
        <f>(1.69*'VO2-LBM'!K169-1.69*'VCO2-LBM'!K169)/1000</f>
        <v>1.1272433070866146</v>
      </c>
      <c r="L169" s="329"/>
      <c r="M169" s="329"/>
      <c r="N169" s="329"/>
      <c r="O169" s="329"/>
      <c r="P169" s="329"/>
      <c r="Q169" s="329"/>
      <c r="R169" s="329"/>
      <c r="S169" s="329"/>
      <c r="T169" s="329"/>
      <c r="U169" s="357">
        <f t="shared" ref="U169" si="248">STDEV(L168:T168)/SQRT(COUNT(L168:T168))</f>
        <v>0.11220672514447778</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(1.69*'VO2-LBM'!C170-1.69*'VCO2-LBM'!C170)/1000</f>
        <v>0.11054931034482707</v>
      </c>
      <c r="D170" s="355">
        <f>(1.69*'VO2-LBM'!D170-1.69*'VCO2-LBM'!D170)/1000</f>
        <v>0.54108011049723792</v>
      </c>
      <c r="E170" s="355">
        <f>(1.69*'VO2-LBM'!E170-1.69*'VCO2-LBM'!E170)/1000</f>
        <v>0.61926428571428549</v>
      </c>
      <c r="F170" s="355">
        <f>(1.69*'VO2-LBM'!F170-1.69*'VCO2-LBM'!F170)/1000</f>
        <v>1.6530800000000017</v>
      </c>
      <c r="G170" s="355">
        <f>(1.69*'VO2-LBM'!G170-1.69*'VCO2-LBM'!G170)/1000</f>
        <v>0.80912801369863241</v>
      </c>
      <c r="H170" s="355">
        <f>(1.69*'VO2-LBM'!H170-1.69*'VCO2-LBM'!H170)/1000</f>
        <v>0.33008650793650851</v>
      </c>
      <c r="I170" s="355">
        <f>(1.69*'VO2-LBM'!I170-1.69*'VCO2-LBM'!I170)/1000</f>
        <v>9.5766666666664599E-2</v>
      </c>
      <c r="J170" s="355">
        <f>(1.69*'VO2-LBM'!J170-1.69*'VCO2-LBM'!J170)/1000</f>
        <v>0.68340503816793985</v>
      </c>
      <c r="K170" s="356">
        <f>(1.69*'VO2-LBM'!K170-1.69*'VCO2-LBM'!K170)/1000</f>
        <v>0.42206086614173272</v>
      </c>
      <c r="L170" s="32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(1.69*'VO2-LBM'!C171-1.69*'VCO2-LBM'!C171)/1000</f>
        <v>0.28690178160919461</v>
      </c>
      <c r="D171" s="355">
        <f>(1.69*'VO2-LBM'!D171-1.69*'VCO2-LBM'!D171)/1000</f>
        <v>0.68916519337016502</v>
      </c>
      <c r="E171" s="355">
        <f>(1.69*'VO2-LBM'!E171-1.69*'VCO2-LBM'!E171)/1000</f>
        <v>0.56222678571428519</v>
      </c>
      <c r="F171" s="355">
        <f>(1.69*'VO2-LBM'!F171-1.69*'VCO2-LBM'!F171)/1000</f>
        <v>0.7893600000000015</v>
      </c>
      <c r="G171" s="355">
        <f>(1.69*'VO2-LBM'!G171-1.69*'VCO2-LBM'!G171)/1000</f>
        <v>0.79197335616438336</v>
      </c>
      <c r="H171" s="355">
        <f>(1.69*'VO2-LBM'!H171-1.69*'VCO2-LBM'!H171)/1000</f>
        <v>0.48508365079365195</v>
      </c>
      <c r="I171" s="355">
        <f>(1.69*'VO2-LBM'!I171-1.69*'VCO2-LBM'!I171)/1000</f>
        <v>0.47601666666666731</v>
      </c>
      <c r="J171" s="355">
        <f>(1.69*'VO2-LBM'!J171-1.69*'VCO2-LBM'!J171)/1000</f>
        <v>-0.17436671755725366</v>
      </c>
      <c r="K171" s="356">
        <f>(1.69*'VO2-LBM'!K171-1.69*'VCO2-LBM'!K171)/1000</f>
        <v>0.7680983464566925</v>
      </c>
      <c r="L171" s="329">
        <f t="shared" ref="L171:P171" si="249">AVERAGE(C171:C173)</f>
        <v>0.32024204980842902</v>
      </c>
      <c r="M171" s="329">
        <f t="shared" si="249"/>
        <v>0.80497532228360902</v>
      </c>
      <c r="N171" s="329">
        <f t="shared" si="249"/>
        <v>0.31868571428571429</v>
      </c>
      <c r="O171" s="329">
        <f t="shared" si="249"/>
        <v>0.81414666666666735</v>
      </c>
      <c r="P171" s="329">
        <f t="shared" si="249"/>
        <v>0.77291262557077667</v>
      </c>
      <c r="Q171" s="329">
        <f t="shared" ref="Q171" si="250">AVERAGE(H171:H173)</f>
        <v>0.58841507936507997</v>
      </c>
      <c r="R171" s="329">
        <f t="shared" ref="R171" si="251">AVERAGE(I171:I173)</f>
        <v>0.34269444444444402</v>
      </c>
      <c r="S171" s="329">
        <f t="shared" ref="S171" si="252">AVERAGE(J171:J173)</f>
        <v>6.8434249363865995E-2</v>
      </c>
      <c r="T171" s="329">
        <f t="shared" ref="T171" si="253">AVERAGE(K171:K173)</f>
        <v>0.91752362204724314</v>
      </c>
      <c r="U171" s="357">
        <f t="shared" ref="U171" si="254">AVERAGE(L171:T171)</f>
        <v>0.54978108598175879</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(1.69*'VO2-LBM'!C172-1.69*'VCO2-LBM'!C172)/1000</f>
        <v>0.3211194252873556</v>
      </c>
      <c r="D172" s="355">
        <f>(1.69*'VO2-LBM'!D172-1.69*'VCO2-LBM'!D172)/1000</f>
        <v>0.76890331491712727</v>
      </c>
      <c r="E172" s="355">
        <f>(1.69*'VO2-LBM'!E172-1.69*'VCO2-LBM'!E172)/1000</f>
        <v>0.13037142857142861</v>
      </c>
      <c r="F172" s="355">
        <f>(1.69*'VO2-LBM'!F172-1.69*'VCO2-LBM'!F172)/1000</f>
        <v>0.67496</v>
      </c>
      <c r="G172" s="355">
        <f>(1.69*'VO2-LBM'!G172-1.69*'VCO2-LBM'!G172)/1000</f>
        <v>0.63186321917808252</v>
      </c>
      <c r="H172" s="355">
        <f>(1.69*'VO2-LBM'!H172-1.69*'VCO2-LBM'!H172)/1000</f>
        <v>0.51952746031746122</v>
      </c>
      <c r="I172" s="355">
        <f>(1.69*'VO2-LBM'!I172-1.69*'VCO2-LBM'!I172)/1000</f>
        <v>0.23378333333333284</v>
      </c>
      <c r="J172" s="355">
        <f>(1.69*'VO2-LBM'!J172-1.69*'VCO2-LBM'!J172)/1000</f>
        <v>7.5933893129767963E-2</v>
      </c>
      <c r="K172" s="356">
        <f>(1.69*'VO2-LBM'!K172-1.69*'VCO2-LBM'!K172)/1000</f>
        <v>1.2425891338582669</v>
      </c>
      <c r="L172" s="329"/>
      <c r="M172" s="329"/>
      <c r="N172" s="329"/>
      <c r="O172" s="329"/>
      <c r="P172" s="329"/>
      <c r="Q172" s="329"/>
      <c r="R172" s="329"/>
      <c r="S172" s="329"/>
      <c r="T172" s="329"/>
      <c r="U172" s="357">
        <f t="shared" ref="U172" si="255">STDEV(L171:T171)/SQRT(COUNT(L171:T171))</f>
        <v>9.8756223073993524E-2</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(1.69*'VO2-LBM'!C173-1.69*'VCO2-LBM'!C173)/1000</f>
        <v>0.35270494252873685</v>
      </c>
      <c r="D173" s="355">
        <f>(1.69*'VO2-LBM'!D173-1.69*'VCO2-LBM'!D173)/1000</f>
        <v>0.9568574585635351</v>
      </c>
      <c r="E173" s="355">
        <f>(1.69*'VO2-LBM'!E173-1.69*'VCO2-LBM'!E173)/1000</f>
        <v>0.26345892857142916</v>
      </c>
      <c r="F173" s="355">
        <f>(1.69*'VO2-LBM'!F173-1.69*'VCO2-LBM'!F173)/1000</f>
        <v>0.97812000000000077</v>
      </c>
      <c r="G173" s="355">
        <f>(1.69*'VO2-LBM'!G173-1.69*'VCO2-LBM'!G173)/1000</f>
        <v>0.89490130136986412</v>
      </c>
      <c r="H173" s="355">
        <f>(1.69*'VO2-LBM'!H173-1.69*'VCO2-LBM'!H173)/1000</f>
        <v>0.7606341269841268</v>
      </c>
      <c r="I173" s="355">
        <f>(1.69*'VO2-LBM'!I173-1.69*'VCO2-LBM'!I173)/1000</f>
        <v>0.31828333333333192</v>
      </c>
      <c r="J173" s="355">
        <f>(1.69*'VO2-LBM'!J173-1.69*'VCO2-LBM'!J173)/1000</f>
        <v>0.30373557251908367</v>
      </c>
      <c r="K173" s="356">
        <f>(1.69*'VO2-LBM'!K173-1.69*'VCO2-LBM'!K173)/1000</f>
        <v>0.74188338582676994</v>
      </c>
      <c r="L173" s="32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(1.69*'VO2-LBM'!C174-1.69*'VCO2-LBM'!C174)/1000</f>
        <v>0.31059091954023005</v>
      </c>
      <c r="D174" s="355">
        <f>(1.69*'VO2-LBM'!D174-1.69*'VCO2-LBM'!D174)/1000</f>
        <v>0.66638287292817677</v>
      </c>
      <c r="E174" s="355">
        <f>(1.69*'VO2-LBM'!E174-1.69*'VCO2-LBM'!E174)/1000</f>
        <v>0.16024821428571612</v>
      </c>
      <c r="F174" s="355">
        <f>(1.69*'VO2-LBM'!F174-1.69*'VCO2-LBM'!F174)/1000</f>
        <v>1.1497200000000003</v>
      </c>
      <c r="G174" s="355">
        <f>(1.69*'VO2-LBM'!G174-1.69*'VCO2-LBM'!G174)/1000</f>
        <v>0.46031664383561655</v>
      </c>
      <c r="H174" s="355">
        <f>(1.69*'VO2-LBM'!H174-1.69*'VCO2-LBM'!H174)/1000</f>
        <v>1.369141428571429</v>
      </c>
      <c r="I174" s="355">
        <f>(1.69*'VO2-LBM'!I174-1.69*'VCO2-LBM'!I174)/1000</f>
        <v>0.16618333333333249</v>
      </c>
      <c r="J174" s="355">
        <f>(1.69*'VO2-LBM'!J174-1.69*'VCO2-LBM'!J174)/1000</f>
        <v>0.59622167938931303</v>
      </c>
      <c r="K174" s="356">
        <f>(1.69*'VO2-LBM'!K174-1.69*'VCO2-LBM'!K174)/1000</f>
        <v>1.4680377952755916</v>
      </c>
      <c r="L174" s="329">
        <f t="shared" ref="L174:P174" si="256">AVERAGE(C174:C176)</f>
        <v>0.30971354406130286</v>
      </c>
      <c r="M174" s="329">
        <f t="shared" si="256"/>
        <v>0.73188204419889524</v>
      </c>
      <c r="N174" s="329">
        <f t="shared" si="256"/>
        <v>0.19012499999999999</v>
      </c>
      <c r="O174" s="329">
        <f t="shared" si="256"/>
        <v>0.97430666666666654</v>
      </c>
      <c r="P174" s="329">
        <f t="shared" si="256"/>
        <v>0.75861707762557062</v>
      </c>
      <c r="Q174" s="329">
        <f t="shared" ref="Q174" si="257">AVERAGE(H174:H176)</f>
        <v>1.0907206349206346</v>
      </c>
      <c r="R174" s="329">
        <f t="shared" ref="R174" si="258">AVERAGE(I174:I176)</f>
        <v>0.30044444444444407</v>
      </c>
      <c r="S174" s="329">
        <f t="shared" ref="S174" si="259">AVERAGE(J174:J176)</f>
        <v>0.57278529262086553</v>
      </c>
      <c r="T174" s="329">
        <f t="shared" ref="T174" si="260">AVERAGE(K174:K176)</f>
        <v>0.95247690288713915</v>
      </c>
      <c r="U174" s="357">
        <f t="shared" ref="U174" si="261">AVERAGE(L174:T174)</f>
        <v>0.65345240082505773</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(1.69*'VO2-LBM'!C175-1.69*'VCO2-LBM'!C175)/1000</f>
        <v>0.35270494252873597</v>
      </c>
      <c r="D175" s="355">
        <f>(1.69*'VO2-LBM'!D175-1.69*'VCO2-LBM'!D175)/1000</f>
        <v>0.60942707182320466</v>
      </c>
      <c r="E175" s="355">
        <f>(1.69*'VO2-LBM'!E175-1.69*'VCO2-LBM'!E175)/1000</f>
        <v>0.26074285714285633</v>
      </c>
      <c r="F175" s="355">
        <f>(1.69*'VO2-LBM'!F175-1.69*'VCO2-LBM'!F175)/1000</f>
        <v>0.98097999999999952</v>
      </c>
      <c r="G175" s="355">
        <f>(1.69*'VO2-LBM'!G175-1.69*'VCO2-LBM'!G175)/1000</f>
        <v>0.84057821917808173</v>
      </c>
      <c r="H175" s="355">
        <f>(1.69*'VO2-LBM'!H175-1.69*'VCO2-LBM'!H175)/1000</f>
        <v>1.2284958730158724</v>
      </c>
      <c r="I175" s="355">
        <f>(1.69*'VO2-LBM'!I175-1.69*'VCO2-LBM'!I175)/1000</f>
        <v>0.48164999999999963</v>
      </c>
      <c r="J175" s="355">
        <f>(1.69*'VO2-LBM'!J175-1.69*'VCO2-LBM'!J175)/1000</f>
        <v>0.55403618320610626</v>
      </c>
      <c r="K175" s="356">
        <f>(1.69*'VO2-LBM'!K175-1.69*'VCO2-LBM'!K175)/1000</f>
        <v>0.44565433070866128</v>
      </c>
      <c r="L175" s="329"/>
      <c r="M175" s="329"/>
      <c r="N175" s="329"/>
      <c r="O175" s="329"/>
      <c r="P175" s="329"/>
      <c r="Q175" s="329"/>
      <c r="R175" s="329"/>
      <c r="S175" s="329"/>
      <c r="T175" s="329"/>
      <c r="U175" s="357">
        <f t="shared" ref="U175" si="262">STDEV(L174:T174)/SQRT(COUNT(L174:T174))</f>
        <v>0.10959064748190332</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(1.69*'VO2-LBM'!C176-1.69*'VCO2-LBM'!C176)/1000</f>
        <v>0.26584477011494256</v>
      </c>
      <c r="D176" s="355">
        <f>(1.69*'VO2-LBM'!D176-1.69*'VCO2-LBM'!D176)/1000</f>
        <v>0.9198361878453043</v>
      </c>
      <c r="E176" s="355">
        <f>(1.69*'VO2-LBM'!E176-1.69*'VCO2-LBM'!E176)/1000</f>
        <v>0.14938392857142754</v>
      </c>
      <c r="F176" s="355">
        <f>(1.69*'VO2-LBM'!F176-1.69*'VCO2-LBM'!F176)/1000</f>
        <v>0.79221999999999937</v>
      </c>
      <c r="G176" s="355">
        <f>(1.69*'VO2-LBM'!G176-1.69*'VCO2-LBM'!G176)/1000</f>
        <v>0.97495636986301359</v>
      </c>
      <c r="H176" s="355">
        <f>(1.69*'VO2-LBM'!H176-1.69*'VCO2-LBM'!H176)/1000</f>
        <v>0.67452460317460283</v>
      </c>
      <c r="I176" s="355">
        <f>(1.69*'VO2-LBM'!I176-1.69*'VCO2-LBM'!I176)/1000</f>
        <v>0.2535</v>
      </c>
      <c r="J176" s="355">
        <f>(1.69*'VO2-LBM'!J176-1.69*'VCO2-LBM'!J176)/1000</f>
        <v>0.56809801526717729</v>
      </c>
      <c r="K176" s="356">
        <f>(1.69*'VO2-LBM'!K176-1.69*'VCO2-LBM'!K176)/1000</f>
        <v>0.94373858267716426</v>
      </c>
      <c r="L176" s="32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(1.69*'VO2-LBM'!C177-1.69*'VCO2-LBM'!C177)/1000</f>
        <v>0.45009362068965492</v>
      </c>
      <c r="D177" s="355">
        <f>(1.69*'VO2-LBM'!D177-1.69*'VCO2-LBM'!D177)/1000</f>
        <v>0.79168563535911607</v>
      </c>
      <c r="E177" s="355">
        <f>(1.69*'VO2-LBM'!E177-1.69*'VCO2-LBM'!E177)/1000</f>
        <v>0.24444642857142754</v>
      </c>
      <c r="F177" s="355">
        <f>(1.69*'VO2-LBM'!F177-1.69*'VCO2-LBM'!F177)/1000</f>
        <v>0.71499999999999997</v>
      </c>
      <c r="G177" s="355">
        <f>(1.69*'VO2-LBM'!G177-1.69*'VCO2-LBM'!G177)/1000</f>
        <v>0.80626890410958918</v>
      </c>
      <c r="H177" s="355">
        <f>(1.69*'VO2-LBM'!H177-1.69*'VCO2-LBM'!H177)/1000</f>
        <v>0.6831355555555565</v>
      </c>
      <c r="I177" s="355">
        <f>(1.69*'VO2-LBM'!I177-1.69*'VCO2-LBM'!I177)/1000</f>
        <v>0.55769999999999886</v>
      </c>
      <c r="J177" s="355">
        <f>(1.69*'VO2-LBM'!J177-1.69*'VCO2-LBM'!J177)/1000</f>
        <v>0.60747114503816924</v>
      </c>
      <c r="K177" s="356">
        <f>(1.69*'VO2-LBM'!K177-1.69*'VCO2-LBM'!K177)/1000</f>
        <v>1.2347246456692911</v>
      </c>
      <c r="L177" s="329">
        <f t="shared" ref="L177:P177" si="263">AVERAGE(C177:C179)</f>
        <v>0.57029406130268179</v>
      </c>
      <c r="M177" s="329">
        <f t="shared" si="263"/>
        <v>1.2758099447513809</v>
      </c>
      <c r="N177" s="329">
        <f t="shared" si="263"/>
        <v>0.36485892857142826</v>
      </c>
      <c r="O177" s="329">
        <f t="shared" si="263"/>
        <v>0.9657266666666664</v>
      </c>
      <c r="P177" s="329">
        <f t="shared" si="263"/>
        <v>1.0940859360730593</v>
      </c>
      <c r="Q177" s="329">
        <f t="shared" ref="Q177" si="264">AVERAGE(H177:H179)</f>
        <v>0.85822492063492029</v>
      </c>
      <c r="R177" s="329">
        <f t="shared" ref="R177" si="265">AVERAGE(I177:I179)</f>
        <v>0.59150000000000003</v>
      </c>
      <c r="S177" s="329">
        <f t="shared" ref="S177" si="266">AVERAGE(J177:J179)</f>
        <v>0.64684427480916085</v>
      </c>
      <c r="T177" s="329">
        <f t="shared" ref="T177" si="267">AVERAGE(K177:K179)</f>
        <v>1.1822947244094486</v>
      </c>
      <c r="U177" s="357">
        <f t="shared" ref="U177" si="268">AVERAGE(L177:T177)</f>
        <v>0.83884882857986065</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(1.69*'VO2-LBM'!C178-1.69*'VCO2-LBM'!C178)/1000</f>
        <v>0.78963793103448188</v>
      </c>
      <c r="D178" s="355">
        <f>(1.69*'VO2-LBM'!D178-1.69*'VCO2-LBM'!D178)/1000</f>
        <v>1.7257607734806624</v>
      </c>
      <c r="E178" s="355">
        <f>(1.69*'VO2-LBM'!E178-1.69*'VCO2-LBM'!E178)/1000</f>
        <v>0.33407678571428551</v>
      </c>
      <c r="F178" s="355">
        <f>(1.69*'VO2-LBM'!F178-1.69*'VCO2-LBM'!F178)/1000</f>
        <v>1.0581999999999989</v>
      </c>
      <c r="G178" s="355">
        <f>(1.69*'VO2-LBM'!G178-1.69*'VCO2-LBM'!G178)/1000</f>
        <v>0.66045431506849306</v>
      </c>
      <c r="H178" s="355">
        <f>(1.69*'VO2-LBM'!H178-1.69*'VCO2-LBM'!H178)/1000</f>
        <v>0.98738920634920668</v>
      </c>
      <c r="I178" s="355">
        <f>(1.69*'VO2-LBM'!I178-1.69*'VCO2-LBM'!I178)/1000</f>
        <v>0.4196833333333343</v>
      </c>
      <c r="J178" s="355">
        <f>(1.69*'VO2-LBM'!J178-1.69*'VCO2-LBM'!J178)/1000</f>
        <v>1.1249465648854966</v>
      </c>
      <c r="K178" s="356">
        <f>(1.69*'VO2-LBM'!K178-1.69*'VCO2-LBM'!K178)/1000</f>
        <v>1.0721918897637797</v>
      </c>
      <c r="L178" s="329"/>
      <c r="M178" s="329"/>
      <c r="N178" s="329"/>
      <c r="O178" s="329"/>
      <c r="P178" s="329"/>
      <c r="Q178" s="329"/>
      <c r="R178" s="329"/>
      <c r="S178" s="329"/>
      <c r="T178" s="329"/>
      <c r="U178" s="357">
        <f t="shared" ref="U178" si="269">STDEV(L177:T177)/SQRT(COUNT(L177:T177))</f>
        <v>0.10443929524664007</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(1.69*'VO2-LBM'!C179-1.69*'VCO2-LBM'!C179)/1000</f>
        <v>0.47115063218390879</v>
      </c>
      <c r="D179" s="355">
        <f>(1.69*'VO2-LBM'!D179-1.69*'VCO2-LBM'!D179)/1000</f>
        <v>1.3099834254143643</v>
      </c>
      <c r="E179" s="355">
        <f>(1.69*'VO2-LBM'!E179-1.69*'VCO2-LBM'!E179)/1000</f>
        <v>0.51605357142857156</v>
      </c>
      <c r="F179" s="355">
        <f>(1.69*'VO2-LBM'!F179-1.69*'VCO2-LBM'!F179)/1000</f>
        <v>1.1239800000000004</v>
      </c>
      <c r="G179" s="355">
        <f>(1.69*'VO2-LBM'!G179-1.69*'VCO2-LBM'!G179)/1000</f>
        <v>1.8155345890410954</v>
      </c>
      <c r="H179" s="355">
        <f>(1.69*'VO2-LBM'!H179-1.69*'VCO2-LBM'!H179)/1000</f>
        <v>0.90414999999999779</v>
      </c>
      <c r="I179" s="355">
        <f>(1.69*'VO2-LBM'!I179-1.69*'VCO2-LBM'!I179)/1000</f>
        <v>0.79711666666666681</v>
      </c>
      <c r="J179" s="355">
        <f>(1.69*'VO2-LBM'!J179-1.69*'VCO2-LBM'!J179)/1000</f>
        <v>0.20811511450381659</v>
      </c>
      <c r="K179" s="356">
        <f>(1.69*'VO2-LBM'!K179-1.69*'VCO2-LBM'!K179)/1000</f>
        <v>1.2399676377952755</v>
      </c>
      <c r="L179" s="32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(1.69*'VO2-LBM'!C180-1.69*'VCO2-LBM'!C180)/1000</f>
        <v>0.67382436781609245</v>
      </c>
      <c r="D180" s="355">
        <f>(1.69*'VO2-LBM'!D180-1.69*'VCO2-LBM'!D180)/1000</f>
        <v>0.66353508287292784</v>
      </c>
      <c r="E180" s="355">
        <f>(1.69*'VO2-LBM'!E180-1.69*'VCO2-LBM'!E180)/1000</f>
        <v>0.78494464285714183</v>
      </c>
      <c r="F180" s="355">
        <f>(1.69*'VO2-LBM'!F180-1.69*'VCO2-LBM'!F180)/1000</f>
        <v>1.8361199999999991</v>
      </c>
      <c r="G180" s="355">
        <f>(1.69*'VO2-LBM'!G180-1.69*'VCO2-LBM'!G180)/1000</f>
        <v>0.89204219178082167</v>
      </c>
      <c r="H180" s="355">
        <f>(1.69*'VO2-LBM'!H180-1.69*'VCO2-LBM'!H180)/1000</f>
        <v>1.2801615873015861</v>
      </c>
      <c r="I180" s="355">
        <f>(1.69*'VO2-LBM'!I180-1.69*'VCO2-LBM'!I180)/1000</f>
        <v>0.82810000000000217</v>
      </c>
      <c r="J180" s="355">
        <f>(1.69*'VO2-LBM'!J180-1.69*'VCO2-LBM'!J180)/1000</f>
        <v>0.17999145038167899</v>
      </c>
      <c r="K180" s="356">
        <f>(1.69*'VO2-LBM'!K180-1.69*'VCO2-LBM'!K180)/1000</f>
        <v>1.2216171653543351</v>
      </c>
      <c r="L180" s="329">
        <f t="shared" ref="L180:P180" si="270">AVERAGE(C180:C182)</f>
        <v>0.7282216475095793</v>
      </c>
      <c r="M180" s="329">
        <f t="shared" si="270"/>
        <v>0.46513904235727416</v>
      </c>
      <c r="N180" s="329">
        <f t="shared" si="270"/>
        <v>0.54864642857142798</v>
      </c>
      <c r="O180" s="329">
        <f t="shared" si="270"/>
        <v>1.3098799999999995</v>
      </c>
      <c r="P180" s="329">
        <f t="shared" si="270"/>
        <v>0.85582680365296915</v>
      </c>
      <c r="Q180" s="329">
        <f t="shared" ref="Q180" si="271">AVERAGE(H180:H182)</f>
        <v>0.91945835978835999</v>
      </c>
      <c r="R180" s="329">
        <f t="shared" ref="R180" si="272">AVERAGE(I180:I182)</f>
        <v>0.83091666666666752</v>
      </c>
      <c r="S180" s="329">
        <f t="shared" ref="S180" si="273">AVERAGE(J180:J182)</f>
        <v>0.57559765903307902</v>
      </c>
      <c r="T180" s="329">
        <f t="shared" ref="T180" si="274">AVERAGE(K180:K182)</f>
        <v>0.88868716535433245</v>
      </c>
      <c r="U180" s="357">
        <f t="shared" ref="U180" si="275">AVERAGE(L180:T180)</f>
        <v>0.79137486365929888</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(1.69*'VO2-LBM'!C181-1.69*'VCO2-LBM'!C181)/1000</f>
        <v>0.60012482758620811</v>
      </c>
      <c r="D181" s="355">
        <f>(1.69*'VO2-LBM'!D181-1.69*'VCO2-LBM'!D181)/1000</f>
        <v>0.39869060773480669</v>
      </c>
      <c r="E181" s="355">
        <f>(1.69*'VO2-LBM'!E181-1.69*'VCO2-LBM'!E181)/1000</f>
        <v>0.51605357142857156</v>
      </c>
      <c r="F181" s="355">
        <f>(1.69*'VO2-LBM'!F181-1.69*'VCO2-LBM'!F181)/1000</f>
        <v>1.18404</v>
      </c>
      <c r="G181" s="355">
        <f>(1.69*'VO2-LBM'!G181-1.69*'VCO2-LBM'!G181)/1000</f>
        <v>0.98067458904109839</v>
      </c>
      <c r="H181" s="355">
        <f>(1.69*'VO2-LBM'!H181-1.69*'VCO2-LBM'!H181)/1000</f>
        <v>0.61998857142857378</v>
      </c>
      <c r="I181" s="355">
        <f>(1.69*'VO2-LBM'!I181-1.69*'VCO2-LBM'!I181)/1000</f>
        <v>0.61684999999999945</v>
      </c>
      <c r="J181" s="355">
        <f>(1.69*'VO2-LBM'!J181-1.69*'VCO2-LBM'!J181)/1000</f>
        <v>0.83808519083969446</v>
      </c>
      <c r="K181" s="356">
        <f>(1.69*'VO2-LBM'!K181-1.69*'VCO2-LBM'!K181)/1000</f>
        <v>0.93325259842519703</v>
      </c>
      <c r="L181" s="329"/>
      <c r="M181" s="329"/>
      <c r="N181" s="329"/>
      <c r="O181" s="329"/>
      <c r="P181" s="329"/>
      <c r="Q181" s="329"/>
      <c r="R181" s="329"/>
      <c r="S181" s="329"/>
      <c r="T181" s="329"/>
      <c r="U181" s="357">
        <f t="shared" ref="U181" si="276">STDEV(L180:T180)/SQRT(COUNT(L180:T180))</f>
        <v>8.4683666621294243E-2</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(1.69*'VO2-LBM'!C182-1.69*'VCO2-LBM'!C182)/1000</f>
        <v>0.91071574712643721</v>
      </c>
      <c r="D182" s="355">
        <f>(1.69*'VO2-LBM'!D182-1.69*'VCO2-LBM'!D182)/1000</f>
        <v>0.33319143646408794</v>
      </c>
      <c r="E182" s="355">
        <f>(1.69*'VO2-LBM'!E182-1.69*'VCO2-LBM'!E182)/1000</f>
        <v>0.34494107142857044</v>
      </c>
      <c r="F182" s="355">
        <f>(1.69*'VO2-LBM'!F182-1.69*'VCO2-LBM'!F182)/1000</f>
        <v>0.90947999999999951</v>
      </c>
      <c r="G182" s="355">
        <f>(1.69*'VO2-LBM'!G182-1.69*'VCO2-LBM'!G182)/1000</f>
        <v>0.69476363013698761</v>
      </c>
      <c r="H182" s="355">
        <f>(1.69*'VO2-LBM'!H182-1.69*'VCO2-LBM'!H182)/1000</f>
        <v>0.85822492063491973</v>
      </c>
      <c r="I182" s="355">
        <f>(1.69*'VO2-LBM'!I182-1.69*'VCO2-LBM'!I182)/1000</f>
        <v>1.0478000000000012</v>
      </c>
      <c r="J182" s="355">
        <f>(1.69*'VO2-LBM'!J182-1.69*'VCO2-LBM'!J182)/1000</f>
        <v>0.70871633587786342</v>
      </c>
      <c r="K182" s="356">
        <f>(1.69*'VO2-LBM'!K182-1.69*'VCO2-LBM'!K182)/1000</f>
        <v>0.51119173228346515</v>
      </c>
      <c r="L182" s="32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(1.69*'VO2-LBM'!C183-1.69*'VCO2-LBM'!C183)/1000</f>
        <v>0.64487097701149465</v>
      </c>
      <c r="D183" s="355">
        <f>(1.69*'VO2-LBM'!D183-1.69*'VCO2-LBM'!D183)/1000</f>
        <v>0.62081823204419928</v>
      </c>
      <c r="E183" s="355">
        <f>(1.69*'VO2-LBM'!E183-1.69*'VCO2-LBM'!E183)/1000</f>
        <v>0.4291392857142855</v>
      </c>
      <c r="F183" s="355">
        <f>(1.69*'VO2-LBM'!F183-1.69*'VCO2-LBM'!F183)/1000</f>
        <v>1.144000000000001</v>
      </c>
      <c r="G183" s="355">
        <f>(1.69*'VO2-LBM'!G183-1.69*'VCO2-LBM'!G183)/1000</f>
        <v>1.0978980821917821</v>
      </c>
      <c r="H183" s="355">
        <f>(1.69*'VO2-LBM'!H183-1.69*'VCO2-LBM'!H183)/1000</f>
        <v>0.84100301587301696</v>
      </c>
      <c r="I183" s="355">
        <f>(1.69*'VO2-LBM'!I183-1.69*'VCO2-LBM'!I183)/1000</f>
        <v>1.0252666666666663</v>
      </c>
      <c r="J183" s="355">
        <f>(1.69*'VO2-LBM'!J183-1.69*'VCO2-LBM'!J183)/1000</f>
        <v>0.70309160305343543</v>
      </c>
      <c r="K183" s="356">
        <f>(1.69*'VO2-LBM'!K183-1.69*'VCO2-LBM'!K183)/1000</f>
        <v>1.3422059842519685</v>
      </c>
      <c r="L183" s="329">
        <f t="shared" ref="L183:P183" si="277">AVERAGE(C183:C185)</f>
        <v>0.51414203065134123</v>
      </c>
      <c r="M183" s="329">
        <f t="shared" si="277"/>
        <v>0.83535174953959446</v>
      </c>
      <c r="N183" s="329">
        <f t="shared" si="277"/>
        <v>0.48436607142857158</v>
      </c>
      <c r="O183" s="329">
        <f t="shared" si="277"/>
        <v>1.3727999999999998</v>
      </c>
      <c r="P183" s="329">
        <f t="shared" si="277"/>
        <v>1.4266956849315076</v>
      </c>
      <c r="Q183" s="329">
        <f t="shared" ref="Q183" si="278">AVERAGE(H183:H185)</f>
        <v>1.3538330687830695</v>
      </c>
      <c r="R183" s="329">
        <f t="shared" ref="R183" si="279">AVERAGE(I183:I185)</f>
        <v>1.2430888888888891</v>
      </c>
      <c r="S183" s="329">
        <f t="shared" ref="S183" si="280">AVERAGE(J183:J185)</f>
        <v>0.94308020356234079</v>
      </c>
      <c r="T183" s="329">
        <f t="shared" ref="T183" si="281">AVERAGE(K183:K185)</f>
        <v>1.395509737532808</v>
      </c>
      <c r="U183" s="357">
        <f t="shared" ref="U183" si="282">AVERAGE(L183:T183)</f>
        <v>1.0632074928131248</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(1.69*'VO2-LBM'!C184-1.69*'VCO2-LBM'!C184)/1000</f>
        <v>0.16055971264367871</v>
      </c>
      <c r="D184" s="355">
        <f>(1.69*'VO2-LBM'!D184-1.69*'VCO2-LBM'!D184)/1000</f>
        <v>1.1391160220994461</v>
      </c>
      <c r="E184" s="355">
        <f>(1.69*'VO2-LBM'!E184-1.69*'VCO2-LBM'!E184)/1000</f>
        <v>0.72519107142857142</v>
      </c>
      <c r="F184" s="355">
        <f>(1.69*'VO2-LBM'!F184-1.69*'VCO2-LBM'!F184)/1000</f>
        <v>1.1954799999999997</v>
      </c>
      <c r="G184" s="355">
        <f>(1.69*'VO2-LBM'!G184-1.69*'VCO2-LBM'!G184)/1000</f>
        <v>0.80626890410959096</v>
      </c>
      <c r="H184" s="355">
        <f>(1.69*'VO2-LBM'!H184-1.69*'VCO2-LBM'!H184)/1000</f>
        <v>1.3777523809523808</v>
      </c>
      <c r="I184" s="355">
        <f>(1.69*'VO2-LBM'!I184-1.69*'VCO2-LBM'!I184)/1000</f>
        <v>1.3942500000000009</v>
      </c>
      <c r="J184" s="355">
        <f>(1.69*'VO2-LBM'!J184-1.69*'VCO2-LBM'!J184)/1000</f>
        <v>0.88308305343511351</v>
      </c>
      <c r="K184" s="356">
        <f>(1.69*'VO2-LBM'!K184-1.69*'VCO2-LBM'!K184)/1000</f>
        <v>1.4706592913385812</v>
      </c>
      <c r="L184" s="329"/>
      <c r="M184" s="329"/>
      <c r="N184" s="329"/>
      <c r="O184" s="329"/>
      <c r="P184" s="329"/>
      <c r="Q184" s="329"/>
      <c r="R184" s="329"/>
      <c r="S184" s="329"/>
      <c r="T184" s="329"/>
      <c r="U184" s="357">
        <f t="shared" ref="U184" si="283">STDEV(L183:T183)/SQRT(COUNT(L183:T183))</f>
        <v>0.12682531667823049</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(1.69*'VO2-LBM'!C185-1.69*'VCO2-LBM'!C185)/1000</f>
        <v>0.73699540229885041</v>
      </c>
      <c r="D185" s="355">
        <f>(1.69*'VO2-LBM'!D185-1.69*'VCO2-LBM'!D185)/1000</f>
        <v>0.74612099447513813</v>
      </c>
      <c r="E185" s="355">
        <f>(1.69*'VO2-LBM'!E185-1.69*'VCO2-LBM'!E185)/1000</f>
        <v>0.29876785714285781</v>
      </c>
      <c r="F185" s="355">
        <f>(1.69*'VO2-LBM'!F185-1.69*'VCO2-LBM'!F185)/1000</f>
        <v>1.7789199999999983</v>
      </c>
      <c r="G185" s="355">
        <f>(1.69*'VO2-LBM'!G185-1.69*'VCO2-LBM'!G185)/1000</f>
        <v>2.3759200684931492</v>
      </c>
      <c r="H185" s="355">
        <f>(1.69*'VO2-LBM'!H185-1.69*'VCO2-LBM'!H185)/1000</f>
        <v>1.8427438095238104</v>
      </c>
      <c r="I185" s="355">
        <f>(1.69*'VO2-LBM'!I185-1.69*'VCO2-LBM'!I185)/1000</f>
        <v>1.30975</v>
      </c>
      <c r="J185" s="355">
        <f>(1.69*'VO2-LBM'!J185-1.69*'VCO2-LBM'!J185)/1000</f>
        <v>1.2430659541984732</v>
      </c>
      <c r="K185" s="356">
        <f>(1.69*'VO2-LBM'!K185-1.69*'VCO2-LBM'!K185)/1000</f>
        <v>1.3736639370078747</v>
      </c>
      <c r="L185" s="32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(1.69*'VO2-LBM'!C186-1.69*'VCO2-LBM'!C186)/1000</f>
        <v>1.3818663793103452</v>
      </c>
      <c r="D186" s="355">
        <f>(1.69*'VO2-LBM'!D186-1.69*'VCO2-LBM'!D186)/1000</f>
        <v>0.82585911602210127</v>
      </c>
      <c r="E186" s="355">
        <f>(1.69*'VO2-LBM'!E186-1.69*'VCO2-LBM'!E186)/1000</f>
        <v>0.89901964285714253</v>
      </c>
      <c r="F186" s="355">
        <f>(1.69*'VO2-LBM'!F186-1.69*'VCO2-LBM'!F186)/1000</f>
        <v>0.95524000000000064</v>
      </c>
      <c r="G186" s="355">
        <f>(1.69*'VO2-LBM'!G186-1.69*'VCO2-LBM'!G186)/1000</f>
        <v>1.4581458904109585</v>
      </c>
      <c r="H186" s="355">
        <f>(1.69*'VO2-LBM'!H186-1.69*'VCO2-LBM'!H186)/1000</f>
        <v>1.3174757142857152</v>
      </c>
      <c r="I186" s="355">
        <f>(1.69*'VO2-LBM'!I186-1.69*'VCO2-LBM'!I186)/1000</f>
        <v>0.74923333333333353</v>
      </c>
      <c r="J186" s="355">
        <f>(1.69*'VO2-LBM'!J186-1.69*'VCO2-LBM'!J186)/1000</f>
        <v>1.5439891603053448</v>
      </c>
      <c r="K186" s="356">
        <f>(1.69*'VO2-LBM'!K186-1.69*'VCO2-LBM'!K186)/1000</f>
        <v>1.1272433070866146</v>
      </c>
      <c r="L186" s="329">
        <f t="shared" ref="L186:P186" si="284">AVERAGE(C186:C188)</f>
        <v>1.0897003448275859</v>
      </c>
      <c r="M186" s="329">
        <f t="shared" si="284"/>
        <v>0.57430432780847174</v>
      </c>
      <c r="N186" s="329">
        <f t="shared" si="284"/>
        <v>0.76321607142857173</v>
      </c>
      <c r="O186" s="329">
        <f t="shared" si="284"/>
        <v>0.92568666666666688</v>
      </c>
      <c r="P186" s="329">
        <f t="shared" si="284"/>
        <v>1.3266268493150688</v>
      </c>
      <c r="Q186" s="329">
        <f t="shared" ref="Q186" si="285">AVERAGE(H186:H188)</f>
        <v>1.0428820105820111</v>
      </c>
      <c r="R186" s="329">
        <f t="shared" ref="R186" si="286">AVERAGE(I186:I188)</f>
        <v>0.86659444444444433</v>
      </c>
      <c r="S186" s="329">
        <f t="shared" ref="S186" si="287">AVERAGE(J186:J188)</f>
        <v>1.4061832061068704</v>
      </c>
      <c r="T186" s="329">
        <f t="shared" ref="T186" si="288">AVERAGE(K186:K188)</f>
        <v>1.0389862729658808</v>
      </c>
      <c r="U186" s="357">
        <f t="shared" ref="U186" si="289">AVERAGE(L186:T186)</f>
        <v>1.003797799349508</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(1.69*'VO2-LBM'!C187-1.69*'VCO2-LBM'!C187)/1000</f>
        <v>0.88702660919540266</v>
      </c>
      <c r="D187" s="355">
        <f>(1.69*'VO2-LBM'!D187-1.69*'VCO2-LBM'!D187)/1000</f>
        <v>0.55531906077348048</v>
      </c>
      <c r="E187" s="355">
        <f>(1.69*'VO2-LBM'!E187-1.69*'VCO2-LBM'!E187)/1000</f>
        <v>1.0130946428571441</v>
      </c>
      <c r="F187" s="355">
        <f>(1.69*'VO2-LBM'!F187-1.69*'VCO2-LBM'!F187)/1000</f>
        <v>0.89231999999999967</v>
      </c>
      <c r="G187" s="355">
        <f>(1.69*'VO2-LBM'!G187-1.69*'VCO2-LBM'!G187)/1000</f>
        <v>1.112193630136987</v>
      </c>
      <c r="H187" s="355">
        <f>(1.69*'VO2-LBM'!H187-1.69*'VCO2-LBM'!H187)/1000</f>
        <v>0.72906063492063544</v>
      </c>
      <c r="I187" s="355">
        <f>(1.69*'VO2-LBM'!I187-1.69*'VCO2-LBM'!I187)/1000</f>
        <v>0.6534666666666672</v>
      </c>
      <c r="J187" s="355">
        <f>(1.69*'VO2-LBM'!J187-1.69*'VCO2-LBM'!J187)/1000</f>
        <v>1.2543154198473268</v>
      </c>
      <c r="K187" s="356">
        <f>(1.69*'VO2-LBM'!K187-1.69*'VCO2-LBM'!K187)/1000</f>
        <v>1.7590238582677193</v>
      </c>
      <c r="L187" s="329"/>
      <c r="M187" s="329"/>
      <c r="N187" s="329"/>
      <c r="O187" s="329"/>
      <c r="P187" s="329"/>
      <c r="Q187" s="329"/>
      <c r="R187" s="329"/>
      <c r="S187" s="329"/>
      <c r="T187" s="329"/>
      <c r="U187" s="357">
        <f t="shared" ref="U187" si="290">STDEV(L186:T186)/SQRT(COUNT(L186:T186))</f>
        <v>8.6886578539981954E-2</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(1.69*'VO2-LBM'!C188-1.69*'VCO2-LBM'!C188)/1000</f>
        <v>1.0002080459770104</v>
      </c>
      <c r="D188" s="355">
        <f>(1.69*'VO2-LBM'!D188-1.69*'VCO2-LBM'!D188)/1000</f>
        <v>0.34173480662983363</v>
      </c>
      <c r="E188" s="355">
        <f>(1.69*'VO2-LBM'!E188-1.69*'VCO2-LBM'!E188)/1000</f>
        <v>0.37753392857142809</v>
      </c>
      <c r="F188" s="355">
        <f>(1.69*'VO2-LBM'!F188-1.69*'VCO2-LBM'!F188)/1000</f>
        <v>0.92949999999999999</v>
      </c>
      <c r="G188" s="355">
        <f>(1.69*'VO2-LBM'!G188-1.69*'VCO2-LBM'!G188)/1000</f>
        <v>1.4095410273972602</v>
      </c>
      <c r="H188" s="355">
        <f>(1.69*'VO2-LBM'!H188-1.69*'VCO2-LBM'!H188)/1000</f>
        <v>1.0821096825396825</v>
      </c>
      <c r="I188" s="355">
        <f>(1.69*'VO2-LBM'!I188-1.69*'VCO2-LBM'!I188)/1000</f>
        <v>1.1970833333333322</v>
      </c>
      <c r="J188" s="355">
        <f>(1.69*'VO2-LBM'!J188-1.69*'VCO2-LBM'!J188)/1000</f>
        <v>1.4202450381679392</v>
      </c>
      <c r="K188" s="356">
        <f>(1.69*'VO2-LBM'!K188-1.69*'VCO2-LBM'!K188)/1000</f>
        <v>0.23069165354330834</v>
      </c>
      <c r="L188" s="32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(1.69*'VO2-LBM'!C189-1.69*'VCO2-LBM'!C189)/1000</f>
        <v>1.1291822413793098</v>
      </c>
      <c r="D189" s="355">
        <f>(1.69*'VO2-LBM'!D189-1.69*'VCO2-LBM'!D189)/1000</f>
        <v>1.4295906077348073</v>
      </c>
      <c r="E189" s="355">
        <f>(1.69*'VO2-LBM'!E189-1.69*'VCO2-LBM'!E189)/1000</f>
        <v>0.44271964285714238</v>
      </c>
      <c r="F189" s="355">
        <f>(1.69*'VO2-LBM'!F189-1.69*'VCO2-LBM'!F189)/1000</f>
        <v>2.1049599999999993</v>
      </c>
      <c r="G189" s="355">
        <f>(1.69*'VO2-LBM'!G189-1.69*'VCO2-LBM'!G189)/1000</f>
        <v>0.90061952054794436</v>
      </c>
      <c r="H189" s="355">
        <f>(1.69*'VO2-LBM'!H189-1.69*'VCO2-LBM'!H189)/1000</f>
        <v>0.84674365079364911</v>
      </c>
      <c r="I189" s="355">
        <f>(1.69*'VO2-LBM'!I189-1.69*'VCO2-LBM'!I189)/1000</f>
        <v>0.37461666666666676</v>
      </c>
      <c r="J189" s="355">
        <f>(1.69*'VO2-LBM'!J189-1.69*'VCO2-LBM'!J189)/1000</f>
        <v>1.6761703816793889</v>
      </c>
      <c r="K189" s="356">
        <f>(1.69*'VO2-LBM'!K189-1.69*'VCO2-LBM'!K189)/1000</f>
        <v>1.1246218110236224</v>
      </c>
      <c r="L189" s="329">
        <f t="shared" ref="L189:P189" si="291">AVERAGE(C189:C191)</f>
        <v>1.1291822413793102</v>
      </c>
      <c r="M189" s="329">
        <f t="shared" si="291"/>
        <v>0.79453342541436489</v>
      </c>
      <c r="N189" s="329">
        <f t="shared" si="291"/>
        <v>0.62198035714285738</v>
      </c>
      <c r="O189" s="329">
        <f t="shared" si="291"/>
        <v>1.2545866666666667</v>
      </c>
      <c r="P189" s="329">
        <f t="shared" si="291"/>
        <v>1.068353949771689</v>
      </c>
      <c r="Q189" s="329">
        <f t="shared" ref="Q189" si="292">AVERAGE(H189:H191)</f>
        <v>0.80847275132275076</v>
      </c>
      <c r="R189" s="329">
        <f t="shared" ref="R189" si="293">AVERAGE(I189:I191)</f>
        <v>0.42719444444444465</v>
      </c>
      <c r="S189" s="329">
        <f t="shared" ref="S189" si="294">AVERAGE(J189:J191)</f>
        <v>0.92433109414758174</v>
      </c>
      <c r="T189" s="329">
        <f t="shared" ref="T189" si="295">AVERAGE(K189:K191)</f>
        <v>0.78644881889763807</v>
      </c>
      <c r="U189" s="357">
        <f t="shared" ref="U189" si="296">AVERAGE(L189:T189)</f>
        <v>0.86834263879858919</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(1.69*'VO2-LBM'!C190-1.69*'VCO2-LBM'!C190)/1000</f>
        <v>1.4318767816091968</v>
      </c>
      <c r="D190" s="355">
        <f>(1.69*'VO2-LBM'!D190-1.69*'VCO2-LBM'!D190)/1000</f>
        <v>0.48127651933701693</v>
      </c>
      <c r="E190" s="355">
        <f>(1.69*'VO2-LBM'!E190-1.69*'VCO2-LBM'!E190)/1000</f>
        <v>0.59210357142857173</v>
      </c>
      <c r="F190" s="355">
        <f>(1.69*'VO2-LBM'!F190-1.69*'VCO2-LBM'!F190)/1000</f>
        <v>0.75790000000000057</v>
      </c>
      <c r="G190" s="355">
        <f>(1.69*'VO2-LBM'!G190-1.69*'VCO2-LBM'!G190)/1000</f>
        <v>1.0435749999999999</v>
      </c>
      <c r="H190" s="355">
        <f>(1.69*'VO2-LBM'!H190-1.69*'VCO2-LBM'!H190)/1000</f>
        <v>0.83239206349206329</v>
      </c>
      <c r="I190" s="355">
        <f>(1.69*'VO2-LBM'!I190-1.69*'VCO2-LBM'!I190)/1000</f>
        <v>0.67318333333333435</v>
      </c>
      <c r="J190" s="355">
        <f>(1.69*'VO2-LBM'!J190-1.69*'VCO2-LBM'!J190)/1000</f>
        <v>0.58778458015267099</v>
      </c>
      <c r="K190" s="356">
        <f>(1.69*'VO2-LBM'!K190-1.69*'VCO2-LBM'!K190)/1000</f>
        <v>0.58983661417322941</v>
      </c>
      <c r="L190" s="329"/>
      <c r="M190" s="329"/>
      <c r="N190" s="329"/>
      <c r="O190" s="329"/>
      <c r="P190" s="329"/>
      <c r="Q190" s="329"/>
      <c r="R190" s="329"/>
      <c r="S190" s="329"/>
      <c r="T190" s="329"/>
      <c r="U190" s="357">
        <f t="shared" ref="U190" si="297">STDEV(L189:T189)/SQRT(COUNT(L189:T189))</f>
        <v>8.5910635363557156E-2</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(1.69*'VO2-LBM'!C191-1.69*'VCO2-LBM'!C191)/1000</f>
        <v>0.82648770114942449</v>
      </c>
      <c r="D191" s="355">
        <f>(1.69*'VO2-LBM'!D191-1.69*'VCO2-LBM'!D191)/1000</f>
        <v>0.47273314917127029</v>
      </c>
      <c r="E191" s="355">
        <f>(1.69*'VO2-LBM'!E191-1.69*'VCO2-LBM'!E191)/1000</f>
        <v>0.83111785714285813</v>
      </c>
      <c r="F191" s="355">
        <f>(1.69*'VO2-LBM'!F191-1.69*'VCO2-LBM'!F191)/1000</f>
        <v>0.90090000000000059</v>
      </c>
      <c r="G191" s="355">
        <f>(1.69*'VO2-LBM'!G191-1.69*'VCO2-LBM'!G191)/1000</f>
        <v>1.2608673287671226</v>
      </c>
      <c r="H191" s="355">
        <f>(1.69*'VO2-LBM'!H191-1.69*'VCO2-LBM'!H191)/1000</f>
        <v>0.7462825396825401</v>
      </c>
      <c r="I191" s="355">
        <f>(1.69*'VO2-LBM'!I191-1.69*'VCO2-LBM'!I191)/1000</f>
        <v>0.23378333333333284</v>
      </c>
      <c r="J191" s="355">
        <f>(1.69*'VO2-LBM'!J191-1.69*'VCO2-LBM'!J191)/1000</f>
        <v>0.50903832061068532</v>
      </c>
      <c r="K191" s="356">
        <f>(1.69*'VO2-LBM'!K191-1.69*'VCO2-LBM'!K191)/1000</f>
        <v>0.64488803149606244</v>
      </c>
      <c r="L191" s="32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(1.69*'VO2-LBM'!C192-1.69*'VCO2-LBM'!C192)/1000</f>
        <v>0.76594879310344821</v>
      </c>
      <c r="D192" s="355">
        <f>(1.69*'VO2-LBM'!D192-1.69*'VCO2-LBM'!D192)/1000</f>
        <v>0.418625138121547</v>
      </c>
      <c r="E192" s="355">
        <f>(1.69*'VO2-LBM'!E192-1.69*'VCO2-LBM'!E192)/1000</f>
        <v>0.73605535714285819</v>
      </c>
      <c r="F192" s="355">
        <f>(1.69*'VO2-LBM'!F192-1.69*'VCO2-LBM'!F192)/1000</f>
        <v>1.29558</v>
      </c>
      <c r="G192" s="355">
        <f>(1.69*'VO2-LBM'!G192-1.69*'VCO2-LBM'!G192)/1000</f>
        <v>1.449568561643835</v>
      </c>
      <c r="H192" s="355">
        <f>(1.69*'VO2-LBM'!H192-1.69*'VCO2-LBM'!H192)/1000</f>
        <v>1.0419252380952384</v>
      </c>
      <c r="I192" s="355">
        <f>(1.69*'VO2-LBM'!I192-1.69*'VCO2-LBM'!I192)/1000</f>
        <v>0.71825000000000006</v>
      </c>
      <c r="J192" s="355">
        <f>(1.69*'VO2-LBM'!J192-1.69*'VCO2-LBM'!J192)/1000</f>
        <v>0.56528564885496146</v>
      </c>
      <c r="K192" s="356">
        <f>(1.69*'VO2-LBM'!K192-1.69*'VCO2-LBM'!K192)/1000</f>
        <v>0.90179464566929168</v>
      </c>
      <c r="L192" s="329">
        <f t="shared" ref="L192:P192" si="298">AVERAGE(C192:C194)</f>
        <v>0.8764981034482755</v>
      </c>
      <c r="M192" s="329">
        <f t="shared" si="298"/>
        <v>0.48602283609576385</v>
      </c>
      <c r="N192" s="329">
        <f t="shared" si="298"/>
        <v>0.53144464285714277</v>
      </c>
      <c r="O192" s="329">
        <f t="shared" si="298"/>
        <v>1.1163533333333333</v>
      </c>
      <c r="P192" s="329">
        <f t="shared" si="298"/>
        <v>1.3838090410958899</v>
      </c>
      <c r="Q192" s="329">
        <f t="shared" ref="Q192" si="299">AVERAGE(H192:H194)</f>
        <v>0.78455343915343978</v>
      </c>
      <c r="R192" s="329">
        <f t="shared" ref="R192" si="300">AVERAGE(I192:I194)</f>
        <v>0.78866666666666696</v>
      </c>
      <c r="S192" s="329">
        <f t="shared" ref="S192" si="301">AVERAGE(J192:J194)</f>
        <v>0.64965664122137301</v>
      </c>
      <c r="T192" s="329">
        <f t="shared" ref="T192" si="302">AVERAGE(K192:K194)</f>
        <v>0.60643942257217842</v>
      </c>
      <c r="U192" s="357">
        <f t="shared" ref="U192" si="303">AVERAGE(L192:T192)</f>
        <v>0.80260490293822917</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(1.69*'VO2-LBM'!C193-1.69*'VCO2-LBM'!C193)/1000</f>
        <v>0.69751350574712612</v>
      </c>
      <c r="D193" s="355">
        <f>(1.69*'VO2-LBM'!D193-1.69*'VCO2-LBM'!D193)/1000</f>
        <v>0.45279861878452993</v>
      </c>
      <c r="E193" s="355">
        <f>(1.69*'VO2-LBM'!E193-1.69*'VCO2-LBM'!E193)/1000</f>
        <v>0.50790535714285578</v>
      </c>
      <c r="F193" s="355">
        <f>(1.69*'VO2-LBM'!F193-1.69*'VCO2-LBM'!F193)/1000</f>
        <v>1.3041599999999998</v>
      </c>
      <c r="G193" s="355">
        <f>(1.69*'VO2-LBM'!G193-1.69*'VCO2-LBM'!G193)/1000</f>
        <v>1.1007571917808219</v>
      </c>
      <c r="H193" s="355">
        <f>(1.69*'VO2-LBM'!H193-1.69*'VCO2-LBM'!H193)/1000</f>
        <v>0.61711825396825493</v>
      </c>
      <c r="I193" s="355">
        <f>(1.69*'VO2-LBM'!I193-1.69*'VCO2-LBM'!I193)/1000</f>
        <v>0.74078333333333379</v>
      </c>
      <c r="J193" s="355">
        <f>(1.69*'VO2-LBM'!J193-1.69*'VCO2-LBM'!J193)/1000</f>
        <v>0.70590396946564671</v>
      </c>
      <c r="K193" s="356">
        <f>(1.69*'VO2-LBM'!K193-1.69*'VCO2-LBM'!K193)/1000</f>
        <v>0.61343007874015532</v>
      </c>
      <c r="L193" s="329"/>
      <c r="M193" s="329"/>
      <c r="N193" s="329"/>
      <c r="O193" s="329"/>
      <c r="P193" s="329"/>
      <c r="Q193" s="329"/>
      <c r="R193" s="329"/>
      <c r="S193" s="329"/>
      <c r="T193" s="329"/>
      <c r="U193" s="357">
        <f t="shared" ref="U193" si="304">STDEV(L192:T192)/SQRT(COUNT(L192:T192))</f>
        <v>9.7028261975762267E-2</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(1.69*'VO2-LBM'!C194-1.69*'VCO2-LBM'!C194)/1000</f>
        <v>1.1660320114942524</v>
      </c>
      <c r="D194" s="355">
        <f>(1.69*'VO2-LBM'!D194-1.69*'VCO2-LBM'!D194)/1000</f>
        <v>0.58664475138121452</v>
      </c>
      <c r="E194" s="355">
        <f>(1.69*'VO2-LBM'!E194-1.69*'VCO2-LBM'!E194)/1000</f>
        <v>0.35037321428571433</v>
      </c>
      <c r="F194" s="355">
        <f>(1.69*'VO2-LBM'!F194-1.69*'VCO2-LBM'!F194)/1000</f>
        <v>0.74931999999999976</v>
      </c>
      <c r="G194" s="355">
        <f>(1.69*'VO2-LBM'!G194-1.69*'VCO2-LBM'!G194)/1000</f>
        <v>1.6011013698630132</v>
      </c>
      <c r="H194" s="355">
        <f>(1.69*'VO2-LBM'!H194-1.69*'VCO2-LBM'!H194)/1000</f>
        <v>0.69461682539682623</v>
      </c>
      <c r="I194" s="355">
        <f>(1.69*'VO2-LBM'!I194-1.69*'VCO2-LBM'!I194)/1000</f>
        <v>0.90696666666666714</v>
      </c>
      <c r="J194" s="355">
        <f>(1.69*'VO2-LBM'!J194-1.69*'VCO2-LBM'!J194)/1000</f>
        <v>0.67778030534351097</v>
      </c>
      <c r="K194" s="356">
        <f>(1.69*'VO2-LBM'!K194-1.69*'VCO2-LBM'!K194)/1000</f>
        <v>0.3040935433070881</v>
      </c>
      <c r="L194" s="32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(1.69*'VO2-LBM'!C195-1.69*'VCO2-LBM'!C195)/1000</f>
        <v>0.96072614942528667</v>
      </c>
      <c r="D195" s="355">
        <f>(1.69*'VO2-LBM'!D195-1.69*'VCO2-LBM'!D195)/1000</f>
        <v>0.90844502762430968</v>
      </c>
      <c r="E195" s="355">
        <f>(1.69*'VO2-LBM'!E195-1.69*'VCO2-LBM'!E195)/1000</f>
        <v>0.49432499999999979</v>
      </c>
      <c r="F195" s="355">
        <f>(1.69*'VO2-LBM'!F195-1.69*'VCO2-LBM'!F195)/1000</f>
        <v>1.0896600000000007</v>
      </c>
      <c r="G195" s="355">
        <f>(1.69*'VO2-LBM'!G195-1.69*'VCO2-LBM'!G195)/1000</f>
        <v>0.93778794520547948</v>
      </c>
      <c r="H195" s="355">
        <f>(1.69*'VO2-LBM'!H195-1.69*'VCO2-LBM'!H195)/1000</f>
        <v>0.73767158730158733</v>
      </c>
      <c r="I195" s="355">
        <f>(1.69*'VO2-LBM'!I195-1.69*'VCO2-LBM'!I195)/1000</f>
        <v>1.5379000000000023</v>
      </c>
      <c r="J195" s="355">
        <f>(1.69*'VO2-LBM'!J195-1.69*'VCO2-LBM'!J195)/1000</f>
        <v>1.2965009160305354</v>
      </c>
      <c r="K195" s="356">
        <f>(1.69*'VO2-LBM'!K195-1.69*'VCO2-LBM'!K195)/1000</f>
        <v>0.54527118110236283</v>
      </c>
      <c r="L195" s="329">
        <f t="shared" ref="L195:P195" si="305">AVERAGE(C195:C197)</f>
        <v>0.96774515325670418</v>
      </c>
      <c r="M195" s="329">
        <f t="shared" si="305"/>
        <v>0.63505718232044195</v>
      </c>
      <c r="N195" s="329">
        <f t="shared" si="305"/>
        <v>0.53506607142857165</v>
      </c>
      <c r="O195" s="329">
        <f t="shared" si="305"/>
        <v>0.99814000000000025</v>
      </c>
      <c r="P195" s="329">
        <f t="shared" si="305"/>
        <v>1.0540584018264847</v>
      </c>
      <c r="Q195" s="329">
        <f t="shared" ref="Q195" si="306">AVERAGE(H195:H197)</f>
        <v>0.79699148148148102</v>
      </c>
      <c r="R195" s="329">
        <f t="shared" ref="R195" si="307">AVERAGE(I195:I197)</f>
        <v>0.97456666666666714</v>
      </c>
      <c r="S195" s="329">
        <f t="shared" ref="S195" si="308">AVERAGE(J195:J197)</f>
        <v>1.0405755725190851</v>
      </c>
      <c r="T195" s="329">
        <f t="shared" ref="T195" si="309">AVERAGE(K195:K197)</f>
        <v>0.86334603674540666</v>
      </c>
      <c r="U195" s="357">
        <f t="shared" ref="U195" si="310">AVERAGE(L195:T195)</f>
        <v>0.87394961847164909</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(1.69*'VO2-LBM'!C196-1.69*'VCO2-LBM'!C196)/1000</f>
        <v>0.98441528735632167</v>
      </c>
      <c r="D196" s="355">
        <f>(1.69*'VO2-LBM'!D196-1.69*'VCO2-LBM'!D196)/1000</f>
        <v>0.5097544198895021</v>
      </c>
      <c r="E196" s="355">
        <f>(1.69*'VO2-LBM'!E196-1.69*'VCO2-LBM'!E196)/1000</f>
        <v>0.32864464285714345</v>
      </c>
      <c r="F196" s="355">
        <f>(1.69*'VO2-LBM'!F196-1.69*'VCO2-LBM'!F196)/1000</f>
        <v>0.69784000000000013</v>
      </c>
      <c r="G196" s="355">
        <f>(1.69*'VO2-LBM'!G196-1.69*'VCO2-LBM'!G196)/1000</f>
        <v>1.1007571917808228</v>
      </c>
      <c r="H196" s="355">
        <f>(1.69*'VO2-LBM'!H196-1.69*'VCO2-LBM'!H196)/1000</f>
        <v>0.92998285714285611</v>
      </c>
      <c r="I196" s="355">
        <f>(1.69*'VO2-LBM'!I196-1.69*'VCO2-LBM'!I196)/1000</f>
        <v>0.87879999999999925</v>
      </c>
      <c r="J196" s="355">
        <f>(1.69*'VO2-LBM'!J196-1.69*'VCO2-LBM'!J196)/1000</f>
        <v>1.0940105343511459</v>
      </c>
      <c r="K196" s="356">
        <f>(1.69*'VO2-LBM'!K196-1.69*'VCO2-LBM'!K196)/1000</f>
        <v>0.93325259842519703</v>
      </c>
      <c r="L196" s="329"/>
      <c r="M196" s="329"/>
      <c r="N196" s="329"/>
      <c r="O196" s="329"/>
      <c r="P196" s="329"/>
      <c r="Q196" s="329"/>
      <c r="R196" s="329"/>
      <c r="S196" s="329"/>
      <c r="T196" s="329"/>
      <c r="U196" s="357">
        <f t="shared" ref="U196" si="311">STDEV(L195:T195)/SQRT(COUNT(L195:T195))</f>
        <v>6.1519494573108069E-2</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(1.69*'VO2-LBM'!C197-1.69*'VCO2-LBM'!C197)/1000</f>
        <v>0.95809402298850455</v>
      </c>
      <c r="D197" s="355">
        <f>(1.69*'VO2-LBM'!D197-1.69*'VCO2-LBM'!D197)/1000</f>
        <v>0.48697209944751418</v>
      </c>
      <c r="E197" s="355">
        <f>(1.69*'VO2-LBM'!E197-1.69*'VCO2-LBM'!E197)/1000</f>
        <v>0.78222857142857172</v>
      </c>
      <c r="F197" s="355">
        <f>(1.69*'VO2-LBM'!F197-1.69*'VCO2-LBM'!F197)/1000</f>
        <v>1.20692</v>
      </c>
      <c r="G197" s="355">
        <f>(1.69*'VO2-LBM'!G197-1.69*'VCO2-LBM'!G197)/1000</f>
        <v>1.1236300684931522</v>
      </c>
      <c r="H197" s="355">
        <f>(1.69*'VO2-LBM'!H197-1.69*'VCO2-LBM'!H197)/1000</f>
        <v>0.72331999999999974</v>
      </c>
      <c r="I197" s="355">
        <f>(1.69*'VO2-LBM'!I197-1.69*'VCO2-LBM'!I197)/1000</f>
        <v>0.50700000000000001</v>
      </c>
      <c r="J197" s="355">
        <f>(1.69*'VO2-LBM'!J197-1.69*'VCO2-LBM'!J197)/1000</f>
        <v>0.73121526717557395</v>
      </c>
      <c r="K197" s="356">
        <f>(1.69*'VO2-LBM'!K197-1.69*'VCO2-LBM'!K197)/1000</f>
        <v>1.1115143307086601</v>
      </c>
      <c r="L197" s="32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(1.69*'VO2-LBM'!C198-1.69*'VCO2-LBM'!C198)/1000</f>
        <v>0.53168954022988513</v>
      </c>
      <c r="D198" s="355">
        <f>(1.69*'VO2-LBM'!D198-1.69*'VCO2-LBM'!D198)/1000</f>
        <v>1.3299179558011047</v>
      </c>
      <c r="E198" s="355">
        <f>(1.69*'VO2-LBM'!E198-1.69*'VCO2-LBM'!E198)/1000</f>
        <v>0.96420535714285782</v>
      </c>
      <c r="F198" s="355">
        <f>(1.69*'VO2-LBM'!F198-1.69*'VCO2-LBM'!F198)/1000</f>
        <v>1.1154000000000006</v>
      </c>
      <c r="G198" s="355">
        <f>(1.69*'VO2-LBM'!G198-1.69*'VCO2-LBM'!G198)/1000</f>
        <v>1.2551491095890419</v>
      </c>
      <c r="H198" s="355">
        <f>(1.69*'VO2-LBM'!H198-1.69*'VCO2-LBM'!H198)/1000</f>
        <v>0.88118746031746009</v>
      </c>
      <c r="I198" s="355">
        <f>(1.69*'VO2-LBM'!I198-1.69*'VCO2-LBM'!I198)/1000</f>
        <v>0.8703500000000004</v>
      </c>
      <c r="J198" s="355">
        <f>(1.69*'VO2-LBM'!J198-1.69*'VCO2-LBM'!J198)/1000</f>
        <v>0.37123236641221413</v>
      </c>
      <c r="K198" s="356">
        <f>(1.69*'VO2-LBM'!K198-1.69*'VCO2-LBM'!K198)/1000</f>
        <v>0.82839275590551187</v>
      </c>
      <c r="L198" s="329">
        <f t="shared" ref="L198:P198" si="312">AVERAGE(C198:C200)</f>
        <v>0.48255651340996192</v>
      </c>
      <c r="M198" s="329">
        <f t="shared" si="312"/>
        <v>0.94736482504604025</v>
      </c>
      <c r="N198" s="329">
        <f t="shared" si="312"/>
        <v>0.69078750000000033</v>
      </c>
      <c r="O198" s="329">
        <f t="shared" si="312"/>
        <v>1.0696400000000004</v>
      </c>
      <c r="P198" s="329">
        <f t="shared" si="312"/>
        <v>1.2236989041095889</v>
      </c>
      <c r="Q198" s="329">
        <f t="shared" ref="Q198" si="313">AVERAGE(H198:H200)</f>
        <v>1.3193892592592589</v>
      </c>
      <c r="R198" s="329">
        <f t="shared" ref="R198" si="314">AVERAGE(I198:I200)</f>
        <v>1.0440444444444446</v>
      </c>
      <c r="S198" s="329">
        <f t="shared" ref="S198" si="315">AVERAGE(J198:J200)</f>
        <v>0.52872488549618335</v>
      </c>
      <c r="T198" s="329">
        <f t="shared" ref="T198" si="316">AVERAGE(K198:K200)</f>
        <v>0.85548154855643066</v>
      </c>
      <c r="U198" s="357">
        <f t="shared" ref="U198" si="317">AVERAGE(L198:T198)</f>
        <v>0.90685420892465651</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(1.69*'VO2-LBM'!C199-1.69*'VCO2-LBM'!C199)/1000</f>
        <v>0.53695379310344926</v>
      </c>
      <c r="D199" s="355">
        <f>(1.69*'VO2-LBM'!D199-1.69*'VCO2-LBM'!D199)/1000</f>
        <v>0.89705386740331461</v>
      </c>
      <c r="E199" s="355">
        <f>(1.69*'VO2-LBM'!E199-1.69*'VCO2-LBM'!E199)/1000</f>
        <v>0.47259642857142897</v>
      </c>
      <c r="F199" s="355">
        <f>(1.69*'VO2-LBM'!F199-1.69*'VCO2-LBM'!F199)/1000</f>
        <v>1.1297000000000008</v>
      </c>
      <c r="G199" s="355">
        <f>(1.69*'VO2-LBM'!G199-1.69*'VCO2-LBM'!G199)/1000</f>
        <v>1.1922486986301355</v>
      </c>
      <c r="H199" s="355">
        <f>(1.69*'VO2-LBM'!H199-1.69*'VCO2-LBM'!H199)/1000</f>
        <v>1.4925650793650784</v>
      </c>
      <c r="I199" s="355">
        <f>(1.69*'VO2-LBM'!I199-1.69*'VCO2-LBM'!I199)/1000</f>
        <v>1.0646999999999998</v>
      </c>
      <c r="J199" s="355">
        <f>(1.69*'VO2-LBM'!J199-1.69*'VCO2-LBM'!J199)/1000</f>
        <v>0.31779740458015204</v>
      </c>
      <c r="K199" s="356">
        <f>(1.69*'VO2-LBM'!K199-1.69*'VCO2-LBM'!K199)/1000</f>
        <v>1.122000314960631</v>
      </c>
      <c r="L199" s="329"/>
      <c r="M199" s="329"/>
      <c r="N199" s="329"/>
      <c r="O199" s="329"/>
      <c r="P199" s="329"/>
      <c r="Q199" s="329"/>
      <c r="R199" s="329"/>
      <c r="S199" s="329"/>
      <c r="T199" s="329"/>
      <c r="U199" s="357">
        <f t="shared" ref="U199" si="318">STDEV(L198:T198)/SQRT(COUNT(L198:T198))</f>
        <v>9.7885385480810758E-2</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(1.69*'VO2-LBM'!C200-1.69*'VCO2-LBM'!C200)/1000</f>
        <v>0.37902620689655125</v>
      </c>
      <c r="D200" s="355">
        <f>(1.69*'VO2-LBM'!D200-1.69*'VCO2-LBM'!D200)/1000</f>
        <v>0.61512265193370153</v>
      </c>
      <c r="E200" s="355">
        <f>(1.69*'VO2-LBM'!E200-1.69*'VCO2-LBM'!E200)/1000</f>
        <v>0.63556071428571426</v>
      </c>
      <c r="F200" s="355">
        <f>(1.69*'VO2-LBM'!F200-1.69*'VCO2-LBM'!F200)/1000</f>
        <v>0.96381999999999968</v>
      </c>
      <c r="G200" s="355">
        <f>(1.69*'VO2-LBM'!G200-1.69*'VCO2-LBM'!G200)/1000</f>
        <v>1.2236989041095894</v>
      </c>
      <c r="H200" s="355">
        <f>(1.69*'VO2-LBM'!H200-1.69*'VCO2-LBM'!H200)/1000</f>
        <v>1.5844152380952383</v>
      </c>
      <c r="I200" s="355">
        <f>(1.69*'VO2-LBM'!I200-1.69*'VCO2-LBM'!I200)/1000</f>
        <v>1.1970833333333339</v>
      </c>
      <c r="J200" s="355">
        <f>(1.69*'VO2-LBM'!J200-1.69*'VCO2-LBM'!J200)/1000</f>
        <v>0.89714488549618365</v>
      </c>
      <c r="K200" s="356">
        <f>(1.69*'VO2-LBM'!K200-1.69*'VCO2-LBM'!K200)/1000</f>
        <v>0.61605157480314943</v>
      </c>
      <c r="L200" s="32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(1.69*'VO2-LBM'!C201-1.69*'VCO2-LBM'!C201)/1000</f>
        <v>0.43956511494252848</v>
      </c>
      <c r="D201" s="355">
        <f>(1.69*'VO2-LBM'!D201-1.69*'VCO2-LBM'!D201)/1000</f>
        <v>0.94261850828729254</v>
      </c>
      <c r="E201" s="355">
        <f>(1.69*'VO2-LBM'!E201-1.69*'VCO2-LBM'!E201)/1000</f>
        <v>1.3037142857142863</v>
      </c>
      <c r="F201" s="355">
        <f>(1.69*'VO2-LBM'!F201-1.69*'VCO2-LBM'!F201)/1000</f>
        <v>1.5386800000000003</v>
      </c>
      <c r="G201" s="355">
        <f>(1.69*'VO2-LBM'!G201-1.69*'VCO2-LBM'!G201)/1000</f>
        <v>1.5124689726027392</v>
      </c>
      <c r="H201" s="355">
        <f>(1.69*'VO2-LBM'!H201-1.69*'VCO2-LBM'!H201)/1000</f>
        <v>1.3088647619047606</v>
      </c>
      <c r="I201" s="355">
        <f>(1.69*'VO2-LBM'!I201-1.69*'VCO2-LBM'!I201)/1000</f>
        <v>1.436499999999999</v>
      </c>
      <c r="J201" s="355">
        <f>(1.69*'VO2-LBM'!J201-1.69*'VCO2-LBM'!J201)/1000</f>
        <v>1.2346288549618338</v>
      </c>
      <c r="K201" s="356">
        <f>(1.69*'VO2-LBM'!K201-1.69*'VCO2-LBM'!K201)/1000</f>
        <v>0.78382732283464429</v>
      </c>
      <c r="L201" s="329">
        <f t="shared" ref="L201:P201" si="319">AVERAGE(C201:C203)</f>
        <v>0.65890898467432868</v>
      </c>
      <c r="M201" s="329">
        <f t="shared" si="319"/>
        <v>1.0517837937384895</v>
      </c>
      <c r="N201" s="329">
        <f t="shared" si="319"/>
        <v>0.91893749999999985</v>
      </c>
      <c r="O201" s="329">
        <f t="shared" si="319"/>
        <v>1.2002466666666669</v>
      </c>
      <c r="P201" s="329">
        <f t="shared" si="319"/>
        <v>1.4448033789954342</v>
      </c>
      <c r="Q201" s="329">
        <f t="shared" ref="Q201" si="320">AVERAGE(H201:H203)</f>
        <v>0.97973502645502508</v>
      </c>
      <c r="R201" s="329">
        <f t="shared" ref="R201" si="321">AVERAGE(I201:I203)</f>
        <v>0.82058888888888826</v>
      </c>
      <c r="S201" s="329">
        <f t="shared" ref="S201" si="322">AVERAGE(J201:J203)</f>
        <v>1.1793189821882939</v>
      </c>
      <c r="T201" s="329">
        <f t="shared" ref="T201" si="323">AVERAGE(K201:K203)</f>
        <v>0.7313974015748026</v>
      </c>
      <c r="U201" s="357">
        <f t="shared" ref="U201" si="324">AVERAGE(L201:T201)</f>
        <v>0.99841340257576994</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(1.69*'VO2-LBM'!C202-1.69*'VCO2-LBM'!C202)/1000</f>
        <v>0.81069494252873386</v>
      </c>
      <c r="D202" s="355">
        <f>(1.69*'VO2-LBM'!D202-1.69*'VCO2-LBM'!D202)/1000</f>
        <v>1.7513908839779007</v>
      </c>
      <c r="E202" s="355">
        <f>(1.69*'VO2-LBM'!E202-1.69*'VCO2-LBM'!E202)/1000</f>
        <v>0.92074821428571341</v>
      </c>
      <c r="F202" s="355">
        <f>(1.69*'VO2-LBM'!F202-1.69*'VCO2-LBM'!F202)/1000</f>
        <v>1.3956800000000003</v>
      </c>
      <c r="G202" s="355">
        <f>(1.69*'VO2-LBM'!G202-1.69*'VCO2-LBM'!G202)/1000</f>
        <v>1.8927305479452061</v>
      </c>
      <c r="H202" s="355">
        <f>(1.69*'VO2-LBM'!H202-1.69*'VCO2-LBM'!H202)/1000</f>
        <v>0.53961968253968096</v>
      </c>
      <c r="I202" s="355">
        <f>(1.69*'VO2-LBM'!I202-1.69*'VCO2-LBM'!I202)/1000</f>
        <v>0.69008333333333216</v>
      </c>
      <c r="J202" s="355">
        <f>(1.69*'VO2-LBM'!J202-1.69*'VCO2-LBM'!J202)/1000</f>
        <v>0.95057984732824208</v>
      </c>
      <c r="K202" s="356">
        <f>(1.69*'VO2-LBM'!K202-1.69*'VCO2-LBM'!K202)/1000</f>
        <v>0.91752362204724336</v>
      </c>
      <c r="L202" s="329"/>
      <c r="M202" s="329"/>
      <c r="N202" s="329"/>
      <c r="O202" s="329"/>
      <c r="P202" s="329"/>
      <c r="Q202" s="329"/>
      <c r="R202" s="329"/>
      <c r="S202" s="329"/>
      <c r="T202" s="329"/>
      <c r="U202" s="357">
        <f t="shared" ref="U202" si="325">STDEV(L201:T201)/SQRT(COUNT(L201:T201))</f>
        <v>8.3368622360374303E-2</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(1.69*'VO2-LBM'!C203-1.69*'VCO2-LBM'!C203)/1000</f>
        <v>0.72646689655172392</v>
      </c>
      <c r="D203" s="355">
        <f>(1.69*'VO2-LBM'!D203-1.69*'VCO2-LBM'!D203)/1000</f>
        <v>0.46134198895027567</v>
      </c>
      <c r="E203" s="355">
        <f>(1.69*'VO2-LBM'!E203-1.69*'VCO2-LBM'!E203)/1000</f>
        <v>0.53234999999999988</v>
      </c>
      <c r="F203" s="355">
        <f>(1.69*'VO2-LBM'!F203-1.69*'VCO2-LBM'!F203)/1000</f>
        <v>0.66638000000000008</v>
      </c>
      <c r="G203" s="355">
        <f>(1.69*'VO2-LBM'!G203-1.69*'VCO2-LBM'!G203)/1000</f>
        <v>0.92921061643835678</v>
      </c>
      <c r="H203" s="355">
        <f>(1.69*'VO2-LBM'!H203-1.69*'VCO2-LBM'!H203)/1000</f>
        <v>1.0907206349206335</v>
      </c>
      <c r="I203" s="355">
        <f>(1.69*'VO2-LBM'!I203-1.69*'VCO2-LBM'!I203)/1000</f>
        <v>0.33518333333333339</v>
      </c>
      <c r="J203" s="355">
        <f>(1.69*'VO2-LBM'!J203-1.69*'VCO2-LBM'!J203)/1000</f>
        <v>1.352748244274806</v>
      </c>
      <c r="K203" s="356">
        <f>(1.69*'VO2-LBM'!K203-1.69*'VCO2-LBM'!K203)/1000</f>
        <v>0.49284125984252025</v>
      </c>
      <c r="L203" s="32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(1.69*'VO2-LBM'!C204-1.69*'VCO2-LBM'!C204)/1000</f>
        <v>0.70014563218390957</v>
      </c>
      <c r="D204" s="355">
        <f>(1.69*'VO2-LBM'!D204-1.69*'VCO2-LBM'!D204)/1000</f>
        <v>0.57525359116022079</v>
      </c>
      <c r="E204" s="355">
        <f>(1.69*'VO2-LBM'!E204-1.69*'VCO2-LBM'!E204)/1000</f>
        <v>0.82568571428571524</v>
      </c>
      <c r="F204" s="355">
        <f>(1.69*'VO2-LBM'!F204-1.69*'VCO2-LBM'!F204)/1000</f>
        <v>0.58915999999999991</v>
      </c>
      <c r="G204" s="355">
        <f>(1.69*'VO2-LBM'!G204-1.69*'VCO2-LBM'!G204)/1000</f>
        <v>0.64044054794520622</v>
      </c>
      <c r="H204" s="355">
        <f>(1.69*'VO2-LBM'!H204-1.69*'VCO2-LBM'!H204)/1000</f>
        <v>1.3949742857142855</v>
      </c>
      <c r="I204" s="355">
        <f>(1.69*'VO2-LBM'!I204-1.69*'VCO2-LBM'!I204)/1000</f>
        <v>0.28448333333333359</v>
      </c>
      <c r="J204" s="355">
        <f>(1.69*'VO2-LBM'!J204-1.69*'VCO2-LBM'!J204)/1000</f>
        <v>1.3836842748091585</v>
      </c>
      <c r="K204" s="356">
        <f>(1.69*'VO2-LBM'!K204-1.69*'VCO2-LBM'!K204)/1000</f>
        <v>0.39584590551181098</v>
      </c>
      <c r="L204" s="329">
        <f t="shared" ref="L204:P204" si="326">AVERAGE(C204:C206)</f>
        <v>0.67645649425287446</v>
      </c>
      <c r="M204" s="329">
        <f t="shared" si="326"/>
        <v>1.1590505524861874</v>
      </c>
      <c r="N204" s="329">
        <f t="shared" si="326"/>
        <v>0.85375178571428545</v>
      </c>
      <c r="O204" s="329">
        <f t="shared" si="326"/>
        <v>1.3327599999999999</v>
      </c>
      <c r="P204" s="329">
        <f t="shared" si="326"/>
        <v>1.0683539497716896</v>
      </c>
      <c r="Q204" s="329">
        <f t="shared" ref="Q204" si="327">AVERAGE(H204:H206)</f>
        <v>1.6494757671957681</v>
      </c>
      <c r="R204" s="329">
        <f t="shared" ref="R204" si="328">AVERAGE(I204:I206)</f>
        <v>0.82903888888888899</v>
      </c>
      <c r="S204" s="329">
        <f t="shared" ref="S204" si="329">AVERAGE(J204:J206)</f>
        <v>1.09963526717557</v>
      </c>
      <c r="T204" s="329">
        <f t="shared" ref="T204" si="330">AVERAGE(K204:K206)</f>
        <v>0.76285535433070706</v>
      </c>
      <c r="U204" s="357">
        <f t="shared" ref="U204" si="331">AVERAGE(L204:T204)</f>
        <v>1.0479308955351079</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(1.69*'VO2-LBM'!C205-1.69*'VCO2-LBM'!C205)/1000</f>
        <v>0.58433206896551837</v>
      </c>
      <c r="D205" s="355">
        <f>(1.69*'VO2-LBM'!D205-1.69*'VCO2-LBM'!D205)/1000</f>
        <v>0.51260220994475092</v>
      </c>
      <c r="E205" s="355">
        <f>(1.69*'VO2-LBM'!E205-1.69*'VCO2-LBM'!E205)/1000</f>
        <v>0.84198214285714135</v>
      </c>
      <c r="F205" s="355">
        <f>(1.69*'VO2-LBM'!F205-1.69*'VCO2-LBM'!F205)/1000</f>
        <v>0.94380000000000019</v>
      </c>
      <c r="G205" s="355">
        <f>(1.69*'VO2-LBM'!G205-1.69*'VCO2-LBM'!G205)/1000</f>
        <v>1.455286780821917</v>
      </c>
      <c r="H205" s="355">
        <f>(1.69*'VO2-LBM'!H205-1.69*'VCO2-LBM'!H205)/1000</f>
        <v>1.5557120634920638</v>
      </c>
      <c r="I205" s="355">
        <f>(1.69*'VO2-LBM'!I205-1.69*'VCO2-LBM'!I205)/1000</f>
        <v>0.55770000000000075</v>
      </c>
      <c r="J205" s="355">
        <f>(1.69*'VO2-LBM'!J205-1.69*'VCO2-LBM'!J205)/1000</f>
        <v>1.1136970992366368</v>
      </c>
      <c r="K205" s="356">
        <f>(1.69*'VO2-LBM'!K205-1.69*'VCO2-LBM'!K205)/1000</f>
        <v>0.4954627559055107</v>
      </c>
      <c r="L205" s="329"/>
      <c r="M205" s="329"/>
      <c r="N205" s="329"/>
      <c r="O205" s="329"/>
      <c r="P205" s="329"/>
      <c r="Q205" s="329"/>
      <c r="R205" s="329"/>
      <c r="S205" s="329"/>
      <c r="T205" s="329"/>
      <c r="U205" s="357">
        <f t="shared" ref="U205" si="332">STDEV(L204:T204)/SQRT(COUNT(L204:T204))</f>
        <v>0.10296320843637657</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(1.69*'VO2-LBM'!C206-1.69*'VCO2-LBM'!C206)/1000</f>
        <v>0.74489178160919522</v>
      </c>
      <c r="D206" s="355">
        <f>(1.69*'VO2-LBM'!D206-1.69*'VCO2-LBM'!D206)/1000</f>
        <v>2.3892958563535904</v>
      </c>
      <c r="E206" s="355">
        <f>(1.69*'VO2-LBM'!E206-1.69*'VCO2-LBM'!E206)/1000</f>
        <v>0.89358749999999965</v>
      </c>
      <c r="F206" s="355">
        <f>(1.69*'VO2-LBM'!F206-1.69*'VCO2-LBM'!F206)/1000</f>
        <v>2.4653199999999997</v>
      </c>
      <c r="G206" s="355">
        <f>(1.69*'VO2-LBM'!G206-1.69*'VCO2-LBM'!G206)/1000</f>
        <v>1.1093345205479455</v>
      </c>
      <c r="H206" s="355">
        <f>(1.69*'VO2-LBM'!H206-1.69*'VCO2-LBM'!H206)/1000</f>
        <v>1.9977409523809546</v>
      </c>
      <c r="I206" s="355">
        <f>(1.69*'VO2-LBM'!I206-1.69*'VCO2-LBM'!I206)/1000</f>
        <v>1.6449333333333325</v>
      </c>
      <c r="J206" s="355">
        <f>(1.69*'VO2-LBM'!J206-1.69*'VCO2-LBM'!J206)/1000</f>
        <v>0.80152442748091468</v>
      </c>
      <c r="K206" s="356">
        <f>(1.69*'VO2-LBM'!K206-1.69*'VCO2-LBM'!K206)/1000</f>
        <v>1.3972574015747996</v>
      </c>
      <c r="L206" s="32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(1.69*'VO2-LBM'!C207-1.69*'VCO2-LBM'!C207)/1000</f>
        <v>0.38429045977011356</v>
      </c>
      <c r="D207" s="355">
        <f>(1.69*'VO2-LBM'!D207-1.69*'VCO2-LBM'!D207)/1000</f>
        <v>0.81162016574585683</v>
      </c>
      <c r="E207" s="355">
        <f>(1.69*'VO2-LBM'!E207-1.69*'VCO2-LBM'!E207)/1000</f>
        <v>0.6138321428571426</v>
      </c>
      <c r="F207" s="355">
        <f>(1.69*'VO2-LBM'!F207-1.69*'VCO2-LBM'!F207)/1000</f>
        <v>1.0067200000000003</v>
      </c>
      <c r="G207" s="355">
        <f>(1.69*'VO2-LBM'!G207-1.69*'VCO2-LBM'!G207)/1000</f>
        <v>2.0271086986301379</v>
      </c>
      <c r="H207" s="355">
        <f>(1.69*'VO2-LBM'!H207-1.69*'VCO2-LBM'!H207)/1000</f>
        <v>0.95868603174603051</v>
      </c>
      <c r="I207" s="355">
        <f>(1.69*'VO2-LBM'!I207-1.69*'VCO2-LBM'!I207)/1000</f>
        <v>0.28166666666666607</v>
      </c>
      <c r="J207" s="355">
        <f>(1.69*'VO2-LBM'!J207-1.69*'VCO2-LBM'!J207)/1000</f>
        <v>0.46685282442748027</v>
      </c>
      <c r="K207" s="356">
        <f>(1.69*'VO2-LBM'!K207-1.69*'VCO2-LBM'!K207)/1000</f>
        <v>1.4025003937007896</v>
      </c>
      <c r="L207" s="329">
        <f t="shared" ref="L207:P207" si="333">AVERAGE(C207:C209)</f>
        <v>0.57731306513409886</v>
      </c>
      <c r="M207" s="329">
        <f t="shared" si="333"/>
        <v>0.7869393186003687</v>
      </c>
      <c r="N207" s="329">
        <f t="shared" si="333"/>
        <v>0.79671428571428604</v>
      </c>
      <c r="O207" s="329">
        <f t="shared" si="333"/>
        <v>1.0782200000000006</v>
      </c>
      <c r="P207" s="329">
        <f t="shared" si="333"/>
        <v>2.0633240867579912</v>
      </c>
      <c r="Q207" s="329">
        <f t="shared" ref="Q207" si="334">AVERAGE(H207:H209)</f>
        <v>0.95581571428571499</v>
      </c>
      <c r="R207" s="329">
        <f t="shared" ref="R207" si="335">AVERAGE(I207:I209)</f>
        <v>0.27133888888888852</v>
      </c>
      <c r="S207" s="329">
        <f t="shared" ref="S207" si="336">AVERAGE(J207:J209)</f>
        <v>0.36560763358778603</v>
      </c>
      <c r="T207" s="329">
        <f t="shared" ref="T207" si="337">AVERAGE(K207:K209)</f>
        <v>0.81965443569553897</v>
      </c>
      <c r="U207" s="357">
        <f t="shared" ref="U207" si="338">AVERAGE(L207:T207)</f>
        <v>0.85721415874051932</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(1.69*'VO2-LBM'!C208-1.69*'VCO2-LBM'!C208)/1000</f>
        <v>0.47115063218390785</v>
      </c>
      <c r="D208" s="355">
        <f>(1.69*'VO2-LBM'!D208-1.69*'VCO2-LBM'!D208)/1000</f>
        <v>0.91129281767955761</v>
      </c>
      <c r="E208" s="355">
        <f>(1.69*'VO2-LBM'!E208-1.69*'VCO2-LBM'!E208)/1000</f>
        <v>0.82840178571428713</v>
      </c>
      <c r="F208" s="355">
        <f>(1.69*'VO2-LBM'!F208-1.69*'VCO2-LBM'!F208)/1000</f>
        <v>0.83798000000000139</v>
      </c>
      <c r="G208" s="355">
        <f>(1.69*'VO2-LBM'!G208-1.69*'VCO2-LBM'!G208)/1000</f>
        <v>2.1900779452054793</v>
      </c>
      <c r="H208" s="355">
        <f>(1.69*'VO2-LBM'!H208-1.69*'VCO2-LBM'!H208)/1000</f>
        <v>0.66304333333333487</v>
      </c>
      <c r="I208" s="355">
        <f>(1.69*'VO2-LBM'!I208-1.69*'VCO2-LBM'!I208)/1000</f>
        <v>0.14646666666666625</v>
      </c>
      <c r="J208" s="355">
        <f>(1.69*'VO2-LBM'!J208-1.69*'VCO2-LBM'!J208)/1000</f>
        <v>0.46966519083969432</v>
      </c>
      <c r="K208" s="356">
        <f>(1.69*'VO2-LBM'!K208-1.69*'VCO2-LBM'!K208)/1000</f>
        <v>0.39322440944881965</v>
      </c>
      <c r="L208" s="329"/>
      <c r="M208" s="329"/>
      <c r="N208" s="329"/>
      <c r="O208" s="329"/>
      <c r="P208" s="329"/>
      <c r="Q208" s="329"/>
      <c r="R208" s="329"/>
      <c r="S208" s="329"/>
      <c r="T208" s="329"/>
      <c r="U208" s="357">
        <f t="shared" ref="U208" si="339">STDEV(L207:T207)/SQRT(COUNT(L207:T207))</f>
        <v>0.17426623777665443</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(1.69*'VO2-LBM'!C209-1.69*'VCO2-LBM'!C209)/1000</f>
        <v>0.87649810344827528</v>
      </c>
      <c r="D209" s="355">
        <f>(1.69*'VO2-LBM'!D209-1.69*'VCO2-LBM'!D209)/1000</f>
        <v>0.63790497237569166</v>
      </c>
      <c r="E209" s="355">
        <f>(1.69*'VO2-LBM'!E209-1.69*'VCO2-LBM'!E209)/1000</f>
        <v>0.94790892857142806</v>
      </c>
      <c r="F209" s="355">
        <f>(1.69*'VO2-LBM'!F209-1.69*'VCO2-LBM'!F209)/1000</f>
        <v>1.3899600000000001</v>
      </c>
      <c r="G209" s="355">
        <f>(1.69*'VO2-LBM'!G209-1.69*'VCO2-LBM'!G209)/1000</f>
        <v>1.9727856164383566</v>
      </c>
      <c r="H209" s="355">
        <f>(1.69*'VO2-LBM'!H209-1.69*'VCO2-LBM'!H209)/1000</f>
        <v>1.2457177777777797</v>
      </c>
      <c r="I209" s="355">
        <f>(1.69*'VO2-LBM'!I209-1.69*'VCO2-LBM'!I209)/1000</f>
        <v>0.38588333333333319</v>
      </c>
      <c r="J209" s="355">
        <f>(1.69*'VO2-LBM'!J209-1.69*'VCO2-LBM'!J209)/1000</f>
        <v>0.16030488549618349</v>
      </c>
      <c r="K209" s="356">
        <f>(1.69*'VO2-LBM'!K209-1.69*'VCO2-LBM'!K209)/1000</f>
        <v>0.66323850393700745</v>
      </c>
      <c r="L209" s="32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(1.69*'VO2-LBM'!C210-1.69*'VCO2-LBM'!C210)/1000</f>
        <v>0.6606637356321835</v>
      </c>
      <c r="D210" s="355">
        <f>(1.69*'VO2-LBM'!D210-1.69*'VCO2-LBM'!D210)/1000</f>
        <v>0.5951881215469611</v>
      </c>
      <c r="E210" s="355">
        <f>(1.69*'VO2-LBM'!E210-1.69*'VCO2-LBM'!E210)/1000</f>
        <v>0.51605357142857156</v>
      </c>
      <c r="F210" s="355">
        <f>(1.69*'VO2-LBM'!F210-1.69*'VCO2-LBM'!F210)/1000</f>
        <v>1.1382799999999988</v>
      </c>
      <c r="G210" s="355">
        <f>(1.69*'VO2-LBM'!G210-1.69*'VCO2-LBM'!G210)/1000</f>
        <v>1.7011702054794513</v>
      </c>
      <c r="H210" s="355">
        <f>(1.69*'VO2-LBM'!H210-1.69*'VCO2-LBM'!H210)/1000</f>
        <v>0.81804047619047648</v>
      </c>
      <c r="I210" s="355">
        <f>(1.69*'VO2-LBM'!I210-1.69*'VCO2-LBM'!I210)/1000</f>
        <v>0.38024999999999909</v>
      </c>
      <c r="J210" s="355">
        <f>(1.69*'VO2-LBM'!J210-1.69*'VCO2-LBM'!J210)/1000</f>
        <v>0.36560763358778514</v>
      </c>
      <c r="K210" s="356">
        <f>(1.69*'VO2-LBM'!K210-1.69*'VCO2-LBM'!K210)/1000</f>
        <v>0.65537401574803156</v>
      </c>
      <c r="L210" s="329">
        <f t="shared" ref="L210:P210" si="340">AVERAGE(C210:C212)</f>
        <v>0.80894019157088104</v>
      </c>
      <c r="M210" s="329">
        <f t="shared" si="340"/>
        <v>0.64454981583793747</v>
      </c>
      <c r="N210" s="329">
        <f t="shared" si="340"/>
        <v>0.42370714285714262</v>
      </c>
      <c r="O210" s="329">
        <f t="shared" si="340"/>
        <v>0.72167333333333328</v>
      </c>
      <c r="P210" s="329">
        <f t="shared" si="340"/>
        <v>1.5972892237442915</v>
      </c>
      <c r="Q210" s="329">
        <f t="shared" ref="Q210" si="341">AVERAGE(H210:H212)</f>
        <v>0.69078973544973599</v>
      </c>
      <c r="R210" s="329">
        <f t="shared" ref="R210" si="342">AVERAGE(I210:I212)</f>
        <v>0.60276666666666578</v>
      </c>
      <c r="S210" s="329">
        <f t="shared" ref="S210" si="343">AVERAGE(J210:J212)</f>
        <v>0.48653938931297641</v>
      </c>
      <c r="T210" s="329">
        <f t="shared" ref="T210" si="344">AVERAGE(K210:K212)</f>
        <v>0.76460301837270384</v>
      </c>
      <c r="U210" s="357">
        <f t="shared" ref="U210" si="345">AVERAGE(L210:T210)</f>
        <v>0.74898427968285197</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(1.69*'VO2-LBM'!C211-1.69*'VCO2-LBM'!C211)/1000</f>
        <v>0.88176235632183941</v>
      </c>
      <c r="D211" s="355">
        <f>(1.69*'VO2-LBM'!D211-1.69*'VCO2-LBM'!D211)/1000</f>
        <v>0.31895248618784533</v>
      </c>
      <c r="E211" s="355">
        <f>(1.69*'VO2-LBM'!E211-1.69*'VCO2-LBM'!E211)/1000</f>
        <v>0.48617678571428408</v>
      </c>
      <c r="F211" s="355">
        <f>(1.69*'VO2-LBM'!F211-1.69*'VCO2-LBM'!F211)/1000</f>
        <v>0.71786000000000061</v>
      </c>
      <c r="G211" s="355">
        <f>(1.69*'VO2-LBM'!G211-1.69*'VCO2-LBM'!G211)/1000</f>
        <v>1.4724414383561635</v>
      </c>
      <c r="H211" s="355">
        <f>(1.69*'VO2-LBM'!H211-1.69*'VCO2-LBM'!H211)/1000</f>
        <v>0.82378111111111318</v>
      </c>
      <c r="I211" s="355">
        <f>(1.69*'VO2-LBM'!I211-1.69*'VCO2-LBM'!I211)/1000</f>
        <v>0.76331666666666564</v>
      </c>
      <c r="J211" s="355">
        <f>(1.69*'VO2-LBM'!J211-1.69*'VCO2-LBM'!J211)/1000</f>
        <v>0.58778458015267099</v>
      </c>
      <c r="K211" s="356">
        <f>(1.69*'VO2-LBM'!K211-1.69*'VCO2-LBM'!K211)/1000</f>
        <v>0.84412173228346454</v>
      </c>
      <c r="L211" s="329"/>
      <c r="M211" s="329"/>
      <c r="N211" s="329"/>
      <c r="O211" s="329"/>
      <c r="P211" s="329"/>
      <c r="Q211" s="329"/>
      <c r="R211" s="329"/>
      <c r="S211" s="329"/>
      <c r="T211" s="329"/>
      <c r="U211" s="357">
        <f t="shared" ref="U211" si="346">STDEV(L210:T210)/SQRT(COUNT(L210:T210))</f>
        <v>0.11392987067308528</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(1.69*'VO2-LBM'!C212-1.69*'VCO2-LBM'!C212)/1000</f>
        <v>0.88439448275862009</v>
      </c>
      <c r="D212" s="355">
        <f>(1.69*'VO2-LBM'!D212-1.69*'VCO2-LBM'!D212)/1000</f>
        <v>1.019508839779006</v>
      </c>
      <c r="E212" s="355">
        <f>(1.69*'VO2-LBM'!E212-1.69*'VCO2-LBM'!E212)/1000</f>
        <v>0.2688910714285721</v>
      </c>
      <c r="F212" s="355">
        <f>(1.69*'VO2-LBM'!F212-1.69*'VCO2-LBM'!F212)/1000</f>
        <v>0.3088800000000001</v>
      </c>
      <c r="G212" s="355">
        <f>(1.69*'VO2-LBM'!G212-1.69*'VCO2-LBM'!G212)/1000</f>
        <v>1.6182560273972595</v>
      </c>
      <c r="H212" s="355">
        <f>(1.69*'VO2-LBM'!H212-1.69*'VCO2-LBM'!H212)/1000</f>
        <v>0.43054761904761835</v>
      </c>
      <c r="I212" s="355">
        <f>(1.69*'VO2-LBM'!I212-1.69*'VCO2-LBM'!I212)/1000</f>
        <v>0.66473333333333262</v>
      </c>
      <c r="J212" s="355">
        <f>(1.69*'VO2-LBM'!J212-1.69*'VCO2-LBM'!J212)/1000</f>
        <v>0.50622595419847316</v>
      </c>
      <c r="K212" s="356">
        <f>(1.69*'VO2-LBM'!K212-1.69*'VCO2-LBM'!K212)/1000</f>
        <v>0.79431330708661518</v>
      </c>
      <c r="L212" s="32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(1.69*'VO2-LBM'!C213-1.69*'VCO2-LBM'!C213)/1000</f>
        <v>7.8963793103447644E-2</v>
      </c>
      <c r="D213" s="355">
        <f>(1.69*'VO2-LBM'!D213-1.69*'VCO2-LBM'!D213)/1000</f>
        <v>0.31040911602209964</v>
      </c>
      <c r="E213" s="355">
        <f>(1.69*'VO2-LBM'!E213-1.69*'VCO2-LBM'!E213)/1000</f>
        <v>0.45629999999999926</v>
      </c>
      <c r="F213" s="355">
        <f>(1.69*'VO2-LBM'!F213-1.69*'VCO2-LBM'!F213)/1000</f>
        <v>0.40612000000000081</v>
      </c>
      <c r="G213" s="355">
        <f>(1.69*'VO2-LBM'!G213-1.69*'VCO2-LBM'!G213)/1000</f>
        <v>1.3809499315068461</v>
      </c>
      <c r="H213" s="355">
        <f>(1.69*'VO2-LBM'!H213-1.69*'VCO2-LBM'!H213)/1000</f>
        <v>0.49369460317460195</v>
      </c>
      <c r="I213" s="355">
        <f>(1.69*'VO2-LBM'!I213-1.69*'VCO2-LBM'!I213)/1000</f>
        <v>0.51544999999999985</v>
      </c>
      <c r="J213" s="355">
        <f>(1.69*'VO2-LBM'!J213-1.69*'VCO2-LBM'!J213)/1000</f>
        <v>0.15468015267175542</v>
      </c>
      <c r="K213" s="356">
        <f>(1.69*'VO2-LBM'!K213-1.69*'VCO2-LBM'!K213)/1000</f>
        <v>0.79169181102362018</v>
      </c>
      <c r="L213" s="329">
        <f t="shared" ref="L213:P213" si="347">AVERAGE(C213:C215)</f>
        <v>0.25092938697317974</v>
      </c>
      <c r="M213" s="329">
        <f t="shared" si="347"/>
        <v>0.5828476979742172</v>
      </c>
      <c r="N213" s="329">
        <f t="shared" si="347"/>
        <v>0.34675178571428594</v>
      </c>
      <c r="O213" s="329">
        <f t="shared" si="347"/>
        <v>0.3069733333333331</v>
      </c>
      <c r="P213" s="329">
        <f t="shared" si="347"/>
        <v>1.2322762328767112</v>
      </c>
      <c r="Q213" s="329">
        <f t="shared" ref="Q213" si="348">AVERAGE(H213:H215)</f>
        <v>0.48795396825396747</v>
      </c>
      <c r="R213" s="329">
        <f t="shared" ref="R213" si="349">AVERAGE(I213:I215)</f>
        <v>0.3229777777777772</v>
      </c>
      <c r="S213" s="329">
        <f t="shared" ref="S213" si="350">AVERAGE(J213:J215)</f>
        <v>0.24373842239185795</v>
      </c>
      <c r="T213" s="329">
        <f t="shared" ref="T213" si="351">AVERAGE(K213:K215)</f>
        <v>0.49633658792650931</v>
      </c>
      <c r="U213" s="357">
        <f t="shared" ref="U213" si="352">AVERAGE(L213:T213)</f>
        <v>0.47453168813575985</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(1.69*'VO2-LBM'!C214-1.69*'VCO2-LBM'!C214)/1000</f>
        <v>0.36586557471264403</v>
      </c>
      <c r="D214" s="355">
        <f>(1.69*'VO2-LBM'!D214-1.69*'VCO2-LBM'!D214)/1000</f>
        <v>0.68631740331491708</v>
      </c>
      <c r="E214" s="355">
        <f>(1.69*'VO2-LBM'!E214-1.69*'VCO2-LBM'!E214)/1000</f>
        <v>0.3612375000000011</v>
      </c>
      <c r="F214" s="355">
        <f>(1.69*'VO2-LBM'!F214-1.69*'VCO2-LBM'!F214)/1000</f>
        <v>0.37465999999999805</v>
      </c>
      <c r="G214" s="355">
        <f>(1.69*'VO2-LBM'!G214-1.69*'VCO2-LBM'!G214)/1000</f>
        <v>1.0521523287671226</v>
      </c>
      <c r="H214" s="355">
        <f>(1.69*'VO2-LBM'!H214-1.69*'VCO2-LBM'!H214)/1000</f>
        <v>0.37314126984127144</v>
      </c>
      <c r="I214" s="355">
        <f>(1.69*'VO2-LBM'!I214-1.69*'VCO2-LBM'!I214)/1000</f>
        <v>0.38869999999999894</v>
      </c>
      <c r="J214" s="355">
        <f>(1.69*'VO2-LBM'!J214-1.69*'VCO2-LBM'!J214)/1000</f>
        <v>0.30936030534351266</v>
      </c>
      <c r="K214" s="356">
        <f>(1.69*'VO2-LBM'!K214-1.69*'VCO2-LBM'!K214)/1000</f>
        <v>0.10485984251968694</v>
      </c>
      <c r="L214" s="329"/>
      <c r="M214" s="329"/>
      <c r="N214" s="329"/>
      <c r="O214" s="329"/>
      <c r="P214" s="329"/>
      <c r="Q214" s="329"/>
      <c r="R214" s="329"/>
      <c r="S214" s="329"/>
      <c r="T214" s="329"/>
      <c r="U214" s="357">
        <f t="shared" ref="U214" si="353">STDEV(L213:T213)/SQRT(COUNT(L213:T213))</f>
        <v>0.10255082604359621</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(1.69*'VO2-LBM'!C215-1.69*'VCO2-LBM'!C215)/1000</f>
        <v>0.30795879310344754</v>
      </c>
      <c r="D215" s="355">
        <f>(1.69*'VO2-LBM'!D215-1.69*'VCO2-LBM'!D215)/1000</f>
        <v>0.751816574585635</v>
      </c>
      <c r="E215" s="355">
        <f>(1.69*'VO2-LBM'!E215-1.69*'VCO2-LBM'!E215)/1000</f>
        <v>0.22271785714285761</v>
      </c>
      <c r="F215" s="355">
        <f>(1.69*'VO2-LBM'!F215-1.69*'VCO2-LBM'!F215)/1000</f>
        <v>0.14014000000000032</v>
      </c>
      <c r="G215" s="355">
        <f>(1.69*'VO2-LBM'!G215-1.69*'VCO2-LBM'!G215)/1000</f>
        <v>1.263726438356165</v>
      </c>
      <c r="H215" s="355">
        <f>(1.69*'VO2-LBM'!H215-1.69*'VCO2-LBM'!H215)/1000</f>
        <v>0.59702603174602886</v>
      </c>
      <c r="I215" s="355">
        <f>(1.69*'VO2-LBM'!I215-1.69*'VCO2-LBM'!I215)/1000</f>
        <v>6.4783333333332846E-2</v>
      </c>
      <c r="J215" s="355">
        <f>(1.69*'VO2-LBM'!J215-1.69*'VCO2-LBM'!J215)/1000</f>
        <v>0.26717480916030584</v>
      </c>
      <c r="K215" s="356">
        <f>(1.69*'VO2-LBM'!K215-1.69*'VCO2-LBM'!K215)/1000</f>
        <v>0.59245811023622086</v>
      </c>
      <c r="L215" s="32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(1.69*'VO2-LBM'!C216-1.69*'VCO2-LBM'!C216)/1000</f>
        <v>0.27110902298850487</v>
      </c>
      <c r="D216" s="355">
        <f>(1.69*'VO2-LBM'!D216-1.69*'VCO2-LBM'!D216)/1000</f>
        <v>0.44995082872928199</v>
      </c>
      <c r="E216" s="355">
        <f>(1.69*'VO2-LBM'!E216-1.69*'VCO2-LBM'!E216)/1000</f>
        <v>9.5062499999999994E-2</v>
      </c>
      <c r="F216" s="355">
        <f>(1.69*'VO2-LBM'!F216-1.69*'VCO2-LBM'!F216)/1000</f>
        <v>-8.580000000001746E-3</v>
      </c>
      <c r="G216" s="355">
        <f>(1.69*'VO2-LBM'!G216-1.69*'VCO2-LBM'!G216)/1000</f>
        <v>0.86345109589041025</v>
      </c>
      <c r="H216" s="355">
        <f>(1.69*'VO2-LBM'!H216-1.69*'VCO2-LBM'!H216)/1000</f>
        <v>0.22101444444444496</v>
      </c>
      <c r="I216" s="355">
        <f>(1.69*'VO2-LBM'!I216-1.69*'VCO2-LBM'!I216)/1000</f>
        <v>0.51263333333333139</v>
      </c>
      <c r="J216" s="355">
        <f>(1.69*'VO2-LBM'!J216-1.69*'VCO2-LBM'!J216)/1000</f>
        <v>0.13218122137404589</v>
      </c>
      <c r="K216" s="356">
        <f>(1.69*'VO2-LBM'!K216-1.69*'VCO2-LBM'!K216)/1000</f>
        <v>0.21234118110236158</v>
      </c>
      <c r="L216" s="329">
        <f t="shared" ref="L216:P216" si="354">AVERAGE(C216:C218)</f>
        <v>0.22285337164750943</v>
      </c>
      <c r="M216" s="329">
        <f t="shared" si="354"/>
        <v>0.25155478821362792</v>
      </c>
      <c r="N216" s="329">
        <f t="shared" si="354"/>
        <v>0.14938392857142843</v>
      </c>
      <c r="O216" s="329">
        <f t="shared" si="354"/>
        <v>9.5333333333333936E-2</v>
      </c>
      <c r="P216" s="329">
        <f t="shared" si="354"/>
        <v>0.69666970319634736</v>
      </c>
      <c r="Q216" s="329">
        <f t="shared" ref="Q216" si="355">AVERAGE(H216:H218)</f>
        <v>0.1463861904761907</v>
      </c>
      <c r="R216" s="329">
        <f t="shared" ref="R216" si="356">AVERAGE(I216:I218)</f>
        <v>0.4093555555555552</v>
      </c>
      <c r="S216" s="329">
        <f t="shared" ref="S216" si="357">AVERAGE(J216:J218)</f>
        <v>3.5623307888040474E-2</v>
      </c>
      <c r="T216" s="329">
        <f t="shared" ref="T216" si="358">AVERAGE(K216:K218)</f>
        <v>0.26564493438320219</v>
      </c>
      <c r="U216" s="357">
        <f t="shared" ref="U216" si="359">AVERAGE(L216:T216)</f>
        <v>0.25253390147391508</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(1.69*'VO2-LBM'!C217-1.69*'VCO2-LBM'!C217)/1000</f>
        <v>-1.3160632183908092E-2</v>
      </c>
      <c r="D217" s="355">
        <f>(1.69*'VO2-LBM'!D217-1.69*'VCO2-LBM'!D217)/1000</f>
        <v>0.12245497237569089</v>
      </c>
      <c r="E217" s="355">
        <f>(1.69*'VO2-LBM'!E217-1.69*'VCO2-LBM'!E217)/1000</f>
        <v>0.27160714285714221</v>
      </c>
      <c r="F217" s="355">
        <f>(1.69*'VO2-LBM'!F217-1.69*'VCO2-LBM'!F217)/1000</f>
        <v>6.2920000000001891E-2</v>
      </c>
      <c r="G217" s="355">
        <f>(1.69*'VO2-LBM'!G217-1.69*'VCO2-LBM'!G217)/1000</f>
        <v>0.64044054794520711</v>
      </c>
      <c r="H217" s="355">
        <f>(1.69*'VO2-LBM'!H217-1.69*'VCO2-LBM'!H217)/1000</f>
        <v>-0.33582714285714244</v>
      </c>
      <c r="I217" s="355">
        <f>(1.69*'VO2-LBM'!I217-1.69*'VCO2-LBM'!I217)/1000</f>
        <v>0.18589999999999965</v>
      </c>
      <c r="J217" s="355">
        <f>(1.69*'VO2-LBM'!J217-1.69*'VCO2-LBM'!J217)/1000</f>
        <v>-0.22498931297709895</v>
      </c>
      <c r="K217" s="356">
        <f>(1.69*'VO2-LBM'!K217-1.69*'VCO2-LBM'!K217)/1000</f>
        <v>4.4565433070867584E-2</v>
      </c>
      <c r="L217" s="329"/>
      <c r="M217" s="329"/>
      <c r="N217" s="329"/>
      <c r="O217" s="329"/>
      <c r="P217" s="329"/>
      <c r="Q217" s="329"/>
      <c r="R217" s="329"/>
      <c r="S217" s="329"/>
      <c r="T217" s="329"/>
      <c r="U217" s="357">
        <f t="shared" ref="U217" si="360">STDEV(L216:T216)/SQRT(COUNT(L216:T216))</f>
        <v>6.6308717265798997E-2</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(1.69*'VO2-LBM'!C218-1.69*'VCO2-LBM'!C218)/1000</f>
        <v>0.41061172413793157</v>
      </c>
      <c r="D218" s="355">
        <f>(1.69*'VO2-LBM'!D218-1.69*'VCO2-LBM'!D218)/1000</f>
        <v>0.18225856353591097</v>
      </c>
      <c r="E218" s="355">
        <f>(1.69*'VO2-LBM'!E218-1.69*'VCO2-LBM'!E218)/1000</f>
        <v>8.1482142857143114E-2</v>
      </c>
      <c r="F218" s="355">
        <f>(1.69*'VO2-LBM'!F218-1.69*'VCO2-LBM'!F218)/1000</f>
        <v>0.23166000000000167</v>
      </c>
      <c r="G218" s="355">
        <f>(1.69*'VO2-LBM'!G218-1.69*'VCO2-LBM'!G218)/1000</f>
        <v>0.58611746575342472</v>
      </c>
      <c r="H218" s="355">
        <f>(1.69*'VO2-LBM'!H218-1.69*'VCO2-LBM'!H218)/1000</f>
        <v>0.55397126984126954</v>
      </c>
      <c r="I218" s="355">
        <f>(1.69*'VO2-LBM'!I218-1.69*'VCO2-LBM'!I218)/1000</f>
        <v>0.52953333333333463</v>
      </c>
      <c r="J218" s="355">
        <f>(1.69*'VO2-LBM'!J218-1.69*'VCO2-LBM'!J218)/1000</f>
        <v>0.19967801526717449</v>
      </c>
      <c r="K218" s="356">
        <f>(1.69*'VO2-LBM'!K218-1.69*'VCO2-LBM'!K218)/1000</f>
        <v>0.54002818897637739</v>
      </c>
      <c r="L218" s="32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(1.69*'VO2-LBM'!C219-1.69*'VCO2-LBM'!C219)/1000</f>
        <v>2.3689137931036386E-2</v>
      </c>
      <c r="D219" s="355">
        <f>(1.69*'VO2-LBM'!D219-1.69*'VCO2-LBM'!D219)/1000</f>
        <v>0.3531259668508292</v>
      </c>
      <c r="E219" s="355">
        <f>(1.69*'VO2-LBM'!E219-1.69*'VCO2-LBM'!E219)/1000</f>
        <v>8.9630357142857969E-2</v>
      </c>
      <c r="F219" s="355">
        <f>(1.69*'VO2-LBM'!F219-1.69*'VCO2-LBM'!F219)/1000</f>
        <v>-4.2899999999999633E-2</v>
      </c>
      <c r="G219" s="355">
        <f>(1.69*'VO2-LBM'!G219-1.69*'VCO2-LBM'!G219)/1000</f>
        <v>0.80912801369863063</v>
      </c>
      <c r="H219" s="355">
        <f>(1.69*'VO2-LBM'!H219-1.69*'VCO2-LBM'!H219)/1000</f>
        <v>0.57119317460317509</v>
      </c>
      <c r="I219" s="355">
        <f>(1.69*'VO2-LBM'!I219-1.69*'VCO2-LBM'!I219)/1000</f>
        <v>7.3233333333331763E-2</v>
      </c>
      <c r="J219" s="355">
        <f>(1.69*'VO2-LBM'!J219-1.69*'VCO2-LBM'!J219)/1000</f>
        <v>0.18561618320610615</v>
      </c>
      <c r="K219" s="356">
        <f>(1.69*'VO2-LBM'!K219-1.69*'VCO2-LBM'!K219)/1000</f>
        <v>0.27525708661417231</v>
      </c>
      <c r="L219" s="329">
        <f t="shared" ref="L219:P219" si="361">AVERAGE(C219:C221)</f>
        <v>0.11054931034482858</v>
      </c>
      <c r="M219" s="329">
        <f t="shared" si="361"/>
        <v>0.31705395948434673</v>
      </c>
      <c r="N219" s="329">
        <f t="shared" si="361"/>
        <v>0.27794464285714304</v>
      </c>
      <c r="O219" s="329">
        <f t="shared" si="361"/>
        <v>0.13537333333333482</v>
      </c>
      <c r="P219" s="329">
        <f t="shared" si="361"/>
        <v>0.66712557077625512</v>
      </c>
      <c r="Q219" s="329">
        <f t="shared" ref="Q219" si="362">AVERAGE(H219:H221)</f>
        <v>0.45638047619047728</v>
      </c>
      <c r="R219" s="329">
        <f t="shared" ref="R219" si="363">AVERAGE(I219:I221)</f>
        <v>0.20186111111111163</v>
      </c>
      <c r="S219" s="329">
        <f t="shared" ref="S219" si="364">AVERAGE(J219:J221)</f>
        <v>0.11530702290076382</v>
      </c>
      <c r="T219" s="329">
        <f t="shared" ref="T219" si="365">AVERAGE(K219:K221)</f>
        <v>0.30671503937007766</v>
      </c>
      <c r="U219" s="357">
        <f t="shared" ref="U219" si="366">AVERAGE(L219:T219)</f>
        <v>0.28759005181870428</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(1.69*'VO2-LBM'!C220-1.69*'VCO2-LBM'!C220)/1000</f>
        <v>0.23952350574712636</v>
      </c>
      <c r="D220" s="355">
        <f>(1.69*'VO2-LBM'!D220-1.69*'VCO2-LBM'!D220)/1000</f>
        <v>0.28762679558011134</v>
      </c>
      <c r="E220" s="355">
        <f>(1.69*'VO2-LBM'!E220-1.69*'VCO2-LBM'!E220)/1000</f>
        <v>0.23086607142857066</v>
      </c>
      <c r="F220" s="355">
        <f>(1.69*'VO2-LBM'!F220-1.69*'VCO2-LBM'!F220)/1000</f>
        <v>0.22308000000000175</v>
      </c>
      <c r="G220" s="355">
        <f>(1.69*'VO2-LBM'!G220-1.69*'VCO2-LBM'!G220)/1000</f>
        <v>0.61470856164383536</v>
      </c>
      <c r="H220" s="355">
        <f>(1.69*'VO2-LBM'!H220-1.69*'VCO2-LBM'!H220)/1000</f>
        <v>0.29277238095238317</v>
      </c>
      <c r="I220" s="355">
        <f>(1.69*'VO2-LBM'!I220-1.69*'VCO2-LBM'!I220)/1000</f>
        <v>0.33518333333333522</v>
      </c>
      <c r="J220" s="355">
        <f>(1.69*'VO2-LBM'!J220-1.69*'VCO2-LBM'!J220)/1000</f>
        <v>0.1996780152671763</v>
      </c>
      <c r="K220" s="356">
        <f>(1.69*'VO2-LBM'!K220-1.69*'VCO2-LBM'!K220)/1000</f>
        <v>0.42468236220472499</v>
      </c>
      <c r="L220" s="329"/>
      <c r="M220" s="329"/>
      <c r="N220" s="329"/>
      <c r="O220" s="329"/>
      <c r="P220" s="329"/>
      <c r="Q220" s="329"/>
      <c r="R220" s="329"/>
      <c r="S220" s="329"/>
      <c r="T220" s="329"/>
      <c r="U220" s="357">
        <f t="shared" ref="U220" si="367">STDEV(L219:T219)/SQRT(COUNT(L219:T219))</f>
        <v>6.0714333984360935E-2</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(1.69*'VO2-LBM'!C221-1.69*'VCO2-LBM'!C221)/1000</f>
        <v>6.8435287356322982E-2</v>
      </c>
      <c r="D221" s="355">
        <f>(1.69*'VO2-LBM'!D221-1.69*'VCO2-LBM'!D221)/1000</f>
        <v>0.31040911602209964</v>
      </c>
      <c r="E221" s="355">
        <f>(1.69*'VO2-LBM'!E221-1.69*'VCO2-LBM'!E221)/1000</f>
        <v>0.51333750000000056</v>
      </c>
      <c r="F221" s="355">
        <f>(1.69*'VO2-LBM'!F221-1.69*'VCO2-LBM'!F221)/1000</f>
        <v>0.22594000000000233</v>
      </c>
      <c r="G221" s="355">
        <f>(1.69*'VO2-LBM'!G221-1.69*'VCO2-LBM'!G221)/1000</f>
        <v>0.57754013698629936</v>
      </c>
      <c r="H221" s="355">
        <f>(1.69*'VO2-LBM'!H221-1.69*'VCO2-LBM'!H221)/1000</f>
        <v>0.50517587301587352</v>
      </c>
      <c r="I221" s="355">
        <f>(1.69*'VO2-LBM'!I221-1.69*'VCO2-LBM'!I221)/1000</f>
        <v>0.19716666666666788</v>
      </c>
      <c r="J221" s="355">
        <f>(1.69*'VO2-LBM'!J221-1.69*'VCO2-LBM'!J221)/1000</f>
        <v>-3.9373129770991E-2</v>
      </c>
      <c r="K221" s="356">
        <f>(1.69*'VO2-LBM'!K221-1.69*'VCO2-LBM'!K221)/1000</f>
        <v>0.22020566929133564</v>
      </c>
      <c r="L221" s="32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(1.69*'VO2-LBM'!C222-1.69*'VCO2-LBM'!C222)/1000</f>
        <v>0.18424885057471055</v>
      </c>
      <c r="D222" s="355">
        <f>(1.69*'VO2-LBM'!D222-1.69*'VCO2-LBM'!D222)/1000</f>
        <v>0.48412430939226486</v>
      </c>
      <c r="E222" s="355">
        <f>(1.69*'VO2-LBM'!E222-1.69*'VCO2-LBM'!E222)/1000</f>
        <v>-1.3580357142856884E-2</v>
      </c>
      <c r="F222" s="355">
        <f>(1.69*'VO2-LBM'!F222-1.69*'VCO2-LBM'!F222)/1000</f>
        <v>-0.18018000000000028</v>
      </c>
      <c r="G222" s="355">
        <f>(1.69*'VO2-LBM'!G222-1.69*'VCO2-LBM'!G222)/1000</f>
        <v>0.78911424657534457</v>
      </c>
      <c r="H222" s="355">
        <f>(1.69*'VO2-LBM'!H222-1.69*'VCO2-LBM'!H222)/1000</f>
        <v>0.18082999999999994</v>
      </c>
      <c r="I222" s="355">
        <f>(1.69*'VO2-LBM'!I222-1.69*'VCO2-LBM'!I222)/1000</f>
        <v>0.41123333333333356</v>
      </c>
      <c r="J222" s="355">
        <f>(1.69*'VO2-LBM'!J222-1.69*'VCO2-LBM'!J222)/1000</f>
        <v>-3.9373129770992818E-2</v>
      </c>
      <c r="K222" s="356">
        <f>(1.69*'VO2-LBM'!K222-1.69*'VCO2-LBM'!K222)/1000</f>
        <v>0.79955629921259697</v>
      </c>
      <c r="L222" s="329">
        <f t="shared" ref="L222:P222" si="368">AVERAGE(C222:C224)</f>
        <v>3.6849770114941748E-2</v>
      </c>
      <c r="M222" s="329">
        <f t="shared" si="368"/>
        <v>0.35312596685082887</v>
      </c>
      <c r="N222" s="329">
        <f t="shared" si="368"/>
        <v>0.12675000000000061</v>
      </c>
      <c r="O222" s="329">
        <f t="shared" si="368"/>
        <v>0.15348666666666577</v>
      </c>
      <c r="P222" s="329">
        <f t="shared" si="368"/>
        <v>0.65473609589041148</v>
      </c>
      <c r="Q222" s="329">
        <f t="shared" ref="Q222" si="369">AVERAGE(H222:H224)</f>
        <v>0.32530264550264537</v>
      </c>
      <c r="R222" s="329">
        <f t="shared" ref="R222" si="370">AVERAGE(I222:I224)</f>
        <v>0.13426111111111094</v>
      </c>
      <c r="S222" s="329">
        <f t="shared" ref="S222" si="371">AVERAGE(J222:J224)</f>
        <v>0.19405328244274767</v>
      </c>
      <c r="T222" s="329">
        <f t="shared" ref="T222" si="372">AVERAGE(K222:K224)</f>
        <v>0.52080388451443593</v>
      </c>
      <c r="U222" s="357">
        <f t="shared" ref="U222" si="373">AVERAGE(L222:T222)</f>
        <v>0.27770771367708758</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(1.69*'VO2-LBM'!C223-1.69*'VCO2-LBM'!C223)/1000</f>
        <v>1.8424885057471328E-2</v>
      </c>
      <c r="D223" s="355">
        <f>(1.69*'VO2-LBM'!D223-1.69*'VCO2-LBM'!D223)/1000</f>
        <v>0.19364972375690651</v>
      </c>
      <c r="E223" s="355">
        <f>(1.69*'VO2-LBM'!E223-1.69*'VCO2-LBM'!E223)/1000</f>
        <v>0.14938392857142935</v>
      </c>
      <c r="F223" s="355">
        <f>(1.69*'VO2-LBM'!F223-1.69*'VCO2-LBM'!F223)/1000</f>
        <v>0.3174599999999973</v>
      </c>
      <c r="G223" s="355">
        <f>(1.69*'VO2-LBM'!G223-1.69*'VCO2-LBM'!G223)/1000</f>
        <v>0.60327212328767199</v>
      </c>
      <c r="H223" s="355">
        <f>(1.69*'VO2-LBM'!H223-1.69*'VCO2-LBM'!H223)/1000</f>
        <v>0.34443809523809432</v>
      </c>
      <c r="I223" s="355">
        <f>(1.69*'VO2-LBM'!I223-1.69*'VCO2-LBM'!I223)/1000</f>
        <v>3.3799999999999275E-2</v>
      </c>
      <c r="J223" s="355">
        <f>(1.69*'VO2-LBM'!J223-1.69*'VCO2-LBM'!J223)/1000</f>
        <v>0.56528564885496058</v>
      </c>
      <c r="K223" s="356">
        <f>(1.69*'VO2-LBM'!K223-1.69*'VCO2-LBM'!K223)/1000</f>
        <v>0.3827384251968497</v>
      </c>
      <c r="L223" s="329"/>
      <c r="M223" s="329"/>
      <c r="N223" s="329"/>
      <c r="O223" s="329"/>
      <c r="P223" s="329"/>
      <c r="Q223" s="329"/>
      <c r="R223" s="329"/>
      <c r="S223" s="329"/>
      <c r="T223" s="329"/>
      <c r="U223" s="357">
        <f t="shared" ref="U223" si="374">STDEV(L222:T222)/SQRT(COUNT(L222:T222))</f>
        <v>6.8007963196544383E-2</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(1.69*'VO2-LBM'!C224-1.69*'VCO2-LBM'!C224)/1000</f>
        <v>-9.2124425287356648E-2</v>
      </c>
      <c r="D224" s="355">
        <f>(1.69*'VO2-LBM'!D224-1.69*'VCO2-LBM'!D224)/1000</f>
        <v>0.38160386740331526</v>
      </c>
      <c r="E224" s="355">
        <f>(1.69*'VO2-LBM'!E224-1.69*'VCO2-LBM'!E224)/1000</f>
        <v>0.24444642857142934</v>
      </c>
      <c r="F224" s="355">
        <f>(1.69*'VO2-LBM'!F224-1.69*'VCO2-LBM'!F224)/1000</f>
        <v>0.3231800000000003</v>
      </c>
      <c r="G224" s="355">
        <f>(1.69*'VO2-LBM'!G224-1.69*'VCO2-LBM'!G224)/1000</f>
        <v>0.57182191780821812</v>
      </c>
      <c r="H224" s="355">
        <f>(1.69*'VO2-LBM'!H224-1.69*'VCO2-LBM'!H224)/1000</f>
        <v>0.4506398412698418</v>
      </c>
      <c r="I224" s="355">
        <f>(1.69*'VO2-LBM'!I224-1.69*'VCO2-LBM'!I224)/1000</f>
        <v>-4.2250000000000003E-2</v>
      </c>
      <c r="J224" s="355">
        <f>(1.69*'VO2-LBM'!J224-1.69*'VCO2-LBM'!J224)/1000</f>
        <v>5.6247328244275197E-2</v>
      </c>
      <c r="K224" s="356">
        <f>(1.69*'VO2-LBM'!K224-1.69*'VCO2-LBM'!K224)/1000</f>
        <v>0.38011692913386103</v>
      </c>
      <c r="L224" s="32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(1.69*'VO2-LBM'!C225-1.69*'VCO2-LBM'!C225)/1000</f>
        <v>1.0528505747128292E-2</v>
      </c>
      <c r="D225" s="355">
        <f>(1.69*'VO2-LBM'!D225-1.69*'VCO2-LBM'!D225)/1000</f>
        <v>0.47842872928176622</v>
      </c>
      <c r="E225" s="355">
        <f>(1.69*'VO2-LBM'!E225-1.69*'VCO2-LBM'!E225)/1000</f>
        <v>0.1575321428571442</v>
      </c>
      <c r="F225" s="355">
        <f>(1.69*'VO2-LBM'!F225-1.69*'VCO2-LBM'!F225)/1000</f>
        <v>-0.14299999999999999</v>
      </c>
      <c r="G225" s="355">
        <f>(1.69*'VO2-LBM'!G225-1.69*'VCO2-LBM'!G225)/1000</f>
        <v>0.40313445205479548</v>
      </c>
      <c r="H225" s="355">
        <f>(1.69*'VO2-LBM'!H225-1.69*'VCO2-LBM'!H225)/1000</f>
        <v>0.31860523809523966</v>
      </c>
      <c r="I225" s="355">
        <f>(1.69*'VO2-LBM'!I225-1.69*'VCO2-LBM'!I225)/1000</f>
        <v>0.19153333333333467</v>
      </c>
      <c r="J225" s="355">
        <f>(1.69*'VO2-LBM'!J225-1.69*'VCO2-LBM'!J225)/1000</f>
        <v>7.8746259541985636E-2</v>
      </c>
      <c r="K225" s="356">
        <f>(1.69*'VO2-LBM'!K225-1.69*'VCO2-LBM'!K225)/1000</f>
        <v>0.60032259842519675</v>
      </c>
      <c r="L225" s="329">
        <f t="shared" ref="L225:P225" si="375">AVERAGE(C225:C227)</f>
        <v>7.9841168582375749E-2</v>
      </c>
      <c r="M225" s="329">
        <f t="shared" si="375"/>
        <v>0.4129295580110493</v>
      </c>
      <c r="N225" s="329">
        <f t="shared" si="375"/>
        <v>0.26708035714285688</v>
      </c>
      <c r="O225" s="329">
        <f t="shared" si="375"/>
        <v>-0.19352666666666721</v>
      </c>
      <c r="P225" s="329">
        <f t="shared" si="375"/>
        <v>0.55180815068493272</v>
      </c>
      <c r="Q225" s="329">
        <f t="shared" ref="Q225" si="376">AVERAGE(H225:H227)</f>
        <v>0.29564269841269958</v>
      </c>
      <c r="R225" s="329">
        <f t="shared" ref="R225" si="377">AVERAGE(I225:I227)</f>
        <v>0.16993888888888886</v>
      </c>
      <c r="S225" s="329">
        <f t="shared" ref="S225" si="378">AVERAGE(J225:J227)</f>
        <v>-3.9373129770992825E-2</v>
      </c>
      <c r="T225" s="329">
        <f t="shared" ref="T225" si="379">AVERAGE(K225:K227)</f>
        <v>0.41507020997375249</v>
      </c>
      <c r="U225" s="357">
        <f t="shared" ref="U225" si="380">AVERAGE(L225:T225)</f>
        <v>0.21771235947321063</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(1.69*'VO2-LBM'!C226-1.69*'VCO2-LBM'!C226)/1000</f>
        <v>-0.1263420689655177</v>
      </c>
      <c r="D226" s="355">
        <f>(1.69*'VO2-LBM'!D226-1.69*'VCO2-LBM'!D226)/1000</f>
        <v>7.6890331491712455E-2</v>
      </c>
      <c r="E226" s="355">
        <f>(1.69*'VO2-LBM'!E226-1.69*'VCO2-LBM'!E226)/1000</f>
        <v>4.8889285714285503E-2</v>
      </c>
      <c r="F226" s="355">
        <f>(1.69*'VO2-LBM'!F226-1.69*'VCO2-LBM'!F226)/1000</f>
        <v>-5.7200000000000729E-2</v>
      </c>
      <c r="G226" s="355">
        <f>(1.69*'VO2-LBM'!G226-1.69*'VCO2-LBM'!G226)/1000</f>
        <v>0.6318632191780853</v>
      </c>
      <c r="H226" s="355">
        <f>(1.69*'VO2-LBM'!H226-1.69*'VCO2-LBM'!H226)/1000</f>
        <v>0.18082999999999994</v>
      </c>
      <c r="I226" s="355">
        <f>(1.69*'VO2-LBM'!I226-1.69*'VCO2-LBM'!I226)/1000</f>
        <v>0.12111666666666497</v>
      </c>
      <c r="J226" s="355">
        <f>(1.69*'VO2-LBM'!J226-1.69*'VCO2-LBM'!J226)/1000</f>
        <v>-0.17717908396946769</v>
      </c>
      <c r="K226" s="356">
        <f>(1.69*'VO2-LBM'!K226-1.69*'VCO2-LBM'!K226)/1000</f>
        <v>0.22282716535433064</v>
      </c>
      <c r="L226" s="329"/>
      <c r="M226" s="329"/>
      <c r="N226" s="329"/>
      <c r="O226" s="329"/>
      <c r="P226" s="329"/>
      <c r="Q226" s="329"/>
      <c r="R226" s="329"/>
      <c r="S226" s="329"/>
      <c r="T226" s="329"/>
      <c r="U226" s="357">
        <f t="shared" ref="U226" si="381">STDEV(L225:T225)/SQRT(COUNT(L225:T225))</f>
        <v>7.9380541412466241E-2</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(1.69*'VO2-LBM'!C227-1.69*'VCO2-LBM'!C227)/1000</f>
        <v>0.35533706896551664</v>
      </c>
      <c r="D227" s="355">
        <f>(1.69*'VO2-LBM'!D227-1.69*'VCO2-LBM'!D227)/1000</f>
        <v>0.68346961325966915</v>
      </c>
      <c r="E227" s="355">
        <f>(1.69*'VO2-LBM'!E227-1.69*'VCO2-LBM'!E227)/1000</f>
        <v>0.59481964285714095</v>
      </c>
      <c r="F227" s="355">
        <f>(1.69*'VO2-LBM'!F227-1.69*'VCO2-LBM'!F227)/1000</f>
        <v>-0.380380000000001</v>
      </c>
      <c r="G227" s="355">
        <f>(1.69*'VO2-LBM'!G227-1.69*'VCO2-LBM'!G227)/1000</f>
        <v>0.62042678082191738</v>
      </c>
      <c r="H227" s="355">
        <f>(1.69*'VO2-LBM'!H227-1.69*'VCO2-LBM'!H227)/1000</f>
        <v>0.38749285714285908</v>
      </c>
      <c r="I227" s="355">
        <f>(1.69*'VO2-LBM'!I227-1.69*'VCO2-LBM'!I227)/1000</f>
        <v>0.19716666666666696</v>
      </c>
      <c r="J227" s="355">
        <f>(1.69*'VO2-LBM'!J227-1.69*'VCO2-LBM'!J227)/1000</f>
        <v>-1.9686564885496409E-2</v>
      </c>
      <c r="K227" s="356">
        <f>(1.69*'VO2-LBM'!K227-1.69*'VCO2-LBM'!K227)/1000</f>
        <v>0.42206086614173</v>
      </c>
      <c r="L227" s="32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(1.69*'VO2-LBM'!C228-1.69*'VCO2-LBM'!C228)/1000</f>
        <v>0.10791718390804636</v>
      </c>
      <c r="D228" s="355">
        <f>(1.69*'VO2-LBM'!D228-1.69*'VCO2-LBM'!D228)/1000</f>
        <v>0.30471353591160188</v>
      </c>
      <c r="E228" s="355">
        <f>(1.69*'VO2-LBM'!E228-1.69*'VCO2-LBM'!E228)/1000</f>
        <v>0.75778392857143084</v>
      </c>
      <c r="F228" s="355">
        <f>(1.69*'VO2-LBM'!F228-1.69*'VCO2-LBM'!F228)/1000</f>
        <v>5.1479999999999561E-2</v>
      </c>
      <c r="G228" s="355">
        <f>(1.69*'VO2-LBM'!G228-1.69*'VCO2-LBM'!G228)/1000</f>
        <v>0.85201465753424599</v>
      </c>
      <c r="H228" s="355">
        <f>(1.69*'VO2-LBM'!H228-1.69*'VCO2-LBM'!H228)/1000</f>
        <v>0.22388476190476103</v>
      </c>
      <c r="I228" s="355">
        <f>(1.69*'VO2-LBM'!I228-1.69*'VCO2-LBM'!I228)/1000</f>
        <v>0.13801666666666734</v>
      </c>
      <c r="J228" s="355">
        <f>(1.69*'VO2-LBM'!J228-1.69*'VCO2-LBM'!J228)/1000</f>
        <v>9.8432824427482052E-2</v>
      </c>
      <c r="K228" s="356">
        <f>(1.69*'VO2-LBM'!K228-1.69*'VCO2-LBM'!K228)/1000</f>
        <v>0.52429921259842738</v>
      </c>
      <c r="L228" s="329">
        <f t="shared" ref="L228:P228" si="382">AVERAGE(C228:C230)</f>
        <v>0.17459772030651433</v>
      </c>
      <c r="M228" s="329">
        <f t="shared" si="382"/>
        <v>0.38350239410681386</v>
      </c>
      <c r="N228" s="329">
        <f t="shared" si="382"/>
        <v>0.51062142857142867</v>
      </c>
      <c r="O228" s="329">
        <f t="shared" si="382"/>
        <v>0.11153999999999965</v>
      </c>
      <c r="P228" s="329">
        <f t="shared" si="382"/>
        <v>0.85296769406392714</v>
      </c>
      <c r="Q228" s="329">
        <f t="shared" ref="Q228" si="383">AVERAGE(H228:H230)</f>
        <v>0.34348132275132287</v>
      </c>
      <c r="R228" s="329">
        <f t="shared" ref="R228" si="384">AVERAGE(I228:I230)</f>
        <v>0.16993888888888886</v>
      </c>
      <c r="S228" s="329">
        <f t="shared" ref="S228" si="385">AVERAGE(J228:J230)</f>
        <v>0.29154865139949043</v>
      </c>
      <c r="T228" s="329">
        <f t="shared" ref="T228" si="386">AVERAGE(K228:K230)</f>
        <v>0.39846740157480415</v>
      </c>
      <c r="U228" s="357">
        <f t="shared" ref="U228" si="387">AVERAGE(L228:T228)</f>
        <v>0.35962950018479889</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(1.69*'VO2-LBM'!C229-1.69*'VCO2-LBM'!C229)/1000</f>
        <v>0.20004160919540301</v>
      </c>
      <c r="D229" s="355">
        <f>(1.69*'VO2-LBM'!D229-1.69*'VCO2-LBM'!D229)/1000</f>
        <v>0.53538453038674017</v>
      </c>
      <c r="E229" s="355">
        <f>(1.69*'VO2-LBM'!E229-1.69*'VCO2-LBM'!E229)/1000</f>
        <v>0.2227178571428558</v>
      </c>
      <c r="F229" s="355">
        <f>(1.69*'VO2-LBM'!F229-1.69*'VCO2-LBM'!F229)/1000</f>
        <v>0.16015999999999986</v>
      </c>
      <c r="G229" s="355">
        <f>(1.69*'VO2-LBM'!G229-1.69*'VCO2-LBM'!G229)/1000</f>
        <v>0.90347863013698593</v>
      </c>
      <c r="H229" s="355">
        <f>(1.69*'VO2-LBM'!H229-1.69*'VCO2-LBM'!H229)/1000</f>
        <v>0.3674006349206338</v>
      </c>
      <c r="I229" s="355">
        <f>(1.69*'VO2-LBM'!I229-1.69*'VCO2-LBM'!I229)/1000</f>
        <v>0.10421666666666533</v>
      </c>
      <c r="J229" s="355">
        <f>(1.69*'VO2-LBM'!J229-1.69*'VCO2-LBM'!J229)/1000</f>
        <v>0.19405328244274642</v>
      </c>
      <c r="K229" s="356">
        <f>(1.69*'VO2-LBM'!K229-1.69*'VCO2-LBM'!K229)/1000</f>
        <v>0.48235527559055119</v>
      </c>
      <c r="L229" s="329"/>
      <c r="M229" s="329"/>
      <c r="N229" s="329"/>
      <c r="O229" s="329"/>
      <c r="P229" s="329"/>
      <c r="Q229" s="329"/>
      <c r="R229" s="329"/>
      <c r="S229" s="329"/>
      <c r="T229" s="329"/>
      <c r="U229" s="357">
        <f t="shared" ref="U229" si="388">STDEV(L228:T228)/SQRT(COUNT(L228:T228))</f>
        <v>7.4992859559433064E-2</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(1.69*'VO2-LBM'!C230-1.69*'VCO2-LBM'!C230)/1000</f>
        <v>0.21583436781609361</v>
      </c>
      <c r="D230" s="355">
        <f>(1.69*'VO2-LBM'!D230-1.69*'VCO2-LBM'!D230)/1000</f>
        <v>0.31040911602209964</v>
      </c>
      <c r="E230" s="355">
        <f>(1.69*'VO2-LBM'!E230-1.69*'VCO2-LBM'!E230)/1000</f>
        <v>0.55136249999999931</v>
      </c>
      <c r="F230" s="355">
        <f>(1.69*'VO2-LBM'!F230-1.69*'VCO2-LBM'!F230)/1000</f>
        <v>0.12297999999999956</v>
      </c>
      <c r="G230" s="355">
        <f>(1.69*'VO2-LBM'!G230-1.69*'VCO2-LBM'!G230)/1000</f>
        <v>0.80340979452054939</v>
      </c>
      <c r="H230" s="355">
        <f>(1.69*'VO2-LBM'!H230-1.69*'VCO2-LBM'!H230)/1000</f>
        <v>0.43915857142857384</v>
      </c>
      <c r="I230" s="355">
        <f>(1.69*'VO2-LBM'!I230-1.69*'VCO2-LBM'!I230)/1000</f>
        <v>0.26758333333333395</v>
      </c>
      <c r="J230" s="355">
        <f>(1.69*'VO2-LBM'!J230-1.69*'VCO2-LBM'!J230)/1000</f>
        <v>0.58215984732824289</v>
      </c>
      <c r="K230" s="356">
        <f>(1.69*'VO2-LBM'!K230-1.69*'VCO2-LBM'!K230)/1000</f>
        <v>0.18874771653543393</v>
      </c>
      <c r="L230" s="32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(1.69*'VO2-LBM'!C231-1.69*'VCO2-LBM'!C231)/1000</f>
        <v>-2.3689137931034564E-2</v>
      </c>
      <c r="D231" s="355">
        <f>(1.69*'VO2-LBM'!D231-1.69*'VCO2-LBM'!D231)/1000</f>
        <v>0.12815055248618865</v>
      </c>
      <c r="E231" s="355">
        <f>(1.69*'VO2-LBM'!E231-1.69*'VCO2-LBM'!E231)/1000</f>
        <v>0.41284285714285762</v>
      </c>
      <c r="F231" s="355">
        <f>(1.69*'VO2-LBM'!F231-1.69*'VCO2-LBM'!F231)/1000</f>
        <v>0.20878000000000066</v>
      </c>
      <c r="G231" s="355">
        <f>(1.69*'VO2-LBM'!G231-1.69*'VCO2-LBM'!G231)/1000</f>
        <v>1.0521523287671226</v>
      </c>
      <c r="H231" s="355">
        <f>(1.69*'VO2-LBM'!H231-1.69*'VCO2-LBM'!H231)/1000</f>
        <v>0.51091650793650845</v>
      </c>
      <c r="I231" s="355">
        <f>(1.69*'VO2-LBM'!I231-1.69*'VCO2-LBM'!I231)/1000</f>
        <v>-1.408333333333394E-2</v>
      </c>
      <c r="J231" s="355">
        <f>(1.69*'VO2-LBM'!J231-1.69*'VCO2-LBM'!J231)/1000</f>
        <v>0.30936030534351083</v>
      </c>
      <c r="K231" s="356">
        <f>(1.69*'VO2-LBM'!K231-1.69*'VCO2-LBM'!K231)/1000</f>
        <v>0.71042543307086359</v>
      </c>
      <c r="L231" s="329">
        <f t="shared" ref="L231:P231" si="389">AVERAGE(C231:C233)</f>
        <v>0.16757871647509578</v>
      </c>
      <c r="M231" s="329">
        <f t="shared" si="389"/>
        <v>0.29142384898710955</v>
      </c>
      <c r="N231" s="329">
        <f t="shared" si="389"/>
        <v>0.28518750000000059</v>
      </c>
      <c r="O231" s="329">
        <f t="shared" si="389"/>
        <v>0.27455999999999919</v>
      </c>
      <c r="P231" s="329">
        <f t="shared" si="389"/>
        <v>1.4181183561643829</v>
      </c>
      <c r="Q231" s="329">
        <f t="shared" ref="Q231" si="390">AVERAGE(H231:H233)</f>
        <v>0.328172962962963</v>
      </c>
      <c r="R231" s="329">
        <f t="shared" ref="R231" si="391">AVERAGE(I231:I233)</f>
        <v>-2.0655555555555111E-2</v>
      </c>
      <c r="S231" s="329">
        <f t="shared" ref="S231" si="392">AVERAGE(J231:J233)</f>
        <v>0.25030061068702281</v>
      </c>
      <c r="T231" s="329">
        <f t="shared" ref="T231" si="393">AVERAGE(K231:K233)</f>
        <v>0.58546745406824052</v>
      </c>
      <c r="U231" s="357">
        <f t="shared" ref="U231" si="394">AVERAGE(L231:T231)</f>
        <v>0.39779487708769551</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(1.69*'VO2-LBM'!C232-1.69*'VCO2-LBM'!C232)/1000</f>
        <v>0.41324385057471408</v>
      </c>
      <c r="D232" s="355">
        <f>(1.69*'VO2-LBM'!D232-1.69*'VCO2-LBM'!D232)/1000</f>
        <v>0.54677569060773568</v>
      </c>
      <c r="E232" s="355">
        <f>(1.69*'VO2-LBM'!E232-1.69*'VCO2-LBM'!E232)/1000</f>
        <v>0.15210000000000037</v>
      </c>
      <c r="F232" s="355">
        <f>(1.69*'VO2-LBM'!F232-1.69*'VCO2-LBM'!F232)/1000</f>
        <v>0.25453999999999904</v>
      </c>
      <c r="G232" s="355">
        <f>(1.69*'VO2-LBM'!G232-1.69*'VCO2-LBM'!G232)/1000</f>
        <v>1.2122624657534251</v>
      </c>
      <c r="H232" s="355">
        <f>(1.69*'VO2-LBM'!H232-1.69*'VCO2-LBM'!H232)/1000</f>
        <v>2.8703174603173464E-2</v>
      </c>
      <c r="I232" s="355">
        <f>(1.69*'VO2-LBM'!I232-1.69*'VCO2-LBM'!I232)/1000</f>
        <v>-9.5766666666666431E-2</v>
      </c>
      <c r="J232" s="355">
        <f>(1.69*'VO2-LBM'!J232-1.69*'VCO2-LBM'!J232)/1000</f>
        <v>0.3487334351145055</v>
      </c>
      <c r="K232" s="356">
        <f>(1.69*'VO2-LBM'!K232-1.69*'VCO2-LBM'!K232)/1000</f>
        <v>0.66323850393700745</v>
      </c>
      <c r="L232" s="329"/>
      <c r="M232" s="329"/>
      <c r="N232" s="329"/>
      <c r="O232" s="329"/>
      <c r="P232" s="329"/>
      <c r="Q232" s="329"/>
      <c r="R232" s="329"/>
      <c r="S232" s="329"/>
      <c r="T232" s="329"/>
      <c r="U232" s="357">
        <f t="shared" ref="U232" si="395">STDEV(L231:T231)/SQRT(COUNT(L231:T231))</f>
        <v>0.13794952099934121</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(1.69*'VO2-LBM'!C233-1.69*'VCO2-LBM'!C233)/1000</f>
        <v>0.11318143678160777</v>
      </c>
      <c r="D233" s="355">
        <f>(1.69*'VO2-LBM'!D233-1.69*'VCO2-LBM'!D233)/1000</f>
        <v>0.19934530386740426</v>
      </c>
      <c r="E233" s="355">
        <f>(1.69*'VO2-LBM'!E233-1.69*'VCO2-LBM'!E233)/1000</f>
        <v>0.29061964285714387</v>
      </c>
      <c r="F233" s="355">
        <f>(1.69*'VO2-LBM'!F233-1.69*'VCO2-LBM'!F233)/1000</f>
        <v>0.36035999999999785</v>
      </c>
      <c r="G233" s="355">
        <f>(1.69*'VO2-LBM'!G233-1.69*'VCO2-LBM'!G233)/1000</f>
        <v>1.9899402739726011</v>
      </c>
      <c r="H233" s="355">
        <f>(1.69*'VO2-LBM'!H233-1.69*'VCO2-LBM'!H233)/1000</f>
        <v>0.44489920634920693</v>
      </c>
      <c r="I233" s="355">
        <f>(1.69*'VO2-LBM'!I233-1.69*'VCO2-LBM'!I233)/1000</f>
        <v>4.7883333333335033E-2</v>
      </c>
      <c r="J233" s="355">
        <f>(1.69*'VO2-LBM'!J233-1.69*'VCO2-LBM'!J233)/1000</f>
        <v>9.2808091603052159E-2</v>
      </c>
      <c r="K233" s="356">
        <f>(1.69*'VO2-LBM'!K233-1.69*'VCO2-LBM'!K233)/1000</f>
        <v>0.38273842519685058</v>
      </c>
      <c r="L233" s="32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(1.69*'VO2-LBM'!C234-1.69*'VCO2-LBM'!C234)/1000</f>
        <v>0.11581356321839122</v>
      </c>
      <c r="D234" s="355">
        <f>(1.69*'VO2-LBM'!D234-1.69*'VCO2-LBM'!D234)/1000</f>
        <v>0.5296889502762433</v>
      </c>
      <c r="E234" s="355">
        <f>(1.69*'VO2-LBM'!E234-1.69*'VCO2-LBM'!E234)/1000</f>
        <v>0.45901607142857304</v>
      </c>
      <c r="F234" s="355">
        <f>(1.69*'VO2-LBM'!F234-1.69*'VCO2-LBM'!F234)/1000</f>
        <v>0.723579999999999</v>
      </c>
      <c r="G234" s="355">
        <f>(1.69*'VO2-LBM'!G234-1.69*'VCO2-LBM'!G234)/1000</f>
        <v>1.506750753424656</v>
      </c>
      <c r="H234" s="355">
        <f>(1.69*'VO2-LBM'!H234-1.69*'VCO2-LBM'!H234)/1000</f>
        <v>0.53674936507936677</v>
      </c>
      <c r="I234" s="355">
        <f>(1.69*'VO2-LBM'!I234-1.69*'VCO2-LBM'!I234)/1000</f>
        <v>5.9149999999999633E-2</v>
      </c>
      <c r="J234" s="355">
        <f>(1.69*'VO2-LBM'!J234-1.69*'VCO2-LBM'!J234)/1000</f>
        <v>0.23623877862595419</v>
      </c>
      <c r="K234" s="356">
        <f>(1.69*'VO2-LBM'!K234-1.69*'VCO2-LBM'!K234)/1000</f>
        <v>0.38011692913385925</v>
      </c>
      <c r="L234" s="329">
        <f t="shared" ref="L234:P234" si="396">AVERAGE(C234:C236)</f>
        <v>0.11230406130268178</v>
      </c>
      <c r="M234" s="329">
        <f t="shared" si="396"/>
        <v>0.56765948434622404</v>
      </c>
      <c r="N234" s="329">
        <f t="shared" si="396"/>
        <v>0.28247142857142932</v>
      </c>
      <c r="O234" s="329">
        <f t="shared" si="396"/>
        <v>0.58534666666666602</v>
      </c>
      <c r="P234" s="329">
        <f t="shared" si="396"/>
        <v>1.572510273972602</v>
      </c>
      <c r="Q234" s="329">
        <f t="shared" ref="Q234" si="397">AVERAGE(H234:H236)</f>
        <v>0.33869746031746067</v>
      </c>
      <c r="R234" s="329">
        <f t="shared" ref="R234" si="398">AVERAGE(I234:I236)</f>
        <v>0.41498888888888841</v>
      </c>
      <c r="S234" s="329">
        <f t="shared" ref="S234" si="399">AVERAGE(J234:J236)</f>
        <v>0.26998717557251983</v>
      </c>
      <c r="T234" s="329">
        <f t="shared" ref="T234" si="400">AVERAGE(K234:K236)</f>
        <v>0.4736169553805773</v>
      </c>
      <c r="U234" s="357">
        <f t="shared" ref="U234" si="401">AVERAGE(L234:T234)</f>
        <v>0.51306471055767211</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(1.69*'VO2-LBM'!C235-1.69*'VCO2-LBM'!C235)/1000</f>
        <v>8.1595919540230169E-2</v>
      </c>
      <c r="D235" s="355">
        <f>(1.69*'VO2-LBM'!D235-1.69*'VCO2-LBM'!D235)/1000</f>
        <v>0.52114558011049672</v>
      </c>
      <c r="E235" s="355">
        <f>(1.69*'VO2-LBM'!E235-1.69*'VCO2-LBM'!E235)/1000</f>
        <v>8.4198214285714126E-2</v>
      </c>
      <c r="F235" s="355">
        <f>(1.69*'VO2-LBM'!F235-1.69*'VCO2-LBM'!F235)/1000</f>
        <v>0.4690400000000009</v>
      </c>
      <c r="G235" s="355">
        <f>(1.69*'VO2-LBM'!G235-1.69*'VCO2-LBM'!G235)/1000</f>
        <v>1.7126066438356164</v>
      </c>
      <c r="H235" s="355">
        <f>(1.69*'VO2-LBM'!H235-1.69*'VCO2-LBM'!H235)/1000</f>
        <v>0.31860523809523877</v>
      </c>
      <c r="I235" s="355">
        <f>(1.69*'VO2-LBM'!I235-1.69*'VCO2-LBM'!I235)/1000</f>
        <v>0.86189999999999967</v>
      </c>
      <c r="J235" s="355">
        <f>(1.69*'VO2-LBM'!J235-1.69*'VCO2-LBM'!J235)/1000</f>
        <v>0.14343068702290293</v>
      </c>
      <c r="K235" s="356">
        <f>(1.69*'VO2-LBM'!K235-1.69*'VCO2-LBM'!K235)/1000</f>
        <v>0.56362165354330596</v>
      </c>
      <c r="L235" s="329"/>
      <c r="M235" s="329"/>
      <c r="N235" s="329"/>
      <c r="O235" s="329"/>
      <c r="P235" s="329"/>
      <c r="Q235" s="329"/>
      <c r="R235" s="329"/>
      <c r="S235" s="329"/>
      <c r="T235" s="329"/>
      <c r="U235" s="357">
        <f t="shared" ref="U235" si="402">STDEV(L234:T234)/SQRT(COUNT(L234:T234))</f>
        <v>0.14167049750640676</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(1.69*'VO2-LBM'!C236-1.69*'VCO2-LBM'!C236)/1000</f>
        <v>0.13950270114942395</v>
      </c>
      <c r="D236" s="355">
        <f>(1.69*'VO2-LBM'!D236-1.69*'VCO2-LBM'!D236)/1000</f>
        <v>0.65214392265193233</v>
      </c>
      <c r="E236" s="355">
        <f>(1.69*'VO2-LBM'!E236-1.69*'VCO2-LBM'!E236)/1000</f>
        <v>0.30420000000000075</v>
      </c>
      <c r="F236" s="355">
        <f>(1.69*'VO2-LBM'!F236-1.69*'VCO2-LBM'!F236)/1000</f>
        <v>0.56341999999999826</v>
      </c>
      <c r="G236" s="355">
        <f>(1.69*'VO2-LBM'!G236-1.69*'VCO2-LBM'!G236)/1000</f>
        <v>1.4981734246575333</v>
      </c>
      <c r="H236" s="355">
        <f>(1.69*'VO2-LBM'!H236-1.69*'VCO2-LBM'!H236)/1000</f>
        <v>0.16073777777777651</v>
      </c>
      <c r="I236" s="355">
        <f>(1.69*'VO2-LBM'!I236-1.69*'VCO2-LBM'!I236)/1000</f>
        <v>0.32391666666666608</v>
      </c>
      <c r="J236" s="355">
        <f>(1.69*'VO2-LBM'!J236-1.69*'VCO2-LBM'!J236)/1000</f>
        <v>0.43029206106870244</v>
      </c>
      <c r="K236" s="356">
        <f>(1.69*'VO2-LBM'!K236-1.69*'VCO2-LBM'!K236)/1000</f>
        <v>0.47711228346456663</v>
      </c>
      <c r="L236" s="32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(1.69*'VO2-LBM'!C237-1.69*'VCO2-LBM'!C237)/1000</f>
        <v>0.23162712643678243</v>
      </c>
      <c r="D237" s="355">
        <f>(1.69*'VO2-LBM'!D237-1.69*'VCO2-LBM'!D237)/1000</f>
        <v>0.37306049723756862</v>
      </c>
      <c r="E237" s="355">
        <f>(1.69*'VO2-LBM'!E237-1.69*'VCO2-LBM'!E237)/1000</f>
        <v>0.26074285714285722</v>
      </c>
      <c r="F237" s="355">
        <f>(1.69*'VO2-LBM'!F237-1.69*'VCO2-LBM'!F237)/1000</f>
        <v>0.33176000000000205</v>
      </c>
      <c r="G237" s="355">
        <f>(1.69*'VO2-LBM'!G237-1.69*'VCO2-LBM'!G237)/1000</f>
        <v>0.93492883561643791</v>
      </c>
      <c r="H237" s="355">
        <f>(1.69*'VO2-LBM'!H237-1.69*'VCO2-LBM'!H237)/1000</f>
        <v>0.12055333333333329</v>
      </c>
      <c r="I237" s="355">
        <f>(1.69*'VO2-LBM'!I237-1.69*'VCO2-LBM'!I237)/1000</f>
        <v>0.3041999999999998</v>
      </c>
      <c r="J237" s="355">
        <f>(1.69*'VO2-LBM'!J237-1.69*'VCO2-LBM'!J237)/1000</f>
        <v>0.60184641221374113</v>
      </c>
      <c r="K237" s="356">
        <f>(1.69*'VO2-LBM'!K237-1.69*'VCO2-LBM'!K237)/1000</f>
        <v>0.74974787401574761</v>
      </c>
      <c r="L237" s="329">
        <f t="shared" ref="L237:P237" si="403">AVERAGE(C237:C239)</f>
        <v>5.6152030651342111E-2</v>
      </c>
      <c r="M237" s="329">
        <f t="shared" si="403"/>
        <v>0.3569230202578268</v>
      </c>
      <c r="N237" s="329">
        <f t="shared" si="403"/>
        <v>0.22271785714285763</v>
      </c>
      <c r="O237" s="329">
        <f t="shared" si="403"/>
        <v>0.42232666666666807</v>
      </c>
      <c r="P237" s="329">
        <f t="shared" si="403"/>
        <v>1.2084503196347027</v>
      </c>
      <c r="Q237" s="329">
        <f t="shared" ref="Q237" si="404">AVERAGE(H237:H239)</f>
        <v>0.31477814814814759</v>
      </c>
      <c r="R237" s="329">
        <f t="shared" ref="R237" si="405">AVERAGE(I237:I239)</f>
        <v>0.22251666666666639</v>
      </c>
      <c r="S237" s="329">
        <f t="shared" ref="S237" si="406">AVERAGE(J237:J239)</f>
        <v>0.54653653944020453</v>
      </c>
      <c r="T237" s="329">
        <f t="shared" ref="T237" si="407">AVERAGE(K237:K239)</f>
        <v>0.78994414698162585</v>
      </c>
      <c r="U237" s="357">
        <f t="shared" ref="U237" si="408">AVERAGE(L237:T237)</f>
        <v>0.46003837728778241</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(1.69*'VO2-LBM'!C238-1.69*'VCO2-LBM'!C238)/1000</f>
        <v>5.2642528735650559E-3</v>
      </c>
      <c r="D238" s="355">
        <f>(1.69*'VO2-LBM'!D238-1.69*'VCO2-LBM'!D238)/1000</f>
        <v>0.32749585635359196</v>
      </c>
      <c r="E238" s="355">
        <f>(1.69*'VO2-LBM'!E238-1.69*'VCO2-LBM'!E238)/1000</f>
        <v>0.2037053571428569</v>
      </c>
      <c r="F238" s="355">
        <f>(1.69*'VO2-LBM'!F238-1.69*'VCO2-LBM'!F238)/1000</f>
        <v>0.3946800000000012</v>
      </c>
      <c r="G238" s="355">
        <f>(1.69*'VO2-LBM'!G238-1.69*'VCO2-LBM'!G238)/1000</f>
        <v>1.4924552054794504</v>
      </c>
      <c r="H238" s="355">
        <f>(1.69*'VO2-LBM'!H238-1.69*'VCO2-LBM'!H238)/1000</f>
        <v>0.1176830158730154</v>
      </c>
      <c r="I238" s="355">
        <f>(1.69*'VO2-LBM'!I238-1.69*'VCO2-LBM'!I238)/1000</f>
        <v>0.12111666666666587</v>
      </c>
      <c r="J238" s="355">
        <f>(1.69*'VO2-LBM'!J238-1.69*'VCO2-LBM'!J238)/1000</f>
        <v>0.2446758778625972</v>
      </c>
      <c r="K238" s="356">
        <f>(1.69*'VO2-LBM'!K238-1.69*'VCO2-LBM'!K238)/1000</f>
        <v>0.60556559055117942</v>
      </c>
      <c r="L238" s="329"/>
      <c r="M238" s="329"/>
      <c r="N238" s="329"/>
      <c r="O238" s="329"/>
      <c r="P238" s="329"/>
      <c r="Q238" s="329"/>
      <c r="R238" s="329"/>
      <c r="S238" s="329"/>
      <c r="T238" s="329"/>
      <c r="U238" s="357">
        <f t="shared" ref="U238" si="409">STDEV(L237:T237)/SQRT(COUNT(L237:T237))</f>
        <v>0.11699106339453046</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(1.69*'VO2-LBM'!C239-1.69*'VCO2-LBM'!C239)/1000</f>
        <v>-6.8435287356321164E-2</v>
      </c>
      <c r="D239" s="355">
        <f>(1.69*'VO2-LBM'!D239-1.69*'VCO2-LBM'!D239)/1000</f>
        <v>0.37021270718231974</v>
      </c>
      <c r="E239" s="355">
        <f>(1.69*'VO2-LBM'!E239-1.69*'VCO2-LBM'!E239)/1000</f>
        <v>0.2037053571428587</v>
      </c>
      <c r="F239" s="355">
        <f>(1.69*'VO2-LBM'!F239-1.69*'VCO2-LBM'!F239)/1000</f>
        <v>0.54054000000000091</v>
      </c>
      <c r="G239" s="355">
        <f>(1.69*'VO2-LBM'!G239-1.69*'VCO2-LBM'!G239)/1000</f>
        <v>1.1979669178082195</v>
      </c>
      <c r="H239" s="355">
        <f>(1.69*'VO2-LBM'!H239-1.69*'VCO2-LBM'!H239)/1000</f>
        <v>0.70609809523809419</v>
      </c>
      <c r="I239" s="355">
        <f>(1.69*'VO2-LBM'!I239-1.69*'VCO2-LBM'!I239)/1000</f>
        <v>0.24223333333333358</v>
      </c>
      <c r="J239" s="355">
        <f>(1.69*'VO2-LBM'!J239-1.69*'VCO2-LBM'!J239)/1000</f>
        <v>0.7930873282442753</v>
      </c>
      <c r="K239" s="356">
        <f>(1.69*'VO2-LBM'!K239-1.69*'VCO2-LBM'!K239)/1000</f>
        <v>1.0145189763779507</v>
      </c>
      <c r="L239" s="32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(1.69*'VO2-LBM'!C240-1.69*'VCO2-LBM'!C240)/1000</f>
        <v>-9.4756551724137356E-2</v>
      </c>
      <c r="D240" s="355">
        <f>(1.69*'VO2-LBM'!D240-1.69*'VCO2-LBM'!D240)/1000</f>
        <v>0.58094917127071855</v>
      </c>
      <c r="E240" s="355">
        <f>(1.69*'VO2-LBM'!E240-1.69*'VCO2-LBM'!E240)/1000</f>
        <v>0.41284285714285762</v>
      </c>
      <c r="F240" s="355">
        <f>(1.69*'VO2-LBM'!F240-1.69*'VCO2-LBM'!F240)/1000</f>
        <v>1.5014999999999983</v>
      </c>
      <c r="G240" s="355">
        <f>(1.69*'VO2-LBM'!G240-1.69*'VCO2-LBM'!G240)/1000</f>
        <v>1.0550114383561622</v>
      </c>
      <c r="H240" s="355">
        <f>(1.69*'VO2-LBM'!H240-1.69*'VCO2-LBM'!H240)/1000</f>
        <v>0.53674936507936677</v>
      </c>
      <c r="I240" s="355">
        <f>(1.69*'VO2-LBM'!I240-1.69*'VCO2-LBM'!I240)/1000</f>
        <v>-0.16336666666666497</v>
      </c>
      <c r="J240" s="355">
        <f>(1.69*'VO2-LBM'!J240-1.69*'VCO2-LBM'!J240)/1000</f>
        <v>0.94495511450381586</v>
      </c>
      <c r="K240" s="356">
        <f>(1.69*'VO2-LBM'!K240-1.69*'VCO2-LBM'!K240)/1000</f>
        <v>0.31720102362205033</v>
      </c>
      <c r="L240" s="329">
        <f t="shared" ref="L240:P240" si="410">AVERAGE(C240:C242)</f>
        <v>-1.5792758620688799E-2</v>
      </c>
      <c r="M240" s="329">
        <f t="shared" si="410"/>
        <v>0.61227486187845326</v>
      </c>
      <c r="N240" s="329">
        <f t="shared" si="410"/>
        <v>0.69259821428571378</v>
      </c>
      <c r="O240" s="329">
        <f t="shared" si="410"/>
        <v>0.85227999999999982</v>
      </c>
      <c r="P240" s="329">
        <f t="shared" si="410"/>
        <v>1.7431038127853871</v>
      </c>
      <c r="Q240" s="329">
        <f t="shared" ref="Q240" si="411">AVERAGE(H240:H242)</f>
        <v>0.58267444444444572</v>
      </c>
      <c r="R240" s="329">
        <f t="shared" ref="R240" si="412">AVERAGE(I240:I242)</f>
        <v>0.15961111111111101</v>
      </c>
      <c r="S240" s="329">
        <f t="shared" ref="S240" si="413">AVERAGE(J240:J242)</f>
        <v>0.75652656488549574</v>
      </c>
      <c r="T240" s="329">
        <f t="shared" ref="T240" si="414">AVERAGE(K240:K242)</f>
        <v>0.47012162729658852</v>
      </c>
      <c r="U240" s="357">
        <f t="shared" ref="U240" si="415">AVERAGE(L240:T240)</f>
        <v>0.65037754200738962</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(1.69*'VO2-LBM'!C241-1.69*'VCO2-LBM'!C241)/1000</f>
        <v>-6.3171034482757016E-2</v>
      </c>
      <c r="D241" s="355">
        <f>(1.69*'VO2-LBM'!D241-1.69*'VCO2-LBM'!D241)/1000</f>
        <v>0.72618646408839782</v>
      </c>
      <c r="E241" s="355">
        <f>(1.69*'VO2-LBM'!E241-1.69*'VCO2-LBM'!E241)/1000</f>
        <v>1.0103785714285696</v>
      </c>
      <c r="F241" s="355">
        <f>(1.69*'VO2-LBM'!F241-1.69*'VCO2-LBM'!F241)/1000</f>
        <v>0.48906000000000133</v>
      </c>
      <c r="G241" s="355">
        <f>(1.69*'VO2-LBM'!G241-1.69*'VCO2-LBM'!G241)/1000</f>
        <v>2.130036643835616</v>
      </c>
      <c r="H241" s="355">
        <f>(1.69*'VO2-LBM'!H241-1.69*'VCO2-LBM'!H241)/1000</f>
        <v>0.70322777777777812</v>
      </c>
      <c r="I241" s="355">
        <f>(1.69*'VO2-LBM'!I241-1.69*'VCO2-LBM'!I241)/1000</f>
        <v>0.32391666666666424</v>
      </c>
      <c r="J241" s="355">
        <f>(1.69*'VO2-LBM'!J241-1.69*'VCO2-LBM'!J241)/1000</f>
        <v>0.75933893129771246</v>
      </c>
      <c r="K241" s="356">
        <f>(1.69*'VO2-LBM'!K241-1.69*'VCO2-LBM'!K241)/1000</f>
        <v>0.40633188976377821</v>
      </c>
      <c r="L241" s="329"/>
      <c r="M241" s="329"/>
      <c r="N241" s="329"/>
      <c r="O241" s="329"/>
      <c r="P241" s="329"/>
      <c r="Q241" s="329"/>
      <c r="R241" s="329"/>
      <c r="S241" s="329"/>
      <c r="T241" s="329"/>
      <c r="U241" s="357">
        <f t="shared" ref="U241" si="416">STDEV(L240:T240)/SQRT(COUNT(L240:T240))</f>
        <v>0.16545508719185725</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(1.69*'VO2-LBM'!C242-1.69*'VCO2-LBM'!C242)/1000</f>
        <v>0.11054931034482797</v>
      </c>
      <c r="D242" s="355">
        <f>(1.69*'VO2-LBM'!D242-1.69*'VCO2-LBM'!D242)/1000</f>
        <v>0.5296889502762433</v>
      </c>
      <c r="E242" s="355">
        <f>(1.69*'VO2-LBM'!E242-1.69*'VCO2-LBM'!E242)/1000</f>
        <v>0.65457321428571413</v>
      </c>
      <c r="F242" s="355">
        <f>(1.69*'VO2-LBM'!F242-1.69*'VCO2-LBM'!F242)/1000</f>
        <v>0.56627999999999978</v>
      </c>
      <c r="G242" s="355">
        <f>(1.69*'VO2-LBM'!G242-1.69*'VCO2-LBM'!G242)/1000</f>
        <v>2.0442633561643833</v>
      </c>
      <c r="H242" s="355">
        <f>(1.69*'VO2-LBM'!H242-1.69*'VCO2-LBM'!H242)/1000</f>
        <v>0.50804619047619237</v>
      </c>
      <c r="I242" s="355">
        <f>(1.69*'VO2-LBM'!I242-1.69*'VCO2-LBM'!I242)/1000</f>
        <v>0.31828333333333375</v>
      </c>
      <c r="J242" s="355">
        <f>(1.69*'VO2-LBM'!J242-1.69*'VCO2-LBM'!J242)/1000</f>
        <v>0.56528564885495869</v>
      </c>
      <c r="K242" s="356">
        <f>(1.69*'VO2-LBM'!K242-1.69*'VCO2-LBM'!K242)/1000</f>
        <v>0.68683196850393691</v>
      </c>
      <c r="L242" s="32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(1.69*'VO2-LBM'!C243-1.69*'VCO2-LBM'!C243)/1000</f>
        <v>0.10528505747126382</v>
      </c>
      <c r="D243" s="355">
        <f>(1.69*'VO2-LBM'!D243-1.69*'VCO2-LBM'!D243)/1000</f>
        <v>0.32749585635359019</v>
      </c>
      <c r="E243" s="355">
        <f>(1.69*'VO2-LBM'!E243-1.69*'VCO2-LBM'!E243)/1000</f>
        <v>0.6246964285714266</v>
      </c>
      <c r="F243" s="355">
        <f>(1.69*'VO2-LBM'!F243-1.69*'VCO2-LBM'!F243)/1000</f>
        <v>0.80937999999999921</v>
      </c>
      <c r="G243" s="355">
        <f>(1.69*'VO2-LBM'!G243-1.69*'VCO2-LBM'!G243)/1000</f>
        <v>0.98639280821917785</v>
      </c>
      <c r="H243" s="355">
        <f>(1.69*'VO2-LBM'!H243-1.69*'VCO2-LBM'!H243)/1000</f>
        <v>0.24971761904761844</v>
      </c>
      <c r="I243" s="355">
        <f>(1.69*'VO2-LBM'!I243-1.69*'VCO2-LBM'!I243)/1000</f>
        <v>0.33800000000000002</v>
      </c>
      <c r="J243" s="355">
        <f>(1.69*'VO2-LBM'!J243-1.69*'VCO2-LBM'!J243)/1000</f>
        <v>0.29529847328244069</v>
      </c>
      <c r="K243" s="356">
        <f>(1.69*'VO2-LBM'!K243-1.69*'VCO2-LBM'!K243)/1000</f>
        <v>0.94111708661417293</v>
      </c>
      <c r="L243" s="329">
        <f t="shared" ref="L243:P243" si="417">AVERAGE(C243:C245)</f>
        <v>0.17372034482758558</v>
      </c>
      <c r="M243" s="329">
        <f t="shared" si="417"/>
        <v>0.43096556169429096</v>
      </c>
      <c r="N243" s="329">
        <f t="shared" si="417"/>
        <v>0.47440714285714236</v>
      </c>
      <c r="O243" s="329">
        <f t="shared" si="417"/>
        <v>0.87992666666666663</v>
      </c>
      <c r="P243" s="329">
        <f t="shared" si="417"/>
        <v>1.1140997031963471</v>
      </c>
      <c r="Q243" s="329">
        <f t="shared" ref="Q243" si="418">AVERAGE(H243:H245)</f>
        <v>0.42672052910052843</v>
      </c>
      <c r="R243" s="329">
        <f t="shared" ref="R243" si="419">AVERAGE(I243:I245)</f>
        <v>0.30607777777777728</v>
      </c>
      <c r="S243" s="329">
        <f t="shared" ref="S243" si="420">AVERAGE(J243:J245)</f>
        <v>0.46779027989821803</v>
      </c>
      <c r="T243" s="329">
        <f t="shared" ref="T243" si="421">AVERAGE(K243:K245)</f>
        <v>0.84150023622047365</v>
      </c>
      <c r="U243" s="357">
        <f t="shared" ref="U243" si="422">AVERAGE(L243:T243)</f>
        <v>0.5683564713598922</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(1.69*'VO2-LBM'!C244-1.69*'VCO2-LBM'!C244)/1000</f>
        <v>0.2184664942528716</v>
      </c>
      <c r="D244" s="355">
        <f>(1.69*'VO2-LBM'!D244-1.69*'VCO2-LBM'!D244)/1000</f>
        <v>0.61227486187845348</v>
      </c>
      <c r="E244" s="355">
        <f>(1.69*'VO2-LBM'!E244-1.69*'VCO2-LBM'!E244)/1000</f>
        <v>0.39926250000000074</v>
      </c>
      <c r="F244" s="355">
        <f>(1.69*'VO2-LBM'!F244-1.69*'VCO2-LBM'!F244)/1000</f>
        <v>0.72357999999999989</v>
      </c>
      <c r="G244" s="355">
        <f>(1.69*'VO2-LBM'!G244-1.69*'VCO2-LBM'!G244)/1000</f>
        <v>1.4324139041095896</v>
      </c>
      <c r="H244" s="355">
        <f>(1.69*'VO2-LBM'!H244-1.69*'VCO2-LBM'!H244)/1000</f>
        <v>0.35878968253968196</v>
      </c>
      <c r="I244" s="355">
        <f>(1.69*'VO2-LBM'!I244-1.69*'VCO2-LBM'!I244)/1000</f>
        <v>0.15491666666666606</v>
      </c>
      <c r="J244" s="355">
        <f>(1.69*'VO2-LBM'!J244-1.69*'VCO2-LBM'!J244)/1000</f>
        <v>0.39373129770992454</v>
      </c>
      <c r="K244" s="356">
        <f>(1.69*'VO2-LBM'!K244-1.69*'VCO2-LBM'!K244)/1000</f>
        <v>0.5977011023622063</v>
      </c>
      <c r="L244" s="329"/>
      <c r="M244" s="329"/>
      <c r="N244" s="329"/>
      <c r="O244" s="329"/>
      <c r="P244" s="329"/>
      <c r="Q244" s="329"/>
      <c r="R244" s="329"/>
      <c r="S244" s="329"/>
      <c r="T244" s="329"/>
      <c r="U244" s="357">
        <f t="shared" ref="U244" si="423">STDEV(L243:T243)/SQRT(COUNT(L243:T243))</f>
        <v>0.10219290044120806</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(1.69*'VO2-LBM'!C245-1.69*'VCO2-LBM'!C245)/1000</f>
        <v>0.19740948275862139</v>
      </c>
      <c r="D245" s="355">
        <f>(1.69*'VO2-LBM'!D245-1.69*'VCO2-LBM'!D245)/1000</f>
        <v>0.3531259668508292</v>
      </c>
      <c r="E245" s="355">
        <f>(1.69*'VO2-LBM'!E245-1.69*'VCO2-LBM'!E245)/1000</f>
        <v>0.3992624999999998</v>
      </c>
      <c r="F245" s="355">
        <f>(1.69*'VO2-LBM'!F245-1.69*'VCO2-LBM'!F245)/1000</f>
        <v>1.1068200000000006</v>
      </c>
      <c r="G245" s="355">
        <f>(1.69*'VO2-LBM'!G245-1.69*'VCO2-LBM'!G245)/1000</f>
        <v>0.92349239726027377</v>
      </c>
      <c r="H245" s="355">
        <f>(1.69*'VO2-LBM'!H245-1.69*'VCO2-LBM'!H245)/1000</f>
        <v>0.67165428571428487</v>
      </c>
      <c r="I245" s="355">
        <f>(1.69*'VO2-LBM'!I245-1.69*'VCO2-LBM'!I245)/1000</f>
        <v>0.42531666666666568</v>
      </c>
      <c r="J245" s="355">
        <f>(1.69*'VO2-LBM'!J245-1.69*'VCO2-LBM'!J245)/1000</f>
        <v>0.71434106870228875</v>
      </c>
      <c r="K245" s="356">
        <f>(1.69*'VO2-LBM'!K245-1.69*'VCO2-LBM'!K245)/1000</f>
        <v>0.98568251968504139</v>
      </c>
      <c r="L245" s="32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(1.69*'VO2-LBM'!C246-1.69*'VCO2-LBM'!C246)/1000</f>
        <v>-7.896379310344856E-3</v>
      </c>
      <c r="D246" s="355">
        <f>(1.69*'VO2-LBM'!D246-1.69*'VCO2-LBM'!D246)/1000</f>
        <v>0.35882154696132601</v>
      </c>
      <c r="E246" s="355">
        <f>(1.69*'VO2-LBM'!E246-1.69*'VCO2-LBM'!E246)/1000</f>
        <v>0.33407678571428367</v>
      </c>
      <c r="F246" s="355">
        <f>(1.69*'VO2-LBM'!F246-1.69*'VCO2-LBM'!F246)/1000</f>
        <v>0.70355999999999763</v>
      </c>
      <c r="G246" s="355">
        <f>(1.69*'VO2-LBM'!G246-1.69*'VCO2-LBM'!G246)/1000</f>
        <v>1.6582835616438352</v>
      </c>
      <c r="H246" s="355">
        <f>(1.69*'VO2-LBM'!H246-1.69*'VCO2-LBM'!H246)/1000</f>
        <v>1.4753431746031747</v>
      </c>
      <c r="I246" s="355">
        <f>(1.69*'VO2-LBM'!I246-1.69*'VCO2-LBM'!I246)/1000</f>
        <v>0.49291666666666789</v>
      </c>
      <c r="J246" s="355">
        <f>(1.69*'VO2-LBM'!J246-1.69*'VCO2-LBM'!J246)/1000</f>
        <v>0.54278671755725194</v>
      </c>
      <c r="K246" s="356">
        <f>(1.69*'VO2-LBM'!K246-1.69*'VCO2-LBM'!K246)/1000</f>
        <v>0.61343007874015898</v>
      </c>
      <c r="L246" s="329">
        <f t="shared" ref="L246:P246" si="424">AVERAGE(C246:C248)</f>
        <v>0.2781280268199231</v>
      </c>
      <c r="M246" s="329">
        <f t="shared" si="424"/>
        <v>0.62841233885819536</v>
      </c>
      <c r="N246" s="329">
        <f t="shared" si="424"/>
        <v>0.4617321428571422</v>
      </c>
      <c r="O246" s="329">
        <f t="shared" si="424"/>
        <v>1.0601066666666659</v>
      </c>
      <c r="P246" s="329">
        <f t="shared" si="424"/>
        <v>0.9720972602739727</v>
      </c>
      <c r="Q246" s="329">
        <f t="shared" ref="Q246" si="425">AVERAGE(H246:H248)</f>
        <v>0.57693380952380902</v>
      </c>
      <c r="R246" s="329">
        <f t="shared" ref="R246" si="426">AVERAGE(I246:I248)</f>
        <v>0.67693888888888909</v>
      </c>
      <c r="S246" s="329">
        <f t="shared" ref="S246" si="427">AVERAGE(J246:J248)</f>
        <v>1.0940105343511448</v>
      </c>
      <c r="T246" s="329">
        <f t="shared" ref="T246" si="428">AVERAGE(K246:K248)</f>
        <v>0.67459832020997323</v>
      </c>
      <c r="U246" s="357">
        <f t="shared" ref="U246" si="429">AVERAGE(L246:T246)</f>
        <v>0.71366199871663505</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(1.69*'VO2-LBM'!C247-1.69*'VCO2-LBM'!C247)/1000</f>
        <v>0.30795879310344754</v>
      </c>
      <c r="D247" s="355">
        <f>(1.69*'VO2-LBM'!D247-1.69*'VCO2-LBM'!D247)/1000</f>
        <v>1.3071356353591164</v>
      </c>
      <c r="E247" s="355">
        <f>(1.69*'VO2-LBM'!E247-1.69*'VCO2-LBM'!E247)/1000</f>
        <v>0.60025178571428572</v>
      </c>
      <c r="F247" s="355">
        <f>(1.69*'VO2-LBM'!F247-1.69*'VCO2-LBM'!F247)/1000</f>
        <v>1.6931199999999991</v>
      </c>
      <c r="G247" s="355">
        <f>(1.69*'VO2-LBM'!G247-1.69*'VCO2-LBM'!G247)/1000</f>
        <v>0.58897657534246628</v>
      </c>
      <c r="H247" s="355">
        <f>(1.69*'VO2-LBM'!H247-1.69*'VCO2-LBM'!H247)/1000</f>
        <v>-6.3146984126984537E-2</v>
      </c>
      <c r="I247" s="355">
        <f>(1.69*'VO2-LBM'!I247-1.69*'VCO2-LBM'!I247)/1000</f>
        <v>0.57178333333333287</v>
      </c>
      <c r="J247" s="355">
        <f>(1.69*'VO2-LBM'!J247-1.69*'VCO2-LBM'!J247)/1000</f>
        <v>1.139008396946565</v>
      </c>
      <c r="K247" s="356">
        <f>(1.69*'VO2-LBM'!K247-1.69*'VCO2-LBM'!K247)/1000</f>
        <v>0.22807015748031245</v>
      </c>
      <c r="L247" s="329"/>
      <c r="M247" s="329"/>
      <c r="N247" s="329"/>
      <c r="O247" s="329"/>
      <c r="P247" s="329"/>
      <c r="Q247" s="329"/>
      <c r="R247" s="329"/>
      <c r="S247" s="329"/>
      <c r="T247" s="329"/>
      <c r="U247" s="357">
        <f t="shared" ref="U247" si="430">STDEV(L246:T246)/SQRT(COUNT(L246:T246))</f>
        <v>9.2306317789366168E-2</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(1.69*'VO2-LBM'!C248-1.69*'VCO2-LBM'!C248)/1000</f>
        <v>0.53432166666666669</v>
      </c>
      <c r="D248" s="355">
        <f>(1.69*'VO2-LBM'!D248-1.69*'VCO2-LBM'!D248)/1000</f>
        <v>0.21927983425414369</v>
      </c>
      <c r="E248" s="355">
        <f>(1.69*'VO2-LBM'!E248-1.69*'VCO2-LBM'!E248)/1000</f>
        <v>0.45086785714285726</v>
      </c>
      <c r="F248" s="355">
        <f>(1.69*'VO2-LBM'!F248-1.69*'VCO2-LBM'!F248)/1000</f>
        <v>0.78364000000000034</v>
      </c>
      <c r="G248" s="355">
        <f>(1.69*'VO2-LBM'!G248-1.69*'VCO2-LBM'!G248)/1000</f>
        <v>0.66903164383561675</v>
      </c>
      <c r="H248" s="355">
        <f>(1.69*'VO2-LBM'!H248-1.69*'VCO2-LBM'!H248)/1000</f>
        <v>0.31860523809523694</v>
      </c>
      <c r="I248" s="355">
        <f>(1.69*'VO2-LBM'!I248-1.69*'VCO2-LBM'!I248)/1000</f>
        <v>0.96611666666666673</v>
      </c>
      <c r="J248" s="355">
        <f>(1.69*'VO2-LBM'!J248-1.69*'VCO2-LBM'!J248)/1000</f>
        <v>1.6002364885496181</v>
      </c>
      <c r="K248" s="356">
        <f>(1.69*'VO2-LBM'!K248-1.69*'VCO2-LBM'!K248)/1000</f>
        <v>1.1822947244094484</v>
      </c>
      <c r="L248" s="32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(1.69*'VO2-LBM'!C249-1.69*'VCO2-LBM'!C249)/1000</f>
        <v>0.53432166666666858</v>
      </c>
      <c r="D249" s="355">
        <f>(1.69*'VO2-LBM'!D249-1.69*'VCO2-LBM'!D249)/1000</f>
        <v>0.39299502762430982</v>
      </c>
      <c r="E249" s="355">
        <f>(1.69*'VO2-LBM'!E249-1.69*'VCO2-LBM'!E249)/1000</f>
        <v>0.83654999999999924</v>
      </c>
      <c r="F249" s="355">
        <f>(1.69*'VO2-LBM'!F249-1.69*'VCO2-LBM'!F249)/1000</f>
        <v>1.1697399999999989</v>
      </c>
      <c r="G249" s="355">
        <f>(1.69*'VO2-LBM'!G249-1.69*'VCO2-LBM'!G249)/1000</f>
        <v>1.2951766438356154</v>
      </c>
      <c r="H249" s="355">
        <f>(1.69*'VO2-LBM'!H249-1.69*'VCO2-LBM'!H249)/1000</f>
        <v>0.22962539682539682</v>
      </c>
      <c r="I249" s="355">
        <f>(1.69*'VO2-LBM'!I249-1.69*'VCO2-LBM'!I249)/1000</f>
        <v>0.25068333333333431</v>
      </c>
      <c r="J249" s="355">
        <f>(1.69*'VO2-LBM'!J249-1.69*'VCO2-LBM'!J249)/1000</f>
        <v>1.6817951145038177</v>
      </c>
      <c r="K249" s="356">
        <f>(1.69*'VO2-LBM'!K249-1.69*'VCO2-LBM'!K249)/1000</f>
        <v>1.4916312598425201</v>
      </c>
      <c r="L249" s="329">
        <f t="shared" ref="L249:P249" si="431">AVERAGE(C249:C251)</f>
        <v>0.69926825670498138</v>
      </c>
      <c r="M249" s="329">
        <f t="shared" si="431"/>
        <v>0.56765948434622537</v>
      </c>
      <c r="N249" s="329">
        <f t="shared" si="431"/>
        <v>0.688976785714286</v>
      </c>
      <c r="O249" s="329">
        <f t="shared" si="431"/>
        <v>1.2822333333333324</v>
      </c>
      <c r="P249" s="329">
        <f t="shared" si="431"/>
        <v>1.2856462785388121</v>
      </c>
      <c r="Q249" s="329">
        <f t="shared" ref="Q249" si="432">AVERAGE(H249:H251)</f>
        <v>0.63434015873015781</v>
      </c>
      <c r="R249" s="329">
        <f t="shared" ref="R249" si="433">AVERAGE(I249:I251)</f>
        <v>0.47320000000000073</v>
      </c>
      <c r="S249" s="329">
        <f t="shared" ref="S249" si="434">AVERAGE(J249:J251)</f>
        <v>1.3649351653944028</v>
      </c>
      <c r="T249" s="329">
        <f t="shared" ref="T249" si="435">AVERAGE(K249:K251)</f>
        <v>1.0127713123359581</v>
      </c>
      <c r="U249" s="357">
        <f t="shared" ref="U249" si="436">AVERAGE(L249:T249)</f>
        <v>0.88989230834423971</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(1.69*'VO2-LBM'!C250-1.69*'VCO2-LBM'!C250)/1000</f>
        <v>0.6211818390804601</v>
      </c>
      <c r="D250" s="355">
        <f>(1.69*'VO2-LBM'!D250-1.69*'VCO2-LBM'!D250)/1000</f>
        <v>0.57240580110497286</v>
      </c>
      <c r="E250" s="355">
        <f>(1.69*'VO2-LBM'!E250-1.69*'VCO2-LBM'!E250)/1000</f>
        <v>0.6681535714285719</v>
      </c>
      <c r="F250" s="355">
        <f>(1.69*'VO2-LBM'!F250-1.69*'VCO2-LBM'!F250)/1000</f>
        <v>1.1840399999999991</v>
      </c>
      <c r="G250" s="355">
        <f>(1.69*'VO2-LBM'!G250-1.69*'VCO2-LBM'!G250)/1000</f>
        <v>1.1979669178082204</v>
      </c>
      <c r="H250" s="355">
        <f>(1.69*'VO2-LBM'!H250-1.69*'VCO2-LBM'!H250)/1000</f>
        <v>0.95007507936507773</v>
      </c>
      <c r="I250" s="355">
        <f>(1.69*'VO2-LBM'!I250-1.69*'VCO2-LBM'!I250)/1000</f>
        <v>0.80556666666666843</v>
      </c>
      <c r="J250" s="355">
        <f>(1.69*'VO2-LBM'!J250-1.69*'VCO2-LBM'!J250)/1000</f>
        <v>2.0192790839694679</v>
      </c>
      <c r="K250" s="356">
        <f>(1.69*'VO2-LBM'!K250-1.69*'VCO2-LBM'!K250)/1000</f>
        <v>0.60032259842519675</v>
      </c>
      <c r="L250" s="329"/>
      <c r="M250" s="329"/>
      <c r="N250" s="329"/>
      <c r="O250" s="329"/>
      <c r="P250" s="329"/>
      <c r="Q250" s="329"/>
      <c r="R250" s="329"/>
      <c r="S250" s="329"/>
      <c r="T250" s="329"/>
      <c r="U250" s="357">
        <f t="shared" ref="U250" si="437">STDEV(L249:T249)/SQRT(COUNT(L249:T249))</f>
        <v>0.11611749321718128</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(1.69*'VO2-LBM'!C251-1.69*'VCO2-LBM'!C251)/1000</f>
        <v>0.94230126436781569</v>
      </c>
      <c r="D251" s="355">
        <f>(1.69*'VO2-LBM'!D251-1.69*'VCO2-LBM'!D251)/1000</f>
        <v>0.73757762430939333</v>
      </c>
      <c r="E251" s="355">
        <f>(1.69*'VO2-LBM'!E251-1.69*'VCO2-LBM'!E251)/1000</f>
        <v>0.56222678571428697</v>
      </c>
      <c r="F251" s="355">
        <f>(1.69*'VO2-LBM'!F251-1.69*'VCO2-LBM'!F251)/1000</f>
        <v>1.49292</v>
      </c>
      <c r="G251" s="355">
        <f>(1.69*'VO2-LBM'!G251-1.69*'VCO2-LBM'!G251)/1000</f>
        <v>1.3637952739726007</v>
      </c>
      <c r="H251" s="355">
        <f>(1.69*'VO2-LBM'!H251-1.69*'VCO2-LBM'!H251)/1000</f>
        <v>0.72331999999999885</v>
      </c>
      <c r="I251" s="355">
        <f>(1.69*'VO2-LBM'!I251-1.69*'VCO2-LBM'!I251)/1000</f>
        <v>0.36334999999999945</v>
      </c>
      <c r="J251" s="355">
        <f>(1.69*'VO2-LBM'!J251-1.69*'VCO2-LBM'!J251)/1000</f>
        <v>0.39373129770992271</v>
      </c>
      <c r="K251" s="356">
        <f>(1.69*'VO2-LBM'!K251-1.69*'VCO2-LBM'!K251)/1000</f>
        <v>0.94636007874015737</v>
      </c>
      <c r="L251" s="32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(1.69*'VO2-LBM'!C252-1.69*'VCO2-LBM'!C252)/1000</f>
        <v>0.87386597701149371</v>
      </c>
      <c r="D252" s="355">
        <f>(1.69*'VO2-LBM'!D252-1.69*'VCO2-LBM'!D252)/1000</f>
        <v>0.86572817679558012</v>
      </c>
      <c r="E252" s="355">
        <f>(1.69*'VO2-LBM'!E252-1.69*'VCO2-LBM'!E252)/1000</f>
        <v>0.44543571428571338</v>
      </c>
      <c r="F252" s="355">
        <f>(1.69*'VO2-LBM'!F252-1.69*'VCO2-LBM'!F252)/1000</f>
        <v>0.71499999999999997</v>
      </c>
      <c r="G252" s="355">
        <f>(1.69*'VO2-LBM'!G252-1.69*'VCO2-LBM'!G252)/1000</f>
        <v>1.2122624657534251</v>
      </c>
      <c r="H252" s="355">
        <f>(1.69*'VO2-LBM'!H252-1.69*'VCO2-LBM'!H252)/1000</f>
        <v>1.1337753968253956</v>
      </c>
      <c r="I252" s="355">
        <f>(1.69*'VO2-LBM'!I252-1.69*'VCO2-LBM'!I252)/1000</f>
        <v>0.45630000000000021</v>
      </c>
      <c r="J252" s="355">
        <f>(1.69*'VO2-LBM'!J252-1.69*'VCO2-LBM'!J252)/1000</f>
        <v>0.57653511450381489</v>
      </c>
      <c r="K252" s="356">
        <f>(1.69*'VO2-LBM'!K252-1.69*'VCO2-LBM'!K252)/1000</f>
        <v>0.84150023622047143</v>
      </c>
      <c r="L252" s="329">
        <f t="shared" ref="L252:P252" si="438">AVERAGE(C252:C254)</f>
        <v>0.90369674329501992</v>
      </c>
      <c r="M252" s="329">
        <f t="shared" si="438"/>
        <v>0.87617007366482536</v>
      </c>
      <c r="N252" s="329">
        <f t="shared" si="438"/>
        <v>0.62288571428571382</v>
      </c>
      <c r="O252" s="329">
        <f t="shared" si="438"/>
        <v>1.02674</v>
      </c>
      <c r="P252" s="329">
        <f t="shared" si="438"/>
        <v>0.91396203196347037</v>
      </c>
      <c r="Q252" s="329">
        <f t="shared" ref="Q252" si="439">AVERAGE(H252:H254)</f>
        <v>1.0668013227513227</v>
      </c>
      <c r="R252" s="329">
        <f t="shared" ref="R252" si="440">AVERAGE(I252:I254)</f>
        <v>0.66567222222222211</v>
      </c>
      <c r="S252" s="329">
        <f t="shared" ref="S252" si="441">AVERAGE(J252:J254)</f>
        <v>0.86808376590330794</v>
      </c>
      <c r="T252" s="329">
        <f t="shared" ref="T252" si="442">AVERAGE(K252:K254)</f>
        <v>0.864219868766404</v>
      </c>
      <c r="U252" s="357">
        <f t="shared" ref="U252" si="443">AVERAGE(L252:T252)</f>
        <v>0.86758130476136519</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(1.69*'VO2-LBM'!C253-1.69*'VCO2-LBM'!C253)/1000</f>
        <v>0.71330626436781674</v>
      </c>
      <c r="D253" s="355">
        <f>(1.69*'VO2-LBM'!D253-1.69*'VCO2-LBM'!D253)/1000</f>
        <v>1.2587232044198899</v>
      </c>
      <c r="E253" s="355">
        <f>(1.69*'VO2-LBM'!E253-1.69*'VCO2-LBM'!E253)/1000</f>
        <v>0.56765892857142808</v>
      </c>
      <c r="F253" s="355">
        <f>(1.69*'VO2-LBM'!F253-1.69*'VCO2-LBM'!F253)/1000</f>
        <v>1.06392</v>
      </c>
      <c r="G253" s="355">
        <f>(1.69*'VO2-LBM'!G253-1.69*'VCO2-LBM'!G253)/1000</f>
        <v>0.72049561643835569</v>
      </c>
      <c r="H253" s="355">
        <f>(1.69*'VO2-LBM'!H253-1.69*'VCO2-LBM'!H253)/1000</f>
        <v>1.3490492063492066</v>
      </c>
      <c r="I253" s="355">
        <f>(1.69*'VO2-LBM'!I253-1.69*'VCO2-LBM'!I253)/1000</f>
        <v>0.75204999999999922</v>
      </c>
      <c r="J253" s="355">
        <f>(1.69*'VO2-LBM'!J253-1.69*'VCO2-LBM'!J253)/1000</f>
        <v>0.90839435114503975</v>
      </c>
      <c r="K253" s="356">
        <f>(1.69*'VO2-LBM'!K253-1.69*'VCO2-LBM'!K253)/1000</f>
        <v>0.64488803149606333</v>
      </c>
      <c r="L253" s="329"/>
      <c r="M253" s="329"/>
      <c r="N253" s="329"/>
      <c r="O253" s="329"/>
      <c r="P253" s="329"/>
      <c r="Q253" s="329"/>
      <c r="R253" s="329"/>
      <c r="S253" s="329"/>
      <c r="T253" s="329"/>
      <c r="U253" s="357">
        <f t="shared" ref="U253" si="444">STDEV(L252:T252)/SQRT(COUNT(L252:T252))</f>
        <v>4.8477390330543109E-2</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(1.69*'VO2-LBM'!C254-1.69*'VCO2-LBM'!C254)/1000</f>
        <v>1.1239179885057493</v>
      </c>
      <c r="D254" s="355">
        <f>(1.69*'VO2-LBM'!D254-1.69*'VCO2-LBM'!D254)/1000</f>
        <v>0.50405883977900612</v>
      </c>
      <c r="E254" s="355">
        <f>(1.69*'VO2-LBM'!E254-1.69*'VCO2-LBM'!E254)/1000</f>
        <v>0.8555625</v>
      </c>
      <c r="F254" s="355">
        <f>(1.69*'VO2-LBM'!F254-1.69*'VCO2-LBM'!F254)/1000</f>
        <v>1.3013000000000001</v>
      </c>
      <c r="G254" s="355">
        <f>(1.69*'VO2-LBM'!G254-1.69*'VCO2-LBM'!G254)/1000</f>
        <v>0.80912801369863063</v>
      </c>
      <c r="H254" s="355">
        <f>(1.69*'VO2-LBM'!H254-1.69*'VCO2-LBM'!H254)/1000</f>
        <v>0.71757936507936571</v>
      </c>
      <c r="I254" s="355">
        <f>(1.69*'VO2-LBM'!I254-1.69*'VCO2-LBM'!I254)/1000</f>
        <v>0.78866666666666696</v>
      </c>
      <c r="J254" s="355">
        <f>(1.69*'VO2-LBM'!J254-1.69*'VCO2-LBM'!J254)/1000</f>
        <v>1.1193218320610694</v>
      </c>
      <c r="K254" s="356">
        <f>(1.69*'VO2-LBM'!K254-1.69*'VCO2-LBM'!K254)/1000</f>
        <v>1.1062713385826775</v>
      </c>
      <c r="L254" s="32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(1.69*'VO2-LBM'!C255-1.69*'VCO2-LBM'!C255)/1000</f>
        <v>0.88965873563218334</v>
      </c>
      <c r="D255" s="355">
        <f>(1.69*'VO2-LBM'!D255-1.69*'VCO2-LBM'!D255)/1000</f>
        <v>0.41292955801104925</v>
      </c>
      <c r="E255" s="355">
        <f>(1.69*'VO2-LBM'!E255-1.69*'VCO2-LBM'!E255)/1000</f>
        <v>1.1108732142857143</v>
      </c>
      <c r="F255" s="355">
        <f>(1.69*'VO2-LBM'!F255-1.69*'VCO2-LBM'!F255)/1000</f>
        <v>1.2898599999999978</v>
      </c>
      <c r="G255" s="355">
        <f>(1.69*'VO2-LBM'!G255-1.69*'VCO2-LBM'!G255)/1000</f>
        <v>0.91777417808219341</v>
      </c>
      <c r="H255" s="355">
        <f>(1.69*'VO2-LBM'!H255-1.69*'VCO2-LBM'!H255)/1000</f>
        <v>1.5011760317460321</v>
      </c>
      <c r="I255" s="355">
        <f>(1.69*'VO2-LBM'!I255-1.69*'VCO2-LBM'!I255)/1000</f>
        <v>1.4759333333333333</v>
      </c>
      <c r="J255" s="355">
        <f>(1.69*'VO2-LBM'!J255-1.69*'VCO2-LBM'!J255)/1000</f>
        <v>1.4118079389312987</v>
      </c>
      <c r="K255" s="356">
        <f>(1.69*'VO2-LBM'!K255-1.69*'VCO2-LBM'!K255)/1000</f>
        <v>0.92800960629921425</v>
      </c>
      <c r="L255" s="329">
        <f t="shared" ref="L255:P255" si="445">AVERAGE(C255:C257)</f>
        <v>0.9124704980842907</v>
      </c>
      <c r="M255" s="329">
        <f t="shared" si="445"/>
        <v>1.0831094843462239</v>
      </c>
      <c r="N255" s="329">
        <f t="shared" si="445"/>
        <v>1.1452767857142854</v>
      </c>
      <c r="O255" s="329">
        <f t="shared" si="445"/>
        <v>1.5911133333333336</v>
      </c>
      <c r="P255" s="329">
        <f t="shared" si="445"/>
        <v>1.3247207762557089</v>
      </c>
      <c r="Q255" s="329">
        <f t="shared" ref="Q255" si="446">AVERAGE(H255:H257)</f>
        <v>1.9365075132275134</v>
      </c>
      <c r="R255" s="329">
        <f t="shared" ref="R255" si="447">AVERAGE(I255:I257)</f>
        <v>1.7576000000000003</v>
      </c>
      <c r="S255" s="329">
        <f t="shared" ref="S255" si="448">AVERAGE(J255:J257)</f>
        <v>1.1980680916030535</v>
      </c>
      <c r="T255" s="329">
        <f t="shared" ref="T255" si="449">AVERAGE(K255:K257)</f>
        <v>1.2530751181102373</v>
      </c>
      <c r="U255" s="357">
        <f t="shared" ref="U255" si="450">AVERAGE(L255:T255)</f>
        <v>1.3557712889638496</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(1.69*'VO2-LBM'!C256-1.69*'VCO2-LBM'!C256)/1000</f>
        <v>0.65276735632183769</v>
      </c>
      <c r="D256" s="355">
        <f>(1.69*'VO2-LBM'!D256-1.69*'VCO2-LBM'!D256)/1000</f>
        <v>0.52684116022099492</v>
      </c>
      <c r="E256" s="355">
        <f>(1.69*'VO2-LBM'!E256-1.69*'VCO2-LBM'!E256)/1000</f>
        <v>1.0945767857142854</v>
      </c>
      <c r="F256" s="355">
        <f>(1.69*'VO2-LBM'!F256-1.69*'VCO2-LBM'!F256)/1000</f>
        <v>1.4042600000000003</v>
      </c>
      <c r="G256" s="355">
        <f>(1.69*'VO2-LBM'!G256-1.69*'VCO2-LBM'!G256)/1000</f>
        <v>1.2980357534246587</v>
      </c>
      <c r="H256" s="355">
        <f>(1.69*'VO2-LBM'!H256-1.69*'VCO2-LBM'!H256)/1000</f>
        <v>2.0407957142857138</v>
      </c>
      <c r="I256" s="355">
        <f>(1.69*'VO2-LBM'!I256-1.69*'VCO2-LBM'!I256)/1000</f>
        <v>1.2365166666666674</v>
      </c>
      <c r="J256" s="355">
        <f>(1.69*'VO2-LBM'!J256-1.69*'VCO2-LBM'!J256)/1000</f>
        <v>0.73121526717557206</v>
      </c>
      <c r="K256" s="356">
        <f>(1.69*'VO2-LBM'!K256-1.69*'VCO2-LBM'!K256)/1000</f>
        <v>1.1482152755905517</v>
      </c>
      <c r="L256" s="329"/>
      <c r="M256" s="329"/>
      <c r="N256" s="329"/>
      <c r="O256" s="329"/>
      <c r="P256" s="329"/>
      <c r="Q256" s="329"/>
      <c r="R256" s="329"/>
      <c r="S256" s="329"/>
      <c r="T256" s="329"/>
      <c r="U256" s="357">
        <f t="shared" ref="U256" si="451">STDEV(L255:T255)/SQRT(COUNT(L255:T255))</f>
        <v>0.11215413972447791</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(1.69*'VO2-LBM'!C257-1.69*'VCO2-LBM'!C257)/1000</f>
        <v>1.1949854022988511</v>
      </c>
      <c r="D257" s="355">
        <f>(1.69*'VO2-LBM'!D257-1.69*'VCO2-LBM'!D257)/1000</f>
        <v>2.3095577348066274</v>
      </c>
      <c r="E257" s="355">
        <f>(1.69*'VO2-LBM'!E257-1.69*'VCO2-LBM'!E257)/1000</f>
        <v>1.2303803571428562</v>
      </c>
      <c r="F257" s="355">
        <f>(1.69*'VO2-LBM'!F257-1.69*'VCO2-LBM'!F257)/1000</f>
        <v>2.079220000000003</v>
      </c>
      <c r="G257" s="355">
        <f>(1.69*'VO2-LBM'!G257-1.69*'VCO2-LBM'!G257)/1000</f>
        <v>1.7583523972602744</v>
      </c>
      <c r="H257" s="355">
        <f>(1.69*'VO2-LBM'!H257-1.69*'VCO2-LBM'!H257)/1000</f>
        <v>2.2675507936507939</v>
      </c>
      <c r="I257" s="355">
        <f>(1.69*'VO2-LBM'!I257-1.69*'VCO2-LBM'!I257)/1000</f>
        <v>2.5603500000000006</v>
      </c>
      <c r="J257" s="355">
        <f>(1.69*'VO2-LBM'!J257-1.69*'VCO2-LBM'!J257)/1000</f>
        <v>1.4511810687022899</v>
      </c>
      <c r="K257" s="356">
        <f>(1.69*'VO2-LBM'!K257-1.69*'VCO2-LBM'!K257)/1000</f>
        <v>1.6830004724409464</v>
      </c>
      <c r="L257" s="32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(1.69*'VO2-LBM'!C258-1.69*'VCO2-LBM'!C258)/1000</f>
        <v>0.85544109195402329</v>
      </c>
      <c r="D258" s="355">
        <f>(1.69*'VO2-LBM'!D258-1.69*'VCO2-LBM'!D258)/1000</f>
        <v>1.9507361878453029</v>
      </c>
      <c r="E258" s="355">
        <f>(1.69*'VO2-LBM'!E258-1.69*'VCO2-LBM'!E258)/1000</f>
        <v>1.515567857142857</v>
      </c>
      <c r="F258" s="355">
        <f>(1.69*'VO2-LBM'!F258-1.69*'VCO2-LBM'!F258)/1000</f>
        <v>1.5672799999999998</v>
      </c>
      <c r="G258" s="355">
        <f>(1.69*'VO2-LBM'!G258-1.69*'VCO2-LBM'!G258)/1000</f>
        <v>1.5496373972602715</v>
      </c>
      <c r="H258" s="355">
        <f>(1.69*'VO2-LBM'!H258-1.69*'VCO2-LBM'!H258)/1000</f>
        <v>1.5413604761904771</v>
      </c>
      <c r="I258" s="355">
        <f>(1.69*'VO2-LBM'!I258-1.69*'VCO2-LBM'!I258)/1000</f>
        <v>1.506916666666666</v>
      </c>
      <c r="J258" s="355">
        <f>(1.69*'VO2-LBM'!J258-1.69*'VCO2-LBM'!J258)/1000</f>
        <v>1.2149422900763365</v>
      </c>
      <c r="K258" s="356">
        <f>(1.69*'VO2-LBM'!K258-1.69*'VCO2-LBM'!K258)/1000</f>
        <v>1.6541640157480306</v>
      </c>
      <c r="L258" s="329">
        <f t="shared" ref="L258:P258" si="452">AVERAGE(C258:C260)</f>
        <v>1.090577720306513</v>
      </c>
      <c r="M258" s="329">
        <f t="shared" si="452"/>
        <v>1.9668736648250456</v>
      </c>
      <c r="N258" s="329">
        <f t="shared" si="452"/>
        <v>1.516473214285714</v>
      </c>
      <c r="O258" s="329">
        <f t="shared" si="452"/>
        <v>1.7465066666666662</v>
      </c>
      <c r="P258" s="329">
        <f t="shared" si="452"/>
        <v>1.7240430821917803</v>
      </c>
      <c r="Q258" s="329">
        <f t="shared" ref="Q258" si="453">AVERAGE(H258:H260)</f>
        <v>1.4657754497354503</v>
      </c>
      <c r="R258" s="329">
        <f t="shared" ref="R258" si="454">AVERAGE(I258:I260)</f>
        <v>1.7115944444444453</v>
      </c>
      <c r="S258" s="329">
        <f t="shared" ref="S258" si="455">AVERAGE(J258:J260)</f>
        <v>1.6189855979643772</v>
      </c>
      <c r="T258" s="329">
        <f t="shared" ref="T258" si="456">AVERAGE(K258:K260)</f>
        <v>1.9862201837270348</v>
      </c>
      <c r="U258" s="357">
        <f t="shared" ref="U258" si="457">AVERAGE(L258:T258)</f>
        <v>1.6474500026830028</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(1.69*'VO2-LBM'!C259-1.69*'VCO2-LBM'!C259)/1000</f>
        <v>1.1265501149425281</v>
      </c>
      <c r="D259" s="355">
        <f>(1.69*'VO2-LBM'!D259-1.69*'VCO2-LBM'!D259)/1000</f>
        <v>1.9393450276243085</v>
      </c>
      <c r="E259" s="355">
        <f>(1.69*'VO2-LBM'!E259-1.69*'VCO2-LBM'!E259)/1000</f>
        <v>1.7301375000000008</v>
      </c>
      <c r="F259" s="355">
        <f>(1.69*'VO2-LBM'!F259-1.69*'VCO2-LBM'!F259)/1000</f>
        <v>1.6158999999999997</v>
      </c>
      <c r="G259" s="355">
        <f>(1.69*'VO2-LBM'!G259-1.69*'VCO2-LBM'!G259)/1000</f>
        <v>1.9613491780821923</v>
      </c>
      <c r="H259" s="355">
        <f>(1.69*'VO2-LBM'!H259-1.69*'VCO2-LBM'!H259)/1000</f>
        <v>1.7221904761904772</v>
      </c>
      <c r="I259" s="355">
        <f>(1.69*'VO2-LBM'!I259-1.69*'VCO2-LBM'!I259)/1000</f>
        <v>1.7745</v>
      </c>
      <c r="J259" s="355">
        <f>(1.69*'VO2-LBM'!J259-1.69*'VCO2-LBM'!J259)/1000</f>
        <v>1.8842854961832072</v>
      </c>
      <c r="K259" s="356">
        <f>(1.69*'VO2-LBM'!K259-1.69*'VCO2-LBM'!K259)/1000</f>
        <v>2.3488604724409479</v>
      </c>
      <c r="L259" s="329"/>
      <c r="M259" s="329"/>
      <c r="N259" s="329"/>
      <c r="O259" s="329"/>
      <c r="P259" s="329"/>
      <c r="Q259" s="329"/>
      <c r="R259" s="329"/>
      <c r="S259" s="329"/>
      <c r="T259" s="329"/>
      <c r="U259" s="357">
        <f t="shared" ref="U259" si="458">STDEV(L258:T258)/SQRT(COUNT(L258:T258))</f>
        <v>9.1109478324514284E-2</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(1.69*'VO2-LBM'!C260-1.69*'VCO2-LBM'!C260)/1000</f>
        <v>1.2897419540229875</v>
      </c>
      <c r="D260" s="355">
        <f>(1.69*'VO2-LBM'!D260-1.69*'VCO2-LBM'!D260)/1000</f>
        <v>2.0105397790055251</v>
      </c>
      <c r="E260" s="355">
        <f>(1.69*'VO2-LBM'!E260-1.69*'VCO2-LBM'!E260)/1000</f>
        <v>1.3037142857142845</v>
      </c>
      <c r="F260" s="355">
        <f>(1.69*'VO2-LBM'!F260-1.69*'VCO2-LBM'!F260)/1000</f>
        <v>2.0563400000000001</v>
      </c>
      <c r="G260" s="355">
        <f>(1.69*'VO2-LBM'!G260-1.69*'VCO2-LBM'!G260)/1000</f>
        <v>1.6611426712328767</v>
      </c>
      <c r="H260" s="355">
        <f>(1.69*'VO2-LBM'!H260-1.69*'VCO2-LBM'!H260)/1000</f>
        <v>1.1337753968253965</v>
      </c>
      <c r="I260" s="355">
        <f>(1.69*'VO2-LBM'!I260-1.69*'VCO2-LBM'!I260)/1000</f>
        <v>1.8533666666666695</v>
      </c>
      <c r="J260" s="355">
        <f>(1.69*'VO2-LBM'!J260-1.69*'VCO2-LBM'!J260)/1000</f>
        <v>1.7577290076335885</v>
      </c>
      <c r="K260" s="356">
        <f>(1.69*'VO2-LBM'!K260-1.69*'VCO2-LBM'!K260)/1000</f>
        <v>1.9556360629921254</v>
      </c>
      <c r="L260" s="32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(1.69*'VO2-LBM'!C261-1.69*'VCO2-LBM'!C261)/1000</f>
        <v>1.2581564367816092</v>
      </c>
      <c r="D261" s="355">
        <f>(1.69*'VO2-LBM'!D261-1.69*'VCO2-LBM'!D261)/1000</f>
        <v>1.9621273480662995</v>
      </c>
      <c r="E261" s="355">
        <f>(1.69*'VO2-LBM'!E261-1.69*'VCO2-LBM'!E261)/1000</f>
        <v>1.3553196428571437</v>
      </c>
      <c r="F261" s="355">
        <f>(1.69*'VO2-LBM'!F261-1.69*'VCO2-LBM'!F261)/1000</f>
        <v>1.8561400000000003</v>
      </c>
      <c r="G261" s="355">
        <f>(1.69*'VO2-LBM'!G261-1.69*'VCO2-LBM'!G261)/1000</f>
        <v>1.5038916438356174</v>
      </c>
      <c r="H261" s="355">
        <f>(1.69*'VO2-LBM'!H261-1.69*'VCO2-LBM'!H261)/1000</f>
        <v>1.5844152380952374</v>
      </c>
      <c r="I261" s="355">
        <f>(1.69*'VO2-LBM'!I261-1.69*'VCO2-LBM'!I261)/1000</f>
        <v>0.58868333333333245</v>
      </c>
      <c r="J261" s="355">
        <f>(1.69*'VO2-LBM'!J261-1.69*'VCO2-LBM'!J261)/1000</f>
        <v>1.3752471755725182</v>
      </c>
      <c r="K261" s="356">
        <f>(1.69*'VO2-LBM'!K261-1.69*'VCO2-LBM'!K261)/1000</f>
        <v>1.80096779527559</v>
      </c>
      <c r="L261" s="329">
        <f t="shared" ref="L261:P261" si="459">AVERAGE(C261:C263)</f>
        <v>1.4353862835249043</v>
      </c>
      <c r="M261" s="329">
        <f t="shared" si="459"/>
        <v>2.0883793738489875</v>
      </c>
      <c r="N261" s="329">
        <f t="shared" si="459"/>
        <v>1.3009982142857153</v>
      </c>
      <c r="O261" s="329">
        <f t="shared" si="459"/>
        <v>1.806566666666666</v>
      </c>
      <c r="P261" s="329">
        <f t="shared" si="459"/>
        <v>1.6725791095890414</v>
      </c>
      <c r="Q261" s="329">
        <f t="shared" ref="Q261" si="460">AVERAGE(H261:H263)</f>
        <v>1.6360809523809519</v>
      </c>
      <c r="R261" s="329">
        <f t="shared" ref="R261" si="461">AVERAGE(I261:I263)</f>
        <v>1.2825222222222219</v>
      </c>
      <c r="S261" s="329">
        <f t="shared" ref="S261" si="462">AVERAGE(J261:J263)</f>
        <v>1.623672875318066</v>
      </c>
      <c r="T261" s="329">
        <f t="shared" ref="T261" si="463">AVERAGE(K261:K263)</f>
        <v>1.6428041994750651</v>
      </c>
      <c r="U261" s="357">
        <f t="shared" ref="U261" si="464">AVERAGE(L261:T261)</f>
        <v>1.6098877663679578</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(1.69*'VO2-LBM'!C262-1.69*'VCO2-LBM'!C262)/1000</f>
        <v>1.4608301724137926</v>
      </c>
      <c r="D262" s="355">
        <f>(1.69*'VO2-LBM'!D262-1.69*'VCO2-LBM'!D262)/1000</f>
        <v>2.1557770718232052</v>
      </c>
      <c r="E262" s="355">
        <f>(1.69*'VO2-LBM'!E262-1.69*'VCO2-LBM'!E262)/1000</f>
        <v>1.412357142857144</v>
      </c>
      <c r="F262" s="355">
        <f>(1.69*'VO2-LBM'!F262-1.69*'VCO2-LBM'!F262)/1000</f>
        <v>1.8160999999999985</v>
      </c>
      <c r="G262" s="355">
        <f>(1.69*'VO2-LBM'!G262-1.69*'VCO2-LBM'!G262)/1000</f>
        <v>2.198655273972602</v>
      </c>
      <c r="H262" s="355">
        <f>(1.69*'VO2-LBM'!H262-1.69*'VCO2-LBM'!H262)/1000</f>
        <v>1.7135795238095233</v>
      </c>
      <c r="I262" s="355">
        <f>(1.69*'VO2-LBM'!I262-1.69*'VCO2-LBM'!I262)/1000</f>
        <v>1.3998833333333331</v>
      </c>
      <c r="J262" s="355">
        <f>(1.69*'VO2-LBM'!J262-1.69*'VCO2-LBM'!J262)/1000</f>
        <v>1.597424122137405</v>
      </c>
      <c r="K262" s="356">
        <f>(1.69*'VO2-LBM'!K262-1.69*'VCO2-LBM'!K262)/1000</f>
        <v>1.3579349606299203</v>
      </c>
      <c r="L262" s="329"/>
      <c r="M262" s="329"/>
      <c r="N262" s="329"/>
      <c r="O262" s="329"/>
      <c r="P262" s="329"/>
      <c r="Q262" s="329"/>
      <c r="R262" s="329"/>
      <c r="S262" s="329"/>
      <c r="T262" s="329"/>
      <c r="U262" s="357">
        <f t="shared" ref="U262" si="465">STDEV(L261:T261)/SQRT(COUNT(L261:T261))</f>
        <v>8.3878081078692504E-2</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(1.69*'VO2-LBM'!C263-1.69*'VCO2-LBM'!C263)/1000</f>
        <v>1.5871722413793115</v>
      </c>
      <c r="D263" s="355">
        <f>(1.69*'VO2-LBM'!D263-1.69*'VCO2-LBM'!D263)/1000</f>
        <v>2.1472337016574574</v>
      </c>
      <c r="E263" s="355">
        <f>(1.69*'VO2-LBM'!E263-1.69*'VCO2-LBM'!E263)/1000</f>
        <v>1.1353178571428579</v>
      </c>
      <c r="F263" s="355">
        <f>(1.69*'VO2-LBM'!F263-1.69*'VCO2-LBM'!F263)/1000</f>
        <v>1.7474599999999991</v>
      </c>
      <c r="G263" s="355">
        <f>(1.69*'VO2-LBM'!G263-1.69*'VCO2-LBM'!G263)/1000</f>
        <v>1.3151904109589041</v>
      </c>
      <c r="H263" s="355">
        <f>(1.69*'VO2-LBM'!H263-1.69*'VCO2-LBM'!H263)/1000</f>
        <v>1.6102480952380946</v>
      </c>
      <c r="I263" s="355">
        <f>(1.69*'VO2-LBM'!I263-1.69*'VCO2-LBM'!I263)/1000</f>
        <v>1.859</v>
      </c>
      <c r="J263" s="355">
        <f>(1.69*'VO2-LBM'!J263-1.69*'VCO2-LBM'!J263)/1000</f>
        <v>1.8983473282442747</v>
      </c>
      <c r="K263" s="356">
        <f>(1.69*'VO2-LBM'!K263-1.69*'VCO2-LBM'!K263)/1000</f>
        <v>1.7695098425196856</v>
      </c>
      <c r="L263" s="32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(1.69*'VO2-LBM'!C264-1.69*'VCO2-LBM'!C264)/1000</f>
        <v>1.2555243103448284</v>
      </c>
      <c r="D264" s="355">
        <f>(1.69*'VO2-LBM'!D264-1.69*'VCO2-LBM'!D264)/1000</f>
        <v>1.617544751381216</v>
      </c>
      <c r="E264" s="355">
        <f>(1.69*'VO2-LBM'!E264-1.69*'VCO2-LBM'!E264)/1000</f>
        <v>1.2113678571428572</v>
      </c>
      <c r="F264" s="355">
        <f>(1.69*'VO2-LBM'!F264-1.69*'VCO2-LBM'!F264)/1000</f>
        <v>1.4242799999999998</v>
      </c>
      <c r="G264" s="355">
        <f>(1.69*'VO2-LBM'!G264-1.69*'VCO2-LBM'!G264)/1000</f>
        <v>1.3066130821917814</v>
      </c>
      <c r="H264" s="355">
        <f>(1.69*'VO2-LBM'!H264-1.69*'VCO2-LBM'!H264)/1000</f>
        <v>1.6791357142857151</v>
      </c>
      <c r="I264" s="355">
        <f>(1.69*'VO2-LBM'!I264-1.69*'VCO2-LBM'!I264)/1000</f>
        <v>0.55488333333333228</v>
      </c>
      <c r="J264" s="355">
        <f>(1.69*'VO2-LBM'!J264-1.69*'VCO2-LBM'!J264)/1000</f>
        <v>1.777415572519083</v>
      </c>
      <c r="K264" s="356">
        <f>(1.69*'VO2-LBM'!K264-1.69*'VCO2-LBM'!K264)/1000</f>
        <v>1.3972574015748014</v>
      </c>
      <c r="L264" s="329">
        <f t="shared" ref="L264:P264" si="466">AVERAGE(C264:C266)</f>
        <v>1.2134102873563222</v>
      </c>
      <c r="M264" s="329">
        <f t="shared" si="466"/>
        <v>1.5985594843462245</v>
      </c>
      <c r="N264" s="329">
        <f t="shared" si="466"/>
        <v>1.1461821428571426</v>
      </c>
      <c r="O264" s="329">
        <f t="shared" si="466"/>
        <v>1.529146666666666</v>
      </c>
      <c r="P264" s="329">
        <f t="shared" si="466"/>
        <v>1.5038916438356171</v>
      </c>
      <c r="Q264" s="329">
        <f t="shared" ref="Q264" si="467">AVERAGE(H264:H266)</f>
        <v>1.3136486243386243</v>
      </c>
      <c r="R264" s="329">
        <f t="shared" ref="R264" si="468">AVERAGE(I264:I266)</f>
        <v>0.76801111111111064</v>
      </c>
      <c r="S264" s="329">
        <f t="shared" ref="S264" si="469">AVERAGE(J264:J266)</f>
        <v>1.9911554198473287</v>
      </c>
      <c r="T264" s="329">
        <f t="shared" ref="T264" si="470">AVERAGE(K264:K266)</f>
        <v>1.7791219947506562</v>
      </c>
      <c r="U264" s="357">
        <f t="shared" ref="U264" si="471">AVERAGE(L264:T264)</f>
        <v>1.427014152789966</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(1.69*'VO2-LBM'!C265-1.69*'VCO2-LBM'!C265)/1000</f>
        <v>1.1844568965517237</v>
      </c>
      <c r="D265" s="355">
        <f>(1.69*'VO2-LBM'!D265-1.69*'VCO2-LBM'!D265)/1000</f>
        <v>1.5548933701657461</v>
      </c>
      <c r="E265" s="355">
        <f>(1.69*'VO2-LBM'!E265-1.69*'VCO2-LBM'!E265)/1000</f>
        <v>1.3553196428571428</v>
      </c>
      <c r="F265" s="355">
        <f>(1.69*'VO2-LBM'!F265-1.69*'VCO2-LBM'!F265)/1000</f>
        <v>1.6015999999999995</v>
      </c>
      <c r="G265" s="355">
        <f>(1.69*'VO2-LBM'!G265-1.69*'VCO2-LBM'!G265)/1000</f>
        <v>1.7640706164383573</v>
      </c>
      <c r="H265" s="355">
        <f>(1.69*'VO2-LBM'!H265-1.69*'VCO2-LBM'!H265)/1000</f>
        <v>1.0132220634920641</v>
      </c>
      <c r="I265" s="355">
        <f>(1.69*'VO2-LBM'!I265-1.69*'VCO2-LBM'!I265)/1000</f>
        <v>0.74641666666666517</v>
      </c>
      <c r="J265" s="355">
        <f>(1.69*'VO2-LBM'!J265-1.69*'VCO2-LBM'!J265)/1000</f>
        <v>1.9067844274809176</v>
      </c>
      <c r="K265" s="356">
        <f>(1.69*'VO2-LBM'!K265-1.69*'VCO2-LBM'!K265)/1000</f>
        <v>2.0631174015748037</v>
      </c>
      <c r="L265" s="329"/>
      <c r="M265" s="329"/>
      <c r="N265" s="329"/>
      <c r="O265" s="329"/>
      <c r="P265" s="329"/>
      <c r="Q265" s="329"/>
      <c r="R265" s="329"/>
      <c r="S265" s="329"/>
      <c r="T265" s="329"/>
      <c r="U265" s="357">
        <f t="shared" ref="U265" si="472">STDEV(L264:T264)/SQRT(COUNT(L264:T264))</f>
        <v>0.12131423169697859</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(1.69*'VO2-LBM'!C266-1.69*'VCO2-LBM'!C266)/1000</f>
        <v>1.2002496551724144</v>
      </c>
      <c r="D266" s="355">
        <f>(1.69*'VO2-LBM'!D266-1.69*'VCO2-LBM'!D266)/1000</f>
        <v>1.6232403314917119</v>
      </c>
      <c r="E266" s="355">
        <f>(1.69*'VO2-LBM'!E266-1.69*'VCO2-LBM'!E266)/1000</f>
        <v>0.87185892857142788</v>
      </c>
      <c r="F266" s="355">
        <f>(1.69*'VO2-LBM'!F266-1.69*'VCO2-LBM'!F266)/1000</f>
        <v>1.5615599999999994</v>
      </c>
      <c r="G266" s="355">
        <f>(1.69*'VO2-LBM'!G266-1.69*'VCO2-LBM'!G266)/1000</f>
        <v>1.4409912328767132</v>
      </c>
      <c r="H266" s="355">
        <f>(1.69*'VO2-LBM'!H266-1.69*'VCO2-LBM'!H266)/1000</f>
        <v>1.2485880952380939</v>
      </c>
      <c r="I266" s="355">
        <f>(1.69*'VO2-LBM'!I266-1.69*'VCO2-LBM'!I266)/1000</f>
        <v>1.0027333333333346</v>
      </c>
      <c r="J266" s="355">
        <f>(1.69*'VO2-LBM'!J266-1.69*'VCO2-LBM'!J266)/1000</f>
        <v>2.2892662595419853</v>
      </c>
      <c r="K266" s="356">
        <f>(1.69*'VO2-LBM'!K266-1.69*'VCO2-LBM'!K266)/1000</f>
        <v>1.8769911811023638</v>
      </c>
      <c r="L266" s="32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(1.69*'VO2-LBM'!C267-1.69*'VCO2-LBM'!C267)/1000</f>
        <v>1.0686433333333325</v>
      </c>
      <c r="D267" s="355">
        <f>(1.69*'VO2-LBM'!D267-1.69*'VCO2-LBM'!D267)/1000</f>
        <v>1.6175447513812133</v>
      </c>
      <c r="E267" s="355">
        <f>(1.69*'VO2-LBM'!E267-1.69*'VCO2-LBM'!E267)/1000</f>
        <v>1.2466767857142869</v>
      </c>
      <c r="F267" s="355">
        <f>(1.69*'VO2-LBM'!F267-1.69*'VCO2-LBM'!F267)/1000</f>
        <v>1.8876000000000004</v>
      </c>
      <c r="G267" s="355">
        <f>(1.69*'VO2-LBM'!G267-1.69*'VCO2-LBM'!G267)/1000</f>
        <v>1.6582835616438352</v>
      </c>
      <c r="H267" s="355">
        <f>(1.69*'VO2-LBM'!H267-1.69*'VCO2-LBM'!H267)/1000</f>
        <v>1.6676544444444452</v>
      </c>
      <c r="I267" s="355">
        <f>(1.69*'VO2-LBM'!I267-1.69*'VCO2-LBM'!I267)/1000</f>
        <v>1.4562166666666645</v>
      </c>
      <c r="J267" s="355">
        <f>(1.69*'VO2-LBM'!J267-1.69*'VCO2-LBM'!J267)/1000</f>
        <v>1.918033893129772</v>
      </c>
      <c r="K267" s="356">
        <f>(1.69*'VO2-LBM'!K267-1.69*'VCO2-LBM'!K267)/1000</f>
        <v>1.3133695275590527</v>
      </c>
      <c r="L267" s="329">
        <f t="shared" ref="L267:P267" si="473">AVERAGE(C267:C269)</f>
        <v>1.2678075670498081</v>
      </c>
      <c r="M267" s="329">
        <f t="shared" si="473"/>
        <v>1.7029784530386738</v>
      </c>
      <c r="N267" s="329">
        <f t="shared" si="473"/>
        <v>1.1697214285714288</v>
      </c>
      <c r="O267" s="329">
        <f t="shared" si="473"/>
        <v>1.8790200000000006</v>
      </c>
      <c r="P267" s="329">
        <f t="shared" si="473"/>
        <v>1.5362948858447485</v>
      </c>
      <c r="Q267" s="329">
        <f t="shared" ref="Q267" si="474">AVERAGE(H267:H269)</f>
        <v>2.01209253968254</v>
      </c>
      <c r="R267" s="329">
        <f t="shared" ref="R267" si="475">AVERAGE(I267:I269)</f>
        <v>1.5369611111111103</v>
      </c>
      <c r="S267" s="329">
        <f t="shared" ref="S267" si="476">AVERAGE(J267:J269)</f>
        <v>2.0511525699745548</v>
      </c>
      <c r="T267" s="329">
        <f t="shared" ref="T267" si="477">AVERAGE(K267:K269)</f>
        <v>1.4863882677165343</v>
      </c>
      <c r="U267" s="357">
        <f t="shared" ref="U267" si="478">AVERAGE(L267:T267)</f>
        <v>1.6269352025543777</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(1.69*'VO2-LBM'!C268-1.69*'VCO2-LBM'!C268)/1000</f>
        <v>1.4345089080459774</v>
      </c>
      <c r="D268" s="355">
        <f>(1.69*'VO2-LBM'!D268-1.69*'VCO2-LBM'!D268)/1000</f>
        <v>1.8624546961325967</v>
      </c>
      <c r="E268" s="355">
        <f>(1.69*'VO2-LBM'!E268-1.69*'VCO2-LBM'!E268)/1000</f>
        <v>1.2819857142857136</v>
      </c>
      <c r="F268" s="355">
        <f>(1.69*'VO2-LBM'!F268-1.69*'VCO2-LBM'!F268)/1000</f>
        <v>2.2937200000000013</v>
      </c>
      <c r="G268" s="355">
        <f>(1.69*'VO2-LBM'!G268-1.69*'VCO2-LBM'!G268)/1000</f>
        <v>1.7011702054794513</v>
      </c>
      <c r="H268" s="355">
        <f>(1.69*'VO2-LBM'!H268-1.69*'VCO2-LBM'!H268)/1000</f>
        <v>2.1498677777777777</v>
      </c>
      <c r="I268" s="355">
        <f>(1.69*'VO2-LBM'!I268-1.69*'VCO2-LBM'!I268)/1000</f>
        <v>1.2477833333333319</v>
      </c>
      <c r="J268" s="355">
        <f>(1.69*'VO2-LBM'!J268-1.69*'VCO2-LBM'!J268)/1000</f>
        <v>1.8814731297709923</v>
      </c>
      <c r="K268" s="356">
        <f>(1.69*'VO2-LBM'!K268-1.69*'VCO2-LBM'!K268)/1000</f>
        <v>1.4732807874015743</v>
      </c>
      <c r="L268" s="329"/>
      <c r="M268" s="329"/>
      <c r="N268" s="329"/>
      <c r="O268" s="329"/>
      <c r="P268" s="329"/>
      <c r="Q268" s="329"/>
      <c r="R268" s="329"/>
      <c r="S268" s="329"/>
      <c r="T268" s="329"/>
      <c r="U268" s="357">
        <f t="shared" ref="U268" si="479">STDEV(L267:T267)/SQRT(COUNT(L267:T267))</f>
        <v>0.10352921011263978</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(1.69*'VO2-LBM'!C269-1.69*'VCO2-LBM'!C269)/1000</f>
        <v>1.300270459770114</v>
      </c>
      <c r="D269" s="355">
        <f>(1.69*'VO2-LBM'!D269-1.69*'VCO2-LBM'!D269)/1000</f>
        <v>1.6289359116022106</v>
      </c>
      <c r="E269" s="355">
        <f>(1.69*'VO2-LBM'!E269-1.69*'VCO2-LBM'!E269)/1000</f>
        <v>0.9805017857142857</v>
      </c>
      <c r="F269" s="355">
        <f>(1.69*'VO2-LBM'!F269-1.69*'VCO2-LBM'!F269)/1000</f>
        <v>1.4557400000000007</v>
      </c>
      <c r="G269" s="355">
        <f>(1.69*'VO2-LBM'!G269-1.69*'VCO2-LBM'!G269)/1000</f>
        <v>1.2494308904109594</v>
      </c>
      <c r="H269" s="355">
        <f>(1.69*'VO2-LBM'!H269-1.69*'VCO2-LBM'!H269)/1000</f>
        <v>2.2187553968253968</v>
      </c>
      <c r="I269" s="355">
        <f>(1.69*'VO2-LBM'!I269-1.69*'VCO2-LBM'!I269)/1000</f>
        <v>1.906883333333335</v>
      </c>
      <c r="J269" s="355">
        <f>(1.69*'VO2-LBM'!J269-1.69*'VCO2-LBM'!J269)/1000</f>
        <v>2.3539506870228997</v>
      </c>
      <c r="K269" s="356">
        <f>(1.69*'VO2-LBM'!K269-1.69*'VCO2-LBM'!K269)/1000</f>
        <v>1.6725144881889764</v>
      </c>
      <c r="L269" s="32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(1.69*'VO2-LBM'!C270-1.69*'VCO2-LBM'!C270)/1000</f>
        <v>0.75278816091954015</v>
      </c>
      <c r="D270" s="355">
        <f>(1.69*'VO2-LBM'!D270-1.69*'VCO2-LBM'!D270)/1000</f>
        <v>1.5463499999999994</v>
      </c>
      <c r="E270" s="355">
        <f>(1.69*'VO2-LBM'!E270-1.69*'VCO2-LBM'!E270)/1000</f>
        <v>1.3879124999999994</v>
      </c>
      <c r="F270" s="355">
        <f>(1.69*'VO2-LBM'!F270-1.69*'VCO2-LBM'!F270)/1000</f>
        <v>2.2994400000000006</v>
      </c>
      <c r="G270" s="355">
        <f>(1.69*'VO2-LBM'!G270-1.69*'VCO2-LBM'!G270)/1000</f>
        <v>1.2179806849315074</v>
      </c>
      <c r="H270" s="355">
        <f>(1.69*'VO2-LBM'!H270-1.69*'VCO2-LBM'!H270)/1000</f>
        <v>1.417936825396827</v>
      </c>
      <c r="I270" s="355">
        <f>(1.69*'VO2-LBM'!I270-1.69*'VCO2-LBM'!I270)/1000</f>
        <v>0.63375000000000004</v>
      </c>
      <c r="J270" s="355">
        <f>(1.69*'VO2-LBM'!J270-1.69*'VCO2-LBM'!J270)/1000</f>
        <v>1.4033708396946567</v>
      </c>
      <c r="K270" s="356">
        <f>(1.69*'VO2-LBM'!K270-1.69*'VCO2-LBM'!K270)/1000</f>
        <v>1.4654162992125968</v>
      </c>
      <c r="L270" s="329">
        <f t="shared" ref="L270:P270" si="480">AVERAGE(C270:C272)</f>
        <v>0.83526145593869749</v>
      </c>
      <c r="M270" s="329">
        <f t="shared" si="480"/>
        <v>1.4077575506445665</v>
      </c>
      <c r="N270" s="329">
        <f t="shared" si="480"/>
        <v>1.4793535714285715</v>
      </c>
      <c r="O270" s="329">
        <f t="shared" si="480"/>
        <v>1.7169533333333347</v>
      </c>
      <c r="P270" s="329">
        <f t="shared" si="480"/>
        <v>1.3151904109589041</v>
      </c>
      <c r="Q270" s="329">
        <f t="shared" ref="Q270" si="481">AVERAGE(H270:H272)</f>
        <v>1.0648877777777777</v>
      </c>
      <c r="R270" s="329">
        <f t="shared" ref="R270" si="482">AVERAGE(I270:I272)</f>
        <v>0.74641666666666628</v>
      </c>
      <c r="S270" s="329">
        <f t="shared" ref="S270" si="483">AVERAGE(J270:J272)</f>
        <v>1.1811938931297712</v>
      </c>
      <c r="T270" s="329">
        <f t="shared" ref="T270" si="484">AVERAGE(K270:K272)</f>
        <v>1.5300798687664041</v>
      </c>
      <c r="U270" s="357">
        <f t="shared" ref="U270" si="485">AVERAGE(L270:T270)</f>
        <v>1.2530105031827437</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(1.69*'VO2-LBM'!C271-1.69*'VCO2-LBM'!C271)/1000</f>
        <v>1.0317935632183899</v>
      </c>
      <c r="D271" s="355">
        <f>(1.69*'VO2-LBM'!D271-1.69*'VCO2-LBM'!D271)/1000</f>
        <v>1.4295906077348064</v>
      </c>
      <c r="E271" s="355">
        <f>(1.69*'VO2-LBM'!E271-1.69*'VCO2-LBM'!E271)/1000</f>
        <v>1.3879125000000012</v>
      </c>
      <c r="F271" s="355">
        <f>(1.69*'VO2-LBM'!F271-1.69*'VCO2-LBM'!F271)/1000</f>
        <v>1.2326600000000025</v>
      </c>
      <c r="G271" s="355">
        <f>(1.69*'VO2-LBM'!G271-1.69*'VCO2-LBM'!G271)/1000</f>
        <v>1.1465029452054796</v>
      </c>
      <c r="H271" s="355">
        <f>(1.69*'VO2-LBM'!H271-1.69*'VCO2-LBM'!H271)/1000</f>
        <v>0.65730269841269817</v>
      </c>
      <c r="I271" s="355">
        <f>(1.69*'VO2-LBM'!I271-1.69*'VCO2-LBM'!I271)/1000</f>
        <v>0.6816333333333332</v>
      </c>
      <c r="J271" s="355">
        <f>(1.69*'VO2-LBM'!J271-1.69*'VCO2-LBM'!J271)/1000</f>
        <v>0.77058839694656489</v>
      </c>
      <c r="K271" s="356">
        <f>(1.69*'VO2-LBM'!K271-1.69*'VCO2-LBM'!K271)/1000</f>
        <v>1.5545471653543319</v>
      </c>
      <c r="L271" s="329"/>
      <c r="M271" s="329"/>
      <c r="N271" s="329"/>
      <c r="O271" s="329"/>
      <c r="P271" s="329"/>
      <c r="Q271" s="329"/>
      <c r="R271" s="329"/>
      <c r="S271" s="329"/>
      <c r="T271" s="329"/>
      <c r="U271" s="357">
        <f t="shared" ref="U271" si="486">STDEV(L270:T270)/SQRT(COUNT(L270:T270))</f>
        <v>0.10818925830639287</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(1.69*'VO2-LBM'!C272-1.69*'VCO2-LBM'!C272)/1000</f>
        <v>0.72120264367816256</v>
      </c>
      <c r="D272" s="355">
        <f>(1.69*'VO2-LBM'!D272-1.69*'VCO2-LBM'!D272)/1000</f>
        <v>1.2473320441988935</v>
      </c>
      <c r="E272" s="355">
        <f>(1.69*'VO2-LBM'!E272-1.69*'VCO2-LBM'!E272)/1000</f>
        <v>1.6622357142857136</v>
      </c>
      <c r="F272" s="355">
        <f>(1.69*'VO2-LBM'!F272-1.69*'VCO2-LBM'!F272)/1000</f>
        <v>1.6187600000000011</v>
      </c>
      <c r="G272" s="355">
        <f>(1.69*'VO2-LBM'!G272-1.69*'VCO2-LBM'!G272)/1000</f>
        <v>1.5810876027397254</v>
      </c>
      <c r="H272" s="355">
        <f>(1.69*'VO2-LBM'!H272-1.69*'VCO2-LBM'!H272)/1000</f>
        <v>1.1194238095238078</v>
      </c>
      <c r="I272" s="355">
        <f>(1.69*'VO2-LBM'!I272-1.69*'VCO2-LBM'!I272)/1000</f>
        <v>0.92386666666666584</v>
      </c>
      <c r="J272" s="355">
        <f>(1.69*'VO2-LBM'!J272-1.69*'VCO2-LBM'!J272)/1000</f>
        <v>1.3696224427480921</v>
      </c>
      <c r="K272" s="356">
        <f>(1.69*'VO2-LBM'!K272-1.69*'VCO2-LBM'!K272)/1000</f>
        <v>1.5702761417322835</v>
      </c>
      <c r="L272" s="32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(1.69*'VO2-LBM'!C273-1.69*'VCO2-LBM'!C273)/1000</f>
        <v>1.2107781609195398</v>
      </c>
      <c r="D273" s="355">
        <f>(1.69*'VO2-LBM'!D273-1.69*'VCO2-LBM'!D273)/1000</f>
        <v>1.4238950276243094</v>
      </c>
      <c r="E273" s="355">
        <f>(1.69*'VO2-LBM'!E273-1.69*'VCO2-LBM'!E273)/1000</f>
        <v>0.76593214285714295</v>
      </c>
      <c r="F273" s="355">
        <f>(1.69*'VO2-LBM'!F273-1.69*'VCO2-LBM'!F273)/1000</f>
        <v>1.6645200000000004</v>
      </c>
      <c r="G273" s="355">
        <f>(1.69*'VO2-LBM'!G273-1.69*'VCO2-LBM'!G273)/1000</f>
        <v>1.2522900000000008</v>
      </c>
      <c r="H273" s="355">
        <f>(1.69*'VO2-LBM'!H273-1.69*'VCO2-LBM'!H273)/1000</f>
        <v>1.3203460317460303</v>
      </c>
      <c r="I273" s="355">
        <f>(1.69*'VO2-LBM'!I273-1.69*'VCO2-LBM'!I273)/1000</f>
        <v>1.1407500000000008</v>
      </c>
      <c r="J273" s="355">
        <f>(1.69*'VO2-LBM'!J273-1.69*'VCO2-LBM'!J273)/1000</f>
        <v>1.4146203053435094</v>
      </c>
      <c r="K273" s="356">
        <f>(1.69*'VO2-LBM'!K273-1.69*'VCO2-LBM'!K273)/1000</f>
        <v>1.4837667716535408</v>
      </c>
      <c r="L273" s="329">
        <f t="shared" ref="L273:P273" si="487">AVERAGE(C273:C275)</f>
        <v>1.2046365325670496</v>
      </c>
      <c r="M273" s="329">
        <f t="shared" si="487"/>
        <v>1.5026838858195217</v>
      </c>
      <c r="N273" s="329">
        <f t="shared" si="487"/>
        <v>0.81029464285714281</v>
      </c>
      <c r="O273" s="329">
        <f t="shared" si="487"/>
        <v>1.4395333333333336</v>
      </c>
      <c r="P273" s="329">
        <f t="shared" si="487"/>
        <v>1.6287394292237451</v>
      </c>
      <c r="Q273" s="329">
        <f t="shared" ref="Q273" si="488">AVERAGE(H273:H275)</f>
        <v>1.4667322222222221</v>
      </c>
      <c r="R273" s="329">
        <f t="shared" ref="R273" si="489">AVERAGE(I273:I275)</f>
        <v>0.94921666666666649</v>
      </c>
      <c r="S273" s="329">
        <f t="shared" ref="S273" si="490">AVERAGE(J273:J275)</f>
        <v>1.4399316030534346</v>
      </c>
      <c r="T273" s="329">
        <f t="shared" ref="T273" si="491">AVERAGE(K273:K275)</f>
        <v>1.1543320997375321</v>
      </c>
      <c r="U273" s="357">
        <f t="shared" ref="U273" si="492">AVERAGE(L273:T273)</f>
        <v>1.2884556017200719</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(1.69*'VO2-LBM'!C274-1.69*'VCO2-LBM'!C274)/1000</f>
        <v>1.1897211494252871</v>
      </c>
      <c r="D274" s="355">
        <f>(1.69*'VO2-LBM'!D274-1.69*'VCO2-LBM'!D274)/1000</f>
        <v>1.7513908839779007</v>
      </c>
      <c r="E274" s="355">
        <f>(1.69*'VO2-LBM'!E274-1.69*'VCO2-LBM'!E274)/1000</f>
        <v>0.74691964285714307</v>
      </c>
      <c r="F274" s="355">
        <f>(1.69*'VO2-LBM'!F274-1.69*'VCO2-LBM'!F274)/1000</f>
        <v>1.8961800000000002</v>
      </c>
      <c r="G274" s="355">
        <f>(1.69*'VO2-LBM'!G274-1.69*'VCO2-LBM'!G274)/1000</f>
        <v>1.538200958904109</v>
      </c>
      <c r="H274" s="355">
        <f>(1.69*'VO2-LBM'!H274-1.69*'VCO2-LBM'!H274)/1000</f>
        <v>1.5758042857142864</v>
      </c>
      <c r="I274" s="355">
        <f>(1.69*'VO2-LBM'!I274-1.69*'VCO2-LBM'!I274)/1000</f>
        <v>1.0252666666666663</v>
      </c>
      <c r="J274" s="355">
        <f>(1.69*'VO2-LBM'!J274-1.69*'VCO2-LBM'!J274)/1000</f>
        <v>1.2711896183206126</v>
      </c>
      <c r="K274" s="356">
        <f>(1.69*'VO2-LBM'!K274-1.69*'VCO2-LBM'!K274)/1000</f>
        <v>0.73139740157480448</v>
      </c>
      <c r="L274" s="329"/>
      <c r="M274" s="329"/>
      <c r="N274" s="329"/>
      <c r="O274" s="329"/>
      <c r="P274" s="329"/>
      <c r="Q274" s="329"/>
      <c r="R274" s="329"/>
      <c r="S274" s="329"/>
      <c r="T274" s="329"/>
      <c r="U274" s="357">
        <f t="shared" ref="U274" si="493">STDEV(L273:T273)/SQRT(COUNT(L273:T273))</f>
        <v>9.1891735976092639E-2</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(1.69*'VO2-LBM'!C275-1.69*'VCO2-LBM'!C275)/1000</f>
        <v>1.2134102873563215</v>
      </c>
      <c r="D275" s="355">
        <f>(1.69*'VO2-LBM'!D275-1.69*'VCO2-LBM'!D275)/1000</f>
        <v>1.3327657458563544</v>
      </c>
      <c r="E275" s="355">
        <f>(1.69*'VO2-LBM'!E275-1.69*'VCO2-LBM'!E275)/1000</f>
        <v>0.91803214285714241</v>
      </c>
      <c r="F275" s="355">
        <f>(1.69*'VO2-LBM'!F275-1.69*'VCO2-LBM'!F275)/1000</f>
        <v>0.75790000000000057</v>
      </c>
      <c r="G275" s="355">
        <f>(1.69*'VO2-LBM'!G275-1.69*'VCO2-LBM'!G275)/1000</f>
        <v>2.0957273287671252</v>
      </c>
      <c r="H275" s="355">
        <f>(1.69*'VO2-LBM'!H275-1.69*'VCO2-LBM'!H275)/1000</f>
        <v>1.5040463492063492</v>
      </c>
      <c r="I275" s="355">
        <f>(1.69*'VO2-LBM'!I275-1.69*'VCO2-LBM'!I275)/1000</f>
        <v>0.68163333333333231</v>
      </c>
      <c r="J275" s="355">
        <f>(1.69*'VO2-LBM'!J275-1.69*'VCO2-LBM'!J275)/1000</f>
        <v>1.633984885496182</v>
      </c>
      <c r="K275" s="356">
        <f>(1.69*'VO2-LBM'!K275-1.69*'VCO2-LBM'!K275)/1000</f>
        <v>1.2478321259842515</v>
      </c>
      <c r="L275" s="329"/>
      <c r="M275" s="329"/>
      <c r="N275" s="329"/>
      <c r="O275" s="329"/>
      <c r="P275" s="329"/>
      <c r="Q275" s="329"/>
      <c r="R275" s="329"/>
      <c r="S275" s="329"/>
      <c r="T275" s="329"/>
      <c r="U275" s="357"/>
      <c r="V275" s="352"/>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24">
        <v>1.66835648148148</v>
      </c>
      <c r="C276" s="354">
        <f>(1.69*'VO2-LBM'!C276-1.69*'VCO2-LBM'!C276)/1000</f>
        <v>0.78963793103448465</v>
      </c>
      <c r="D276" s="355">
        <f>(1.69*'VO2-LBM'!D276-1.69*'VCO2-LBM'!D276)/1000</f>
        <v>1.4836986187845305</v>
      </c>
      <c r="E276" s="355">
        <f>(1.69*'VO2-LBM'!E276-1.69*'VCO2-LBM'!E276)/1000</f>
        <v>0.76864821428571395</v>
      </c>
      <c r="F276" s="355">
        <f>(1.69*'VO2-LBM'!F276-1.69*'VCO2-LBM'!F276)/1000</f>
        <v>1.2755600000000005</v>
      </c>
      <c r="G276" s="355">
        <f>(1.69*'VO2-LBM'!G276-1.69*'VCO2-LBM'!G276)/1000</f>
        <v>0.94922438356164363</v>
      </c>
      <c r="H276" s="329">
        <f>(1.69*'VO2-LBM'!H276-1.69*'VCO2-LBM'!H276)/1000</f>
        <v>1.5901558730158731</v>
      </c>
      <c r="I276" s="329">
        <f>(1.69*'VO2-LBM'!I276-1.69*'VCO2-LBM'!I276)/1000</f>
        <v>0.7548666666666668</v>
      </c>
      <c r="J276" s="329">
        <f>(1.69*'VO2-LBM'!J276-1.69*'VCO2-LBM'!J276)/1000</f>
        <v>1.4005584732824428</v>
      </c>
      <c r="K276" s="106">
        <f>(1.69*'VO2-LBM'!K276-1.69*'VCO2-LBM'!K276)/1000</f>
        <v>1.4837667716535434</v>
      </c>
      <c r="L276" s="329">
        <f t="shared" ref="L276:P276" si="494">AVERAGE(C276:C278)</f>
        <v>0.95458452107279756</v>
      </c>
      <c r="M276" s="329">
        <f t="shared" si="494"/>
        <v>1.6678557090239412</v>
      </c>
      <c r="N276" s="329">
        <f t="shared" si="494"/>
        <v>1.1244535714285713</v>
      </c>
      <c r="O276" s="329">
        <f t="shared" si="494"/>
        <v>1.5177066666666665</v>
      </c>
      <c r="P276" s="329">
        <f t="shared" si="494"/>
        <v>1.3981045890410959</v>
      </c>
      <c r="Q276" s="329">
        <f t="shared" ref="Q276" si="495">AVERAGE(H276:H278)</f>
        <v>1.8063864550264548</v>
      </c>
      <c r="R276" s="329">
        <f t="shared" ref="R276" si="496">AVERAGE(I276:I278)</f>
        <v>1.1463833333333333</v>
      </c>
      <c r="S276" s="329">
        <f t="shared" ref="S276" si="497">AVERAGE(J276:J278)</f>
        <v>1.024638829516539</v>
      </c>
      <c r="T276" s="329">
        <f t="shared" ref="T276" si="498">AVERAGE(K276:K278)</f>
        <v>1.2189956692913384</v>
      </c>
      <c r="U276" s="357">
        <f t="shared" ref="U276" si="499">AVERAGE(L276:T276)</f>
        <v>1.3176788160445263</v>
      </c>
    </row>
    <row r="277" spans="1:44">
      <c r="A277" s="223">
        <v>43726</v>
      </c>
      <c r="B277" s="224">
        <v>1.6822453703703699</v>
      </c>
      <c r="C277" s="354">
        <f>(1.69*'VO2-LBM'!C277-1.69*'VCO2-LBM'!C277)/1000</f>
        <v>0.74225965517241455</v>
      </c>
      <c r="D277" s="355">
        <f>(1.69*'VO2-LBM'!D277-1.69*'VCO2-LBM'!D277)/1000</f>
        <v>1.2701143646408846</v>
      </c>
      <c r="E277" s="355">
        <f>(1.69*'VO2-LBM'!E277-1.69*'VCO2-LBM'!E277)/1000</f>
        <v>1.1108732142857134</v>
      </c>
      <c r="F277" s="355">
        <f>(1.69*'VO2-LBM'!F277-1.69*'VCO2-LBM'!F277)/1000</f>
        <v>1.261260000000002</v>
      </c>
      <c r="G277" s="355">
        <f>(1.69*'VO2-LBM'!G277-1.69*'VCO2-LBM'!G277)/1000</f>
        <v>1.2551491095890406</v>
      </c>
      <c r="H277" s="329">
        <f>(1.69*'VO2-LBM'!H277-1.69*'VCO2-LBM'!H277)/1000</f>
        <v>2.3048649206349201</v>
      </c>
      <c r="I277" s="329">
        <f>(1.69*'VO2-LBM'!I277-1.69*'VCO2-LBM'!I277)/1000</f>
        <v>0.96611666666666673</v>
      </c>
      <c r="J277" s="329">
        <f>(1.69*'VO2-LBM'!J277-1.69*'VCO2-LBM'!J277)/1000</f>
        <v>0.60747114503816646</v>
      </c>
      <c r="K277" s="106">
        <f>(1.69*'VO2-LBM'!K277-1.69*'VCO2-LBM'!K277)/1000</f>
        <v>1.0407339370078734</v>
      </c>
      <c r="L277" s="329"/>
      <c r="M277" s="329"/>
      <c r="N277" s="329"/>
      <c r="O277" s="329"/>
      <c r="P277" s="329"/>
      <c r="Q277" s="329"/>
      <c r="R277" s="329"/>
      <c r="S277" s="329"/>
      <c r="T277" s="329"/>
      <c r="U277" s="357">
        <f t="shared" ref="U277" si="500">STDEV(L276:T276)/SQRT(COUNT(L276:T276))</f>
        <v>9.8746649768431338E-2</v>
      </c>
    </row>
    <row r="278" spans="1:44">
      <c r="A278" s="223">
        <v>43726</v>
      </c>
      <c r="B278" s="224">
        <v>1.6961342592592601</v>
      </c>
      <c r="C278" s="354">
        <f>(1.69*'VO2-LBM'!C278-1.69*'VCO2-LBM'!C278)/1000</f>
        <v>1.3318559770114935</v>
      </c>
      <c r="D278" s="355">
        <f>(1.69*'VO2-LBM'!D278-1.69*'VCO2-LBM'!D278)/1000</f>
        <v>2.2497541436464088</v>
      </c>
      <c r="E278" s="355">
        <f>(1.69*'VO2-LBM'!E278-1.69*'VCO2-LBM'!E278)/1000</f>
        <v>1.493839285714287</v>
      </c>
      <c r="F278" s="355">
        <f>(1.69*'VO2-LBM'!F278-1.69*'VCO2-LBM'!F278)/1000</f>
        <v>2.0162999999999975</v>
      </c>
      <c r="G278" s="355">
        <f>(1.69*'VO2-LBM'!G278-1.69*'VCO2-LBM'!G278)/1000</f>
        <v>1.9899402739726038</v>
      </c>
      <c r="H278" s="329">
        <f>(1.69*'VO2-LBM'!H278-1.69*'VCO2-LBM'!H278)/1000</f>
        <v>1.5241385714285716</v>
      </c>
      <c r="I278" s="329">
        <f>(1.69*'VO2-LBM'!I278-1.69*'VCO2-LBM'!I278)/1000</f>
        <v>1.718166666666666</v>
      </c>
      <c r="J278" s="329">
        <f>(1.69*'VO2-LBM'!J278-1.69*'VCO2-LBM'!J278)/1000</f>
        <v>1.0658868702290074</v>
      </c>
      <c r="K278" s="106">
        <f>(1.69*'VO2-LBM'!K278-1.69*'VCO2-LBM'!K278)/1000</f>
        <v>1.1324862992125981</v>
      </c>
      <c r="L278" s="329"/>
      <c r="M278" s="329"/>
      <c r="N278" s="329"/>
      <c r="O278" s="329"/>
      <c r="P278" s="329"/>
      <c r="Q278" s="329"/>
      <c r="R278" s="329"/>
      <c r="S278" s="329"/>
      <c r="T278" s="329"/>
      <c r="U278" s="357"/>
    </row>
    <row r="279" spans="1:44">
      <c r="A279" s="223">
        <v>43726</v>
      </c>
      <c r="B279" s="224">
        <v>1.71002314814814</v>
      </c>
      <c r="C279" s="354">
        <f>(1.69*'VO2-LBM'!C279-1.69*'VCO2-LBM'!C279)/1000</f>
        <v>1.5055763218390812</v>
      </c>
      <c r="D279" s="355">
        <f>(1.69*'VO2-LBM'!D279-1.69*'VCO2-LBM'!D279)/1000</f>
        <v>2.6256624309392262</v>
      </c>
      <c r="E279" s="355">
        <f>(1.69*'VO2-LBM'!E279-1.69*'VCO2-LBM'!E279)/1000</f>
        <v>1.3064303571428582</v>
      </c>
      <c r="F279" s="355">
        <f>(1.69*'VO2-LBM'!F279-1.69*'VCO2-LBM'!F279)/1000</f>
        <v>1.1811800000000003</v>
      </c>
      <c r="G279" s="355">
        <f>(1.69*'VO2-LBM'!G279-1.69*'VCO2-LBM'!G279)/1000</f>
        <v>1.7583523972602744</v>
      </c>
      <c r="H279" s="329">
        <f>(1.69*'VO2-LBM'!H279-1.69*'VCO2-LBM'!H279)/1000</f>
        <v>1.0447955555555546</v>
      </c>
      <c r="I279" s="329">
        <f>(1.69*'VO2-LBM'!I279-1.69*'VCO2-LBM'!I279)/1000</f>
        <v>1.0337166666666671</v>
      </c>
      <c r="J279" s="329">
        <f>(1.69*'VO2-LBM'!J279-1.69*'VCO2-LBM'!J279)/1000</f>
        <v>0.92808091603053622</v>
      </c>
      <c r="K279" s="106">
        <f>(1.69*'VO2-LBM'!K279-1.69*'VCO2-LBM'!K279)/1000</f>
        <v>1.5728976377952786</v>
      </c>
      <c r="L279" s="329">
        <f t="shared" ref="L279:P279" si="501">AVERAGE(C279:C281)</f>
        <v>1.4581980459770119</v>
      </c>
      <c r="M279" s="329">
        <f t="shared" si="501"/>
        <v>2.304811418047882</v>
      </c>
      <c r="N279" s="329">
        <f t="shared" si="501"/>
        <v>1.3344964285714296</v>
      </c>
      <c r="O279" s="329">
        <f t="shared" si="501"/>
        <v>1.5281933333333333</v>
      </c>
      <c r="P279" s="329">
        <f t="shared" si="501"/>
        <v>1.5763224200913246</v>
      </c>
      <c r="Q279" s="329">
        <f t="shared" ref="Q279" si="502">AVERAGE(H279:H281)</f>
        <v>1.0553200529100517</v>
      </c>
      <c r="R279" s="329">
        <f t="shared" ref="R279" si="503">AVERAGE(I279:I281)</f>
        <v>1.2346388888888893</v>
      </c>
      <c r="S279" s="329">
        <f t="shared" ref="S279" si="504">AVERAGE(J279:J281)</f>
        <v>1.5393018829516549</v>
      </c>
      <c r="T279" s="329">
        <f t="shared" ref="T279" si="505">AVERAGE(K279:K281)</f>
        <v>1.731061233595802</v>
      </c>
      <c r="U279" s="357">
        <f t="shared" ref="U279" si="506">AVERAGE(L279:T279)</f>
        <v>1.5291493004852645</v>
      </c>
    </row>
    <row r="280" spans="1:44">
      <c r="A280" s="223">
        <v>43726</v>
      </c>
      <c r="B280" s="224">
        <v>1.72391203703704</v>
      </c>
      <c r="C280" s="354">
        <f>(1.69*'VO2-LBM'!C280-1.69*'VCO2-LBM'!C280)/1000</f>
        <v>1.2686849425287354</v>
      </c>
      <c r="D280" s="355">
        <f>(1.69*'VO2-LBM'!D280-1.69*'VCO2-LBM'!D280)/1000</f>
        <v>2.2867754143646408</v>
      </c>
      <c r="E280" s="355">
        <f>(1.69*'VO2-LBM'!E280-1.69*'VCO2-LBM'!E280)/1000</f>
        <v>1.406925000000002</v>
      </c>
      <c r="F280" s="355">
        <f>(1.69*'VO2-LBM'!F280-1.69*'VCO2-LBM'!F280)/1000</f>
        <v>1.5701400000000003</v>
      </c>
      <c r="G280" s="355">
        <f>(1.69*'VO2-LBM'!G280-1.69*'VCO2-LBM'!G280)/1000</f>
        <v>1.7240430821917798</v>
      </c>
      <c r="H280" s="329">
        <f>(1.69*'VO2-LBM'!H280-1.69*'VCO2-LBM'!H280)/1000</f>
        <v>0.76637476190476084</v>
      </c>
      <c r="I280" s="329">
        <f>(1.69*'VO2-LBM'!I280-1.69*'VCO2-LBM'!I280)/1000</f>
        <v>0.93795000000000073</v>
      </c>
      <c r="J280" s="329">
        <f>(1.69*'VO2-LBM'!J280-1.69*'VCO2-LBM'!J280)/1000</f>
        <v>1.563675725190842</v>
      </c>
      <c r="K280" s="106">
        <f>(1.69*'VO2-LBM'!K280-1.69*'VCO2-LBM'!K280)/1000</f>
        <v>1.7773743307086616</v>
      </c>
      <c r="L280" s="329"/>
      <c r="M280" s="329"/>
      <c r="N280" s="329"/>
      <c r="O280" s="329"/>
      <c r="P280" s="329"/>
      <c r="Q280" s="329"/>
      <c r="R280" s="329"/>
      <c r="S280" s="329"/>
      <c r="T280" s="329"/>
      <c r="U280" s="357">
        <f t="shared" ref="U280" si="507">STDEV(L279:T279)/SQRT(COUNT(L279:T279))</f>
        <v>0.11778769748225991</v>
      </c>
    </row>
    <row r="281" spans="1:44">
      <c r="A281" s="223">
        <v>43726</v>
      </c>
      <c r="B281" s="224">
        <v>1.7378009259259199</v>
      </c>
      <c r="C281" s="354">
        <f>(1.69*'VO2-LBM'!C281-1.69*'VCO2-LBM'!C281)/1000</f>
        <v>1.6003328735632194</v>
      </c>
      <c r="D281" s="355">
        <f>(1.69*'VO2-LBM'!D281-1.69*'VCO2-LBM'!D281)/1000</f>
        <v>2.0019964088397799</v>
      </c>
      <c r="E281" s="355">
        <f>(1.69*'VO2-LBM'!E281-1.69*'VCO2-LBM'!E281)/1000</f>
        <v>1.2901339285714284</v>
      </c>
      <c r="F281" s="355">
        <f>(1.69*'VO2-LBM'!F281-1.69*'VCO2-LBM'!F281)/1000</f>
        <v>1.8332599999999992</v>
      </c>
      <c r="G281" s="355">
        <f>(1.69*'VO2-LBM'!G281-1.69*'VCO2-LBM'!G281)/1000</f>
        <v>1.2465717808219197</v>
      </c>
      <c r="H281" s="329">
        <f>(1.69*'VO2-LBM'!H281-1.69*'VCO2-LBM'!H281)/1000</f>
        <v>1.3547898412698396</v>
      </c>
      <c r="I281" s="329">
        <f>(1.69*'VO2-LBM'!I281-1.69*'VCO2-LBM'!I281)/1000</f>
        <v>1.7322500000000001</v>
      </c>
      <c r="J281" s="329">
        <f>(1.69*'VO2-LBM'!J281-1.69*'VCO2-LBM'!J281)/1000</f>
        <v>2.1261490076335869</v>
      </c>
      <c r="K281" s="106">
        <f>(1.69*'VO2-LBM'!K281-1.69*'VCO2-LBM'!K281)/1000</f>
        <v>1.8429117322834654</v>
      </c>
      <c r="L281" s="329"/>
      <c r="M281" s="329"/>
      <c r="N281" s="329"/>
      <c r="O281" s="329"/>
      <c r="P281" s="329"/>
      <c r="Q281" s="329"/>
      <c r="R281" s="329"/>
      <c r="S281" s="329"/>
      <c r="T281" s="329"/>
      <c r="U281" s="357"/>
    </row>
    <row r="282" spans="1:44">
      <c r="A282" s="233">
        <v>43726</v>
      </c>
      <c r="B282" s="234">
        <v>1.7516898148148099</v>
      </c>
      <c r="C282" s="354">
        <f>(1.69*'VO2-LBM'!C282-1.69*'VCO2-LBM'!C282)/1000</f>
        <v>0.89492298850574747</v>
      </c>
      <c r="D282" s="355">
        <f>(1.69*'VO2-LBM'!D282-1.69*'VCO2-LBM'!D282)/1000</f>
        <v>2.1016690607734807</v>
      </c>
      <c r="E282" s="355">
        <f>(1.69*'VO2-LBM'!E282-1.69*'VCO2-LBM'!E282)/1000</f>
        <v>1.2901339285714293</v>
      </c>
      <c r="F282" s="355">
        <f>(1.69*'VO2-LBM'!F282-1.69*'VCO2-LBM'!F282)/1000</f>
        <v>1.5158000000000003</v>
      </c>
      <c r="G282" s="355">
        <f>(1.69*'VO2-LBM'!G282-1.69*'VCO2-LBM'!G282)/1000</f>
        <v>1.2551491095890397</v>
      </c>
      <c r="H282" s="329">
        <f>(1.69*'VO2-LBM'!H282-1.69*'VCO2-LBM'!H282)/1000</f>
        <v>0.61424793650793796</v>
      </c>
      <c r="I282" s="329">
        <f>(1.69*'VO2-LBM'!I282-1.69*'VCO2-LBM'!I282)/1000</f>
        <v>0.77739999999999965</v>
      </c>
      <c r="J282" s="329">
        <f>(1.69*'VO2-LBM'!J282-1.69*'VCO2-LBM'!J282)/1000</f>
        <v>2.0642769465648851</v>
      </c>
      <c r="K282" s="106">
        <f>(1.69*'VO2-LBM'!K282-1.69*'VCO2-LBM'!K282)/1000</f>
        <v>1.6436780314960606</v>
      </c>
      <c r="L282" s="329">
        <f t="shared" ref="L282:P282" si="508">AVERAGE(C282:C284)</f>
        <v>0.76243929118773901</v>
      </c>
      <c r="M282" s="329">
        <f t="shared" si="508"/>
        <v>1.722912983425414</v>
      </c>
      <c r="N282" s="329">
        <f t="shared" si="508"/>
        <v>1.1009142857142864</v>
      </c>
      <c r="O282" s="329">
        <f t="shared" si="508"/>
        <v>0.93521999999999916</v>
      </c>
      <c r="P282" s="329">
        <f t="shared" si="508"/>
        <v>0.98639280821917785</v>
      </c>
      <c r="Q282" s="329">
        <f t="shared" ref="Q282" si="509">AVERAGE(H282:H284)</f>
        <v>0.71183873015873056</v>
      </c>
      <c r="R282" s="329">
        <f t="shared" ref="R282" si="510">AVERAGE(I282:I284)</f>
        <v>0.83936666666666682</v>
      </c>
      <c r="S282" s="329">
        <f t="shared" ref="S282" si="511">AVERAGE(J282:J284)</f>
        <v>1.0724490585241722</v>
      </c>
      <c r="T282" s="329">
        <f t="shared" ref="T282" si="512">AVERAGE(K282:K284)</f>
        <v>1.5527995013123352</v>
      </c>
      <c r="U282" s="357">
        <f t="shared" ref="U282" si="513">AVERAGE(L282:T282)</f>
        <v>1.0760370361342801</v>
      </c>
    </row>
    <row r="283" spans="1:44">
      <c r="A283" s="233">
        <v>43726</v>
      </c>
      <c r="B283" s="234">
        <v>1.7655787037037001</v>
      </c>
      <c r="C283" s="354">
        <f>(1.69*'VO2-LBM'!C283-1.69*'VCO2-LBM'!C283)/1000</f>
        <v>0.30795879310344665</v>
      </c>
      <c r="D283" s="355">
        <f>(1.69*'VO2-LBM'!D283-1.69*'VCO2-LBM'!D283)/1000</f>
        <v>1.5064809392265188</v>
      </c>
      <c r="E283" s="355">
        <f>(1.69*'VO2-LBM'!E283-1.69*'VCO2-LBM'!E283)/1000</f>
        <v>0.88543928571428565</v>
      </c>
      <c r="F283" s="355">
        <f>(1.69*'VO2-LBM'!F283-1.69*'VCO2-LBM'!F283)/1000</f>
        <v>0.58915999999999802</v>
      </c>
      <c r="G283" s="355">
        <f>(1.69*'VO2-LBM'!G283-1.69*'VCO2-LBM'!G283)/1000</f>
        <v>0.95208349315068519</v>
      </c>
      <c r="H283" s="329">
        <f>(1.69*'VO2-LBM'!H283-1.69*'VCO2-LBM'!H283)/1000</f>
        <v>0.92424222222222308</v>
      </c>
      <c r="I283" s="329">
        <f>(1.69*'VO2-LBM'!I283-1.69*'VCO2-LBM'!I283)/1000</f>
        <v>1.1830000000000001</v>
      </c>
      <c r="J283" s="329">
        <f>(1.69*'VO2-LBM'!J283-1.69*'VCO2-LBM'!J283)/1000</f>
        <v>0.56528564885496058</v>
      </c>
      <c r="K283" s="106">
        <f>(1.69*'VO2-LBM'!K283-1.69*'VCO2-LBM'!K283)/1000</f>
        <v>1.5860051181102373</v>
      </c>
      <c r="L283" s="329"/>
      <c r="M283" s="329"/>
      <c r="N283" s="329"/>
      <c r="O283" s="329"/>
      <c r="P283" s="329"/>
      <c r="Q283" s="329"/>
      <c r="R283" s="329"/>
      <c r="S283" s="329"/>
      <c r="T283" s="329"/>
      <c r="U283" s="357">
        <f t="shared" ref="U283" si="514">STDEV(L282:T282)/SQRT(COUNT(L282:T282))</f>
        <v>0.11554490657048692</v>
      </c>
    </row>
    <row r="284" spans="1:44">
      <c r="A284" s="233">
        <v>43726</v>
      </c>
      <c r="B284" s="234">
        <v>1.77946759259259</v>
      </c>
      <c r="C284" s="354">
        <f>(1.69*'VO2-LBM'!C284-1.69*'VCO2-LBM'!C284)/1000</f>
        <v>1.0844360919540232</v>
      </c>
      <c r="D284" s="355">
        <f>(1.69*'VO2-LBM'!D284-1.69*'VCO2-LBM'!D284)/1000</f>
        <v>1.5605889502762429</v>
      </c>
      <c r="E284" s="355">
        <f>(1.69*'VO2-LBM'!E284-1.69*'VCO2-LBM'!E284)/1000</f>
        <v>1.127169642857144</v>
      </c>
      <c r="F284" s="355">
        <f>(1.69*'VO2-LBM'!F284-1.69*'VCO2-LBM'!F284)/1000</f>
        <v>0.70069999999999888</v>
      </c>
      <c r="G284" s="355">
        <f>(1.69*'VO2-LBM'!G284-1.69*'VCO2-LBM'!G284)/1000</f>
        <v>0.75194582191780868</v>
      </c>
      <c r="H284" s="329">
        <f>(1.69*'VO2-LBM'!H284-1.69*'VCO2-LBM'!H284)/1000</f>
        <v>0.59702603174603064</v>
      </c>
      <c r="I284" s="329">
        <f>(1.69*'VO2-LBM'!I284-1.69*'VCO2-LBM'!I284)/1000</f>
        <v>0.55770000000000075</v>
      </c>
      <c r="J284" s="329">
        <f>(1.69*'VO2-LBM'!J284-1.69*'VCO2-LBM'!J284)/1000</f>
        <v>0.58778458015267099</v>
      </c>
      <c r="K284" s="106">
        <f>(1.69*'VO2-LBM'!K284-1.69*'VCO2-LBM'!K284)/1000</f>
        <v>1.4287153543307085</v>
      </c>
      <c r="L284" s="329"/>
      <c r="M284" s="329"/>
      <c r="N284" s="329"/>
      <c r="O284" s="329"/>
      <c r="P284" s="329"/>
      <c r="Q284" s="329"/>
      <c r="R284" s="329"/>
      <c r="S284" s="329"/>
      <c r="T284" s="329"/>
      <c r="U284" s="357"/>
    </row>
    <row r="285" spans="1:44">
      <c r="A285" s="233">
        <v>43726</v>
      </c>
      <c r="B285" s="234">
        <v>1.79335648148148</v>
      </c>
      <c r="C285" s="354">
        <f>(1.69*'VO2-LBM'!C285-1.69*'VCO2-LBM'!C285)/1000</f>
        <v>0.9212442528735646</v>
      </c>
      <c r="D285" s="355">
        <f>(1.69*'VO2-LBM'!D285-1.69*'VCO2-LBM'!D285)/1000</f>
        <v>2.0845823204419887</v>
      </c>
      <c r="E285" s="355">
        <f>(1.69*'VO2-LBM'!E285-1.69*'VCO2-LBM'!E285)/1000</f>
        <v>0.6274124999999986</v>
      </c>
      <c r="F285" s="355">
        <f>(1.69*'VO2-LBM'!F285-1.69*'VCO2-LBM'!F285)/1000</f>
        <v>0.37180000000000107</v>
      </c>
      <c r="G285" s="355">
        <f>(1.69*'VO2-LBM'!G285-1.69*'VCO2-LBM'!G285)/1000</f>
        <v>0.92635150684931433</v>
      </c>
      <c r="H285" s="329">
        <f>(1.69*'VO2-LBM'!H285-1.69*'VCO2-LBM'!H285)/1000</f>
        <v>1.2198849206349205</v>
      </c>
      <c r="I285" s="329">
        <f>(1.69*'VO2-LBM'!I285-1.69*'VCO2-LBM'!I285)/1000</f>
        <v>1.1858166666666656</v>
      </c>
      <c r="J285" s="329">
        <f>(1.69*'VO2-LBM'!J285-1.69*'VCO2-LBM'!J285)/1000</f>
        <v>0.54559908396946599</v>
      </c>
      <c r="K285" s="106">
        <f>(1.69*'VO2-LBM'!K285-1.69*'VCO2-LBM'!K285)/1000</f>
        <v>1.1062713385826775</v>
      </c>
      <c r="L285" s="329">
        <f t="shared" ref="L285:P285" si="515">AVERAGE(C285:C287)</f>
        <v>0.412366475095786</v>
      </c>
      <c r="M285" s="329">
        <f t="shared" si="515"/>
        <v>1.8795414364640877</v>
      </c>
      <c r="N285" s="329">
        <f t="shared" si="515"/>
        <v>0.69531428571428544</v>
      </c>
      <c r="O285" s="329">
        <f t="shared" si="515"/>
        <v>0.26502666666666724</v>
      </c>
      <c r="P285" s="329">
        <f t="shared" si="515"/>
        <v>0.84248429223744281</v>
      </c>
      <c r="Q285" s="329">
        <f t="shared" ref="Q285" si="516">AVERAGE(H285:H287)</f>
        <v>0.77594248677248723</v>
      </c>
      <c r="R285" s="329">
        <f t="shared" ref="R285" si="517">AVERAGE(I285:I287)</f>
        <v>0.80462777777777694</v>
      </c>
      <c r="S285" s="329">
        <f t="shared" ref="S285" si="518">AVERAGE(J285:J287)</f>
        <v>0.79964951653943983</v>
      </c>
      <c r="T285" s="329">
        <f t="shared" ref="T285" si="519">AVERAGE(K285:K287)</f>
        <v>1.0136451443569552</v>
      </c>
      <c r="U285" s="357">
        <f t="shared" ref="U285" si="520">AVERAGE(L285:T285)</f>
        <v>0.83206645351388098</v>
      </c>
    </row>
    <row r="286" spans="1:44">
      <c r="A286" s="233">
        <v>43726</v>
      </c>
      <c r="B286" s="234">
        <v>1.8072453703703699</v>
      </c>
      <c r="C286" s="354">
        <f>(1.69*'VO2-LBM'!C286-1.69*'VCO2-LBM'!C286)/1000</f>
        <v>0.11054931034482797</v>
      </c>
      <c r="D286" s="355">
        <f>(1.69*'VO2-LBM'!D286-1.69*'VCO2-LBM'!D286)/1000</f>
        <v>1.7229129834254127</v>
      </c>
      <c r="E286" s="355">
        <f>(1.69*'VO2-LBM'!E286-1.69*'VCO2-LBM'!E286)/1000</f>
        <v>1.0185267857142863</v>
      </c>
      <c r="F286" s="355">
        <f>(1.69*'VO2-LBM'!F286-1.69*'VCO2-LBM'!F286)/1000</f>
        <v>0.17446000000000095</v>
      </c>
      <c r="G286" s="355">
        <f>(1.69*'VO2-LBM'!G286-1.69*'VCO2-LBM'!G286)/1000</f>
        <v>0.84915554794520631</v>
      </c>
      <c r="H286" s="329">
        <f>(1.69*'VO2-LBM'!H286-1.69*'VCO2-LBM'!H286)/1000</f>
        <v>0.57119317460317509</v>
      </c>
      <c r="I286" s="329">
        <f>(1.69*'VO2-LBM'!I286-1.69*'VCO2-LBM'!I286)/1000</f>
        <v>0.59713333333333318</v>
      </c>
      <c r="J286" s="329">
        <f>(1.69*'VO2-LBM'!J286-1.69*'VCO2-LBM'!J286)/1000</f>
        <v>1.0574497709923663</v>
      </c>
      <c r="K286" s="106">
        <f>(1.69*'VO2-LBM'!K286-1.69*'VCO2-LBM'!K286)/1000</f>
        <v>1.0538414173228348</v>
      </c>
      <c r="L286" s="329"/>
      <c r="M286" s="329"/>
      <c r="N286" s="329"/>
      <c r="O286" s="329"/>
      <c r="P286" s="329"/>
      <c r="Q286" s="329"/>
      <c r="R286" s="329"/>
      <c r="S286" s="329"/>
      <c r="T286" s="329"/>
      <c r="U286" s="357">
        <f t="shared" ref="U286" si="521">STDEV(L285:T285)/SQRT(COUNT(L285:T285))</f>
        <v>0.15145682267747351</v>
      </c>
    </row>
    <row r="287" spans="1:44">
      <c r="A287" s="233">
        <v>43726</v>
      </c>
      <c r="B287" s="234">
        <v>1.8211342592592601</v>
      </c>
      <c r="C287" s="354">
        <f>(1.69*'VO2-LBM'!C287-1.69*'VCO2-LBM'!C287)/1000</f>
        <v>0.20530586206896534</v>
      </c>
      <c r="D287" s="355">
        <f>(1.69*'VO2-LBM'!D287-1.69*'VCO2-LBM'!D287)/1000</f>
        <v>1.8311290055248619</v>
      </c>
      <c r="E287" s="355">
        <f>(1.69*'VO2-LBM'!E287-1.69*'VCO2-LBM'!E287)/1000</f>
        <v>0.44000357142857138</v>
      </c>
      <c r="F287" s="355">
        <f>(1.69*'VO2-LBM'!F287-1.69*'VCO2-LBM'!F287)/1000</f>
        <v>0.24881999999999971</v>
      </c>
      <c r="G287" s="355">
        <f>(1.69*'VO2-LBM'!G287-1.69*'VCO2-LBM'!G287)/1000</f>
        <v>0.75194582191780779</v>
      </c>
      <c r="H287" s="329">
        <f>(1.69*'VO2-LBM'!H287-1.69*'VCO2-LBM'!H287)/1000</f>
        <v>0.53674936507936577</v>
      </c>
      <c r="I287" s="329">
        <f>(1.69*'VO2-LBM'!I287-1.69*'VCO2-LBM'!I287)/1000</f>
        <v>0.63093333333333246</v>
      </c>
      <c r="J287" s="329">
        <f>(1.69*'VO2-LBM'!J287-1.69*'VCO2-LBM'!J287)/1000</f>
        <v>0.79589969465648758</v>
      </c>
      <c r="K287" s="106">
        <f>(1.69*'VO2-LBM'!K287-1.69*'VCO2-LBM'!K287)/1000</f>
        <v>0.88082267716535356</v>
      </c>
      <c r="L287" s="329"/>
      <c r="M287" s="329"/>
      <c r="N287" s="329"/>
      <c r="O287" s="329"/>
      <c r="P287" s="329"/>
      <c r="Q287" s="329"/>
      <c r="R287" s="329"/>
      <c r="S287" s="329"/>
      <c r="T287" s="329"/>
      <c r="U287" s="357"/>
    </row>
    <row r="288" spans="1:44">
      <c r="A288" s="233">
        <v>43726</v>
      </c>
      <c r="B288" s="234">
        <v>1.83502314814815</v>
      </c>
      <c r="C288" s="354">
        <f>(1.69*'VO2-LBM'!C288-1.69*'VCO2-LBM'!C288)/1000</f>
        <v>0.31585517241379241</v>
      </c>
      <c r="D288" s="355">
        <f>(1.69*'VO2-LBM'!D288-1.69*'VCO2-LBM'!D288)/1000</f>
        <v>1.4780030386740328</v>
      </c>
      <c r="E288" s="355">
        <f>(1.69*'VO2-LBM'!E288-1.69*'VCO2-LBM'!E288)/1000</f>
        <v>0.25259464285714422</v>
      </c>
      <c r="F288" s="355">
        <f>(1.69*'VO2-LBM'!F288-1.69*'VCO2-LBM'!F288)/1000</f>
        <v>0.36035999999999874</v>
      </c>
      <c r="G288" s="355">
        <f>(1.69*'VO2-LBM'!G288-1.69*'VCO2-LBM'!G288)/1000</f>
        <v>0.64901787671233069</v>
      </c>
      <c r="H288" s="329">
        <f>(1.69*'VO2-LBM'!H288-1.69*'VCO2-LBM'!H288)/1000</f>
        <v>0.69748714285714408</v>
      </c>
      <c r="I288" s="329">
        <f>(1.69*'VO2-LBM'!I288-1.69*'VCO2-LBM'!I288)/1000</f>
        <v>0.48728333333333285</v>
      </c>
      <c r="J288" s="329">
        <f>(1.69*'VO2-LBM'!J288-1.69*'VCO2-LBM'!J288)/1000</f>
        <v>0.46122809160305406</v>
      </c>
      <c r="K288" s="106">
        <f>(1.69*'VO2-LBM'!K288-1.69*'VCO2-LBM'!K288)/1000</f>
        <v>0.6946964566929128</v>
      </c>
      <c r="L288" s="329">
        <f t="shared" ref="L288:P288" si="522">AVERAGE(C288:C290)</f>
        <v>0.23689137931034501</v>
      </c>
      <c r="M288" s="329">
        <f t="shared" si="522"/>
        <v>1.5814727440147323</v>
      </c>
      <c r="N288" s="329">
        <f t="shared" si="522"/>
        <v>0.37572321428571431</v>
      </c>
      <c r="O288" s="329">
        <f t="shared" si="522"/>
        <v>8.8660000000000461E-2</v>
      </c>
      <c r="P288" s="329">
        <f t="shared" si="522"/>
        <v>0.72621383561643926</v>
      </c>
      <c r="Q288" s="329">
        <f t="shared" ref="Q288" si="523">AVERAGE(H288:H290)</f>
        <v>0.51187328042328051</v>
      </c>
      <c r="R288" s="329">
        <f t="shared" ref="R288" si="524">AVERAGE(I288:I290)</f>
        <v>0.64689444444444444</v>
      </c>
      <c r="S288" s="329">
        <f t="shared" ref="S288" si="525">AVERAGE(J288:J290)</f>
        <v>0.31029776081424976</v>
      </c>
      <c r="T288" s="329">
        <f t="shared" ref="T288" si="526">AVERAGE(K288:K290)</f>
        <v>0.51905622047244038</v>
      </c>
      <c r="U288" s="357">
        <f t="shared" ref="U288" si="527">AVERAGE(L288:T288)</f>
        <v>0.55523143104240513</v>
      </c>
    </row>
    <row r="289" spans="1:21">
      <c r="A289" s="233">
        <v>43726</v>
      </c>
      <c r="B289" s="234">
        <v>1.84891203703703</v>
      </c>
      <c r="C289" s="354">
        <f>(1.69*'VO2-LBM'!C289-1.69*'VCO2-LBM'!C289)/1000</f>
        <v>0.25268413793103539</v>
      </c>
      <c r="D289" s="355">
        <f>(1.69*'VO2-LBM'!D289-1.69*'VCO2-LBM'!D289)/1000</f>
        <v>1.4552207182320427</v>
      </c>
      <c r="E289" s="355">
        <f>(1.69*'VO2-LBM'!E289-1.69*'VCO2-LBM'!E289)/1000</f>
        <v>0.45629999999999926</v>
      </c>
      <c r="F289" s="355">
        <f>(1.69*'VO2-LBM'!F289-1.69*'VCO2-LBM'!F289)/1000</f>
        <v>-1.7159999999999856E-2</v>
      </c>
      <c r="G289" s="355">
        <f>(1.69*'VO2-LBM'!G289-1.69*'VCO2-LBM'!G289)/1000</f>
        <v>0.84343732876712241</v>
      </c>
      <c r="H289" s="329">
        <f>(1.69*'VO2-LBM'!H289-1.69*'VCO2-LBM'!H289)/1000</f>
        <v>0.35591936507936406</v>
      </c>
      <c r="I289" s="329">
        <f>(1.69*'VO2-LBM'!I289-1.69*'VCO2-LBM'!I289)/1000</f>
        <v>0.50981666666666658</v>
      </c>
      <c r="J289" s="329">
        <f>(1.69*'VO2-LBM'!J289-1.69*'VCO2-LBM'!J289)/1000</f>
        <v>0.2868613740458022</v>
      </c>
      <c r="K289" s="106">
        <f>(1.69*'VO2-LBM'!K289-1.69*'VCO2-LBM'!K289)/1000</f>
        <v>0.84412173228346188</v>
      </c>
      <c r="L289" s="329"/>
      <c r="M289" s="329"/>
      <c r="N289" s="329"/>
      <c r="O289" s="329"/>
      <c r="P289" s="329"/>
      <c r="Q289" s="329"/>
      <c r="R289" s="329"/>
      <c r="S289" s="329"/>
      <c r="T289" s="329"/>
      <c r="U289" s="357">
        <f t="shared" ref="U289" si="528">STDEV(L288:T288)/SQRT(COUNT(L288:T288))</f>
        <v>0.14458954788432096</v>
      </c>
    </row>
    <row r="290" spans="1:21">
      <c r="A290" s="233">
        <v>43726</v>
      </c>
      <c r="B290" s="234">
        <v>1.8628009259259199</v>
      </c>
      <c r="C290" s="354">
        <f>(1.69*'VO2-LBM'!C290-1.69*'VCO2-LBM'!C290)/1000</f>
        <v>0.14213482758620738</v>
      </c>
      <c r="D290" s="355">
        <f>(1.69*'VO2-LBM'!D290-1.69*'VCO2-LBM'!D290)/1000</f>
        <v>1.8111944751381215</v>
      </c>
      <c r="E290" s="355">
        <f>(1.69*'VO2-LBM'!E290-1.69*'VCO2-LBM'!E290)/1000</f>
        <v>0.41827499999999962</v>
      </c>
      <c r="F290" s="355">
        <f>(1.69*'VO2-LBM'!F290-1.69*'VCO2-LBM'!F290)/1000</f>
        <v>-7.7219999999997527E-2</v>
      </c>
      <c r="G290" s="355">
        <f>(1.69*'VO2-LBM'!G290-1.69*'VCO2-LBM'!G290)/1000</f>
        <v>0.6861863013698648</v>
      </c>
      <c r="H290" s="329">
        <f>(1.69*'VO2-LBM'!H290-1.69*'VCO2-LBM'!H290)/1000</f>
        <v>0.48221333333333316</v>
      </c>
      <c r="I290" s="329">
        <f>(1.69*'VO2-LBM'!I290-1.69*'VCO2-LBM'!I290)/1000</f>
        <v>0.94358333333333388</v>
      </c>
      <c r="J290" s="329">
        <f>(1.69*'VO2-LBM'!J290-1.69*'VCO2-LBM'!J290)/1000</f>
        <v>0.18280381679389301</v>
      </c>
      <c r="K290" s="106">
        <f>(1.69*'VO2-LBM'!K290-1.69*'VCO2-LBM'!K290)/1000</f>
        <v>1.8350472440946761E-2</v>
      </c>
      <c r="L290" s="329"/>
      <c r="M290" s="329"/>
      <c r="N290" s="329"/>
      <c r="O290" s="329"/>
      <c r="P290" s="329"/>
      <c r="Q290" s="329"/>
      <c r="R290" s="329"/>
      <c r="S290" s="329"/>
      <c r="T290" s="329"/>
      <c r="U290" s="357"/>
    </row>
    <row r="291" spans="1:21">
      <c r="A291" s="233">
        <v>43726</v>
      </c>
      <c r="B291" s="234">
        <v>1.8766898148148099</v>
      </c>
      <c r="C291" s="354">
        <f>(1.69*'VO2-LBM'!C291-1.69*'VCO2-LBM'!C291)/1000</f>
        <v>0.11054931034482797</v>
      </c>
      <c r="D291" s="355">
        <f>(1.69*'VO2-LBM'!D291-1.69*'VCO2-LBM'!D291)/1000</f>
        <v>1.5719801104972375</v>
      </c>
      <c r="E291" s="355">
        <f>(1.69*'VO2-LBM'!E291-1.69*'VCO2-LBM'!E291)/1000</f>
        <v>0.66815357142857101</v>
      </c>
      <c r="F291" s="355">
        <f>(1.69*'VO2-LBM'!F291-1.69*'VCO2-LBM'!F291)/1000</f>
        <v>0.22879999999999745</v>
      </c>
      <c r="G291" s="355">
        <f>(1.69*'VO2-LBM'!G291-1.69*'VCO2-LBM'!G291)/1000</f>
        <v>0.27161541095890518</v>
      </c>
      <c r="H291" s="329">
        <f>(1.69*'VO2-LBM'!H291-1.69*'VCO2-LBM'!H291)/1000</f>
        <v>0.27555047619047762</v>
      </c>
      <c r="I291" s="329">
        <f>(1.69*'VO2-LBM'!I291-1.69*'VCO2-LBM'!I291)/1000</f>
        <v>0.27885000000000038</v>
      </c>
      <c r="J291" s="329">
        <f>(1.69*'VO2-LBM'!J291-1.69*'VCO2-LBM'!J291)/1000</f>
        <v>0.20249038167939123</v>
      </c>
      <c r="K291" s="106">
        <f>(1.69*'VO2-LBM'!K291-1.69*'VCO2-LBM'!K291)/1000</f>
        <v>0.17301874015747853</v>
      </c>
      <c r="L291" s="329">
        <f t="shared" ref="L291:P291" si="529">AVERAGE(C291:C293)</f>
        <v>0.14739908045977063</v>
      </c>
      <c r="M291" s="329">
        <f t="shared" si="529"/>
        <v>1.352700276243094</v>
      </c>
      <c r="N291" s="329">
        <f t="shared" si="529"/>
        <v>0.35761607142857071</v>
      </c>
      <c r="O291" s="329">
        <f t="shared" si="529"/>
        <v>0.18971333333333251</v>
      </c>
      <c r="P291" s="329">
        <f t="shared" si="529"/>
        <v>0.385026757990869</v>
      </c>
      <c r="Q291" s="329">
        <f t="shared" ref="Q291" si="530">AVERAGE(H291:H293)</f>
        <v>9.5677248677262985E-3</v>
      </c>
      <c r="R291" s="329">
        <f t="shared" ref="R291" si="531">AVERAGE(I291:I293)</f>
        <v>0.23941666666666697</v>
      </c>
      <c r="S291" s="329">
        <f t="shared" ref="S291" si="532">AVERAGE(J291:J293)</f>
        <v>0.32248468193384233</v>
      </c>
      <c r="T291" s="329">
        <f t="shared" ref="T291" si="533">AVERAGE(K291:K293)</f>
        <v>0.40108889763779426</v>
      </c>
      <c r="U291" s="357">
        <f t="shared" ref="U291" si="534">AVERAGE(L291:T291)</f>
        <v>0.37833483228462966</v>
      </c>
    </row>
    <row r="292" spans="1:21">
      <c r="A292" s="233">
        <v>43726</v>
      </c>
      <c r="B292" s="234">
        <v>1.8905787037037001</v>
      </c>
      <c r="C292" s="354">
        <f>(1.69*'VO2-LBM'!C292-1.69*'VCO2-LBM'!C292)/1000</f>
        <v>0.2132022413793111</v>
      </c>
      <c r="D292" s="355">
        <f>(1.69*'VO2-LBM'!D292-1.69*'VCO2-LBM'!D292)/1000</f>
        <v>1.3612436464088395</v>
      </c>
      <c r="E292" s="355">
        <f>(1.69*'VO2-LBM'!E292-1.69*'VCO2-LBM'!E292)/1000</f>
        <v>0.36123749999999927</v>
      </c>
      <c r="F292" s="355">
        <f>(1.69*'VO2-LBM'!F292-1.69*'VCO2-LBM'!F292)/1000</f>
        <v>0.26025999999999838</v>
      </c>
      <c r="G292" s="355">
        <f>(1.69*'VO2-LBM'!G292-1.69*'VCO2-LBM'!G292)/1000</f>
        <v>0.30306561643835811</v>
      </c>
      <c r="H292" s="329">
        <f>(1.69*'VO2-LBM'!H292-1.69*'VCO2-LBM'!H292)/1000</f>
        <v>-9.7590793650791971E-2</v>
      </c>
      <c r="I292" s="329">
        <f>(1.69*'VO2-LBM'!I292-1.69*'VCO2-LBM'!I292)/1000</f>
        <v>7.0416666666665156E-2</v>
      </c>
      <c r="J292" s="329">
        <f>(1.69*'VO2-LBM'!J292-1.69*'VCO2-LBM'!J292)/1000</f>
        <v>0.32060977099236515</v>
      </c>
      <c r="K292" s="106">
        <f>(1.69*'VO2-LBM'!K292-1.69*'VCO2-LBM'!K292)/1000</f>
        <v>0.54789267716535228</v>
      </c>
      <c r="L292" s="329"/>
      <c r="M292" s="329"/>
      <c r="N292" s="329"/>
      <c r="O292" s="329"/>
      <c r="P292" s="329"/>
      <c r="Q292" s="329"/>
      <c r="R292" s="329"/>
      <c r="S292" s="329"/>
      <c r="T292" s="329"/>
      <c r="U292" s="357">
        <f t="shared" ref="U292" si="535">STDEV(L291:T291)/SQRT(COUNT(L291:T291))</f>
        <v>0.12897544348928627</v>
      </c>
    </row>
    <row r="293" spans="1:21">
      <c r="A293" s="233">
        <v>43726</v>
      </c>
      <c r="B293" s="234">
        <v>1.90446759259259</v>
      </c>
      <c r="C293" s="354">
        <f>(1.69*'VO2-LBM'!C293-1.69*'VCO2-LBM'!C293)/1000</f>
        <v>0.11844568965517283</v>
      </c>
      <c r="D293" s="355">
        <f>(1.69*'VO2-LBM'!D293-1.69*'VCO2-LBM'!D293)/1000</f>
        <v>1.1248770718232044</v>
      </c>
      <c r="E293" s="355">
        <f>(1.69*'VO2-LBM'!E293-1.69*'VCO2-LBM'!E293)/1000</f>
        <v>4.345714285714166E-2</v>
      </c>
      <c r="F293" s="355">
        <f>(1.69*'VO2-LBM'!F293-1.69*'VCO2-LBM'!F293)/1000</f>
        <v>8.0080000000001747E-2</v>
      </c>
      <c r="G293" s="355">
        <f>(1.69*'VO2-LBM'!G293-1.69*'VCO2-LBM'!G293)/1000</f>
        <v>0.58039924657534359</v>
      </c>
      <c r="H293" s="329">
        <f>(1.69*'VO2-LBM'!H293-1.69*'VCO2-LBM'!H293)/1000</f>
        <v>-0.14925650793650674</v>
      </c>
      <c r="I293" s="329">
        <f>(1.69*'VO2-LBM'!I293-1.69*'VCO2-LBM'!I293)/1000</f>
        <v>0.36898333333333538</v>
      </c>
      <c r="J293" s="329">
        <f>(1.69*'VO2-LBM'!J293-1.69*'VCO2-LBM'!J293)/1000</f>
        <v>0.44435389312977075</v>
      </c>
      <c r="K293" s="106">
        <f>(1.69*'VO2-LBM'!K293-1.69*'VCO2-LBM'!K293)/1000</f>
        <v>0.48235527559055208</v>
      </c>
      <c r="L293" s="329"/>
      <c r="M293" s="329"/>
      <c r="N293" s="329"/>
      <c r="O293" s="329"/>
      <c r="P293" s="329"/>
      <c r="Q293" s="329"/>
      <c r="R293" s="329"/>
      <c r="S293" s="329"/>
      <c r="T293" s="329"/>
      <c r="U293" s="357"/>
    </row>
    <row r="294" spans="1:21">
      <c r="A294" s="233">
        <v>43726</v>
      </c>
      <c r="B294" s="234">
        <v>1.91835648148148</v>
      </c>
      <c r="C294" s="354">
        <f>(1.69*'VO2-LBM'!C294-1.69*'VCO2-LBM'!C294)/1000</f>
        <v>-6.0538908045976315E-2</v>
      </c>
      <c r="D294" s="355">
        <f>(1.69*'VO2-LBM'!D294-1.69*'VCO2-LBM'!D294)/1000</f>
        <v>1.2928966850828729</v>
      </c>
      <c r="E294" s="355">
        <f>(1.69*'VO2-LBM'!E294-1.69*'VCO2-LBM'!E294)/1000</f>
        <v>0.23358214285714166</v>
      </c>
      <c r="F294" s="355">
        <f>(1.69*'VO2-LBM'!F294-1.69*'VCO2-LBM'!F294)/1000</f>
        <v>0.11154000000000087</v>
      </c>
      <c r="G294" s="355">
        <f>(1.69*'VO2-LBM'!G294-1.69*'VCO2-LBM'!G294)/1000</f>
        <v>0.55180815068493216</v>
      </c>
      <c r="H294" s="329">
        <f>(1.69*'VO2-LBM'!H294-1.69*'VCO2-LBM'!H294)/1000</f>
        <v>-8.0368888888890072E-2</v>
      </c>
      <c r="I294" s="329">
        <f>(1.69*'VO2-LBM'!I294-1.69*'VCO2-LBM'!I294)/1000</f>
        <v>0.17463333333333503</v>
      </c>
      <c r="J294" s="329">
        <f>(1.69*'VO2-LBM'!J294-1.69*'VCO2-LBM'!J294)/1000</f>
        <v>0.14905541984732917</v>
      </c>
      <c r="K294" s="106">
        <f>(1.69*'VO2-LBM'!K294-1.69*'VCO2-LBM'!K294)/1000</f>
        <v>-6.0294409448822986E-2</v>
      </c>
      <c r="L294" s="329">
        <f t="shared" ref="L294:P294" si="536">AVERAGE(C294:C296)</f>
        <v>4.2114022988505584E-2</v>
      </c>
      <c r="M294" s="329">
        <f t="shared" si="536"/>
        <v>1.2815055248618776</v>
      </c>
      <c r="N294" s="329">
        <f t="shared" si="536"/>
        <v>0.21819107142857139</v>
      </c>
      <c r="O294" s="329">
        <f t="shared" si="536"/>
        <v>-0.13918666666666651</v>
      </c>
      <c r="P294" s="329">
        <f t="shared" si="536"/>
        <v>0.64329965753424712</v>
      </c>
      <c r="Q294" s="329">
        <f t="shared" ref="Q294" si="537">AVERAGE(H294:H296)</f>
        <v>0.24302021164021156</v>
      </c>
      <c r="R294" s="329">
        <f t="shared" ref="R294" si="538">AVERAGE(I294:I296)</f>
        <v>0.22627222222222251</v>
      </c>
      <c r="S294" s="329">
        <f t="shared" ref="S294" si="539">AVERAGE(J294:J296)</f>
        <v>0.25686279898218861</v>
      </c>
      <c r="T294" s="329">
        <f t="shared" ref="T294" si="540">AVERAGE(K294:K296)</f>
        <v>0.18000939632545787</v>
      </c>
      <c r="U294" s="357">
        <f t="shared" ref="U294" si="541">AVERAGE(L294:T294)</f>
        <v>0.3280098043685129</v>
      </c>
    </row>
    <row r="295" spans="1:21">
      <c r="A295" s="233">
        <v>43726</v>
      </c>
      <c r="B295" s="234">
        <v>1.9322453703703699</v>
      </c>
      <c r="C295" s="354">
        <f>(1.69*'VO2-LBM'!C295-1.69*'VCO2-LBM'!C295)/1000</f>
        <v>-0.11581356321839122</v>
      </c>
      <c r="D295" s="355">
        <f>(1.69*'VO2-LBM'!D295-1.69*'VCO2-LBM'!D295)/1000</f>
        <v>1.3754825966850803</v>
      </c>
      <c r="E295" s="355">
        <f>(1.69*'VO2-LBM'!E295-1.69*'VCO2-LBM'!E295)/1000</f>
        <v>0.22000178571428661</v>
      </c>
      <c r="F295" s="355">
        <f>(1.69*'VO2-LBM'!F295-1.69*'VCO2-LBM'!F295)/1000</f>
        <v>-5.7199999999993454E-3</v>
      </c>
      <c r="G295" s="355">
        <f>(1.69*'VO2-LBM'!G295-1.69*'VCO2-LBM'!G295)/1000</f>
        <v>0.80912801369862974</v>
      </c>
      <c r="H295" s="329">
        <f>(1.69*'VO2-LBM'!H295-1.69*'VCO2-LBM'!H295)/1000</f>
        <v>0.53961968253968284</v>
      </c>
      <c r="I295" s="329">
        <f>(1.69*'VO2-LBM'!I295-1.69*'VCO2-LBM'!I295)/1000</f>
        <v>5.6333333333333943E-2</v>
      </c>
      <c r="J295" s="329">
        <f>(1.69*'VO2-LBM'!J295-1.69*'VCO2-LBM'!J295)/1000</f>
        <v>0.31498503816793894</v>
      </c>
      <c r="K295" s="106">
        <f>(1.69*'VO2-LBM'!K295-1.69*'VCO2-LBM'!K295)/1000</f>
        <v>0.20185519685039252</v>
      </c>
      <c r="L295" s="329"/>
      <c r="M295" s="329"/>
      <c r="N295" s="329"/>
      <c r="O295" s="329"/>
      <c r="P295" s="329"/>
      <c r="Q295" s="329"/>
      <c r="R295" s="329"/>
      <c r="S295" s="329"/>
      <c r="T295" s="329"/>
      <c r="U295" s="357">
        <f t="shared" ref="U295" si="542">STDEV(L294:T294)/SQRT(COUNT(L294:T294))</f>
        <v>0.13769787068781661</v>
      </c>
    </row>
    <row r="296" spans="1:21">
      <c r="A296" s="233">
        <v>43726</v>
      </c>
      <c r="B296" s="234">
        <v>1.9461342592592601</v>
      </c>
      <c r="C296" s="354">
        <f>(1.69*'VO2-LBM'!C296-1.69*'VCO2-LBM'!C296)/1000</f>
        <v>0.30269454022988429</v>
      </c>
      <c r="D296" s="355">
        <f>(1.69*'VO2-LBM'!D296-1.69*'VCO2-LBM'!D296)/1000</f>
        <v>1.1761372928176796</v>
      </c>
      <c r="E296" s="355">
        <f>(1.69*'VO2-LBM'!E296-1.69*'VCO2-LBM'!E296)/1000</f>
        <v>0.20098928571428587</v>
      </c>
      <c r="F296" s="355">
        <f>(1.69*'VO2-LBM'!F296-1.69*'VCO2-LBM'!F296)/1000</f>
        <v>-0.52338000000000107</v>
      </c>
      <c r="G296" s="355">
        <f>(1.69*'VO2-LBM'!G296-1.69*'VCO2-LBM'!G296)/1000</f>
        <v>0.56896280821917933</v>
      </c>
      <c r="H296" s="329">
        <f>(1.69*'VO2-LBM'!H296-1.69*'VCO2-LBM'!H296)/1000</f>
        <v>0.26980984126984187</v>
      </c>
      <c r="I296" s="329">
        <f>(1.69*'VO2-LBM'!I296-1.69*'VCO2-LBM'!I296)/1000</f>
        <v>0.44784999999999853</v>
      </c>
      <c r="J296" s="329">
        <f>(1.69*'VO2-LBM'!J296-1.69*'VCO2-LBM'!J296)/1000</f>
        <v>0.30654793893129773</v>
      </c>
      <c r="K296" s="106">
        <f>(1.69*'VO2-LBM'!K296-1.69*'VCO2-LBM'!K296)/1000</f>
        <v>0.39846740157480415</v>
      </c>
      <c r="L296" s="329"/>
      <c r="M296" s="329"/>
      <c r="N296" s="329"/>
      <c r="O296" s="329"/>
      <c r="P296" s="329"/>
      <c r="Q296" s="329"/>
      <c r="R296" s="329"/>
      <c r="S296" s="329"/>
      <c r="T296" s="329"/>
      <c r="U296" s="357"/>
    </row>
    <row r="297" spans="1:21">
      <c r="A297" s="233">
        <v>43726</v>
      </c>
      <c r="B297" s="234">
        <v>1.96002314814815</v>
      </c>
      <c r="C297" s="354">
        <f>(1.69*'VO2-LBM'!C297-1.69*'VCO2-LBM'!C297)/1000</f>
        <v>0.10528505747126292</v>
      </c>
      <c r="D297" s="355">
        <f>(1.69*'VO2-LBM'!D297-1.69*'VCO2-LBM'!D297)/1000</f>
        <v>0.68346961325966826</v>
      </c>
      <c r="E297" s="355">
        <f>(1.69*'VO2-LBM'!E297-1.69*'VCO2-LBM'!E297)/1000</f>
        <v>0.14395178571428552</v>
      </c>
      <c r="F297" s="355">
        <f>(1.69*'VO2-LBM'!F297-1.69*'VCO2-LBM'!F297)/1000</f>
        <v>-0.11153999999999906</v>
      </c>
      <c r="G297" s="355">
        <f>(1.69*'VO2-LBM'!G297-1.69*'VCO2-LBM'!G297)/1000</f>
        <v>0.5632445890410972</v>
      </c>
      <c r="H297" s="329">
        <f>(1.69*'VO2-LBM'!H297-1.69*'VCO2-LBM'!H297)/1000</f>
        <v>0.3243458730158727</v>
      </c>
      <c r="I297" s="329">
        <f>(1.69*'VO2-LBM'!I297-1.69*'VCO2-LBM'!I297)/1000</f>
        <v>0.29856666666666842</v>
      </c>
      <c r="J297" s="329">
        <f>(1.69*'VO2-LBM'!J297-1.69*'VCO2-LBM'!J297)/1000</f>
        <v>1.6874198473282375E-2</v>
      </c>
      <c r="K297" s="106">
        <f>(1.69*'VO2-LBM'!K297-1.69*'VCO2-LBM'!K297)/1000</f>
        <v>0.29622905511811221</v>
      </c>
      <c r="L297" s="329">
        <f t="shared" ref="L297:P297" si="543">AVERAGE(C297:C299)</f>
        <v>0.16231446360153254</v>
      </c>
      <c r="M297" s="329">
        <f t="shared" si="543"/>
        <v>0.69770856353591115</v>
      </c>
      <c r="N297" s="329">
        <f t="shared" si="543"/>
        <v>0.26074285714285661</v>
      </c>
      <c r="O297" s="329">
        <f t="shared" si="543"/>
        <v>2.6693333333333309E-2</v>
      </c>
      <c r="P297" s="329">
        <f t="shared" si="543"/>
        <v>0.61089641552511453</v>
      </c>
      <c r="Q297" s="329">
        <f t="shared" ref="Q297" si="544">AVERAGE(H297:H299)</f>
        <v>0.25258793650793632</v>
      </c>
      <c r="R297" s="329">
        <f t="shared" ref="R297" si="545">AVERAGE(I297:I299)</f>
        <v>0.26758333333333367</v>
      </c>
      <c r="S297" s="329">
        <f t="shared" ref="S297" si="546">AVERAGE(J297:J299)</f>
        <v>8.4370992366412781E-2</v>
      </c>
      <c r="T297" s="329">
        <f t="shared" ref="T297" si="547">AVERAGE(K297:K299)</f>
        <v>0.35477580052493551</v>
      </c>
      <c r="U297" s="357">
        <f t="shared" ref="U297" si="548">AVERAGE(L297:T297)</f>
        <v>0.30196374398570736</v>
      </c>
    </row>
    <row r="298" spans="1:21">
      <c r="A298" s="233">
        <v>43726</v>
      </c>
      <c r="B298" s="234">
        <v>1.97391203703703</v>
      </c>
      <c r="C298" s="354">
        <f>(1.69*'VO2-LBM'!C298-1.69*'VCO2-LBM'!C298)/1000</f>
        <v>6.3171034482758848E-2</v>
      </c>
      <c r="D298" s="355">
        <f>(1.69*'VO2-LBM'!D298-1.69*'VCO2-LBM'!D298)/1000</f>
        <v>0.59234033149171228</v>
      </c>
      <c r="E298" s="355">
        <f>(1.69*'VO2-LBM'!E298-1.69*'VCO2-LBM'!E298)/1000</f>
        <v>0.39383035714285686</v>
      </c>
      <c r="F298" s="355">
        <f>(1.69*'VO2-LBM'!F298-1.69*'VCO2-LBM'!F298)/1000</f>
        <v>5.1479999999999561E-2</v>
      </c>
      <c r="G298" s="355">
        <f>(1.69*'VO2-LBM'!G298-1.69*'VCO2-LBM'!G298)/1000</f>
        <v>0.77767780821917765</v>
      </c>
      <c r="H298" s="329">
        <f>(1.69*'VO2-LBM'!H298-1.69*'VCO2-LBM'!H298)/1000</f>
        <v>0.39036317460317516</v>
      </c>
      <c r="I298" s="329">
        <f>(1.69*'VO2-LBM'!I298-1.69*'VCO2-LBM'!I298)/1000</f>
        <v>0.37743333333333251</v>
      </c>
      <c r="J298" s="329">
        <f>(1.69*'VO2-LBM'!J298-1.69*'VCO2-LBM'!J298)/1000</f>
        <v>1.124946564885613E-2</v>
      </c>
      <c r="K298" s="106">
        <f>(1.69*'VO2-LBM'!K298-1.69*'VCO2-LBM'!K298)/1000</f>
        <v>0.19923370078740299</v>
      </c>
      <c r="L298" s="329"/>
      <c r="M298" s="329"/>
      <c r="N298" s="329"/>
      <c r="O298" s="329"/>
      <c r="P298" s="329"/>
      <c r="Q298" s="329"/>
      <c r="R298" s="329"/>
      <c r="S298" s="329"/>
      <c r="T298" s="329"/>
      <c r="U298" s="357">
        <f t="shared" ref="U298" si="549">STDEV(L297:T297)/SQRT(COUNT(L297:T297))</f>
        <v>7.4794527951194081E-2</v>
      </c>
    </row>
    <row r="299" spans="1:21">
      <c r="A299" s="233">
        <v>43726</v>
      </c>
      <c r="B299" s="234">
        <v>1.9878009259259199</v>
      </c>
      <c r="C299" s="354">
        <f>(1.69*'VO2-LBM'!C299-1.69*'VCO2-LBM'!C299)/1000</f>
        <v>0.31848729885057581</v>
      </c>
      <c r="D299" s="355">
        <f>(1.69*'VO2-LBM'!D299-1.69*'VCO2-LBM'!D299)/1000</f>
        <v>0.8173157458563528</v>
      </c>
      <c r="E299" s="355">
        <f>(1.69*'VO2-LBM'!E299-1.69*'VCO2-LBM'!E299)/1000</f>
        <v>0.24444642857142754</v>
      </c>
      <c r="F299" s="355">
        <f>(1.69*'VO2-LBM'!F299-1.69*'VCO2-LBM'!F299)/1000</f>
        <v>0.14013999999999943</v>
      </c>
      <c r="G299" s="355">
        <f>(1.69*'VO2-LBM'!G299-1.69*'VCO2-LBM'!G299)/1000</f>
        <v>0.49176684931506859</v>
      </c>
      <c r="H299" s="329">
        <f>(1.69*'VO2-LBM'!H299-1.69*'VCO2-LBM'!H299)/1000</f>
        <v>4.305476190476111E-2</v>
      </c>
      <c r="I299" s="329">
        <f>(1.69*'VO2-LBM'!I299-1.69*'VCO2-LBM'!I299)/1000</f>
        <v>0.12675</v>
      </c>
      <c r="J299" s="329">
        <f>(1.69*'VO2-LBM'!J299-1.69*'VCO2-LBM'!J299)/1000</f>
        <v>0.22498931297709987</v>
      </c>
      <c r="K299" s="106">
        <f>(1.69*'VO2-LBM'!K299-1.69*'VCO2-LBM'!K299)/1000</f>
        <v>0.5688646456692914</v>
      </c>
      <c r="L299" s="329"/>
      <c r="M299" s="329"/>
      <c r="N299" s="329"/>
      <c r="O299" s="329"/>
      <c r="P299" s="329"/>
      <c r="Q299" s="329"/>
      <c r="R299" s="329"/>
      <c r="S299" s="329"/>
      <c r="T299" s="329"/>
      <c r="U299" s="357"/>
    </row>
    <row r="300" spans="1:21">
      <c r="A300" s="233">
        <v>43727</v>
      </c>
      <c r="B300" s="234">
        <v>2.001689814814815</v>
      </c>
      <c r="C300" s="354">
        <f>(1.69*'VO2-LBM'!C300-1.69*'VCO2-LBM'!C300)/1000</f>
        <v>-5.0010402298850752E-2</v>
      </c>
      <c r="D300" s="355">
        <f>(1.69*'VO2-LBM'!D300-1.69*'VCO2-LBM'!D300)/1000</f>
        <v>0.81162016574585505</v>
      </c>
      <c r="E300" s="355">
        <f>(1.69*'VO2-LBM'!E300-1.69*'VCO2-LBM'!E300)/1000</f>
        <v>0.51062142857142589</v>
      </c>
      <c r="F300" s="355">
        <f>(1.69*'VO2-LBM'!F300-1.69*'VCO2-LBM'!F300)/1000</f>
        <v>8.865999999999985E-2</v>
      </c>
      <c r="G300" s="355">
        <f>(1.69*'VO2-LBM'!G300-1.69*'VCO2-LBM'!G300)/1000</f>
        <v>0.35452958904109616</v>
      </c>
      <c r="H300" s="329">
        <f>(1.69*'VO2-LBM'!H300-1.69*'VCO2-LBM'!H300)/1000</f>
        <v>0.14064555555555489</v>
      </c>
      <c r="I300" s="329">
        <f>(1.69*'VO2-LBM'!I300-1.69*'VCO2-LBM'!I300)/1000</f>
        <v>0.17745000000000255</v>
      </c>
      <c r="J300" s="329">
        <f>(1.69*'VO2-LBM'!J300-1.69*'VCO2-LBM'!J300)/1000</f>
        <v>0.59903404580152442</v>
      </c>
      <c r="K300" s="106">
        <f>(1.69*'VO2-LBM'!K300-1.69*'VCO2-LBM'!K300)/1000</f>
        <v>0.31457952755905716</v>
      </c>
      <c r="L300" s="329">
        <f t="shared" ref="L300:P300" si="550">AVERAGE(C300:C302)</f>
        <v>0.13950270114942545</v>
      </c>
      <c r="M300" s="329">
        <f t="shared" si="550"/>
        <v>0.65689023941068114</v>
      </c>
      <c r="N300" s="329">
        <f t="shared" si="550"/>
        <v>0.3186857142857128</v>
      </c>
      <c r="O300" s="329">
        <f t="shared" si="550"/>
        <v>2.8599999999999737E-3</v>
      </c>
      <c r="P300" s="329">
        <f t="shared" si="550"/>
        <v>0.47175308219178042</v>
      </c>
      <c r="Q300" s="329">
        <f t="shared" ref="Q300" si="551">AVERAGE(H300:H302)</f>
        <v>0.24876084656084671</v>
      </c>
      <c r="R300" s="329">
        <f t="shared" ref="R300" si="552">AVERAGE(I300:I302)</f>
        <v>0.26946111111111232</v>
      </c>
      <c r="S300" s="329">
        <f t="shared" ref="S300" si="553">AVERAGE(J300:J302)</f>
        <v>0.57747256997455265</v>
      </c>
      <c r="T300" s="329">
        <f t="shared" ref="T300" si="554">AVERAGE(K300:K302)</f>
        <v>0.27962624671916092</v>
      </c>
      <c r="U300" s="357">
        <f t="shared" ref="U300" si="555">AVERAGE(L300:T300)</f>
        <v>0.32944583460036359</v>
      </c>
    </row>
    <row r="301" spans="1:21">
      <c r="A301" s="233">
        <v>43727</v>
      </c>
      <c r="B301" s="234">
        <v>2.0155787037036998</v>
      </c>
      <c r="C301" s="354">
        <f>(1.69*'VO2-LBM'!C301-1.69*'VCO2-LBM'!C301)/1000</f>
        <v>0.2132022413793111</v>
      </c>
      <c r="D301" s="355">
        <f>(1.69*'VO2-LBM'!D301-1.69*'VCO2-LBM'!D301)/1000</f>
        <v>0.58664475138121541</v>
      </c>
      <c r="E301" s="355">
        <f>(1.69*'VO2-LBM'!E301-1.69*'VCO2-LBM'!E301)/1000</f>
        <v>0.21456964285714183</v>
      </c>
      <c r="F301" s="355">
        <f>(1.69*'VO2-LBM'!F301-1.69*'VCO2-LBM'!F301)/1000</f>
        <v>3.432000000000153E-2</v>
      </c>
      <c r="G301" s="355">
        <f>(1.69*'VO2-LBM'!G301-1.69*'VCO2-LBM'!G301)/1000</f>
        <v>0.58611746575342472</v>
      </c>
      <c r="H301" s="329">
        <f>(1.69*'VO2-LBM'!H301-1.69*'VCO2-LBM'!H301)/1000</f>
        <v>0.39610380952381002</v>
      </c>
      <c r="I301" s="329">
        <f>(1.69*'VO2-LBM'!I301-1.69*'VCO2-LBM'!I301)/1000</f>
        <v>9.2950000000000726E-2</v>
      </c>
      <c r="J301" s="329">
        <f>(1.69*'VO2-LBM'!J301-1.69*'VCO2-LBM'!J301)/1000</f>
        <v>0.66653083969465665</v>
      </c>
      <c r="K301" s="106">
        <f>(1.69*'VO2-LBM'!K301-1.69*'VCO2-LBM'!K301)/1000</f>
        <v>0.21496267716535386</v>
      </c>
      <c r="L301" s="329"/>
      <c r="M301" s="329"/>
      <c r="N301" s="329"/>
      <c r="O301" s="329"/>
      <c r="P301" s="329"/>
      <c r="Q301" s="329"/>
      <c r="R301" s="329"/>
      <c r="S301" s="329"/>
      <c r="T301" s="329"/>
      <c r="U301" s="357">
        <f t="shared" ref="U301" si="556">STDEV(L300:T300)/SQRT(COUNT(L300:T300))</f>
        <v>6.9164775034237444E-2</v>
      </c>
    </row>
    <row r="302" spans="1:21">
      <c r="A302" s="233">
        <v>43727</v>
      </c>
      <c r="B302" s="234">
        <v>2.02946759259259</v>
      </c>
      <c r="C302" s="354">
        <f>(1.69*'VO2-LBM'!C302-1.69*'VCO2-LBM'!C302)/1000</f>
        <v>0.25531626436781607</v>
      </c>
      <c r="D302" s="355">
        <f>(1.69*'VO2-LBM'!D302-1.69*'VCO2-LBM'!D302)/1000</f>
        <v>0.57240580110497286</v>
      </c>
      <c r="E302" s="355">
        <f>(1.69*'VO2-LBM'!E302-1.69*'VCO2-LBM'!E302)/1000</f>
        <v>0.23086607142857066</v>
      </c>
      <c r="F302" s="355">
        <f>(1.69*'VO2-LBM'!F302-1.69*'VCO2-LBM'!F302)/1000</f>
        <v>-0.11440000000000146</v>
      </c>
      <c r="G302" s="355">
        <f>(1.69*'VO2-LBM'!G302-1.69*'VCO2-LBM'!G302)/1000</f>
        <v>0.47461219178082048</v>
      </c>
      <c r="H302" s="329">
        <f>(1.69*'VO2-LBM'!H302-1.69*'VCO2-LBM'!H302)/1000</f>
        <v>0.20953317460317522</v>
      </c>
      <c r="I302" s="329">
        <f>(1.69*'VO2-LBM'!I302-1.69*'VCO2-LBM'!I302)/1000</f>
        <v>0.53798333333333359</v>
      </c>
      <c r="J302" s="329">
        <f>(1.69*'VO2-LBM'!J302-1.69*'VCO2-LBM'!J302)/1000</f>
        <v>0.46685282442747666</v>
      </c>
      <c r="K302" s="106">
        <f>(1.69*'VO2-LBM'!K302-1.69*'VCO2-LBM'!K302)/1000</f>
        <v>0.30933653543307171</v>
      </c>
      <c r="L302" s="329"/>
      <c r="M302" s="329"/>
      <c r="N302" s="329"/>
      <c r="O302" s="329"/>
      <c r="P302" s="329"/>
      <c r="Q302" s="329"/>
      <c r="R302" s="329"/>
      <c r="S302" s="329"/>
      <c r="T302" s="329"/>
      <c r="U302" s="357"/>
    </row>
    <row r="303" spans="1:21">
      <c r="A303" s="233">
        <v>43727</v>
      </c>
      <c r="B303" s="234">
        <v>2.0433564814814802</v>
      </c>
      <c r="C303" s="354">
        <f>(1.69*'VO2-LBM'!C303-1.69*'VCO2-LBM'!C303)/1000</f>
        <v>3.1585517241378508E-2</v>
      </c>
      <c r="D303" s="355">
        <f>(1.69*'VO2-LBM'!D303-1.69*'VCO2-LBM'!D303)/1000</f>
        <v>0.52114558011049761</v>
      </c>
      <c r="E303" s="355">
        <f>(1.69*'VO2-LBM'!E303-1.69*'VCO2-LBM'!E303)/1000</f>
        <v>0</v>
      </c>
      <c r="F303" s="355">
        <f>(1.69*'VO2-LBM'!F303-1.69*'VCO2-LBM'!F303)/1000</f>
        <v>6.5780000000001559E-2</v>
      </c>
      <c r="G303" s="355">
        <f>(1.69*'VO2-LBM'!G303-1.69*'VCO2-LBM'!G303)/1000</f>
        <v>0.41171178082191634</v>
      </c>
      <c r="H303" s="329">
        <f>(1.69*'VO2-LBM'!H303-1.69*'VCO2-LBM'!H303)/1000</f>
        <v>0.19231126984127059</v>
      </c>
      <c r="I303" s="329">
        <f>(1.69*'VO2-LBM'!I303-1.69*'VCO2-LBM'!I303)/1000</f>
        <v>-2.8166666666666972E-2</v>
      </c>
      <c r="J303" s="329">
        <f>(1.69*'VO2-LBM'!J303-1.69*'VCO2-LBM'!J303)/1000</f>
        <v>-1.9686564885494591E-2</v>
      </c>
      <c r="K303" s="106">
        <f>(1.69*'VO2-LBM'!K303-1.69*'VCO2-LBM'!K303)/1000</f>
        <v>5.7672913385827994E-2</v>
      </c>
      <c r="L303" s="329">
        <f t="shared" ref="L303:P303" si="557">AVERAGE(C303:C305)</f>
        <v>9.9143429118773996E-2</v>
      </c>
      <c r="M303" s="329">
        <f t="shared" si="557"/>
        <v>0.53348600368324084</v>
      </c>
      <c r="N303" s="329">
        <f t="shared" si="557"/>
        <v>0.31144285714285735</v>
      </c>
      <c r="O303" s="329">
        <f t="shared" si="557"/>
        <v>1.3346666666667256E-2</v>
      </c>
      <c r="P303" s="329">
        <f t="shared" si="557"/>
        <v>0.6747498630136981</v>
      </c>
      <c r="Q303" s="329">
        <f t="shared" ref="Q303" si="558">AVERAGE(H303:H305)</f>
        <v>0.36931417989417969</v>
      </c>
      <c r="R303" s="329">
        <f t="shared" ref="R303" si="559">AVERAGE(I303:I305)</f>
        <v>0.17181666666666598</v>
      </c>
      <c r="S303" s="329">
        <f t="shared" ref="S303" si="560">AVERAGE(J303:J305)</f>
        <v>7.4996437659033591E-2</v>
      </c>
      <c r="T303" s="329">
        <f t="shared" ref="T303" si="561">AVERAGE(K303:K305)</f>
        <v>0.22107950131233611</v>
      </c>
      <c r="U303" s="357">
        <f t="shared" ref="U303" si="562">AVERAGE(L303:T303)</f>
        <v>0.274375067239717</v>
      </c>
    </row>
    <row r="304" spans="1:21">
      <c r="A304" s="233">
        <v>43727</v>
      </c>
      <c r="B304" s="234">
        <v>2.0572453703703699</v>
      </c>
      <c r="C304" s="354">
        <f>(1.69*'VO2-LBM'!C304-1.69*'VCO2-LBM'!C304)/1000</f>
        <v>0.1263420689655177</v>
      </c>
      <c r="D304" s="355">
        <f>(1.69*'VO2-LBM'!D304-1.69*'VCO2-LBM'!D304)/1000</f>
        <v>0.60088370165745797</v>
      </c>
      <c r="E304" s="355">
        <f>(1.69*'VO2-LBM'!E304-1.69*'VCO2-LBM'!E304)/1000</f>
        <v>0.49432500000000074</v>
      </c>
      <c r="F304" s="355">
        <f>(1.69*'VO2-LBM'!F304-1.69*'VCO2-LBM'!F304)/1000</f>
        <v>-0.21450000000000183</v>
      </c>
      <c r="G304" s="355">
        <f>(1.69*'VO2-LBM'!G304-1.69*'VCO2-LBM'!G304)/1000</f>
        <v>0.95494260273972575</v>
      </c>
      <c r="H304" s="329">
        <f>(1.69*'VO2-LBM'!H304-1.69*'VCO2-LBM'!H304)/1000</f>
        <v>0.21240349206349218</v>
      </c>
      <c r="I304" s="329">
        <f>(1.69*'VO2-LBM'!I304-1.69*'VCO2-LBM'!I304)/1000</f>
        <v>0.26758333333333301</v>
      </c>
      <c r="J304" s="329">
        <f>(1.69*'VO2-LBM'!J304-1.69*'VCO2-LBM'!J304)/1000</f>
        <v>2.8123664122138507E-2</v>
      </c>
      <c r="K304" s="106">
        <f>(1.69*'VO2-LBM'!K304-1.69*'VCO2-LBM'!K304)/1000</f>
        <v>0.25690661417322735</v>
      </c>
      <c r="L304" s="329"/>
      <c r="M304" s="329"/>
      <c r="N304" s="329"/>
      <c r="O304" s="329"/>
      <c r="P304" s="329"/>
      <c r="Q304" s="329"/>
      <c r="R304" s="329"/>
      <c r="S304" s="329"/>
      <c r="T304" s="329"/>
      <c r="U304" s="357">
        <f t="shared" ref="U304" si="563">STDEV(L303:T303)/SQRT(COUNT(L303:T303))</f>
        <v>7.3577089613262869E-2</v>
      </c>
    </row>
    <row r="305" spans="1:21">
      <c r="A305" s="233">
        <v>43727</v>
      </c>
      <c r="B305" s="234">
        <v>2.0711342592592601</v>
      </c>
      <c r="C305" s="354">
        <f>(1.69*'VO2-LBM'!C305-1.69*'VCO2-LBM'!C305)/1000</f>
        <v>0.13950270114942578</v>
      </c>
      <c r="D305" s="355">
        <f>(1.69*'VO2-LBM'!D305-1.69*'VCO2-LBM'!D305)/1000</f>
        <v>0.47842872928176711</v>
      </c>
      <c r="E305" s="355">
        <f>(1.69*'VO2-LBM'!E305-1.69*'VCO2-LBM'!E305)/1000</f>
        <v>0.44000357142857138</v>
      </c>
      <c r="F305" s="355">
        <f>(1.69*'VO2-LBM'!F305-1.69*'VCO2-LBM'!F305)/1000</f>
        <v>0.18876000000000204</v>
      </c>
      <c r="G305" s="355">
        <f>(1.69*'VO2-LBM'!G305-1.69*'VCO2-LBM'!G305)/1000</f>
        <v>0.65759520547945249</v>
      </c>
      <c r="H305" s="329">
        <f>(1.69*'VO2-LBM'!H305-1.69*'VCO2-LBM'!H305)/1000</f>
        <v>0.70322777777777623</v>
      </c>
      <c r="I305" s="329">
        <f>(1.69*'VO2-LBM'!I305-1.69*'VCO2-LBM'!I305)/1000</f>
        <v>0.27603333333333196</v>
      </c>
      <c r="J305" s="329">
        <f>(1.69*'VO2-LBM'!J305-1.69*'VCO2-LBM'!J305)/1000</f>
        <v>0.21655221374045686</v>
      </c>
      <c r="K305" s="106">
        <f>(1.69*'VO2-LBM'!K305-1.69*'VCO2-LBM'!K305)/1000</f>
        <v>0.34865897637795296</v>
      </c>
      <c r="L305" s="329"/>
      <c r="M305" s="329"/>
      <c r="N305" s="329"/>
      <c r="O305" s="329"/>
      <c r="P305" s="329"/>
      <c r="Q305" s="329"/>
      <c r="R305" s="329"/>
      <c r="S305" s="329"/>
      <c r="T305" s="329"/>
      <c r="U305" s="357"/>
    </row>
    <row r="306" spans="1:21">
      <c r="A306" s="233">
        <v>43727</v>
      </c>
      <c r="B306" s="234">
        <v>2.0850231481481498</v>
      </c>
      <c r="C306" s="354">
        <f>(1.69*'VO2-LBM'!C306-1.69*'VCO2-LBM'!C306)/1000</f>
        <v>3.9481896551723364E-2</v>
      </c>
      <c r="D306" s="355">
        <f>(1.69*'VO2-LBM'!D306-1.69*'VCO2-LBM'!D306)/1000</f>
        <v>0.65499171270718304</v>
      </c>
      <c r="E306" s="355">
        <f>(1.69*'VO2-LBM'!E306-1.69*'VCO2-LBM'!E306)/1000</f>
        <v>0.4237071428571435</v>
      </c>
      <c r="F306" s="355">
        <f>(1.69*'VO2-LBM'!F306-1.69*'VCO2-LBM'!F306)/1000</f>
        <v>-0.1286999999999989</v>
      </c>
      <c r="G306" s="355">
        <f>(1.69*'VO2-LBM'!G306-1.69*'VCO2-LBM'!G306)/1000</f>
        <v>0.7891142465753419</v>
      </c>
      <c r="H306" s="329">
        <f>(1.69*'VO2-LBM'!H306-1.69*'VCO2-LBM'!H306)/1000</f>
        <v>0.12055333333333329</v>
      </c>
      <c r="I306" s="329">
        <f>(1.69*'VO2-LBM'!I306-1.69*'VCO2-LBM'!I306)/1000</f>
        <v>0.2056166666666677</v>
      </c>
      <c r="J306" s="329">
        <f>(1.69*'VO2-LBM'!J306-1.69*'VCO2-LBM'!J306)/1000</f>
        <v>1.9686564885496409E-2</v>
      </c>
      <c r="K306" s="106">
        <f>(1.69*'VO2-LBM'!K306-1.69*'VCO2-LBM'!K306)/1000</f>
        <v>0.88082267716535534</v>
      </c>
      <c r="L306" s="329">
        <f t="shared" ref="L306:P306" si="564">AVERAGE(C306:C308)</f>
        <v>8.247329501915647E-2</v>
      </c>
      <c r="M306" s="329">
        <f t="shared" si="564"/>
        <v>0.42242219152854582</v>
      </c>
      <c r="N306" s="329">
        <f t="shared" si="564"/>
        <v>0.43366607142857205</v>
      </c>
      <c r="O306" s="329">
        <f t="shared" si="564"/>
        <v>0.21068666666666744</v>
      </c>
      <c r="P306" s="329">
        <f t="shared" si="564"/>
        <v>0.59564783105022823</v>
      </c>
      <c r="Q306" s="329">
        <f t="shared" ref="Q306" si="565">AVERAGE(H306:H308)</f>
        <v>0.26024211640211675</v>
      </c>
      <c r="R306" s="329">
        <f t="shared" ref="R306" si="566">AVERAGE(I306:I308)</f>
        <v>9.1072222222222068E-2</v>
      </c>
      <c r="S306" s="329">
        <f t="shared" ref="S306" si="567">AVERAGE(J306:J308)</f>
        <v>0.474352468193385</v>
      </c>
      <c r="T306" s="329">
        <f t="shared" ref="T306" si="568">AVERAGE(K306:K308)</f>
        <v>0.55575716535433128</v>
      </c>
      <c r="U306" s="357">
        <f t="shared" ref="U306" si="569">AVERAGE(L306:T306)</f>
        <v>0.34736889198502507</v>
      </c>
    </row>
    <row r="307" spans="1:21">
      <c r="A307" s="233">
        <v>43727</v>
      </c>
      <c r="B307" s="234">
        <v>2.0989120370370302</v>
      </c>
      <c r="C307" s="354">
        <f>(1.69*'VO2-LBM'!C307-1.69*'VCO2-LBM'!C307)/1000</f>
        <v>4.7378275862069129E-2</v>
      </c>
      <c r="D307" s="355">
        <f>(1.69*'VO2-LBM'!D307-1.69*'VCO2-LBM'!D307)/1000</f>
        <v>0.4328640883977905</v>
      </c>
      <c r="E307" s="355">
        <f>(1.69*'VO2-LBM'!E307-1.69*'VCO2-LBM'!E307)/1000</f>
        <v>0.56765892857142985</v>
      </c>
      <c r="F307" s="355">
        <f>(1.69*'VO2-LBM'!F307-1.69*'VCO2-LBM'!F307)/1000</f>
        <v>0.44330000000000108</v>
      </c>
      <c r="G307" s="355">
        <f>(1.69*'VO2-LBM'!G307-1.69*'VCO2-LBM'!G307)/1000</f>
        <v>0.571821917808219</v>
      </c>
      <c r="H307" s="329">
        <f>(1.69*'VO2-LBM'!H307-1.69*'VCO2-LBM'!H307)/1000</f>
        <v>0.11768301587301722</v>
      </c>
      <c r="I307" s="329">
        <f>(1.69*'VO2-LBM'!I307-1.69*'VCO2-LBM'!I307)/1000</f>
        <v>0.16054999999999928</v>
      </c>
      <c r="J307" s="329">
        <f>(1.69*'VO2-LBM'!J307-1.69*'VCO2-LBM'!J307)/1000</f>
        <v>0.66371847328244438</v>
      </c>
      <c r="K307" s="106">
        <f>(1.69*'VO2-LBM'!K307-1.69*'VCO2-LBM'!K307)/1000</f>
        <v>0.39060291338582737</v>
      </c>
      <c r="L307" s="329"/>
      <c r="M307" s="329"/>
      <c r="N307" s="329"/>
      <c r="O307" s="329"/>
      <c r="P307" s="329"/>
      <c r="Q307" s="329"/>
      <c r="R307" s="329"/>
      <c r="S307" s="329"/>
      <c r="T307" s="329"/>
      <c r="U307" s="357">
        <f t="shared" ref="U307" si="570">STDEV(L306:T306)/SQRT(COUNT(L306:T306))</f>
        <v>6.4161677252446148E-2</v>
      </c>
    </row>
    <row r="308" spans="1:21">
      <c r="A308" s="233">
        <v>43727</v>
      </c>
      <c r="B308" s="234">
        <v>2.1128009259259199</v>
      </c>
      <c r="C308" s="354">
        <f>(1.69*'VO2-LBM'!C308-1.69*'VCO2-LBM'!C308)/1000</f>
        <v>0.16055971264367691</v>
      </c>
      <c r="D308" s="355">
        <f>(1.69*'VO2-LBM'!D308-1.69*'VCO2-LBM'!D308)/1000</f>
        <v>0.17941077348066392</v>
      </c>
      <c r="E308" s="355">
        <f>(1.69*'VO2-LBM'!E308-1.69*'VCO2-LBM'!E308)/1000</f>
        <v>0.30963214285714274</v>
      </c>
      <c r="F308" s="355">
        <f>(1.69*'VO2-LBM'!F308-1.69*'VCO2-LBM'!F308)/1000</f>
        <v>0.31746000000000002</v>
      </c>
      <c r="G308" s="355">
        <f>(1.69*'VO2-LBM'!G308-1.69*'VCO2-LBM'!G308)/1000</f>
        <v>0.42600732876712388</v>
      </c>
      <c r="H308" s="329">
        <f>(1.69*'VO2-LBM'!H308-1.69*'VCO2-LBM'!H308)/1000</f>
        <v>0.54248999999999981</v>
      </c>
      <c r="I308" s="329">
        <f>(1.69*'VO2-LBM'!I308-1.69*'VCO2-LBM'!I308)/1000</f>
        <v>-9.2950000000000726E-2</v>
      </c>
      <c r="J308" s="329">
        <f>(1.69*'VO2-LBM'!J308-1.69*'VCO2-LBM'!J308)/1000</f>
        <v>0.73965236641221421</v>
      </c>
      <c r="K308" s="106">
        <f>(1.69*'VO2-LBM'!K308-1.69*'VCO2-LBM'!K308)/1000</f>
        <v>0.39584590551181098</v>
      </c>
      <c r="L308" s="329"/>
      <c r="M308" s="329"/>
      <c r="N308" s="329"/>
      <c r="O308" s="329"/>
      <c r="P308" s="329"/>
      <c r="Q308" s="329"/>
      <c r="R308" s="329"/>
      <c r="S308" s="329"/>
      <c r="T308" s="329"/>
      <c r="U308" s="357"/>
    </row>
    <row r="309" spans="1:21">
      <c r="A309" s="233">
        <v>43727</v>
      </c>
      <c r="B309" s="234">
        <v>2.1266898148148101</v>
      </c>
      <c r="C309" s="354">
        <f>(1.69*'VO2-LBM'!C309-1.69*'VCO2-LBM'!C309)/1000</f>
        <v>0.1737203448275868</v>
      </c>
      <c r="D309" s="355">
        <f>(1.69*'VO2-LBM'!D309-1.69*'VCO2-LBM'!D309)/1000</f>
        <v>0.40438618784530356</v>
      </c>
      <c r="E309" s="355">
        <f>(1.69*'VO2-LBM'!E309-1.69*'VCO2-LBM'!E309)/1000</f>
        <v>0.93704464285714306</v>
      </c>
      <c r="F309" s="355">
        <f>(1.69*'VO2-LBM'!F309-1.69*'VCO2-LBM'!F309)/1000</f>
        <v>0.71499999999999908</v>
      </c>
      <c r="G309" s="355">
        <f>(1.69*'VO2-LBM'!G309-1.69*'VCO2-LBM'!G309)/1000</f>
        <v>0.44030287671232965</v>
      </c>
      <c r="H309" s="329">
        <f>(1.69*'VO2-LBM'!H309-1.69*'VCO2-LBM'!H309)/1000</f>
        <v>0.20092222222222061</v>
      </c>
      <c r="I309" s="329">
        <f>(1.69*'VO2-LBM'!I309-1.69*'VCO2-LBM'!I309)/1000</f>
        <v>0.13520000000000074</v>
      </c>
      <c r="J309" s="329">
        <f>(1.69*'VO2-LBM'!J309-1.69*'VCO2-LBM'!J309)/1000</f>
        <v>0.73121526717557295</v>
      </c>
      <c r="K309" s="106">
        <f>(1.69*'VO2-LBM'!K309-1.69*'VCO2-LBM'!K309)/1000</f>
        <v>0.57935062992126041</v>
      </c>
      <c r="L309" s="329">
        <f t="shared" ref="L309:P309" si="571">AVERAGE(C309:C311)</f>
        <v>0.17635247126436812</v>
      </c>
      <c r="M309" s="329">
        <f t="shared" si="571"/>
        <v>0.39394429097605888</v>
      </c>
      <c r="N309" s="329">
        <f t="shared" si="571"/>
        <v>0.48255535714285752</v>
      </c>
      <c r="O309" s="329">
        <f t="shared" si="571"/>
        <v>0.4051666666666664</v>
      </c>
      <c r="P309" s="329">
        <f t="shared" si="571"/>
        <v>0.56896280821917855</v>
      </c>
      <c r="Q309" s="329">
        <f t="shared" ref="Q309" si="572">AVERAGE(H309:H311)</f>
        <v>0.31382137566137652</v>
      </c>
      <c r="R309" s="329">
        <f t="shared" ref="R309" si="573">AVERAGE(I309:I311)</f>
        <v>0.19435000000000005</v>
      </c>
      <c r="S309" s="329">
        <f t="shared" ref="S309" si="574">AVERAGE(J309:J311)</f>
        <v>0.97214132315521662</v>
      </c>
      <c r="T309" s="329">
        <f t="shared" ref="T309" si="575">AVERAGE(K309:K311)</f>
        <v>0.6230422309711291</v>
      </c>
      <c r="U309" s="357">
        <f t="shared" ref="U309" si="576">AVERAGE(L309:T309)</f>
        <v>0.45892628045076134</v>
      </c>
    </row>
    <row r="310" spans="1:21">
      <c r="A310" s="233">
        <v>43727</v>
      </c>
      <c r="B310" s="234">
        <v>2.1405787037036998</v>
      </c>
      <c r="C310" s="354">
        <f>(1.69*'VO2-LBM'!C310-1.69*'VCO2-LBM'!C310)/1000</f>
        <v>0.16055971264367691</v>
      </c>
      <c r="D310" s="355">
        <f>(1.69*'VO2-LBM'!D310-1.69*'VCO2-LBM'!D310)/1000</f>
        <v>0.48981988950276262</v>
      </c>
      <c r="E310" s="355">
        <f>(1.69*'VO2-LBM'!E310-1.69*'VCO2-LBM'!E310)/1000</f>
        <v>0.35308928571428533</v>
      </c>
      <c r="F310" s="355">
        <f>(1.69*'VO2-LBM'!F310-1.69*'VCO2-LBM'!F310)/1000</f>
        <v>0.40612000000000081</v>
      </c>
      <c r="G310" s="355">
        <f>(1.69*'VO2-LBM'!G310-1.69*'VCO2-LBM'!G310)/1000</f>
        <v>0.70048184931506874</v>
      </c>
      <c r="H310" s="329">
        <f>(1.69*'VO2-LBM'!H310-1.69*'VCO2-LBM'!H310)/1000</f>
        <v>0.32147555555555662</v>
      </c>
      <c r="I310" s="329">
        <f>(1.69*'VO2-LBM'!I310-1.69*'VCO2-LBM'!I310)/1000</f>
        <v>0.23941666666666697</v>
      </c>
      <c r="J310" s="329">
        <f>(1.69*'VO2-LBM'!J310-1.69*'VCO2-LBM'!J310)/1000</f>
        <v>0.97026641221374033</v>
      </c>
      <c r="K310" s="106">
        <f>(1.69*'VO2-LBM'!K310-1.69*'VCO2-LBM'!K310)/1000</f>
        <v>0.36963094488189019</v>
      </c>
      <c r="L310" s="329"/>
      <c r="M310" s="329"/>
      <c r="N310" s="329"/>
      <c r="O310" s="329"/>
      <c r="P310" s="329"/>
      <c r="Q310" s="329"/>
      <c r="R310" s="329"/>
      <c r="S310" s="329"/>
      <c r="T310" s="329"/>
      <c r="U310" s="357">
        <f t="shared" ref="U310" si="577">STDEV(L309:T309)/SQRT(COUNT(L309:T309))</f>
        <v>8.1735247583407014E-2</v>
      </c>
    </row>
    <row r="311" spans="1:21">
      <c r="A311" s="233">
        <v>43727</v>
      </c>
      <c r="B311" s="234">
        <v>2.15446759259259</v>
      </c>
      <c r="C311" s="354">
        <f>(1.69*'VO2-LBM'!C311-1.69*'VCO2-LBM'!C311)/1000</f>
        <v>0.19477735632184068</v>
      </c>
      <c r="D311" s="355">
        <f>(1.69*'VO2-LBM'!D311-1.69*'VCO2-LBM'!D311)/1000</f>
        <v>0.28762679558011039</v>
      </c>
      <c r="E311" s="355">
        <f>(1.69*'VO2-LBM'!E311-1.69*'VCO2-LBM'!E311)/1000</f>
        <v>0.1575321428571442</v>
      </c>
      <c r="F311" s="355">
        <f>(1.69*'VO2-LBM'!F311-1.69*'VCO2-LBM'!F311)/1000</f>
        <v>9.4379999999999201E-2</v>
      </c>
      <c r="G311" s="355">
        <f>(1.69*'VO2-LBM'!G311-1.69*'VCO2-LBM'!G311)/1000</f>
        <v>0.56610369863013699</v>
      </c>
      <c r="H311" s="329">
        <f>(1.69*'VO2-LBM'!H311-1.69*'VCO2-LBM'!H311)/1000</f>
        <v>0.41906634920635222</v>
      </c>
      <c r="I311" s="329">
        <f>(1.69*'VO2-LBM'!I311-1.69*'VCO2-LBM'!I311)/1000</f>
        <v>0.20843333333333247</v>
      </c>
      <c r="J311" s="329">
        <f>(1.69*'VO2-LBM'!J311-1.69*'VCO2-LBM'!J311)/1000</f>
        <v>1.2149422900763365</v>
      </c>
      <c r="K311" s="106">
        <f>(1.69*'VO2-LBM'!K311-1.69*'VCO2-LBM'!K311)/1000</f>
        <v>0.92014511811023658</v>
      </c>
      <c r="L311" s="329"/>
      <c r="M311" s="329"/>
      <c r="N311" s="329"/>
      <c r="O311" s="329"/>
      <c r="P311" s="329"/>
      <c r="Q311" s="329"/>
      <c r="R311" s="329"/>
      <c r="S311" s="329"/>
      <c r="T311" s="329"/>
      <c r="U311" s="357"/>
    </row>
    <row r="312" spans="1:21">
      <c r="A312" s="233">
        <v>43727</v>
      </c>
      <c r="B312" s="234">
        <v>2.1683564814814802</v>
      </c>
      <c r="C312" s="354">
        <f>(1.69*'VO2-LBM'!C312-1.69*'VCO2-LBM'!C312)/1000</f>
        <v>0.53695379310344837</v>
      </c>
      <c r="D312" s="355">
        <f>(1.69*'VO2-LBM'!D312-1.69*'VCO2-LBM'!D312)/1000</f>
        <v>0.89705386740331416</v>
      </c>
      <c r="E312" s="355">
        <f>(1.69*'VO2-LBM'!E312-1.69*'VCO2-LBM'!E312)/1000</f>
        <v>0.53506607142857043</v>
      </c>
      <c r="F312" s="355">
        <f>(1.69*'VO2-LBM'!F312-1.69*'VCO2-LBM'!F312)/1000</f>
        <v>0.18875999999999932</v>
      </c>
      <c r="G312" s="355">
        <f>(1.69*'VO2-LBM'!G312-1.69*'VCO2-LBM'!G312)/1000</f>
        <v>0.69190452054794604</v>
      </c>
      <c r="H312" s="329">
        <f>(1.69*'VO2-LBM'!H312-1.69*'VCO2-LBM'!H312)/1000</f>
        <v>0.21240349206349493</v>
      </c>
      <c r="I312" s="329">
        <f>(1.69*'VO2-LBM'!I312-1.69*'VCO2-LBM'!I312)/1000</f>
        <v>-1.408333333333394E-2</v>
      </c>
      <c r="J312" s="329">
        <f>(1.69*'VO2-LBM'!J312-1.69*'VCO2-LBM'!J312)/1000</f>
        <v>0.71715343511450369</v>
      </c>
      <c r="K312" s="106">
        <f>(1.69*'VO2-LBM'!K312-1.69*'VCO2-LBM'!K312)/1000</f>
        <v>0.4718692913385803</v>
      </c>
      <c r="L312" s="329">
        <f t="shared" ref="L312:P312" si="578">AVERAGE(C312:C314)</f>
        <v>0.32726105363984576</v>
      </c>
      <c r="M312" s="329">
        <f t="shared" si="578"/>
        <v>0.46608830570902376</v>
      </c>
      <c r="N312" s="329">
        <f t="shared" si="578"/>
        <v>0.50156785714285645</v>
      </c>
      <c r="O312" s="329">
        <f t="shared" si="578"/>
        <v>0.58915999999999957</v>
      </c>
      <c r="P312" s="329">
        <f t="shared" si="578"/>
        <v>0.65950127853881224</v>
      </c>
      <c r="Q312" s="329">
        <f t="shared" ref="Q312" si="579">AVERAGE(H312:H314)</f>
        <v>0.17604613756613796</v>
      </c>
      <c r="R312" s="329">
        <f t="shared" ref="R312" si="580">AVERAGE(I312:I314)</f>
        <v>-8.1683333333333705E-2</v>
      </c>
      <c r="S312" s="329">
        <f t="shared" ref="S312" si="581">AVERAGE(J312:J314)</f>
        <v>0.54559908396946588</v>
      </c>
      <c r="T312" s="329">
        <f t="shared" ref="T312" si="582">AVERAGE(K312:K314)</f>
        <v>0.41157488188976338</v>
      </c>
      <c r="U312" s="357">
        <f t="shared" ref="U312" si="583">AVERAGE(L312:T312)</f>
        <v>0.39945725168028567</v>
      </c>
    </row>
    <row r="313" spans="1:21">
      <c r="A313" s="233">
        <v>43727</v>
      </c>
      <c r="B313" s="234">
        <v>2.1822453703703699</v>
      </c>
      <c r="C313" s="354">
        <f>(1.69*'VO2-LBM'!C313-1.69*'VCO2-LBM'!C313)/1000</f>
        <v>0.20267373563218372</v>
      </c>
      <c r="D313" s="355">
        <f>(1.69*'VO2-LBM'!D313-1.69*'VCO2-LBM'!D313)/1000</f>
        <v>0.34173480662983363</v>
      </c>
      <c r="E313" s="355">
        <f>(1.69*'VO2-LBM'!E313-1.69*'VCO2-LBM'!E313)/1000</f>
        <v>0.26617499999999927</v>
      </c>
      <c r="F313" s="355">
        <f>(1.69*'VO2-LBM'!F313-1.69*'VCO2-LBM'!F313)/1000</f>
        <v>0.64635999999999971</v>
      </c>
      <c r="G313" s="355">
        <f>(1.69*'VO2-LBM'!G313-1.69*'VCO2-LBM'!G313)/1000</f>
        <v>0.60613123287671078</v>
      </c>
      <c r="H313" s="329">
        <f>(1.69*'VO2-LBM'!H313-1.69*'VCO2-LBM'!H313)/1000</f>
        <v>4.5925079365079002E-2</v>
      </c>
      <c r="I313" s="329">
        <f>(1.69*'VO2-LBM'!I313-1.69*'VCO2-LBM'!I313)/1000</f>
        <v>-1.1266666666666423E-2</v>
      </c>
      <c r="J313" s="329">
        <f>(1.69*'VO2-LBM'!J313-1.69*'VCO2-LBM'!J313)/1000</f>
        <v>0.44435389312977169</v>
      </c>
      <c r="K313" s="106">
        <f>(1.69*'VO2-LBM'!K313-1.69*'VCO2-LBM'!K313)/1000</f>
        <v>0.20185519685039435</v>
      </c>
      <c r="L313" s="329"/>
      <c r="M313" s="329"/>
      <c r="N313" s="329"/>
      <c r="O313" s="329"/>
      <c r="P313" s="329"/>
      <c r="Q313" s="329"/>
      <c r="R313" s="329"/>
      <c r="S313" s="329"/>
      <c r="T313" s="329"/>
      <c r="U313" s="357">
        <f t="shared" ref="U313" si="584">STDEV(L312:T312)/SQRT(COUNT(L312:T312))</f>
        <v>7.6974170749833357E-2</v>
      </c>
    </row>
    <row r="314" spans="1:21">
      <c r="A314" s="233">
        <v>43727</v>
      </c>
      <c r="B314" s="234">
        <v>2.1961342592592601</v>
      </c>
      <c r="C314" s="354">
        <f>(1.69*'VO2-LBM'!C314-1.69*'VCO2-LBM'!C314)/1000</f>
        <v>0.24215563218390526</v>
      </c>
      <c r="D314" s="355">
        <f>(1.69*'VO2-LBM'!D314-1.69*'VCO2-LBM'!D314)/1000</f>
        <v>0.15947624309392358</v>
      </c>
      <c r="E314" s="355">
        <f>(1.69*'VO2-LBM'!E314-1.69*'VCO2-LBM'!E314)/1000</f>
        <v>0.70346249999999966</v>
      </c>
      <c r="F314" s="355">
        <f>(1.69*'VO2-LBM'!F314-1.69*'VCO2-LBM'!F314)/1000</f>
        <v>0.93235999999999963</v>
      </c>
      <c r="G314" s="355">
        <f>(1.69*'VO2-LBM'!G314-1.69*'VCO2-LBM'!G314)/1000</f>
        <v>0.68046808219178001</v>
      </c>
      <c r="H314" s="329">
        <f>(1.69*'VO2-LBM'!H314-1.69*'VCO2-LBM'!H314)/1000</f>
        <v>0.26980984126984003</v>
      </c>
      <c r="I314" s="329">
        <f>(1.69*'VO2-LBM'!I314-1.69*'VCO2-LBM'!I314)/1000</f>
        <v>-0.21970000000000073</v>
      </c>
      <c r="J314" s="329">
        <f>(1.69*'VO2-LBM'!J314-1.69*'VCO2-LBM'!J314)/1000</f>
        <v>0.47528992366412237</v>
      </c>
      <c r="K314" s="106">
        <f>(1.69*'VO2-LBM'!K314-1.69*'VCO2-LBM'!K314)/1000</f>
        <v>0.56100015748031551</v>
      </c>
      <c r="L314" s="329"/>
      <c r="M314" s="329"/>
      <c r="N314" s="329"/>
      <c r="O314" s="329"/>
      <c r="P314" s="329"/>
      <c r="Q314" s="329"/>
      <c r="R314" s="329"/>
      <c r="S314" s="329"/>
      <c r="T314" s="329"/>
      <c r="U314" s="357"/>
    </row>
    <row r="315" spans="1:21">
      <c r="A315" s="233">
        <v>43727</v>
      </c>
      <c r="B315" s="234">
        <v>2.21002314814814</v>
      </c>
      <c r="C315" s="354">
        <f>(1.69*'VO2-LBM'!C315-1.69*'VCO2-LBM'!C315)/1000</f>
        <v>9.7388678160917147E-2</v>
      </c>
      <c r="D315" s="355">
        <f>(1.69*'VO2-LBM'!D315-1.69*'VCO2-LBM'!D315)/1000</f>
        <v>0.2648444751381212</v>
      </c>
      <c r="E315" s="355">
        <f>(1.69*'VO2-LBM'!E315-1.69*'VCO2-LBM'!E315)/1000</f>
        <v>0.27703928571428604</v>
      </c>
      <c r="F315" s="355">
        <f>(1.69*'VO2-LBM'!F315-1.69*'VCO2-LBM'!F315)/1000</f>
        <v>0.93807999999999991</v>
      </c>
      <c r="G315" s="355">
        <f>(1.69*'VO2-LBM'!G315-1.69*'VCO2-LBM'!G315)/1000</f>
        <v>0.62328589041095983</v>
      </c>
      <c r="H315" s="329">
        <f>(1.69*'VO2-LBM'!H315-1.69*'VCO2-LBM'!H315)/1000</f>
        <v>0.24110666666666838</v>
      </c>
      <c r="I315" s="329">
        <f>(1.69*'VO2-LBM'!I315-1.69*'VCO2-LBM'!I315)/1000</f>
        <v>8.1683333333332483E-2</v>
      </c>
      <c r="J315" s="329">
        <f>(1.69*'VO2-LBM'!J315-1.69*'VCO2-LBM'!J315)/1000</f>
        <v>0.56247328244274919</v>
      </c>
      <c r="K315" s="106">
        <f>(1.69*'VO2-LBM'!K315-1.69*'VCO2-LBM'!K315)/1000</f>
        <v>0.75236937007874072</v>
      </c>
      <c r="L315" s="329">
        <f t="shared" ref="L315:P315" si="585">AVERAGE(C315:C317)</f>
        <v>0.23425925287356253</v>
      </c>
      <c r="M315" s="329">
        <f t="shared" si="585"/>
        <v>0.40533545119705289</v>
      </c>
      <c r="N315" s="329">
        <f t="shared" si="585"/>
        <v>0.24897321428571409</v>
      </c>
      <c r="O315" s="329">
        <f t="shared" si="585"/>
        <v>0.66161333333333305</v>
      </c>
      <c r="P315" s="329">
        <f t="shared" si="585"/>
        <v>0.69571666666666665</v>
      </c>
      <c r="Q315" s="329">
        <f t="shared" ref="Q315" si="586">AVERAGE(H315:H317)</f>
        <v>0.34635164021164111</v>
      </c>
      <c r="R315" s="329">
        <f t="shared" ref="R315" si="587">AVERAGE(I315:I317)</f>
        <v>9.3888888888887759E-2</v>
      </c>
      <c r="S315" s="329">
        <f t="shared" ref="S315" si="588">AVERAGE(J315:J317)</f>
        <v>0.37498218829516583</v>
      </c>
      <c r="T315" s="329">
        <f t="shared" ref="T315" si="589">AVERAGE(K315:K317)</f>
        <v>0.55400950131233639</v>
      </c>
      <c r="U315" s="357">
        <f t="shared" ref="U315" si="590">AVERAGE(L315:T315)</f>
        <v>0.40168112634048447</v>
      </c>
    </row>
    <row r="316" spans="1:21">
      <c r="A316" s="233">
        <v>43727</v>
      </c>
      <c r="B316" s="234">
        <v>2.2239120370370302</v>
      </c>
      <c r="C316" s="354">
        <f>(1.69*'VO2-LBM'!C316-1.69*'VCO2-LBM'!C316)/1000</f>
        <v>0.47378275862068947</v>
      </c>
      <c r="D316" s="355">
        <f>(1.69*'VO2-LBM'!D316-1.69*'VCO2-LBM'!D316)/1000</f>
        <v>0.51829779005524867</v>
      </c>
      <c r="E316" s="355">
        <f>(1.69*'VO2-LBM'!E316-1.69*'VCO2-LBM'!E316)/1000</f>
        <v>0.24444642857142845</v>
      </c>
      <c r="F316" s="355">
        <f>(1.69*'VO2-LBM'!F316-1.69*'VCO2-LBM'!F316)/1000</f>
        <v>0.24595999999999912</v>
      </c>
      <c r="G316" s="355">
        <f>(1.69*'VO2-LBM'!G316-1.69*'VCO2-LBM'!G316)/1000</f>
        <v>0.72335472602739714</v>
      </c>
      <c r="H316" s="329">
        <f>(1.69*'VO2-LBM'!H316-1.69*'VCO2-LBM'!H316)/1000</f>
        <v>0.3272161904761906</v>
      </c>
      <c r="I316" s="329">
        <f>(1.69*'VO2-LBM'!I316-1.69*'VCO2-LBM'!I316)/1000</f>
        <v>4.5066666666665693E-2</v>
      </c>
      <c r="J316" s="329">
        <f>(1.69*'VO2-LBM'!J316-1.69*'VCO2-LBM'!J316)/1000</f>
        <v>0.10686992366412232</v>
      </c>
      <c r="K316" s="106">
        <f>(1.69*'VO2-LBM'!K316-1.69*'VCO2-LBM'!K316)/1000</f>
        <v>0.3879814173228342</v>
      </c>
      <c r="L316" s="329"/>
      <c r="M316" s="329"/>
      <c r="N316" s="329"/>
      <c r="O316" s="329"/>
      <c r="P316" s="329"/>
      <c r="Q316" s="329"/>
      <c r="R316" s="329"/>
      <c r="S316" s="329"/>
      <c r="T316" s="329"/>
      <c r="U316" s="357">
        <f t="shared" ref="U316" si="591">STDEV(L315:T315)/SQRT(COUNT(L315:T315))</f>
        <v>6.7402087010385026E-2</v>
      </c>
    </row>
    <row r="317" spans="1:21">
      <c r="A317" s="233">
        <v>43727</v>
      </c>
      <c r="B317" s="234">
        <v>2.2378009259259199</v>
      </c>
      <c r="C317" s="354">
        <f>(1.69*'VO2-LBM'!C317-1.69*'VCO2-LBM'!C317)/1000</f>
        <v>0.13160632183908091</v>
      </c>
      <c r="D317" s="355">
        <f>(1.69*'VO2-LBM'!D317-1.69*'VCO2-LBM'!D317)/1000</f>
        <v>0.43286408839778867</v>
      </c>
      <c r="E317" s="355">
        <f>(1.69*'VO2-LBM'!E317-1.69*'VCO2-LBM'!E317)/1000</f>
        <v>0.22543392857142772</v>
      </c>
      <c r="F317" s="355">
        <f>(1.69*'VO2-LBM'!F317-1.69*'VCO2-LBM'!F317)/1000</f>
        <v>0.80080000000000018</v>
      </c>
      <c r="G317" s="355">
        <f>(1.69*'VO2-LBM'!G317-1.69*'VCO2-LBM'!G317)/1000</f>
        <v>0.74050938356164264</v>
      </c>
      <c r="H317" s="329">
        <f>(1.69*'VO2-LBM'!H317-1.69*'VCO2-LBM'!H317)/1000</f>
        <v>0.47073206349206431</v>
      </c>
      <c r="I317" s="329">
        <f>(1.69*'VO2-LBM'!I317-1.69*'VCO2-LBM'!I317)/1000</f>
        <v>0.15491666666666515</v>
      </c>
      <c r="J317" s="329">
        <f>(1.69*'VO2-LBM'!J317-1.69*'VCO2-LBM'!J317)/1000</f>
        <v>0.45560335877862601</v>
      </c>
      <c r="K317" s="106">
        <f>(1.69*'VO2-LBM'!K317-1.69*'VCO2-LBM'!K317)/1000</f>
        <v>0.52167771653543427</v>
      </c>
      <c r="L317" s="329"/>
      <c r="M317" s="329"/>
      <c r="N317" s="329"/>
      <c r="O317" s="329"/>
      <c r="P317" s="329"/>
      <c r="Q317" s="329"/>
      <c r="R317" s="329"/>
      <c r="S317" s="329"/>
      <c r="T317" s="329"/>
      <c r="U317" s="357"/>
    </row>
    <row r="318" spans="1:21">
      <c r="A318" s="223">
        <v>43727</v>
      </c>
      <c r="B318" s="224">
        <v>2.2516898148148101</v>
      </c>
      <c r="C318" s="354">
        <f>(1.69*'VO2-LBM'!C318-1.69*'VCO2-LBM'!C318)/1000</f>
        <v>0.1605597126436778</v>
      </c>
      <c r="D318" s="355">
        <f>(1.69*'VO2-LBM'!D318-1.69*'VCO2-LBM'!D318)/1000</f>
        <v>0.32180027624309332</v>
      </c>
      <c r="E318" s="355">
        <f>(1.69*'VO2-LBM'!E318-1.69*'VCO2-LBM'!E318)/1000</f>
        <v>0.10049464285714294</v>
      </c>
      <c r="F318" s="355">
        <f>(1.69*'VO2-LBM'!F318-1.69*'VCO2-LBM'!F318)/1000</f>
        <v>0.74931999999999976</v>
      </c>
      <c r="G318" s="355">
        <f>(1.69*'VO2-LBM'!G318-1.69*'VCO2-LBM'!G318)/1000</f>
        <v>0.69476363013698761</v>
      </c>
      <c r="H318" s="329">
        <f>(1.69*'VO2-LBM'!H318-1.69*'VCO2-LBM'!H318)/1000</f>
        <v>0.33869746031745945</v>
      </c>
      <c r="I318" s="329">
        <f>(1.69*'VO2-LBM'!I318-1.69*'VCO2-LBM'!I318)/1000</f>
        <v>-2.8166666666666059E-2</v>
      </c>
      <c r="J318" s="329">
        <f>(1.69*'VO2-LBM'!J318-1.69*'VCO2-LBM'!J318)/1000</f>
        <v>0.7930873282442753</v>
      </c>
      <c r="K318" s="106">
        <f>(1.69*'VO2-LBM'!K318-1.69*'VCO2-LBM'!K318)/1000</f>
        <v>0.41157488188976277</v>
      </c>
      <c r="L318" s="329">
        <f t="shared" ref="L318:P318" si="592">AVERAGE(C318:C320)</f>
        <v>0.17898459770114974</v>
      </c>
      <c r="M318" s="329">
        <f t="shared" si="592"/>
        <v>0.22212762430939206</v>
      </c>
      <c r="N318" s="329">
        <f t="shared" si="592"/>
        <v>8.3292857142856822E-2</v>
      </c>
      <c r="O318" s="329">
        <f t="shared" si="592"/>
        <v>0.58820666666666632</v>
      </c>
      <c r="P318" s="329">
        <f t="shared" si="592"/>
        <v>0.72049561643835658</v>
      </c>
      <c r="Q318" s="329">
        <f t="shared" ref="Q318" si="593">AVERAGE(H318:H320)</f>
        <v>0.6056369841269843</v>
      </c>
      <c r="R318" s="329">
        <f t="shared" ref="R318" si="594">AVERAGE(I318:I320)</f>
        <v>0.21031111111111142</v>
      </c>
      <c r="S318" s="329">
        <f t="shared" ref="S318" si="595">AVERAGE(J318:J320)</f>
        <v>0.94776748091603036</v>
      </c>
      <c r="T318" s="329">
        <f t="shared" ref="T318" si="596">AVERAGE(K318:K320)</f>
        <v>0.32419167979002578</v>
      </c>
      <c r="U318" s="357">
        <f t="shared" ref="U318" si="597">AVERAGE(L318:T318)</f>
        <v>0.43122384646695261</v>
      </c>
    </row>
    <row r="319" spans="1:21">
      <c r="A319" s="223">
        <v>43727</v>
      </c>
      <c r="B319" s="224">
        <v>2.2655787037036998</v>
      </c>
      <c r="C319" s="354">
        <f>(1.69*'VO2-LBM'!C319-1.69*'VCO2-LBM'!C319)/1000</f>
        <v>0.1842488505747133</v>
      </c>
      <c r="D319" s="355">
        <f>(1.69*'VO2-LBM'!D319-1.69*'VCO2-LBM'!D319)/1000</f>
        <v>0.20504088397790018</v>
      </c>
      <c r="E319" s="355">
        <f>(1.69*'VO2-LBM'!E319-1.69*'VCO2-LBM'!E319)/1000</f>
        <v>1.9012499999999818E-2</v>
      </c>
      <c r="F319" s="355">
        <f>(1.69*'VO2-LBM'!F319-1.69*'VCO2-LBM'!F319)/1000</f>
        <v>0.60345999999999911</v>
      </c>
      <c r="G319" s="355">
        <f>(1.69*'VO2-LBM'!G319-1.69*'VCO2-LBM'!G319)/1000</f>
        <v>0.83485999999999971</v>
      </c>
      <c r="H319" s="329">
        <f>(1.69*'VO2-LBM'!H319-1.69*'VCO2-LBM'!H319)/1000</f>
        <v>0.70322777777777812</v>
      </c>
      <c r="I319" s="329">
        <f>(1.69*'VO2-LBM'!I319-1.69*'VCO2-LBM'!I319)/1000</f>
        <v>0.19435000000000036</v>
      </c>
      <c r="J319" s="329">
        <f>(1.69*'VO2-LBM'!J319-1.69*'VCO2-LBM'!J319)/1000</f>
        <v>0.91964381679389318</v>
      </c>
      <c r="K319" s="106">
        <f>(1.69*'VO2-LBM'!K319-1.69*'VCO2-LBM'!K319)/1000</f>
        <v>0.36700944881889791</v>
      </c>
      <c r="L319" s="329"/>
      <c r="M319" s="329"/>
      <c r="N319" s="329"/>
      <c r="O319" s="329"/>
      <c r="P319" s="329"/>
      <c r="Q319" s="329"/>
      <c r="R319" s="329"/>
      <c r="S319" s="329"/>
      <c r="T319" s="329"/>
      <c r="U319" s="357">
        <f t="shared" ref="U319" si="598">STDEV(L318:T318)/SQRT(COUNT(L318:T318))</f>
        <v>9.8193346334542256E-2</v>
      </c>
    </row>
    <row r="320" spans="1:21">
      <c r="A320" s="223">
        <v>43727</v>
      </c>
      <c r="B320" s="224">
        <v>2.27946759259259</v>
      </c>
      <c r="C320" s="354">
        <f>(1.69*'VO2-LBM'!C320-1.69*'VCO2-LBM'!C320)/1000</f>
        <v>0.19214522988505814</v>
      </c>
      <c r="D320" s="355">
        <f>(1.69*'VO2-LBM'!D320-1.69*'VCO2-LBM'!D320)/1000</f>
        <v>0.1395417127071828</v>
      </c>
      <c r="E320" s="355">
        <f>(1.69*'VO2-LBM'!E320-1.69*'VCO2-LBM'!E320)/1000</f>
        <v>0.13037142857142772</v>
      </c>
      <c r="F320" s="355">
        <f>(1.69*'VO2-LBM'!F320-1.69*'VCO2-LBM'!F320)/1000</f>
        <v>0.41184000000000015</v>
      </c>
      <c r="G320" s="355">
        <f>(1.69*'VO2-LBM'!G320-1.69*'VCO2-LBM'!G320)/1000</f>
        <v>0.63186321917808252</v>
      </c>
      <c r="H320" s="329">
        <f>(1.69*'VO2-LBM'!H320-1.69*'VCO2-LBM'!H320)/1000</f>
        <v>0.77498571428571539</v>
      </c>
      <c r="I320" s="329">
        <f>(1.69*'VO2-LBM'!I320-1.69*'VCO2-LBM'!I320)/1000</f>
        <v>0.46475</v>
      </c>
      <c r="J320" s="329">
        <f>(1.69*'VO2-LBM'!J320-1.69*'VCO2-LBM'!J320)/1000</f>
        <v>1.1305712977099229</v>
      </c>
      <c r="K320" s="106">
        <f>(1.69*'VO2-LBM'!K320-1.69*'VCO2-LBM'!K320)/1000</f>
        <v>0.19399070866141666</v>
      </c>
      <c r="L320" s="329"/>
      <c r="M320" s="329"/>
      <c r="N320" s="329"/>
      <c r="O320" s="329"/>
      <c r="P320" s="329"/>
      <c r="Q320" s="329"/>
      <c r="R320" s="329"/>
      <c r="S320" s="329"/>
      <c r="T320" s="329"/>
      <c r="U320" s="357"/>
    </row>
    <row r="321" spans="1:21">
      <c r="A321" s="223">
        <v>43727</v>
      </c>
      <c r="B321" s="224">
        <v>2.2933564814814802</v>
      </c>
      <c r="C321" s="354">
        <f>(1.69*'VO2-LBM'!C321-1.69*'VCO2-LBM'!C321)/1000</f>
        <v>8.68601724137925E-2</v>
      </c>
      <c r="D321" s="355">
        <f>(1.69*'VO2-LBM'!D321-1.69*'VCO2-LBM'!D321)/1000</f>
        <v>0.33319143646408883</v>
      </c>
      <c r="E321" s="355">
        <f>(1.69*'VO2-LBM'!E321-1.69*'VCO2-LBM'!E321)/1000</f>
        <v>0.41555892857142862</v>
      </c>
      <c r="F321" s="355">
        <f>(1.69*'VO2-LBM'!F321-1.69*'VCO2-LBM'!F321)/1000</f>
        <v>1.0353200000000016</v>
      </c>
      <c r="G321" s="355">
        <f>(1.69*'VO2-LBM'!G321-1.69*'VCO2-LBM'!G321)/1000</f>
        <v>1.3666543835616449</v>
      </c>
      <c r="H321" s="329">
        <f>(1.69*'VO2-LBM'!H321-1.69*'VCO2-LBM'!H321)/1000</f>
        <v>1.0591471428571422</v>
      </c>
      <c r="I321" s="329">
        <f>(1.69*'VO2-LBM'!I321-1.69*'VCO2-LBM'!I321)/1000</f>
        <v>0.14646666666666625</v>
      </c>
      <c r="J321" s="329">
        <f>(1.69*'VO2-LBM'!J321-1.69*'VCO2-LBM'!J321)/1000</f>
        <v>1.4230574045801514</v>
      </c>
      <c r="K321" s="106">
        <f>(1.69*'VO2-LBM'!K321-1.69*'VCO2-LBM'!K321)/1000</f>
        <v>0.51905622047244016</v>
      </c>
      <c r="L321" s="329">
        <f t="shared" ref="L321:P321" si="599">AVERAGE(C321:C323)</f>
        <v>0.29392078544061312</v>
      </c>
      <c r="M321" s="329">
        <f t="shared" si="599"/>
        <v>0.29617016574585625</v>
      </c>
      <c r="N321" s="329">
        <f t="shared" si="599"/>
        <v>0.38568214285714264</v>
      </c>
      <c r="O321" s="329">
        <f t="shared" si="599"/>
        <v>1.1964333333333335</v>
      </c>
      <c r="P321" s="329">
        <f t="shared" si="599"/>
        <v>0.96733207762557072</v>
      </c>
      <c r="Q321" s="329">
        <f t="shared" ref="Q321" si="600">AVERAGE(H321:H323)</f>
        <v>1.1816140211640203</v>
      </c>
      <c r="R321" s="329">
        <f t="shared" ref="R321" si="601">AVERAGE(I321:I323)</f>
        <v>0.46099444444444426</v>
      </c>
      <c r="S321" s="329">
        <f t="shared" ref="S321" si="602">AVERAGE(J321:J323)</f>
        <v>1.2065051908396944</v>
      </c>
      <c r="T321" s="329">
        <f t="shared" ref="T321" si="603">AVERAGE(K321:K323)</f>
        <v>0.54090202099737483</v>
      </c>
      <c r="U321" s="357">
        <f t="shared" ref="U321" si="604">AVERAGE(L321:T321)</f>
        <v>0.7255060202720055</v>
      </c>
    </row>
    <row r="322" spans="1:21">
      <c r="A322" s="223">
        <v>43727</v>
      </c>
      <c r="B322" s="224">
        <v>2.3072453703703699</v>
      </c>
      <c r="C322" s="354">
        <f>(1.69*'VO2-LBM'!C322-1.69*'VCO2-LBM'!C322)/1000</f>
        <v>1.579275862068789E-2</v>
      </c>
      <c r="D322" s="355">
        <f>(1.69*'VO2-LBM'!D322-1.69*'VCO2-LBM'!D322)/1000</f>
        <v>0.3531259668508287</v>
      </c>
      <c r="E322" s="355">
        <f>(1.69*'VO2-LBM'!E322-1.69*'VCO2-LBM'!E322)/1000</f>
        <v>0.34765714285714239</v>
      </c>
      <c r="F322" s="355">
        <f>(1.69*'VO2-LBM'!F322-1.69*'VCO2-LBM'!F322)/1000</f>
        <v>1.0496199999999989</v>
      </c>
      <c r="G322" s="355">
        <f>(1.69*'VO2-LBM'!G322-1.69*'VCO2-LBM'!G322)/1000</f>
        <v>0.66045431506849306</v>
      </c>
      <c r="H322" s="329">
        <f>(1.69*'VO2-LBM'!H322-1.69*'VCO2-LBM'!H322)/1000</f>
        <v>1.2600693650793628</v>
      </c>
      <c r="I322" s="329">
        <f>(1.69*'VO2-LBM'!I322-1.69*'VCO2-LBM'!I322)/1000</f>
        <v>0.44785000000000036</v>
      </c>
      <c r="J322" s="329">
        <f>(1.69*'VO2-LBM'!J322-1.69*'VCO2-LBM'!J322)/1000</f>
        <v>1.4146203053435129</v>
      </c>
      <c r="K322" s="106">
        <f>(1.69*'VO2-LBM'!K322-1.69*'VCO2-LBM'!K322)/1000</f>
        <v>0.38011692913385742</v>
      </c>
      <c r="L322" s="329"/>
      <c r="M322" s="329"/>
      <c r="N322" s="329"/>
      <c r="O322" s="329"/>
      <c r="P322" s="329"/>
      <c r="Q322" s="329"/>
      <c r="R322" s="329"/>
      <c r="S322" s="329"/>
      <c r="T322" s="329"/>
      <c r="U322" s="357">
        <f t="shared" ref="U322" si="605">STDEV(L321:T321)/SQRT(COUNT(L321:T321))</f>
        <v>0.13487481107129459</v>
      </c>
    </row>
    <row r="323" spans="1:21">
      <c r="A323" s="223">
        <v>43727</v>
      </c>
      <c r="B323" s="224">
        <v>2.3211342592592601</v>
      </c>
      <c r="C323" s="354">
        <f>(1.69*'VO2-LBM'!C323-1.69*'VCO2-LBM'!C323)/1000</f>
        <v>0.77910942528735905</v>
      </c>
      <c r="D323" s="355">
        <f>(1.69*'VO2-LBM'!D323-1.69*'VCO2-LBM'!D323)/1000</f>
        <v>0.20219309392265131</v>
      </c>
      <c r="E323" s="355">
        <f>(1.69*'VO2-LBM'!E323-1.69*'VCO2-LBM'!E323)/1000</f>
        <v>0.39383035714285686</v>
      </c>
      <c r="F323" s="355">
        <f>(1.69*'VO2-LBM'!F323-1.69*'VCO2-LBM'!F323)/1000</f>
        <v>1.5043599999999997</v>
      </c>
      <c r="G323" s="355">
        <f>(1.69*'VO2-LBM'!G323-1.69*'VCO2-LBM'!G323)/1000</f>
        <v>0.87488753424657439</v>
      </c>
      <c r="H323" s="329">
        <f>(1.69*'VO2-LBM'!H323-1.69*'VCO2-LBM'!H323)/1000</f>
        <v>1.2256255555555553</v>
      </c>
      <c r="I323" s="329">
        <f>(1.69*'VO2-LBM'!I323-1.69*'VCO2-LBM'!I323)/1000</f>
        <v>0.78866666666666607</v>
      </c>
      <c r="J323" s="329">
        <f>(1.69*'VO2-LBM'!J323-1.69*'VCO2-LBM'!J323)/1000</f>
        <v>0.78183786259541921</v>
      </c>
      <c r="K323" s="106">
        <f>(1.69*'VO2-LBM'!K323-1.69*'VCO2-LBM'!K323)/1000</f>
        <v>0.72353291338582681</v>
      </c>
      <c r="L323" s="329"/>
      <c r="M323" s="329"/>
      <c r="N323" s="329"/>
      <c r="O323" s="329"/>
      <c r="P323" s="329"/>
      <c r="Q323" s="329"/>
      <c r="R323" s="329"/>
      <c r="S323" s="329"/>
      <c r="T323" s="329"/>
      <c r="U323" s="357"/>
    </row>
    <row r="324" spans="1:21">
      <c r="A324" s="223">
        <v>43727</v>
      </c>
      <c r="B324" s="224">
        <v>2.33502314814814</v>
      </c>
      <c r="C324" s="354">
        <f>(1.69*'VO2-LBM'!C324-1.69*'VCO2-LBM'!C324)/1000</f>
        <v>0.20793798850574785</v>
      </c>
      <c r="D324" s="355">
        <f>(1.69*'VO2-LBM'!D324-1.69*'VCO2-LBM'!D324)/1000</f>
        <v>0.29617016574585703</v>
      </c>
      <c r="E324" s="355">
        <f>(1.69*'VO2-LBM'!E324-1.69*'VCO2-LBM'!E324)/1000</f>
        <v>0.91803214285714241</v>
      </c>
      <c r="F324" s="355">
        <f>(1.69*'VO2-LBM'!F324-1.69*'VCO2-LBM'!F324)/1000</f>
        <v>1.3956799999999985</v>
      </c>
      <c r="G324" s="355">
        <f>(1.69*'VO2-LBM'!G324-1.69*'VCO2-LBM'!G324)/1000</f>
        <v>0.90347863013698682</v>
      </c>
      <c r="H324" s="329">
        <f>(1.69*'VO2-LBM'!H324-1.69*'VCO2-LBM'!H324)/1000</f>
        <v>1.2772912698412693</v>
      </c>
      <c r="I324" s="329">
        <f>(1.69*'VO2-LBM'!I324-1.69*'VCO2-LBM'!I324)/1000</f>
        <v>0.43658333333333305</v>
      </c>
      <c r="J324" s="329">
        <f>(1.69*'VO2-LBM'!J324-1.69*'VCO2-LBM'!J324)/1000</f>
        <v>0.83527282442748041</v>
      </c>
      <c r="K324" s="106">
        <f>(1.69*'VO2-LBM'!K324-1.69*'VCO2-LBM'!K324)/1000</f>
        <v>1.2137526771653546</v>
      </c>
      <c r="L324" s="329">
        <f t="shared" ref="L324:P324" si="606">AVERAGE(C324:C326)</f>
        <v>0.21583436781609269</v>
      </c>
      <c r="M324" s="329">
        <f t="shared" si="606"/>
        <v>0.41008176795580131</v>
      </c>
      <c r="N324" s="329">
        <f t="shared" si="606"/>
        <v>0.64280357142857181</v>
      </c>
      <c r="O324" s="329">
        <f t="shared" si="606"/>
        <v>1.3718466666666664</v>
      </c>
      <c r="P324" s="329">
        <f t="shared" si="606"/>
        <v>0.98162762557077643</v>
      </c>
      <c r="Q324" s="329">
        <f t="shared" ref="Q324" si="607">AVERAGE(H324:H326)</f>
        <v>1.518397936507937</v>
      </c>
      <c r="R324" s="329">
        <f t="shared" ref="R324" si="608">AVERAGE(I324:I326)</f>
        <v>0.6206055555555553</v>
      </c>
      <c r="S324" s="329">
        <f t="shared" ref="S324" si="609">AVERAGE(J324:J326)</f>
        <v>1.2008804580152674</v>
      </c>
      <c r="T324" s="329">
        <f t="shared" ref="T324" si="610">AVERAGE(K324:K326)</f>
        <v>1.0416077690288719</v>
      </c>
      <c r="U324" s="357">
        <f t="shared" ref="U324" si="611">AVERAGE(L324:T324)</f>
        <v>0.88929841317172675</v>
      </c>
    </row>
    <row r="325" spans="1:21">
      <c r="A325" s="223">
        <v>43727</v>
      </c>
      <c r="B325" s="224">
        <v>2.3489120370370302</v>
      </c>
      <c r="C325" s="354">
        <f>(1.69*'VO2-LBM'!C325-1.69*'VCO2-LBM'!C325)/1000</f>
        <v>0.15529545977011458</v>
      </c>
      <c r="D325" s="355">
        <f>(1.69*'VO2-LBM'!D325-1.69*'VCO2-LBM'!D325)/1000</f>
        <v>0.46418977900552455</v>
      </c>
      <c r="E325" s="355">
        <f>(1.69*'VO2-LBM'!E325-1.69*'VCO2-LBM'!E325)/1000</f>
        <v>0.42099107142857245</v>
      </c>
      <c r="F325" s="355">
        <f>(1.69*'VO2-LBM'!F325-1.69*'VCO2-LBM'!F325)/1000</f>
        <v>1.4099800000000013</v>
      </c>
      <c r="G325" s="355">
        <f>(1.69*'VO2-LBM'!G325-1.69*'VCO2-LBM'!G325)/1000</f>
        <v>0.8977604109589038</v>
      </c>
      <c r="H325" s="329">
        <f>(1.69*'VO2-LBM'!H325-1.69*'VCO2-LBM'!H325)/1000</f>
        <v>1.4121961904761919</v>
      </c>
      <c r="I325" s="329">
        <f>(1.69*'VO2-LBM'!I325-1.69*'VCO2-LBM'!I325)/1000</f>
        <v>0.56333333333333213</v>
      </c>
      <c r="J325" s="329">
        <f>(1.69*'VO2-LBM'!J325-1.69*'VCO2-LBM'!J325)/1000</f>
        <v>1.1333836641221386</v>
      </c>
      <c r="K325" s="106">
        <f>(1.69*'VO2-LBM'!K325-1.69*'VCO2-LBM'!K325)/1000</f>
        <v>0.91752362204724436</v>
      </c>
      <c r="L325" s="329"/>
      <c r="M325" s="329"/>
      <c r="N325" s="329"/>
      <c r="O325" s="329"/>
      <c r="P325" s="329"/>
      <c r="Q325" s="329"/>
      <c r="R325" s="329"/>
      <c r="S325" s="329"/>
      <c r="T325" s="329"/>
      <c r="U325" s="357">
        <f t="shared" ref="U325" si="612">STDEV(L324:T324)/SQRT(COUNT(L324:T324))</f>
        <v>0.14783545627019015</v>
      </c>
    </row>
    <row r="326" spans="1:21">
      <c r="A326" s="223">
        <v>43727</v>
      </c>
      <c r="B326" s="224">
        <v>2.3628009259259199</v>
      </c>
      <c r="C326" s="354">
        <f>(1.69*'VO2-LBM'!C326-1.69*'VCO2-LBM'!C326)/1000</f>
        <v>0.2842696551724157</v>
      </c>
      <c r="D326" s="355">
        <f>(1.69*'VO2-LBM'!D326-1.69*'VCO2-LBM'!D326)/1000</f>
        <v>0.46988535911602231</v>
      </c>
      <c r="E326" s="355">
        <f>(1.69*'VO2-LBM'!E326-1.69*'VCO2-LBM'!E326)/1000</f>
        <v>0.58938750000000073</v>
      </c>
      <c r="F326" s="355">
        <f>(1.69*'VO2-LBM'!F326-1.69*'VCO2-LBM'!F326)/1000</f>
        <v>1.3098799999999993</v>
      </c>
      <c r="G326" s="355">
        <f>(1.69*'VO2-LBM'!G326-1.69*'VCO2-LBM'!G326)/1000</f>
        <v>1.1436438356164389</v>
      </c>
      <c r="H326" s="329">
        <f>(1.69*'VO2-LBM'!H326-1.69*'VCO2-LBM'!H326)/1000</f>
        <v>1.865706349206349</v>
      </c>
      <c r="I326" s="329">
        <f>(1.69*'VO2-LBM'!I326-1.69*'VCO2-LBM'!I326)/1000</f>
        <v>0.86190000000000055</v>
      </c>
      <c r="J326" s="329">
        <f>(1.69*'VO2-LBM'!J326-1.69*'VCO2-LBM'!J326)/1000</f>
        <v>1.6339848854961829</v>
      </c>
      <c r="K326" s="106">
        <f>(1.69*'VO2-LBM'!K326-1.69*'VCO2-LBM'!K326)/1000</f>
        <v>0.9935470078740164</v>
      </c>
      <c r="L326" s="329"/>
      <c r="M326" s="329"/>
      <c r="N326" s="329"/>
      <c r="O326" s="329"/>
      <c r="P326" s="329"/>
      <c r="Q326" s="329"/>
      <c r="R326" s="329"/>
      <c r="S326" s="329"/>
      <c r="T326" s="329"/>
      <c r="U326" s="357"/>
    </row>
    <row r="327" spans="1:21">
      <c r="A327" s="223">
        <v>43727</v>
      </c>
      <c r="B327" s="224">
        <v>2.3766898148148101</v>
      </c>
      <c r="C327" s="354">
        <f>(1.69*'VO2-LBM'!C327-1.69*'VCO2-LBM'!C327)/1000</f>
        <v>0.60538908045976947</v>
      </c>
      <c r="D327" s="355">
        <f>(1.69*'VO2-LBM'!D327-1.69*'VCO2-LBM'!D327)/1000</f>
        <v>0.66068729281767813</v>
      </c>
      <c r="E327" s="355">
        <f>(1.69*'VO2-LBM'!E327-1.69*'VCO2-LBM'!E327)/1000</f>
        <v>0.56494285714285708</v>
      </c>
      <c r="F327" s="355">
        <f>(1.69*'VO2-LBM'!F327-1.69*'VCO2-LBM'!F327)/1000</f>
        <v>1.6187600000000002</v>
      </c>
      <c r="G327" s="355">
        <f>(1.69*'VO2-LBM'!G327-1.69*'VCO2-LBM'!G327)/1000</f>
        <v>0.8348600000000006</v>
      </c>
      <c r="H327" s="329">
        <f>(1.69*'VO2-LBM'!H327-1.69*'VCO2-LBM'!H327)/1000</f>
        <v>1.6533028571428559</v>
      </c>
      <c r="I327" s="329">
        <f>(1.69*'VO2-LBM'!I327-1.69*'VCO2-LBM'!I327)/1000</f>
        <v>0.73233333333333395</v>
      </c>
      <c r="J327" s="329">
        <f>(1.69*'VO2-LBM'!J327-1.69*'VCO2-LBM'!J327)/1000</f>
        <v>1.4708676335877882</v>
      </c>
      <c r="K327" s="106">
        <f>(1.69*'VO2-LBM'!K327-1.69*'VCO2-LBM'!K327)/1000</f>
        <v>0.82839275590551276</v>
      </c>
      <c r="L327" s="329">
        <f t="shared" ref="L327:P327" si="613">AVERAGE(C327:C329)</f>
        <v>0.63960672413793107</v>
      </c>
      <c r="M327" s="329">
        <f t="shared" si="613"/>
        <v>0.64075276243093848</v>
      </c>
      <c r="N327" s="329">
        <f t="shared" si="613"/>
        <v>0.56222678571428542</v>
      </c>
      <c r="O327" s="329">
        <f t="shared" si="613"/>
        <v>0.98193333333333321</v>
      </c>
      <c r="P327" s="329">
        <f t="shared" si="613"/>
        <v>0.95875474885844769</v>
      </c>
      <c r="Q327" s="329">
        <f t="shared" ref="Q327" si="614">AVERAGE(H327:H329)</f>
        <v>1.6494757671957665</v>
      </c>
      <c r="R327" s="329">
        <f t="shared" ref="R327" si="615">AVERAGE(I327:I329)</f>
        <v>1.1876944444444451</v>
      </c>
      <c r="S327" s="329">
        <f t="shared" ref="S327" si="616">AVERAGE(J327:J329)</f>
        <v>1.8458498218829529</v>
      </c>
      <c r="T327" s="329">
        <f t="shared" ref="T327" si="617">AVERAGE(K327:K329)</f>
        <v>0.87645351706036811</v>
      </c>
      <c r="U327" s="357">
        <f t="shared" ref="U327" si="618">AVERAGE(L327:T327)</f>
        <v>1.0380831005620521</v>
      </c>
    </row>
    <row r="328" spans="1:21">
      <c r="A328" s="223">
        <v>43727</v>
      </c>
      <c r="B328" s="224">
        <v>2.3905787037036998</v>
      </c>
      <c r="C328" s="354">
        <f>(1.69*'VO2-LBM'!C328-1.69*'VCO2-LBM'!C328)/1000</f>
        <v>0.67908862068965481</v>
      </c>
      <c r="D328" s="355">
        <f>(1.69*'VO2-LBM'!D328-1.69*'VCO2-LBM'!D328)/1000</f>
        <v>0.59518812154696066</v>
      </c>
      <c r="E328" s="355">
        <f>(1.69*'VO2-LBM'!E328-1.69*'VCO2-LBM'!E328)/1000</f>
        <v>0.44815178571428532</v>
      </c>
      <c r="F328" s="355">
        <f>(1.69*'VO2-LBM'!F328-1.69*'VCO2-LBM'!F328)/1000</f>
        <v>1.1153999999999988</v>
      </c>
      <c r="G328" s="355">
        <f>(1.69*'VO2-LBM'!G328-1.69*'VCO2-LBM'!G328)/1000</f>
        <v>1.1350665068493144</v>
      </c>
      <c r="H328" s="329">
        <f>(1.69*'VO2-LBM'!H328-1.69*'VCO2-LBM'!H328)/1000</f>
        <v>1.3978446031746026</v>
      </c>
      <c r="I328" s="329">
        <f>(1.69*'VO2-LBM'!I328-1.69*'VCO2-LBM'!I328)/1000</f>
        <v>1.267500000000001</v>
      </c>
      <c r="J328" s="329">
        <f>(1.69*'VO2-LBM'!J328-1.69*'VCO2-LBM'!J328)/1000</f>
        <v>1.740854809160306</v>
      </c>
      <c r="K328" s="106">
        <f>(1.69*'VO2-LBM'!K328-1.69*'VCO2-LBM'!K328)/1000</f>
        <v>0.75236937007873894</v>
      </c>
      <c r="L328" s="329"/>
      <c r="M328" s="329"/>
      <c r="N328" s="329"/>
      <c r="O328" s="329"/>
      <c r="P328" s="329"/>
      <c r="Q328" s="329"/>
      <c r="R328" s="329"/>
      <c r="S328" s="329"/>
      <c r="T328" s="329"/>
      <c r="U328" s="357">
        <f t="shared" ref="U328" si="619">STDEV(L327:T327)/SQRT(COUNT(L327:T327))</f>
        <v>0.1503392266795725</v>
      </c>
    </row>
    <row r="329" spans="1:21">
      <c r="A329" s="223">
        <v>43727</v>
      </c>
      <c r="B329" s="224">
        <v>2.40446759259259</v>
      </c>
      <c r="C329" s="354">
        <f>(1.69*'VO2-LBM'!C329-1.69*'VCO2-LBM'!C329)/1000</f>
        <v>0.63434247126436916</v>
      </c>
      <c r="D329" s="355">
        <f>(1.69*'VO2-LBM'!D329-1.69*'VCO2-LBM'!D329)/1000</f>
        <v>0.66638287292817677</v>
      </c>
      <c r="E329" s="355">
        <f>(1.69*'VO2-LBM'!E329-1.69*'VCO2-LBM'!E329)/1000</f>
        <v>0.6735857142857139</v>
      </c>
      <c r="F329" s="355">
        <f>(1.69*'VO2-LBM'!F329-1.69*'VCO2-LBM'!F329)/1000</f>
        <v>0.21164000000000033</v>
      </c>
      <c r="G329" s="355">
        <f>(1.69*'VO2-LBM'!G329-1.69*'VCO2-LBM'!G329)/1000</f>
        <v>0.90633773972602827</v>
      </c>
      <c r="H329" s="329">
        <f>(1.69*'VO2-LBM'!H329-1.69*'VCO2-LBM'!H329)/1000</f>
        <v>1.8972798412698413</v>
      </c>
      <c r="I329" s="329">
        <f>(1.69*'VO2-LBM'!I329-1.69*'VCO2-LBM'!I329)/1000</f>
        <v>1.56325</v>
      </c>
      <c r="J329" s="329">
        <f>(1.69*'VO2-LBM'!J329-1.69*'VCO2-LBM'!J329)/1000</f>
        <v>2.3258270229007647</v>
      </c>
      <c r="K329" s="106">
        <f>(1.69*'VO2-LBM'!K329-1.69*'VCO2-LBM'!K329)/1000</f>
        <v>1.048598425196853</v>
      </c>
      <c r="L329" s="329"/>
      <c r="M329" s="329"/>
      <c r="N329" s="329"/>
      <c r="O329" s="329"/>
      <c r="P329" s="329"/>
      <c r="Q329" s="329"/>
      <c r="R329" s="329"/>
      <c r="S329" s="329"/>
      <c r="T329" s="329"/>
      <c r="U329" s="357"/>
    </row>
    <row r="330" spans="1:21">
      <c r="A330" s="223">
        <v>43727</v>
      </c>
      <c r="B330" s="224">
        <v>2.4183564814814802</v>
      </c>
      <c r="C330" s="354">
        <f>(1.69*'VO2-LBM'!C330-1.69*'VCO2-LBM'!C330)/1000</f>
        <v>0.99494379310344994</v>
      </c>
      <c r="D330" s="355">
        <f>(1.69*'VO2-LBM'!D330-1.69*'VCO2-LBM'!D330)/1000</f>
        <v>1.6972828729281773</v>
      </c>
      <c r="E330" s="355">
        <f>(1.69*'VO2-LBM'!E330-1.69*'VCO2-LBM'!E330)/1000</f>
        <v>1.2656892857142847</v>
      </c>
      <c r="F330" s="355">
        <f>(1.69*'VO2-LBM'!F330-1.69*'VCO2-LBM'!F330)/1000</f>
        <v>1.3413399999999993</v>
      </c>
      <c r="G330" s="355">
        <f>(1.69*'VO2-LBM'!G330-1.69*'VCO2-LBM'!G330)/1000</f>
        <v>0.84629643835616575</v>
      </c>
      <c r="H330" s="329">
        <f>(1.69*'VO2-LBM'!H330-1.69*'VCO2-LBM'!H330)/1000</f>
        <v>1.7394123809523798</v>
      </c>
      <c r="I330" s="329">
        <f>(1.69*'VO2-LBM'!I330-1.69*'VCO2-LBM'!I330)/1000</f>
        <v>0.99428333333333374</v>
      </c>
      <c r="J330" s="329">
        <f>(1.69*'VO2-LBM'!J330-1.69*'VCO2-LBM'!J330)/1000</f>
        <v>2.0249038167938926</v>
      </c>
      <c r="K330" s="106">
        <f>(1.69*'VO2-LBM'!K330-1.69*'VCO2-LBM'!K330)/1000</f>
        <v>1.3055050393700776</v>
      </c>
      <c r="L330" s="329">
        <f t="shared" ref="L330:P330" si="620">AVERAGE(C330:C332)</f>
        <v>1.3239595977011505</v>
      </c>
      <c r="M330" s="329">
        <f t="shared" si="620"/>
        <v>1.7988540515653779</v>
      </c>
      <c r="N330" s="329">
        <f t="shared" si="620"/>
        <v>1.3326857142857134</v>
      </c>
      <c r="O330" s="329">
        <f t="shared" si="620"/>
        <v>1.2059666666666666</v>
      </c>
      <c r="P330" s="329">
        <f t="shared" si="620"/>
        <v>1.1236300684931504</v>
      </c>
      <c r="Q330" s="329">
        <f t="shared" ref="Q330" si="621">AVERAGE(H330:H332)</f>
        <v>1.9805190476190475</v>
      </c>
      <c r="R330" s="329">
        <f t="shared" ref="R330" si="622">AVERAGE(I330:I332)</f>
        <v>1.1332388888888885</v>
      </c>
      <c r="S330" s="329">
        <f t="shared" ref="S330" si="623">AVERAGE(J330:J332)</f>
        <v>2.0042797964376593</v>
      </c>
      <c r="T330" s="329">
        <f t="shared" ref="T330" si="624">AVERAGE(K330:K332)</f>
        <v>1.5720238057742775</v>
      </c>
      <c r="U330" s="357">
        <f t="shared" ref="U330" si="625">AVERAGE(L330:T330)</f>
        <v>1.4972397374924369</v>
      </c>
    </row>
    <row r="331" spans="1:21">
      <c r="A331" s="223">
        <v>43727</v>
      </c>
      <c r="B331" s="224">
        <v>2.4322453703703699</v>
      </c>
      <c r="C331" s="354">
        <f>(1.69*'VO2-LBM'!C331-1.69*'VCO2-LBM'!C331)/1000</f>
        <v>1.6819287931034479</v>
      </c>
      <c r="D331" s="355">
        <f>(1.69*'VO2-LBM'!D331-1.69*'VCO2-LBM'!D331)/1000</f>
        <v>1.9393450276243103</v>
      </c>
      <c r="E331" s="355">
        <f>(1.69*'VO2-LBM'!E331-1.69*'VCO2-LBM'!E331)/1000</f>
        <v>1.3118624999999984</v>
      </c>
      <c r="F331" s="355">
        <f>(1.69*'VO2-LBM'!F331-1.69*'VCO2-LBM'!F331)/1000</f>
        <v>1.2298000000000002</v>
      </c>
      <c r="G331" s="355">
        <f>(1.69*'VO2-LBM'!G331-1.69*'VCO2-LBM'!G331)/1000</f>
        <v>1.2837402054794511</v>
      </c>
      <c r="H331" s="329">
        <f>(1.69*'VO2-LBM'!H331-1.69*'VCO2-LBM'!H331)/1000</f>
        <v>2.1556084126984132</v>
      </c>
      <c r="I331" s="329">
        <f>(1.69*'VO2-LBM'!I331-1.69*'VCO2-LBM'!I331)/1000</f>
        <v>1.3069333333333315</v>
      </c>
      <c r="J331" s="329">
        <f>(1.69*'VO2-LBM'!J331-1.69*'VCO2-LBM'!J331)/1000</f>
        <v>1.9855306870229015</v>
      </c>
      <c r="K331" s="106">
        <f>(1.69*'VO2-LBM'!K331-1.69*'VCO2-LBM'!K331)/1000</f>
        <v>1.3893929133858274</v>
      </c>
      <c r="L331" s="329"/>
      <c r="M331" s="329"/>
      <c r="N331" s="329"/>
      <c r="O331" s="329"/>
      <c r="P331" s="329"/>
      <c r="Q331" s="329"/>
      <c r="R331" s="329"/>
      <c r="S331" s="329"/>
      <c r="T331" s="329"/>
      <c r="U331" s="357">
        <f t="shared" ref="U331" si="626">STDEV(L330:T330)/SQRT(COUNT(L330:T330))</f>
        <v>0.11792401049191703</v>
      </c>
    </row>
    <row r="332" spans="1:21">
      <c r="A332" s="223">
        <v>43727</v>
      </c>
      <c r="B332" s="224">
        <v>2.4461342592592592</v>
      </c>
      <c r="C332" s="354">
        <f>(1.69*'VO2-LBM'!C332-1.69*'VCO2-LBM'!C332)/1000</f>
        <v>1.2950062068965535</v>
      </c>
      <c r="D332" s="355">
        <f>(1.69*'VO2-LBM'!D332-1.69*'VCO2-LBM'!D332)/1000</f>
        <v>1.7599342541436462</v>
      </c>
      <c r="E332" s="355">
        <f>(1.69*'VO2-LBM'!E332-1.69*'VCO2-LBM'!E332)/1000</f>
        <v>1.420505357142857</v>
      </c>
      <c r="F332" s="355">
        <f>(1.69*'VO2-LBM'!F332-1.69*'VCO2-LBM'!F332)/1000</f>
        <v>1.0467600000000001</v>
      </c>
      <c r="G332" s="355">
        <f>(1.69*'VO2-LBM'!G332-1.69*'VCO2-LBM'!G332)/1000</f>
        <v>1.2408535616438348</v>
      </c>
      <c r="H332" s="329">
        <f>(1.69*'VO2-LBM'!H332-1.69*'VCO2-LBM'!H332)/1000</f>
        <v>2.0465363492063497</v>
      </c>
      <c r="I332" s="329">
        <f>(1.69*'VO2-LBM'!I332-1.69*'VCO2-LBM'!I332)/1000</f>
        <v>1.0985</v>
      </c>
      <c r="J332" s="329">
        <f>(1.69*'VO2-LBM'!J332-1.69*'VCO2-LBM'!J332)/1000</f>
        <v>2.0024048854961829</v>
      </c>
      <c r="K332" s="106">
        <f>(1.69*'VO2-LBM'!K332-1.69*'VCO2-LBM'!K332)/1000</f>
        <v>2.0211734645669277</v>
      </c>
      <c r="L332" s="329"/>
      <c r="M332" s="329"/>
      <c r="N332" s="329"/>
      <c r="O332" s="329"/>
      <c r="P332" s="329"/>
      <c r="Q332" s="329"/>
      <c r="R332" s="329"/>
      <c r="S332" s="329"/>
      <c r="T332" s="329"/>
      <c r="U332" s="357"/>
    </row>
    <row r="333" spans="1:21">
      <c r="A333" s="223">
        <v>43727</v>
      </c>
      <c r="B333" s="224">
        <v>2.46002314814814</v>
      </c>
      <c r="C333" s="354">
        <f>(1.69*'VO2-LBM'!C333-1.69*'VCO2-LBM'!C333)/1000</f>
        <v>1.4529337931034487</v>
      </c>
      <c r="D333" s="355">
        <f>(1.69*'VO2-LBM'!D333-1.69*'VCO2-LBM'!D333)/1000</f>
        <v>1.9450406077348061</v>
      </c>
      <c r="E333" s="355">
        <f>(1.69*'VO2-LBM'!E333-1.69*'VCO2-LBM'!E333)/1000</f>
        <v>1.6160625000000008</v>
      </c>
      <c r="F333" s="355">
        <f>(1.69*'VO2-LBM'!F333-1.69*'VCO2-LBM'!F333)/1000</f>
        <v>1.6073200000000025</v>
      </c>
      <c r="G333" s="355">
        <f>(1.69*'VO2-LBM'!G333-1.69*'VCO2-LBM'!G333)/1000</f>
        <v>1.6211151369863019</v>
      </c>
      <c r="H333" s="329">
        <f>(1.69*'VO2-LBM'!H333-1.69*'VCO2-LBM'!H333)/1000</f>
        <v>1.9891299999999992</v>
      </c>
      <c r="I333" s="329">
        <f>(1.69*'VO2-LBM'!I333-1.69*'VCO2-LBM'!I333)/1000</f>
        <v>1.2843999999999995</v>
      </c>
      <c r="J333" s="329">
        <f>(1.69*'VO2-LBM'!J333-1.69*'VCO2-LBM'!J333)/1000</f>
        <v>1.7436671755725184</v>
      </c>
      <c r="K333" s="106">
        <f>(1.69*'VO2-LBM'!K333-1.69*'VCO2-LBM'!K333)/1000</f>
        <v>1.8927201574803147</v>
      </c>
      <c r="L333" s="329">
        <f t="shared" ref="L333:P333" si="627">AVERAGE(C333:C335)</f>
        <v>1.231835172413793</v>
      </c>
      <c r="M333" s="329">
        <f t="shared" si="627"/>
        <v>1.5140750460405157</v>
      </c>
      <c r="N333" s="329">
        <f t="shared" si="627"/>
        <v>1.3969660714285714</v>
      </c>
      <c r="O333" s="329">
        <f t="shared" si="627"/>
        <v>1.6302000000000005</v>
      </c>
      <c r="P333" s="329">
        <f t="shared" si="627"/>
        <v>1.6211151369863008</v>
      </c>
      <c r="Q333" s="329">
        <f t="shared" ref="Q333" si="628">AVERAGE(H333:H335)</f>
        <v>2.0120925396825382</v>
      </c>
      <c r="R333" s="329">
        <f t="shared" ref="R333" si="629">AVERAGE(I333:I335)</f>
        <v>1.0337166666666666</v>
      </c>
      <c r="S333" s="329">
        <f t="shared" ref="S333" si="630">AVERAGE(J333:J335)</f>
        <v>1.702419134860051</v>
      </c>
      <c r="T333" s="329">
        <f t="shared" ref="T333" si="631">AVERAGE(K333:K335)</f>
        <v>1.7048462729658784</v>
      </c>
      <c r="U333" s="357">
        <f t="shared" ref="U333" si="632">AVERAGE(L333:T333)</f>
        <v>1.5385851156715906</v>
      </c>
    </row>
    <row r="334" spans="1:21">
      <c r="A334" s="223">
        <v>43727</v>
      </c>
      <c r="B334" s="224">
        <v>2.4739120370370302</v>
      </c>
      <c r="C334" s="354">
        <f>(1.69*'VO2-LBM'!C334-1.69*'VCO2-LBM'!C334)/1000</f>
        <v>1.2976383333333323</v>
      </c>
      <c r="D334" s="355">
        <f>(1.69*'VO2-LBM'!D334-1.69*'VCO2-LBM'!D334)/1000</f>
        <v>1.4580685082872933</v>
      </c>
      <c r="E334" s="355">
        <f>(1.69*'VO2-LBM'!E334-1.69*'VCO2-LBM'!E334)/1000</f>
        <v>1.3444553571428568</v>
      </c>
      <c r="F334" s="355">
        <f>(1.69*'VO2-LBM'!F334-1.69*'VCO2-LBM'!F334)/1000</f>
        <v>1.6902600000000003</v>
      </c>
      <c r="G334" s="355">
        <f>(1.69*'VO2-LBM'!G334-1.69*'VCO2-LBM'!G334)/1000</f>
        <v>1.6582835616438352</v>
      </c>
      <c r="H334" s="329">
        <f>(1.69*'VO2-LBM'!H334-1.69*'VCO2-LBM'!H334)/1000</f>
        <v>2.6693952380952362</v>
      </c>
      <c r="I334" s="329">
        <f>(1.69*'VO2-LBM'!I334-1.69*'VCO2-LBM'!I334)/1000</f>
        <v>1.2675000000000001</v>
      </c>
      <c r="J334" s="329">
        <f>(1.69*'VO2-LBM'!J334-1.69*'VCO2-LBM'!J334)/1000</f>
        <v>1.8617865648854977</v>
      </c>
      <c r="K334" s="106">
        <f>(1.69*'VO2-LBM'!K334-1.69*'VCO2-LBM'!K334)/1000</f>
        <v>1.656785511811022</v>
      </c>
      <c r="L334" s="329"/>
      <c r="M334" s="329"/>
      <c r="N334" s="329"/>
      <c r="O334" s="329"/>
      <c r="P334" s="329"/>
      <c r="Q334" s="329"/>
      <c r="R334" s="329"/>
      <c r="S334" s="329"/>
      <c r="T334" s="329"/>
      <c r="U334" s="357">
        <f t="shared" ref="U334" si="633">STDEV(L333:T333)/SQRT(COUNT(L333:T333))</f>
        <v>9.5999313221314109E-2</v>
      </c>
    </row>
    <row r="335" spans="1:21">
      <c r="A335" s="223">
        <v>43727</v>
      </c>
      <c r="B335" s="224">
        <v>2.4878009259259199</v>
      </c>
      <c r="C335" s="354">
        <f>(1.69*'VO2-LBM'!C335-1.69*'VCO2-LBM'!C335)/1000</f>
        <v>0.94493339080459826</v>
      </c>
      <c r="D335" s="355">
        <f>(1.69*'VO2-LBM'!D335-1.69*'VCO2-LBM'!D335)/1000</f>
        <v>1.1391160220994478</v>
      </c>
      <c r="E335" s="355">
        <f>(1.69*'VO2-LBM'!E335-1.69*'VCO2-LBM'!E335)/1000</f>
        <v>1.2303803571428571</v>
      </c>
      <c r="F335" s="355">
        <f>(1.69*'VO2-LBM'!F335-1.69*'VCO2-LBM'!F335)/1000</f>
        <v>1.5930199999999994</v>
      </c>
      <c r="G335" s="355">
        <f>(1.69*'VO2-LBM'!G335-1.69*'VCO2-LBM'!G335)/1000</f>
        <v>1.5839467123287649</v>
      </c>
      <c r="H335" s="329">
        <f>(1.69*'VO2-LBM'!H335-1.69*'VCO2-LBM'!H335)/1000</f>
        <v>1.3777523809523791</v>
      </c>
      <c r="I335" s="329">
        <f>(1.69*'VO2-LBM'!I335-1.69*'VCO2-LBM'!I335)/1000</f>
        <v>0.54925000000000002</v>
      </c>
      <c r="J335" s="329">
        <f>(1.69*'VO2-LBM'!J335-1.69*'VCO2-LBM'!J335)/1000</f>
        <v>1.5018036641221371</v>
      </c>
      <c r="K335" s="106">
        <f>(1.69*'VO2-LBM'!K335-1.69*'VCO2-LBM'!K335)/1000</f>
        <v>1.5650331496062981</v>
      </c>
      <c r="L335" s="329"/>
      <c r="M335" s="329"/>
      <c r="N335" s="329"/>
      <c r="O335" s="329"/>
      <c r="P335" s="329"/>
      <c r="Q335" s="329"/>
      <c r="R335" s="329"/>
      <c r="S335" s="329"/>
      <c r="T335" s="329"/>
      <c r="U335" s="357"/>
    </row>
    <row r="336" spans="1:21">
      <c r="A336" s="223">
        <v>43727</v>
      </c>
      <c r="B336" s="224">
        <v>2.5016898148148101</v>
      </c>
      <c r="C336" s="354">
        <f>(1.69*'VO2-LBM'!C336-1.69*'VCO2-LBM'!C336)/1000</f>
        <v>1.4897835632183916</v>
      </c>
      <c r="D336" s="355">
        <f>(1.69*'VO2-LBM'!D336-1.69*'VCO2-LBM'!D336)/1000</f>
        <v>1.611849171270719</v>
      </c>
      <c r="E336" s="355">
        <f>(1.69*'VO2-LBM'!E336-1.69*'VCO2-LBM'!E336)/1000</f>
        <v>1.1977875000000013</v>
      </c>
      <c r="F336" s="355">
        <f>(1.69*'VO2-LBM'!F336-1.69*'VCO2-LBM'!F336)/1000</f>
        <v>1.2183599999999988</v>
      </c>
      <c r="G336" s="355">
        <f>(1.69*'VO2-LBM'!G336-1.69*'VCO2-LBM'!G336)/1000</f>
        <v>1.6983110958904117</v>
      </c>
      <c r="H336" s="329">
        <f>(1.69*'VO2-LBM'!H336-1.69*'VCO2-LBM'!H336)/1000</f>
        <v>1.8915392063492062</v>
      </c>
      <c r="I336" s="329">
        <f>(1.69*'VO2-LBM'!I336-1.69*'VCO2-LBM'!I336)/1000</f>
        <v>1.0168166666666656</v>
      </c>
      <c r="J336" s="329">
        <f>(1.69*'VO2-LBM'!J336-1.69*'VCO2-LBM'!J336)/1000</f>
        <v>1.1024476335877862</v>
      </c>
      <c r="K336" s="106">
        <f>(1.69*'VO2-LBM'!K336-1.69*'VCO2-LBM'!K336)/1000</f>
        <v>1.9346640944881892</v>
      </c>
      <c r="L336" s="329">
        <f t="shared" ref="L336:P336" si="634">AVERAGE(C336:C338)</f>
        <v>1.4766229310344829</v>
      </c>
      <c r="M336" s="329">
        <f t="shared" si="634"/>
        <v>1.4561699815837941</v>
      </c>
      <c r="N336" s="329">
        <f t="shared" si="634"/>
        <v>1.2801750000000005</v>
      </c>
      <c r="O336" s="329">
        <f t="shared" si="634"/>
        <v>1.500546666666666</v>
      </c>
      <c r="P336" s="329">
        <f t="shared" si="634"/>
        <v>1.7354795205479456</v>
      </c>
      <c r="Q336" s="329">
        <f t="shared" ref="Q336" si="635">AVERAGE(H336:H338)</f>
        <v>2.0828937037037032</v>
      </c>
      <c r="R336" s="329">
        <f t="shared" ref="R336" si="636">AVERAGE(I336:I338)</f>
        <v>1.3679611111111114</v>
      </c>
      <c r="S336" s="329">
        <f t="shared" ref="S336" si="637">AVERAGE(J336:J338)</f>
        <v>1.2468157760814247</v>
      </c>
      <c r="T336" s="329">
        <f t="shared" ref="T336" si="638">AVERAGE(K336:K338)</f>
        <v>1.6489210236220471</v>
      </c>
      <c r="U336" s="357">
        <f t="shared" ref="U336" si="639">AVERAGE(L336:T336)</f>
        <v>1.5328428571501307</v>
      </c>
    </row>
    <row r="337" spans="1:21">
      <c r="A337" s="223">
        <v>43727</v>
      </c>
      <c r="B337" s="224">
        <v>2.5155787037036998</v>
      </c>
      <c r="C337" s="354">
        <f>(1.69*'VO2-LBM'!C337-1.69*'VCO2-LBM'!C337)/1000</f>
        <v>1.513472701149426</v>
      </c>
      <c r="D337" s="355">
        <f>(1.69*'VO2-LBM'!D337-1.69*'VCO2-LBM'!D337)/1000</f>
        <v>1.3726348066298342</v>
      </c>
      <c r="E337" s="355">
        <f>(1.69*'VO2-LBM'!E337-1.69*'VCO2-LBM'!E337)/1000</f>
        <v>1.2195160714285711</v>
      </c>
      <c r="F337" s="355">
        <f>(1.69*'VO2-LBM'!F337-1.69*'VCO2-LBM'!F337)/1000</f>
        <v>2.4338600000000006</v>
      </c>
      <c r="G337" s="355">
        <f>(1.69*'VO2-LBM'!G337-1.69*'VCO2-LBM'!G337)/1000</f>
        <v>1.8212528082191775</v>
      </c>
      <c r="H337" s="329">
        <f>(1.69*'VO2-LBM'!H337-1.69*'VCO2-LBM'!H337)/1000</f>
        <v>2.1182942857142852</v>
      </c>
      <c r="I337" s="329">
        <f>(1.69*'VO2-LBM'!I337-1.69*'VCO2-LBM'!I337)/1000</f>
        <v>1.6956333333333331</v>
      </c>
      <c r="J337" s="329">
        <f>(1.69*'VO2-LBM'!J337-1.69*'VCO2-LBM'!J337)/1000</f>
        <v>1.408995572519083</v>
      </c>
      <c r="K337" s="106">
        <f>(1.69*'VO2-LBM'!K337-1.69*'VCO2-LBM'!K337)/1000</f>
        <v>1.8298042519685032</v>
      </c>
      <c r="L337" s="329"/>
      <c r="M337" s="329"/>
      <c r="N337" s="329"/>
      <c r="O337" s="329"/>
      <c r="P337" s="329"/>
      <c r="Q337" s="329"/>
      <c r="R337" s="329"/>
      <c r="S337" s="329"/>
      <c r="T337" s="329"/>
      <c r="U337" s="357">
        <f t="shared" ref="U337" si="640">STDEV(L336:T336)/SQRT(COUNT(L336:T336))</f>
        <v>8.6603556593712425E-2</v>
      </c>
    </row>
    <row r="338" spans="1:21">
      <c r="A338" s="223">
        <v>43727</v>
      </c>
      <c r="B338" s="224">
        <v>2.52946759259259</v>
      </c>
      <c r="C338" s="354">
        <f>(1.69*'VO2-LBM'!C338-1.69*'VCO2-LBM'!C338)/1000</f>
        <v>1.4266125287356308</v>
      </c>
      <c r="D338" s="355">
        <f>(1.69*'VO2-LBM'!D338-1.69*'VCO2-LBM'!D338)/1000</f>
        <v>1.3840259668508288</v>
      </c>
      <c r="E338" s="355">
        <f>(1.69*'VO2-LBM'!E338-1.69*'VCO2-LBM'!E338)/1000</f>
        <v>1.4232214285714291</v>
      </c>
      <c r="F338" s="355">
        <f>(1.69*'VO2-LBM'!F338-1.69*'VCO2-LBM'!F338)/1000</f>
        <v>0.84941999999999918</v>
      </c>
      <c r="G338" s="355">
        <f>(1.69*'VO2-LBM'!G338-1.69*'VCO2-LBM'!G338)/1000</f>
        <v>1.6868746575342475</v>
      </c>
      <c r="H338" s="329">
        <f>(1.69*'VO2-LBM'!H338-1.69*'VCO2-LBM'!H338)/1000</f>
        <v>2.2388476190476174</v>
      </c>
      <c r="I338" s="329">
        <f>(1.69*'VO2-LBM'!I338-1.69*'VCO2-LBM'!I338)/1000</f>
        <v>1.3914333333333353</v>
      </c>
      <c r="J338" s="329">
        <f>(1.69*'VO2-LBM'!J338-1.69*'VCO2-LBM'!J338)/1000</f>
        <v>1.2290041221374048</v>
      </c>
      <c r="K338" s="106">
        <f>(1.69*'VO2-LBM'!K338-1.69*'VCO2-LBM'!K338)/1000</f>
        <v>1.1822947244094484</v>
      </c>
      <c r="L338" s="329"/>
      <c r="M338" s="329"/>
      <c r="N338" s="329"/>
      <c r="O338" s="329"/>
      <c r="P338" s="329"/>
      <c r="Q338" s="329"/>
      <c r="R338" s="329"/>
      <c r="S338" s="329"/>
      <c r="T338" s="329"/>
      <c r="U338" s="357"/>
    </row>
    <row r="339" spans="1:21">
      <c r="A339" s="223">
        <v>43727</v>
      </c>
      <c r="B339" s="224">
        <v>2.5433564814814802</v>
      </c>
      <c r="C339" s="354">
        <f>(1.69*'VO2-LBM'!C339-1.69*'VCO2-LBM'!C339)/1000</f>
        <v>1.6871930459770119</v>
      </c>
      <c r="D339" s="355">
        <f>(1.69*'VO2-LBM'!D339-1.69*'VCO2-LBM'!D339)/1000</f>
        <v>1.7542386740331486</v>
      </c>
      <c r="E339" s="355">
        <f>(1.69*'VO2-LBM'!E339-1.69*'VCO2-LBM'!E339)/1000</f>
        <v>0.6735857142857139</v>
      </c>
      <c r="F339" s="355">
        <f>(1.69*'VO2-LBM'!F339-1.69*'VCO2-LBM'!F339)/1000</f>
        <v>0.86085999999999874</v>
      </c>
      <c r="G339" s="355">
        <f>(1.69*'VO2-LBM'!G339-1.69*'VCO2-LBM'!G339)/1000</f>
        <v>1.3037539726027398</v>
      </c>
      <c r="H339" s="329">
        <f>(1.69*'VO2-LBM'!H339-1.69*'VCO2-LBM'!H339)/1000</f>
        <v>0.76350444444444476</v>
      </c>
      <c r="I339" s="329">
        <f>(1.69*'VO2-LBM'!I339-1.69*'VCO2-LBM'!I339)/1000</f>
        <v>0.32673333333333265</v>
      </c>
      <c r="J339" s="329">
        <f>(1.69*'VO2-LBM'!J339-1.69*'VCO2-LBM'!J339)/1000</f>
        <v>1.8899102290076326</v>
      </c>
      <c r="K339" s="106">
        <f>(1.69*'VO2-LBM'!K339-1.69*'VCO2-LBM'!K339)/1000</f>
        <v>1.2058881889763788</v>
      </c>
      <c r="L339" s="329">
        <f t="shared" ref="L339:P339" si="641">AVERAGE(C339:C341)</f>
        <v>1.6468337739463605</v>
      </c>
      <c r="M339" s="329">
        <f t="shared" si="641"/>
        <v>1.5311617863720068</v>
      </c>
      <c r="N339" s="329">
        <f t="shared" si="641"/>
        <v>0.62016964285714282</v>
      </c>
      <c r="O339" s="329">
        <f t="shared" si="641"/>
        <v>1.0114866666666662</v>
      </c>
      <c r="P339" s="329">
        <f t="shared" si="641"/>
        <v>1.642081940639269</v>
      </c>
      <c r="Q339" s="329">
        <f t="shared" ref="Q339" si="642">AVERAGE(H339:H341)</f>
        <v>1.1797004761904752</v>
      </c>
      <c r="R339" s="329">
        <f t="shared" ref="R339" si="643">AVERAGE(I339:I341)</f>
        <v>0.60746111111111079</v>
      </c>
      <c r="S339" s="329">
        <f t="shared" ref="S339" si="644">AVERAGE(J339:J341)</f>
        <v>1.7117936895674291</v>
      </c>
      <c r="T339" s="329">
        <f t="shared" ref="T339" si="645">AVERAGE(K339:K341)</f>
        <v>1.5458088451443566</v>
      </c>
      <c r="U339" s="357">
        <f t="shared" ref="U339" si="646">AVERAGE(L339:T339)</f>
        <v>1.2773886591660908</v>
      </c>
    </row>
    <row r="340" spans="1:21">
      <c r="A340" s="223">
        <v>43727</v>
      </c>
      <c r="B340" s="224">
        <v>2.5572453703703699</v>
      </c>
      <c r="C340" s="354">
        <f>(1.69*'VO2-LBM'!C340-1.69*'VCO2-LBM'!C340)/1000</f>
        <v>1.4713586781609191</v>
      </c>
      <c r="D340" s="355">
        <f>(1.69*'VO2-LBM'!D340-1.69*'VCO2-LBM'!D340)/1000</f>
        <v>1.3441569060773473</v>
      </c>
      <c r="E340" s="355">
        <f>(1.69*'VO2-LBM'!E340-1.69*'VCO2-LBM'!E340)/1000</f>
        <v>0.57852321428571396</v>
      </c>
      <c r="F340" s="355">
        <f>(1.69*'VO2-LBM'!F340-1.69*'VCO2-LBM'!F340)/1000</f>
        <v>1.1325599999999996</v>
      </c>
      <c r="G340" s="355">
        <f>(1.69*'VO2-LBM'!G340-1.69*'VCO2-LBM'!G340)/1000</f>
        <v>1.8183936986301359</v>
      </c>
      <c r="H340" s="329">
        <f>(1.69*'VO2-LBM'!H340-1.69*'VCO2-LBM'!H340)/1000</f>
        <v>1.1997926984126979</v>
      </c>
      <c r="I340" s="329">
        <f>(1.69*'VO2-LBM'!I340-1.69*'VCO2-LBM'!I340)/1000</f>
        <v>0.60558333333333303</v>
      </c>
      <c r="J340" s="329">
        <f>(1.69*'VO2-LBM'!J340-1.69*'VCO2-LBM'!J340)/1000</f>
        <v>1.4118079389312961</v>
      </c>
      <c r="K340" s="106">
        <f>(1.69*'VO2-LBM'!K340-1.69*'VCO2-LBM'!K340)/1000</f>
        <v>1.8612622047244085</v>
      </c>
      <c r="L340" s="329"/>
      <c r="M340" s="329"/>
      <c r="N340" s="329"/>
      <c r="O340" s="329"/>
      <c r="P340" s="329"/>
      <c r="Q340" s="329"/>
      <c r="R340" s="329"/>
      <c r="S340" s="329"/>
      <c r="T340" s="329"/>
      <c r="U340" s="357">
        <f t="shared" ref="U340" si="647">STDEV(L339:T339)/SQRT(COUNT(L339:T339))</f>
        <v>0.14698995689929353</v>
      </c>
    </row>
    <row r="341" spans="1:21">
      <c r="A341" s="223">
        <v>43727</v>
      </c>
      <c r="B341" s="224">
        <v>2.5711342592592499</v>
      </c>
      <c r="C341" s="354">
        <f>(1.69*'VO2-LBM'!C341-1.69*'VCO2-LBM'!C341)/1000</f>
        <v>1.781949597701151</v>
      </c>
      <c r="D341" s="355">
        <f>(1.69*'VO2-LBM'!D341-1.69*'VCO2-LBM'!D341)/1000</f>
        <v>1.4950897790055251</v>
      </c>
      <c r="E341" s="355">
        <f>(1.69*'VO2-LBM'!E341-1.69*'VCO2-LBM'!E341)/1000</f>
        <v>0.6084000000000005</v>
      </c>
      <c r="F341" s="355">
        <f>(1.69*'VO2-LBM'!F341-1.69*'VCO2-LBM'!F341)/1000</f>
        <v>1.04104</v>
      </c>
      <c r="G341" s="355">
        <f>(1.69*'VO2-LBM'!G341-1.69*'VCO2-LBM'!G341)/1000</f>
        <v>1.8040981506849321</v>
      </c>
      <c r="H341" s="329">
        <f>(1.69*'VO2-LBM'!H341-1.69*'VCO2-LBM'!H341)/1000</f>
        <v>1.5758042857142835</v>
      </c>
      <c r="I341" s="329">
        <f>(1.69*'VO2-LBM'!I341-1.69*'VCO2-LBM'!I341)/1000</f>
        <v>0.89006666666666656</v>
      </c>
      <c r="J341" s="329">
        <f>(1.69*'VO2-LBM'!J341-1.69*'VCO2-LBM'!J341)/1000</f>
        <v>1.8336629007633582</v>
      </c>
      <c r="K341" s="106">
        <f>(1.69*'VO2-LBM'!K341-1.69*'VCO2-LBM'!K341)/1000</f>
        <v>1.5702761417322826</v>
      </c>
      <c r="L341" s="329"/>
      <c r="M341" s="329"/>
      <c r="N341" s="329"/>
      <c r="O341" s="329"/>
      <c r="P341" s="329"/>
      <c r="Q341" s="329"/>
      <c r="R341" s="329"/>
      <c r="S341" s="329"/>
      <c r="T341" s="329"/>
      <c r="U341" s="357"/>
    </row>
    <row r="342" spans="1:21">
      <c r="A342" s="223">
        <v>43727</v>
      </c>
      <c r="B342" s="224">
        <v>2.58502314814814</v>
      </c>
      <c r="C342" s="354">
        <f>(1.69*'VO2-LBM'!C342-1.69*'VCO2-LBM'!C342)/1000</f>
        <v>1.4634622988505752</v>
      </c>
      <c r="D342" s="355">
        <f>(1.69*'VO2-LBM'!D342-1.69*'VCO2-LBM'!D342)/1000</f>
        <v>1.3384613259668503</v>
      </c>
      <c r="E342" s="355">
        <f>(1.69*'VO2-LBM'!E342-1.69*'VCO2-LBM'!E342)/1000</f>
        <v>0.43185535714285744</v>
      </c>
      <c r="F342" s="355">
        <f>(1.69*'VO2-LBM'!F342-1.69*'VCO2-LBM'!F342)/1000</f>
        <v>0.9724000000000006</v>
      </c>
      <c r="G342" s="355">
        <f>(1.69*'VO2-LBM'!G342-1.69*'VCO2-LBM'!G342)/1000</f>
        <v>1.4066819178082197</v>
      </c>
      <c r="H342" s="329">
        <f>(1.69*'VO2-LBM'!H342-1.69*'VCO2-LBM'!H342)/1000</f>
        <v>1.8857985714285723</v>
      </c>
      <c r="I342" s="329">
        <f>(1.69*'VO2-LBM'!I342-1.69*'VCO2-LBM'!I342)/1000</f>
        <v>1.2590500000000011</v>
      </c>
      <c r="J342" s="329">
        <f>(1.69*'VO2-LBM'!J342-1.69*'VCO2-LBM'!J342)/1000</f>
        <v>1.7099187786259535</v>
      </c>
      <c r="K342" s="106">
        <f>(1.69*'VO2-LBM'!K342-1.69*'VCO2-LBM'!K342)/1000</f>
        <v>1.7328088976377967</v>
      </c>
      <c r="L342" s="329">
        <f t="shared" ref="L342:P342" si="648">AVERAGE(C342:C344)</f>
        <v>1.5204917049808431</v>
      </c>
      <c r="M342" s="329">
        <f t="shared" si="648"/>
        <v>1.2976430018416198</v>
      </c>
      <c r="N342" s="329">
        <f t="shared" si="648"/>
        <v>0.59753571428571473</v>
      </c>
      <c r="O342" s="329">
        <f t="shared" si="648"/>
        <v>1.3432466666666667</v>
      </c>
      <c r="P342" s="329">
        <f t="shared" si="648"/>
        <v>1.0959920091324202</v>
      </c>
      <c r="Q342" s="329">
        <f t="shared" ref="Q342" si="649">AVERAGE(H342:H344)</f>
        <v>1.4992624867724871</v>
      </c>
      <c r="R342" s="329">
        <f t="shared" ref="R342" si="650">AVERAGE(I342:I344)</f>
        <v>1.1182166666666669</v>
      </c>
      <c r="S342" s="329">
        <f t="shared" ref="S342" si="651">AVERAGE(J342:J344)</f>
        <v>1.7005442239185744</v>
      </c>
      <c r="T342" s="329">
        <f t="shared" ref="T342" si="652">AVERAGE(K342:K344)</f>
        <v>1.7529070341207351</v>
      </c>
      <c r="U342" s="357">
        <f t="shared" ref="U342" si="653">AVERAGE(L342:T342)</f>
        <v>1.3250932787095253</v>
      </c>
    </row>
    <row r="343" spans="1:21">
      <c r="A343" s="223">
        <v>43727</v>
      </c>
      <c r="B343" s="224">
        <v>2.5989120370370302</v>
      </c>
      <c r="C343" s="354">
        <f>(1.69*'VO2-LBM'!C343-1.69*'VCO2-LBM'!C343)/1000</f>
        <v>1.6582396551724141</v>
      </c>
      <c r="D343" s="355">
        <f>(1.69*'VO2-LBM'!D343-1.69*'VCO2-LBM'!D343)/1000</f>
        <v>1.4751552486187838</v>
      </c>
      <c r="E343" s="355">
        <f>(1.69*'VO2-LBM'!E343-1.69*'VCO2-LBM'!E343)/1000</f>
        <v>0.54049821428571521</v>
      </c>
      <c r="F343" s="355">
        <f>(1.69*'VO2-LBM'!F343-1.69*'VCO2-LBM'!F343)/1000</f>
        <v>1.2755599999999996</v>
      </c>
      <c r="G343" s="355">
        <f>(1.69*'VO2-LBM'!G343-1.69*'VCO2-LBM'!G343)/1000</f>
        <v>0.79769157534246549</v>
      </c>
      <c r="H343" s="329">
        <f>(1.69*'VO2-LBM'!H343-1.69*'VCO2-LBM'!H343)/1000</f>
        <v>1.9345939682539683</v>
      </c>
      <c r="I343" s="329">
        <f>(1.69*'VO2-LBM'!I343-1.69*'VCO2-LBM'!I343)/1000</f>
        <v>0.84499999999999997</v>
      </c>
      <c r="J343" s="329">
        <f>(1.69*'VO2-LBM'!J343-1.69*'VCO2-LBM'!J343)/1000</f>
        <v>2.0530274809160303</v>
      </c>
      <c r="K343" s="106">
        <f>(1.69*'VO2-LBM'!K343-1.69*'VCO2-LBM'!K343)/1000</f>
        <v>1.2871545669291335</v>
      </c>
      <c r="L343" s="329"/>
      <c r="M343" s="329"/>
      <c r="N343" s="329"/>
      <c r="O343" s="329"/>
      <c r="P343" s="329"/>
      <c r="Q343" s="329"/>
      <c r="R343" s="329"/>
      <c r="S343" s="329"/>
      <c r="T343" s="329"/>
      <c r="U343" s="357">
        <f t="shared" ref="U343" si="654">STDEV(L342:T342)/SQRT(COUNT(L342:T342))</f>
        <v>0.11891943331755482</v>
      </c>
    </row>
    <row r="344" spans="1:21">
      <c r="A344" s="223">
        <v>43727</v>
      </c>
      <c r="B344" s="224">
        <v>2.6128009259259199</v>
      </c>
      <c r="C344" s="354">
        <f>(1.69*'VO2-LBM'!C344-1.69*'VCO2-LBM'!C344)/1000</f>
        <v>1.4397731609195399</v>
      </c>
      <c r="D344" s="355">
        <f>(1.69*'VO2-LBM'!D344-1.69*'VCO2-LBM'!D344)/1000</f>
        <v>1.0793124309392257</v>
      </c>
      <c r="E344" s="355">
        <f>(1.69*'VO2-LBM'!E344-1.69*'VCO2-LBM'!E344)/1000</f>
        <v>0.82025357142857136</v>
      </c>
      <c r="F344" s="355">
        <f>(1.69*'VO2-LBM'!F344-1.69*'VCO2-LBM'!F344)/1000</f>
        <v>1.7817800000000006</v>
      </c>
      <c r="G344" s="355">
        <f>(1.69*'VO2-LBM'!G344-1.69*'VCO2-LBM'!G344)/1000</f>
        <v>1.0836025342465754</v>
      </c>
      <c r="H344" s="329">
        <f>(1.69*'VO2-LBM'!H344-1.69*'VCO2-LBM'!H344)/1000</f>
        <v>0.67739492063492068</v>
      </c>
      <c r="I344" s="329">
        <f>(1.69*'VO2-LBM'!I344-1.69*'VCO2-LBM'!I344)/1000</f>
        <v>1.2505999999999995</v>
      </c>
      <c r="J344" s="329">
        <f>(1.69*'VO2-LBM'!J344-1.69*'VCO2-LBM'!J344)/1000</f>
        <v>1.3386864122137394</v>
      </c>
      <c r="K344" s="106">
        <f>(1.69*'VO2-LBM'!K344-1.69*'VCO2-LBM'!K344)/1000</f>
        <v>2.2387576377952754</v>
      </c>
      <c r="L344" s="329"/>
      <c r="M344" s="329"/>
      <c r="N344" s="329"/>
      <c r="O344" s="329"/>
      <c r="P344" s="329"/>
      <c r="Q344" s="329"/>
      <c r="R344" s="329"/>
      <c r="S344" s="329"/>
      <c r="T344" s="329"/>
      <c r="U344" s="357"/>
    </row>
    <row r="345" spans="1:21">
      <c r="A345" s="223">
        <v>43727</v>
      </c>
      <c r="B345" s="224">
        <v>2.6266898148148101</v>
      </c>
      <c r="C345" s="354">
        <f>(1.69*'VO2-LBM'!C345-1.69*'VCO2-LBM'!C345)/1000</f>
        <v>2.2083540804597708</v>
      </c>
      <c r="D345" s="355">
        <f>(1.69*'VO2-LBM'!D345-1.69*'VCO2-LBM'!D345)/1000</f>
        <v>1.4666118784530391</v>
      </c>
      <c r="E345" s="355">
        <f>(1.69*'VO2-LBM'!E345-1.69*'VCO2-LBM'!E345)/1000</f>
        <v>0.6790178571428569</v>
      </c>
      <c r="F345" s="355">
        <f>(1.69*'VO2-LBM'!F345-1.69*'VCO2-LBM'!F345)/1000</f>
        <v>1.0095799999999999</v>
      </c>
      <c r="G345" s="355">
        <f>(1.69*'VO2-LBM'!G345-1.69*'VCO2-LBM'!G345)/1000</f>
        <v>1.3523588356164391</v>
      </c>
      <c r="H345" s="329">
        <f>(1.69*'VO2-LBM'!H345-1.69*'VCO2-LBM'!H345)/1000</f>
        <v>0.82378111111111318</v>
      </c>
      <c r="I345" s="329">
        <f>(1.69*'VO2-LBM'!I345-1.69*'VCO2-LBM'!I345)/1000</f>
        <v>1.7068999999999996</v>
      </c>
      <c r="J345" s="329">
        <f>(1.69*'VO2-LBM'!J345-1.69*'VCO2-LBM'!J345)/1000</f>
        <v>0.86339648854961792</v>
      </c>
      <c r="K345" s="106">
        <f>(1.69*'VO2-LBM'!K345-1.69*'VCO2-LBM'!K345)/1000</f>
        <v>2.1338977952755904</v>
      </c>
      <c r="L345" s="329">
        <f t="shared" ref="L345:P345" si="655">AVERAGE(C345:C347)</f>
        <v>1.2020044061302688</v>
      </c>
      <c r="M345" s="329">
        <f t="shared" si="655"/>
        <v>1.4125038674033152</v>
      </c>
      <c r="N345" s="329">
        <f t="shared" si="655"/>
        <v>0.66272142857142846</v>
      </c>
      <c r="O345" s="329">
        <f t="shared" si="655"/>
        <v>1.1459066666666662</v>
      </c>
      <c r="P345" s="329">
        <f t="shared" si="655"/>
        <v>1.499126461187215</v>
      </c>
      <c r="Q345" s="329">
        <f t="shared" ref="Q345" si="656">AVERAGE(H345:H347)</f>
        <v>0.68217878306878321</v>
      </c>
      <c r="R345" s="329">
        <f t="shared" ref="R345" si="657">AVERAGE(I345:I347)</f>
        <v>1.5435333333333332</v>
      </c>
      <c r="S345" s="329">
        <f t="shared" ref="S345" si="658">AVERAGE(J345:J347)</f>
        <v>1.1530702290076329</v>
      </c>
      <c r="T345" s="329">
        <f t="shared" ref="T345" si="659">AVERAGE(K345:K347)</f>
        <v>1.8857295013123361</v>
      </c>
      <c r="U345" s="357">
        <f t="shared" ref="U345" si="660">AVERAGE(L345:T345)</f>
        <v>1.2429749640756644</v>
      </c>
    </row>
    <row r="346" spans="1:21">
      <c r="A346" s="223">
        <v>43727</v>
      </c>
      <c r="B346" s="224">
        <v>2.6405787037036998</v>
      </c>
      <c r="C346" s="354">
        <f>(1.69*'VO2-LBM'!C346-1.69*'VCO2-LBM'!C346)/1000</f>
        <v>1.02916143678161</v>
      </c>
      <c r="D346" s="355">
        <f>(1.69*'VO2-LBM'!D346-1.69*'VCO2-LBM'!D346)/1000</f>
        <v>1.7599342541436462</v>
      </c>
      <c r="E346" s="355">
        <f>(1.69*'VO2-LBM'!E346-1.69*'VCO2-LBM'!E346)/1000</f>
        <v>0.56494285714285708</v>
      </c>
      <c r="F346" s="355">
        <f>(1.69*'VO2-LBM'!F346-1.69*'VCO2-LBM'!F346)/1000</f>
        <v>1.1611600000000009</v>
      </c>
      <c r="G346" s="355">
        <f>(1.69*'VO2-LBM'!G346-1.69*'VCO2-LBM'!G346)/1000</f>
        <v>1.3180495205479457</v>
      </c>
      <c r="H346" s="329">
        <f>(1.69*'VO2-LBM'!H346-1.69*'VCO2-LBM'!H346)/1000</f>
        <v>0.36740063492063474</v>
      </c>
      <c r="I346" s="329">
        <f>(1.69*'VO2-LBM'!I346-1.69*'VCO2-LBM'!I346)/1000</f>
        <v>1.3125666666666675</v>
      </c>
      <c r="J346" s="329">
        <f>(1.69*'VO2-LBM'!J346-1.69*'VCO2-LBM'!J346)/1000</f>
        <v>1.0968229007633572</v>
      </c>
      <c r="K346" s="106">
        <f>(1.69*'VO2-LBM'!K346-1.69*'VCO2-LBM'!K346)/1000</f>
        <v>1.5912481102362199</v>
      </c>
      <c r="L346" s="329"/>
      <c r="M346" s="329"/>
      <c r="N346" s="329"/>
      <c r="O346" s="329"/>
      <c r="P346" s="329"/>
      <c r="Q346" s="329"/>
      <c r="R346" s="329"/>
      <c r="S346" s="329"/>
      <c r="T346" s="329"/>
      <c r="U346" s="357">
        <f t="shared" ref="U346" si="661">STDEV(L345:T345)/SQRT(COUNT(L345:T345))</f>
        <v>0.1327169393583201</v>
      </c>
    </row>
    <row r="347" spans="1:21">
      <c r="A347" s="223">
        <v>43727</v>
      </c>
      <c r="B347" s="224">
        <v>2.65446759259259</v>
      </c>
      <c r="C347" s="354">
        <f>(1.69*'VO2-LBM'!C347-1.69*'VCO2-LBM'!C347)/1000</f>
        <v>0.36849770114942565</v>
      </c>
      <c r="D347" s="355">
        <f>(1.69*'VO2-LBM'!D347-1.69*'VCO2-LBM'!D347)/1000</f>
        <v>1.0109654696132597</v>
      </c>
      <c r="E347" s="355">
        <f>(1.69*'VO2-LBM'!E347-1.69*'VCO2-LBM'!E347)/1000</f>
        <v>0.74420357142857119</v>
      </c>
      <c r="F347" s="355">
        <f>(1.69*'VO2-LBM'!F347-1.69*'VCO2-LBM'!F347)/1000</f>
        <v>1.2669799999999978</v>
      </c>
      <c r="G347" s="355">
        <f>(1.69*'VO2-LBM'!G347-1.69*'VCO2-LBM'!G347)/1000</f>
        <v>1.8269710273972606</v>
      </c>
      <c r="H347" s="329">
        <f>(1.69*'VO2-LBM'!H347-1.69*'VCO2-LBM'!H347)/1000</f>
        <v>0.85535460317460188</v>
      </c>
      <c r="I347" s="329">
        <f>(1.69*'VO2-LBM'!I347-1.69*'VCO2-LBM'!I347)/1000</f>
        <v>1.6111333333333322</v>
      </c>
      <c r="J347" s="329">
        <f>(1.69*'VO2-LBM'!J347-1.69*'VCO2-LBM'!J347)/1000</f>
        <v>1.4989912977099238</v>
      </c>
      <c r="K347" s="106">
        <f>(1.69*'VO2-LBM'!K347-1.69*'VCO2-LBM'!K347)/1000</f>
        <v>1.9320425984251979</v>
      </c>
      <c r="L347" s="329"/>
      <c r="M347" s="329"/>
      <c r="N347" s="329"/>
      <c r="O347" s="329"/>
      <c r="P347" s="329"/>
      <c r="Q347" s="329"/>
      <c r="R347" s="329"/>
      <c r="S347" s="329"/>
      <c r="T347" s="329"/>
      <c r="U347" s="357"/>
    </row>
    <row r="348" spans="1:21">
      <c r="A348" s="223">
        <v>43727</v>
      </c>
      <c r="B348" s="224">
        <v>1.6822453703703699</v>
      </c>
      <c r="C348" s="354">
        <f>(1.69*'VO2-LBM'!C348-1.69*'VCO2-LBM'!C348)/1000</f>
        <v>0.59486057471264486</v>
      </c>
      <c r="D348" s="355">
        <f>(1.69*'VO2-LBM'!D348-1.69*'VCO2-LBM'!D348)/1000</f>
        <v>1.5378066298342528</v>
      </c>
      <c r="E348" s="355">
        <f>(1.69*'VO2-LBM'!E348-1.69*'VCO2-LBM'!E348)/1000</f>
        <v>1.1027249999999995</v>
      </c>
      <c r="F348" s="355">
        <f>(1.69*'VO2-LBM'!F348-1.69*'VCO2-LBM'!F348)/1000</f>
        <v>1.3556400000000004</v>
      </c>
      <c r="G348" s="355">
        <f>(1.69*'VO2-LBM'!G348-1.69*'VCO2-LBM'!G348)/1000</f>
        <v>1.9413354109589054</v>
      </c>
      <c r="H348" s="329">
        <f>(1.69*'VO2-LBM'!H348-1.69*'VCO2-LBM'!H348)/1000</f>
        <v>1.0763690476190486</v>
      </c>
      <c r="I348" s="329">
        <f>(1.69*'VO2-LBM'!I348-1.69*'VCO2-LBM'!I348)/1000</f>
        <v>0.98019999999999896</v>
      </c>
      <c r="J348" s="329">
        <f>(1.69*'VO2-LBM'!J348-1.69*'VCO2-LBM'!J348)/1000</f>
        <v>1.6649209160305336</v>
      </c>
      <c r="K348" s="106">
        <f>(1.69*'VO2-LBM'!K348-1.69*'VCO2-LBM'!K348)/1000</f>
        <v>1.9005846456692925</v>
      </c>
      <c r="L348" s="329">
        <f t="shared" ref="L348:P348" si="662">AVERAGE(C348:C350)</f>
        <v>0.87825285440613088</v>
      </c>
      <c r="M348" s="329">
        <f t="shared" si="662"/>
        <v>1.3878230202578266</v>
      </c>
      <c r="N348" s="329">
        <f t="shared" si="662"/>
        <v>0.93251785714285662</v>
      </c>
      <c r="O348" s="329">
        <f t="shared" si="662"/>
        <v>1.398539999999999</v>
      </c>
      <c r="P348" s="329">
        <f t="shared" si="662"/>
        <v>1.3523588356164391</v>
      </c>
      <c r="Q348" s="329">
        <f t="shared" ref="Q348" si="663">AVERAGE(H348:H350)</f>
        <v>1.4208071428571429</v>
      </c>
      <c r="R348" s="329">
        <f t="shared" ref="R348" si="664">AVERAGE(I348:I350)</f>
        <v>0.68163333333333231</v>
      </c>
      <c r="S348" s="329">
        <f t="shared" ref="S348" si="665">AVERAGE(J348:J350)</f>
        <v>1.5964866666666666</v>
      </c>
      <c r="T348" s="329">
        <f t="shared" ref="T348" si="666">AVERAGE(K348:K350)</f>
        <v>1.893593989501313</v>
      </c>
      <c r="U348" s="357">
        <f t="shared" ref="U348" si="667">AVERAGE(L348:T348)</f>
        <v>1.2824459666424122</v>
      </c>
    </row>
    <row r="349" spans="1:21">
      <c r="A349" s="223">
        <v>43727</v>
      </c>
      <c r="B349" s="224">
        <v>1.6961342592592601</v>
      </c>
      <c r="C349" s="354">
        <f>(1.69*'VO2-LBM'!C349-1.69*'VCO2-LBM'!C349)/1000</f>
        <v>0.49747189655172408</v>
      </c>
      <c r="D349" s="355">
        <f>(1.69*'VO2-LBM'!D349-1.69*'VCO2-LBM'!D349)/1000</f>
        <v>1.0935513812154696</v>
      </c>
      <c r="E349" s="355">
        <f>(1.69*'VO2-LBM'!E349-1.69*'VCO2-LBM'!E349)/1000</f>
        <v>0.45629999999999926</v>
      </c>
      <c r="F349" s="355">
        <f>(1.69*'VO2-LBM'!F349-1.69*'VCO2-LBM'!F349)/1000</f>
        <v>0.87515999999999894</v>
      </c>
      <c r="G349" s="355">
        <f>(1.69*'VO2-LBM'!G349-1.69*'VCO2-LBM'!G349)/1000</f>
        <v>0.84057821917808273</v>
      </c>
      <c r="H349" s="329">
        <f>(1.69*'VO2-LBM'!H349-1.69*'VCO2-LBM'!H349)/1000</f>
        <v>1.3777523809523808</v>
      </c>
      <c r="I349" s="329">
        <f>(1.69*'VO2-LBM'!I349-1.69*'VCO2-LBM'!I349)/1000</f>
        <v>0.60839999999999872</v>
      </c>
      <c r="J349" s="329">
        <f>(1.69*'VO2-LBM'!J349-1.69*'VCO2-LBM'!J349)/1000</f>
        <v>1.5214902290076342</v>
      </c>
      <c r="K349" s="106">
        <f>(1.69*'VO2-LBM'!K349-1.69*'VCO2-LBM'!K349)/1000</f>
        <v>2.1050613385826762</v>
      </c>
      <c r="L349" s="329"/>
      <c r="M349" s="329"/>
      <c r="N349" s="329"/>
      <c r="O349" s="329"/>
      <c r="P349" s="329"/>
      <c r="Q349" s="329"/>
      <c r="R349" s="329"/>
      <c r="S349" s="329"/>
      <c r="T349" s="329"/>
      <c r="U349" s="357">
        <f t="shared" ref="U349" si="668">STDEV(L348:T348)/SQRT(COUNT(L348:T348))</f>
        <v>0.12734112179489046</v>
      </c>
    </row>
    <row r="350" spans="1:21">
      <c r="A350" s="223">
        <v>43727</v>
      </c>
      <c r="B350" s="224">
        <v>1.71002314814814</v>
      </c>
      <c r="C350" s="354">
        <f>(1.69*'VO2-LBM'!C350-1.69*'VCO2-LBM'!C350)/1000</f>
        <v>1.5424260919540238</v>
      </c>
      <c r="D350" s="355">
        <f>(1.69*'VO2-LBM'!D350-1.69*'VCO2-LBM'!D350)/1000</f>
        <v>1.5321110497237569</v>
      </c>
      <c r="E350" s="355">
        <f>(1.69*'VO2-LBM'!E350-1.69*'VCO2-LBM'!E350)/1000</f>
        <v>1.238528571428571</v>
      </c>
      <c r="F350" s="355">
        <f>(1.69*'VO2-LBM'!F350-1.69*'VCO2-LBM'!F350)/1000</f>
        <v>1.9648199999999978</v>
      </c>
      <c r="G350" s="355">
        <f>(1.69*'VO2-LBM'!G350-1.69*'VCO2-LBM'!G350)/1000</f>
        <v>1.2751628767123293</v>
      </c>
      <c r="H350" s="329">
        <f>(1.69*'VO2-LBM'!H350-1.69*'VCO2-LBM'!H350)/1000</f>
        <v>1.8082999999999994</v>
      </c>
      <c r="I350" s="329">
        <f>(1.69*'VO2-LBM'!I350-1.69*'VCO2-LBM'!I350)/1000</f>
        <v>0.45629999999999926</v>
      </c>
      <c r="J350" s="329">
        <f>(1.69*'VO2-LBM'!J350-1.69*'VCO2-LBM'!J350)/1000</f>
        <v>1.6030488549618322</v>
      </c>
      <c r="K350" s="106">
        <f>(1.69*'VO2-LBM'!K350-1.69*'VCO2-LBM'!K350)/1000</f>
        <v>1.6751359842519704</v>
      </c>
      <c r="L350" s="329"/>
      <c r="M350" s="329"/>
      <c r="N350" s="329"/>
      <c r="O350" s="329"/>
      <c r="P350" s="329"/>
      <c r="Q350" s="329"/>
      <c r="R350" s="329"/>
      <c r="S350" s="329"/>
      <c r="T350" s="329"/>
      <c r="U350" s="357"/>
    </row>
    <row r="351" spans="1:21">
      <c r="A351" s="223">
        <v>43727</v>
      </c>
      <c r="B351" s="224">
        <v>1.72391203703704</v>
      </c>
      <c r="C351" s="354">
        <f>(1.69*'VO2-LBM'!C351-1.69*'VCO2-LBM'!C351)/1000</f>
        <v>1.02916143678161</v>
      </c>
      <c r="D351" s="355">
        <f>(1.69*'VO2-LBM'!D351-1.69*'VCO2-LBM'!D351)/1000</f>
        <v>1.0679212707182315</v>
      </c>
      <c r="E351" s="355">
        <f>(1.69*'VO2-LBM'!E351-1.69*'VCO2-LBM'!E351)/1000</f>
        <v>1.3933446428571432</v>
      </c>
      <c r="F351" s="355">
        <f>(1.69*'VO2-LBM'!F351-1.69*'VCO2-LBM'!F351)/1000</f>
        <v>1.5472600000000003</v>
      </c>
      <c r="G351" s="355">
        <f>(1.69*'VO2-LBM'!G351-1.69*'VCO2-LBM'!G351)/1000</f>
        <v>0.8663102054794517</v>
      </c>
      <c r="H351" s="329">
        <f>(1.69*'VO2-LBM'!H351-1.69*'VCO2-LBM'!H351)/1000</f>
        <v>0.89553904761904779</v>
      </c>
      <c r="I351" s="329">
        <f>(1.69*'VO2-LBM'!I351-1.69*'VCO2-LBM'!I351)/1000</f>
        <v>0.79711666666666769</v>
      </c>
      <c r="J351" s="329">
        <f>(1.69*'VO2-LBM'!J351-1.69*'VCO2-LBM'!J351)/1000</f>
        <v>1.0827610687022888</v>
      </c>
      <c r="K351" s="106">
        <f>(1.69*'VO2-LBM'!K351-1.69*'VCO2-LBM'!K351)/1000</f>
        <v>2.1810847244094473</v>
      </c>
      <c r="L351" s="329">
        <f t="shared" ref="L351:P351" si="669">AVERAGE(C351:C353)</f>
        <v>1.191475900383143</v>
      </c>
      <c r="M351" s="329">
        <f t="shared" si="669"/>
        <v>1.082160220994475</v>
      </c>
      <c r="N351" s="329">
        <f t="shared" si="669"/>
        <v>1.4929339285714283</v>
      </c>
      <c r="O351" s="329">
        <f t="shared" si="669"/>
        <v>1.6864466666666669</v>
      </c>
      <c r="P351" s="329">
        <f t="shared" si="669"/>
        <v>0.91586810502283056</v>
      </c>
      <c r="Q351" s="329">
        <f t="shared" ref="Q351" si="670">AVERAGE(H351:H353)</f>
        <v>1.4629051322751321</v>
      </c>
      <c r="R351" s="329">
        <f t="shared" ref="R351" si="671">AVERAGE(I351:I353)</f>
        <v>1.1632833333333332</v>
      </c>
      <c r="S351" s="329">
        <f t="shared" ref="S351" si="672">AVERAGE(J351:J353)</f>
        <v>1.3855591857506353</v>
      </c>
      <c r="T351" s="329">
        <f t="shared" ref="T351" si="673">AVERAGE(K351:K353)</f>
        <v>1.911944461942257</v>
      </c>
      <c r="U351" s="357">
        <f t="shared" ref="U351" si="674">AVERAGE(L351:T351)</f>
        <v>1.3658418816599891</v>
      </c>
    </row>
    <row r="352" spans="1:21">
      <c r="A352" s="223">
        <v>43727</v>
      </c>
      <c r="B352" s="224">
        <v>1.7378009259259199</v>
      </c>
      <c r="C352" s="354">
        <f>(1.69*'VO2-LBM'!C352-1.69*'VCO2-LBM'!C352)/1000</f>
        <v>1.3160632183908065</v>
      </c>
      <c r="D352" s="355">
        <f>(1.69*'VO2-LBM'!D352-1.69*'VCO2-LBM'!D352)/1000</f>
        <v>1.0451389502762432</v>
      </c>
      <c r="E352" s="355">
        <f>(1.69*'VO2-LBM'!E352-1.69*'VCO2-LBM'!E352)/1000</f>
        <v>1.2901339285714275</v>
      </c>
      <c r="F352" s="355">
        <f>(1.69*'VO2-LBM'!F352-1.69*'VCO2-LBM'!F352)/1000</f>
        <v>1.5529799999999987</v>
      </c>
      <c r="G352" s="355">
        <f>(1.69*'VO2-LBM'!G352-1.69*'VCO2-LBM'!G352)/1000</f>
        <v>1.0464341095890413</v>
      </c>
      <c r="H352" s="329">
        <f>(1.69*'VO2-LBM'!H352-1.69*'VCO2-LBM'!H352)/1000</f>
        <v>2.2216257142857132</v>
      </c>
      <c r="I352" s="329">
        <f>(1.69*'VO2-LBM'!I352-1.69*'VCO2-LBM'!I352)/1000</f>
        <v>1.2872166666666653</v>
      </c>
      <c r="J352" s="329">
        <f>(1.69*'VO2-LBM'!J352-1.69*'VCO2-LBM'!J352)/1000</f>
        <v>1.6536714503816783</v>
      </c>
      <c r="K352" s="106">
        <f>(1.69*'VO2-LBM'!K352-1.69*'VCO2-LBM'!K352)/1000</f>
        <v>1.9556360629921283</v>
      </c>
      <c r="L352" s="329"/>
      <c r="M352" s="329"/>
      <c r="N352" s="329"/>
      <c r="O352" s="329"/>
      <c r="P352" s="329"/>
      <c r="Q352" s="329"/>
      <c r="R352" s="329"/>
      <c r="S352" s="329"/>
      <c r="T352" s="329"/>
      <c r="U352" s="357">
        <f t="shared" ref="U352" si="675">STDEV(L351:T351)/SQRT(COUNT(L351:T351))</f>
        <v>0.10417420216975352</v>
      </c>
    </row>
    <row r="353" spans="1:21">
      <c r="A353" s="233">
        <v>43727</v>
      </c>
      <c r="B353" s="234">
        <v>1.7516898148148099</v>
      </c>
      <c r="C353" s="354">
        <f>(1.69*'VO2-LBM'!C353-1.69*'VCO2-LBM'!C353)/1000</f>
        <v>1.2292030459770122</v>
      </c>
      <c r="D353" s="355">
        <f>(1.69*'VO2-LBM'!D353-1.69*'VCO2-LBM'!D353)/1000</f>
        <v>1.1334204419889502</v>
      </c>
      <c r="E353" s="355">
        <f>(1.69*'VO2-LBM'!E353-1.69*'VCO2-LBM'!E353)/1000</f>
        <v>1.7953232142857141</v>
      </c>
      <c r="F353" s="355">
        <f>(1.69*'VO2-LBM'!F353-1.69*'VCO2-LBM'!F353)/1000</f>
        <v>1.9591000000000012</v>
      </c>
      <c r="G353" s="355">
        <f>(1.69*'VO2-LBM'!G353-1.69*'VCO2-LBM'!G353)/1000</f>
        <v>0.83485999999999871</v>
      </c>
      <c r="H353" s="329">
        <f>(1.69*'VO2-LBM'!H353-1.69*'VCO2-LBM'!H353)/1000</f>
        <v>1.2715506349206354</v>
      </c>
      <c r="I353" s="329">
        <f>(1.69*'VO2-LBM'!I353-1.69*'VCO2-LBM'!I353)/1000</f>
        <v>1.4055166666666665</v>
      </c>
      <c r="J353" s="329">
        <f>(1.69*'VO2-LBM'!J353-1.69*'VCO2-LBM'!J353)/1000</f>
        <v>1.4202450381679392</v>
      </c>
      <c r="K353" s="106">
        <f>(1.69*'VO2-LBM'!K353-1.69*'VCO2-LBM'!K353)/1000</f>
        <v>1.5991125984251957</v>
      </c>
      <c r="L353" s="329"/>
      <c r="M353" s="329"/>
      <c r="N353" s="329"/>
      <c r="O353" s="329"/>
      <c r="P353" s="329"/>
      <c r="Q353" s="329"/>
      <c r="R353" s="329"/>
      <c r="S353" s="329"/>
      <c r="T353" s="329"/>
      <c r="U353" s="357"/>
    </row>
    <row r="354" spans="1:21">
      <c r="A354" s="233">
        <v>43727</v>
      </c>
      <c r="B354" s="234">
        <v>1.7655787037037001</v>
      </c>
      <c r="C354" s="354">
        <f>(1.69*'VO2-LBM'!C354-1.69*'VCO2-LBM'!C354)/1000</f>
        <v>1.4055555172413787</v>
      </c>
      <c r="D354" s="355">
        <f>(1.69*'VO2-LBM'!D354-1.69*'VCO2-LBM'!D354)/1000</f>
        <v>1.1932240331491712</v>
      </c>
      <c r="E354" s="355">
        <f>(1.69*'VO2-LBM'!E354-1.69*'VCO2-LBM'!E354)/1000</f>
        <v>1.0891446428571425</v>
      </c>
      <c r="F354" s="355">
        <f>(1.69*'VO2-LBM'!F354-1.69*'VCO2-LBM'!F354)/1000</f>
        <v>0.93521999999999839</v>
      </c>
      <c r="G354" s="355">
        <f>(1.69*'VO2-LBM'!G354-1.69*'VCO2-LBM'!G354)/1000</f>
        <v>0.9492243835616464</v>
      </c>
      <c r="H354" s="329">
        <f>(1.69*'VO2-LBM'!H354-1.69*'VCO2-LBM'!H354)/1000</f>
        <v>1.4351587301587314</v>
      </c>
      <c r="I354" s="329">
        <f>(1.69*'VO2-LBM'!I354-1.69*'VCO2-LBM'!I354)/1000</f>
        <v>1.4365000000000001</v>
      </c>
      <c r="J354" s="329">
        <f>(1.69*'VO2-LBM'!J354-1.69*'VCO2-LBM'!J354)/1000</f>
        <v>0.98432824427480958</v>
      </c>
      <c r="K354" s="106">
        <f>(1.69*'VO2-LBM'!K354-1.69*'VCO2-LBM'!K354)/1000</f>
        <v>2.0054444881889739</v>
      </c>
      <c r="L354" s="329">
        <f t="shared" ref="L354:P354" si="676">AVERAGE(C354:C356)</f>
        <v>1.2388541762452103</v>
      </c>
      <c r="M354" s="329">
        <f t="shared" si="676"/>
        <v>1.3792796500920808</v>
      </c>
      <c r="N354" s="329">
        <f t="shared" si="676"/>
        <v>0.83383392857142924</v>
      </c>
      <c r="O354" s="329">
        <f t="shared" si="676"/>
        <v>0.70737333333333385</v>
      </c>
      <c r="P354" s="329">
        <f t="shared" si="676"/>
        <v>0.6499709132420094</v>
      </c>
      <c r="Q354" s="329">
        <f t="shared" ref="Q354" si="677">AVERAGE(H354:H356)</f>
        <v>1.2007494708994713</v>
      </c>
      <c r="R354" s="329">
        <f t="shared" ref="R354" si="678">AVERAGE(I354:I356)</f>
        <v>1.1266666666666656</v>
      </c>
      <c r="S354" s="329">
        <f t="shared" ref="S354" si="679">AVERAGE(J354:J356)</f>
        <v>0.88495796437659024</v>
      </c>
      <c r="T354" s="329">
        <f t="shared" ref="T354" si="680">AVERAGE(K354:K356)</f>
        <v>1.5991125984251964</v>
      </c>
      <c r="U354" s="357">
        <f t="shared" ref="U354" si="681">AVERAGE(L354:T354)</f>
        <v>1.0689776335391099</v>
      </c>
    </row>
    <row r="355" spans="1:21">
      <c r="A355" s="233">
        <v>43727</v>
      </c>
      <c r="B355" s="234">
        <v>1.77946759259259</v>
      </c>
      <c r="C355" s="354">
        <f>(1.69*'VO2-LBM'!C355-1.69*'VCO2-LBM'!C355)/1000</f>
        <v>1.2213066666666654</v>
      </c>
      <c r="D355" s="355">
        <f>(1.69*'VO2-LBM'!D355-1.69*'VCO2-LBM'!D355)/1000</f>
        <v>1.6033058011049726</v>
      </c>
      <c r="E355" s="355">
        <f>(1.69*'VO2-LBM'!E355-1.69*'VCO2-LBM'!E355)/1000</f>
        <v>0.93432857142857206</v>
      </c>
      <c r="F355" s="355">
        <f>(1.69*'VO2-LBM'!F355-1.69*'VCO2-LBM'!F355)/1000</f>
        <v>0.98098000000000141</v>
      </c>
      <c r="G355" s="355">
        <f>(1.69*'VO2-LBM'!G355-1.69*'VCO2-LBM'!G355)/1000</f>
        <v>0.44316198630136844</v>
      </c>
      <c r="H355" s="329">
        <f>(1.69*'VO2-LBM'!H355-1.69*'VCO2-LBM'!H355)/1000</f>
        <v>0.87831714285714224</v>
      </c>
      <c r="I355" s="329">
        <f>(1.69*'VO2-LBM'!I355-1.69*'VCO2-LBM'!I355)/1000</f>
        <v>0.75486666666666591</v>
      </c>
      <c r="J355" s="329">
        <f>(1.69*'VO2-LBM'!J355-1.69*'VCO2-LBM'!J355)/1000</f>
        <v>1.1840062595419849</v>
      </c>
      <c r="K355" s="106">
        <f>(1.69*'VO2-LBM'!K355-1.69*'VCO2-LBM'!K355)/1000</f>
        <v>1.0905423622047237</v>
      </c>
      <c r="L355" s="329"/>
      <c r="M355" s="329"/>
      <c r="N355" s="329"/>
      <c r="O355" s="329"/>
      <c r="P355" s="329"/>
      <c r="Q355" s="329"/>
      <c r="R355" s="329"/>
      <c r="S355" s="329"/>
      <c r="T355" s="329"/>
      <c r="U355" s="357">
        <f t="shared" ref="U355" si="682">STDEV(L354:T354)/SQRT(COUNT(L354:T354))</f>
        <v>0.10687222420722518</v>
      </c>
    </row>
    <row r="356" spans="1:21">
      <c r="A356" s="233">
        <v>43727</v>
      </c>
      <c r="B356" s="234">
        <v>1.79335648148148</v>
      </c>
      <c r="C356" s="354">
        <f>(1.69*'VO2-LBM'!C356-1.69*'VCO2-LBM'!C356)/1000</f>
        <v>1.0897003448275864</v>
      </c>
      <c r="D356" s="355">
        <f>(1.69*'VO2-LBM'!D356-1.69*'VCO2-LBM'!D356)/1000</f>
        <v>1.3413091160220985</v>
      </c>
      <c r="E356" s="355">
        <f>(1.69*'VO2-LBM'!E356-1.69*'VCO2-LBM'!E356)/1000</f>
        <v>0.47802857142857286</v>
      </c>
      <c r="F356" s="355">
        <f>(1.69*'VO2-LBM'!F356-1.69*'VCO2-LBM'!F356)/1000</f>
        <v>0.20592000000000188</v>
      </c>
      <c r="G356" s="355">
        <f>(1.69*'VO2-LBM'!G356-1.69*'VCO2-LBM'!G356)/1000</f>
        <v>0.55752636986301329</v>
      </c>
      <c r="H356" s="329">
        <f>(1.69*'VO2-LBM'!H356-1.69*'VCO2-LBM'!H356)/1000</f>
        <v>1.2887725396825398</v>
      </c>
      <c r="I356" s="329">
        <f>(1.69*'VO2-LBM'!I356-1.69*'VCO2-LBM'!I356)/1000</f>
        <v>1.1886333333333305</v>
      </c>
      <c r="J356" s="329">
        <f>(1.69*'VO2-LBM'!J356-1.69*'VCO2-LBM'!J356)/1000</f>
        <v>0.48653938931297669</v>
      </c>
      <c r="K356" s="106">
        <f>(1.69*'VO2-LBM'!K356-1.69*'VCO2-LBM'!K356)/1000</f>
        <v>1.7013509448818913</v>
      </c>
      <c r="L356" s="329"/>
      <c r="M356" s="329"/>
      <c r="N356" s="329"/>
      <c r="O356" s="329"/>
      <c r="P356" s="329"/>
      <c r="Q356" s="329"/>
      <c r="R356" s="329"/>
      <c r="S356" s="329"/>
      <c r="T356" s="329"/>
      <c r="U356" s="357"/>
    </row>
    <row r="357" spans="1:21">
      <c r="A357" s="233">
        <v>43727</v>
      </c>
      <c r="B357" s="234">
        <v>1.8072453703703699</v>
      </c>
      <c r="C357" s="354">
        <f>(1.69*'VO2-LBM'!C357-1.69*'VCO2-LBM'!C357)/1000</f>
        <v>0.41061172413793068</v>
      </c>
      <c r="D357" s="355">
        <f>(1.69*'VO2-LBM'!D357-1.69*'VCO2-LBM'!D357)/1000</f>
        <v>1.9621273480662984</v>
      </c>
      <c r="E357" s="355">
        <f>(1.69*'VO2-LBM'!E357-1.69*'VCO2-LBM'!E357)/1000</f>
        <v>0.61111607142857249</v>
      </c>
      <c r="F357" s="355">
        <f>(1.69*'VO2-LBM'!F357-1.69*'VCO2-LBM'!F357)/1000</f>
        <v>0.35178000000000065</v>
      </c>
      <c r="G357" s="355">
        <f>(1.69*'VO2-LBM'!G357-1.69*'VCO2-LBM'!G357)/1000</f>
        <v>0.46317575342465533</v>
      </c>
      <c r="H357" s="329">
        <f>(1.69*'VO2-LBM'!H357-1.69*'VCO2-LBM'!H357)/1000</f>
        <v>0.68887619047619042</v>
      </c>
      <c r="I357" s="329">
        <f>(1.69*'VO2-LBM'!I357-1.69*'VCO2-LBM'!I357)/1000</f>
        <v>1.7745</v>
      </c>
      <c r="J357" s="329">
        <f>(1.69*'VO2-LBM'!J357-1.69*'VCO2-LBM'!J357)/1000</f>
        <v>0.21092748091603061</v>
      </c>
      <c r="K357" s="106">
        <f>(1.69*'VO2-LBM'!K357-1.69*'VCO2-LBM'!K357)/1000</f>
        <v>1.0328694488188959</v>
      </c>
      <c r="L357" s="329">
        <f t="shared" ref="L357:P357" si="683">AVERAGE(C357:C359)</f>
        <v>0.45798999999999984</v>
      </c>
      <c r="M357" s="329">
        <f t="shared" si="683"/>
        <v>1.7466445672191526</v>
      </c>
      <c r="N357" s="329">
        <f t="shared" si="683"/>
        <v>0.58033392857142896</v>
      </c>
      <c r="O357" s="329">
        <f t="shared" si="683"/>
        <v>0.21926666666666825</v>
      </c>
      <c r="P357" s="329">
        <f t="shared" si="683"/>
        <v>0.58802353881278491</v>
      </c>
      <c r="Q357" s="329">
        <f t="shared" ref="Q357" si="684">AVERAGE(H357:H359)</f>
        <v>0.64773497354497345</v>
      </c>
      <c r="R357" s="329">
        <f t="shared" ref="R357" si="685">AVERAGE(I357:I359)</f>
        <v>0.94264444444444451</v>
      </c>
      <c r="S357" s="329">
        <f t="shared" ref="S357" si="686">AVERAGE(J357:J359)</f>
        <v>0.34310870229007534</v>
      </c>
      <c r="T357" s="329">
        <f t="shared" ref="T357" si="687">AVERAGE(K357:K359)</f>
        <v>0.78382732283464529</v>
      </c>
      <c r="U357" s="357">
        <f t="shared" ref="U357" si="688">AVERAGE(L357:T357)</f>
        <v>0.70106379382046369</v>
      </c>
    </row>
    <row r="358" spans="1:21">
      <c r="A358" s="233">
        <v>43727</v>
      </c>
      <c r="B358" s="234">
        <v>1.8211342592592601</v>
      </c>
      <c r="C358" s="354">
        <f>(1.69*'VO2-LBM'!C358-1.69*'VCO2-LBM'!C358)/1000</f>
        <v>0.67382436781609245</v>
      </c>
      <c r="D358" s="355">
        <f>(1.69*'VO2-LBM'!D358-1.69*'VCO2-LBM'!D358)/1000</f>
        <v>1.4466773480662978</v>
      </c>
      <c r="E358" s="355">
        <f>(1.69*'VO2-LBM'!E358-1.69*'VCO2-LBM'!E358)/1000</f>
        <v>0.57580714285714207</v>
      </c>
      <c r="F358" s="355">
        <f>(1.69*'VO2-LBM'!F358-1.69*'VCO2-LBM'!F358)/1000</f>
        <v>0.25168000000000212</v>
      </c>
      <c r="G358" s="355">
        <f>(1.69*'VO2-LBM'!G358-1.69*'VCO2-LBM'!G358)/1000</f>
        <v>0.6718907534246582</v>
      </c>
      <c r="H358" s="329">
        <f>(1.69*'VO2-LBM'!H358-1.69*'VCO2-LBM'!H358)/1000</f>
        <v>0.51665714285714237</v>
      </c>
      <c r="I358" s="329">
        <f>(1.69*'VO2-LBM'!I358-1.69*'VCO2-LBM'!I358)/1000</f>
        <v>0.62811666666666677</v>
      </c>
      <c r="J358" s="329">
        <f>(1.69*'VO2-LBM'!J358-1.69*'VCO2-LBM'!J358)/1000</f>
        <v>0.51185068702290026</v>
      </c>
      <c r="K358" s="106">
        <f>(1.69*'VO2-LBM'!K358-1.69*'VCO2-LBM'!K358)/1000</f>
        <v>0.83363574803149731</v>
      </c>
      <c r="L358" s="329"/>
      <c r="M358" s="329"/>
      <c r="N358" s="329"/>
      <c r="O358" s="329"/>
      <c r="P358" s="329"/>
      <c r="Q358" s="329"/>
      <c r="R358" s="329"/>
      <c r="S358" s="329"/>
      <c r="T358" s="329"/>
      <c r="U358" s="357">
        <f t="shared" ref="U358" si="689">STDEV(L357:T357)/SQRT(COUNT(L357:T357))</f>
        <v>0.14944309198410735</v>
      </c>
    </row>
    <row r="359" spans="1:21">
      <c r="A359" s="233">
        <v>43727</v>
      </c>
      <c r="B359" s="234">
        <v>1.83502314814815</v>
      </c>
      <c r="C359" s="354">
        <f>(1.69*'VO2-LBM'!C359-1.69*'VCO2-LBM'!C359)/1000</f>
        <v>0.28953390804597623</v>
      </c>
      <c r="D359" s="355">
        <f>(1.69*'VO2-LBM'!D359-1.69*'VCO2-LBM'!D359)/1000</f>
        <v>1.8311290055248619</v>
      </c>
      <c r="E359" s="355">
        <f>(1.69*'VO2-LBM'!E359-1.69*'VCO2-LBM'!E359)/1000</f>
        <v>0.55407857142857209</v>
      </c>
      <c r="F359" s="355">
        <f>(1.69*'VO2-LBM'!F359-1.69*'VCO2-LBM'!F359)/1000</f>
        <v>5.4340000000001963E-2</v>
      </c>
      <c r="G359" s="355">
        <f>(1.69*'VO2-LBM'!G359-1.69*'VCO2-LBM'!G359)/1000</f>
        <v>0.62900410958904107</v>
      </c>
      <c r="H359" s="329">
        <f>(1.69*'VO2-LBM'!H359-1.69*'VCO2-LBM'!H359)/1000</f>
        <v>0.73767158730158733</v>
      </c>
      <c r="I359" s="329">
        <f>(1.69*'VO2-LBM'!I359-1.69*'VCO2-LBM'!I359)/1000</f>
        <v>0.42531666666666662</v>
      </c>
      <c r="J359" s="329">
        <f>(1.69*'VO2-LBM'!J359-1.69*'VCO2-LBM'!J359)/1000</f>
        <v>0.30654793893129501</v>
      </c>
      <c r="K359" s="106">
        <f>(1.69*'VO2-LBM'!K359-1.69*'VCO2-LBM'!K359)/1000</f>
        <v>0.48497677165354253</v>
      </c>
      <c r="L359" s="329"/>
      <c r="M359" s="329"/>
      <c r="N359" s="329"/>
      <c r="O359" s="329"/>
      <c r="P359" s="329"/>
      <c r="Q359" s="329"/>
      <c r="R359" s="329"/>
      <c r="S359" s="329"/>
      <c r="T359" s="329"/>
      <c r="U359" s="357"/>
    </row>
    <row r="360" spans="1:21">
      <c r="A360" s="233">
        <v>43727</v>
      </c>
      <c r="B360" s="234">
        <v>1.84891203703703</v>
      </c>
      <c r="C360" s="354">
        <f>(1.69*'VO2-LBM'!C360-1.69*'VCO2-LBM'!C360)/1000</f>
        <v>0.41587597701149481</v>
      </c>
      <c r="D360" s="355">
        <f>(1.69*'VO2-LBM'!D360-1.69*'VCO2-LBM'!D360)/1000</f>
        <v>0.70340414364640858</v>
      </c>
      <c r="E360" s="355">
        <f>(1.69*'VO2-LBM'!E360-1.69*'VCO2-LBM'!E360)/1000</f>
        <v>0.37753392857142992</v>
      </c>
      <c r="F360" s="355">
        <f>(1.69*'VO2-LBM'!F360-1.69*'VCO2-LBM'!F360)/1000</f>
        <v>0.28886000000000056</v>
      </c>
      <c r="G360" s="355">
        <f>(1.69*'VO2-LBM'!G360-1.69*'VCO2-LBM'!G360)/1000</f>
        <v>0.30306561643835811</v>
      </c>
      <c r="H360" s="329">
        <f>(1.69*'VO2-LBM'!H360-1.69*'VCO2-LBM'!H360)/1000</f>
        <v>0.69174650793650749</v>
      </c>
      <c r="I360" s="329">
        <f>(1.69*'VO2-LBM'!I360-1.69*'VCO2-LBM'!I360)/1000</f>
        <v>0.62248333333333361</v>
      </c>
      <c r="J360" s="329">
        <f>(1.69*'VO2-LBM'!J360-1.69*'VCO2-LBM'!J360)/1000</f>
        <v>8.7183358778625916E-2</v>
      </c>
      <c r="K360" s="106">
        <f>(1.69*'VO2-LBM'!K360-1.69*'VCO2-LBM'!K360)/1000</f>
        <v>0.68945346456692824</v>
      </c>
      <c r="L360" s="329">
        <f t="shared" ref="L360:P360" si="690">AVERAGE(C360:C362)</f>
        <v>0.38078095785440658</v>
      </c>
      <c r="M360" s="329">
        <f t="shared" si="690"/>
        <v>0.77270036832412459</v>
      </c>
      <c r="N360" s="329">
        <f t="shared" si="690"/>
        <v>0.26164821428571455</v>
      </c>
      <c r="O360" s="329">
        <f t="shared" si="690"/>
        <v>4.0993333333334082E-2</v>
      </c>
      <c r="P360" s="329">
        <f t="shared" si="690"/>
        <v>0.38502675799086772</v>
      </c>
      <c r="Q360" s="329">
        <f t="shared" ref="Q360" si="691">AVERAGE(H360:H362)</f>
        <v>0.64964851851851868</v>
      </c>
      <c r="R360" s="329">
        <f t="shared" ref="R360" si="692">AVERAGE(I360:I362)</f>
        <v>0.53704444444444499</v>
      </c>
      <c r="S360" s="329">
        <f t="shared" ref="S360" si="693">AVERAGE(J360:J362)</f>
        <v>0.34217124681933814</v>
      </c>
      <c r="T360" s="329">
        <f t="shared" ref="T360" si="694">AVERAGE(K360:K362)</f>
        <v>0.56624314960629885</v>
      </c>
      <c r="U360" s="357">
        <f t="shared" ref="U360" si="695">AVERAGE(L360:T360)</f>
        <v>0.43736188790856095</v>
      </c>
    </row>
    <row r="361" spans="1:21">
      <c r="A361" s="233">
        <v>43727</v>
      </c>
      <c r="B361" s="234">
        <v>1.8628009259259199</v>
      </c>
      <c r="C361" s="354">
        <f>(1.69*'VO2-LBM'!C361-1.69*'VCO2-LBM'!C361)/1000</f>
        <v>0.51326465517241382</v>
      </c>
      <c r="D361" s="355">
        <f>(1.69*'VO2-LBM'!D361-1.69*'VCO2-LBM'!D361)/1000</f>
        <v>0.84579364640883892</v>
      </c>
      <c r="E361" s="355">
        <f>(1.69*'VO2-LBM'!E361-1.69*'VCO2-LBM'!E361)/1000</f>
        <v>0.16839642857143008</v>
      </c>
      <c r="F361" s="355">
        <f>(1.69*'VO2-LBM'!F361-1.69*'VCO2-LBM'!F361)/1000</f>
        <v>-5.7199999999998911E-2</v>
      </c>
      <c r="G361" s="355">
        <f>(1.69*'VO2-LBM'!G361-1.69*'VCO2-LBM'!G361)/1000</f>
        <v>0.43744376712328631</v>
      </c>
      <c r="H361" s="329">
        <f>(1.69*'VO2-LBM'!H361-1.69*'VCO2-LBM'!H361)/1000</f>
        <v>0.41332571428571646</v>
      </c>
      <c r="I361" s="329">
        <f>(1.69*'VO2-LBM'!I361-1.69*'VCO2-LBM'!I361)/1000</f>
        <v>0.44221666666666715</v>
      </c>
      <c r="J361" s="329">
        <f>(1.69*'VO2-LBM'!J361-1.69*'VCO2-LBM'!J361)/1000</f>
        <v>0.32060977099236698</v>
      </c>
      <c r="K361" s="106">
        <f>(1.69*'VO2-LBM'!K361-1.69*'VCO2-LBM'!K361)/1000</f>
        <v>0.41157488188976277</v>
      </c>
      <c r="L361" s="329"/>
      <c r="M361" s="329"/>
      <c r="N361" s="329"/>
      <c r="O361" s="329"/>
      <c r="P361" s="329"/>
      <c r="Q361" s="329"/>
      <c r="R361" s="329"/>
      <c r="S361" s="329"/>
      <c r="T361" s="329"/>
      <c r="U361" s="357">
        <f t="shared" ref="U361" si="696">STDEV(L360:T360)/SQRT(COUNT(L360:T360))</f>
        <v>7.3319075645412998E-2</v>
      </c>
    </row>
    <row r="362" spans="1:21">
      <c r="A362" s="233">
        <v>43727</v>
      </c>
      <c r="B362" s="234">
        <v>1.8766898148148099</v>
      </c>
      <c r="C362" s="354">
        <f>(1.69*'VO2-LBM'!C362-1.69*'VCO2-LBM'!C362)/1000</f>
        <v>0.2132022413793111</v>
      </c>
      <c r="D362" s="355">
        <f>(1.69*'VO2-LBM'!D362-1.69*'VCO2-LBM'!D362)/1000</f>
        <v>0.76890331491712638</v>
      </c>
      <c r="E362" s="355">
        <f>(1.69*'VO2-LBM'!E362-1.69*'VCO2-LBM'!E362)/1000</f>
        <v>0.23901428571428368</v>
      </c>
      <c r="F362" s="355">
        <f>(1.69*'VO2-LBM'!F362-1.69*'VCO2-LBM'!F362)/1000</f>
        <v>-0.10867999999999939</v>
      </c>
      <c r="G362" s="355">
        <f>(1.69*'VO2-LBM'!G362-1.69*'VCO2-LBM'!G362)/1000</f>
        <v>0.41457089041095879</v>
      </c>
      <c r="H362" s="329">
        <f>(1.69*'VO2-LBM'!H362-1.69*'VCO2-LBM'!H362)/1000</f>
        <v>0.84387333333333203</v>
      </c>
      <c r="I362" s="329">
        <f>(1.69*'VO2-LBM'!I362-1.69*'VCO2-LBM'!I362)/1000</f>
        <v>0.54643333333333433</v>
      </c>
      <c r="J362" s="329">
        <f>(1.69*'VO2-LBM'!J362-1.69*'VCO2-LBM'!J362)/1000</f>
        <v>0.61872061068702167</v>
      </c>
      <c r="K362" s="106">
        <f>(1.69*'VO2-LBM'!K362-1.69*'VCO2-LBM'!K362)/1000</f>
        <v>0.59770110236220531</v>
      </c>
      <c r="L362" s="329"/>
      <c r="M362" s="329"/>
      <c r="N362" s="329"/>
      <c r="O362" s="329"/>
      <c r="P362" s="329"/>
      <c r="Q362" s="329"/>
      <c r="R362" s="329"/>
      <c r="S362" s="329"/>
      <c r="T362" s="329"/>
      <c r="U362" s="357"/>
    </row>
    <row r="363" spans="1:21">
      <c r="A363" s="233">
        <v>43727</v>
      </c>
      <c r="B363" s="234">
        <v>1.8905787037037001</v>
      </c>
      <c r="C363" s="354">
        <f>(1.69*'VO2-LBM'!C363-1.69*'VCO2-LBM'!C363)/1000</f>
        <v>0.38429045977011445</v>
      </c>
      <c r="D363" s="355">
        <f>(1.69*'VO2-LBM'!D363-1.69*'VCO2-LBM'!D363)/1000</f>
        <v>1.0195088397790051</v>
      </c>
      <c r="E363" s="355">
        <f>(1.69*'VO2-LBM'!E363-1.69*'VCO2-LBM'!E363)/1000</f>
        <v>0.24173035714285743</v>
      </c>
      <c r="F363" s="355">
        <f>(1.69*'VO2-LBM'!F363-1.69*'VCO2-LBM'!F363)/1000</f>
        <v>7.7219999999999345E-2</v>
      </c>
      <c r="G363" s="355">
        <f>(1.69*'VO2-LBM'!G363-1.69*'VCO2-LBM'!G363)/1000</f>
        <v>0.56896280821917933</v>
      </c>
      <c r="H363" s="329">
        <f>(1.69*'VO2-LBM'!H363-1.69*'VCO2-LBM'!H363)/1000</f>
        <v>0.37314126984126872</v>
      </c>
      <c r="I363" s="329">
        <f>(1.69*'VO2-LBM'!I363-1.69*'VCO2-LBM'!I363)/1000</f>
        <v>9.8583333333335757E-2</v>
      </c>
      <c r="J363" s="329">
        <f>(1.69*'VO2-LBM'!J363-1.69*'VCO2-LBM'!J363)/1000</f>
        <v>0.27279954198473022</v>
      </c>
      <c r="K363" s="106">
        <f>(1.69*'VO2-LBM'!K363-1.69*'VCO2-LBM'!K363)/1000</f>
        <v>0.25428511811023602</v>
      </c>
      <c r="L363" s="329">
        <f t="shared" ref="L363:P363" si="697">AVERAGE(C363:C365)</f>
        <v>0.27988277777777781</v>
      </c>
      <c r="M363" s="329">
        <f t="shared" si="697"/>
        <v>0.80212753222836097</v>
      </c>
      <c r="N363" s="329">
        <f t="shared" si="697"/>
        <v>0.21638035714285678</v>
      </c>
      <c r="O363" s="329">
        <f t="shared" si="697"/>
        <v>0.11439999999999965</v>
      </c>
      <c r="P363" s="329">
        <f t="shared" si="697"/>
        <v>0.47556522831050224</v>
      </c>
      <c r="Q363" s="329">
        <f t="shared" ref="Q363" si="698">AVERAGE(H363:H365)</f>
        <v>0.32530264550264504</v>
      </c>
      <c r="R363" s="329">
        <f t="shared" ref="R363" si="699">AVERAGE(I363:I365)</f>
        <v>4.6944444444444323E-2</v>
      </c>
      <c r="S363" s="329">
        <f t="shared" ref="S363" si="700">AVERAGE(J363:J365)</f>
        <v>0.2362387786259533</v>
      </c>
      <c r="T363" s="329">
        <f t="shared" ref="T363" si="701">AVERAGE(K363:K365)</f>
        <v>0.41157488188976338</v>
      </c>
      <c r="U363" s="357">
        <f t="shared" ref="U363" si="702">AVERAGE(L363:T363)</f>
        <v>0.32315740510247815</v>
      </c>
    </row>
    <row r="364" spans="1:21">
      <c r="A364" s="233">
        <v>43727</v>
      </c>
      <c r="B364" s="234">
        <v>1.90446759259259</v>
      </c>
      <c r="C364" s="354">
        <f>(1.69*'VO2-LBM'!C364-1.69*'VCO2-LBM'!C364)/1000</f>
        <v>0.14213482758620738</v>
      </c>
      <c r="D364" s="355">
        <f>(1.69*'VO2-LBM'!D364-1.69*'VCO2-LBM'!D364)/1000</f>
        <v>0.93692292817679479</v>
      </c>
      <c r="E364" s="355">
        <f>(1.69*'VO2-LBM'!E364-1.69*'VCO2-LBM'!E364)/1000</f>
        <v>0.13580357142856975</v>
      </c>
      <c r="F364" s="355">
        <f>(1.69*'VO2-LBM'!F364-1.69*'VCO2-LBM'!F364)/1000</f>
        <v>0.11439999999999964</v>
      </c>
      <c r="G364" s="355">
        <f>(1.69*'VO2-LBM'!G364-1.69*'VCO2-LBM'!G364)/1000</f>
        <v>0.38312068493150581</v>
      </c>
      <c r="H364" s="329">
        <f>(1.69*'VO2-LBM'!H364-1.69*'VCO2-LBM'!H364)/1000</f>
        <v>4.592507936508082E-2</v>
      </c>
      <c r="I364" s="329">
        <f>(1.69*'VO2-LBM'!I364-1.69*'VCO2-LBM'!I364)/1000</f>
        <v>-0.27321666666666716</v>
      </c>
      <c r="J364" s="329">
        <f>(1.69*'VO2-LBM'!J364-1.69*'VCO2-LBM'!J364)/1000</f>
        <v>6.4684427480915477E-2</v>
      </c>
      <c r="K364" s="106">
        <f>(1.69*'VO2-LBM'!K364-1.69*'VCO2-LBM'!K364)/1000</f>
        <v>0.66323850393700745</v>
      </c>
      <c r="L364" s="329"/>
      <c r="M364" s="329"/>
      <c r="N364" s="329"/>
      <c r="O364" s="329"/>
      <c r="P364" s="329"/>
      <c r="Q364" s="329"/>
      <c r="R364" s="329"/>
      <c r="S364" s="329"/>
      <c r="T364" s="329"/>
      <c r="U364" s="357">
        <f t="shared" ref="U364" si="703">STDEV(L363:T363)/SQRT(COUNT(L363:T363))</f>
        <v>7.4644054639895138E-2</v>
      </c>
    </row>
    <row r="365" spans="1:21">
      <c r="A365" s="233">
        <v>43727</v>
      </c>
      <c r="B365" s="234">
        <v>1.91835648148148</v>
      </c>
      <c r="C365" s="354">
        <f>(1.69*'VO2-LBM'!C365-1.69*'VCO2-LBM'!C365)/1000</f>
        <v>0.31322304597701167</v>
      </c>
      <c r="D365" s="355">
        <f>(1.69*'VO2-LBM'!D365-1.69*'VCO2-LBM'!D365)/1000</f>
        <v>0.44995082872928288</v>
      </c>
      <c r="E365" s="355">
        <f>(1.69*'VO2-LBM'!E365-1.69*'VCO2-LBM'!E365)/1000</f>
        <v>0.2716071428571431</v>
      </c>
      <c r="F365" s="355">
        <f>(1.69*'VO2-LBM'!F365-1.69*'VCO2-LBM'!F365)/1000</f>
        <v>0.15157999999999994</v>
      </c>
      <c r="G365" s="355">
        <f>(1.69*'VO2-LBM'!G365-1.69*'VCO2-LBM'!G365)/1000</f>
        <v>0.47461219178082137</v>
      </c>
      <c r="H365" s="329">
        <f>(1.69*'VO2-LBM'!H365-1.69*'VCO2-LBM'!H365)/1000</f>
        <v>0.55684158730158562</v>
      </c>
      <c r="I365" s="329">
        <f>(1.69*'VO2-LBM'!I365-1.69*'VCO2-LBM'!I365)/1000</f>
        <v>0.3154666666666644</v>
      </c>
      <c r="J365" s="329">
        <f>(1.69*'VO2-LBM'!J365-1.69*'VCO2-LBM'!J365)/1000</f>
        <v>0.37123236641221413</v>
      </c>
      <c r="K365" s="106">
        <f>(1.69*'VO2-LBM'!K365-1.69*'VCO2-LBM'!K365)/1000</f>
        <v>0.31720102362204672</v>
      </c>
      <c r="L365" s="329"/>
      <c r="M365" s="329"/>
      <c r="N365" s="329"/>
      <c r="O365" s="329"/>
      <c r="P365" s="329"/>
      <c r="Q365" s="329"/>
      <c r="R365" s="329"/>
      <c r="S365" s="329"/>
      <c r="T365" s="329"/>
      <c r="U365" s="357"/>
    </row>
    <row r="366" spans="1:21">
      <c r="A366" s="233">
        <v>43727</v>
      </c>
      <c r="B366" s="234">
        <v>1.9322453703703699</v>
      </c>
      <c r="C366" s="354">
        <f>(1.69*'VO2-LBM'!C366-1.69*'VCO2-LBM'!C366)/1000</f>
        <v>0.20530586206896442</v>
      </c>
      <c r="D366" s="355">
        <f>(1.69*'VO2-LBM'!D366-1.69*'VCO2-LBM'!D366)/1000</f>
        <v>0.69486077348066277</v>
      </c>
      <c r="E366" s="355">
        <f>(1.69*'VO2-LBM'!E366-1.69*'VCO2-LBM'!E366)/1000</f>
        <v>0.13308750000000147</v>
      </c>
      <c r="F366" s="355">
        <f>(1.69*'VO2-LBM'!F366-1.69*'VCO2-LBM'!F366)/1000</f>
        <v>-0.30601999999999863</v>
      </c>
      <c r="G366" s="355">
        <f>(1.69*'VO2-LBM'!G366-1.69*'VCO2-LBM'!G366)/1000</f>
        <v>0.33737493150685077</v>
      </c>
      <c r="H366" s="329">
        <f>(1.69*'VO2-LBM'!H366-1.69*'VCO2-LBM'!H366)/1000</f>
        <v>0.20379253968254124</v>
      </c>
      <c r="I366" s="329">
        <f>(1.69*'VO2-LBM'!I366-1.69*'VCO2-LBM'!I366)/1000</f>
        <v>5.0699999999999815E-2</v>
      </c>
      <c r="J366" s="329">
        <f>(1.69*'VO2-LBM'!J366-1.69*'VCO2-LBM'!J366)/1000</f>
        <v>0.35998290076335981</v>
      </c>
      <c r="K366" s="106">
        <f>(1.69*'VO2-LBM'!K366-1.69*'VCO2-LBM'!K366)/1000</f>
        <v>0.46138330708661579</v>
      </c>
      <c r="L366" s="329">
        <f t="shared" ref="L366:P366" si="704">AVERAGE(C366:C368)</f>
        <v>0.14915383141762384</v>
      </c>
      <c r="M366" s="329">
        <f t="shared" si="704"/>
        <v>0.56765948434622493</v>
      </c>
      <c r="N366" s="329">
        <f t="shared" si="704"/>
        <v>0.42280178571428678</v>
      </c>
      <c r="O366" s="329">
        <f t="shared" si="704"/>
        <v>5.148000000000108E-2</v>
      </c>
      <c r="P366" s="329">
        <f t="shared" si="704"/>
        <v>0.51368668949771801</v>
      </c>
      <c r="Q366" s="329">
        <f t="shared" ref="Q366" si="705">AVERAGE(H366:H368)</f>
        <v>0.50613264550264647</v>
      </c>
      <c r="R366" s="329">
        <f t="shared" ref="R366" si="706">AVERAGE(I366:I368)</f>
        <v>1.9716666666668662E-2</v>
      </c>
      <c r="S366" s="329">
        <f t="shared" ref="S366" si="707">AVERAGE(J366:J368)</f>
        <v>0.51747541984732803</v>
      </c>
      <c r="T366" s="329">
        <f t="shared" ref="T366" si="708">AVERAGE(K366:K368)</f>
        <v>0.57672913385826818</v>
      </c>
      <c r="U366" s="357">
        <f t="shared" ref="U366" si="709">AVERAGE(L366:T366)</f>
        <v>0.3694261840945296</v>
      </c>
    </row>
    <row r="367" spans="1:21">
      <c r="A367" s="233">
        <v>43727</v>
      </c>
      <c r="B367" s="234">
        <v>1.9461342592592601</v>
      </c>
      <c r="C367" s="354">
        <f>(1.69*'VO2-LBM'!C367-1.69*'VCO2-LBM'!C367)/1000</f>
        <v>0.23425925287356314</v>
      </c>
      <c r="D367" s="355">
        <f>(1.69*'VO2-LBM'!D367-1.69*'VCO2-LBM'!D367)/1000</f>
        <v>0.74042541436464127</v>
      </c>
      <c r="E367" s="355">
        <f>(1.69*'VO2-LBM'!E367-1.69*'VCO2-LBM'!E367)/1000</f>
        <v>0.6763017857142859</v>
      </c>
      <c r="F367" s="355">
        <f>(1.69*'VO2-LBM'!F367-1.69*'VCO2-LBM'!F367)/1000</f>
        <v>0.38896000000000097</v>
      </c>
      <c r="G367" s="355">
        <f>(1.69*'VO2-LBM'!G367-1.69*'VCO2-LBM'!G367)/1000</f>
        <v>0.74622760273972655</v>
      </c>
      <c r="H367" s="329">
        <f>(1.69*'VO2-LBM'!H367-1.69*'VCO2-LBM'!H367)/1000</f>
        <v>0.64008079365079351</v>
      </c>
      <c r="I367" s="329">
        <f>(1.69*'VO2-LBM'!I367-1.69*'VCO2-LBM'!I367)/1000</f>
        <v>1.9716666666670789E-2</v>
      </c>
      <c r="J367" s="329">
        <f>(1.69*'VO2-LBM'!J367-1.69*'VCO2-LBM'!J367)/1000</f>
        <v>0.70309160305343354</v>
      </c>
      <c r="K367" s="106">
        <f>(1.69*'VO2-LBM'!K367-1.69*'VCO2-LBM'!K367)/1000</f>
        <v>0.71042543307086636</v>
      </c>
      <c r="L367" s="329"/>
      <c r="M367" s="329"/>
      <c r="N367" s="329"/>
      <c r="O367" s="329"/>
      <c r="P367" s="329"/>
      <c r="Q367" s="329"/>
      <c r="R367" s="329"/>
      <c r="S367" s="329"/>
      <c r="T367" s="329"/>
      <c r="U367" s="357">
        <f t="shared" ref="U367" si="710">STDEV(L366:T366)/SQRT(COUNT(L366:T366))</f>
        <v>7.623471315690436E-2</v>
      </c>
    </row>
    <row r="368" spans="1:21">
      <c r="A368" s="233">
        <v>43727</v>
      </c>
      <c r="B368" s="234">
        <v>1.96002314814815</v>
      </c>
      <c r="C368" s="354">
        <f>(1.69*'VO2-LBM'!C368-1.69*'VCO2-LBM'!C368)/1000</f>
        <v>7.8963793103439452E-3</v>
      </c>
      <c r="D368" s="355">
        <f>(1.69*'VO2-LBM'!D368-1.69*'VCO2-LBM'!D368)/1000</f>
        <v>0.26769226519337097</v>
      </c>
      <c r="E368" s="355">
        <f>(1.69*'VO2-LBM'!E368-1.69*'VCO2-LBM'!E368)/1000</f>
        <v>0.45901607142857304</v>
      </c>
      <c r="F368" s="355">
        <f>(1.69*'VO2-LBM'!F368-1.69*'VCO2-LBM'!F368)/1000</f>
        <v>7.150000000000091E-2</v>
      </c>
      <c r="G368" s="355">
        <f>(1.69*'VO2-LBM'!G368-1.69*'VCO2-LBM'!G368)/1000</f>
        <v>0.45745753424657687</v>
      </c>
      <c r="H368" s="329">
        <f>(1.69*'VO2-LBM'!H368-1.69*'VCO2-LBM'!H368)/1000</f>
        <v>0.67452460317460461</v>
      </c>
      <c r="I368" s="329">
        <f>(1.69*'VO2-LBM'!I368-1.69*'VCO2-LBM'!I368)/1000</f>
        <v>-1.1266666666664605E-2</v>
      </c>
      <c r="J368" s="329">
        <f>(1.69*'VO2-LBM'!J368-1.69*'VCO2-LBM'!J368)/1000</f>
        <v>0.48935175572519074</v>
      </c>
      <c r="K368" s="106">
        <f>(1.69*'VO2-LBM'!K368-1.69*'VCO2-LBM'!K368)/1000</f>
        <v>0.55837866141732229</v>
      </c>
      <c r="L368" s="329"/>
      <c r="M368" s="329"/>
      <c r="N368" s="329"/>
      <c r="O368" s="329"/>
      <c r="P368" s="329"/>
      <c r="Q368" s="329"/>
      <c r="R368" s="329"/>
      <c r="S368" s="329"/>
      <c r="T368" s="329"/>
      <c r="U368" s="357"/>
    </row>
    <row r="369" spans="1:21">
      <c r="A369" s="233">
        <v>43727</v>
      </c>
      <c r="B369" s="234">
        <v>1.97391203703703</v>
      </c>
      <c r="C369" s="354">
        <f>(1.69*'VO2-LBM'!C369-1.69*'VCO2-LBM'!C369)/1000</f>
        <v>9.4756551724138258E-2</v>
      </c>
      <c r="D369" s="355">
        <f>(1.69*'VO2-LBM'!D369-1.69*'VCO2-LBM'!D369)/1000</f>
        <v>0.21927983425414277</v>
      </c>
      <c r="E369" s="355">
        <f>(1.69*'VO2-LBM'!E369-1.69*'VCO2-LBM'!E369)/1000</f>
        <v>0.19555714285714385</v>
      </c>
      <c r="F369" s="355">
        <f>(1.69*'VO2-LBM'!F369-1.69*'VCO2-LBM'!F369)/1000</f>
        <v>-2.8600000000000365E-2</v>
      </c>
      <c r="G369" s="355">
        <f>(1.69*'VO2-LBM'!G369-1.69*'VCO2-LBM'!G369)/1000</f>
        <v>0.49176684931506953</v>
      </c>
      <c r="H369" s="329">
        <f>(1.69*'VO2-LBM'!H369-1.69*'VCO2-LBM'!H369)/1000</f>
        <v>0.40471476190476097</v>
      </c>
      <c r="I369" s="329">
        <f>(1.69*'VO2-LBM'!I369-1.69*'VCO2-LBM'!I369)/1000</f>
        <v>0.24504999999999835</v>
      </c>
      <c r="J369" s="329">
        <f>(1.69*'VO2-LBM'!J369-1.69*'VCO2-LBM'!J369)/1000</f>
        <v>-3.0936030534349811E-2</v>
      </c>
      <c r="K369" s="106">
        <f>(1.69*'VO2-LBM'!K369-1.69*'VCO2-LBM'!K369)/1000</f>
        <v>0.11010283464566964</v>
      </c>
      <c r="L369" s="329">
        <f t="shared" ref="L369:P369" si="711">AVERAGE(C369:C371)</f>
        <v>0.10089818007662869</v>
      </c>
      <c r="M369" s="329">
        <f t="shared" si="711"/>
        <v>0.261047421731123</v>
      </c>
      <c r="N369" s="329">
        <f t="shared" si="711"/>
        <v>0.42551785714285723</v>
      </c>
      <c r="O369" s="329">
        <f t="shared" si="711"/>
        <v>-0.16111333333333278</v>
      </c>
      <c r="P369" s="329">
        <f t="shared" si="711"/>
        <v>0.44506805936073124</v>
      </c>
      <c r="Q369" s="329">
        <f t="shared" ref="Q369" si="712">AVERAGE(H369:H371)</f>
        <v>0.35974645502645458</v>
      </c>
      <c r="R369" s="329">
        <f t="shared" ref="R369" si="713">AVERAGE(I369:I371)</f>
        <v>-4.412777777777744E-2</v>
      </c>
      <c r="S369" s="329">
        <f t="shared" ref="S369" si="714">AVERAGE(J369:J371)</f>
        <v>0.24280096692111966</v>
      </c>
      <c r="T369" s="329">
        <f t="shared" ref="T369" si="715">AVERAGE(K369:K371)</f>
        <v>0.15379443569553708</v>
      </c>
      <c r="U369" s="357">
        <f t="shared" ref="U369" si="716">AVERAGE(L369:T369)</f>
        <v>0.19818136276037127</v>
      </c>
    </row>
    <row r="370" spans="1:21">
      <c r="A370" s="233">
        <v>43727</v>
      </c>
      <c r="B370" s="234">
        <v>1.9878009259259199</v>
      </c>
      <c r="C370" s="354">
        <f>(1.69*'VO2-LBM'!C370-1.69*'VCO2-LBM'!C370)/1000</f>
        <v>0.13687057471264416</v>
      </c>
      <c r="D370" s="355">
        <f>(1.69*'VO2-LBM'!D370-1.69*'VCO2-LBM'!D370)/1000</f>
        <v>0.34458259668508251</v>
      </c>
      <c r="E370" s="355">
        <f>(1.69*'VO2-LBM'!E370-1.69*'VCO2-LBM'!E370)/1000</f>
        <v>0.70889464285714254</v>
      </c>
      <c r="F370" s="355">
        <f>(1.69*'VO2-LBM'!F370-1.69*'VCO2-LBM'!F370)/1000</f>
        <v>-0.25167999999999846</v>
      </c>
      <c r="G370" s="355">
        <f>(1.69*'VO2-LBM'!G370-1.69*'VCO2-LBM'!G370)/1000</f>
        <v>0.43458465753424752</v>
      </c>
      <c r="H370" s="329">
        <f>(1.69*'VO2-LBM'!H370-1.69*'VCO2-LBM'!H370)/1000</f>
        <v>0.57406349206349294</v>
      </c>
      <c r="I370" s="329">
        <f>(1.69*'VO2-LBM'!I370-1.69*'VCO2-LBM'!I370)/1000</f>
        <v>-0.13801666666666643</v>
      </c>
      <c r="J370" s="329">
        <f>(1.69*'VO2-LBM'!J370-1.69*'VCO2-LBM'!J370)/1000</f>
        <v>0.42747969465648927</v>
      </c>
      <c r="K370" s="106">
        <f>(1.69*'VO2-LBM'!K370-1.69*'VCO2-LBM'!K370)/1000</f>
        <v>0.15466826771653358</v>
      </c>
      <c r="L370" s="329"/>
      <c r="M370" s="329"/>
      <c r="N370" s="329"/>
      <c r="O370" s="329"/>
      <c r="P370" s="329"/>
      <c r="Q370" s="329"/>
      <c r="R370" s="329"/>
      <c r="S370" s="329"/>
      <c r="T370" s="329"/>
      <c r="U370" s="357">
        <f t="shared" ref="U370" si="717">STDEV(L369:T369)/SQRT(COUNT(L369:T369))</f>
        <v>6.9113620951905153E-2</v>
      </c>
    </row>
    <row r="371" spans="1:21">
      <c r="A371" s="233">
        <v>43728</v>
      </c>
      <c r="B371" s="234">
        <v>2.001689814814815</v>
      </c>
      <c r="C371" s="354">
        <f>(1.69*'VO2-LBM'!C371-1.69*'VCO2-LBM'!C371)/1000</f>
        <v>7.106741379310369E-2</v>
      </c>
      <c r="D371" s="355">
        <f>(1.69*'VO2-LBM'!D371-1.69*'VCO2-LBM'!D371)/1000</f>
        <v>0.21927983425414369</v>
      </c>
      <c r="E371" s="355">
        <f>(1.69*'VO2-LBM'!E371-1.69*'VCO2-LBM'!E371)/1000</f>
        <v>0.37210178571428515</v>
      </c>
      <c r="F371" s="355">
        <f>(1.69*'VO2-LBM'!F371-1.69*'VCO2-LBM'!F371)/1000</f>
        <v>-0.20305999999999949</v>
      </c>
      <c r="G371" s="355">
        <f>(1.69*'VO2-LBM'!G371-1.69*'VCO2-LBM'!G371)/1000</f>
        <v>0.40885267123287666</v>
      </c>
      <c r="H371" s="329">
        <f>(1.69*'VO2-LBM'!H371-1.69*'VCO2-LBM'!H371)/1000</f>
        <v>0.10046111111110986</v>
      </c>
      <c r="I371" s="329">
        <f>(1.69*'VO2-LBM'!I371-1.69*'VCO2-LBM'!I371)/1000</f>
        <v>-0.23941666666666425</v>
      </c>
      <c r="J371" s="329">
        <f>(1.69*'VO2-LBM'!J371-1.69*'VCO2-LBM'!J371)/1000</f>
        <v>0.33185923664121947</v>
      </c>
      <c r="K371" s="106">
        <f>(1.69*'VO2-LBM'!K371-1.69*'VCO2-LBM'!K371)/1000</f>
        <v>0.19661220472440799</v>
      </c>
      <c r="L371" s="329"/>
      <c r="M371" s="329"/>
      <c r="N371" s="329"/>
      <c r="O371" s="329"/>
      <c r="P371" s="329"/>
      <c r="Q371" s="329"/>
      <c r="R371" s="329"/>
      <c r="S371" s="329"/>
      <c r="T371" s="329"/>
      <c r="U371" s="357"/>
    </row>
    <row r="372" spans="1:21">
      <c r="A372" s="233">
        <v>43728</v>
      </c>
      <c r="B372" s="234">
        <v>2.0155787037036998</v>
      </c>
      <c r="C372" s="354">
        <f>(1.69*'VO2-LBM'!C372-1.69*'VCO2-LBM'!C372)/1000</f>
        <v>0.12634206896551586</v>
      </c>
      <c r="D372" s="355">
        <f>(1.69*'VO2-LBM'!D372-1.69*'VCO2-LBM'!D372)/1000</f>
        <v>0.30186574585635301</v>
      </c>
      <c r="E372" s="355">
        <f>(1.69*'VO2-LBM'!E372-1.69*'VCO2-LBM'!E372)/1000</f>
        <v>0.19012499999999999</v>
      </c>
      <c r="F372" s="355">
        <f>(1.69*'VO2-LBM'!F372-1.69*'VCO2-LBM'!F372)/1000</f>
        <v>0.12297999999999956</v>
      </c>
      <c r="G372" s="355">
        <f>(1.69*'VO2-LBM'!G372-1.69*'VCO2-LBM'!G372)/1000</f>
        <v>0.60613123287671256</v>
      </c>
      <c r="H372" s="329">
        <f>(1.69*'VO2-LBM'!H372-1.69*'VCO2-LBM'!H372)/1000</f>
        <v>0.33869746031746034</v>
      </c>
      <c r="I372" s="329">
        <f>(1.69*'VO2-LBM'!I372-1.69*'VCO2-LBM'!I372)/1000</f>
        <v>0.27039999999999964</v>
      </c>
      <c r="J372" s="329">
        <f>(1.69*'VO2-LBM'!J372-1.69*'VCO2-LBM'!J372)/1000</f>
        <v>0.11811938931297664</v>
      </c>
      <c r="K372" s="106">
        <f>(1.69*'VO2-LBM'!K372-1.69*'VCO2-LBM'!K372)/1000</f>
        <v>-0.16253275590551494</v>
      </c>
      <c r="L372" s="329">
        <f t="shared" ref="L372:P372" si="718">AVERAGE(C372:C374)</f>
        <v>0.13072894636015278</v>
      </c>
      <c r="M372" s="329">
        <f t="shared" si="718"/>
        <v>0.32274953959484326</v>
      </c>
      <c r="N372" s="329">
        <f t="shared" si="718"/>
        <v>0.43638214285714277</v>
      </c>
      <c r="O372" s="329">
        <f t="shared" si="718"/>
        <v>6.4826666666665908E-2</v>
      </c>
      <c r="P372" s="329">
        <f t="shared" si="718"/>
        <v>0.58230531963470245</v>
      </c>
      <c r="Q372" s="329">
        <f t="shared" ref="Q372" si="719">AVERAGE(H372:H374)</f>
        <v>0.43724502645502589</v>
      </c>
      <c r="R372" s="329">
        <f t="shared" ref="R372" si="720">AVERAGE(I372:I374)</f>
        <v>0.1633666666666671</v>
      </c>
      <c r="S372" s="329">
        <f t="shared" ref="S372" si="721">AVERAGE(J372:J374)</f>
        <v>0.16124234096692089</v>
      </c>
      <c r="T372" s="329">
        <f t="shared" ref="T372" si="722">AVERAGE(K372:K374)</f>
        <v>0.12408414698162566</v>
      </c>
      <c r="U372" s="357">
        <f t="shared" ref="U372" si="723">AVERAGE(L372:T372)</f>
        <v>0.26921453290930525</v>
      </c>
    </row>
    <row r="373" spans="1:21">
      <c r="A373" s="233">
        <v>43728</v>
      </c>
      <c r="B373" s="234">
        <v>2.02946759259259</v>
      </c>
      <c r="C373" s="354">
        <f>(1.69*'VO2-LBM'!C373-1.69*'VCO2-LBM'!C373)/1000</f>
        <v>0.18951310344827563</v>
      </c>
      <c r="D373" s="355">
        <f>(1.69*'VO2-LBM'!D373-1.69*'VCO2-LBM'!D373)/1000</f>
        <v>0.39014723756906006</v>
      </c>
      <c r="E373" s="355">
        <f>(1.69*'VO2-LBM'!E373-1.69*'VCO2-LBM'!E373)/1000</f>
        <v>0.50518928571428567</v>
      </c>
      <c r="F373" s="355">
        <f>(1.69*'VO2-LBM'!F373-1.69*'VCO2-LBM'!F373)/1000</f>
        <v>-2.860000000002401E-3</v>
      </c>
      <c r="G373" s="355">
        <f>(1.69*'VO2-LBM'!G373-1.69*'VCO2-LBM'!G373)/1000</f>
        <v>0.49748506849314983</v>
      </c>
      <c r="H373" s="329">
        <f>(1.69*'VO2-LBM'!H373-1.69*'VCO2-LBM'!H373)/1000</f>
        <v>0.60276666666666556</v>
      </c>
      <c r="I373" s="329">
        <f>(1.69*'VO2-LBM'!I373-1.69*'VCO2-LBM'!I373)/1000</f>
        <v>0.118300000000002</v>
      </c>
      <c r="J373" s="329">
        <f>(1.69*'VO2-LBM'!J373-1.69*'VCO2-LBM'!J373)/1000</f>
        <v>0.14343068702289929</v>
      </c>
      <c r="K373" s="106">
        <f>(1.69*'VO2-LBM'!K373-1.69*'VCO2-LBM'!K373)/1000</f>
        <v>7.6023385826769305E-2</v>
      </c>
      <c r="L373" s="329"/>
      <c r="M373" s="329"/>
      <c r="N373" s="329"/>
      <c r="O373" s="329"/>
      <c r="P373" s="329"/>
      <c r="Q373" s="329"/>
      <c r="R373" s="329"/>
      <c r="S373" s="329"/>
      <c r="T373" s="329"/>
      <c r="U373" s="357">
        <f t="shared" ref="U373" si="724">STDEV(L372:T372)/SQRT(COUNT(L372:T372))</f>
        <v>6.0317256806038229E-2</v>
      </c>
    </row>
    <row r="374" spans="1:21">
      <c r="A374" s="233">
        <v>43728</v>
      </c>
      <c r="B374" s="234">
        <v>2.0433564814814802</v>
      </c>
      <c r="C374" s="354">
        <f>(1.69*'VO2-LBM'!C374-1.69*'VCO2-LBM'!C374)/1000</f>
        <v>7.6331666666666936E-2</v>
      </c>
      <c r="D374" s="355">
        <f>(1.69*'VO2-LBM'!D374-1.69*'VCO2-LBM'!D374)/1000</f>
        <v>0.27623563535911672</v>
      </c>
      <c r="E374" s="355">
        <f>(1.69*'VO2-LBM'!E374-1.69*'VCO2-LBM'!E374)/1000</f>
        <v>0.6138321428571426</v>
      </c>
      <c r="F374" s="355">
        <f>(1.69*'VO2-LBM'!F374-1.69*'VCO2-LBM'!F374)/1000</f>
        <v>7.4360000000000578E-2</v>
      </c>
      <c r="G374" s="355">
        <f>(1.69*'VO2-LBM'!G374-1.69*'VCO2-LBM'!G374)/1000</f>
        <v>0.6432996575342449</v>
      </c>
      <c r="H374" s="329">
        <f>(1.69*'VO2-LBM'!H374-1.69*'VCO2-LBM'!H374)/1000</f>
        <v>0.3702709523809517</v>
      </c>
      <c r="I374" s="329">
        <f>(1.69*'VO2-LBM'!I374-1.69*'VCO2-LBM'!I374)/1000</f>
        <v>0.10139999999999963</v>
      </c>
      <c r="J374" s="329">
        <f>(1.69*'VO2-LBM'!J374-1.69*'VCO2-LBM'!J374)/1000</f>
        <v>0.22217694656488673</v>
      </c>
      <c r="K374" s="106">
        <f>(1.69*'VO2-LBM'!K374-1.69*'VCO2-LBM'!K374)/1000</f>
        <v>0.45876181102362262</v>
      </c>
      <c r="L374" s="329"/>
      <c r="M374" s="329"/>
      <c r="N374" s="329"/>
      <c r="O374" s="329"/>
      <c r="P374" s="329"/>
      <c r="Q374" s="329"/>
      <c r="R374" s="329"/>
      <c r="S374" s="329"/>
      <c r="T374" s="329"/>
      <c r="U374" s="357"/>
    </row>
    <row r="375" spans="1:21">
      <c r="A375" s="233">
        <v>43728</v>
      </c>
      <c r="B375" s="234">
        <v>2.0572453703703699</v>
      </c>
      <c r="C375" s="354">
        <f>(1.69*'VO2-LBM'!C375-1.69*'VCO2-LBM'!C375)/1000</f>
        <v>0.20004160919540301</v>
      </c>
      <c r="D375" s="355">
        <f>(1.69*'VO2-LBM'!D375-1.69*'VCO2-LBM'!D375)/1000</f>
        <v>0.11960718232044291</v>
      </c>
      <c r="E375" s="355">
        <f>(1.69*'VO2-LBM'!E375-1.69*'VCO2-LBM'!E375)/1000</f>
        <v>0.4318553571428565</v>
      </c>
      <c r="F375" s="355">
        <f>(1.69*'VO2-LBM'!F375-1.69*'VCO2-LBM'!F375)/1000</f>
        <v>-0.16874000000000161</v>
      </c>
      <c r="G375" s="355">
        <f>(1.69*'VO2-LBM'!G375-1.69*'VCO2-LBM'!G375)/1000</f>
        <v>1.0064065753424656</v>
      </c>
      <c r="H375" s="329">
        <f>(1.69*'VO2-LBM'!H375-1.69*'VCO2-LBM'!H375)/1000</f>
        <v>0.57980412698412875</v>
      </c>
      <c r="I375" s="329">
        <f>(1.69*'VO2-LBM'!I375-1.69*'VCO2-LBM'!I375)/1000</f>
        <v>-9.2950000000000726E-2</v>
      </c>
      <c r="J375" s="329">
        <f>(1.69*'VO2-LBM'!J375-1.69*'VCO2-LBM'!J375)/1000</f>
        <v>0.19124091603053511</v>
      </c>
      <c r="K375" s="106">
        <f>(1.69*'VO2-LBM'!K375-1.69*'VCO2-LBM'!K375)/1000</f>
        <v>0.3040935433070881</v>
      </c>
      <c r="L375" s="329">
        <f t="shared" ref="L375:P375" si="725">AVERAGE(C375:C377)</f>
        <v>0.14213482758620768</v>
      </c>
      <c r="M375" s="329">
        <f t="shared" si="725"/>
        <v>0.39394429097605882</v>
      </c>
      <c r="N375" s="329">
        <f t="shared" si="725"/>
        <v>0.2353928571428566</v>
      </c>
      <c r="O375" s="329">
        <f t="shared" si="725"/>
        <v>-8.5799999999999876E-2</v>
      </c>
      <c r="P375" s="329">
        <f t="shared" si="725"/>
        <v>0.80340979452054784</v>
      </c>
      <c r="Q375" s="329">
        <f t="shared" ref="Q375" si="726">AVERAGE(H375:H377)</f>
        <v>0.51283005291005301</v>
      </c>
      <c r="R375" s="329">
        <f t="shared" ref="R375" si="727">AVERAGE(I375:I377)</f>
        <v>2.4411111111110589E-2</v>
      </c>
      <c r="S375" s="329">
        <f t="shared" ref="S375" si="728">AVERAGE(J375:J377)</f>
        <v>0.16967944020356207</v>
      </c>
      <c r="T375" s="329">
        <f t="shared" ref="T375" si="729">AVERAGE(K375:K377)</f>
        <v>0.21583650918635278</v>
      </c>
      <c r="U375" s="357">
        <f t="shared" ref="U375" si="730">AVERAGE(L375:T375)</f>
        <v>0.26798209818186108</v>
      </c>
    </row>
    <row r="376" spans="1:21">
      <c r="A376" s="233">
        <v>43728</v>
      </c>
      <c r="B376" s="234">
        <v>2.0711342592592601</v>
      </c>
      <c r="C376" s="354">
        <f>(1.69*'VO2-LBM'!C376-1.69*'VCO2-LBM'!C376)/1000</f>
        <v>0.17108821839080521</v>
      </c>
      <c r="D376" s="355">
        <f>(1.69*'VO2-LBM'!D376-1.69*'VCO2-LBM'!D376)/1000</f>
        <v>0.67492624309392157</v>
      </c>
      <c r="E376" s="355">
        <f>(1.69*'VO2-LBM'!E376-1.69*'VCO2-LBM'!E376)/1000</f>
        <v>0.14938392857142843</v>
      </c>
      <c r="F376" s="355">
        <f>(1.69*'VO2-LBM'!F376-1.69*'VCO2-LBM'!F376)/1000</f>
        <v>5.7200000000011643E-3</v>
      </c>
      <c r="G376" s="355">
        <f>(1.69*'VO2-LBM'!G376-1.69*'VCO2-LBM'!G376)/1000</f>
        <v>1.0550114383561631</v>
      </c>
      <c r="H376" s="329">
        <f>(1.69*'VO2-LBM'!H376-1.69*'VCO2-LBM'!H376)/1000</f>
        <v>0.26693952380952396</v>
      </c>
      <c r="I376" s="329">
        <f>(1.69*'VO2-LBM'!I376-1.69*'VCO2-LBM'!I376)/1000</f>
        <v>-3.0983333333335396E-2</v>
      </c>
      <c r="J376" s="329">
        <f>(1.69*'VO2-LBM'!J376-1.69*'VCO2-LBM'!J376)/1000</f>
        <v>9.5620458015268014E-2</v>
      </c>
      <c r="K376" s="106">
        <f>(1.69*'VO2-LBM'!K376-1.69*'VCO2-LBM'!K376)/1000</f>
        <v>3.9322440944883054E-2</v>
      </c>
      <c r="L376" s="329"/>
      <c r="M376" s="329"/>
      <c r="N376" s="329"/>
      <c r="O376" s="329"/>
      <c r="P376" s="329"/>
      <c r="Q376" s="329"/>
      <c r="R376" s="329"/>
      <c r="S376" s="329"/>
      <c r="T376" s="329"/>
      <c r="U376" s="357">
        <f t="shared" ref="U376" si="731">STDEV(L375:T375)/SQRT(COUNT(L375:T375))</f>
        <v>8.946372486907711E-2</v>
      </c>
    </row>
    <row r="377" spans="1:21">
      <c r="A377" s="233">
        <v>43728</v>
      </c>
      <c r="B377" s="234">
        <v>2.0850231481481498</v>
      </c>
      <c r="C377" s="354">
        <f>(1.69*'VO2-LBM'!C377-1.69*'VCO2-LBM'!C377)/1000</f>
        <v>5.5274655172414894E-2</v>
      </c>
      <c r="D377" s="355">
        <f>(1.69*'VO2-LBM'!D377-1.69*'VCO2-LBM'!D377)/1000</f>
        <v>0.38729944751381207</v>
      </c>
      <c r="E377" s="355">
        <f>(1.69*'VO2-LBM'!E377-1.69*'VCO2-LBM'!E377)/1000</f>
        <v>0.12493928571428478</v>
      </c>
      <c r="F377" s="355">
        <f>(1.69*'VO2-LBM'!F377-1.69*'VCO2-LBM'!F377)/1000</f>
        <v>-9.4379999999999201E-2</v>
      </c>
      <c r="G377" s="355">
        <f>(1.69*'VO2-LBM'!G377-1.69*'VCO2-LBM'!G377)/1000</f>
        <v>0.34881136986301498</v>
      </c>
      <c r="H377" s="329">
        <f>(1.69*'VO2-LBM'!H377-1.69*'VCO2-LBM'!H377)/1000</f>
        <v>0.69174650793650649</v>
      </c>
      <c r="I377" s="329">
        <f>(1.69*'VO2-LBM'!I377-1.69*'VCO2-LBM'!I377)/1000</f>
        <v>0.19716666666666788</v>
      </c>
      <c r="J377" s="329">
        <f>(1.69*'VO2-LBM'!J377-1.69*'VCO2-LBM'!J377)/1000</f>
        <v>0.2221769465648831</v>
      </c>
      <c r="K377" s="106">
        <f>(1.69*'VO2-LBM'!K377-1.69*'VCO2-LBM'!K377)/1000</f>
        <v>0.30409354330708721</v>
      </c>
      <c r="L377" s="329"/>
      <c r="M377" s="329"/>
      <c r="N377" s="329"/>
      <c r="O377" s="329"/>
      <c r="P377" s="329"/>
      <c r="Q377" s="329"/>
      <c r="R377" s="329"/>
      <c r="S377" s="329"/>
      <c r="T377" s="329"/>
      <c r="U377" s="357"/>
    </row>
    <row r="378" spans="1:21">
      <c r="A378" s="233">
        <v>43728</v>
      </c>
      <c r="B378" s="234">
        <v>2.0989120370370302</v>
      </c>
      <c r="C378" s="354">
        <f>(1.69*'VO2-LBM'!C378-1.69*'VCO2-LBM'!C378)/1000</f>
        <v>0.12107781609195353</v>
      </c>
      <c r="D378" s="355">
        <f>(1.69*'VO2-LBM'!D378-1.69*'VCO2-LBM'!D378)/1000</f>
        <v>0.22212762430939165</v>
      </c>
      <c r="E378" s="355">
        <f>(1.69*'VO2-LBM'!E378-1.69*'VCO2-LBM'!E378)/1000</f>
        <v>0.40741071428571557</v>
      </c>
      <c r="F378" s="355">
        <f>(1.69*'VO2-LBM'!F378-1.69*'VCO2-LBM'!F378)/1000</f>
        <v>0.49477999999999883</v>
      </c>
      <c r="G378" s="355">
        <f>(1.69*'VO2-LBM'!G378-1.69*'VCO2-LBM'!G378)/1000</f>
        <v>0.76910047945205584</v>
      </c>
      <c r="H378" s="329">
        <f>(1.69*'VO2-LBM'!H378-1.69*'VCO2-LBM'!H378)/1000</f>
        <v>0.59702603174603242</v>
      </c>
      <c r="I378" s="329">
        <f>(1.69*'VO2-LBM'!I378-1.69*'VCO2-LBM'!I378)/1000</f>
        <v>0.2084333333333343</v>
      </c>
      <c r="J378" s="329">
        <f>(1.69*'VO2-LBM'!J378-1.69*'VCO2-LBM'!J378)/1000</f>
        <v>8.4370992366411879E-2</v>
      </c>
      <c r="K378" s="106">
        <f>(1.69*'VO2-LBM'!K378-1.69*'VCO2-LBM'!K378)/1000</f>
        <v>0.49284125984252025</v>
      </c>
      <c r="L378" s="329">
        <f t="shared" ref="L378:P378" si="732">AVERAGE(C378:C380)</f>
        <v>1.5792758620688813E-2</v>
      </c>
      <c r="M378" s="329">
        <f t="shared" si="732"/>
        <v>0.14144023941068129</v>
      </c>
      <c r="N378" s="329">
        <f t="shared" si="732"/>
        <v>0.34765714285714361</v>
      </c>
      <c r="O378" s="329">
        <f t="shared" si="732"/>
        <v>0.38991333333333383</v>
      </c>
      <c r="P378" s="329">
        <f t="shared" si="732"/>
        <v>0.81675230593607362</v>
      </c>
      <c r="Q378" s="329">
        <f t="shared" ref="Q378" si="733">AVERAGE(H378:H380)</f>
        <v>0.57597703703703751</v>
      </c>
      <c r="R378" s="329">
        <f t="shared" ref="R378" si="734">AVERAGE(I378:I380)</f>
        <v>0.19247222222222229</v>
      </c>
      <c r="S378" s="329">
        <f t="shared" ref="S378" si="735">AVERAGE(J378:J380)</f>
        <v>6.3746972010178662E-2</v>
      </c>
      <c r="T378" s="329">
        <f t="shared" ref="T378" si="736">AVERAGE(K378:K380)</f>
        <v>0.41856553805774332</v>
      </c>
      <c r="U378" s="357">
        <f t="shared" ref="U378" si="737">AVERAGE(L378:T378)</f>
        <v>0.32914639438723364</v>
      </c>
    </row>
    <row r="379" spans="1:21">
      <c r="A379" s="233">
        <v>43728</v>
      </c>
      <c r="B379" s="234">
        <v>2.1128009259259199</v>
      </c>
      <c r="C379" s="354">
        <f>(1.69*'VO2-LBM'!C379-1.69*'VCO2-LBM'!C379)/1000</f>
        <v>0.20793798850574785</v>
      </c>
      <c r="D379" s="355">
        <f>(1.69*'VO2-LBM'!D379-1.69*'VCO2-LBM'!D379)/1000</f>
        <v>0.22212762430939256</v>
      </c>
      <c r="E379" s="355">
        <f>(1.69*'VO2-LBM'!E379-1.69*'VCO2-LBM'!E379)/1000</f>
        <v>0.31506428571428657</v>
      </c>
      <c r="F379" s="355">
        <f>(1.69*'VO2-LBM'!F379-1.69*'VCO2-LBM'!F379)/1000</f>
        <v>0.52052000000000043</v>
      </c>
      <c r="G379" s="355">
        <f>(1.69*'VO2-LBM'!G379-1.69*'VCO2-LBM'!G379)/1000</f>
        <v>0.89490130136986412</v>
      </c>
      <c r="H379" s="329">
        <f>(1.69*'VO2-LBM'!H379-1.69*'VCO2-LBM'!H379)/1000</f>
        <v>0.6831355555555565</v>
      </c>
      <c r="I379" s="329">
        <f>(1.69*'VO2-LBM'!I379-1.69*'VCO2-LBM'!I379)/1000</f>
        <v>0.29011666666666769</v>
      </c>
      <c r="J379" s="329">
        <f>(1.69*'VO2-LBM'!J379-1.69*'VCO2-LBM'!J379)/1000</f>
        <v>0.26998717557251983</v>
      </c>
      <c r="K379" s="106">
        <f>(1.69*'VO2-LBM'!K379-1.69*'VCO2-LBM'!K379)/1000</f>
        <v>0.38273842519685242</v>
      </c>
      <c r="L379" s="329"/>
      <c r="M379" s="329"/>
      <c r="N379" s="329"/>
      <c r="O379" s="329"/>
      <c r="P379" s="329"/>
      <c r="Q379" s="329"/>
      <c r="R379" s="329"/>
      <c r="S379" s="329"/>
      <c r="T379" s="329"/>
      <c r="U379" s="357">
        <f t="shared" ref="U379" si="738">STDEV(L378:T378)/SQRT(COUNT(L378:T378))</f>
        <v>8.6060115250596814E-2</v>
      </c>
    </row>
    <row r="380" spans="1:21">
      <c r="A380" s="233">
        <v>43728</v>
      </c>
      <c r="B380" s="234">
        <v>2.1266898148148101</v>
      </c>
      <c r="C380" s="354">
        <f>(1.69*'VO2-LBM'!C380-1.69*'VCO2-LBM'!C380)/1000</f>
        <v>-0.28163752873563497</v>
      </c>
      <c r="D380" s="355">
        <f>(1.69*'VO2-LBM'!D380-1.69*'VCO2-LBM'!D380)/1000</f>
        <v>-1.9934530386740333E-2</v>
      </c>
      <c r="E380" s="355">
        <f>(1.69*'VO2-LBM'!E380-1.69*'VCO2-LBM'!E380)/1000</f>
        <v>0.32049642857142863</v>
      </c>
      <c r="F380" s="355">
        <f>(1.69*'VO2-LBM'!F380-1.69*'VCO2-LBM'!F380)/1000</f>
        <v>0.15444000000000233</v>
      </c>
      <c r="G380" s="355">
        <f>(1.69*'VO2-LBM'!G380-1.69*'VCO2-LBM'!G380)/1000</f>
        <v>0.78625513698630134</v>
      </c>
      <c r="H380" s="329">
        <f>(1.69*'VO2-LBM'!H380-1.69*'VCO2-LBM'!H380)/1000</f>
        <v>0.44776952380952389</v>
      </c>
      <c r="I380" s="329">
        <f>(1.69*'VO2-LBM'!I380-1.69*'VCO2-LBM'!I380)/1000</f>
        <v>7.8866666666664975E-2</v>
      </c>
      <c r="J380" s="329">
        <f>(1.69*'VO2-LBM'!J380-1.69*'VCO2-LBM'!J380)/1000</f>
        <v>-0.16311725190839571</v>
      </c>
      <c r="K380" s="106">
        <f>(1.69*'VO2-LBM'!K380-1.69*'VCO2-LBM'!K380)/1000</f>
        <v>0.38011692913385742</v>
      </c>
      <c r="L380" s="329"/>
      <c r="M380" s="329"/>
      <c r="N380" s="329"/>
      <c r="O380" s="329"/>
      <c r="P380" s="329"/>
      <c r="Q380" s="329"/>
      <c r="R380" s="329"/>
      <c r="S380" s="329"/>
      <c r="T380" s="329"/>
      <c r="U380" s="357"/>
    </row>
    <row r="381" spans="1:21">
      <c r="A381" s="233">
        <v>43728</v>
      </c>
      <c r="B381" s="234">
        <v>2.1405787037036998</v>
      </c>
      <c r="C381" s="354">
        <f>(1.69*'VO2-LBM'!C381-1.69*'VCO2-LBM'!C381)/1000</f>
        <v>7.896379310345765E-3</v>
      </c>
      <c r="D381" s="355">
        <f>(1.69*'VO2-LBM'!D381-1.69*'VCO2-LBM'!D381)/1000</f>
        <v>0.18510635359115987</v>
      </c>
      <c r="E381" s="355">
        <f>(1.69*'VO2-LBM'!E381-1.69*'VCO2-LBM'!E381)/1000</f>
        <v>0.22000178571428569</v>
      </c>
      <c r="F381" s="355">
        <f>(1.69*'VO2-LBM'!F381-1.69*'VCO2-LBM'!F381)/1000</f>
        <v>0.12870000000000073</v>
      </c>
      <c r="G381" s="355">
        <f>(1.69*'VO2-LBM'!G381-1.69*'VCO2-LBM'!G381)/1000</f>
        <v>0.99497013698630143</v>
      </c>
      <c r="H381" s="329">
        <f>(1.69*'VO2-LBM'!H381-1.69*'VCO2-LBM'!H381)/1000</f>
        <v>0.74915285714285618</v>
      </c>
      <c r="I381" s="329">
        <f>(1.69*'VO2-LBM'!I381-1.69*'VCO2-LBM'!I381)/1000</f>
        <v>2.8166666666667881E-2</v>
      </c>
      <c r="J381" s="329">
        <f>(1.69*'VO2-LBM'!J381-1.69*'VCO2-LBM'!J381)/1000</f>
        <v>-8.7183358778625916E-2</v>
      </c>
      <c r="K381" s="106">
        <f>(1.69*'VO2-LBM'!K381-1.69*'VCO2-LBM'!K381)/1000</f>
        <v>0.62915905511811065</v>
      </c>
      <c r="L381" s="329">
        <f t="shared" ref="L381:P381" si="739">AVERAGE(C381:C383)</f>
        <v>-3.2462892720306322E-2</v>
      </c>
      <c r="M381" s="329">
        <f t="shared" si="739"/>
        <v>0.12909981583793767</v>
      </c>
      <c r="N381" s="329">
        <f t="shared" si="739"/>
        <v>0.19646249999999932</v>
      </c>
      <c r="O381" s="329">
        <f t="shared" si="739"/>
        <v>0.32222666666666705</v>
      </c>
      <c r="P381" s="329">
        <f t="shared" si="739"/>
        <v>0.8081749771689507</v>
      </c>
      <c r="Q381" s="329">
        <f t="shared" ref="Q381" si="740">AVERAGE(H381:H383)</f>
        <v>0.75776380952380862</v>
      </c>
      <c r="R381" s="329">
        <f t="shared" ref="R381" si="741">AVERAGE(I381:I383)</f>
        <v>-8.8255555555554865E-2</v>
      </c>
      <c r="S381" s="329">
        <f t="shared" ref="S381" si="742">AVERAGE(J381:J383)</f>
        <v>0.20717765903307886</v>
      </c>
      <c r="T381" s="329">
        <f t="shared" ref="T381" si="743">AVERAGE(K381:K383)</f>
        <v>0.4797337795275583</v>
      </c>
      <c r="U381" s="357">
        <f t="shared" ref="U381" si="744">AVERAGE(L381:T381)</f>
        <v>0.3088800843869044</v>
      </c>
    </row>
    <row r="382" spans="1:21">
      <c r="A382" s="233">
        <v>43728</v>
      </c>
      <c r="B382" s="234">
        <v>2.15446759259259</v>
      </c>
      <c r="C382" s="354">
        <f>(1.69*'VO2-LBM'!C382-1.69*'VCO2-LBM'!C382)/1000</f>
        <v>-8.4228045977011792E-2</v>
      </c>
      <c r="D382" s="355">
        <f>(1.69*'VO2-LBM'!D382-1.69*'VCO2-LBM'!D382)/1000</f>
        <v>2.8477900552486973E-2</v>
      </c>
      <c r="E382" s="355">
        <f>(1.69*'VO2-LBM'!E382-1.69*'VCO2-LBM'!E382)/1000</f>
        <v>0.13580357142857064</v>
      </c>
      <c r="F382" s="355">
        <f>(1.69*'VO2-LBM'!F382-1.69*'VCO2-LBM'!F382)/1000</f>
        <v>0.52337999999999918</v>
      </c>
      <c r="G382" s="355">
        <f>(1.69*'VO2-LBM'!G382-1.69*'VCO2-LBM'!G382)/1000</f>
        <v>0.82914178082191936</v>
      </c>
      <c r="H382" s="329">
        <f>(1.69*'VO2-LBM'!H382-1.69*'VCO2-LBM'!H382)/1000</f>
        <v>0.73767158730158733</v>
      </c>
      <c r="I382" s="329">
        <f>(1.69*'VO2-LBM'!I382-1.69*'VCO2-LBM'!I382)/1000</f>
        <v>-0.18871666666666534</v>
      </c>
      <c r="J382" s="329">
        <f>(1.69*'VO2-LBM'!J382-1.69*'VCO2-LBM'!J382)/1000</f>
        <v>0.45560335877862601</v>
      </c>
      <c r="K382" s="106">
        <f>(1.69*'VO2-LBM'!K382-1.69*'VCO2-LBM'!K382)/1000</f>
        <v>0.20447669291338388</v>
      </c>
      <c r="L382" s="329"/>
      <c r="M382" s="329"/>
      <c r="N382" s="329"/>
      <c r="O382" s="329"/>
      <c r="P382" s="329"/>
      <c r="Q382" s="329"/>
      <c r="R382" s="329"/>
      <c r="S382" s="329"/>
      <c r="T382" s="329"/>
      <c r="U382" s="357">
        <f t="shared" ref="U382" si="745">STDEV(L381:T381)/SQRT(COUNT(L381:T381))</f>
        <v>0.10604603895029907</v>
      </c>
    </row>
    <row r="383" spans="1:21">
      <c r="A383" s="233">
        <v>43728</v>
      </c>
      <c r="B383" s="234">
        <v>2.1683564814814802</v>
      </c>
      <c r="C383" s="354">
        <f>(1.69*'VO2-LBM'!C383-1.69*'VCO2-LBM'!C383)/1000</f>
        <v>-2.1057011494252948E-2</v>
      </c>
      <c r="D383" s="355">
        <f>(1.69*'VO2-LBM'!D383-1.69*'VCO2-LBM'!D383)/1000</f>
        <v>0.17371519337016617</v>
      </c>
      <c r="E383" s="355">
        <f>(1.69*'VO2-LBM'!E383-1.69*'VCO2-LBM'!E383)/1000</f>
        <v>0.23358214285714166</v>
      </c>
      <c r="F383" s="355">
        <f>(1.69*'VO2-LBM'!F383-1.69*'VCO2-LBM'!F383)/1000</f>
        <v>0.31460000000000127</v>
      </c>
      <c r="G383" s="355">
        <f>(1.69*'VO2-LBM'!G383-1.69*'VCO2-LBM'!G383)/1000</f>
        <v>0.60041301369863143</v>
      </c>
      <c r="H383" s="329">
        <f>(1.69*'VO2-LBM'!H383-1.69*'VCO2-LBM'!H383)/1000</f>
        <v>0.78646698412698246</v>
      </c>
      <c r="I383" s="329">
        <f>(1.69*'VO2-LBM'!I383-1.69*'VCO2-LBM'!I383)/1000</f>
        <v>-0.10421666666666715</v>
      </c>
      <c r="J383" s="329">
        <f>(1.69*'VO2-LBM'!J383-1.69*'VCO2-LBM'!J383)/1000</f>
        <v>0.25311297709923658</v>
      </c>
      <c r="K383" s="106">
        <f>(1.69*'VO2-LBM'!K383-1.69*'VCO2-LBM'!K383)/1000</f>
        <v>0.60556559055118031</v>
      </c>
      <c r="L383" s="329"/>
      <c r="M383" s="329"/>
      <c r="N383" s="329"/>
      <c r="O383" s="329"/>
      <c r="P383" s="329"/>
      <c r="Q383" s="329"/>
      <c r="R383" s="329"/>
      <c r="S383" s="329"/>
      <c r="T383" s="329"/>
      <c r="U383" s="357"/>
    </row>
    <row r="384" spans="1:21">
      <c r="A384" s="233">
        <v>43728</v>
      </c>
      <c r="B384" s="234">
        <v>2.1822453703703699</v>
      </c>
      <c r="C384" s="354">
        <f>(1.69*'VO2-LBM'!C384-1.69*'VCO2-LBM'!C384)/1000</f>
        <v>7.8963793103448546E-2</v>
      </c>
      <c r="D384" s="355">
        <f>(1.69*'VO2-LBM'!D384-1.69*'VCO2-LBM'!D384)/1000</f>
        <v>0.20219309392265131</v>
      </c>
      <c r="E384" s="355">
        <f>(1.69*'VO2-LBM'!E384-1.69*'VCO2-LBM'!E384)/1000</f>
        <v>-5.4321428571428444E-2</v>
      </c>
      <c r="F384" s="355">
        <f>(1.69*'VO2-LBM'!F384-1.69*'VCO2-LBM'!F384)/1000</f>
        <v>0.58915999999999991</v>
      </c>
      <c r="G384" s="355">
        <f>(1.69*'VO2-LBM'!G384-1.69*'VCO2-LBM'!G384)/1000</f>
        <v>0.60041301369862954</v>
      </c>
      <c r="H384" s="329">
        <f>(1.69*'VO2-LBM'!H384-1.69*'VCO2-LBM'!H384)/1000</f>
        <v>2.0092222222219788E-2</v>
      </c>
      <c r="I384" s="329">
        <f>(1.69*'VO2-LBM'!I384-1.69*'VCO2-LBM'!I384)/1000</f>
        <v>0.15491666666666515</v>
      </c>
      <c r="J384" s="329">
        <f>(1.69*'VO2-LBM'!J384-1.69*'VCO2-LBM'!J384)/1000</f>
        <v>-0.20811511450381659</v>
      </c>
      <c r="K384" s="106">
        <f>(1.69*'VO2-LBM'!K384-1.69*'VCO2-LBM'!K384)/1000</f>
        <v>0.87295818897637678</v>
      </c>
      <c r="L384" s="329">
        <f t="shared" ref="L384:P384" si="746">AVERAGE(C384:C386)</f>
        <v>0.13862532567049826</v>
      </c>
      <c r="M384" s="329">
        <f t="shared" si="746"/>
        <v>0.40628471454880222</v>
      </c>
      <c r="N384" s="329">
        <f t="shared" si="746"/>
        <v>0.22633928571428594</v>
      </c>
      <c r="O384" s="329">
        <f t="shared" si="746"/>
        <v>0.70641999999999949</v>
      </c>
      <c r="P384" s="329">
        <f t="shared" si="746"/>
        <v>0.65092394977169021</v>
      </c>
      <c r="Q384" s="329">
        <f t="shared" ref="Q384" si="747">AVERAGE(H384:H386)</f>
        <v>0.47455915343915178</v>
      </c>
      <c r="R384" s="329">
        <f t="shared" ref="R384" si="748">AVERAGE(I384:I386)</f>
        <v>0.27415555555555482</v>
      </c>
      <c r="S384" s="329">
        <f t="shared" ref="S384" si="749">AVERAGE(J384:J386)</f>
        <v>0.20436529262086575</v>
      </c>
      <c r="T384" s="329">
        <f t="shared" ref="T384" si="750">AVERAGE(K384:K386)</f>
        <v>0.64314036745406755</v>
      </c>
      <c r="U384" s="357">
        <f t="shared" ref="U384" si="751">AVERAGE(L384:T384)</f>
        <v>0.41386818275276849</v>
      </c>
    </row>
    <row r="385" spans="1:21">
      <c r="A385" s="233">
        <v>43728</v>
      </c>
      <c r="B385" s="234">
        <v>2.1961342592592601</v>
      </c>
      <c r="C385" s="354">
        <f>(1.69*'VO2-LBM'!C385-1.69*'VCO2-LBM'!C385)/1000</f>
        <v>0.13950270114942578</v>
      </c>
      <c r="D385" s="355">
        <f>(1.69*'VO2-LBM'!D385-1.69*'VCO2-LBM'!D385)/1000</f>
        <v>0.58664475138121452</v>
      </c>
      <c r="E385" s="355">
        <f>(1.69*'VO2-LBM'!E385-1.69*'VCO2-LBM'!E385)/1000</f>
        <v>0.52963392857142844</v>
      </c>
      <c r="F385" s="355">
        <f>(1.69*'VO2-LBM'!F385-1.69*'VCO2-LBM'!F385)/1000</f>
        <v>0.83226000000000022</v>
      </c>
      <c r="G385" s="355">
        <f>(1.69*'VO2-LBM'!G385-1.69*'VCO2-LBM'!G385)/1000</f>
        <v>0.51178061643835737</v>
      </c>
      <c r="H385" s="329">
        <f>(1.69*'VO2-LBM'!H385-1.69*'VCO2-LBM'!H385)/1000</f>
        <v>0.77211539682539476</v>
      </c>
      <c r="I385" s="329">
        <f>(1.69*'VO2-LBM'!I385-1.69*'VCO2-LBM'!I385)/1000</f>
        <v>0.59431666666666572</v>
      </c>
      <c r="J385" s="329">
        <f>(1.69*'VO2-LBM'!J385-1.69*'VCO2-LBM'!J385)/1000</f>
        <v>0.51747541984732925</v>
      </c>
      <c r="K385" s="106">
        <f>(1.69*'VO2-LBM'!K385-1.69*'VCO2-LBM'!K385)/1000</f>
        <v>0.85460771653543266</v>
      </c>
      <c r="L385" s="329"/>
      <c r="M385" s="329"/>
      <c r="N385" s="329"/>
      <c r="O385" s="329"/>
      <c r="P385" s="329"/>
      <c r="Q385" s="329"/>
      <c r="R385" s="329"/>
      <c r="S385" s="329"/>
      <c r="T385" s="329"/>
      <c r="U385" s="357">
        <f t="shared" ref="U385" si="752">STDEV(L384:T384)/SQRT(COUNT(L384:T384))</f>
        <v>7.1920619514136516E-2</v>
      </c>
    </row>
    <row r="386" spans="1:21">
      <c r="A386" s="233">
        <v>43728</v>
      </c>
      <c r="B386" s="234">
        <v>2.21002314814814</v>
      </c>
      <c r="C386" s="354">
        <f>(1.69*'VO2-LBM'!C386-1.69*'VCO2-LBM'!C386)/1000</f>
        <v>0.19740948275862047</v>
      </c>
      <c r="D386" s="355">
        <f>(1.69*'VO2-LBM'!D386-1.69*'VCO2-LBM'!D386)/1000</f>
        <v>0.43001629834254074</v>
      </c>
      <c r="E386" s="355">
        <f>(1.69*'VO2-LBM'!E386-1.69*'VCO2-LBM'!E386)/1000</f>
        <v>0.20370535714285778</v>
      </c>
      <c r="F386" s="355">
        <f>(1.69*'VO2-LBM'!F386-1.69*'VCO2-LBM'!F386)/1000</f>
        <v>0.69783999999999835</v>
      </c>
      <c r="G386" s="355">
        <f>(1.69*'VO2-LBM'!G386-1.69*'VCO2-LBM'!G386)/1000</f>
        <v>0.84057821917808362</v>
      </c>
      <c r="H386" s="329">
        <f>(1.69*'VO2-LBM'!H386-1.69*'VCO2-LBM'!H386)/1000</f>
        <v>0.63146984126984085</v>
      </c>
      <c r="I386" s="329">
        <f>(1.69*'VO2-LBM'!I386-1.69*'VCO2-LBM'!I386)/1000</f>
        <v>7.3233333333333581E-2</v>
      </c>
      <c r="J386" s="329">
        <f>(1.69*'VO2-LBM'!J386-1.69*'VCO2-LBM'!J386)/1000</f>
        <v>0.30373557251908462</v>
      </c>
      <c r="K386" s="106">
        <f>(1.69*'VO2-LBM'!K386-1.69*'VCO2-LBM'!K386)/1000</f>
        <v>0.20185519685039344</v>
      </c>
      <c r="L386" s="329"/>
      <c r="M386" s="329"/>
      <c r="N386" s="329"/>
      <c r="O386" s="329"/>
      <c r="P386" s="329"/>
      <c r="Q386" s="329"/>
      <c r="R386" s="329"/>
      <c r="S386" s="329"/>
      <c r="T386" s="329"/>
      <c r="U386" s="357"/>
    </row>
    <row r="387" spans="1:21">
      <c r="A387" s="233">
        <v>43728</v>
      </c>
      <c r="B387" s="234">
        <v>2.2239120370370302</v>
      </c>
      <c r="C387" s="354">
        <f>(1.69*'VO2-LBM'!C387-1.69*'VCO2-LBM'!C387)/1000</f>
        <v>0.18161672413792984</v>
      </c>
      <c r="D387" s="355">
        <f>(1.69*'VO2-LBM'!D387-1.69*'VCO2-LBM'!D387)/1000</f>
        <v>0.35882154696132695</v>
      </c>
      <c r="E387" s="355">
        <f>(1.69*'VO2-LBM'!E387-1.69*'VCO2-LBM'!E387)/1000</f>
        <v>0.14123571428571449</v>
      </c>
      <c r="F387" s="355">
        <f>(1.69*'VO2-LBM'!F387-1.69*'VCO2-LBM'!F387)/1000</f>
        <v>1.2097799999999987</v>
      </c>
      <c r="G387" s="355">
        <f>(1.69*'VO2-LBM'!G387-1.69*'VCO2-LBM'!G387)/1000</f>
        <v>0.86916931506849138</v>
      </c>
      <c r="H387" s="329">
        <f>(1.69*'VO2-LBM'!H387-1.69*'VCO2-LBM'!H387)/1000</f>
        <v>0.47360238095238311</v>
      </c>
      <c r="I387" s="329">
        <f>(1.69*'VO2-LBM'!I387-1.69*'VCO2-LBM'!I387)/1000</f>
        <v>0.12675</v>
      </c>
      <c r="J387" s="329">
        <f>(1.69*'VO2-LBM'!J387-1.69*'VCO2-LBM'!J387)/1000</f>
        <v>0.134993587786259</v>
      </c>
      <c r="K387" s="106">
        <f>(1.69*'VO2-LBM'!K387-1.69*'VCO2-LBM'!K387)/1000</f>
        <v>0.67634598425196968</v>
      </c>
      <c r="L387" s="329">
        <f t="shared" ref="L387:P387" si="753">AVERAGE(C387:C389)</f>
        <v>0.22373074712643604</v>
      </c>
      <c r="M387" s="329">
        <f t="shared" si="753"/>
        <v>0.2933223756906076</v>
      </c>
      <c r="N387" s="329">
        <f t="shared" si="753"/>
        <v>0.14395178571428549</v>
      </c>
      <c r="O387" s="329">
        <f t="shared" si="753"/>
        <v>0.80651999999999979</v>
      </c>
      <c r="P387" s="329">
        <f t="shared" si="753"/>
        <v>0.77863084474885813</v>
      </c>
      <c r="Q387" s="329">
        <f t="shared" ref="Q387" si="754">AVERAGE(H387:H389)</f>
        <v>1.0639310052910067</v>
      </c>
      <c r="R387" s="329">
        <f t="shared" ref="R387" si="755">AVERAGE(I387:I389)</f>
        <v>0.23190555555555573</v>
      </c>
      <c r="S387" s="329">
        <f t="shared" ref="S387" si="756">AVERAGE(J387:J389)</f>
        <v>0.31967231552162834</v>
      </c>
      <c r="T387" s="329">
        <f t="shared" ref="T387" si="757">AVERAGE(K387:K389)</f>
        <v>0.78470115485564296</v>
      </c>
      <c r="U387" s="357">
        <f t="shared" ref="U387" si="758">AVERAGE(L387:T387)</f>
        <v>0.51626286494489115</v>
      </c>
    </row>
    <row r="388" spans="1:21">
      <c r="A388" s="233">
        <v>43728</v>
      </c>
      <c r="B388" s="234">
        <v>2.2378009259259199</v>
      </c>
      <c r="C388" s="354">
        <f>(1.69*'VO2-LBM'!C388-1.69*'VCO2-LBM'!C388)/1000</f>
        <v>0.16845609195402175</v>
      </c>
      <c r="D388" s="355">
        <f>(1.69*'VO2-LBM'!D388-1.69*'VCO2-LBM'!D388)/1000</f>
        <v>0.16232403314917065</v>
      </c>
      <c r="E388" s="355">
        <f>(1.69*'VO2-LBM'!E388-1.69*'VCO2-LBM'!E388)/1000</f>
        <v>0.20098928571428587</v>
      </c>
      <c r="F388" s="355">
        <f>(1.69*'VO2-LBM'!F388-1.69*'VCO2-LBM'!F388)/1000</f>
        <v>0.3546399999999994</v>
      </c>
      <c r="G388" s="355">
        <f>(1.69*'VO2-LBM'!G388-1.69*'VCO2-LBM'!G388)/1000</f>
        <v>0.90061952054794525</v>
      </c>
      <c r="H388" s="329">
        <f>(1.69*'VO2-LBM'!H388-1.69*'VCO2-LBM'!H388)/1000</f>
        <v>1.2227552380952367</v>
      </c>
      <c r="I388" s="329">
        <f>(1.69*'VO2-LBM'!I388-1.69*'VCO2-LBM'!I388)/1000</f>
        <v>0.33236666666666681</v>
      </c>
      <c r="J388" s="329">
        <f>(1.69*'VO2-LBM'!J388-1.69*'VCO2-LBM'!J388)/1000</f>
        <v>0.46122809160305317</v>
      </c>
      <c r="K388" s="106">
        <f>(1.69*'VO2-LBM'!K388-1.69*'VCO2-LBM'!K388)/1000</f>
        <v>0.74450488188976394</v>
      </c>
      <c r="L388" s="329"/>
      <c r="M388" s="329"/>
      <c r="N388" s="329"/>
      <c r="O388" s="329"/>
      <c r="P388" s="329"/>
      <c r="Q388" s="329"/>
      <c r="R388" s="329"/>
      <c r="S388" s="329"/>
      <c r="T388" s="329"/>
      <c r="U388" s="357">
        <f t="shared" ref="U388" si="759">STDEV(L387:T387)/SQRT(COUNT(L387:T387))</f>
        <v>0.11294576092981211</v>
      </c>
    </row>
    <row r="389" spans="1:21">
      <c r="A389" s="223">
        <v>43728</v>
      </c>
      <c r="B389" s="224">
        <v>2.2516898148148101</v>
      </c>
      <c r="C389" s="354">
        <f>(1.69*'VO2-LBM'!C389-1.69*'VCO2-LBM'!C389)/1000</f>
        <v>0.32111942528735654</v>
      </c>
      <c r="D389" s="355">
        <f>(1.69*'VO2-LBM'!D389-1.69*'VCO2-LBM'!D389)/1000</f>
        <v>0.35882154696132512</v>
      </c>
      <c r="E389" s="355">
        <f>(1.69*'VO2-LBM'!E389-1.69*'VCO2-LBM'!E389)/1000</f>
        <v>8.9630357142856151E-2</v>
      </c>
      <c r="F389" s="355">
        <f>(1.69*'VO2-LBM'!F389-1.69*'VCO2-LBM'!F389)/1000</f>
        <v>0.85514000000000123</v>
      </c>
      <c r="G389" s="355">
        <f>(1.69*'VO2-LBM'!G389-1.69*'VCO2-LBM'!G389)/1000</f>
        <v>0.56610369863013787</v>
      </c>
      <c r="H389" s="329">
        <f>(1.69*'VO2-LBM'!H389-1.69*'VCO2-LBM'!H389)/1000</f>
        <v>1.4954353968253999</v>
      </c>
      <c r="I389" s="329">
        <f>(1.69*'VO2-LBM'!I389-1.69*'VCO2-LBM'!I389)/1000</f>
        <v>0.23660000000000037</v>
      </c>
      <c r="J389" s="329">
        <f>(1.69*'VO2-LBM'!J389-1.69*'VCO2-LBM'!J389)/1000</f>
        <v>0.36279526717557292</v>
      </c>
      <c r="K389" s="106">
        <f>(1.69*'VO2-LBM'!K389-1.69*'VCO2-LBM'!K389)/1000</f>
        <v>0.93325259842519515</v>
      </c>
      <c r="L389" s="329"/>
      <c r="M389" s="329"/>
      <c r="N389" s="329"/>
      <c r="O389" s="329"/>
      <c r="P389" s="329"/>
      <c r="Q389" s="329"/>
      <c r="R389" s="329"/>
      <c r="S389" s="329"/>
      <c r="T389" s="329"/>
      <c r="U389" s="357"/>
    </row>
    <row r="390" spans="1:21">
      <c r="A390" s="223">
        <v>43728</v>
      </c>
      <c r="B390" s="224">
        <v>2.2655787037036998</v>
      </c>
      <c r="C390" s="354">
        <f>(1.69*'VO2-LBM'!C390-1.69*'VCO2-LBM'!C390)/1000</f>
        <v>0.2132022413793111</v>
      </c>
      <c r="D390" s="355">
        <f>(1.69*'VO2-LBM'!D390-1.69*'VCO2-LBM'!D390)/1000</f>
        <v>-0.18510635359116076</v>
      </c>
      <c r="E390" s="355">
        <f>(1.69*'VO2-LBM'!E390-1.69*'VCO2-LBM'!E390)/1000</f>
        <v>0.23358214285714166</v>
      </c>
      <c r="F390" s="355">
        <f>(1.69*'VO2-LBM'!F390-1.69*'VCO2-LBM'!F390)/1000</f>
        <v>1.1811799999999986</v>
      </c>
      <c r="G390" s="355">
        <f>(1.69*'VO2-LBM'!G390-1.69*'VCO2-LBM'!G390)/1000</f>
        <v>0.80912801369863152</v>
      </c>
      <c r="H390" s="329">
        <f>(1.69*'VO2-LBM'!H390-1.69*'VCO2-LBM'!H390)/1000</f>
        <v>0.89266873015872805</v>
      </c>
      <c r="I390" s="329">
        <f>(1.69*'VO2-LBM'!I390-1.69*'VCO2-LBM'!I390)/1000</f>
        <v>0.19434999999999947</v>
      </c>
      <c r="J390" s="329">
        <f>(1.69*'VO2-LBM'!J390-1.69*'VCO2-LBM'!J390)/1000</f>
        <v>0.11811938931297664</v>
      </c>
      <c r="K390" s="106">
        <f>(1.69*'VO2-LBM'!K390-1.69*'VCO2-LBM'!K390)/1000</f>
        <v>0.26739259842519553</v>
      </c>
      <c r="L390" s="329">
        <f t="shared" ref="L390:P390" si="760">AVERAGE(C390:C392)</f>
        <v>0.23250450191570904</v>
      </c>
      <c r="M390" s="329">
        <f t="shared" si="760"/>
        <v>8.9230755064456546E-2</v>
      </c>
      <c r="N390" s="329">
        <f t="shared" si="760"/>
        <v>0.35580535714285694</v>
      </c>
      <c r="O390" s="329">
        <f t="shared" si="760"/>
        <v>1.2154999999999998</v>
      </c>
      <c r="P390" s="329">
        <f t="shared" si="760"/>
        <v>0.67951504566210108</v>
      </c>
      <c r="Q390" s="329">
        <f t="shared" ref="Q390" si="761">AVERAGE(H390:H392)</f>
        <v>0.89840936507936509</v>
      </c>
      <c r="R390" s="329">
        <f t="shared" ref="R390" si="762">AVERAGE(I390:I392)</f>
        <v>0.25725555555555607</v>
      </c>
      <c r="S390" s="329">
        <f t="shared" ref="S390" si="763">AVERAGE(J390:J392)</f>
        <v>0.4415415267175577</v>
      </c>
      <c r="T390" s="329">
        <f t="shared" ref="T390" si="764">AVERAGE(K390:K392)</f>
        <v>0.47361695538057696</v>
      </c>
      <c r="U390" s="357">
        <f t="shared" ref="U390" si="765">AVERAGE(L390:T390)</f>
        <v>0.51593100694646443</v>
      </c>
    </row>
    <row r="391" spans="1:21">
      <c r="A391" s="223">
        <v>43728</v>
      </c>
      <c r="B391" s="224">
        <v>2.27946759259259</v>
      </c>
      <c r="C391" s="354">
        <f>(1.69*'VO2-LBM'!C391-1.69*'VCO2-LBM'!C391)/1000</f>
        <v>0.17635247126436843</v>
      </c>
      <c r="D391" s="355">
        <f>(1.69*'VO2-LBM'!D391-1.69*'VCO2-LBM'!D391)/1000</f>
        <v>0.11675939226519313</v>
      </c>
      <c r="E391" s="355">
        <f>(1.69*'VO2-LBM'!E391-1.69*'VCO2-LBM'!E391)/1000</f>
        <v>0.28790357142857192</v>
      </c>
      <c r="F391" s="355">
        <f>(1.69*'VO2-LBM'!F391-1.69*'VCO2-LBM'!F391)/1000</f>
        <v>1.1668800000000001</v>
      </c>
      <c r="G391" s="355">
        <f>(1.69*'VO2-LBM'!G391-1.69*'VCO2-LBM'!G391)/1000</f>
        <v>0.60327212328767021</v>
      </c>
      <c r="H391" s="329">
        <f>(1.69*'VO2-LBM'!H391-1.69*'VCO2-LBM'!H391)/1000</f>
        <v>0.72332000000000152</v>
      </c>
      <c r="I391" s="329">
        <f>(1.69*'VO2-LBM'!I391-1.69*'VCO2-LBM'!I391)/1000</f>
        <v>9.8583333333333939E-2</v>
      </c>
      <c r="J391" s="329">
        <f>(1.69*'VO2-LBM'!J391-1.69*'VCO2-LBM'!J391)/1000</f>
        <v>0.80714916030534556</v>
      </c>
      <c r="K391" s="106">
        <f>(1.69*'VO2-LBM'!K391-1.69*'VCO2-LBM'!K391)/1000</f>
        <v>0.19399070866141754</v>
      </c>
      <c r="L391" s="329"/>
      <c r="M391" s="329"/>
      <c r="N391" s="329"/>
      <c r="O391" s="329"/>
      <c r="P391" s="329"/>
      <c r="Q391" s="329"/>
      <c r="R391" s="329"/>
      <c r="S391" s="329"/>
      <c r="T391" s="329"/>
      <c r="U391" s="357">
        <f t="shared" ref="U391" si="766">STDEV(L390:T390)/SQRT(COUNT(L390:T390))</f>
        <v>0.11929930750477617</v>
      </c>
    </row>
    <row r="392" spans="1:21">
      <c r="A392" s="223">
        <v>43728</v>
      </c>
      <c r="B392" s="224">
        <v>2.2933564814814802</v>
      </c>
      <c r="C392" s="354">
        <f>(1.69*'VO2-LBM'!C392-1.69*'VCO2-LBM'!C392)/1000</f>
        <v>0.30795879310344754</v>
      </c>
      <c r="D392" s="355">
        <f>(1.69*'VO2-LBM'!D392-1.69*'VCO2-LBM'!D392)/1000</f>
        <v>0.33603922651933726</v>
      </c>
      <c r="E392" s="355">
        <f>(1.69*'VO2-LBM'!E392-1.69*'VCO2-LBM'!E392)/1000</f>
        <v>0.5459303571428572</v>
      </c>
      <c r="F392" s="355">
        <f>(1.69*'VO2-LBM'!F392-1.69*'VCO2-LBM'!F392)/1000</f>
        <v>1.2984400000000014</v>
      </c>
      <c r="G392" s="355">
        <f>(1.69*'VO2-LBM'!G392-1.69*'VCO2-LBM'!G392)/1000</f>
        <v>0.62614500000000139</v>
      </c>
      <c r="H392" s="329">
        <f>(1.69*'VO2-LBM'!H392-1.69*'VCO2-LBM'!H392)/1000</f>
        <v>1.0792393650793657</v>
      </c>
      <c r="I392" s="329">
        <f>(1.69*'VO2-LBM'!I392-1.69*'VCO2-LBM'!I392)/1000</f>
        <v>0.47883333333333483</v>
      </c>
      <c r="J392" s="329">
        <f>(1.69*'VO2-LBM'!J392-1.69*'VCO2-LBM'!J392)/1000</f>
        <v>0.39935603053435081</v>
      </c>
      <c r="K392" s="106">
        <f>(1.69*'VO2-LBM'!K392-1.69*'VCO2-LBM'!K392)/1000</f>
        <v>0.95946755905511782</v>
      </c>
      <c r="L392" s="329"/>
      <c r="M392" s="329"/>
      <c r="N392" s="329"/>
      <c r="O392" s="329"/>
      <c r="P392" s="329"/>
      <c r="Q392" s="329"/>
      <c r="R392" s="329"/>
      <c r="S392" s="329"/>
      <c r="T392" s="329"/>
      <c r="U392" s="357"/>
    </row>
    <row r="393" spans="1:21">
      <c r="A393" s="223">
        <v>43728</v>
      </c>
      <c r="B393" s="224">
        <v>2.3072453703703699</v>
      </c>
      <c r="C393" s="354">
        <f>(1.69*'VO2-LBM'!C393-1.69*'VCO2-LBM'!C393)/1000</f>
        <v>0.47904701149425183</v>
      </c>
      <c r="D393" s="355">
        <f>(1.69*'VO2-LBM'!D393-1.69*'VCO2-LBM'!D393)/1000</f>
        <v>0.19364972375690559</v>
      </c>
      <c r="E393" s="355">
        <f>(1.69*'VO2-LBM'!E393-1.69*'VCO2-LBM'!E393)/1000</f>
        <v>0.12493928571428568</v>
      </c>
      <c r="F393" s="355">
        <f>(1.69*'VO2-LBM'!F393-1.69*'VCO2-LBM'!F393)/1000</f>
        <v>1.1983399999999975</v>
      </c>
      <c r="G393" s="355">
        <f>(1.69*'VO2-LBM'!G393-1.69*'VCO2-LBM'!G393)/1000</f>
        <v>0.70620006849314998</v>
      </c>
      <c r="H393" s="329">
        <f>(1.69*'VO2-LBM'!H393-1.69*'VCO2-LBM'!H393)/1000</f>
        <v>1.7336717460317468</v>
      </c>
      <c r="I393" s="329">
        <f>(1.69*'VO2-LBM'!I393-1.69*'VCO2-LBM'!I393)/1000</f>
        <v>0.73796666666666622</v>
      </c>
      <c r="J393" s="329">
        <f>(1.69*'VO2-LBM'!J393-1.69*'VCO2-LBM'!J393)/1000</f>
        <v>0.34310870229007923</v>
      </c>
      <c r="K393" s="106">
        <f>(1.69*'VO2-LBM'!K393-1.69*'VCO2-LBM'!K393)/1000</f>
        <v>2.0971968503938114E-2</v>
      </c>
      <c r="L393" s="329">
        <f t="shared" ref="L393:P393" si="767">AVERAGE(C393:C395)</f>
        <v>0.48518863984674226</v>
      </c>
      <c r="M393" s="329">
        <f t="shared" si="767"/>
        <v>6.5499171270718318E-2</v>
      </c>
      <c r="N393" s="329">
        <f t="shared" si="767"/>
        <v>0.21547500000000006</v>
      </c>
      <c r="O393" s="329">
        <f t="shared" si="767"/>
        <v>1.2393333333333316</v>
      </c>
      <c r="P393" s="329">
        <f t="shared" si="767"/>
        <v>0.9902049543378989</v>
      </c>
      <c r="Q393" s="329">
        <f t="shared" ref="Q393" si="768">AVERAGE(H393:H395)</f>
        <v>1.4026284656084662</v>
      </c>
      <c r="R393" s="329">
        <f t="shared" ref="R393" si="769">AVERAGE(I393:I395)</f>
        <v>0.76143888888888833</v>
      </c>
      <c r="S393" s="329">
        <f t="shared" ref="S393" si="770">AVERAGE(J393:J395)</f>
        <v>0.2446758778625969</v>
      </c>
      <c r="T393" s="329">
        <f t="shared" ref="T393" si="771">AVERAGE(K393:K395)</f>
        <v>0.40545805774278354</v>
      </c>
      <c r="U393" s="357">
        <f t="shared" ref="U393" si="772">AVERAGE(L393:T393)</f>
        <v>0.645544709876825</v>
      </c>
    </row>
    <row r="394" spans="1:21">
      <c r="A394" s="223">
        <v>43728</v>
      </c>
      <c r="B394" s="224">
        <v>2.3211342592592601</v>
      </c>
      <c r="C394" s="354">
        <f>(1.69*'VO2-LBM'!C394-1.69*'VCO2-LBM'!C394)/1000</f>
        <v>0.64750310344827444</v>
      </c>
      <c r="D394" s="355">
        <f>(1.69*'VO2-LBM'!D394-1.69*'VCO2-LBM'!D394)/1000</f>
        <v>5.4108011049723702E-2</v>
      </c>
      <c r="E394" s="355">
        <f>(1.69*'VO2-LBM'!E394-1.69*'VCO2-LBM'!E394)/1000</f>
        <v>0.24173035714285743</v>
      </c>
      <c r="F394" s="355">
        <f>(1.69*'VO2-LBM'!F394-1.69*'VCO2-LBM'!F394)/1000</f>
        <v>1.2526799999999993</v>
      </c>
      <c r="G394" s="355">
        <f>(1.69*'VO2-LBM'!G394-1.69*'VCO2-LBM'!G394)/1000</f>
        <v>1.1007571917808228</v>
      </c>
      <c r="H394" s="329">
        <f>(1.69*'VO2-LBM'!H394-1.69*'VCO2-LBM'!H394)/1000</f>
        <v>1.0878503174603174</v>
      </c>
      <c r="I394" s="329">
        <f>(1.69*'VO2-LBM'!I394-1.69*'VCO2-LBM'!I394)/1000</f>
        <v>0.58304999999999929</v>
      </c>
      <c r="J394" s="329">
        <f>(1.69*'VO2-LBM'!J394-1.69*'VCO2-LBM'!J394)/1000</f>
        <v>0.3318592366412213</v>
      </c>
      <c r="K394" s="106">
        <f>(1.69*'VO2-LBM'!K394-1.69*'VCO2-LBM'!K394)/1000</f>
        <v>0.74450488188976482</v>
      </c>
      <c r="L394" s="329"/>
      <c r="M394" s="329"/>
      <c r="N394" s="329"/>
      <c r="O394" s="329"/>
      <c r="P394" s="329"/>
      <c r="Q394" s="329"/>
      <c r="R394" s="329"/>
      <c r="S394" s="329"/>
      <c r="T394" s="329"/>
      <c r="U394" s="357">
        <f t="shared" ref="U394" si="773">STDEV(L393:T393)/SQRT(COUNT(L393:T393))</f>
        <v>0.15914036256465941</v>
      </c>
    </row>
    <row r="395" spans="1:21">
      <c r="A395" s="223">
        <v>43728</v>
      </c>
      <c r="B395" s="224">
        <v>2.33502314814814</v>
      </c>
      <c r="C395" s="354">
        <f>(1.69*'VO2-LBM'!C395-1.69*'VCO2-LBM'!C395)/1000</f>
        <v>0.32901580459770047</v>
      </c>
      <c r="D395" s="355">
        <f>(1.69*'VO2-LBM'!D395-1.69*'VCO2-LBM'!D395)/1000</f>
        <v>-5.1260220994474366E-2</v>
      </c>
      <c r="E395" s="355">
        <f>(1.69*'VO2-LBM'!E395-1.69*'VCO2-LBM'!E395)/1000</f>
        <v>0.27975535714285704</v>
      </c>
      <c r="F395" s="355">
        <f>(1.69*'VO2-LBM'!F395-1.69*'VCO2-LBM'!F395)/1000</f>
        <v>1.2669799999999978</v>
      </c>
      <c r="G395" s="355">
        <f>(1.69*'VO2-LBM'!G395-1.69*'VCO2-LBM'!G395)/1000</f>
        <v>1.1636576027397241</v>
      </c>
      <c r="H395" s="329">
        <f>(1.69*'VO2-LBM'!H395-1.69*'VCO2-LBM'!H395)/1000</f>
        <v>1.3863633333333345</v>
      </c>
      <c r="I395" s="329">
        <f>(1.69*'VO2-LBM'!I395-1.69*'VCO2-LBM'!I395)/1000</f>
        <v>0.96329999999999927</v>
      </c>
      <c r="J395" s="329">
        <f>(1.69*'VO2-LBM'!J395-1.69*'VCO2-LBM'!J395)/1000</f>
        <v>5.9059694656490136E-2</v>
      </c>
      <c r="K395" s="106">
        <f>(1.69*'VO2-LBM'!K395-1.69*'VCO2-LBM'!K395)/1000</f>
        <v>0.45089732283464762</v>
      </c>
      <c r="L395" s="329"/>
      <c r="M395" s="329"/>
      <c r="N395" s="329"/>
      <c r="O395" s="329"/>
      <c r="P395" s="329"/>
      <c r="Q395" s="329"/>
      <c r="R395" s="329"/>
      <c r="S395" s="329"/>
      <c r="T395" s="329"/>
      <c r="U395" s="357"/>
    </row>
    <row r="396" spans="1:21">
      <c r="A396" s="223">
        <v>43728</v>
      </c>
      <c r="B396" s="224">
        <v>2.3489120370370302</v>
      </c>
      <c r="C396" s="354">
        <f>(1.69*'VO2-LBM'!C396-1.69*'VCO2-LBM'!C396)/1000</f>
        <v>0.52905741379310345</v>
      </c>
      <c r="D396" s="355">
        <f>(1.69*'VO2-LBM'!D396-1.69*'VCO2-LBM'!D396)/1000</f>
        <v>9.1129281767955941E-2</v>
      </c>
      <c r="E396" s="355">
        <f>(1.69*'VO2-LBM'!E396-1.69*'VCO2-LBM'!E396)/1000</f>
        <v>0.37481785714285709</v>
      </c>
      <c r="F396" s="355">
        <f>(1.69*'VO2-LBM'!F396-1.69*'VCO2-LBM'!F396)/1000</f>
        <v>1.0496199999999989</v>
      </c>
      <c r="G396" s="355">
        <f>(1.69*'VO2-LBM'!G396-1.69*'VCO2-LBM'!G396)/1000</f>
        <v>0.75194582191780868</v>
      </c>
      <c r="H396" s="329">
        <f>(1.69*'VO2-LBM'!H396-1.69*'VCO2-LBM'!H396)/1000</f>
        <v>2.1527380952380919</v>
      </c>
      <c r="I396" s="329">
        <f>(1.69*'VO2-LBM'!I396-1.69*'VCO2-LBM'!I396)/1000</f>
        <v>0.89288333333333325</v>
      </c>
      <c r="J396" s="329">
        <f>(1.69*'VO2-LBM'!J396-1.69*'VCO2-LBM'!J396)/1000</f>
        <v>0.88027068702289946</v>
      </c>
      <c r="K396" s="106">
        <f>(1.69*'VO2-LBM'!K396-1.69*'VCO2-LBM'!K396)/1000</f>
        <v>0.61867307086614165</v>
      </c>
      <c r="L396" s="329">
        <f t="shared" ref="L396:P396" si="774">AVERAGE(C396:C398)</f>
        <v>0.60100220306513374</v>
      </c>
      <c r="M396" s="329">
        <f t="shared" si="774"/>
        <v>0.17466445672191533</v>
      </c>
      <c r="N396" s="329">
        <f t="shared" si="774"/>
        <v>0.55679464285714286</v>
      </c>
      <c r="O396" s="329">
        <f t="shared" si="774"/>
        <v>1.2078733333333331</v>
      </c>
      <c r="P396" s="329">
        <f t="shared" si="774"/>
        <v>0.68713933789954285</v>
      </c>
      <c r="Q396" s="329">
        <f t="shared" ref="Q396" si="775">AVERAGE(H396:H398)</f>
        <v>1.9278965608465597</v>
      </c>
      <c r="R396" s="329">
        <f t="shared" ref="R396" si="776">AVERAGE(I396:I398)</f>
        <v>1.1567111111111112</v>
      </c>
      <c r="S396" s="329">
        <f t="shared" ref="S396" si="777">AVERAGE(J396:J398)</f>
        <v>0.82964809160305286</v>
      </c>
      <c r="T396" s="329">
        <f t="shared" ref="T396" si="778">AVERAGE(K396:K398)</f>
        <v>0.57585530183727041</v>
      </c>
      <c r="U396" s="357">
        <f t="shared" ref="U396" si="779">AVERAGE(L396:T396)</f>
        <v>0.85750944880834024</v>
      </c>
    </row>
    <row r="397" spans="1:21">
      <c r="A397" s="223">
        <v>43728</v>
      </c>
      <c r="B397" s="224">
        <v>2.3628009259259199</v>
      </c>
      <c r="C397" s="354">
        <f>(1.69*'VO2-LBM'!C397-1.69*'VCO2-LBM'!C397)/1000</f>
        <v>0.5448501724137923</v>
      </c>
      <c r="D397" s="355">
        <f>(1.69*'VO2-LBM'!D397-1.69*'VCO2-LBM'!D397)/1000</f>
        <v>0.20788867403314862</v>
      </c>
      <c r="E397" s="355">
        <f>(1.69*'VO2-LBM'!E397-1.69*'VCO2-LBM'!E397)/1000</f>
        <v>4.8889285714285503E-2</v>
      </c>
      <c r="F397" s="355">
        <f>(1.69*'VO2-LBM'!F397-1.69*'VCO2-LBM'!F397)/1000</f>
        <v>1.4471600000000007</v>
      </c>
      <c r="G397" s="355">
        <f>(1.69*'VO2-LBM'!G397-1.69*'VCO2-LBM'!G397)/1000</f>
        <v>0.90633773972602649</v>
      </c>
      <c r="H397" s="329">
        <f>(1.69*'VO2-LBM'!H397-1.69*'VCO2-LBM'!H397)/1000</f>
        <v>1.4064555555555553</v>
      </c>
      <c r="I397" s="329">
        <f>(1.69*'VO2-LBM'!I397-1.69*'VCO2-LBM'!I397)/1000</f>
        <v>0.957666666666667</v>
      </c>
      <c r="J397" s="329">
        <f>(1.69*'VO2-LBM'!J397-1.69*'VCO2-LBM'!J397)/1000</f>
        <v>1.0771363358778616</v>
      </c>
      <c r="K397" s="106">
        <f>(1.69*'VO2-LBM'!K397-1.69*'VCO2-LBM'!K397)/1000</f>
        <v>0.58983661417322764</v>
      </c>
      <c r="L397" s="329"/>
      <c r="M397" s="329"/>
      <c r="N397" s="329"/>
      <c r="O397" s="329"/>
      <c r="P397" s="329"/>
      <c r="Q397" s="329"/>
      <c r="R397" s="329"/>
      <c r="S397" s="329"/>
      <c r="T397" s="329"/>
      <c r="U397" s="357">
        <f t="shared" ref="U397" si="780">STDEV(L396:T396)/SQRT(COUNT(L396:T396))</f>
        <v>0.1703606871871268</v>
      </c>
    </row>
    <row r="398" spans="1:21">
      <c r="A398" s="223">
        <v>43728</v>
      </c>
      <c r="B398" s="224">
        <v>2.3766898148148101</v>
      </c>
      <c r="C398" s="354">
        <f>(1.69*'VO2-LBM'!C398-1.69*'VCO2-LBM'!C398)/1000</f>
        <v>0.7290990229885056</v>
      </c>
      <c r="D398" s="355">
        <f>(1.69*'VO2-LBM'!D398-1.69*'VCO2-LBM'!D398)/1000</f>
        <v>0.22497541436464144</v>
      </c>
      <c r="E398" s="355">
        <f>(1.69*'VO2-LBM'!E398-1.69*'VCO2-LBM'!E398)/1000</f>
        <v>1.246676785714286</v>
      </c>
      <c r="F398" s="355">
        <f>(1.69*'VO2-LBM'!F398-1.69*'VCO2-LBM'!F398)/1000</f>
        <v>1.1268400000000001</v>
      </c>
      <c r="G398" s="355">
        <f>(1.69*'VO2-LBM'!G398-1.69*'VCO2-LBM'!G398)/1000</f>
        <v>0.40313445205479365</v>
      </c>
      <c r="H398" s="329">
        <f>(1.69*'VO2-LBM'!H398-1.69*'VCO2-LBM'!H398)/1000</f>
        <v>2.2244960317460318</v>
      </c>
      <c r="I398" s="329">
        <f>(1.69*'VO2-LBM'!I398-1.69*'VCO2-LBM'!I398)/1000</f>
        <v>1.619583333333334</v>
      </c>
      <c r="J398" s="329">
        <f>(1.69*'VO2-LBM'!J398-1.69*'VCO2-LBM'!J398)/1000</f>
        <v>0.53153725190839762</v>
      </c>
      <c r="K398" s="106">
        <f>(1.69*'VO2-LBM'!K398-1.69*'VCO2-LBM'!K398)/1000</f>
        <v>0.51905622047244193</v>
      </c>
      <c r="L398" s="329"/>
      <c r="M398" s="329"/>
      <c r="N398" s="329"/>
      <c r="O398" s="329"/>
      <c r="P398" s="329"/>
      <c r="Q398" s="329"/>
      <c r="R398" s="329"/>
      <c r="S398" s="329"/>
      <c r="T398" s="329"/>
      <c r="U398" s="357"/>
    </row>
    <row r="399" spans="1:21">
      <c r="A399" s="223">
        <v>43728</v>
      </c>
      <c r="B399" s="224">
        <v>2.3905787037036998</v>
      </c>
      <c r="C399" s="354">
        <f>(1.69*'VO2-LBM'!C399-1.69*'VCO2-LBM'!C399)/1000</f>
        <v>0.48694339080459759</v>
      </c>
      <c r="D399" s="355">
        <f>(1.69*'VO2-LBM'!D399-1.69*'VCO2-LBM'!D399)/1000</f>
        <v>0.86288038674033118</v>
      </c>
      <c r="E399" s="355">
        <f>(1.69*'VO2-LBM'!E399-1.69*'VCO2-LBM'!E399)/1000</f>
        <v>0.66815357142857101</v>
      </c>
      <c r="F399" s="355">
        <f>(1.69*'VO2-LBM'!F399-1.69*'VCO2-LBM'!F399)/1000</f>
        <v>1.6130400000000009</v>
      </c>
      <c r="G399" s="355">
        <f>(1.69*'VO2-LBM'!G399-1.69*'VCO2-LBM'!G399)/1000</f>
        <v>0.94064705479452004</v>
      </c>
      <c r="H399" s="329">
        <f>(1.69*'VO2-LBM'!H399-1.69*'VCO2-LBM'!H399)/1000</f>
        <v>1.5872855555555552</v>
      </c>
      <c r="I399" s="329">
        <f>(1.69*'VO2-LBM'!I399-1.69*'VCO2-LBM'!I399)/1000</f>
        <v>1.4533999999999996</v>
      </c>
      <c r="J399" s="329">
        <f>(1.69*'VO2-LBM'!J399-1.69*'VCO2-LBM'!J399)/1000</f>
        <v>1.1080723664122143</v>
      </c>
      <c r="K399" s="106">
        <f>(1.69*'VO2-LBM'!K399-1.69*'VCO2-LBM'!K399)/1000</f>
        <v>1.140350787401575</v>
      </c>
      <c r="L399" s="329">
        <f t="shared" ref="L399:P399" si="781">AVERAGE(C399:C401)</f>
        <v>0.70979676245210721</v>
      </c>
      <c r="M399" s="329">
        <f t="shared" si="781"/>
        <v>0.40058913443830563</v>
      </c>
      <c r="N399" s="329">
        <f t="shared" si="781"/>
        <v>0.65185714285714225</v>
      </c>
      <c r="O399" s="329">
        <f t="shared" si="781"/>
        <v>1.5577466666666666</v>
      </c>
      <c r="P399" s="329">
        <f t="shared" si="781"/>
        <v>0.85487376712328744</v>
      </c>
      <c r="Q399" s="329">
        <f t="shared" ref="Q399" si="782">AVERAGE(H399:H401)</f>
        <v>1.734628518518518</v>
      </c>
      <c r="R399" s="329">
        <f t="shared" ref="R399" si="783">AVERAGE(I399:I401)</f>
        <v>1.2402722222222222</v>
      </c>
      <c r="S399" s="329">
        <f t="shared" ref="S399" si="784">AVERAGE(J399:J401)</f>
        <v>0.95432966921119622</v>
      </c>
      <c r="T399" s="329">
        <f t="shared" ref="T399" si="785">AVERAGE(K399:K401)</f>
        <v>1.0949115223097114</v>
      </c>
      <c r="U399" s="357">
        <f t="shared" ref="U399" si="786">AVERAGE(L399:T399)</f>
        <v>1.0221117117554617</v>
      </c>
    </row>
    <row r="400" spans="1:21">
      <c r="A400" s="223">
        <v>43728</v>
      </c>
      <c r="B400" s="224">
        <v>2.40446759259259</v>
      </c>
      <c r="C400" s="354">
        <f>(1.69*'VO2-LBM'!C400-1.69*'VCO2-LBM'!C400)/1000</f>
        <v>0.81859132183908057</v>
      </c>
      <c r="D400" s="355">
        <f>(1.69*'VO2-LBM'!D400-1.69*'VCO2-LBM'!D400)/1000</f>
        <v>0.32749585635359107</v>
      </c>
      <c r="E400" s="355">
        <f>(1.69*'VO2-LBM'!E400-1.69*'VCO2-LBM'!E400)/1000</f>
        <v>0.27432321428571416</v>
      </c>
      <c r="F400" s="355">
        <f>(1.69*'VO2-LBM'!F400-1.69*'VCO2-LBM'!F400)/1000</f>
        <v>1.3012999999999992</v>
      </c>
      <c r="G400" s="355">
        <f>(1.69*'VO2-LBM'!G400-1.69*'VCO2-LBM'!G400)/1000</f>
        <v>0.60899034246575412</v>
      </c>
      <c r="H400" s="329">
        <f>(1.69*'VO2-LBM'!H400-1.69*'VCO2-LBM'!H400)/1000</f>
        <v>1.4925650793650784</v>
      </c>
      <c r="I400" s="329">
        <f>(1.69*'VO2-LBM'!I400-1.69*'VCO2-LBM'!I400)/1000</f>
        <v>1.1745499999999993</v>
      </c>
      <c r="J400" s="329">
        <f>(1.69*'VO2-LBM'!J400-1.69*'VCO2-LBM'!J400)/1000</f>
        <v>1.2627525190839715</v>
      </c>
      <c r="K400" s="106">
        <f>(1.69*'VO2-LBM'!K400-1.69*'VCO2-LBM'!K400)/1000</f>
        <v>1.1534582677165364</v>
      </c>
      <c r="L400" s="329"/>
      <c r="M400" s="329"/>
      <c r="N400" s="329"/>
      <c r="O400" s="329"/>
      <c r="P400" s="329"/>
      <c r="Q400" s="329"/>
      <c r="R400" s="329"/>
      <c r="S400" s="329"/>
      <c r="T400" s="329"/>
      <c r="U400" s="357">
        <f t="shared" ref="U400" si="787">STDEV(L399:T399)/SQRT(COUNT(L399:T399))</f>
        <v>0.14438380316913765</v>
      </c>
    </row>
    <row r="401" spans="1:21">
      <c r="A401" s="223">
        <v>43728</v>
      </c>
      <c r="B401" s="224">
        <v>2.4183564814814802</v>
      </c>
      <c r="C401" s="354">
        <f>(1.69*'VO2-LBM'!C401-1.69*'VCO2-LBM'!C401)/1000</f>
        <v>0.82385557471264381</v>
      </c>
      <c r="D401" s="355">
        <f>(1.69*'VO2-LBM'!D401-1.69*'VCO2-LBM'!D401)/1000</f>
        <v>1.1391160220994607E-2</v>
      </c>
      <c r="E401" s="355">
        <f>(1.69*'VO2-LBM'!E401-1.69*'VCO2-LBM'!E401)/1000</f>
        <v>1.0130946428571415</v>
      </c>
      <c r="F401" s="355">
        <f>(1.69*'VO2-LBM'!F401-1.69*'VCO2-LBM'!F401)/1000</f>
        <v>1.7588999999999997</v>
      </c>
      <c r="G401" s="355">
        <f>(1.69*'VO2-LBM'!G401-1.69*'VCO2-LBM'!G401)/1000</f>
        <v>1.0149839041095883</v>
      </c>
      <c r="H401" s="329">
        <f>(1.69*'VO2-LBM'!H401-1.69*'VCO2-LBM'!H401)/1000</f>
        <v>2.1240349206349203</v>
      </c>
      <c r="I401" s="329">
        <f>(1.69*'VO2-LBM'!I401-1.69*'VCO2-LBM'!I401)/1000</f>
        <v>1.0928666666666678</v>
      </c>
      <c r="J401" s="329">
        <f>(1.69*'VO2-LBM'!J401-1.69*'VCO2-LBM'!J401)/1000</f>
        <v>0.49216412213740296</v>
      </c>
      <c r="K401" s="106">
        <f>(1.69*'VO2-LBM'!K401-1.69*'VCO2-LBM'!K401)/1000</f>
        <v>0.99092551181102317</v>
      </c>
      <c r="L401" s="329"/>
      <c r="M401" s="329"/>
      <c r="N401" s="329"/>
      <c r="O401" s="329"/>
      <c r="P401" s="329"/>
      <c r="Q401" s="329"/>
      <c r="R401" s="329"/>
      <c r="S401" s="329"/>
      <c r="T401" s="329"/>
      <c r="U401" s="357"/>
    </row>
    <row r="402" spans="1:21">
      <c r="A402" s="223">
        <v>43728</v>
      </c>
      <c r="B402" s="224">
        <v>2.4322453703703699</v>
      </c>
      <c r="C402" s="354">
        <f>(1.69*'VO2-LBM'!C402-1.69*'VCO2-LBM'!C402)/1000</f>
        <v>0.9212442528735646</v>
      </c>
      <c r="D402" s="355">
        <f>(1.69*'VO2-LBM'!D402-1.69*'VCO2-LBM'!D402)/1000</f>
        <v>0.11960718232044201</v>
      </c>
      <c r="E402" s="355">
        <f>(1.69*'VO2-LBM'!E402-1.69*'VCO2-LBM'!E402)/1000</f>
        <v>0.5486464285714292</v>
      </c>
      <c r="F402" s="355">
        <f>(1.69*'VO2-LBM'!F402-1.69*'VCO2-LBM'!F402)/1000</f>
        <v>1.653079999999999</v>
      </c>
      <c r="G402" s="355">
        <f>(1.69*'VO2-LBM'!G402-1.69*'VCO2-LBM'!G402)/1000</f>
        <v>1.272303767123286</v>
      </c>
      <c r="H402" s="329">
        <f>(1.69*'VO2-LBM'!H402-1.69*'VCO2-LBM'!H402)/1000</f>
        <v>2.2876430158730137</v>
      </c>
      <c r="I402" s="329">
        <f>(1.69*'VO2-LBM'!I402-1.69*'VCO2-LBM'!I402)/1000</f>
        <v>1.6505666666666665</v>
      </c>
      <c r="J402" s="329">
        <f>(1.69*'VO2-LBM'!J402-1.69*'VCO2-LBM'!J402)/1000</f>
        <v>0.71715343511450369</v>
      </c>
      <c r="K402" s="106">
        <f>(1.69*'VO2-LBM'!K402-1.69*'VCO2-LBM'!K402)/1000</f>
        <v>0.86771519685039222</v>
      </c>
      <c r="L402" s="329">
        <f t="shared" ref="L402:P402" si="788">AVERAGE(C402:C404)</f>
        <v>1.0282840613026822</v>
      </c>
      <c r="M402" s="329">
        <f t="shared" si="788"/>
        <v>0.17371519337016558</v>
      </c>
      <c r="N402" s="329">
        <f t="shared" si="788"/>
        <v>0.66272142857142835</v>
      </c>
      <c r="O402" s="329">
        <f t="shared" si="788"/>
        <v>1.2374266666666662</v>
      </c>
      <c r="P402" s="329">
        <f t="shared" si="788"/>
        <v>1.0931328995433784</v>
      </c>
      <c r="Q402" s="329">
        <f t="shared" ref="Q402" si="789">AVERAGE(H402:H404)</f>
        <v>2.1249916931216926</v>
      </c>
      <c r="R402" s="329">
        <f t="shared" ref="R402" si="790">AVERAGE(I402:I404)</f>
        <v>1.4627888888888896</v>
      </c>
      <c r="S402" s="329">
        <f t="shared" ref="S402" si="791">AVERAGE(J402:J404)</f>
        <v>1.0133893638676847</v>
      </c>
      <c r="T402" s="329">
        <f t="shared" ref="T402" si="792">AVERAGE(K402:K404)</f>
        <v>0.95160307086614171</v>
      </c>
      <c r="U402" s="357">
        <f t="shared" ref="U402" si="793">AVERAGE(L402:T402)</f>
        <v>1.0831170295776367</v>
      </c>
    </row>
    <row r="403" spans="1:21">
      <c r="A403" s="223">
        <v>43728</v>
      </c>
      <c r="B403" s="224">
        <v>2.4461342592592592</v>
      </c>
      <c r="C403" s="354">
        <f>(1.69*'VO2-LBM'!C403-1.69*'VCO2-LBM'!C403)/1000</f>
        <v>1.1107573563218385</v>
      </c>
      <c r="D403" s="355">
        <f>(1.69*'VO2-LBM'!D403-1.69*'VCO2-LBM'!D403)/1000</f>
        <v>0.12530276243093885</v>
      </c>
      <c r="E403" s="355">
        <f>(1.69*'VO2-LBM'!E403-1.69*'VCO2-LBM'!E403)/1000</f>
        <v>0.52691785714285655</v>
      </c>
      <c r="F403" s="355">
        <f>(1.69*'VO2-LBM'!F403-1.69*'VCO2-LBM'!F403)/1000</f>
        <v>0.8722999999999993</v>
      </c>
      <c r="G403" s="355">
        <f>(1.69*'VO2-LBM'!G403-1.69*'VCO2-LBM'!G403)/1000</f>
        <v>0.75480493150684924</v>
      </c>
      <c r="H403" s="329">
        <f>(1.69*'VO2-LBM'!H403-1.69*'VCO2-LBM'!H403)/1000</f>
        <v>2.1326458730158731</v>
      </c>
      <c r="I403" s="329">
        <f>(1.69*'VO2-LBM'!I403-1.69*'VCO2-LBM'!I403)/1000</f>
        <v>2.0082833333333348</v>
      </c>
      <c r="J403" s="329">
        <f>(1.69*'VO2-LBM'!J403-1.69*'VCO2-LBM'!J403)/1000</f>
        <v>0.81558625954198583</v>
      </c>
      <c r="K403" s="106">
        <f>(1.69*'VO2-LBM'!K403-1.69*'VCO2-LBM'!K403)/1000</f>
        <v>0.81266377952755919</v>
      </c>
      <c r="L403" s="329"/>
      <c r="M403" s="329"/>
      <c r="N403" s="329"/>
      <c r="O403" s="329"/>
      <c r="P403" s="329"/>
      <c r="Q403" s="329"/>
      <c r="R403" s="329"/>
      <c r="S403" s="329"/>
      <c r="T403" s="329"/>
      <c r="U403" s="357">
        <f t="shared" ref="U403" si="794">STDEV(L402:T402)/SQRT(COUNT(L402:T402))</f>
        <v>0.17804782445828696</v>
      </c>
    </row>
    <row r="404" spans="1:21">
      <c r="A404" s="223">
        <v>43728</v>
      </c>
      <c r="B404" s="224">
        <v>2.46002314814814</v>
      </c>
      <c r="C404" s="354">
        <f>(1.69*'VO2-LBM'!C404-1.69*'VCO2-LBM'!C404)/1000</f>
        <v>1.0528505747126438</v>
      </c>
      <c r="D404" s="355">
        <f>(1.69*'VO2-LBM'!D404-1.69*'VCO2-LBM'!D404)/1000</f>
        <v>0.27623563535911583</v>
      </c>
      <c r="E404" s="355">
        <f>(1.69*'VO2-LBM'!E404-1.69*'VCO2-LBM'!E404)/1000</f>
        <v>0.91259999999999941</v>
      </c>
      <c r="F404" s="355">
        <f>(1.69*'VO2-LBM'!F404-1.69*'VCO2-LBM'!F404)/1000</f>
        <v>1.1869000000000005</v>
      </c>
      <c r="G404" s="355">
        <f>(1.69*'VO2-LBM'!G404-1.69*'VCO2-LBM'!G404)/1000</f>
        <v>1.2522899999999999</v>
      </c>
      <c r="H404" s="329">
        <f>(1.69*'VO2-LBM'!H404-1.69*'VCO2-LBM'!H404)/1000</f>
        <v>1.9546861904761899</v>
      </c>
      <c r="I404" s="329">
        <f>(1.69*'VO2-LBM'!I404-1.69*'VCO2-LBM'!I404)/1000</f>
        <v>0.72951666666666826</v>
      </c>
      <c r="J404" s="329">
        <f>(1.69*'VO2-LBM'!J404-1.69*'VCO2-LBM'!J404)/1000</f>
        <v>1.5074283969465649</v>
      </c>
      <c r="K404" s="106">
        <f>(1.69*'VO2-LBM'!K404-1.69*'VCO2-LBM'!K404)/1000</f>
        <v>1.1744302362204735</v>
      </c>
      <c r="L404" s="329"/>
      <c r="M404" s="329"/>
      <c r="N404" s="329"/>
      <c r="O404" s="329"/>
      <c r="P404" s="329"/>
      <c r="Q404" s="329"/>
      <c r="R404" s="329"/>
      <c r="S404" s="329"/>
      <c r="T404" s="329"/>
      <c r="U404" s="357"/>
    </row>
    <row r="405" spans="1:21">
      <c r="A405" s="223">
        <v>43728</v>
      </c>
      <c r="B405" s="224">
        <v>2.4739120370370302</v>
      </c>
      <c r="C405" s="354">
        <f>(1.69*'VO2-LBM'!C405-1.69*'VCO2-LBM'!C405)/1000</f>
        <v>1.3029025862068966</v>
      </c>
      <c r="D405" s="355">
        <f>(1.69*'VO2-LBM'!D405-1.69*'VCO2-LBM'!D405)/1000</f>
        <v>0.32749585635359107</v>
      </c>
      <c r="E405" s="355">
        <f>(1.69*'VO2-LBM'!E405-1.69*'VCO2-LBM'!E405)/1000</f>
        <v>0.8908714285714282</v>
      </c>
      <c r="F405" s="355">
        <f>(1.69*'VO2-LBM'!F405-1.69*'VCO2-LBM'!F405)/1000</f>
        <v>1.4013999999999995</v>
      </c>
      <c r="G405" s="355">
        <f>(1.69*'VO2-LBM'!G405-1.69*'VCO2-LBM'!G405)/1000</f>
        <v>1.1121936301369861</v>
      </c>
      <c r="H405" s="329">
        <f>(1.69*'VO2-LBM'!H405-1.69*'VCO2-LBM'!H405)/1000</f>
        <v>2.1068130158730165</v>
      </c>
      <c r="I405" s="329">
        <f>(1.69*'VO2-LBM'!I405-1.69*'VCO2-LBM'!I405)/1000</f>
        <v>0.53235000000000032</v>
      </c>
      <c r="J405" s="329">
        <f>(1.69*'VO2-LBM'!J405-1.69*'VCO2-LBM'!J405)/1000</f>
        <v>0.71434106870228975</v>
      </c>
      <c r="K405" s="106">
        <f>(1.69*'VO2-LBM'!K405-1.69*'VCO2-LBM'!K405)/1000</f>
        <v>1.4025003937007878</v>
      </c>
      <c r="L405" s="329">
        <f t="shared" ref="L405:P405" si="795">AVERAGE(C405:C407)</f>
        <v>1.0072270498084299</v>
      </c>
      <c r="M405" s="329">
        <f t="shared" si="795"/>
        <v>0.43666114180478793</v>
      </c>
      <c r="N405" s="329">
        <f t="shared" si="795"/>
        <v>1.2448660714285715</v>
      </c>
      <c r="O405" s="329">
        <f t="shared" si="795"/>
        <v>1.2526800000000007</v>
      </c>
      <c r="P405" s="329">
        <f t="shared" si="795"/>
        <v>0.98353369863013729</v>
      </c>
      <c r="Q405" s="329">
        <f t="shared" ref="Q405" si="796">AVERAGE(H405:H407)</f>
        <v>1.8523115343915346</v>
      </c>
      <c r="R405" s="329">
        <f t="shared" ref="R405" si="797">AVERAGE(I405:I407)</f>
        <v>0.75486666666666657</v>
      </c>
      <c r="S405" s="329">
        <f t="shared" ref="S405" si="798">AVERAGE(J405:J407)</f>
        <v>0.67871776081425017</v>
      </c>
      <c r="T405" s="329">
        <f t="shared" ref="T405" si="799">AVERAGE(K405:K407)</f>
        <v>0.90354230971128657</v>
      </c>
      <c r="U405" s="357">
        <f t="shared" ref="U405" si="800">AVERAGE(L405:T405)</f>
        <v>1.0127118036950737</v>
      </c>
    </row>
    <row r="406" spans="1:21">
      <c r="A406" s="223">
        <v>43728</v>
      </c>
      <c r="B406" s="224">
        <v>2.4878009259259199</v>
      </c>
      <c r="C406" s="354">
        <f>(1.69*'VO2-LBM'!C406-1.69*'VCO2-LBM'!C406)/1000</f>
        <v>0.88965873563218523</v>
      </c>
      <c r="D406" s="355">
        <f>(1.69*'VO2-LBM'!D406-1.69*'VCO2-LBM'!D406)/1000</f>
        <v>0.51260220994475048</v>
      </c>
      <c r="E406" s="355">
        <f>(1.69*'VO2-LBM'!E406-1.69*'VCO2-LBM'!E406)/1000</f>
        <v>1.0049464285714285</v>
      </c>
      <c r="F406" s="355">
        <f>(1.69*'VO2-LBM'!F406-1.69*'VCO2-LBM'!F406)/1000</f>
        <v>1.126840000000001</v>
      </c>
      <c r="G406" s="355">
        <f>(1.69*'VO2-LBM'!G406-1.69*'VCO2-LBM'!G406)/1000</f>
        <v>1.0635887671232878</v>
      </c>
      <c r="H406" s="329">
        <f>(1.69*'VO2-LBM'!H406-1.69*'VCO2-LBM'!H406)/1000</f>
        <v>1.8054296825396823</v>
      </c>
      <c r="I406" s="329">
        <f>(1.69*'VO2-LBM'!I406-1.69*'VCO2-LBM'!I406)/1000</f>
        <v>0.60276666666666645</v>
      </c>
      <c r="J406" s="329">
        <f>(1.69*'VO2-LBM'!J406-1.69*'VCO2-LBM'!J406)/1000</f>
        <v>0.56528564885496413</v>
      </c>
      <c r="K406" s="106">
        <f>(1.69*'VO2-LBM'!K406-1.69*'VCO2-LBM'!K406)/1000</f>
        <v>0.87295818897637945</v>
      </c>
      <c r="L406" s="329"/>
      <c r="M406" s="329"/>
      <c r="N406" s="329"/>
      <c r="O406" s="329"/>
      <c r="P406" s="329"/>
      <c r="Q406" s="329"/>
      <c r="R406" s="329"/>
      <c r="S406" s="329"/>
      <c r="T406" s="329"/>
      <c r="U406" s="357">
        <f t="shared" ref="U406" si="801">STDEV(L405:T405)/SQRT(COUNT(L405:T405))</f>
        <v>0.13637560317824912</v>
      </c>
    </row>
    <row r="407" spans="1:21">
      <c r="A407" s="223">
        <v>43728</v>
      </c>
      <c r="B407" s="224">
        <v>2.5016898148148101</v>
      </c>
      <c r="C407" s="354">
        <f>(1.69*'VO2-LBM'!C407-1.69*'VCO2-LBM'!C407)/1000</f>
        <v>0.82911982758620795</v>
      </c>
      <c r="D407" s="355">
        <f>(1.69*'VO2-LBM'!D407-1.69*'VCO2-LBM'!D407)/1000</f>
        <v>0.46988535911602231</v>
      </c>
      <c r="E407" s="355">
        <f>(1.69*'VO2-LBM'!E407-1.69*'VCO2-LBM'!E407)/1000</f>
        <v>1.8387803571428576</v>
      </c>
      <c r="F407" s="355">
        <f>(1.69*'VO2-LBM'!F407-1.69*'VCO2-LBM'!F407)/1000</f>
        <v>1.229800000000002</v>
      </c>
      <c r="G407" s="355">
        <f>(1.69*'VO2-LBM'!G407-1.69*'VCO2-LBM'!G407)/1000</f>
        <v>0.77481869863013797</v>
      </c>
      <c r="H407" s="329">
        <f>(1.69*'VO2-LBM'!H407-1.69*'VCO2-LBM'!H407)/1000</f>
        <v>1.6446919047619049</v>
      </c>
      <c r="I407" s="329">
        <f>(1.69*'VO2-LBM'!I407-1.69*'VCO2-LBM'!I407)/1000</f>
        <v>1.1294833333333327</v>
      </c>
      <c r="J407" s="329">
        <f>(1.69*'VO2-LBM'!J407-1.69*'VCO2-LBM'!J407)/1000</f>
        <v>0.75652656488549652</v>
      </c>
      <c r="K407" s="106">
        <f>(1.69*'VO2-LBM'!K407-1.69*'VCO2-LBM'!K407)/1000</f>
        <v>0.43516834645669222</v>
      </c>
      <c r="L407" s="329"/>
      <c r="M407" s="329"/>
      <c r="N407" s="329"/>
      <c r="O407" s="329"/>
      <c r="P407" s="329"/>
      <c r="Q407" s="329"/>
      <c r="R407" s="329"/>
      <c r="S407" s="329"/>
      <c r="T407" s="329"/>
      <c r="U407" s="357"/>
    </row>
    <row r="408" spans="1:21">
      <c r="A408" s="223">
        <v>43728</v>
      </c>
      <c r="B408" s="224">
        <v>2.5155787037036998</v>
      </c>
      <c r="C408" s="354">
        <f>(1.69*'VO2-LBM'!C408-1.69*'VCO2-LBM'!C408)/1000</f>
        <v>0.88176235632183853</v>
      </c>
      <c r="D408" s="355">
        <f>(1.69*'VO2-LBM'!D408-1.69*'VCO2-LBM'!D408)/1000</f>
        <v>0.66638287292817677</v>
      </c>
      <c r="E408" s="355">
        <f>(1.69*'VO2-LBM'!E408-1.69*'VCO2-LBM'!E408)/1000</f>
        <v>0.84198214285714224</v>
      </c>
      <c r="F408" s="355">
        <f>(1.69*'VO2-LBM'!F408-1.69*'VCO2-LBM'!F408)/1000</f>
        <v>1.5787199999999992</v>
      </c>
      <c r="G408" s="355">
        <f>(1.69*'VO2-LBM'!G408-1.69*'VCO2-LBM'!G408)/1000</f>
        <v>1.0149839041095894</v>
      </c>
      <c r="H408" s="329">
        <f>(1.69*'VO2-LBM'!H408-1.69*'VCO2-LBM'!H408)/1000</f>
        <v>2.0494066666666666</v>
      </c>
      <c r="I408" s="329">
        <f>(1.69*'VO2-LBM'!I408-1.69*'VCO2-LBM'!I408)/1000</f>
        <v>1.0111833333333333</v>
      </c>
      <c r="J408" s="329">
        <f>(1.69*'VO2-LBM'!J408-1.69*'VCO2-LBM'!J408)/1000</f>
        <v>0.90839435114503797</v>
      </c>
      <c r="K408" s="106">
        <f>(1.69*'VO2-LBM'!K408-1.69*'VCO2-LBM'!K408)/1000</f>
        <v>1.0590844094488203</v>
      </c>
      <c r="L408" s="329">
        <f t="shared" ref="L408:P408" si="802">AVERAGE(C408:C410)</f>
        <v>1.0484636973180075</v>
      </c>
      <c r="M408" s="329">
        <f t="shared" si="802"/>
        <v>0.81067090239410644</v>
      </c>
      <c r="N408" s="329">
        <f t="shared" si="802"/>
        <v>0.70889464285714254</v>
      </c>
      <c r="O408" s="329">
        <f t="shared" si="802"/>
        <v>1.5939733333333326</v>
      </c>
      <c r="P408" s="329">
        <f t="shared" si="802"/>
        <v>0.96923815068493135</v>
      </c>
      <c r="Q408" s="329">
        <f t="shared" ref="Q408" si="803">AVERAGE(H408:H410)</f>
        <v>1.9527726455026453</v>
      </c>
      <c r="R408" s="329">
        <f t="shared" ref="R408" si="804">AVERAGE(I408:I410)</f>
        <v>1.2609277777777772</v>
      </c>
      <c r="S408" s="329">
        <f t="shared" ref="S408" si="805">AVERAGE(J408:J410)</f>
        <v>1.3068129262086516</v>
      </c>
      <c r="T408" s="329">
        <f t="shared" ref="T408" si="806">AVERAGE(K408:K410)</f>
        <v>0.99529467191601151</v>
      </c>
      <c r="U408" s="357">
        <f t="shared" ref="U408" si="807">AVERAGE(L408:T408)</f>
        <v>1.183005416443623</v>
      </c>
    </row>
    <row r="409" spans="1:21">
      <c r="A409" s="223">
        <v>43728</v>
      </c>
      <c r="B409" s="224">
        <v>2.52946759259259</v>
      </c>
      <c r="C409" s="354">
        <f>(1.69*'VO2-LBM'!C409-1.69*'VCO2-LBM'!C409)/1000</f>
        <v>1.1923532758620685</v>
      </c>
      <c r="D409" s="355">
        <f>(1.69*'VO2-LBM'!D409-1.69*'VCO2-LBM'!D409)/1000</f>
        <v>0.64360055248618753</v>
      </c>
      <c r="E409" s="355">
        <f>(1.69*'VO2-LBM'!E409-1.69*'VCO2-LBM'!E409)/1000</f>
        <v>0.61111607142857161</v>
      </c>
      <c r="F409" s="355">
        <f>(1.69*'VO2-LBM'!F409-1.69*'VCO2-LBM'!F409)/1000</f>
        <v>1.286999999999999</v>
      </c>
      <c r="G409" s="355">
        <f>(1.69*'VO2-LBM'!G409-1.69*'VCO2-LBM'!G409)/1000</f>
        <v>1.0149839041095874</v>
      </c>
      <c r="H409" s="329">
        <f>(1.69*'VO2-LBM'!H409-1.69*'VCO2-LBM'!H409)/1000</f>
        <v>2.356530634920635</v>
      </c>
      <c r="I409" s="329">
        <f>(1.69*'VO2-LBM'!I409-1.69*'VCO2-LBM'!I409)/1000</f>
        <v>1.0393499999999996</v>
      </c>
      <c r="J409" s="329">
        <f>(1.69*'VO2-LBM'!J409-1.69*'VCO2-LBM'!J409)/1000</f>
        <v>1.5693004580152683</v>
      </c>
      <c r="K409" s="106">
        <f>(1.69*'VO2-LBM'!K409-1.69*'VCO2-LBM'!K409)/1000</f>
        <v>1.2032666929133875</v>
      </c>
      <c r="L409" s="329"/>
      <c r="M409" s="329"/>
      <c r="N409" s="329"/>
      <c r="O409" s="329"/>
      <c r="P409" s="329"/>
      <c r="Q409" s="329"/>
      <c r="R409" s="329"/>
      <c r="S409" s="329"/>
      <c r="T409" s="329"/>
      <c r="U409" s="357">
        <f t="shared" ref="U409" si="808">STDEV(L408:T408)/SQRT(COUNT(L408:T408))</f>
        <v>0.13151276169621826</v>
      </c>
    </row>
    <row r="410" spans="1:21">
      <c r="A410" s="223">
        <v>43728</v>
      </c>
      <c r="B410" s="224">
        <v>2.5433564814814802</v>
      </c>
      <c r="C410" s="354">
        <f>(1.69*'VO2-LBM'!C410-1.69*'VCO2-LBM'!C410)/1000</f>
        <v>1.0712754597701151</v>
      </c>
      <c r="D410" s="355">
        <f>(1.69*'VO2-LBM'!D410-1.69*'VCO2-LBM'!D410)/1000</f>
        <v>1.1220292817679547</v>
      </c>
      <c r="E410" s="355">
        <f>(1.69*'VO2-LBM'!E410-1.69*'VCO2-LBM'!E410)/1000</f>
        <v>0.6735857142857139</v>
      </c>
      <c r="F410" s="355">
        <f>(1.69*'VO2-LBM'!F410-1.69*'VCO2-LBM'!F410)/1000</f>
        <v>1.9161999999999999</v>
      </c>
      <c r="G410" s="355">
        <f>(1.69*'VO2-LBM'!G410-1.69*'VCO2-LBM'!G410)/1000</f>
        <v>0.87774664383561685</v>
      </c>
      <c r="H410" s="329">
        <f>(1.69*'VO2-LBM'!H410-1.69*'VCO2-LBM'!H410)/1000</f>
        <v>1.4523806349206343</v>
      </c>
      <c r="I410" s="329">
        <f>(1.69*'VO2-LBM'!I410-1.69*'VCO2-LBM'!I410)/1000</f>
        <v>1.7322499999999983</v>
      </c>
      <c r="J410" s="329">
        <f>(1.69*'VO2-LBM'!J410-1.69*'VCO2-LBM'!J410)/1000</f>
        <v>1.4427439694656488</v>
      </c>
      <c r="K410" s="106">
        <f>(1.69*'VO2-LBM'!K410-1.69*'VCO2-LBM'!K410)/1000</f>
        <v>0.72353291338582681</v>
      </c>
      <c r="L410" s="329"/>
      <c r="M410" s="329"/>
      <c r="N410" s="329"/>
      <c r="O410" s="329"/>
      <c r="P410" s="329"/>
      <c r="Q410" s="329"/>
      <c r="R410" s="329"/>
      <c r="S410" s="329"/>
      <c r="T410" s="329"/>
      <c r="U410" s="357"/>
    </row>
    <row r="411" spans="1:21">
      <c r="A411" s="223">
        <v>43728</v>
      </c>
      <c r="B411" s="224">
        <v>2.5572453703703699</v>
      </c>
      <c r="C411" s="354">
        <f>(1.69*'VO2-LBM'!C411-1.69*'VCO2-LBM'!C411)/1000</f>
        <v>0.91071574712643633</v>
      </c>
      <c r="D411" s="355">
        <f>(1.69*'VO2-LBM'!D411-1.69*'VCO2-LBM'!D411)/1000</f>
        <v>0.44425524861878513</v>
      </c>
      <c r="E411" s="355">
        <f>(1.69*'VO2-LBM'!E411-1.69*'VCO2-LBM'!E411)/1000</f>
        <v>0.81210535714285648</v>
      </c>
      <c r="F411" s="355">
        <f>(1.69*'VO2-LBM'!F411-1.69*'VCO2-LBM'!F411)/1000</f>
        <v>0.88374000000000064</v>
      </c>
      <c r="G411" s="355">
        <f>(1.69*'VO2-LBM'!G411-1.69*'VCO2-LBM'!G411)/1000</f>
        <v>0.95208349315068697</v>
      </c>
      <c r="H411" s="329">
        <f>(1.69*'VO2-LBM'!H411-1.69*'VCO2-LBM'!H411)/1000</f>
        <v>1.3232163492063509</v>
      </c>
      <c r="I411" s="329">
        <f>(1.69*'VO2-LBM'!I411-1.69*'VCO2-LBM'!I411)/1000</f>
        <v>0.99146666666666627</v>
      </c>
      <c r="J411" s="329">
        <f>(1.69*'VO2-LBM'!J411-1.69*'VCO2-LBM'!J411)/1000</f>
        <v>1.5158654961832063</v>
      </c>
      <c r="K411" s="106">
        <f>(1.69*'VO2-LBM'!K411-1.69*'VCO2-LBM'!K411)/1000</f>
        <v>1.1927807086614175</v>
      </c>
      <c r="L411" s="329">
        <f t="shared" ref="L411:P411" si="809">AVERAGE(C411:C413)</f>
        <v>1.0458315708812258</v>
      </c>
      <c r="M411" s="329">
        <f t="shared" si="809"/>
        <v>0.5837969613259667</v>
      </c>
      <c r="N411" s="329">
        <f t="shared" si="809"/>
        <v>0.73062321428571442</v>
      </c>
      <c r="O411" s="329">
        <f t="shared" si="809"/>
        <v>0.97144666666666701</v>
      </c>
      <c r="P411" s="329">
        <f t="shared" si="809"/>
        <v>1.2437126712328772</v>
      </c>
      <c r="Q411" s="329">
        <f t="shared" ref="Q411" si="810">AVERAGE(H411:H413)</f>
        <v>1.5978100529100532</v>
      </c>
      <c r="R411" s="329">
        <f t="shared" ref="R411" si="811">AVERAGE(I411:I413)</f>
        <v>1.5839055555555548</v>
      </c>
      <c r="S411" s="329">
        <f t="shared" ref="S411" si="812">AVERAGE(J411:J413)</f>
        <v>1.3396238676844787</v>
      </c>
      <c r="T411" s="329">
        <f t="shared" ref="T411" si="813">AVERAGE(K411:K413)</f>
        <v>1.3203601837270351</v>
      </c>
      <c r="U411" s="357">
        <f t="shared" ref="U411" si="814">AVERAGE(L411:T411)</f>
        <v>1.1574567493632859</v>
      </c>
    </row>
    <row r="412" spans="1:21">
      <c r="A412" s="223">
        <v>43728</v>
      </c>
      <c r="B412" s="224">
        <v>2.5711342592592499</v>
      </c>
      <c r="C412" s="354">
        <f>(1.69*'VO2-LBM'!C412-1.69*'VCO2-LBM'!C412)/1000</f>
        <v>0.95019764367816062</v>
      </c>
      <c r="D412" s="355">
        <f>(1.69*'VO2-LBM'!D412-1.69*'VCO2-LBM'!D412)/1000</f>
        <v>0.56386243093922572</v>
      </c>
      <c r="E412" s="355">
        <f>(1.69*'VO2-LBM'!E412-1.69*'VCO2-LBM'!E412)/1000</f>
        <v>0.31778035714285763</v>
      </c>
      <c r="F412" s="355">
        <f>(1.69*'VO2-LBM'!F412-1.69*'VCO2-LBM'!F412)/1000</f>
        <v>1.0267399999999998</v>
      </c>
      <c r="G412" s="355">
        <f>(1.69*'VO2-LBM'!G412-1.69*'VCO2-LBM'!G412)/1000</f>
        <v>1.2522899999999999</v>
      </c>
      <c r="H412" s="329">
        <f>(1.69*'VO2-LBM'!H412-1.69*'VCO2-LBM'!H412)/1000</f>
        <v>2.0063519047619036</v>
      </c>
      <c r="I412" s="329">
        <f>(1.69*'VO2-LBM'!I412-1.69*'VCO2-LBM'!I412)/1000</f>
        <v>1.9265999999999994</v>
      </c>
      <c r="J412" s="329">
        <f>(1.69*'VO2-LBM'!J412-1.69*'VCO2-LBM'!J412)/1000</f>
        <v>1.4258697709923671</v>
      </c>
      <c r="K412" s="106">
        <f>(1.69*'VO2-LBM'!K412-1.69*'VCO2-LBM'!K412)/1000</f>
        <v>1.5283322047244092</v>
      </c>
      <c r="L412" s="329"/>
      <c r="M412" s="329"/>
      <c r="N412" s="329"/>
      <c r="O412" s="329"/>
      <c r="P412" s="329"/>
      <c r="Q412" s="329"/>
      <c r="R412" s="329"/>
      <c r="S412" s="329"/>
      <c r="T412" s="329"/>
      <c r="U412" s="357">
        <f t="shared" ref="U412" si="815">STDEV(L411:T411)/SQRT(COUNT(L411:T411))</f>
        <v>0.11792561442162507</v>
      </c>
    </row>
    <row r="413" spans="1:21">
      <c r="A413" s="223">
        <v>43728</v>
      </c>
      <c r="B413" s="224">
        <v>2.58502314814814</v>
      </c>
      <c r="C413" s="354">
        <f>(1.69*'VO2-LBM'!C413-1.69*'VCO2-LBM'!C413)/1000</f>
        <v>1.2765813218390805</v>
      </c>
      <c r="D413" s="355">
        <f>(1.69*'VO2-LBM'!D413-1.69*'VCO2-LBM'!D413)/1000</f>
        <v>0.7432732044198892</v>
      </c>
      <c r="E413" s="355">
        <f>(1.69*'VO2-LBM'!E413-1.69*'VCO2-LBM'!E413)/1000</f>
        <v>1.0619839285714288</v>
      </c>
      <c r="F413" s="355">
        <f>(1.69*'VO2-LBM'!F413-1.69*'VCO2-LBM'!F413)/1000</f>
        <v>1.0038600000000006</v>
      </c>
      <c r="G413" s="355">
        <f>(1.69*'VO2-LBM'!G413-1.69*'VCO2-LBM'!G413)/1000</f>
        <v>1.5267645205479448</v>
      </c>
      <c r="H413" s="329">
        <f>(1.69*'VO2-LBM'!H413-1.69*'VCO2-LBM'!H413)/1000</f>
        <v>1.463861904761905</v>
      </c>
      <c r="I413" s="329">
        <f>(1.69*'VO2-LBM'!I413-1.69*'VCO2-LBM'!I413)/1000</f>
        <v>1.8336499999999987</v>
      </c>
      <c r="J413" s="329">
        <f>(1.69*'VO2-LBM'!J413-1.69*'VCO2-LBM'!J413)/1000</f>
        <v>1.0771363358778627</v>
      </c>
      <c r="K413" s="106">
        <f>(1.69*'VO2-LBM'!K413-1.69*'VCO2-LBM'!K413)/1000</f>
        <v>1.2399676377952782</v>
      </c>
      <c r="L413" s="329"/>
      <c r="M413" s="329"/>
      <c r="N413" s="329"/>
      <c r="O413" s="329"/>
      <c r="P413" s="329"/>
      <c r="Q413" s="329"/>
      <c r="R413" s="329"/>
      <c r="S413" s="329"/>
      <c r="T413" s="329"/>
      <c r="U413" s="357"/>
    </row>
    <row r="414" spans="1:21">
      <c r="A414" s="223">
        <v>43728</v>
      </c>
      <c r="B414" s="224">
        <v>2.5989120370370302</v>
      </c>
      <c r="C414" s="354">
        <f>(1.69*'VO2-LBM'!C414-1.69*'VCO2-LBM'!C414)/1000</f>
        <v>1.1081252298850577</v>
      </c>
      <c r="D414" s="355">
        <f>(1.69*'VO2-LBM'!D414-1.69*'VCO2-LBM'!D414)/1000</f>
        <v>1.1618983425414353</v>
      </c>
      <c r="E414" s="355">
        <f>(1.69*'VO2-LBM'!E414-1.69*'VCO2-LBM'!E414)/1000</f>
        <v>0.87185892857142788</v>
      </c>
      <c r="F414" s="355">
        <f>(1.69*'VO2-LBM'!F414-1.69*'VCO2-LBM'!F414)/1000</f>
        <v>1.3241799999999995</v>
      </c>
      <c r="G414" s="355">
        <f>(1.69*'VO2-LBM'!G414-1.69*'VCO2-LBM'!G414)/1000</f>
        <v>1.7840843835616451</v>
      </c>
      <c r="H414" s="329">
        <f>(1.69*'VO2-LBM'!H414-1.69*'VCO2-LBM'!H414)/1000</f>
        <v>1.6533028571428576</v>
      </c>
      <c r="I414" s="329">
        <f>(1.69*'VO2-LBM'!I414-1.69*'VCO2-LBM'!I414)/1000</f>
        <v>1.9266000000000003</v>
      </c>
      <c r="J414" s="329">
        <f>(1.69*'VO2-LBM'!J414-1.69*'VCO2-LBM'!J414)/1000</f>
        <v>1.3639977099236649</v>
      </c>
      <c r="K414" s="106">
        <f>(1.69*'VO2-LBM'!K414-1.69*'VCO2-LBM'!K414)/1000</f>
        <v>1.0512199212598425</v>
      </c>
      <c r="L414" s="329">
        <f t="shared" ref="L414:P414" si="816">AVERAGE(C414:C416)</f>
        <v>0.81946869731800775</v>
      </c>
      <c r="M414" s="329">
        <f t="shared" si="816"/>
        <v>0.65404244935543243</v>
      </c>
      <c r="N414" s="329">
        <f t="shared" si="816"/>
        <v>0.49251428571428485</v>
      </c>
      <c r="O414" s="329">
        <f t="shared" si="816"/>
        <v>1.2221733333333338</v>
      </c>
      <c r="P414" s="329">
        <f t="shared" si="816"/>
        <v>1.4114471004566214</v>
      </c>
      <c r="Q414" s="329">
        <f t="shared" ref="Q414" si="817">AVERAGE(H414:H416)</f>
        <v>2.0982020634920624</v>
      </c>
      <c r="R414" s="329">
        <f t="shared" ref="R414" si="818">AVERAGE(I414:I416)</f>
        <v>1.3867388888888887</v>
      </c>
      <c r="S414" s="329">
        <f t="shared" ref="S414" si="819">AVERAGE(J414:J416)</f>
        <v>1.4427439694656494</v>
      </c>
      <c r="T414" s="329">
        <f t="shared" ref="T414" si="820">AVERAGE(K414:K416)</f>
        <v>1.2425891338582682</v>
      </c>
      <c r="U414" s="357">
        <f t="shared" ref="U414" si="821">AVERAGE(L414:T414)</f>
        <v>1.1966577690980611</v>
      </c>
    </row>
    <row r="415" spans="1:21">
      <c r="A415" s="223">
        <v>43728</v>
      </c>
      <c r="B415" s="224">
        <v>2.6128009259259199</v>
      </c>
      <c r="C415" s="354">
        <f>(1.69*'VO2-LBM'!C415-1.69*'VCO2-LBM'!C415)/1000</f>
        <v>0.88965873563218245</v>
      </c>
      <c r="D415" s="355">
        <f>(1.69*'VO2-LBM'!D415-1.69*'VCO2-LBM'!D415)/1000</f>
        <v>0.70055635359116064</v>
      </c>
      <c r="E415" s="355">
        <f>(1.69*'VO2-LBM'!E415-1.69*'VCO2-LBM'!E415)/1000</f>
        <v>0.34222499999999945</v>
      </c>
      <c r="F415" s="355">
        <f>(1.69*'VO2-LBM'!F415-1.69*'VCO2-LBM'!F415)/1000</f>
        <v>1.0610600000000012</v>
      </c>
      <c r="G415" s="355">
        <f>(1.69*'VO2-LBM'!G415-1.69*'VCO2-LBM'!G415)/1000</f>
        <v>1.2437126712328763</v>
      </c>
      <c r="H415" s="329">
        <f>(1.69*'VO2-LBM'!H415-1.69*'VCO2-LBM'!H415)/1000</f>
        <v>2.7296719047619034</v>
      </c>
      <c r="I415" s="329">
        <f>(1.69*'VO2-LBM'!I415-1.69*'VCO2-LBM'!I415)/1000</f>
        <v>1.5688833333333323</v>
      </c>
      <c r="J415" s="329">
        <f>(1.69*'VO2-LBM'!J415-1.69*'VCO2-LBM'!J415)/1000</f>
        <v>1.3949337404580164</v>
      </c>
      <c r="K415" s="106">
        <f>(1.69*'VO2-LBM'!K415-1.69*'VCO2-LBM'!K415)/1000</f>
        <v>1.3238555118110225</v>
      </c>
      <c r="L415" s="329"/>
      <c r="M415" s="329"/>
      <c r="N415" s="329"/>
      <c r="O415" s="329"/>
      <c r="P415" s="329"/>
      <c r="Q415" s="329"/>
      <c r="R415" s="329"/>
      <c r="S415" s="329"/>
      <c r="T415" s="329"/>
      <c r="U415" s="357">
        <f t="shared" ref="U415" si="822">STDEV(L414:T414)/SQRT(COUNT(L414:T414))</f>
        <v>0.16205655658427784</v>
      </c>
    </row>
    <row r="416" spans="1:21">
      <c r="A416" s="223">
        <v>43728</v>
      </c>
      <c r="B416" s="224">
        <v>2.6266898148148101</v>
      </c>
      <c r="C416" s="354">
        <f>(1.69*'VO2-LBM'!C416-1.69*'VCO2-LBM'!C416)/1000</f>
        <v>0.46062212643678324</v>
      </c>
      <c r="D416" s="355">
        <f>(1.69*'VO2-LBM'!D416-1.69*'VCO2-LBM'!D416)/1000</f>
        <v>9.9672651933701215E-2</v>
      </c>
      <c r="E416" s="355">
        <f>(1.69*'VO2-LBM'!E416-1.69*'VCO2-LBM'!E416)/1000</f>
        <v>0.26345892857142733</v>
      </c>
      <c r="F416" s="355">
        <f>(1.69*'VO2-LBM'!F416-1.69*'VCO2-LBM'!F416)/1000</f>
        <v>1.2812800000000006</v>
      </c>
      <c r="G416" s="355">
        <f>(1.69*'VO2-LBM'!G416-1.69*'VCO2-LBM'!G416)/1000</f>
        <v>1.2065442465753422</v>
      </c>
      <c r="H416" s="329">
        <f>(1.69*'VO2-LBM'!H416-1.69*'VCO2-LBM'!H416)/1000</f>
        <v>1.9116314285714271</v>
      </c>
      <c r="I416" s="329">
        <f>(1.69*'VO2-LBM'!I416-1.69*'VCO2-LBM'!I416)/1000</f>
        <v>0.66473333333333362</v>
      </c>
      <c r="J416" s="329">
        <f>(1.69*'VO2-LBM'!J416-1.69*'VCO2-LBM'!J416)/1000</f>
        <v>1.5693004580152674</v>
      </c>
      <c r="K416" s="106">
        <f>(1.69*'VO2-LBM'!K416-1.69*'VCO2-LBM'!K416)/1000</f>
        <v>1.3526919685039394</v>
      </c>
      <c r="L416" s="329"/>
      <c r="M416" s="329"/>
      <c r="N416" s="329"/>
      <c r="O416" s="329"/>
      <c r="P416" s="329"/>
      <c r="Q416" s="329"/>
      <c r="R416" s="329"/>
      <c r="S416" s="329"/>
      <c r="T416" s="329"/>
      <c r="U416" s="357"/>
    </row>
    <row r="417" spans="1:21">
      <c r="A417" s="223">
        <v>43728</v>
      </c>
      <c r="B417" s="224">
        <v>2.6405787037036998</v>
      </c>
      <c r="C417" s="354">
        <f>(1.69*'VO2-LBM'!C417-1.69*'VCO2-LBM'!C417)/1000</f>
        <v>0.64487097701149376</v>
      </c>
      <c r="D417" s="355">
        <f>(1.69*'VO2-LBM'!D417-1.69*'VCO2-LBM'!D417)/1000</f>
        <v>0.12815055248618773</v>
      </c>
      <c r="E417" s="355">
        <f>(1.69*'VO2-LBM'!E417-1.69*'VCO2-LBM'!E417)/1000</f>
        <v>0.40197857142856991</v>
      </c>
      <c r="F417" s="355">
        <f>(1.69*'VO2-LBM'!F417-1.69*'VCO2-LBM'!F417)/1000</f>
        <v>1.7932199999999994</v>
      </c>
      <c r="G417" s="355">
        <f>(1.69*'VO2-LBM'!G417-1.69*'VCO2-LBM'!G417)/1000</f>
        <v>1.27802198630137</v>
      </c>
      <c r="H417" s="329">
        <f>(1.69*'VO2-LBM'!H417-1.69*'VCO2-LBM'!H417)/1000</f>
        <v>2.2015334920634921</v>
      </c>
      <c r="I417" s="329">
        <f>(1.69*'VO2-LBM'!I417-1.69*'VCO2-LBM'!I417)/1000</f>
        <v>1.5547999999999993</v>
      </c>
      <c r="J417" s="329">
        <f>(1.69*'VO2-LBM'!J417-1.69*'VCO2-LBM'!J417)/1000</f>
        <v>1.8224134351145049</v>
      </c>
      <c r="K417" s="106">
        <f>(1.69*'VO2-LBM'!K417-1.69*'VCO2-LBM'!K417)/1000</f>
        <v>1.2871545669291335</v>
      </c>
      <c r="L417" s="329">
        <f t="shared" ref="L417:P417" si="823">AVERAGE(C417:C419)</f>
        <v>0.7150610153256709</v>
      </c>
      <c r="M417" s="329">
        <f t="shared" si="823"/>
        <v>0.35122744014732915</v>
      </c>
      <c r="N417" s="329">
        <f t="shared" si="823"/>
        <v>0.57218571428571374</v>
      </c>
      <c r="O417" s="329">
        <f t="shared" si="823"/>
        <v>1.4547866666666665</v>
      </c>
      <c r="P417" s="329">
        <f t="shared" si="823"/>
        <v>1.4505215981735169</v>
      </c>
      <c r="Q417" s="329">
        <f t="shared" ref="Q417" si="824">AVERAGE(H417:H419)</f>
        <v>2.0388821693121688</v>
      </c>
      <c r="R417" s="329">
        <f t="shared" ref="R417" si="825">AVERAGE(I417:I419)</f>
        <v>1.3388555555555557</v>
      </c>
      <c r="S417" s="329">
        <f t="shared" ref="S417" si="826">AVERAGE(J417:J419)</f>
        <v>1.6142983206106869</v>
      </c>
      <c r="T417" s="329">
        <f t="shared" ref="T417" si="827">AVERAGE(K417:K419)</f>
        <v>0.8982993175853009</v>
      </c>
      <c r="U417" s="357">
        <f t="shared" ref="U417" si="828">AVERAGE(L417:T417)</f>
        <v>1.159346421962512</v>
      </c>
    </row>
    <row r="418" spans="1:21">
      <c r="A418" s="223">
        <v>43728</v>
      </c>
      <c r="B418" s="224">
        <v>2.65446759259259</v>
      </c>
      <c r="C418" s="354">
        <f>(1.69*'VO2-LBM'!C418-1.69*'VCO2-LBM'!C418)/1000</f>
        <v>0.6685601149425302</v>
      </c>
      <c r="D418" s="355">
        <f>(1.69*'VO2-LBM'!D418-1.69*'VCO2-LBM'!D418)/1000</f>
        <v>0.61797044198894946</v>
      </c>
      <c r="E418" s="355">
        <f>(1.69*'VO2-LBM'!E418-1.69*'VCO2-LBM'!E418)/1000</f>
        <v>0.46988035714285797</v>
      </c>
      <c r="F418" s="355">
        <f>(1.69*'VO2-LBM'!F418-1.69*'VCO2-LBM'!F418)/1000</f>
        <v>1.0696400000000013</v>
      </c>
      <c r="G418" s="355">
        <f>(1.69*'VO2-LBM'!G418-1.69*'VCO2-LBM'!G418)/1000</f>
        <v>1.7326204109589072</v>
      </c>
      <c r="H418" s="329">
        <f>(1.69*'VO2-LBM'!H418-1.69*'VCO2-LBM'!H418)/1000</f>
        <v>2.5804153968253978</v>
      </c>
      <c r="I418" s="329">
        <f>(1.69*'VO2-LBM'!I418-1.69*'VCO2-LBM'!I418)/1000</f>
        <v>1.0055500000000002</v>
      </c>
      <c r="J418" s="329">
        <f>(1.69*'VO2-LBM'!J418-1.69*'VCO2-LBM'!J418)/1000</f>
        <v>1.8505370992366397</v>
      </c>
      <c r="K418" s="106">
        <f>(1.69*'VO2-LBM'!K418-1.69*'VCO2-LBM'!K418)/1000</f>
        <v>0.70518244094488181</v>
      </c>
      <c r="L418" s="329"/>
      <c r="M418" s="329"/>
      <c r="N418" s="329"/>
      <c r="O418" s="329"/>
      <c r="P418" s="329"/>
      <c r="Q418" s="329"/>
      <c r="R418" s="329"/>
      <c r="S418" s="329"/>
      <c r="T418" s="329"/>
      <c r="U418" s="357">
        <f>STDEV(L417:T417)/SQRT(COUNT(L417:T417))</f>
        <v>0.18439860621343365</v>
      </c>
    </row>
    <row r="419" spans="1:21">
      <c r="A419" s="223">
        <v>43728</v>
      </c>
      <c r="B419" s="224">
        <v>1.66835648148148</v>
      </c>
      <c r="C419" s="358">
        <f>(1.69*'VO2-LBM'!C419-1.69*'VCO2-LBM'!C419)/1000</f>
        <v>0.83175195402298874</v>
      </c>
      <c r="D419" s="359">
        <f>(1.69*'VO2-LBM'!D419-1.69*'VCO2-LBM'!D419)/1000</f>
        <v>0.30756132596685026</v>
      </c>
      <c r="E419" s="359">
        <f>(1.69*'VO2-LBM'!E419-1.69*'VCO2-LBM'!E419)/1000</f>
        <v>0.84469821428571323</v>
      </c>
      <c r="F419" s="359">
        <f>(1.69*'VO2-LBM'!F419-1.69*'VCO2-LBM'!F419)/1000</f>
        <v>1.5014999999999992</v>
      </c>
      <c r="G419" s="359">
        <f>(1.69*'VO2-LBM'!G419-1.69*'VCO2-LBM'!G419)/1000</f>
        <v>1.3409223972602731</v>
      </c>
      <c r="H419" s="360">
        <f>(1.69*'VO2-LBM'!H419-1.69*'VCO2-LBM'!H419)/1000</f>
        <v>1.3346976190476172</v>
      </c>
      <c r="I419" s="360">
        <f>(1.69*'VO2-LBM'!I419-1.69*'VCO2-LBM'!I419)/1000</f>
        <v>1.4562166666666672</v>
      </c>
      <c r="J419" s="360">
        <f>(1.69*'VO2-LBM'!J419-1.69*'VCO2-LBM'!J419)/1000</f>
        <v>1.1699444274809156</v>
      </c>
      <c r="K419" s="116">
        <f>(1.69*'VO2-LBM'!K419-1.69*'VCO2-LBM'!K419)/1000</f>
        <v>0.70256094488188769</v>
      </c>
      <c r="L419" s="115"/>
      <c r="M419" s="360"/>
      <c r="N419" s="360"/>
      <c r="O419" s="360"/>
      <c r="P419" s="360"/>
      <c r="Q419" s="360"/>
      <c r="R419" s="360"/>
      <c r="S419" s="360"/>
      <c r="T419" s="360"/>
      <c r="U419" s="378"/>
    </row>
  </sheetData>
  <sheetProtection algorithmName="SHA-512" hashValue="rJzK24fLCAzf9VnIvJ3tebdOsJ1k2o9ZLcE1C2nswMZ+bySAkOVM/3tf01yOSOxTxiOiv+Df+yqAopcl43SCNA==" saltValue="8V5HcZYFQqF4E3tOPNaGMg==" spinCount="100000" sheet="1" objects="1" scenarios="1"/>
  <mergeCells count="14">
    <mergeCell ref="O21:W21"/>
    <mergeCell ref="N30:P30"/>
    <mergeCell ref="Q30:S30"/>
    <mergeCell ref="T30:V30"/>
    <mergeCell ref="E30:G30"/>
    <mergeCell ref="H30:J30"/>
    <mergeCell ref="K30:M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AR419"/>
  <sheetViews>
    <sheetView zoomScaleNormal="100" workbookViewId="0"/>
  </sheetViews>
  <sheetFormatPr defaultColWidth="9.1796875" defaultRowHeight="12.5"/>
  <cols>
    <col min="1" max="1" width="9.1796875" style="55"/>
    <col min="2" max="2" width="9.1796875" style="55" customWidth="1"/>
    <col min="3"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193</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25">
        <f>AVERAGE(C$66:C$101)</f>
        <v>4.1091028272669234</v>
      </c>
      <c r="F32" s="325">
        <f>AVERAGE(C$102:C$137)</f>
        <v>3.5528588872924662</v>
      </c>
      <c r="G32" s="326">
        <f>AVERAGE(C$66:C$137)</f>
        <v>3.8309808572796942</v>
      </c>
      <c r="H32" s="327">
        <f>AVERAGE(C$138:C$173)</f>
        <v>5.5249112643678178</v>
      </c>
      <c r="I32" s="325">
        <f>AVERAGE(C$174:C$209)</f>
        <v>3.1233762356321844</v>
      </c>
      <c r="J32" s="326">
        <f>AVERAGE(C$138:C$209)</f>
        <v>4.3241437500000028</v>
      </c>
      <c r="K32" s="327">
        <f>AVERAGE(C$210:C$245)</f>
        <v>5.3574662308429133</v>
      </c>
      <c r="L32" s="325">
        <f>AVERAGE(C$246:C$281)</f>
        <v>2.6926324648786744</v>
      </c>
      <c r="M32" s="326">
        <f>AVERAGE(C$210:C$281)</f>
        <v>4.0250493478607909</v>
      </c>
      <c r="N32" s="382">
        <f>AVERAGE(C282:C317)</f>
        <v>5.5129909849936158</v>
      </c>
      <c r="O32" s="380">
        <f>AVERAGE(C318:C352)</f>
        <v>3.0672847980295588</v>
      </c>
      <c r="P32" s="381">
        <f>AVERAGE(C282:C352)</f>
        <v>4.3073611745183742</v>
      </c>
      <c r="Q32" s="327">
        <f>AVERAGE(C353:C388)</f>
        <v>5.2827002554278435</v>
      </c>
      <c r="R32" s="325">
        <f>AVERAGE(C389:C419)</f>
        <v>2.8494519577308144</v>
      </c>
      <c r="S32" s="326">
        <f>AVERAGE(C353:C419)</f>
        <v>4.1568689535083232</v>
      </c>
      <c r="T32" s="327"/>
      <c r="U32" s="325"/>
      <c r="V32" s="328"/>
      <c r="W32" s="135"/>
    </row>
    <row r="33" spans="1:23" ht="12.75" customHeight="1">
      <c r="A33" s="157"/>
      <c r="B33" s="158"/>
      <c r="C33" s="264">
        <f>'VO2 Raw '!C33</f>
        <v>1</v>
      </c>
      <c r="D33" s="265">
        <f>'Body Composition'!D31</f>
        <v>306</v>
      </c>
      <c r="E33" s="329">
        <f>AVERAGE(D$66:D$101)</f>
        <v>1.4915019567219163</v>
      </c>
      <c r="F33" s="329">
        <f>AVERAGE(D$102:D$137)</f>
        <v>2.6767855049109892</v>
      </c>
      <c r="G33" s="106">
        <f>AVERAGE(D$66:D$137)</f>
        <v>2.0841437308164532</v>
      </c>
      <c r="H33" s="109">
        <f>AVERAGE(D$138:D$173)</f>
        <v>3.5477130985267031</v>
      </c>
      <c r="I33" s="329">
        <f>AVERAGE(D$174:D$209)</f>
        <v>2.7271858655616956</v>
      </c>
      <c r="J33" s="106">
        <f>AVERAGE(D$138:D$209)</f>
        <v>3.1374494820441998</v>
      </c>
      <c r="K33" s="109">
        <f>AVERAGE(D$210:D$245)</f>
        <v>4.2959610420503385</v>
      </c>
      <c r="L33" s="329">
        <f>AVERAGE(D$246:D$281)</f>
        <v>2.2099370395948439</v>
      </c>
      <c r="M33" s="106">
        <f>AVERAGE(D$210:D$281)</f>
        <v>3.2529490408225907</v>
      </c>
      <c r="N33" s="327">
        <f>AVERAGE(D282:D317)</f>
        <v>2.7497804864947835</v>
      </c>
      <c r="O33" s="325">
        <f>AVERAGE(D318:D352)</f>
        <v>2.0202704104183118</v>
      </c>
      <c r="P33" s="326">
        <f>AVERAGE(D282:D352)</f>
        <v>2.3901628433584947</v>
      </c>
      <c r="Q33" s="109">
        <f>AVERAGE(D353:D388)</f>
        <v>3.5886152087170058</v>
      </c>
      <c r="R33" s="329">
        <f>AVERAGE(D389:D419)</f>
        <v>3.0922455711994306</v>
      </c>
      <c r="S33" s="106">
        <f>AVERAGE(D353:D419)</f>
        <v>3.358951645089471</v>
      </c>
      <c r="T33" s="109"/>
      <c r="U33" s="329"/>
      <c r="V33" s="330"/>
      <c r="W33" s="162"/>
    </row>
    <row r="34" spans="1:23" ht="12.75" customHeight="1">
      <c r="A34" s="157"/>
      <c r="B34" s="158"/>
      <c r="C34" s="159"/>
      <c r="D34" s="265">
        <f>'Body Composition'!D32</f>
        <v>307</v>
      </c>
      <c r="E34" s="329">
        <f>AVERAGE(E$66:E$101)</f>
        <v>2.5468053571428575</v>
      </c>
      <c r="F34" s="329">
        <f>AVERAGE(E$102:E$137)</f>
        <v>2.8621366071428582</v>
      </c>
      <c r="G34" s="106">
        <f>AVERAGE(E$66:E$137)</f>
        <v>2.7044709821428579</v>
      </c>
      <c r="H34" s="109">
        <f>AVERAGE(E$138:E$173)</f>
        <v>4.4012174107142874</v>
      </c>
      <c r="I34" s="329">
        <f>AVERAGE(E$174:E$209)</f>
        <v>3.2396031250000008</v>
      </c>
      <c r="J34" s="106">
        <f>AVERAGE(E$138:E$209)</f>
        <v>3.8204102678571457</v>
      </c>
      <c r="K34" s="109">
        <f>AVERAGE(E$210:E$245)</f>
        <v>4.9328482142857162</v>
      </c>
      <c r="L34" s="329">
        <f>AVERAGE(E$246:E$281)</f>
        <v>2.6281156250000004</v>
      </c>
      <c r="M34" s="106">
        <f>AVERAGE(E$210:E$281)</f>
        <v>3.7804819196428578</v>
      </c>
      <c r="N34" s="327">
        <f>AVERAGE(E282:E317)</f>
        <v>4.5342116071428586</v>
      </c>
      <c r="O34" s="325">
        <f>AVERAGE(E318:E352)</f>
        <v>2.9032250510204096</v>
      </c>
      <c r="P34" s="326">
        <f>AVERAGE(E282:E352)</f>
        <v>3.7302041498993974</v>
      </c>
      <c r="Q34" s="109">
        <f>AVERAGE(E353:E388)</f>
        <v>4.9683915178571425</v>
      </c>
      <c r="R34" s="329">
        <f>AVERAGE(E389:E419)</f>
        <v>3.747103341013827</v>
      </c>
      <c r="S34" s="106">
        <f>AVERAGE(E353:E419)</f>
        <v>4.4033178837953111</v>
      </c>
      <c r="T34" s="109"/>
      <c r="U34" s="329"/>
      <c r="V34" s="330"/>
      <c r="W34" s="162"/>
    </row>
    <row r="35" spans="1:23" ht="13">
      <c r="A35" s="157"/>
      <c r="B35" s="158"/>
      <c r="C35" s="159"/>
      <c r="D35" s="265">
        <f>'Body Composition'!D33</f>
        <v>797</v>
      </c>
      <c r="E35" s="329">
        <f>AVERAGE(F$66:F$101)</f>
        <v>4.8238328205128207</v>
      </c>
      <c r="F35" s="329">
        <f>AVERAGE(F$102:F$137)</f>
        <v>4.1449856837606855</v>
      </c>
      <c r="G35" s="106">
        <f>AVERAGE(F$66:F$137)</f>
        <v>4.4844092521367527</v>
      </c>
      <c r="H35" s="109">
        <f>AVERAGE(F$138:F$173)</f>
        <v>6.1262558547008545</v>
      </c>
      <c r="I35" s="329">
        <f>AVERAGE(F$174:F$209)</f>
        <v>2.6724988888888896</v>
      </c>
      <c r="J35" s="106">
        <f>AVERAGE(F$138:F$209)</f>
        <v>4.3993773717948734</v>
      </c>
      <c r="K35" s="109">
        <f>AVERAGE(F$210:F$245)</f>
        <v>6.2963219658119662</v>
      </c>
      <c r="L35" s="329">
        <f>AVERAGE(F$246:F$281)</f>
        <v>2.3292335470085481</v>
      </c>
      <c r="M35" s="106">
        <f>AVERAGE(F$210:F$281)</f>
        <v>4.3127777564102558</v>
      </c>
      <c r="N35" s="327">
        <f>AVERAGE(F282:F317)</f>
        <v>6.2325755555555551</v>
      </c>
      <c r="O35" s="325">
        <f>AVERAGE(E318:F352)</f>
        <v>2.5403608551805337</v>
      </c>
      <c r="P35" s="326">
        <f>AVERAGE(F282:F352)</f>
        <v>4.2335930010834248</v>
      </c>
      <c r="Q35" s="109">
        <f>AVERAGE(F353:F388)</f>
        <v>6.4998962393162394</v>
      </c>
      <c r="R35" s="329">
        <f>AVERAGE(F389:F419)</f>
        <v>2.1010917121588104</v>
      </c>
      <c r="S35" s="106">
        <f>AVERAGE(F353:F419)</f>
        <v>4.464628473019518</v>
      </c>
      <c r="T35" s="109"/>
      <c r="U35" s="329"/>
      <c r="V35" s="330"/>
      <c r="W35" s="162"/>
    </row>
    <row r="36" spans="1:23" ht="13">
      <c r="A36" s="157"/>
      <c r="B36" s="158"/>
      <c r="C36" s="159"/>
      <c r="D36" s="265">
        <f>'Body Composition'!D34</f>
        <v>798</v>
      </c>
      <c r="E36" s="329">
        <f>AVERAGE(G$66:G$101)</f>
        <v>2.6396287538051748</v>
      </c>
      <c r="F36" s="329">
        <f>AVERAGE(G$102:G$137)</f>
        <v>3.1754895205479468</v>
      </c>
      <c r="G36" s="106">
        <f>AVERAGE(G$66:G$137)</f>
        <v>2.9075591371765608</v>
      </c>
      <c r="H36" s="109">
        <f>AVERAGE(G$138:G$173)</f>
        <v>4.0497200799086768</v>
      </c>
      <c r="I36" s="329">
        <f>AVERAGE(G$174:G$209)</f>
        <v>2.4582759589041112</v>
      </c>
      <c r="J36" s="106">
        <f>AVERAGE(G$138:G$209)</f>
        <v>3.253998019406394</v>
      </c>
      <c r="K36" s="109">
        <f>AVERAGE(G$210:G$245)</f>
        <v>3.7645887500000024</v>
      </c>
      <c r="L36" s="329">
        <f>AVERAGE(G$246:G$281)</f>
        <v>2.4296087328767126</v>
      </c>
      <c r="M36" s="106">
        <f>AVERAGE(G$210:G$281)</f>
        <v>3.0970987414383582</v>
      </c>
      <c r="N36" s="327">
        <f>AVERAGE(G282:G317)</f>
        <v>4.9928249162861498</v>
      </c>
      <c r="O36" s="325">
        <f>AVERAGE(G318:G352)</f>
        <v>2.8051717495107646</v>
      </c>
      <c r="P36" s="326">
        <f>AVERAGE(G282:G352)</f>
        <v>3.9144043411151848</v>
      </c>
      <c r="Q36" s="109">
        <f>AVERAGE(G353:G388)</f>
        <v>5.0506833504566213</v>
      </c>
      <c r="R36" s="329">
        <f>AVERAGE(G389:G419)</f>
        <v>3.2797823508616895</v>
      </c>
      <c r="S36" s="106">
        <f>AVERAGE(G353:G419)</f>
        <v>4.2313112461664293</v>
      </c>
      <c r="T36" s="109"/>
      <c r="U36" s="329"/>
      <c r="V36" s="330"/>
      <c r="W36" s="162"/>
    </row>
    <row r="37" spans="1:23" ht="13">
      <c r="A37" s="157"/>
      <c r="B37" s="158"/>
      <c r="C37" s="159"/>
      <c r="D37" s="265">
        <f>'Body Composition'!D35</f>
        <v>308</v>
      </c>
      <c r="E37" s="329">
        <f>AVERAGE(H$66:H$101)</f>
        <v>4.5409351631393315</v>
      </c>
      <c r="F37" s="329">
        <f>AVERAGE(H$102:H$137)</f>
        <v>4.1804399911816583</v>
      </c>
      <c r="G37" s="106">
        <f>AVERAGE(H$66:H$137)</f>
        <v>4.360687577160494</v>
      </c>
      <c r="H37" s="109">
        <f>AVERAGE(H$138:H$173)</f>
        <v>6.2160970634920636</v>
      </c>
      <c r="I37" s="329">
        <f>AVERAGE(H$174:H$209)</f>
        <v>3.6618829850088184</v>
      </c>
      <c r="J37" s="106">
        <f>AVERAGE(H$138:H$209)</f>
        <v>4.9389900242504403</v>
      </c>
      <c r="K37" s="109">
        <f>AVERAGE(H$210:H$245)</f>
        <v>6.0869407980599641</v>
      </c>
      <c r="L37" s="329">
        <f>AVERAGE(H$246:H$281)</f>
        <v>2.5997990035273384</v>
      </c>
      <c r="M37" s="106">
        <f>AVERAGE(H$210:H$281)</f>
        <v>4.3433699007936521</v>
      </c>
      <c r="N37" s="327">
        <f>AVERAGE(H282:H317)</f>
        <v>6.1812663932980598</v>
      </c>
      <c r="O37" s="325">
        <f>AVERAGE(H318:H352)</f>
        <v>2.4665771020408171</v>
      </c>
      <c r="P37" s="326">
        <f>AVERAGE(H282:H352)</f>
        <v>4.3500815314106873</v>
      </c>
      <c r="Q37" s="109">
        <f>AVERAGE(H353:H388)</f>
        <v>5.6414207275132293</v>
      </c>
      <c r="R37" s="329">
        <f>AVERAGE(H389:H419)</f>
        <v>1.9678708038914503</v>
      </c>
      <c r="S37" s="106">
        <f>AVERAGE(H353:H419)</f>
        <v>3.9417185240464363</v>
      </c>
      <c r="T37" s="109"/>
      <c r="U37" s="329"/>
      <c r="V37" s="330"/>
      <c r="W37" s="162"/>
    </row>
    <row r="38" spans="1:23" ht="13">
      <c r="A38" s="157"/>
      <c r="B38" s="158"/>
      <c r="C38" s="159"/>
      <c r="D38" s="265">
        <f>'Body Composition'!D36</f>
        <v>309</v>
      </c>
      <c r="E38" s="329">
        <f>AVERAGE(I$66:I$101)</f>
        <v>3.866901851851853</v>
      </c>
      <c r="F38" s="329">
        <f>AVERAGE(I$102:I$137)</f>
        <v>3.5038138888888906</v>
      </c>
      <c r="G38" s="106">
        <f>AVERAGE(I$66:I$137)</f>
        <v>3.6853578703703715</v>
      </c>
      <c r="H38" s="109">
        <f>AVERAGE(I$138:I$173)</f>
        <v>6.0528759259259273</v>
      </c>
      <c r="I38" s="329">
        <f>AVERAGE(I$174:I$209)</f>
        <v>3.8474615740740763</v>
      </c>
      <c r="J38" s="106">
        <f>AVERAGE(I$138:I$209)</f>
        <v>4.9501687499999996</v>
      </c>
      <c r="K38" s="109">
        <f>AVERAGE(I$210:I$245)</f>
        <v>6.2784319444444474</v>
      </c>
      <c r="L38" s="329">
        <f>AVERAGE(I$246:I$281)</f>
        <v>3.1679898148148147</v>
      </c>
      <c r="M38" s="106">
        <f>AVERAGE(I$210:I$281)</f>
        <v>4.723210879629633</v>
      </c>
      <c r="N38" s="327">
        <f>AVERAGE(I282:I317)</f>
        <v>6.0852703703703703</v>
      </c>
      <c r="O38" s="325">
        <f>AVERAGE(H318:I352)</f>
        <v>2.9191290272108859</v>
      </c>
      <c r="P38" s="326">
        <f>AVERAGE(I282:I352)</f>
        <v>4.7475854460093911</v>
      </c>
      <c r="Q38" s="109">
        <f>AVERAGE(I353:I388)</f>
        <v>6.2934421296296303</v>
      </c>
      <c r="R38" s="329">
        <f>AVERAGE(I389:I419)</f>
        <v>2.7885435483870977</v>
      </c>
      <c r="S38" s="106">
        <f>AVERAGE(I353:I419)</f>
        <v>4.6717726368159189</v>
      </c>
      <c r="T38" s="109"/>
      <c r="U38" s="329"/>
      <c r="V38" s="330"/>
      <c r="W38" s="162"/>
    </row>
    <row r="39" spans="1:23" ht="13">
      <c r="A39" s="157"/>
      <c r="B39" s="158"/>
      <c r="C39" s="159"/>
      <c r="D39" s="265">
        <f>'Body Composition'!D37</f>
        <v>312</v>
      </c>
      <c r="E39" s="329">
        <f>AVERAGE(J$66:J$101)</f>
        <v>4.7045842239185767</v>
      </c>
      <c r="F39" s="329">
        <f>AVERAGE(J$102:J$137)</f>
        <v>4.2035087277353718</v>
      </c>
      <c r="G39" s="106">
        <f>AVERAGE(J$66:J$137)</f>
        <v>4.4540464758269751</v>
      </c>
      <c r="H39" s="109">
        <f>AVERAGE(J$138:J$173)</f>
        <v>6.5533494953350324</v>
      </c>
      <c r="I39" s="329">
        <f>AVERAGE(J$174:J$209)</f>
        <v>4.6793898770144198</v>
      </c>
      <c r="J39" s="106">
        <f>AVERAGE(J$138:J$209)</f>
        <v>5.6163696861747292</v>
      </c>
      <c r="K39" s="109">
        <f>AVERAGE(J$210:J$245)</f>
        <v>6.94067900763359</v>
      </c>
      <c r="L39" s="329">
        <f>AVERAGE(J$246:J$281)</f>
        <v>3.2269468490245981</v>
      </c>
      <c r="M39" s="106">
        <f>AVERAGE(J$210:J$281)</f>
        <v>5.0838129283290918</v>
      </c>
      <c r="N39" s="327">
        <f>AVERAGE(J282:J317)</f>
        <v>5.9475674342663289</v>
      </c>
      <c r="O39" s="325">
        <f>AVERAGE(I318:J352)</f>
        <v>2.9264359222101071</v>
      </c>
      <c r="P39" s="326">
        <f>AVERAGE(J282:J352)</f>
        <v>4.2387902655628453</v>
      </c>
      <c r="Q39" s="109">
        <f>AVERAGE(J353:J388)</f>
        <v>6.0694135326547913</v>
      </c>
      <c r="R39" s="329">
        <f>AVERAGE(J389:J419)</f>
        <v>4.0829542624969228</v>
      </c>
      <c r="S39" s="106">
        <f>AVERAGE(J353:J419)</f>
        <v>5.1503055121339862</v>
      </c>
      <c r="T39" s="109"/>
      <c r="U39" s="329"/>
      <c r="V39" s="330"/>
      <c r="W39" s="162"/>
    </row>
    <row r="40" spans="1:23" ht="13">
      <c r="A40" s="157"/>
      <c r="B40" s="158"/>
      <c r="C40" s="163"/>
      <c r="D40" s="266" t="str">
        <f>'Body Composition'!D38</f>
        <v>NT</v>
      </c>
      <c r="E40" s="329">
        <f>AVERAGE(K$66:K$101)</f>
        <v>3.4776730577427823</v>
      </c>
      <c r="F40" s="329">
        <f>AVERAGE(K$102:K$137)</f>
        <v>3.7595519641294857</v>
      </c>
      <c r="G40" s="106">
        <f>AVERAGE(K$66:K$137)</f>
        <v>3.6186125109361336</v>
      </c>
      <c r="H40" s="109">
        <f>AVERAGE(K$138:K$173)</f>
        <v>5.5564181780402464</v>
      </c>
      <c r="I40" s="329">
        <f>AVERAGE(K$174:K$209)</f>
        <v>3.8857297747156618</v>
      </c>
      <c r="J40" s="106">
        <f>AVERAGE(K$138:K$209)</f>
        <v>4.7210739763779541</v>
      </c>
      <c r="K40" s="109">
        <f>AVERAGE(K$210:K$245)</f>
        <v>6.0272856649168887</v>
      </c>
      <c r="L40" s="329">
        <f>AVERAGE(K$246:K$281)</f>
        <v>3.1357677515310591</v>
      </c>
      <c r="M40" s="106">
        <f>AVERAGE(K$210:K$281)</f>
        <v>4.5815267082239748</v>
      </c>
      <c r="N40" s="327">
        <f>AVERAGE(K282:K317)</f>
        <v>5.6442581167979036</v>
      </c>
      <c r="O40" s="325">
        <f>AVERAGE(J318:K352)</f>
        <v>2.8603671175606875</v>
      </c>
      <c r="P40" s="326">
        <f>AVERAGE(K282:K352)</f>
        <v>4.4588353410225174</v>
      </c>
      <c r="Q40" s="109">
        <f>AVERAGE(K353:K388)</f>
        <v>5.7136631299212617</v>
      </c>
      <c r="R40" s="329">
        <f>AVERAGE(K389:K419)</f>
        <v>4.1935425527051065</v>
      </c>
      <c r="S40" s="106">
        <f>AVERAGE(K353:K419)</f>
        <v>5.010323758373489</v>
      </c>
      <c r="T40" s="109"/>
      <c r="U40" s="329"/>
      <c r="V40" s="330"/>
      <c r="W40" s="162"/>
    </row>
    <row r="41" spans="1:23" ht="13">
      <c r="A41" s="157"/>
      <c r="B41" s="158"/>
      <c r="C41" s="165"/>
      <c r="D41" s="166" t="s">
        <v>25</v>
      </c>
      <c r="E41" s="331">
        <f>AVERAGE(E32:E40)</f>
        <v>3.577885112455804</v>
      </c>
      <c r="F41" s="332">
        <f>AVERAGE(F32:F40)</f>
        <v>3.5621745306211512</v>
      </c>
      <c r="G41" s="332">
        <f t="shared" ref="G41:S41" si="0">AVERAGE(G32:G40)</f>
        <v>3.5700298215384771</v>
      </c>
      <c r="H41" s="331">
        <f t="shared" si="0"/>
        <v>5.3365064856679574</v>
      </c>
      <c r="I41" s="332">
        <f t="shared" si="0"/>
        <v>3.3661560316444286</v>
      </c>
      <c r="J41" s="333">
        <f t="shared" si="0"/>
        <v>4.3513312586561925</v>
      </c>
      <c r="K41" s="332">
        <f t="shared" si="0"/>
        <v>5.5533915131162033</v>
      </c>
      <c r="L41" s="332">
        <f t="shared" si="0"/>
        <v>2.7133367586951764</v>
      </c>
      <c r="M41" s="333">
        <f t="shared" si="0"/>
        <v>4.1333641359056896</v>
      </c>
      <c r="N41" s="361">
        <f t="shared" si="0"/>
        <v>5.3200828739117361</v>
      </c>
      <c r="O41" s="361">
        <f t="shared" si="0"/>
        <v>2.7232024481313419</v>
      </c>
      <c r="P41" s="362">
        <f t="shared" si="0"/>
        <v>4.0412242326644794</v>
      </c>
      <c r="Q41" s="361">
        <f t="shared" si="0"/>
        <v>5.4564695657215294</v>
      </c>
      <c r="R41" s="361">
        <f t="shared" si="0"/>
        <v>3.1225095667161273</v>
      </c>
      <c r="S41" s="362">
        <f t="shared" si="0"/>
        <v>4.3765776258832094</v>
      </c>
      <c r="T41" s="361"/>
      <c r="U41" s="361"/>
      <c r="V41" s="363"/>
      <c r="W41" s="162"/>
    </row>
    <row r="42" spans="1:23" ht="13.5" thickBot="1">
      <c r="A42" s="157"/>
      <c r="B42" s="158"/>
      <c r="C42" s="165"/>
      <c r="D42" s="166" t="s">
        <v>15</v>
      </c>
      <c r="E42" s="335">
        <f>STDEV(E32:E40)/SQRT(COUNT(E32:E40))</f>
        <v>0.38045134927860902</v>
      </c>
      <c r="F42" s="336">
        <f>STDEV(F32:F40)/SQRT(COUNT(F32:F40))</f>
        <v>0.18999902366260471</v>
      </c>
      <c r="G42" s="336">
        <f t="shared" ref="G42:M42" si="1">STDEV(G32:G40)/SQRT(COUNT(G32:G40))</f>
        <v>0.28191774167182976</v>
      </c>
      <c r="H42" s="335">
        <f t="shared" si="1"/>
        <v>0.35756700883909215</v>
      </c>
      <c r="I42" s="336">
        <f t="shared" si="1"/>
        <v>0.23869717164468574</v>
      </c>
      <c r="J42" s="337">
        <f t="shared" si="1"/>
        <v>0.27395140890778791</v>
      </c>
      <c r="K42" s="336">
        <f t="shared" si="1"/>
        <v>0.34792747089964671</v>
      </c>
      <c r="L42" s="336">
        <f t="shared" si="1"/>
        <v>0.12643525727663532</v>
      </c>
      <c r="M42" s="337">
        <f t="shared" si="1"/>
        <v>0.22090873263512814</v>
      </c>
      <c r="N42" s="367">
        <f>STDEV(N32:N40)/SQRT(COUNT(N32:N40))</f>
        <v>0.37318035621907192</v>
      </c>
      <c r="O42" s="367">
        <f t="shared" ref="O42:S42" si="2">STDEV(O32:O40)/SQRT(COUNT(O32:O40))</f>
        <v>0.10861668388822208</v>
      </c>
      <c r="P42" s="368">
        <f t="shared" si="2"/>
        <v>0.22835235543639965</v>
      </c>
      <c r="Q42" s="364">
        <f t="shared" si="2"/>
        <v>0.29314568737007424</v>
      </c>
      <c r="R42" s="364">
        <f t="shared" si="2"/>
        <v>0.26478273475961039</v>
      </c>
      <c r="S42" s="365">
        <f t="shared" si="2"/>
        <v>0.18219100123344811</v>
      </c>
      <c r="T42" s="364"/>
      <c r="U42" s="364"/>
      <c r="V42" s="366"/>
      <c r="W42" s="162"/>
    </row>
    <row r="43" spans="1:23" ht="13">
      <c r="A43" s="157"/>
      <c r="B43" s="158"/>
      <c r="C43" s="275"/>
      <c r="D43" s="276"/>
      <c r="E43" s="341"/>
      <c r="F43" s="342"/>
      <c r="G43" s="343"/>
      <c r="H43" s="341"/>
      <c r="I43" s="342"/>
      <c r="J43" s="343"/>
      <c r="K43" s="341"/>
      <c r="L43" s="342"/>
      <c r="M43" s="343"/>
      <c r="N43" s="327"/>
      <c r="O43" s="325"/>
      <c r="P43" s="326"/>
      <c r="Q43" s="341"/>
      <c r="R43" s="342"/>
      <c r="S43" s="343"/>
      <c r="T43" s="341"/>
      <c r="U43" s="342"/>
      <c r="V43" s="344"/>
      <c r="W43" s="162"/>
    </row>
    <row r="44" spans="1:23" ht="13">
      <c r="A44" s="157"/>
      <c r="B44" s="158"/>
      <c r="C44" s="177"/>
      <c r="D44" s="281"/>
      <c r="E44" s="109"/>
      <c r="F44" s="329"/>
      <c r="G44" s="106"/>
      <c r="H44" s="109"/>
      <c r="I44" s="329"/>
      <c r="J44" s="106"/>
      <c r="K44" s="109"/>
      <c r="L44" s="329"/>
      <c r="M44" s="106"/>
      <c r="N44" s="327"/>
      <c r="O44" s="325"/>
      <c r="P44" s="326"/>
      <c r="Q44" s="109"/>
      <c r="R44" s="329"/>
      <c r="S44" s="106"/>
      <c r="T44" s="109"/>
      <c r="U44" s="329"/>
      <c r="V44" s="330"/>
      <c r="W44" s="162"/>
    </row>
    <row r="45" spans="1:23" ht="13">
      <c r="A45" s="157"/>
      <c r="B45" s="158"/>
      <c r="C45" s="179"/>
      <c r="D45" s="281"/>
      <c r="E45" s="109"/>
      <c r="F45" s="329"/>
      <c r="G45" s="106"/>
      <c r="H45" s="109"/>
      <c r="I45" s="329"/>
      <c r="J45" s="106"/>
      <c r="K45" s="109"/>
      <c r="L45" s="329"/>
      <c r="M45" s="106"/>
      <c r="N45" s="327"/>
      <c r="O45" s="325"/>
      <c r="P45" s="326"/>
      <c r="Q45" s="109"/>
      <c r="R45" s="329"/>
      <c r="S45" s="106"/>
      <c r="T45" s="109"/>
      <c r="U45" s="329"/>
      <c r="V45" s="330"/>
      <c r="W45" s="162"/>
    </row>
    <row r="46" spans="1:23" ht="13">
      <c r="A46" s="157"/>
      <c r="B46" s="158"/>
      <c r="C46" s="179"/>
      <c r="D46" s="281"/>
      <c r="E46" s="109"/>
      <c r="F46" s="329"/>
      <c r="G46" s="106"/>
      <c r="H46" s="109"/>
      <c r="I46" s="329"/>
      <c r="J46" s="106"/>
      <c r="K46" s="109"/>
      <c r="L46" s="329"/>
      <c r="M46" s="106"/>
      <c r="N46" s="327"/>
      <c r="O46" s="325"/>
      <c r="P46" s="326"/>
      <c r="Q46" s="109"/>
      <c r="R46" s="329"/>
      <c r="S46" s="106"/>
      <c r="T46" s="109"/>
      <c r="U46" s="329"/>
      <c r="V46" s="330"/>
      <c r="W46" s="162"/>
    </row>
    <row r="47" spans="1:23" ht="13">
      <c r="A47" s="157"/>
      <c r="B47" s="158"/>
      <c r="C47" s="179"/>
      <c r="D47" s="281"/>
      <c r="E47" s="109"/>
      <c r="F47" s="329"/>
      <c r="G47" s="106"/>
      <c r="H47" s="109"/>
      <c r="I47" s="329"/>
      <c r="J47" s="106"/>
      <c r="K47" s="109"/>
      <c r="L47" s="329"/>
      <c r="M47" s="106"/>
      <c r="N47" s="327"/>
      <c r="O47" s="325"/>
      <c r="P47" s="326"/>
      <c r="Q47" s="109"/>
      <c r="R47" s="329"/>
      <c r="S47" s="106"/>
      <c r="T47" s="109"/>
      <c r="U47" s="329"/>
      <c r="V47" s="330"/>
      <c r="W47" s="162"/>
    </row>
    <row r="48" spans="1:23" ht="13">
      <c r="A48" s="157"/>
      <c r="B48" s="158"/>
      <c r="C48" s="179"/>
      <c r="D48" s="281"/>
      <c r="E48" s="109"/>
      <c r="F48" s="329"/>
      <c r="G48" s="106"/>
      <c r="H48" s="109"/>
      <c r="I48" s="329"/>
      <c r="J48" s="106"/>
      <c r="K48" s="109"/>
      <c r="L48" s="329"/>
      <c r="M48" s="106"/>
      <c r="N48" s="327"/>
      <c r="O48" s="325"/>
      <c r="P48" s="326"/>
      <c r="Q48" s="109"/>
      <c r="R48" s="329"/>
      <c r="S48" s="106"/>
      <c r="T48" s="109"/>
      <c r="U48" s="329"/>
      <c r="V48" s="330"/>
      <c r="W48" s="162"/>
    </row>
    <row r="49" spans="1:44" ht="13">
      <c r="A49" s="157"/>
      <c r="B49" s="158"/>
      <c r="C49" s="179"/>
      <c r="D49" s="281"/>
      <c r="E49" s="109"/>
      <c r="F49" s="329"/>
      <c r="G49" s="106"/>
      <c r="H49" s="109"/>
      <c r="I49" s="329"/>
      <c r="J49" s="106"/>
      <c r="K49" s="109"/>
      <c r="L49" s="329"/>
      <c r="M49" s="106"/>
      <c r="N49" s="327"/>
      <c r="O49" s="325"/>
      <c r="P49" s="326"/>
      <c r="Q49" s="109"/>
      <c r="R49" s="329"/>
      <c r="S49" s="106"/>
      <c r="T49" s="109"/>
      <c r="U49" s="329"/>
      <c r="V49" s="330"/>
      <c r="W49" s="162"/>
    </row>
    <row r="50" spans="1:44" ht="13">
      <c r="A50" s="157"/>
      <c r="B50" s="158"/>
      <c r="C50" s="179"/>
      <c r="D50" s="281"/>
      <c r="E50" s="109"/>
      <c r="F50" s="329"/>
      <c r="G50" s="106"/>
      <c r="H50" s="109"/>
      <c r="I50" s="329"/>
      <c r="J50" s="106"/>
      <c r="K50" s="109"/>
      <c r="L50" s="329"/>
      <c r="M50" s="106"/>
      <c r="N50" s="327"/>
      <c r="O50" s="325"/>
      <c r="P50" s="326"/>
      <c r="Q50" s="109"/>
      <c r="R50" s="329"/>
      <c r="S50" s="106"/>
      <c r="T50" s="109"/>
      <c r="U50" s="329"/>
      <c r="V50" s="330"/>
      <c r="W50" s="162"/>
    </row>
    <row r="51" spans="1:44" ht="13">
      <c r="A51" s="157"/>
      <c r="B51" s="158"/>
      <c r="C51" s="179"/>
      <c r="D51" s="281"/>
      <c r="E51" s="109"/>
      <c r="F51" s="329"/>
      <c r="G51" s="106"/>
      <c r="H51" s="109"/>
      <c r="I51" s="329"/>
      <c r="J51" s="106"/>
      <c r="K51" s="109"/>
      <c r="L51" s="329"/>
      <c r="M51" s="106"/>
      <c r="N51" s="325"/>
      <c r="O51" s="325"/>
      <c r="P51" s="326"/>
      <c r="Q51" s="329"/>
      <c r="R51" s="329"/>
      <c r="S51" s="106"/>
      <c r="T51" s="329"/>
      <c r="U51" s="329"/>
      <c r="V51" s="330"/>
      <c r="W51" s="162"/>
    </row>
    <row r="52" spans="1:44" ht="13">
      <c r="A52" s="157"/>
      <c r="B52" s="158"/>
      <c r="C52" s="179"/>
      <c r="D52" s="281"/>
      <c r="E52" s="109"/>
      <c r="F52" s="329"/>
      <c r="G52" s="106"/>
      <c r="H52" s="109"/>
      <c r="I52" s="329"/>
      <c r="J52" s="106"/>
      <c r="K52" s="109"/>
      <c r="L52" s="329"/>
      <c r="M52" s="106"/>
      <c r="N52" s="325"/>
      <c r="O52" s="325"/>
      <c r="P52" s="326"/>
      <c r="Q52" s="329"/>
      <c r="R52" s="329"/>
      <c r="S52" s="106"/>
      <c r="T52" s="329"/>
      <c r="U52" s="329"/>
      <c r="V52" s="330"/>
      <c r="W52" s="162"/>
    </row>
    <row r="53" spans="1:44" ht="13">
      <c r="A53" s="157"/>
      <c r="B53" s="158"/>
      <c r="C53" s="180"/>
      <c r="D53" s="282"/>
      <c r="E53" s="109"/>
      <c r="F53" s="329"/>
      <c r="G53" s="106"/>
      <c r="H53" s="109"/>
      <c r="I53" s="329"/>
      <c r="J53" s="106"/>
      <c r="K53" s="109"/>
      <c r="L53" s="329"/>
      <c r="M53" s="106"/>
      <c r="N53" s="325"/>
      <c r="O53" s="325"/>
      <c r="P53" s="326"/>
      <c r="Q53" s="329"/>
      <c r="R53" s="329"/>
      <c r="S53" s="106"/>
      <c r="T53" s="329"/>
      <c r="U53" s="329"/>
      <c r="V53" s="330"/>
      <c r="W53" s="162"/>
    </row>
    <row r="54" spans="1:44" ht="13">
      <c r="A54" s="157"/>
      <c r="B54" s="158"/>
      <c r="C54" s="182"/>
      <c r="D54" s="283"/>
      <c r="E54" s="331"/>
      <c r="F54" s="332"/>
      <c r="G54" s="332"/>
      <c r="H54" s="331"/>
      <c r="I54" s="332"/>
      <c r="J54" s="333"/>
      <c r="K54" s="332"/>
      <c r="L54" s="332"/>
      <c r="M54" s="333"/>
      <c r="N54" s="361"/>
      <c r="O54" s="361"/>
      <c r="P54" s="362"/>
      <c r="Q54" s="361"/>
      <c r="R54" s="361"/>
      <c r="S54" s="362"/>
      <c r="T54" s="361"/>
      <c r="U54" s="361"/>
      <c r="V54" s="363"/>
      <c r="W54" s="162"/>
    </row>
    <row r="55" spans="1:44" ht="13.5" thickBot="1">
      <c r="A55" s="157"/>
      <c r="B55" s="158"/>
      <c r="C55" s="184"/>
      <c r="D55" s="284"/>
      <c r="E55" s="335"/>
      <c r="F55" s="336"/>
      <c r="G55" s="336"/>
      <c r="H55" s="335"/>
      <c r="I55" s="336"/>
      <c r="J55" s="337"/>
      <c r="K55" s="336"/>
      <c r="L55" s="336"/>
      <c r="M55" s="337"/>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189"/>
      <c r="O56" s="385"/>
      <c r="P56" s="3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199" t="str">
        <f>'VO2 Raw '!C59</f>
        <v>Group 1:</v>
      </c>
      <c r="D59" s="200">
        <f>'VO2 Raw '!D59</f>
        <v>1</v>
      </c>
      <c r="E59" s="200"/>
      <c r="F59" s="200"/>
      <c r="G59" s="200"/>
      <c r="H59" s="200"/>
      <c r="I59" s="200"/>
      <c r="J59" s="200"/>
      <c r="K59" s="200"/>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04">
        <f>'VO2 Raw '!C60</f>
        <v>310</v>
      </c>
      <c r="D60" s="205">
        <f>'VO2 Raw '!D60</f>
        <v>306</v>
      </c>
      <c r="E60" s="205">
        <f>'VO2 Raw '!E60</f>
        <v>307</v>
      </c>
      <c r="F60" s="205">
        <f>'VO2 Raw '!F60</f>
        <v>797</v>
      </c>
      <c r="G60" s="205">
        <f>'VO2 Raw '!G60</f>
        <v>798</v>
      </c>
      <c r="H60" s="205">
        <f>'VO2 Raw '!H60</f>
        <v>308</v>
      </c>
      <c r="I60" s="205">
        <f>'VO2 Raw '!I60</f>
        <v>309</v>
      </c>
      <c r="J60" s="205">
        <f>'VO2 Raw '!J60</f>
        <v>312</v>
      </c>
      <c r="K60" s="206" t="str">
        <f>'VO2 Raw '!K60</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'VO2 Raw '!C62</f>
        <v>25.9</v>
      </c>
      <c r="D61" s="212">
        <f>'VO2 Raw '!D62</f>
        <v>27.3</v>
      </c>
      <c r="E61" s="212">
        <f>'VO2 Raw '!E62</f>
        <v>25.4</v>
      </c>
      <c r="F61" s="212">
        <f>'VO2 Raw '!F62</f>
        <v>24.1</v>
      </c>
      <c r="G61" s="212">
        <f>'VO2 Raw '!G62</f>
        <v>23</v>
      </c>
      <c r="H61" s="212">
        <f>'VO2 Raw '!H62</f>
        <v>20.5</v>
      </c>
      <c r="I61" s="212">
        <f>'VO2 Raw '!I62</f>
        <v>22.2</v>
      </c>
      <c r="J61" s="212">
        <f>'VO2 Raw '!J62</f>
        <v>20.9</v>
      </c>
      <c r="K61" s="213">
        <f>'VO2 Raw '!K62</f>
        <v>20.6</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133</v>
      </c>
      <c r="C62" s="219">
        <f>'Body Composition'!G62</f>
        <v>17.399999999999999</v>
      </c>
      <c r="D62" s="220">
        <f>'Body Composition'!G63</f>
        <v>18.100000000000001</v>
      </c>
      <c r="E62" s="220">
        <f>'Body Composition'!G64</f>
        <v>16.8</v>
      </c>
      <c r="F62" s="220">
        <f>'Body Composition'!G65</f>
        <v>15.6</v>
      </c>
      <c r="G62" s="220">
        <f>'Body Composition'!G66</f>
        <v>14.6</v>
      </c>
      <c r="H62" s="220">
        <f>'Body Composition'!G67</f>
        <v>12.6</v>
      </c>
      <c r="I62" s="220">
        <f>'Body Composition'!G68</f>
        <v>13.8</v>
      </c>
      <c r="J62" s="220">
        <f>'Body Composition'!G69</f>
        <v>13.1</v>
      </c>
      <c r="K62" s="221">
        <f>'Body Composition'!G70</f>
        <v>12.7</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346">
        <f>(4.57*'VCO2-LBM'!C63-3.23*'VO2-LBM'!C63)/1000</f>
        <v>1.473289942528736</v>
      </c>
      <c r="D63" s="347">
        <f>(4.57*'VCO2-LBM'!D63-3.23*'VO2-LBM'!D63)/1000</f>
        <v>1.3604516574585614</v>
      </c>
      <c r="E63" s="347">
        <f>(4.57*'VCO2-LBM'!E63-3.23*'VO2-LBM'!E63)/1000</f>
        <v>1.208651785714288</v>
      </c>
      <c r="F63" s="347">
        <f>(4.57*'VCO2-LBM'!F63-3.23*'VO2-LBM'!F63)/1000</f>
        <v>0.30849076923077157</v>
      </c>
      <c r="G63" s="347">
        <f>(4.57*'VCO2-LBM'!G63-3.23*'VO2-LBM'!G63)/1000</f>
        <v>1.1742989041095917</v>
      </c>
      <c r="H63" s="347">
        <f>(4.57*'VCO2-LBM'!H63-3.23*'VO2-LBM'!H63)/1000</f>
        <v>2.9331587301587314</v>
      </c>
      <c r="I63" s="347">
        <f>(4.57*'VCO2-LBM'!I63-3.23*'VO2-LBM'!I63)/1000</f>
        <v>1.9845166666666665</v>
      </c>
      <c r="J63" s="347">
        <f>(4.57*'VCO2-LBM'!J63-3.23*'VO2-LBM'!J63)/1000</f>
        <v>-0.16343343511450256</v>
      </c>
      <c r="K63" s="348">
        <f>(4.57*'VCO2-LBM'!K63-3.23*'VO2-LBM'!K63)/1000</f>
        <v>-0.11221244094488247</v>
      </c>
      <c r="L63" s="350">
        <f>AVERAGE(C63:C65)</f>
        <v>1.630469942528735</v>
      </c>
      <c r="M63" s="350">
        <f>AVERAGE(D63:D65)</f>
        <v>1.925645303867402</v>
      </c>
      <c r="N63" s="350">
        <f>AVERAGE(E63:E65)</f>
        <v>1.5104089285714288</v>
      </c>
      <c r="O63" s="350">
        <f>AVERAGE(F63:F65)</f>
        <v>0.37970307692307809</v>
      </c>
      <c r="P63" s="350">
        <f>AVERAGE(G63:G65)</f>
        <v>0.97619136986301436</v>
      </c>
      <c r="Q63" s="350">
        <f t="shared" ref="Q63:T63" si="4">AVERAGE(H63:H65)</f>
        <v>2.4160260317460334</v>
      </c>
      <c r="R63" s="350">
        <f t="shared" si="4"/>
        <v>1.4042444444444468</v>
      </c>
      <c r="S63" s="350">
        <f t="shared" si="4"/>
        <v>-0.18118407124681898</v>
      </c>
      <c r="T63" s="350">
        <f t="shared" si="4"/>
        <v>0.35730422572178339</v>
      </c>
      <c r="U63" s="351">
        <f>AVERAGE(L63:T63)</f>
        <v>1.1576454724910112</v>
      </c>
      <c r="V63" s="352"/>
      <c r="W63" s="90"/>
      <c r="X63" s="90"/>
      <c r="Y63" s="90"/>
      <c r="Z63" s="90"/>
      <c r="AA63" s="90"/>
      <c r="AB63" s="90"/>
      <c r="AC63" s="90"/>
      <c r="AD63" s="90"/>
      <c r="AE63" s="90"/>
      <c r="AF63" s="90"/>
      <c r="AG63" s="90"/>
      <c r="AH63" s="90"/>
      <c r="AI63" s="90"/>
      <c r="AJ63" s="90"/>
      <c r="AK63" s="90"/>
      <c r="AL63" s="90"/>
      <c r="AM63" s="90"/>
      <c r="AN63" s="90"/>
      <c r="AO63" s="90"/>
      <c r="AP63" s="90"/>
      <c r="AQ63" s="90"/>
      <c r="AR63" s="353"/>
    </row>
    <row r="64" spans="1:44">
      <c r="A64" s="223">
        <v>43723</v>
      </c>
      <c r="B64" s="224">
        <v>0.72391203703703699</v>
      </c>
      <c r="C64" s="354">
        <f>(4.57*'VCO2-LBM'!C64-3.23*'VO2-LBM'!C64)/1000</f>
        <v>2.4042995402298857</v>
      </c>
      <c r="D64" s="355">
        <f>(4.57*'VCO2-LBM'!D64-3.23*'VO2-LBM'!D64)/1000</f>
        <v>2.3882005524861887</v>
      </c>
      <c r="E64" s="355">
        <f>(4.57*'VCO2-LBM'!E64-3.23*'VO2-LBM'!E64)/1000</f>
        <v>1.9857214285714309</v>
      </c>
      <c r="F64" s="355">
        <f>(4.57*'VCO2-LBM'!F64-3.23*'VO2-LBM'!F64)/1000</f>
        <v>0.31045384615384863</v>
      </c>
      <c r="G64" s="355">
        <f>(4.57*'VCO2-LBM'!G64-3.23*'VO2-LBM'!G64)/1000</f>
        <v>1.3981722602739719</v>
      </c>
      <c r="H64" s="355">
        <f>(4.57*'VCO2-LBM'!H64-3.23*'VO2-LBM'!H64)/1000</f>
        <v>1.747259047619049</v>
      </c>
      <c r="I64" s="355">
        <f>(4.57*'VCO2-LBM'!I64-3.23*'VO2-LBM'!I64)/1000</f>
        <v>1.2961833333333379</v>
      </c>
      <c r="J64" s="355">
        <f>(4.57*'VCO2-LBM'!J64-3.23*'VO2-LBM'!J64)/1000</f>
        <v>8.6750687022900813E-2</v>
      </c>
      <c r="K64" s="356">
        <f>(4.57*'VCO2-LBM'!K64-3.23*'VO2-LBM'!K64)/1000</f>
        <v>-0.1003924409448864</v>
      </c>
      <c r="L64" s="329"/>
      <c r="M64" s="329"/>
      <c r="N64" s="329"/>
      <c r="O64" s="329"/>
      <c r="P64" s="329"/>
      <c r="Q64" s="329"/>
      <c r="R64" s="329"/>
      <c r="S64" s="329"/>
      <c r="T64" s="329"/>
      <c r="U64" s="357">
        <f>STDEV(L63:T63)/SQRT(COUNT(L63:T63))</f>
        <v>0.28021053795746775</v>
      </c>
      <c r="V64" s="352"/>
      <c r="W64" s="90"/>
      <c r="X64" s="90"/>
      <c r="Y64" s="90"/>
      <c r="Z64" s="90"/>
      <c r="AA64" s="90"/>
      <c r="AB64" s="90"/>
      <c r="AC64" s="90"/>
      <c r="AD64" s="90"/>
      <c r="AE64" s="90"/>
      <c r="AF64" s="90"/>
      <c r="AG64" s="90"/>
      <c r="AH64" s="90"/>
      <c r="AI64" s="90"/>
      <c r="AJ64" s="90"/>
      <c r="AK64" s="90"/>
      <c r="AL64" s="90"/>
      <c r="AM64" s="90"/>
      <c r="AN64" s="90"/>
      <c r="AO64" s="90"/>
      <c r="AP64" s="90"/>
      <c r="AQ64" s="90"/>
      <c r="AR64" s="353"/>
    </row>
    <row r="65" spans="1:44">
      <c r="A65" s="223">
        <v>43723</v>
      </c>
      <c r="B65" s="224">
        <v>0.73780092592592605</v>
      </c>
      <c r="C65" s="354">
        <f>(4.57*'VCO2-LBM'!C65-3.23*'VO2-LBM'!C65)/1000</f>
        <v>1.0138203448275835</v>
      </c>
      <c r="D65" s="355">
        <f>(4.57*'VCO2-LBM'!D65-3.23*'VO2-LBM'!D65)/1000</f>
        <v>2.0282837016574558</v>
      </c>
      <c r="E65" s="355">
        <f>(4.57*'VCO2-LBM'!E65-3.23*'VO2-LBM'!E65)/1000</f>
        <v>1.3368535714285681</v>
      </c>
      <c r="F65" s="355">
        <f>(4.57*'VCO2-LBM'!F65-3.23*'VO2-LBM'!F65)/1000</f>
        <v>0.52016461538461412</v>
      </c>
      <c r="G65" s="355">
        <f>(4.57*'VCO2-LBM'!G65-3.23*'VO2-LBM'!G65)/1000</f>
        <v>0.35610294520547903</v>
      </c>
      <c r="H65" s="355">
        <f>(4.57*'VCO2-LBM'!H65-3.23*'VO2-LBM'!H65)/1000</f>
        <v>2.567660317460319</v>
      </c>
      <c r="I65" s="355">
        <f>(4.57*'VCO2-LBM'!I65-3.23*'VO2-LBM'!I65)/1000</f>
        <v>0.93203333333333649</v>
      </c>
      <c r="J65" s="355">
        <f>(4.57*'VCO2-LBM'!J65-3.23*'VO2-LBM'!J65)/1000</f>
        <v>-0.46686946564885512</v>
      </c>
      <c r="K65" s="356">
        <f>(4.57*'VCO2-LBM'!K65-3.23*'VO2-LBM'!K65)/1000</f>
        <v>1.284517559055119</v>
      </c>
      <c r="L65" s="329"/>
      <c r="M65" s="329"/>
      <c r="N65" s="329"/>
      <c r="O65" s="329"/>
      <c r="P65" s="329"/>
      <c r="Q65" s="329"/>
      <c r="R65" s="329"/>
      <c r="S65" s="329"/>
      <c r="T65" s="329"/>
      <c r="U65" s="357"/>
      <c r="V65" s="352"/>
      <c r="W65" s="90"/>
      <c r="X65" s="90"/>
      <c r="Y65" s="90"/>
      <c r="Z65" s="90"/>
      <c r="AA65" s="90"/>
      <c r="AB65" s="90"/>
      <c r="AC65" s="90"/>
      <c r="AD65" s="90"/>
      <c r="AE65" s="90"/>
      <c r="AF65" s="90"/>
      <c r="AG65" s="90"/>
      <c r="AH65" s="90"/>
      <c r="AI65" s="90"/>
      <c r="AJ65" s="90"/>
      <c r="AK65" s="90"/>
      <c r="AL65" s="90"/>
      <c r="AM65" s="90"/>
      <c r="AN65" s="90"/>
      <c r="AO65" s="90"/>
      <c r="AP65" s="90"/>
      <c r="AQ65" s="90"/>
      <c r="AR65" s="353"/>
    </row>
    <row r="66" spans="1:44">
      <c r="A66" s="233">
        <v>43723</v>
      </c>
      <c r="B66" s="234">
        <v>0.751689814814815</v>
      </c>
      <c r="C66" s="354">
        <f>(4.57*'VCO2-LBM'!C66-3.23*'VO2-LBM'!C66)/1000</f>
        <v>1.2950996551724148</v>
      </c>
      <c r="D66" s="355">
        <f>(4.57*'VCO2-LBM'!D66-3.23*'VO2-LBM'!D66)/1000</f>
        <v>0.71695220994475317</v>
      </c>
      <c r="E66" s="355">
        <f>(4.57*'VCO2-LBM'!E66-3.23*'VO2-LBM'!E66)/1000</f>
        <v>0.31148035714286015</v>
      </c>
      <c r="F66" s="355">
        <f>(4.57*'VCO2-LBM'!F66-3.23*'VO2-LBM'!F66)/1000</f>
        <v>1.4810907692307738</v>
      </c>
      <c r="G66" s="355">
        <f>(4.57*'VCO2-LBM'!G66-3.23*'VO2-LBM'!G66)/1000</f>
        <v>1.013173698630133</v>
      </c>
      <c r="H66" s="355">
        <f>(4.57*'VCO2-LBM'!H66-3.23*'VO2-LBM'!H66)/1000</f>
        <v>2.1472012698412692</v>
      </c>
      <c r="I66" s="355">
        <f>(4.57*'VCO2-LBM'!I66-3.23*'VO2-LBM'!I66)/1000</f>
        <v>9.6833333333333937E-2</v>
      </c>
      <c r="J66" s="355">
        <f>(4.57*'VCO2-LBM'!J66-3.23*'VO2-LBM'!J66)/1000</f>
        <v>-0.18440137404580129</v>
      </c>
      <c r="K66" s="356">
        <f>(4.57*'VCO2-LBM'!K66-3.23*'VO2-LBM'!K66)/1000</f>
        <v>-0.45727267716535241</v>
      </c>
      <c r="L66" s="329">
        <f t="shared" ref="L66:P66" si="5">AVERAGE(C66:C68)</f>
        <v>0.75781879310345046</v>
      </c>
      <c r="M66" s="329">
        <f t="shared" si="5"/>
        <v>0.79375828729281961</v>
      </c>
      <c r="N66" s="329">
        <f t="shared" si="5"/>
        <v>1.7608928571428588</v>
      </c>
      <c r="O66" s="329">
        <f t="shared" si="5"/>
        <v>1.4751846153846169</v>
      </c>
      <c r="P66" s="329">
        <f t="shared" si="5"/>
        <v>1.7955377397260273</v>
      </c>
      <c r="Q66" s="329">
        <f t="shared" ref="Q66" si="6">AVERAGE(H66:H68)</f>
        <v>2.6843186243386259</v>
      </c>
      <c r="R66" s="329">
        <f t="shared" ref="R66" si="7">AVERAGE(I66:I68)</f>
        <v>0.29481111111111208</v>
      </c>
      <c r="S66" s="329">
        <f t="shared" ref="S66" si="8">AVERAGE(J66:J68)</f>
        <v>0.98521022900763333</v>
      </c>
      <c r="T66" s="329">
        <f t="shared" ref="T66" si="9">AVERAGE(K66:K68)</f>
        <v>-0.46431503937007806</v>
      </c>
      <c r="U66" s="357">
        <f t="shared" ref="U66" si="10">AVERAGE(L66:T66)</f>
        <v>1.1203574686374518</v>
      </c>
      <c r="V66" s="352"/>
      <c r="W66" s="90"/>
      <c r="X66" s="90"/>
      <c r="Y66" s="90"/>
      <c r="Z66" s="90"/>
      <c r="AA66" s="90"/>
      <c r="AB66" s="90"/>
      <c r="AC66" s="90"/>
      <c r="AD66" s="90"/>
      <c r="AE66" s="90"/>
      <c r="AF66" s="90"/>
      <c r="AG66" s="90"/>
      <c r="AH66" s="90"/>
      <c r="AI66" s="90"/>
      <c r="AJ66" s="90"/>
      <c r="AK66" s="90"/>
      <c r="AL66" s="90"/>
      <c r="AM66" s="90"/>
      <c r="AN66" s="90"/>
      <c r="AO66" s="90"/>
      <c r="AP66" s="90"/>
      <c r="AQ66" s="90"/>
      <c r="AR66" s="353"/>
    </row>
    <row r="67" spans="1:44">
      <c r="A67" s="233">
        <v>43723</v>
      </c>
      <c r="B67" s="234">
        <v>0.76557870370370396</v>
      </c>
      <c r="C67" s="354">
        <f>(4.57*'VCO2-LBM'!C67-3.23*'VO2-LBM'!C67)/1000</f>
        <v>0.4342385632183941</v>
      </c>
      <c r="D67" s="355">
        <f>(4.57*'VCO2-LBM'!D67-3.23*'VO2-LBM'!D67)/1000</f>
        <v>0.60010856353591402</v>
      </c>
      <c r="E67" s="355">
        <f>(4.57*'VCO2-LBM'!E67-3.23*'VO2-LBM'!E67)/1000</f>
        <v>2.2413375000000015</v>
      </c>
      <c r="F67" s="355">
        <f>(4.57*'VCO2-LBM'!F67-3.23*'VO2-LBM'!F67)/1000</f>
        <v>0.42424461538461583</v>
      </c>
      <c r="G67" s="355">
        <f>(4.57*'VCO2-LBM'!G67-3.23*'VO2-LBM'!G67)/1000</f>
        <v>2.379726575342469</v>
      </c>
      <c r="H67" s="355">
        <f>(4.57*'VCO2-LBM'!H67-3.23*'VO2-LBM'!H67)/1000</f>
        <v>4.0796892063492125</v>
      </c>
      <c r="I67" s="355">
        <f>(4.57*'VCO2-LBM'!I67-3.23*'VO2-LBM'!I67)/1000</f>
        <v>-5.108333333333212E-2</v>
      </c>
      <c r="J67" s="355">
        <f>(4.57*'VCO2-LBM'!J67-3.23*'VO2-LBM'!J67)/1000</f>
        <v>1.4759598473282458</v>
      </c>
      <c r="K67" s="356">
        <f>(4.57*'VCO2-LBM'!K67-3.23*'VO2-LBM'!K67)/1000</f>
        <v>-0.5138907874015749</v>
      </c>
      <c r="L67" s="329"/>
      <c r="M67" s="329"/>
      <c r="N67" s="329"/>
      <c r="O67" s="329"/>
      <c r="P67" s="329"/>
      <c r="Q67" s="329"/>
      <c r="R67" s="329"/>
      <c r="S67" s="329"/>
      <c r="T67" s="329"/>
      <c r="U67" s="357">
        <f t="shared" ref="U67" si="11">STDEV(L66:T66)/SQRT(COUNT(L66:T66))</f>
        <v>0.30928031653156479</v>
      </c>
      <c r="V67" s="352"/>
      <c r="W67" s="90"/>
      <c r="X67" s="90"/>
      <c r="Y67" s="90"/>
      <c r="Z67" s="90"/>
      <c r="AA67" s="90"/>
      <c r="AB67" s="90"/>
      <c r="AC67" s="90"/>
      <c r="AD67" s="90"/>
      <c r="AE67" s="90"/>
      <c r="AF67" s="90"/>
      <c r="AG67" s="90"/>
      <c r="AH67" s="90"/>
      <c r="AI67" s="90"/>
      <c r="AJ67" s="90"/>
      <c r="AK67" s="90"/>
      <c r="AL67" s="90"/>
      <c r="AM67" s="90"/>
      <c r="AN67" s="90"/>
      <c r="AO67" s="90"/>
      <c r="AP67" s="90"/>
      <c r="AQ67" s="90"/>
      <c r="AR67" s="353"/>
    </row>
    <row r="68" spans="1:44">
      <c r="A68" s="233">
        <v>43723</v>
      </c>
      <c r="B68" s="234">
        <v>0.77946759259259202</v>
      </c>
      <c r="C68" s="354">
        <f>(4.57*'VCO2-LBM'!C68-3.23*'VO2-LBM'!C68)/1000</f>
        <v>0.54411816091954279</v>
      </c>
      <c r="D68" s="355">
        <f>(4.57*'VCO2-LBM'!D68-3.23*'VO2-LBM'!D68)/1000</f>
        <v>1.0642140883977917</v>
      </c>
      <c r="E68" s="355">
        <f>(4.57*'VCO2-LBM'!E68-3.23*'VO2-LBM'!E68)/1000</f>
        <v>2.7298607142857145</v>
      </c>
      <c r="F68" s="355">
        <f>(4.57*'VCO2-LBM'!F68-3.23*'VO2-LBM'!F68)/1000</f>
        <v>2.5202184615384611</v>
      </c>
      <c r="G68" s="355">
        <f>(4.57*'VCO2-LBM'!G68-3.23*'VO2-LBM'!G68)/1000</f>
        <v>1.9937129452054796</v>
      </c>
      <c r="H68" s="355">
        <f>(4.57*'VCO2-LBM'!H68-3.23*'VO2-LBM'!H68)/1000</f>
        <v>1.8260653968253955</v>
      </c>
      <c r="I68" s="355">
        <f>(4.57*'VCO2-LBM'!I68-3.23*'VO2-LBM'!I68)/1000</f>
        <v>0.83868333333333434</v>
      </c>
      <c r="J68" s="355">
        <f>(4.57*'VCO2-LBM'!J68-3.23*'VO2-LBM'!J68)/1000</f>
        <v>1.6640722137404556</v>
      </c>
      <c r="K68" s="356">
        <f>(4.57*'VCO2-LBM'!K68-3.23*'VO2-LBM'!K68)/1000</f>
        <v>-0.42178165354330666</v>
      </c>
      <c r="L68" s="329"/>
      <c r="M68" s="329"/>
      <c r="N68" s="329"/>
      <c r="O68" s="329"/>
      <c r="P68" s="329"/>
      <c r="Q68" s="329"/>
      <c r="R68" s="329"/>
      <c r="S68" s="329"/>
      <c r="T68" s="329"/>
      <c r="U68" s="357"/>
      <c r="V68" s="352"/>
      <c r="W68" s="90"/>
      <c r="X68" s="90"/>
      <c r="Y68" s="90"/>
      <c r="Z68" s="90"/>
      <c r="AA68" s="90"/>
      <c r="AB68" s="90"/>
      <c r="AC68" s="90"/>
      <c r="AD68" s="90"/>
      <c r="AE68" s="90"/>
      <c r="AF68" s="90"/>
      <c r="AG68" s="90"/>
      <c r="AH68" s="90"/>
      <c r="AI68" s="90"/>
      <c r="AJ68" s="90"/>
      <c r="AK68" s="90"/>
      <c r="AL68" s="90"/>
      <c r="AM68" s="90"/>
      <c r="AN68" s="90"/>
      <c r="AO68" s="90"/>
      <c r="AP68" s="90"/>
      <c r="AQ68" s="90"/>
      <c r="AR68" s="353"/>
    </row>
    <row r="69" spans="1:44">
      <c r="A69" s="233">
        <v>43723</v>
      </c>
      <c r="B69" s="234">
        <v>0.79335648148148097</v>
      </c>
      <c r="C69" s="354">
        <f>(4.57*'VCO2-LBM'!C69-3.23*'VO2-LBM'!C69)/1000</f>
        <v>1.1940820689655212</v>
      </c>
      <c r="D69" s="355">
        <f>(4.57*'VCO2-LBM'!D69-3.23*'VO2-LBM'!D69)/1000</f>
        <v>1.3064279005524913</v>
      </c>
      <c r="E69" s="355">
        <f>(4.57*'VCO2-LBM'!E69-3.23*'VO2-LBM'!E69)/1000</f>
        <v>1.1065017857142867</v>
      </c>
      <c r="F69" s="355">
        <f>(4.57*'VCO2-LBM'!F69-3.23*'VO2-LBM'!F69)/1000</f>
        <v>3.4268723076923124</v>
      </c>
      <c r="G69" s="355">
        <f>(4.57*'VCO2-LBM'!G69-3.23*'VO2-LBM'!G69)/1000</f>
        <v>1.9217107534246607</v>
      </c>
      <c r="H69" s="355">
        <f>(4.57*'VCO2-LBM'!H69-3.23*'VO2-LBM'!H69)/1000</f>
        <v>3.2008625396825354</v>
      </c>
      <c r="I69" s="355">
        <f>(4.57*'VCO2-LBM'!I69-3.23*'VO2-LBM'!I69)/1000</f>
        <v>0.53956666666666209</v>
      </c>
      <c r="J69" s="355">
        <f>(4.57*'VCO2-LBM'!J69-3.23*'VO2-LBM'!J69)/1000</f>
        <v>2.3311022900763381</v>
      </c>
      <c r="K69" s="356">
        <f>(4.57*'VCO2-LBM'!K69-3.23*'VO2-LBM'!K69)/1000</f>
        <v>1.1846370078740147</v>
      </c>
      <c r="L69" s="329">
        <f t="shared" ref="L69:P69" si="12">AVERAGE(C69:C71)</f>
        <v>1.610394137931036</v>
      </c>
      <c r="M69" s="329">
        <f t="shared" si="12"/>
        <v>1.1432613259668536</v>
      </c>
      <c r="N69" s="329">
        <f t="shared" si="12"/>
        <v>2.2800803571428556</v>
      </c>
      <c r="O69" s="329">
        <f t="shared" si="12"/>
        <v>3.6706492307692318</v>
      </c>
      <c r="P69" s="329">
        <f t="shared" si="12"/>
        <v>1.7650856849315062</v>
      </c>
      <c r="Q69" s="329">
        <f t="shared" ref="Q69" si="13">AVERAGE(H69:H71)</f>
        <v>4.5033412698412691</v>
      </c>
      <c r="R69" s="329">
        <f t="shared" ref="R69" si="14">AVERAGE(I69:I71)</f>
        <v>0.90240000000000087</v>
      </c>
      <c r="S69" s="329">
        <f t="shared" ref="S69" si="15">AVERAGE(J69:J71)</f>
        <v>2.9047251908396974</v>
      </c>
      <c r="T69" s="329">
        <f t="shared" ref="T69" si="16">AVERAGE(K69:K71)</f>
        <v>0.85051259842519666</v>
      </c>
      <c r="U69" s="357">
        <f t="shared" ref="U69" si="17">AVERAGE(L69:T69)</f>
        <v>2.1811610884275168</v>
      </c>
      <c r="V69" s="352"/>
      <c r="W69" s="90"/>
      <c r="X69" s="90"/>
      <c r="Y69" s="90"/>
      <c r="Z69" s="90"/>
      <c r="AA69" s="90"/>
      <c r="AB69" s="90"/>
      <c r="AC69" s="90"/>
      <c r="AD69" s="90"/>
      <c r="AE69" s="90"/>
      <c r="AF69" s="90"/>
      <c r="AG69" s="90"/>
      <c r="AH69" s="90"/>
      <c r="AI69" s="90"/>
      <c r="AJ69" s="90"/>
      <c r="AK69" s="90"/>
      <c r="AL69" s="90"/>
      <c r="AM69" s="90"/>
      <c r="AN69" s="90"/>
      <c r="AO69" s="90"/>
      <c r="AP69" s="90"/>
      <c r="AQ69" s="90"/>
      <c r="AR69" s="353"/>
    </row>
    <row r="70" spans="1:44">
      <c r="A70" s="233">
        <v>43723</v>
      </c>
      <c r="B70" s="234">
        <v>0.80724537037037003</v>
      </c>
      <c r="C70" s="354">
        <f>(4.57*'VCO2-LBM'!C70-3.23*'VO2-LBM'!C70)/1000</f>
        <v>1.3966779310344863</v>
      </c>
      <c r="D70" s="355">
        <f>(4.57*'VCO2-LBM'!D70-3.23*'VO2-LBM'!D70)/1000</f>
        <v>0.76440414364640852</v>
      </c>
      <c r="E70" s="355">
        <f>(4.57*'VCO2-LBM'!E70-3.23*'VO2-LBM'!E70)/1000</f>
        <v>3.2082267857142832</v>
      </c>
      <c r="F70" s="355">
        <f>(4.57*'VCO2-LBM'!F70-3.23*'VO2-LBM'!F70)/1000</f>
        <v>3.7600707692307695</v>
      </c>
      <c r="G70" s="355">
        <f>(4.57*'VCO2-LBM'!G70-3.23*'VO2-LBM'!G70)/1000</f>
        <v>2.1592367808219133</v>
      </c>
      <c r="H70" s="355">
        <f>(4.57*'VCO2-LBM'!H70-3.23*'VO2-LBM'!H70)/1000</f>
        <v>5.4721328571428565</v>
      </c>
      <c r="I70" s="355">
        <f>(4.57*'VCO2-LBM'!I70-3.23*'VO2-LBM'!I70)/1000</f>
        <v>0.6606166666666704</v>
      </c>
      <c r="J70" s="355">
        <f>(4.57*'VCO2-LBM'!J70-3.23*'VO2-LBM'!J70)/1000</f>
        <v>3.2705990839694676</v>
      </c>
      <c r="K70" s="356">
        <f>(4.57*'VCO2-LBM'!K70-3.23*'VO2-LBM'!K70)/1000</f>
        <v>0.20458527559055256</v>
      </c>
      <c r="L70" s="329"/>
      <c r="M70" s="329"/>
      <c r="N70" s="329"/>
      <c r="O70" s="329"/>
      <c r="P70" s="329"/>
      <c r="Q70" s="329"/>
      <c r="R70" s="329"/>
      <c r="S70" s="329"/>
      <c r="T70" s="329"/>
      <c r="U70" s="357">
        <f t="shared" ref="U70" si="18">STDEV(L69:T69)/SQRT(COUNT(L69:T69))</f>
        <v>0.42697922549745365</v>
      </c>
      <c r="V70" s="352"/>
      <c r="W70" s="90"/>
      <c r="X70" s="90"/>
      <c r="Y70" s="90"/>
      <c r="Z70" s="90"/>
      <c r="AA70" s="90"/>
      <c r="AB70" s="90"/>
      <c r="AC70" s="90"/>
      <c r="AD70" s="90"/>
      <c r="AE70" s="90"/>
      <c r="AF70" s="90"/>
      <c r="AG70" s="90"/>
      <c r="AH70" s="90"/>
      <c r="AI70" s="90"/>
      <c r="AJ70" s="90"/>
      <c r="AK70" s="90"/>
      <c r="AL70" s="90"/>
      <c r="AM70" s="90"/>
      <c r="AN70" s="90"/>
      <c r="AO70" s="90"/>
      <c r="AP70" s="90"/>
      <c r="AQ70" s="90"/>
      <c r="AR70" s="353"/>
    </row>
    <row r="71" spans="1:44">
      <c r="A71" s="233">
        <v>43723</v>
      </c>
      <c r="B71" s="234">
        <v>0.82113425925925898</v>
      </c>
      <c r="C71" s="354">
        <f>(4.57*'VCO2-LBM'!C71-3.23*'VO2-LBM'!C71)/1000</f>
        <v>2.2404224137931013</v>
      </c>
      <c r="D71" s="355">
        <f>(4.57*'VCO2-LBM'!D71-3.23*'VO2-LBM'!D71)/1000</f>
        <v>1.3589519337016609</v>
      </c>
      <c r="E71" s="355">
        <f>(4.57*'VCO2-LBM'!E71-3.23*'VO2-LBM'!E71)/1000</f>
        <v>2.5255124999999969</v>
      </c>
      <c r="F71" s="355">
        <f>(4.57*'VCO2-LBM'!F71-3.23*'VO2-LBM'!F71)/1000</f>
        <v>3.8250046153846124</v>
      </c>
      <c r="G71" s="355">
        <f>(4.57*'VCO2-LBM'!G71-3.23*'VO2-LBM'!G71)/1000</f>
        <v>1.2143095205479439</v>
      </c>
      <c r="H71" s="355">
        <f>(4.57*'VCO2-LBM'!H71-3.23*'VO2-LBM'!H71)/1000</f>
        <v>4.8370284126984151</v>
      </c>
      <c r="I71" s="355">
        <f>(4.57*'VCO2-LBM'!I71-3.23*'VO2-LBM'!I71)/1000</f>
        <v>1.50701666666667</v>
      </c>
      <c r="J71" s="355">
        <f>(4.57*'VCO2-LBM'!J71-3.23*'VO2-LBM'!J71)/1000</f>
        <v>3.1124741984732864</v>
      </c>
      <c r="K71" s="356">
        <f>(4.57*'VCO2-LBM'!K71-3.23*'VO2-LBM'!K71)/1000</f>
        <v>1.1623155118110227</v>
      </c>
      <c r="L71" s="329"/>
      <c r="M71" s="329"/>
      <c r="N71" s="329"/>
      <c r="O71" s="329"/>
      <c r="P71" s="329"/>
      <c r="Q71" s="329"/>
      <c r="R71" s="329"/>
      <c r="S71" s="329"/>
      <c r="T71" s="329"/>
      <c r="U71" s="357"/>
      <c r="V71" s="352"/>
      <c r="W71" s="90"/>
      <c r="X71" s="90"/>
      <c r="Y71" s="90"/>
      <c r="Z71" s="90"/>
      <c r="AA71" s="90"/>
      <c r="AB71" s="90"/>
      <c r="AC71" s="90"/>
      <c r="AD71" s="90"/>
      <c r="AE71" s="90"/>
      <c r="AF71" s="90"/>
      <c r="AG71" s="90"/>
      <c r="AH71" s="90"/>
      <c r="AI71" s="90"/>
      <c r="AJ71" s="90"/>
      <c r="AK71" s="90"/>
      <c r="AL71" s="90"/>
      <c r="AM71" s="90"/>
      <c r="AN71" s="90"/>
      <c r="AO71" s="90"/>
      <c r="AP71" s="90"/>
      <c r="AQ71" s="90"/>
      <c r="AR71" s="353"/>
    </row>
    <row r="72" spans="1:44">
      <c r="A72" s="233">
        <v>43723</v>
      </c>
      <c r="B72" s="234">
        <v>0.83502314814814804</v>
      </c>
      <c r="C72" s="354">
        <f>(4.57*'VCO2-LBM'!C72-3.23*'VO2-LBM'!C72)/1000</f>
        <v>3.07933873563218</v>
      </c>
      <c r="D72" s="355">
        <f>(4.57*'VCO2-LBM'!D72-3.23*'VO2-LBM'!D72)/1000</f>
        <v>1.3072030386740334</v>
      </c>
      <c r="E72" s="355">
        <f>(4.57*'VCO2-LBM'!E72-3.23*'VO2-LBM'!E72)/1000</f>
        <v>2.4278785714285696</v>
      </c>
      <c r="F72" s="355">
        <f>(4.57*'VCO2-LBM'!F72-3.23*'VO2-LBM'!F72)/1000</f>
        <v>4.0779369230769262</v>
      </c>
      <c r="G72" s="355">
        <f>(4.57*'VCO2-LBM'!G72-3.23*'VO2-LBM'!G72)/1000</f>
        <v>1.2188434931506853</v>
      </c>
      <c r="H72" s="355">
        <f>(4.57*'VCO2-LBM'!H72-3.23*'VO2-LBM'!H72)/1000</f>
        <v>4.1029914285714328</v>
      </c>
      <c r="I72" s="355">
        <f>(4.57*'VCO2-LBM'!I72-3.23*'VO2-LBM'!I72)/1000</f>
        <v>1.9499833333333336</v>
      </c>
      <c r="J72" s="355">
        <f>(4.57*'VCO2-LBM'!J72-3.23*'VO2-LBM'!J72)/1000</f>
        <v>3.9020502290076329</v>
      </c>
      <c r="K72" s="356">
        <f>(4.57*'VCO2-LBM'!K72-3.23*'VO2-LBM'!K72)/1000</f>
        <v>1.5622255118110224</v>
      </c>
      <c r="L72" s="329">
        <f t="shared" ref="L72:P72" si="19">AVERAGE(C72:C74)</f>
        <v>3.0085620498084271</v>
      </c>
      <c r="M72" s="329">
        <f t="shared" si="19"/>
        <v>1.469847237569061</v>
      </c>
      <c r="N72" s="329">
        <f t="shared" si="19"/>
        <v>2.8474660714285704</v>
      </c>
      <c r="O72" s="329">
        <f t="shared" si="19"/>
        <v>3.7216441025641038</v>
      </c>
      <c r="P72" s="329">
        <f t="shared" si="19"/>
        <v>1.483782009132421</v>
      </c>
      <c r="Q72" s="329">
        <f t="shared" ref="Q72" si="20">AVERAGE(H72:H74)</f>
        <v>3.752388095238095</v>
      </c>
      <c r="R72" s="329">
        <f t="shared" ref="R72" si="21">AVERAGE(I72:I74)</f>
        <v>1.991850000000001</v>
      </c>
      <c r="S72" s="329">
        <f t="shared" ref="S72" si="22">AVERAGE(J72:J74)</f>
        <v>3.7950749109414783</v>
      </c>
      <c r="T72" s="329">
        <f t="shared" ref="T72" si="23">AVERAGE(K72:K74)</f>
        <v>2.3695583989501334</v>
      </c>
      <c r="U72" s="357">
        <f t="shared" ref="U72" si="24">AVERAGE(L72:T72)</f>
        <v>2.7155747639591437</v>
      </c>
      <c r="V72" s="352"/>
      <c r="W72" s="90"/>
      <c r="X72" s="90"/>
      <c r="Y72" s="90"/>
      <c r="Z72" s="90"/>
      <c r="AA72" s="90"/>
      <c r="AB72" s="90"/>
      <c r="AC72" s="90"/>
      <c r="AD72" s="90"/>
      <c r="AE72" s="90"/>
      <c r="AF72" s="90"/>
      <c r="AG72" s="90"/>
      <c r="AH72" s="90"/>
      <c r="AI72" s="90"/>
      <c r="AJ72" s="90"/>
      <c r="AK72" s="90"/>
      <c r="AL72" s="90"/>
      <c r="AM72" s="90"/>
      <c r="AN72" s="90"/>
      <c r="AO72" s="90"/>
      <c r="AP72" s="90"/>
      <c r="AQ72" s="90"/>
      <c r="AR72" s="353"/>
    </row>
    <row r="73" spans="1:44">
      <c r="A73" s="233">
        <v>43723</v>
      </c>
      <c r="B73" s="234">
        <v>0.84891203703703599</v>
      </c>
      <c r="C73" s="354">
        <f>(4.57*'VCO2-LBM'!C73-3.23*'VO2-LBM'!C73)/1000</f>
        <v>2.4124606896551706</v>
      </c>
      <c r="D73" s="355">
        <f>(4.57*'VCO2-LBM'!D73-3.23*'VO2-LBM'!D73)/1000</f>
        <v>1.3652035911602216</v>
      </c>
      <c r="E73" s="355">
        <f>(4.57*'VCO2-LBM'!E73-3.23*'VO2-LBM'!E73)/1000</f>
        <v>3.3380999999999985</v>
      </c>
      <c r="F73" s="355">
        <f>(4.57*'VCO2-LBM'!F73-3.23*'VO2-LBM'!F73)/1000</f>
        <v>3.9009046153846176</v>
      </c>
      <c r="G73" s="355">
        <f>(4.57*'VCO2-LBM'!G73-3.23*'VO2-LBM'!G73)/1000</f>
        <v>0.96666664383561507</v>
      </c>
      <c r="H73" s="355">
        <f>(4.57*'VCO2-LBM'!H73-3.23*'VO2-LBM'!H73)/1000</f>
        <v>2.7888955555555532</v>
      </c>
      <c r="I73" s="355">
        <f>(4.57*'VCO2-LBM'!I73-3.23*'VO2-LBM'!I73)/1000</f>
        <v>2.2699833333333372</v>
      </c>
      <c r="J73" s="355">
        <f>(4.57*'VCO2-LBM'!J73-3.23*'VO2-LBM'!J73)/1000</f>
        <v>3.8931804580152711</v>
      </c>
      <c r="K73" s="356">
        <f>(4.57*'VCO2-LBM'!K73-3.23*'VO2-LBM'!K73)/1000</f>
        <v>2.6702341732283532</v>
      </c>
      <c r="L73" s="329"/>
      <c r="M73" s="329"/>
      <c r="N73" s="329"/>
      <c r="O73" s="329"/>
      <c r="P73" s="329"/>
      <c r="Q73" s="329"/>
      <c r="R73" s="329"/>
      <c r="S73" s="329"/>
      <c r="T73" s="329"/>
      <c r="U73" s="357">
        <f t="shared" ref="U73" si="25">STDEV(L72:T72)/SQRT(COUNT(L72:T72))</f>
        <v>0.31332380640792151</v>
      </c>
      <c r="V73" s="352"/>
      <c r="W73" s="90"/>
      <c r="X73" s="90"/>
      <c r="Y73" s="90"/>
      <c r="Z73" s="90"/>
      <c r="AA73" s="90"/>
      <c r="AB73" s="90"/>
      <c r="AC73" s="90"/>
      <c r="AD73" s="90"/>
      <c r="AE73" s="90"/>
      <c r="AF73" s="90"/>
      <c r="AG73" s="90"/>
      <c r="AH73" s="90"/>
      <c r="AI73" s="90"/>
      <c r="AJ73" s="90"/>
      <c r="AK73" s="90"/>
      <c r="AL73" s="90"/>
      <c r="AM73" s="90"/>
      <c r="AN73" s="90"/>
      <c r="AO73" s="90"/>
      <c r="AP73" s="90"/>
      <c r="AQ73" s="90"/>
      <c r="AR73" s="353"/>
    </row>
    <row r="74" spans="1:44">
      <c r="A74" s="233">
        <v>43723</v>
      </c>
      <c r="B74" s="234">
        <v>0.86280092592592506</v>
      </c>
      <c r="C74" s="354">
        <f>(4.57*'VCO2-LBM'!C74-3.23*'VO2-LBM'!C74)/1000</f>
        <v>3.5338867241379304</v>
      </c>
      <c r="D74" s="355">
        <f>(4.57*'VCO2-LBM'!D74-3.23*'VO2-LBM'!D74)/1000</f>
        <v>1.7371350828729282</v>
      </c>
      <c r="E74" s="355">
        <f>(4.57*'VCO2-LBM'!E74-3.23*'VO2-LBM'!E74)/1000</f>
        <v>2.7764196428571433</v>
      </c>
      <c r="F74" s="355">
        <f>(4.57*'VCO2-LBM'!F74-3.23*'VO2-LBM'!F74)/1000</f>
        <v>3.1860907692307663</v>
      </c>
      <c r="G74" s="355">
        <f>(4.57*'VCO2-LBM'!G74-3.23*'VO2-LBM'!G74)/1000</f>
        <v>2.2658358904109628</v>
      </c>
      <c r="H74" s="355">
        <f>(4.57*'VCO2-LBM'!H74-3.23*'VO2-LBM'!H74)/1000</f>
        <v>4.365277301587299</v>
      </c>
      <c r="I74" s="355">
        <f>(4.57*'VCO2-LBM'!I74-3.23*'VO2-LBM'!I74)/1000</f>
        <v>1.7555833333333322</v>
      </c>
      <c r="J74" s="355">
        <f>(4.57*'VCO2-LBM'!J74-3.23*'VO2-LBM'!J74)/1000</f>
        <v>3.58999404580153</v>
      </c>
      <c r="K74" s="356">
        <f>(4.57*'VCO2-LBM'!K74-3.23*'VO2-LBM'!K74)/1000</f>
        <v>2.876215511811024</v>
      </c>
      <c r="L74" s="329"/>
      <c r="M74" s="329"/>
      <c r="N74" s="329"/>
      <c r="O74" s="329"/>
      <c r="P74" s="329"/>
      <c r="Q74" s="329"/>
      <c r="R74" s="329"/>
      <c r="S74" s="329"/>
      <c r="T74" s="329"/>
      <c r="U74" s="357"/>
      <c r="V74" s="352"/>
      <c r="W74" s="90"/>
      <c r="X74" s="90"/>
      <c r="Y74" s="90"/>
      <c r="Z74" s="90"/>
      <c r="AA74" s="90"/>
      <c r="AB74" s="90"/>
      <c r="AC74" s="90"/>
      <c r="AD74" s="90"/>
      <c r="AE74" s="90"/>
      <c r="AF74" s="90"/>
      <c r="AG74" s="90"/>
      <c r="AH74" s="90"/>
      <c r="AI74" s="90"/>
      <c r="AJ74" s="90"/>
      <c r="AK74" s="90"/>
      <c r="AL74" s="90"/>
      <c r="AM74" s="90"/>
      <c r="AN74" s="90"/>
      <c r="AO74" s="90"/>
      <c r="AP74" s="90"/>
      <c r="AQ74" s="90"/>
      <c r="AR74" s="353"/>
    </row>
    <row r="75" spans="1:44">
      <c r="A75" s="233">
        <v>43723</v>
      </c>
      <c r="B75" s="234">
        <v>0.87668981481481401</v>
      </c>
      <c r="C75" s="354">
        <f>(4.57*'VCO2-LBM'!C75-3.23*'VO2-LBM'!C75)/1000</f>
        <v>3.4000843678160964</v>
      </c>
      <c r="D75" s="355">
        <f>(4.57*'VCO2-LBM'!D75-3.23*'VO2-LBM'!D75)/1000</f>
        <v>1.4255632596685099</v>
      </c>
      <c r="E75" s="355">
        <f>(4.57*'VCO2-LBM'!E75-3.23*'VO2-LBM'!E75)/1000</f>
        <v>1.2406500000000014</v>
      </c>
      <c r="F75" s="355">
        <f>(4.57*'VCO2-LBM'!F75-3.23*'VO2-LBM'!F75)/1000</f>
        <v>3.7824261538461577</v>
      </c>
      <c r="G75" s="355">
        <f>(4.57*'VCO2-LBM'!G75-3.23*'VO2-LBM'!G75)/1000</f>
        <v>1.0049347260274009</v>
      </c>
      <c r="H75" s="355">
        <f>(4.57*'VCO2-LBM'!H75-3.23*'VO2-LBM'!H75)/1000</f>
        <v>5.0322099999999992</v>
      </c>
      <c r="I75" s="355">
        <f>(4.57*'VCO2-LBM'!I75-3.23*'VO2-LBM'!I75)/1000</f>
        <v>2.3782500000000035</v>
      </c>
      <c r="J75" s="355">
        <f>(4.57*'VCO2-LBM'!J75-3.23*'VO2-LBM'!J75)/1000</f>
        <v>4.2755790839694638</v>
      </c>
      <c r="K75" s="356">
        <f>(4.57*'VCO2-LBM'!K75-3.23*'VO2-LBM'!K75)/1000</f>
        <v>3.5214292913385798</v>
      </c>
      <c r="L75" s="329">
        <f t="shared" ref="L75:P75" si="26">AVERAGE(C75:C77)</f>
        <v>4.0697347126436805</v>
      </c>
      <c r="M75" s="329">
        <f t="shared" si="26"/>
        <v>1.5476980662983431</v>
      </c>
      <c r="N75" s="329">
        <f t="shared" si="26"/>
        <v>1.9764803571428597</v>
      </c>
      <c r="O75" s="329">
        <f t="shared" si="26"/>
        <v>3.6331082051282064</v>
      </c>
      <c r="P75" s="329">
        <f t="shared" si="26"/>
        <v>1.6271491552511439</v>
      </c>
      <c r="Q75" s="329">
        <f t="shared" ref="Q75" si="27">AVERAGE(H75:H77)</f>
        <v>4.7293490476190483</v>
      </c>
      <c r="R75" s="329">
        <f t="shared" ref="R75" si="28">AVERAGE(I75:I77)</f>
        <v>2.1932833333333352</v>
      </c>
      <c r="S75" s="329">
        <f t="shared" ref="S75" si="29">AVERAGE(J75:J77)</f>
        <v>4.1146030025445279</v>
      </c>
      <c r="T75" s="329">
        <f t="shared" ref="T75" si="30">AVERAGE(K75:K77)</f>
        <v>2.5440869553805765</v>
      </c>
      <c r="U75" s="357">
        <f t="shared" ref="U75" si="31">AVERAGE(L75:T75)</f>
        <v>2.9372769817046365</v>
      </c>
      <c r="V75" s="352"/>
      <c r="W75" s="90"/>
      <c r="X75" s="90"/>
      <c r="Y75" s="90"/>
      <c r="Z75" s="90"/>
      <c r="AA75" s="90"/>
      <c r="AB75" s="90"/>
      <c r="AC75" s="90"/>
      <c r="AD75" s="90"/>
      <c r="AE75" s="90"/>
      <c r="AF75" s="90"/>
      <c r="AG75" s="90"/>
      <c r="AH75" s="90"/>
      <c r="AI75" s="90"/>
      <c r="AJ75" s="90"/>
      <c r="AK75" s="90"/>
      <c r="AL75" s="90"/>
      <c r="AM75" s="90"/>
      <c r="AN75" s="90"/>
      <c r="AO75" s="90"/>
      <c r="AP75" s="90"/>
      <c r="AQ75" s="90"/>
      <c r="AR75" s="353"/>
    </row>
    <row r="76" spans="1:44">
      <c r="A76" s="233">
        <v>43723</v>
      </c>
      <c r="B76" s="234">
        <v>0.89057870370370373</v>
      </c>
      <c r="C76" s="354">
        <f>(4.57*'VCO2-LBM'!C76-3.23*'VO2-LBM'!C76)/1000</f>
        <v>3.9781242528735659</v>
      </c>
      <c r="D76" s="355">
        <f>(4.57*'VCO2-LBM'!D76-3.23*'VO2-LBM'!D76)/1000</f>
        <v>0.79751602209944938</v>
      </c>
      <c r="E76" s="355">
        <f>(4.57*'VCO2-LBM'!E76-3.23*'VO2-LBM'!E76)/1000</f>
        <v>1.8416250000000018</v>
      </c>
      <c r="F76" s="355">
        <f>(4.57*'VCO2-LBM'!F76-3.23*'VO2-LBM'!F76)/1000</f>
        <v>4.5623430769230762</v>
      </c>
      <c r="G76" s="355">
        <f>(4.57*'VCO2-LBM'!G76-3.23*'VO2-LBM'!G76)/1000</f>
        <v>1.3891043150684945</v>
      </c>
      <c r="H76" s="355">
        <f>(4.57*'VCO2-LBM'!H76-3.23*'VO2-LBM'!H76)/1000</f>
        <v>3.499800158730157</v>
      </c>
      <c r="I76" s="355">
        <f>(4.57*'VCO2-LBM'!I76-3.23*'VO2-LBM'!I76)/1000</f>
        <v>1.7156500000000015</v>
      </c>
      <c r="J76" s="355">
        <f>(4.57*'VCO2-LBM'!J76-3.23*'VO2-LBM'!J76)/1000</f>
        <v>4.8980772519083908</v>
      </c>
      <c r="K76" s="356">
        <f>(4.57*'VCO2-LBM'!K76-3.23*'VO2-LBM'!K76)/1000</f>
        <v>1.9652533858267724</v>
      </c>
      <c r="L76" s="329"/>
      <c r="M76" s="329"/>
      <c r="N76" s="329"/>
      <c r="O76" s="329"/>
      <c r="P76" s="329"/>
      <c r="Q76" s="329"/>
      <c r="R76" s="329"/>
      <c r="S76" s="329"/>
      <c r="T76" s="329"/>
      <c r="U76" s="357">
        <f t="shared" ref="U76" si="32">STDEV(L75:T75)/SQRT(COUNT(L75:T75))</f>
        <v>0.40212767520279796</v>
      </c>
      <c r="V76" s="352"/>
      <c r="W76" s="90"/>
      <c r="X76" s="90"/>
      <c r="Y76" s="90"/>
      <c r="Z76" s="90"/>
      <c r="AA76" s="90"/>
      <c r="AB76" s="90"/>
      <c r="AC76" s="90"/>
      <c r="AD76" s="90"/>
      <c r="AE76" s="90"/>
      <c r="AF76" s="90"/>
      <c r="AG76" s="90"/>
      <c r="AH76" s="90"/>
      <c r="AI76" s="90"/>
      <c r="AJ76" s="90"/>
      <c r="AK76" s="90"/>
      <c r="AL76" s="90"/>
      <c r="AM76" s="90"/>
      <c r="AN76" s="90"/>
      <c r="AO76" s="90"/>
      <c r="AP76" s="90"/>
      <c r="AQ76" s="90"/>
      <c r="AR76" s="353"/>
    </row>
    <row r="77" spans="1:44">
      <c r="A77" s="233">
        <v>43723</v>
      </c>
      <c r="B77" s="234">
        <v>0.90446759259259202</v>
      </c>
      <c r="C77" s="354">
        <f>(4.57*'VCO2-LBM'!C77-3.23*'VO2-LBM'!C77)/1000</f>
        <v>4.830995517241381</v>
      </c>
      <c r="D77" s="355">
        <f>(4.57*'VCO2-LBM'!D77-3.23*'VO2-LBM'!D77)/1000</f>
        <v>2.4200149171270695</v>
      </c>
      <c r="E77" s="355">
        <f>(4.57*'VCO2-LBM'!E77-3.23*'VO2-LBM'!E77)/1000</f>
        <v>2.8471660714285756</v>
      </c>
      <c r="F77" s="355">
        <f>(4.57*'VCO2-LBM'!F77-3.23*'VO2-LBM'!F77)/1000</f>
        <v>2.5545553846153854</v>
      </c>
      <c r="G77" s="355">
        <f>(4.57*'VCO2-LBM'!G77-3.23*'VO2-LBM'!G77)/1000</f>
        <v>2.4874084246575365</v>
      </c>
      <c r="H77" s="355">
        <f>(4.57*'VCO2-LBM'!H77-3.23*'VO2-LBM'!H77)/1000</f>
        <v>5.6560369841269891</v>
      </c>
      <c r="I77" s="355">
        <f>(4.57*'VCO2-LBM'!I77-3.23*'VO2-LBM'!I77)/1000</f>
        <v>2.4859500000000008</v>
      </c>
      <c r="J77" s="355">
        <f>(4.57*'VCO2-LBM'!J77-3.23*'VO2-LBM'!J77)/1000</f>
        <v>3.17015267175573</v>
      </c>
      <c r="K77" s="356">
        <f>(4.57*'VCO2-LBM'!K77-3.23*'VO2-LBM'!K77)/1000</f>
        <v>2.1455781889763768</v>
      </c>
      <c r="L77" s="329"/>
      <c r="M77" s="329"/>
      <c r="N77" s="329"/>
      <c r="O77" s="329"/>
      <c r="P77" s="329"/>
      <c r="Q77" s="329"/>
      <c r="R77" s="329"/>
      <c r="S77" s="329"/>
      <c r="T77" s="329"/>
      <c r="U77" s="357"/>
      <c r="V77" s="352"/>
      <c r="W77" s="90"/>
      <c r="X77" s="90"/>
      <c r="Y77" s="90"/>
      <c r="Z77" s="90"/>
      <c r="AA77" s="90"/>
      <c r="AB77" s="90"/>
      <c r="AC77" s="90"/>
      <c r="AD77" s="90"/>
      <c r="AE77" s="90"/>
      <c r="AF77" s="90"/>
      <c r="AG77" s="90"/>
      <c r="AH77" s="90"/>
      <c r="AI77" s="90"/>
      <c r="AJ77" s="90"/>
      <c r="AK77" s="90"/>
      <c r="AL77" s="90"/>
      <c r="AM77" s="90"/>
      <c r="AN77" s="90"/>
      <c r="AO77" s="90"/>
      <c r="AP77" s="90"/>
      <c r="AQ77" s="90"/>
      <c r="AR77" s="353"/>
    </row>
    <row r="78" spans="1:44">
      <c r="A78" s="233">
        <v>43723</v>
      </c>
      <c r="B78" s="234">
        <v>0.91835648148148097</v>
      </c>
      <c r="C78" s="354">
        <f>(4.57*'VCO2-LBM'!C78-3.23*'VO2-LBM'!C78)/1000</f>
        <v>4.9734418390804604</v>
      </c>
      <c r="D78" s="355">
        <f>(4.57*'VCO2-LBM'!D78-3.23*'VO2-LBM'!D78)/1000</f>
        <v>1.5087052486187822</v>
      </c>
      <c r="E78" s="355">
        <f>(4.57*'VCO2-LBM'!E78-3.23*'VO2-LBM'!E78)/1000</f>
        <v>1.5775553571428591</v>
      </c>
      <c r="F78" s="355">
        <f>(4.57*'VCO2-LBM'!F78-3.23*'VO2-LBM'!F78)/1000</f>
        <v>3.9483907692307674</v>
      </c>
      <c r="G78" s="355">
        <f>(4.57*'VCO2-LBM'!G78-3.23*'VO2-LBM'!G78)/1000</f>
        <v>2.2744470547945239</v>
      </c>
      <c r="H78" s="355">
        <f>(4.57*'VCO2-LBM'!H78-3.23*'VO2-LBM'!H78)/1000</f>
        <v>5.4361944444444452</v>
      </c>
      <c r="I78" s="355">
        <f>(4.57*'VCO2-LBM'!I78-3.23*'VO2-LBM'!I78)/1000</f>
        <v>1.828666666666666</v>
      </c>
      <c r="J78" s="355">
        <f>(4.57*'VCO2-LBM'!J78-3.23*'VO2-LBM'!J78)/1000</f>
        <v>6.2870367938931304</v>
      </c>
      <c r="K78" s="356">
        <f>(4.57*'VCO2-LBM'!K78-3.23*'VO2-LBM'!K78)/1000</f>
        <v>3.0948234645669292</v>
      </c>
      <c r="L78" s="329">
        <f t="shared" ref="L78:P78" si="33">AVERAGE(C78:C80)</f>
        <v>4.5963313218390818</v>
      </c>
      <c r="M78" s="329">
        <f t="shared" si="33"/>
        <v>1.5878985267034993</v>
      </c>
      <c r="N78" s="329">
        <f t="shared" si="33"/>
        <v>2.9508589285714302</v>
      </c>
      <c r="O78" s="329">
        <f t="shared" si="33"/>
        <v>4.3013215384615391</v>
      </c>
      <c r="P78" s="329">
        <f t="shared" si="33"/>
        <v>2.202377191780823</v>
      </c>
      <c r="Q78" s="329">
        <f t="shared" ref="Q78" si="34">AVERAGE(H78:H80)</f>
        <v>4.4700297354497369</v>
      </c>
      <c r="R78" s="329">
        <f t="shared" ref="R78" si="35">AVERAGE(I78:I80)</f>
        <v>3.4177500000000003</v>
      </c>
      <c r="S78" s="329">
        <f t="shared" ref="S78" si="36">AVERAGE(J78:J80)</f>
        <v>6.0129392366412233</v>
      </c>
      <c r="T78" s="329">
        <f t="shared" ref="T78" si="37">AVERAGE(K78:K80)</f>
        <v>3.9270890026246721</v>
      </c>
      <c r="U78" s="357">
        <f t="shared" ref="U78" si="38">AVERAGE(L78:T78)</f>
        <v>3.7185106091191122</v>
      </c>
      <c r="V78" s="352"/>
      <c r="W78" s="90"/>
      <c r="X78" s="90"/>
      <c r="Y78" s="90"/>
      <c r="Z78" s="90"/>
      <c r="AA78" s="90"/>
      <c r="AB78" s="90"/>
      <c r="AC78" s="90"/>
      <c r="AD78" s="90"/>
      <c r="AE78" s="90"/>
      <c r="AF78" s="90"/>
      <c r="AG78" s="90"/>
      <c r="AH78" s="90"/>
      <c r="AI78" s="90"/>
      <c r="AJ78" s="90"/>
      <c r="AK78" s="90"/>
      <c r="AL78" s="90"/>
      <c r="AM78" s="90"/>
      <c r="AN78" s="90"/>
      <c r="AO78" s="90"/>
      <c r="AP78" s="90"/>
      <c r="AQ78" s="90"/>
      <c r="AR78" s="353"/>
    </row>
    <row r="79" spans="1:44">
      <c r="A79" s="233">
        <v>43723</v>
      </c>
      <c r="B79" s="234">
        <v>0.93224537037036903</v>
      </c>
      <c r="C79" s="354">
        <f>(4.57*'VCO2-LBM'!C79-3.23*'VO2-LBM'!C79)/1000</f>
        <v>5.0565640804597729</v>
      </c>
      <c r="D79" s="355">
        <f>(4.57*'VCO2-LBM'!D79-3.23*'VO2-LBM'!D79)/1000</f>
        <v>1.5827477900552493</v>
      </c>
      <c r="E79" s="355">
        <f>(4.57*'VCO2-LBM'!E79-3.23*'VO2-LBM'!E79)/1000</f>
        <v>3.5981357142857124</v>
      </c>
      <c r="F79" s="355">
        <f>(4.57*'VCO2-LBM'!F79-3.23*'VO2-LBM'!F79)/1000</f>
        <v>4.547755384615388</v>
      </c>
      <c r="G79" s="355">
        <f>(4.57*'VCO2-LBM'!G79-3.23*'VO2-LBM'!G79)/1000</f>
        <v>0.83717773972602483</v>
      </c>
      <c r="H79" s="355">
        <f>(4.57*'VCO2-LBM'!H79-3.23*'VO2-LBM'!H79)/1000</f>
        <v>4.0054346031746064</v>
      </c>
      <c r="I79" s="355">
        <f>(4.57*'VCO2-LBM'!I79-3.23*'VO2-LBM'!I79)/1000</f>
        <v>3.6672333333333338</v>
      </c>
      <c r="J79" s="355">
        <f>(4.57*'VCO2-LBM'!J79-3.23*'VO2-LBM'!J79)/1000</f>
        <v>6.5772929770992379</v>
      </c>
      <c r="K79" s="356">
        <f>(4.57*'VCO2-LBM'!K79-3.23*'VO2-LBM'!K79)/1000</f>
        <v>4.0127814173228362</v>
      </c>
      <c r="L79" s="329"/>
      <c r="M79" s="329"/>
      <c r="N79" s="329"/>
      <c r="O79" s="329"/>
      <c r="P79" s="329"/>
      <c r="Q79" s="329"/>
      <c r="R79" s="329"/>
      <c r="S79" s="329"/>
      <c r="T79" s="329"/>
      <c r="U79" s="357">
        <f t="shared" ref="U79" si="39">STDEV(L78:T78)/SQRT(COUNT(L78:T78))</f>
        <v>0.44877674610580881</v>
      </c>
      <c r="V79" s="352"/>
      <c r="W79" s="90"/>
      <c r="X79" s="90"/>
      <c r="Y79" s="90"/>
      <c r="Z79" s="90"/>
      <c r="AA79" s="90"/>
      <c r="AB79" s="90"/>
      <c r="AC79" s="90"/>
      <c r="AD79" s="90"/>
      <c r="AE79" s="90"/>
      <c r="AF79" s="90"/>
      <c r="AG79" s="90"/>
      <c r="AH79" s="90"/>
      <c r="AI79" s="90"/>
      <c r="AJ79" s="90"/>
      <c r="AK79" s="90"/>
      <c r="AL79" s="90"/>
      <c r="AM79" s="90"/>
      <c r="AN79" s="90"/>
      <c r="AO79" s="90"/>
      <c r="AP79" s="90"/>
      <c r="AQ79" s="90"/>
      <c r="AR79" s="353"/>
    </row>
    <row r="80" spans="1:44">
      <c r="A80" s="233">
        <v>43723</v>
      </c>
      <c r="B80" s="234">
        <v>0.94613425925925798</v>
      </c>
      <c r="C80" s="354">
        <f>(4.57*'VCO2-LBM'!C80-3.23*'VO2-LBM'!C80)/1000</f>
        <v>3.7589880459770137</v>
      </c>
      <c r="D80" s="355">
        <f>(4.57*'VCO2-LBM'!D80-3.23*'VO2-LBM'!D80)/1000</f>
        <v>1.6722425414364661</v>
      </c>
      <c r="E80" s="355">
        <f>(4.57*'VCO2-LBM'!E80-3.23*'VO2-LBM'!E80)/1000</f>
        <v>3.6768857142857194</v>
      </c>
      <c r="F80" s="355">
        <f>(4.57*'VCO2-LBM'!F80-3.23*'VO2-LBM'!F80)/1000</f>
        <v>4.4078184615384615</v>
      </c>
      <c r="G80" s="355">
        <f>(4.57*'VCO2-LBM'!G80-3.23*'VO2-LBM'!G80)/1000</f>
        <v>3.4955067808219211</v>
      </c>
      <c r="H80" s="355">
        <f>(4.57*'VCO2-LBM'!H80-3.23*'VO2-LBM'!H80)/1000</f>
        <v>3.9684601587301587</v>
      </c>
      <c r="I80" s="355">
        <f>(4.57*'VCO2-LBM'!I80-3.23*'VO2-LBM'!I80)/1000</f>
        <v>4.7573500000000024</v>
      </c>
      <c r="J80" s="355">
        <f>(4.57*'VCO2-LBM'!J80-3.23*'VO2-LBM'!J80)/1000</f>
        <v>5.1744879389313008</v>
      </c>
      <c r="K80" s="356">
        <f>(4.57*'VCO2-LBM'!K80-3.23*'VO2-LBM'!K80)/1000</f>
        <v>4.6736621259842508</v>
      </c>
      <c r="L80" s="329"/>
      <c r="M80" s="329"/>
      <c r="N80" s="329"/>
      <c r="O80" s="329"/>
      <c r="P80" s="329"/>
      <c r="Q80" s="329"/>
      <c r="R80" s="329"/>
      <c r="S80" s="329"/>
      <c r="T80" s="329"/>
      <c r="U80" s="357"/>
      <c r="V80" s="352"/>
      <c r="W80" s="90"/>
      <c r="X80" s="90"/>
      <c r="Y80" s="90"/>
      <c r="Z80" s="90"/>
      <c r="AA80" s="90"/>
      <c r="AB80" s="90"/>
      <c r="AC80" s="90"/>
      <c r="AD80" s="90"/>
      <c r="AE80" s="90"/>
      <c r="AF80" s="90"/>
      <c r="AG80" s="90"/>
      <c r="AH80" s="90"/>
      <c r="AI80" s="90"/>
      <c r="AJ80" s="90"/>
      <c r="AK80" s="90"/>
      <c r="AL80" s="90"/>
      <c r="AM80" s="90"/>
      <c r="AN80" s="90"/>
      <c r="AO80" s="90"/>
      <c r="AP80" s="90"/>
      <c r="AQ80" s="90"/>
      <c r="AR80" s="353"/>
    </row>
    <row r="81" spans="1:44">
      <c r="A81" s="233">
        <v>43723</v>
      </c>
      <c r="B81" s="234">
        <v>0.96002314814814704</v>
      </c>
      <c r="C81" s="354">
        <f>(4.57*'VCO2-LBM'!C81-3.23*'VO2-LBM'!C81)/1000</f>
        <v>4.3148651149425312</v>
      </c>
      <c r="D81" s="355">
        <f>(4.57*'VCO2-LBM'!D81-3.23*'VO2-LBM'!D81)/1000</f>
        <v>1.5072223756906096</v>
      </c>
      <c r="E81" s="355">
        <f>(4.57*'VCO2-LBM'!E81-3.23*'VO2-LBM'!E81)/1000</f>
        <v>3.0423696428571421</v>
      </c>
      <c r="F81" s="355">
        <f>(4.57*'VCO2-LBM'!F81-3.23*'VO2-LBM'!F81)/1000</f>
        <v>6.4464738461538476</v>
      </c>
      <c r="G81" s="355">
        <f>(4.57*'VCO2-LBM'!G81-3.23*'VO2-LBM'!G81)/1000</f>
        <v>2.513038904109588</v>
      </c>
      <c r="H81" s="355">
        <f>(4.57*'VCO2-LBM'!H81-3.23*'VO2-LBM'!H81)/1000</f>
        <v>4.8429558730158755</v>
      </c>
      <c r="I81" s="355">
        <f>(4.57*'VCO2-LBM'!I81-3.23*'VO2-LBM'!I81)/1000</f>
        <v>4.5155166666666631</v>
      </c>
      <c r="J81" s="355">
        <f>(4.57*'VCO2-LBM'!J81-3.23*'VO2-LBM'!J81)/1000</f>
        <v>6.4537152671755722</v>
      </c>
      <c r="K81" s="356">
        <f>(4.57*'VCO2-LBM'!K81-3.23*'VO2-LBM'!K81)/1000</f>
        <v>4.4598938582677148</v>
      </c>
      <c r="L81" s="329">
        <f t="shared" ref="L81:P81" si="40">AVERAGE(C81:C83)</f>
        <v>4.9503289655172438</v>
      </c>
      <c r="M81" s="329">
        <f t="shared" si="40"/>
        <v>0.92093710865561773</v>
      </c>
      <c r="N81" s="329">
        <f t="shared" si="40"/>
        <v>3.0789428571428581</v>
      </c>
      <c r="O81" s="329">
        <f t="shared" si="40"/>
        <v>5.6102482051282081</v>
      </c>
      <c r="P81" s="329">
        <f t="shared" si="40"/>
        <v>2.9025939954337883</v>
      </c>
      <c r="Q81" s="329">
        <f t="shared" ref="Q81" si="41">AVERAGE(H81:H83)</f>
        <v>5.2138722222222222</v>
      </c>
      <c r="R81" s="329">
        <f t="shared" ref="R81" si="42">AVERAGE(I81:I83)</f>
        <v>4.2474777777777772</v>
      </c>
      <c r="S81" s="329">
        <f t="shared" ref="S81" si="43">AVERAGE(J81:J83)</f>
        <v>5.5995380152671776</v>
      </c>
      <c r="T81" s="329">
        <f t="shared" ref="T81" si="44">AVERAGE(K81:K83)</f>
        <v>3.9762407611548567</v>
      </c>
      <c r="U81" s="357">
        <f t="shared" ref="U81" si="45">AVERAGE(L81:T81)</f>
        <v>4.0555755453666391</v>
      </c>
      <c r="V81" s="352"/>
      <c r="W81" s="90"/>
      <c r="X81" s="90"/>
      <c r="Y81" s="90"/>
      <c r="Z81" s="90"/>
      <c r="AA81" s="90"/>
      <c r="AB81" s="90"/>
      <c r="AC81" s="90"/>
      <c r="AD81" s="90"/>
      <c r="AE81" s="90"/>
      <c r="AF81" s="90"/>
      <c r="AG81" s="90"/>
      <c r="AH81" s="90"/>
      <c r="AI81" s="90"/>
      <c r="AJ81" s="90"/>
      <c r="AK81" s="90"/>
      <c r="AL81" s="90"/>
      <c r="AM81" s="90"/>
      <c r="AN81" s="90"/>
      <c r="AO81" s="90"/>
      <c r="AP81" s="90"/>
      <c r="AQ81" s="90"/>
      <c r="AR81" s="353"/>
    </row>
    <row r="82" spans="1:44">
      <c r="A82" s="233">
        <v>43723</v>
      </c>
      <c r="B82" s="234">
        <v>0.97391203703703599</v>
      </c>
      <c r="C82" s="354">
        <f>(4.57*'VCO2-LBM'!C82-3.23*'VO2-LBM'!C82)/1000</f>
        <v>5.3429986206896576</v>
      </c>
      <c r="D82" s="355">
        <f>(4.57*'VCO2-LBM'!D82-3.23*'VO2-LBM'!D82)/1000</f>
        <v>0.82582541436464085</v>
      </c>
      <c r="E82" s="355">
        <f>(4.57*'VCO2-LBM'!E82-3.23*'VO2-LBM'!E82)/1000</f>
        <v>3.0579750000000003</v>
      </c>
      <c r="F82" s="355">
        <f>(4.57*'VCO2-LBM'!F82-3.23*'VO2-LBM'!F82)/1000</f>
        <v>5.4521923076923082</v>
      </c>
      <c r="G82" s="355">
        <f>(4.57*'VCO2-LBM'!G82-3.23*'VO2-LBM'!G82)/1000</f>
        <v>3.4236230136986303</v>
      </c>
      <c r="H82" s="355">
        <f>(4.57*'VCO2-LBM'!H82-3.23*'VO2-LBM'!H82)/1000</f>
        <v>3.9937495238095235</v>
      </c>
      <c r="I82" s="355">
        <f>(4.57*'VCO2-LBM'!I82-3.23*'VO2-LBM'!I82)/1000</f>
        <v>3.0019500000000008</v>
      </c>
      <c r="J82" s="355">
        <f>(4.57*'VCO2-LBM'!J82-3.23*'VO2-LBM'!J82)/1000</f>
        <v>5.9080496183206161</v>
      </c>
      <c r="K82" s="356">
        <f>(4.57*'VCO2-LBM'!K82-3.23*'VO2-LBM'!K82)/1000</f>
        <v>2.7996181889763756</v>
      </c>
      <c r="L82" s="329"/>
      <c r="M82" s="329"/>
      <c r="N82" s="329"/>
      <c r="O82" s="329"/>
      <c r="P82" s="329"/>
      <c r="Q82" s="329"/>
      <c r="R82" s="329"/>
      <c r="S82" s="329"/>
      <c r="T82" s="329"/>
      <c r="U82" s="357">
        <f t="shared" ref="U82" si="46">STDEV(L81:T81)/SQRT(COUNT(L81:T81))</f>
        <v>0.51498811377662157</v>
      </c>
      <c r="V82" s="352"/>
      <c r="W82" s="90"/>
      <c r="X82" s="90"/>
      <c r="Y82" s="90"/>
      <c r="Z82" s="90"/>
      <c r="AA82" s="90"/>
      <c r="AB82" s="90"/>
      <c r="AC82" s="90"/>
      <c r="AD82" s="90"/>
      <c r="AE82" s="90"/>
      <c r="AF82" s="90"/>
      <c r="AG82" s="90"/>
      <c r="AH82" s="90"/>
      <c r="AI82" s="90"/>
      <c r="AJ82" s="90"/>
      <c r="AK82" s="90"/>
      <c r="AL82" s="90"/>
      <c r="AM82" s="90"/>
      <c r="AN82" s="90"/>
      <c r="AO82" s="90"/>
      <c r="AP82" s="90"/>
      <c r="AQ82" s="90"/>
      <c r="AR82" s="353"/>
    </row>
    <row r="83" spans="1:44">
      <c r="A83" s="233">
        <v>43723</v>
      </c>
      <c r="B83" s="234">
        <v>0.98780092592592506</v>
      </c>
      <c r="C83" s="354">
        <f>(4.57*'VCO2-LBM'!C83-3.23*'VO2-LBM'!C83)/1000</f>
        <v>5.1931231609195416</v>
      </c>
      <c r="D83" s="355">
        <f>(4.57*'VCO2-LBM'!D83-3.23*'VO2-LBM'!D83)/1000</f>
        <v>0.42976353591160293</v>
      </c>
      <c r="E83" s="355">
        <f>(4.57*'VCO2-LBM'!E83-3.23*'VO2-LBM'!E83)/1000</f>
        <v>3.1364839285714332</v>
      </c>
      <c r="F83" s="355">
        <f>(4.57*'VCO2-LBM'!F83-3.23*'VO2-LBM'!F83)/1000</f>
        <v>4.9320784615384676</v>
      </c>
      <c r="G83" s="355">
        <f>(4.57*'VCO2-LBM'!G83-3.23*'VO2-LBM'!G83)/1000</f>
        <v>2.7711200684931465</v>
      </c>
      <c r="H83" s="355">
        <f>(4.57*'VCO2-LBM'!H83-3.23*'VO2-LBM'!H83)/1000</f>
        <v>6.8049112698412682</v>
      </c>
      <c r="I83" s="355">
        <f>(4.57*'VCO2-LBM'!I83-3.23*'VO2-LBM'!I83)/1000</f>
        <v>5.224966666666667</v>
      </c>
      <c r="J83" s="355">
        <f>(4.57*'VCO2-LBM'!J83-3.23*'VO2-LBM'!J83)/1000</f>
        <v>4.4368491603053428</v>
      </c>
      <c r="K83" s="356">
        <f>(4.57*'VCO2-LBM'!K83-3.23*'VO2-LBM'!K83)/1000</f>
        <v>4.6692102362204784</v>
      </c>
      <c r="L83" s="329"/>
      <c r="M83" s="329"/>
      <c r="N83" s="329"/>
      <c r="O83" s="329"/>
      <c r="P83" s="329"/>
      <c r="Q83" s="329"/>
      <c r="R83" s="329"/>
      <c r="S83" s="329"/>
      <c r="T83" s="329"/>
      <c r="U83" s="357"/>
      <c r="V83" s="352"/>
      <c r="W83" s="90"/>
      <c r="X83" s="90"/>
      <c r="Y83" s="90"/>
      <c r="Z83" s="90"/>
      <c r="AA83" s="90"/>
      <c r="AB83" s="90"/>
      <c r="AC83" s="90"/>
      <c r="AD83" s="90"/>
      <c r="AE83" s="90"/>
      <c r="AF83" s="90"/>
      <c r="AG83" s="90"/>
      <c r="AH83" s="90"/>
      <c r="AI83" s="90"/>
      <c r="AJ83" s="90"/>
      <c r="AK83" s="90"/>
      <c r="AL83" s="90"/>
      <c r="AM83" s="90"/>
      <c r="AN83" s="90"/>
      <c r="AO83" s="90"/>
      <c r="AP83" s="90"/>
      <c r="AQ83" s="90"/>
      <c r="AR83" s="353"/>
    </row>
    <row r="84" spans="1:44">
      <c r="A84" s="233">
        <v>43724</v>
      </c>
      <c r="B84" s="234">
        <v>1.0016898148148148</v>
      </c>
      <c r="C84" s="354">
        <f>(4.57*'VCO2-LBM'!C84-3.23*'VO2-LBM'!C84)/1000</f>
        <v>3.692795517241382</v>
      </c>
      <c r="D84" s="355">
        <f>(4.57*'VCO2-LBM'!D84-3.23*'VO2-LBM'!D84)/1000</f>
        <v>0.85509530386740518</v>
      </c>
      <c r="E84" s="355">
        <f>(4.57*'VCO2-LBM'!E84-3.23*'VO2-LBM'!E84)/1000</f>
        <v>1.5670125000000008</v>
      </c>
      <c r="F84" s="355">
        <f>(4.57*'VCO2-LBM'!F84-3.23*'VO2-LBM'!F84)/1000</f>
        <v>6.3669692307692349</v>
      </c>
      <c r="G84" s="355">
        <f>(4.57*'VCO2-LBM'!G84-3.23*'VO2-LBM'!G84)/1000</f>
        <v>2.1221191095890406</v>
      </c>
      <c r="H84" s="355">
        <f>(4.57*'VCO2-LBM'!H84-3.23*'VO2-LBM'!H84)/1000</f>
        <v>4.4245688888888948</v>
      </c>
      <c r="I84" s="355">
        <f>(4.57*'VCO2-LBM'!I84-3.23*'VO2-LBM'!I84)/1000</f>
        <v>6.3268166666666659</v>
      </c>
      <c r="J84" s="355">
        <f>(4.57*'VCO2-LBM'!J84-3.23*'VO2-LBM'!J84)/1000</f>
        <v>5.2027447328244376</v>
      </c>
      <c r="K84" s="356">
        <f>(4.57*'VCO2-LBM'!K84-3.23*'VO2-LBM'!K84)/1000</f>
        <v>6.1572117322834714</v>
      </c>
      <c r="L84" s="329">
        <f t="shared" ref="L84:P84" si="47">AVERAGE(C84:C86)</f>
        <v>4.856735325670499</v>
      </c>
      <c r="M84" s="329">
        <f t="shared" si="47"/>
        <v>1.4114029465930022</v>
      </c>
      <c r="N84" s="329">
        <f t="shared" si="47"/>
        <v>1.9977857142857154</v>
      </c>
      <c r="O84" s="329">
        <f t="shared" si="47"/>
        <v>5.3792876923076927</v>
      </c>
      <c r="P84" s="329">
        <f t="shared" si="47"/>
        <v>2.1149628767123287</v>
      </c>
      <c r="Q84" s="329">
        <f t="shared" ref="Q84" si="48">AVERAGE(H84:H86)</f>
        <v>4.3757282010582026</v>
      </c>
      <c r="R84" s="329">
        <f t="shared" ref="R84" si="49">AVERAGE(I84:I86)</f>
        <v>4.9657222222222224</v>
      </c>
      <c r="S84" s="329">
        <f t="shared" ref="S84" si="50">AVERAGE(J84:J86)</f>
        <v>4.8039434096692171</v>
      </c>
      <c r="T84" s="329">
        <f t="shared" ref="T84" si="51">AVERAGE(K84:K86)</f>
        <v>5.596196062992127</v>
      </c>
      <c r="U84" s="357">
        <f t="shared" ref="U84" si="52">AVERAGE(L84:T84)</f>
        <v>3.9446404946123343</v>
      </c>
      <c r="V84" s="352"/>
      <c r="W84" s="90"/>
      <c r="X84" s="90"/>
      <c r="Y84" s="90"/>
      <c r="Z84" s="90"/>
      <c r="AA84" s="90"/>
      <c r="AB84" s="90"/>
      <c r="AC84" s="90"/>
      <c r="AD84" s="90"/>
      <c r="AE84" s="90"/>
      <c r="AF84" s="90"/>
      <c r="AG84" s="90"/>
      <c r="AH84" s="90"/>
      <c r="AI84" s="90"/>
      <c r="AJ84" s="90"/>
      <c r="AK84" s="90"/>
      <c r="AL84" s="90"/>
      <c r="AM84" s="90"/>
      <c r="AN84" s="90"/>
      <c r="AO84" s="90"/>
      <c r="AP84" s="90"/>
      <c r="AQ84" s="90"/>
      <c r="AR84" s="353"/>
    </row>
    <row r="85" spans="1:44">
      <c r="A85" s="233">
        <v>43724</v>
      </c>
      <c r="B85" s="234">
        <v>1.0155787037037001</v>
      </c>
      <c r="C85" s="354">
        <f>(4.57*'VCO2-LBM'!C85-3.23*'VO2-LBM'!C85)/1000</f>
        <v>5.0909063218390784</v>
      </c>
      <c r="D85" s="355">
        <f>(4.57*'VCO2-LBM'!D85-3.23*'VO2-LBM'!D85)/1000</f>
        <v>1.8070323204419874</v>
      </c>
      <c r="E85" s="355">
        <f>(4.57*'VCO2-LBM'!E85-3.23*'VO2-LBM'!E85)/1000</f>
        <v>1.8726428571428606</v>
      </c>
      <c r="F85" s="355">
        <f>(4.57*'VCO2-LBM'!F85-3.23*'VO2-LBM'!F85)/1000</f>
        <v>4.6950707692307683</v>
      </c>
      <c r="G85" s="355">
        <f>(4.57*'VCO2-LBM'!G85-3.23*'VO2-LBM'!G85)/1000</f>
        <v>2.5398367123287664</v>
      </c>
      <c r="H85" s="355">
        <f>(4.57*'VCO2-LBM'!H85-3.23*'VO2-LBM'!H85)/1000</f>
        <v>3.6122690476190473</v>
      </c>
      <c r="I85" s="355">
        <f>(4.57*'VCO2-LBM'!I85-3.23*'VO2-LBM'!I85)/1000</f>
        <v>5.4044500000000006</v>
      </c>
      <c r="J85" s="355">
        <f>(4.57*'VCO2-LBM'!J85-3.23*'VO2-LBM'!J85)/1000</f>
        <v>5.0098230534351167</v>
      </c>
      <c r="K85" s="356">
        <f>(4.57*'VCO2-LBM'!K85-3.23*'VO2-LBM'!K85)/1000</f>
        <v>5.6119250393700746</v>
      </c>
      <c r="L85" s="329"/>
      <c r="M85" s="329"/>
      <c r="N85" s="329"/>
      <c r="O85" s="329"/>
      <c r="P85" s="329"/>
      <c r="Q85" s="329"/>
      <c r="R85" s="329"/>
      <c r="S85" s="329"/>
      <c r="T85" s="329"/>
      <c r="U85" s="357">
        <f t="shared" ref="U85" si="53">STDEV(L84:T84)/SQRT(COUNT(L84:T84))</f>
        <v>0.54185724287061898</v>
      </c>
      <c r="V85" s="352"/>
      <c r="W85" s="90"/>
      <c r="X85" s="90"/>
      <c r="Y85" s="90"/>
      <c r="Z85" s="90"/>
      <c r="AA85" s="90"/>
      <c r="AB85" s="90"/>
      <c r="AC85" s="90"/>
      <c r="AD85" s="90"/>
      <c r="AE85" s="90"/>
      <c r="AF85" s="90"/>
      <c r="AG85" s="90"/>
      <c r="AH85" s="90"/>
      <c r="AI85" s="90"/>
      <c r="AJ85" s="90"/>
      <c r="AK85" s="90"/>
      <c r="AL85" s="90"/>
      <c r="AM85" s="90"/>
      <c r="AN85" s="90"/>
      <c r="AO85" s="90"/>
      <c r="AP85" s="90"/>
      <c r="AQ85" s="90"/>
      <c r="AR85" s="353"/>
    </row>
    <row r="86" spans="1:44">
      <c r="A86" s="233">
        <v>43724</v>
      </c>
      <c r="B86" s="234">
        <v>1.02946759259259</v>
      </c>
      <c r="C86" s="354">
        <f>(4.57*'VCO2-LBM'!C86-3.23*'VO2-LBM'!C86)/1000</f>
        <v>5.7865041379310371</v>
      </c>
      <c r="D86" s="355">
        <f>(4.57*'VCO2-LBM'!D86-3.23*'VO2-LBM'!D86)/1000</f>
        <v>1.5720812154696142</v>
      </c>
      <c r="E86" s="355">
        <f>(4.57*'VCO2-LBM'!E86-3.23*'VO2-LBM'!E86)/1000</f>
        <v>2.5537017857142854</v>
      </c>
      <c r="F86" s="355">
        <f>(4.57*'VCO2-LBM'!F86-3.23*'VO2-LBM'!F86)/1000</f>
        <v>5.0758230769230757</v>
      </c>
      <c r="G86" s="355">
        <f>(4.57*'VCO2-LBM'!G86-3.23*'VO2-LBM'!G86)/1000</f>
        <v>1.6829328082191788</v>
      </c>
      <c r="H86" s="355">
        <f>(4.57*'VCO2-LBM'!H86-3.23*'VO2-LBM'!H86)/1000</f>
        <v>5.0903466666666679</v>
      </c>
      <c r="I86" s="355">
        <f>(4.57*'VCO2-LBM'!I86-3.23*'VO2-LBM'!I86)/1000</f>
        <v>3.1659000000000015</v>
      </c>
      <c r="J86" s="355">
        <f>(4.57*'VCO2-LBM'!J86-3.23*'VO2-LBM'!J86)/1000</f>
        <v>4.1992624427480951</v>
      </c>
      <c r="K86" s="356">
        <f>(4.57*'VCO2-LBM'!K86-3.23*'VO2-LBM'!K86)/1000</f>
        <v>5.0194514173228342</v>
      </c>
      <c r="L86" s="329"/>
      <c r="M86" s="329"/>
      <c r="N86" s="329"/>
      <c r="O86" s="329"/>
      <c r="P86" s="329"/>
      <c r="Q86" s="329"/>
      <c r="R86" s="329"/>
      <c r="S86" s="329"/>
      <c r="T86" s="329"/>
      <c r="U86" s="357"/>
      <c r="V86" s="352"/>
      <c r="W86" s="90"/>
      <c r="X86" s="90"/>
      <c r="Y86" s="90"/>
      <c r="Z86" s="90"/>
      <c r="AA86" s="90"/>
      <c r="AB86" s="90"/>
      <c r="AC86" s="90"/>
      <c r="AD86" s="90"/>
      <c r="AE86" s="90"/>
      <c r="AF86" s="90"/>
      <c r="AG86" s="90"/>
      <c r="AH86" s="90"/>
      <c r="AI86" s="90"/>
      <c r="AJ86" s="90"/>
      <c r="AK86" s="90"/>
      <c r="AL86" s="90"/>
      <c r="AM86" s="90"/>
      <c r="AN86" s="90"/>
      <c r="AO86" s="90"/>
      <c r="AP86" s="90"/>
      <c r="AQ86" s="90"/>
      <c r="AR86" s="353"/>
    </row>
    <row r="87" spans="1:44">
      <c r="A87" s="233">
        <v>43724</v>
      </c>
      <c r="B87" s="234">
        <v>1.04335648148148</v>
      </c>
      <c r="C87" s="354">
        <f>(4.57*'VCO2-LBM'!C87-3.23*'VO2-LBM'!C87)/1000</f>
        <v>5.6241221839080495</v>
      </c>
      <c r="D87" s="355">
        <f>(4.57*'VCO2-LBM'!D87-3.23*'VO2-LBM'!D87)/1000</f>
        <v>1.3005975138121575</v>
      </c>
      <c r="E87" s="355">
        <f>(4.57*'VCO2-LBM'!E87-3.23*'VO2-LBM'!E87)/1000</f>
        <v>1.8448714285714305</v>
      </c>
      <c r="F87" s="355">
        <f>(4.57*'VCO2-LBM'!F87-3.23*'VO2-LBM'!F87)/1000</f>
        <v>7.0084215384615414</v>
      </c>
      <c r="G87" s="355">
        <f>(4.57*'VCO2-LBM'!G87-3.23*'VO2-LBM'!G87)/1000</f>
        <v>3.1197453424657544</v>
      </c>
      <c r="H87" s="355">
        <f>(4.57*'VCO2-LBM'!H87-3.23*'VO2-LBM'!H87)/1000</f>
        <v>4.9063236507936523</v>
      </c>
      <c r="I87" s="355">
        <f>(4.57*'VCO2-LBM'!I87-3.23*'VO2-LBM'!I87)/1000</f>
        <v>7.2028833333333386</v>
      </c>
      <c r="J87" s="355">
        <f>(4.57*'VCO2-LBM'!J87-3.23*'VO2-LBM'!J87)/1000</f>
        <v>5.0577664122137431</v>
      </c>
      <c r="K87" s="356">
        <f>(4.57*'VCO2-LBM'!K87-3.23*'VO2-LBM'!K87)/1000</f>
        <v>4.7414332283464571</v>
      </c>
      <c r="L87" s="329">
        <f t="shared" ref="L87:P87" si="54">AVERAGE(C87:C89)</f>
        <v>5.5222479885057503</v>
      </c>
      <c r="M87" s="329">
        <f t="shared" si="54"/>
        <v>2.0082536832412545</v>
      </c>
      <c r="N87" s="329">
        <f t="shared" si="54"/>
        <v>1.6748357142857164</v>
      </c>
      <c r="O87" s="329">
        <f t="shared" si="54"/>
        <v>6.8562774358974359</v>
      </c>
      <c r="P87" s="329">
        <f t="shared" si="54"/>
        <v>2.5230316894977158</v>
      </c>
      <c r="Q87" s="329">
        <f t="shared" ref="Q87" si="55">AVERAGE(H87:H89)</f>
        <v>4.5722402116402145</v>
      </c>
      <c r="R87" s="329">
        <f t="shared" ref="R87" si="56">AVERAGE(I87:I89)</f>
        <v>6.0884111111111139</v>
      </c>
      <c r="S87" s="329">
        <f t="shared" ref="S87" si="57">AVERAGE(J87:J89)</f>
        <v>3.3950865139949129</v>
      </c>
      <c r="T87" s="329">
        <f t="shared" ref="T87" si="58">AVERAGE(K87:K89)</f>
        <v>3.8642144619422569</v>
      </c>
      <c r="U87" s="357">
        <f t="shared" ref="U87" si="59">AVERAGE(L87:T87)</f>
        <v>4.0560665344573748</v>
      </c>
      <c r="V87" s="352"/>
      <c r="W87" s="90"/>
      <c r="X87" s="90"/>
      <c r="Y87" s="90"/>
      <c r="Z87" s="90"/>
      <c r="AA87" s="90"/>
      <c r="AB87" s="90"/>
      <c r="AC87" s="90"/>
      <c r="AD87" s="90"/>
      <c r="AE87" s="90"/>
      <c r="AF87" s="90"/>
      <c r="AG87" s="90"/>
      <c r="AH87" s="90"/>
      <c r="AI87" s="90"/>
      <c r="AJ87" s="90"/>
      <c r="AK87" s="90"/>
      <c r="AL87" s="90"/>
      <c r="AM87" s="90"/>
      <c r="AN87" s="90"/>
      <c r="AO87" s="90"/>
      <c r="AP87" s="90"/>
      <c r="AQ87" s="90"/>
      <c r="AR87" s="353"/>
    </row>
    <row r="88" spans="1:44">
      <c r="A88" s="233">
        <v>43724</v>
      </c>
      <c r="B88" s="234">
        <v>1.0572453703703699</v>
      </c>
      <c r="C88" s="354">
        <f>(4.57*'VCO2-LBM'!C88-3.23*'VO2-LBM'!C88)/1000</f>
        <v>4.9392241954023044</v>
      </c>
      <c r="D88" s="355">
        <f>(4.57*'VCO2-LBM'!D88-3.23*'VO2-LBM'!D88)/1000</f>
        <v>2.04002872928177</v>
      </c>
      <c r="E88" s="355">
        <f>(4.57*'VCO2-LBM'!E88-3.23*'VO2-LBM'!E88)/1000</f>
        <v>2.2268571428571433</v>
      </c>
      <c r="F88" s="355">
        <f>(4.57*'VCO2-LBM'!F88-3.23*'VO2-LBM'!F88)/1000</f>
        <v>6.0290661538461539</v>
      </c>
      <c r="G88" s="355">
        <f>(4.57*'VCO2-LBM'!G88-3.23*'VO2-LBM'!G88)/1000</f>
        <v>1.9118476712328738</v>
      </c>
      <c r="H88" s="355">
        <f>(4.57*'VCO2-LBM'!H88-3.23*'VO2-LBM'!H88)/1000</f>
        <v>5.4670206349206385</v>
      </c>
      <c r="I88" s="355">
        <f>(4.57*'VCO2-LBM'!I88-3.23*'VO2-LBM'!I88)/1000</f>
        <v>6.6812333333333331</v>
      </c>
      <c r="J88" s="355">
        <f>(4.57*'VCO2-LBM'!J88-3.23*'VO2-LBM'!J88)/1000</f>
        <v>2.7444702290076366</v>
      </c>
      <c r="K88" s="356">
        <f>(4.57*'VCO2-LBM'!K88-3.23*'VO2-LBM'!K88)/1000</f>
        <v>3.4248992913385807</v>
      </c>
      <c r="L88" s="329"/>
      <c r="M88" s="329"/>
      <c r="N88" s="329"/>
      <c r="O88" s="329"/>
      <c r="P88" s="329"/>
      <c r="Q88" s="329"/>
      <c r="R88" s="329"/>
      <c r="S88" s="329"/>
      <c r="T88" s="329"/>
      <c r="U88" s="357">
        <f t="shared" ref="U88" si="60">STDEV(L87:T87)/SQRT(COUNT(L87:T87))</f>
        <v>0.61322716727877624</v>
      </c>
      <c r="V88" s="352"/>
      <c r="W88" s="90"/>
      <c r="X88" s="90"/>
      <c r="Y88" s="90"/>
      <c r="Z88" s="90"/>
      <c r="AA88" s="90"/>
      <c r="AB88" s="90"/>
      <c r="AC88" s="90"/>
      <c r="AD88" s="90"/>
      <c r="AE88" s="90"/>
      <c r="AF88" s="90"/>
      <c r="AG88" s="90"/>
      <c r="AH88" s="90"/>
      <c r="AI88" s="90"/>
      <c r="AJ88" s="90"/>
      <c r="AK88" s="90"/>
      <c r="AL88" s="90"/>
      <c r="AM88" s="90"/>
      <c r="AN88" s="90"/>
      <c r="AO88" s="90"/>
      <c r="AP88" s="90"/>
      <c r="AQ88" s="90"/>
      <c r="AR88" s="353"/>
    </row>
    <row r="89" spans="1:44">
      <c r="A89" s="233">
        <v>43724</v>
      </c>
      <c r="B89" s="234">
        <v>1.0711342592592601</v>
      </c>
      <c r="C89" s="354">
        <f>(4.57*'VCO2-LBM'!C89-3.23*'VO2-LBM'!C89)/1000</f>
        <v>6.0033975862068987</v>
      </c>
      <c r="D89" s="355">
        <f>(4.57*'VCO2-LBM'!D89-3.23*'VO2-LBM'!D89)/1000</f>
        <v>2.6841348066298361</v>
      </c>
      <c r="E89" s="355">
        <f>(4.57*'VCO2-LBM'!E89-3.23*'VO2-LBM'!E89)/1000</f>
        <v>0.95277857142857469</v>
      </c>
      <c r="F89" s="355">
        <f>(4.57*'VCO2-LBM'!F89-3.23*'VO2-LBM'!F89)/1000</f>
        <v>7.5313446153846124</v>
      </c>
      <c r="G89" s="355">
        <f>(4.57*'VCO2-LBM'!G89-3.23*'VO2-LBM'!G89)/1000</f>
        <v>2.5375020547945204</v>
      </c>
      <c r="H89" s="355">
        <f>(4.57*'VCO2-LBM'!H89-3.23*'VO2-LBM'!H89)/1000</f>
        <v>3.3433763492063515</v>
      </c>
      <c r="I89" s="355">
        <f>(4.57*'VCO2-LBM'!I89-3.23*'VO2-LBM'!I89)/1000</f>
        <v>4.381116666666669</v>
      </c>
      <c r="J89" s="355">
        <f>(4.57*'VCO2-LBM'!J89-3.23*'VO2-LBM'!J89)/1000</f>
        <v>2.383022900763359</v>
      </c>
      <c r="K89" s="356">
        <f>(4.57*'VCO2-LBM'!K89-3.23*'VO2-LBM'!K89)/1000</f>
        <v>3.4263108661417316</v>
      </c>
      <c r="L89" s="329"/>
      <c r="M89" s="329"/>
      <c r="N89" s="329"/>
      <c r="O89" s="329"/>
      <c r="P89" s="329"/>
      <c r="Q89" s="329"/>
      <c r="R89" s="329"/>
      <c r="S89" s="329"/>
      <c r="T89" s="329"/>
      <c r="U89" s="357"/>
      <c r="V89" s="352"/>
      <c r="W89" s="90"/>
      <c r="X89" s="90"/>
      <c r="Y89" s="90"/>
      <c r="Z89" s="90"/>
      <c r="AA89" s="90"/>
      <c r="AB89" s="90"/>
      <c r="AC89" s="90"/>
      <c r="AD89" s="90"/>
      <c r="AE89" s="90"/>
      <c r="AF89" s="90"/>
      <c r="AG89" s="90"/>
      <c r="AH89" s="90"/>
      <c r="AI89" s="90"/>
      <c r="AJ89" s="90"/>
      <c r="AK89" s="90"/>
      <c r="AL89" s="90"/>
      <c r="AM89" s="90"/>
      <c r="AN89" s="90"/>
      <c r="AO89" s="90"/>
      <c r="AP89" s="90"/>
      <c r="AQ89" s="90"/>
      <c r="AR89" s="353"/>
    </row>
    <row r="90" spans="1:44">
      <c r="A90" s="233">
        <v>43724</v>
      </c>
      <c r="B90" s="234">
        <v>1.08502314814815</v>
      </c>
      <c r="C90" s="354">
        <f>(4.57*'VCO2-LBM'!C90-3.23*'VO2-LBM'!C90)/1000</f>
        <v>4.1667807471264364</v>
      </c>
      <c r="D90" s="355">
        <f>(4.57*'VCO2-LBM'!D90-3.23*'VO2-LBM'!D90)/1000</f>
        <v>1.0342533149171287</v>
      </c>
      <c r="E90" s="355">
        <f>(4.57*'VCO2-LBM'!E90-3.23*'VO2-LBM'!E90)/1000</f>
        <v>1.7921571428571406</v>
      </c>
      <c r="F90" s="355">
        <f>(4.57*'VCO2-LBM'!F90-3.23*'VO2-LBM'!F90)/1000</f>
        <v>6.75816307692308</v>
      </c>
      <c r="G90" s="355">
        <f>(4.57*'VCO2-LBM'!G90-3.23*'VO2-LBM'!G90)/1000</f>
        <v>3.950714246575346</v>
      </c>
      <c r="H90" s="355">
        <f>(4.57*'VCO2-LBM'!H90-3.23*'VO2-LBM'!H90)/1000</f>
        <v>5.676383968253969</v>
      </c>
      <c r="I90" s="355">
        <f>(4.57*'VCO2-LBM'!I90-3.23*'VO2-LBM'!I90)/1000</f>
        <v>4.699950000000003</v>
      </c>
      <c r="J90" s="355">
        <f>(4.57*'VCO2-LBM'!J90-3.23*'VO2-LBM'!J90)/1000</f>
        <v>5.7141960305343567</v>
      </c>
      <c r="K90" s="356">
        <f>(4.57*'VCO2-LBM'!K90-3.23*'VO2-LBM'!K90)/1000</f>
        <v>3.6542259055118103</v>
      </c>
      <c r="L90" s="329">
        <f t="shared" ref="L90:P90" si="61">AVERAGE(C90:C92)</f>
        <v>4.5928789272030661</v>
      </c>
      <c r="M90" s="329">
        <f t="shared" si="61"/>
        <v>1.0407745856353603</v>
      </c>
      <c r="N90" s="329">
        <f t="shared" si="61"/>
        <v>1.9935482142857144</v>
      </c>
      <c r="O90" s="329">
        <f t="shared" si="61"/>
        <v>6.0196400000000017</v>
      </c>
      <c r="P90" s="329">
        <f t="shared" si="61"/>
        <v>3.7054342237442945</v>
      </c>
      <c r="Q90" s="329">
        <f t="shared" ref="Q90" si="62">AVERAGE(H90:H92)</f>
        <v>5.8026609523809505</v>
      </c>
      <c r="R90" s="329">
        <f t="shared" ref="R90" si="63">AVERAGE(I90:I92)</f>
        <v>4.4112500000000017</v>
      </c>
      <c r="S90" s="329">
        <f t="shared" ref="S90" si="64">AVERAGE(J90:J92)</f>
        <v>6.6043238676844815</v>
      </c>
      <c r="T90" s="329">
        <f t="shared" ref="T90" si="65">AVERAGE(K90:K92)</f>
        <v>5.2302620997375344</v>
      </c>
      <c r="U90" s="357">
        <f t="shared" ref="U90" si="66">AVERAGE(L90:T90)</f>
        <v>4.3778636522968233</v>
      </c>
      <c r="V90" s="352"/>
      <c r="W90" s="90"/>
      <c r="X90" s="90"/>
      <c r="Y90" s="90"/>
      <c r="Z90" s="90"/>
      <c r="AA90" s="90"/>
      <c r="AB90" s="90"/>
      <c r="AC90" s="90"/>
      <c r="AD90" s="90"/>
      <c r="AE90" s="90"/>
      <c r="AF90" s="90"/>
      <c r="AG90" s="90"/>
      <c r="AH90" s="90"/>
      <c r="AI90" s="90"/>
      <c r="AJ90" s="90"/>
      <c r="AK90" s="90"/>
      <c r="AL90" s="90"/>
      <c r="AM90" s="90"/>
      <c r="AN90" s="90"/>
      <c r="AO90" s="90"/>
      <c r="AP90" s="90"/>
      <c r="AQ90" s="90"/>
      <c r="AR90" s="353"/>
    </row>
    <row r="91" spans="1:44">
      <c r="A91" s="233">
        <v>43724</v>
      </c>
      <c r="B91" s="234">
        <v>1.09891203703704</v>
      </c>
      <c r="C91" s="354">
        <f>(4.57*'VCO2-LBM'!C91-3.23*'VO2-LBM'!C91)/1000</f>
        <v>3.9000326436781614</v>
      </c>
      <c r="D91" s="355">
        <f>(4.57*'VCO2-LBM'!D91-3.23*'VO2-LBM'!D91)/1000</f>
        <v>1.3838237569060785</v>
      </c>
      <c r="E91" s="355">
        <f>(4.57*'VCO2-LBM'!E91-3.23*'VO2-LBM'!E91)/1000</f>
        <v>2.4532714285714299</v>
      </c>
      <c r="F91" s="355">
        <f>(4.57*'VCO2-LBM'!F91-3.23*'VO2-LBM'!F91)/1000</f>
        <v>4.9096046153846142</v>
      </c>
      <c r="G91" s="355">
        <f>(4.57*'VCO2-LBM'!G91-3.23*'VO2-LBM'!G91)/1000</f>
        <v>2.8153939726027422</v>
      </c>
      <c r="H91" s="355">
        <f>(4.57*'VCO2-LBM'!H91-3.23*'VO2-LBM'!H91)/1000</f>
        <v>4.1599222222222219</v>
      </c>
      <c r="I91" s="355">
        <f>(4.57*'VCO2-LBM'!I91-3.23*'VO2-LBM'!I91)/1000</f>
        <v>3.8571666666666662</v>
      </c>
      <c r="J91" s="355">
        <f>(4.57*'VCO2-LBM'!J91-3.23*'VO2-LBM'!J91)/1000</f>
        <v>7.4667329770992366</v>
      </c>
      <c r="K91" s="356">
        <f>(4.57*'VCO2-LBM'!K91-3.23*'VO2-LBM'!K91)/1000</f>
        <v>5.3174488188976392</v>
      </c>
      <c r="L91" s="329"/>
      <c r="M91" s="329"/>
      <c r="N91" s="329"/>
      <c r="O91" s="329"/>
      <c r="P91" s="329"/>
      <c r="Q91" s="329"/>
      <c r="R91" s="329"/>
      <c r="S91" s="329"/>
      <c r="T91" s="329"/>
      <c r="U91" s="357">
        <f t="shared" ref="U91" si="67">STDEV(L90:T90)/SQRT(COUNT(L90:T90))</f>
        <v>0.62059353563428998</v>
      </c>
      <c r="V91" s="352"/>
      <c r="W91" s="90"/>
      <c r="X91" s="90"/>
      <c r="Y91" s="90"/>
      <c r="Z91" s="90"/>
      <c r="AA91" s="90"/>
      <c r="AB91" s="90"/>
      <c r="AC91" s="90"/>
      <c r="AD91" s="90"/>
      <c r="AE91" s="90"/>
      <c r="AF91" s="90"/>
      <c r="AG91" s="90"/>
      <c r="AH91" s="90"/>
      <c r="AI91" s="90"/>
      <c r="AJ91" s="90"/>
      <c r="AK91" s="90"/>
      <c r="AL91" s="90"/>
      <c r="AM91" s="90"/>
      <c r="AN91" s="90"/>
      <c r="AO91" s="90"/>
      <c r="AP91" s="90"/>
      <c r="AQ91" s="90"/>
      <c r="AR91" s="353"/>
    </row>
    <row r="92" spans="1:44">
      <c r="A92" s="233">
        <v>43724</v>
      </c>
      <c r="B92" s="234">
        <v>1.1128009259259199</v>
      </c>
      <c r="C92" s="354">
        <f>(4.57*'VCO2-LBM'!C92-3.23*'VO2-LBM'!C92)/1000</f>
        <v>5.7118233908046001</v>
      </c>
      <c r="D92" s="355">
        <f>(4.57*'VCO2-LBM'!D92-3.23*'VO2-LBM'!D92)/1000</f>
        <v>0.70424668508287325</v>
      </c>
      <c r="E92" s="355">
        <f>(4.57*'VCO2-LBM'!E92-3.23*'VO2-LBM'!E92)/1000</f>
        <v>1.7352160714285729</v>
      </c>
      <c r="F92" s="355">
        <f>(4.57*'VCO2-LBM'!F92-3.23*'VO2-LBM'!F92)/1000</f>
        <v>6.3911523076923098</v>
      </c>
      <c r="G92" s="355">
        <f>(4.57*'VCO2-LBM'!G92-3.23*'VO2-LBM'!G92)/1000</f>
        <v>4.3501944520547946</v>
      </c>
      <c r="H92" s="355">
        <f>(4.57*'VCO2-LBM'!H92-3.23*'VO2-LBM'!H92)/1000</f>
        <v>7.5716766666666624</v>
      </c>
      <c r="I92" s="355">
        <f>(4.57*'VCO2-LBM'!I92-3.23*'VO2-LBM'!I92)/1000</f>
        <v>4.6766333333333368</v>
      </c>
      <c r="J92" s="355">
        <f>(4.57*'VCO2-LBM'!J92-3.23*'VO2-LBM'!J92)/1000</f>
        <v>6.6320425954198505</v>
      </c>
      <c r="K92" s="356">
        <f>(4.57*'VCO2-LBM'!K92-3.23*'VO2-LBM'!K92)/1000</f>
        <v>6.7191115748031551</v>
      </c>
      <c r="L92" s="329"/>
      <c r="M92" s="329"/>
      <c r="N92" s="329"/>
      <c r="O92" s="329"/>
      <c r="P92" s="329"/>
      <c r="Q92" s="329"/>
      <c r="R92" s="329"/>
      <c r="S92" s="329"/>
      <c r="T92" s="329"/>
      <c r="U92" s="357"/>
      <c r="V92" s="352"/>
      <c r="W92" s="90"/>
      <c r="X92" s="90"/>
      <c r="Y92" s="90"/>
      <c r="Z92" s="90"/>
      <c r="AA92" s="90"/>
      <c r="AB92" s="90"/>
      <c r="AC92" s="90"/>
      <c r="AD92" s="90"/>
      <c r="AE92" s="90"/>
      <c r="AF92" s="90"/>
      <c r="AG92" s="90"/>
      <c r="AH92" s="90"/>
      <c r="AI92" s="90"/>
      <c r="AJ92" s="90"/>
      <c r="AK92" s="90"/>
      <c r="AL92" s="90"/>
      <c r="AM92" s="90"/>
      <c r="AN92" s="90"/>
      <c r="AO92" s="90"/>
      <c r="AP92" s="90"/>
      <c r="AQ92" s="90"/>
      <c r="AR92" s="353"/>
    </row>
    <row r="93" spans="1:44">
      <c r="A93" s="233">
        <v>43724</v>
      </c>
      <c r="B93" s="234">
        <v>1.1266898148148099</v>
      </c>
      <c r="C93" s="354">
        <f>(4.57*'VCO2-LBM'!C93-3.23*'VO2-LBM'!C93)/1000</f>
        <v>4.6669782183908044</v>
      </c>
      <c r="D93" s="355">
        <f>(4.57*'VCO2-LBM'!D93-3.23*'VO2-LBM'!D93)/1000</f>
        <v>7.1413812154696638E-2</v>
      </c>
      <c r="E93" s="355">
        <f>(4.57*'VCO2-LBM'!E93-3.23*'VO2-LBM'!E93)/1000</f>
        <v>2.0742910714285716</v>
      </c>
      <c r="F93" s="355">
        <f>(4.57*'VCO2-LBM'!F93-3.23*'VO2-LBM'!F93)/1000</f>
        <v>7.4231553846153799</v>
      </c>
      <c r="G93" s="355">
        <f>(4.57*'VCO2-LBM'!G93-3.23*'VO2-LBM'!G93)/1000</f>
        <v>3.1797697260273998</v>
      </c>
      <c r="H93" s="355">
        <f>(4.57*'VCO2-LBM'!H93-3.23*'VO2-LBM'!H93)/1000</f>
        <v>4.310095873015876</v>
      </c>
      <c r="I93" s="355">
        <f>(4.57*'VCO2-LBM'!I93-3.23*'VO2-LBM'!I93)/1000</f>
        <v>6.696866666666665</v>
      </c>
      <c r="J93" s="355">
        <f>(4.57*'VCO2-LBM'!J93-3.23*'VO2-LBM'!J93)/1000</f>
        <v>4.7741833587786262</v>
      </c>
      <c r="K93" s="356">
        <f>(4.57*'VCO2-LBM'!K93-3.23*'VO2-LBM'!K93)/1000</f>
        <v>5.6320128346456695</v>
      </c>
      <c r="L93" s="329">
        <f t="shared" ref="L93:P93" si="68">AVERAGE(C93:C95)</f>
        <v>5.0274757088122595</v>
      </c>
      <c r="M93" s="329">
        <f t="shared" si="68"/>
        <v>0.78731565377532287</v>
      </c>
      <c r="N93" s="329">
        <f t="shared" si="68"/>
        <v>2.2823678571428592</v>
      </c>
      <c r="O93" s="329">
        <f t="shared" si="68"/>
        <v>6.0745271794871805</v>
      </c>
      <c r="P93" s="329">
        <f t="shared" si="68"/>
        <v>2.923538242009132</v>
      </c>
      <c r="Q93" s="329">
        <f t="shared" ref="Q93" si="69">AVERAGE(H93:H95)</f>
        <v>4.3966979365079375</v>
      </c>
      <c r="R93" s="329">
        <f t="shared" ref="R93" si="70">AVERAGE(I93:I95)</f>
        <v>7.185194444444444</v>
      </c>
      <c r="S93" s="329">
        <f t="shared" ref="S93" si="71">AVERAGE(J93:J95)</f>
        <v>5.8483908396946589</v>
      </c>
      <c r="T93" s="329">
        <f t="shared" ref="T93" si="72">AVERAGE(K93:K95)</f>
        <v>5.3907886614173224</v>
      </c>
      <c r="U93" s="357">
        <f t="shared" ref="U93" si="73">AVERAGE(L93:T93)</f>
        <v>4.4351440581434574</v>
      </c>
      <c r="V93" s="352"/>
      <c r="W93" s="90"/>
      <c r="X93" s="90"/>
      <c r="Y93" s="90"/>
      <c r="Z93" s="90"/>
      <c r="AA93" s="90"/>
      <c r="AB93" s="90"/>
      <c r="AC93" s="90"/>
      <c r="AD93" s="90"/>
      <c r="AE93" s="90"/>
      <c r="AF93" s="90"/>
      <c r="AG93" s="90"/>
      <c r="AH93" s="90"/>
      <c r="AI93" s="90"/>
      <c r="AJ93" s="90"/>
      <c r="AK93" s="90"/>
      <c r="AL93" s="90"/>
      <c r="AM93" s="90"/>
      <c r="AN93" s="90"/>
      <c r="AO93" s="90"/>
      <c r="AP93" s="90"/>
      <c r="AQ93" s="90"/>
      <c r="AR93" s="353"/>
    </row>
    <row r="94" spans="1:44">
      <c r="A94" s="233">
        <v>43724</v>
      </c>
      <c r="B94" s="234">
        <v>1.1405787037037001</v>
      </c>
      <c r="C94" s="354">
        <f>(4.57*'VCO2-LBM'!C94-3.23*'VO2-LBM'!C94)/1000</f>
        <v>4.5009050574712637</v>
      </c>
      <c r="D94" s="355">
        <f>(4.57*'VCO2-LBM'!D94-3.23*'VO2-LBM'!D94)/1000</f>
        <v>0.67807734806629838</v>
      </c>
      <c r="E94" s="355">
        <f>(4.57*'VCO2-LBM'!E94-3.23*'VO2-LBM'!E94)/1000</f>
        <v>0.90647678571428691</v>
      </c>
      <c r="F94" s="355">
        <f>(4.57*'VCO2-LBM'!F94-3.23*'VO2-LBM'!F94)/1000</f>
        <v>6.1768723076923129</v>
      </c>
      <c r="G94" s="355">
        <f>(4.57*'VCO2-LBM'!G94-3.23*'VO2-LBM'!G94)/1000</f>
        <v>2.7013171917808232</v>
      </c>
      <c r="H94" s="355">
        <f>(4.57*'VCO2-LBM'!H94-3.23*'VO2-LBM'!H94)/1000</f>
        <v>4.4694919047619042</v>
      </c>
      <c r="I94" s="355">
        <f>(4.57*'VCO2-LBM'!I94-3.23*'VO2-LBM'!I94)/1000</f>
        <v>7.5612666666666666</v>
      </c>
      <c r="J94" s="355">
        <f>(4.57*'VCO2-LBM'!J94-3.23*'VO2-LBM'!J94)/1000</f>
        <v>7.1597856488549656</v>
      </c>
      <c r="K94" s="356">
        <f>(4.57*'VCO2-LBM'!K94-3.23*'VO2-LBM'!K94)/1000</f>
        <v>5.6829691338582666</v>
      </c>
      <c r="L94" s="329"/>
      <c r="M94" s="329"/>
      <c r="N94" s="329"/>
      <c r="O94" s="329"/>
      <c r="P94" s="329"/>
      <c r="Q94" s="329"/>
      <c r="R94" s="329"/>
      <c r="S94" s="329"/>
      <c r="T94" s="329"/>
      <c r="U94" s="357">
        <f t="shared" ref="U94" si="74">STDEV(L93:T93)/SQRT(COUNT(L93:T93))</f>
        <v>0.68454426943126923</v>
      </c>
      <c r="V94" s="352"/>
      <c r="W94" s="90"/>
      <c r="X94" s="90"/>
      <c r="Y94" s="90"/>
      <c r="Z94" s="90"/>
      <c r="AA94" s="90"/>
      <c r="AB94" s="90"/>
      <c r="AC94" s="90"/>
      <c r="AD94" s="90"/>
      <c r="AE94" s="90"/>
      <c r="AF94" s="90"/>
      <c r="AG94" s="90"/>
      <c r="AH94" s="90"/>
      <c r="AI94" s="90"/>
      <c r="AJ94" s="90"/>
      <c r="AK94" s="90"/>
      <c r="AL94" s="90"/>
      <c r="AM94" s="90"/>
      <c r="AN94" s="90"/>
      <c r="AO94" s="90"/>
      <c r="AP94" s="90"/>
      <c r="AQ94" s="90"/>
      <c r="AR94" s="353"/>
    </row>
    <row r="95" spans="1:44">
      <c r="A95" s="233">
        <v>43724</v>
      </c>
      <c r="B95" s="234">
        <v>1.15446759259259</v>
      </c>
      <c r="C95" s="354">
        <f>(4.57*'VCO2-LBM'!C95-3.23*'VO2-LBM'!C95)/1000</f>
        <v>5.9145438505747112</v>
      </c>
      <c r="D95" s="355">
        <f>(4.57*'VCO2-LBM'!D95-3.23*'VO2-LBM'!D95)/1000</f>
        <v>1.6124558011049739</v>
      </c>
      <c r="E95" s="355">
        <f>(4.57*'VCO2-LBM'!E95-3.23*'VO2-LBM'!E95)/1000</f>
        <v>3.8663357142857184</v>
      </c>
      <c r="F95" s="355">
        <f>(4.57*'VCO2-LBM'!F95-3.23*'VO2-LBM'!F95)/1000</f>
        <v>4.6235538461538486</v>
      </c>
      <c r="G95" s="355">
        <f>(4.57*'VCO2-LBM'!G95-3.23*'VO2-LBM'!G95)/1000</f>
        <v>2.8895278082191744</v>
      </c>
      <c r="H95" s="355">
        <f>(4.57*'VCO2-LBM'!H95-3.23*'VO2-LBM'!H95)/1000</f>
        <v>4.4105060317460323</v>
      </c>
      <c r="I95" s="355">
        <f>(4.57*'VCO2-LBM'!I95-3.23*'VO2-LBM'!I95)/1000</f>
        <v>7.2974500000000004</v>
      </c>
      <c r="J95" s="355">
        <f>(4.57*'VCO2-LBM'!J95-3.23*'VO2-LBM'!J95)/1000</f>
        <v>5.6112035114503849</v>
      </c>
      <c r="K95" s="356">
        <f>(4.57*'VCO2-LBM'!K95-3.23*'VO2-LBM'!K95)/1000</f>
        <v>4.8573840157480319</v>
      </c>
      <c r="L95" s="329"/>
      <c r="M95" s="329"/>
      <c r="N95" s="329"/>
      <c r="O95" s="329"/>
      <c r="P95" s="329"/>
      <c r="Q95" s="329"/>
      <c r="R95" s="329"/>
      <c r="S95" s="329"/>
      <c r="T95" s="329"/>
      <c r="U95" s="357"/>
      <c r="V95" s="352"/>
      <c r="W95" s="90"/>
      <c r="X95" s="90"/>
      <c r="Y95" s="90"/>
      <c r="Z95" s="90"/>
      <c r="AA95" s="90"/>
      <c r="AB95" s="90"/>
      <c r="AC95" s="90"/>
      <c r="AD95" s="90"/>
      <c r="AE95" s="90"/>
      <c r="AF95" s="90"/>
      <c r="AG95" s="90"/>
      <c r="AH95" s="90"/>
      <c r="AI95" s="90"/>
      <c r="AJ95" s="90"/>
      <c r="AK95" s="90"/>
      <c r="AL95" s="90"/>
      <c r="AM95" s="90"/>
      <c r="AN95" s="90"/>
      <c r="AO95" s="90"/>
      <c r="AP95" s="90"/>
      <c r="AQ95" s="90"/>
      <c r="AR95" s="353"/>
    </row>
    <row r="96" spans="1:44">
      <c r="A96" s="233">
        <v>43724</v>
      </c>
      <c r="B96" s="234">
        <v>1.16835648148148</v>
      </c>
      <c r="C96" s="354">
        <f>(4.57*'VCO2-LBM'!C96-3.23*'VO2-LBM'!C96)/1000</f>
        <v>6.2335918390804617</v>
      </c>
      <c r="D96" s="355">
        <f>(4.57*'VCO2-LBM'!D96-3.23*'VO2-LBM'!D96)/1000</f>
        <v>1.610433701657461</v>
      </c>
      <c r="E96" s="355">
        <f>(4.57*'VCO2-LBM'!E96-3.23*'VO2-LBM'!E96)/1000</f>
        <v>3.1418035714285724</v>
      </c>
      <c r="F96" s="355">
        <f>(4.57*'VCO2-LBM'!F96-3.23*'VO2-LBM'!F96)/1000</f>
        <v>4.6726646153846163</v>
      </c>
      <c r="G96" s="355">
        <f>(4.57*'VCO2-LBM'!G96-3.23*'VO2-LBM'!G96)/1000</f>
        <v>2.791353767123288</v>
      </c>
      <c r="H96" s="355">
        <f>(4.57*'VCO2-LBM'!H96-3.23*'VO2-LBM'!H96)/1000</f>
        <v>6.6807233333333356</v>
      </c>
      <c r="I96" s="355">
        <f>(4.57*'VCO2-LBM'!I96-3.23*'VO2-LBM'!I96)/1000</f>
        <v>5.5277499999999984</v>
      </c>
      <c r="J96" s="355">
        <f>(4.57*'VCO2-LBM'!J96-3.23*'VO2-LBM'!J96)/1000</f>
        <v>5.2379741984732808</v>
      </c>
      <c r="K96" s="356">
        <f>(4.57*'VCO2-LBM'!K96-3.23*'VO2-LBM'!K96)/1000</f>
        <v>4.334124094488188</v>
      </c>
      <c r="L96" s="329">
        <f t="shared" ref="L96:P96" si="75">AVERAGE(C96:C98)</f>
        <v>4.9247397126436807</v>
      </c>
      <c r="M96" s="329">
        <f t="shared" si="75"/>
        <v>2.4767291896869268</v>
      </c>
      <c r="N96" s="329">
        <f t="shared" si="75"/>
        <v>4.2043446428571434</v>
      </c>
      <c r="O96" s="329">
        <f t="shared" si="75"/>
        <v>5.3261717948717955</v>
      </c>
      <c r="P96" s="329">
        <f t="shared" si="75"/>
        <v>3.8014822602739744</v>
      </c>
      <c r="Q96" s="329">
        <f t="shared" ref="Q96" si="76">AVERAGE(H96:H98)</f>
        <v>5.6410173544973565</v>
      </c>
      <c r="R96" s="329">
        <f t="shared" ref="R96" si="77">AVERAGE(I96:I98)</f>
        <v>4.9675611111111122</v>
      </c>
      <c r="S96" s="329">
        <f t="shared" ref="S96" si="78">AVERAGE(J96:J98)</f>
        <v>6.0370357251908393</v>
      </c>
      <c r="T96" s="329">
        <f t="shared" ref="T96" si="79">AVERAGE(K96:K98)</f>
        <v>3.647907427821524</v>
      </c>
      <c r="U96" s="357">
        <f t="shared" ref="U96" si="80">AVERAGE(L96:T96)</f>
        <v>4.5585543576615954</v>
      </c>
      <c r="V96" s="352"/>
      <c r="W96" s="90"/>
      <c r="X96" s="90"/>
      <c r="Y96" s="90"/>
      <c r="Z96" s="90"/>
      <c r="AA96" s="90"/>
      <c r="AB96" s="90"/>
      <c r="AC96" s="90"/>
      <c r="AD96" s="90"/>
      <c r="AE96" s="90"/>
      <c r="AF96" s="90"/>
      <c r="AG96" s="90"/>
      <c r="AH96" s="90"/>
      <c r="AI96" s="90"/>
      <c r="AJ96" s="90"/>
      <c r="AK96" s="90"/>
      <c r="AL96" s="90"/>
      <c r="AM96" s="90"/>
      <c r="AN96" s="90"/>
      <c r="AO96" s="90"/>
      <c r="AP96" s="90"/>
      <c r="AQ96" s="90"/>
      <c r="AR96" s="353"/>
    </row>
    <row r="97" spans="1:44">
      <c r="A97" s="233">
        <v>43724</v>
      </c>
      <c r="B97" s="234">
        <v>1.1822453703703699</v>
      </c>
      <c r="C97" s="354">
        <f>(4.57*'VCO2-LBM'!C97-3.23*'VO2-LBM'!C97)/1000</f>
        <v>4.7264891954023023</v>
      </c>
      <c r="D97" s="355">
        <f>(4.57*'VCO2-LBM'!D97-3.23*'VO2-LBM'!D97)/1000</f>
        <v>2.0125281767955805</v>
      </c>
      <c r="E97" s="355">
        <f>(4.57*'VCO2-LBM'!E97-3.23*'VO2-LBM'!E97)/1000</f>
        <v>4.5530196428571434</v>
      </c>
      <c r="F97" s="355">
        <f>(4.57*'VCO2-LBM'!F97-3.23*'VO2-LBM'!F97)/1000</f>
        <v>6.4533615384615404</v>
      </c>
      <c r="G97" s="355">
        <f>(4.57*'VCO2-LBM'!G97-3.23*'VO2-LBM'!G97)/1000</f>
        <v>4.3891054109589041</v>
      </c>
      <c r="H97" s="355">
        <f>(4.57*'VCO2-LBM'!H97-3.23*'VO2-LBM'!H97)/1000</f>
        <v>5.7510631746031793</v>
      </c>
      <c r="I97" s="355">
        <f>(4.57*'VCO2-LBM'!I97-3.23*'VO2-LBM'!I97)/1000</f>
        <v>4.8432000000000022</v>
      </c>
      <c r="J97" s="355">
        <f>(4.57*'VCO2-LBM'!J97-3.23*'VO2-LBM'!J97)/1000</f>
        <v>4.9518616793893111</v>
      </c>
      <c r="K97" s="356">
        <f>(4.57*'VCO2-LBM'!K97-3.23*'VO2-LBM'!K97)/1000</f>
        <v>2.9866130708661456</v>
      </c>
      <c r="L97" s="329"/>
      <c r="M97" s="329"/>
      <c r="N97" s="329"/>
      <c r="O97" s="329"/>
      <c r="P97" s="329"/>
      <c r="Q97" s="329"/>
      <c r="R97" s="329"/>
      <c r="S97" s="329"/>
      <c r="T97" s="329"/>
      <c r="U97" s="357">
        <f t="shared" ref="U97" si="81">STDEV(L96:T96)/SQRT(COUNT(L96:T96))</f>
        <v>0.3747247991243825</v>
      </c>
      <c r="V97" s="352"/>
      <c r="W97" s="90"/>
      <c r="X97" s="90"/>
      <c r="Y97" s="90"/>
      <c r="Z97" s="90"/>
      <c r="AA97" s="90"/>
      <c r="AB97" s="90"/>
      <c r="AC97" s="90"/>
      <c r="AD97" s="90"/>
      <c r="AE97" s="90"/>
      <c r="AF97" s="90"/>
      <c r="AG97" s="90"/>
      <c r="AH97" s="90"/>
      <c r="AI97" s="90"/>
      <c r="AJ97" s="90"/>
      <c r="AK97" s="90"/>
      <c r="AL97" s="90"/>
      <c r="AM97" s="90"/>
      <c r="AN97" s="90"/>
      <c r="AO97" s="90"/>
      <c r="AP97" s="90"/>
      <c r="AQ97" s="90"/>
      <c r="AR97" s="353"/>
    </row>
    <row r="98" spans="1:44">
      <c r="A98" s="233">
        <v>43724</v>
      </c>
      <c r="B98" s="234">
        <v>1.1961342592592601</v>
      </c>
      <c r="C98" s="354">
        <f>(4.57*'VCO2-LBM'!C98-3.23*'VO2-LBM'!C98)/1000</f>
        <v>3.8141381034482764</v>
      </c>
      <c r="D98" s="355">
        <f>(4.57*'VCO2-LBM'!D98-3.23*'VO2-LBM'!D98)/1000</f>
        <v>3.8072256906077384</v>
      </c>
      <c r="E98" s="355">
        <f>(4.57*'VCO2-LBM'!E98-3.23*'VO2-LBM'!E98)/1000</f>
        <v>4.9182107142857134</v>
      </c>
      <c r="F98" s="355">
        <f>(4.57*'VCO2-LBM'!F98-3.23*'VO2-LBM'!F98)/1000</f>
        <v>4.8524892307692298</v>
      </c>
      <c r="G98" s="355">
        <f>(4.57*'VCO2-LBM'!G98-3.23*'VO2-LBM'!G98)/1000</f>
        <v>4.2239876027397312</v>
      </c>
      <c r="H98" s="355">
        <f>(4.57*'VCO2-LBM'!H98-3.23*'VO2-LBM'!H98)/1000</f>
        <v>4.4912655555555538</v>
      </c>
      <c r="I98" s="355">
        <f>(4.57*'VCO2-LBM'!I98-3.23*'VO2-LBM'!I98)/1000</f>
        <v>4.5317333333333352</v>
      </c>
      <c r="J98" s="355">
        <f>(4.57*'VCO2-LBM'!J98-3.23*'VO2-LBM'!J98)/1000</f>
        <v>7.9212712977099251</v>
      </c>
      <c r="K98" s="356">
        <f>(4.57*'VCO2-LBM'!K98-3.23*'VO2-LBM'!K98)/1000</f>
        <v>3.6229851181102384</v>
      </c>
      <c r="L98" s="329"/>
      <c r="M98" s="329"/>
      <c r="N98" s="329"/>
      <c r="O98" s="329"/>
      <c r="P98" s="329"/>
      <c r="Q98" s="329"/>
      <c r="R98" s="329"/>
      <c r="S98" s="329"/>
      <c r="T98" s="329"/>
      <c r="U98" s="357"/>
      <c r="V98" s="352"/>
      <c r="W98" s="90"/>
      <c r="X98" s="90"/>
      <c r="Y98" s="90"/>
      <c r="Z98" s="90"/>
      <c r="AA98" s="90"/>
      <c r="AB98" s="90"/>
      <c r="AC98" s="90"/>
      <c r="AD98" s="90"/>
      <c r="AE98" s="90"/>
      <c r="AF98" s="90"/>
      <c r="AG98" s="90"/>
      <c r="AH98" s="90"/>
      <c r="AI98" s="90"/>
      <c r="AJ98" s="90"/>
      <c r="AK98" s="90"/>
      <c r="AL98" s="90"/>
      <c r="AM98" s="90"/>
      <c r="AN98" s="90"/>
      <c r="AO98" s="90"/>
      <c r="AP98" s="90"/>
      <c r="AQ98" s="90"/>
      <c r="AR98" s="353"/>
    </row>
    <row r="99" spans="1:44">
      <c r="A99" s="233">
        <v>43724</v>
      </c>
      <c r="B99" s="234">
        <v>1.21002314814815</v>
      </c>
      <c r="C99" s="354">
        <f>(4.57*'VCO2-LBM'!C99-3.23*'VO2-LBM'!C99)/1000</f>
        <v>3.850162413793103</v>
      </c>
      <c r="D99" s="355">
        <f>(4.57*'VCO2-LBM'!D99-3.23*'VO2-LBM'!D99)/1000</f>
        <v>3.8270422651933731</v>
      </c>
      <c r="E99" s="355">
        <f>(4.57*'VCO2-LBM'!E99-3.23*'VO2-LBM'!E99)/1000</f>
        <v>3.8247428571428608</v>
      </c>
      <c r="F99" s="355">
        <f>(4.57*'VCO2-LBM'!F99-3.23*'VO2-LBM'!F99)/1000</f>
        <v>6.6245723076923095</v>
      </c>
      <c r="G99" s="355">
        <f>(4.57*'VCO2-LBM'!G99-3.23*'VO2-LBM'!G99)/1000</f>
        <v>3.3986015753424654</v>
      </c>
      <c r="H99" s="355">
        <f>(4.57*'VCO2-LBM'!H99-3.23*'VO2-LBM'!H99)/1000</f>
        <v>4.2410214285714281</v>
      </c>
      <c r="I99" s="355">
        <f>(4.57*'VCO2-LBM'!I99-3.23*'VO2-LBM'!I99)/1000</f>
        <v>6.0354999999999999</v>
      </c>
      <c r="J99" s="355">
        <f>(4.57*'VCO2-LBM'!J99-3.23*'VO2-LBM'!J99)/1000</f>
        <v>7.2753090076335898</v>
      </c>
      <c r="K99" s="356">
        <f>(4.57*'VCO2-LBM'!K99-3.23*'VO2-LBM'!K99)/1000</f>
        <v>6.9198964566929169</v>
      </c>
      <c r="L99" s="329">
        <f t="shared" ref="L99:P99" si="82">AVERAGE(C99:C101)</f>
        <v>5.3919862835249068</v>
      </c>
      <c r="M99" s="329">
        <f t="shared" si="82"/>
        <v>2.7101468692449378</v>
      </c>
      <c r="N99" s="329">
        <f t="shared" si="82"/>
        <v>3.5140607142857156</v>
      </c>
      <c r="O99" s="329">
        <f t="shared" si="82"/>
        <v>5.8179338461538448</v>
      </c>
      <c r="P99" s="329">
        <f t="shared" si="82"/>
        <v>4.8305699771689508</v>
      </c>
      <c r="Q99" s="329">
        <f t="shared" ref="Q99" si="83">AVERAGE(H99:H101)</f>
        <v>4.349578306878306</v>
      </c>
      <c r="R99" s="329">
        <f t="shared" ref="R99" si="84">AVERAGE(I99:I101)</f>
        <v>5.7371111111111119</v>
      </c>
      <c r="S99" s="329">
        <f t="shared" ref="S99" si="85">AVERAGE(J99:J101)</f>
        <v>6.3541397455470774</v>
      </c>
      <c r="T99" s="329">
        <f t="shared" ref="T99" si="86">AVERAGE(K99:K101)</f>
        <v>4.7995353018372739</v>
      </c>
      <c r="U99" s="357">
        <f t="shared" ref="U99" si="87">AVERAGE(L99:T99)</f>
        <v>4.8338957950835697</v>
      </c>
      <c r="V99" s="352"/>
      <c r="W99" s="90"/>
      <c r="X99" s="90"/>
      <c r="Y99" s="90"/>
      <c r="Z99" s="90"/>
      <c r="AA99" s="90"/>
      <c r="AB99" s="90"/>
      <c r="AC99" s="90"/>
      <c r="AD99" s="90"/>
      <c r="AE99" s="90"/>
      <c r="AF99" s="90"/>
      <c r="AG99" s="90"/>
      <c r="AH99" s="90"/>
      <c r="AI99" s="90"/>
      <c r="AJ99" s="90"/>
      <c r="AK99" s="90"/>
      <c r="AL99" s="90"/>
      <c r="AM99" s="90"/>
      <c r="AN99" s="90"/>
      <c r="AO99" s="90"/>
      <c r="AP99" s="90"/>
      <c r="AQ99" s="90"/>
      <c r="AR99" s="353"/>
    </row>
    <row r="100" spans="1:44">
      <c r="A100" s="233">
        <v>43724</v>
      </c>
      <c r="B100" s="234">
        <v>1.22391203703704</v>
      </c>
      <c r="C100" s="354">
        <f>(4.57*'VCO2-LBM'!C100-3.23*'VO2-LBM'!C100)/1000</f>
        <v>6.2873401724137965</v>
      </c>
      <c r="D100" s="355">
        <f>(4.57*'VCO2-LBM'!D100-3.23*'VO2-LBM'!D100)/1000</f>
        <v>2.4632541436464108</v>
      </c>
      <c r="E100" s="355">
        <f>(4.57*'VCO2-LBM'!E100-3.23*'VO2-LBM'!E100)/1000</f>
        <v>3.0091178571428574</v>
      </c>
      <c r="F100" s="355">
        <f>(4.57*'VCO2-LBM'!F100-3.23*'VO2-LBM'!F100)/1000</f>
        <v>6.6189030769230737</v>
      </c>
      <c r="G100" s="355">
        <f>(4.57*'VCO2-LBM'!G100-3.23*'VO2-LBM'!G100)/1000</f>
        <v>4.1523576027397286</v>
      </c>
      <c r="H100" s="355">
        <f>(4.57*'VCO2-LBM'!H100-3.23*'VO2-LBM'!H100)/1000</f>
        <v>5.0931999999999968</v>
      </c>
      <c r="I100" s="355">
        <f>(4.57*'VCO2-LBM'!I100-3.23*'VO2-LBM'!I100)/1000</f>
        <v>7.3914666666666671</v>
      </c>
      <c r="J100" s="355">
        <f>(4.57*'VCO2-LBM'!J100-3.23*'VO2-LBM'!J100)/1000</f>
        <v>4.0373932824427516</v>
      </c>
      <c r="K100" s="356">
        <f>(4.57*'VCO2-LBM'!K100-3.23*'VO2-LBM'!K100)/1000</f>
        <v>3.6515268503937004</v>
      </c>
      <c r="L100" s="329"/>
      <c r="M100" s="329"/>
      <c r="N100" s="329"/>
      <c r="O100" s="329"/>
      <c r="P100" s="329"/>
      <c r="Q100" s="329"/>
      <c r="R100" s="329"/>
      <c r="S100" s="329"/>
      <c r="T100" s="329"/>
      <c r="U100" s="357">
        <f t="shared" ref="U100" si="88">STDEV(L99:T99)/SQRT(COUNT(L99:T99))</f>
        <v>0.38899380046684895</v>
      </c>
      <c r="V100" s="352"/>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353"/>
    </row>
    <row r="101" spans="1:44">
      <c r="A101" s="233">
        <v>43724</v>
      </c>
      <c r="B101" s="234">
        <v>1.2378009259259199</v>
      </c>
      <c r="C101" s="354">
        <f>(4.57*'VCO2-LBM'!C101-3.23*'VO2-LBM'!C101)/1000</f>
        <v>6.0384562643678201</v>
      </c>
      <c r="D101" s="355">
        <f>(4.57*'VCO2-LBM'!D101-3.23*'VO2-LBM'!D101)/1000</f>
        <v>1.8401441988950291</v>
      </c>
      <c r="E101" s="355">
        <f>(4.57*'VCO2-LBM'!E101-3.23*'VO2-LBM'!E101)/1000</f>
        <v>3.7083214285714292</v>
      </c>
      <c r="F101" s="355">
        <f>(4.57*'VCO2-LBM'!F101-3.23*'VO2-LBM'!F101)/1000</f>
        <v>4.2103261538461503</v>
      </c>
      <c r="G101" s="355">
        <f>(4.57*'VCO2-LBM'!G101-3.23*'VO2-LBM'!G101)/1000</f>
        <v>6.9407507534246582</v>
      </c>
      <c r="H101" s="355">
        <f>(4.57*'VCO2-LBM'!H101-3.23*'VO2-LBM'!H101)/1000</f>
        <v>3.7145134920634919</v>
      </c>
      <c r="I101" s="355">
        <f>(4.57*'VCO2-LBM'!I101-3.23*'VO2-LBM'!I101)/1000</f>
        <v>3.7843666666666684</v>
      </c>
      <c r="J101" s="355">
        <f>(4.57*'VCO2-LBM'!J101-3.23*'VO2-LBM'!J101)/1000</f>
        <v>7.7497169465648916</v>
      </c>
      <c r="K101" s="356">
        <f>(4.57*'VCO2-LBM'!K101-3.23*'VO2-LBM'!K101)/1000</f>
        <v>3.8271825984252046</v>
      </c>
      <c r="L101" s="329"/>
      <c r="M101" s="329"/>
      <c r="N101" s="329"/>
      <c r="O101" s="329"/>
      <c r="P101" s="329"/>
      <c r="Q101" s="329"/>
      <c r="R101" s="329"/>
      <c r="S101" s="329"/>
      <c r="T101" s="329"/>
      <c r="U101" s="357"/>
      <c r="V101" s="352"/>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353"/>
    </row>
    <row r="102" spans="1:44">
      <c r="A102" s="223">
        <v>43724</v>
      </c>
      <c r="B102" s="224">
        <v>1.2516898148148099</v>
      </c>
      <c r="C102" s="354">
        <f>(4.57*'VCO2-LBM'!C102-3.23*'VO2-LBM'!C102)/1000</f>
        <v>3.4755750000000045</v>
      </c>
      <c r="D102" s="355">
        <f>(4.57*'VCO2-LBM'!D102-3.23*'VO2-LBM'!D102)/1000</f>
        <v>2.3199546961325979</v>
      </c>
      <c r="E102" s="355">
        <f>(4.57*'VCO2-LBM'!E102-3.23*'VO2-LBM'!E102)/1000</f>
        <v>4.2969053571428573</v>
      </c>
      <c r="F102" s="355">
        <f>(4.57*'VCO2-LBM'!F102-3.23*'VO2-LBM'!F102)/1000</f>
        <v>6.5421907692307704</v>
      </c>
      <c r="G102" s="355">
        <f>(4.57*'VCO2-LBM'!G102-3.23*'VO2-LBM'!G102)/1000</f>
        <v>4.0021613013698678</v>
      </c>
      <c r="H102" s="355">
        <f>(4.57*'VCO2-LBM'!H102-3.23*'VO2-LBM'!H102)/1000</f>
        <v>2.6784647619047592</v>
      </c>
      <c r="I102" s="355">
        <f>(4.57*'VCO2-LBM'!I102-3.23*'VO2-LBM'!I102)/1000</f>
        <v>4.9365166666666704</v>
      </c>
      <c r="J102" s="355">
        <f>(4.57*'VCO2-LBM'!J102-3.23*'VO2-LBM'!J102)/1000</f>
        <v>4.3725141984732856</v>
      </c>
      <c r="K102" s="356">
        <f>(4.57*'VCO2-LBM'!K102-3.23*'VO2-LBM'!K102)/1000</f>
        <v>3.0326366141732306</v>
      </c>
      <c r="L102" s="329">
        <f t="shared" ref="L102:P102" si="89">AVERAGE(C102:C104)</f>
        <v>4.2789394444444486</v>
      </c>
      <c r="M102" s="329">
        <f t="shared" si="89"/>
        <v>2.9438341620626161</v>
      </c>
      <c r="N102" s="329">
        <f t="shared" si="89"/>
        <v>3.4211946428571429</v>
      </c>
      <c r="O102" s="329">
        <f t="shared" si="89"/>
        <v>5.1694697435897448</v>
      </c>
      <c r="P102" s="329">
        <f t="shared" si="89"/>
        <v>4.3361977853881299</v>
      </c>
      <c r="Q102" s="329">
        <f t="shared" ref="Q102" si="90">AVERAGE(H102:H104)</f>
        <v>2.9733035449735445</v>
      </c>
      <c r="R102" s="329">
        <f t="shared" ref="R102" si="91">AVERAGE(I102:I104)</f>
        <v>4.6811833333333359</v>
      </c>
      <c r="S102" s="329">
        <f t="shared" ref="S102" si="92">AVERAGE(J102:J104)</f>
        <v>4.5885227989821908</v>
      </c>
      <c r="T102" s="329">
        <f t="shared" ref="T102" si="93">AVERAGE(K102:K104)</f>
        <v>3.8261277952755921</v>
      </c>
      <c r="U102" s="357">
        <f t="shared" ref="U102" si="94">AVERAGE(L102:T102)</f>
        <v>4.024308138989638</v>
      </c>
      <c r="V102" s="352"/>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353"/>
    </row>
    <row r="103" spans="1:44">
      <c r="A103" s="223">
        <v>43724</v>
      </c>
      <c r="B103" s="224">
        <v>1.2655787037037001</v>
      </c>
      <c r="C103" s="354">
        <f>(4.57*'VCO2-LBM'!C103-3.23*'VO2-LBM'!C103)/1000</f>
        <v>5.5911037931034535</v>
      </c>
      <c r="D103" s="355">
        <f>(4.57*'VCO2-LBM'!D103-3.23*'VO2-LBM'!D103)/1000</f>
        <v>3.7382889502762429</v>
      </c>
      <c r="E103" s="355">
        <f>(4.57*'VCO2-LBM'!E103-3.23*'VO2-LBM'!E103)/1000</f>
        <v>3.6383303571428569</v>
      </c>
      <c r="F103" s="355">
        <f>(4.57*'VCO2-LBM'!F103-3.23*'VO2-LBM'!F103)/1000</f>
        <v>5.185467692307693</v>
      </c>
      <c r="G103" s="355">
        <f>(4.57*'VCO2-LBM'!G103-3.23*'VO2-LBM'!G103)/1000</f>
        <v>5.2954431506849327</v>
      </c>
      <c r="H103" s="355">
        <f>(4.57*'VCO2-LBM'!H103-3.23*'VO2-LBM'!H103)/1000</f>
        <v>3.432424126984126</v>
      </c>
      <c r="I103" s="355">
        <f>(4.57*'VCO2-LBM'!I103-3.23*'VO2-LBM'!I103)/1000</f>
        <v>5.1081000000000021</v>
      </c>
      <c r="J103" s="355">
        <f>(4.57*'VCO2-LBM'!J103-3.23*'VO2-LBM'!J103)/1000</f>
        <v>4.6522531297709939</v>
      </c>
      <c r="K103" s="356">
        <f>(4.57*'VCO2-LBM'!K103-3.23*'VO2-LBM'!K103)/1000</f>
        <v>4.0449218897637822</v>
      </c>
      <c r="L103" s="329"/>
      <c r="M103" s="329"/>
      <c r="N103" s="329"/>
      <c r="O103" s="329"/>
      <c r="P103" s="329"/>
      <c r="Q103" s="329"/>
      <c r="R103" s="329"/>
      <c r="S103" s="329"/>
      <c r="T103" s="329"/>
      <c r="U103" s="357">
        <f t="shared" ref="U103" si="95">STDEV(L102:T102)/SQRT(COUNT(L102:T102))</f>
        <v>0.2608316444754773</v>
      </c>
      <c r="V103" s="352"/>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353"/>
    </row>
    <row r="104" spans="1:44">
      <c r="A104" s="223">
        <v>43724</v>
      </c>
      <c r="B104" s="224">
        <v>1.27946759259259</v>
      </c>
      <c r="C104" s="354">
        <f>(4.57*'VCO2-LBM'!C104-3.23*'VO2-LBM'!C104)/1000</f>
        <v>3.7701395402298878</v>
      </c>
      <c r="D104" s="355">
        <f>(4.57*'VCO2-LBM'!D104-3.23*'VO2-LBM'!D104)/1000</f>
        <v>2.7732588397790079</v>
      </c>
      <c r="E104" s="355">
        <f>(4.57*'VCO2-LBM'!E104-3.23*'VO2-LBM'!E104)/1000</f>
        <v>2.3283482142857137</v>
      </c>
      <c r="F104" s="355">
        <f>(4.57*'VCO2-LBM'!F104-3.23*'VO2-LBM'!F104)/1000</f>
        <v>3.78075076923077</v>
      </c>
      <c r="G104" s="355">
        <f>(4.57*'VCO2-LBM'!G104-3.23*'VO2-LBM'!G104)/1000</f>
        <v>3.7109889041095885</v>
      </c>
      <c r="H104" s="355">
        <f>(4.57*'VCO2-LBM'!H104-3.23*'VO2-LBM'!H104)/1000</f>
        <v>2.8090217460317488</v>
      </c>
      <c r="I104" s="355">
        <f>(4.57*'VCO2-LBM'!I104-3.23*'VO2-LBM'!I104)/1000</f>
        <v>3.9989333333333326</v>
      </c>
      <c r="J104" s="355">
        <f>(4.57*'VCO2-LBM'!J104-3.23*'VO2-LBM'!J104)/1000</f>
        <v>4.7408010687022921</v>
      </c>
      <c r="K104" s="356">
        <f>(4.57*'VCO2-LBM'!K104-3.23*'VO2-LBM'!K104)/1000</f>
        <v>4.4008248818897631</v>
      </c>
      <c r="L104" s="329"/>
      <c r="M104" s="329"/>
      <c r="N104" s="329"/>
      <c r="O104" s="329"/>
      <c r="P104" s="329"/>
      <c r="Q104" s="329"/>
      <c r="R104" s="329"/>
      <c r="S104" s="329"/>
      <c r="T104" s="329"/>
      <c r="U104" s="357"/>
      <c r="V104" s="352"/>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353"/>
    </row>
    <row r="105" spans="1:44">
      <c r="A105" s="223">
        <v>43724</v>
      </c>
      <c r="B105" s="224">
        <v>1.29335648148148</v>
      </c>
      <c r="C105" s="354">
        <f>(4.57*'VCO2-LBM'!C105-3.23*'VO2-LBM'!C105)/1000</f>
        <v>3.2321733908045971</v>
      </c>
      <c r="D105" s="355">
        <f>(4.57*'VCO2-LBM'!D105-3.23*'VO2-LBM'!D105)/1000</f>
        <v>1.6645922651933707</v>
      </c>
      <c r="E105" s="355">
        <f>(4.57*'VCO2-LBM'!E105-3.23*'VO2-LBM'!E105)/1000</f>
        <v>2.221698214285714</v>
      </c>
      <c r="F105" s="355">
        <f>(4.57*'VCO2-LBM'!F105-3.23*'VO2-LBM'!F105)/1000</f>
        <v>4.8726276923076934</v>
      </c>
      <c r="G105" s="355">
        <f>(4.57*'VCO2-LBM'!G105-3.23*'VO2-LBM'!G105)/1000</f>
        <v>2.8987141780821912</v>
      </c>
      <c r="H105" s="355">
        <f>(4.57*'VCO2-LBM'!H105-3.23*'VO2-LBM'!H105)/1000</f>
        <v>6.17430761904762</v>
      </c>
      <c r="I105" s="355">
        <f>(4.57*'VCO2-LBM'!I105-3.23*'VO2-LBM'!I105)/1000</f>
        <v>3.9778166666666674</v>
      </c>
      <c r="J105" s="355">
        <f>(4.57*'VCO2-LBM'!J105-3.23*'VO2-LBM'!J105)/1000</f>
        <v>7.822272671755738</v>
      </c>
      <c r="K105" s="356">
        <f>(4.57*'VCO2-LBM'!K105-3.23*'VO2-LBM'!K105)/1000</f>
        <v>3.3186588976377989</v>
      </c>
      <c r="L105" s="329">
        <f t="shared" ref="L105:P105" si="96">AVERAGE(C105:C107)</f>
        <v>4.2207886590038326</v>
      </c>
      <c r="M105" s="329">
        <f t="shared" si="96"/>
        <v>2.3714395948434634</v>
      </c>
      <c r="N105" s="329">
        <f t="shared" si="96"/>
        <v>2.2381232142857153</v>
      </c>
      <c r="O105" s="329">
        <f t="shared" si="96"/>
        <v>4.7536189743589761</v>
      </c>
      <c r="P105" s="329">
        <f t="shared" si="96"/>
        <v>3.6146194292237452</v>
      </c>
      <c r="Q105" s="329">
        <f t="shared" ref="Q105" si="97">AVERAGE(H105:H107)</f>
        <v>5.6393302645502663</v>
      </c>
      <c r="R105" s="329">
        <f t="shared" ref="R105" si="98">AVERAGE(I105:I107)</f>
        <v>4.2834000000000003</v>
      </c>
      <c r="S105" s="329">
        <f t="shared" ref="S105" si="99">AVERAGE(J105:J107)</f>
        <v>5.696534147582704</v>
      </c>
      <c r="T105" s="329">
        <f t="shared" ref="T105" si="100">AVERAGE(K105:K107)</f>
        <v>4.1569119947506588</v>
      </c>
      <c r="U105" s="357">
        <f t="shared" ref="U105" si="101">AVERAGE(L105:T105)</f>
        <v>4.1083073642888177</v>
      </c>
      <c r="V105" s="352"/>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353"/>
    </row>
    <row r="106" spans="1:44">
      <c r="A106" s="223">
        <v>43724</v>
      </c>
      <c r="B106" s="224">
        <v>1.3072453703703699</v>
      </c>
      <c r="C106" s="354">
        <f>(4.57*'VCO2-LBM'!C106-3.23*'VO2-LBM'!C106)/1000</f>
        <v>5.0604733333333334</v>
      </c>
      <c r="D106" s="355">
        <f>(4.57*'VCO2-LBM'!D106-3.23*'VO2-LBM'!D106)/1000</f>
        <v>1.7044444751381225</v>
      </c>
      <c r="E106" s="355">
        <f>(4.57*'VCO2-LBM'!E106-3.23*'VO2-LBM'!E106)/1000</f>
        <v>1.3971053571428584</v>
      </c>
      <c r="F106" s="355">
        <f>(4.57*'VCO2-LBM'!F106-3.23*'VO2-LBM'!F106)/1000</f>
        <v>3.3261969230769264</v>
      </c>
      <c r="G106" s="355">
        <f>(4.57*'VCO2-LBM'!G106-3.23*'VO2-LBM'!G106)/1000</f>
        <v>4.2792411643835644</v>
      </c>
      <c r="H106" s="355">
        <f>(4.57*'VCO2-LBM'!H106-3.23*'VO2-LBM'!H106)/1000</f>
        <v>5.1510988888888898</v>
      </c>
      <c r="I106" s="355">
        <f>(4.57*'VCO2-LBM'!I106-3.23*'VO2-LBM'!I106)/1000</f>
        <v>3.2847833333333329</v>
      </c>
      <c r="J106" s="355">
        <f>(4.57*'VCO2-LBM'!J106-3.23*'VO2-LBM'!J106)/1000</f>
        <v>4.8255215267175631</v>
      </c>
      <c r="K106" s="356">
        <f>(4.57*'VCO2-LBM'!K106-3.23*'VO2-LBM'!K106)/1000</f>
        <v>6.0953506299212608</v>
      </c>
      <c r="L106" s="329"/>
      <c r="M106" s="329"/>
      <c r="N106" s="329"/>
      <c r="O106" s="329"/>
      <c r="P106" s="329"/>
      <c r="Q106" s="329"/>
      <c r="R106" s="329"/>
      <c r="S106" s="329"/>
      <c r="T106" s="329"/>
      <c r="U106" s="357">
        <f t="shared" ref="U106" si="102">STDEV(L105:T105)/SQRT(COUNT(L105:T105))</f>
        <v>0.40971908692829201</v>
      </c>
      <c r="V106" s="352"/>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353"/>
    </row>
    <row r="107" spans="1:44">
      <c r="A107" s="223">
        <v>43724</v>
      </c>
      <c r="B107" s="224">
        <v>1.3211342592592601</v>
      </c>
      <c r="C107" s="354">
        <f>(4.57*'VCO2-LBM'!C107-3.23*'VO2-LBM'!C107)/1000</f>
        <v>4.3697192528735647</v>
      </c>
      <c r="D107" s="355">
        <f>(4.57*'VCO2-LBM'!D107-3.23*'VO2-LBM'!D107)/1000</f>
        <v>3.745282044198897</v>
      </c>
      <c r="E107" s="355">
        <f>(4.57*'VCO2-LBM'!E107-3.23*'VO2-LBM'!E107)/1000</f>
        <v>3.0955660714285731</v>
      </c>
      <c r="F107" s="355">
        <f>(4.57*'VCO2-LBM'!F107-3.23*'VO2-LBM'!F107)/1000</f>
        <v>6.0620323076923084</v>
      </c>
      <c r="G107" s="355">
        <f>(4.57*'VCO2-LBM'!G107-3.23*'VO2-LBM'!G107)/1000</f>
        <v>3.6659029452054801</v>
      </c>
      <c r="H107" s="355">
        <f>(4.57*'VCO2-LBM'!H107-3.23*'VO2-LBM'!H107)/1000</f>
        <v>5.5925842857142891</v>
      </c>
      <c r="I107" s="355">
        <f>(4.57*'VCO2-LBM'!I107-3.23*'VO2-LBM'!I107)/1000</f>
        <v>5.5876000000000001</v>
      </c>
      <c r="J107" s="355">
        <f>(4.57*'VCO2-LBM'!J107-3.23*'VO2-LBM'!J107)/1000</f>
        <v>4.4418082442748128</v>
      </c>
      <c r="K107" s="356">
        <f>(4.57*'VCO2-LBM'!K107-3.23*'VO2-LBM'!K107)/1000</f>
        <v>3.0567264566929153</v>
      </c>
      <c r="L107" s="329"/>
      <c r="M107" s="329"/>
      <c r="N107" s="329"/>
      <c r="O107" s="329"/>
      <c r="P107" s="329"/>
      <c r="Q107" s="329"/>
      <c r="R107" s="329"/>
      <c r="S107" s="329"/>
      <c r="T107" s="329"/>
      <c r="U107" s="357"/>
      <c r="V107" s="352"/>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353"/>
    </row>
    <row r="108" spans="1:44">
      <c r="A108" s="223">
        <v>43724</v>
      </c>
      <c r="B108" s="224">
        <v>1.33502314814815</v>
      </c>
      <c r="C108" s="354">
        <f>(4.57*'VCO2-LBM'!C108-3.23*'VO2-LBM'!C108)/1000</f>
        <v>2.6922448275862081</v>
      </c>
      <c r="D108" s="355">
        <f>(4.57*'VCO2-LBM'!D108-3.23*'VO2-LBM'!D108)/1000</f>
        <v>4.4495455801104997</v>
      </c>
      <c r="E108" s="355">
        <f>(4.57*'VCO2-LBM'!E108-3.23*'VO2-LBM'!E108)/1000</f>
        <v>3.8070642857142882</v>
      </c>
      <c r="F108" s="355">
        <f>(4.57*'VCO2-LBM'!F108-3.23*'VO2-LBM'!F108)/1000</f>
        <v>5.3658169230769257</v>
      </c>
      <c r="G108" s="355">
        <f>(4.57*'VCO2-LBM'!G108-3.23*'VO2-LBM'!G108)/1000</f>
        <v>3.2197465068493147</v>
      </c>
      <c r="H108" s="355">
        <f>(4.57*'VCO2-LBM'!H108-3.23*'VO2-LBM'!H108)/1000</f>
        <v>2.7376374603174627</v>
      </c>
      <c r="I108" s="355">
        <f>(4.57*'VCO2-LBM'!I108-3.23*'VO2-LBM'!I108)/1000</f>
        <v>4.6077833333333329</v>
      </c>
      <c r="J108" s="355">
        <f>(4.57*'VCO2-LBM'!J108-3.23*'VO2-LBM'!J108)/1000</f>
        <v>3.7835980152671764</v>
      </c>
      <c r="K108" s="356">
        <f>(4.57*'VCO2-LBM'!K108-3.23*'VO2-LBM'!K108)/1000</f>
        <v>3.3903234645669289</v>
      </c>
      <c r="L108" s="329">
        <f t="shared" ref="L108:P108" si="103">AVERAGE(C108:C110)</f>
        <v>3.0757669348659014</v>
      </c>
      <c r="M108" s="329">
        <f t="shared" si="103"/>
        <v>3.3201974217311245</v>
      </c>
      <c r="N108" s="329">
        <f t="shared" si="103"/>
        <v>2.4355928571428591</v>
      </c>
      <c r="O108" s="329">
        <f t="shared" si="103"/>
        <v>3.993231282051283</v>
      </c>
      <c r="P108" s="329">
        <f t="shared" si="103"/>
        <v>4.2805720319634721</v>
      </c>
      <c r="Q108" s="329">
        <f t="shared" ref="Q108" si="104">AVERAGE(H108:H110)</f>
        <v>3.2589595767195796</v>
      </c>
      <c r="R108" s="329">
        <f t="shared" ref="R108" si="105">AVERAGE(I108:I110)</f>
        <v>4.2212499999999995</v>
      </c>
      <c r="S108" s="329">
        <f t="shared" ref="S108" si="106">AVERAGE(J108:J110)</f>
        <v>5.6394270229007644</v>
      </c>
      <c r="T108" s="329">
        <f t="shared" ref="T108" si="107">AVERAGE(K108:K110)</f>
        <v>3.3791135958005256</v>
      </c>
      <c r="U108" s="357">
        <f t="shared" ref="U108" si="108">AVERAGE(L108:T108)</f>
        <v>3.7337900803528346</v>
      </c>
      <c r="V108" s="352"/>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353"/>
    </row>
    <row r="109" spans="1:44">
      <c r="A109" s="223">
        <v>43724</v>
      </c>
      <c r="B109" s="224">
        <v>1.34891203703704</v>
      </c>
      <c r="C109" s="354">
        <f>(4.57*'VCO2-LBM'!C109-3.23*'VO2-LBM'!C109)/1000</f>
        <v>3.2574200000000002</v>
      </c>
      <c r="D109" s="355">
        <f>(4.57*'VCO2-LBM'!D109-3.23*'VO2-LBM'!D109)/1000</f>
        <v>2.8259008287292811</v>
      </c>
      <c r="E109" s="355">
        <f>(4.57*'VCO2-LBM'!E109-3.23*'VO2-LBM'!E109)/1000</f>
        <v>1.8724017857142863</v>
      </c>
      <c r="F109" s="355">
        <f>(4.57*'VCO2-LBM'!F109-3.23*'VO2-LBM'!F109)/1000</f>
        <v>3.2448307692307679</v>
      </c>
      <c r="G109" s="355">
        <f>(4.57*'VCO2-LBM'!G109-3.23*'VO2-LBM'!G109)/1000</f>
        <v>3.7816207534246589</v>
      </c>
      <c r="H109" s="355">
        <f>(4.57*'VCO2-LBM'!H109-3.23*'VO2-LBM'!H109)/1000</f>
        <v>2.3316828571428578</v>
      </c>
      <c r="I109" s="355">
        <f>(4.57*'VCO2-LBM'!I109-3.23*'VO2-LBM'!I109)/1000</f>
        <v>4.4364666666666652</v>
      </c>
      <c r="J109" s="355">
        <f>(4.57*'VCO2-LBM'!J109-3.23*'VO2-LBM'!J109)/1000</f>
        <v>7.9320714503816818</v>
      </c>
      <c r="K109" s="356">
        <f>(4.57*'VCO2-LBM'!K109-3.23*'VO2-LBM'!K109)/1000</f>
        <v>3.2355155905511821</v>
      </c>
      <c r="L109" s="329"/>
      <c r="M109" s="329"/>
      <c r="N109" s="329"/>
      <c r="O109" s="329"/>
      <c r="P109" s="329"/>
      <c r="Q109" s="329"/>
      <c r="R109" s="329"/>
      <c r="S109" s="329"/>
      <c r="T109" s="329"/>
      <c r="U109" s="357">
        <f t="shared" ref="U109" si="109">STDEV(L108:T108)/SQRT(COUNT(L108:T108))</f>
        <v>0.30903025659353334</v>
      </c>
      <c r="V109" s="352"/>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353"/>
    </row>
    <row r="110" spans="1:44">
      <c r="A110" s="223">
        <v>43724</v>
      </c>
      <c r="B110" s="224">
        <v>1.3628009259259199</v>
      </c>
      <c r="C110" s="354">
        <f>(4.57*'VCO2-LBM'!C110-3.23*'VO2-LBM'!C110)/1000</f>
        <v>3.2776359770114958</v>
      </c>
      <c r="D110" s="355">
        <f>(4.57*'VCO2-LBM'!D110-3.23*'VO2-LBM'!D110)/1000</f>
        <v>2.6851458563535924</v>
      </c>
      <c r="E110" s="355">
        <f>(4.57*'VCO2-LBM'!E110-3.23*'VO2-LBM'!E110)/1000</f>
        <v>1.6273125000000017</v>
      </c>
      <c r="F110" s="355">
        <f>(4.57*'VCO2-LBM'!F110-3.23*'VO2-LBM'!F110)/1000</f>
        <v>3.3690461538461549</v>
      </c>
      <c r="G110" s="355">
        <f>(4.57*'VCO2-LBM'!G110-3.23*'VO2-LBM'!G110)/1000</f>
        <v>5.8403488356164432</v>
      </c>
      <c r="H110" s="355">
        <f>(4.57*'VCO2-LBM'!H110-3.23*'VO2-LBM'!H110)/1000</f>
        <v>4.7075584126984173</v>
      </c>
      <c r="I110" s="355">
        <f>(4.57*'VCO2-LBM'!I110-3.23*'VO2-LBM'!I110)/1000</f>
        <v>3.6194999999999999</v>
      </c>
      <c r="J110" s="355">
        <f>(4.57*'VCO2-LBM'!J110-3.23*'VO2-LBM'!J110)/1000</f>
        <v>5.2026116030534357</v>
      </c>
      <c r="K110" s="356">
        <f>(4.57*'VCO2-LBM'!K110-3.23*'VO2-LBM'!K110)/1000</f>
        <v>3.5115017322834663</v>
      </c>
      <c r="L110" s="329"/>
      <c r="M110" s="329"/>
      <c r="N110" s="329"/>
      <c r="O110" s="329"/>
      <c r="P110" s="329"/>
      <c r="Q110" s="329"/>
      <c r="R110" s="329"/>
      <c r="S110" s="329"/>
      <c r="T110" s="329"/>
      <c r="U110" s="357"/>
      <c r="V110" s="352"/>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353"/>
    </row>
    <row r="111" spans="1:44">
      <c r="A111" s="223">
        <v>43724</v>
      </c>
      <c r="B111" s="224">
        <v>1.3766898148148099</v>
      </c>
      <c r="C111" s="354">
        <f>(4.57*'VCO2-LBM'!C111-3.23*'VO2-LBM'!C111)/1000</f>
        <v>2.5700144827586247</v>
      </c>
      <c r="D111" s="355">
        <f>(4.57*'VCO2-LBM'!D111-3.23*'VO2-LBM'!D111)/1000</f>
        <v>2.3959856353591169</v>
      </c>
      <c r="E111" s="355">
        <f>(4.57*'VCO2-LBM'!E111-3.23*'VO2-LBM'!E111)/1000</f>
        <v>3.297873214285715</v>
      </c>
      <c r="F111" s="355">
        <f>(4.57*'VCO2-LBM'!F111-3.23*'VO2-LBM'!F111)/1000</f>
        <v>5.3784246153846178</v>
      </c>
      <c r="G111" s="355">
        <f>(4.57*'VCO2-LBM'!G111-3.23*'VO2-LBM'!G111)/1000</f>
        <v>3.5285134246575325</v>
      </c>
      <c r="H111" s="355">
        <f>(4.57*'VCO2-LBM'!H111-3.23*'VO2-LBM'!H111)/1000</f>
        <v>5.54186968253968</v>
      </c>
      <c r="I111" s="355">
        <f>(4.57*'VCO2-LBM'!I111-3.23*'VO2-LBM'!I111)/1000</f>
        <v>2.9779333333333327</v>
      </c>
      <c r="J111" s="355">
        <f>(4.57*'VCO2-LBM'!J111-3.23*'VO2-LBM'!J111)/1000</f>
        <v>3.837698625954201</v>
      </c>
      <c r="K111" s="356">
        <f>(4.57*'VCO2-LBM'!K111-3.23*'VO2-LBM'!K111)/1000</f>
        <v>6.1354641732283453</v>
      </c>
      <c r="L111" s="329">
        <f t="shared" ref="L111:P111" si="110">AVERAGE(C111:C113)</f>
        <v>3.1357607279693513</v>
      </c>
      <c r="M111" s="329">
        <f t="shared" si="110"/>
        <v>3.4849985267035009</v>
      </c>
      <c r="N111" s="329">
        <f t="shared" si="110"/>
        <v>3.1207928571428583</v>
      </c>
      <c r="O111" s="329">
        <f t="shared" si="110"/>
        <v>5.1062056410256433</v>
      </c>
      <c r="P111" s="329">
        <f t="shared" si="110"/>
        <v>4.2428791552511429</v>
      </c>
      <c r="Q111" s="329">
        <f t="shared" ref="Q111" si="111">AVERAGE(H111:H113)</f>
        <v>4.5407063492063502</v>
      </c>
      <c r="R111" s="329">
        <f t="shared" ref="R111" si="112">AVERAGE(I111:I113)</f>
        <v>4.4012666666666682</v>
      </c>
      <c r="S111" s="329">
        <f t="shared" ref="S111" si="113">AVERAGE(J111:J113)</f>
        <v>3.9037975572519112</v>
      </c>
      <c r="T111" s="329">
        <f t="shared" ref="T111" si="114">AVERAGE(K111:K113)</f>
        <v>5.2048640944881868</v>
      </c>
      <c r="U111" s="357">
        <f t="shared" ref="U111" si="115">AVERAGE(L111:T111)</f>
        <v>4.1268079528561792</v>
      </c>
      <c r="V111" s="352"/>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353"/>
    </row>
    <row r="112" spans="1:44">
      <c r="A112" s="223">
        <v>43724</v>
      </c>
      <c r="B112" s="224">
        <v>1.3905787037037001</v>
      </c>
      <c r="C112" s="354">
        <f>(4.57*'VCO2-LBM'!C112-3.23*'VO2-LBM'!C112)/1000</f>
        <v>3.5006970114942542</v>
      </c>
      <c r="D112" s="355">
        <f>(4.57*'VCO2-LBM'!D112-3.23*'VO2-LBM'!D112)/1000</f>
        <v>2.8662922651933713</v>
      </c>
      <c r="E112" s="355">
        <f>(4.57*'VCO2-LBM'!E112-3.23*'VO2-LBM'!E112)/1000</f>
        <v>3.7761750000000047</v>
      </c>
      <c r="F112" s="355">
        <f>(4.57*'VCO2-LBM'!F112-3.23*'VO2-LBM'!F112)/1000</f>
        <v>5.8537261538461607</v>
      </c>
      <c r="G112" s="355">
        <f>(4.57*'VCO2-LBM'!G112-3.23*'VO2-LBM'!G112)/1000</f>
        <v>5.032692671232879</v>
      </c>
      <c r="H112" s="355">
        <f>(4.57*'VCO2-LBM'!H112-3.23*'VO2-LBM'!H112)/1000</f>
        <v>3.4342414285714331</v>
      </c>
      <c r="I112" s="355">
        <f>(4.57*'VCO2-LBM'!I112-3.23*'VO2-LBM'!I112)/1000</f>
        <v>4.9457833333333365</v>
      </c>
      <c r="J112" s="355">
        <f>(4.57*'VCO2-LBM'!J112-3.23*'VO2-LBM'!J112)/1000</f>
        <v>3.6110618320610719</v>
      </c>
      <c r="K112" s="356">
        <f>(4.57*'VCO2-LBM'!K112-3.23*'VO2-LBM'!K112)/1000</f>
        <v>4.4820292125984231</v>
      </c>
      <c r="L112" s="329"/>
      <c r="M112" s="329"/>
      <c r="N112" s="329"/>
      <c r="O112" s="329"/>
      <c r="P112" s="329"/>
      <c r="Q112" s="329"/>
      <c r="R112" s="329"/>
      <c r="S112" s="329"/>
      <c r="T112" s="329"/>
      <c r="U112" s="357">
        <f t="shared" ref="U112" si="116">STDEV(L111:T111)/SQRT(COUNT(L111:T111))</f>
        <v>0.25920366346381041</v>
      </c>
      <c r="V112" s="3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353"/>
    </row>
    <row r="113" spans="1:44">
      <c r="A113" s="223">
        <v>43724</v>
      </c>
      <c r="B113" s="224">
        <v>1.40446759259259</v>
      </c>
      <c r="C113" s="354">
        <f>(4.57*'VCO2-LBM'!C113-3.23*'VO2-LBM'!C113)/1000</f>
        <v>3.3365706896551748</v>
      </c>
      <c r="D113" s="355">
        <f>(4.57*'VCO2-LBM'!D113-3.23*'VO2-LBM'!D113)/1000</f>
        <v>5.1927176795580126</v>
      </c>
      <c r="E113" s="355">
        <f>(4.57*'VCO2-LBM'!E113-3.23*'VO2-LBM'!E113)/1000</f>
        <v>2.2883303571428568</v>
      </c>
      <c r="F113" s="355">
        <f>(4.57*'VCO2-LBM'!F113-3.23*'VO2-LBM'!F113)/1000</f>
        <v>4.0864661538461533</v>
      </c>
      <c r="G113" s="355">
        <f>(4.57*'VCO2-LBM'!G113-3.23*'VO2-LBM'!G113)/1000</f>
        <v>4.1674313698630154</v>
      </c>
      <c r="H113" s="355">
        <f>(4.57*'VCO2-LBM'!H113-3.23*'VO2-LBM'!H113)/1000</f>
        <v>4.6460079365079379</v>
      </c>
      <c r="I113" s="355">
        <f>(4.57*'VCO2-LBM'!I113-3.23*'VO2-LBM'!I113)/1000</f>
        <v>5.2800833333333355</v>
      </c>
      <c r="J113" s="355">
        <f>(4.57*'VCO2-LBM'!J113-3.23*'VO2-LBM'!J113)/1000</f>
        <v>4.2626322137404609</v>
      </c>
      <c r="K113" s="356">
        <f>(4.57*'VCO2-LBM'!K113-3.23*'VO2-LBM'!K113)/1000</f>
        <v>4.9970988976377919</v>
      </c>
      <c r="L113" s="329"/>
      <c r="M113" s="329"/>
      <c r="N113" s="329"/>
      <c r="O113" s="329"/>
      <c r="P113" s="329"/>
      <c r="Q113" s="329"/>
      <c r="R113" s="329"/>
      <c r="S113" s="329"/>
      <c r="T113" s="329"/>
      <c r="U113" s="357"/>
      <c r="V113" s="352"/>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353"/>
    </row>
    <row r="114" spans="1:44">
      <c r="A114" s="223">
        <v>43724</v>
      </c>
      <c r="B114" s="224">
        <v>1.41835648148148</v>
      </c>
      <c r="C114" s="354">
        <f>(4.57*'VCO2-LBM'!C114-3.23*'VO2-LBM'!C114)/1000</f>
        <v>3.7469176436781635</v>
      </c>
      <c r="D114" s="355">
        <f>(4.57*'VCO2-LBM'!D114-3.23*'VO2-LBM'!D114)/1000</f>
        <v>4.0888704419889512</v>
      </c>
      <c r="E114" s="355">
        <f>(4.57*'VCO2-LBM'!E114-3.23*'VO2-LBM'!E114)/1000</f>
        <v>2.1590035714285714</v>
      </c>
      <c r="F114" s="355">
        <f>(4.57*'VCO2-LBM'!F114-3.23*'VO2-LBM'!F114)/1000</f>
        <v>6.260743076923081</v>
      </c>
      <c r="G114" s="355">
        <f>(4.57*'VCO2-LBM'!G114-3.23*'VO2-LBM'!G114)/1000</f>
        <v>2.7980024657534233</v>
      </c>
      <c r="H114" s="355">
        <f>(4.57*'VCO2-LBM'!H114-3.23*'VO2-LBM'!H114)/1000</f>
        <v>5.2537679365079386</v>
      </c>
      <c r="I114" s="355">
        <f>(4.57*'VCO2-LBM'!I114-3.23*'VO2-LBM'!I114)/1000</f>
        <v>3.830500000000002</v>
      </c>
      <c r="J114" s="355">
        <f>(4.57*'VCO2-LBM'!J114-3.23*'VO2-LBM'!J114)/1000</f>
        <v>6.449738015267183</v>
      </c>
      <c r="K114" s="356">
        <f>(4.57*'VCO2-LBM'!K114-3.23*'VO2-LBM'!K114)/1000</f>
        <v>2.8850417322834656</v>
      </c>
      <c r="L114" s="329">
        <f t="shared" ref="L114:P114" si="117">AVERAGE(C114:C116)</f>
        <v>2.5506706896551741</v>
      </c>
      <c r="M114" s="329">
        <f t="shared" si="117"/>
        <v>3.5772961325966874</v>
      </c>
      <c r="N114" s="329">
        <f t="shared" si="117"/>
        <v>2.7302410714285714</v>
      </c>
      <c r="O114" s="329">
        <f t="shared" si="117"/>
        <v>4.7521071794871803</v>
      </c>
      <c r="P114" s="329">
        <f t="shared" si="117"/>
        <v>3.0603976712328773</v>
      </c>
      <c r="Q114" s="329">
        <f t="shared" ref="Q114" si="118">AVERAGE(H114:H116)</f>
        <v>3.9786393121693142</v>
      </c>
      <c r="R114" s="329">
        <f t="shared" ref="R114" si="119">AVERAGE(I114:I116)</f>
        <v>3.7604777777777811</v>
      </c>
      <c r="S114" s="329">
        <f t="shared" ref="S114" si="120">AVERAGE(J114:J116)</f>
        <v>4.9333233587786278</v>
      </c>
      <c r="T114" s="329">
        <f t="shared" ref="T114" si="121">AVERAGE(K114:K116)</f>
        <v>3.1190839370078738</v>
      </c>
      <c r="U114" s="357">
        <f t="shared" ref="U114" si="122">AVERAGE(L114:T114)</f>
        <v>3.6069152366815649</v>
      </c>
      <c r="V114" s="352"/>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353"/>
    </row>
    <row r="115" spans="1:44">
      <c r="A115" s="223">
        <v>43724</v>
      </c>
      <c r="B115" s="224">
        <v>1.4322453703703699</v>
      </c>
      <c r="C115" s="354">
        <f>(4.57*'VCO2-LBM'!C115-3.23*'VO2-LBM'!C115)/1000</f>
        <v>2.2416995402298854</v>
      </c>
      <c r="D115" s="355">
        <f>(4.57*'VCO2-LBM'!D115-3.23*'VO2-LBM'!D115)/1000</f>
        <v>3.9949439226519372</v>
      </c>
      <c r="E115" s="355">
        <f>(4.57*'VCO2-LBM'!E115-3.23*'VO2-LBM'!E115)/1000</f>
        <v>2.8617910714285735</v>
      </c>
      <c r="F115" s="355">
        <f>(4.57*'VCO2-LBM'!F115-3.23*'VO2-LBM'!F115)/1000</f>
        <v>3.0017138461538471</v>
      </c>
      <c r="G115" s="355">
        <f>(4.57*'VCO2-LBM'!G115-3.23*'VO2-LBM'!G115)/1000</f>
        <v>3.4119497260273963</v>
      </c>
      <c r="H115" s="355">
        <f>(4.57*'VCO2-LBM'!H115-3.23*'VO2-LBM'!H115)/1000</f>
        <v>3.5507015873015915</v>
      </c>
      <c r="I115" s="355">
        <f>(4.57*'VCO2-LBM'!I115-3.23*'VO2-LBM'!I115)/1000</f>
        <v>3.6395000000000053</v>
      </c>
      <c r="J115" s="355">
        <f>(4.57*'VCO2-LBM'!J115-3.23*'VO2-LBM'!J115)/1000</f>
        <v>4.4932129770992359</v>
      </c>
      <c r="K115" s="356">
        <f>(4.57*'VCO2-LBM'!K115-3.23*'VO2-LBM'!K115)/1000</f>
        <v>4.2700603149606282</v>
      </c>
      <c r="L115" s="329"/>
      <c r="M115" s="329"/>
      <c r="N115" s="329"/>
      <c r="O115" s="329"/>
      <c r="P115" s="329"/>
      <c r="Q115" s="329"/>
      <c r="R115" s="329"/>
      <c r="S115" s="329"/>
      <c r="T115" s="329"/>
      <c r="U115" s="357">
        <f t="shared" ref="U115" si="123">STDEV(L114:T114)/SQRT(COUNT(L114:T114))</f>
        <v>0.28023629878576028</v>
      </c>
      <c r="V115" s="352"/>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353"/>
    </row>
    <row r="116" spans="1:44">
      <c r="A116" s="223">
        <v>43724</v>
      </c>
      <c r="B116" s="224">
        <v>1.4461342592592601</v>
      </c>
      <c r="C116" s="354">
        <f>(4.57*'VCO2-LBM'!C116-3.23*'VO2-LBM'!C116)/1000</f>
        <v>1.6633948850574725</v>
      </c>
      <c r="D116" s="355">
        <f>(4.57*'VCO2-LBM'!D116-3.23*'VO2-LBM'!D116)/1000</f>
        <v>2.6480740331491743</v>
      </c>
      <c r="E116" s="355">
        <f>(4.57*'VCO2-LBM'!E116-3.23*'VO2-LBM'!E116)/1000</f>
        <v>3.1699285714285708</v>
      </c>
      <c r="F116" s="355">
        <f>(4.57*'VCO2-LBM'!F116-3.23*'VO2-LBM'!F116)/1000</f>
        <v>4.9938646153846129</v>
      </c>
      <c r="G116" s="355">
        <f>(4.57*'VCO2-LBM'!G116-3.23*'VO2-LBM'!G116)/1000</f>
        <v>2.9712408219178124</v>
      </c>
      <c r="H116" s="355">
        <f>(4.57*'VCO2-LBM'!H116-3.23*'VO2-LBM'!H116)/1000</f>
        <v>3.1314484126984135</v>
      </c>
      <c r="I116" s="355">
        <f>(4.57*'VCO2-LBM'!I116-3.23*'VO2-LBM'!I116)/1000</f>
        <v>3.8114333333333361</v>
      </c>
      <c r="J116" s="355">
        <f>(4.57*'VCO2-LBM'!J116-3.23*'VO2-LBM'!J116)/1000</f>
        <v>3.857019083969464</v>
      </c>
      <c r="K116" s="356">
        <f>(4.57*'VCO2-LBM'!K116-3.23*'VO2-LBM'!K116)/1000</f>
        <v>2.2021497637795275</v>
      </c>
      <c r="L116" s="329"/>
      <c r="M116" s="329"/>
      <c r="N116" s="329"/>
      <c r="O116" s="329"/>
      <c r="P116" s="329"/>
      <c r="Q116" s="329"/>
      <c r="R116" s="329"/>
      <c r="S116" s="329"/>
      <c r="T116" s="329"/>
      <c r="U116" s="357"/>
      <c r="V116" s="352"/>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353"/>
    </row>
    <row r="117" spans="1:44">
      <c r="A117" s="223">
        <v>43724</v>
      </c>
      <c r="B117" s="224">
        <v>1.46002314814815</v>
      </c>
      <c r="C117" s="354">
        <f>(4.57*'VCO2-LBM'!C117-3.23*'VO2-LBM'!C117)/1000</f>
        <v>1.8157934482758646</v>
      </c>
      <c r="D117" s="355">
        <f>(4.57*'VCO2-LBM'!D117-3.23*'VO2-LBM'!D117)/1000</f>
        <v>2.752835635359117</v>
      </c>
      <c r="E117" s="355">
        <f>(4.57*'VCO2-LBM'!E117-3.23*'VO2-LBM'!E117)/1000</f>
        <v>2.6362928571428585</v>
      </c>
      <c r="F117" s="355">
        <f>(4.57*'VCO2-LBM'!F117-3.23*'VO2-LBM'!F117)/1000</f>
        <v>4.7123999999999979</v>
      </c>
      <c r="G117" s="355">
        <f>(4.57*'VCO2-LBM'!G117-3.23*'VO2-LBM'!G117)/1000</f>
        <v>1.8500300000000007</v>
      </c>
      <c r="H117" s="355">
        <f>(4.57*'VCO2-LBM'!H117-3.23*'VO2-LBM'!H117)/1000</f>
        <v>5.5919219047619011</v>
      </c>
      <c r="I117" s="355">
        <f>(4.57*'VCO2-LBM'!I117-3.23*'VO2-LBM'!I117)/1000</f>
        <v>3.1368500000000004</v>
      </c>
      <c r="J117" s="355">
        <f>(4.57*'VCO2-LBM'!J117-3.23*'VO2-LBM'!J117)/1000</f>
        <v>3.5645829007633618</v>
      </c>
      <c r="K117" s="356">
        <f>(4.57*'VCO2-LBM'!K117-3.23*'VO2-LBM'!K117)/1000</f>
        <v>2.494873149606299</v>
      </c>
      <c r="L117" s="329">
        <f t="shared" ref="L117:P117" si="124">AVERAGE(C117:C119)</f>
        <v>2.1059451532567071</v>
      </c>
      <c r="M117" s="329">
        <f t="shared" si="124"/>
        <v>2.5464972375690613</v>
      </c>
      <c r="N117" s="329">
        <f t="shared" si="124"/>
        <v>2.589112500000001</v>
      </c>
      <c r="O117" s="329">
        <f t="shared" si="124"/>
        <v>3.7161666666666675</v>
      </c>
      <c r="P117" s="329">
        <f t="shared" si="124"/>
        <v>2.6475749543379012</v>
      </c>
      <c r="Q117" s="329">
        <f t="shared" ref="Q117" si="125">AVERAGE(H117:H119)</f>
        <v>3.99224925925926</v>
      </c>
      <c r="R117" s="329">
        <f t="shared" ref="R117" si="126">AVERAGE(I117:I119)</f>
        <v>3.150616666666668</v>
      </c>
      <c r="S117" s="329">
        <f t="shared" ref="S117" si="127">AVERAGE(J117:J119)</f>
        <v>4.5095047328244293</v>
      </c>
      <c r="T117" s="329">
        <f t="shared" ref="T117" si="128">AVERAGE(K117:K119)</f>
        <v>3.1471034383202117</v>
      </c>
      <c r="U117" s="357">
        <f t="shared" ref="U117" si="129">AVERAGE(L117:T117)</f>
        <v>3.156085623211212</v>
      </c>
      <c r="V117" s="352"/>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353"/>
    </row>
    <row r="118" spans="1:44">
      <c r="A118" s="223">
        <v>43724</v>
      </c>
      <c r="B118" s="224">
        <v>1.47391203703703</v>
      </c>
      <c r="C118" s="354">
        <f>(4.57*'VCO2-LBM'!C118-3.23*'VO2-LBM'!C118)/1000</f>
        <v>1.7555348850574737</v>
      </c>
      <c r="D118" s="355">
        <f>(4.57*'VCO2-LBM'!D118-3.23*'VO2-LBM'!D118)/1000</f>
        <v>2.4424770718232049</v>
      </c>
      <c r="E118" s="355">
        <f>(4.57*'VCO2-LBM'!E118-3.23*'VO2-LBM'!E118)/1000</f>
        <v>2.7705857142857147</v>
      </c>
      <c r="F118" s="355">
        <f>(4.57*'VCO2-LBM'!F118-3.23*'VO2-LBM'!F118)/1000</f>
        <v>3.4487707692307721</v>
      </c>
      <c r="G118" s="355">
        <f>(4.57*'VCO2-LBM'!G118-3.23*'VO2-LBM'!G118)/1000</f>
        <v>2.4994200684931531</v>
      </c>
      <c r="H118" s="355">
        <f>(4.57*'VCO2-LBM'!H118-3.23*'VO2-LBM'!H118)/1000</f>
        <v>3.0174339682539686</v>
      </c>
      <c r="I118" s="355">
        <f>(4.57*'VCO2-LBM'!I118-3.23*'VO2-LBM'!I118)/1000</f>
        <v>3.1395166666666698</v>
      </c>
      <c r="J118" s="355">
        <f>(4.57*'VCO2-LBM'!J118-3.23*'VO2-LBM'!J118)/1000</f>
        <v>3.73622045801527</v>
      </c>
      <c r="K118" s="356">
        <f>(4.57*'VCO2-LBM'!K118-3.23*'VO2-LBM'!K118)/1000</f>
        <v>2.2028633070866164</v>
      </c>
      <c r="L118" s="329"/>
      <c r="M118" s="329"/>
      <c r="N118" s="329"/>
      <c r="O118" s="329"/>
      <c r="P118" s="329"/>
      <c r="Q118" s="329"/>
      <c r="R118" s="329"/>
      <c r="S118" s="329"/>
      <c r="T118" s="329"/>
      <c r="U118" s="357">
        <f t="shared" ref="U118" si="130">STDEV(L117:T117)/SQRT(COUNT(L117:T117))</f>
        <v>0.26085194039681758</v>
      </c>
      <c r="V118" s="352"/>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353"/>
    </row>
    <row r="119" spans="1:44">
      <c r="A119" s="223">
        <v>43724</v>
      </c>
      <c r="B119" s="224">
        <v>1.4878009259259199</v>
      </c>
      <c r="C119" s="354">
        <f>(4.57*'VCO2-LBM'!C119-3.23*'VO2-LBM'!C119)/1000</f>
        <v>2.7465071264367835</v>
      </c>
      <c r="D119" s="355">
        <f>(4.57*'VCO2-LBM'!D119-3.23*'VO2-LBM'!D119)/1000</f>
        <v>2.444179005524862</v>
      </c>
      <c r="E119" s="355">
        <f>(4.57*'VCO2-LBM'!E119-3.23*'VO2-LBM'!E119)/1000</f>
        <v>2.3604589285714299</v>
      </c>
      <c r="F119" s="355">
        <f>(4.57*'VCO2-LBM'!F119-3.23*'VO2-LBM'!F119)/1000</f>
        <v>2.9873292307692316</v>
      </c>
      <c r="G119" s="355">
        <f>(4.57*'VCO2-LBM'!G119-3.23*'VO2-LBM'!G119)/1000</f>
        <v>3.5932747945205503</v>
      </c>
      <c r="H119" s="355">
        <f>(4.57*'VCO2-LBM'!H119-3.23*'VO2-LBM'!H119)/1000</f>
        <v>3.3673919047619094</v>
      </c>
      <c r="I119" s="355">
        <f>(4.57*'VCO2-LBM'!I119-3.23*'VO2-LBM'!I119)/1000</f>
        <v>3.1754833333333337</v>
      </c>
      <c r="J119" s="355">
        <f>(4.57*'VCO2-LBM'!J119-3.23*'VO2-LBM'!J119)/1000</f>
        <v>6.227710839694657</v>
      </c>
      <c r="K119" s="356">
        <f>(4.57*'VCO2-LBM'!K119-3.23*'VO2-LBM'!K119)/1000</f>
        <v>4.7435738582677187</v>
      </c>
      <c r="L119" s="329"/>
      <c r="M119" s="329"/>
      <c r="N119" s="329"/>
      <c r="O119" s="329"/>
      <c r="P119" s="329"/>
      <c r="Q119" s="329"/>
      <c r="R119" s="329"/>
      <c r="S119" s="329"/>
      <c r="T119" s="329"/>
      <c r="U119" s="357"/>
      <c r="V119" s="352"/>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353"/>
    </row>
    <row r="120" spans="1:44">
      <c r="A120" s="223">
        <v>43724</v>
      </c>
      <c r="B120" s="224">
        <v>1.5016898148148099</v>
      </c>
      <c r="C120" s="354">
        <f>(4.57*'VCO2-LBM'!C120-3.23*'VO2-LBM'!C120)/1000</f>
        <v>2.9193085632183919</v>
      </c>
      <c r="D120" s="355">
        <f>(4.57*'VCO2-LBM'!D120-3.23*'VO2-LBM'!D120)/1000</f>
        <v>3.7529154696132592</v>
      </c>
      <c r="E120" s="355">
        <f>(4.57*'VCO2-LBM'!E120-3.23*'VO2-LBM'!E120)/1000</f>
        <v>4.515299999999999</v>
      </c>
      <c r="F120" s="355">
        <f>(4.57*'VCO2-LBM'!F120-3.23*'VO2-LBM'!F120)/1000</f>
        <v>2.7869938461538513</v>
      </c>
      <c r="G120" s="355">
        <f>(4.57*'VCO2-LBM'!G120-3.23*'VO2-LBM'!G120)/1000</f>
        <v>2.2673246575342474</v>
      </c>
      <c r="H120" s="355">
        <f>(4.57*'VCO2-LBM'!H120-3.23*'VO2-LBM'!H120)/1000</f>
        <v>5.2546680952380953</v>
      </c>
      <c r="I120" s="355">
        <f>(4.57*'VCO2-LBM'!I120-3.23*'VO2-LBM'!I120)/1000</f>
        <v>3.4533666666666667</v>
      </c>
      <c r="J120" s="355">
        <f>(4.57*'VCO2-LBM'!J120-3.23*'VO2-LBM'!J120)/1000</f>
        <v>4.1421996946564885</v>
      </c>
      <c r="K120" s="356">
        <f>(4.57*'VCO2-LBM'!K120-3.23*'VO2-LBM'!K120)/1000</f>
        <v>5.6544274015748091</v>
      </c>
      <c r="L120" s="329">
        <f t="shared" ref="L120:P120" si="131">AVERAGE(C120:C122)</f>
        <v>4.0861348850574712</v>
      </c>
      <c r="M120" s="329">
        <f t="shared" si="131"/>
        <v>2.3142534990791908</v>
      </c>
      <c r="N120" s="329">
        <f t="shared" si="131"/>
        <v>2.9852464285714291</v>
      </c>
      <c r="O120" s="329">
        <f t="shared" si="131"/>
        <v>3.4688528205128217</v>
      </c>
      <c r="P120" s="329">
        <f t="shared" si="131"/>
        <v>2.7059695890410982</v>
      </c>
      <c r="Q120" s="329">
        <f t="shared" ref="Q120" si="132">AVERAGE(H120:H122)</f>
        <v>4.5579961904761914</v>
      </c>
      <c r="R120" s="329">
        <f t="shared" ref="R120" si="133">AVERAGE(I120:I122)</f>
        <v>3.5429888888888907</v>
      </c>
      <c r="S120" s="329">
        <f t="shared" ref="S120" si="134">AVERAGE(J120:J122)</f>
        <v>3.4713532315521647</v>
      </c>
      <c r="T120" s="329">
        <f t="shared" ref="T120" si="135">AVERAGE(K120:K122)</f>
        <v>3.5551002624671946</v>
      </c>
      <c r="U120" s="357">
        <f t="shared" ref="U120" si="136">AVERAGE(L120:T120)</f>
        <v>3.4097661995162722</v>
      </c>
      <c r="V120" s="352"/>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353"/>
    </row>
    <row r="121" spans="1:44">
      <c r="A121" s="223">
        <v>43724</v>
      </c>
      <c r="B121" s="224">
        <v>1.5155787037037001</v>
      </c>
      <c r="C121" s="354">
        <f>(4.57*'VCO2-LBM'!C121-3.23*'VO2-LBM'!C121)/1000</f>
        <v>4.3214999425287335</v>
      </c>
      <c r="D121" s="355">
        <f>(4.57*'VCO2-LBM'!D121-3.23*'VO2-LBM'!D121)/1000</f>
        <v>1.2825502762430951</v>
      </c>
      <c r="E121" s="355">
        <f>(4.57*'VCO2-LBM'!E121-3.23*'VO2-LBM'!E121)/1000</f>
        <v>1.8926196428571438</v>
      </c>
      <c r="F121" s="355">
        <f>(4.57*'VCO2-LBM'!F121-3.23*'VO2-LBM'!F121)/1000</f>
        <v>2.1975799999999981</v>
      </c>
      <c r="G121" s="355">
        <f>(4.57*'VCO2-LBM'!G121-3.23*'VO2-LBM'!G121)/1000</f>
        <v>2.6969693150684941</v>
      </c>
      <c r="H121" s="355">
        <f>(4.57*'VCO2-LBM'!H121-3.23*'VO2-LBM'!H121)/1000</f>
        <v>5.8716844444444467</v>
      </c>
      <c r="I121" s="355">
        <f>(4.57*'VCO2-LBM'!I121-3.23*'VO2-LBM'!I121)/1000</f>
        <v>4.8701333333333352</v>
      </c>
      <c r="J121" s="355">
        <f>(4.57*'VCO2-LBM'!J121-3.23*'VO2-LBM'!J121)/1000</f>
        <v>3.4018983206106896</v>
      </c>
      <c r="K121" s="356">
        <f>(4.57*'VCO2-LBM'!K121-3.23*'VO2-LBM'!K121)/1000</f>
        <v>2.2040577165354334</v>
      </c>
      <c r="L121" s="329"/>
      <c r="M121" s="329"/>
      <c r="N121" s="329"/>
      <c r="O121" s="329"/>
      <c r="P121" s="329"/>
      <c r="Q121" s="329"/>
      <c r="R121" s="329"/>
      <c r="S121" s="329"/>
      <c r="T121" s="329"/>
      <c r="U121" s="357">
        <f t="shared" ref="U121" si="137">STDEV(L120:T120)/SQRT(COUNT(L120:T120))</f>
        <v>0.22662242088659798</v>
      </c>
      <c r="V121" s="352"/>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353"/>
    </row>
    <row r="122" spans="1:44">
      <c r="A122" s="223">
        <v>43724</v>
      </c>
      <c r="B122" s="224">
        <v>1.52946759259259</v>
      </c>
      <c r="C122" s="354">
        <f>(4.57*'VCO2-LBM'!C122-3.23*'VO2-LBM'!C122)/1000</f>
        <v>5.0175961494252883</v>
      </c>
      <c r="D122" s="355">
        <f>(4.57*'VCO2-LBM'!D122-3.23*'VO2-LBM'!D122)/1000</f>
        <v>1.9072947513812177</v>
      </c>
      <c r="E122" s="355">
        <f>(4.57*'VCO2-LBM'!E122-3.23*'VO2-LBM'!E122)/1000</f>
        <v>2.5478196428571445</v>
      </c>
      <c r="F122" s="355">
        <f>(4.57*'VCO2-LBM'!F122-3.23*'VO2-LBM'!F122)/1000</f>
        <v>5.4219846153846154</v>
      </c>
      <c r="G122" s="355">
        <f>(4.57*'VCO2-LBM'!G122-3.23*'VO2-LBM'!G122)/1000</f>
        <v>3.1536147945205539</v>
      </c>
      <c r="H122" s="355">
        <f>(4.57*'VCO2-LBM'!H122-3.23*'VO2-LBM'!H122)/1000</f>
        <v>2.5476360317460314</v>
      </c>
      <c r="I122" s="355">
        <f>(4.57*'VCO2-LBM'!I122-3.23*'VO2-LBM'!I122)/1000</f>
        <v>2.305466666666669</v>
      </c>
      <c r="J122" s="355">
        <f>(4.57*'VCO2-LBM'!J122-3.23*'VO2-LBM'!J122)/1000</f>
        <v>2.8699616793893163</v>
      </c>
      <c r="K122" s="356">
        <f>(4.57*'VCO2-LBM'!K122-3.23*'VO2-LBM'!K122)/1000</f>
        <v>2.8068156692913417</v>
      </c>
      <c r="L122" s="329"/>
      <c r="M122" s="329"/>
      <c r="N122" s="329"/>
      <c r="O122" s="329"/>
      <c r="P122" s="329"/>
      <c r="Q122" s="329"/>
      <c r="R122" s="329"/>
      <c r="S122" s="329"/>
      <c r="T122" s="329"/>
      <c r="U122" s="357"/>
      <c r="V122" s="352"/>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353"/>
    </row>
    <row r="123" spans="1:44">
      <c r="A123" s="223">
        <v>43724</v>
      </c>
      <c r="B123" s="224">
        <v>1.54335648148148</v>
      </c>
      <c r="C123" s="354">
        <f>(4.57*'VCO2-LBM'!C123-3.23*'VO2-LBM'!C123)/1000</f>
        <v>3.3188933908045981</v>
      </c>
      <c r="D123" s="355">
        <f>(4.57*'VCO2-LBM'!D123-3.23*'VO2-LBM'!D123)/1000</f>
        <v>1.6069961325966871</v>
      </c>
      <c r="E123" s="355">
        <f>(4.57*'VCO2-LBM'!E123-3.23*'VO2-LBM'!E123)/1000</f>
        <v>1.6431428571428606</v>
      </c>
      <c r="F123" s="355">
        <f>(4.57*'VCO2-LBM'!F123-3.23*'VO2-LBM'!F123)/1000</f>
        <v>2.7412507692307702</v>
      </c>
      <c r="G123" s="355">
        <f>(4.57*'VCO2-LBM'!G123-3.23*'VO2-LBM'!G123)/1000</f>
        <v>2.8925053424657543</v>
      </c>
      <c r="H123" s="355">
        <f>(4.57*'VCO2-LBM'!H123-3.23*'VO2-LBM'!H123)/1000</f>
        <v>3.8619017460317426</v>
      </c>
      <c r="I123" s="355">
        <f>(4.57*'VCO2-LBM'!I123-3.23*'VO2-LBM'!I123)/1000</f>
        <v>2.6675000000000018</v>
      </c>
      <c r="J123" s="355">
        <f>(4.57*'VCO2-LBM'!J123-3.23*'VO2-LBM'!J123)/1000</f>
        <v>3.2623283969465739</v>
      </c>
      <c r="K123" s="356">
        <f>(4.57*'VCO2-LBM'!K123-3.23*'VO2-LBM'!K123)/1000</f>
        <v>1.9925386614173222</v>
      </c>
      <c r="L123" s="329">
        <f t="shared" ref="L123:P123" si="138">AVERAGE(C123:C125)</f>
        <v>3.1498662260536414</v>
      </c>
      <c r="M123" s="329">
        <f t="shared" si="138"/>
        <v>2.1068085635359131</v>
      </c>
      <c r="N123" s="329">
        <f t="shared" si="138"/>
        <v>2.9316642857142874</v>
      </c>
      <c r="O123" s="329">
        <f t="shared" si="138"/>
        <v>3.68911230769231</v>
      </c>
      <c r="P123" s="329">
        <f t="shared" si="138"/>
        <v>3.0760015296803673</v>
      </c>
      <c r="Q123" s="329">
        <f t="shared" ref="Q123" si="139">AVERAGE(H123:H125)</f>
        <v>3.2413979894179898</v>
      </c>
      <c r="R123" s="329">
        <f t="shared" ref="R123" si="140">AVERAGE(I123:I125)</f>
        <v>1.7872333333333348</v>
      </c>
      <c r="S123" s="329">
        <f t="shared" ref="S123" si="141">AVERAGE(J123:J125)</f>
        <v>3.718320050890588</v>
      </c>
      <c r="T123" s="329">
        <f t="shared" ref="T123" si="142">AVERAGE(K123:K125)</f>
        <v>2.4305870341207356</v>
      </c>
      <c r="U123" s="357">
        <f t="shared" ref="U123" si="143">AVERAGE(L123:T123)</f>
        <v>2.903443480048796</v>
      </c>
      <c r="V123" s="352"/>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353"/>
    </row>
    <row r="124" spans="1:44">
      <c r="A124" s="223">
        <v>43724</v>
      </c>
      <c r="B124" s="224">
        <v>1.5572453703703699</v>
      </c>
      <c r="C124" s="354">
        <f>(4.57*'VCO2-LBM'!C124-3.23*'VO2-LBM'!C124)/1000</f>
        <v>3.0732957471264362</v>
      </c>
      <c r="D124" s="355">
        <f>(4.57*'VCO2-LBM'!D124-3.23*'VO2-LBM'!D124)/1000</f>
        <v>1.619701657458565</v>
      </c>
      <c r="E124" s="355">
        <f>(4.57*'VCO2-LBM'!E124-3.23*'VO2-LBM'!E124)/1000</f>
        <v>3.7156500000000015</v>
      </c>
      <c r="F124" s="355">
        <f>(4.57*'VCO2-LBM'!F124-3.23*'VO2-LBM'!F124)/1000</f>
        <v>3.3431369230769268</v>
      </c>
      <c r="G124" s="355">
        <f>(4.57*'VCO2-LBM'!G124-3.23*'VO2-LBM'!G124)/1000</f>
        <v>3.0831352054794534</v>
      </c>
      <c r="H124" s="355">
        <f>(4.57*'VCO2-LBM'!H124-3.23*'VO2-LBM'!H124)/1000</f>
        <v>3.1696626984127017</v>
      </c>
      <c r="I124" s="355">
        <f>(4.57*'VCO2-LBM'!I124-3.23*'VO2-LBM'!I124)/1000</f>
        <v>1.47851666666667</v>
      </c>
      <c r="J124" s="355">
        <f>(4.57*'VCO2-LBM'!J124-3.23*'VO2-LBM'!J124)/1000</f>
        <v>4.1327141984732805</v>
      </c>
      <c r="K124" s="356">
        <f>(4.57*'VCO2-LBM'!K124-3.23*'VO2-LBM'!K124)/1000</f>
        <v>2.0232520472440974</v>
      </c>
      <c r="L124" s="329"/>
      <c r="M124" s="329"/>
      <c r="N124" s="329"/>
      <c r="O124" s="329"/>
      <c r="P124" s="329"/>
      <c r="Q124" s="329"/>
      <c r="R124" s="329"/>
      <c r="S124" s="329"/>
      <c r="T124" s="329"/>
      <c r="U124" s="357">
        <f t="shared" ref="U124" si="144">STDEV(L123:T123)/SQRT(COUNT(L123:T123))</f>
        <v>0.22332571340383769</v>
      </c>
      <c r="V124" s="352"/>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353"/>
    </row>
    <row r="125" spans="1:44">
      <c r="A125" s="223">
        <v>43724</v>
      </c>
      <c r="B125" s="224">
        <v>1.5711342592592601</v>
      </c>
      <c r="C125" s="354">
        <f>(4.57*'VCO2-LBM'!C125-3.23*'VO2-LBM'!C125)/1000</f>
        <v>3.05740954022989</v>
      </c>
      <c r="D125" s="355">
        <f>(4.57*'VCO2-LBM'!D125-3.23*'VO2-LBM'!D125)/1000</f>
        <v>3.0937279005524871</v>
      </c>
      <c r="E125" s="355">
        <f>(4.57*'VCO2-LBM'!E125-3.23*'VO2-LBM'!E125)/1000</f>
        <v>3.4362000000000008</v>
      </c>
      <c r="F125" s="355">
        <f>(4.57*'VCO2-LBM'!F125-3.23*'VO2-LBM'!F125)/1000</f>
        <v>4.9829492307692327</v>
      </c>
      <c r="G125" s="355">
        <f>(4.57*'VCO2-LBM'!G125-3.23*'VO2-LBM'!G125)/1000</f>
        <v>3.2523640410958943</v>
      </c>
      <c r="H125" s="355">
        <f>(4.57*'VCO2-LBM'!H125-3.23*'VO2-LBM'!H125)/1000</f>
        <v>2.6926295238095244</v>
      </c>
      <c r="I125" s="355">
        <f>(4.57*'VCO2-LBM'!I125-3.23*'VO2-LBM'!I125)/1000</f>
        <v>1.2156833333333326</v>
      </c>
      <c r="J125" s="355">
        <f>(4.57*'VCO2-LBM'!J125-3.23*'VO2-LBM'!J125)/1000</f>
        <v>3.7599175572519106</v>
      </c>
      <c r="K125" s="356">
        <f>(4.57*'VCO2-LBM'!K125-3.23*'VO2-LBM'!K125)/1000</f>
        <v>3.2759703937007871</v>
      </c>
      <c r="L125" s="329"/>
      <c r="M125" s="329"/>
      <c r="N125" s="329"/>
      <c r="O125" s="329"/>
      <c r="P125" s="329"/>
      <c r="Q125" s="329"/>
      <c r="R125" s="329"/>
      <c r="S125" s="329"/>
      <c r="T125" s="329"/>
      <c r="U125" s="357"/>
      <c r="V125" s="352"/>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353"/>
    </row>
    <row r="126" spans="1:44">
      <c r="A126" s="223">
        <v>43724</v>
      </c>
      <c r="B126" s="224">
        <v>1.58502314814815</v>
      </c>
      <c r="C126" s="354">
        <f>(4.57*'VCO2-LBM'!C126-3.23*'VO2-LBM'!C126)/1000</f>
        <v>2.4920318965517252</v>
      </c>
      <c r="D126" s="355">
        <f>(4.57*'VCO2-LBM'!D126-3.23*'VO2-LBM'!D126)/1000</f>
        <v>2.6957787292817668</v>
      </c>
      <c r="E126" s="355">
        <f>(4.57*'VCO2-LBM'!E126-3.23*'VO2-LBM'!E126)/1000</f>
        <v>2.7732857142857137</v>
      </c>
      <c r="F126" s="355">
        <f>(4.57*'VCO2-LBM'!F126-3.23*'VO2-LBM'!F126)/1000</f>
        <v>3.3496015384615401</v>
      </c>
      <c r="G126" s="355">
        <f>(4.57*'VCO2-LBM'!G126-3.23*'VO2-LBM'!G126)/1000</f>
        <v>2.1019530821917796</v>
      </c>
      <c r="H126" s="355">
        <f>(4.57*'VCO2-LBM'!H126-3.23*'VO2-LBM'!H126)/1000</f>
        <v>5.6046939682539669</v>
      </c>
      <c r="I126" s="355">
        <f>(4.57*'VCO2-LBM'!I126-3.23*'VO2-LBM'!I126)/1000</f>
        <v>2.278383333333335</v>
      </c>
      <c r="J126" s="355">
        <f>(4.57*'VCO2-LBM'!J126-3.23*'VO2-LBM'!J126)/1000</f>
        <v>2.7443537404580165</v>
      </c>
      <c r="K126" s="356">
        <f>(4.57*'VCO2-LBM'!K126-3.23*'VO2-LBM'!K126)/1000</f>
        <v>1.7886514173228352</v>
      </c>
      <c r="L126" s="329">
        <f t="shared" ref="L126:P126" si="145">AVERAGE(C126:C128)</f>
        <v>3.4062156130268217</v>
      </c>
      <c r="M126" s="329">
        <f t="shared" si="145"/>
        <v>2.291763259668508</v>
      </c>
      <c r="N126" s="329">
        <f t="shared" si="145"/>
        <v>2.6242071428571427</v>
      </c>
      <c r="O126" s="329">
        <f t="shared" si="145"/>
        <v>3.5169482051282071</v>
      </c>
      <c r="P126" s="329">
        <f t="shared" si="145"/>
        <v>1.9958502283105031</v>
      </c>
      <c r="Q126" s="329">
        <f t="shared" ref="Q126" si="146">AVERAGE(H126:H128)</f>
        <v>4.4314021693121699</v>
      </c>
      <c r="R126" s="329">
        <f t="shared" ref="R126" si="147">AVERAGE(I126:I128)</f>
        <v>3.1474777777777772</v>
      </c>
      <c r="S126" s="329">
        <f t="shared" ref="S126" si="148">AVERAGE(J126:J128)</f>
        <v>3.2073568956743022</v>
      </c>
      <c r="T126" s="329">
        <f t="shared" ref="T126" si="149">AVERAGE(K126:K128)</f>
        <v>3.4527636745406869</v>
      </c>
      <c r="U126" s="357">
        <f t="shared" ref="U126" si="150">AVERAGE(L126:T126)</f>
        <v>3.1193316629217911</v>
      </c>
      <c r="V126" s="352"/>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353"/>
    </row>
    <row r="127" spans="1:44">
      <c r="A127" s="223">
        <v>43724</v>
      </c>
      <c r="B127" s="224">
        <v>1.59891203703703</v>
      </c>
      <c r="C127" s="354">
        <f>(4.57*'VCO2-LBM'!C127-3.23*'VO2-LBM'!C127)/1000</f>
        <v>4.2352160344827627</v>
      </c>
      <c r="D127" s="355">
        <f>(4.57*'VCO2-LBM'!D127-3.23*'VO2-LBM'!D127)/1000</f>
        <v>2.0094781767955792</v>
      </c>
      <c r="E127" s="355">
        <f>(4.57*'VCO2-LBM'!E127-3.23*'VO2-LBM'!E127)/1000</f>
        <v>2.6581982142857141</v>
      </c>
      <c r="F127" s="355">
        <f>(4.57*'VCO2-LBM'!F127-3.23*'VO2-LBM'!F127)/1000</f>
        <v>3.840878461538463</v>
      </c>
      <c r="G127" s="355">
        <f>(4.57*'VCO2-LBM'!G127-3.23*'VO2-LBM'!G127)/1000</f>
        <v>1.6283897945205463</v>
      </c>
      <c r="H127" s="355">
        <f>(4.57*'VCO2-LBM'!H127-3.23*'VO2-LBM'!H127)/1000</f>
        <v>3.478315238095238</v>
      </c>
      <c r="I127" s="355">
        <f>(4.57*'VCO2-LBM'!I127-3.23*'VO2-LBM'!I127)/1000</f>
        <v>3.5121166666666648</v>
      </c>
      <c r="J127" s="355">
        <f>(4.57*'VCO2-LBM'!J127-3.23*'VO2-LBM'!J127)/1000</f>
        <v>3.0409835114503858</v>
      </c>
      <c r="K127" s="356">
        <f>(4.57*'VCO2-LBM'!K127-3.23*'VO2-LBM'!K127)/1000</f>
        <v>3.768889212598431</v>
      </c>
      <c r="L127" s="329"/>
      <c r="M127" s="329"/>
      <c r="N127" s="329"/>
      <c r="O127" s="329"/>
      <c r="P127" s="329"/>
      <c r="Q127" s="329"/>
      <c r="R127" s="329"/>
      <c r="S127" s="329"/>
      <c r="T127" s="329"/>
      <c r="U127" s="357">
        <f t="shared" ref="U127" si="151">STDEV(L126:T126)/SQRT(COUNT(L126:T126))</f>
        <v>0.24363782795903868</v>
      </c>
      <c r="V127" s="352"/>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353"/>
    </row>
    <row r="128" spans="1:44">
      <c r="A128" s="223">
        <v>43724</v>
      </c>
      <c r="B128" s="224">
        <v>1.6128009259259199</v>
      </c>
      <c r="C128" s="354">
        <f>(4.57*'VCO2-LBM'!C128-3.23*'VO2-LBM'!C128)/1000</f>
        <v>3.4913989080459777</v>
      </c>
      <c r="D128" s="355">
        <f>(4.57*'VCO2-LBM'!D128-3.23*'VO2-LBM'!D128)/1000</f>
        <v>2.1700328729281773</v>
      </c>
      <c r="E128" s="355">
        <f>(4.57*'VCO2-LBM'!E128-3.23*'VO2-LBM'!E128)/1000</f>
        <v>2.4411375000000008</v>
      </c>
      <c r="F128" s="355">
        <f>(4.57*'VCO2-LBM'!F128-3.23*'VO2-LBM'!F128)/1000</f>
        <v>3.3603646153846185</v>
      </c>
      <c r="G128" s="355">
        <f>(4.57*'VCO2-LBM'!G128-3.23*'VO2-LBM'!G128)/1000</f>
        <v>2.2572078082191838</v>
      </c>
      <c r="H128" s="355">
        <f>(4.57*'VCO2-LBM'!H128-3.23*'VO2-LBM'!H128)/1000</f>
        <v>4.2111973015873048</v>
      </c>
      <c r="I128" s="355">
        <f>(4.57*'VCO2-LBM'!I128-3.23*'VO2-LBM'!I128)/1000</f>
        <v>3.6519333333333326</v>
      </c>
      <c r="J128" s="355">
        <f>(4.57*'VCO2-LBM'!J128-3.23*'VO2-LBM'!J128)/1000</f>
        <v>3.8367334351145055</v>
      </c>
      <c r="K128" s="356">
        <f>(4.57*'VCO2-LBM'!K128-3.23*'VO2-LBM'!K128)/1000</f>
        <v>4.8007503937007936</v>
      </c>
      <c r="L128" s="329"/>
      <c r="M128" s="329"/>
      <c r="N128" s="329"/>
      <c r="O128" s="329"/>
      <c r="P128" s="329"/>
      <c r="Q128" s="329"/>
      <c r="R128" s="329"/>
      <c r="S128" s="329"/>
      <c r="T128" s="329"/>
      <c r="U128" s="357"/>
      <c r="V128" s="352"/>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353"/>
    </row>
    <row r="129" spans="1:44">
      <c r="A129" s="223">
        <v>43724</v>
      </c>
      <c r="B129" s="224">
        <v>1.6266898148148099</v>
      </c>
      <c r="C129" s="354">
        <f>(4.57*'VCO2-LBM'!C129-3.23*'VO2-LBM'!C129)/1000</f>
        <v>3.3207312068965549</v>
      </c>
      <c r="D129" s="355">
        <f>(4.57*'VCO2-LBM'!D129-3.23*'VO2-LBM'!D129)/1000</f>
        <v>1.9254430939226532</v>
      </c>
      <c r="E129" s="355">
        <f>(4.57*'VCO2-LBM'!E129-3.23*'VO2-LBM'!E129)/1000</f>
        <v>3.235516071428572</v>
      </c>
      <c r="F129" s="355">
        <f>(4.57*'VCO2-LBM'!F129-3.23*'VO2-LBM'!F129)/1000</f>
        <v>2.622146153846157</v>
      </c>
      <c r="G129" s="355">
        <f>(4.57*'VCO2-LBM'!G129-3.23*'VO2-LBM'!G129)/1000</f>
        <v>2.1498812328767127</v>
      </c>
      <c r="H129" s="355">
        <f>(4.57*'VCO2-LBM'!H129-3.23*'VO2-LBM'!H129)/1000</f>
        <v>4.2071550793650765</v>
      </c>
      <c r="I129" s="355">
        <f>(4.57*'VCO2-LBM'!I129-3.23*'VO2-LBM'!I129)/1000</f>
        <v>4.0954000000000015</v>
      </c>
      <c r="J129" s="355">
        <f>(4.57*'VCO2-LBM'!J129-3.23*'VO2-LBM'!J129)/1000</f>
        <v>3.7133054961832057</v>
      </c>
      <c r="K129" s="356">
        <f>(4.57*'VCO2-LBM'!K129-3.23*'VO2-LBM'!K129)/1000</f>
        <v>2.894612519685039</v>
      </c>
      <c r="L129" s="329">
        <f t="shared" ref="L129:P129" si="152">AVERAGE(C129:C131)</f>
        <v>3.9933303639846742</v>
      </c>
      <c r="M129" s="329">
        <f t="shared" si="152"/>
        <v>1.9660816758747701</v>
      </c>
      <c r="N129" s="329">
        <f t="shared" si="152"/>
        <v>2.9485607142857142</v>
      </c>
      <c r="O129" s="329">
        <f t="shared" si="152"/>
        <v>3.5740353846153874</v>
      </c>
      <c r="P129" s="329">
        <f t="shared" si="152"/>
        <v>2.8573163013698633</v>
      </c>
      <c r="Q129" s="329">
        <f t="shared" ref="Q129" si="153">AVERAGE(H129:H131)</f>
        <v>3.8706542328042324</v>
      </c>
      <c r="R129" s="329">
        <f t="shared" ref="R129" si="154">AVERAGE(I129:I131)</f>
        <v>3.2436055555555563</v>
      </c>
      <c r="S129" s="329">
        <f t="shared" ref="S129" si="155">AVERAGE(J129:J131)</f>
        <v>3.6229103816793908</v>
      </c>
      <c r="T129" s="329">
        <f t="shared" ref="T129" si="156">AVERAGE(K129:K131)</f>
        <v>3.0663954855643056</v>
      </c>
      <c r="U129" s="357">
        <f t="shared" ref="U129" si="157">AVERAGE(L129:T129)</f>
        <v>3.2380988995259883</v>
      </c>
      <c r="V129" s="352"/>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353"/>
    </row>
    <row r="130" spans="1:44">
      <c r="A130" s="223">
        <v>43724</v>
      </c>
      <c r="B130" s="224">
        <v>1.6405787037037001</v>
      </c>
      <c r="C130" s="354">
        <f>(4.57*'VCO2-LBM'!C130-3.23*'VO2-LBM'!C130)/1000</f>
        <v>3.4230726436781604</v>
      </c>
      <c r="D130" s="355">
        <f>(4.57*'VCO2-LBM'!D130-3.23*'VO2-LBM'!D130)/1000</f>
        <v>2.5466657458563549</v>
      </c>
      <c r="E130" s="355">
        <f>(4.57*'VCO2-LBM'!E130-3.23*'VO2-LBM'!E130)/1000</f>
        <v>2.4543964285714281</v>
      </c>
      <c r="F130" s="355">
        <f>(4.57*'VCO2-LBM'!F130-3.23*'VO2-LBM'!F130)/1000</f>
        <v>3.8907338461538492</v>
      </c>
      <c r="G130" s="355">
        <f>(4.57*'VCO2-LBM'!G130-3.23*'VO2-LBM'!G130)/1000</f>
        <v>3.7513378767123284</v>
      </c>
      <c r="H130" s="355">
        <f>(4.57*'VCO2-LBM'!H130-3.23*'VO2-LBM'!H130)/1000</f>
        <v>3.6181455555555551</v>
      </c>
      <c r="I130" s="355">
        <f>(4.57*'VCO2-LBM'!I130-3.23*'VO2-LBM'!I130)/1000</f>
        <v>2.8591000000000002</v>
      </c>
      <c r="J130" s="355">
        <f>(4.57*'VCO2-LBM'!J130-3.23*'VO2-LBM'!J130)/1000</f>
        <v>2.8836906870229013</v>
      </c>
      <c r="K130" s="356">
        <f>(4.57*'VCO2-LBM'!K130-3.23*'VO2-LBM'!K130)/1000</f>
        <v>2.0996011811023636</v>
      </c>
      <c r="L130" s="329"/>
      <c r="M130" s="329"/>
      <c r="N130" s="329"/>
      <c r="O130" s="329"/>
      <c r="P130" s="329"/>
      <c r="Q130" s="329"/>
      <c r="R130" s="329"/>
      <c r="S130" s="329"/>
      <c r="T130" s="329"/>
      <c r="U130" s="357">
        <f t="shared" ref="U130" si="158">STDEV(L129:T129)/SQRT(COUNT(L129:T129))</f>
        <v>0.20775927456371393</v>
      </c>
      <c r="V130" s="352"/>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353"/>
    </row>
    <row r="131" spans="1:44">
      <c r="A131" s="223">
        <v>43724</v>
      </c>
      <c r="B131" s="224">
        <v>1.65446759259259</v>
      </c>
      <c r="C131" s="354">
        <f>(4.57*'VCO2-LBM'!C131-3.23*'VO2-LBM'!C131)/1000</f>
        <v>5.2361872413793078</v>
      </c>
      <c r="D131" s="355">
        <f>(4.57*'VCO2-LBM'!D131-3.23*'VO2-LBM'!D131)/1000</f>
        <v>1.4261361878453027</v>
      </c>
      <c r="E131" s="355">
        <f>(4.57*'VCO2-LBM'!E131-3.23*'VO2-LBM'!E131)/1000</f>
        <v>3.1557696428571433</v>
      </c>
      <c r="F131" s="355">
        <f>(4.57*'VCO2-LBM'!F131-3.23*'VO2-LBM'!F131)/1000</f>
        <v>4.2092261538461555</v>
      </c>
      <c r="G131" s="355">
        <f>(4.57*'VCO2-LBM'!G131-3.23*'VO2-LBM'!G131)/1000</f>
        <v>2.6707297945205482</v>
      </c>
      <c r="H131" s="355">
        <f>(4.57*'VCO2-LBM'!H131-3.23*'VO2-LBM'!H131)/1000</f>
        <v>3.7866620634920656</v>
      </c>
      <c r="I131" s="355">
        <f>(4.57*'VCO2-LBM'!I131-3.23*'VO2-LBM'!I131)/1000</f>
        <v>2.7763166666666677</v>
      </c>
      <c r="J131" s="355">
        <f>(4.57*'VCO2-LBM'!J131-3.23*'VO2-LBM'!J131)/1000</f>
        <v>4.2717349618320641</v>
      </c>
      <c r="K131" s="356">
        <f>(4.57*'VCO2-LBM'!K131-3.23*'VO2-LBM'!K131)/1000</f>
        <v>4.2049727559055139</v>
      </c>
      <c r="L131" s="329"/>
      <c r="M131" s="329"/>
      <c r="N131" s="329"/>
      <c r="O131" s="329"/>
      <c r="P131" s="329"/>
      <c r="Q131" s="329"/>
      <c r="R131" s="329"/>
      <c r="S131" s="329"/>
      <c r="T131" s="329"/>
      <c r="U131" s="357"/>
      <c r="V131" s="352"/>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353"/>
    </row>
    <row r="132" spans="1:44">
      <c r="A132" s="223">
        <v>43724</v>
      </c>
      <c r="B132" s="224">
        <v>1.66835648148148</v>
      </c>
      <c r="C132" s="354">
        <f>(4.57*'VCO2-LBM'!C132-3.23*'VO2-LBM'!C132)/1000</f>
        <v>4.1410980459770128</v>
      </c>
      <c r="D132" s="355">
        <f>(4.57*'VCO2-LBM'!D132-3.23*'VO2-LBM'!D132)/1000</f>
        <v>1.8876129834254169</v>
      </c>
      <c r="E132" s="355">
        <f>(4.57*'VCO2-LBM'!E132-3.23*'VO2-LBM'!E132)/1000</f>
        <v>2.533789285714287</v>
      </c>
      <c r="F132" s="355">
        <f>(4.57*'VCO2-LBM'!F132-3.23*'VO2-LBM'!F132)/1000</f>
        <v>3.9294030769230774</v>
      </c>
      <c r="G132" s="355">
        <f>(4.57*'VCO2-LBM'!G132-3.23*'VO2-LBM'!G132)/1000</f>
        <v>2.7082534931506852</v>
      </c>
      <c r="H132" s="355">
        <f>(4.57*'VCO2-LBM'!H132-3.23*'VO2-LBM'!H132)/1000</f>
        <v>4.9572590476190417</v>
      </c>
      <c r="I132" s="355">
        <f>(4.57*'VCO2-LBM'!I132-3.23*'VO2-LBM'!I132)/1000</f>
        <v>4.0372166666666676</v>
      </c>
      <c r="J132" s="355">
        <f>(4.57*'VCO2-LBM'!J132-3.23*'VO2-LBM'!J132)/1000</f>
        <v>3.2516946564885529</v>
      </c>
      <c r="K132" s="356">
        <f>(4.57*'VCO2-LBM'!K132-3.23*'VO2-LBM'!K132)/1000</f>
        <v>6.3253907874015782</v>
      </c>
      <c r="L132" s="329">
        <f t="shared" ref="L132:P132" si="159">AVERAGE(C132:C134)</f>
        <v>4.0536096934865915</v>
      </c>
      <c r="M132" s="329">
        <f t="shared" si="159"/>
        <v>2.9349537753222852</v>
      </c>
      <c r="N132" s="329">
        <f t="shared" si="159"/>
        <v>3.1538250000000012</v>
      </c>
      <c r="O132" s="329">
        <f t="shared" si="159"/>
        <v>4.5665117948717944</v>
      </c>
      <c r="P132" s="329">
        <f t="shared" si="159"/>
        <v>2.8555060958904135</v>
      </c>
      <c r="Q132" s="329">
        <f t="shared" ref="Q132" si="160">AVERAGE(H132:H134)</f>
        <v>5.0648138624338594</v>
      </c>
      <c r="R132" s="329">
        <f t="shared" ref="R132" si="161">AVERAGE(I132:I134)</f>
        <v>3.6870111111111115</v>
      </c>
      <c r="S132" s="329">
        <f t="shared" ref="S132" si="162">AVERAGE(J132:J134)</f>
        <v>3.6410936895674326</v>
      </c>
      <c r="T132" s="329">
        <f t="shared" ref="T132" si="163">AVERAGE(K132:K134)</f>
        <v>5.000433937007875</v>
      </c>
      <c r="U132" s="357">
        <f t="shared" ref="U132" si="164">AVERAGE(L132:T132)</f>
        <v>3.8841954399657066</v>
      </c>
      <c r="V132" s="352"/>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353"/>
    </row>
    <row r="133" spans="1:44">
      <c r="A133" s="223">
        <v>43724</v>
      </c>
      <c r="B133" s="224">
        <v>1.6822453703703699</v>
      </c>
      <c r="C133" s="354">
        <f>(4.57*'VCO2-LBM'!C133-3.23*'VO2-LBM'!C133)/1000</f>
        <v>3.8126117816091991</v>
      </c>
      <c r="D133" s="355">
        <f>(4.57*'VCO2-LBM'!D133-3.23*'VO2-LBM'!D133)/1000</f>
        <v>3.5043825966850854</v>
      </c>
      <c r="E133" s="355">
        <f>(4.57*'VCO2-LBM'!E133-3.23*'VO2-LBM'!E133)/1000</f>
        <v>3.3185410714285735</v>
      </c>
      <c r="F133" s="355">
        <f>(4.57*'VCO2-LBM'!F133-3.23*'VO2-LBM'!F133)/1000</f>
        <v>4.7761492307692297</v>
      </c>
      <c r="G133" s="355">
        <f>(4.57*'VCO2-LBM'!G133-3.23*'VO2-LBM'!G133)/1000</f>
        <v>3.0291335616438393</v>
      </c>
      <c r="H133" s="355">
        <f>(4.57*'VCO2-LBM'!H133-3.23*'VO2-LBM'!H133)/1000</f>
        <v>5.4770752380952343</v>
      </c>
      <c r="I133" s="355">
        <f>(4.57*'VCO2-LBM'!I133-3.23*'VO2-LBM'!I133)/1000</f>
        <v>3.676533333333333</v>
      </c>
      <c r="J133" s="355">
        <f>(4.57*'VCO2-LBM'!J133-3.23*'VO2-LBM'!J133)/1000</f>
        <v>2.6278984732824449</v>
      </c>
      <c r="K133" s="356">
        <f>(4.57*'VCO2-LBM'!K133-3.23*'VO2-LBM'!K133)/1000</f>
        <v>4.1223103149606288</v>
      </c>
      <c r="L133" s="329"/>
      <c r="M133" s="329"/>
      <c r="N133" s="329"/>
      <c r="O133" s="329"/>
      <c r="P133" s="329"/>
      <c r="Q133" s="329"/>
      <c r="R133" s="329"/>
      <c r="S133" s="329"/>
      <c r="T133" s="329"/>
      <c r="U133" s="357">
        <f t="shared" ref="U133" si="165">STDEV(L132:T132)/SQRT(COUNT(L132:T132))</f>
        <v>0.28197684213167806</v>
      </c>
      <c r="V133" s="352"/>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353"/>
    </row>
    <row r="134" spans="1:44">
      <c r="A134" s="223">
        <v>43724</v>
      </c>
      <c r="B134" s="224">
        <v>1.6961342592592601</v>
      </c>
      <c r="C134" s="354">
        <f>(4.57*'VCO2-LBM'!C134-3.23*'VO2-LBM'!C134)/1000</f>
        <v>4.2071192528735626</v>
      </c>
      <c r="D134" s="355">
        <f>(4.57*'VCO2-LBM'!D134-3.23*'VO2-LBM'!D134)/1000</f>
        <v>3.412865745856354</v>
      </c>
      <c r="E134" s="355">
        <f>(4.57*'VCO2-LBM'!E134-3.23*'VO2-LBM'!E134)/1000</f>
        <v>3.6091446428571436</v>
      </c>
      <c r="F134" s="355">
        <f>(4.57*'VCO2-LBM'!F134-3.23*'VO2-LBM'!F134)/1000</f>
        <v>4.993983076923076</v>
      </c>
      <c r="G134" s="355">
        <f>(4.57*'VCO2-LBM'!G134-3.23*'VO2-LBM'!G134)/1000</f>
        <v>2.8291312328767164</v>
      </c>
      <c r="H134" s="355">
        <f>(4.57*'VCO2-LBM'!H134-3.23*'VO2-LBM'!H134)/1000</f>
        <v>4.7601073015873041</v>
      </c>
      <c r="I134" s="355">
        <f>(4.57*'VCO2-LBM'!I134-3.23*'VO2-LBM'!I134)/1000</f>
        <v>3.3472833333333329</v>
      </c>
      <c r="J134" s="355">
        <f>(4.57*'VCO2-LBM'!J134-3.23*'VO2-LBM'!J134)/1000</f>
        <v>5.0436879389313001</v>
      </c>
      <c r="K134" s="356">
        <f>(4.57*'VCO2-LBM'!K134-3.23*'VO2-LBM'!K134)/1000</f>
        <v>4.5536007086614188</v>
      </c>
      <c r="L134" s="329"/>
      <c r="M134" s="329"/>
      <c r="N134" s="329"/>
      <c r="O134" s="329"/>
      <c r="P134" s="329"/>
      <c r="Q134" s="329"/>
      <c r="R134" s="329"/>
      <c r="S134" s="329"/>
      <c r="T134" s="329"/>
      <c r="U134" s="357"/>
      <c r="V134" s="352"/>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353"/>
    </row>
    <row r="135" spans="1:44">
      <c r="A135" s="223">
        <v>43724</v>
      </c>
      <c r="B135" s="224">
        <v>1.71002314814814</v>
      </c>
      <c r="C135" s="354">
        <f>(4.57*'VCO2-LBM'!C135-3.23*'VO2-LBM'!C135)/1000</f>
        <v>4.4427958045977087</v>
      </c>
      <c r="D135" s="355">
        <f>(4.57*'VCO2-LBM'!D135-3.23*'VO2-LBM'!D135)/1000</f>
        <v>2.5942356353591167</v>
      </c>
      <c r="E135" s="355">
        <f>(4.57*'VCO2-LBM'!E135-3.23*'VO2-LBM'!E135)/1000</f>
        <v>2.3084517857142872</v>
      </c>
      <c r="F135" s="355">
        <f>(4.57*'VCO2-LBM'!F135-3.23*'VO2-LBM'!F135)/1000</f>
        <v>3.2672030769230807</v>
      </c>
      <c r="G135" s="355">
        <f>(4.57*'VCO2-LBM'!G135-3.23*'VO2-LBM'!G135)/1000</f>
        <v>2.0311182191780808</v>
      </c>
      <c r="H135" s="355">
        <f>(4.57*'VCO2-LBM'!H135-3.23*'VO2-LBM'!H135)/1000</f>
        <v>3.8821977777777756</v>
      </c>
      <c r="I135" s="355">
        <f>(4.57*'VCO2-LBM'!I135-3.23*'VO2-LBM'!I135)/1000</f>
        <v>2.2582666666666666</v>
      </c>
      <c r="J135" s="355">
        <f>(4.57*'VCO2-LBM'!J135-3.23*'VO2-LBM'!J135)/1000</f>
        <v>1.8651813740458074</v>
      </c>
      <c r="K135" s="356">
        <f>(4.57*'VCO2-LBM'!K135-3.23*'VO2-LBM'!K135)/1000</f>
        <v>7.5029078740157527</v>
      </c>
      <c r="L135" s="329">
        <f t="shared" ref="L135:P135" si="166">AVERAGE(C135:C137)</f>
        <v>4.5772782567049841</v>
      </c>
      <c r="M135" s="329">
        <f t="shared" si="166"/>
        <v>2.2633022099447522</v>
      </c>
      <c r="N135" s="329">
        <f t="shared" si="166"/>
        <v>3.1670785714285725</v>
      </c>
      <c r="O135" s="329">
        <f t="shared" si="166"/>
        <v>3.4335682051282075</v>
      </c>
      <c r="P135" s="329">
        <f t="shared" si="166"/>
        <v>2.4329894748858472</v>
      </c>
      <c r="Q135" s="329">
        <f t="shared" ref="Q135" si="167">AVERAGE(H135:H137)</f>
        <v>4.6158271428571407</v>
      </c>
      <c r="R135" s="329">
        <f t="shared" ref="R135" si="168">AVERAGE(I135:I137)</f>
        <v>2.1392555555555557</v>
      </c>
      <c r="S135" s="329">
        <f t="shared" ref="S135" si="169">AVERAGE(J135:J137)</f>
        <v>3.5099608651399521</v>
      </c>
      <c r="T135" s="329">
        <f t="shared" ref="T135" si="170">AVERAGE(K135:K137)</f>
        <v>4.7761383202099745</v>
      </c>
      <c r="U135" s="357">
        <f t="shared" ref="U135" si="171">AVERAGE(L135:T135)</f>
        <v>3.4350442890949986</v>
      </c>
      <c r="V135" s="352"/>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353"/>
    </row>
    <row r="136" spans="1:44">
      <c r="A136" s="223">
        <v>43724</v>
      </c>
      <c r="B136" s="224">
        <v>1.72391203703704</v>
      </c>
      <c r="C136" s="354">
        <f>(4.57*'VCO2-LBM'!C136-3.23*'VO2-LBM'!C136)/1000</f>
        <v>5.115467643678163</v>
      </c>
      <c r="D136" s="355">
        <f>(4.57*'VCO2-LBM'!D136-3.23*'VO2-LBM'!D136)/1000</f>
        <v>1.4042469613259692</v>
      </c>
      <c r="E136" s="355">
        <f>(4.57*'VCO2-LBM'!E136-3.23*'VO2-LBM'!E136)/1000</f>
        <v>4.2244071428571459</v>
      </c>
      <c r="F136" s="355">
        <f>(4.57*'VCO2-LBM'!F136-3.23*'VO2-LBM'!F136)/1000</f>
        <v>3.3410046153846178</v>
      </c>
      <c r="G136" s="355">
        <f>(4.57*'VCO2-LBM'!G136-3.23*'VO2-LBM'!G136)/1000</f>
        <v>2.6823015753424699</v>
      </c>
      <c r="H136" s="355">
        <f>(4.57*'VCO2-LBM'!H136-3.23*'VO2-LBM'!H136)/1000</f>
        <v>5.7326014285714262</v>
      </c>
      <c r="I136" s="355">
        <f>(4.57*'VCO2-LBM'!I136-3.23*'VO2-LBM'!I136)/1000</f>
        <v>2.2072333333333334</v>
      </c>
      <c r="J136" s="355">
        <f>(4.57*'VCO2-LBM'!J136-3.23*'VO2-LBM'!J136)/1000</f>
        <v>2.4184520610687033</v>
      </c>
      <c r="K136" s="356">
        <f>(4.57*'VCO2-LBM'!K136-3.23*'VO2-LBM'!K136)/1000</f>
        <v>3.625668661417325</v>
      </c>
      <c r="L136" s="329"/>
      <c r="M136" s="329"/>
      <c r="N136" s="329"/>
      <c r="O136" s="329"/>
      <c r="P136" s="329"/>
      <c r="Q136" s="329"/>
      <c r="R136" s="329"/>
      <c r="S136" s="329"/>
      <c r="T136" s="329"/>
      <c r="U136" s="357">
        <f t="shared" ref="U136" si="172">STDEV(L135:T135)/SQRT(COUNT(L135:T135))</f>
        <v>0.3462309336011315</v>
      </c>
      <c r="V136" s="352"/>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353"/>
    </row>
    <row r="137" spans="1:44">
      <c r="A137" s="223">
        <v>43724</v>
      </c>
      <c r="B137" s="224">
        <v>1.7378009259259199</v>
      </c>
      <c r="C137" s="354">
        <f>(4.57*'VCO2-LBM'!C137-3.23*'VO2-LBM'!C137)/1000</f>
        <v>4.1735713218390806</v>
      </c>
      <c r="D137" s="355">
        <f>(4.57*'VCO2-LBM'!D137-3.23*'VO2-LBM'!D137)/1000</f>
        <v>2.7914240331491711</v>
      </c>
      <c r="E137" s="355">
        <f>(4.57*'VCO2-LBM'!E137-3.23*'VO2-LBM'!E137)/1000</f>
        <v>2.9683767857142849</v>
      </c>
      <c r="F137" s="355">
        <f>(4.57*'VCO2-LBM'!F137-3.23*'VO2-LBM'!F137)/1000</f>
        <v>3.692496923076924</v>
      </c>
      <c r="G137" s="355">
        <f>(4.57*'VCO2-LBM'!G137-3.23*'VO2-LBM'!G137)/1000</f>
        <v>2.5855486301369912</v>
      </c>
      <c r="H137" s="355">
        <f>(4.57*'VCO2-LBM'!H137-3.23*'VO2-LBM'!H137)/1000</f>
        <v>4.2326822222222198</v>
      </c>
      <c r="I137" s="355">
        <f>(4.57*'VCO2-LBM'!I137-3.23*'VO2-LBM'!I137)/1000</f>
        <v>1.9522666666666664</v>
      </c>
      <c r="J137" s="355">
        <f>(4.57*'VCO2-LBM'!J137-3.23*'VO2-LBM'!J137)/1000</f>
        <v>6.2462491603053456</v>
      </c>
      <c r="K137" s="356">
        <f>(4.57*'VCO2-LBM'!K137-3.23*'VO2-LBM'!K137)/1000</f>
        <v>3.1998384251968472</v>
      </c>
      <c r="L137" s="329"/>
      <c r="M137" s="329"/>
      <c r="N137" s="329"/>
      <c r="O137" s="329"/>
      <c r="P137" s="329"/>
      <c r="Q137" s="329"/>
      <c r="R137" s="329"/>
      <c r="S137" s="329"/>
      <c r="T137" s="329"/>
      <c r="U137" s="357"/>
      <c r="V137" s="352"/>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353"/>
    </row>
    <row r="138" spans="1:44">
      <c r="A138" s="233">
        <v>43724</v>
      </c>
      <c r="B138" s="234">
        <v>1.7516898148148099</v>
      </c>
      <c r="C138" s="354">
        <f>(4.57*'VCO2-LBM'!C138-3.23*'VO2-LBM'!C138)/1000</f>
        <v>3.7354702298850588</v>
      </c>
      <c r="D138" s="355">
        <f>(4.57*'VCO2-LBM'!D138-3.23*'VO2-LBM'!D138)/1000</f>
        <v>2.5695491712707188</v>
      </c>
      <c r="E138" s="355">
        <f>(4.57*'VCO2-LBM'!E138-3.23*'VO2-LBM'!E138)/1000</f>
        <v>2.0487535714285734</v>
      </c>
      <c r="F138" s="355">
        <f>(4.57*'VCO2-LBM'!F138-3.23*'VO2-LBM'!F138)/1000</f>
        <v>3.0658353846153878</v>
      </c>
      <c r="G138" s="355">
        <f>(4.57*'VCO2-LBM'!G138-3.23*'VO2-LBM'!G138)/1000</f>
        <v>4.3408727397260298</v>
      </c>
      <c r="H138" s="355">
        <f>(4.57*'VCO2-LBM'!H138-3.23*'VO2-LBM'!H138)/1000</f>
        <v>7.642925079365086</v>
      </c>
      <c r="I138" s="355">
        <f>(4.57*'VCO2-LBM'!I138-3.23*'VO2-LBM'!I138)/1000</f>
        <v>1.5436500000000015</v>
      </c>
      <c r="J138" s="355">
        <f>(4.57*'VCO2-LBM'!J138-3.23*'VO2-LBM'!J138)/1000</f>
        <v>8.2113777099236724</v>
      </c>
      <c r="K138" s="356">
        <f>(4.57*'VCO2-LBM'!K138-3.23*'VO2-LBM'!K138)/1000</f>
        <v>6.1629666141732304</v>
      </c>
      <c r="L138" s="329">
        <f t="shared" ref="L138:P138" si="173">AVERAGE(C138:C140)</f>
        <v>5.0805543295019158</v>
      </c>
      <c r="M138" s="329">
        <f t="shared" si="173"/>
        <v>2.9231581952117884</v>
      </c>
      <c r="N138" s="329">
        <f t="shared" si="173"/>
        <v>3.6086946428571451</v>
      </c>
      <c r="O138" s="329">
        <f t="shared" si="173"/>
        <v>4.2422148717948751</v>
      </c>
      <c r="P138" s="329">
        <f t="shared" si="173"/>
        <v>4.3022042694063947</v>
      </c>
      <c r="Q138" s="329">
        <f t="shared" ref="Q138" si="174">AVERAGE(H138:H140)</f>
        <v>6.5769276719576766</v>
      </c>
      <c r="R138" s="329">
        <f t="shared" ref="R138" si="175">AVERAGE(I138:I140)</f>
        <v>3.5865555555555577</v>
      </c>
      <c r="S138" s="329">
        <f t="shared" ref="S138" si="176">AVERAGE(J138:J140)</f>
        <v>6.1156544020356245</v>
      </c>
      <c r="T138" s="329">
        <f t="shared" ref="T138" si="177">AVERAGE(K138:K140)</f>
        <v>4.7748301574803156</v>
      </c>
      <c r="U138" s="357">
        <f t="shared" ref="U138" si="178">AVERAGE(L138:T138)</f>
        <v>4.5789771217556989</v>
      </c>
      <c r="V138" s="352"/>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353"/>
    </row>
    <row r="139" spans="1:44">
      <c r="A139" s="233">
        <v>43724</v>
      </c>
      <c r="B139" s="234">
        <v>1.7655787037037001</v>
      </c>
      <c r="C139" s="354">
        <f>(4.57*'VCO2-LBM'!C139-3.23*'VO2-LBM'!C139)/1000</f>
        <v>5.563443103448277</v>
      </c>
      <c r="D139" s="355">
        <f>(4.57*'VCO2-LBM'!D139-3.23*'VO2-LBM'!D139)/1000</f>
        <v>4.0763671270718262</v>
      </c>
      <c r="E139" s="355">
        <f>(4.57*'VCO2-LBM'!E139-3.23*'VO2-LBM'!E139)/1000</f>
        <v>4.896883928571433</v>
      </c>
      <c r="F139" s="355">
        <f>(4.57*'VCO2-LBM'!F139-3.23*'VO2-LBM'!F139)/1000</f>
        <v>3.815849230769234</v>
      </c>
      <c r="G139" s="355">
        <f>(4.57*'VCO2-LBM'!G139-3.23*'VO2-LBM'!G139)/1000</f>
        <v>5.2584100684931512</v>
      </c>
      <c r="H139" s="355">
        <f>(4.57*'VCO2-LBM'!H139-3.23*'VO2-LBM'!H139)/1000</f>
        <v>5.5499880952380991</v>
      </c>
      <c r="I139" s="355">
        <f>(4.57*'VCO2-LBM'!I139-3.23*'VO2-LBM'!I139)/1000</f>
        <v>4.865633333333335</v>
      </c>
      <c r="J139" s="355">
        <f>(4.57*'VCO2-LBM'!J139-3.23*'VO2-LBM'!J139)/1000</f>
        <v>5.5797016793893093</v>
      </c>
      <c r="K139" s="356">
        <f>(4.57*'VCO2-LBM'!K139-3.23*'VO2-LBM'!K139)/1000</f>
        <v>4.0669951968503923</v>
      </c>
      <c r="L139" s="329"/>
      <c r="M139" s="329"/>
      <c r="N139" s="329"/>
      <c r="O139" s="329"/>
      <c r="P139" s="329"/>
      <c r="Q139" s="329"/>
      <c r="R139" s="329"/>
      <c r="S139" s="329"/>
      <c r="T139" s="329"/>
      <c r="U139" s="357">
        <f t="shared" ref="U139" si="179">STDEV(L138:T138)/SQRT(COUNT(L138:T138))</f>
        <v>0.39967380046329842</v>
      </c>
      <c r="V139" s="352"/>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353"/>
    </row>
    <row r="140" spans="1:44">
      <c r="A140" s="233">
        <v>43724</v>
      </c>
      <c r="B140" s="234">
        <v>1.77946759259259</v>
      </c>
      <c r="C140" s="354">
        <f>(4.57*'VCO2-LBM'!C140-3.23*'VO2-LBM'!C140)/1000</f>
        <v>5.9427496551724142</v>
      </c>
      <c r="D140" s="355">
        <f>(4.57*'VCO2-LBM'!D140-3.23*'VO2-LBM'!D140)/1000</f>
        <v>2.1235582872928189</v>
      </c>
      <c r="E140" s="355">
        <f>(4.57*'VCO2-LBM'!E140-3.23*'VO2-LBM'!E140)/1000</f>
        <v>3.8804464285714295</v>
      </c>
      <c r="F140" s="355">
        <f>(4.57*'VCO2-LBM'!F140-3.23*'VO2-LBM'!F140)/1000</f>
        <v>5.844960000000003</v>
      </c>
      <c r="G140" s="355">
        <f>(4.57*'VCO2-LBM'!G140-3.23*'VO2-LBM'!G140)/1000</f>
        <v>3.3073300000000017</v>
      </c>
      <c r="H140" s="355">
        <f>(4.57*'VCO2-LBM'!H140-3.23*'VO2-LBM'!H140)/1000</f>
        <v>6.5378698412698464</v>
      </c>
      <c r="I140" s="355">
        <f>(4.57*'VCO2-LBM'!I140-3.23*'VO2-LBM'!I140)/1000</f>
        <v>4.3503833333333368</v>
      </c>
      <c r="J140" s="355">
        <f>(4.57*'VCO2-LBM'!J140-3.23*'VO2-LBM'!J140)/1000</f>
        <v>4.5558838167938935</v>
      </c>
      <c r="K140" s="356">
        <f>(4.57*'VCO2-LBM'!K140-3.23*'VO2-LBM'!K140)/1000</f>
        <v>4.094528661417324</v>
      </c>
      <c r="L140" s="329"/>
      <c r="M140" s="329"/>
      <c r="N140" s="329"/>
      <c r="O140" s="329"/>
      <c r="P140" s="329"/>
      <c r="Q140" s="329"/>
      <c r="R140" s="329"/>
      <c r="S140" s="329"/>
      <c r="T140" s="329"/>
      <c r="U140" s="357"/>
      <c r="V140" s="352"/>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353"/>
    </row>
    <row r="141" spans="1:44">
      <c r="A141" s="233">
        <v>43724</v>
      </c>
      <c r="B141" s="234">
        <v>1.79335648148148</v>
      </c>
      <c r="C141" s="354">
        <f>(4.57*'VCO2-LBM'!C141-3.23*'VO2-LBM'!C141)/1000</f>
        <v>4.4611428160919564</v>
      </c>
      <c r="D141" s="355">
        <f>(4.57*'VCO2-LBM'!D141-3.23*'VO2-LBM'!D141)/1000</f>
        <v>1.0445491712707189</v>
      </c>
      <c r="E141" s="355">
        <f>(4.57*'VCO2-LBM'!E141-3.23*'VO2-LBM'!E141)/1000</f>
        <v>4.2252428571428586</v>
      </c>
      <c r="F141" s="355">
        <f>(4.57*'VCO2-LBM'!F141-3.23*'VO2-LBM'!F141)/1000</f>
        <v>4.846024615384616</v>
      </c>
      <c r="G141" s="355">
        <f>(4.57*'VCO2-LBM'!G141-3.23*'VO2-LBM'!G141)/1000</f>
        <v>3.3338402054794516</v>
      </c>
      <c r="H141" s="355">
        <f>(4.57*'VCO2-LBM'!H141-3.23*'VO2-LBM'!H141)/1000</f>
        <v>5.6136446031746017</v>
      </c>
      <c r="I141" s="355">
        <f>(4.57*'VCO2-LBM'!I141-3.23*'VO2-LBM'!I141)/1000</f>
        <v>4.4624333333333341</v>
      </c>
      <c r="J141" s="355">
        <f>(4.57*'VCO2-LBM'!J141-3.23*'VO2-LBM'!J141)/1000</f>
        <v>7.5400541984732881</v>
      </c>
      <c r="K141" s="356">
        <f>(4.57*'VCO2-LBM'!K141-3.23*'VO2-LBM'!K141)/1000</f>
        <v>6.4624066141732293</v>
      </c>
      <c r="L141" s="329">
        <f t="shared" ref="L141:P141" si="180">AVERAGE(C141:C143)</f>
        <v>5.6841471264367849</v>
      </c>
      <c r="M141" s="329">
        <f t="shared" si="180"/>
        <v>2.7616036832412525</v>
      </c>
      <c r="N141" s="329">
        <f t="shared" si="180"/>
        <v>4.7209821428571432</v>
      </c>
      <c r="O141" s="329">
        <f t="shared" si="180"/>
        <v>5.8222041025641031</v>
      </c>
      <c r="P141" s="329">
        <f t="shared" si="180"/>
        <v>3.4258110502283095</v>
      </c>
      <c r="Q141" s="329">
        <f t="shared" ref="Q141" si="181">AVERAGE(H141:H143)</f>
        <v>6.4002870899470876</v>
      </c>
      <c r="R141" s="329">
        <f t="shared" ref="R141" si="182">AVERAGE(I141:I143)</f>
        <v>5.0751833333333343</v>
      </c>
      <c r="S141" s="329">
        <f t="shared" ref="S141" si="183">AVERAGE(J141:J143)</f>
        <v>6.7832891094147625</v>
      </c>
      <c r="T141" s="329">
        <f t="shared" ref="T141" si="184">AVERAGE(K141:K143)</f>
        <v>6.7674877427821514</v>
      </c>
      <c r="U141" s="357">
        <f t="shared" ref="U141" si="185">AVERAGE(L141:T141)</f>
        <v>5.2712217089783255</v>
      </c>
      <c r="V141" s="352"/>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353"/>
    </row>
    <row r="142" spans="1:44">
      <c r="A142" s="233">
        <v>43724</v>
      </c>
      <c r="B142" s="234">
        <v>1.8072453703703699</v>
      </c>
      <c r="C142" s="354">
        <f>(4.57*'VCO2-LBM'!C142-3.23*'VO2-LBM'!C142)/1000</f>
        <v>6.1279641379310359</v>
      </c>
      <c r="D142" s="355">
        <f>(4.57*'VCO2-LBM'!D142-3.23*'VO2-LBM'!D142)/1000</f>
        <v>2.4319958563535913</v>
      </c>
      <c r="E142" s="355">
        <f>(4.57*'VCO2-LBM'!E142-3.23*'VO2-LBM'!E142)/1000</f>
        <v>3.4442035714285701</v>
      </c>
      <c r="F142" s="355">
        <f>(4.57*'VCO2-LBM'!F142-3.23*'VO2-LBM'!F142)/1000</f>
        <v>6.1243092307692333</v>
      </c>
      <c r="G142" s="355">
        <f>(4.57*'VCO2-LBM'!G142-3.23*'VO2-LBM'!G142)/1000</f>
        <v>4.1162042465753421</v>
      </c>
      <c r="H142" s="355">
        <f>(4.57*'VCO2-LBM'!H142-3.23*'VO2-LBM'!H142)/1000</f>
        <v>7.9116309523809507</v>
      </c>
      <c r="I142" s="355">
        <f>(4.57*'VCO2-LBM'!I142-3.23*'VO2-LBM'!I142)/1000</f>
        <v>4.309633333333335</v>
      </c>
      <c r="J142" s="355">
        <f>(4.57*'VCO2-LBM'!J142-3.23*'VO2-LBM'!J142)/1000</f>
        <v>6.15651969465649</v>
      </c>
      <c r="K142" s="356">
        <f>(4.57*'VCO2-LBM'!K142-3.23*'VO2-LBM'!K142)/1000</f>
        <v>7.483518110236222</v>
      </c>
      <c r="L142" s="329"/>
      <c r="M142" s="329"/>
      <c r="N142" s="329"/>
      <c r="O142" s="329"/>
      <c r="P142" s="329"/>
      <c r="Q142" s="329"/>
      <c r="R142" s="329"/>
      <c r="S142" s="329"/>
      <c r="T142" s="329"/>
      <c r="U142" s="357">
        <f t="shared" ref="U142" si="186">STDEV(L141:T141)/SQRT(COUNT(L141:T141))</f>
        <v>0.476079989481341</v>
      </c>
      <c r="V142" s="352"/>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353"/>
    </row>
    <row r="143" spans="1:44">
      <c r="A143" s="233">
        <v>43724</v>
      </c>
      <c r="B143" s="234">
        <v>1.8211342592592601</v>
      </c>
      <c r="C143" s="354">
        <f>(4.57*'VCO2-LBM'!C143-3.23*'VO2-LBM'!C143)/1000</f>
        <v>6.463334425287365</v>
      </c>
      <c r="D143" s="355">
        <f>(4.57*'VCO2-LBM'!D143-3.23*'VO2-LBM'!D143)/1000</f>
        <v>4.8082660220994473</v>
      </c>
      <c r="E143" s="355">
        <f>(4.57*'VCO2-LBM'!E143-3.23*'VO2-LBM'!E143)/1000</f>
        <v>6.4935</v>
      </c>
      <c r="F143" s="355">
        <f>(4.57*'VCO2-LBM'!F143-3.23*'VO2-LBM'!F143)/1000</f>
        <v>6.4962784615384592</v>
      </c>
      <c r="G143" s="355">
        <f>(4.57*'VCO2-LBM'!G143-3.23*'VO2-LBM'!G143)/1000</f>
        <v>2.8273886986301351</v>
      </c>
      <c r="H143" s="355">
        <f>(4.57*'VCO2-LBM'!H143-3.23*'VO2-LBM'!H143)/1000</f>
        <v>5.6755857142857096</v>
      </c>
      <c r="I143" s="355">
        <f>(4.57*'VCO2-LBM'!I143-3.23*'VO2-LBM'!I143)/1000</f>
        <v>6.4534833333333337</v>
      </c>
      <c r="J143" s="355">
        <f>(4.57*'VCO2-LBM'!J143-3.23*'VO2-LBM'!J143)/1000</f>
        <v>6.6532934351145085</v>
      </c>
      <c r="K143" s="356">
        <f>(4.57*'VCO2-LBM'!K143-3.23*'VO2-LBM'!K143)/1000</f>
        <v>6.3565385039370046</v>
      </c>
      <c r="L143" s="329"/>
      <c r="M143" s="329"/>
      <c r="N143" s="329"/>
      <c r="O143" s="329"/>
      <c r="P143" s="329"/>
      <c r="Q143" s="329"/>
      <c r="R143" s="329"/>
      <c r="S143" s="329"/>
      <c r="T143" s="329"/>
      <c r="U143" s="357"/>
      <c r="V143" s="352"/>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353"/>
    </row>
    <row r="144" spans="1:44">
      <c r="A144" s="233">
        <v>43724</v>
      </c>
      <c r="B144" s="234">
        <v>1.83502314814815</v>
      </c>
      <c r="C144" s="354">
        <f>(4.57*'VCO2-LBM'!C144-3.23*'VO2-LBM'!C144)/1000</f>
        <v>6.7019234482758661</v>
      </c>
      <c r="D144" s="355">
        <f>(4.57*'VCO2-LBM'!D144-3.23*'VO2-LBM'!D144)/1000</f>
        <v>4.6099317679558007</v>
      </c>
      <c r="E144" s="355">
        <f>(4.57*'VCO2-LBM'!E144-3.23*'VO2-LBM'!E144)/1000</f>
        <v>3.7347107142857148</v>
      </c>
      <c r="F144" s="355">
        <f>(4.57*'VCO2-LBM'!F144-3.23*'VO2-LBM'!F144)/1000</f>
        <v>7.2545169230769257</v>
      </c>
      <c r="G144" s="355">
        <f>(4.57*'VCO2-LBM'!G144-3.23*'VO2-LBM'!G144)/1000</f>
        <v>5.8868728082191808</v>
      </c>
      <c r="H144" s="355">
        <f>(4.57*'VCO2-LBM'!H144-3.23*'VO2-LBM'!H144)/1000</f>
        <v>8.0941763492063519</v>
      </c>
      <c r="I144" s="355">
        <f>(4.57*'VCO2-LBM'!I144-3.23*'VO2-LBM'!I144)/1000</f>
        <v>5.1869333333333341</v>
      </c>
      <c r="J144" s="355">
        <f>(4.57*'VCO2-LBM'!J144-3.23*'VO2-LBM'!J144)/1000</f>
        <v>7.2095761832061109</v>
      </c>
      <c r="K144" s="356">
        <f>(4.57*'VCO2-LBM'!K144-3.23*'VO2-LBM'!K144)/1000</f>
        <v>4.8971407874015789</v>
      </c>
      <c r="L144" s="329">
        <f t="shared" ref="L144:P144" si="187">AVERAGE(C144:C146)</f>
        <v>6.4703326628352515</v>
      </c>
      <c r="M144" s="329">
        <f t="shared" si="187"/>
        <v>3.6764576427255986</v>
      </c>
      <c r="N144" s="329">
        <f t="shared" si="187"/>
        <v>4.4783732142857167</v>
      </c>
      <c r="O144" s="329">
        <f t="shared" si="187"/>
        <v>7.3709251282051271</v>
      </c>
      <c r="P144" s="329">
        <f t="shared" si="187"/>
        <v>4.8033097488584486</v>
      </c>
      <c r="Q144" s="329">
        <f t="shared" ref="Q144" si="188">AVERAGE(H144:H146)</f>
        <v>7.1084742328042312</v>
      </c>
      <c r="R144" s="329">
        <f t="shared" ref="R144" si="189">AVERAGE(I144:I146)</f>
        <v>5.7108111111111102</v>
      </c>
      <c r="S144" s="329">
        <f t="shared" ref="S144" si="190">AVERAGE(J144:J146)</f>
        <v>5.8008302290076372</v>
      </c>
      <c r="T144" s="329">
        <f t="shared" ref="T144" si="191">AVERAGE(K144:K146)</f>
        <v>5.182465039370082</v>
      </c>
      <c r="U144" s="357">
        <f t="shared" ref="U144" si="192">AVERAGE(L144:T144)</f>
        <v>5.6224421121336894</v>
      </c>
      <c r="V144" s="352"/>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353"/>
    </row>
    <row r="145" spans="1:44">
      <c r="A145" s="233">
        <v>43724</v>
      </c>
      <c r="B145" s="234">
        <v>1.84891203703703</v>
      </c>
      <c r="C145" s="354">
        <f>(4.57*'VCO2-LBM'!C145-3.23*'VO2-LBM'!C145)/1000</f>
        <v>6.11408706896552</v>
      </c>
      <c r="D145" s="355">
        <f>(4.57*'VCO2-LBM'!D145-3.23*'VO2-LBM'!D145)/1000</f>
        <v>2.5530690607734816</v>
      </c>
      <c r="E145" s="355">
        <f>(4.57*'VCO2-LBM'!E145-3.23*'VO2-LBM'!E145)/1000</f>
        <v>5.8655089285714332</v>
      </c>
      <c r="F145" s="355">
        <f>(4.57*'VCO2-LBM'!F145-3.23*'VO2-LBM'!F145)/1000</f>
        <v>7.454378461538461</v>
      </c>
      <c r="G145" s="355">
        <f>(4.57*'VCO2-LBM'!G145-3.23*'VO2-LBM'!G145)/1000</f>
        <v>4.3605650684931536</v>
      </c>
      <c r="H145" s="355">
        <f>(4.57*'VCO2-LBM'!H145-3.23*'VO2-LBM'!H145)/1000</f>
        <v>5.2252685714285674</v>
      </c>
      <c r="I145" s="355">
        <f>(4.57*'VCO2-LBM'!I145-3.23*'VO2-LBM'!I145)/1000</f>
        <v>4.6643333333333326</v>
      </c>
      <c r="J145" s="355">
        <f>(4.57*'VCO2-LBM'!J145-3.23*'VO2-LBM'!J145)/1000</f>
        <v>5.8080691603053491</v>
      </c>
      <c r="K145" s="356">
        <f>(4.57*'VCO2-LBM'!K145-3.23*'VO2-LBM'!K145)/1000</f>
        <v>6.0608058267716549</v>
      </c>
      <c r="L145" s="329"/>
      <c r="M145" s="329"/>
      <c r="N145" s="329"/>
      <c r="O145" s="329"/>
      <c r="P145" s="329"/>
      <c r="Q145" s="329"/>
      <c r="R145" s="329"/>
      <c r="S145" s="329"/>
      <c r="T145" s="329"/>
      <c r="U145" s="357">
        <f t="shared" ref="U145" si="193">STDEV(L144:T144)/SQRT(COUNT(L144:T144))</f>
        <v>0.40798183780839309</v>
      </c>
      <c r="V145" s="352"/>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353"/>
    </row>
    <row r="146" spans="1:44">
      <c r="A146" s="233">
        <v>43724</v>
      </c>
      <c r="B146" s="234">
        <v>1.8628009259259199</v>
      </c>
      <c r="C146" s="354">
        <f>(4.57*'VCO2-LBM'!C146-3.23*'VO2-LBM'!C146)/1000</f>
        <v>6.5949874712643686</v>
      </c>
      <c r="D146" s="355">
        <f>(4.57*'VCO2-LBM'!D146-3.23*'VO2-LBM'!D146)/1000</f>
        <v>3.8663720994475135</v>
      </c>
      <c r="E146" s="355">
        <f>(4.57*'VCO2-LBM'!E146-3.23*'VO2-LBM'!E146)/1000</f>
        <v>3.8349000000000015</v>
      </c>
      <c r="F146" s="355">
        <f>(4.57*'VCO2-LBM'!F146-3.23*'VO2-LBM'!F146)/1000</f>
        <v>7.4038799999999974</v>
      </c>
      <c r="G146" s="355">
        <f>(4.57*'VCO2-LBM'!G146-3.23*'VO2-LBM'!G146)/1000</f>
        <v>4.1624913698630115</v>
      </c>
      <c r="H146" s="355">
        <f>(4.57*'VCO2-LBM'!H146-3.23*'VO2-LBM'!H146)/1000</f>
        <v>8.0059777777777743</v>
      </c>
      <c r="I146" s="355">
        <f>(4.57*'VCO2-LBM'!I146-3.23*'VO2-LBM'!I146)/1000</f>
        <v>7.2811666666666639</v>
      </c>
      <c r="J146" s="355">
        <f>(4.57*'VCO2-LBM'!J146-3.23*'VO2-LBM'!J146)/1000</f>
        <v>4.3848453435114516</v>
      </c>
      <c r="K146" s="356">
        <f>(4.57*'VCO2-LBM'!K146-3.23*'VO2-LBM'!K146)/1000</f>
        <v>4.5894485039370103</v>
      </c>
      <c r="L146" s="329"/>
      <c r="M146" s="329"/>
      <c r="N146" s="329"/>
      <c r="O146" s="329"/>
      <c r="P146" s="329"/>
      <c r="Q146" s="329"/>
      <c r="R146" s="329"/>
      <c r="S146" s="329"/>
      <c r="T146" s="329"/>
      <c r="U146" s="357"/>
      <c r="V146" s="352"/>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353"/>
    </row>
    <row r="147" spans="1:44">
      <c r="A147" s="233">
        <v>43724</v>
      </c>
      <c r="B147" s="234">
        <v>1.8766898148148099</v>
      </c>
      <c r="C147" s="354">
        <f>(4.57*'VCO2-LBM'!C147-3.23*'VO2-LBM'!C147)/1000</f>
        <v>7.175379137931035</v>
      </c>
      <c r="D147" s="355">
        <f>(4.57*'VCO2-LBM'!D147-3.23*'VO2-LBM'!D147)/1000</f>
        <v>5.6818129834254139</v>
      </c>
      <c r="E147" s="355">
        <f>(4.57*'VCO2-LBM'!E147-3.23*'VO2-LBM'!E147)/1000</f>
        <v>3.1137910714285737</v>
      </c>
      <c r="F147" s="355">
        <f>(4.57*'VCO2-LBM'!F147-3.23*'VO2-LBM'!F147)/1000</f>
        <v>6.6210353846153884</v>
      </c>
      <c r="G147" s="355">
        <f>(4.57*'VCO2-LBM'!G147-3.23*'VO2-LBM'!G147)/1000</f>
        <v>3.348558698630133</v>
      </c>
      <c r="H147" s="355">
        <f>(4.57*'VCO2-LBM'!H147-3.23*'VO2-LBM'!H147)/1000</f>
        <v>5.5725090476190475</v>
      </c>
      <c r="I147" s="355">
        <f>(4.57*'VCO2-LBM'!I147-3.23*'VO2-LBM'!I147)/1000</f>
        <v>5.6958999999999982</v>
      </c>
      <c r="J147" s="355">
        <f>(4.57*'VCO2-LBM'!J147-3.23*'VO2-LBM'!J147)/1000</f>
        <v>7.8454039694656492</v>
      </c>
      <c r="K147" s="356">
        <f>(4.57*'VCO2-LBM'!K147-3.23*'VO2-LBM'!K147)/1000</f>
        <v>5.546589291338587</v>
      </c>
      <c r="L147" s="329">
        <f t="shared" ref="L147:P147" si="194">AVERAGE(C147:C149)</f>
        <v>5.9645179118773965</v>
      </c>
      <c r="M147" s="329">
        <f t="shared" si="194"/>
        <v>4.246919981583793</v>
      </c>
      <c r="N147" s="329">
        <f t="shared" si="194"/>
        <v>4.3246982142857151</v>
      </c>
      <c r="O147" s="329">
        <f t="shared" si="194"/>
        <v>7.5449451282051312</v>
      </c>
      <c r="P147" s="329">
        <f t="shared" si="194"/>
        <v>3.8760221232876684</v>
      </c>
      <c r="Q147" s="329">
        <f t="shared" ref="Q147" si="195">AVERAGE(H147:H149)</f>
        <v>6.1199131216931208</v>
      </c>
      <c r="R147" s="329">
        <f t="shared" ref="R147" si="196">AVERAGE(I147:I149)</f>
        <v>5.6605333333333325</v>
      </c>
      <c r="S147" s="329">
        <f t="shared" ref="S147" si="197">AVERAGE(J147:J149)</f>
        <v>7.9863440203562375</v>
      </c>
      <c r="T147" s="329">
        <f t="shared" ref="T147" si="198">AVERAGE(K147:K149)</f>
        <v>5.4873134908136505</v>
      </c>
      <c r="U147" s="357">
        <f t="shared" ref="U147" si="199">AVERAGE(L147:T147)</f>
        <v>5.6901341472706717</v>
      </c>
      <c r="V147" s="352"/>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353"/>
    </row>
    <row r="148" spans="1:44">
      <c r="A148" s="233">
        <v>43724</v>
      </c>
      <c r="B148" s="234">
        <v>1.8905787037037001</v>
      </c>
      <c r="C148" s="354">
        <f>(4.57*'VCO2-LBM'!C148-3.23*'VO2-LBM'!C148)/1000</f>
        <v>4.7264424712643685</v>
      </c>
      <c r="D148" s="355">
        <f>(4.57*'VCO2-LBM'!D148-3.23*'VO2-LBM'!D148)/1000</f>
        <v>3.8806279005524864</v>
      </c>
      <c r="E148" s="355">
        <f>(4.57*'VCO2-LBM'!E148-3.23*'VO2-LBM'!E148)/1000</f>
        <v>6.0312374999999996</v>
      </c>
      <c r="F148" s="355">
        <f>(4.57*'VCO2-LBM'!F148-3.23*'VO2-LBM'!F148)/1000</f>
        <v>7.4618753846153849</v>
      </c>
      <c r="G148" s="355">
        <f>(4.57*'VCO2-LBM'!G148-3.23*'VO2-LBM'!G148)/1000</f>
        <v>4.3016910958904084</v>
      </c>
      <c r="H148" s="355">
        <f>(4.57*'VCO2-LBM'!H148-3.23*'VO2-LBM'!H148)/1000</f>
        <v>6.2500228571428558</v>
      </c>
      <c r="I148" s="355">
        <f>(4.57*'VCO2-LBM'!I148-3.23*'VO2-LBM'!I148)/1000</f>
        <v>4.3662999999999972</v>
      </c>
      <c r="J148" s="355">
        <f>(4.57*'VCO2-LBM'!J148-3.23*'VO2-LBM'!J148)/1000</f>
        <v>8.2704207633587838</v>
      </c>
      <c r="K148" s="356">
        <f>(4.57*'VCO2-LBM'!K148-3.23*'VO2-LBM'!K148)/1000</f>
        <v>4.8370945669291361</v>
      </c>
      <c r="L148" s="329"/>
      <c r="M148" s="329"/>
      <c r="N148" s="329"/>
      <c r="O148" s="329"/>
      <c r="P148" s="329"/>
      <c r="Q148" s="329"/>
      <c r="R148" s="329"/>
      <c r="S148" s="329"/>
      <c r="T148" s="329"/>
      <c r="U148" s="357">
        <f t="shared" ref="U148" si="200">STDEV(L147:T147)/SQRT(COUNT(L147:T147))</f>
        <v>0.47511982773563738</v>
      </c>
      <c r="V148" s="352"/>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353"/>
    </row>
    <row r="149" spans="1:44">
      <c r="A149" s="233">
        <v>43724</v>
      </c>
      <c r="B149" s="234">
        <v>1.90446759259259</v>
      </c>
      <c r="C149" s="354">
        <f>(4.57*'VCO2-LBM'!C149-3.23*'VO2-LBM'!C149)/1000</f>
        <v>5.9917321264367835</v>
      </c>
      <c r="D149" s="355">
        <f>(4.57*'VCO2-LBM'!D149-3.23*'VO2-LBM'!D149)/1000</f>
        <v>3.1783190607734797</v>
      </c>
      <c r="E149" s="355">
        <f>(4.57*'VCO2-LBM'!E149-3.23*'VO2-LBM'!E149)/1000</f>
        <v>3.8290660714285716</v>
      </c>
      <c r="F149" s="355">
        <f>(4.57*'VCO2-LBM'!F149-3.23*'VO2-LBM'!F149)/1000</f>
        <v>8.5519246153846176</v>
      </c>
      <c r="G149" s="355">
        <f>(4.57*'VCO2-LBM'!G149-3.23*'VO2-LBM'!G149)/1000</f>
        <v>3.9778165753424637</v>
      </c>
      <c r="H149" s="355">
        <f>(4.57*'VCO2-LBM'!H149-3.23*'VO2-LBM'!H149)/1000</f>
        <v>6.5372074603174628</v>
      </c>
      <c r="I149" s="355">
        <f>(4.57*'VCO2-LBM'!I149-3.23*'VO2-LBM'!I149)/1000</f>
        <v>6.9194000000000013</v>
      </c>
      <c r="J149" s="355">
        <f>(4.57*'VCO2-LBM'!J149-3.23*'VO2-LBM'!J149)/1000</f>
        <v>7.8432073282442794</v>
      </c>
      <c r="K149" s="356">
        <f>(4.57*'VCO2-LBM'!K149-3.23*'VO2-LBM'!K149)/1000</f>
        <v>6.0782566141732275</v>
      </c>
      <c r="L149" s="329"/>
      <c r="M149" s="329"/>
      <c r="N149" s="329"/>
      <c r="O149" s="329"/>
      <c r="P149" s="329"/>
      <c r="Q149" s="329"/>
      <c r="R149" s="329"/>
      <c r="S149" s="329"/>
      <c r="T149" s="329"/>
      <c r="U149" s="357"/>
      <c r="V149" s="352"/>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353"/>
    </row>
    <row r="150" spans="1:44">
      <c r="A150" s="233">
        <v>43724</v>
      </c>
      <c r="B150" s="234">
        <v>1.91835648148148</v>
      </c>
      <c r="C150" s="354">
        <f>(4.57*'VCO2-LBM'!C150-3.23*'VO2-LBM'!C150)/1000</f>
        <v>4.7692573563218392</v>
      </c>
      <c r="D150" s="355">
        <f>(4.57*'VCO2-LBM'!D150-3.23*'VO2-LBM'!D150)/1000</f>
        <v>3.2411389502762433</v>
      </c>
      <c r="E150" s="355">
        <f>(4.57*'VCO2-LBM'!E150-3.23*'VO2-LBM'!E150)/1000</f>
        <v>3.2970696428571444</v>
      </c>
      <c r="F150" s="355">
        <f>(4.57*'VCO2-LBM'!F150-3.23*'VO2-LBM'!F150)/1000</f>
        <v>7.8438461538461528</v>
      </c>
      <c r="G150" s="355">
        <f>(4.57*'VCO2-LBM'!G150-3.23*'VO2-LBM'!G150)/1000</f>
        <v>2.3704556164383574</v>
      </c>
      <c r="H150" s="355">
        <f>(4.57*'VCO2-LBM'!H150-3.23*'VO2-LBM'!H150)/1000</f>
        <v>7.317763968253967</v>
      </c>
      <c r="I150" s="355">
        <f>(4.57*'VCO2-LBM'!I150-3.23*'VO2-LBM'!I150)/1000</f>
        <v>7.3416000000000023</v>
      </c>
      <c r="J150" s="355">
        <f>(4.57*'VCO2-LBM'!J150-3.23*'VO2-LBM'!J150)/1000</f>
        <v>7.8833958778626005</v>
      </c>
      <c r="K150" s="356">
        <f>(4.57*'VCO2-LBM'!K150-3.23*'VO2-LBM'!K150)/1000</f>
        <v>4.7943129921259846</v>
      </c>
      <c r="L150" s="329">
        <f t="shared" ref="L150:P150" si="201">AVERAGE(C150:C152)</f>
        <v>5.346622337164753</v>
      </c>
      <c r="M150" s="329">
        <f t="shared" si="201"/>
        <v>4.0480689686924496</v>
      </c>
      <c r="N150" s="329">
        <f t="shared" si="201"/>
        <v>5.2668375000000021</v>
      </c>
      <c r="O150" s="329">
        <f t="shared" si="201"/>
        <v>8.0860379487179497</v>
      </c>
      <c r="P150" s="329">
        <f t="shared" si="201"/>
        <v>3.6974828538812798</v>
      </c>
      <c r="Q150" s="329">
        <f t="shared" ref="Q150" si="202">AVERAGE(H150:H152)</f>
        <v>6.4481766666666687</v>
      </c>
      <c r="R150" s="329">
        <f t="shared" ref="R150" si="203">AVERAGE(I150:I152)</f>
        <v>6.2610222222222243</v>
      </c>
      <c r="S150" s="329">
        <f t="shared" ref="S150" si="204">AVERAGE(J150:J152)</f>
        <v>8.2633205089058581</v>
      </c>
      <c r="T150" s="329">
        <f t="shared" ref="T150" si="205">AVERAGE(K150:K152)</f>
        <v>6.013324173228348</v>
      </c>
      <c r="U150" s="357">
        <f t="shared" ref="U150" si="206">AVERAGE(L150:T150)</f>
        <v>5.9367659088310587</v>
      </c>
      <c r="V150" s="352"/>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353"/>
    </row>
    <row r="151" spans="1:44">
      <c r="A151" s="233">
        <v>43724</v>
      </c>
      <c r="B151" s="234">
        <v>1.9322453703703699</v>
      </c>
      <c r="C151" s="354">
        <f>(4.57*'VCO2-LBM'!C151-3.23*'VO2-LBM'!C151)/1000</f>
        <v>4.5587183908045974</v>
      </c>
      <c r="D151" s="355">
        <f>(4.57*'VCO2-LBM'!D151-3.23*'VO2-LBM'!D151)/1000</f>
        <v>3.6663864640884003</v>
      </c>
      <c r="E151" s="355">
        <f>(4.57*'VCO2-LBM'!E151-3.23*'VO2-LBM'!E151)/1000</f>
        <v>5.8205571428571456</v>
      </c>
      <c r="F151" s="355">
        <f>(4.57*'VCO2-LBM'!F151-3.23*'VO2-LBM'!F151)/1000</f>
        <v>7.352129230769231</v>
      </c>
      <c r="G151" s="355">
        <f>(4.57*'VCO2-LBM'!G151-3.23*'VO2-LBM'!G151)/1000</f>
        <v>4.5423130821917841</v>
      </c>
      <c r="H151" s="355">
        <f>(4.57*'VCO2-LBM'!H151-3.23*'VO2-LBM'!H151)/1000</f>
        <v>5.4207388888888905</v>
      </c>
      <c r="I151" s="355">
        <f>(4.57*'VCO2-LBM'!I151-3.23*'VO2-LBM'!I151)/1000</f>
        <v>6.1935833333333354</v>
      </c>
      <c r="J151" s="355">
        <f>(4.57*'VCO2-LBM'!J151-3.23*'VO2-LBM'!J151)/1000</f>
        <v>8.6672806106870297</v>
      </c>
      <c r="K151" s="356">
        <f>(4.57*'VCO2-LBM'!K151-3.23*'VO2-LBM'!K151)/1000</f>
        <v>7.8006881102362238</v>
      </c>
      <c r="L151" s="329"/>
      <c r="M151" s="329"/>
      <c r="N151" s="329"/>
      <c r="O151" s="329"/>
      <c r="P151" s="329"/>
      <c r="Q151" s="329"/>
      <c r="R151" s="329"/>
      <c r="S151" s="329"/>
      <c r="T151" s="329"/>
      <c r="U151" s="357">
        <f t="shared" ref="U151" si="207">STDEV(L150:T150)/SQRT(COUNT(L150:T150))</f>
        <v>0.52418467293439741</v>
      </c>
      <c r="V151" s="352"/>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353"/>
    </row>
    <row r="152" spans="1:44">
      <c r="A152" s="233">
        <v>43724</v>
      </c>
      <c r="B152" s="234">
        <v>1.9461342592592601</v>
      </c>
      <c r="C152" s="354">
        <f>(4.57*'VCO2-LBM'!C152-3.23*'VO2-LBM'!C152)/1000</f>
        <v>6.7118912643678197</v>
      </c>
      <c r="D152" s="355">
        <f>(4.57*'VCO2-LBM'!D152-3.23*'VO2-LBM'!D152)/1000</f>
        <v>5.2366814917127051</v>
      </c>
      <c r="E152" s="355">
        <f>(4.57*'VCO2-LBM'!E152-3.23*'VO2-LBM'!E152)/1000</f>
        <v>6.6828857142857157</v>
      </c>
      <c r="F152" s="355">
        <f>(4.57*'VCO2-LBM'!F152-3.23*'VO2-LBM'!F152)/1000</f>
        <v>9.0621384615384635</v>
      </c>
      <c r="G152" s="355">
        <f>(4.57*'VCO2-LBM'!G152-3.23*'VO2-LBM'!G152)/1000</f>
        <v>4.179679863013698</v>
      </c>
      <c r="H152" s="355">
        <f>(4.57*'VCO2-LBM'!H152-3.23*'VO2-LBM'!H152)/1000</f>
        <v>6.6060271428571467</v>
      </c>
      <c r="I152" s="355">
        <f>(4.57*'VCO2-LBM'!I152-3.23*'VO2-LBM'!I152)/1000</f>
        <v>5.2478833333333368</v>
      </c>
      <c r="J152" s="355">
        <f>(4.57*'VCO2-LBM'!J152-3.23*'VO2-LBM'!J152)/1000</f>
        <v>8.2392850381679459</v>
      </c>
      <c r="K152" s="356">
        <f>(4.57*'VCO2-LBM'!K152-3.23*'VO2-LBM'!K152)/1000</f>
        <v>5.4449714173228347</v>
      </c>
      <c r="L152" s="329"/>
      <c r="M152" s="329"/>
      <c r="N152" s="329"/>
      <c r="O152" s="329"/>
      <c r="P152" s="329"/>
      <c r="Q152" s="329"/>
      <c r="R152" s="329"/>
      <c r="S152" s="329"/>
      <c r="T152" s="329"/>
      <c r="U152" s="357"/>
      <c r="V152" s="352"/>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353"/>
    </row>
    <row r="153" spans="1:44">
      <c r="A153" s="233">
        <v>43724</v>
      </c>
      <c r="B153" s="234">
        <v>1.96002314814815</v>
      </c>
      <c r="C153" s="354">
        <f>(4.57*'VCO2-LBM'!C153-3.23*'VO2-LBM'!C153)/1000</f>
        <v>5.4818783333333378</v>
      </c>
      <c r="D153" s="355">
        <f>(4.57*'VCO2-LBM'!D153-3.23*'VO2-LBM'!D153)/1000</f>
        <v>3.138567955801105</v>
      </c>
      <c r="E153" s="355">
        <f>(4.57*'VCO2-LBM'!E153-3.23*'VO2-LBM'!E153)/1000</f>
        <v>6.1057928571428581</v>
      </c>
      <c r="F153" s="355">
        <f>(4.57*'VCO2-LBM'!F153-3.23*'VO2-LBM'!F153)/1000</f>
        <v>8.2446015384615414</v>
      </c>
      <c r="G153" s="355">
        <f>(4.57*'VCO2-LBM'!G153-3.23*'VO2-LBM'!G153)/1000</f>
        <v>3.6662751369862998</v>
      </c>
      <c r="H153" s="355">
        <f>(4.57*'VCO2-LBM'!H153-3.23*'VO2-LBM'!H153)/1000</f>
        <v>8.5223122222222258</v>
      </c>
      <c r="I153" s="355">
        <f>(4.57*'VCO2-LBM'!I153-3.23*'VO2-LBM'!I153)/1000</f>
        <v>8.1291000000000029</v>
      </c>
      <c r="J153" s="355">
        <f>(4.57*'VCO2-LBM'!J153-3.23*'VO2-LBM'!J153)/1000</f>
        <v>8.1162564885496185</v>
      </c>
      <c r="K153" s="356">
        <f>(4.57*'VCO2-LBM'!K153-3.23*'VO2-LBM'!K153)/1000</f>
        <v>4.7854557480314979</v>
      </c>
      <c r="L153" s="329">
        <f t="shared" ref="L153:P153" si="208">AVERAGE(C153:C155)</f>
        <v>6.4800876245210759</v>
      </c>
      <c r="M153" s="329">
        <f t="shared" si="208"/>
        <v>4.2670342541436455</v>
      </c>
      <c r="N153" s="329">
        <f t="shared" si="208"/>
        <v>5.0715535714285735</v>
      </c>
      <c r="O153" s="329">
        <f t="shared" si="208"/>
        <v>7.205462564102568</v>
      </c>
      <c r="P153" s="329">
        <f t="shared" si="208"/>
        <v>3.54287100456621</v>
      </c>
      <c r="Q153" s="329">
        <f t="shared" ref="Q153" si="209">AVERAGE(H153:H155)</f>
        <v>6.3660414285714308</v>
      </c>
      <c r="R153" s="329">
        <f t="shared" ref="R153" si="210">AVERAGE(I153:I155)</f>
        <v>6.6622277777777796</v>
      </c>
      <c r="S153" s="329">
        <f t="shared" ref="S153" si="211">AVERAGE(J153:J155)</f>
        <v>6.1956986768447848</v>
      </c>
      <c r="T153" s="329">
        <f t="shared" ref="T153" si="212">AVERAGE(K153:K155)</f>
        <v>5.9493276115485587</v>
      </c>
      <c r="U153" s="357">
        <f t="shared" ref="U153" si="213">AVERAGE(L153:T153)</f>
        <v>5.7489227237227363</v>
      </c>
      <c r="V153" s="352"/>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353"/>
    </row>
    <row r="154" spans="1:44">
      <c r="A154" s="233">
        <v>43724</v>
      </c>
      <c r="B154" s="234">
        <v>1.97391203703703</v>
      </c>
      <c r="C154" s="354">
        <f>(4.57*'VCO2-LBM'!C154-3.23*'VO2-LBM'!C154)/1000</f>
        <v>7.3664964367816097</v>
      </c>
      <c r="D154" s="355">
        <f>(4.57*'VCO2-LBM'!D154-3.23*'VO2-LBM'!D154)/1000</f>
        <v>4.6474417127071828</v>
      </c>
      <c r="E154" s="355">
        <f>(4.57*'VCO2-LBM'!E154-3.23*'VO2-LBM'!E154)/1000</f>
        <v>5.9749232142857167</v>
      </c>
      <c r="F154" s="355">
        <f>(4.57*'VCO2-LBM'!F154-3.23*'VO2-LBM'!F154)/1000</f>
        <v>7.3327353846153889</v>
      </c>
      <c r="G154" s="355">
        <f>(4.57*'VCO2-LBM'!G154-3.23*'VO2-LBM'!G154)/1000</f>
        <v>3.7465332191780836</v>
      </c>
      <c r="H154" s="355">
        <f>(4.57*'VCO2-LBM'!H154-3.23*'VO2-LBM'!H154)/1000</f>
        <v>5.5069673015873013</v>
      </c>
      <c r="I154" s="355">
        <f>(4.57*'VCO2-LBM'!I154-3.23*'VO2-LBM'!I154)/1000</f>
        <v>5.8671500000000014</v>
      </c>
      <c r="J154" s="355">
        <f>(4.57*'VCO2-LBM'!J154-3.23*'VO2-LBM'!J154)/1000</f>
        <v>6.0702848854961813</v>
      </c>
      <c r="K154" s="356">
        <f>(4.57*'VCO2-LBM'!K154-3.23*'VO2-LBM'!K154)/1000</f>
        <v>5.0844303937007878</v>
      </c>
      <c r="L154" s="329"/>
      <c r="M154" s="329"/>
      <c r="N154" s="329"/>
      <c r="O154" s="329"/>
      <c r="P154" s="329"/>
      <c r="Q154" s="329"/>
      <c r="R154" s="329"/>
      <c r="S154" s="329"/>
      <c r="T154" s="329"/>
      <c r="U154" s="357">
        <f t="shared" ref="U154" si="214">STDEV(L153:T153)/SQRT(COUNT(L153:T153))</f>
        <v>0.40194543404040733</v>
      </c>
      <c r="V154" s="352"/>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353"/>
    </row>
    <row r="155" spans="1:44">
      <c r="A155" s="233">
        <v>43724</v>
      </c>
      <c r="B155" s="234">
        <v>1.9878009259259199</v>
      </c>
      <c r="C155" s="354">
        <f>(4.57*'VCO2-LBM'!C155-3.23*'VO2-LBM'!C155)/1000</f>
        <v>6.5918881034482801</v>
      </c>
      <c r="D155" s="355">
        <f>(4.57*'VCO2-LBM'!D155-3.23*'VO2-LBM'!D155)/1000</f>
        <v>5.0150930939226495</v>
      </c>
      <c r="E155" s="355">
        <f>(4.57*'VCO2-LBM'!E155-3.23*'VO2-LBM'!E155)/1000</f>
        <v>3.1339446428571445</v>
      </c>
      <c r="F155" s="355">
        <f>(4.57*'VCO2-LBM'!F155-3.23*'VO2-LBM'!F155)/1000</f>
        <v>6.0390507692307729</v>
      </c>
      <c r="G155" s="355">
        <f>(4.57*'VCO2-LBM'!G155-3.23*'VO2-LBM'!G155)/1000</f>
        <v>3.2158046575342452</v>
      </c>
      <c r="H155" s="355">
        <f>(4.57*'VCO2-LBM'!H155-3.23*'VO2-LBM'!H155)/1000</f>
        <v>5.0688447619047636</v>
      </c>
      <c r="I155" s="355">
        <f>(4.57*'VCO2-LBM'!I155-3.23*'VO2-LBM'!I155)/1000</f>
        <v>5.9904333333333346</v>
      </c>
      <c r="J155" s="355">
        <f>(4.57*'VCO2-LBM'!J155-3.23*'VO2-LBM'!J155)/1000</f>
        <v>4.4005546564885556</v>
      </c>
      <c r="K155" s="356">
        <f>(4.57*'VCO2-LBM'!K155-3.23*'VO2-LBM'!K155)/1000</f>
        <v>7.9780966929133905</v>
      </c>
      <c r="L155" s="329"/>
      <c r="M155" s="329"/>
      <c r="N155" s="329"/>
      <c r="O155" s="329"/>
      <c r="P155" s="329"/>
      <c r="Q155" s="329"/>
      <c r="R155" s="329"/>
      <c r="S155" s="329"/>
      <c r="T155" s="329"/>
      <c r="U155" s="357"/>
      <c r="V155" s="352"/>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353"/>
    </row>
    <row r="156" spans="1:44">
      <c r="A156" s="233">
        <v>43725</v>
      </c>
      <c r="B156" s="234">
        <v>2.001689814814815</v>
      </c>
      <c r="C156" s="354">
        <f>(4.57*'VCO2-LBM'!C156-3.23*'VO2-LBM'!C156)/1000</f>
        <v>5.8046175287356361</v>
      </c>
      <c r="D156" s="355">
        <f>(4.57*'VCO2-LBM'!D156-3.23*'VO2-LBM'!D156)/1000</f>
        <v>4.5042770718232044</v>
      </c>
      <c r="E156" s="355">
        <f>(4.57*'VCO2-LBM'!E156-3.23*'VO2-LBM'!E156)/1000</f>
        <v>3.2285571428571438</v>
      </c>
      <c r="F156" s="355">
        <f>(4.57*'VCO2-LBM'!F156-3.23*'VO2-LBM'!F156)/1000</f>
        <v>8.2691230769230781</v>
      </c>
      <c r="G156" s="355">
        <f>(4.57*'VCO2-LBM'!G156-3.23*'VO2-LBM'!G156)/1000</f>
        <v>5.3147971232876774</v>
      </c>
      <c r="H156" s="355">
        <f>(4.57*'VCO2-LBM'!H156-3.23*'VO2-LBM'!H156)/1000</f>
        <v>7.6149861904761931</v>
      </c>
      <c r="I156" s="355">
        <f>(4.57*'VCO2-LBM'!I156-3.23*'VO2-LBM'!I156)/1000</f>
        <v>7.4404000000000012</v>
      </c>
      <c r="J156" s="355">
        <f>(4.57*'VCO2-LBM'!J156-3.23*'VO2-LBM'!J156)/1000</f>
        <v>5.7186392366412182</v>
      </c>
      <c r="K156" s="356">
        <f>(4.57*'VCO2-LBM'!K156-3.23*'VO2-LBM'!K156)/1000</f>
        <v>8.3191703937007908</v>
      </c>
      <c r="L156" s="329">
        <f t="shared" ref="L156:P156" si="215">AVERAGE(C156:C158)</f>
        <v>4.5289239655172446</v>
      </c>
      <c r="M156" s="329">
        <f t="shared" si="215"/>
        <v>4.8912507366482503</v>
      </c>
      <c r="N156" s="329">
        <f t="shared" si="215"/>
        <v>4.0282017857142876</v>
      </c>
      <c r="O156" s="329">
        <f t="shared" si="215"/>
        <v>7.3434025641025649</v>
      </c>
      <c r="P156" s="329">
        <f t="shared" si="215"/>
        <v>4.8750638127853927</v>
      </c>
      <c r="Q156" s="329">
        <f t="shared" ref="Q156" si="216">AVERAGE(H156:H158)</f>
        <v>6.6837748148148153</v>
      </c>
      <c r="R156" s="329">
        <f t="shared" ref="R156" si="217">AVERAGE(I156:I158)</f>
        <v>6.609427777777781</v>
      </c>
      <c r="S156" s="329">
        <f t="shared" ref="S156" si="218">AVERAGE(J156:J158)</f>
        <v>6.7245955216285003</v>
      </c>
      <c r="T156" s="329">
        <f t="shared" ref="T156" si="219">AVERAGE(K156:K158)</f>
        <v>6.4773806824147018</v>
      </c>
      <c r="U156" s="357">
        <f t="shared" ref="U156" si="220">AVERAGE(L156:T156)</f>
        <v>5.7957801846003933</v>
      </c>
      <c r="V156" s="352"/>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353"/>
    </row>
    <row r="157" spans="1:44">
      <c r="A157" s="233">
        <v>43725</v>
      </c>
      <c r="B157" s="234">
        <v>2.0155787037037038</v>
      </c>
      <c r="C157" s="354">
        <f>(4.57*'VCO2-LBM'!C157-3.23*'VO2-LBM'!C157)/1000</f>
        <v>4.1042482758620737</v>
      </c>
      <c r="D157" s="355">
        <f>(4.57*'VCO2-LBM'!D157-3.23*'VO2-LBM'!D157)/1000</f>
        <v>5.6503019337016598</v>
      </c>
      <c r="E157" s="355">
        <f>(4.57*'VCO2-LBM'!E157-3.23*'VO2-LBM'!E157)/1000</f>
        <v>5.0755821428571455</v>
      </c>
      <c r="F157" s="355">
        <f>(4.57*'VCO2-LBM'!F157-3.23*'VO2-LBM'!F157)/1000</f>
        <v>6.2980246153846169</v>
      </c>
      <c r="G157" s="355">
        <f>(4.57*'VCO2-LBM'!G157-3.23*'VO2-LBM'!G157)/1000</f>
        <v>5.346670273972606</v>
      </c>
      <c r="H157" s="355">
        <f>(4.57*'VCO2-LBM'!H157-3.23*'VO2-LBM'!H157)/1000</f>
        <v>7.7219182539682549</v>
      </c>
      <c r="I157" s="355">
        <f>(4.57*'VCO2-LBM'!I157-3.23*'VO2-LBM'!I157)/1000</f>
        <v>6.0463500000000039</v>
      </c>
      <c r="J157" s="355">
        <f>(4.57*'VCO2-LBM'!J157-3.23*'VO2-LBM'!J157)/1000</f>
        <v>9.244897404580156</v>
      </c>
      <c r="K157" s="356">
        <f>(4.57*'VCO2-LBM'!K157-3.23*'VO2-LBM'!K157)/1000</f>
        <v>6.2826712598425294</v>
      </c>
      <c r="L157" s="329"/>
      <c r="M157" s="329"/>
      <c r="N157" s="329"/>
      <c r="O157" s="329"/>
      <c r="P157" s="329"/>
      <c r="Q157" s="329"/>
      <c r="R157" s="329"/>
      <c r="S157" s="329"/>
      <c r="T157" s="329"/>
      <c r="U157" s="357">
        <f t="shared" ref="U157" si="221">STDEV(L156:T156)/SQRT(COUNT(L156:T156))</f>
        <v>0.40083453401080632</v>
      </c>
      <c r="V157" s="352"/>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353"/>
    </row>
    <row r="158" spans="1:44">
      <c r="A158" s="233">
        <v>43725</v>
      </c>
      <c r="B158" s="234">
        <v>2.02946759259259</v>
      </c>
      <c r="C158" s="354">
        <f>(4.57*'VCO2-LBM'!C158-3.23*'VO2-LBM'!C158)/1000</f>
        <v>3.6779060919540245</v>
      </c>
      <c r="D158" s="355">
        <f>(4.57*'VCO2-LBM'!D158-3.23*'VO2-LBM'!D158)/1000</f>
        <v>4.5191732044198867</v>
      </c>
      <c r="E158" s="355">
        <f>(4.57*'VCO2-LBM'!E158-3.23*'VO2-LBM'!E158)/1000</f>
        <v>3.7804660714285747</v>
      </c>
      <c r="F158" s="355">
        <f>(4.57*'VCO2-LBM'!F158-3.23*'VO2-LBM'!F158)/1000</f>
        <v>7.4630599999999978</v>
      </c>
      <c r="G158" s="355">
        <f>(4.57*'VCO2-LBM'!G158-3.23*'VO2-LBM'!G158)/1000</f>
        <v>3.9637240410958947</v>
      </c>
      <c r="H158" s="355">
        <f>(4.57*'VCO2-LBM'!H158-3.23*'VO2-LBM'!H158)/1000</f>
        <v>4.7144200000000005</v>
      </c>
      <c r="I158" s="355">
        <f>(4.57*'VCO2-LBM'!I158-3.23*'VO2-LBM'!I158)/1000</f>
        <v>6.3415333333333379</v>
      </c>
      <c r="J158" s="355">
        <f>(4.57*'VCO2-LBM'!J158-3.23*'VO2-LBM'!J158)/1000</f>
        <v>5.2102499236641249</v>
      </c>
      <c r="K158" s="356">
        <f>(4.57*'VCO2-LBM'!K158-3.23*'VO2-LBM'!K158)/1000</f>
        <v>4.8303003937007851</v>
      </c>
      <c r="L158" s="329"/>
      <c r="M158" s="329"/>
      <c r="N158" s="329"/>
      <c r="O158" s="329"/>
      <c r="P158" s="329"/>
      <c r="Q158" s="329"/>
      <c r="R158" s="329"/>
      <c r="S158" s="329"/>
      <c r="T158" s="329"/>
      <c r="U158" s="357"/>
      <c r="V158" s="352"/>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353"/>
    </row>
    <row r="159" spans="1:44">
      <c r="A159" s="233">
        <v>43725</v>
      </c>
      <c r="B159" s="234">
        <v>2.0433564814814802</v>
      </c>
      <c r="C159" s="354">
        <f>(4.57*'VCO2-LBM'!C159-3.23*'VO2-LBM'!C159)/1000</f>
        <v>3.8664535632183923</v>
      </c>
      <c r="D159" s="355">
        <f>(4.57*'VCO2-LBM'!D159-3.23*'VO2-LBM'!D159)/1000</f>
        <v>4.0270953038674033</v>
      </c>
      <c r="E159" s="355">
        <f>(4.57*'VCO2-LBM'!E159-3.23*'VO2-LBM'!E159)/1000</f>
        <v>3.0340928571428596</v>
      </c>
      <c r="F159" s="355">
        <f>(4.57*'VCO2-LBM'!F159-3.23*'VO2-LBM'!F159)/1000</f>
        <v>7.7077846153846146</v>
      </c>
      <c r="G159" s="355">
        <f>(4.57*'VCO2-LBM'!G159-3.23*'VO2-LBM'!G159)/1000</f>
        <v>2.9221284246575361</v>
      </c>
      <c r="H159" s="355">
        <f>(4.57*'VCO2-LBM'!H159-3.23*'VO2-LBM'!H159)/1000</f>
        <v>5.0967666666666664</v>
      </c>
      <c r="I159" s="355">
        <f>(4.57*'VCO2-LBM'!I159-3.23*'VO2-LBM'!I159)/1000</f>
        <v>7.8074000000000012</v>
      </c>
      <c r="J159" s="355">
        <f>(4.57*'VCO2-LBM'!J159-3.23*'VO2-LBM'!J159)/1000</f>
        <v>5.2790946564885486</v>
      </c>
      <c r="K159" s="356">
        <f>(4.57*'VCO2-LBM'!K159-3.23*'VO2-LBM'!K159)/1000</f>
        <v>5.9332677165354362</v>
      </c>
      <c r="L159" s="329">
        <f t="shared" ref="L159:P159" si="222">AVERAGE(C159:C161)</f>
        <v>5.5222687547892733</v>
      </c>
      <c r="M159" s="329">
        <f t="shared" si="222"/>
        <v>2.9993801104972388</v>
      </c>
      <c r="N159" s="329">
        <f t="shared" si="222"/>
        <v>3.5528142857142861</v>
      </c>
      <c r="O159" s="329">
        <f t="shared" si="222"/>
        <v>7.4702410256410259</v>
      </c>
      <c r="P159" s="329">
        <f t="shared" si="222"/>
        <v>4.4051773287671248</v>
      </c>
      <c r="Q159" s="329">
        <f t="shared" ref="Q159" si="223">AVERAGE(H159:H161)</f>
        <v>6.2484886243386244</v>
      </c>
      <c r="R159" s="329">
        <f t="shared" ref="R159" si="224">AVERAGE(I159:I161)</f>
        <v>7.8818055555555562</v>
      </c>
      <c r="S159" s="329">
        <f t="shared" ref="S159" si="225">AVERAGE(J159:J161)</f>
        <v>5.1404122646310428</v>
      </c>
      <c r="T159" s="329">
        <f t="shared" ref="T159" si="226">AVERAGE(K159:K161)</f>
        <v>5.9295500524934432</v>
      </c>
      <c r="U159" s="357">
        <f t="shared" ref="U159" si="227">AVERAGE(L159:T159)</f>
        <v>5.4611264447141785</v>
      </c>
      <c r="V159" s="352"/>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353"/>
    </row>
    <row r="160" spans="1:44">
      <c r="A160" s="233">
        <v>43725</v>
      </c>
      <c r="B160" s="234">
        <v>2.0572453703703699</v>
      </c>
      <c r="C160" s="354">
        <f>(4.57*'VCO2-LBM'!C160-3.23*'VO2-LBM'!C160)/1000</f>
        <v>6.2648035632183907</v>
      </c>
      <c r="D160" s="355">
        <f>(4.57*'VCO2-LBM'!D160-3.23*'VO2-LBM'!D160)/1000</f>
        <v>2.9227425414364663</v>
      </c>
      <c r="E160" s="355">
        <f>(4.57*'VCO2-LBM'!E160-3.23*'VO2-LBM'!E160)/1000</f>
        <v>5.0536767857142859</v>
      </c>
      <c r="F160" s="355">
        <f>(4.57*'VCO2-LBM'!F160-3.23*'VO2-LBM'!F160)/1000</f>
        <v>8.43236307692308</v>
      </c>
      <c r="G160" s="355">
        <f>(4.57*'VCO2-LBM'!G160-3.23*'VO2-LBM'!G160)/1000</f>
        <v>5.2919242465753449</v>
      </c>
      <c r="H160" s="355">
        <f>(4.57*'VCO2-LBM'!H160-3.23*'VO2-LBM'!H160)/1000</f>
        <v>5.3466541269841272</v>
      </c>
      <c r="I160" s="355">
        <f>(4.57*'VCO2-LBM'!I160-3.23*'VO2-LBM'!I160)/1000</f>
        <v>8.4389666666666674</v>
      </c>
      <c r="J160" s="355">
        <f>(4.57*'VCO2-LBM'!J160-3.23*'VO2-LBM'!J160)/1000</f>
        <v>5.3932534351145041</v>
      </c>
      <c r="K160" s="356">
        <f>(4.57*'VCO2-LBM'!K160-3.23*'VO2-LBM'!K160)/1000</f>
        <v>7.1694814960629989</v>
      </c>
      <c r="L160" s="329"/>
      <c r="M160" s="329"/>
      <c r="N160" s="329"/>
      <c r="O160" s="329"/>
      <c r="P160" s="329"/>
      <c r="Q160" s="329"/>
      <c r="R160" s="329"/>
      <c r="S160" s="329"/>
      <c r="T160" s="329"/>
      <c r="U160" s="357">
        <f t="shared" ref="U160" si="228">STDEV(L159:T159)/SQRT(COUNT(L159:T159))</f>
        <v>0.54847089774231861</v>
      </c>
      <c r="V160" s="352"/>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353"/>
    </row>
    <row r="161" spans="1:44">
      <c r="A161" s="233">
        <v>43725</v>
      </c>
      <c r="B161" s="234">
        <v>2.0711342592592601</v>
      </c>
      <c r="C161" s="354">
        <f>(4.57*'VCO2-LBM'!C161-3.23*'VO2-LBM'!C161)/1000</f>
        <v>6.4355491379310372</v>
      </c>
      <c r="D161" s="355">
        <f>(4.57*'VCO2-LBM'!D161-3.23*'VO2-LBM'!D161)/1000</f>
        <v>2.0483024861878474</v>
      </c>
      <c r="E161" s="355">
        <f>(4.57*'VCO2-LBM'!E161-3.23*'VO2-LBM'!E161)/1000</f>
        <v>2.5706732142857147</v>
      </c>
      <c r="F161" s="355">
        <f>(4.57*'VCO2-LBM'!F161-3.23*'VO2-LBM'!F161)/1000</f>
        <v>6.2705753846153822</v>
      </c>
      <c r="G161" s="355">
        <f>(4.57*'VCO2-LBM'!G161-3.23*'VO2-LBM'!G161)/1000</f>
        <v>5.0014793150684946</v>
      </c>
      <c r="H161" s="355">
        <f>(4.57*'VCO2-LBM'!H161-3.23*'VO2-LBM'!H161)/1000</f>
        <v>8.3020450793650813</v>
      </c>
      <c r="I161" s="355">
        <f>(4.57*'VCO2-LBM'!I161-3.23*'VO2-LBM'!I161)/1000</f>
        <v>7.3990500000000026</v>
      </c>
      <c r="J161" s="355">
        <f>(4.57*'VCO2-LBM'!J161-3.23*'VO2-LBM'!J161)/1000</f>
        <v>4.7488887022900759</v>
      </c>
      <c r="K161" s="356">
        <f>(4.57*'VCO2-LBM'!K161-3.23*'VO2-LBM'!K161)/1000</f>
        <v>4.6859009448818947</v>
      </c>
      <c r="L161" s="329"/>
      <c r="M161" s="329"/>
      <c r="N161" s="329"/>
      <c r="O161" s="329"/>
      <c r="P161" s="329"/>
      <c r="Q161" s="329"/>
      <c r="R161" s="329"/>
      <c r="S161" s="329"/>
      <c r="T161" s="329"/>
      <c r="U161" s="357"/>
      <c r="V161" s="352"/>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353"/>
    </row>
    <row r="162" spans="1:44">
      <c r="A162" s="233">
        <v>43725</v>
      </c>
      <c r="B162" s="234">
        <v>2.0850231481481498</v>
      </c>
      <c r="C162" s="354">
        <f>(4.57*'VCO2-LBM'!C162-3.23*'VO2-LBM'!C162)/1000</f>
        <v>6.7697201724137956</v>
      </c>
      <c r="D162" s="355">
        <f>(4.57*'VCO2-LBM'!D162-3.23*'VO2-LBM'!D162)/1000</f>
        <v>1.4957469613259691</v>
      </c>
      <c r="E162" s="355">
        <f>(4.57*'VCO2-LBM'!E162-3.23*'VO2-LBM'!E162)/1000</f>
        <v>4.7410875000000017</v>
      </c>
      <c r="F162" s="355">
        <f>(4.57*'VCO2-LBM'!F162-3.23*'VO2-LBM'!F162)/1000</f>
        <v>5.0048984615384633</v>
      </c>
      <c r="G162" s="355">
        <f>(4.57*'VCO2-LBM'!G162-3.23*'VO2-LBM'!G162)/1000</f>
        <v>3.606622945205483</v>
      </c>
      <c r="H162" s="355">
        <f>(4.57*'VCO2-LBM'!H162-3.23*'VO2-LBM'!H162)/1000</f>
        <v>8.3823120634920638</v>
      </c>
      <c r="I162" s="355">
        <f>(4.57*'VCO2-LBM'!I162-3.23*'VO2-LBM'!I162)/1000</f>
        <v>5.2850500000000027</v>
      </c>
      <c r="J162" s="355">
        <f>(4.57*'VCO2-LBM'!J162-3.23*'VO2-LBM'!J162)/1000</f>
        <v>4.4528413740458053</v>
      </c>
      <c r="K162" s="356">
        <f>(4.57*'VCO2-LBM'!K162-3.23*'VO2-LBM'!K162)/1000</f>
        <v>4.69691433070866</v>
      </c>
      <c r="L162" s="329">
        <f t="shared" ref="L162:P162" si="229">AVERAGE(C162:C164)</f>
        <v>5.9274916283524917</v>
      </c>
      <c r="M162" s="329">
        <f t="shared" si="229"/>
        <v>2.9187095764272581</v>
      </c>
      <c r="N162" s="329">
        <f t="shared" si="229"/>
        <v>4.3629482142857157</v>
      </c>
      <c r="O162" s="329">
        <f t="shared" si="229"/>
        <v>5.7785312820512837</v>
      </c>
      <c r="P162" s="329">
        <f t="shared" si="229"/>
        <v>4.4320540867579936</v>
      </c>
      <c r="Q162" s="329">
        <f t="shared" ref="Q162" si="230">AVERAGE(H162:H164)</f>
        <v>7.3018328571428581</v>
      </c>
      <c r="R162" s="329">
        <f t="shared" ref="R162" si="231">AVERAGE(I162:I164)</f>
        <v>5.2506166666666685</v>
      </c>
      <c r="S162" s="329">
        <f t="shared" ref="S162" si="232">AVERAGE(J162:J164)</f>
        <v>6.8158781679389335</v>
      </c>
      <c r="T162" s="329">
        <f t="shared" ref="T162" si="233">AVERAGE(K162:K164)</f>
        <v>5.4920911286089229</v>
      </c>
      <c r="U162" s="357">
        <f t="shared" ref="U162" si="234">AVERAGE(L162:T162)</f>
        <v>5.3644615120257919</v>
      </c>
      <c r="V162" s="352"/>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353"/>
    </row>
    <row r="163" spans="1:44">
      <c r="A163" s="233">
        <v>43725</v>
      </c>
      <c r="B163" s="234">
        <v>2.0989120370370302</v>
      </c>
      <c r="C163" s="354">
        <f>(4.57*'VCO2-LBM'!C163-3.23*'VO2-LBM'!C163)/1000</f>
        <v>4.5204045977011482</v>
      </c>
      <c r="D163" s="355">
        <f>(4.57*'VCO2-LBM'!D163-3.23*'VO2-LBM'!D163)/1000</f>
        <v>2.1415044198895012</v>
      </c>
      <c r="E163" s="355">
        <f>(4.57*'VCO2-LBM'!E163-3.23*'VO2-LBM'!E163)/1000</f>
        <v>5.5337946428571447</v>
      </c>
      <c r="F163" s="355">
        <f>(4.57*'VCO2-LBM'!F163-3.23*'VO2-LBM'!F163)/1000</f>
        <v>4.7113846153846151</v>
      </c>
      <c r="G163" s="355">
        <f>(4.57*'VCO2-LBM'!G163-3.23*'VO2-LBM'!G163)/1000</f>
        <v>5.8144138356164401</v>
      </c>
      <c r="H163" s="355">
        <f>(4.57*'VCO2-LBM'!H163-3.23*'VO2-LBM'!H163)/1000</f>
        <v>5.3900825396825418</v>
      </c>
      <c r="I163" s="355">
        <f>(4.57*'VCO2-LBM'!I163-3.23*'VO2-LBM'!I163)/1000</f>
        <v>5.4274499999999986</v>
      </c>
      <c r="J163" s="355">
        <f>(4.57*'VCO2-LBM'!J163-3.23*'VO2-LBM'!J163)/1000</f>
        <v>8.0576294656488567</v>
      </c>
      <c r="K163" s="356">
        <f>(4.57*'VCO2-LBM'!K163-3.23*'VO2-LBM'!K163)/1000</f>
        <v>4.6281349606299189</v>
      </c>
      <c r="L163" s="329"/>
      <c r="M163" s="329"/>
      <c r="N163" s="329"/>
      <c r="O163" s="329"/>
      <c r="P163" s="329"/>
      <c r="Q163" s="329"/>
      <c r="R163" s="329"/>
      <c r="S163" s="329"/>
      <c r="T163" s="329"/>
      <c r="U163" s="357">
        <f t="shared" ref="U163" si="235">STDEV(L162:T162)/SQRT(COUNT(L162:T162))</f>
        <v>0.44459469237059318</v>
      </c>
      <c r="V163" s="352"/>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353"/>
    </row>
    <row r="164" spans="1:44">
      <c r="A164" s="233">
        <v>43725</v>
      </c>
      <c r="B164" s="234">
        <v>2.1128009259259199</v>
      </c>
      <c r="C164" s="354">
        <f>(4.57*'VCO2-LBM'!C164-3.23*'VO2-LBM'!C164)/1000</f>
        <v>6.492350114942532</v>
      </c>
      <c r="D164" s="355">
        <f>(4.57*'VCO2-LBM'!D164-3.23*'VO2-LBM'!D164)/1000</f>
        <v>5.1188773480663041</v>
      </c>
      <c r="E164" s="355">
        <f>(4.57*'VCO2-LBM'!E164-3.23*'VO2-LBM'!E164)/1000</f>
        <v>2.8139624999999997</v>
      </c>
      <c r="F164" s="355">
        <f>(4.57*'VCO2-LBM'!F164-3.23*'VO2-LBM'!F164)/1000</f>
        <v>7.6193107692307747</v>
      </c>
      <c r="G164" s="355">
        <f>(4.57*'VCO2-LBM'!G164-3.23*'VO2-LBM'!G164)/1000</f>
        <v>3.8751254794520573</v>
      </c>
      <c r="H164" s="355">
        <f>(4.57*'VCO2-LBM'!H164-3.23*'VO2-LBM'!H164)/1000</f>
        <v>8.1331039682539696</v>
      </c>
      <c r="I164" s="355">
        <f>(4.57*'VCO2-LBM'!I164-3.23*'VO2-LBM'!I164)/1000</f>
        <v>5.0393500000000024</v>
      </c>
      <c r="J164" s="355">
        <f>(4.57*'VCO2-LBM'!J164-3.23*'VO2-LBM'!J164)/1000</f>
        <v>7.9371636641221377</v>
      </c>
      <c r="K164" s="356">
        <f>(4.57*'VCO2-LBM'!K164-3.23*'VO2-LBM'!K164)/1000</f>
        <v>7.1512240944881889</v>
      </c>
      <c r="L164" s="329"/>
      <c r="M164" s="329"/>
      <c r="N164" s="329"/>
      <c r="O164" s="329"/>
      <c r="P164" s="329"/>
      <c r="Q164" s="329"/>
      <c r="R164" s="329"/>
      <c r="S164" s="329"/>
      <c r="T164" s="329"/>
      <c r="U164" s="357"/>
      <c r="V164" s="352"/>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353"/>
    </row>
    <row r="165" spans="1:44">
      <c r="A165" s="233">
        <v>43725</v>
      </c>
      <c r="B165" s="234">
        <v>2.1266898148148101</v>
      </c>
      <c r="C165" s="354">
        <f>(4.57*'VCO2-LBM'!C165-3.23*'VO2-LBM'!C165)/1000</f>
        <v>5.3718274137931079</v>
      </c>
      <c r="D165" s="355">
        <f>(4.57*'VCO2-LBM'!D165-3.23*'VO2-LBM'!D165)/1000</f>
        <v>4.8198593922651929</v>
      </c>
      <c r="E165" s="355">
        <f>(4.57*'VCO2-LBM'!E165-3.23*'VO2-LBM'!E165)/1000</f>
        <v>4.7817482142857193</v>
      </c>
      <c r="F165" s="355">
        <f>(4.57*'VCO2-LBM'!F165-3.23*'VO2-LBM'!F165)/1000</f>
        <v>7.3519430769230789</v>
      </c>
      <c r="G165" s="355">
        <f>(4.57*'VCO2-LBM'!G165-3.23*'VO2-LBM'!G165)/1000</f>
        <v>3.4896532191780878</v>
      </c>
      <c r="H165" s="355">
        <f>(4.57*'VCO2-LBM'!H165-3.23*'VO2-LBM'!H165)/1000</f>
        <v>5.6821415873015866</v>
      </c>
      <c r="I165" s="355">
        <f>(4.57*'VCO2-LBM'!I165-3.23*'VO2-LBM'!I165)/1000</f>
        <v>7.6030833333333359</v>
      </c>
      <c r="J165" s="355">
        <f>(4.57*'VCO2-LBM'!J165-3.23*'VO2-LBM'!J165)/1000</f>
        <v>6.6550241221374051</v>
      </c>
      <c r="K165" s="356">
        <f>(4.57*'VCO2-LBM'!K165-3.23*'VO2-LBM'!K165)/1000</f>
        <v>4.0846166141732319</v>
      </c>
      <c r="L165" s="329">
        <f t="shared" ref="L165:P165" si="236">AVERAGE(C165:C167)</f>
        <v>5.1884507471264394</v>
      </c>
      <c r="M165" s="329">
        <f t="shared" si="236"/>
        <v>3.7024921731123377</v>
      </c>
      <c r="N165" s="329">
        <f t="shared" si="236"/>
        <v>4.0823732142857176</v>
      </c>
      <c r="O165" s="329">
        <f t="shared" si="236"/>
        <v>5.7957815384615392</v>
      </c>
      <c r="P165" s="329">
        <f t="shared" si="236"/>
        <v>3.7234065753424694</v>
      </c>
      <c r="Q165" s="329">
        <f t="shared" ref="Q165" si="237">AVERAGE(H165:H167)</f>
        <v>4.8319501587301579</v>
      </c>
      <c r="R165" s="329">
        <f t="shared" ref="R165" si="238">AVERAGE(I165:I167)</f>
        <v>7.7861777777777803</v>
      </c>
      <c r="S165" s="329">
        <f t="shared" ref="S165" si="239">AVERAGE(J165:J167)</f>
        <v>6.8360695165394434</v>
      </c>
      <c r="T165" s="329">
        <f t="shared" ref="T165" si="240">AVERAGE(K165:K167)</f>
        <v>6.2411823359580092</v>
      </c>
      <c r="U165" s="357">
        <f t="shared" ref="U165" si="241">AVERAGE(L165:T165)</f>
        <v>5.3542093374815449</v>
      </c>
      <c r="V165" s="352"/>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353"/>
    </row>
    <row r="166" spans="1:44">
      <c r="A166" s="233">
        <v>43725</v>
      </c>
      <c r="B166" s="234">
        <v>2.1405787037036998</v>
      </c>
      <c r="C166" s="354">
        <f>(4.57*'VCO2-LBM'!C166-3.23*'VO2-LBM'!C166)/1000</f>
        <v>3.8602859770114955</v>
      </c>
      <c r="D166" s="355">
        <f>(4.57*'VCO2-LBM'!D166-3.23*'VO2-LBM'!D166)/1000</f>
        <v>2.4315577348066291</v>
      </c>
      <c r="E166" s="355">
        <f>(4.57*'VCO2-LBM'!E166-3.23*'VO2-LBM'!E166)/1000</f>
        <v>4.2586071428571453</v>
      </c>
      <c r="F166" s="355">
        <f>(4.57*'VCO2-LBM'!F166-3.23*'VO2-LBM'!F166)/1000</f>
        <v>4.9073876923076876</v>
      </c>
      <c r="G166" s="355">
        <f>(4.57*'VCO2-LBM'!G166-3.23*'VO2-LBM'!G166)/1000</f>
        <v>4.1478067123287712</v>
      </c>
      <c r="H166" s="355">
        <f>(4.57*'VCO2-LBM'!H166-3.23*'VO2-LBM'!H166)/1000</f>
        <v>4.4745361904761918</v>
      </c>
      <c r="I166" s="355">
        <f>(4.57*'VCO2-LBM'!I166-3.23*'VO2-LBM'!I166)/1000</f>
        <v>8.1468166666666697</v>
      </c>
      <c r="J166" s="355">
        <f>(4.57*'VCO2-LBM'!J166-3.23*'VO2-LBM'!J166)/1000</f>
        <v>7.4272100763358866</v>
      </c>
      <c r="K166" s="356">
        <f>(4.57*'VCO2-LBM'!K166-3.23*'VO2-LBM'!K166)/1000</f>
        <v>6.9179109448818927</v>
      </c>
      <c r="L166" s="329"/>
      <c r="M166" s="329"/>
      <c r="N166" s="329"/>
      <c r="O166" s="329"/>
      <c r="P166" s="329"/>
      <c r="Q166" s="329"/>
      <c r="R166" s="329"/>
      <c r="S166" s="329"/>
      <c r="T166" s="329"/>
      <c r="U166" s="357">
        <f t="shared" ref="U166" si="242">STDEV(L165:T165)/SQRT(COUNT(L165:T165))</f>
        <v>0.47722537358591638</v>
      </c>
      <c r="V166" s="352"/>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353"/>
    </row>
    <row r="167" spans="1:44">
      <c r="A167" s="233">
        <v>43725</v>
      </c>
      <c r="B167" s="234">
        <v>2.15446759259259</v>
      </c>
      <c r="C167" s="354">
        <f>(4.57*'VCO2-LBM'!C167-3.23*'VO2-LBM'!C167)/1000</f>
        <v>6.3332388505747153</v>
      </c>
      <c r="D167" s="355">
        <f>(4.57*'VCO2-LBM'!D167-3.23*'VO2-LBM'!D167)/1000</f>
        <v>3.8560593922651916</v>
      </c>
      <c r="E167" s="355">
        <f>(4.57*'VCO2-LBM'!E167-3.23*'VO2-LBM'!E167)/1000</f>
        <v>3.2067642857142875</v>
      </c>
      <c r="F167" s="355">
        <f>(4.57*'VCO2-LBM'!F167-3.23*'VO2-LBM'!F167)/1000</f>
        <v>5.1280138461538503</v>
      </c>
      <c r="G167" s="355">
        <f>(4.57*'VCO2-LBM'!G167-3.23*'VO2-LBM'!G167)/1000</f>
        <v>3.5327597945205489</v>
      </c>
      <c r="H167" s="355">
        <f>(4.57*'VCO2-LBM'!H167-3.23*'VO2-LBM'!H167)/1000</f>
        <v>4.3391726984126944</v>
      </c>
      <c r="I167" s="355">
        <f>(4.57*'VCO2-LBM'!I167-3.23*'VO2-LBM'!I167)/1000</f>
        <v>7.6086333333333354</v>
      </c>
      <c r="J167" s="355">
        <f>(4.57*'VCO2-LBM'!J167-3.23*'VO2-LBM'!J167)/1000</f>
        <v>6.4259743511450393</v>
      </c>
      <c r="K167" s="356">
        <f>(4.57*'VCO2-LBM'!K167-3.23*'VO2-LBM'!K167)/1000</f>
        <v>7.7210194488189048</v>
      </c>
      <c r="L167" s="329"/>
      <c r="M167" s="329"/>
      <c r="N167" s="329"/>
      <c r="O167" s="329"/>
      <c r="P167" s="329"/>
      <c r="Q167" s="329"/>
      <c r="R167" s="329"/>
      <c r="S167" s="329"/>
      <c r="T167" s="329"/>
      <c r="U167" s="357"/>
      <c r="V167" s="352"/>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353"/>
    </row>
    <row r="168" spans="1:44">
      <c r="A168" s="233">
        <v>43725</v>
      </c>
      <c r="B168" s="234">
        <v>2.1683564814814802</v>
      </c>
      <c r="C168" s="354">
        <f>(4.57*'VCO2-LBM'!C168-3.23*'VO2-LBM'!C168)/1000</f>
        <v>5.5608732758620718</v>
      </c>
      <c r="D168" s="355">
        <f>(4.57*'VCO2-LBM'!D168-3.23*'VO2-LBM'!D168)/1000</f>
        <v>3.8777295580110476</v>
      </c>
      <c r="E168" s="355">
        <f>(4.57*'VCO2-LBM'!E168-3.23*'VO2-LBM'!E168)/1000</f>
        <v>5.2830642857142882</v>
      </c>
      <c r="F168" s="355">
        <f>(4.57*'VCO2-LBM'!F168-3.23*'VO2-LBM'!F168)/1000</f>
        <v>2.8897676923076943</v>
      </c>
      <c r="G168" s="355">
        <f>(4.57*'VCO2-LBM'!G168-3.23*'VO2-LBM'!G168)/1000</f>
        <v>3.5614354794520513</v>
      </c>
      <c r="H168" s="355">
        <f>(4.57*'VCO2-LBM'!H168-3.23*'VO2-LBM'!H168)/1000</f>
        <v>5.0791201587301638</v>
      </c>
      <c r="I168" s="355">
        <f>(4.57*'VCO2-LBM'!I168-3.23*'VO2-LBM'!I168)/1000</f>
        <v>8.0565833333333323</v>
      </c>
      <c r="J168" s="355">
        <f>(4.57*'VCO2-LBM'!J168-3.23*'VO2-LBM'!J168)/1000</f>
        <v>5.8025109923664129</v>
      </c>
      <c r="K168" s="356">
        <f>(4.57*'VCO2-LBM'!K168-3.23*'VO2-LBM'!K168)/1000</f>
        <v>4.4345320472440966</v>
      </c>
      <c r="L168" s="329">
        <f t="shared" ref="L168:P168" si="243">AVERAGE(C168:C170)</f>
        <v>5.5501578735632195</v>
      </c>
      <c r="M168" s="329">
        <f t="shared" si="243"/>
        <v>3.506191252302024</v>
      </c>
      <c r="N168" s="329">
        <f t="shared" si="243"/>
        <v>4.7547750000000022</v>
      </c>
      <c r="O168" s="329">
        <f t="shared" si="243"/>
        <v>3.339284102564104</v>
      </c>
      <c r="P168" s="329">
        <f t="shared" si="243"/>
        <v>3.3638016438356133</v>
      </c>
      <c r="Q168" s="329">
        <f t="shared" ref="Q168" si="244">AVERAGE(H168:H170)</f>
        <v>6.4383598412698442</v>
      </c>
      <c r="R168" s="329">
        <f t="shared" ref="R168" si="245">AVERAGE(I168:I170)</f>
        <v>7.6334666666666671</v>
      </c>
      <c r="S168" s="329">
        <f t="shared" ref="S168" si="246">AVERAGE(J168:J170)</f>
        <v>5.0645671246819335</v>
      </c>
      <c r="T168" s="329">
        <f t="shared" ref="T168" si="247">AVERAGE(K168:K170)</f>
        <v>3.8577563779527568</v>
      </c>
      <c r="U168" s="357">
        <f t="shared" ref="U168" si="248">AVERAGE(L168:T168)</f>
        <v>4.8342622092040184</v>
      </c>
      <c r="V168" s="352"/>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353"/>
    </row>
    <row r="169" spans="1:44">
      <c r="A169" s="233">
        <v>43725</v>
      </c>
      <c r="B169" s="234">
        <v>2.1822453703703699</v>
      </c>
      <c r="C169" s="354">
        <f>(4.57*'VCO2-LBM'!C169-3.23*'VO2-LBM'!C169)/1000</f>
        <v>5.2861197701149445</v>
      </c>
      <c r="D169" s="355">
        <f>(4.57*'VCO2-LBM'!D169-3.23*'VO2-LBM'!D169)/1000</f>
        <v>2.2783331491712708</v>
      </c>
      <c r="E169" s="355">
        <f>(4.57*'VCO2-LBM'!E169-3.23*'VO2-LBM'!E169)/1000</f>
        <v>5.1771535714285726</v>
      </c>
      <c r="F169" s="355">
        <f>(4.57*'VCO2-LBM'!F169-3.23*'VO2-LBM'!F169)/1000</f>
        <v>2.0852784615384627</v>
      </c>
      <c r="G169" s="355">
        <f>(4.57*'VCO2-LBM'!G169-3.23*'VO2-LBM'!G169)/1000</f>
        <v>2.7943313013698607</v>
      </c>
      <c r="H169" s="355">
        <f>(4.57*'VCO2-LBM'!H169-3.23*'VO2-LBM'!H169)/1000</f>
        <v>7.0992801587301582</v>
      </c>
      <c r="I169" s="355">
        <f>(4.57*'VCO2-LBM'!I169-3.23*'VO2-LBM'!I169)/1000</f>
        <v>8.5613500000000027</v>
      </c>
      <c r="J169" s="355">
        <f>(4.57*'VCO2-LBM'!J169-3.23*'VO2-LBM'!J169)/1000</f>
        <v>4.8883920610686999</v>
      </c>
      <c r="K169" s="356">
        <f>(4.57*'VCO2-LBM'!K169-3.23*'VO2-LBM'!K169)/1000</f>
        <v>2.8549488188976393</v>
      </c>
      <c r="L169" s="329"/>
      <c r="M169" s="329"/>
      <c r="N169" s="329"/>
      <c r="O169" s="329"/>
      <c r="P169" s="329"/>
      <c r="Q169" s="329"/>
      <c r="R169" s="329"/>
      <c r="S169" s="329"/>
      <c r="T169" s="329"/>
      <c r="U169" s="357">
        <f t="shared" ref="U169" si="249">STDEV(L168:T168)/SQRT(COUNT(L168:T168))</f>
        <v>0.50131895340797827</v>
      </c>
      <c r="V169" s="352"/>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353"/>
    </row>
    <row r="170" spans="1:44">
      <c r="A170" s="233">
        <v>43725</v>
      </c>
      <c r="B170" s="234">
        <v>2.1961342592592601</v>
      </c>
      <c r="C170" s="354">
        <f>(4.57*'VCO2-LBM'!C170-3.23*'VO2-LBM'!C170)/1000</f>
        <v>5.8034805747126432</v>
      </c>
      <c r="D170" s="355">
        <f>(4.57*'VCO2-LBM'!D170-3.23*'VO2-LBM'!D170)/1000</f>
        <v>4.3625110497237545</v>
      </c>
      <c r="E170" s="355">
        <f>(4.57*'VCO2-LBM'!E170-3.23*'VO2-LBM'!E170)/1000</f>
        <v>3.8041071428571449</v>
      </c>
      <c r="F170" s="355">
        <f>(4.57*'VCO2-LBM'!F170-3.23*'VO2-LBM'!F170)/1000</f>
        <v>5.042806153846155</v>
      </c>
      <c r="G170" s="355">
        <f>(4.57*'VCO2-LBM'!G170-3.23*'VO2-LBM'!G170)/1000</f>
        <v>3.7356381506849283</v>
      </c>
      <c r="H170" s="355">
        <f>(4.57*'VCO2-LBM'!H170-3.23*'VO2-LBM'!H170)/1000</f>
        <v>7.1366792063492106</v>
      </c>
      <c r="I170" s="355">
        <f>(4.57*'VCO2-LBM'!I170-3.23*'VO2-LBM'!I170)/1000</f>
        <v>6.2824666666666689</v>
      </c>
      <c r="J170" s="355">
        <f>(4.57*'VCO2-LBM'!J170-3.23*'VO2-LBM'!J170)/1000</f>
        <v>4.5027983206106876</v>
      </c>
      <c r="K170" s="356">
        <f>(4.57*'VCO2-LBM'!K170-3.23*'VO2-LBM'!K170)/1000</f>
        <v>4.2837882677165346</v>
      </c>
      <c r="L170" s="329"/>
      <c r="M170" s="329"/>
      <c r="N170" s="329"/>
      <c r="O170" s="329"/>
      <c r="P170" s="329"/>
      <c r="Q170" s="329"/>
      <c r="R170" s="329"/>
      <c r="S170" s="329"/>
      <c r="T170" s="329"/>
      <c r="U170" s="357"/>
      <c r="V170" s="352"/>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353"/>
    </row>
    <row r="171" spans="1:44">
      <c r="A171" s="233">
        <v>43725</v>
      </c>
      <c r="B171" s="234">
        <v>2.21002314814814</v>
      </c>
      <c r="C171" s="354">
        <f>(4.57*'VCO2-LBM'!C171-3.23*'VO2-LBM'!C171)/1000</f>
        <v>3.8114281034482773</v>
      </c>
      <c r="D171" s="355">
        <f>(4.57*'VCO2-LBM'!D171-3.23*'VO2-LBM'!D171)/1000</f>
        <v>1.9479220994475164</v>
      </c>
      <c r="E171" s="355">
        <f>(4.57*'VCO2-LBM'!E171-3.23*'VO2-LBM'!E171)/1000</f>
        <v>2.6985053571428597</v>
      </c>
      <c r="F171" s="355">
        <f>(4.57*'VCO2-LBM'!F171-3.23*'VO2-LBM'!F171)/1000</f>
        <v>3.4825323076923032</v>
      </c>
      <c r="G171" s="355">
        <f>(4.57*'VCO2-LBM'!G171-3.23*'VO2-LBM'!G171)/1000</f>
        <v>3.5077214383561679</v>
      </c>
      <c r="H171" s="355">
        <f>(4.57*'VCO2-LBM'!H171-3.23*'VO2-LBM'!H171)/1000</f>
        <v>4.2413950793650805</v>
      </c>
      <c r="I171" s="355">
        <f>(4.57*'VCO2-LBM'!I171-3.23*'VO2-LBM'!I171)/1000</f>
        <v>4.4301166666666649</v>
      </c>
      <c r="J171" s="355">
        <f>(4.57*'VCO2-LBM'!J171-3.23*'VO2-LBM'!J171)/1000</f>
        <v>8.133530076335882</v>
      </c>
      <c r="K171" s="356">
        <f>(4.57*'VCO2-LBM'!K171-3.23*'VO2-LBM'!K171)/1000</f>
        <v>5.1813637007874025</v>
      </c>
      <c r="L171" s="329">
        <f t="shared" ref="L171:P171" si="250">AVERAGE(C171:C173)</f>
        <v>4.5553802107279715</v>
      </c>
      <c r="M171" s="329">
        <f t="shared" si="250"/>
        <v>2.6312906077348077</v>
      </c>
      <c r="N171" s="329">
        <f t="shared" si="250"/>
        <v>4.5623571428571443</v>
      </c>
      <c r="O171" s="329">
        <f t="shared" si="250"/>
        <v>3.5160399999999989</v>
      </c>
      <c r="P171" s="329">
        <f t="shared" si="250"/>
        <v>4.1494364611872152</v>
      </c>
      <c r="Q171" s="329">
        <f t="shared" ref="Q171" si="251">AVERAGE(H171:H173)</f>
        <v>4.0689382539682555</v>
      </c>
      <c r="R171" s="329">
        <f t="shared" ref="R171" si="252">AVERAGE(I171:I173)</f>
        <v>4.5166833333333356</v>
      </c>
      <c r="S171" s="329">
        <f t="shared" ref="S171" si="253">AVERAGE(J171:J173)</f>
        <v>6.9135344020356273</v>
      </c>
      <c r="T171" s="329">
        <f t="shared" ref="T171" si="254">AVERAGE(K171:K173)</f>
        <v>4.5043093438320243</v>
      </c>
      <c r="U171" s="357">
        <f t="shared" ref="U171" si="255">AVERAGE(L171:T171)</f>
        <v>4.3797744172973765</v>
      </c>
      <c r="V171" s="352"/>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353"/>
    </row>
    <row r="172" spans="1:44">
      <c r="A172" s="233">
        <v>43725</v>
      </c>
      <c r="B172" s="234">
        <v>2.2239120370370302</v>
      </c>
      <c r="C172" s="354">
        <f>(4.57*'VCO2-LBM'!C172-3.23*'VO2-LBM'!C172)/1000</f>
        <v>3.7898571264367837</v>
      </c>
      <c r="D172" s="355">
        <f>(4.57*'VCO2-LBM'!D172-3.23*'VO2-LBM'!D172)/1000</f>
        <v>2.3690580110497232</v>
      </c>
      <c r="E172" s="355">
        <f>(4.57*'VCO2-LBM'!E172-3.23*'VO2-LBM'!E172)/1000</f>
        <v>5.6171571428571463</v>
      </c>
      <c r="F172" s="355">
        <f>(4.57*'VCO2-LBM'!F172-3.23*'VO2-LBM'!F172)/1000</f>
        <v>4.1343076923076936</v>
      </c>
      <c r="G172" s="355">
        <f>(4.57*'VCO2-LBM'!G172-3.23*'VO2-LBM'!G172)/1000</f>
        <v>4.8406755479452022</v>
      </c>
      <c r="H172" s="355">
        <f>(4.57*'VCO2-LBM'!H172-3.23*'VO2-LBM'!H172)/1000</f>
        <v>4.6671531746031745</v>
      </c>
      <c r="I172" s="355">
        <f>(4.57*'VCO2-LBM'!I172-3.23*'VO2-LBM'!I172)/1000</f>
        <v>5.098550000000003</v>
      </c>
      <c r="J172" s="355">
        <f>(4.57*'VCO2-LBM'!J172-3.23*'VO2-LBM'!J172)/1000</f>
        <v>7.7086630534351208</v>
      </c>
      <c r="K172" s="356">
        <f>(4.57*'VCO2-LBM'!K172-3.23*'VO2-LBM'!K172)/1000</f>
        <v>3.4617708661417348</v>
      </c>
      <c r="L172" s="329"/>
      <c r="M172" s="329"/>
      <c r="N172" s="329"/>
      <c r="O172" s="329"/>
      <c r="P172" s="329"/>
      <c r="Q172" s="329"/>
      <c r="R172" s="329"/>
      <c r="S172" s="329"/>
      <c r="T172" s="329"/>
      <c r="U172" s="357">
        <f t="shared" ref="U172" si="256">STDEV(L171:T171)/SQRT(COUNT(L171:T171))</f>
        <v>0.38135857244967952</v>
      </c>
      <c r="V172" s="352"/>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353"/>
    </row>
    <row r="173" spans="1:44">
      <c r="A173" s="233">
        <v>43725</v>
      </c>
      <c r="B173" s="234">
        <v>2.2378009259259199</v>
      </c>
      <c r="C173" s="354">
        <f>(4.57*'VCO2-LBM'!C173-3.23*'VO2-LBM'!C173)/1000</f>
        <v>6.0648554022988534</v>
      </c>
      <c r="D173" s="355">
        <f>(4.57*'VCO2-LBM'!D173-3.23*'VO2-LBM'!D173)/1000</f>
        <v>3.5768917127071838</v>
      </c>
      <c r="E173" s="355">
        <f>(4.57*'VCO2-LBM'!E173-3.23*'VO2-LBM'!E173)/1000</f>
        <v>5.3714089285714257</v>
      </c>
      <c r="F173" s="355">
        <f>(4.57*'VCO2-LBM'!F173-3.23*'VO2-LBM'!F173)/1000</f>
        <v>2.9312800000000006</v>
      </c>
      <c r="G173" s="355">
        <f>(4.57*'VCO2-LBM'!G173-3.23*'VO2-LBM'!G173)/1000</f>
        <v>4.0999123972602742</v>
      </c>
      <c r="H173" s="355">
        <f>(4.57*'VCO2-LBM'!H173-3.23*'VO2-LBM'!H173)/1000</f>
        <v>3.2982665079365105</v>
      </c>
      <c r="I173" s="355">
        <f>(4.57*'VCO2-LBM'!I173-3.23*'VO2-LBM'!I173)/1000</f>
        <v>4.0213833333333371</v>
      </c>
      <c r="J173" s="355">
        <f>(4.57*'VCO2-LBM'!J173-3.23*'VO2-LBM'!J173)/1000</f>
        <v>4.89841007633588</v>
      </c>
      <c r="K173" s="356">
        <f>(4.57*'VCO2-LBM'!K173-3.23*'VO2-LBM'!K173)/1000</f>
        <v>4.8697934645669338</v>
      </c>
      <c r="L173" s="329"/>
      <c r="M173" s="329"/>
      <c r="N173" s="329"/>
      <c r="O173" s="329"/>
      <c r="P173" s="329"/>
      <c r="Q173" s="329"/>
      <c r="R173" s="329"/>
      <c r="S173" s="329"/>
      <c r="T173" s="329"/>
      <c r="U173" s="357"/>
      <c r="V173" s="352"/>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353"/>
    </row>
    <row r="174" spans="1:44">
      <c r="A174" s="223">
        <v>43725</v>
      </c>
      <c r="B174" s="224">
        <v>1.2516898148148099</v>
      </c>
      <c r="C174" s="354">
        <f>(4.57*'VCO2-LBM'!C174-3.23*'VO2-LBM'!C174)/1000</f>
        <v>5.7759444827586197</v>
      </c>
      <c r="D174" s="355">
        <f>(4.57*'VCO2-LBM'!D174-3.23*'VO2-LBM'!D174)/1000</f>
        <v>1.7408254143646409</v>
      </c>
      <c r="E174" s="355">
        <f>(4.57*'VCO2-LBM'!E174-3.23*'VO2-LBM'!E174)/1000</f>
        <v>5.2219446428571406</v>
      </c>
      <c r="F174" s="355">
        <f>(4.57*'VCO2-LBM'!F174-3.23*'VO2-LBM'!F174)/1000</f>
        <v>2.0613323076923078</v>
      </c>
      <c r="G174" s="355">
        <f>(4.57*'VCO2-LBM'!G174-3.23*'VO2-LBM'!G174)/1000</f>
        <v>3.420696232876713</v>
      </c>
      <c r="H174" s="355">
        <f>(4.57*'VCO2-LBM'!H174-3.23*'VO2-LBM'!H174)/1000</f>
        <v>4.3064442857142895</v>
      </c>
      <c r="I174" s="355">
        <f>(4.57*'VCO2-LBM'!I174-3.23*'VO2-LBM'!I174)/1000</f>
        <v>4.0440833333333339</v>
      </c>
      <c r="J174" s="355">
        <f>(4.57*'VCO2-LBM'!J174-3.23*'VO2-LBM'!J174)/1000</f>
        <v>6.9662482442748077</v>
      </c>
      <c r="K174" s="356">
        <f>(4.57*'VCO2-LBM'!K174-3.23*'VO2-LBM'!K174)/1000</f>
        <v>4.3133692913385859</v>
      </c>
      <c r="L174" s="329">
        <f t="shared" ref="L174:P174" si="257">AVERAGE(C174:C176)</f>
        <v>4.132360632183909</v>
      </c>
      <c r="M174" s="329">
        <f t="shared" si="257"/>
        <v>1.540373572744014</v>
      </c>
      <c r="N174" s="329">
        <f t="shared" si="257"/>
        <v>3.9868392857142858</v>
      </c>
      <c r="O174" s="329">
        <f t="shared" si="257"/>
        <v>3.3701856410256439</v>
      </c>
      <c r="P174" s="329">
        <f t="shared" si="257"/>
        <v>3.6976689497716912</v>
      </c>
      <c r="Q174" s="329">
        <f t="shared" ref="Q174" si="258">AVERAGE(H174:H176)</f>
        <v>4.1891915343915365</v>
      </c>
      <c r="R174" s="329">
        <f t="shared" ref="R174" si="259">AVERAGE(I174:I176)</f>
        <v>4.3569777777777787</v>
      </c>
      <c r="S174" s="329">
        <f t="shared" ref="S174" si="260">AVERAGE(J174:J176)</f>
        <v>5.2873098727735375</v>
      </c>
      <c r="T174" s="329">
        <f t="shared" ref="T174" si="261">AVERAGE(K174:K176)</f>
        <v>4.0973104461942285</v>
      </c>
      <c r="U174" s="357">
        <f t="shared" ref="U174" si="262">AVERAGE(L174:T174)</f>
        <v>3.8509130791751809</v>
      </c>
      <c r="V174" s="352"/>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353"/>
    </row>
    <row r="175" spans="1:44">
      <c r="A175" s="223">
        <v>43725</v>
      </c>
      <c r="B175" s="224">
        <v>1.2655787037037001</v>
      </c>
      <c r="C175" s="354">
        <f>(4.57*'VCO2-LBM'!C175-3.23*'VO2-LBM'!C175)/1000</f>
        <v>3.2953911494252899</v>
      </c>
      <c r="D175" s="355">
        <f>(4.57*'VCO2-LBM'!D175-3.23*'VO2-LBM'!D175)/1000</f>
        <v>2.0777408839779001</v>
      </c>
      <c r="E175" s="355">
        <f>(4.57*'VCO2-LBM'!E175-3.23*'VO2-LBM'!E175)/1000</f>
        <v>3.1088892857142856</v>
      </c>
      <c r="F175" s="355">
        <f>(4.57*'VCO2-LBM'!F175-3.23*'VO2-LBM'!F175)/1000</f>
        <v>5.277410769230773</v>
      </c>
      <c r="G175" s="355">
        <f>(4.57*'VCO2-LBM'!G175-3.23*'VO2-LBM'!G175)/1000</f>
        <v>2.9138217808219196</v>
      </c>
      <c r="H175" s="355">
        <f>(4.57*'VCO2-LBM'!H175-3.23*'VO2-LBM'!H175)/1000</f>
        <v>4.7846323809523819</v>
      </c>
      <c r="I175" s="355">
        <f>(4.57*'VCO2-LBM'!I175-3.23*'VO2-LBM'!I175)/1000</f>
        <v>3.2178166666666677</v>
      </c>
      <c r="J175" s="355">
        <f>(4.57*'VCO2-LBM'!J175-3.23*'VO2-LBM'!J175)/1000</f>
        <v>4.3241381679389344</v>
      </c>
      <c r="K175" s="356">
        <f>(4.57*'VCO2-LBM'!K175-3.23*'VO2-LBM'!K175)/1000</f>
        <v>3.914436535433071</v>
      </c>
      <c r="L175" s="329"/>
      <c r="M175" s="329"/>
      <c r="N175" s="329"/>
      <c r="O175" s="329"/>
      <c r="P175" s="329"/>
      <c r="Q175" s="329"/>
      <c r="R175" s="329"/>
      <c r="S175" s="329"/>
      <c r="T175" s="329"/>
      <c r="U175" s="357">
        <f t="shared" ref="U175" si="263">STDEV(L174:T174)/SQRT(COUNT(L174:T174))</f>
        <v>0.33717258410635975</v>
      </c>
      <c r="V175" s="352"/>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353"/>
    </row>
    <row r="176" spans="1:44">
      <c r="A176" s="223">
        <v>43725</v>
      </c>
      <c r="B176" s="224">
        <v>1.27946759259259</v>
      </c>
      <c r="C176" s="354">
        <f>(4.57*'VCO2-LBM'!C176-3.23*'VO2-LBM'!C176)/1000</f>
        <v>3.3257462643678171</v>
      </c>
      <c r="D176" s="355">
        <f>(4.57*'VCO2-LBM'!D176-3.23*'VO2-LBM'!D176)/1000</f>
        <v>0.80255441988950138</v>
      </c>
      <c r="E176" s="355">
        <f>(4.57*'VCO2-LBM'!E176-3.23*'VO2-LBM'!E176)/1000</f>
        <v>3.6296839285714304</v>
      </c>
      <c r="F176" s="355">
        <f>(4.57*'VCO2-LBM'!F176-3.23*'VO2-LBM'!F176)/1000</f>
        <v>2.7718138461538508</v>
      </c>
      <c r="G176" s="355">
        <f>(4.57*'VCO2-LBM'!G176-3.23*'VO2-LBM'!G176)/1000</f>
        <v>4.7584888356164408</v>
      </c>
      <c r="H176" s="355">
        <f>(4.57*'VCO2-LBM'!H176-3.23*'VO2-LBM'!H176)/1000</f>
        <v>3.476497936507938</v>
      </c>
      <c r="I176" s="355">
        <f>(4.57*'VCO2-LBM'!I176-3.23*'VO2-LBM'!I176)/1000</f>
        <v>5.8090333333333346</v>
      </c>
      <c r="J176" s="355">
        <f>(4.57*'VCO2-LBM'!J176-3.23*'VO2-LBM'!J176)/1000</f>
        <v>4.5715432061068695</v>
      </c>
      <c r="K176" s="356">
        <f>(4.57*'VCO2-LBM'!K176-3.23*'VO2-LBM'!K176)/1000</f>
        <v>4.0641255118110271</v>
      </c>
      <c r="L176" s="329"/>
      <c r="M176" s="329"/>
      <c r="N176" s="329"/>
      <c r="O176" s="329"/>
      <c r="P176" s="329"/>
      <c r="Q176" s="329"/>
      <c r="R176" s="329"/>
      <c r="S176" s="329"/>
      <c r="T176" s="329"/>
      <c r="U176" s="357"/>
      <c r="V176" s="352"/>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353"/>
    </row>
    <row r="177" spans="1:44">
      <c r="A177" s="223">
        <v>43725</v>
      </c>
      <c r="B177" s="224">
        <v>1.29335648148148</v>
      </c>
      <c r="C177" s="354">
        <f>(4.57*'VCO2-LBM'!C177-3.23*'VO2-LBM'!C177)/1000</f>
        <v>2.8922085632183916</v>
      </c>
      <c r="D177" s="355">
        <f>(4.57*'VCO2-LBM'!D177-3.23*'VO2-LBM'!D177)/1000</f>
        <v>1.0519972375690605</v>
      </c>
      <c r="E177" s="355">
        <f>(4.57*'VCO2-LBM'!E177-3.23*'VO2-LBM'!E177)/1000</f>
        <v>3.3618535714285738</v>
      </c>
      <c r="F177" s="355">
        <f>(4.57*'VCO2-LBM'!F177-3.23*'VO2-LBM'!F177)/1000</f>
        <v>2.4023661538461547</v>
      </c>
      <c r="G177" s="355">
        <f>(4.57*'VCO2-LBM'!G177-3.23*'VO2-LBM'!G177)/1000</f>
        <v>2.2516926027397259</v>
      </c>
      <c r="H177" s="355">
        <f>(4.57*'VCO2-LBM'!H177-3.23*'VO2-LBM'!H177)/1000</f>
        <v>3.8287317460317425</v>
      </c>
      <c r="I177" s="355">
        <f>(4.57*'VCO2-LBM'!I177-3.23*'VO2-LBM'!I177)/1000</f>
        <v>3.4253333333333358</v>
      </c>
      <c r="J177" s="355">
        <f>(4.57*'VCO2-LBM'!J177-3.23*'VO2-LBM'!J177)/1000</f>
        <v>4.1082848854961815</v>
      </c>
      <c r="K177" s="356">
        <f>(4.57*'VCO2-LBM'!K177-3.23*'VO2-LBM'!K177)/1000</f>
        <v>2.3044811811023629</v>
      </c>
      <c r="L177" s="329">
        <f t="shared" ref="L177:P177" si="264">AVERAGE(C177:C179)</f>
        <v>2.8009147892720314</v>
      </c>
      <c r="M177" s="329">
        <f t="shared" si="264"/>
        <v>2.126563351749541</v>
      </c>
      <c r="N177" s="329">
        <f t="shared" si="264"/>
        <v>3.5466375000000014</v>
      </c>
      <c r="O177" s="329">
        <f t="shared" si="264"/>
        <v>2.1491800000000008</v>
      </c>
      <c r="P177" s="329">
        <f t="shared" si="264"/>
        <v>2.5713715068493173</v>
      </c>
      <c r="Q177" s="329">
        <f t="shared" ref="Q177" si="265">AVERAGE(H177:H179)</f>
        <v>3.1694022751322763</v>
      </c>
      <c r="R177" s="329">
        <f t="shared" ref="R177" si="266">AVERAGE(I177:I179)</f>
        <v>4.3448888888888897</v>
      </c>
      <c r="S177" s="329">
        <f t="shared" ref="S177" si="267">AVERAGE(J177:J179)</f>
        <v>6.028814961832059</v>
      </c>
      <c r="T177" s="329">
        <f t="shared" ref="T177" si="268">AVERAGE(K177:K179)</f>
        <v>2.1511003937007875</v>
      </c>
      <c r="U177" s="357">
        <f t="shared" ref="U177" si="269">AVERAGE(L177:T177)</f>
        <v>3.2098748519361004</v>
      </c>
      <c r="V177" s="352"/>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353"/>
    </row>
    <row r="178" spans="1:44">
      <c r="A178" s="223">
        <v>43725</v>
      </c>
      <c r="B178" s="224">
        <v>1.3072453703703699</v>
      </c>
      <c r="C178" s="354">
        <f>(4.57*'VCO2-LBM'!C178-3.23*'VO2-LBM'!C178)/1000</f>
        <v>2.3872608045977031</v>
      </c>
      <c r="D178" s="355">
        <f>(4.57*'VCO2-LBM'!D178-3.23*'VO2-LBM'!D178)/1000</f>
        <v>1.1883204419889517</v>
      </c>
      <c r="E178" s="355">
        <f>(4.57*'VCO2-LBM'!E178-3.23*'VO2-LBM'!E178)/1000</f>
        <v>4.7281982142857162</v>
      </c>
      <c r="F178" s="355">
        <f>(4.57*'VCO2-LBM'!F178-3.23*'VO2-LBM'!F178)/1000</f>
        <v>2.1772892307692326</v>
      </c>
      <c r="G178" s="355">
        <f>(4.57*'VCO2-LBM'!G178-3.23*'VO2-LBM'!G178)/1000</f>
        <v>1.9953708904109608</v>
      </c>
      <c r="H178" s="355">
        <f>(4.57*'VCO2-LBM'!H178-3.23*'VO2-LBM'!H178)/1000</f>
        <v>2.3346041269841282</v>
      </c>
      <c r="I178" s="355">
        <f>(4.57*'VCO2-LBM'!I178-3.23*'VO2-LBM'!I178)/1000</f>
        <v>3.6399833333333338</v>
      </c>
      <c r="J178" s="355">
        <f>(4.57*'VCO2-LBM'!J178-3.23*'VO2-LBM'!J178)/1000</f>
        <v>6.7116708396946523</v>
      </c>
      <c r="K178" s="356">
        <f>(4.57*'VCO2-LBM'!K178-3.23*'VO2-LBM'!K178)/1000</f>
        <v>2.1973255905511815</v>
      </c>
      <c r="L178" s="329"/>
      <c r="M178" s="329"/>
      <c r="N178" s="329"/>
      <c r="O178" s="329"/>
      <c r="P178" s="329"/>
      <c r="Q178" s="329"/>
      <c r="R178" s="329"/>
      <c r="S178" s="329"/>
      <c r="T178" s="329"/>
      <c r="U178" s="357">
        <f t="shared" ref="U178" si="270">STDEV(L177:T177)/SQRT(COUNT(L177:T177))</f>
        <v>0.43050846715729901</v>
      </c>
      <c r="V178" s="352"/>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353"/>
    </row>
    <row r="179" spans="1:44">
      <c r="A179" s="223">
        <v>43725</v>
      </c>
      <c r="B179" s="224">
        <v>1.3211342592592601</v>
      </c>
      <c r="C179" s="354">
        <f>(4.57*'VCO2-LBM'!C179-3.23*'VO2-LBM'!C179)/1000</f>
        <v>3.1232749999999996</v>
      </c>
      <c r="D179" s="355">
        <f>(4.57*'VCO2-LBM'!D179-3.23*'VO2-LBM'!D179)/1000</f>
        <v>4.1393723756906109</v>
      </c>
      <c r="E179" s="355">
        <f>(4.57*'VCO2-LBM'!E179-3.23*'VO2-LBM'!E179)/1000</f>
        <v>2.5498607142857144</v>
      </c>
      <c r="F179" s="355">
        <f>(4.57*'VCO2-LBM'!F179-3.23*'VO2-LBM'!F179)/1000</f>
        <v>1.8678846153846151</v>
      </c>
      <c r="G179" s="355">
        <f>(4.57*'VCO2-LBM'!G179-3.23*'VO2-LBM'!G179)/1000</f>
        <v>3.467051027397265</v>
      </c>
      <c r="H179" s="355">
        <f>(4.57*'VCO2-LBM'!H179-3.23*'VO2-LBM'!H179)/1000</f>
        <v>3.3448709523809574</v>
      </c>
      <c r="I179" s="355">
        <f>(4.57*'VCO2-LBM'!I179-3.23*'VO2-LBM'!I179)/1000</f>
        <v>5.9693499999999986</v>
      </c>
      <c r="J179" s="355">
        <f>(4.57*'VCO2-LBM'!J179-3.23*'VO2-LBM'!J179)/1000</f>
        <v>7.2664891603053441</v>
      </c>
      <c r="K179" s="356">
        <f>(4.57*'VCO2-LBM'!K179-3.23*'VO2-LBM'!K179)/1000</f>
        <v>1.9514944094488182</v>
      </c>
      <c r="L179" s="329"/>
      <c r="M179" s="329"/>
      <c r="N179" s="329"/>
      <c r="O179" s="329"/>
      <c r="P179" s="329"/>
      <c r="Q179" s="329"/>
      <c r="R179" s="329"/>
      <c r="S179" s="329"/>
      <c r="T179" s="329"/>
      <c r="U179" s="357"/>
      <c r="V179" s="352"/>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353"/>
    </row>
    <row r="180" spans="1:44">
      <c r="A180" s="223">
        <v>43725</v>
      </c>
      <c r="B180" s="224">
        <v>1.33502314814815</v>
      </c>
      <c r="C180" s="354">
        <f>(4.57*'VCO2-LBM'!C180-3.23*'VO2-LBM'!C180)/1000</f>
        <v>2.5209541379310338</v>
      </c>
      <c r="D180" s="355">
        <f>(4.57*'VCO2-LBM'!D180-3.23*'VO2-LBM'!D180)/1000</f>
        <v>3.0039803867403316</v>
      </c>
      <c r="E180" s="355">
        <f>(4.57*'VCO2-LBM'!E180-3.23*'VO2-LBM'!E180)/1000</f>
        <v>4.6503803571428612</v>
      </c>
      <c r="F180" s="355">
        <f>(4.57*'VCO2-LBM'!F180-3.23*'VO2-LBM'!F180)/1000</f>
        <v>2.9808646153846201</v>
      </c>
      <c r="G180" s="355">
        <f>(4.57*'VCO2-LBM'!G180-3.23*'VO2-LBM'!G180)/1000</f>
        <v>1.7159732876712315</v>
      </c>
      <c r="H180" s="355">
        <f>(4.57*'VCO2-LBM'!H180-3.23*'VO2-LBM'!H180)/1000</f>
        <v>3.3727079365079371</v>
      </c>
      <c r="I180" s="355">
        <f>(4.57*'VCO2-LBM'!I180-3.23*'VO2-LBM'!I180)/1000</f>
        <v>3.0737999999999954</v>
      </c>
      <c r="J180" s="355">
        <f>(4.57*'VCO2-LBM'!J180-3.23*'VO2-LBM'!J180)/1000</f>
        <v>5.3222287022900803</v>
      </c>
      <c r="K180" s="356">
        <f>(4.57*'VCO2-LBM'!K180-3.23*'VO2-LBM'!K180)/1000</f>
        <v>6.1208675590551103</v>
      </c>
      <c r="L180" s="329">
        <f t="shared" ref="L180:P180" si="271">AVERAGE(C180:C182)</f>
        <v>3.7158045593869722</v>
      </c>
      <c r="M180" s="329">
        <f t="shared" si="271"/>
        <v>2.6229662983425421</v>
      </c>
      <c r="N180" s="329">
        <f t="shared" si="271"/>
        <v>3.5478428571428595</v>
      </c>
      <c r="O180" s="329">
        <f t="shared" si="271"/>
        <v>2.6932964102564121</v>
      </c>
      <c r="P180" s="329">
        <f t="shared" si="271"/>
        <v>2.9013026027397228</v>
      </c>
      <c r="Q180" s="329">
        <f t="shared" ref="Q180" si="272">AVERAGE(H180:H182)</f>
        <v>4.6553435449735447</v>
      </c>
      <c r="R180" s="329">
        <f t="shared" ref="R180" si="273">AVERAGE(I180:I182)</f>
        <v>3.5776166666666653</v>
      </c>
      <c r="S180" s="329">
        <f t="shared" ref="S180" si="274">AVERAGE(J180:J182)</f>
        <v>5.1109739440203583</v>
      </c>
      <c r="T180" s="329">
        <f t="shared" ref="T180" si="275">AVERAGE(K180:K182)</f>
        <v>4.1665706824146946</v>
      </c>
      <c r="U180" s="357">
        <f t="shared" ref="U180" si="276">AVERAGE(L180:T180)</f>
        <v>3.6657463962159746</v>
      </c>
      <c r="V180" s="352"/>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353"/>
    </row>
    <row r="181" spans="1:44">
      <c r="A181" s="223">
        <v>43725</v>
      </c>
      <c r="B181" s="224">
        <v>1.34891203703704</v>
      </c>
      <c r="C181" s="354">
        <f>(4.57*'VCO2-LBM'!C181-3.23*'VO2-LBM'!C181)/1000</f>
        <v>4.0016732183908044</v>
      </c>
      <c r="D181" s="355">
        <f>(4.57*'VCO2-LBM'!D181-3.23*'VO2-LBM'!D181)/1000</f>
        <v>2.3992209944751393</v>
      </c>
      <c r="E181" s="355">
        <f>(4.57*'VCO2-LBM'!E181-3.23*'VO2-LBM'!E181)/1000</f>
        <v>2.9698071428571455</v>
      </c>
      <c r="F181" s="355">
        <f>(4.57*'VCO2-LBM'!F181-3.23*'VO2-LBM'!F181)/1000</f>
        <v>3.2338984615384616</v>
      </c>
      <c r="G181" s="355">
        <f>(4.57*'VCO2-LBM'!G181-3.23*'VO2-LBM'!G181)/1000</f>
        <v>4.1128037671232818</v>
      </c>
      <c r="H181" s="355">
        <f>(4.57*'VCO2-LBM'!H181-3.23*'VO2-LBM'!H181)/1000</f>
        <v>6.5689507936507905</v>
      </c>
      <c r="I181" s="355">
        <f>(4.57*'VCO2-LBM'!I181-3.23*'VO2-LBM'!I181)/1000</f>
        <v>2.8499833333333338</v>
      </c>
      <c r="J181" s="355">
        <f>(4.57*'VCO2-LBM'!J181-3.23*'VO2-LBM'!J181)/1000</f>
        <v>3.7433429007633587</v>
      </c>
      <c r="K181" s="356">
        <f>(4.57*'VCO2-LBM'!K181-3.23*'VO2-LBM'!K181)/1000</f>
        <v>3.5665996850393693</v>
      </c>
      <c r="L181" s="329"/>
      <c r="M181" s="329"/>
      <c r="N181" s="329"/>
      <c r="O181" s="329"/>
      <c r="P181" s="329"/>
      <c r="Q181" s="329"/>
      <c r="R181" s="329"/>
      <c r="S181" s="329"/>
      <c r="T181" s="329"/>
      <c r="U181" s="357">
        <f t="shared" ref="U181" si="277">STDEV(L180:T180)/SQRT(COUNT(L180:T180))</f>
        <v>0.28772111501810255</v>
      </c>
      <c r="V181" s="352"/>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353"/>
    </row>
    <row r="182" spans="1:44">
      <c r="A182" s="223">
        <v>43725</v>
      </c>
      <c r="B182" s="224">
        <v>1.3628009259259199</v>
      </c>
      <c r="C182" s="354">
        <f>(4.57*'VCO2-LBM'!C182-3.23*'VO2-LBM'!C182)/1000</f>
        <v>4.6247863218390775</v>
      </c>
      <c r="D182" s="355">
        <f>(4.57*'VCO2-LBM'!D182-3.23*'VO2-LBM'!D182)/1000</f>
        <v>2.4656975138121551</v>
      </c>
      <c r="E182" s="355">
        <f>(4.57*'VCO2-LBM'!E182-3.23*'VO2-LBM'!E182)/1000</f>
        <v>3.0233410714285727</v>
      </c>
      <c r="F182" s="355">
        <f>(4.57*'VCO2-LBM'!F182-3.23*'VO2-LBM'!F182)/1000</f>
        <v>1.865126153846155</v>
      </c>
      <c r="G182" s="355">
        <f>(4.57*'VCO2-LBM'!G182-3.23*'VO2-LBM'!G182)/1000</f>
        <v>2.8751307534246551</v>
      </c>
      <c r="H182" s="355">
        <f>(4.57*'VCO2-LBM'!H182-3.23*'VO2-LBM'!H182)/1000</f>
        <v>4.0243719047619049</v>
      </c>
      <c r="I182" s="355">
        <f>(4.57*'VCO2-LBM'!I182-3.23*'VO2-LBM'!I182)/1000</f>
        <v>4.8090666666666655</v>
      </c>
      <c r="J182" s="355">
        <f>(4.57*'VCO2-LBM'!J182-3.23*'VO2-LBM'!J182)/1000</f>
        <v>6.2673502290076355</v>
      </c>
      <c r="K182" s="356">
        <f>(4.57*'VCO2-LBM'!K182-3.23*'VO2-LBM'!K182)/1000</f>
        <v>2.8122448031496061</v>
      </c>
      <c r="L182" s="329"/>
      <c r="M182" s="329"/>
      <c r="N182" s="329"/>
      <c r="O182" s="329"/>
      <c r="P182" s="329"/>
      <c r="Q182" s="329"/>
      <c r="R182" s="329"/>
      <c r="S182" s="329"/>
      <c r="T182" s="329"/>
      <c r="U182" s="357"/>
      <c r="V182" s="352"/>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353"/>
    </row>
    <row r="183" spans="1:44">
      <c r="A183" s="223">
        <v>43725</v>
      </c>
      <c r="B183" s="224">
        <v>1.3766898148148099</v>
      </c>
      <c r="C183" s="354">
        <f>(4.57*'VCO2-LBM'!C183-3.23*'VO2-LBM'!C183)/1000</f>
        <v>2.9519531609195417</v>
      </c>
      <c r="D183" s="355">
        <f>(4.57*'VCO2-LBM'!D183-3.23*'VO2-LBM'!D183)/1000</f>
        <v>2.2614486187845304</v>
      </c>
      <c r="E183" s="355">
        <f>(4.57*'VCO2-LBM'!E183-3.23*'VO2-LBM'!E183)/1000</f>
        <v>2.9959392857142868</v>
      </c>
      <c r="F183" s="355">
        <f>(4.57*'VCO2-LBM'!F183-3.23*'VO2-LBM'!F183)/1000</f>
        <v>1.9044553846153831</v>
      </c>
      <c r="G183" s="355">
        <f>(4.57*'VCO2-LBM'!G183-3.23*'VO2-LBM'!G183)/1000</f>
        <v>2.3222736986301351</v>
      </c>
      <c r="H183" s="355">
        <f>(4.57*'VCO2-LBM'!H183-3.23*'VO2-LBM'!H183)/1000</f>
        <v>2.2070023809523791</v>
      </c>
      <c r="I183" s="355">
        <f>(4.57*'VCO2-LBM'!I183-3.23*'VO2-LBM'!I183)/1000</f>
        <v>2.2726333333333315</v>
      </c>
      <c r="J183" s="355">
        <f>(4.57*'VCO2-LBM'!J183-3.23*'VO2-LBM'!J183)/1000</f>
        <v>5.3080836641221394</v>
      </c>
      <c r="K183" s="356">
        <f>(4.57*'VCO2-LBM'!K183-3.23*'VO2-LBM'!K183)/1000</f>
        <v>3.0531277165354331</v>
      </c>
      <c r="L183" s="329">
        <f t="shared" ref="L183:P183" si="278">AVERAGE(C183:C185)</f>
        <v>3.7339958237547912</v>
      </c>
      <c r="M183" s="329">
        <f t="shared" si="278"/>
        <v>2.9578484346224694</v>
      </c>
      <c r="N183" s="329">
        <f t="shared" si="278"/>
        <v>3.5106160714285721</v>
      </c>
      <c r="O183" s="329">
        <f t="shared" si="278"/>
        <v>3.2956789743589776</v>
      </c>
      <c r="P183" s="329">
        <f t="shared" si="278"/>
        <v>3.1084611643835629</v>
      </c>
      <c r="Q183" s="329">
        <f t="shared" ref="Q183" si="279">AVERAGE(H183:H185)</f>
        <v>2.703901322751324</v>
      </c>
      <c r="R183" s="329">
        <f t="shared" ref="R183" si="280">AVERAGE(I183:I185)</f>
        <v>3.1323000000000008</v>
      </c>
      <c r="S183" s="329">
        <f t="shared" ref="S183" si="281">AVERAGE(J183:J185)</f>
        <v>3.9433149109414778</v>
      </c>
      <c r="T183" s="329">
        <f t="shared" ref="T183" si="282">AVERAGE(K183:K185)</f>
        <v>3.4743612860892394</v>
      </c>
      <c r="U183" s="357">
        <f t="shared" ref="U183" si="283">AVERAGE(L183:T183)</f>
        <v>3.3178308875922684</v>
      </c>
      <c r="V183" s="352"/>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353"/>
    </row>
    <row r="184" spans="1:44">
      <c r="A184" s="223">
        <v>43725</v>
      </c>
      <c r="B184" s="224">
        <v>1.3905787037037001</v>
      </c>
      <c r="C184" s="354">
        <f>(4.57*'VCO2-LBM'!C184-3.23*'VO2-LBM'!C184)/1000</f>
        <v>5.3447585632183925</v>
      </c>
      <c r="D184" s="355">
        <f>(4.57*'VCO2-LBM'!D184-3.23*'VO2-LBM'!D184)/1000</f>
        <v>3.8788585635359158</v>
      </c>
      <c r="E184" s="355">
        <f>(4.57*'VCO2-LBM'!E184-3.23*'VO2-LBM'!E184)/1000</f>
        <v>2.3288946428571453</v>
      </c>
      <c r="F184" s="355">
        <f>(4.57*'VCO2-LBM'!F184-3.23*'VO2-LBM'!F184)/1000</f>
        <v>3.695052307692313</v>
      </c>
      <c r="G184" s="355">
        <f>(4.57*'VCO2-LBM'!G184-3.23*'VO2-LBM'!G184)/1000</f>
        <v>4.5277468493150685</v>
      </c>
      <c r="H184" s="355">
        <f>(4.57*'VCO2-LBM'!H184-3.23*'VO2-LBM'!H184)/1000</f>
        <v>2.6126682539682569</v>
      </c>
      <c r="I184" s="355">
        <f>(4.57*'VCO2-LBM'!I184-3.23*'VO2-LBM'!I184)/1000</f>
        <v>2.9342166666666674</v>
      </c>
      <c r="J184" s="355">
        <f>(4.57*'VCO2-LBM'!J184-3.23*'VO2-LBM'!J184)/1000</f>
        <v>3.492326717557253</v>
      </c>
      <c r="K184" s="356">
        <f>(4.57*'VCO2-LBM'!K184-3.23*'VO2-LBM'!K184)/1000</f>
        <v>4.7594114173228368</v>
      </c>
      <c r="L184" s="329"/>
      <c r="M184" s="329"/>
      <c r="N184" s="329"/>
      <c r="O184" s="329"/>
      <c r="P184" s="329"/>
      <c r="Q184" s="329"/>
      <c r="R184" s="329"/>
      <c r="S184" s="329"/>
      <c r="T184" s="329"/>
      <c r="U184" s="357">
        <f t="shared" ref="U184" si="284">STDEV(L183:T183)/SQRT(COUNT(L183:T183))</f>
        <v>0.12970781190899519</v>
      </c>
      <c r="V184" s="352"/>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353"/>
    </row>
    <row r="185" spans="1:44">
      <c r="A185" s="223">
        <v>43725</v>
      </c>
      <c r="B185" s="224">
        <v>1.40446759259259</v>
      </c>
      <c r="C185" s="354">
        <f>(4.57*'VCO2-LBM'!C185-3.23*'VO2-LBM'!C185)/1000</f>
        <v>2.9052757471264394</v>
      </c>
      <c r="D185" s="355">
        <f>(4.57*'VCO2-LBM'!D185-3.23*'VO2-LBM'!D185)/1000</f>
        <v>2.7332381215469614</v>
      </c>
      <c r="E185" s="355">
        <f>(4.57*'VCO2-LBM'!E185-3.23*'VO2-LBM'!E185)/1000</f>
        <v>5.2070142857142834</v>
      </c>
      <c r="F185" s="355">
        <f>(4.57*'VCO2-LBM'!F185-3.23*'VO2-LBM'!F185)/1000</f>
        <v>4.2875292307692359</v>
      </c>
      <c r="G185" s="355">
        <f>(4.57*'VCO2-LBM'!G185-3.23*'VO2-LBM'!G185)/1000</f>
        <v>2.4753629452054846</v>
      </c>
      <c r="H185" s="355">
        <f>(4.57*'VCO2-LBM'!H185-3.23*'VO2-LBM'!H185)/1000</f>
        <v>3.2920333333333365</v>
      </c>
      <c r="I185" s="355">
        <f>(4.57*'VCO2-LBM'!I185-3.23*'VO2-LBM'!I185)/1000</f>
        <v>4.1900500000000029</v>
      </c>
      <c r="J185" s="355">
        <f>(4.57*'VCO2-LBM'!J185-3.23*'VO2-LBM'!J185)/1000</f>
        <v>3.029534351145041</v>
      </c>
      <c r="K185" s="356">
        <f>(4.57*'VCO2-LBM'!K185-3.23*'VO2-LBM'!K185)/1000</f>
        <v>2.6105447244094484</v>
      </c>
      <c r="L185" s="329"/>
      <c r="M185" s="329"/>
      <c r="N185" s="329"/>
      <c r="O185" s="329"/>
      <c r="P185" s="329"/>
      <c r="Q185" s="329"/>
      <c r="R185" s="329"/>
      <c r="S185" s="329"/>
      <c r="T185" s="329"/>
      <c r="U185" s="357"/>
      <c r="V185" s="352"/>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353"/>
    </row>
    <row r="186" spans="1:44">
      <c r="A186" s="223">
        <v>43725</v>
      </c>
      <c r="B186" s="224">
        <v>1.41835648148148</v>
      </c>
      <c r="C186" s="354">
        <f>(4.57*'VCO2-LBM'!C186-3.23*'VO2-LBM'!C186)/1000</f>
        <v>2.44496511494253</v>
      </c>
      <c r="D186" s="355">
        <f>(4.57*'VCO2-LBM'!D186-3.23*'VO2-LBM'!D186)/1000</f>
        <v>3.9853220994475107</v>
      </c>
      <c r="E186" s="355">
        <f>(4.57*'VCO2-LBM'!E186-3.23*'VO2-LBM'!E186)/1000</f>
        <v>3.3211124999999995</v>
      </c>
      <c r="F186" s="355">
        <f>(4.57*'VCO2-LBM'!F186-3.23*'VO2-LBM'!F186)/1000</f>
        <v>2.5146676923076901</v>
      </c>
      <c r="G186" s="355">
        <f>(4.57*'VCO2-LBM'!G186-3.23*'VO2-LBM'!G186)/1000</f>
        <v>3.9415447945205488</v>
      </c>
      <c r="H186" s="355">
        <f>(4.57*'VCO2-LBM'!H186-3.23*'VO2-LBM'!H186)/1000</f>
        <v>3.9682223809523749</v>
      </c>
      <c r="I186" s="355">
        <f>(4.57*'VCO2-LBM'!I186-3.23*'VO2-LBM'!I186)/1000</f>
        <v>4.4930666666666692</v>
      </c>
      <c r="J186" s="355">
        <f>(4.57*'VCO2-LBM'!J186-3.23*'VO2-LBM'!J186)/1000</f>
        <v>2.2224850381679389</v>
      </c>
      <c r="K186" s="356">
        <f>(4.57*'VCO2-LBM'!K186-3.23*'VO2-LBM'!K186)/1000</f>
        <v>2.3394603149606299</v>
      </c>
      <c r="L186" s="329">
        <f t="shared" ref="L186:P186" si="285">AVERAGE(C186:C188)</f>
        <v>2.0600360919540242</v>
      </c>
      <c r="M186" s="329">
        <f t="shared" si="285"/>
        <v>3.5862326887661133</v>
      </c>
      <c r="N186" s="329">
        <f t="shared" si="285"/>
        <v>3.4148410714285711</v>
      </c>
      <c r="O186" s="329">
        <f t="shared" si="285"/>
        <v>2.2068087179487175</v>
      </c>
      <c r="P186" s="329">
        <f t="shared" si="285"/>
        <v>2.4080357077625569</v>
      </c>
      <c r="Q186" s="329">
        <f t="shared" ref="Q186" si="286">AVERAGE(H186:H188)</f>
        <v>3.2746868783068757</v>
      </c>
      <c r="R186" s="329">
        <f t="shared" ref="R186" si="287">AVERAGE(I186:I188)</f>
        <v>4.3089611111111132</v>
      </c>
      <c r="S186" s="329">
        <f t="shared" ref="S186" si="288">AVERAGE(J186:J188)</f>
        <v>2.224964580152673</v>
      </c>
      <c r="T186" s="329">
        <f t="shared" ref="T186" si="289">AVERAGE(K186:K188)</f>
        <v>3.6707614960629904</v>
      </c>
      <c r="U186" s="357">
        <f t="shared" ref="U186" si="290">AVERAGE(L186:T186)</f>
        <v>3.017258704832626</v>
      </c>
      <c r="V186" s="352"/>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353"/>
    </row>
    <row r="187" spans="1:44">
      <c r="A187" s="223">
        <v>43725</v>
      </c>
      <c r="B187" s="224">
        <v>1.4322453703703699</v>
      </c>
      <c r="C187" s="354">
        <f>(4.57*'VCO2-LBM'!C187-3.23*'VO2-LBM'!C187)/1000</f>
        <v>2.2366066091954035</v>
      </c>
      <c r="D187" s="355">
        <f>(4.57*'VCO2-LBM'!D187-3.23*'VO2-LBM'!D187)/1000</f>
        <v>4.1365919889502765</v>
      </c>
      <c r="E187" s="355">
        <f>(4.57*'VCO2-LBM'!E187-3.23*'VO2-LBM'!E187)/1000</f>
        <v>3.7965374999999986</v>
      </c>
      <c r="F187" s="355">
        <f>(4.57*'VCO2-LBM'!F187-3.23*'VO2-LBM'!F187)/1000</f>
        <v>2.0702676923076924</v>
      </c>
      <c r="G187" s="355">
        <f>(4.57*'VCO2-LBM'!G187-3.23*'VO2-LBM'!G187)/1000</f>
        <v>1.3972248630136965</v>
      </c>
      <c r="H187" s="355">
        <f>(4.57*'VCO2-LBM'!H187-3.23*'VO2-LBM'!H187)/1000</f>
        <v>3.6271641269841255</v>
      </c>
      <c r="I187" s="355">
        <f>(4.57*'VCO2-LBM'!I187-3.23*'VO2-LBM'!I187)/1000</f>
        <v>3.331633333333333</v>
      </c>
      <c r="J187" s="355">
        <f>(4.57*'VCO2-LBM'!J187-3.23*'VO2-LBM'!J187)/1000</f>
        <v>2.176272366412217</v>
      </c>
      <c r="K187" s="356">
        <f>(4.57*'VCO2-LBM'!K187-3.23*'VO2-LBM'!K187)/1000</f>
        <v>4.4182136220472419</v>
      </c>
      <c r="L187" s="329"/>
      <c r="M187" s="329"/>
      <c r="N187" s="329"/>
      <c r="O187" s="329"/>
      <c r="P187" s="329"/>
      <c r="Q187" s="329"/>
      <c r="R187" s="329"/>
      <c r="S187" s="329"/>
      <c r="T187" s="329"/>
      <c r="U187" s="357">
        <f t="shared" ref="U187" si="291">STDEV(L186:T186)/SQRT(COUNT(L186:T186))</f>
        <v>0.26914526111115605</v>
      </c>
      <c r="V187" s="352"/>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353"/>
    </row>
    <row r="188" spans="1:44">
      <c r="A188" s="223">
        <v>43725</v>
      </c>
      <c r="B188" s="224">
        <v>1.4461342592592601</v>
      </c>
      <c r="C188" s="354">
        <f>(4.57*'VCO2-LBM'!C188-3.23*'VO2-LBM'!C188)/1000</f>
        <v>1.4985365517241389</v>
      </c>
      <c r="D188" s="355">
        <f>(4.57*'VCO2-LBM'!D188-3.23*'VO2-LBM'!D188)/1000</f>
        <v>2.6367839779005533</v>
      </c>
      <c r="E188" s="355">
        <f>(4.57*'VCO2-LBM'!E188-3.23*'VO2-LBM'!E188)/1000</f>
        <v>3.1268732142857152</v>
      </c>
      <c r="F188" s="355">
        <f>(4.57*'VCO2-LBM'!F188-3.23*'VO2-LBM'!F188)/1000</f>
        <v>2.0354907692307695</v>
      </c>
      <c r="G188" s="355">
        <f>(4.57*'VCO2-LBM'!G188-3.23*'VO2-LBM'!G188)/1000</f>
        <v>1.8853374657534259</v>
      </c>
      <c r="H188" s="355">
        <f>(4.57*'VCO2-LBM'!H188-3.23*'VO2-LBM'!H188)/1000</f>
        <v>2.2286741269841279</v>
      </c>
      <c r="I188" s="355">
        <f>(4.57*'VCO2-LBM'!I188-3.23*'VO2-LBM'!I188)/1000</f>
        <v>5.102183333333338</v>
      </c>
      <c r="J188" s="355">
        <f>(4.57*'VCO2-LBM'!J188-3.23*'VO2-LBM'!J188)/1000</f>
        <v>2.2761363358778635</v>
      </c>
      <c r="K188" s="356">
        <f>(4.57*'VCO2-LBM'!K188-3.23*'VO2-LBM'!K188)/1000</f>
        <v>4.2546105511811003</v>
      </c>
      <c r="L188" s="329"/>
      <c r="M188" s="329"/>
      <c r="N188" s="329"/>
      <c r="O188" s="329"/>
      <c r="P188" s="329"/>
      <c r="Q188" s="329"/>
      <c r="R188" s="329"/>
      <c r="S188" s="329"/>
      <c r="T188" s="329"/>
      <c r="U188" s="357"/>
      <c r="V188" s="352"/>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353"/>
    </row>
    <row r="189" spans="1:44">
      <c r="A189" s="223">
        <v>43725</v>
      </c>
      <c r="B189" s="224">
        <v>1.46002314814815</v>
      </c>
      <c r="C189" s="354">
        <f>(4.57*'VCO2-LBM'!C189-3.23*'VO2-LBM'!C189)/1000</f>
        <v>0.89724362068965635</v>
      </c>
      <c r="D189" s="355">
        <f>(4.57*'VCO2-LBM'!D189-3.23*'VO2-LBM'!D189)/1000</f>
        <v>3.0956320441988936</v>
      </c>
      <c r="E189" s="355">
        <f>(4.57*'VCO2-LBM'!E189-3.23*'VO2-LBM'!E189)/1000</f>
        <v>2.8278482142857158</v>
      </c>
      <c r="F189" s="355">
        <f>(4.57*'VCO2-LBM'!F189-3.23*'VO2-LBM'!F189)/1000</f>
        <v>2.7573107692307715</v>
      </c>
      <c r="G189" s="355">
        <f>(4.57*'VCO2-LBM'!G189-3.23*'VO2-LBM'!G189)/1000</f>
        <v>2.8421410273972652</v>
      </c>
      <c r="H189" s="355">
        <f>(4.57*'VCO2-LBM'!H189-3.23*'VO2-LBM'!H189)/1000</f>
        <v>4.8428709523809559</v>
      </c>
      <c r="I189" s="355">
        <f>(4.57*'VCO2-LBM'!I189-3.23*'VO2-LBM'!I189)/1000</f>
        <v>6.9845499999999996</v>
      </c>
      <c r="J189" s="355">
        <f>(4.57*'VCO2-LBM'!J189-3.23*'VO2-LBM'!J189)/1000</f>
        <v>4.5922448854961839</v>
      </c>
      <c r="K189" s="356">
        <f>(4.57*'VCO2-LBM'!K189-3.23*'VO2-LBM'!K189)/1000</f>
        <v>4.8761843307086599</v>
      </c>
      <c r="L189" s="329">
        <f t="shared" ref="L189:P189" si="292">AVERAGE(C189:C191)</f>
        <v>2.0666657279693492</v>
      </c>
      <c r="M189" s="329">
        <f t="shared" si="292"/>
        <v>3.1894069060773482</v>
      </c>
      <c r="N189" s="329">
        <f t="shared" si="292"/>
        <v>2.4120160714285728</v>
      </c>
      <c r="O189" s="329">
        <f t="shared" si="292"/>
        <v>2.3008389743589746</v>
      </c>
      <c r="P189" s="329">
        <f t="shared" si="292"/>
        <v>2.2351639041095925</v>
      </c>
      <c r="Q189" s="329">
        <f t="shared" ref="Q189" si="293">AVERAGE(H189:H191)</f>
        <v>4.3561511640211661</v>
      </c>
      <c r="R189" s="329">
        <f t="shared" ref="R189" si="294">AVERAGE(I189:I191)</f>
        <v>4.755694444444444</v>
      </c>
      <c r="S189" s="329">
        <f t="shared" ref="S189" si="295">AVERAGE(J189:J191)</f>
        <v>6.2209655979643763</v>
      </c>
      <c r="T189" s="329">
        <f t="shared" ref="T189" si="296">AVERAGE(K189:K191)</f>
        <v>4.0952215223097115</v>
      </c>
      <c r="U189" s="357">
        <f t="shared" ref="U189" si="297">AVERAGE(L189:T189)</f>
        <v>3.5146804791870592</v>
      </c>
      <c r="V189" s="352"/>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353"/>
    </row>
    <row r="190" spans="1:44">
      <c r="A190" s="223">
        <v>43725</v>
      </c>
      <c r="B190" s="224">
        <v>1.47391203703703</v>
      </c>
      <c r="C190" s="354">
        <f>(4.57*'VCO2-LBM'!C190-3.23*'VO2-LBM'!C190)/1000</f>
        <v>2.7208711494252857</v>
      </c>
      <c r="D190" s="355">
        <f>(4.57*'VCO2-LBM'!D190-3.23*'VO2-LBM'!D190)/1000</f>
        <v>3.8355350828729278</v>
      </c>
      <c r="E190" s="355">
        <f>(4.57*'VCO2-LBM'!E190-3.23*'VO2-LBM'!E190)/1000</f>
        <v>2.2946785714285745</v>
      </c>
      <c r="F190" s="355">
        <f>(4.57*'VCO2-LBM'!F190-3.23*'VO2-LBM'!F190)/1000</f>
        <v>2.129887692307693</v>
      </c>
      <c r="G190" s="355">
        <f>(4.57*'VCO2-LBM'!G190-3.23*'VO2-LBM'!G190)/1000</f>
        <v>2.0951182876712355</v>
      </c>
      <c r="H190" s="355">
        <f>(4.57*'VCO2-LBM'!H190-3.23*'VO2-LBM'!H190)/1000</f>
        <v>5.4460961904761902</v>
      </c>
      <c r="I190" s="355">
        <f>(4.57*'VCO2-LBM'!I190-3.23*'VO2-LBM'!I190)/1000</f>
        <v>3.4413499999999986</v>
      </c>
      <c r="J190" s="355">
        <f>(4.57*'VCO2-LBM'!J190-3.23*'VO2-LBM'!J190)/1000</f>
        <v>7.5309348091603061</v>
      </c>
      <c r="K190" s="356">
        <f>(4.57*'VCO2-LBM'!K190-3.23*'VO2-LBM'!K190)/1000</f>
        <v>3.7220125196850384</v>
      </c>
      <c r="L190" s="329"/>
      <c r="M190" s="329"/>
      <c r="N190" s="329"/>
      <c r="O190" s="329"/>
      <c r="P190" s="329"/>
      <c r="Q190" s="329"/>
      <c r="R190" s="329"/>
      <c r="S190" s="329"/>
      <c r="T190" s="329"/>
      <c r="U190" s="357">
        <f t="shared" ref="U190" si="298">STDEV(L189:T189)/SQRT(COUNT(L189:T189))</f>
        <v>0.47781603706998138</v>
      </c>
      <c r="V190" s="352"/>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353"/>
    </row>
    <row r="191" spans="1:44">
      <c r="A191" s="223">
        <v>43725</v>
      </c>
      <c r="B191" s="224">
        <v>1.4878009259259199</v>
      </c>
      <c r="C191" s="354">
        <f>(4.57*'VCO2-LBM'!C191-3.23*'VO2-LBM'!C191)/1000</f>
        <v>2.5818824137931062</v>
      </c>
      <c r="D191" s="355">
        <f>(4.57*'VCO2-LBM'!D191-3.23*'VO2-LBM'!D191)/1000</f>
        <v>2.637053591160222</v>
      </c>
      <c r="E191" s="355">
        <f>(4.57*'VCO2-LBM'!E191-3.23*'VO2-LBM'!E191)/1000</f>
        <v>2.1135214285714281</v>
      </c>
      <c r="F191" s="355">
        <f>(4.57*'VCO2-LBM'!F191-3.23*'VO2-LBM'!F191)/1000</f>
        <v>2.0153184615384596</v>
      </c>
      <c r="G191" s="355">
        <f>(4.57*'VCO2-LBM'!G191-3.23*'VO2-LBM'!G191)/1000</f>
        <v>1.7682323972602771</v>
      </c>
      <c r="H191" s="355">
        <f>(4.57*'VCO2-LBM'!H191-3.23*'VO2-LBM'!H191)/1000</f>
        <v>2.7794863492063504</v>
      </c>
      <c r="I191" s="355">
        <f>(4.57*'VCO2-LBM'!I191-3.23*'VO2-LBM'!I191)/1000</f>
        <v>3.8411833333333343</v>
      </c>
      <c r="J191" s="355">
        <f>(4.57*'VCO2-LBM'!J191-3.23*'VO2-LBM'!J191)/1000</f>
        <v>6.5397170992366407</v>
      </c>
      <c r="K191" s="356">
        <f>(4.57*'VCO2-LBM'!K191-3.23*'VO2-LBM'!K191)/1000</f>
        <v>3.6874677165354353</v>
      </c>
      <c r="L191" s="329"/>
      <c r="M191" s="329"/>
      <c r="N191" s="329"/>
      <c r="O191" s="329"/>
      <c r="P191" s="329"/>
      <c r="Q191" s="329"/>
      <c r="R191" s="329"/>
      <c r="S191" s="329"/>
      <c r="T191" s="329"/>
      <c r="U191" s="357"/>
      <c r="V191" s="352"/>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353"/>
    </row>
    <row r="192" spans="1:44">
      <c r="A192" s="223">
        <v>43725</v>
      </c>
      <c r="B192" s="224">
        <v>1.5016898148148099</v>
      </c>
      <c r="C192" s="354">
        <f>(4.57*'VCO2-LBM'!C192-3.23*'VO2-LBM'!C192)/1000</f>
        <v>2.0130471839080473</v>
      </c>
      <c r="D192" s="355">
        <f>(4.57*'VCO2-LBM'!D192-3.23*'VO2-LBM'!D192)/1000</f>
        <v>2.8736897790055265</v>
      </c>
      <c r="E192" s="355">
        <f>(4.57*'VCO2-LBM'!E192-3.23*'VO2-LBM'!E192)/1000</f>
        <v>4.7093624999999992</v>
      </c>
      <c r="F192" s="355">
        <f>(4.57*'VCO2-LBM'!F192-3.23*'VO2-LBM'!F192)/1000</f>
        <v>1.3562323076923095</v>
      </c>
      <c r="G192" s="355">
        <f>(4.57*'VCO2-LBM'!G192-3.23*'VO2-LBM'!G192)/1000</f>
        <v>1.5458647260273992</v>
      </c>
      <c r="H192" s="355">
        <f>(4.57*'VCO2-LBM'!H192-3.23*'VO2-LBM'!H192)/1000</f>
        <v>5.8080449206349183</v>
      </c>
      <c r="I192" s="355">
        <f>(4.57*'VCO2-LBM'!I192-3.23*'VO2-LBM'!I192)/1000</f>
        <v>3.8264500000000026</v>
      </c>
      <c r="J192" s="355">
        <f>(4.57*'VCO2-LBM'!J192-3.23*'VO2-LBM'!J192)/1000</f>
        <v>4.4431229007633615</v>
      </c>
      <c r="K192" s="356">
        <f>(4.57*'VCO2-LBM'!K192-3.23*'VO2-LBM'!K192)/1000</f>
        <v>3.042641732283466</v>
      </c>
      <c r="L192" s="329">
        <f t="shared" ref="L192:P192" si="299">AVERAGE(C192:C194)</f>
        <v>1.7864558812260551</v>
      </c>
      <c r="M192" s="329">
        <f t="shared" si="299"/>
        <v>2.5047745856353605</v>
      </c>
      <c r="N192" s="329">
        <f t="shared" si="299"/>
        <v>3.691269642857145</v>
      </c>
      <c r="O192" s="329">
        <f t="shared" si="299"/>
        <v>2.5907369230769235</v>
      </c>
      <c r="P192" s="329">
        <f t="shared" si="299"/>
        <v>2.1831303652968059</v>
      </c>
      <c r="Q192" s="329">
        <f t="shared" ref="Q192" si="300">AVERAGE(H192:H194)</f>
        <v>4.7295924867724857</v>
      </c>
      <c r="R192" s="329">
        <f t="shared" ref="R192" si="301">AVERAGE(I192:I194)</f>
        <v>2.8536222222222229</v>
      </c>
      <c r="S192" s="329">
        <f t="shared" ref="S192" si="302">AVERAGE(J192:J194)</f>
        <v>4.1324645801526758</v>
      </c>
      <c r="T192" s="329">
        <f t="shared" ref="T192" si="303">AVERAGE(K192:K194)</f>
        <v>4.208540472440947</v>
      </c>
      <c r="U192" s="357">
        <f t="shared" ref="U192" si="304">AVERAGE(L192:T192)</f>
        <v>3.1867319066311803</v>
      </c>
      <c r="V192" s="352"/>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353"/>
    </row>
    <row r="193" spans="1:44">
      <c r="A193" s="223">
        <v>43725</v>
      </c>
      <c r="B193" s="224">
        <v>1.5155787037037001</v>
      </c>
      <c r="C193" s="354">
        <f>(4.57*'VCO2-LBM'!C193-3.23*'VO2-LBM'!C193)/1000</f>
        <v>2.116712471264369</v>
      </c>
      <c r="D193" s="355">
        <f>(4.57*'VCO2-LBM'!D193-3.23*'VO2-LBM'!D193)/1000</f>
        <v>2.2958074585635369</v>
      </c>
      <c r="E193" s="355">
        <f>(4.57*'VCO2-LBM'!E193-3.23*'VO2-LBM'!E193)/1000</f>
        <v>3.2201196428571475</v>
      </c>
      <c r="F193" s="355">
        <f>(4.57*'VCO2-LBM'!F193-3.23*'VO2-LBM'!F193)/1000</f>
        <v>3.1335784615384616</v>
      </c>
      <c r="G193" s="355">
        <f>(4.57*'VCO2-LBM'!G193-3.23*'VO2-LBM'!G193)/1000</f>
        <v>2.1127804794520562</v>
      </c>
      <c r="H193" s="355">
        <f>(4.57*'VCO2-LBM'!H193-3.23*'VO2-LBM'!H193)/1000</f>
        <v>4.8493249206349196</v>
      </c>
      <c r="I193" s="355">
        <f>(4.57*'VCO2-LBM'!I193-3.23*'VO2-LBM'!I193)/1000</f>
        <v>2.76275</v>
      </c>
      <c r="J193" s="355">
        <f>(4.57*'VCO2-LBM'!J193-3.23*'VO2-LBM'!J193)/1000</f>
        <v>4.2903232061068772</v>
      </c>
      <c r="K193" s="356">
        <f>(4.57*'VCO2-LBM'!K193-3.23*'VO2-LBM'!K193)/1000</f>
        <v>5.1049059842519764</v>
      </c>
      <c r="L193" s="329"/>
      <c r="M193" s="329"/>
      <c r="N193" s="329"/>
      <c r="O193" s="329"/>
      <c r="P193" s="329"/>
      <c r="Q193" s="329"/>
      <c r="R193" s="329"/>
      <c r="S193" s="329"/>
      <c r="T193" s="329"/>
      <c r="U193" s="357">
        <f t="shared" ref="U193" si="305">STDEV(L192:T192)/SQRT(COUNT(L192:T192))</f>
        <v>0.34304006493775802</v>
      </c>
      <c r="V193" s="352"/>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353"/>
    </row>
    <row r="194" spans="1:44">
      <c r="A194" s="223">
        <v>43725</v>
      </c>
      <c r="B194" s="224">
        <v>1.52946759259259</v>
      </c>
      <c r="C194" s="354">
        <f>(4.57*'VCO2-LBM'!C194-3.23*'VO2-LBM'!C194)/1000</f>
        <v>1.2296079885057498</v>
      </c>
      <c r="D194" s="355">
        <f>(4.57*'VCO2-LBM'!D194-3.23*'VO2-LBM'!D194)/1000</f>
        <v>2.344826519337019</v>
      </c>
      <c r="E194" s="355">
        <f>(4.57*'VCO2-LBM'!E194-3.23*'VO2-LBM'!E194)/1000</f>
        <v>3.1443267857142874</v>
      </c>
      <c r="F194" s="355">
        <f>(4.57*'VCO2-LBM'!F194-3.23*'VO2-LBM'!F194)/1000</f>
        <v>3.2823999999999995</v>
      </c>
      <c r="G194" s="355">
        <f>(4.57*'VCO2-LBM'!G194-3.23*'VO2-LBM'!G194)/1000</f>
        <v>2.8907458904109626</v>
      </c>
      <c r="H194" s="355">
        <f>(4.57*'VCO2-LBM'!H194-3.23*'VO2-LBM'!H194)/1000</f>
        <v>3.5314076190476191</v>
      </c>
      <c r="I194" s="355">
        <f>(4.57*'VCO2-LBM'!I194-3.23*'VO2-LBM'!I194)/1000</f>
        <v>1.971666666666666</v>
      </c>
      <c r="J194" s="355">
        <f>(4.57*'VCO2-LBM'!J194-3.23*'VO2-LBM'!J194)/1000</f>
        <v>3.6639476335877879</v>
      </c>
      <c r="K194" s="356">
        <f>(4.57*'VCO2-LBM'!K194-3.23*'VO2-LBM'!K194)/1000</f>
        <v>4.4780737007873999</v>
      </c>
      <c r="L194" s="329"/>
      <c r="M194" s="329"/>
      <c r="N194" s="329"/>
      <c r="O194" s="329"/>
      <c r="P194" s="329"/>
      <c r="Q194" s="329"/>
      <c r="R194" s="329"/>
      <c r="S194" s="329"/>
      <c r="T194" s="329"/>
      <c r="U194" s="357"/>
      <c r="V194" s="352"/>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353"/>
    </row>
    <row r="195" spans="1:44">
      <c r="A195" s="223">
        <v>43725</v>
      </c>
      <c r="B195" s="224">
        <v>1.54335648148148</v>
      </c>
      <c r="C195" s="354">
        <f>(4.57*'VCO2-LBM'!C195-3.23*'VO2-LBM'!C195)/1000</f>
        <v>1.3819909770114973</v>
      </c>
      <c r="D195" s="355">
        <f>(4.57*'VCO2-LBM'!D195-3.23*'VO2-LBM'!D195)/1000</f>
        <v>4.0871516574585636</v>
      </c>
      <c r="E195" s="355">
        <f>(4.57*'VCO2-LBM'!E195-3.23*'VO2-LBM'!E195)/1000</f>
        <v>5.1541392857142894</v>
      </c>
      <c r="F195" s="355">
        <f>(4.57*'VCO2-LBM'!F195-3.23*'VO2-LBM'!F195)/1000</f>
        <v>2.0196507692307679</v>
      </c>
      <c r="G195" s="355">
        <f>(4.57*'VCO2-LBM'!G195-3.23*'VO2-LBM'!G195)/1000</f>
        <v>2.598812191780822</v>
      </c>
      <c r="H195" s="355">
        <f>(4.57*'VCO2-LBM'!H195-3.23*'VO2-LBM'!H195)/1000</f>
        <v>3.4218090476190466</v>
      </c>
      <c r="I195" s="355">
        <f>(4.57*'VCO2-LBM'!I195-3.23*'VO2-LBM'!I195)/1000</f>
        <v>2.8963999999999976</v>
      </c>
      <c r="J195" s="355">
        <f>(4.57*'VCO2-LBM'!J195-3.23*'VO2-LBM'!J195)/1000</f>
        <v>2.6910352671755717</v>
      </c>
      <c r="K195" s="356">
        <f>(4.57*'VCO2-LBM'!K195-3.23*'VO2-LBM'!K195)/1000</f>
        <v>3.6118011023622039</v>
      </c>
      <c r="L195" s="329">
        <f t="shared" ref="L195:P195" si="306">AVERAGE(C195:C197)</f>
        <v>2.4733007088122636</v>
      </c>
      <c r="M195" s="329">
        <f t="shared" si="306"/>
        <v>2.8341127992633517</v>
      </c>
      <c r="N195" s="329">
        <f t="shared" si="306"/>
        <v>3.3900267857142876</v>
      </c>
      <c r="O195" s="329">
        <f t="shared" si="306"/>
        <v>2.3192907692307689</v>
      </c>
      <c r="P195" s="329">
        <f t="shared" si="306"/>
        <v>2.3856590867579901</v>
      </c>
      <c r="Q195" s="329">
        <f t="shared" ref="Q195" si="307">AVERAGE(H195:H197)</f>
        <v>3.1741578306878324</v>
      </c>
      <c r="R195" s="329">
        <f t="shared" ref="R195" si="308">AVERAGE(I195:I197)</f>
        <v>3.4497222222222237</v>
      </c>
      <c r="S195" s="329">
        <f t="shared" ref="S195" si="309">AVERAGE(J195:J197)</f>
        <v>5.1068247328244274</v>
      </c>
      <c r="T195" s="329">
        <f t="shared" ref="T195" si="310">AVERAGE(K195:K197)</f>
        <v>3.3620919685039392</v>
      </c>
      <c r="U195" s="357">
        <f t="shared" ref="U195" si="311">AVERAGE(L195:T195)</f>
        <v>3.1661318782241206</v>
      </c>
      <c r="V195" s="352"/>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353"/>
    </row>
    <row r="196" spans="1:44">
      <c r="A196" s="223">
        <v>43725</v>
      </c>
      <c r="B196" s="224">
        <v>1.5572453703703699</v>
      </c>
      <c r="C196" s="354">
        <f>(4.57*'VCO2-LBM'!C196-3.23*'VO2-LBM'!C196)/1000</f>
        <v>1.9544706896551742</v>
      </c>
      <c r="D196" s="355">
        <f>(4.57*'VCO2-LBM'!D196-3.23*'VO2-LBM'!D196)/1000</f>
        <v>2.3224317679558006</v>
      </c>
      <c r="E196" s="355">
        <f>(4.57*'VCO2-LBM'!E196-3.23*'VO2-LBM'!E196)/1000</f>
        <v>2.9597303571428584</v>
      </c>
      <c r="F196" s="355">
        <f>(4.57*'VCO2-LBM'!F196-3.23*'VO2-LBM'!F196)/1000</f>
        <v>3.5100492307692313</v>
      </c>
      <c r="G196" s="355">
        <f>(4.57*'VCO2-LBM'!G196-3.23*'VO2-LBM'!G196)/1000</f>
        <v>2.1105134931506835</v>
      </c>
      <c r="H196" s="355">
        <f>(4.57*'VCO2-LBM'!H196-3.23*'VO2-LBM'!H196)/1000</f>
        <v>2.8653580952380997</v>
      </c>
      <c r="I196" s="355">
        <f>(4.57*'VCO2-LBM'!I196-3.23*'VO2-LBM'!I196)/1000</f>
        <v>4.2454333333333381</v>
      </c>
      <c r="J196" s="355">
        <f>(4.57*'VCO2-LBM'!J196-3.23*'VO2-LBM'!J196)/1000</f>
        <v>4.9868581679389319</v>
      </c>
      <c r="K196" s="356">
        <f>(4.57*'VCO2-LBM'!K196-3.23*'VO2-LBM'!K196)/1000</f>
        <v>4.0363593700787428</v>
      </c>
      <c r="L196" s="329"/>
      <c r="M196" s="329"/>
      <c r="N196" s="329"/>
      <c r="O196" s="329"/>
      <c r="P196" s="329"/>
      <c r="Q196" s="329"/>
      <c r="R196" s="329"/>
      <c r="S196" s="329"/>
      <c r="T196" s="329"/>
      <c r="U196" s="357">
        <f t="shared" ref="U196" si="312">STDEV(L195:T195)/SQRT(COUNT(L195:T195))</f>
        <v>0.28508856523026493</v>
      </c>
      <c r="V196" s="352"/>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353"/>
    </row>
    <row r="197" spans="1:44">
      <c r="A197" s="223">
        <v>43725</v>
      </c>
      <c r="B197" s="224">
        <v>1.5711342592592601</v>
      </c>
      <c r="C197" s="354">
        <f>(4.57*'VCO2-LBM'!C197-3.23*'VO2-LBM'!C197)/1000</f>
        <v>4.0834404597701193</v>
      </c>
      <c r="D197" s="355">
        <f>(4.57*'VCO2-LBM'!D197-3.23*'VO2-LBM'!D197)/1000</f>
        <v>2.0927549723756909</v>
      </c>
      <c r="E197" s="355">
        <f>(4.57*'VCO2-LBM'!E197-3.23*'VO2-LBM'!E197)/1000</f>
        <v>2.0562107142857147</v>
      </c>
      <c r="F197" s="355">
        <f>(4.57*'VCO2-LBM'!F197-3.23*'VO2-LBM'!F197)/1000</f>
        <v>1.4281723076923081</v>
      </c>
      <c r="G197" s="355">
        <f>(4.57*'VCO2-LBM'!G197-3.23*'VO2-LBM'!G197)/1000</f>
        <v>2.4476515753424648</v>
      </c>
      <c r="H197" s="355">
        <f>(4.57*'VCO2-LBM'!H197-3.23*'VO2-LBM'!H197)/1000</f>
        <v>3.2353063492063501</v>
      </c>
      <c r="I197" s="355">
        <f>(4.57*'VCO2-LBM'!I197-3.23*'VO2-LBM'!I197)/1000</f>
        <v>3.207333333333334</v>
      </c>
      <c r="J197" s="355">
        <f>(4.57*'VCO2-LBM'!J197-3.23*'VO2-LBM'!J197)/1000</f>
        <v>7.6425807633587794</v>
      </c>
      <c r="K197" s="356">
        <f>(4.57*'VCO2-LBM'!K197-3.23*'VO2-LBM'!K197)/1000</f>
        <v>2.4381154330708705</v>
      </c>
      <c r="L197" s="329"/>
      <c r="M197" s="329"/>
      <c r="N197" s="329"/>
      <c r="O197" s="329"/>
      <c r="P197" s="329"/>
      <c r="Q197" s="329"/>
      <c r="R197" s="329"/>
      <c r="S197" s="329"/>
      <c r="T197" s="329"/>
      <c r="U197" s="357"/>
      <c r="V197" s="352"/>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353"/>
    </row>
    <row r="198" spans="1:44">
      <c r="A198" s="223">
        <v>43725</v>
      </c>
      <c r="B198" s="224">
        <v>1.58502314814815</v>
      </c>
      <c r="C198" s="354">
        <f>(4.57*'VCO2-LBM'!C198-3.23*'VO2-LBM'!C198)/1000</f>
        <v>3.3414922988505751</v>
      </c>
      <c r="D198" s="355">
        <f>(4.57*'VCO2-LBM'!D198-3.23*'VO2-LBM'!D198)/1000</f>
        <v>2.649371546961329</v>
      </c>
      <c r="E198" s="355">
        <f>(4.57*'VCO2-LBM'!E198-3.23*'VO2-LBM'!E198)/1000</f>
        <v>1.8548517857142852</v>
      </c>
      <c r="F198" s="355">
        <f>(4.57*'VCO2-LBM'!F198-3.23*'VO2-LBM'!F198)/1000</f>
        <v>3.8072861538461549</v>
      </c>
      <c r="G198" s="355">
        <f>(4.57*'VCO2-LBM'!G198-3.23*'VO2-LBM'!G198)/1000</f>
        <v>0.81569212328767027</v>
      </c>
      <c r="H198" s="355">
        <f>(4.57*'VCO2-LBM'!H198-3.23*'VO2-LBM'!H198)/1000</f>
        <v>2.5262020634920646</v>
      </c>
      <c r="I198" s="355">
        <f>(4.57*'VCO2-LBM'!I198-3.23*'VO2-LBM'!I198)/1000</f>
        <v>2.4548166666666673</v>
      </c>
      <c r="J198" s="355">
        <f>(4.57*'VCO2-LBM'!J198-3.23*'VO2-LBM'!J198)/1000</f>
        <v>5.0191587786259566</v>
      </c>
      <c r="K198" s="356">
        <f>(4.57*'VCO2-LBM'!K198-3.23*'VO2-LBM'!K198)/1000</f>
        <v>2.9709151181102369</v>
      </c>
      <c r="L198" s="329">
        <f t="shared" ref="L198:P198" si="313">AVERAGE(C198:C200)</f>
        <v>3.6287938314176258</v>
      </c>
      <c r="M198" s="329">
        <f t="shared" si="313"/>
        <v>1.9782985267035007</v>
      </c>
      <c r="N198" s="329">
        <f t="shared" si="313"/>
        <v>2.1965196428571434</v>
      </c>
      <c r="O198" s="329">
        <f t="shared" si="313"/>
        <v>2.3345723076923077</v>
      </c>
      <c r="P198" s="329">
        <f t="shared" si="313"/>
        <v>2.1370011415525125</v>
      </c>
      <c r="Q198" s="329">
        <f t="shared" ref="Q198" si="314">AVERAGE(H198:H200)</f>
        <v>3.3295965608465625</v>
      </c>
      <c r="R198" s="329">
        <f t="shared" ref="R198" si="315">AVERAGE(I198:I200)</f>
        <v>1.9039777777777778</v>
      </c>
      <c r="S198" s="329">
        <f t="shared" ref="S198" si="316">AVERAGE(J198:J200)</f>
        <v>4.3784606615776109</v>
      </c>
      <c r="T198" s="329">
        <f t="shared" ref="T198" si="317">AVERAGE(K198:K200)</f>
        <v>3.1935147769028873</v>
      </c>
      <c r="U198" s="357">
        <f t="shared" ref="U198" si="318">AVERAGE(L198:T198)</f>
        <v>2.7867483585919919</v>
      </c>
      <c r="V198" s="352"/>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353"/>
    </row>
    <row r="199" spans="1:44">
      <c r="A199" s="223">
        <v>43725</v>
      </c>
      <c r="B199" s="224">
        <v>1.59891203703703</v>
      </c>
      <c r="C199" s="354">
        <f>(4.57*'VCO2-LBM'!C199-3.23*'VO2-LBM'!C199)/1000</f>
        <v>2.8284612643678155</v>
      </c>
      <c r="D199" s="355">
        <f>(4.57*'VCO2-LBM'!D199-3.23*'VO2-LBM'!D199)/1000</f>
        <v>1.3338273480662992</v>
      </c>
      <c r="E199" s="355">
        <f>(4.57*'VCO2-LBM'!E199-3.23*'VO2-LBM'!E199)/1000</f>
        <v>2.4800142857142857</v>
      </c>
      <c r="F199" s="355">
        <f>(4.57*'VCO2-LBM'!F199-3.23*'VO2-LBM'!F199)/1000</f>
        <v>1.5666876923076907</v>
      </c>
      <c r="G199" s="355">
        <f>(4.57*'VCO2-LBM'!G199-3.23*'VO2-LBM'!G199)/1000</f>
        <v>2.3527765068493172</v>
      </c>
      <c r="H199" s="355">
        <f>(4.57*'VCO2-LBM'!H199-3.23*'VO2-LBM'!H199)/1000</f>
        <v>4.2344146031746055</v>
      </c>
      <c r="I199" s="355">
        <f>(4.57*'VCO2-LBM'!I199-3.23*'VO2-LBM'!I199)/1000</f>
        <v>1.7304999999999999</v>
      </c>
      <c r="J199" s="355">
        <f>(4.57*'VCO2-LBM'!J199-3.23*'VO2-LBM'!J199)/1000</f>
        <v>4.5125167938931332</v>
      </c>
      <c r="K199" s="356">
        <f>(4.57*'VCO2-LBM'!K199-3.23*'VO2-LBM'!K199)/1000</f>
        <v>2.7194686614173205</v>
      </c>
      <c r="L199" s="329"/>
      <c r="M199" s="329"/>
      <c r="N199" s="329"/>
      <c r="O199" s="329"/>
      <c r="P199" s="329"/>
      <c r="Q199" s="329"/>
      <c r="R199" s="329"/>
      <c r="S199" s="329"/>
      <c r="T199" s="329"/>
      <c r="U199" s="357">
        <f t="shared" ref="U199" si="319">STDEV(L198:T198)/SQRT(COUNT(L198:T198))</f>
        <v>0.29132387752832117</v>
      </c>
      <c r="V199" s="352"/>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353"/>
    </row>
    <row r="200" spans="1:44">
      <c r="A200" s="223">
        <v>43725</v>
      </c>
      <c r="B200" s="224">
        <v>1.6128009259259199</v>
      </c>
      <c r="C200" s="354">
        <f>(4.57*'VCO2-LBM'!C200-3.23*'VO2-LBM'!C200)/1000</f>
        <v>4.7164279310344863</v>
      </c>
      <c r="D200" s="355">
        <f>(4.57*'VCO2-LBM'!D200-3.23*'VO2-LBM'!D200)/1000</f>
        <v>1.9516966850828739</v>
      </c>
      <c r="E200" s="355">
        <f>(4.57*'VCO2-LBM'!E200-3.23*'VO2-LBM'!E200)/1000</f>
        <v>2.2546928571428579</v>
      </c>
      <c r="F200" s="355">
        <f>(4.57*'VCO2-LBM'!F200-3.23*'VO2-LBM'!F200)/1000</f>
        <v>1.6297430769230778</v>
      </c>
      <c r="G200" s="355">
        <f>(4.57*'VCO2-LBM'!G200-3.23*'VO2-LBM'!G200)/1000</f>
        <v>3.2425347945205503</v>
      </c>
      <c r="H200" s="355">
        <f>(4.57*'VCO2-LBM'!H200-3.23*'VO2-LBM'!H200)/1000</f>
        <v>3.2281730158730171</v>
      </c>
      <c r="I200" s="355">
        <f>(4.57*'VCO2-LBM'!I200-3.23*'VO2-LBM'!I200)/1000</f>
        <v>1.5266166666666667</v>
      </c>
      <c r="J200" s="355">
        <f>(4.57*'VCO2-LBM'!J200-3.23*'VO2-LBM'!J200)/1000</f>
        <v>3.6037064122137434</v>
      </c>
      <c r="K200" s="356">
        <f>(4.57*'VCO2-LBM'!K200-3.23*'VO2-LBM'!K200)/1000</f>
        <v>3.890160551181105</v>
      </c>
      <c r="L200" s="329"/>
      <c r="M200" s="329"/>
      <c r="N200" s="329"/>
      <c r="O200" s="329"/>
      <c r="P200" s="329"/>
      <c r="Q200" s="329"/>
      <c r="R200" s="329"/>
      <c r="S200" s="329"/>
      <c r="T200" s="329"/>
      <c r="U200" s="357"/>
      <c r="V200" s="352"/>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353"/>
    </row>
    <row r="201" spans="1:44">
      <c r="A201" s="223">
        <v>43725</v>
      </c>
      <c r="B201" s="224">
        <v>1.6266898148148099</v>
      </c>
      <c r="C201" s="354">
        <f>(4.57*'VCO2-LBM'!C201-3.23*'VO2-LBM'!C201)/1000</f>
        <v>2.7432831609195438</v>
      </c>
      <c r="D201" s="355">
        <f>(4.57*'VCO2-LBM'!D201-3.23*'VO2-LBM'!D201)/1000</f>
        <v>1.479317403314919</v>
      </c>
      <c r="E201" s="355">
        <f>(4.57*'VCO2-LBM'!E201-3.23*'VO2-LBM'!E201)/1000</f>
        <v>3.4887535714285693</v>
      </c>
      <c r="F201" s="355">
        <f>(4.57*'VCO2-LBM'!F201-3.23*'VO2-LBM'!F201)/1000</f>
        <v>1.2317630769230783</v>
      </c>
      <c r="G201" s="355">
        <f>(4.57*'VCO2-LBM'!G201-3.23*'VO2-LBM'!G201)/1000</f>
        <v>1.5140592465753435</v>
      </c>
      <c r="H201" s="355">
        <f>(4.57*'VCO2-LBM'!H201-3.23*'VO2-LBM'!H201)/1000</f>
        <v>4.3670266666666722</v>
      </c>
      <c r="I201" s="355">
        <f>(4.57*'VCO2-LBM'!I201-3.23*'VO2-LBM'!I201)/1000</f>
        <v>2.4514666666666671</v>
      </c>
      <c r="J201" s="355">
        <f>(4.57*'VCO2-LBM'!J201-3.23*'VO2-LBM'!J201)/1000</f>
        <v>2.8516563358778622</v>
      </c>
      <c r="K201" s="356">
        <f>(4.57*'VCO2-LBM'!K201-3.23*'VO2-LBM'!K201)/1000</f>
        <v>3.2764202362204777</v>
      </c>
      <c r="L201" s="329">
        <f t="shared" ref="L201:P201" si="320">AVERAGE(C201:C203)</f>
        <v>3.0148646168582416</v>
      </c>
      <c r="M201" s="329">
        <f t="shared" si="320"/>
        <v>3.0424620626151024</v>
      </c>
      <c r="N201" s="329">
        <f t="shared" si="320"/>
        <v>2.644151785714286</v>
      </c>
      <c r="O201" s="329">
        <f t="shared" si="320"/>
        <v>3.3004343589743605</v>
      </c>
      <c r="P201" s="329">
        <f t="shared" si="320"/>
        <v>2.7678098173515999</v>
      </c>
      <c r="Q201" s="329">
        <f t="shared" ref="Q201" si="321">AVERAGE(H201:H203)</f>
        <v>3.7921366137566181</v>
      </c>
      <c r="R201" s="329">
        <f t="shared" ref="R201" si="322">AVERAGE(I201:I203)</f>
        <v>4.0909222222222246</v>
      </c>
      <c r="S201" s="329">
        <f t="shared" ref="S201" si="323">AVERAGE(J201:J203)</f>
        <v>2.9618267684478412</v>
      </c>
      <c r="T201" s="329">
        <f t="shared" ref="T201" si="324">AVERAGE(K201:K203)</f>
        <v>4.7325553018372748</v>
      </c>
      <c r="U201" s="357">
        <f t="shared" ref="U201" si="325">AVERAGE(L201:T201)</f>
        <v>3.3719070608641721</v>
      </c>
      <c r="V201" s="352"/>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353"/>
    </row>
    <row r="202" spans="1:44">
      <c r="A202" s="223">
        <v>43725</v>
      </c>
      <c r="B202" s="224">
        <v>1.6405787037037001</v>
      </c>
      <c r="C202" s="354">
        <f>(4.57*'VCO2-LBM'!C202-3.23*'VO2-LBM'!C202)/1000</f>
        <v>2.3136235632183961</v>
      </c>
      <c r="D202" s="355">
        <f>(4.57*'VCO2-LBM'!D202-3.23*'VO2-LBM'!D202)/1000</f>
        <v>2.7605870165745836</v>
      </c>
      <c r="E202" s="355">
        <f>(4.57*'VCO2-LBM'!E202-3.23*'VO2-LBM'!E202)/1000</f>
        <v>2.3061696428571468</v>
      </c>
      <c r="F202" s="355">
        <f>(4.57*'VCO2-LBM'!F202-3.23*'VO2-LBM'!F202)/1000</f>
        <v>4.0131384615384631</v>
      </c>
      <c r="G202" s="355">
        <f>(4.57*'VCO2-LBM'!G202-3.23*'VO2-LBM'!G202)/1000</f>
        <v>3.473665890410961</v>
      </c>
      <c r="H202" s="355">
        <f>(4.57*'VCO2-LBM'!H202-3.23*'VO2-LBM'!H202)/1000</f>
        <v>4.1553704761904795</v>
      </c>
      <c r="I202" s="355">
        <f>(4.57*'VCO2-LBM'!I202-3.23*'VO2-LBM'!I202)/1000</f>
        <v>5.532950000000004</v>
      </c>
      <c r="J202" s="355">
        <f>(4.57*'VCO2-LBM'!J202-3.23*'VO2-LBM'!J202)/1000</f>
        <v>3.5885462595419906</v>
      </c>
      <c r="K202" s="356">
        <f>(4.57*'VCO2-LBM'!K202-3.23*'VO2-LBM'!K202)/1000</f>
        <v>6.1013537007874072</v>
      </c>
      <c r="L202" s="329"/>
      <c r="M202" s="329"/>
      <c r="N202" s="329"/>
      <c r="O202" s="329"/>
      <c r="P202" s="329"/>
      <c r="Q202" s="329"/>
      <c r="R202" s="329"/>
      <c r="S202" s="329"/>
      <c r="T202" s="329"/>
      <c r="U202" s="357">
        <f t="shared" ref="U202" si="326">STDEV(L201:T201)/SQRT(COUNT(L201:T201))</f>
        <v>0.23120421595465476</v>
      </c>
      <c r="V202" s="352"/>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353"/>
    </row>
    <row r="203" spans="1:44">
      <c r="A203" s="223">
        <v>43725</v>
      </c>
      <c r="B203" s="224">
        <v>1.65446759259259</v>
      </c>
      <c r="C203" s="354">
        <f>(4.57*'VCO2-LBM'!C203-3.23*'VO2-LBM'!C203)/1000</f>
        <v>3.9876871264367839</v>
      </c>
      <c r="D203" s="355">
        <f>(4.57*'VCO2-LBM'!D203-3.23*'VO2-LBM'!D203)/1000</f>
        <v>4.887481767955804</v>
      </c>
      <c r="E203" s="355">
        <f>(4.57*'VCO2-LBM'!E203-3.23*'VO2-LBM'!E203)/1000</f>
        <v>2.1375321428571423</v>
      </c>
      <c r="F203" s="355">
        <f>(4.57*'VCO2-LBM'!F203-3.23*'VO2-LBM'!F203)/1000</f>
        <v>4.6564015384615391</v>
      </c>
      <c r="G203" s="355">
        <f>(4.57*'VCO2-LBM'!G203-3.23*'VO2-LBM'!G203)/1000</f>
        <v>3.3157043150684951</v>
      </c>
      <c r="H203" s="355">
        <f>(4.57*'VCO2-LBM'!H203-3.23*'VO2-LBM'!H203)/1000</f>
        <v>2.8540126984127037</v>
      </c>
      <c r="I203" s="355">
        <f>(4.57*'VCO2-LBM'!I203-3.23*'VO2-LBM'!I203)/1000</f>
        <v>4.2883500000000021</v>
      </c>
      <c r="J203" s="355">
        <f>(4.57*'VCO2-LBM'!J203-3.23*'VO2-LBM'!J203)/1000</f>
        <v>2.4452777099236718</v>
      </c>
      <c r="K203" s="356">
        <f>(4.57*'VCO2-LBM'!K203-3.23*'VO2-LBM'!K203)/1000</f>
        <v>4.8198919685039403</v>
      </c>
      <c r="L203" s="329"/>
      <c r="M203" s="329"/>
      <c r="N203" s="329"/>
      <c r="O203" s="329"/>
      <c r="P203" s="329"/>
      <c r="Q203" s="329"/>
      <c r="R203" s="329"/>
      <c r="S203" s="329"/>
      <c r="T203" s="329"/>
      <c r="U203" s="357"/>
      <c r="V203" s="352"/>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353"/>
    </row>
    <row r="204" spans="1:44">
      <c r="A204" s="223">
        <v>43725</v>
      </c>
      <c r="B204" s="224">
        <v>1.66835648148148</v>
      </c>
      <c r="C204" s="354">
        <f>(4.57*'VCO2-LBM'!C204-3.23*'VO2-LBM'!C204)/1000</f>
        <v>4.3426971264367804</v>
      </c>
      <c r="D204" s="355">
        <f>(4.57*'VCO2-LBM'!D204-3.23*'VO2-LBM'!D204)/1000</f>
        <v>2.0098320441988964</v>
      </c>
      <c r="E204" s="355">
        <f>(4.57*'VCO2-LBM'!E204-3.23*'VO2-LBM'!E204)/1000</f>
        <v>2.7398250000000006</v>
      </c>
      <c r="F204" s="355">
        <f>(4.57*'VCO2-LBM'!F204-3.23*'VO2-LBM'!F204)/1000</f>
        <v>2.6111292307692309</v>
      </c>
      <c r="G204" s="355">
        <f>(4.57*'VCO2-LBM'!G204-3.23*'VO2-LBM'!G204)/1000</f>
        <v>2.7771935616438368</v>
      </c>
      <c r="H204" s="355">
        <f>(4.57*'VCO2-LBM'!H204-3.23*'VO2-LBM'!H204)/1000</f>
        <v>2.8369266666666664</v>
      </c>
      <c r="I204" s="355">
        <f>(4.57*'VCO2-LBM'!I204-3.23*'VO2-LBM'!I204)/1000</f>
        <v>4.0882166666666668</v>
      </c>
      <c r="J204" s="355">
        <f>(4.57*'VCO2-LBM'!J204-3.23*'VO2-LBM'!J204)/1000</f>
        <v>2.6180635114503894</v>
      </c>
      <c r="K204" s="356">
        <f>(4.57*'VCO2-LBM'!K204-3.23*'VO2-LBM'!K204)/1000</f>
        <v>3.679137874015749</v>
      </c>
      <c r="L204" s="329">
        <f t="shared" ref="L204:P204" si="327">AVERAGE(C204:C206)</f>
        <v>4.5862389080459769</v>
      </c>
      <c r="M204" s="329">
        <f t="shared" si="327"/>
        <v>2.4129431860036856</v>
      </c>
      <c r="N204" s="329">
        <f t="shared" si="327"/>
        <v>3.353791071428573</v>
      </c>
      <c r="O204" s="329">
        <f t="shared" si="327"/>
        <v>2.3887825641025646</v>
      </c>
      <c r="P204" s="329">
        <f t="shared" si="327"/>
        <v>1.7863006164383572</v>
      </c>
      <c r="Q204" s="329">
        <f t="shared" ref="Q204" si="328">AVERAGE(H204:H206)</f>
        <v>2.3254779894179891</v>
      </c>
      <c r="R204" s="329">
        <f t="shared" ref="R204" si="329">AVERAGE(I204:I206)</f>
        <v>4.0993388888888909</v>
      </c>
      <c r="S204" s="329">
        <f t="shared" ref="S204" si="330">AVERAGE(J204:J206)</f>
        <v>4.5643153689567511</v>
      </c>
      <c r="T204" s="329">
        <f t="shared" ref="T204" si="331">AVERAGE(K204:K206)</f>
        <v>4.4576446456692942</v>
      </c>
      <c r="U204" s="357">
        <f t="shared" ref="U204" si="332">AVERAGE(L204:T204)</f>
        <v>3.3305370265502314</v>
      </c>
      <c r="V204" s="352"/>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353"/>
    </row>
    <row r="205" spans="1:44">
      <c r="A205" s="223">
        <v>43725</v>
      </c>
      <c r="B205" s="224">
        <v>1.6822453703703699</v>
      </c>
      <c r="C205" s="354">
        <f>(4.57*'VCO2-LBM'!C205-3.23*'VO2-LBM'!C205)/1000</f>
        <v>5.0899718390804614</v>
      </c>
      <c r="D205" s="355">
        <f>(4.57*'VCO2-LBM'!D205-3.23*'VO2-LBM'!D205)/1000</f>
        <v>2.2966668508287311</v>
      </c>
      <c r="E205" s="355">
        <f>(4.57*'VCO2-LBM'!E205-3.23*'VO2-LBM'!E205)/1000</f>
        <v>4.2614035714285743</v>
      </c>
      <c r="F205" s="355">
        <f>(4.57*'VCO2-LBM'!F205-3.23*'VO2-LBM'!F205)/1000</f>
        <v>2.3369753846153851</v>
      </c>
      <c r="G205" s="355">
        <f>(4.57*'VCO2-LBM'!G205-3.23*'VO2-LBM'!G205)/1000</f>
        <v>1.2946352739726044</v>
      </c>
      <c r="H205" s="355">
        <f>(4.57*'VCO2-LBM'!H205-3.23*'VO2-LBM'!H205)/1000</f>
        <v>1.448678095238096</v>
      </c>
      <c r="I205" s="355">
        <f>(4.57*'VCO2-LBM'!I205-3.23*'VO2-LBM'!I205)/1000</f>
        <v>3.4945666666666675</v>
      </c>
      <c r="J205" s="355">
        <f>(4.57*'VCO2-LBM'!J205-3.23*'VO2-LBM'!J205)/1000</f>
        <v>6.8647367938931385</v>
      </c>
      <c r="K205" s="356">
        <f>(4.57*'VCO2-LBM'!K205-3.23*'VO2-LBM'!K205)/1000</f>
        <v>4.0624347244094512</v>
      </c>
      <c r="L205" s="329"/>
      <c r="M205" s="329"/>
      <c r="N205" s="329"/>
      <c r="O205" s="329"/>
      <c r="P205" s="329"/>
      <c r="Q205" s="329"/>
      <c r="R205" s="329"/>
      <c r="S205" s="329"/>
      <c r="T205" s="329"/>
      <c r="U205" s="357">
        <f t="shared" ref="U205" si="333">STDEV(L204:T204)/SQRT(COUNT(L204:T204))</f>
        <v>0.37425211598124491</v>
      </c>
      <c r="V205" s="352"/>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353"/>
    </row>
    <row r="206" spans="1:44">
      <c r="A206" s="223">
        <v>43725</v>
      </c>
      <c r="B206" s="224">
        <v>1.6961342592592601</v>
      </c>
      <c r="C206" s="354">
        <f>(4.57*'VCO2-LBM'!C206-3.23*'VO2-LBM'!C206)/1000</f>
        <v>4.3260477586206907</v>
      </c>
      <c r="D206" s="355">
        <f>(4.57*'VCO2-LBM'!D206-3.23*'VO2-LBM'!D206)/1000</f>
        <v>2.9323306629834298</v>
      </c>
      <c r="E206" s="355">
        <f>(4.57*'VCO2-LBM'!E206-3.23*'VO2-LBM'!E206)/1000</f>
        <v>3.0601446428571455</v>
      </c>
      <c r="F206" s="355">
        <f>(4.57*'VCO2-LBM'!F206-3.23*'VO2-LBM'!F206)/1000</f>
        <v>2.2182430769230779</v>
      </c>
      <c r="G206" s="355">
        <f>(4.57*'VCO2-LBM'!G206-3.23*'VO2-LBM'!G206)/1000</f>
        <v>1.2870730136986313</v>
      </c>
      <c r="H206" s="355">
        <f>(4.57*'VCO2-LBM'!H206-3.23*'VO2-LBM'!H206)/1000</f>
        <v>2.6908292063492043</v>
      </c>
      <c r="I206" s="355">
        <f>(4.57*'VCO2-LBM'!I206-3.23*'VO2-LBM'!I206)/1000</f>
        <v>4.7152333333333374</v>
      </c>
      <c r="J206" s="355">
        <f>(4.57*'VCO2-LBM'!J206-3.23*'VO2-LBM'!J206)/1000</f>
        <v>4.2101458015267239</v>
      </c>
      <c r="K206" s="356">
        <f>(4.57*'VCO2-LBM'!K206-3.23*'VO2-LBM'!K206)/1000</f>
        <v>5.6313613385826828</v>
      </c>
      <c r="L206" s="329"/>
      <c r="M206" s="329"/>
      <c r="N206" s="329"/>
      <c r="O206" s="329"/>
      <c r="P206" s="329"/>
      <c r="Q206" s="329"/>
      <c r="R206" s="329"/>
      <c r="S206" s="329"/>
      <c r="T206" s="329"/>
      <c r="U206" s="357"/>
      <c r="V206" s="352"/>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353"/>
    </row>
    <row r="207" spans="1:44">
      <c r="A207" s="223">
        <v>43725</v>
      </c>
      <c r="B207" s="224">
        <v>1.71002314814814</v>
      </c>
      <c r="C207" s="354">
        <f>(4.57*'VCO2-LBM'!C207-3.23*'VO2-LBM'!C207)/1000</f>
        <v>3.3498091954023037</v>
      </c>
      <c r="D207" s="355">
        <f>(4.57*'VCO2-LBM'!D207-3.23*'VO2-LBM'!D207)/1000</f>
        <v>4.1638229281767947</v>
      </c>
      <c r="E207" s="355">
        <f>(4.57*'VCO2-LBM'!E207-3.23*'VO2-LBM'!E207)/1000</f>
        <v>2.5740321428571424</v>
      </c>
      <c r="F207" s="355">
        <f>(4.57*'VCO2-LBM'!F207-3.23*'VO2-LBM'!F207)/1000</f>
        <v>3.5796030769230764</v>
      </c>
      <c r="G207" s="355">
        <f>(4.57*'VCO2-LBM'!G207-3.23*'VO2-LBM'!G207)/1000</f>
        <v>1.6616840410958902</v>
      </c>
      <c r="H207" s="355">
        <f>(4.57*'VCO2-LBM'!H207-3.23*'VO2-LBM'!H207)/1000</f>
        <v>2.8605685714285753</v>
      </c>
      <c r="I207" s="355">
        <f>(4.57*'VCO2-LBM'!I207-3.23*'VO2-LBM'!I207)/1000</f>
        <v>6.0790333333333333</v>
      </c>
      <c r="J207" s="355">
        <f>(4.57*'VCO2-LBM'!J207-3.23*'VO2-LBM'!J207)/1000</f>
        <v>6.4397200000000048</v>
      </c>
      <c r="K207" s="356">
        <f>(4.57*'VCO2-LBM'!K207-3.23*'VO2-LBM'!K207)/1000</f>
        <v>4.1767257480314948</v>
      </c>
      <c r="L207" s="329">
        <f t="shared" ref="L207:P207" si="334">AVERAGE(C207:C209)</f>
        <v>3.4810832567049839</v>
      </c>
      <c r="M207" s="329">
        <f t="shared" si="334"/>
        <v>3.9302479742173113</v>
      </c>
      <c r="N207" s="329">
        <f t="shared" si="334"/>
        <v>3.1806857142857141</v>
      </c>
      <c r="O207" s="329">
        <f t="shared" si="334"/>
        <v>3.1201810256410258</v>
      </c>
      <c r="P207" s="329">
        <f t="shared" si="334"/>
        <v>1.3174066438356171</v>
      </c>
      <c r="Q207" s="329">
        <f t="shared" ref="Q207" si="335">AVERAGE(H207:H209)</f>
        <v>4.242957619047619</v>
      </c>
      <c r="R207" s="329">
        <f t="shared" ref="R207" si="336">AVERAGE(I207:I209)</f>
        <v>5.2955166666666686</v>
      </c>
      <c r="S207" s="329">
        <f t="shared" ref="S207" si="337">AVERAGE(J207:J209)</f>
        <v>6.192442544529265</v>
      </c>
      <c r="T207" s="329">
        <f t="shared" ref="T207" si="338">AVERAGE(K207:K209)</f>
        <v>5.019084304461944</v>
      </c>
      <c r="U207" s="357">
        <f t="shared" ref="U207" si="339">AVERAGE(L207:T207)</f>
        <v>3.975511749932239</v>
      </c>
      <c r="V207" s="352"/>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353"/>
    </row>
    <row r="208" spans="1:44">
      <c r="A208" s="223">
        <v>43725</v>
      </c>
      <c r="B208" s="224">
        <v>1.72391203703704</v>
      </c>
      <c r="C208" s="354">
        <f>(4.57*'VCO2-LBM'!C208-3.23*'VO2-LBM'!C208)/1000</f>
        <v>3.0230984482758632</v>
      </c>
      <c r="D208" s="355">
        <f>(4.57*'VCO2-LBM'!D208-3.23*'VO2-LBM'!D208)/1000</f>
        <v>2.7449662983425425</v>
      </c>
      <c r="E208" s="355">
        <f>(4.57*'VCO2-LBM'!E208-3.23*'VO2-LBM'!E208)/1000</f>
        <v>3.249337499999998</v>
      </c>
      <c r="F208" s="355">
        <f>(4.57*'VCO2-LBM'!F208-3.23*'VO2-LBM'!F208)/1000</f>
        <v>2.5392230769230757</v>
      </c>
      <c r="G208" s="355">
        <f>(4.57*'VCO2-LBM'!G208-3.23*'VO2-LBM'!G208)/1000</f>
        <v>1.9940343835616476</v>
      </c>
      <c r="H208" s="355">
        <f>(4.57*'VCO2-LBM'!H208-3.23*'VO2-LBM'!H208)/1000</f>
        <v>6.7825261904761867</v>
      </c>
      <c r="I208" s="355">
        <f>(4.57*'VCO2-LBM'!I208-3.23*'VO2-LBM'!I208)/1000</f>
        <v>5.3101000000000038</v>
      </c>
      <c r="J208" s="355">
        <f>(4.57*'VCO2-LBM'!J208-3.23*'VO2-LBM'!J208)/1000</f>
        <v>5.1164600000000044</v>
      </c>
      <c r="K208" s="356">
        <f>(4.57*'VCO2-LBM'!K208-3.23*'VO2-LBM'!K208)/1000</f>
        <v>6.7729220472440979</v>
      </c>
      <c r="L208" s="329"/>
      <c r="M208" s="329"/>
      <c r="N208" s="329"/>
      <c r="O208" s="329"/>
      <c r="P208" s="329"/>
      <c r="Q208" s="329"/>
      <c r="R208" s="329"/>
      <c r="S208" s="329"/>
      <c r="T208" s="329"/>
      <c r="U208" s="357">
        <f t="shared" ref="U208" si="340">STDEV(L207:T207)/SQRT(COUNT(L207:T207))</f>
        <v>0.47861397504687292</v>
      </c>
      <c r="V208" s="352"/>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353"/>
    </row>
    <row r="209" spans="1:44">
      <c r="A209" s="223">
        <v>43725</v>
      </c>
      <c r="B209" s="224">
        <v>1.7378009259259199</v>
      </c>
      <c r="C209" s="354">
        <f>(4.57*'VCO2-LBM'!C209-3.23*'VO2-LBM'!C209)/1000</f>
        <v>4.0703421264367847</v>
      </c>
      <c r="D209" s="355">
        <f>(4.57*'VCO2-LBM'!D209-3.23*'VO2-LBM'!D209)/1000</f>
        <v>4.8819546961325964</v>
      </c>
      <c r="E209" s="355">
        <f>(4.57*'VCO2-LBM'!E209-3.23*'VO2-LBM'!E209)/1000</f>
        <v>3.7186875000000019</v>
      </c>
      <c r="F209" s="355">
        <f>(4.57*'VCO2-LBM'!F209-3.23*'VO2-LBM'!F209)/1000</f>
        <v>3.2417169230769249</v>
      </c>
      <c r="G209" s="355">
        <f>(4.57*'VCO2-LBM'!G209-3.23*'VO2-LBM'!G209)/1000</f>
        <v>0.29650150684931398</v>
      </c>
      <c r="H209" s="355">
        <f>(4.57*'VCO2-LBM'!H209-3.23*'VO2-LBM'!H209)/1000</f>
        <v>3.0857780952380947</v>
      </c>
      <c r="I209" s="355">
        <f>(4.57*'VCO2-LBM'!I209-3.23*'VO2-LBM'!I209)/1000</f>
        <v>4.497416666666668</v>
      </c>
      <c r="J209" s="355">
        <f>(4.57*'VCO2-LBM'!J209-3.23*'VO2-LBM'!J209)/1000</f>
        <v>7.0211476335877885</v>
      </c>
      <c r="K209" s="356">
        <f>(4.57*'VCO2-LBM'!K209-3.23*'VO2-LBM'!K209)/1000</f>
        <v>4.1076051181102393</v>
      </c>
      <c r="L209" s="329"/>
      <c r="M209" s="329"/>
      <c r="N209" s="329"/>
      <c r="O209" s="329"/>
      <c r="P209" s="329"/>
      <c r="Q209" s="329"/>
      <c r="R209" s="329"/>
      <c r="S209" s="329"/>
      <c r="T209" s="329"/>
      <c r="U209" s="357"/>
      <c r="V209" s="352"/>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353"/>
    </row>
    <row r="210" spans="1:44">
      <c r="A210" s="233">
        <v>43725</v>
      </c>
      <c r="B210" s="234">
        <v>1.7516898148148099</v>
      </c>
      <c r="C210" s="354">
        <f>(4.57*'VCO2-LBM'!C210-3.23*'VO2-LBM'!C210)/1000</f>
        <v>2.4521917816091956</v>
      </c>
      <c r="D210" s="355">
        <f>(4.57*'VCO2-LBM'!D210-3.23*'VO2-LBM'!D210)/1000</f>
        <v>3.7487870165745862</v>
      </c>
      <c r="E210" s="355">
        <f>(4.57*'VCO2-LBM'!E210-3.23*'VO2-LBM'!E210)/1000</f>
        <v>3.2713071428571459</v>
      </c>
      <c r="F210" s="355">
        <f>(4.57*'VCO2-LBM'!F210-3.23*'VO2-LBM'!F210)/1000</f>
        <v>4.693310769230771</v>
      </c>
      <c r="G210" s="355">
        <f>(4.57*'VCO2-LBM'!G210-3.23*'VO2-LBM'!G210)/1000</f>
        <v>1.9785884246575351</v>
      </c>
      <c r="H210" s="355">
        <f>(4.57*'VCO2-LBM'!H210-3.23*'VO2-LBM'!H210)/1000</f>
        <v>3.4252398412698422</v>
      </c>
      <c r="I210" s="355">
        <f>(4.57*'VCO2-LBM'!I210-3.23*'VO2-LBM'!I210)/1000</f>
        <v>3.9029500000000024</v>
      </c>
      <c r="J210" s="355">
        <f>(4.57*'VCO2-LBM'!J210-3.23*'VO2-LBM'!J210)/1000</f>
        <v>5.5873899236641265</v>
      </c>
      <c r="K210" s="356">
        <f>(4.57*'VCO2-LBM'!K210-3.23*'VO2-LBM'!K210)/1000</f>
        <v>5.92268866141732</v>
      </c>
      <c r="L210" s="329">
        <f t="shared" ref="L210:P210" si="341">AVERAGE(C210:C212)</f>
        <v>3.5935326819923374</v>
      </c>
      <c r="M210" s="329">
        <f t="shared" si="341"/>
        <v>3.7289592081031326</v>
      </c>
      <c r="N210" s="329">
        <f t="shared" si="341"/>
        <v>4.7916321428571456</v>
      </c>
      <c r="O210" s="329">
        <f t="shared" si="341"/>
        <v>4.9490805128205144</v>
      </c>
      <c r="P210" s="329">
        <f t="shared" si="341"/>
        <v>2.6531973059360747</v>
      </c>
      <c r="Q210" s="329">
        <f t="shared" ref="Q210" si="342">AVERAGE(H210:H212)</f>
        <v>5.0635570370370369</v>
      </c>
      <c r="R210" s="329">
        <f t="shared" ref="R210" si="343">AVERAGE(I210:I212)</f>
        <v>4.7350333333333365</v>
      </c>
      <c r="S210" s="329">
        <f t="shared" ref="S210" si="344">AVERAGE(J210:J212)</f>
        <v>6.5396061577608195</v>
      </c>
      <c r="T210" s="329">
        <f t="shared" ref="T210" si="345">AVERAGE(K210:K212)</f>
        <v>5.308601916010498</v>
      </c>
      <c r="U210" s="357">
        <f t="shared" ref="U210" si="346">AVERAGE(L210:T210)</f>
        <v>4.5959111439834324</v>
      </c>
      <c r="V210" s="352"/>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353"/>
    </row>
    <row r="211" spans="1:44">
      <c r="A211" s="233">
        <v>43725</v>
      </c>
      <c r="B211" s="234">
        <v>1.7655787037037001</v>
      </c>
      <c r="C211" s="354">
        <f>(4.57*'VCO2-LBM'!C211-3.23*'VO2-LBM'!C211)/1000</f>
        <v>3.2776515517241367</v>
      </c>
      <c r="D211" s="355">
        <f>(4.57*'VCO2-LBM'!D211-3.23*'VO2-LBM'!D211)/1000</f>
        <v>2.7706469613259688</v>
      </c>
      <c r="E211" s="355">
        <f>(4.57*'VCO2-LBM'!E211-3.23*'VO2-LBM'!E211)/1000</f>
        <v>4.5753267857142887</v>
      </c>
      <c r="F211" s="355">
        <f>(4.57*'VCO2-LBM'!F211-3.23*'VO2-LBM'!F211)/1000</f>
        <v>4.3902015384615369</v>
      </c>
      <c r="G211" s="355">
        <f>(4.57*'VCO2-LBM'!G211-3.23*'VO2-LBM'!G211)/1000</f>
        <v>2.0983665068493176</v>
      </c>
      <c r="H211" s="355">
        <f>(4.57*'VCO2-LBM'!H211-3.23*'VO2-LBM'!H211)/1000</f>
        <v>5.9860046031746021</v>
      </c>
      <c r="I211" s="355">
        <f>(4.57*'VCO2-LBM'!I211-3.23*'VO2-LBM'!I211)/1000</f>
        <v>5.8039166666666713</v>
      </c>
      <c r="J211" s="355">
        <f>(4.57*'VCO2-LBM'!J211-3.23*'VO2-LBM'!J211)/1000</f>
        <v>7.2566541984732904</v>
      </c>
      <c r="K211" s="356">
        <f>(4.57*'VCO2-LBM'!K211-3.23*'VO2-LBM'!K211)/1000</f>
        <v>3.578978110236223</v>
      </c>
      <c r="L211" s="329"/>
      <c r="M211" s="329"/>
      <c r="N211" s="329"/>
      <c r="O211" s="329"/>
      <c r="P211" s="329"/>
      <c r="Q211" s="329"/>
      <c r="R211" s="329"/>
      <c r="S211" s="329"/>
      <c r="T211" s="329"/>
      <c r="U211" s="357">
        <f t="shared" ref="U211" si="347">STDEV(L210:T210)/SQRT(COUNT(L210:T210))</f>
        <v>0.37670845485731341</v>
      </c>
      <c r="V211" s="352"/>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353"/>
    </row>
    <row r="212" spans="1:44">
      <c r="A212" s="233">
        <v>43725</v>
      </c>
      <c r="B212" s="234">
        <v>1.77946759259259</v>
      </c>
      <c r="C212" s="354">
        <f>(4.57*'VCO2-LBM'!C212-3.23*'VO2-LBM'!C212)/1000</f>
        <v>5.0507547126436805</v>
      </c>
      <c r="D212" s="355">
        <f>(4.57*'VCO2-LBM'!D212-3.23*'VO2-LBM'!D212)/1000</f>
        <v>4.6674436464088433</v>
      </c>
      <c r="E212" s="355">
        <f>(4.57*'VCO2-LBM'!E212-3.23*'VO2-LBM'!E212)/1000</f>
        <v>6.5282625000000003</v>
      </c>
      <c r="F212" s="355">
        <f>(4.57*'VCO2-LBM'!F212-3.23*'VO2-LBM'!F212)/1000</f>
        <v>5.7637292307692336</v>
      </c>
      <c r="G212" s="355">
        <f>(4.57*'VCO2-LBM'!G212-3.23*'VO2-LBM'!G212)/1000</f>
        <v>3.8826369863013714</v>
      </c>
      <c r="H212" s="355">
        <f>(4.57*'VCO2-LBM'!H212-3.23*'VO2-LBM'!H212)/1000</f>
        <v>5.7794266666666667</v>
      </c>
      <c r="I212" s="355">
        <f>(4.57*'VCO2-LBM'!I212-3.23*'VO2-LBM'!I212)/1000</f>
        <v>4.4982333333333369</v>
      </c>
      <c r="J212" s="355">
        <f>(4.57*'VCO2-LBM'!J212-3.23*'VO2-LBM'!J212)/1000</f>
        <v>6.7747743511450427</v>
      </c>
      <c r="K212" s="356">
        <f>(4.57*'VCO2-LBM'!K212-3.23*'VO2-LBM'!K212)/1000</f>
        <v>6.4241389763779519</v>
      </c>
      <c r="L212" s="329"/>
      <c r="M212" s="329"/>
      <c r="N212" s="329"/>
      <c r="O212" s="329"/>
      <c r="P212" s="329"/>
      <c r="Q212" s="329"/>
      <c r="R212" s="329"/>
      <c r="S212" s="329"/>
      <c r="T212" s="329"/>
      <c r="U212" s="357"/>
      <c r="V212" s="352"/>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353"/>
    </row>
    <row r="213" spans="1:44">
      <c r="A213" s="233">
        <v>43725</v>
      </c>
      <c r="B213" s="234">
        <v>1.79335648148148</v>
      </c>
      <c r="C213" s="354">
        <f>(4.57*'VCO2-LBM'!C213-3.23*'VO2-LBM'!C213)/1000</f>
        <v>5.3066160919540248</v>
      </c>
      <c r="D213" s="355">
        <f>(4.57*'VCO2-LBM'!D213-3.23*'VO2-LBM'!D213)/1000</f>
        <v>3.6021174033149164</v>
      </c>
      <c r="E213" s="355">
        <f>(4.57*'VCO2-LBM'!E213-3.23*'VO2-LBM'!E213)/1000</f>
        <v>4.0681928571428614</v>
      </c>
      <c r="F213" s="355">
        <f>(4.57*'VCO2-LBM'!F213-3.23*'VO2-LBM'!F213)/1000</f>
        <v>6.523507692307696</v>
      </c>
      <c r="G213" s="355">
        <f>(4.57*'VCO2-LBM'!G213-3.23*'VO2-LBM'!G213)/1000</f>
        <v>5.2248451369863105</v>
      </c>
      <c r="H213" s="355">
        <f>(4.57*'VCO2-LBM'!H213-3.23*'VO2-LBM'!H213)/1000</f>
        <v>5.3310117460317503</v>
      </c>
      <c r="I213" s="355">
        <f>(4.57*'VCO2-LBM'!I213-3.23*'VO2-LBM'!I213)/1000</f>
        <v>4.7991833333333327</v>
      </c>
      <c r="J213" s="355">
        <f>(4.57*'VCO2-LBM'!J213-3.23*'VO2-LBM'!J213)/1000</f>
        <v>7.6852654961832085</v>
      </c>
      <c r="K213" s="356">
        <f>(4.57*'VCO2-LBM'!K213-3.23*'VO2-LBM'!K213)/1000</f>
        <v>5.0552061417322873</v>
      </c>
      <c r="L213" s="329">
        <f t="shared" ref="L213:P213" si="348">AVERAGE(C213:C215)</f>
        <v>5.6666619157088141</v>
      </c>
      <c r="M213" s="329">
        <f t="shared" si="348"/>
        <v>4.3112845303867404</v>
      </c>
      <c r="N213" s="329">
        <f t="shared" si="348"/>
        <v>5.4914625000000008</v>
      </c>
      <c r="O213" s="329">
        <f t="shared" si="348"/>
        <v>6.3584851282051318</v>
      </c>
      <c r="P213" s="329">
        <f t="shared" si="348"/>
        <v>4.2840683789954381</v>
      </c>
      <c r="Q213" s="329">
        <f t="shared" ref="Q213" si="349">AVERAGE(H213:H215)</f>
        <v>6.1195734391534415</v>
      </c>
      <c r="R213" s="329">
        <f t="shared" ref="R213" si="350">AVERAGE(I213:I215)</f>
        <v>5.9844444444444447</v>
      </c>
      <c r="S213" s="329">
        <f t="shared" ref="S213" si="351">AVERAGE(J213:J215)</f>
        <v>7.3255100254452943</v>
      </c>
      <c r="T213" s="329">
        <f t="shared" ref="T213" si="352">AVERAGE(K213:K215)</f>
        <v>6.21071196850394</v>
      </c>
      <c r="U213" s="357">
        <f t="shared" ref="U213" si="353">AVERAGE(L213:T213)</f>
        <v>5.7502447034270272</v>
      </c>
      <c r="V213" s="352"/>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353"/>
    </row>
    <row r="214" spans="1:44">
      <c r="A214" s="233">
        <v>43725</v>
      </c>
      <c r="B214" s="234">
        <v>1.8072453703703699</v>
      </c>
      <c r="C214" s="354">
        <f>(4.57*'VCO2-LBM'!C214-3.23*'VO2-LBM'!C214)/1000</f>
        <v>5.7621297126436799</v>
      </c>
      <c r="D214" s="355">
        <f>(4.57*'VCO2-LBM'!D214-3.23*'VO2-LBM'!D214)/1000</f>
        <v>5.9094002762430939</v>
      </c>
      <c r="E214" s="355">
        <f>(4.57*'VCO2-LBM'!E214-3.23*'VO2-LBM'!E214)/1000</f>
        <v>6.4292946428571449</v>
      </c>
      <c r="F214" s="355">
        <f>(4.57*'VCO2-LBM'!F214-3.23*'VO2-LBM'!F214)/1000</f>
        <v>6.4385030769230838</v>
      </c>
      <c r="G214" s="355">
        <f>(4.57*'VCO2-LBM'!G214-3.23*'VO2-LBM'!G214)/1000</f>
        <v>3.4502516438356214</v>
      </c>
      <c r="H214" s="355">
        <f>(4.57*'VCO2-LBM'!H214-3.23*'VO2-LBM'!H214)/1000</f>
        <v>7.2705990476190454</v>
      </c>
      <c r="I214" s="355">
        <f>(4.57*'VCO2-LBM'!I214-3.23*'VO2-LBM'!I214)/1000</f>
        <v>4.7466333333333388</v>
      </c>
      <c r="J214" s="355">
        <f>(4.57*'VCO2-LBM'!J214-3.23*'VO2-LBM'!J214)/1000</f>
        <v>8.1678775572519111</v>
      </c>
      <c r="K214" s="356">
        <f>(4.57*'VCO2-LBM'!K214-3.23*'VO2-LBM'!K214)/1000</f>
        <v>7.5610151181102374</v>
      </c>
      <c r="L214" s="329"/>
      <c r="M214" s="329"/>
      <c r="N214" s="329"/>
      <c r="O214" s="329"/>
      <c r="P214" s="329"/>
      <c r="Q214" s="329"/>
      <c r="R214" s="329"/>
      <c r="S214" s="329"/>
      <c r="T214" s="329"/>
      <c r="U214" s="357">
        <f t="shared" ref="U214" si="354">STDEV(L213:T213)/SQRT(COUNT(L213:T213))</f>
        <v>0.32379979861864111</v>
      </c>
      <c r="V214" s="352"/>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353"/>
    </row>
    <row r="215" spans="1:44">
      <c r="A215" s="233">
        <v>43725</v>
      </c>
      <c r="B215" s="234">
        <v>1.8211342592592601</v>
      </c>
      <c r="C215" s="354">
        <f>(4.57*'VCO2-LBM'!C215-3.23*'VO2-LBM'!C215)/1000</f>
        <v>5.9312399425287365</v>
      </c>
      <c r="D215" s="355">
        <f>(4.57*'VCO2-LBM'!D215-3.23*'VO2-LBM'!D215)/1000</f>
        <v>3.422335911602211</v>
      </c>
      <c r="E215" s="355">
        <f>(4.57*'VCO2-LBM'!E215-3.23*'VO2-LBM'!E215)/1000</f>
        <v>5.9768999999999979</v>
      </c>
      <c r="F215" s="355">
        <f>(4.57*'VCO2-LBM'!F215-3.23*'VO2-LBM'!F215)/1000</f>
        <v>6.1134446153846165</v>
      </c>
      <c r="G215" s="355">
        <f>(4.57*'VCO2-LBM'!G215-3.23*'VO2-LBM'!G215)/1000</f>
        <v>4.1771083561643829</v>
      </c>
      <c r="H215" s="355">
        <f>(4.57*'VCO2-LBM'!H215-3.23*'VO2-LBM'!H215)/1000</f>
        <v>5.7571095238095298</v>
      </c>
      <c r="I215" s="355">
        <f>(4.57*'VCO2-LBM'!I215-3.23*'VO2-LBM'!I215)/1000</f>
        <v>8.4075166666666625</v>
      </c>
      <c r="J215" s="355">
        <f>(4.57*'VCO2-LBM'!J215-3.23*'VO2-LBM'!J215)/1000</f>
        <v>6.1233870229007659</v>
      </c>
      <c r="K215" s="356">
        <f>(4.57*'VCO2-LBM'!K215-3.23*'VO2-LBM'!K215)/1000</f>
        <v>6.0159146456692945</v>
      </c>
      <c r="L215" s="329"/>
      <c r="M215" s="329"/>
      <c r="N215" s="329"/>
      <c r="O215" s="329"/>
      <c r="P215" s="329"/>
      <c r="Q215" s="329"/>
      <c r="R215" s="329"/>
      <c r="S215" s="329"/>
      <c r="T215" s="329"/>
      <c r="U215" s="357"/>
      <c r="V215" s="352"/>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353"/>
    </row>
    <row r="216" spans="1:44">
      <c r="A216" s="233">
        <v>43725</v>
      </c>
      <c r="B216" s="234">
        <v>1.83502314814815</v>
      </c>
      <c r="C216" s="354">
        <f>(4.57*'VCO2-LBM'!C216-3.23*'VO2-LBM'!C216)/1000</f>
        <v>5.1877343103448315</v>
      </c>
      <c r="D216" s="355">
        <f>(4.57*'VCO2-LBM'!D216-3.23*'VO2-LBM'!D216)/1000</f>
        <v>3.7079911602209958</v>
      </c>
      <c r="E216" s="355">
        <f>(4.57*'VCO2-LBM'!E216-3.23*'VO2-LBM'!E216)/1000</f>
        <v>4.771526785714288</v>
      </c>
      <c r="F216" s="355">
        <f>(4.57*'VCO2-LBM'!F216-3.23*'VO2-LBM'!F216)/1000</f>
        <v>7.42041384615385</v>
      </c>
      <c r="G216" s="355">
        <f>(4.57*'VCO2-LBM'!G216-3.23*'VO2-LBM'!G216)/1000</f>
        <v>4.651957397260281</v>
      </c>
      <c r="H216" s="355">
        <f>(4.57*'VCO2-LBM'!H216-3.23*'VO2-LBM'!H216)/1000</f>
        <v>7.5750055555555553</v>
      </c>
      <c r="I216" s="355">
        <f>(4.57*'VCO2-LBM'!I216-3.23*'VO2-LBM'!I216)/1000</f>
        <v>7.6051666666666717</v>
      </c>
      <c r="J216" s="355">
        <f>(4.57*'VCO2-LBM'!J216-3.23*'VO2-LBM'!J216)/1000</f>
        <v>5.8573604580152674</v>
      </c>
      <c r="K216" s="356">
        <f>(4.57*'VCO2-LBM'!K216-3.23*'VO2-LBM'!K216)/1000</f>
        <v>6.5075304724409433</v>
      </c>
      <c r="L216" s="329">
        <f t="shared" ref="L216:P216" si="355">AVERAGE(C216:C218)</f>
        <v>5.1644812643678186</v>
      </c>
      <c r="M216" s="329">
        <f t="shared" si="355"/>
        <v>4.6200647329650097</v>
      </c>
      <c r="N216" s="329">
        <f t="shared" si="355"/>
        <v>5.1235446428571452</v>
      </c>
      <c r="O216" s="329">
        <f t="shared" si="355"/>
        <v>7.4077610256410269</v>
      </c>
      <c r="P216" s="329">
        <f t="shared" si="355"/>
        <v>4.8739923515981767</v>
      </c>
      <c r="Q216" s="329">
        <f t="shared" ref="Q216" si="356">AVERAGE(H216:H218)</f>
        <v>7.2761188888888908</v>
      </c>
      <c r="R216" s="329">
        <f t="shared" ref="R216" si="357">AVERAGE(I216:I218)</f>
        <v>6.2005111111111129</v>
      </c>
      <c r="S216" s="329">
        <f t="shared" ref="S216" si="358">AVERAGE(J216:J218)</f>
        <v>7.3627641730279914</v>
      </c>
      <c r="T216" s="329">
        <f t="shared" ref="T216" si="359">AVERAGE(K216:K218)</f>
        <v>6.6821055643044618</v>
      </c>
      <c r="U216" s="357">
        <f t="shared" ref="U216" si="360">AVERAGE(L216:T216)</f>
        <v>6.0790381949735144</v>
      </c>
      <c r="V216" s="352"/>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353"/>
    </row>
    <row r="217" spans="1:44">
      <c r="A217" s="233">
        <v>43725</v>
      </c>
      <c r="B217" s="234">
        <v>1.84891203703703</v>
      </c>
      <c r="C217" s="354">
        <f>(4.57*'VCO2-LBM'!C217-3.23*'VO2-LBM'!C217)/1000</f>
        <v>6.23192534482759</v>
      </c>
      <c r="D217" s="355">
        <f>(4.57*'VCO2-LBM'!D217-3.23*'VO2-LBM'!D217)/1000</f>
        <v>5.7158179558011053</v>
      </c>
      <c r="E217" s="355">
        <f>(4.57*'VCO2-LBM'!E217-3.23*'VO2-LBM'!E217)/1000</f>
        <v>3.9107892857142867</v>
      </c>
      <c r="F217" s="355">
        <f>(4.57*'VCO2-LBM'!F217-3.23*'VO2-LBM'!F217)/1000</f>
        <v>7.3155076923076923</v>
      </c>
      <c r="G217" s="355">
        <f>(4.57*'VCO2-LBM'!G217-3.23*'VO2-LBM'!G217)/1000</f>
        <v>5.0668497260273977</v>
      </c>
      <c r="H217" s="355">
        <f>(4.57*'VCO2-LBM'!H217-3.23*'VO2-LBM'!H217)/1000</f>
        <v>8.591471587301589</v>
      </c>
      <c r="I217" s="355">
        <f>(4.57*'VCO2-LBM'!I217-3.23*'VO2-LBM'!I217)/1000</f>
        <v>6.2397333333333354</v>
      </c>
      <c r="J217" s="355">
        <f>(4.57*'VCO2-LBM'!J217-3.23*'VO2-LBM'!J217)/1000</f>
        <v>8.3908366412213766</v>
      </c>
      <c r="K217" s="356">
        <f>(4.57*'VCO2-LBM'!K217-3.23*'VO2-LBM'!K217)/1000</f>
        <v>7.800967322834647</v>
      </c>
      <c r="L217" s="329"/>
      <c r="M217" s="329"/>
      <c r="N217" s="329"/>
      <c r="O217" s="329"/>
      <c r="P217" s="329"/>
      <c r="Q217" s="329"/>
      <c r="R217" s="329"/>
      <c r="S217" s="329"/>
      <c r="T217" s="329"/>
      <c r="U217" s="357">
        <f t="shared" ref="U217" si="361">STDEV(L216:T216)/SQRT(COUNT(L216:T216))</f>
        <v>0.38288064232895686</v>
      </c>
      <c r="V217" s="352"/>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353"/>
    </row>
    <row r="218" spans="1:44">
      <c r="A218" s="233">
        <v>43725</v>
      </c>
      <c r="B218" s="234">
        <v>1.8628009259259199</v>
      </c>
      <c r="C218" s="354">
        <f>(4.57*'VCO2-LBM'!C218-3.23*'VO2-LBM'!C218)/1000</f>
        <v>4.0737841379310353</v>
      </c>
      <c r="D218" s="355">
        <f>(4.57*'VCO2-LBM'!D218-3.23*'VO2-LBM'!D218)/1000</f>
        <v>4.4363850828729285</v>
      </c>
      <c r="E218" s="355">
        <f>(4.57*'VCO2-LBM'!E218-3.23*'VO2-LBM'!E218)/1000</f>
        <v>6.6883178571428612</v>
      </c>
      <c r="F218" s="355">
        <f>(4.57*'VCO2-LBM'!F218-3.23*'VO2-LBM'!F218)/1000</f>
        <v>7.4873615384615366</v>
      </c>
      <c r="G218" s="355">
        <f>(4.57*'VCO2-LBM'!G218-3.23*'VO2-LBM'!G218)/1000</f>
        <v>4.9031699315068504</v>
      </c>
      <c r="H218" s="355">
        <f>(4.57*'VCO2-LBM'!H218-3.23*'VO2-LBM'!H218)/1000</f>
        <v>5.6618795238095263</v>
      </c>
      <c r="I218" s="355">
        <f>(4.57*'VCO2-LBM'!I218-3.23*'VO2-LBM'!I218)/1000</f>
        <v>4.7566333333333333</v>
      </c>
      <c r="J218" s="355">
        <f>(4.57*'VCO2-LBM'!J218-3.23*'VO2-LBM'!J218)/1000</f>
        <v>7.84009541984733</v>
      </c>
      <c r="K218" s="356">
        <f>(4.57*'VCO2-LBM'!K218-3.23*'VO2-LBM'!K218)/1000</f>
        <v>5.7378188976377968</v>
      </c>
      <c r="L218" s="329"/>
      <c r="M218" s="329"/>
      <c r="N218" s="329"/>
      <c r="O218" s="329"/>
      <c r="P218" s="329"/>
      <c r="Q218" s="329"/>
      <c r="R218" s="329"/>
      <c r="S218" s="329"/>
      <c r="T218" s="329"/>
      <c r="U218" s="357"/>
      <c r="V218" s="352"/>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353"/>
    </row>
    <row r="219" spans="1:44">
      <c r="A219" s="233">
        <v>43725</v>
      </c>
      <c r="B219" s="234">
        <v>1.8766898148148099</v>
      </c>
      <c r="C219" s="354">
        <f>(4.57*'VCO2-LBM'!C219-3.23*'VO2-LBM'!C219)/1000</f>
        <v>6.6686402873563217</v>
      </c>
      <c r="D219" s="355">
        <f>(4.57*'VCO2-LBM'!D219-3.23*'VO2-LBM'!D219)/1000</f>
        <v>4.0736878453038683</v>
      </c>
      <c r="E219" s="355">
        <f>(4.57*'VCO2-LBM'!E219-3.23*'VO2-LBM'!E219)/1000</f>
        <v>5.3073803571428559</v>
      </c>
      <c r="F219" s="355">
        <f>(4.57*'VCO2-LBM'!F219-3.23*'VO2-LBM'!F219)/1000</f>
        <v>7.1980107692307715</v>
      </c>
      <c r="G219" s="355">
        <f>(4.57*'VCO2-LBM'!G219-3.23*'VO2-LBM'!G219)/1000</f>
        <v>3.463599794520547</v>
      </c>
      <c r="H219" s="355">
        <f>(4.57*'VCO2-LBM'!H219-3.23*'VO2-LBM'!H219)/1000</f>
        <v>5.2921350793650781</v>
      </c>
      <c r="I219" s="355">
        <f>(4.57*'VCO2-LBM'!I219-3.23*'VO2-LBM'!I219)/1000</f>
        <v>8.0854000000000017</v>
      </c>
      <c r="J219" s="355">
        <f>(4.57*'VCO2-LBM'!J219-3.23*'VO2-LBM'!J219)/1000</f>
        <v>6.7787682442748078</v>
      </c>
      <c r="K219" s="356">
        <f>(4.57*'VCO2-LBM'!K219-3.23*'VO2-LBM'!K219)/1000</f>
        <v>7.418259921259847</v>
      </c>
      <c r="L219" s="329">
        <f t="shared" ref="L219:P219" si="362">AVERAGE(C219:C221)</f>
        <v>6.1450547892720309</v>
      </c>
      <c r="M219" s="329">
        <f t="shared" si="362"/>
        <v>4.17499502762431</v>
      </c>
      <c r="N219" s="329">
        <f t="shared" si="362"/>
        <v>4.889319642857143</v>
      </c>
      <c r="O219" s="329">
        <f t="shared" si="362"/>
        <v>7.3198964102564092</v>
      </c>
      <c r="P219" s="329">
        <f t="shared" si="362"/>
        <v>4.7075380365296828</v>
      </c>
      <c r="Q219" s="329">
        <f t="shared" ref="Q219" si="363">AVERAGE(H219:H221)</f>
        <v>5.7611574074074055</v>
      </c>
      <c r="R219" s="329">
        <f t="shared" ref="R219" si="364">AVERAGE(I219:I221)</f>
        <v>6.9767500000000018</v>
      </c>
      <c r="S219" s="329">
        <f t="shared" ref="S219" si="365">AVERAGE(J219:J221)</f>
        <v>7.2625008142493641</v>
      </c>
      <c r="T219" s="329">
        <f t="shared" ref="T219" si="366">AVERAGE(K219:K221)</f>
        <v>6.2294657480314983</v>
      </c>
      <c r="U219" s="357">
        <f t="shared" ref="U219" si="367">AVERAGE(L219:T219)</f>
        <v>5.9407419862475388</v>
      </c>
      <c r="V219" s="352"/>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353"/>
    </row>
    <row r="220" spans="1:44">
      <c r="A220" s="233">
        <v>43725</v>
      </c>
      <c r="B220" s="234">
        <v>1.8905787037037001</v>
      </c>
      <c r="C220" s="354">
        <f>(4.57*'VCO2-LBM'!C220-3.23*'VO2-LBM'!C220)/1000</f>
        <v>5.6258509770114946</v>
      </c>
      <c r="D220" s="355">
        <f>(4.57*'VCO2-LBM'!D220-3.23*'VO2-LBM'!D220)/1000</f>
        <v>3.9933936464088382</v>
      </c>
      <c r="E220" s="355">
        <f>(4.57*'VCO2-LBM'!E220-3.23*'VO2-LBM'!E220)/1000</f>
        <v>5.9570196428571451</v>
      </c>
      <c r="F220" s="355">
        <f>(4.57*'VCO2-LBM'!F220-3.23*'VO2-LBM'!F220)/1000</f>
        <v>7.3676984615384571</v>
      </c>
      <c r="G220" s="355">
        <f>(4.57*'VCO2-LBM'!G220-3.23*'VO2-LBM'!G220)/1000</f>
        <v>5.211243219178086</v>
      </c>
      <c r="H220" s="355">
        <f>(4.57*'VCO2-LBM'!H220-3.23*'VO2-LBM'!H220)/1000</f>
        <v>6.8870974603174577</v>
      </c>
      <c r="I220" s="355">
        <f>(4.57*'VCO2-LBM'!I220-3.23*'VO2-LBM'!I220)/1000</f>
        <v>5.3514166666666663</v>
      </c>
      <c r="J220" s="355">
        <f>(4.57*'VCO2-LBM'!J220-3.23*'VO2-LBM'!J220)/1000</f>
        <v>6.1721125190839725</v>
      </c>
      <c r="K220" s="356">
        <f>(4.57*'VCO2-LBM'!K220-3.23*'VO2-LBM'!K220)/1000</f>
        <v>5.0249891338582655</v>
      </c>
      <c r="L220" s="329"/>
      <c r="M220" s="329"/>
      <c r="N220" s="329"/>
      <c r="O220" s="329"/>
      <c r="P220" s="329"/>
      <c r="Q220" s="329"/>
      <c r="R220" s="329"/>
      <c r="S220" s="329"/>
      <c r="T220" s="329"/>
      <c r="U220" s="357">
        <f t="shared" ref="U220" si="368">STDEV(L219:T219)/SQRT(COUNT(L219:T219))</f>
        <v>0.38412825060898664</v>
      </c>
      <c r="V220" s="352"/>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353"/>
    </row>
    <row r="221" spans="1:44">
      <c r="A221" s="233">
        <v>43725</v>
      </c>
      <c r="B221" s="234">
        <v>1.90446759259259</v>
      </c>
      <c r="C221" s="354">
        <f>(4.57*'VCO2-LBM'!C221-3.23*'VO2-LBM'!C221)/1000</f>
        <v>6.1406731034482744</v>
      </c>
      <c r="D221" s="355">
        <f>(4.57*'VCO2-LBM'!D221-3.23*'VO2-LBM'!D221)/1000</f>
        <v>4.4579035911602238</v>
      </c>
      <c r="E221" s="355">
        <f>(4.57*'VCO2-LBM'!E221-3.23*'VO2-LBM'!E221)/1000</f>
        <v>3.4035589285714285</v>
      </c>
      <c r="F221" s="355">
        <f>(4.57*'VCO2-LBM'!F221-3.23*'VO2-LBM'!F221)/1000</f>
        <v>7.39398</v>
      </c>
      <c r="G221" s="355">
        <f>(4.57*'VCO2-LBM'!G221-3.23*'VO2-LBM'!G221)/1000</f>
        <v>5.4477710958904169</v>
      </c>
      <c r="H221" s="355">
        <f>(4.57*'VCO2-LBM'!H221-3.23*'VO2-LBM'!H221)/1000</f>
        <v>5.1042396825396805</v>
      </c>
      <c r="I221" s="355">
        <f>(4.57*'VCO2-LBM'!I221-3.23*'VO2-LBM'!I221)/1000</f>
        <v>7.4934333333333347</v>
      </c>
      <c r="J221" s="355">
        <f>(4.57*'VCO2-LBM'!J221-3.23*'VO2-LBM'!J221)/1000</f>
        <v>8.8366216793893102</v>
      </c>
      <c r="K221" s="356">
        <f>(4.57*'VCO2-LBM'!K221-3.23*'VO2-LBM'!K221)/1000</f>
        <v>6.2451481889763851</v>
      </c>
      <c r="L221" s="329"/>
      <c r="M221" s="329"/>
      <c r="N221" s="329"/>
      <c r="O221" s="329"/>
      <c r="P221" s="329"/>
      <c r="Q221" s="329"/>
      <c r="R221" s="329"/>
      <c r="S221" s="329"/>
      <c r="T221" s="329"/>
      <c r="U221" s="357"/>
      <c r="V221" s="352"/>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353"/>
    </row>
    <row r="222" spans="1:44">
      <c r="A222" s="233">
        <v>43725</v>
      </c>
      <c r="B222" s="234">
        <v>1.91835648148148</v>
      </c>
      <c r="C222" s="354">
        <f>(4.57*'VCO2-LBM'!C222-3.23*'VO2-LBM'!C222)/1000</f>
        <v>4.6504222988505823</v>
      </c>
      <c r="D222" s="355">
        <f>(4.57*'VCO2-LBM'!D222-3.23*'VO2-LBM'!D222)/1000</f>
        <v>3.9362187845303871</v>
      </c>
      <c r="E222" s="355">
        <f>(4.57*'VCO2-LBM'!E222-3.23*'VO2-LBM'!E222)/1000</f>
        <v>5.3948089285714289</v>
      </c>
      <c r="F222" s="355">
        <f>(4.57*'VCO2-LBM'!F222-3.23*'VO2-LBM'!F222)/1000</f>
        <v>7.7052969230769195</v>
      </c>
      <c r="G222" s="355">
        <f>(4.57*'VCO2-LBM'!G222-3.23*'VO2-LBM'!G222)/1000</f>
        <v>3.816962054794518</v>
      </c>
      <c r="H222" s="355">
        <f>(4.57*'VCO2-LBM'!H222-3.23*'VO2-LBM'!H222)/1000</f>
        <v>7.7223598412698413</v>
      </c>
      <c r="I222" s="355">
        <f>(4.57*'VCO2-LBM'!I222-3.23*'VO2-LBM'!I222)/1000</f>
        <v>5.8113000000000028</v>
      </c>
      <c r="J222" s="355">
        <f>(4.57*'VCO2-LBM'!J222-3.23*'VO2-LBM'!J222)/1000</f>
        <v>9.3361245801526778</v>
      </c>
      <c r="K222" s="356">
        <f>(4.57*'VCO2-LBM'!K222-3.23*'VO2-LBM'!K222)/1000</f>
        <v>4.715916299212604</v>
      </c>
      <c r="L222" s="329">
        <f t="shared" ref="L222:P222" si="369">AVERAGE(C222:C224)</f>
        <v>4.9432684291187767</v>
      </c>
      <c r="M222" s="329">
        <f t="shared" si="369"/>
        <v>3.4963896869244935</v>
      </c>
      <c r="N222" s="329">
        <f t="shared" si="369"/>
        <v>5.4324107142857132</v>
      </c>
      <c r="O222" s="329">
        <f t="shared" si="369"/>
        <v>7.7206743589743594</v>
      </c>
      <c r="P222" s="329">
        <f t="shared" si="369"/>
        <v>4.7916702968036526</v>
      </c>
      <c r="Q222" s="329">
        <f t="shared" ref="Q222" si="370">AVERAGE(H222:H224)</f>
        <v>6.8196138624338616</v>
      </c>
      <c r="R222" s="329">
        <f t="shared" ref="R222" si="371">AVERAGE(I222:I224)</f>
        <v>7.3307722222222251</v>
      </c>
      <c r="S222" s="329">
        <f t="shared" ref="S222" si="372">AVERAGE(J222:J224)</f>
        <v>8.0039670737913529</v>
      </c>
      <c r="T222" s="329">
        <f t="shared" ref="T222" si="373">AVERAGE(K222:K224)</f>
        <v>6.387743097112863</v>
      </c>
      <c r="U222" s="357">
        <f t="shared" ref="U222" si="374">AVERAGE(L222:T222)</f>
        <v>6.1029455268519222</v>
      </c>
      <c r="V222" s="352"/>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353"/>
    </row>
    <row r="223" spans="1:44">
      <c r="A223" s="233">
        <v>43725</v>
      </c>
      <c r="B223" s="234">
        <v>1.9322453703703699</v>
      </c>
      <c r="C223" s="354">
        <f>(4.57*'VCO2-LBM'!C223-3.23*'VO2-LBM'!C223)/1000</f>
        <v>5.2136194827586202</v>
      </c>
      <c r="D223" s="355">
        <f>(4.57*'VCO2-LBM'!D223-3.23*'VO2-LBM'!D223)/1000</f>
        <v>3.3217364640883971</v>
      </c>
      <c r="E223" s="355">
        <f>(4.57*'VCO2-LBM'!E223-3.23*'VO2-LBM'!E223)/1000</f>
        <v>6.8105089285714273</v>
      </c>
      <c r="F223" s="355">
        <f>(4.57*'VCO2-LBM'!F223-3.23*'VO2-LBM'!F223)/1000</f>
        <v>7.9515276923076996</v>
      </c>
      <c r="G223" s="355">
        <f>(4.57*'VCO2-LBM'!G223-3.23*'VO2-LBM'!G223)/1000</f>
        <v>3.8525063698630149</v>
      </c>
      <c r="H223" s="355">
        <f>(4.57*'VCO2-LBM'!H223-3.23*'VO2-LBM'!H223)/1000</f>
        <v>7.5166311111111099</v>
      </c>
      <c r="I223" s="355">
        <f>(4.57*'VCO2-LBM'!I223-3.23*'VO2-LBM'!I223)/1000</f>
        <v>8.8687333333333331</v>
      </c>
      <c r="J223" s="355">
        <f>(4.57*'VCO2-LBM'!J223-3.23*'VO2-LBM'!J223)/1000</f>
        <v>5.6762706870229014</v>
      </c>
      <c r="K223" s="356">
        <f>(4.57*'VCO2-LBM'!K223-3.23*'VO2-LBM'!K223)/1000</f>
        <v>5.5416565354330745</v>
      </c>
      <c r="L223" s="329"/>
      <c r="M223" s="329"/>
      <c r="N223" s="329"/>
      <c r="O223" s="329"/>
      <c r="P223" s="329"/>
      <c r="Q223" s="329"/>
      <c r="R223" s="329"/>
      <c r="S223" s="329"/>
      <c r="T223" s="329"/>
      <c r="U223" s="357">
        <f t="shared" ref="U223" si="375">STDEV(L222:T222)/SQRT(COUNT(L222:T222))</f>
        <v>0.50882837958600236</v>
      </c>
      <c r="V223" s="352"/>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353"/>
    </row>
    <row r="224" spans="1:44">
      <c r="A224" s="233">
        <v>43725</v>
      </c>
      <c r="B224" s="234">
        <v>1.9461342592592601</v>
      </c>
      <c r="C224" s="354">
        <f>(4.57*'VCO2-LBM'!C224-3.23*'VO2-LBM'!C224)/1000</f>
        <v>4.9657635057471268</v>
      </c>
      <c r="D224" s="355">
        <f>(4.57*'VCO2-LBM'!D224-3.23*'VO2-LBM'!D224)/1000</f>
        <v>3.2312138121546958</v>
      </c>
      <c r="E224" s="355">
        <f>(4.57*'VCO2-LBM'!E224-3.23*'VO2-LBM'!E224)/1000</f>
        <v>4.0919142857142869</v>
      </c>
      <c r="F224" s="355">
        <f>(4.57*'VCO2-LBM'!F224-3.23*'VO2-LBM'!F224)/1000</f>
        <v>7.5051984615384608</v>
      </c>
      <c r="G224" s="355">
        <f>(4.57*'VCO2-LBM'!G224-3.23*'VO2-LBM'!G224)/1000</f>
        <v>6.7055424657534273</v>
      </c>
      <c r="H224" s="355">
        <f>(4.57*'VCO2-LBM'!H224-3.23*'VO2-LBM'!H224)/1000</f>
        <v>5.2198506349206344</v>
      </c>
      <c r="I224" s="355">
        <f>(4.57*'VCO2-LBM'!I224-3.23*'VO2-LBM'!I224)/1000</f>
        <v>7.3122833333333368</v>
      </c>
      <c r="J224" s="355">
        <f>(4.57*'VCO2-LBM'!J224-3.23*'VO2-LBM'!J224)/1000</f>
        <v>8.9995059541984777</v>
      </c>
      <c r="K224" s="356">
        <f>(4.57*'VCO2-LBM'!K224-3.23*'VO2-LBM'!K224)/1000</f>
        <v>8.9056564566929115</v>
      </c>
      <c r="L224" s="329"/>
      <c r="M224" s="329"/>
      <c r="N224" s="329"/>
      <c r="O224" s="329"/>
      <c r="P224" s="329"/>
      <c r="Q224" s="329"/>
      <c r="R224" s="329"/>
      <c r="S224" s="329"/>
      <c r="T224" s="329"/>
      <c r="U224" s="357"/>
      <c r="V224" s="352"/>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353"/>
    </row>
    <row r="225" spans="1:44">
      <c r="A225" s="233">
        <v>43725</v>
      </c>
      <c r="B225" s="234">
        <v>1.96002314814815</v>
      </c>
      <c r="C225" s="354">
        <f>(4.57*'VCO2-LBM'!C225-3.23*'VO2-LBM'!C225)/1000</f>
        <v>7.0318893103448286</v>
      </c>
      <c r="D225" s="355">
        <f>(4.57*'VCO2-LBM'!D225-3.23*'VO2-LBM'!D225)/1000</f>
        <v>5.9928624309392324</v>
      </c>
      <c r="E225" s="355">
        <f>(4.57*'VCO2-LBM'!E225-3.23*'VO2-LBM'!E225)/1000</f>
        <v>4.7856535714285711</v>
      </c>
      <c r="F225" s="355">
        <f>(4.57*'VCO2-LBM'!F225-3.23*'VO2-LBM'!F225)/1000</f>
        <v>6.7271600000000031</v>
      </c>
      <c r="G225" s="355">
        <f>(4.57*'VCO2-LBM'!G225-3.23*'VO2-LBM'!G225)/1000</f>
        <v>5.5725399315068476</v>
      </c>
      <c r="H225" s="355">
        <f>(4.57*'VCO2-LBM'!H225-3.23*'VO2-LBM'!H225)/1000</f>
        <v>5.1057852380952369</v>
      </c>
      <c r="I225" s="355">
        <f>(4.57*'VCO2-LBM'!I225-3.23*'VO2-LBM'!I225)/1000</f>
        <v>9.0496666666666634</v>
      </c>
      <c r="J225" s="355">
        <f>(4.57*'VCO2-LBM'!J225-3.23*'VO2-LBM'!J225)/1000</f>
        <v>7.1703361832061123</v>
      </c>
      <c r="K225" s="356">
        <f>(4.57*'VCO2-LBM'!K225-3.23*'VO2-LBM'!K225)/1000</f>
        <v>5.3960161417322849</v>
      </c>
      <c r="L225" s="329">
        <f t="shared" ref="L225:P225" si="376">AVERAGE(C225:C227)</f>
        <v>6.3554016666666699</v>
      </c>
      <c r="M225" s="329">
        <f t="shared" si="376"/>
        <v>5.4654820441988976</v>
      </c>
      <c r="N225" s="329">
        <f t="shared" si="376"/>
        <v>4.7830232142857163</v>
      </c>
      <c r="O225" s="329">
        <f t="shared" si="376"/>
        <v>7.5040364102564112</v>
      </c>
      <c r="P225" s="329">
        <f t="shared" si="376"/>
        <v>5.9669729908675775</v>
      </c>
      <c r="Q225" s="329">
        <f t="shared" ref="Q225" si="377">AVERAGE(H225:H227)</f>
        <v>6.239056772486772</v>
      </c>
      <c r="R225" s="329">
        <f t="shared" ref="R225" si="378">AVERAGE(I225:I227)</f>
        <v>7.0809388888888902</v>
      </c>
      <c r="S225" s="329">
        <f t="shared" ref="S225" si="379">AVERAGE(J225:J227)</f>
        <v>8.0992602544529309</v>
      </c>
      <c r="T225" s="329">
        <f t="shared" ref="T225" si="380">AVERAGE(K225:K227)</f>
        <v>6.7685839107611576</v>
      </c>
      <c r="U225" s="357">
        <f t="shared" ref="U225" si="381">AVERAGE(L225:T225)</f>
        <v>6.4736395725405584</v>
      </c>
      <c r="V225" s="352"/>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353"/>
    </row>
    <row r="226" spans="1:44">
      <c r="A226" s="233">
        <v>43725</v>
      </c>
      <c r="B226" s="234">
        <v>1.97391203703703</v>
      </c>
      <c r="C226" s="354">
        <f>(4.57*'VCO2-LBM'!C226-3.23*'VO2-LBM'!C226)/1000</f>
        <v>5.6656132183908081</v>
      </c>
      <c r="D226" s="355">
        <f>(4.57*'VCO2-LBM'!D226-3.23*'VO2-LBM'!D226)/1000</f>
        <v>5.093887569060775</v>
      </c>
      <c r="E226" s="355">
        <f>(4.57*'VCO2-LBM'!E226-3.23*'VO2-LBM'!E226)/1000</f>
        <v>3.9466607142857155</v>
      </c>
      <c r="F226" s="355">
        <f>(4.57*'VCO2-LBM'!F226-3.23*'VO2-LBM'!F226)/1000</f>
        <v>8.2526061538461537</v>
      </c>
      <c r="G226" s="355">
        <f>(4.57*'VCO2-LBM'!G226-3.23*'VO2-LBM'!G226)/1000</f>
        <v>7.345695410958899</v>
      </c>
      <c r="H226" s="355">
        <f>(4.57*'VCO2-LBM'!H226-3.23*'VO2-LBM'!H226)/1000</f>
        <v>5.8106265079365098</v>
      </c>
      <c r="I226" s="355">
        <f>(4.57*'VCO2-LBM'!I226-3.23*'VO2-LBM'!I226)/1000</f>
        <v>6.5221166666666726</v>
      </c>
      <c r="J226" s="355">
        <f>(4.57*'VCO2-LBM'!J226-3.23*'VO2-LBM'!J226)/1000</f>
        <v>9.6909320610687057</v>
      </c>
      <c r="K226" s="356">
        <f>(4.57*'VCO2-LBM'!K226-3.23*'VO2-LBM'!K226)/1000</f>
        <v>6.4043459055118106</v>
      </c>
      <c r="L226" s="329"/>
      <c r="M226" s="329"/>
      <c r="N226" s="329"/>
      <c r="O226" s="329"/>
      <c r="P226" s="329"/>
      <c r="Q226" s="329"/>
      <c r="R226" s="329"/>
      <c r="S226" s="329"/>
      <c r="T226" s="329"/>
      <c r="U226" s="357">
        <f t="shared" ref="U226" si="382">STDEV(L225:T225)/SQRT(COUNT(L225:T225))</f>
        <v>0.34075998512155675</v>
      </c>
      <c r="V226" s="352"/>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353"/>
    </row>
    <row r="227" spans="1:44">
      <c r="A227" s="233">
        <v>43725</v>
      </c>
      <c r="B227" s="234">
        <v>1.9878009259259199</v>
      </c>
      <c r="C227" s="354">
        <f>(4.57*'VCO2-LBM'!C227-3.23*'VO2-LBM'!C227)/1000</f>
        <v>6.3687024712643723</v>
      </c>
      <c r="D227" s="355">
        <f>(4.57*'VCO2-LBM'!D227-3.23*'VO2-LBM'!D227)/1000</f>
        <v>5.309696132596688</v>
      </c>
      <c r="E227" s="355">
        <f>(4.57*'VCO2-LBM'!E227-3.23*'VO2-LBM'!E227)/1000</f>
        <v>5.6167553571428614</v>
      </c>
      <c r="F227" s="355">
        <f>(4.57*'VCO2-LBM'!F227-3.23*'VO2-LBM'!F227)/1000</f>
        <v>7.5323430769230777</v>
      </c>
      <c r="G227" s="355">
        <f>(4.57*'VCO2-LBM'!G227-3.23*'VO2-LBM'!G227)/1000</f>
        <v>4.9826836301369877</v>
      </c>
      <c r="H227" s="355">
        <f>(4.57*'VCO2-LBM'!H227-3.23*'VO2-LBM'!H227)/1000</f>
        <v>7.8007585714285703</v>
      </c>
      <c r="I227" s="355">
        <f>(4.57*'VCO2-LBM'!I227-3.23*'VO2-LBM'!I227)/1000</f>
        <v>5.6710333333333347</v>
      </c>
      <c r="J227" s="355">
        <f>(4.57*'VCO2-LBM'!J227-3.23*'VO2-LBM'!J227)/1000</f>
        <v>7.4365125190839754</v>
      </c>
      <c r="K227" s="356">
        <f>(4.57*'VCO2-LBM'!K227-3.23*'VO2-LBM'!K227)/1000</f>
        <v>8.5053896850393755</v>
      </c>
      <c r="L227" s="329"/>
      <c r="M227" s="329"/>
      <c r="N227" s="329"/>
      <c r="O227" s="329"/>
      <c r="P227" s="329"/>
      <c r="Q227" s="329"/>
      <c r="R227" s="329"/>
      <c r="S227" s="329"/>
      <c r="T227" s="329"/>
      <c r="U227" s="357"/>
      <c r="V227" s="352"/>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353"/>
    </row>
    <row r="228" spans="1:44">
      <c r="A228" s="233">
        <v>43726</v>
      </c>
      <c r="B228" s="234">
        <v>2.001689814814815</v>
      </c>
      <c r="C228" s="354">
        <f>(4.57*'VCO2-LBM'!C228-3.23*'VO2-LBM'!C228)/1000</f>
        <v>7.01062982758621</v>
      </c>
      <c r="D228" s="355">
        <f>(4.57*'VCO2-LBM'!D228-3.23*'VO2-LBM'!D228)/1000</f>
        <v>3.6875174033149198</v>
      </c>
      <c r="E228" s="355">
        <f>(4.57*'VCO2-LBM'!E228-3.23*'VO2-LBM'!E228)/1000</f>
        <v>5.4581946428571388</v>
      </c>
      <c r="F228" s="355">
        <f>(4.57*'VCO2-LBM'!F228-3.23*'VO2-LBM'!F228)/1000</f>
        <v>6.185384615384617</v>
      </c>
      <c r="G228" s="355">
        <f>(4.57*'VCO2-LBM'!G228-3.23*'VO2-LBM'!G228)/1000</f>
        <v>2.6788672602739734</v>
      </c>
      <c r="H228" s="355">
        <f>(4.57*'VCO2-LBM'!H228-3.23*'VO2-LBM'!H228)/1000</f>
        <v>8.1840053968253965</v>
      </c>
      <c r="I228" s="355">
        <f>(4.57*'VCO2-LBM'!I228-3.23*'VO2-LBM'!I228)/1000</f>
        <v>5.5272500000000004</v>
      </c>
      <c r="J228" s="355">
        <f>(4.57*'VCO2-LBM'!J228-3.23*'VO2-LBM'!J228)/1000</f>
        <v>7.0881119083969457</v>
      </c>
      <c r="K228" s="356">
        <f>(4.57*'VCO2-LBM'!K228-3.23*'VO2-LBM'!K228)/1000</f>
        <v>5.8156881889763792</v>
      </c>
      <c r="L228" s="329">
        <f t="shared" ref="L228:P228" si="383">AVERAGE(C228:C230)</f>
        <v>6.1172539272030662</v>
      </c>
      <c r="M228" s="329">
        <f t="shared" si="383"/>
        <v>3.718326335174956</v>
      </c>
      <c r="N228" s="329">
        <f t="shared" si="383"/>
        <v>4.4151857142857152</v>
      </c>
      <c r="O228" s="329">
        <f t="shared" si="383"/>
        <v>6.4742446153846167</v>
      </c>
      <c r="P228" s="329">
        <f t="shared" si="383"/>
        <v>4.0757763242009144</v>
      </c>
      <c r="Q228" s="329">
        <f t="shared" ref="Q228" si="384">AVERAGE(H228:H230)</f>
        <v>6.2879710582010562</v>
      </c>
      <c r="R228" s="329">
        <f t="shared" ref="R228" si="385">AVERAGE(I228:I230)</f>
        <v>6.2345055555555575</v>
      </c>
      <c r="S228" s="329">
        <f t="shared" ref="S228" si="386">AVERAGE(J228:J230)</f>
        <v>6.71158763358779</v>
      </c>
      <c r="T228" s="329">
        <f t="shared" ref="T228" si="387">AVERAGE(K228:K230)</f>
        <v>7.1793108136482955</v>
      </c>
      <c r="U228" s="357">
        <f t="shared" ref="U228" si="388">AVERAGE(L228:T228)</f>
        <v>5.6904624419157734</v>
      </c>
      <c r="V228" s="352"/>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353"/>
    </row>
    <row r="229" spans="1:44">
      <c r="A229" s="233">
        <v>43726</v>
      </c>
      <c r="B229" s="234">
        <v>2.0155787037036998</v>
      </c>
      <c r="C229" s="354">
        <f>(4.57*'VCO2-LBM'!C229-3.23*'VO2-LBM'!C229)/1000</f>
        <v>6.5423760919540221</v>
      </c>
      <c r="D229" s="355">
        <f>(4.57*'VCO2-LBM'!D229-3.23*'VO2-LBM'!D229)/1000</f>
        <v>4.3350104972375698</v>
      </c>
      <c r="E229" s="355">
        <f>(4.57*'VCO2-LBM'!E229-3.23*'VO2-LBM'!E229)/1000</f>
        <v>4.9410321428571464</v>
      </c>
      <c r="F229" s="355">
        <f>(4.57*'VCO2-LBM'!F229-3.23*'VO2-LBM'!F229)/1000</f>
        <v>6.3563753846153865</v>
      </c>
      <c r="G229" s="355">
        <f>(4.57*'VCO2-LBM'!G229-3.23*'VO2-LBM'!G229)/1000</f>
        <v>5.7996276712328836</v>
      </c>
      <c r="H229" s="355">
        <f>(4.57*'VCO2-LBM'!H229-3.23*'VO2-LBM'!H229)/1000</f>
        <v>5.3948720634920644</v>
      </c>
      <c r="I229" s="355">
        <f>(4.57*'VCO2-LBM'!I229-3.23*'VO2-LBM'!I229)/1000</f>
        <v>5.5025166666666703</v>
      </c>
      <c r="J229" s="355">
        <f>(4.57*'VCO2-LBM'!J229-3.23*'VO2-LBM'!J229)/1000</f>
        <v>5.2217656488549675</v>
      </c>
      <c r="K229" s="356">
        <f>(4.57*'VCO2-LBM'!K229-3.23*'VO2-LBM'!K229)/1000</f>
        <v>7.1055883464566945</v>
      </c>
      <c r="L229" s="329"/>
      <c r="M229" s="329"/>
      <c r="N229" s="329"/>
      <c r="O229" s="329"/>
      <c r="P229" s="329"/>
      <c r="Q229" s="329"/>
      <c r="R229" s="329"/>
      <c r="S229" s="329"/>
      <c r="T229" s="329"/>
      <c r="U229" s="357">
        <f t="shared" ref="U229" si="389">STDEV(L228:T228)/SQRT(COUNT(L228:T228))</f>
        <v>0.42215870285882257</v>
      </c>
      <c r="V229" s="352"/>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353"/>
    </row>
    <row r="230" spans="1:44">
      <c r="A230" s="233">
        <v>43726</v>
      </c>
      <c r="B230" s="234">
        <v>2.02946759259259</v>
      </c>
      <c r="C230" s="354">
        <f>(4.57*'VCO2-LBM'!C230-3.23*'VO2-LBM'!C230)/1000</f>
        <v>4.7987558620689637</v>
      </c>
      <c r="D230" s="355">
        <f>(4.57*'VCO2-LBM'!D230-3.23*'VO2-LBM'!D230)/1000</f>
        <v>3.1324511049723789</v>
      </c>
      <c r="E230" s="355">
        <f>(4.57*'VCO2-LBM'!E230-3.23*'VO2-LBM'!E230)/1000</f>
        <v>2.8463303571428589</v>
      </c>
      <c r="F230" s="355">
        <f>(4.57*'VCO2-LBM'!F230-3.23*'VO2-LBM'!F230)/1000</f>
        <v>6.8809738461538474</v>
      </c>
      <c r="G230" s="355">
        <f>(4.57*'VCO2-LBM'!G230-3.23*'VO2-LBM'!G230)/1000</f>
        <v>3.7488340410958862</v>
      </c>
      <c r="H230" s="355">
        <f>(4.57*'VCO2-LBM'!H230-3.23*'VO2-LBM'!H230)/1000</f>
        <v>5.2850357142857103</v>
      </c>
      <c r="I230" s="355">
        <f>(4.57*'VCO2-LBM'!I230-3.23*'VO2-LBM'!I230)/1000</f>
        <v>7.6737500000000001</v>
      </c>
      <c r="J230" s="355">
        <f>(4.57*'VCO2-LBM'!J230-3.23*'VO2-LBM'!J230)/1000</f>
        <v>7.8248853435114576</v>
      </c>
      <c r="K230" s="356">
        <f>(4.57*'VCO2-LBM'!K230-3.23*'VO2-LBM'!K230)/1000</f>
        <v>8.6166559055118128</v>
      </c>
      <c r="L230" s="329"/>
      <c r="M230" s="329"/>
      <c r="N230" s="329"/>
      <c r="O230" s="329"/>
      <c r="P230" s="329"/>
      <c r="Q230" s="329"/>
      <c r="R230" s="329"/>
      <c r="S230" s="329"/>
      <c r="T230" s="329"/>
      <c r="U230" s="357"/>
      <c r="V230" s="352"/>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353"/>
    </row>
    <row r="231" spans="1:44">
      <c r="A231" s="233">
        <v>43726</v>
      </c>
      <c r="B231" s="234">
        <v>2.0433564814814802</v>
      </c>
      <c r="C231" s="354">
        <f>(4.57*'VCO2-LBM'!C231-3.23*'VO2-LBM'!C231)/1000</f>
        <v>4.8433151149425306</v>
      </c>
      <c r="D231" s="355">
        <f>(4.57*'VCO2-LBM'!D231-3.23*'VO2-LBM'!D231)/1000</f>
        <v>5.4949372928176796</v>
      </c>
      <c r="E231" s="355">
        <f>(4.57*'VCO2-LBM'!E231-3.23*'VO2-LBM'!E231)/1000</f>
        <v>5.6522892857142848</v>
      </c>
      <c r="F231" s="355">
        <f>(4.57*'VCO2-LBM'!F231-3.23*'VO2-LBM'!F231)/1000</f>
        <v>8.3474599999999999</v>
      </c>
      <c r="G231" s="355">
        <f>(4.57*'VCO2-LBM'!G231-3.23*'VO2-LBM'!G231)/1000</f>
        <v>2.0991278082191802</v>
      </c>
      <c r="H231" s="355">
        <f>(4.57*'VCO2-LBM'!H231-3.23*'VO2-LBM'!H231)/1000</f>
        <v>5.1911304761904757</v>
      </c>
      <c r="I231" s="355">
        <f>(4.57*'VCO2-LBM'!I231-3.23*'VO2-LBM'!I231)/1000</f>
        <v>7.7363833333333352</v>
      </c>
      <c r="J231" s="355">
        <f>(4.57*'VCO2-LBM'!J231-3.23*'VO2-LBM'!J231)/1000</f>
        <v>6.5333435114503811</v>
      </c>
      <c r="K231" s="356">
        <f>(4.57*'VCO2-LBM'!K231-3.23*'VO2-LBM'!K231)/1000</f>
        <v>4.1920203937007958</v>
      </c>
      <c r="L231" s="329">
        <f t="shared" ref="L231:P231" si="390">AVERAGE(C231:C233)</f>
        <v>4.9702905555555565</v>
      </c>
      <c r="M231" s="329">
        <f t="shared" si="390"/>
        <v>5.5547015653775311</v>
      </c>
      <c r="N231" s="329">
        <f t="shared" si="390"/>
        <v>6.0089732142857137</v>
      </c>
      <c r="O231" s="329">
        <f t="shared" si="390"/>
        <v>7.0357353846153892</v>
      </c>
      <c r="P231" s="329">
        <f t="shared" si="390"/>
        <v>3.2956341552511432</v>
      </c>
      <c r="Q231" s="329">
        <f t="shared" ref="Q231" si="391">AVERAGE(H231:H233)</f>
        <v>6.2330217460317456</v>
      </c>
      <c r="R231" s="329">
        <f t="shared" ref="R231" si="392">AVERAGE(I231:I233)</f>
        <v>8.3951222222222235</v>
      </c>
      <c r="S231" s="329">
        <f t="shared" ref="S231" si="393">AVERAGE(J231:J233)</f>
        <v>7.2936420865139979</v>
      </c>
      <c r="T231" s="329">
        <f t="shared" ref="T231" si="394">AVERAGE(K231:K233)</f>
        <v>4.8590334383202149</v>
      </c>
      <c r="U231" s="357">
        <f t="shared" ref="U231" si="395">AVERAGE(L231:T231)</f>
        <v>5.960683818685947</v>
      </c>
      <c r="V231" s="352"/>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353"/>
    </row>
    <row r="232" spans="1:44">
      <c r="A232" s="233">
        <v>43726</v>
      </c>
      <c r="B232" s="234">
        <v>2.0572453703703699</v>
      </c>
      <c r="C232" s="354">
        <f>(4.57*'VCO2-LBM'!C232-3.23*'VO2-LBM'!C232)/1000</f>
        <v>3.3320384482758616</v>
      </c>
      <c r="D232" s="355">
        <f>(4.57*'VCO2-LBM'!D232-3.23*'VO2-LBM'!D232)/1000</f>
        <v>6.2212585635359101</v>
      </c>
      <c r="E232" s="355">
        <f>(4.57*'VCO2-LBM'!E232-3.23*'VO2-LBM'!E232)/1000</f>
        <v>5.7048428571428591</v>
      </c>
      <c r="F232" s="355">
        <f>(4.57*'VCO2-LBM'!F232-3.23*'VO2-LBM'!F232)/1000</f>
        <v>7.9379892307692357</v>
      </c>
      <c r="G232" s="355">
        <f>(4.57*'VCO2-LBM'!G232-3.23*'VO2-LBM'!G232)/1000</f>
        <v>3.3822758904109578</v>
      </c>
      <c r="H232" s="355">
        <f>(4.57*'VCO2-LBM'!H232-3.23*'VO2-LBM'!H232)/1000</f>
        <v>7.8674552380952374</v>
      </c>
      <c r="I232" s="355">
        <f>(4.57*'VCO2-LBM'!I232-3.23*'VO2-LBM'!I232)/1000</f>
        <v>8.2342000000000013</v>
      </c>
      <c r="J232" s="355">
        <f>(4.57*'VCO2-LBM'!J232-3.23*'VO2-LBM'!J232)/1000</f>
        <v>7.4459480916030554</v>
      </c>
      <c r="K232" s="356">
        <f>(4.57*'VCO2-LBM'!K232-3.23*'VO2-LBM'!K232)/1000</f>
        <v>4.288441811023624</v>
      </c>
      <c r="L232" s="329"/>
      <c r="M232" s="329"/>
      <c r="N232" s="329"/>
      <c r="O232" s="329"/>
      <c r="P232" s="329"/>
      <c r="Q232" s="329"/>
      <c r="R232" s="329"/>
      <c r="S232" s="329"/>
      <c r="T232" s="329"/>
      <c r="U232" s="357">
        <f t="shared" ref="U232" si="396">STDEV(L231:T231)/SQRT(COUNT(L231:T231))</f>
        <v>0.5054883150778634</v>
      </c>
      <c r="V232" s="352"/>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353"/>
    </row>
    <row r="233" spans="1:44">
      <c r="A233" s="233">
        <v>43726</v>
      </c>
      <c r="B233" s="234">
        <v>2.0711342592592601</v>
      </c>
      <c r="C233" s="354">
        <f>(4.57*'VCO2-LBM'!C233-3.23*'VO2-LBM'!C233)/1000</f>
        <v>6.7355181034482774</v>
      </c>
      <c r="D233" s="355">
        <f>(4.57*'VCO2-LBM'!D233-3.23*'VO2-LBM'!D233)/1000</f>
        <v>4.9479088397790036</v>
      </c>
      <c r="E233" s="355">
        <f>(4.57*'VCO2-LBM'!E233-3.23*'VO2-LBM'!E233)/1000</f>
        <v>6.6697874999999982</v>
      </c>
      <c r="F233" s="355">
        <f>(4.57*'VCO2-LBM'!F233-3.23*'VO2-LBM'!F233)/1000</f>
        <v>4.8217569230769328</v>
      </c>
      <c r="G233" s="355">
        <f>(4.57*'VCO2-LBM'!G233-3.23*'VO2-LBM'!G233)/1000</f>
        <v>4.4054987671232917</v>
      </c>
      <c r="H233" s="355">
        <f>(4.57*'VCO2-LBM'!H233-3.23*'VO2-LBM'!H233)/1000</f>
        <v>5.6404795238095247</v>
      </c>
      <c r="I233" s="355">
        <f>(4.57*'VCO2-LBM'!I233-3.23*'VO2-LBM'!I233)/1000</f>
        <v>9.2147833333333331</v>
      </c>
      <c r="J233" s="355">
        <f>(4.57*'VCO2-LBM'!J233-3.23*'VO2-LBM'!J233)/1000</f>
        <v>7.9016346564885573</v>
      </c>
      <c r="K233" s="356">
        <f>(4.57*'VCO2-LBM'!K233-3.23*'VO2-LBM'!K233)/1000</f>
        <v>6.096638110236225</v>
      </c>
      <c r="L233" s="329"/>
      <c r="M233" s="329"/>
      <c r="N233" s="329"/>
      <c r="O233" s="329"/>
      <c r="P233" s="329"/>
      <c r="Q233" s="329"/>
      <c r="R233" s="329"/>
      <c r="S233" s="329"/>
      <c r="T233" s="329"/>
      <c r="U233" s="357"/>
      <c r="V233" s="352"/>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353"/>
    </row>
    <row r="234" spans="1:44">
      <c r="A234" s="233">
        <v>43726</v>
      </c>
      <c r="B234" s="234">
        <v>2.0850231481481498</v>
      </c>
      <c r="C234" s="354">
        <f>(4.57*'VCO2-LBM'!C234-3.23*'VO2-LBM'!C234)/1000</f>
        <v>4.8793082758620709</v>
      </c>
      <c r="D234" s="355">
        <f>(4.57*'VCO2-LBM'!D234-3.23*'VO2-LBM'!D234)/1000</f>
        <v>2.9346392265193355</v>
      </c>
      <c r="E234" s="355">
        <f>(4.57*'VCO2-LBM'!E234-3.23*'VO2-LBM'!E234)/1000</f>
        <v>4.2611303571428545</v>
      </c>
      <c r="F234" s="355">
        <f>(4.57*'VCO2-LBM'!F234-3.23*'VO2-LBM'!F234)/1000</f>
        <v>4.2749553846153869</v>
      </c>
      <c r="G234" s="355">
        <f>(4.57*'VCO2-LBM'!G234-3.23*'VO2-LBM'!G234)/1000</f>
        <v>1.6292695205479486</v>
      </c>
      <c r="H234" s="355">
        <f>(4.57*'VCO2-LBM'!H234-3.23*'VO2-LBM'!H234)/1000</f>
        <v>4.6228585714285675</v>
      </c>
      <c r="I234" s="355">
        <f>(4.57*'VCO2-LBM'!I234-3.23*'VO2-LBM'!I234)/1000</f>
        <v>7.1586833333333342</v>
      </c>
      <c r="J234" s="355">
        <f>(4.57*'VCO2-LBM'!J234-3.23*'VO2-LBM'!J234)/1000</f>
        <v>5.6406418320610703</v>
      </c>
      <c r="K234" s="356">
        <f>(4.57*'VCO2-LBM'!K234-3.23*'VO2-LBM'!K234)/1000</f>
        <v>8.5273544094488205</v>
      </c>
      <c r="L234" s="329">
        <f t="shared" ref="L234:P234" si="397">AVERAGE(C234:C236)</f>
        <v>4.5166147509578574</v>
      </c>
      <c r="M234" s="329">
        <f t="shared" si="397"/>
        <v>4.2176276243093929</v>
      </c>
      <c r="N234" s="329">
        <f t="shared" si="397"/>
        <v>4.9438392857142874</v>
      </c>
      <c r="O234" s="329">
        <f t="shared" si="397"/>
        <v>5.4961189743589776</v>
      </c>
      <c r="P234" s="329">
        <f t="shared" si="397"/>
        <v>2.6537048401826513</v>
      </c>
      <c r="Q234" s="329">
        <f t="shared" ref="Q234" si="398">AVERAGE(H234:H236)</f>
        <v>6.828151216931218</v>
      </c>
      <c r="R234" s="329">
        <f t="shared" ref="R234" si="399">AVERAGE(I234:I236)</f>
        <v>5.4460444444444462</v>
      </c>
      <c r="S234" s="329">
        <f t="shared" ref="S234" si="400">AVERAGE(J234:J236)</f>
        <v>6.7371873791348618</v>
      </c>
      <c r="T234" s="329">
        <f t="shared" ref="T234" si="401">AVERAGE(K234:K236)</f>
        <v>5.7913036220472476</v>
      </c>
      <c r="U234" s="357">
        <f t="shared" ref="U234" si="402">AVERAGE(L234:T234)</f>
        <v>5.181176904231215</v>
      </c>
      <c r="V234" s="352"/>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353"/>
    </row>
    <row r="235" spans="1:44">
      <c r="A235" s="233">
        <v>43726</v>
      </c>
      <c r="B235" s="234">
        <v>2.0989120370370302</v>
      </c>
      <c r="C235" s="354">
        <f>(4.57*'VCO2-LBM'!C235-3.23*'VO2-LBM'!C235)/1000</f>
        <v>4.3645172988505765</v>
      </c>
      <c r="D235" s="355">
        <f>(4.57*'VCO2-LBM'!D235-3.23*'VO2-LBM'!D235)/1000</f>
        <v>3.8203019337016575</v>
      </c>
      <c r="E235" s="355">
        <f>(4.57*'VCO2-LBM'!E235-3.23*'VO2-LBM'!E235)/1000</f>
        <v>4.3744982142857172</v>
      </c>
      <c r="F235" s="355">
        <f>(4.57*'VCO2-LBM'!F235-3.23*'VO2-LBM'!F235)/1000</f>
        <v>4.9791415384615396</v>
      </c>
      <c r="G235" s="355">
        <f>(4.57*'VCO2-LBM'!G235-3.23*'VO2-LBM'!G235)/1000</f>
        <v>3.0562189726027427</v>
      </c>
      <c r="H235" s="355">
        <f>(4.57*'VCO2-LBM'!H235-3.23*'VO2-LBM'!H235)/1000</f>
        <v>7.9460747619047618</v>
      </c>
      <c r="I235" s="355">
        <f>(4.57*'VCO2-LBM'!I235-3.23*'VO2-LBM'!I235)/1000</f>
        <v>4.4966000000000026</v>
      </c>
      <c r="J235" s="355">
        <f>(4.57*'VCO2-LBM'!J235-3.23*'VO2-LBM'!J235)/1000</f>
        <v>9.0201909923664125</v>
      </c>
      <c r="K235" s="356">
        <f>(4.57*'VCO2-LBM'!K235-3.23*'VO2-LBM'!K235)/1000</f>
        <v>4.8966288976378021</v>
      </c>
      <c r="L235" s="329"/>
      <c r="M235" s="329"/>
      <c r="N235" s="329"/>
      <c r="O235" s="329"/>
      <c r="P235" s="329"/>
      <c r="Q235" s="329"/>
      <c r="R235" s="329"/>
      <c r="S235" s="329"/>
      <c r="T235" s="329"/>
      <c r="U235" s="357">
        <f t="shared" ref="U235" si="403">STDEV(L234:T234)/SQRT(COUNT(L234:T234))</f>
        <v>0.43284917131852896</v>
      </c>
      <c r="V235" s="352"/>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353"/>
    </row>
    <row r="236" spans="1:44">
      <c r="A236" s="233">
        <v>43726</v>
      </c>
      <c r="B236" s="234">
        <v>2.1128009259259199</v>
      </c>
      <c r="C236" s="354">
        <f>(4.57*'VCO2-LBM'!C236-3.23*'VO2-LBM'!C236)/1000</f>
        <v>4.3060186781609247</v>
      </c>
      <c r="D236" s="355">
        <f>(4.57*'VCO2-LBM'!D236-3.23*'VO2-LBM'!D236)/1000</f>
        <v>5.8979417127071869</v>
      </c>
      <c r="E236" s="355">
        <f>(4.57*'VCO2-LBM'!E236-3.23*'VO2-LBM'!E236)/1000</f>
        <v>6.1958892857142889</v>
      </c>
      <c r="F236" s="355">
        <f>(4.57*'VCO2-LBM'!F236-3.23*'VO2-LBM'!F236)/1000</f>
        <v>7.2342600000000052</v>
      </c>
      <c r="G236" s="355">
        <f>(4.57*'VCO2-LBM'!G236-3.23*'VO2-LBM'!G236)/1000</f>
        <v>3.2756260273972622</v>
      </c>
      <c r="H236" s="355">
        <f>(4.57*'VCO2-LBM'!H236-3.23*'VO2-LBM'!H236)/1000</f>
        <v>7.9155203174603228</v>
      </c>
      <c r="I236" s="355">
        <f>(4.57*'VCO2-LBM'!I236-3.23*'VO2-LBM'!I236)/1000</f>
        <v>4.682850000000002</v>
      </c>
      <c r="J236" s="355">
        <f>(4.57*'VCO2-LBM'!J236-3.23*'VO2-LBM'!J236)/1000</f>
        <v>5.5507293129771025</v>
      </c>
      <c r="K236" s="356">
        <f>(4.57*'VCO2-LBM'!K236-3.23*'VO2-LBM'!K236)/1000</f>
        <v>3.9499275590551188</v>
      </c>
      <c r="L236" s="329"/>
      <c r="M236" s="329"/>
      <c r="N236" s="329"/>
      <c r="O236" s="329"/>
      <c r="P236" s="329"/>
      <c r="Q236" s="329"/>
      <c r="R236" s="329"/>
      <c r="S236" s="329"/>
      <c r="T236" s="329"/>
      <c r="U236" s="357"/>
      <c r="V236" s="352"/>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353"/>
    </row>
    <row r="237" spans="1:44">
      <c r="A237" s="233">
        <v>43726</v>
      </c>
      <c r="B237" s="234">
        <v>2.1266898148148101</v>
      </c>
      <c r="C237" s="354">
        <f>(4.57*'VCO2-LBM'!C237-3.23*'VO2-LBM'!C237)/1000</f>
        <v>6.4444422988505723</v>
      </c>
      <c r="D237" s="355">
        <f>(4.57*'VCO2-LBM'!D237-3.23*'VO2-LBM'!D237)/1000</f>
        <v>4.7513776243093924</v>
      </c>
      <c r="E237" s="355">
        <f>(4.57*'VCO2-LBM'!E237-3.23*'VO2-LBM'!E237)/1000</f>
        <v>3.963857142857143</v>
      </c>
      <c r="F237" s="355">
        <f>(4.57*'VCO2-LBM'!F237-3.23*'VO2-LBM'!F237)/1000</f>
        <v>7.3686123076923069</v>
      </c>
      <c r="G237" s="355">
        <f>(4.57*'VCO2-LBM'!G237-3.23*'VO2-LBM'!G237)/1000</f>
        <v>2.0443310273972601</v>
      </c>
      <c r="H237" s="355">
        <f>(4.57*'VCO2-LBM'!H237-3.23*'VO2-LBM'!H237)/1000</f>
        <v>8.0082536507936535</v>
      </c>
      <c r="I237" s="355">
        <f>(4.57*'VCO2-LBM'!I237-3.23*'VO2-LBM'!I237)/1000</f>
        <v>4.5798333333333359</v>
      </c>
      <c r="J237" s="355">
        <f>(4.57*'VCO2-LBM'!J237-3.23*'VO2-LBM'!J237)/1000</f>
        <v>7.1495013740458049</v>
      </c>
      <c r="K237" s="356">
        <f>(4.57*'VCO2-LBM'!K237-3.23*'VO2-LBM'!K237)/1000</f>
        <v>7.5506842519685016</v>
      </c>
      <c r="L237" s="329">
        <f t="shared" ref="L237:P237" si="404">AVERAGE(C237:C239)</f>
        <v>5.7947483524904202</v>
      </c>
      <c r="M237" s="329">
        <f t="shared" si="404"/>
        <v>4.4849154696132603</v>
      </c>
      <c r="N237" s="329">
        <f t="shared" si="404"/>
        <v>4.9403142857142859</v>
      </c>
      <c r="O237" s="329">
        <f t="shared" si="404"/>
        <v>5.675407692307691</v>
      </c>
      <c r="P237" s="329">
        <f t="shared" si="404"/>
        <v>2.2205525570776268</v>
      </c>
      <c r="Q237" s="329">
        <f t="shared" ref="Q237" si="405">AVERAGE(H237:H239)</f>
        <v>5.8519998412698442</v>
      </c>
      <c r="R237" s="329">
        <f t="shared" ref="R237" si="406">AVERAGE(I237:I239)</f>
        <v>5.608438888888891</v>
      </c>
      <c r="S237" s="329">
        <f t="shared" ref="S237" si="407">AVERAGE(J237:J239)</f>
        <v>5.9187443765903325</v>
      </c>
      <c r="T237" s="329">
        <f t="shared" ref="T237" si="408">AVERAGE(K237:K239)</f>
        <v>6.8087129658792671</v>
      </c>
      <c r="U237" s="357">
        <f t="shared" ref="U237" si="409">AVERAGE(L237:T237)</f>
        <v>5.2559816033146243</v>
      </c>
      <c r="V237" s="352"/>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353"/>
    </row>
    <row r="238" spans="1:44">
      <c r="A238" s="233">
        <v>43726</v>
      </c>
      <c r="B238" s="234">
        <v>2.1405787037036998</v>
      </c>
      <c r="C238" s="354">
        <f>(4.57*'VCO2-LBM'!C238-3.23*'VO2-LBM'!C238)/1000</f>
        <v>5.5455633333333321</v>
      </c>
      <c r="D238" s="355">
        <f>(4.57*'VCO2-LBM'!D238-3.23*'VO2-LBM'!D238)/1000</f>
        <v>3.5039781767955809</v>
      </c>
      <c r="E238" s="355">
        <f>(4.57*'VCO2-LBM'!E238-3.23*'VO2-LBM'!E238)/1000</f>
        <v>5.9184803571428581</v>
      </c>
      <c r="F238" s="355">
        <f>(4.57*'VCO2-LBM'!F238-3.23*'VO2-LBM'!F238)/1000</f>
        <v>5.0260184615384604</v>
      </c>
      <c r="G238" s="355">
        <f>(4.57*'VCO2-LBM'!G238-3.23*'VO2-LBM'!G238)/1000</f>
        <v>3.2774869863013736</v>
      </c>
      <c r="H238" s="355">
        <f>(4.57*'VCO2-LBM'!H238-3.23*'VO2-LBM'!H238)/1000</f>
        <v>5.6650385714285747</v>
      </c>
      <c r="I238" s="355">
        <f>(4.57*'VCO2-LBM'!I238-3.23*'VO2-LBM'!I238)/1000</f>
        <v>5.3741833333333364</v>
      </c>
      <c r="J238" s="355">
        <f>(4.57*'VCO2-LBM'!J238-3.23*'VO2-LBM'!J238)/1000</f>
        <v>5.7360126717557254</v>
      </c>
      <c r="K238" s="356">
        <f>(4.57*'VCO2-LBM'!K238-3.23*'VO2-LBM'!K238)/1000</f>
        <v>6.3857937795275648</v>
      </c>
      <c r="L238" s="329"/>
      <c r="M238" s="329"/>
      <c r="N238" s="329"/>
      <c r="O238" s="329"/>
      <c r="P238" s="329"/>
      <c r="Q238" s="329"/>
      <c r="R238" s="329"/>
      <c r="S238" s="329"/>
      <c r="T238" s="329"/>
      <c r="U238" s="357">
        <f t="shared" ref="U238" si="410">STDEV(L237:T237)/SQRT(COUNT(L237:T237))</f>
        <v>0.43627048253234696</v>
      </c>
      <c r="V238" s="352"/>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353"/>
    </row>
    <row r="239" spans="1:44">
      <c r="A239" s="233">
        <v>43726</v>
      </c>
      <c r="B239" s="234">
        <v>2.15446759259259</v>
      </c>
      <c r="C239" s="354">
        <f>(4.57*'VCO2-LBM'!C239-3.23*'VO2-LBM'!C239)/1000</f>
        <v>5.3942394252873562</v>
      </c>
      <c r="D239" s="355">
        <f>(4.57*'VCO2-LBM'!D239-3.23*'VO2-LBM'!D239)/1000</f>
        <v>5.1993906077348093</v>
      </c>
      <c r="E239" s="355">
        <f>(4.57*'VCO2-LBM'!E239-3.23*'VO2-LBM'!E239)/1000</f>
        <v>4.9386053571428565</v>
      </c>
      <c r="F239" s="355">
        <f>(4.57*'VCO2-LBM'!F239-3.23*'VO2-LBM'!F239)/1000</f>
        <v>4.6315923076923067</v>
      </c>
      <c r="G239" s="355">
        <f>(4.57*'VCO2-LBM'!G239-3.23*'VO2-LBM'!G239)/1000</f>
        <v>1.3398396575342468</v>
      </c>
      <c r="H239" s="355">
        <f>(4.57*'VCO2-LBM'!H239-3.23*'VO2-LBM'!H239)/1000</f>
        <v>3.882707301587303</v>
      </c>
      <c r="I239" s="355">
        <f>(4.57*'VCO2-LBM'!I239-3.23*'VO2-LBM'!I239)/1000</f>
        <v>6.8713000000000033</v>
      </c>
      <c r="J239" s="355">
        <f>(4.57*'VCO2-LBM'!J239-3.23*'VO2-LBM'!J239)/1000</f>
        <v>4.8707190839694672</v>
      </c>
      <c r="K239" s="356">
        <f>(4.57*'VCO2-LBM'!K239-3.23*'VO2-LBM'!K239)/1000</f>
        <v>6.4896608661417376</v>
      </c>
      <c r="L239" s="329"/>
      <c r="M239" s="329"/>
      <c r="N239" s="329"/>
      <c r="O239" s="329"/>
      <c r="P239" s="329"/>
      <c r="Q239" s="329"/>
      <c r="R239" s="329"/>
      <c r="S239" s="329"/>
      <c r="T239" s="329"/>
      <c r="U239" s="357"/>
      <c r="V239" s="352"/>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353"/>
    </row>
    <row r="240" spans="1:44">
      <c r="A240" s="233">
        <v>43726</v>
      </c>
      <c r="B240" s="234">
        <v>2.1683564814814802</v>
      </c>
      <c r="C240" s="354">
        <f>(4.57*'VCO2-LBM'!C240-3.23*'VO2-LBM'!C240)/1000</f>
        <v>5.5655924137931034</v>
      </c>
      <c r="D240" s="355">
        <f>(4.57*'VCO2-LBM'!D240-3.23*'VO2-LBM'!D240)/1000</f>
        <v>3.462137569060773</v>
      </c>
      <c r="E240" s="355">
        <f>(4.57*'VCO2-LBM'!E240-3.23*'VO2-LBM'!E240)/1000</f>
        <v>3.2790535714285705</v>
      </c>
      <c r="F240" s="355">
        <f>(4.57*'VCO2-LBM'!F240-3.23*'VO2-LBM'!F240)/1000</f>
        <v>4.8449584615384627</v>
      </c>
      <c r="G240" s="355">
        <f>(4.57*'VCO2-LBM'!G240-3.23*'VO2-LBM'!G240)/1000</f>
        <v>1.5133148630137021</v>
      </c>
      <c r="H240" s="355">
        <f>(4.57*'VCO2-LBM'!H240-3.23*'VO2-LBM'!H240)/1000</f>
        <v>4.0766490476190445</v>
      </c>
      <c r="I240" s="355">
        <f>(4.57*'VCO2-LBM'!I240-3.23*'VO2-LBM'!I240)/1000</f>
        <v>8.1936666666666671</v>
      </c>
      <c r="J240" s="355">
        <f>(4.57*'VCO2-LBM'!J240-3.23*'VO2-LBM'!J240)/1000</f>
        <v>4.1054891603053489</v>
      </c>
      <c r="K240" s="356">
        <f>(4.57*'VCO2-LBM'!K240-3.23*'VO2-LBM'!K240)/1000</f>
        <v>6.5399191338582643</v>
      </c>
      <c r="L240" s="329">
        <f t="shared" ref="L240:P240" si="411">AVERAGE(C240:C242)</f>
        <v>6.4108736015325674</v>
      </c>
      <c r="M240" s="329">
        <f t="shared" si="411"/>
        <v>4.7134183241252288</v>
      </c>
      <c r="N240" s="329">
        <f t="shared" si="411"/>
        <v>4.4234410714285728</v>
      </c>
      <c r="O240" s="329">
        <f t="shared" si="411"/>
        <v>5.1703835897435901</v>
      </c>
      <c r="P240" s="329">
        <f t="shared" si="411"/>
        <v>2.6563722146118738</v>
      </c>
      <c r="Q240" s="329">
        <f t="shared" ref="Q240" si="412">AVERAGE(H240:H242)</f>
        <v>6.4240592063492059</v>
      </c>
      <c r="R240" s="329">
        <f t="shared" ref="R240" si="413">AVERAGE(I240:I242)</f>
        <v>7.1639555555555559</v>
      </c>
      <c r="S240" s="329">
        <f t="shared" ref="S240" si="414">AVERAGE(J240:J242)</f>
        <v>6.1001558778625986</v>
      </c>
      <c r="T240" s="329">
        <f t="shared" ref="T240" si="415">AVERAGE(K240:K242)</f>
        <v>6.1735146456692931</v>
      </c>
      <c r="U240" s="357">
        <f t="shared" ref="U240" si="416">AVERAGE(L240:T240)</f>
        <v>5.4706860096531651</v>
      </c>
      <c r="V240" s="352"/>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353"/>
    </row>
    <row r="241" spans="1:44">
      <c r="A241" s="233">
        <v>43726</v>
      </c>
      <c r="B241" s="234">
        <v>2.1822453703703699</v>
      </c>
      <c r="C241" s="354">
        <f>(4.57*'VCO2-LBM'!C241-3.23*'VO2-LBM'!C241)/1000</f>
        <v>7.195704137931032</v>
      </c>
      <c r="D241" s="355">
        <f>(4.57*'VCO2-LBM'!D241-3.23*'VO2-LBM'!D241)/1000</f>
        <v>5.2145058011049734</v>
      </c>
      <c r="E241" s="355">
        <f>(4.57*'VCO2-LBM'!E241-3.23*'VO2-LBM'!E241)/1000</f>
        <v>4.7019214285714295</v>
      </c>
      <c r="F241" s="355">
        <f>(4.57*'VCO2-LBM'!F241-3.23*'VO2-LBM'!F241)/1000</f>
        <v>6.2810846153846143</v>
      </c>
      <c r="G241" s="355">
        <f>(4.57*'VCO2-LBM'!G241-3.23*'VO2-LBM'!G241)/1000</f>
        <v>2.1972003424657558</v>
      </c>
      <c r="H241" s="355">
        <f>(4.57*'VCO2-LBM'!H241-3.23*'VO2-LBM'!H241)/1000</f>
        <v>7.3953134920634982</v>
      </c>
      <c r="I241" s="355">
        <f>(4.57*'VCO2-LBM'!I241-3.23*'VO2-LBM'!I241)/1000</f>
        <v>8.0440166666666695</v>
      </c>
      <c r="J241" s="355">
        <f>(4.57*'VCO2-LBM'!J241-3.23*'VO2-LBM'!J241)/1000</f>
        <v>5.2451798473282434</v>
      </c>
      <c r="K241" s="356">
        <f>(4.57*'VCO2-LBM'!K241-3.23*'VO2-LBM'!K241)/1000</f>
        <v>7.4857673228346506</v>
      </c>
      <c r="L241" s="329"/>
      <c r="M241" s="329"/>
      <c r="N241" s="329"/>
      <c r="O241" s="329"/>
      <c r="P241" s="329"/>
      <c r="Q241" s="329"/>
      <c r="R241" s="329"/>
      <c r="S241" s="329"/>
      <c r="T241" s="329"/>
      <c r="U241" s="357">
        <f t="shared" ref="U241" si="417">STDEV(L240:T240)/SQRT(COUNT(L240:T240))</f>
        <v>0.45993591507579662</v>
      </c>
      <c r="V241" s="352"/>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353"/>
    </row>
    <row r="242" spans="1:44">
      <c r="A242" s="233">
        <v>43726</v>
      </c>
      <c r="B242" s="234">
        <v>2.1961342592592601</v>
      </c>
      <c r="C242" s="354">
        <f>(4.57*'VCO2-LBM'!C242-3.23*'VO2-LBM'!C242)/1000</f>
        <v>6.4713242528735648</v>
      </c>
      <c r="D242" s="355">
        <f>(4.57*'VCO2-LBM'!D242-3.23*'VO2-LBM'!D242)/1000</f>
        <v>5.4636116022099417</v>
      </c>
      <c r="E242" s="355">
        <f>(4.57*'VCO2-LBM'!E242-3.23*'VO2-LBM'!E242)/1000</f>
        <v>5.2893482142857176</v>
      </c>
      <c r="F242" s="355">
        <f>(4.57*'VCO2-LBM'!F242-3.23*'VO2-LBM'!F242)/1000</f>
        <v>4.3851076923076926</v>
      </c>
      <c r="G242" s="355">
        <f>(4.57*'VCO2-LBM'!G242-3.23*'VO2-LBM'!G242)/1000</f>
        <v>4.2586014383561634</v>
      </c>
      <c r="H242" s="355">
        <f>(4.57*'VCO2-LBM'!H242-3.23*'VO2-LBM'!H242)/1000</f>
        <v>7.800215079365076</v>
      </c>
      <c r="I242" s="355">
        <f>(4.57*'VCO2-LBM'!I242-3.23*'VO2-LBM'!I242)/1000</f>
        <v>5.254183333333331</v>
      </c>
      <c r="J242" s="355">
        <f>(4.57*'VCO2-LBM'!J242-3.23*'VO2-LBM'!J242)/1000</f>
        <v>8.9497986259542053</v>
      </c>
      <c r="K242" s="356">
        <f>(4.57*'VCO2-LBM'!K242-3.23*'VO2-LBM'!K242)/1000</f>
        <v>4.4948574803149626</v>
      </c>
      <c r="L242" s="329"/>
      <c r="M242" s="329"/>
      <c r="N242" s="329"/>
      <c r="O242" s="329"/>
      <c r="P242" s="329"/>
      <c r="Q242" s="329"/>
      <c r="R242" s="329"/>
      <c r="S242" s="329"/>
      <c r="T242" s="329"/>
      <c r="U242" s="357"/>
      <c r="V242" s="352"/>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353"/>
    </row>
    <row r="243" spans="1:44">
      <c r="A243" s="233">
        <v>43726</v>
      </c>
      <c r="B243" s="234">
        <v>2.21002314814814</v>
      </c>
      <c r="C243" s="354">
        <f>(4.57*'VCO2-LBM'!C243-3.23*'VO2-LBM'!C243)/1000</f>
        <v>6.0848533333333359</v>
      </c>
      <c r="D243" s="355">
        <f>(4.57*'VCO2-LBM'!D243-3.23*'VO2-LBM'!D243)/1000</f>
        <v>3.5197842541436493</v>
      </c>
      <c r="E243" s="355">
        <f>(4.57*'VCO2-LBM'!E243-3.23*'VO2-LBM'!E243)/1000</f>
        <v>3.3134785714285755</v>
      </c>
      <c r="F243" s="355">
        <f>(4.57*'VCO2-LBM'!F243-3.23*'VO2-LBM'!F243)/1000</f>
        <v>6.1768384615384679</v>
      </c>
      <c r="G243" s="355">
        <f>(4.57*'VCO2-LBM'!G243-3.23*'VO2-LBM'!G243)/1000</f>
        <v>2.9343769178082204</v>
      </c>
      <c r="H243" s="355">
        <f>(4.57*'VCO2-LBM'!H243-3.23*'VO2-LBM'!H243)/1000</f>
        <v>5.3284811111111123</v>
      </c>
      <c r="I243" s="355">
        <f>(4.57*'VCO2-LBM'!I243-3.23*'VO2-LBM'!I243)/1000</f>
        <v>4.6269000000000018</v>
      </c>
      <c r="J243" s="355">
        <f>(4.57*'VCO2-LBM'!J243-3.23*'VO2-LBM'!J243)/1000</f>
        <v>6.1878218320610721</v>
      </c>
      <c r="K243" s="356">
        <f>(4.57*'VCO2-LBM'!K243-3.23*'VO2-LBM'!K243)/1000</f>
        <v>3.3624177165354339</v>
      </c>
      <c r="L243" s="329">
        <f t="shared" ref="L243:P243" si="418">AVERAGE(C243:C245)</f>
        <v>4.6114128352490447</v>
      </c>
      <c r="M243" s="329">
        <f t="shared" si="418"/>
        <v>3.065367955801106</v>
      </c>
      <c r="N243" s="329">
        <f t="shared" si="418"/>
        <v>3.9510321428571444</v>
      </c>
      <c r="O243" s="329">
        <f t="shared" si="418"/>
        <v>4.4440394871794897</v>
      </c>
      <c r="P243" s="329">
        <f t="shared" si="418"/>
        <v>2.9955855479452071</v>
      </c>
      <c r="Q243" s="329">
        <f t="shared" ref="Q243" si="419">AVERAGE(H243:H245)</f>
        <v>4.1390091005291021</v>
      </c>
      <c r="R243" s="329">
        <f t="shared" ref="R243" si="420">AVERAGE(I243:I245)</f>
        <v>4.1846666666666685</v>
      </c>
      <c r="S243" s="329">
        <f t="shared" ref="S243" si="421">AVERAGE(J243:J245)</f>
        <v>5.9332222391857528</v>
      </c>
      <c r="T243" s="329">
        <f t="shared" ref="T243" si="422">AVERAGE(K243:K245)</f>
        <v>3.9283402887139096</v>
      </c>
      <c r="U243" s="357">
        <f t="shared" ref="U243" si="423">AVERAGE(L243:T243)</f>
        <v>4.1391862515697149</v>
      </c>
      <c r="V243" s="352"/>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353"/>
    </row>
    <row r="244" spans="1:44">
      <c r="A244" s="233">
        <v>43726</v>
      </c>
      <c r="B244" s="234">
        <v>2.2239120370370302</v>
      </c>
      <c r="C244" s="354">
        <f>(4.57*'VCO2-LBM'!C244-3.23*'VO2-LBM'!C244)/1000</f>
        <v>4.1571867241379348</v>
      </c>
      <c r="D244" s="355">
        <f>(4.57*'VCO2-LBM'!D244-3.23*'VO2-LBM'!D244)/1000</f>
        <v>2.4561599447513816</v>
      </c>
      <c r="E244" s="355">
        <f>(4.57*'VCO2-LBM'!E244-3.23*'VO2-LBM'!E244)/1000</f>
        <v>3.5914339285714285</v>
      </c>
      <c r="F244" s="355">
        <f>(4.57*'VCO2-LBM'!F244-3.23*'VO2-LBM'!F244)/1000</f>
        <v>4.1570353846153862</v>
      </c>
      <c r="G244" s="355">
        <f>(4.57*'VCO2-LBM'!G244-3.23*'VO2-LBM'!G244)/1000</f>
        <v>4.2355593835616459</v>
      </c>
      <c r="H244" s="355">
        <f>(4.57*'VCO2-LBM'!H244-3.23*'VO2-LBM'!H244)/1000</f>
        <v>4.1504960317460338</v>
      </c>
      <c r="I244" s="355">
        <f>(4.57*'VCO2-LBM'!I244-3.23*'VO2-LBM'!I244)/1000</f>
        <v>4.3827500000000015</v>
      </c>
      <c r="J244" s="355">
        <f>(4.57*'VCO2-LBM'!J244-3.23*'VO2-LBM'!J244)/1000</f>
        <v>7.3064280916030508</v>
      </c>
      <c r="K244" s="356">
        <f>(4.57*'VCO2-LBM'!K244-3.23*'VO2-LBM'!K244)/1000</f>
        <v>3.9169184251968474</v>
      </c>
      <c r="L244" s="329"/>
      <c r="M244" s="329"/>
      <c r="N244" s="329"/>
      <c r="O244" s="329"/>
      <c r="P244" s="329"/>
      <c r="Q244" s="329"/>
      <c r="R244" s="329"/>
      <c r="S244" s="329"/>
      <c r="T244" s="329"/>
      <c r="U244" s="357">
        <f t="shared" ref="U244" si="424">STDEV(L243:T243)/SQRT(COUNT(L243:T243))</f>
        <v>0.29052952987061115</v>
      </c>
      <c r="V244" s="352"/>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353"/>
    </row>
    <row r="245" spans="1:44">
      <c r="A245" s="233">
        <v>43726</v>
      </c>
      <c r="B245" s="234">
        <v>2.2378009259259199</v>
      </c>
      <c r="C245" s="354">
        <f>(4.57*'VCO2-LBM'!C245-3.23*'VO2-LBM'!C245)/1000</f>
        <v>3.5921984482758633</v>
      </c>
      <c r="D245" s="355">
        <f>(4.57*'VCO2-LBM'!D245-3.23*'VO2-LBM'!D245)/1000</f>
        <v>3.2201596685082876</v>
      </c>
      <c r="E245" s="355">
        <f>(4.57*'VCO2-LBM'!E245-3.23*'VO2-LBM'!E245)/1000</f>
        <v>4.9481839285714306</v>
      </c>
      <c r="F245" s="355">
        <f>(4.57*'VCO2-LBM'!F245-3.23*'VO2-LBM'!F245)/1000</f>
        <v>2.9982446153846158</v>
      </c>
      <c r="G245" s="355">
        <f>(4.57*'VCO2-LBM'!G245-3.23*'VO2-LBM'!G245)/1000</f>
        <v>1.816820342465755</v>
      </c>
      <c r="H245" s="355">
        <f>(4.57*'VCO2-LBM'!H245-3.23*'VO2-LBM'!H245)/1000</f>
        <v>2.9380501587301606</v>
      </c>
      <c r="I245" s="355">
        <f>(4.57*'VCO2-LBM'!I245-3.23*'VO2-LBM'!I245)/1000</f>
        <v>3.5443500000000006</v>
      </c>
      <c r="J245" s="355">
        <f>(4.57*'VCO2-LBM'!J245-3.23*'VO2-LBM'!J245)/1000</f>
        <v>4.3054167938931354</v>
      </c>
      <c r="K245" s="356">
        <f>(4.57*'VCO2-LBM'!K245-3.23*'VO2-LBM'!K245)/1000</f>
        <v>4.5056847244094458</v>
      </c>
      <c r="L245" s="329"/>
      <c r="M245" s="329"/>
      <c r="N245" s="329"/>
      <c r="O245" s="329"/>
      <c r="P245" s="329"/>
      <c r="Q245" s="329"/>
      <c r="R245" s="329"/>
      <c r="S245" s="329"/>
      <c r="T245" s="329"/>
      <c r="U245" s="357"/>
      <c r="V245" s="352"/>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353"/>
    </row>
    <row r="246" spans="1:44">
      <c r="A246" s="223">
        <v>43726</v>
      </c>
      <c r="B246" s="224">
        <v>2.2516898148148101</v>
      </c>
      <c r="C246" s="354">
        <f>(4.57*'VCO2-LBM'!C246-3.23*'VO2-LBM'!C246)/1000</f>
        <v>5.5248022413793096</v>
      </c>
      <c r="D246" s="355">
        <f>(4.57*'VCO2-LBM'!D246-3.23*'VO2-LBM'!D246)/1000</f>
        <v>2.5792889502762444</v>
      </c>
      <c r="E246" s="355">
        <f>(4.57*'VCO2-LBM'!E246-3.23*'VO2-LBM'!E246)/1000</f>
        <v>6.1237125000000017</v>
      </c>
      <c r="F246" s="355">
        <f>(4.57*'VCO2-LBM'!F246-3.23*'VO2-LBM'!F246)/1000</f>
        <v>3.7462953846153906</v>
      </c>
      <c r="G246" s="355">
        <f>(4.57*'VCO2-LBM'!G246-3.23*'VO2-LBM'!G246)/1000</f>
        <v>3.2303201369863017</v>
      </c>
      <c r="H246" s="355">
        <f>(4.57*'VCO2-LBM'!H246-3.23*'VO2-LBM'!H246)/1000</f>
        <v>4.9978850793650818</v>
      </c>
      <c r="I246" s="355">
        <f>(4.57*'VCO2-LBM'!I246-3.23*'VO2-LBM'!I246)/1000</f>
        <v>2.9818833333333332</v>
      </c>
      <c r="J246" s="355">
        <f>(4.57*'VCO2-LBM'!J246-3.23*'VO2-LBM'!J246)/1000</f>
        <v>3.9888508396946598</v>
      </c>
      <c r="K246" s="356">
        <f>(4.57*'VCO2-LBM'!K246-3.23*'VO2-LBM'!K246)/1000</f>
        <v>6.2190262992125973</v>
      </c>
      <c r="L246" s="329">
        <f t="shared" ref="L246:P246" si="425">AVERAGE(C246:C248)</f>
        <v>3.962461283524906</v>
      </c>
      <c r="M246" s="329">
        <f t="shared" si="425"/>
        <v>3.9645281767955809</v>
      </c>
      <c r="N246" s="329">
        <f t="shared" si="425"/>
        <v>4.4490428571428593</v>
      </c>
      <c r="O246" s="329">
        <f t="shared" si="425"/>
        <v>3.5365282051282079</v>
      </c>
      <c r="P246" s="329">
        <f t="shared" si="425"/>
        <v>3.7506104109589047</v>
      </c>
      <c r="Q246" s="329">
        <f t="shared" ref="Q246" si="426">AVERAGE(H246:H248)</f>
        <v>5.897166296296299</v>
      </c>
      <c r="R246" s="329">
        <f t="shared" ref="R246" si="427">AVERAGE(I246:I248)</f>
        <v>3.7021722222222224</v>
      </c>
      <c r="S246" s="329">
        <f t="shared" ref="S246" si="428">AVERAGE(J246:J248)</f>
        <v>2.9323551653944038</v>
      </c>
      <c r="T246" s="329">
        <f t="shared" ref="T246" si="429">AVERAGE(K246:K248)</f>
        <v>4.5029960104986904</v>
      </c>
      <c r="U246" s="357">
        <f t="shared" ref="U246" si="430">AVERAGE(L246:T246)</f>
        <v>4.0775400697735638</v>
      </c>
      <c r="V246" s="352"/>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353"/>
    </row>
    <row r="247" spans="1:44">
      <c r="A247" s="223">
        <v>43726</v>
      </c>
      <c r="B247" s="224">
        <v>2.2655787037036998</v>
      </c>
      <c r="C247" s="354">
        <f>(4.57*'VCO2-LBM'!C247-3.23*'VO2-LBM'!C247)/1000</f>
        <v>3.216037988505752</v>
      </c>
      <c r="D247" s="355">
        <f>(4.57*'VCO2-LBM'!D247-3.23*'VO2-LBM'!D247)/1000</f>
        <v>4.5964174033149172</v>
      </c>
      <c r="E247" s="355">
        <f>(4.57*'VCO2-LBM'!E247-3.23*'VO2-LBM'!E247)/1000</f>
        <v>2.8067303571428601</v>
      </c>
      <c r="F247" s="355">
        <f>(4.57*'VCO2-LBM'!F247-3.23*'VO2-LBM'!F247)/1000</f>
        <v>3.9821015384615421</v>
      </c>
      <c r="G247" s="355">
        <f>(4.57*'VCO2-LBM'!G247-3.23*'VO2-LBM'!G247)/1000</f>
        <v>5.0699964383561653</v>
      </c>
      <c r="H247" s="355">
        <f>(4.57*'VCO2-LBM'!H247-3.23*'VO2-LBM'!H247)/1000</f>
        <v>7.6606565079365101</v>
      </c>
      <c r="I247" s="355">
        <f>(4.57*'VCO2-LBM'!I247-3.23*'VO2-LBM'!I247)/1000</f>
        <v>2.431383333333335</v>
      </c>
      <c r="J247" s="355">
        <f>(4.57*'VCO2-LBM'!J247-3.23*'VO2-LBM'!J247)/1000</f>
        <v>3.0009613740458025</v>
      </c>
      <c r="K247" s="356">
        <f>(4.57*'VCO2-LBM'!K247-3.23*'VO2-LBM'!K247)/1000</f>
        <v>4.2762495275590613</v>
      </c>
      <c r="L247" s="329"/>
      <c r="M247" s="329"/>
      <c r="N247" s="329"/>
      <c r="O247" s="329"/>
      <c r="P247" s="329"/>
      <c r="Q247" s="329"/>
      <c r="R247" s="329"/>
      <c r="S247" s="329"/>
      <c r="T247" s="329"/>
      <c r="U247" s="357">
        <f t="shared" ref="U247" si="431">STDEV(L246:T246)/SQRT(COUNT(L246:T246))</f>
        <v>0.27658653014780893</v>
      </c>
      <c r="V247" s="352"/>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353"/>
    </row>
    <row r="248" spans="1:44">
      <c r="A248" s="223">
        <v>43726</v>
      </c>
      <c r="B248" s="224">
        <v>2.27946759259259</v>
      </c>
      <c r="C248" s="354">
        <f>(4.57*'VCO2-LBM'!C248-3.23*'VO2-LBM'!C248)/1000</f>
        <v>3.1465436206896555</v>
      </c>
      <c r="D248" s="355">
        <f>(4.57*'VCO2-LBM'!D248-3.23*'VO2-LBM'!D248)/1000</f>
        <v>4.7178781767955806</v>
      </c>
      <c r="E248" s="355">
        <f>(4.57*'VCO2-LBM'!E248-3.23*'VO2-LBM'!E248)/1000</f>
        <v>4.416685714285717</v>
      </c>
      <c r="F248" s="355">
        <f>(4.57*'VCO2-LBM'!F248-3.23*'VO2-LBM'!F248)/1000</f>
        <v>2.8811876923076905</v>
      </c>
      <c r="G248" s="355">
        <f>(4.57*'VCO2-LBM'!G248-3.23*'VO2-LBM'!G248)/1000</f>
        <v>2.9515146575342461</v>
      </c>
      <c r="H248" s="355">
        <f>(4.57*'VCO2-LBM'!H248-3.23*'VO2-LBM'!H248)/1000</f>
        <v>5.032957301587305</v>
      </c>
      <c r="I248" s="355">
        <f>(4.57*'VCO2-LBM'!I248-3.23*'VO2-LBM'!I248)/1000</f>
        <v>5.6932499999999999</v>
      </c>
      <c r="J248" s="355">
        <f>(4.57*'VCO2-LBM'!J248-3.23*'VO2-LBM'!J248)/1000</f>
        <v>1.807253282442749</v>
      </c>
      <c r="K248" s="356">
        <f>(4.57*'VCO2-LBM'!K248-3.23*'VO2-LBM'!K248)/1000</f>
        <v>3.013712204724412</v>
      </c>
      <c r="L248" s="329"/>
      <c r="M248" s="329"/>
      <c r="N248" s="329"/>
      <c r="O248" s="329"/>
      <c r="P248" s="329"/>
      <c r="Q248" s="329"/>
      <c r="R248" s="329"/>
      <c r="S248" s="329"/>
      <c r="T248" s="329"/>
      <c r="U248" s="357"/>
      <c r="V248" s="352"/>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353"/>
    </row>
    <row r="249" spans="1:44">
      <c r="A249" s="223">
        <v>43726</v>
      </c>
      <c r="B249" s="224">
        <v>2.2933564814814802</v>
      </c>
      <c r="C249" s="354">
        <f>(4.57*'VCO2-LBM'!C249-3.23*'VO2-LBM'!C249)/1000</f>
        <v>2.9962787931034471</v>
      </c>
      <c r="D249" s="355">
        <f>(4.57*'VCO2-LBM'!D249-3.23*'VO2-LBM'!D249)/1000</f>
        <v>2.9000950276243094</v>
      </c>
      <c r="E249" s="355">
        <f>(4.57*'VCO2-LBM'!E249-3.23*'VO2-LBM'!E249)/1000</f>
        <v>4.3773107142857137</v>
      </c>
      <c r="F249" s="355">
        <f>(4.57*'VCO2-LBM'!F249-3.23*'VO2-LBM'!F249)/1000</f>
        <v>2.342813846153851</v>
      </c>
      <c r="G249" s="355">
        <f>(4.57*'VCO2-LBM'!G249-3.23*'VO2-LBM'!G249)/1000</f>
        <v>2.7205358219178124</v>
      </c>
      <c r="H249" s="355">
        <f>(4.57*'VCO2-LBM'!H249-3.23*'VO2-LBM'!H249)/1000</f>
        <v>4.0377723809523811</v>
      </c>
      <c r="I249" s="355">
        <f>(4.57*'VCO2-LBM'!I249-3.23*'VO2-LBM'!I249)/1000</f>
        <v>7.1477166666666632</v>
      </c>
      <c r="J249" s="355">
        <f>(4.57*'VCO2-LBM'!J249-3.23*'VO2-LBM'!J249)/1000</f>
        <v>1.8074696183206125</v>
      </c>
      <c r="K249" s="356">
        <f>(4.57*'VCO2-LBM'!K249-3.23*'VO2-LBM'!K249)/1000</f>
        <v>3.5574011811023629</v>
      </c>
      <c r="L249" s="329">
        <f t="shared" ref="L249:P249" si="432">AVERAGE(C249:C251)</f>
        <v>2.6580687164750962</v>
      </c>
      <c r="M249" s="329">
        <f t="shared" si="432"/>
        <v>2.588096316758747</v>
      </c>
      <c r="N249" s="329">
        <f t="shared" si="432"/>
        <v>4.6148517857142854</v>
      </c>
      <c r="O249" s="329">
        <f t="shared" si="432"/>
        <v>3.218571794871798</v>
      </c>
      <c r="P249" s="329">
        <f t="shared" si="432"/>
        <v>2.7780450913242034</v>
      </c>
      <c r="Q249" s="329">
        <f t="shared" ref="Q249" si="433">AVERAGE(H249:H251)</f>
        <v>3.434954761904764</v>
      </c>
      <c r="R249" s="329">
        <f t="shared" ref="R249" si="434">AVERAGE(I249:I251)</f>
        <v>4.8300555555555542</v>
      </c>
      <c r="S249" s="329">
        <f t="shared" ref="S249" si="435">AVERAGE(J249:J251)</f>
        <v>4.2928915012722682</v>
      </c>
      <c r="T249" s="329">
        <f t="shared" ref="T249" si="436">AVERAGE(K249:K251)</f>
        <v>4.7345201312335972</v>
      </c>
      <c r="U249" s="357">
        <f t="shared" ref="U249" si="437">AVERAGE(L249:T249)</f>
        <v>3.6833395172344794</v>
      </c>
      <c r="V249" s="352"/>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353"/>
    </row>
    <row r="250" spans="1:44">
      <c r="A250" s="223">
        <v>43726</v>
      </c>
      <c r="B250" s="224">
        <v>2.3072453703703699</v>
      </c>
      <c r="C250" s="354">
        <f>(4.57*'VCO2-LBM'!C250-3.23*'VO2-LBM'!C250)/1000</f>
        <v>2.8365289655172421</v>
      </c>
      <c r="D250" s="355">
        <f>(4.57*'VCO2-LBM'!D250-3.23*'VO2-LBM'!D250)/1000</f>
        <v>2.5413914364640879</v>
      </c>
      <c r="E250" s="355">
        <f>(4.57*'VCO2-LBM'!E250-3.23*'VO2-LBM'!E250)/1000</f>
        <v>4.2598285714285717</v>
      </c>
      <c r="F250" s="355">
        <f>(4.57*'VCO2-LBM'!F250-3.23*'VO2-LBM'!F250)/1000</f>
        <v>2.7077938461538489</v>
      </c>
      <c r="G250" s="355">
        <f>(4.57*'VCO2-LBM'!G250-3.23*'VO2-LBM'!G250)/1000</f>
        <v>1.6685526712328755</v>
      </c>
      <c r="H250" s="355">
        <f>(4.57*'VCO2-LBM'!H250-3.23*'VO2-LBM'!H250)/1000</f>
        <v>3.5552363492063521</v>
      </c>
      <c r="I250" s="355">
        <f>(4.57*'VCO2-LBM'!I250-3.23*'VO2-LBM'!I250)/1000</f>
        <v>3.5099333333333287</v>
      </c>
      <c r="J250" s="355">
        <f>(4.57*'VCO2-LBM'!J250-3.23*'VO2-LBM'!J250)/1000</f>
        <v>4.5251807633587813</v>
      </c>
      <c r="K250" s="356">
        <f>(4.57*'VCO2-LBM'!K250-3.23*'VO2-LBM'!K250)/1000</f>
        <v>5.0426570866141756</v>
      </c>
      <c r="L250" s="329"/>
      <c r="M250" s="329"/>
      <c r="N250" s="329"/>
      <c r="O250" s="329"/>
      <c r="P250" s="329"/>
      <c r="Q250" s="329"/>
      <c r="R250" s="329"/>
      <c r="S250" s="329"/>
      <c r="T250" s="329"/>
      <c r="U250" s="357">
        <f t="shared" ref="U250" si="438">STDEV(L249:T249)/SQRT(COUNT(L249:T249))</f>
        <v>0.3119652532836491</v>
      </c>
      <c r="V250" s="352"/>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353"/>
    </row>
    <row r="251" spans="1:44">
      <c r="A251" s="223">
        <v>43726</v>
      </c>
      <c r="B251" s="224">
        <v>2.3211342592592601</v>
      </c>
      <c r="C251" s="354">
        <f>(4.57*'VCO2-LBM'!C251-3.23*'VO2-LBM'!C251)/1000</f>
        <v>2.1413983908045995</v>
      </c>
      <c r="D251" s="355">
        <f>(4.57*'VCO2-LBM'!D251-3.23*'VO2-LBM'!D251)/1000</f>
        <v>2.322802486187844</v>
      </c>
      <c r="E251" s="355">
        <f>(4.57*'VCO2-LBM'!E251-3.23*'VO2-LBM'!E251)/1000</f>
        <v>5.20741607142857</v>
      </c>
      <c r="F251" s="355">
        <f>(4.57*'VCO2-LBM'!F251-3.23*'VO2-LBM'!F251)/1000</f>
        <v>4.6051076923076941</v>
      </c>
      <c r="G251" s="355">
        <f>(4.57*'VCO2-LBM'!G251-3.23*'VO2-LBM'!G251)/1000</f>
        <v>3.9450467808219218</v>
      </c>
      <c r="H251" s="355">
        <f>(4.57*'VCO2-LBM'!H251-3.23*'VO2-LBM'!H251)/1000</f>
        <v>2.7118555555555597</v>
      </c>
      <c r="I251" s="355">
        <f>(4.57*'VCO2-LBM'!I251-3.23*'VO2-LBM'!I251)/1000</f>
        <v>3.8325166666666699</v>
      </c>
      <c r="J251" s="355">
        <f>(4.57*'VCO2-LBM'!J251-3.23*'VO2-LBM'!J251)/1000</f>
        <v>6.5460241221374087</v>
      </c>
      <c r="K251" s="356">
        <f>(4.57*'VCO2-LBM'!K251-3.23*'VO2-LBM'!K251)/1000</f>
        <v>5.6035021259842539</v>
      </c>
      <c r="L251" s="329"/>
      <c r="M251" s="329"/>
      <c r="N251" s="329"/>
      <c r="O251" s="329"/>
      <c r="P251" s="329"/>
      <c r="Q251" s="329"/>
      <c r="R251" s="329"/>
      <c r="S251" s="329"/>
      <c r="T251" s="329"/>
      <c r="U251" s="357"/>
      <c r="V251" s="352"/>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353"/>
    </row>
    <row r="252" spans="1:44">
      <c r="A252" s="223">
        <v>43726</v>
      </c>
      <c r="B252" s="224">
        <v>2.33502314814814</v>
      </c>
      <c r="C252" s="354">
        <f>(4.57*'VCO2-LBM'!C252-3.23*'VO2-LBM'!C252)/1000</f>
        <v>4.8392189655172446</v>
      </c>
      <c r="D252" s="355">
        <f>(4.57*'VCO2-LBM'!D252-3.23*'VO2-LBM'!D252)/1000</f>
        <v>2.6581845303867411</v>
      </c>
      <c r="E252" s="355">
        <f>(4.57*'VCO2-LBM'!E252-3.23*'VO2-LBM'!E252)/1000</f>
        <v>3.2038392857142881</v>
      </c>
      <c r="F252" s="355">
        <f>(4.57*'VCO2-LBM'!F252-3.23*'VO2-LBM'!F252)/1000</f>
        <v>4.1190092307692341</v>
      </c>
      <c r="G252" s="355">
        <f>(4.57*'VCO2-LBM'!G252-3.23*'VO2-LBM'!G252)/1000</f>
        <v>4.7606035616438387</v>
      </c>
      <c r="H252" s="355">
        <f>(4.57*'VCO2-LBM'!H252-3.23*'VO2-LBM'!H252)/1000</f>
        <v>2.400757301587304</v>
      </c>
      <c r="I252" s="355">
        <f>(4.57*'VCO2-LBM'!I252-3.23*'VO2-LBM'!I252)/1000</f>
        <v>4.4878999999999998</v>
      </c>
      <c r="J252" s="355">
        <f>(4.57*'VCO2-LBM'!J252-3.23*'VO2-LBM'!J252)/1000</f>
        <v>4.9278151145038231</v>
      </c>
      <c r="K252" s="356">
        <f>(4.57*'VCO2-LBM'!K252-3.23*'VO2-LBM'!K252)/1000</f>
        <v>4.0703767716535477</v>
      </c>
      <c r="L252" s="329">
        <f t="shared" ref="L252:P252" si="439">AVERAGE(C252:C254)</f>
        <v>3.6844370881226056</v>
      </c>
      <c r="M252" s="329">
        <f t="shared" si="439"/>
        <v>3.7220728360957644</v>
      </c>
      <c r="N252" s="329">
        <f t="shared" si="439"/>
        <v>2.8079785714285728</v>
      </c>
      <c r="O252" s="329">
        <f t="shared" si="439"/>
        <v>3.4604589743589762</v>
      </c>
      <c r="P252" s="329">
        <f t="shared" si="439"/>
        <v>3.6682714383561663</v>
      </c>
      <c r="Q252" s="329">
        <f t="shared" ref="Q252" si="440">AVERAGE(H252:H254)</f>
        <v>2.8974524338624339</v>
      </c>
      <c r="R252" s="329">
        <f t="shared" ref="R252" si="441">AVERAGE(I252:I254)</f>
        <v>3.1497388888888902</v>
      </c>
      <c r="S252" s="329">
        <f t="shared" ref="S252" si="442">AVERAGE(J252:J254)</f>
        <v>4.3081570483460565</v>
      </c>
      <c r="T252" s="329">
        <f t="shared" ref="T252" si="443">AVERAGE(K252:K254)</f>
        <v>4.4856279527559062</v>
      </c>
      <c r="U252" s="357">
        <f t="shared" ref="U252" si="444">AVERAGE(L252:T252)</f>
        <v>3.576021692468375</v>
      </c>
      <c r="V252" s="352"/>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353"/>
    </row>
    <row r="253" spans="1:44">
      <c r="A253" s="223">
        <v>43726</v>
      </c>
      <c r="B253" s="224">
        <v>2.3489120370370302</v>
      </c>
      <c r="C253" s="354">
        <f>(4.57*'VCO2-LBM'!C253-3.23*'VO2-LBM'!C253)/1000</f>
        <v>2.8691579885057492</v>
      </c>
      <c r="D253" s="355">
        <f>(4.57*'VCO2-LBM'!D253-3.23*'VO2-LBM'!D253)/1000</f>
        <v>3.7925149171270713</v>
      </c>
      <c r="E253" s="355">
        <f>(4.57*'VCO2-LBM'!E253-3.23*'VO2-LBM'!E253)/1000</f>
        <v>2.8151839285714306</v>
      </c>
      <c r="F253" s="355">
        <f>(4.57*'VCO2-LBM'!F253-3.23*'VO2-LBM'!F253)/1000</f>
        <v>2.4452830769230767</v>
      </c>
      <c r="G253" s="355">
        <f>(4.57*'VCO2-LBM'!G253-3.23*'VO2-LBM'!G253)/1000</f>
        <v>2.9982416438356196</v>
      </c>
      <c r="H253" s="355">
        <f>(4.57*'VCO2-LBM'!H253-3.23*'VO2-LBM'!H253)/1000</f>
        <v>3.5756003174603173</v>
      </c>
      <c r="I253" s="355">
        <f>(4.57*'VCO2-LBM'!I253-3.23*'VO2-LBM'!I253)/1000</f>
        <v>2.8551166666666687</v>
      </c>
      <c r="J253" s="355">
        <f>(4.57*'VCO2-LBM'!J253-3.23*'VO2-LBM'!J253)/1000</f>
        <v>4.7908245801526679</v>
      </c>
      <c r="K253" s="356">
        <f>(4.57*'VCO2-LBM'!K253-3.23*'VO2-LBM'!K253)/1000</f>
        <v>4.0241981102362221</v>
      </c>
      <c r="L253" s="329"/>
      <c r="M253" s="329"/>
      <c r="N253" s="329"/>
      <c r="O253" s="329"/>
      <c r="P253" s="329"/>
      <c r="Q253" s="329"/>
      <c r="R253" s="329"/>
      <c r="S253" s="329"/>
      <c r="T253" s="329"/>
      <c r="U253" s="357">
        <f t="shared" ref="U253" si="445">STDEV(L252:T252)/SQRT(COUNT(L252:T252))</f>
        <v>0.19186290038623341</v>
      </c>
      <c r="V253" s="352"/>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353"/>
    </row>
    <row r="254" spans="1:44">
      <c r="A254" s="223">
        <v>43726</v>
      </c>
      <c r="B254" s="224">
        <v>2.3628009259259199</v>
      </c>
      <c r="C254" s="354">
        <f>(4.57*'VCO2-LBM'!C254-3.23*'VO2-LBM'!C254)/1000</f>
        <v>3.3449343103448244</v>
      </c>
      <c r="D254" s="355">
        <f>(4.57*'VCO2-LBM'!D254-3.23*'VO2-LBM'!D254)/1000</f>
        <v>4.7155190607734818</v>
      </c>
      <c r="E254" s="355">
        <f>(4.57*'VCO2-LBM'!E254-3.23*'VO2-LBM'!E254)/1000</f>
        <v>2.4049125000000005</v>
      </c>
      <c r="F254" s="355">
        <f>(4.57*'VCO2-LBM'!F254-3.23*'VO2-LBM'!F254)/1000</f>
        <v>3.8170846153846179</v>
      </c>
      <c r="G254" s="355">
        <f>(4.57*'VCO2-LBM'!G254-3.23*'VO2-LBM'!G254)/1000</f>
        <v>3.2459691095890411</v>
      </c>
      <c r="H254" s="355">
        <f>(4.57*'VCO2-LBM'!H254-3.23*'VO2-LBM'!H254)/1000</f>
        <v>2.7159996825396813</v>
      </c>
      <c r="I254" s="355">
        <f>(4.57*'VCO2-LBM'!I254-3.23*'VO2-LBM'!I254)/1000</f>
        <v>2.1062000000000007</v>
      </c>
      <c r="J254" s="355">
        <f>(4.57*'VCO2-LBM'!J254-3.23*'VO2-LBM'!J254)/1000</f>
        <v>3.205831450381678</v>
      </c>
      <c r="K254" s="356">
        <f>(4.57*'VCO2-LBM'!K254-3.23*'VO2-LBM'!K254)/1000</f>
        <v>5.3623089763779497</v>
      </c>
      <c r="L254" s="329"/>
      <c r="M254" s="329"/>
      <c r="N254" s="329"/>
      <c r="O254" s="329"/>
      <c r="P254" s="329"/>
      <c r="Q254" s="329"/>
      <c r="R254" s="329"/>
      <c r="S254" s="329"/>
      <c r="T254" s="329"/>
      <c r="U254" s="357"/>
      <c r="V254" s="352"/>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353"/>
    </row>
    <row r="255" spans="1:44">
      <c r="A255" s="223">
        <v>43726</v>
      </c>
      <c r="B255" s="224">
        <v>2.3766898148148101</v>
      </c>
      <c r="C255" s="354">
        <f>(4.57*'VCO2-LBM'!C255-3.23*'VO2-LBM'!C255)/1000</f>
        <v>2.1981837931034498</v>
      </c>
      <c r="D255" s="355">
        <f>(4.57*'VCO2-LBM'!D255-3.23*'VO2-LBM'!D255)/1000</f>
        <v>2.6316781767955817</v>
      </c>
      <c r="E255" s="355">
        <f>(4.57*'VCO2-LBM'!E255-3.23*'VO2-LBM'!E255)/1000</f>
        <v>4.0425267857142861</v>
      </c>
      <c r="F255" s="355">
        <f>(4.57*'VCO2-LBM'!F255-3.23*'VO2-LBM'!F255)/1000</f>
        <v>1.786687692307698</v>
      </c>
      <c r="G255" s="355">
        <f>(4.57*'VCO2-LBM'!G255-3.23*'VO2-LBM'!G255)/1000</f>
        <v>3.8317651369862995</v>
      </c>
      <c r="H255" s="355">
        <f>(4.57*'VCO2-LBM'!H255-3.23*'VO2-LBM'!H255)/1000</f>
        <v>1.0249071428571424</v>
      </c>
      <c r="I255" s="355">
        <f>(4.57*'VCO2-LBM'!I255-3.23*'VO2-LBM'!I255)/1000</f>
        <v>1.4872333333333354</v>
      </c>
      <c r="J255" s="355">
        <f>(4.57*'VCO2-LBM'!J255-3.23*'VO2-LBM'!J255)/1000</f>
        <v>5.3517169465648839</v>
      </c>
      <c r="K255" s="356">
        <f>(4.57*'VCO2-LBM'!K255-3.23*'VO2-LBM'!K255)/1000</f>
        <v>2.8595092913385813</v>
      </c>
      <c r="L255" s="329">
        <f t="shared" ref="L255:P255" si="446">AVERAGE(C255:C257)</f>
        <v>3.259309731800768</v>
      </c>
      <c r="M255" s="329">
        <f t="shared" si="446"/>
        <v>2.7033503683241276</v>
      </c>
      <c r="N255" s="329">
        <f t="shared" si="446"/>
        <v>3.1469303571428591</v>
      </c>
      <c r="O255" s="329">
        <f t="shared" si="446"/>
        <v>2.463441538461538</v>
      </c>
      <c r="P255" s="329">
        <f t="shared" si="446"/>
        <v>2.7827087671232875</v>
      </c>
      <c r="Q255" s="329">
        <f t="shared" ref="Q255" si="447">AVERAGE(H255:H257)</f>
        <v>1.2094396825396834</v>
      </c>
      <c r="R255" s="329">
        <f t="shared" ref="R255" si="448">AVERAGE(I255:I257)</f>
        <v>2.131822222222223</v>
      </c>
      <c r="S255" s="329">
        <f t="shared" ref="S255" si="449">AVERAGE(J255:J257)</f>
        <v>4.6943221374045798</v>
      </c>
      <c r="T255" s="329">
        <f t="shared" ref="T255" si="450">AVERAGE(K255:K257)</f>
        <v>3.5733731758530176</v>
      </c>
      <c r="U255" s="357">
        <f t="shared" ref="U255" si="451">AVERAGE(L255:T255)</f>
        <v>2.8849664423191204</v>
      </c>
      <c r="V255" s="352"/>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353"/>
    </row>
    <row r="256" spans="1:44">
      <c r="A256" s="223">
        <v>43726</v>
      </c>
      <c r="B256" s="224">
        <v>2.3905787037036998</v>
      </c>
      <c r="C256" s="354">
        <f>(4.57*'VCO2-LBM'!C256-3.23*'VO2-LBM'!C256)/1000</f>
        <v>3.1685195402298887</v>
      </c>
      <c r="D256" s="355">
        <f>(4.57*'VCO2-LBM'!D256-3.23*'VO2-LBM'!D256)/1000</f>
        <v>2.1791323204419877</v>
      </c>
      <c r="E256" s="355">
        <f>(4.57*'VCO2-LBM'!E256-3.23*'VO2-LBM'!E256)/1000</f>
        <v>3.2100910714285749</v>
      </c>
      <c r="F256" s="355">
        <f>(4.57*'VCO2-LBM'!F256-3.23*'VO2-LBM'!F256)/1000</f>
        <v>1.4796015384615384</v>
      </c>
      <c r="G256" s="355">
        <f>(4.57*'VCO2-LBM'!G256-3.23*'VO2-LBM'!G256)/1000</f>
        <v>1.6201169863013694</v>
      </c>
      <c r="H256" s="355">
        <f>(4.57*'VCO2-LBM'!H256-3.23*'VO2-LBM'!H256)/1000</f>
        <v>0.53294492063492183</v>
      </c>
      <c r="I256" s="355">
        <f>(4.57*'VCO2-LBM'!I256-3.23*'VO2-LBM'!I256)/1000</f>
        <v>1.9157833333333329</v>
      </c>
      <c r="J256" s="355">
        <f>(4.57*'VCO2-LBM'!J256-3.23*'VO2-LBM'!J256)/1000</f>
        <v>5.1673654961832067</v>
      </c>
      <c r="K256" s="356">
        <f>(4.57*'VCO2-LBM'!K256-3.23*'VO2-LBM'!K256)/1000</f>
        <v>3.6816352755905535</v>
      </c>
      <c r="L256" s="329"/>
      <c r="M256" s="329"/>
      <c r="N256" s="329"/>
      <c r="O256" s="329"/>
      <c r="P256" s="329"/>
      <c r="Q256" s="329"/>
      <c r="R256" s="329"/>
      <c r="S256" s="329"/>
      <c r="T256" s="329"/>
      <c r="U256" s="357">
        <f t="shared" ref="U256" si="452">STDEV(L255:T255)/SQRT(COUNT(L255:T255))</f>
        <v>0.32386919228479943</v>
      </c>
      <c r="V256" s="352"/>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353"/>
    </row>
    <row r="257" spans="1:44">
      <c r="A257" s="223">
        <v>43726</v>
      </c>
      <c r="B257" s="224">
        <v>2.40446759259259</v>
      </c>
      <c r="C257" s="354">
        <f>(4.57*'VCO2-LBM'!C257-3.23*'VO2-LBM'!C257)/1000</f>
        <v>4.4112258620689646</v>
      </c>
      <c r="D257" s="355">
        <f>(4.57*'VCO2-LBM'!D257-3.23*'VO2-LBM'!D257)/1000</f>
        <v>3.2992406077348133</v>
      </c>
      <c r="E257" s="355">
        <f>(4.57*'VCO2-LBM'!E257-3.23*'VO2-LBM'!E257)/1000</f>
        <v>2.1881732142857162</v>
      </c>
      <c r="F257" s="355">
        <f>(4.57*'VCO2-LBM'!F257-3.23*'VO2-LBM'!F257)/1000</f>
        <v>4.1240353846153779</v>
      </c>
      <c r="G257" s="355">
        <f>(4.57*'VCO2-LBM'!G257-3.23*'VO2-LBM'!G257)/1000</f>
        <v>2.8962441780821937</v>
      </c>
      <c r="H257" s="355">
        <f>(4.57*'VCO2-LBM'!H257-3.23*'VO2-LBM'!H257)/1000</f>
        <v>2.0704669841269863</v>
      </c>
      <c r="I257" s="355">
        <f>(4.57*'VCO2-LBM'!I257-3.23*'VO2-LBM'!I257)/1000</f>
        <v>2.9924500000000007</v>
      </c>
      <c r="J257" s="355">
        <f>(4.57*'VCO2-LBM'!J257-3.23*'VO2-LBM'!J257)/1000</f>
        <v>3.5638839694656488</v>
      </c>
      <c r="K257" s="356">
        <f>(4.57*'VCO2-LBM'!K257-3.23*'VO2-LBM'!K257)/1000</f>
        <v>4.1789749606299189</v>
      </c>
      <c r="L257" s="329"/>
      <c r="M257" s="329"/>
      <c r="N257" s="329"/>
      <c r="O257" s="329"/>
      <c r="P257" s="329"/>
      <c r="Q257" s="329"/>
      <c r="R257" s="329"/>
      <c r="S257" s="329"/>
      <c r="T257" s="329"/>
      <c r="U257" s="357"/>
      <c r="V257" s="352"/>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353"/>
    </row>
    <row r="258" spans="1:44">
      <c r="A258" s="223">
        <v>43726</v>
      </c>
      <c r="B258" s="224">
        <v>2.4183564814814802</v>
      </c>
      <c r="C258" s="354">
        <f>(4.57*'VCO2-LBM'!C258-3.23*'VO2-LBM'!C258)/1000</f>
        <v>4.4278129310344845</v>
      </c>
      <c r="D258" s="355">
        <f>(4.57*'VCO2-LBM'!D258-3.23*'VO2-LBM'!D258)/1000</f>
        <v>3.4273069060773489</v>
      </c>
      <c r="E258" s="355">
        <f>(4.57*'VCO2-LBM'!E258-3.23*'VO2-LBM'!E258)/1000</f>
        <v>1.7249464285714293</v>
      </c>
      <c r="F258" s="355">
        <f>(4.57*'VCO2-LBM'!F258-3.23*'VO2-LBM'!F258)/1000</f>
        <v>1.5195230769230783</v>
      </c>
      <c r="G258" s="355">
        <f>(4.57*'VCO2-LBM'!G258-3.23*'VO2-LBM'!G258)/1000</f>
        <v>1.9462923287671292</v>
      </c>
      <c r="H258" s="355">
        <f>(4.57*'VCO2-LBM'!H258-3.23*'VO2-LBM'!H258)/1000</f>
        <v>0.70913825396825447</v>
      </c>
      <c r="I258" s="355">
        <f>(4.57*'VCO2-LBM'!I258-3.23*'VO2-LBM'!I258)/1000</f>
        <v>3.5541499999999977</v>
      </c>
      <c r="J258" s="355">
        <f>(4.57*'VCO2-LBM'!J258-3.23*'VO2-LBM'!J258)/1000</f>
        <v>2.8156946564885494</v>
      </c>
      <c r="K258" s="356">
        <f>(4.57*'VCO2-LBM'!K258-3.23*'VO2-LBM'!K258)/1000</f>
        <v>3.8308433858267743</v>
      </c>
      <c r="L258" s="329">
        <f t="shared" ref="L258:P258" si="453">AVERAGE(C258:C260)</f>
        <v>3.4030902873563229</v>
      </c>
      <c r="M258" s="329">
        <f t="shared" si="453"/>
        <v>2.8906697974217326</v>
      </c>
      <c r="N258" s="329">
        <f t="shared" si="453"/>
        <v>2.0383553571428599</v>
      </c>
      <c r="O258" s="329">
        <f t="shared" si="453"/>
        <v>2.106731282051284</v>
      </c>
      <c r="P258" s="329">
        <f t="shared" si="453"/>
        <v>2.3028802511415556</v>
      </c>
      <c r="Q258" s="329">
        <f t="shared" ref="Q258" si="454">AVERAGE(H258:H260)</f>
        <v>1.9399496296296295</v>
      </c>
      <c r="R258" s="329">
        <f t="shared" ref="R258" si="455">AVERAGE(I258:I260)</f>
        <v>2.5011499999999978</v>
      </c>
      <c r="S258" s="329">
        <f t="shared" ref="S258" si="456">AVERAGE(J258:J260)</f>
        <v>2.869284936386769</v>
      </c>
      <c r="T258" s="329">
        <f t="shared" ref="T258" si="457">AVERAGE(K258:K260)</f>
        <v>2.6703220734908135</v>
      </c>
      <c r="U258" s="357">
        <f t="shared" ref="U258" si="458">AVERAGE(L258:T258)</f>
        <v>2.5247148460689961</v>
      </c>
      <c r="V258" s="352"/>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353"/>
    </row>
    <row r="259" spans="1:44">
      <c r="A259" s="223">
        <v>43726</v>
      </c>
      <c r="B259" s="224">
        <v>2.4322453703703699</v>
      </c>
      <c r="C259" s="354">
        <f>(4.57*'VCO2-LBM'!C259-3.23*'VO2-LBM'!C259)/1000</f>
        <v>2.4424887356321849</v>
      </c>
      <c r="D259" s="355">
        <f>(4.57*'VCO2-LBM'!D259-3.23*'VO2-LBM'!D259)/1000</f>
        <v>2.7197406077348094</v>
      </c>
      <c r="E259" s="355">
        <f>(4.57*'VCO2-LBM'!E259-3.23*'VO2-LBM'!E259)/1000</f>
        <v>2.2839589285714319</v>
      </c>
      <c r="F259" s="355">
        <f>(4.57*'VCO2-LBM'!F259-3.23*'VO2-LBM'!F259)/1000</f>
        <v>1.9844507692307725</v>
      </c>
      <c r="G259" s="355">
        <f>(4.57*'VCO2-LBM'!G259-3.23*'VO2-LBM'!G259)/1000</f>
        <v>2.6918939726027422</v>
      </c>
      <c r="H259" s="355">
        <f>(4.57*'VCO2-LBM'!H259-3.23*'VO2-LBM'!H259)/1000</f>
        <v>3.1264380952380924</v>
      </c>
      <c r="I259" s="355">
        <f>(4.57*'VCO2-LBM'!I259-3.23*'VO2-LBM'!I259)/1000</f>
        <v>1.2024666666666672</v>
      </c>
      <c r="J259" s="355">
        <f>(4.57*'VCO2-LBM'!J259-3.23*'VO2-LBM'!J259)/1000</f>
        <v>2.1139676335877846</v>
      </c>
      <c r="K259" s="356">
        <f>(4.57*'VCO2-LBM'!K259-3.23*'VO2-LBM'!K259)/1000</f>
        <v>1.1520311811023567</v>
      </c>
      <c r="L259" s="329"/>
      <c r="M259" s="329"/>
      <c r="N259" s="329"/>
      <c r="O259" s="329"/>
      <c r="P259" s="329"/>
      <c r="Q259" s="329"/>
      <c r="R259" s="329"/>
      <c r="S259" s="329"/>
      <c r="T259" s="329"/>
      <c r="U259" s="357">
        <f t="shared" ref="U259" si="459">STDEV(L258:T258)/SQRT(COUNT(L258:T258))</f>
        <v>0.16022417083344445</v>
      </c>
      <c r="V259" s="352"/>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353"/>
    </row>
    <row r="260" spans="1:44">
      <c r="A260" s="223">
        <v>43726</v>
      </c>
      <c r="B260" s="224">
        <v>2.4461342592592592</v>
      </c>
      <c r="C260" s="354">
        <f>(4.57*'VCO2-LBM'!C260-3.23*'VO2-LBM'!C260)/1000</f>
        <v>3.3389691954023002</v>
      </c>
      <c r="D260" s="355">
        <f>(4.57*'VCO2-LBM'!D260-3.23*'VO2-LBM'!D260)/1000</f>
        <v>2.5249618784530394</v>
      </c>
      <c r="E260" s="355">
        <f>(4.57*'VCO2-LBM'!E260-3.23*'VO2-LBM'!E260)/1000</f>
        <v>2.1061607142857173</v>
      </c>
      <c r="F260" s="355">
        <f>(4.57*'VCO2-LBM'!F260-3.23*'VO2-LBM'!F260)/1000</f>
        <v>2.8162200000000013</v>
      </c>
      <c r="G260" s="355">
        <f>(4.57*'VCO2-LBM'!G260-3.23*'VO2-LBM'!G260)/1000</f>
        <v>2.2704544520547953</v>
      </c>
      <c r="H260" s="355">
        <f>(4.57*'VCO2-LBM'!H260-3.23*'VO2-LBM'!H260)/1000</f>
        <v>1.9842725396825409</v>
      </c>
      <c r="I260" s="355">
        <f>(4.57*'VCO2-LBM'!I260-3.23*'VO2-LBM'!I260)/1000</f>
        <v>2.7468333333333286</v>
      </c>
      <c r="J260" s="355">
        <f>(4.57*'VCO2-LBM'!J260-3.23*'VO2-LBM'!J260)/1000</f>
        <v>3.6781925190839719</v>
      </c>
      <c r="K260" s="356">
        <f>(4.57*'VCO2-LBM'!K260-3.23*'VO2-LBM'!K260)/1000</f>
        <v>3.02809165354331</v>
      </c>
      <c r="L260" s="329"/>
      <c r="M260" s="329"/>
      <c r="N260" s="329"/>
      <c r="O260" s="329"/>
      <c r="P260" s="329"/>
      <c r="Q260" s="329"/>
      <c r="R260" s="329"/>
      <c r="S260" s="329"/>
      <c r="T260" s="329"/>
      <c r="U260" s="357"/>
      <c r="V260" s="352"/>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353"/>
    </row>
    <row r="261" spans="1:44">
      <c r="A261" s="223">
        <v>43726</v>
      </c>
      <c r="B261" s="224">
        <v>2.46002314814814</v>
      </c>
      <c r="C261" s="354">
        <f>(4.57*'VCO2-LBM'!C261-3.23*'VO2-LBM'!C261)/1000</f>
        <v>1.5001563218390821</v>
      </c>
      <c r="D261" s="355">
        <f>(4.57*'VCO2-LBM'!D261-3.23*'VO2-LBM'!D261)/1000</f>
        <v>2.4142687845303845</v>
      </c>
      <c r="E261" s="355">
        <f>(4.57*'VCO2-LBM'!E261-3.23*'VO2-LBM'!E261)/1000</f>
        <v>1.9752267857142851</v>
      </c>
      <c r="F261" s="355">
        <f>(4.57*'VCO2-LBM'!F261-3.23*'VO2-LBM'!F261)/1000</f>
        <v>0.63409076923077012</v>
      </c>
      <c r="G261" s="355">
        <f>(4.57*'VCO2-LBM'!G261-3.23*'VO2-LBM'!G261)/1000</f>
        <v>1.1178610958904101</v>
      </c>
      <c r="H261" s="355">
        <f>(4.57*'VCO2-LBM'!H261-3.23*'VO2-LBM'!H261)/1000</f>
        <v>1.6327860317460345</v>
      </c>
      <c r="I261" s="355">
        <f>(4.57*'VCO2-LBM'!I261-3.23*'VO2-LBM'!I261)/1000</f>
        <v>3.035583333333336</v>
      </c>
      <c r="J261" s="355">
        <f>(4.57*'VCO2-LBM'!J261-3.23*'VO2-LBM'!J261)/1000</f>
        <v>4.0501903816793927</v>
      </c>
      <c r="K261" s="356">
        <f>(4.57*'VCO2-LBM'!K261-3.23*'VO2-LBM'!K261)/1000</f>
        <v>1.8915567716535442</v>
      </c>
      <c r="L261" s="329">
        <f t="shared" ref="L261:P261" si="460">AVERAGE(C261:C263)</f>
        <v>1.3763892720306521</v>
      </c>
      <c r="M261" s="329">
        <f t="shared" si="460"/>
        <v>1.9772762430939217</v>
      </c>
      <c r="N261" s="329">
        <f t="shared" si="460"/>
        <v>1.9010196428571422</v>
      </c>
      <c r="O261" s="329">
        <f t="shared" si="460"/>
        <v>0.92461487179487456</v>
      </c>
      <c r="P261" s="329">
        <f t="shared" si="460"/>
        <v>1.6168631278538814</v>
      </c>
      <c r="Q261" s="329">
        <f t="shared" ref="Q261" si="461">AVERAGE(H261:H263)</f>
        <v>1.2010042328042352</v>
      </c>
      <c r="R261" s="329">
        <f t="shared" ref="R261" si="462">AVERAGE(I261:I263)</f>
        <v>2.5507111111111129</v>
      </c>
      <c r="S261" s="329">
        <f t="shared" ref="S261" si="463">AVERAGE(J261:J263)</f>
        <v>2.3593368956743035</v>
      </c>
      <c r="T261" s="329">
        <f t="shared" ref="T261" si="464">AVERAGE(K261:K263)</f>
        <v>2.0012304461942279</v>
      </c>
      <c r="U261" s="357">
        <f t="shared" ref="U261" si="465">AVERAGE(L261:T261)</f>
        <v>1.7676050937127057</v>
      </c>
      <c r="V261" s="352"/>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353"/>
    </row>
    <row r="262" spans="1:44">
      <c r="A262" s="223">
        <v>43726</v>
      </c>
      <c r="B262" s="224">
        <v>2.4739120370370302</v>
      </c>
      <c r="C262" s="354">
        <f>(4.57*'VCO2-LBM'!C262-3.23*'VO2-LBM'!C262)/1000</f>
        <v>1.3632390229885076</v>
      </c>
      <c r="D262" s="355">
        <f>(4.57*'VCO2-LBM'!D262-3.23*'VO2-LBM'!D262)/1000</f>
        <v>1.7506157458563538</v>
      </c>
      <c r="E262" s="355">
        <f>(4.57*'VCO2-LBM'!E262-3.23*'VO2-LBM'!E262)/1000</f>
        <v>1.7908392857142845</v>
      </c>
      <c r="F262" s="355">
        <f>(4.57*'VCO2-LBM'!F262-3.23*'VO2-LBM'!F262)/1000</f>
        <v>0.59723230769231117</v>
      </c>
      <c r="G262" s="355">
        <f>(4.57*'VCO2-LBM'!G262-3.23*'VO2-LBM'!G262)/1000</f>
        <v>1.8461558219178078</v>
      </c>
      <c r="H262" s="355">
        <f>(4.57*'VCO2-LBM'!H262-3.23*'VO2-LBM'!H262)/1000</f>
        <v>1.1150928571428593</v>
      </c>
      <c r="I262" s="355">
        <f>(4.57*'VCO2-LBM'!I262-3.23*'VO2-LBM'!I262)/1000</f>
        <v>1.4181833333333342</v>
      </c>
      <c r="J262" s="355">
        <f>(4.57*'VCO2-LBM'!J262-3.23*'VO2-LBM'!J262)/1000</f>
        <v>1.6609935877862627</v>
      </c>
      <c r="K262" s="356">
        <f>(4.57*'VCO2-LBM'!K262-3.23*'VO2-LBM'!K262)/1000</f>
        <v>2.9440796850393744</v>
      </c>
      <c r="L262" s="329"/>
      <c r="M262" s="329"/>
      <c r="N262" s="329"/>
      <c r="O262" s="329"/>
      <c r="P262" s="329"/>
      <c r="Q262" s="329"/>
      <c r="R262" s="329"/>
      <c r="S262" s="329"/>
      <c r="T262" s="329"/>
      <c r="U262" s="357">
        <f t="shared" ref="U262" si="466">STDEV(L261:T261)/SQRT(COUNT(L261:T261))</f>
        <v>0.17823150548059538</v>
      </c>
      <c r="V262" s="352"/>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353"/>
    </row>
    <row r="263" spans="1:44">
      <c r="A263" s="223">
        <v>43726</v>
      </c>
      <c r="B263" s="224">
        <v>2.4878009259259199</v>
      </c>
      <c r="C263" s="354">
        <f>(4.57*'VCO2-LBM'!C263-3.23*'VO2-LBM'!C263)/1000</f>
        <v>1.2657724712643668</v>
      </c>
      <c r="D263" s="355">
        <f>(4.57*'VCO2-LBM'!D263-3.23*'VO2-LBM'!D263)/1000</f>
        <v>1.7669441988950274</v>
      </c>
      <c r="E263" s="355">
        <f>(4.57*'VCO2-LBM'!E263-3.23*'VO2-LBM'!E263)/1000</f>
        <v>1.9369928571428572</v>
      </c>
      <c r="F263" s="355">
        <f>(4.57*'VCO2-LBM'!F263-3.23*'VO2-LBM'!F263)/1000</f>
        <v>1.5425215384615421</v>
      </c>
      <c r="G263" s="355">
        <f>(4.57*'VCO2-LBM'!G263-3.23*'VO2-LBM'!G263)/1000</f>
        <v>1.8865724657534264</v>
      </c>
      <c r="H263" s="355">
        <f>(4.57*'VCO2-LBM'!H263-3.23*'VO2-LBM'!H263)/1000</f>
        <v>0.85513380952381157</v>
      </c>
      <c r="I263" s="355">
        <f>(4.57*'VCO2-LBM'!I263-3.23*'VO2-LBM'!I263)/1000</f>
        <v>3.1983666666666686</v>
      </c>
      <c r="J263" s="355">
        <f>(4.57*'VCO2-LBM'!J263-3.23*'VO2-LBM'!J263)/1000</f>
        <v>1.3668267175572546</v>
      </c>
      <c r="K263" s="356">
        <f>(4.57*'VCO2-LBM'!K263-3.23*'VO2-LBM'!K263)/1000</f>
        <v>1.1680548818897643</v>
      </c>
      <c r="L263" s="329"/>
      <c r="M263" s="329"/>
      <c r="N263" s="329"/>
      <c r="O263" s="329"/>
      <c r="P263" s="329"/>
      <c r="Q263" s="329"/>
      <c r="R263" s="329"/>
      <c r="S263" s="329"/>
      <c r="T263" s="329"/>
      <c r="U263" s="357"/>
      <c r="V263" s="352"/>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353"/>
    </row>
    <row r="264" spans="1:44">
      <c r="A264" s="223">
        <v>43726</v>
      </c>
      <c r="B264" s="224">
        <v>2.5016898148148101</v>
      </c>
      <c r="C264" s="354">
        <f>(4.57*'VCO2-LBM'!C264-3.23*'VO2-LBM'!C264)/1000</f>
        <v>2.7448717816091959</v>
      </c>
      <c r="D264" s="355">
        <f>(4.57*'VCO2-LBM'!D264-3.23*'VO2-LBM'!D264)/1000</f>
        <v>2.4767348066298327</v>
      </c>
      <c r="E264" s="355">
        <f>(4.57*'VCO2-LBM'!E264-3.23*'VO2-LBM'!E264)/1000</f>
        <v>2.3472642857142838</v>
      </c>
      <c r="F264" s="355">
        <f>(4.57*'VCO2-LBM'!F264-3.23*'VO2-LBM'!F264)/1000</f>
        <v>3.3870184615384642</v>
      </c>
      <c r="G264" s="355">
        <f>(4.57*'VCO2-LBM'!G264-3.23*'VO2-LBM'!G264)/1000</f>
        <v>1.730674863013699</v>
      </c>
      <c r="H264" s="355">
        <f>(4.57*'VCO2-LBM'!H264-3.23*'VO2-LBM'!H264)/1000</f>
        <v>3.1290706349206339</v>
      </c>
      <c r="I264" s="355">
        <f>(4.57*'VCO2-LBM'!I264-3.23*'VO2-LBM'!I264)/1000</f>
        <v>4.2324833333333336</v>
      </c>
      <c r="J264" s="355">
        <f>(4.57*'VCO2-LBM'!J264-3.23*'VO2-LBM'!J264)/1000</f>
        <v>3.1945819847328276</v>
      </c>
      <c r="K264" s="356">
        <f>(4.57*'VCO2-LBM'!K264-3.23*'VO2-LBM'!K264)/1000</f>
        <v>4.1036030708661455</v>
      </c>
      <c r="L264" s="329">
        <f t="shared" ref="L264:P264" si="467">AVERAGE(C264:C266)</f>
        <v>1.9689915134099627</v>
      </c>
      <c r="M264" s="329">
        <f t="shared" si="467"/>
        <v>2.0380852670349898</v>
      </c>
      <c r="N264" s="329">
        <f t="shared" si="467"/>
        <v>2.6060892857142872</v>
      </c>
      <c r="O264" s="329">
        <f t="shared" si="467"/>
        <v>1.6627035897435907</v>
      </c>
      <c r="P264" s="329">
        <f t="shared" si="467"/>
        <v>1.3649626027397257</v>
      </c>
      <c r="Q264" s="329">
        <f t="shared" ref="Q264" si="468">AVERAGE(H264:H266)</f>
        <v>2.5015297883597887</v>
      </c>
      <c r="R264" s="329">
        <f t="shared" ref="R264" si="469">AVERAGE(I264:I266)</f>
        <v>3.295100000000001</v>
      </c>
      <c r="S264" s="329">
        <f t="shared" ref="S264" si="470">AVERAGE(J264:J266)</f>
        <v>1.6220531297709924</v>
      </c>
      <c r="T264" s="329">
        <f t="shared" ref="T264" si="471">AVERAGE(K264:K266)</f>
        <v>2.0774244619422575</v>
      </c>
      <c r="U264" s="357">
        <f t="shared" ref="U264" si="472">AVERAGE(L264:T264)</f>
        <v>2.1263266265239551</v>
      </c>
      <c r="V264" s="352"/>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353"/>
    </row>
    <row r="265" spans="1:44">
      <c r="A265" s="223">
        <v>43726</v>
      </c>
      <c r="B265" s="224">
        <v>2.5155787037036998</v>
      </c>
      <c r="C265" s="354">
        <f>(4.57*'VCO2-LBM'!C265-3.23*'VO2-LBM'!C265)/1000</f>
        <v>1.4636180459770129</v>
      </c>
      <c r="D265" s="355">
        <f>(4.57*'VCO2-LBM'!D265-3.23*'VO2-LBM'!D265)/1000</f>
        <v>1.4561812154696108</v>
      </c>
      <c r="E265" s="355">
        <f>(4.57*'VCO2-LBM'!E265-3.23*'VO2-LBM'!E265)/1000</f>
        <v>2.9421803571428589</v>
      </c>
      <c r="F265" s="355">
        <f>(4.57*'VCO2-LBM'!F265-3.23*'VO2-LBM'!F265)/1000</f>
        <v>0.74640923076923171</v>
      </c>
      <c r="G265" s="355">
        <f>(4.57*'VCO2-LBM'!G265-3.23*'VO2-LBM'!G265)/1000</f>
        <v>1.3233617123287658</v>
      </c>
      <c r="H265" s="355">
        <f>(4.57*'VCO2-LBM'!H265-3.23*'VO2-LBM'!H265)/1000</f>
        <v>2.6084052380952381</v>
      </c>
      <c r="I265" s="355">
        <f>(4.57*'VCO2-LBM'!I265-3.23*'VO2-LBM'!I265)/1000</f>
        <v>3.0892166666666707</v>
      </c>
      <c r="J265" s="355">
        <f>(4.57*'VCO2-LBM'!J265-3.23*'VO2-LBM'!J265)/1000</f>
        <v>0.55238870229007264</v>
      </c>
      <c r="K265" s="356">
        <f>(4.57*'VCO2-LBM'!K265-3.23*'VO2-LBM'!K265)/1000</f>
        <v>1.2138457480314955</v>
      </c>
      <c r="L265" s="329"/>
      <c r="M265" s="329"/>
      <c r="N265" s="329"/>
      <c r="O265" s="329"/>
      <c r="P265" s="329"/>
      <c r="Q265" s="329"/>
      <c r="R265" s="329"/>
      <c r="S265" s="329"/>
      <c r="T265" s="329"/>
      <c r="U265" s="357">
        <f t="shared" ref="U265" si="473">STDEV(L264:T264)/SQRT(COUNT(L264:T264))</f>
        <v>0.1979346965075017</v>
      </c>
      <c r="V265" s="352"/>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353"/>
    </row>
    <row r="266" spans="1:44">
      <c r="A266" s="223">
        <v>43726</v>
      </c>
      <c r="B266" s="224">
        <v>2.52946759259259</v>
      </c>
      <c r="C266" s="354">
        <f>(4.57*'VCO2-LBM'!C266-3.23*'VO2-LBM'!C266)/1000</f>
        <v>1.6984847126436797</v>
      </c>
      <c r="D266" s="355">
        <f>(4.57*'VCO2-LBM'!D266-3.23*'VO2-LBM'!D266)/1000</f>
        <v>2.1813397790055258</v>
      </c>
      <c r="E266" s="355">
        <f>(4.57*'VCO2-LBM'!E266-3.23*'VO2-LBM'!E266)/1000</f>
        <v>2.5288232142857194</v>
      </c>
      <c r="F266" s="355">
        <f>(4.57*'VCO2-LBM'!F266-3.23*'VO2-LBM'!F266)/1000</f>
        <v>0.85468307692307643</v>
      </c>
      <c r="G266" s="355">
        <f>(4.57*'VCO2-LBM'!G266-3.23*'VO2-LBM'!G266)/1000</f>
        <v>1.0408512328767119</v>
      </c>
      <c r="H266" s="355">
        <f>(4.57*'VCO2-LBM'!H266-3.23*'VO2-LBM'!H266)/1000</f>
        <v>1.7671134920634941</v>
      </c>
      <c r="I266" s="355">
        <f>(4.57*'VCO2-LBM'!I266-3.23*'VO2-LBM'!I266)/1000</f>
        <v>2.5635999999999983</v>
      </c>
      <c r="J266" s="355">
        <f>(4.57*'VCO2-LBM'!J266-3.23*'VO2-LBM'!J266)/1000</f>
        <v>1.1191887022900773</v>
      </c>
      <c r="K266" s="356">
        <f>(4.57*'VCO2-LBM'!K266-3.23*'VO2-LBM'!K266)/1000</f>
        <v>0.91482456692913183</v>
      </c>
      <c r="L266" s="329"/>
      <c r="M266" s="329"/>
      <c r="N266" s="329"/>
      <c r="O266" s="329"/>
      <c r="P266" s="329"/>
      <c r="Q266" s="329"/>
      <c r="R266" s="329"/>
      <c r="S266" s="329"/>
      <c r="T266" s="329"/>
      <c r="U266" s="357"/>
      <c r="V266" s="352"/>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353"/>
    </row>
    <row r="267" spans="1:44">
      <c r="A267" s="223">
        <v>43726</v>
      </c>
      <c r="B267" s="224">
        <v>2.5433564814814802</v>
      </c>
      <c r="C267" s="354">
        <f>(4.57*'VCO2-LBM'!C267-3.23*'VO2-LBM'!C267)/1000</f>
        <v>1.972973448275865</v>
      </c>
      <c r="D267" s="355">
        <f>(4.57*'VCO2-LBM'!D267-3.23*'VO2-LBM'!D267)/1000</f>
        <v>1.1987005524861924</v>
      </c>
      <c r="E267" s="355">
        <f>(4.57*'VCO2-LBM'!E267-3.23*'VO2-LBM'!E267)/1000</f>
        <v>2.0773446428571405</v>
      </c>
      <c r="F267" s="355">
        <f>(4.57*'VCO2-LBM'!F267-3.23*'VO2-LBM'!F267)/1000</f>
        <v>0.56942769230769041</v>
      </c>
      <c r="G267" s="355">
        <f>(4.57*'VCO2-LBM'!G267-3.23*'VO2-LBM'!G267)/1000</f>
        <v>1.3759253424657545</v>
      </c>
      <c r="H267" s="355">
        <f>(4.57*'VCO2-LBM'!H267-3.23*'VO2-LBM'!H267)/1000</f>
        <v>1.0936249206349202</v>
      </c>
      <c r="I267" s="355">
        <f>(4.57*'VCO2-LBM'!I267-3.23*'VO2-LBM'!I267)/1000</f>
        <v>2.7353833333333371</v>
      </c>
      <c r="J267" s="355">
        <f>(4.57*'VCO2-LBM'!J267-3.23*'VO2-LBM'!J267)/1000</f>
        <v>0.70928213740458157</v>
      </c>
      <c r="K267" s="356">
        <f>(4.57*'VCO2-LBM'!K267-3.23*'VO2-LBM'!K267)/1000</f>
        <v>4.1121966141732305</v>
      </c>
      <c r="L267" s="329">
        <f t="shared" ref="L267:P267" si="474">AVERAGE(C267:C269)</f>
        <v>2.0591171839080484</v>
      </c>
      <c r="M267" s="329">
        <f t="shared" si="474"/>
        <v>1.1656279926335191</v>
      </c>
      <c r="N267" s="329">
        <f t="shared" si="474"/>
        <v>1.7865321428571423</v>
      </c>
      <c r="O267" s="329">
        <f t="shared" si="474"/>
        <v>1.2427010256410245</v>
      </c>
      <c r="P267" s="329">
        <f t="shared" si="474"/>
        <v>2.1901794520547964</v>
      </c>
      <c r="Q267" s="329">
        <f t="shared" ref="Q267" si="475">AVERAGE(H267:H269)</f>
        <v>1.2182204761904771</v>
      </c>
      <c r="R267" s="329">
        <f t="shared" ref="R267" si="476">AVERAGE(I267:I269)</f>
        <v>2.4768388888888904</v>
      </c>
      <c r="S267" s="329">
        <f t="shared" ref="S267" si="477">AVERAGE(J267:J269)</f>
        <v>1.3535192875318096</v>
      </c>
      <c r="T267" s="329">
        <f t="shared" ref="T267" si="478">AVERAGE(K267:K269)</f>
        <v>1.979384645669293</v>
      </c>
      <c r="U267" s="357">
        <f t="shared" ref="U267" si="479">AVERAGE(L267:T267)</f>
        <v>1.7191245661527781</v>
      </c>
      <c r="V267" s="352"/>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353"/>
    </row>
    <row r="268" spans="1:44">
      <c r="A268" s="223">
        <v>43726</v>
      </c>
      <c r="B268" s="224">
        <v>2.5572453703703699</v>
      </c>
      <c r="C268" s="354">
        <f>(4.57*'VCO2-LBM'!C268-3.23*'VO2-LBM'!C268)/1000</f>
        <v>1.5492010919540262</v>
      </c>
      <c r="D268" s="355">
        <f>(4.57*'VCO2-LBM'!D268-3.23*'VO2-LBM'!D268)/1000</f>
        <v>1.647370718232045</v>
      </c>
      <c r="E268" s="355">
        <f>(4.57*'VCO2-LBM'!E268-3.23*'VO2-LBM'!E268)/1000</f>
        <v>1.516692857142858</v>
      </c>
      <c r="F268" s="355">
        <f>(4.57*'VCO2-LBM'!F268-3.23*'VO2-LBM'!F268)/1000</f>
        <v>2.0994769230769199</v>
      </c>
      <c r="G268" s="355">
        <f>(4.57*'VCO2-LBM'!G268-3.23*'VO2-LBM'!G268)/1000</f>
        <v>3.0826107534246621</v>
      </c>
      <c r="H268" s="355">
        <f>(4.57*'VCO2-LBM'!H268-3.23*'VO2-LBM'!H268)/1000</f>
        <v>0.66358682539682556</v>
      </c>
      <c r="I268" s="355">
        <f>(4.57*'VCO2-LBM'!I268-3.23*'VO2-LBM'!I268)/1000</f>
        <v>1.4565166666666682</v>
      </c>
      <c r="J268" s="355">
        <f>(4.57*'VCO2-LBM'!J268-3.23*'VO2-LBM'!J268)/1000</f>
        <v>0.95309267175572676</v>
      </c>
      <c r="K268" s="356">
        <f>(4.57*'VCO2-LBM'!K268-3.23*'VO2-LBM'!K268)/1000</f>
        <v>1.1979461417322854</v>
      </c>
      <c r="L268" s="329"/>
      <c r="M268" s="329"/>
      <c r="N268" s="329"/>
      <c r="O268" s="329"/>
      <c r="P268" s="329"/>
      <c r="Q268" s="329"/>
      <c r="R268" s="329"/>
      <c r="S268" s="329"/>
      <c r="T268" s="329"/>
      <c r="U268" s="357">
        <f t="shared" ref="U268" si="480">STDEV(L267:T267)/SQRT(COUNT(L267:T267))</f>
        <v>0.16252383350324748</v>
      </c>
      <c r="V268" s="352"/>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353"/>
    </row>
    <row r="269" spans="1:44">
      <c r="A269" s="223">
        <v>43726</v>
      </c>
      <c r="B269" s="224">
        <v>2.5711342592592499</v>
      </c>
      <c r="C269" s="354">
        <f>(4.57*'VCO2-LBM'!C269-3.23*'VO2-LBM'!C269)/1000</f>
        <v>2.6551770114942537</v>
      </c>
      <c r="D269" s="355">
        <f>(4.57*'VCO2-LBM'!D269-3.23*'VO2-LBM'!D269)/1000</f>
        <v>0.65081270718232009</v>
      </c>
      <c r="E269" s="355">
        <f>(4.57*'VCO2-LBM'!E269-3.23*'VO2-LBM'!E269)/1000</f>
        <v>1.7655589285714286</v>
      </c>
      <c r="F269" s="355">
        <f>(4.57*'VCO2-LBM'!F269-3.23*'VO2-LBM'!F269)/1000</f>
        <v>1.0591984615384626</v>
      </c>
      <c r="G269" s="355">
        <f>(4.57*'VCO2-LBM'!G269-3.23*'VO2-LBM'!G269)/1000</f>
        <v>2.1120022602739739</v>
      </c>
      <c r="H269" s="355">
        <f>(4.57*'VCO2-LBM'!H269-3.23*'VO2-LBM'!H269)/1000</f>
        <v>1.8974496825396854</v>
      </c>
      <c r="I269" s="355">
        <f>(4.57*'VCO2-LBM'!I269-3.23*'VO2-LBM'!I269)/1000</f>
        <v>3.2386166666666649</v>
      </c>
      <c r="J269" s="355">
        <f>(4.57*'VCO2-LBM'!J269-3.23*'VO2-LBM'!J269)/1000</f>
        <v>2.3981830534351212</v>
      </c>
      <c r="K269" s="356">
        <f>(4.57*'VCO2-LBM'!K269-3.23*'VO2-LBM'!K269)/1000</f>
        <v>0.62801118110236342</v>
      </c>
      <c r="L269" s="329"/>
      <c r="M269" s="329"/>
      <c r="N269" s="329"/>
      <c r="O269" s="329"/>
      <c r="P269" s="329"/>
      <c r="Q269" s="329"/>
      <c r="R269" s="329"/>
      <c r="S269" s="329"/>
      <c r="T269" s="329"/>
      <c r="U269" s="357"/>
      <c r="V269" s="352"/>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353"/>
    </row>
    <row r="270" spans="1:44">
      <c r="A270" s="223">
        <v>43726</v>
      </c>
      <c r="B270" s="224">
        <v>2.58502314814814</v>
      </c>
      <c r="C270" s="354">
        <f>(4.57*'VCO2-LBM'!C270-3.23*'VO2-LBM'!C270)/1000</f>
        <v>2.3241209195402317</v>
      </c>
      <c r="D270" s="355">
        <f>(4.57*'VCO2-LBM'!D270-3.23*'VO2-LBM'!D270)/1000</f>
        <v>1.2873527624309409</v>
      </c>
      <c r="E270" s="355">
        <f>(4.57*'VCO2-LBM'!E270-3.23*'VO2-LBM'!E270)/1000</f>
        <v>0.70478035714285947</v>
      </c>
      <c r="F270" s="355">
        <f>(4.57*'VCO2-LBM'!F270-3.23*'VO2-LBM'!F270)/1000</f>
        <v>2.5647599999999984</v>
      </c>
      <c r="G270" s="355">
        <f>(4.57*'VCO2-LBM'!G270-3.23*'VO2-LBM'!G270)/1000</f>
        <v>2.0247571232876709</v>
      </c>
      <c r="H270" s="355">
        <f>(4.57*'VCO2-LBM'!H270-3.23*'VO2-LBM'!H270)/1000</f>
        <v>3.7102165079365039</v>
      </c>
      <c r="I270" s="355">
        <f>(4.57*'VCO2-LBM'!I270-3.23*'VO2-LBM'!I270)/1000</f>
        <v>3.690916666666666</v>
      </c>
      <c r="J270" s="355">
        <f>(4.57*'VCO2-LBM'!J270-3.23*'VO2-LBM'!J270)/1000</f>
        <v>4.5717595419847381</v>
      </c>
      <c r="K270" s="356">
        <f>(4.57*'VCO2-LBM'!K270-3.23*'VO2-LBM'!K270)/1000</f>
        <v>3.7530051181102388</v>
      </c>
      <c r="L270" s="329">
        <f t="shared" ref="L270:P270" si="481">AVERAGE(C270:C272)</f>
        <v>2.1331022605363992</v>
      </c>
      <c r="M270" s="329">
        <f t="shared" si="481"/>
        <v>1.0562267955801126</v>
      </c>
      <c r="N270" s="329">
        <f t="shared" si="481"/>
        <v>1.5680357142857158</v>
      </c>
      <c r="O270" s="329">
        <f t="shared" si="481"/>
        <v>2.3113707692307686</v>
      </c>
      <c r="P270" s="329">
        <f t="shared" si="481"/>
        <v>1.6062218264840189</v>
      </c>
      <c r="Q270" s="329">
        <f t="shared" ref="Q270" si="482">AVERAGE(H270:H272)</f>
        <v>3.1954559259259265</v>
      </c>
      <c r="R270" s="329">
        <f t="shared" ref="R270" si="483">AVERAGE(I270:I272)</f>
        <v>3.0921944444444449</v>
      </c>
      <c r="S270" s="329">
        <f t="shared" ref="S270" si="484">AVERAGE(J270:J272)</f>
        <v>3.6420866157760838</v>
      </c>
      <c r="T270" s="329">
        <f t="shared" ref="T270" si="485">AVERAGE(K270:K272)</f>
        <v>2.5831974015748038</v>
      </c>
      <c r="U270" s="357">
        <f t="shared" ref="U270" si="486">AVERAGE(L270:T270)</f>
        <v>2.3542101948709195</v>
      </c>
      <c r="V270" s="352"/>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353"/>
    </row>
    <row r="271" spans="1:44">
      <c r="A271" s="223">
        <v>43726</v>
      </c>
      <c r="B271" s="224">
        <v>2.5989120370370302</v>
      </c>
      <c r="C271" s="354">
        <f>(4.57*'VCO2-LBM'!C271-3.23*'VO2-LBM'!C271)/1000</f>
        <v>1.5404325287356333</v>
      </c>
      <c r="D271" s="355">
        <f>(4.57*'VCO2-LBM'!D271-3.23*'VO2-LBM'!D271)/1000</f>
        <v>0.79020276243094123</v>
      </c>
      <c r="E271" s="355">
        <f>(4.57*'VCO2-LBM'!E271-3.23*'VO2-LBM'!E271)/1000</f>
        <v>1.4606839285714286</v>
      </c>
      <c r="F271" s="355">
        <f>(4.57*'VCO2-LBM'!F271-3.23*'VO2-LBM'!F271)/1000</f>
        <v>2.8053553846153827</v>
      </c>
      <c r="G271" s="355">
        <f>(4.57*'VCO2-LBM'!G271-3.23*'VO2-LBM'!G271)/1000</f>
        <v>1.8485243150684929</v>
      </c>
      <c r="H271" s="355">
        <f>(4.57*'VCO2-LBM'!H271-3.23*'VO2-LBM'!H271)/1000</f>
        <v>3.4502404761904781</v>
      </c>
      <c r="I271" s="355">
        <f>(4.57*'VCO2-LBM'!I271-3.23*'VO2-LBM'!I271)/1000</f>
        <v>3.1549666666666671</v>
      </c>
      <c r="J271" s="355">
        <f>(4.57*'VCO2-LBM'!J271-3.23*'VO2-LBM'!J271)/1000</f>
        <v>3.3862222900763355</v>
      </c>
      <c r="K271" s="356">
        <f>(4.57*'VCO2-LBM'!K271-3.23*'VO2-LBM'!K271)/1000</f>
        <v>1.5498005511811024</v>
      </c>
      <c r="L271" s="329"/>
      <c r="M271" s="329"/>
      <c r="N271" s="329"/>
      <c r="O271" s="329"/>
      <c r="P271" s="329"/>
      <c r="Q271" s="329"/>
      <c r="R271" s="329"/>
      <c r="S271" s="329"/>
      <c r="T271" s="329"/>
      <c r="U271" s="357">
        <f t="shared" ref="U271" si="487">STDEV(L270:T270)/SQRT(COUNT(L270:T270))</f>
        <v>0.2856867384529897</v>
      </c>
      <c r="V271" s="352"/>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353"/>
    </row>
    <row r="272" spans="1:44">
      <c r="A272" s="223">
        <v>43726</v>
      </c>
      <c r="B272" s="224">
        <v>2.6128009259259199</v>
      </c>
      <c r="C272" s="354">
        <f>(4.57*'VCO2-LBM'!C272-3.23*'VO2-LBM'!C272)/1000</f>
        <v>2.5347533333333323</v>
      </c>
      <c r="D272" s="355">
        <f>(4.57*'VCO2-LBM'!D272-3.23*'VO2-LBM'!D272)/1000</f>
        <v>1.0911248618784557</v>
      </c>
      <c r="E272" s="355">
        <f>(4.57*'VCO2-LBM'!E272-3.23*'VO2-LBM'!E272)/1000</f>
        <v>2.5386428571428588</v>
      </c>
      <c r="F272" s="355">
        <f>(4.57*'VCO2-LBM'!F272-3.23*'VO2-LBM'!F272)/1000</f>
        <v>1.563996923076924</v>
      </c>
      <c r="G272" s="355">
        <f>(4.57*'VCO2-LBM'!G272-3.23*'VO2-LBM'!G272)/1000</f>
        <v>0.9453840410958928</v>
      </c>
      <c r="H272" s="355">
        <f>(4.57*'VCO2-LBM'!H272-3.23*'VO2-LBM'!H272)/1000</f>
        <v>2.4259107936507971</v>
      </c>
      <c r="I272" s="355">
        <f>(4.57*'VCO2-LBM'!I272-3.23*'VO2-LBM'!I272)/1000</f>
        <v>2.4307000000000007</v>
      </c>
      <c r="J272" s="355">
        <f>(4.57*'VCO2-LBM'!J272-3.23*'VO2-LBM'!J272)/1000</f>
        <v>2.9682780152671784</v>
      </c>
      <c r="K272" s="356">
        <f>(4.57*'VCO2-LBM'!K272-3.23*'VO2-LBM'!K272)/1000</f>
        <v>2.4467865354330698</v>
      </c>
      <c r="L272" s="329"/>
      <c r="M272" s="329"/>
      <c r="N272" s="329"/>
      <c r="O272" s="329"/>
      <c r="P272" s="329"/>
      <c r="Q272" s="329"/>
      <c r="R272" s="329"/>
      <c r="S272" s="329"/>
      <c r="T272" s="329"/>
      <c r="U272" s="357"/>
      <c r="V272" s="352"/>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353"/>
    </row>
    <row r="273" spans="1:44">
      <c r="A273" s="223">
        <v>43726</v>
      </c>
      <c r="B273" s="224">
        <v>2.6266898148148101</v>
      </c>
      <c r="C273" s="354">
        <f>(4.57*'VCO2-LBM'!C273-3.23*'VO2-LBM'!C273)/1000</f>
        <v>1.6595790804597728</v>
      </c>
      <c r="D273" s="355">
        <f>(4.57*'VCO2-LBM'!D273-3.23*'VO2-LBM'!D273)/1000</f>
        <v>0.62947955801104949</v>
      </c>
      <c r="E273" s="355">
        <f>(4.57*'VCO2-LBM'!E273-3.23*'VO2-LBM'!E273)/1000</f>
        <v>2.2962535714285712</v>
      </c>
      <c r="F273" s="355">
        <f>(4.57*'VCO2-LBM'!F273-3.23*'VO2-LBM'!F273)/1000</f>
        <v>2.5355507692307691</v>
      </c>
      <c r="G273" s="355">
        <f>(4.57*'VCO2-LBM'!G273-3.23*'VO2-LBM'!G273)/1000</f>
        <v>1.4921845205479423</v>
      </c>
      <c r="H273" s="355">
        <f>(4.57*'VCO2-LBM'!H273-3.23*'VO2-LBM'!H273)/1000</f>
        <v>1.8484504761904792</v>
      </c>
      <c r="I273" s="355">
        <f>(4.57*'VCO2-LBM'!I273-3.23*'VO2-LBM'!I273)/1000</f>
        <v>2.6214166666666641</v>
      </c>
      <c r="J273" s="355">
        <f>(4.57*'VCO2-LBM'!J273-3.23*'VO2-LBM'!J273)/1000</f>
        <v>2.1597809160305403</v>
      </c>
      <c r="K273" s="356">
        <f>(4.57*'VCO2-LBM'!K273-3.23*'VO2-LBM'!K273)/1000</f>
        <v>3.0299220472440975</v>
      </c>
      <c r="L273" s="329">
        <f t="shared" ref="L273:P273" si="488">AVERAGE(C273:C275)</f>
        <v>2.7162143103448311</v>
      </c>
      <c r="M273" s="329">
        <f t="shared" si="488"/>
        <v>1.2345759668508285</v>
      </c>
      <c r="N273" s="329">
        <f t="shared" si="488"/>
        <v>2.3521660714285715</v>
      </c>
      <c r="O273" s="329">
        <f t="shared" si="488"/>
        <v>2.7818717948717953</v>
      </c>
      <c r="P273" s="329">
        <f t="shared" si="488"/>
        <v>1.9190377397260274</v>
      </c>
      <c r="Q273" s="329">
        <f t="shared" ref="Q273" si="489">AVERAGE(H273:H275)</f>
        <v>1.6543955026455037</v>
      </c>
      <c r="R273" s="329">
        <f t="shared" ref="R273" si="490">AVERAGE(I273:I275)</f>
        <v>3.6440833333333331</v>
      </c>
      <c r="S273" s="329">
        <f t="shared" ref="S273" si="491">AVERAGE(J273:J275)</f>
        <v>2.7640292111959326</v>
      </c>
      <c r="T273" s="329">
        <f t="shared" ref="T273" si="492">AVERAGE(K273:K275)</f>
        <v>2.8433614960629932</v>
      </c>
      <c r="U273" s="357">
        <f t="shared" ref="U273" si="493">AVERAGE(L273:T273)</f>
        <v>2.4344150473844244</v>
      </c>
      <c r="V273" s="352"/>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353"/>
    </row>
    <row r="274" spans="1:44">
      <c r="A274" s="223">
        <v>43726</v>
      </c>
      <c r="B274" s="224">
        <v>2.6405787037036998</v>
      </c>
      <c r="C274" s="354">
        <f>(4.57*'VCO2-LBM'!C274-3.23*'VO2-LBM'!C274)/1000</f>
        <v>2.9624660919540258</v>
      </c>
      <c r="D274" s="355">
        <f>(4.57*'VCO2-LBM'!D274-3.23*'VO2-LBM'!D274)/1000</f>
        <v>1.9341549723756908</v>
      </c>
      <c r="E274" s="355">
        <f>(4.57*'VCO2-LBM'!E274-3.23*'VO2-LBM'!E274)/1000</f>
        <v>2.6663946428571417</v>
      </c>
      <c r="F274" s="355">
        <f>(4.57*'VCO2-LBM'!F274-3.23*'VO2-LBM'!F274)/1000</f>
        <v>2.7345492307692294</v>
      </c>
      <c r="G274" s="355">
        <f>(4.57*'VCO2-LBM'!G274-3.23*'VO2-LBM'!G274)/1000</f>
        <v>1.5986313698630166</v>
      </c>
      <c r="H274" s="355">
        <f>(4.57*'VCO2-LBM'!H274-3.23*'VO2-LBM'!H274)/1000</f>
        <v>1.7926236507936502</v>
      </c>
      <c r="I274" s="355">
        <f>(4.57*'VCO2-LBM'!I274-3.23*'VO2-LBM'!I274)/1000</f>
        <v>5.1647999999999996</v>
      </c>
      <c r="J274" s="355">
        <f>(4.57*'VCO2-LBM'!J274-3.23*'VO2-LBM'!J274)/1000</f>
        <v>2.1685508396946536</v>
      </c>
      <c r="K274" s="356">
        <f>(4.57*'VCO2-LBM'!K274-3.23*'VO2-LBM'!K274)/1000</f>
        <v>2.9318098425196841</v>
      </c>
      <c r="L274" s="329"/>
      <c r="M274" s="329"/>
      <c r="N274" s="329"/>
      <c r="O274" s="329"/>
      <c r="P274" s="329"/>
      <c r="Q274" s="329"/>
      <c r="R274" s="329"/>
      <c r="S274" s="329"/>
      <c r="T274" s="329"/>
      <c r="U274" s="357">
        <f t="shared" ref="U274" si="494">STDEV(L273:T273)/SQRT(COUNT(L273:T273))</f>
        <v>0.24323457029764881</v>
      </c>
      <c r="V274" s="352"/>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353"/>
    </row>
    <row r="275" spans="1:44">
      <c r="A275" s="223">
        <v>43726</v>
      </c>
      <c r="B275" s="235">
        <v>2.65446759259259</v>
      </c>
      <c r="C275" s="354">
        <f>(4.57*'VCO2-LBM'!C275-3.23*'VO2-LBM'!C275)/1000</f>
        <v>3.5265977586206936</v>
      </c>
      <c r="D275" s="355">
        <f>(4.57*'VCO2-LBM'!D275-3.23*'VO2-LBM'!D275)/1000</f>
        <v>1.140093370165745</v>
      </c>
      <c r="E275" s="355">
        <f>(4.57*'VCO2-LBM'!E275-3.23*'VO2-LBM'!E275)/1000</f>
        <v>2.093850000000002</v>
      </c>
      <c r="F275" s="355">
        <f>(4.57*'VCO2-LBM'!F275-3.23*'VO2-LBM'!F275)/1000</f>
        <v>3.0755153846153864</v>
      </c>
      <c r="G275" s="355">
        <f>(4.57*'VCO2-LBM'!G275-3.23*'VO2-LBM'!G275)/1000</f>
        <v>2.666297328767123</v>
      </c>
      <c r="H275" s="355">
        <f>(4.57*'VCO2-LBM'!H275-3.23*'VO2-LBM'!H275)/1000</f>
        <v>1.3221123809523816</v>
      </c>
      <c r="I275" s="355">
        <f>(4.57*'VCO2-LBM'!I275-3.23*'VO2-LBM'!I275)/1000</f>
        <v>3.1460333333333366</v>
      </c>
      <c r="J275" s="355">
        <f>(4.57*'VCO2-LBM'!J275-3.23*'VO2-LBM'!J275)/1000</f>
        <v>3.9637558778626043</v>
      </c>
      <c r="K275" s="356">
        <f>(4.57*'VCO2-LBM'!K275-3.23*'VO2-LBM'!K275)/1000</f>
        <v>2.5683525984251991</v>
      </c>
      <c r="L275" s="329"/>
      <c r="M275" s="329"/>
      <c r="N275" s="329"/>
      <c r="O275" s="329"/>
      <c r="P275" s="329"/>
      <c r="Q275" s="329"/>
      <c r="R275" s="329"/>
      <c r="S275" s="329"/>
      <c r="T275" s="329"/>
      <c r="U275" s="357"/>
      <c r="V275" s="352"/>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353"/>
    </row>
    <row r="276" spans="1:44">
      <c r="A276" s="223">
        <v>43726</v>
      </c>
      <c r="B276" s="224">
        <v>1.66835648148148</v>
      </c>
      <c r="C276" s="354">
        <f>(4.57*'VCO2-LBM'!C276-3.23*'VO2-LBM'!C276)/1000</f>
        <v>4.3490516091953975</v>
      </c>
      <c r="D276" s="355">
        <f>(4.57*'VCO2-LBM'!D276-3.23*'VO2-LBM'!D276)/1000</f>
        <v>2.2222367403314909</v>
      </c>
      <c r="E276" s="355">
        <f>(4.57*'VCO2-LBM'!E276-3.23*'VO2-LBM'!E276)/1000</f>
        <v>2.2049196428571451</v>
      </c>
      <c r="F276" s="355">
        <f>(4.57*'VCO2-LBM'!F276-3.23*'VO2-LBM'!F276)/1000</f>
        <v>2.3310523076923073</v>
      </c>
      <c r="G276" s="355">
        <f>(4.57*'VCO2-LBM'!G276-3.23*'VO2-LBM'!G276)/1000</f>
        <v>2.6789687671232896</v>
      </c>
      <c r="H276" s="329">
        <f>(4.57*'VCO2-LBM'!H276-3.23*'VO2-LBM'!H276)/1000</f>
        <v>1.1575361904761921</v>
      </c>
      <c r="I276" s="329">
        <f>(4.57*'VCO2-LBM'!I276-3.23*'VO2-LBM'!I276)/1000</f>
        <v>2.6934000000000013</v>
      </c>
      <c r="J276" s="329">
        <f>(4.57*'VCO2-LBM'!J276-3.23*'VO2-LBM'!J276)/1000</f>
        <v>5.2171227480916063</v>
      </c>
      <c r="K276" s="106">
        <f>(4.57*'VCO2-LBM'!K276-3.23*'VO2-LBM'!K276)/1000</f>
        <v>4.2646001574803192</v>
      </c>
      <c r="L276" s="329">
        <f t="shared" ref="L276:P276" si="495">AVERAGE(C276:C278)</f>
        <v>3.0313374712643668</v>
      </c>
      <c r="M276" s="329">
        <f t="shared" si="495"/>
        <v>1.5195234806629838</v>
      </c>
      <c r="N276" s="329">
        <f t="shared" si="495"/>
        <v>2.1264535714285722</v>
      </c>
      <c r="O276" s="329">
        <f t="shared" si="495"/>
        <v>2.3966235897435895</v>
      </c>
      <c r="P276" s="329">
        <f t="shared" si="495"/>
        <v>2.4731861872146141</v>
      </c>
      <c r="Q276" s="329">
        <f t="shared" ref="Q276" si="496">AVERAGE(H276:H278)</f>
        <v>2.5065514285714308</v>
      </c>
      <c r="R276" s="329">
        <f t="shared" ref="R276" si="497">AVERAGE(I276:I278)</f>
        <v>2.9061944444444463</v>
      </c>
      <c r="S276" s="329">
        <f t="shared" ref="S276" si="498">AVERAGE(J276:J278)</f>
        <v>5.2301972010178144</v>
      </c>
      <c r="T276" s="329">
        <f t="shared" ref="T276" si="499">AVERAGE(K276:K278)</f>
        <v>3.8408226509186396</v>
      </c>
      <c r="U276" s="357">
        <f t="shared" ref="U276" si="500">AVERAGE(L276:T276)</f>
        <v>2.8923211139184954</v>
      </c>
    </row>
    <row r="277" spans="1:44">
      <c r="A277" s="223">
        <v>43726</v>
      </c>
      <c r="B277" s="224">
        <v>1.6822453703703699</v>
      </c>
      <c r="C277" s="354">
        <f>(4.57*'VCO2-LBM'!C277-3.23*'VO2-LBM'!C277)/1000</f>
        <v>2.0958890804597705</v>
      </c>
      <c r="D277" s="355">
        <f>(4.57*'VCO2-LBM'!D277-3.23*'VO2-LBM'!D277)/1000</f>
        <v>0.88274751381215355</v>
      </c>
      <c r="E277" s="355">
        <f>(4.57*'VCO2-LBM'!E277-3.23*'VO2-LBM'!E277)/1000</f>
        <v>2.5694839285714317</v>
      </c>
      <c r="F277" s="355">
        <f>(4.57*'VCO2-LBM'!F277-3.23*'VO2-LBM'!F277)/1000</f>
        <v>2.0068907692307638</v>
      </c>
      <c r="G277" s="355">
        <f>(4.57*'VCO2-LBM'!G277-3.23*'VO2-LBM'!G277)/1000</f>
        <v>3.1982947260273997</v>
      </c>
      <c r="H277" s="329">
        <f>(4.57*'VCO2-LBM'!H277-3.23*'VO2-LBM'!H277)/1000</f>
        <v>2.599981111111112</v>
      </c>
      <c r="I277" s="329">
        <f>(4.57*'VCO2-LBM'!I277-3.23*'VO2-LBM'!I277)/1000</f>
        <v>2.1936166666666685</v>
      </c>
      <c r="J277" s="329">
        <f>(4.57*'VCO2-LBM'!J277-3.23*'VO2-LBM'!J277)/1000</f>
        <v>4.9177471755725239</v>
      </c>
      <c r="K277" s="106">
        <f>(4.57*'VCO2-LBM'!K277-3.23*'VO2-LBM'!K277)/1000</f>
        <v>5.3711662204724488</v>
      </c>
      <c r="L277" s="329"/>
      <c r="M277" s="329"/>
      <c r="N277" s="329"/>
      <c r="O277" s="329"/>
      <c r="P277" s="329"/>
      <c r="Q277" s="329"/>
      <c r="R277" s="329"/>
      <c r="S277" s="329"/>
      <c r="T277" s="329"/>
      <c r="U277" s="357">
        <f t="shared" ref="U277" si="501">STDEV(L276:T276)/SQRT(COUNT(L276:T276))</f>
        <v>0.36182739493308508</v>
      </c>
    </row>
    <row r="278" spans="1:44">
      <c r="A278" s="223">
        <v>43726</v>
      </c>
      <c r="B278" s="224">
        <v>1.6961342592592601</v>
      </c>
      <c r="C278" s="354">
        <f>(4.57*'VCO2-LBM'!C278-3.23*'VO2-LBM'!C278)/1000</f>
        <v>2.6490717241379333</v>
      </c>
      <c r="D278" s="355">
        <f>(4.57*'VCO2-LBM'!D278-3.23*'VO2-LBM'!D278)/1000</f>
        <v>1.4535861878453069</v>
      </c>
      <c r="E278" s="355">
        <f>(4.57*'VCO2-LBM'!E278-3.23*'VO2-LBM'!E278)/1000</f>
        <v>1.6049571428571399</v>
      </c>
      <c r="F278" s="355">
        <f>(4.57*'VCO2-LBM'!F278-3.23*'VO2-LBM'!F278)/1000</f>
        <v>2.8519276923076977</v>
      </c>
      <c r="G278" s="355">
        <f>(4.57*'VCO2-LBM'!G278-3.23*'VO2-LBM'!G278)/1000</f>
        <v>1.5422950684931529</v>
      </c>
      <c r="H278" s="329">
        <f>(4.57*'VCO2-LBM'!H278-3.23*'VO2-LBM'!H278)/1000</f>
        <v>3.7621369841269878</v>
      </c>
      <c r="I278" s="329">
        <f>(4.57*'VCO2-LBM'!I278-3.23*'VO2-LBM'!I278)/1000</f>
        <v>3.8315666666666695</v>
      </c>
      <c r="J278" s="329">
        <f>(4.57*'VCO2-LBM'!J278-3.23*'VO2-LBM'!J278)/1000</f>
        <v>5.5557216793893129</v>
      </c>
      <c r="K278" s="106">
        <f>(4.57*'VCO2-LBM'!K278-3.23*'VO2-LBM'!K278)/1000</f>
        <v>1.8867015748031517</v>
      </c>
      <c r="L278" s="329"/>
      <c r="M278" s="329"/>
      <c r="N278" s="329"/>
      <c r="O278" s="329"/>
      <c r="P278" s="329"/>
      <c r="Q278" s="329"/>
      <c r="R278" s="329"/>
      <c r="S278" s="329"/>
      <c r="T278" s="329"/>
      <c r="U278" s="357"/>
    </row>
    <row r="279" spans="1:44">
      <c r="A279" s="223">
        <v>43726</v>
      </c>
      <c r="B279" s="224">
        <v>1.71002314814814</v>
      </c>
      <c r="C279" s="354">
        <f>(4.57*'VCO2-LBM'!C279-3.23*'VO2-LBM'!C279)/1000</f>
        <v>2.2377435632183897</v>
      </c>
      <c r="D279" s="355">
        <f>(4.57*'VCO2-LBM'!D279-3.23*'VO2-LBM'!D279)/1000</f>
        <v>1.4915679558011035</v>
      </c>
      <c r="E279" s="355">
        <f>(4.57*'VCO2-LBM'!E279-3.23*'VO2-LBM'!E279)/1000</f>
        <v>2.1375803571428569</v>
      </c>
      <c r="F279" s="355">
        <f>(4.57*'VCO2-LBM'!F279-3.23*'VO2-LBM'!F279)/1000</f>
        <v>1.7880415384615389</v>
      </c>
      <c r="G279" s="355">
        <f>(4.57*'VCO2-LBM'!G279-3.23*'VO2-LBM'!G279)/1000</f>
        <v>2.9189140410958934</v>
      </c>
      <c r="H279" s="329">
        <f>(4.57*'VCO2-LBM'!H279-3.23*'VO2-LBM'!H279)/1000</f>
        <v>3.289995238095242</v>
      </c>
      <c r="I279" s="329">
        <f>(4.57*'VCO2-LBM'!I279-3.23*'VO2-LBM'!I279)/1000</f>
        <v>5.2848833333333314</v>
      </c>
      <c r="J279" s="329">
        <f>(4.57*'VCO2-LBM'!J279-3.23*'VO2-LBM'!J279)/1000</f>
        <v>5.3864970992366397</v>
      </c>
      <c r="K279" s="106">
        <f>(4.57*'VCO2-LBM'!K279-3.23*'VO2-LBM'!K279)/1000</f>
        <v>3.8614481889763774</v>
      </c>
      <c r="L279" s="329">
        <f t="shared" ref="L279:P279" si="502">AVERAGE(C279:C281)</f>
        <v>2.0590704597701159</v>
      </c>
      <c r="M279" s="329">
        <f t="shared" si="502"/>
        <v>1.6592112338858194</v>
      </c>
      <c r="N279" s="329">
        <f t="shared" si="502"/>
        <v>2.1399321428571425</v>
      </c>
      <c r="O279" s="329">
        <f t="shared" si="502"/>
        <v>1.8451851282051284</v>
      </c>
      <c r="P279" s="329">
        <f t="shared" si="502"/>
        <v>2.7023378995433807</v>
      </c>
      <c r="Q279" s="329">
        <f t="shared" ref="Q279" si="503">AVERAGE(H279:H281)</f>
        <v>3.5414678835978868</v>
      </c>
      <c r="R279" s="329">
        <f t="shared" ref="R279" si="504">AVERAGE(I279:I281)</f>
        <v>3.7358166666666652</v>
      </c>
      <c r="S279" s="329">
        <f t="shared" ref="S279" si="505">AVERAGE(J279:J281)</f>
        <v>2.6551290585241722</v>
      </c>
      <c r="T279" s="329">
        <f t="shared" ref="T279" si="506">AVERAGE(K279:K281)</f>
        <v>2.3369525721784781</v>
      </c>
      <c r="U279" s="357">
        <f t="shared" ref="U279" si="507">AVERAGE(L279:T279)</f>
        <v>2.5194558939143104</v>
      </c>
    </row>
    <row r="280" spans="1:44">
      <c r="A280" s="223">
        <v>43726</v>
      </c>
      <c r="B280" s="224">
        <v>1.72391203703704</v>
      </c>
      <c r="C280" s="354">
        <f>(4.57*'VCO2-LBM'!C280-3.23*'VO2-LBM'!C280)/1000</f>
        <v>1.8097816091954047</v>
      </c>
      <c r="D280" s="355">
        <f>(4.57*'VCO2-LBM'!D280-3.23*'VO2-LBM'!D280)/1000</f>
        <v>2.048942817679559</v>
      </c>
      <c r="E280" s="355">
        <f>(4.57*'VCO2-LBM'!E280-3.23*'VO2-LBM'!E280)/1000</f>
        <v>1.6913892857142836</v>
      </c>
      <c r="F280" s="355">
        <f>(4.57*'VCO2-LBM'!F280-3.23*'VO2-LBM'!F280)/1000</f>
        <v>1.1240138461538463</v>
      </c>
      <c r="G280" s="355">
        <f>(4.57*'VCO2-LBM'!G280-3.23*'VO2-LBM'!G280)/1000</f>
        <v>2.6829782876712378</v>
      </c>
      <c r="H280" s="329">
        <f>(4.57*'VCO2-LBM'!H280-3.23*'VO2-LBM'!H280)/1000</f>
        <v>3.0961214285714322</v>
      </c>
      <c r="I280" s="329">
        <f>(4.57*'VCO2-LBM'!I280-3.23*'VO2-LBM'!I280)/1000</f>
        <v>2.4283499999999987</v>
      </c>
      <c r="J280" s="329">
        <f>(4.57*'VCO2-LBM'!J280-3.23*'VO2-LBM'!J280)/1000</f>
        <v>1.6385279389312963</v>
      </c>
      <c r="K280" s="106">
        <f>(4.57*'VCO2-LBM'!K280-3.23*'VO2-LBM'!K280)/1000</f>
        <v>1.4440255118110255</v>
      </c>
      <c r="L280" s="329"/>
      <c r="M280" s="329"/>
      <c r="N280" s="329"/>
      <c r="O280" s="329"/>
      <c r="P280" s="329"/>
      <c r="Q280" s="329"/>
      <c r="R280" s="329"/>
      <c r="S280" s="329"/>
      <c r="T280" s="329"/>
      <c r="U280" s="357">
        <f t="shared" ref="U280" si="508">STDEV(L279:T279)/SQRT(COUNT(L279:T279))</f>
        <v>0.24036596810201846</v>
      </c>
    </row>
    <row r="281" spans="1:44">
      <c r="A281" s="223">
        <v>43726</v>
      </c>
      <c r="B281" s="224">
        <v>1.7378009259259199</v>
      </c>
      <c r="C281" s="354">
        <f>(4.57*'VCO2-LBM'!C281-3.23*'VO2-LBM'!C281)/1000</f>
        <v>2.1296862068965527</v>
      </c>
      <c r="D281" s="355">
        <f>(4.57*'VCO2-LBM'!D281-3.23*'VO2-LBM'!D281)/1000</f>
        <v>1.4371229281767954</v>
      </c>
      <c r="E281" s="355">
        <f>(4.57*'VCO2-LBM'!E281-3.23*'VO2-LBM'!E281)/1000</f>
        <v>2.5908267857142873</v>
      </c>
      <c r="F281" s="355">
        <f>(4.57*'VCO2-LBM'!F281-3.23*'VO2-LBM'!F281)/1000</f>
        <v>2.6234999999999999</v>
      </c>
      <c r="G281" s="355">
        <f>(4.57*'VCO2-LBM'!G281-3.23*'VO2-LBM'!G281)/1000</f>
        <v>2.5051213698630108</v>
      </c>
      <c r="H281" s="329">
        <f>(4.57*'VCO2-LBM'!H281-3.23*'VO2-LBM'!H281)/1000</f>
        <v>4.2382869841269857</v>
      </c>
      <c r="I281" s="329">
        <f>(4.57*'VCO2-LBM'!I281-3.23*'VO2-LBM'!I281)/1000</f>
        <v>3.494216666666667</v>
      </c>
      <c r="J281" s="329">
        <f>(4.57*'VCO2-LBM'!J281-3.23*'VO2-LBM'!J281)/1000</f>
        <v>0.94036213740458152</v>
      </c>
      <c r="K281" s="106">
        <f>(4.57*'VCO2-LBM'!K281-3.23*'VO2-LBM'!K281)/1000</f>
        <v>1.7053840157480318</v>
      </c>
      <c r="L281" s="329"/>
      <c r="M281" s="329"/>
      <c r="N281" s="329"/>
      <c r="O281" s="329"/>
      <c r="P281" s="329"/>
      <c r="Q281" s="329"/>
      <c r="R281" s="329"/>
      <c r="S281" s="329"/>
      <c r="T281" s="329"/>
      <c r="U281" s="357"/>
    </row>
    <row r="282" spans="1:44">
      <c r="A282" s="233">
        <v>43726</v>
      </c>
      <c r="B282" s="234">
        <v>1.7516898148148099</v>
      </c>
      <c r="C282" s="354">
        <f>(4.57*'VCO2-LBM'!C282-3.23*'VO2-LBM'!C282)/1000</f>
        <v>3.2879775862068983</v>
      </c>
      <c r="D282" s="355">
        <f>(4.57*'VCO2-LBM'!D282-3.23*'VO2-LBM'!D282)/1000</f>
        <v>1.5966160220994499</v>
      </c>
      <c r="E282" s="355">
        <f>(4.57*'VCO2-LBM'!E282-3.23*'VO2-LBM'!E282)/1000</f>
        <v>2.1213482142857121</v>
      </c>
      <c r="F282" s="355">
        <f>(4.57*'VCO2-LBM'!F282-3.23*'VO2-LBM'!F282)/1000</f>
        <v>3.441138461538463</v>
      </c>
      <c r="G282" s="355">
        <f>(4.57*'VCO2-LBM'!G282-3.23*'VO2-LBM'!G282)/1000</f>
        <v>4.209370616438358</v>
      </c>
      <c r="H282" s="329">
        <f>(4.57*'VCO2-LBM'!H282-3.23*'VO2-LBM'!H282)/1000</f>
        <v>5.0732946031746016</v>
      </c>
      <c r="I282" s="329">
        <f>(4.57*'VCO2-LBM'!I282-3.23*'VO2-LBM'!I282)/1000</f>
        <v>5.5313333333333361</v>
      </c>
      <c r="J282" s="329">
        <f>(4.57*'VCO2-LBM'!J282-3.23*'VO2-LBM'!J282)/1000</f>
        <v>2.0643102290076349</v>
      </c>
      <c r="K282" s="106">
        <f>(4.57*'VCO2-LBM'!K282-3.23*'VO2-LBM'!K282)/1000</f>
        <v>2.1797041732283486</v>
      </c>
      <c r="L282" s="329">
        <f t="shared" ref="L282:P282" si="509">AVERAGE(C282:C284)</f>
        <v>3.6211881800766306</v>
      </c>
      <c r="M282" s="329">
        <f t="shared" si="509"/>
        <v>1.6265487108655634</v>
      </c>
      <c r="N282" s="329">
        <f t="shared" si="509"/>
        <v>2.7306535714285691</v>
      </c>
      <c r="O282" s="329">
        <f t="shared" si="509"/>
        <v>5.0277389743589778</v>
      </c>
      <c r="P282" s="329">
        <f t="shared" si="509"/>
        <v>5.0396515296803646</v>
      </c>
      <c r="Q282" s="329">
        <f t="shared" ref="Q282" si="510">AVERAGE(H282:H284)</f>
        <v>4.4437383068783056</v>
      </c>
      <c r="R282" s="329">
        <f t="shared" ref="R282" si="511">AVERAGE(I282:I284)</f>
        <v>4.2232777777777786</v>
      </c>
      <c r="S282" s="329">
        <f t="shared" ref="S282" si="512">AVERAGE(J282:J284)</f>
        <v>4.5471471755725226</v>
      </c>
      <c r="T282" s="329">
        <f t="shared" ref="T282" si="513">AVERAGE(K282:K284)</f>
        <v>2.4102096850393697</v>
      </c>
      <c r="U282" s="357">
        <f t="shared" ref="U282" si="514">AVERAGE(L282:T282)</f>
        <v>3.7411282124086762</v>
      </c>
    </row>
    <row r="283" spans="1:44">
      <c r="A283" s="233">
        <v>43726</v>
      </c>
      <c r="B283" s="234">
        <v>1.7655787037037001</v>
      </c>
      <c r="C283" s="354">
        <f>(4.57*'VCO2-LBM'!C283-3.23*'VO2-LBM'!C283)/1000</f>
        <v>4.7959056896551759</v>
      </c>
      <c r="D283" s="355">
        <f>(4.57*'VCO2-LBM'!D283-3.23*'VO2-LBM'!D283)/1000</f>
        <v>1.5532251381215483</v>
      </c>
      <c r="E283" s="355">
        <f>(4.57*'VCO2-LBM'!E283-3.23*'VO2-LBM'!E283)/1000</f>
        <v>3.4332107142857131</v>
      </c>
      <c r="F283" s="355">
        <f>(4.57*'VCO2-LBM'!F283-3.23*'VO2-LBM'!F283)/1000</f>
        <v>5.5795384615384647</v>
      </c>
      <c r="G283" s="355">
        <f>(4.57*'VCO2-LBM'!G283-3.23*'VO2-LBM'!G283)/1000</f>
        <v>5.0085002054794527</v>
      </c>
      <c r="H283" s="329">
        <f>(4.57*'VCO2-LBM'!H283-3.23*'VO2-LBM'!H283)/1000</f>
        <v>3.8344723809523784</v>
      </c>
      <c r="I283" s="329">
        <f>(4.57*'VCO2-LBM'!I283-3.23*'VO2-LBM'!I283)/1000</f>
        <v>3.0565666666666673</v>
      </c>
      <c r="J283" s="329">
        <f>(4.57*'VCO2-LBM'!J283-3.23*'VO2-LBM'!J283)/1000</f>
        <v>6.5303314503816834</v>
      </c>
      <c r="K283" s="106">
        <f>(4.57*'VCO2-LBM'!K283-3.23*'VO2-LBM'!K283)/1000</f>
        <v>2.1465088976377937</v>
      </c>
      <c r="L283" s="329"/>
      <c r="M283" s="329"/>
      <c r="N283" s="329"/>
      <c r="O283" s="329"/>
      <c r="P283" s="329"/>
      <c r="Q283" s="329"/>
      <c r="R283" s="329"/>
      <c r="S283" s="329"/>
      <c r="T283" s="329"/>
      <c r="U283" s="357">
        <f t="shared" ref="U283" si="515">STDEV(L282:T282)/SQRT(COUNT(L282:T282))</f>
        <v>0.4081727742455365</v>
      </c>
    </row>
    <row r="284" spans="1:44">
      <c r="A284" s="233">
        <v>43726</v>
      </c>
      <c r="B284" s="234">
        <v>1.77946759259259</v>
      </c>
      <c r="C284" s="354">
        <f>(4.57*'VCO2-LBM'!C284-3.23*'VO2-LBM'!C284)/1000</f>
        <v>2.7796812643678166</v>
      </c>
      <c r="D284" s="355">
        <f>(4.57*'VCO2-LBM'!D284-3.23*'VO2-LBM'!D284)/1000</f>
        <v>1.7298049723756921</v>
      </c>
      <c r="E284" s="355">
        <f>(4.57*'VCO2-LBM'!E284-3.23*'VO2-LBM'!E284)/1000</f>
        <v>2.6374017857142826</v>
      </c>
      <c r="F284" s="355">
        <f>(4.57*'VCO2-LBM'!F284-3.23*'VO2-LBM'!F284)/1000</f>
        <v>6.0625400000000047</v>
      </c>
      <c r="G284" s="355">
        <f>(4.57*'VCO2-LBM'!G284-3.23*'VO2-LBM'!G284)/1000</f>
        <v>5.9010837671232839</v>
      </c>
      <c r="H284" s="329">
        <f>(4.57*'VCO2-LBM'!H284-3.23*'VO2-LBM'!H284)/1000</f>
        <v>4.4234479365079373</v>
      </c>
      <c r="I284" s="329">
        <f>(4.57*'VCO2-LBM'!I284-3.23*'VO2-LBM'!I284)/1000</f>
        <v>4.0819333333333345</v>
      </c>
      <c r="J284" s="329">
        <f>(4.57*'VCO2-LBM'!J284-3.23*'VO2-LBM'!J284)/1000</f>
        <v>5.0467998473282476</v>
      </c>
      <c r="K284" s="106">
        <f>(4.57*'VCO2-LBM'!K284-3.23*'VO2-LBM'!K284)/1000</f>
        <v>2.9044159842519677</v>
      </c>
      <c r="L284" s="329"/>
      <c r="M284" s="329"/>
      <c r="N284" s="329"/>
      <c r="O284" s="329"/>
      <c r="P284" s="329"/>
      <c r="Q284" s="329"/>
      <c r="R284" s="329"/>
      <c r="S284" s="329"/>
      <c r="T284" s="329"/>
      <c r="U284" s="357"/>
    </row>
    <row r="285" spans="1:44">
      <c r="A285" s="233">
        <v>43726</v>
      </c>
      <c r="B285" s="234">
        <v>1.79335648148148</v>
      </c>
      <c r="C285" s="354">
        <f>(4.57*'VCO2-LBM'!C285-3.23*'VO2-LBM'!C285)/1000</f>
        <v>4.7424065517241401</v>
      </c>
      <c r="D285" s="355">
        <f>(4.57*'VCO2-LBM'!D285-3.23*'VO2-LBM'!D285)/1000</f>
        <v>1.067028176795584</v>
      </c>
      <c r="E285" s="355">
        <f>(4.57*'VCO2-LBM'!E285-3.23*'VO2-LBM'!E285)/1000</f>
        <v>4.2084803571428617</v>
      </c>
      <c r="F285" s="355">
        <f>(4.57*'VCO2-LBM'!F285-3.23*'VO2-LBM'!F285)/1000</f>
        <v>6.3147107692307687</v>
      </c>
      <c r="G285" s="355">
        <f>(4.57*'VCO2-LBM'!G285-3.23*'VO2-LBM'!G285)/1000</f>
        <v>4.7901758904109668</v>
      </c>
      <c r="H285" s="329">
        <f>(4.57*'VCO2-LBM'!H285-3.23*'VO2-LBM'!H285)/1000</f>
        <v>5.304057936507939</v>
      </c>
      <c r="I285" s="329">
        <f>(4.57*'VCO2-LBM'!I285-3.23*'VO2-LBM'!I285)/1000</f>
        <v>5.036616666666669</v>
      </c>
      <c r="J285" s="329">
        <f>(4.57*'VCO2-LBM'!J285-3.23*'VO2-LBM'!J285)/1000</f>
        <v>4.9423429007633581</v>
      </c>
      <c r="K285" s="106">
        <f>(4.57*'VCO2-LBM'!K285-3.23*'VO2-LBM'!K285)/1000</f>
        <v>3.6017494488188988</v>
      </c>
      <c r="L285" s="329">
        <f t="shared" ref="L285:P285" si="516">AVERAGE(C285:C287)</f>
        <v>4.9998461685823763</v>
      </c>
      <c r="M285" s="329">
        <f t="shared" si="516"/>
        <v>1.3053662983425438</v>
      </c>
      <c r="N285" s="329">
        <f t="shared" si="516"/>
        <v>4.4692178571428585</v>
      </c>
      <c r="O285" s="329">
        <f t="shared" si="516"/>
        <v>6.5089538461538465</v>
      </c>
      <c r="P285" s="329">
        <f t="shared" si="516"/>
        <v>4.3859868949771714</v>
      </c>
      <c r="Q285" s="329">
        <f t="shared" ref="Q285" si="517">AVERAGE(H285:H287)</f>
        <v>5.477363968253969</v>
      </c>
      <c r="R285" s="329">
        <f t="shared" ref="R285" si="518">AVERAGE(I285:I287)</f>
        <v>4.9641388888888889</v>
      </c>
      <c r="S285" s="329">
        <f t="shared" ref="S285" si="519">AVERAGE(J285:J287)</f>
        <v>5.3063918066157783</v>
      </c>
      <c r="T285" s="329">
        <f t="shared" ref="T285" si="520">AVERAGE(K285:K287)</f>
        <v>4.5284560629921282</v>
      </c>
      <c r="U285" s="357">
        <f t="shared" ref="U285" si="521">AVERAGE(L285:T285)</f>
        <v>4.6606357546610617</v>
      </c>
    </row>
    <row r="286" spans="1:44">
      <c r="A286" s="233">
        <v>43726</v>
      </c>
      <c r="B286" s="234">
        <v>1.8072453703703699</v>
      </c>
      <c r="C286" s="354">
        <f>(4.57*'VCO2-LBM'!C286-3.23*'VO2-LBM'!C286)/1000</f>
        <v>5.5676482758620693</v>
      </c>
      <c r="D286" s="355">
        <f>(4.57*'VCO2-LBM'!D286-3.23*'VO2-LBM'!D286)/1000</f>
        <v>1.1057008287292847</v>
      </c>
      <c r="E286" s="355">
        <f>(4.57*'VCO2-LBM'!E286-3.23*'VO2-LBM'!E286)/1000</f>
        <v>4.6088196428571431</v>
      </c>
      <c r="F286" s="355">
        <f>(4.57*'VCO2-LBM'!F286-3.23*'VO2-LBM'!F286)/1000</f>
        <v>6.1567000000000007</v>
      </c>
      <c r="G286" s="355">
        <f>(4.57*'VCO2-LBM'!G286-3.23*'VO2-LBM'!G286)/1000</f>
        <v>3.8110239041095881</v>
      </c>
      <c r="H286" s="329">
        <f>(4.57*'VCO2-LBM'!H286-3.23*'VO2-LBM'!H286)/1000</f>
        <v>6.7577973015873027</v>
      </c>
      <c r="I286" s="329">
        <f>(4.57*'VCO2-LBM'!I286-3.23*'VO2-LBM'!I286)/1000</f>
        <v>4.7525000000000004</v>
      </c>
      <c r="J286" s="329">
        <f>(4.57*'VCO2-LBM'!J286-3.23*'VO2-LBM'!J286)/1000</f>
        <v>3.7968277862595441</v>
      </c>
      <c r="K286" s="106">
        <f>(4.57*'VCO2-LBM'!K286-3.23*'VO2-LBM'!K286)/1000</f>
        <v>3.3610681889763798</v>
      </c>
      <c r="L286" s="329"/>
      <c r="M286" s="329"/>
      <c r="N286" s="329"/>
      <c r="O286" s="329"/>
      <c r="P286" s="329"/>
      <c r="Q286" s="329"/>
      <c r="R286" s="329"/>
      <c r="S286" s="329"/>
      <c r="T286" s="329"/>
      <c r="U286" s="357">
        <f t="shared" ref="U286" si="522">STDEV(L285:T285)/SQRT(COUNT(L285:T285))</f>
        <v>0.47280018214861136</v>
      </c>
    </row>
    <row r="287" spans="1:44">
      <c r="A287" s="233">
        <v>43726</v>
      </c>
      <c r="B287" s="234">
        <v>1.8211342592592601</v>
      </c>
      <c r="C287" s="354">
        <f>(4.57*'VCO2-LBM'!C287-3.23*'VO2-LBM'!C287)/1000</f>
        <v>4.6894836781609195</v>
      </c>
      <c r="D287" s="355">
        <f>(4.57*'VCO2-LBM'!D287-3.23*'VO2-LBM'!D287)/1000</f>
        <v>1.7433698895027627</v>
      </c>
      <c r="E287" s="355">
        <f>(4.57*'VCO2-LBM'!E287-3.23*'VO2-LBM'!E287)/1000</f>
        <v>4.5903535714285715</v>
      </c>
      <c r="F287" s="355">
        <f>(4.57*'VCO2-LBM'!F287-3.23*'VO2-LBM'!F287)/1000</f>
        <v>7.0554507692307711</v>
      </c>
      <c r="G287" s="355">
        <f>(4.57*'VCO2-LBM'!G287-3.23*'VO2-LBM'!G287)/1000</f>
        <v>4.556760890410958</v>
      </c>
      <c r="H287" s="329">
        <f>(4.57*'VCO2-LBM'!H287-3.23*'VO2-LBM'!H287)/1000</f>
        <v>4.3702366666666679</v>
      </c>
      <c r="I287" s="329">
        <f>(4.57*'VCO2-LBM'!I287-3.23*'VO2-LBM'!I287)/1000</f>
        <v>5.1032999999999991</v>
      </c>
      <c r="J287" s="329">
        <f>(4.57*'VCO2-LBM'!J287-3.23*'VO2-LBM'!J287)/1000</f>
        <v>7.1800047328244325</v>
      </c>
      <c r="K287" s="106">
        <f>(4.57*'VCO2-LBM'!K287-3.23*'VO2-LBM'!K287)/1000</f>
        <v>6.6225505511811065</v>
      </c>
      <c r="L287" s="329"/>
      <c r="M287" s="329"/>
      <c r="N287" s="329"/>
      <c r="O287" s="329"/>
      <c r="P287" s="329"/>
      <c r="Q287" s="329"/>
      <c r="R287" s="329"/>
      <c r="S287" s="329"/>
      <c r="T287" s="329"/>
      <c r="U287" s="357"/>
    </row>
    <row r="288" spans="1:44">
      <c r="A288" s="233">
        <v>43726</v>
      </c>
      <c r="B288" s="234">
        <v>1.83502314814815</v>
      </c>
      <c r="C288" s="354">
        <f>(4.57*'VCO2-LBM'!C288-3.23*'VO2-LBM'!C288)/1000</f>
        <v>5.5634431034482787</v>
      </c>
      <c r="D288" s="355">
        <f>(4.57*'VCO2-LBM'!D288-3.23*'VO2-LBM'!D288)/1000</f>
        <v>1.598621270718233</v>
      </c>
      <c r="E288" s="355">
        <f>(4.57*'VCO2-LBM'!E288-3.23*'VO2-LBM'!E288)/1000</f>
        <v>5.3641767857142861</v>
      </c>
      <c r="F288" s="355">
        <f>(4.57*'VCO2-LBM'!F288-3.23*'VO2-LBM'!F288)/1000</f>
        <v>6.4726369230769265</v>
      </c>
      <c r="G288" s="355">
        <f>(4.57*'VCO2-LBM'!G288-3.23*'VO2-LBM'!G288)/1000</f>
        <v>5.8620374657534233</v>
      </c>
      <c r="H288" s="329">
        <f>(4.57*'VCO2-LBM'!H288-3.23*'VO2-LBM'!H288)/1000</f>
        <v>7.1218011111111119</v>
      </c>
      <c r="I288" s="329">
        <f>(4.57*'VCO2-LBM'!I288-3.23*'VO2-LBM'!I288)/1000</f>
        <v>6.0255166666666629</v>
      </c>
      <c r="J288" s="329">
        <f>(4.57*'VCO2-LBM'!J288-3.23*'VO2-LBM'!J288)/1000</f>
        <v>5.7302048854961836</v>
      </c>
      <c r="K288" s="106">
        <f>(4.57*'VCO2-LBM'!K288-3.23*'VO2-LBM'!K288)/1000</f>
        <v>7.0988407086614203</v>
      </c>
      <c r="L288" s="329">
        <f t="shared" ref="L288:P288" si="523">AVERAGE(C288:C290)</f>
        <v>6.3300304597701169</v>
      </c>
      <c r="M288" s="329">
        <f t="shared" si="523"/>
        <v>1.8042968692449375</v>
      </c>
      <c r="N288" s="329">
        <f t="shared" si="523"/>
        <v>5.1999160714285724</v>
      </c>
      <c r="O288" s="329">
        <f t="shared" si="523"/>
        <v>6.2995194871794871</v>
      </c>
      <c r="P288" s="329">
        <f t="shared" si="523"/>
        <v>5.3313765753424684</v>
      </c>
      <c r="Q288" s="329">
        <f t="shared" ref="Q288" si="524">AVERAGE(H288:H290)</f>
        <v>7.1473112698412722</v>
      </c>
      <c r="R288" s="329">
        <f t="shared" ref="R288" si="525">AVERAGE(I288:I290)</f>
        <v>5.6020944444444432</v>
      </c>
      <c r="S288" s="329">
        <f t="shared" ref="S288" si="526">AVERAGE(J288:J290)</f>
        <v>6.2327420356234109</v>
      </c>
      <c r="T288" s="329">
        <f t="shared" ref="T288" si="527">AVERAGE(K288:K290)</f>
        <v>6.9481434645669324</v>
      </c>
      <c r="U288" s="357">
        <f t="shared" ref="U288" si="528">AVERAGE(L288:T288)</f>
        <v>5.6550478530490711</v>
      </c>
    </row>
    <row r="289" spans="1:21">
      <c r="A289" s="233">
        <v>43726</v>
      </c>
      <c r="B289" s="234">
        <v>1.84891203703703</v>
      </c>
      <c r="C289" s="354">
        <f>(4.57*'VCO2-LBM'!C289-3.23*'VO2-LBM'!C289)/1000</f>
        <v>6.6358555172413798</v>
      </c>
      <c r="D289" s="355">
        <f>(4.57*'VCO2-LBM'!D289-3.23*'VO2-LBM'!D289)/1000</f>
        <v>1.6218417127071842</v>
      </c>
      <c r="E289" s="355">
        <f>(4.57*'VCO2-LBM'!E289-3.23*'VO2-LBM'!E289)/1000</f>
        <v>4.3137000000000008</v>
      </c>
      <c r="F289" s="355">
        <f>(4.57*'VCO2-LBM'!F289-3.23*'VO2-LBM'!F289)/1000</f>
        <v>5.7156338461538452</v>
      </c>
      <c r="G289" s="355">
        <f>(4.57*'VCO2-LBM'!G289-3.23*'VO2-LBM'!G289)/1000</f>
        <v>6.5015306164383659</v>
      </c>
      <c r="H289" s="329">
        <f>(4.57*'VCO2-LBM'!H289-3.23*'VO2-LBM'!H289)/1000</f>
        <v>7.7473095238095269</v>
      </c>
      <c r="I289" s="329">
        <f>(4.57*'VCO2-LBM'!I289-3.23*'VO2-LBM'!I289)/1000</f>
        <v>5.2789499999999991</v>
      </c>
      <c r="J289" s="329">
        <f>(4.57*'VCO2-LBM'!J289-3.23*'VO2-LBM'!J289)/1000</f>
        <v>6.9063731297709925</v>
      </c>
      <c r="K289" s="106">
        <f>(4.57*'VCO2-LBM'!K289-3.23*'VO2-LBM'!K289)/1000</f>
        <v>5.7843543307086689</v>
      </c>
      <c r="L289" s="329"/>
      <c r="M289" s="329"/>
      <c r="N289" s="329"/>
      <c r="O289" s="329"/>
      <c r="P289" s="329"/>
      <c r="Q289" s="329"/>
      <c r="R289" s="329"/>
      <c r="S289" s="329"/>
      <c r="T289" s="329"/>
      <c r="U289" s="357">
        <f t="shared" ref="U289" si="529">STDEV(L288:T288)/SQRT(COUNT(L288:T288))</f>
        <v>0.53028579006176046</v>
      </c>
    </row>
    <row r="290" spans="1:21">
      <c r="A290" s="233">
        <v>43726</v>
      </c>
      <c r="B290" s="234">
        <v>1.8628009259259199</v>
      </c>
      <c r="C290" s="354">
        <f>(4.57*'VCO2-LBM'!C290-3.23*'VO2-LBM'!C290)/1000</f>
        <v>6.7907927586206895</v>
      </c>
      <c r="D290" s="355">
        <f>(4.57*'VCO2-LBM'!D290-3.23*'VO2-LBM'!D290)/1000</f>
        <v>2.1924276243093956</v>
      </c>
      <c r="E290" s="355">
        <f>(4.57*'VCO2-LBM'!E290-3.23*'VO2-LBM'!E290)/1000</f>
        <v>5.9218714285714302</v>
      </c>
      <c r="F290" s="355">
        <f>(4.57*'VCO2-LBM'!F290-3.23*'VO2-LBM'!F290)/1000</f>
        <v>6.7102876923076877</v>
      </c>
      <c r="G290" s="355">
        <f>(4.57*'VCO2-LBM'!G290-3.23*'VO2-LBM'!G290)/1000</f>
        <v>3.6305616438356139</v>
      </c>
      <c r="H290" s="329">
        <f>(4.57*'VCO2-LBM'!H290-3.23*'VO2-LBM'!H290)/1000</f>
        <v>6.5728231746031778</v>
      </c>
      <c r="I290" s="329">
        <f>(4.57*'VCO2-LBM'!I290-3.23*'VO2-LBM'!I290)/1000</f>
        <v>5.5018166666666657</v>
      </c>
      <c r="J290" s="329">
        <f>(4.57*'VCO2-LBM'!J290-3.23*'VO2-LBM'!J290)/1000</f>
        <v>6.0616480916030575</v>
      </c>
      <c r="K290" s="106">
        <f>(4.57*'VCO2-LBM'!K290-3.23*'VO2-LBM'!K290)/1000</f>
        <v>7.9612353543307073</v>
      </c>
      <c r="L290" s="329"/>
      <c r="M290" s="329"/>
      <c r="N290" s="329"/>
      <c r="O290" s="329"/>
      <c r="P290" s="329"/>
      <c r="Q290" s="329"/>
      <c r="R290" s="329"/>
      <c r="S290" s="329"/>
      <c r="T290" s="329"/>
      <c r="U290" s="357"/>
    </row>
    <row r="291" spans="1:21">
      <c r="A291" s="233">
        <v>43726</v>
      </c>
      <c r="B291" s="234">
        <v>1.8766898148148099</v>
      </c>
      <c r="C291" s="354">
        <f>(4.57*'VCO2-LBM'!C291-3.23*'VO2-LBM'!C291)/1000</f>
        <v>6.4921943678160954</v>
      </c>
      <c r="D291" s="355">
        <f>(4.57*'VCO2-LBM'!D291-3.23*'VO2-LBM'!D291)/1000</f>
        <v>1.0667585635359118</v>
      </c>
      <c r="E291" s="355">
        <f>(4.57*'VCO2-LBM'!E291-3.23*'VO2-LBM'!E291)/1000</f>
        <v>2.9547642857142873</v>
      </c>
      <c r="F291" s="355">
        <f>(4.57*'VCO2-LBM'!F291-3.23*'VO2-LBM'!F291)/1000</f>
        <v>8.0620184615384716</v>
      </c>
      <c r="G291" s="355">
        <f>(4.57*'VCO2-LBM'!G291-3.23*'VO2-LBM'!G291)/1000</f>
        <v>5.6878855479452035</v>
      </c>
      <c r="H291" s="329">
        <f>(4.57*'VCO2-LBM'!H291-3.23*'VO2-LBM'!H291)/1000</f>
        <v>5.4497987301587258</v>
      </c>
      <c r="I291" s="329">
        <f>(4.57*'VCO2-LBM'!I291-3.23*'VO2-LBM'!I291)/1000</f>
        <v>6.001783333333333</v>
      </c>
      <c r="J291" s="329">
        <f>(4.57*'VCO2-LBM'!J291-3.23*'VO2-LBM'!J291)/1000</f>
        <v>5.8723874809160295</v>
      </c>
      <c r="K291" s="106">
        <f>(4.57*'VCO2-LBM'!K291-3.23*'VO2-LBM'!K291)/1000</f>
        <v>7.83607055118111</v>
      </c>
      <c r="L291" s="329">
        <f t="shared" ref="L291:P291" si="530">AVERAGE(C291:C293)</f>
        <v>5.1013829118773959</v>
      </c>
      <c r="M291" s="329">
        <f t="shared" si="530"/>
        <v>1.5611225598526708</v>
      </c>
      <c r="N291" s="329">
        <f t="shared" si="530"/>
        <v>4.0558017857142881</v>
      </c>
      <c r="O291" s="329">
        <f t="shared" si="530"/>
        <v>7.1903389743589798</v>
      </c>
      <c r="P291" s="329">
        <f t="shared" si="530"/>
        <v>5.2006019178082168</v>
      </c>
      <c r="Q291" s="329">
        <f t="shared" ref="Q291" si="531">AVERAGE(H291:H293)</f>
        <v>7.0080923809523776</v>
      </c>
      <c r="R291" s="329">
        <f t="shared" ref="R291" si="532">AVERAGE(I291:I293)</f>
        <v>6.1210722222222236</v>
      </c>
      <c r="S291" s="329">
        <f t="shared" ref="S291" si="533">AVERAGE(J291:J293)</f>
        <v>5.73001628498728</v>
      </c>
      <c r="T291" s="329">
        <f t="shared" ref="T291" si="534">AVERAGE(K291:K293)</f>
        <v>5.7082068503937053</v>
      </c>
      <c r="U291" s="357">
        <f t="shared" ref="U291" si="535">AVERAGE(L291:T291)</f>
        <v>5.2974039875741266</v>
      </c>
    </row>
    <row r="292" spans="1:21">
      <c r="A292" s="233">
        <v>43726</v>
      </c>
      <c r="B292" s="234">
        <v>1.8905787037037001</v>
      </c>
      <c r="C292" s="354">
        <f>(4.57*'VCO2-LBM'!C292-3.23*'VO2-LBM'!C292)/1000</f>
        <v>4.4969958045976997</v>
      </c>
      <c r="D292" s="355">
        <f>(4.57*'VCO2-LBM'!D292-3.23*'VO2-LBM'!D292)/1000</f>
        <v>1.0269569060773482</v>
      </c>
      <c r="E292" s="355">
        <f>(4.57*'VCO2-LBM'!E292-3.23*'VO2-LBM'!E292)/1000</f>
        <v>3.5068982142857168</v>
      </c>
      <c r="F292" s="355">
        <f>(4.57*'VCO2-LBM'!F292-3.23*'VO2-LBM'!F292)/1000</f>
        <v>6.2648384615384671</v>
      </c>
      <c r="G292" s="355">
        <f>(4.57*'VCO2-LBM'!G292-3.23*'VO2-LBM'!G292)/1000</f>
        <v>5.7071210958904066</v>
      </c>
      <c r="H292" s="329">
        <f>(4.57*'VCO2-LBM'!H292-3.23*'VO2-LBM'!H292)/1000</f>
        <v>7.2849676190476167</v>
      </c>
      <c r="I292" s="329">
        <f>(4.57*'VCO2-LBM'!I292-3.23*'VO2-LBM'!I292)/1000</f>
        <v>6.2237166666666708</v>
      </c>
      <c r="J292" s="329">
        <f>(4.57*'VCO2-LBM'!J292-3.23*'VO2-LBM'!J292)/1000</f>
        <v>6.2955404580152718</v>
      </c>
      <c r="K292" s="106">
        <f>(4.57*'VCO2-LBM'!K292-3.23*'VO2-LBM'!K292)/1000</f>
        <v>4.1014934645669365</v>
      </c>
      <c r="L292" s="329"/>
      <c r="M292" s="329"/>
      <c r="N292" s="329"/>
      <c r="O292" s="329"/>
      <c r="P292" s="329"/>
      <c r="Q292" s="329"/>
      <c r="R292" s="329"/>
      <c r="S292" s="329"/>
      <c r="T292" s="329"/>
      <c r="U292" s="357">
        <f t="shared" ref="U292" si="536">STDEV(L291:T291)/SQRT(COUNT(L291:T291))</f>
        <v>0.56633776280643577</v>
      </c>
    </row>
    <row r="293" spans="1:21">
      <c r="A293" s="233">
        <v>43726</v>
      </c>
      <c r="B293" s="234">
        <v>1.90446759259259</v>
      </c>
      <c r="C293" s="354">
        <f>(4.57*'VCO2-LBM'!C293-3.23*'VO2-LBM'!C293)/1000</f>
        <v>4.3149585632183918</v>
      </c>
      <c r="D293" s="355">
        <f>(4.57*'VCO2-LBM'!D293-3.23*'VO2-LBM'!D293)/1000</f>
        <v>2.5896522099447519</v>
      </c>
      <c r="E293" s="355">
        <f>(4.57*'VCO2-LBM'!E293-3.23*'VO2-LBM'!E293)/1000</f>
        <v>5.7057428571428588</v>
      </c>
      <c r="F293" s="355">
        <f>(4.57*'VCO2-LBM'!F293-3.23*'VO2-LBM'!F293)/1000</f>
        <v>7.2441599999999999</v>
      </c>
      <c r="G293" s="355">
        <f>(4.57*'VCO2-LBM'!G293-3.23*'VO2-LBM'!G293)/1000</f>
        <v>4.2067991095890376</v>
      </c>
      <c r="H293" s="329">
        <f>(4.57*'VCO2-LBM'!H293-3.23*'VO2-LBM'!H293)/1000</f>
        <v>8.2895107936507912</v>
      </c>
      <c r="I293" s="329">
        <f>(4.57*'VCO2-LBM'!I293-3.23*'VO2-LBM'!I293)/1000</f>
        <v>6.1377166666666669</v>
      </c>
      <c r="J293" s="329">
        <f>(4.57*'VCO2-LBM'!J293-3.23*'VO2-LBM'!J293)/1000</f>
        <v>5.0221209160305387</v>
      </c>
      <c r="K293" s="106">
        <f>(4.57*'VCO2-LBM'!K293-3.23*'VO2-LBM'!K293)/1000</f>
        <v>5.1870565354330704</v>
      </c>
      <c r="L293" s="329"/>
      <c r="M293" s="329"/>
      <c r="N293" s="329"/>
      <c r="O293" s="329"/>
      <c r="P293" s="329"/>
      <c r="Q293" s="329"/>
      <c r="R293" s="329"/>
      <c r="S293" s="329"/>
      <c r="T293" s="329"/>
      <c r="U293" s="357"/>
    </row>
    <row r="294" spans="1:21">
      <c r="A294" s="233">
        <v>43726</v>
      </c>
      <c r="B294" s="234">
        <v>1.91835648148148</v>
      </c>
      <c r="C294" s="354">
        <f>(4.57*'VCO2-LBM'!C294-3.23*'VO2-LBM'!C294)/1000</f>
        <v>6.228561206896555</v>
      </c>
      <c r="D294" s="355">
        <f>(4.57*'VCO2-LBM'!D294-3.23*'VO2-LBM'!D294)/1000</f>
        <v>1.5685425414364635</v>
      </c>
      <c r="E294" s="355">
        <f>(4.57*'VCO2-LBM'!E294-3.23*'VO2-LBM'!E294)/1000</f>
        <v>4.3000392857142886</v>
      </c>
      <c r="F294" s="355">
        <f>(4.57*'VCO2-LBM'!F294-3.23*'VO2-LBM'!F294)/1000</f>
        <v>7.6262323076923018</v>
      </c>
      <c r="G294" s="355">
        <f>(4.57*'VCO2-LBM'!G294-3.23*'VO2-LBM'!G294)/1000</f>
        <v>5.9231445890410939</v>
      </c>
      <c r="H294" s="329">
        <f>(4.57*'VCO2-LBM'!H294-3.23*'VO2-LBM'!H294)/1000</f>
        <v>8.0622631746031796</v>
      </c>
      <c r="I294" s="329">
        <f>(4.57*'VCO2-LBM'!I294-3.23*'VO2-LBM'!I294)/1000</f>
        <v>7.3131666666666675</v>
      </c>
      <c r="J294" s="329">
        <f>(4.57*'VCO2-LBM'!J294-3.23*'VO2-LBM'!J294)/1000</f>
        <v>9.3573088549618291</v>
      </c>
      <c r="K294" s="106">
        <f>(4.57*'VCO2-LBM'!K294-3.23*'VO2-LBM'!K294)/1000</f>
        <v>6.1888558267716638</v>
      </c>
      <c r="L294" s="329">
        <f t="shared" ref="L294:P294" si="537">AVERAGE(C294:C296)</f>
        <v>6.0490626436781634</v>
      </c>
      <c r="M294" s="329">
        <f t="shared" si="537"/>
        <v>2.5198616942909782</v>
      </c>
      <c r="N294" s="329">
        <f t="shared" si="537"/>
        <v>4.592191071428573</v>
      </c>
      <c r="O294" s="329">
        <f t="shared" si="537"/>
        <v>7.5044933333333317</v>
      </c>
      <c r="P294" s="329">
        <f t="shared" si="537"/>
        <v>5.5631449086757989</v>
      </c>
      <c r="Q294" s="329">
        <f t="shared" ref="Q294" si="538">AVERAGE(H294:H296)</f>
        <v>5.9603189417989446</v>
      </c>
      <c r="R294" s="329">
        <f t="shared" ref="R294" si="539">AVERAGE(I294:I296)</f>
        <v>6.5794611111111143</v>
      </c>
      <c r="S294" s="329">
        <f t="shared" ref="S294" si="540">AVERAGE(J294:J296)</f>
        <v>7.1123692620865135</v>
      </c>
      <c r="T294" s="329">
        <f t="shared" ref="T294" si="541">AVERAGE(K294:K296)</f>
        <v>7.1825062467191652</v>
      </c>
      <c r="U294" s="357">
        <f t="shared" ref="U294" si="542">AVERAGE(L294:T294)</f>
        <v>5.8959343570136191</v>
      </c>
    </row>
    <row r="295" spans="1:21">
      <c r="A295" s="233">
        <v>43726</v>
      </c>
      <c r="B295" s="234">
        <v>1.9322453703703699</v>
      </c>
      <c r="C295" s="354">
        <f>(4.57*'VCO2-LBM'!C295-3.23*'VO2-LBM'!C295)/1000</f>
        <v>6.094198160919543</v>
      </c>
      <c r="D295" s="355">
        <f>(4.57*'VCO2-LBM'!D295-3.23*'VO2-LBM'!D295)/1000</f>
        <v>3.1335632596685135</v>
      </c>
      <c r="E295" s="355">
        <f>(4.57*'VCO2-LBM'!E295-3.23*'VO2-LBM'!E295)/1000</f>
        <v>5.7193553571428586</v>
      </c>
      <c r="F295" s="355">
        <f>(4.57*'VCO2-LBM'!F295-3.23*'VO2-LBM'!F295)/1000</f>
        <v>7.1133446153846123</v>
      </c>
      <c r="G295" s="355">
        <f>(4.57*'VCO2-LBM'!G295-3.23*'VO2-LBM'!G295)/1000</f>
        <v>4.2978507534246599</v>
      </c>
      <c r="H295" s="329">
        <f>(4.57*'VCO2-LBM'!H295-3.23*'VO2-LBM'!H295)/1000</f>
        <v>4.8950292063492071</v>
      </c>
      <c r="I295" s="329">
        <f>(4.57*'VCO2-LBM'!I295-3.23*'VO2-LBM'!I295)/1000</f>
        <v>7.1216333333333353</v>
      </c>
      <c r="J295" s="329">
        <f>(4.57*'VCO2-LBM'!J295-3.23*'VO2-LBM'!J295)/1000</f>
        <v>6.5248232061068698</v>
      </c>
      <c r="K295" s="106">
        <f>(4.57*'VCO2-LBM'!K295-3.23*'VO2-LBM'!K295)/1000</f>
        <v>8.2008307874015802</v>
      </c>
      <c r="L295" s="329"/>
      <c r="M295" s="329"/>
      <c r="N295" s="329"/>
      <c r="O295" s="329"/>
      <c r="P295" s="329"/>
      <c r="Q295" s="329"/>
      <c r="R295" s="329"/>
      <c r="S295" s="329"/>
      <c r="T295" s="329"/>
      <c r="U295" s="357">
        <f t="shared" ref="U295" si="543">STDEV(L294:T294)/SQRT(COUNT(L294:T294))</f>
        <v>0.51942285749662565</v>
      </c>
    </row>
    <row r="296" spans="1:21">
      <c r="A296" s="233">
        <v>43726</v>
      </c>
      <c r="B296" s="234">
        <v>1.9461342592592601</v>
      </c>
      <c r="C296" s="354">
        <f>(4.57*'VCO2-LBM'!C296-3.23*'VO2-LBM'!C296)/1000</f>
        <v>5.824428563218393</v>
      </c>
      <c r="D296" s="355">
        <f>(4.57*'VCO2-LBM'!D296-3.23*'VO2-LBM'!D296)/1000</f>
        <v>2.8574792817679571</v>
      </c>
      <c r="E296" s="355">
        <f>(4.57*'VCO2-LBM'!E296-3.23*'VO2-LBM'!E296)/1000</f>
        <v>3.7571785714285726</v>
      </c>
      <c r="F296" s="355">
        <f>(4.57*'VCO2-LBM'!F296-3.23*'VO2-LBM'!F296)/1000</f>
        <v>7.773903076923081</v>
      </c>
      <c r="G296" s="355">
        <f>(4.57*'VCO2-LBM'!G296-3.23*'VO2-LBM'!G296)/1000</f>
        <v>6.4684393835616429</v>
      </c>
      <c r="H296" s="329">
        <f>(4.57*'VCO2-LBM'!H296-3.23*'VO2-LBM'!H296)/1000</f>
        <v>4.9236644444444462</v>
      </c>
      <c r="I296" s="329">
        <f>(4.57*'VCO2-LBM'!I296-3.23*'VO2-LBM'!I296)/1000</f>
        <v>5.3035833333333393</v>
      </c>
      <c r="J296" s="329">
        <f>(4.57*'VCO2-LBM'!J296-3.23*'VO2-LBM'!J296)/1000</f>
        <v>5.4549757251908417</v>
      </c>
      <c r="K296" s="106">
        <f>(4.57*'VCO2-LBM'!K296-3.23*'VO2-LBM'!K296)/1000</f>
        <v>7.1578321259842523</v>
      </c>
      <c r="L296" s="329"/>
      <c r="M296" s="329"/>
      <c r="N296" s="329"/>
      <c r="O296" s="329"/>
      <c r="P296" s="329"/>
      <c r="Q296" s="329"/>
      <c r="R296" s="329"/>
      <c r="S296" s="329"/>
      <c r="T296" s="329"/>
      <c r="U296" s="357"/>
    </row>
    <row r="297" spans="1:21">
      <c r="A297" s="233">
        <v>43726</v>
      </c>
      <c r="B297" s="234">
        <v>1.96002314814815</v>
      </c>
      <c r="C297" s="354">
        <f>(4.57*'VCO2-LBM'!C297-3.23*'VO2-LBM'!C297)/1000</f>
        <v>6.9050488505747127</v>
      </c>
      <c r="D297" s="355">
        <f>(4.57*'VCO2-LBM'!D297-3.23*'VO2-LBM'!D297)/1000</f>
        <v>2.387829834254144</v>
      </c>
      <c r="E297" s="355">
        <f>(4.57*'VCO2-LBM'!E297-3.23*'VO2-LBM'!E297)/1000</f>
        <v>3.2653446428571442</v>
      </c>
      <c r="F297" s="355">
        <f>(4.57*'VCO2-LBM'!F297-3.23*'VO2-LBM'!F297)/1000</f>
        <v>7.8553030769230752</v>
      </c>
      <c r="G297" s="355">
        <f>(4.57*'VCO2-LBM'!G297-3.23*'VO2-LBM'!G297)/1000</f>
        <v>4.4776193835616453</v>
      </c>
      <c r="H297" s="329">
        <f>(4.57*'VCO2-LBM'!H297-3.23*'VO2-LBM'!H297)/1000</f>
        <v>6.528613492063494</v>
      </c>
      <c r="I297" s="329">
        <f>(4.57*'VCO2-LBM'!I297-3.23*'VO2-LBM'!I297)/1000</f>
        <v>4.9724999999999966</v>
      </c>
      <c r="J297" s="329">
        <f>(4.57*'VCO2-LBM'!J297-3.23*'VO2-LBM'!J297)/1000</f>
        <v>8.0021642748091661</v>
      </c>
      <c r="K297" s="106">
        <f>(4.57*'VCO2-LBM'!K297-3.23*'VO2-LBM'!K297)/1000</f>
        <v>6.5134870078740166</v>
      </c>
      <c r="L297" s="329">
        <f t="shared" ref="L297:P297" si="544">AVERAGE(C297:C299)</f>
        <v>6.0607281034482758</v>
      </c>
      <c r="M297" s="329">
        <f t="shared" si="544"/>
        <v>2.3395409760589332</v>
      </c>
      <c r="N297" s="329">
        <f t="shared" si="544"/>
        <v>5.0456678571428588</v>
      </c>
      <c r="O297" s="329">
        <f t="shared" si="544"/>
        <v>7.6946635897435911</v>
      </c>
      <c r="P297" s="329">
        <f t="shared" si="544"/>
        <v>5.5668893835616444</v>
      </c>
      <c r="Q297" s="329">
        <f t="shared" ref="Q297" si="545">AVERAGE(H297:H299)</f>
        <v>6.8334162962962983</v>
      </c>
      <c r="R297" s="329">
        <f t="shared" ref="R297" si="546">AVERAGE(I297:I299)</f>
        <v>6.9799277777777773</v>
      </c>
      <c r="S297" s="329">
        <f t="shared" ref="S297" si="547">AVERAGE(J297:J299)</f>
        <v>7.1633024936386791</v>
      </c>
      <c r="T297" s="329">
        <f t="shared" ref="T297" si="548">AVERAGE(K297:K299)</f>
        <v>6.6004410498687669</v>
      </c>
      <c r="U297" s="357">
        <f t="shared" ref="U297" si="549">AVERAGE(L297:T297)</f>
        <v>6.0316197252818693</v>
      </c>
    </row>
    <row r="298" spans="1:21">
      <c r="A298" s="233">
        <v>43726</v>
      </c>
      <c r="B298" s="234">
        <v>1.97391203703703</v>
      </c>
      <c r="C298" s="354">
        <f>(4.57*'VCO2-LBM'!C298-3.23*'VO2-LBM'!C298)/1000</f>
        <v>6.8561442528735643</v>
      </c>
      <c r="D298" s="355">
        <f>(4.57*'VCO2-LBM'!D298-3.23*'VO2-LBM'!D298)/1000</f>
        <v>2.5732900552486209</v>
      </c>
      <c r="E298" s="355">
        <f>(4.57*'VCO2-LBM'!E298-3.23*'VO2-LBM'!E298)/1000</f>
        <v>5.8286089285714295</v>
      </c>
      <c r="F298" s="355">
        <f>(4.57*'VCO2-LBM'!F298-3.23*'VO2-LBM'!F298)/1000</f>
        <v>8.4099907692307685</v>
      </c>
      <c r="G298" s="355">
        <f>(4.57*'VCO2-LBM'!G298-3.23*'VO2-LBM'!G298)/1000</f>
        <v>7.0307365753424671</v>
      </c>
      <c r="H298" s="329">
        <f>(4.57*'VCO2-LBM'!H298-3.23*'VO2-LBM'!H298)/1000</f>
        <v>6.3865073015873026</v>
      </c>
      <c r="I298" s="329">
        <f>(4.57*'VCO2-LBM'!I298-3.23*'VO2-LBM'!I298)/1000</f>
        <v>7.3119333333333341</v>
      </c>
      <c r="J298" s="329">
        <f>(4.57*'VCO2-LBM'!J298-3.23*'VO2-LBM'!J298)/1000</f>
        <v>7.9705459541984744</v>
      </c>
      <c r="K298" s="106">
        <f>(4.57*'VCO2-LBM'!K298-3.23*'VO2-LBM'!K298)/1000</f>
        <v>7.3536222047244122</v>
      </c>
      <c r="L298" s="329"/>
      <c r="M298" s="329"/>
      <c r="N298" s="329"/>
      <c r="O298" s="329"/>
      <c r="P298" s="329"/>
      <c r="Q298" s="329"/>
      <c r="R298" s="329"/>
      <c r="S298" s="329"/>
      <c r="T298" s="329"/>
      <c r="U298" s="357">
        <f t="shared" ref="U298" si="550">STDEV(L297:T297)/SQRT(COUNT(L297:T297))</f>
        <v>0.53661118438991129</v>
      </c>
    </row>
    <row r="299" spans="1:21">
      <c r="A299" s="233">
        <v>43726</v>
      </c>
      <c r="B299" s="234">
        <v>1.9878009259259199</v>
      </c>
      <c r="C299" s="354">
        <f>(4.57*'VCO2-LBM'!C299-3.23*'VO2-LBM'!C299)/1000</f>
        <v>4.4209912068965496</v>
      </c>
      <c r="D299" s="355">
        <f>(4.57*'VCO2-LBM'!D299-3.23*'VO2-LBM'!D299)/1000</f>
        <v>2.0575030386740347</v>
      </c>
      <c r="E299" s="355">
        <f>(4.57*'VCO2-LBM'!E299-3.23*'VO2-LBM'!E299)/1000</f>
        <v>6.0430500000000009</v>
      </c>
      <c r="F299" s="355">
        <f>(4.57*'VCO2-LBM'!F299-3.23*'VO2-LBM'!F299)/1000</f>
        <v>6.8186969230769279</v>
      </c>
      <c r="G299" s="355">
        <f>(4.57*'VCO2-LBM'!G299-3.23*'VO2-LBM'!G299)/1000</f>
        <v>5.1923121917808235</v>
      </c>
      <c r="H299" s="329">
        <f>(4.57*'VCO2-LBM'!H299-3.23*'VO2-LBM'!H299)/1000</f>
        <v>7.5851280952380984</v>
      </c>
      <c r="I299" s="329">
        <f>(4.57*'VCO2-LBM'!I299-3.23*'VO2-LBM'!I299)/1000</f>
        <v>8.6553500000000021</v>
      </c>
      <c r="J299" s="329">
        <f>(4.57*'VCO2-LBM'!J299-3.23*'VO2-LBM'!J299)/1000</f>
        <v>5.5171972519083994</v>
      </c>
      <c r="K299" s="106">
        <f>(4.57*'VCO2-LBM'!K299-3.23*'VO2-LBM'!K299)/1000</f>
        <v>5.9342139370078728</v>
      </c>
      <c r="L299" s="329"/>
      <c r="M299" s="329"/>
      <c r="N299" s="329"/>
      <c r="O299" s="329"/>
      <c r="P299" s="329"/>
      <c r="Q299" s="329"/>
      <c r="R299" s="329"/>
      <c r="S299" s="329"/>
      <c r="T299" s="329"/>
      <c r="U299" s="357"/>
    </row>
    <row r="300" spans="1:21">
      <c r="A300" s="233">
        <v>43727</v>
      </c>
      <c r="B300" s="234">
        <v>2.001689814814815</v>
      </c>
      <c r="C300" s="354">
        <f>(4.57*'VCO2-LBM'!C300-3.23*'VO2-LBM'!C300)/1000</f>
        <v>6.289832126436786</v>
      </c>
      <c r="D300" s="355">
        <f>(4.57*'VCO2-LBM'!D300-3.23*'VO2-LBM'!D300)/1000</f>
        <v>4.0825345303867433</v>
      </c>
      <c r="E300" s="355">
        <f>(4.57*'VCO2-LBM'!E300-3.23*'VO2-LBM'!E300)/1000</f>
        <v>3.6219535714285778</v>
      </c>
      <c r="F300" s="355">
        <f>(4.57*'VCO2-LBM'!F300-3.23*'VO2-LBM'!F300)/1000</f>
        <v>5.5269923076923098</v>
      </c>
      <c r="G300" s="355">
        <f>(4.57*'VCO2-LBM'!G300-3.23*'VO2-LBM'!G300)/1000</f>
        <v>5.9102701369862993</v>
      </c>
      <c r="H300" s="329">
        <f>(4.57*'VCO2-LBM'!H300-3.23*'VO2-LBM'!H300)/1000</f>
        <v>8.0495080952380995</v>
      </c>
      <c r="I300" s="329">
        <f>(4.57*'VCO2-LBM'!I300-3.23*'VO2-LBM'!I300)/1000</f>
        <v>8.6477833333333329</v>
      </c>
      <c r="J300" s="329">
        <f>(4.57*'VCO2-LBM'!J300-3.23*'VO2-LBM'!J300)/1000</f>
        <v>4.4945775572519162</v>
      </c>
      <c r="K300" s="106">
        <f>(4.57*'VCO2-LBM'!K300-3.23*'VO2-LBM'!K300)/1000</f>
        <v>6.8484025196850418</v>
      </c>
      <c r="L300" s="329">
        <f t="shared" ref="L300:P300" si="551">AVERAGE(C300:C302)</f>
        <v>5.1011700574712675</v>
      </c>
      <c r="M300" s="329">
        <f t="shared" si="551"/>
        <v>3.0445290976058939</v>
      </c>
      <c r="N300" s="329">
        <f t="shared" si="551"/>
        <v>3.7073892857142901</v>
      </c>
      <c r="O300" s="329">
        <f t="shared" si="551"/>
        <v>6.630557435897436</v>
      </c>
      <c r="P300" s="329">
        <f t="shared" si="551"/>
        <v>4.4529870547945221</v>
      </c>
      <c r="Q300" s="329">
        <f t="shared" ref="Q300" si="552">AVERAGE(H300:H302)</f>
        <v>5.969830052910055</v>
      </c>
      <c r="R300" s="329">
        <f t="shared" ref="R300" si="553">AVERAGE(I300:I302)</f>
        <v>6.5400944444444447</v>
      </c>
      <c r="S300" s="329">
        <f t="shared" ref="S300" si="554">AVERAGE(J300:J302)</f>
        <v>5.6106099745547153</v>
      </c>
      <c r="T300" s="329">
        <f t="shared" ref="T300" si="555">AVERAGE(K300:K302)</f>
        <v>5.8468152230971144</v>
      </c>
      <c r="U300" s="357">
        <f t="shared" ref="U300" si="556">AVERAGE(L300:T300)</f>
        <v>5.2115536251655259</v>
      </c>
    </row>
    <row r="301" spans="1:21">
      <c r="A301" s="233">
        <v>43727</v>
      </c>
      <c r="B301" s="234">
        <v>2.0155787037036998</v>
      </c>
      <c r="C301" s="354">
        <f>(4.57*'VCO2-LBM'!C301-3.23*'VO2-LBM'!C301)/1000</f>
        <v>4.9102240804597717</v>
      </c>
      <c r="D301" s="355">
        <f>(4.57*'VCO2-LBM'!D301-3.23*'VO2-LBM'!D301)/1000</f>
        <v>2.4170828729281766</v>
      </c>
      <c r="E301" s="355">
        <f>(4.57*'VCO2-LBM'!E301-3.23*'VO2-LBM'!E301)/1000</f>
        <v>3.7850625000000053</v>
      </c>
      <c r="F301" s="355">
        <f>(4.57*'VCO2-LBM'!F301-3.23*'VO2-LBM'!F301)/1000</f>
        <v>6.8599384615384587</v>
      </c>
      <c r="G301" s="355">
        <f>(4.57*'VCO2-LBM'!G301-3.23*'VO2-LBM'!G301)/1000</f>
        <v>3.5543130821917841</v>
      </c>
      <c r="H301" s="329">
        <f>(4.57*'VCO2-LBM'!H301-3.23*'VO2-LBM'!H301)/1000</f>
        <v>4.9827012698412707</v>
      </c>
      <c r="I301" s="329">
        <f>(4.57*'VCO2-LBM'!I301-3.23*'VO2-LBM'!I301)/1000</f>
        <v>6.3369833333333334</v>
      </c>
      <c r="J301" s="329">
        <f>(4.57*'VCO2-LBM'!J301-3.23*'VO2-LBM'!J301)/1000</f>
        <v>4.5149796946564908</v>
      </c>
      <c r="K301" s="106">
        <f>(4.57*'VCO2-LBM'!K301-3.23*'VO2-LBM'!K301)/1000</f>
        <v>5.3509853543307129</v>
      </c>
      <c r="L301" s="329"/>
      <c r="M301" s="329"/>
      <c r="N301" s="329"/>
      <c r="O301" s="329"/>
      <c r="P301" s="329"/>
      <c r="Q301" s="329"/>
      <c r="R301" s="329"/>
      <c r="S301" s="329"/>
      <c r="T301" s="329"/>
      <c r="U301" s="357">
        <f t="shared" ref="U301" si="557">STDEV(L300:T300)/SQRT(COUNT(L300:T300))</f>
        <v>0.41604106983520195</v>
      </c>
    </row>
    <row r="302" spans="1:21">
      <c r="A302" s="233">
        <v>43727</v>
      </c>
      <c r="B302" s="234">
        <v>2.02946759259259</v>
      </c>
      <c r="C302" s="354">
        <f>(4.57*'VCO2-LBM'!C302-3.23*'VO2-LBM'!C302)/1000</f>
        <v>4.1034539655172431</v>
      </c>
      <c r="D302" s="355">
        <f>(4.57*'VCO2-LBM'!D302-3.23*'VO2-LBM'!D302)/1000</f>
        <v>2.6339698895027612</v>
      </c>
      <c r="E302" s="355">
        <f>(4.57*'VCO2-LBM'!E302-3.23*'VO2-LBM'!E302)/1000</f>
        <v>3.7151517857142879</v>
      </c>
      <c r="F302" s="355">
        <f>(4.57*'VCO2-LBM'!F302-3.23*'VO2-LBM'!F302)/1000</f>
        <v>7.5047415384615377</v>
      </c>
      <c r="G302" s="355">
        <f>(4.57*'VCO2-LBM'!G302-3.23*'VO2-LBM'!G302)/1000</f>
        <v>3.8943779452054823</v>
      </c>
      <c r="H302" s="329">
        <f>(4.57*'VCO2-LBM'!H302-3.23*'VO2-LBM'!H302)/1000</f>
        <v>4.8772807936507947</v>
      </c>
      <c r="I302" s="329">
        <f>(4.57*'VCO2-LBM'!I302-3.23*'VO2-LBM'!I302)/1000</f>
        <v>4.6355166666666685</v>
      </c>
      <c r="J302" s="329">
        <f>(4.57*'VCO2-LBM'!J302-3.23*'VO2-LBM'!J302)/1000</f>
        <v>7.822272671755738</v>
      </c>
      <c r="K302" s="106">
        <f>(4.57*'VCO2-LBM'!K302-3.23*'VO2-LBM'!K302)/1000</f>
        <v>5.3410577952755904</v>
      </c>
      <c r="L302" s="329"/>
      <c r="M302" s="329"/>
      <c r="N302" s="329"/>
      <c r="O302" s="329"/>
      <c r="P302" s="329"/>
      <c r="Q302" s="329"/>
      <c r="R302" s="329"/>
      <c r="S302" s="329"/>
      <c r="T302" s="329"/>
      <c r="U302" s="357"/>
    </row>
    <row r="303" spans="1:21">
      <c r="A303" s="233">
        <v>43727</v>
      </c>
      <c r="B303" s="234">
        <v>2.0433564814814802</v>
      </c>
      <c r="C303" s="354">
        <f>(4.57*'VCO2-LBM'!C303-3.23*'VO2-LBM'!C303)/1000</f>
        <v>5.1008118390804631</v>
      </c>
      <c r="D303" s="355">
        <f>(4.57*'VCO2-LBM'!D303-3.23*'VO2-LBM'!D303)/1000</f>
        <v>2.9983859116022105</v>
      </c>
      <c r="E303" s="355">
        <f>(4.57*'VCO2-LBM'!E303-3.23*'VO2-LBM'!E303)/1000</f>
        <v>5.8340250000000013</v>
      </c>
      <c r="F303" s="355">
        <f>(4.57*'VCO2-LBM'!F303-3.23*'VO2-LBM'!F303)/1000</f>
        <v>5.8473799999999958</v>
      </c>
      <c r="G303" s="355">
        <f>(4.57*'VCO2-LBM'!G303-3.23*'VO2-LBM'!G303)/1000</f>
        <v>4.3365079452054838</v>
      </c>
      <c r="H303" s="329">
        <f>(4.57*'VCO2-LBM'!H303-3.23*'VO2-LBM'!H303)/1000</f>
        <v>5.9730287301587301</v>
      </c>
      <c r="I303" s="329">
        <f>(4.57*'VCO2-LBM'!I303-3.23*'VO2-LBM'!I303)/1000</f>
        <v>5.5433666666666701</v>
      </c>
      <c r="J303" s="329">
        <f>(4.57*'VCO2-LBM'!J303-3.23*'VO2-LBM'!J303)/1000</f>
        <v>9.6129180152671765</v>
      </c>
      <c r="K303" s="106">
        <f>(4.57*'VCO2-LBM'!K303-3.23*'VO2-LBM'!K303)/1000</f>
        <v>8.4285907086614209</v>
      </c>
      <c r="L303" s="329">
        <f t="shared" ref="L303:P303" si="558">AVERAGE(C303:C305)</f>
        <v>5.9922409003831438</v>
      </c>
      <c r="M303" s="329">
        <f t="shared" si="558"/>
        <v>3.9894000000000012</v>
      </c>
      <c r="N303" s="329">
        <f t="shared" si="558"/>
        <v>6.0370392857142869</v>
      </c>
      <c r="O303" s="329">
        <f t="shared" si="558"/>
        <v>7.2817517948717949</v>
      </c>
      <c r="P303" s="329">
        <f t="shared" si="558"/>
        <v>5.6768382191780846</v>
      </c>
      <c r="Q303" s="329">
        <f t="shared" ref="Q303" si="559">AVERAGE(H303:H305)</f>
        <v>6.0709422222222242</v>
      </c>
      <c r="R303" s="329">
        <f t="shared" ref="R303" si="560">AVERAGE(I303:I305)</f>
        <v>5.4633944444444467</v>
      </c>
      <c r="S303" s="329">
        <f t="shared" ref="S303" si="561">AVERAGE(J303:J305)</f>
        <v>7.9668959796437688</v>
      </c>
      <c r="T303" s="329">
        <f t="shared" ref="T303" si="562">AVERAGE(K303:K305)</f>
        <v>6.1540990288713955</v>
      </c>
      <c r="U303" s="357">
        <f t="shared" ref="U303" si="563">AVERAGE(L303:T303)</f>
        <v>6.0702890972587928</v>
      </c>
    </row>
    <row r="304" spans="1:21">
      <c r="A304" s="233">
        <v>43727</v>
      </c>
      <c r="B304" s="234">
        <v>2.0572453703703699</v>
      </c>
      <c r="C304" s="354">
        <f>(4.57*'VCO2-LBM'!C304-3.23*'VO2-LBM'!C304)/1000</f>
        <v>6.4536625287356308</v>
      </c>
      <c r="D304" s="355">
        <f>(4.57*'VCO2-LBM'!D304-3.23*'VO2-LBM'!D304)/1000</f>
        <v>5.8265616022099458</v>
      </c>
      <c r="E304" s="355">
        <f>(4.57*'VCO2-LBM'!E304-3.23*'VO2-LBM'!E304)/1000</f>
        <v>5.9746500000000013</v>
      </c>
      <c r="F304" s="355">
        <f>(4.57*'VCO2-LBM'!F304-3.23*'VO2-LBM'!F304)/1000</f>
        <v>8.9727676923076984</v>
      </c>
      <c r="G304" s="355">
        <f>(4.57*'VCO2-LBM'!G304-3.23*'VO2-LBM'!G304)/1000</f>
        <v>6.3473586301369869</v>
      </c>
      <c r="H304" s="329">
        <f>(4.57*'VCO2-LBM'!H304-3.23*'VO2-LBM'!H304)/1000</f>
        <v>5.1380720634920651</v>
      </c>
      <c r="I304" s="329">
        <f>(4.57*'VCO2-LBM'!I304-3.23*'VO2-LBM'!I304)/1000</f>
        <v>5.0830833333333336</v>
      </c>
      <c r="J304" s="329">
        <f>(4.57*'VCO2-LBM'!J304-3.23*'VO2-LBM'!J304)/1000</f>
        <v>6.9794280916030544</v>
      </c>
      <c r="K304" s="106">
        <f>(4.57*'VCO2-LBM'!K304-3.23*'VO2-LBM'!K304)/1000</f>
        <v>5.3726708661417382</v>
      </c>
      <c r="L304" s="329"/>
      <c r="M304" s="329"/>
      <c r="N304" s="329"/>
      <c r="O304" s="329"/>
      <c r="P304" s="329"/>
      <c r="Q304" s="329"/>
      <c r="R304" s="329"/>
      <c r="S304" s="329"/>
      <c r="T304" s="329"/>
      <c r="U304" s="357">
        <f t="shared" ref="U304" si="564">STDEV(L303:T303)/SQRT(COUNT(L303:T303))</f>
        <v>0.3714125679303793</v>
      </c>
    </row>
    <row r="305" spans="1:21">
      <c r="A305" s="233">
        <v>43727</v>
      </c>
      <c r="B305" s="234">
        <v>2.0711342592592601</v>
      </c>
      <c r="C305" s="354">
        <f>(4.57*'VCO2-LBM'!C305-3.23*'VO2-LBM'!C305)/1000</f>
        <v>6.4222483333333367</v>
      </c>
      <c r="D305" s="355">
        <f>(4.57*'VCO2-LBM'!D305-3.23*'VO2-LBM'!D305)/1000</f>
        <v>3.1432524861878481</v>
      </c>
      <c r="E305" s="355">
        <f>(4.57*'VCO2-LBM'!E305-3.23*'VO2-LBM'!E305)/1000</f>
        <v>6.3024428571428581</v>
      </c>
      <c r="F305" s="355">
        <f>(4.57*'VCO2-LBM'!F305-3.23*'VO2-LBM'!F305)/1000</f>
        <v>7.0251076923076905</v>
      </c>
      <c r="G305" s="355">
        <f>(4.57*'VCO2-LBM'!G305-3.23*'VO2-LBM'!G305)/1000</f>
        <v>6.3466480821917832</v>
      </c>
      <c r="H305" s="329">
        <f>(4.57*'VCO2-LBM'!H305-3.23*'VO2-LBM'!H305)/1000</f>
        <v>7.1017258730158757</v>
      </c>
      <c r="I305" s="329">
        <f>(4.57*'VCO2-LBM'!I305-3.23*'VO2-LBM'!I305)/1000</f>
        <v>5.7637333333333354</v>
      </c>
      <c r="J305" s="329">
        <f>(4.57*'VCO2-LBM'!J305-3.23*'VO2-LBM'!J305)/1000</f>
        <v>7.3083418320610765</v>
      </c>
      <c r="K305" s="106">
        <f>(4.57*'VCO2-LBM'!K305-3.23*'VO2-LBM'!K305)/1000</f>
        <v>4.6610355118110256</v>
      </c>
      <c r="L305" s="329"/>
      <c r="M305" s="329"/>
      <c r="N305" s="329"/>
      <c r="O305" s="329"/>
      <c r="P305" s="329"/>
      <c r="Q305" s="329"/>
      <c r="R305" s="329"/>
      <c r="S305" s="329"/>
      <c r="T305" s="329"/>
      <c r="U305" s="357"/>
    </row>
    <row r="306" spans="1:21">
      <c r="A306" s="233">
        <v>43727</v>
      </c>
      <c r="B306" s="234">
        <v>2.0850231481481498</v>
      </c>
      <c r="C306" s="354">
        <f>(4.57*'VCO2-LBM'!C306-3.23*'VO2-LBM'!C306)/1000</f>
        <v>4.9792823563218409</v>
      </c>
      <c r="D306" s="355">
        <f>(4.57*'VCO2-LBM'!D306-3.23*'VO2-LBM'!D306)/1000</f>
        <v>2.6680591160220994</v>
      </c>
      <c r="E306" s="355">
        <f>(4.57*'VCO2-LBM'!E306-3.23*'VO2-LBM'!E306)/1000</f>
        <v>3.648085714285715</v>
      </c>
      <c r="F306" s="355">
        <f>(4.57*'VCO2-LBM'!F306-3.23*'VO2-LBM'!F306)/1000</f>
        <v>5.7723430769230779</v>
      </c>
      <c r="G306" s="355">
        <f>(4.57*'VCO2-LBM'!G306-3.23*'VO2-LBM'!G306)/1000</f>
        <v>4.4834560273972599</v>
      </c>
      <c r="H306" s="329">
        <f>(4.57*'VCO2-LBM'!H306-3.23*'VO2-LBM'!H306)/1000</f>
        <v>7.6873555555555573</v>
      </c>
      <c r="I306" s="329">
        <f>(4.57*'VCO2-LBM'!I306-3.23*'VO2-LBM'!I306)/1000</f>
        <v>5.8938499999999987</v>
      </c>
      <c r="J306" s="329">
        <f>(4.57*'VCO2-LBM'!J306-3.23*'VO2-LBM'!J306)/1000</f>
        <v>7.6779100763358805</v>
      </c>
      <c r="K306" s="106">
        <f>(4.57*'VCO2-LBM'!K306-3.23*'VO2-LBM'!K306)/1000</f>
        <v>4.9679987401574834</v>
      </c>
      <c r="L306" s="329">
        <f t="shared" ref="L306:P306" si="565">AVERAGE(C306:C308)</f>
        <v>5.5913945210727993</v>
      </c>
      <c r="M306" s="329">
        <f t="shared" si="565"/>
        <v>3.5257719152854512</v>
      </c>
      <c r="N306" s="329">
        <f t="shared" si="565"/>
        <v>3.4747124999999994</v>
      </c>
      <c r="O306" s="329">
        <f t="shared" si="565"/>
        <v>4.7351615384615373</v>
      </c>
      <c r="P306" s="329">
        <f t="shared" si="565"/>
        <v>4.5970478310502285</v>
      </c>
      <c r="Q306" s="329">
        <f t="shared" ref="Q306" si="566">AVERAGE(H306:H308)</f>
        <v>7.0691333333333333</v>
      </c>
      <c r="R306" s="329">
        <f t="shared" ref="R306" si="567">AVERAGE(I306:I308)</f>
        <v>7.2636833333333328</v>
      </c>
      <c r="S306" s="329">
        <f t="shared" ref="S306" si="568">AVERAGE(J306:J308)</f>
        <v>5.34461669211196</v>
      </c>
      <c r="T306" s="329">
        <f t="shared" ref="T306" si="569">AVERAGE(K306:K308)</f>
        <v>5.5483990026246746</v>
      </c>
      <c r="U306" s="357">
        <f t="shared" ref="U306" si="570">AVERAGE(L306:T306)</f>
        <v>5.2388800741414805</v>
      </c>
    </row>
    <row r="307" spans="1:21">
      <c r="A307" s="233">
        <v>43727</v>
      </c>
      <c r="B307" s="234">
        <v>2.0989120370370302</v>
      </c>
      <c r="C307" s="354">
        <f>(4.57*'VCO2-LBM'!C307-3.23*'VO2-LBM'!C307)/1000</f>
        <v>4.5217440229885071</v>
      </c>
      <c r="D307" s="355">
        <f>(4.57*'VCO2-LBM'!D307-3.23*'VO2-LBM'!D307)/1000</f>
        <v>2.8035734806629824</v>
      </c>
      <c r="E307" s="355">
        <f>(4.57*'VCO2-LBM'!E307-3.23*'VO2-LBM'!E307)/1000</f>
        <v>2.9271696428571414</v>
      </c>
      <c r="F307" s="355">
        <f>(4.57*'VCO2-LBM'!F307-3.23*'VO2-LBM'!F307)/1000</f>
        <v>4.1439369230769207</v>
      </c>
      <c r="G307" s="355">
        <f>(4.57*'VCO2-LBM'!G307-3.23*'VO2-LBM'!G307)/1000</f>
        <v>3.697251643835616</v>
      </c>
      <c r="H307" s="329">
        <f>(4.57*'VCO2-LBM'!H307-3.23*'VO2-LBM'!H307)/1000</f>
        <v>8.4962246031746034</v>
      </c>
      <c r="I307" s="329">
        <f>(4.57*'VCO2-LBM'!I307-3.23*'VO2-LBM'!I307)/1000</f>
        <v>7.998916666666668</v>
      </c>
      <c r="J307" s="329">
        <f>(4.57*'VCO2-LBM'!J307-3.23*'VO2-LBM'!J307)/1000</f>
        <v>4.1323480916030526</v>
      </c>
      <c r="K307" s="106">
        <f>(4.57*'VCO2-LBM'!K307-3.23*'VO2-LBM'!K307)/1000</f>
        <v>4.7222140944881925</v>
      </c>
      <c r="L307" s="329"/>
      <c r="M307" s="329"/>
      <c r="N307" s="329"/>
      <c r="O307" s="329"/>
      <c r="P307" s="329"/>
      <c r="Q307" s="329"/>
      <c r="R307" s="329"/>
      <c r="S307" s="329"/>
      <c r="T307" s="329"/>
      <c r="U307" s="357">
        <f t="shared" ref="U307" si="571">STDEV(L306:T306)/SQRT(COUNT(L306:T306))</f>
        <v>0.44711438461649694</v>
      </c>
    </row>
    <row r="308" spans="1:21">
      <c r="A308" s="233">
        <v>43727</v>
      </c>
      <c r="B308" s="234">
        <v>2.1128009259259199</v>
      </c>
      <c r="C308" s="354">
        <f>(4.57*'VCO2-LBM'!C308-3.23*'VO2-LBM'!C308)/1000</f>
        <v>7.27315718390805</v>
      </c>
      <c r="D308" s="355">
        <f>(4.57*'VCO2-LBM'!D308-3.23*'VO2-LBM'!D308)/1000</f>
        <v>5.1056831491712726</v>
      </c>
      <c r="E308" s="355">
        <f>(4.57*'VCO2-LBM'!E308-3.23*'VO2-LBM'!E308)/1000</f>
        <v>3.8488821428571427</v>
      </c>
      <c r="F308" s="355">
        <f>(4.57*'VCO2-LBM'!F308-3.23*'VO2-LBM'!F308)/1000</f>
        <v>4.2892046153846151</v>
      </c>
      <c r="G308" s="355">
        <f>(4.57*'VCO2-LBM'!G308-3.23*'VO2-LBM'!G308)/1000</f>
        <v>5.6104358219178083</v>
      </c>
      <c r="H308" s="329">
        <f>(4.57*'VCO2-LBM'!H308-3.23*'VO2-LBM'!H308)/1000</f>
        <v>5.0238198412698418</v>
      </c>
      <c r="I308" s="329">
        <f>(4.57*'VCO2-LBM'!I308-3.23*'VO2-LBM'!I308)/1000</f>
        <v>7.8982833333333327</v>
      </c>
      <c r="J308" s="329">
        <f>(4.57*'VCO2-LBM'!J308-3.23*'VO2-LBM'!J308)/1000</f>
        <v>4.2235919083969478</v>
      </c>
      <c r="K308" s="106">
        <f>(4.57*'VCO2-LBM'!K308-3.23*'VO2-LBM'!K308)/1000</f>
        <v>6.9549841732283495</v>
      </c>
      <c r="L308" s="329"/>
      <c r="M308" s="329"/>
      <c r="N308" s="329"/>
      <c r="O308" s="329"/>
      <c r="P308" s="329"/>
      <c r="Q308" s="329"/>
      <c r="R308" s="329"/>
      <c r="S308" s="329"/>
      <c r="T308" s="329"/>
      <c r="U308" s="357"/>
    </row>
    <row r="309" spans="1:21">
      <c r="A309" s="233">
        <v>43727</v>
      </c>
      <c r="B309" s="234">
        <v>2.1266898148148101</v>
      </c>
      <c r="C309" s="354">
        <f>(4.57*'VCO2-LBM'!C309-3.23*'VO2-LBM'!C309)/1000</f>
        <v>7.0142587356321853</v>
      </c>
      <c r="D309" s="355">
        <f>(4.57*'VCO2-LBM'!D309-3.23*'VO2-LBM'!D309)/1000</f>
        <v>2.5418801104972388</v>
      </c>
      <c r="E309" s="355">
        <f>(4.57*'VCO2-LBM'!E309-3.23*'VO2-LBM'!E309)/1000</f>
        <v>4.7860875000000016</v>
      </c>
      <c r="F309" s="355">
        <f>(4.57*'VCO2-LBM'!F309-3.23*'VO2-LBM'!F309)/1000</f>
        <v>4.3979353846153861</v>
      </c>
      <c r="G309" s="355">
        <f>(4.57*'VCO2-LBM'!G309-3.23*'VO2-LBM'!G309)/1000</f>
        <v>4.1005045205479433</v>
      </c>
      <c r="H309" s="329">
        <f>(4.57*'VCO2-LBM'!H309-3.23*'VO2-LBM'!H309)/1000</f>
        <v>5.287464444444451</v>
      </c>
      <c r="I309" s="329">
        <f>(4.57*'VCO2-LBM'!I309-3.23*'VO2-LBM'!I309)/1000</f>
        <v>5.7492666666666628</v>
      </c>
      <c r="J309" s="329">
        <f>(4.57*'VCO2-LBM'!J309-3.23*'VO2-LBM'!J309)/1000</f>
        <v>4.3088448854961845</v>
      </c>
      <c r="K309" s="106">
        <f>(4.57*'VCO2-LBM'!K309-3.23*'VO2-LBM'!K309)/1000</f>
        <v>5.1035254330708666</v>
      </c>
      <c r="L309" s="329">
        <f t="shared" ref="L309:P309" si="572">AVERAGE(C309:C311)</f>
        <v>6.0798123180076642</v>
      </c>
      <c r="M309" s="329">
        <f t="shared" si="572"/>
        <v>2.4301197974217317</v>
      </c>
      <c r="N309" s="329">
        <f t="shared" si="572"/>
        <v>5.243394642857143</v>
      </c>
      <c r="O309" s="329">
        <f t="shared" si="572"/>
        <v>6.1526723076923089</v>
      </c>
      <c r="P309" s="329">
        <f t="shared" si="572"/>
        <v>5.2215969178082178</v>
      </c>
      <c r="Q309" s="329">
        <f t="shared" ref="Q309" si="573">AVERAGE(H309:H311)</f>
        <v>6.2619683597883613</v>
      </c>
      <c r="R309" s="329">
        <f t="shared" ref="R309" si="574">AVERAGE(I309:I311)</f>
        <v>5.7664944444444437</v>
      </c>
      <c r="S309" s="329">
        <f t="shared" ref="S309" si="575">AVERAGE(J309:J311)</f>
        <v>5.0636851399491114</v>
      </c>
      <c r="T309" s="329">
        <f t="shared" ref="T309" si="576">AVERAGE(K309:K311)</f>
        <v>6.0863330971128633</v>
      </c>
      <c r="U309" s="357">
        <f t="shared" ref="U309" si="577">AVERAGE(L309:T309)</f>
        <v>5.3673418916757614</v>
      </c>
    </row>
    <row r="310" spans="1:21">
      <c r="A310" s="233">
        <v>43727</v>
      </c>
      <c r="B310" s="234">
        <v>2.1405787037036998</v>
      </c>
      <c r="C310" s="354">
        <f>(4.57*'VCO2-LBM'!C310-3.23*'VO2-LBM'!C310)/1000</f>
        <v>6.5009629310344863</v>
      </c>
      <c r="D310" s="355">
        <f>(4.57*'VCO2-LBM'!D310-3.23*'VO2-LBM'!D310)/1000</f>
        <v>1.8615110497237575</v>
      </c>
      <c r="E310" s="355">
        <f>(4.57*'VCO2-LBM'!E310-3.23*'VO2-LBM'!E310)/1000</f>
        <v>5.6415857142857151</v>
      </c>
      <c r="F310" s="355">
        <f>(4.57*'VCO2-LBM'!F310-3.23*'VO2-LBM'!F310)/1000</f>
        <v>6.8954092307692303</v>
      </c>
      <c r="G310" s="355">
        <f>(4.57*'VCO2-LBM'!G310-3.23*'VO2-LBM'!G310)/1000</f>
        <v>6.0221137671232903</v>
      </c>
      <c r="H310" s="329">
        <f>(4.57*'VCO2-LBM'!H310-3.23*'VO2-LBM'!H310)/1000</f>
        <v>5.6692676190476181</v>
      </c>
      <c r="I310" s="329">
        <f>(4.57*'VCO2-LBM'!I310-3.23*'VO2-LBM'!I310)/1000</f>
        <v>5.047583333333332</v>
      </c>
      <c r="J310" s="329">
        <f>(4.57*'VCO2-LBM'!J310-3.23*'VO2-LBM'!J310)/1000</f>
        <v>4.0370438167938936</v>
      </c>
      <c r="K310" s="106">
        <f>(4.57*'VCO2-LBM'!K310-3.23*'VO2-LBM'!K310)/1000</f>
        <v>6.705771417322838</v>
      </c>
      <c r="L310" s="329"/>
      <c r="M310" s="329"/>
      <c r="N310" s="329"/>
      <c r="O310" s="329"/>
      <c r="P310" s="329"/>
      <c r="Q310" s="329"/>
      <c r="R310" s="329"/>
      <c r="S310" s="329"/>
      <c r="T310" s="329"/>
      <c r="U310" s="357">
        <f t="shared" ref="U310" si="578">STDEV(L309:T309)/SQRT(COUNT(L309:T309))</f>
        <v>0.39716130178542014</v>
      </c>
    </row>
    <row r="311" spans="1:21">
      <c r="A311" s="233">
        <v>43727</v>
      </c>
      <c r="B311" s="234">
        <v>2.15446759259259</v>
      </c>
      <c r="C311" s="354">
        <f>(4.57*'VCO2-LBM'!C311-3.23*'VO2-LBM'!C311)/1000</f>
        <v>4.7242152873563192</v>
      </c>
      <c r="D311" s="355">
        <f>(4.57*'VCO2-LBM'!D311-3.23*'VO2-LBM'!D311)/1000</f>
        <v>2.8869682320441989</v>
      </c>
      <c r="E311" s="355">
        <f>(4.57*'VCO2-LBM'!E311-3.23*'VO2-LBM'!E311)/1000</f>
        <v>5.3025107142857122</v>
      </c>
      <c r="F311" s="355">
        <f>(4.57*'VCO2-LBM'!F311-3.23*'VO2-LBM'!F311)/1000</f>
        <v>7.164672307692312</v>
      </c>
      <c r="G311" s="355">
        <f>(4.57*'VCO2-LBM'!G311-3.23*'VO2-LBM'!G311)/1000</f>
        <v>5.5421724657534215</v>
      </c>
      <c r="H311" s="329">
        <f>(4.57*'VCO2-LBM'!H311-3.23*'VO2-LBM'!H311)/1000</f>
        <v>7.8291730158730131</v>
      </c>
      <c r="I311" s="329">
        <f>(4.57*'VCO2-LBM'!I311-3.23*'VO2-LBM'!I311)/1000</f>
        <v>6.5026333333333346</v>
      </c>
      <c r="J311" s="329">
        <f>(4.57*'VCO2-LBM'!J311-3.23*'VO2-LBM'!J311)/1000</f>
        <v>6.8451667175572544</v>
      </c>
      <c r="K311" s="106">
        <f>(4.57*'VCO2-LBM'!K311-3.23*'VO2-LBM'!K311)/1000</f>
        <v>6.4497024409448862</v>
      </c>
      <c r="L311" s="329"/>
      <c r="M311" s="329"/>
      <c r="N311" s="329"/>
      <c r="O311" s="329"/>
      <c r="P311" s="329"/>
      <c r="Q311" s="329"/>
      <c r="R311" s="329"/>
      <c r="S311" s="329"/>
      <c r="T311" s="329"/>
      <c r="U311" s="357"/>
    </row>
    <row r="312" spans="1:21">
      <c r="A312" s="233">
        <v>43727</v>
      </c>
      <c r="B312" s="234">
        <v>2.1683564814814802</v>
      </c>
      <c r="C312" s="354">
        <f>(4.57*'VCO2-LBM'!C312-3.23*'VO2-LBM'!C312)/1000</f>
        <v>3.9554474712643697</v>
      </c>
      <c r="D312" s="355">
        <f>(4.57*'VCO2-LBM'!D312-3.23*'VO2-LBM'!D312)/1000</f>
        <v>4.2985958563535913</v>
      </c>
      <c r="E312" s="355">
        <f>(4.57*'VCO2-LBM'!E312-3.23*'VO2-LBM'!E312)/1000</f>
        <v>3.8724267857142878</v>
      </c>
      <c r="F312" s="355">
        <f>(4.57*'VCO2-LBM'!F312-3.23*'VO2-LBM'!F312)/1000</f>
        <v>5.9615599999999995</v>
      </c>
      <c r="G312" s="355">
        <f>(4.57*'VCO2-LBM'!G312-3.23*'VO2-LBM'!G312)/1000</f>
        <v>3.0891579452054794</v>
      </c>
      <c r="H312" s="329">
        <f>(4.57*'VCO2-LBM'!H312-3.23*'VO2-LBM'!H312)/1000</f>
        <v>6.9815292063492018</v>
      </c>
      <c r="I312" s="329">
        <f>(4.57*'VCO2-LBM'!I312-3.23*'VO2-LBM'!I312)/1000</f>
        <v>6.8542166666666704</v>
      </c>
      <c r="J312" s="329">
        <f>(4.57*'VCO2-LBM'!J312-3.23*'VO2-LBM'!J312)/1000</f>
        <v>5.5465690076335923</v>
      </c>
      <c r="K312" s="106">
        <f>(4.57*'VCO2-LBM'!K312-3.23*'VO2-LBM'!K312)/1000</f>
        <v>5.7766294488189054</v>
      </c>
      <c r="L312" s="329">
        <f t="shared" ref="L312:P312" si="579">AVERAGE(C312:C314)</f>
        <v>4.7868412068965549</v>
      </c>
      <c r="M312" s="329">
        <f t="shared" si="579"/>
        <v>3.8796168508287301</v>
      </c>
      <c r="N312" s="329">
        <f t="shared" si="579"/>
        <v>4.3226571428571443</v>
      </c>
      <c r="O312" s="329">
        <f t="shared" si="579"/>
        <v>4.5280851282051291</v>
      </c>
      <c r="P312" s="329">
        <f t="shared" si="579"/>
        <v>4.0767744748858465</v>
      </c>
      <c r="Q312" s="329">
        <f t="shared" ref="Q312" si="580">AVERAGE(H312:H314)</f>
        <v>6.7968777777777794</v>
      </c>
      <c r="R312" s="329">
        <f t="shared" ref="R312" si="581">AVERAGE(I312:I314)</f>
        <v>7.00202777777778</v>
      </c>
      <c r="S312" s="329">
        <f t="shared" ref="S312" si="582">AVERAGE(J312:J314)</f>
        <v>5.7622115012722661</v>
      </c>
      <c r="T312" s="329">
        <f t="shared" ref="T312" si="583">AVERAGE(K312:K314)</f>
        <v>5.0701336745406849</v>
      </c>
      <c r="U312" s="357">
        <f t="shared" ref="U312" si="584">AVERAGE(L312:T312)</f>
        <v>5.1361361705602135</v>
      </c>
    </row>
    <row r="313" spans="1:21">
      <c r="A313" s="233">
        <v>43727</v>
      </c>
      <c r="B313" s="234">
        <v>2.1822453703703699</v>
      </c>
      <c r="C313" s="354">
        <f>(4.57*'VCO2-LBM'!C313-3.23*'VO2-LBM'!C313)/1000</f>
        <v>4.1351952298850607</v>
      </c>
      <c r="D313" s="355">
        <f>(4.57*'VCO2-LBM'!D313-3.23*'VO2-LBM'!D313)/1000</f>
        <v>3.6777270718232065</v>
      </c>
      <c r="E313" s="355">
        <f>(4.57*'VCO2-LBM'!E313-3.23*'VO2-LBM'!E313)/1000</f>
        <v>3.6196714285714298</v>
      </c>
      <c r="F313" s="355">
        <f>(4.57*'VCO2-LBM'!F313-3.23*'VO2-LBM'!F313)/1000</f>
        <v>4.0324984615384638</v>
      </c>
      <c r="G313" s="355">
        <f>(4.57*'VCO2-LBM'!G313-3.23*'VO2-LBM'!G313)/1000</f>
        <v>5.2548404109589066</v>
      </c>
      <c r="H313" s="329">
        <f>(4.57*'VCO2-LBM'!H313-3.23*'VO2-LBM'!H313)/1000</f>
        <v>7.5022625396825422</v>
      </c>
      <c r="I313" s="329">
        <f>(4.57*'VCO2-LBM'!I313-3.23*'VO2-LBM'!I313)/1000</f>
        <v>6.2302000000000008</v>
      </c>
      <c r="J313" s="329">
        <f>(4.57*'VCO2-LBM'!J313-3.23*'VO2-LBM'!J313)/1000</f>
        <v>4.5315377099236649</v>
      </c>
      <c r="K313" s="106">
        <f>(4.57*'VCO2-LBM'!K313-3.23*'VO2-LBM'!K313)/1000</f>
        <v>5.0102063779527546</v>
      </c>
      <c r="L313" s="329"/>
      <c r="M313" s="329"/>
      <c r="N313" s="329"/>
      <c r="O313" s="329"/>
      <c r="P313" s="329"/>
      <c r="Q313" s="329"/>
      <c r="R313" s="329"/>
      <c r="S313" s="329"/>
      <c r="T313" s="329"/>
      <c r="U313" s="357">
        <f t="shared" ref="U313" si="585">STDEV(L312:T312)/SQRT(COUNT(L312:T312))</f>
        <v>0.38170869489155584</v>
      </c>
    </row>
    <row r="314" spans="1:21">
      <c r="A314" s="233">
        <v>43727</v>
      </c>
      <c r="B314" s="234">
        <v>2.1961342592592601</v>
      </c>
      <c r="C314" s="354">
        <f>(4.57*'VCO2-LBM'!C314-3.23*'VO2-LBM'!C314)/1000</f>
        <v>6.2698809195402356</v>
      </c>
      <c r="D314" s="355">
        <f>(4.57*'VCO2-LBM'!D314-3.23*'VO2-LBM'!D314)/1000</f>
        <v>3.662527624309392</v>
      </c>
      <c r="E314" s="355">
        <f>(4.57*'VCO2-LBM'!E314-3.23*'VO2-LBM'!E314)/1000</f>
        <v>5.4758732142857154</v>
      </c>
      <c r="F314" s="355">
        <f>(4.57*'VCO2-LBM'!F314-3.23*'VO2-LBM'!F314)/1000</f>
        <v>3.5901969230769244</v>
      </c>
      <c r="G314" s="355">
        <f>(4.57*'VCO2-LBM'!G314-3.23*'VO2-LBM'!G314)/1000</f>
        <v>3.8863250684931536</v>
      </c>
      <c r="H314" s="329">
        <f>(4.57*'VCO2-LBM'!H314-3.23*'VO2-LBM'!H314)/1000</f>
        <v>5.9068415873015914</v>
      </c>
      <c r="I314" s="329">
        <f>(4.57*'VCO2-LBM'!I314-3.23*'VO2-LBM'!I314)/1000</f>
        <v>7.9216666666666677</v>
      </c>
      <c r="J314" s="329">
        <f>(4.57*'VCO2-LBM'!J314-3.23*'VO2-LBM'!J314)/1000</f>
        <v>7.2085277862595429</v>
      </c>
      <c r="K314" s="106">
        <f>(4.57*'VCO2-LBM'!K314-3.23*'VO2-LBM'!K314)/1000</f>
        <v>4.4235651968503937</v>
      </c>
      <c r="L314" s="329"/>
      <c r="M314" s="329"/>
      <c r="N314" s="329"/>
      <c r="O314" s="329"/>
      <c r="P314" s="329"/>
      <c r="Q314" s="329"/>
      <c r="R314" s="329"/>
      <c r="S314" s="329"/>
      <c r="T314" s="329"/>
      <c r="U314" s="357"/>
    </row>
    <row r="315" spans="1:21">
      <c r="A315" s="233">
        <v>43727</v>
      </c>
      <c r="B315" s="234">
        <v>2.21002314814814</v>
      </c>
      <c r="C315" s="354">
        <f>(4.57*'VCO2-LBM'!C315-3.23*'VO2-LBM'!C315)/1000</f>
        <v>6.260645114942534</v>
      </c>
      <c r="D315" s="355">
        <f>(4.57*'VCO2-LBM'!D315-3.23*'VO2-LBM'!D315)/1000</f>
        <v>5.4933533149171287</v>
      </c>
      <c r="E315" s="355">
        <f>(4.57*'VCO2-LBM'!E315-3.23*'VO2-LBM'!E315)/1000</f>
        <v>5.8666178571428587</v>
      </c>
      <c r="F315" s="355">
        <f>(4.57*'VCO2-LBM'!F315-3.23*'VO2-LBM'!F315)/1000</f>
        <v>6.5544769230769271</v>
      </c>
      <c r="G315" s="355">
        <f>(4.57*'VCO2-LBM'!G315-3.23*'VO2-LBM'!G315)/1000</f>
        <v>5.3739417808219185</v>
      </c>
      <c r="H315" s="329">
        <f>(4.57*'VCO2-LBM'!H315-3.23*'VO2-LBM'!H315)/1000</f>
        <v>4.9239022222222211</v>
      </c>
      <c r="I315" s="329">
        <f>(4.57*'VCO2-LBM'!I315-3.23*'VO2-LBM'!I315)/1000</f>
        <v>7.6426833333333342</v>
      </c>
      <c r="J315" s="329">
        <f>(4.57*'VCO2-LBM'!J315-3.23*'VO2-LBM'!J315)/1000</f>
        <v>4.7116290076335883</v>
      </c>
      <c r="K315" s="106">
        <f>(4.57*'VCO2-LBM'!K315-3.23*'VO2-LBM'!K315)/1000</f>
        <v>7.4957879527559017</v>
      </c>
      <c r="L315" s="329">
        <f t="shared" ref="L315:P315" si="586">AVERAGE(C315:C317)</f>
        <v>6.4421943486590081</v>
      </c>
      <c r="M315" s="329">
        <f t="shared" si="586"/>
        <v>4.9711910681399658</v>
      </c>
      <c r="N315" s="329">
        <f t="shared" si="586"/>
        <v>5.5318982142857154</v>
      </c>
      <c r="O315" s="329">
        <f t="shared" si="586"/>
        <v>5.2369702564102596</v>
      </c>
      <c r="P315" s="329">
        <f t="shared" si="586"/>
        <v>4.801003287671235</v>
      </c>
      <c r="Q315" s="329">
        <f t="shared" ref="Q315" si="587">AVERAGE(H315:H317)</f>
        <v>5.1362038095238098</v>
      </c>
      <c r="R315" s="329">
        <f t="shared" ref="R315" si="588">AVERAGE(I315:I317)</f>
        <v>6.5175777777777784</v>
      </c>
      <c r="S315" s="329">
        <f t="shared" ref="S315" si="589">AVERAGE(J315:J317)</f>
        <v>5.5308208651399484</v>
      </c>
      <c r="T315" s="329">
        <f t="shared" ref="T315" si="590">AVERAGE(K315:K317)</f>
        <v>5.6473540157480313</v>
      </c>
      <c r="U315" s="357">
        <f t="shared" ref="U315" si="591">AVERAGE(L315:T315)</f>
        <v>5.5350237381506391</v>
      </c>
    </row>
    <row r="316" spans="1:21">
      <c r="A316" s="233">
        <v>43727</v>
      </c>
      <c r="B316" s="234">
        <v>2.2239120370370302</v>
      </c>
      <c r="C316" s="354">
        <f>(4.57*'VCO2-LBM'!C316-3.23*'VO2-LBM'!C316)/1000</f>
        <v>6.5117250574712671</v>
      </c>
      <c r="D316" s="355">
        <f>(4.57*'VCO2-LBM'!D316-3.23*'VO2-LBM'!D316)/1000</f>
        <v>5.8579546961325981</v>
      </c>
      <c r="E316" s="355">
        <f>(4.57*'VCO2-LBM'!E316-3.23*'VO2-LBM'!E316)/1000</f>
        <v>5.6597142857142861</v>
      </c>
      <c r="F316" s="355">
        <f>(4.57*'VCO2-LBM'!F316-3.23*'VO2-LBM'!F316)/1000</f>
        <v>6.3352553846153894</v>
      </c>
      <c r="G316" s="355">
        <f>(4.57*'VCO2-LBM'!G316-3.23*'VO2-LBM'!G316)/1000</f>
        <v>5.9058545890410965</v>
      </c>
      <c r="H316" s="329">
        <f>(4.57*'VCO2-LBM'!H316-3.23*'VO2-LBM'!H316)/1000</f>
        <v>5.3260184126984154</v>
      </c>
      <c r="I316" s="329">
        <f>(4.57*'VCO2-LBM'!I316-3.23*'VO2-LBM'!I316)/1000</f>
        <v>6.8193333333333319</v>
      </c>
      <c r="J316" s="329">
        <f>(4.57*'VCO2-LBM'!J316-3.23*'VO2-LBM'!J316)/1000</f>
        <v>7.4867523664122126</v>
      </c>
      <c r="K316" s="106">
        <f>(4.57*'VCO2-LBM'!K316-3.23*'VO2-LBM'!K316)/1000</f>
        <v>5.610622047244096</v>
      </c>
      <c r="L316" s="329"/>
      <c r="M316" s="329"/>
      <c r="N316" s="329"/>
      <c r="O316" s="329"/>
      <c r="P316" s="329"/>
      <c r="Q316" s="329"/>
      <c r="R316" s="329"/>
      <c r="S316" s="329"/>
      <c r="T316" s="329"/>
      <c r="U316" s="357">
        <f t="shared" ref="U316" si="592">STDEV(L315:T315)/SQRT(COUNT(L315:T315))</f>
        <v>0.20088702590029073</v>
      </c>
    </row>
    <row r="317" spans="1:21">
      <c r="A317" s="233">
        <v>43727</v>
      </c>
      <c r="B317" s="234">
        <v>2.2378009259259199</v>
      </c>
      <c r="C317" s="354">
        <f>(4.57*'VCO2-LBM'!C317-3.23*'VO2-LBM'!C317)/1000</f>
        <v>6.554212873563225</v>
      </c>
      <c r="D317" s="355">
        <f>(4.57*'VCO2-LBM'!D317-3.23*'VO2-LBM'!D317)/1000</f>
        <v>3.5622651933701692</v>
      </c>
      <c r="E317" s="355">
        <f>(4.57*'VCO2-LBM'!E317-3.23*'VO2-LBM'!E317)/1000</f>
        <v>5.0693625000000013</v>
      </c>
      <c r="F317" s="355">
        <f>(4.57*'VCO2-LBM'!F317-3.23*'VO2-LBM'!F317)/1000</f>
        <v>2.8211784615384623</v>
      </c>
      <c r="G317" s="355">
        <f>(4.57*'VCO2-LBM'!G317-3.23*'VO2-LBM'!G317)/1000</f>
        <v>3.1232134931506899</v>
      </c>
      <c r="H317" s="329">
        <f>(4.57*'VCO2-LBM'!H317-3.23*'VO2-LBM'!H317)/1000</f>
        <v>5.158690793650794</v>
      </c>
      <c r="I317" s="329">
        <f>(4.57*'VCO2-LBM'!I317-3.23*'VO2-LBM'!I317)/1000</f>
        <v>5.0907166666666708</v>
      </c>
      <c r="J317" s="329">
        <f>(4.57*'VCO2-LBM'!J317-3.23*'VO2-LBM'!J317)/1000</f>
        <v>4.3940812213740461</v>
      </c>
      <c r="K317" s="106">
        <f>(4.57*'VCO2-LBM'!K317-3.23*'VO2-LBM'!K317)/1000</f>
        <v>3.8356520472440954</v>
      </c>
      <c r="L317" s="329"/>
      <c r="M317" s="329"/>
      <c r="N317" s="329"/>
      <c r="O317" s="329"/>
      <c r="P317" s="329"/>
      <c r="Q317" s="329"/>
      <c r="R317" s="329"/>
      <c r="S317" s="329"/>
      <c r="T317" s="329"/>
      <c r="U317" s="357"/>
    </row>
    <row r="318" spans="1:21">
      <c r="A318" s="223">
        <v>43727</v>
      </c>
      <c r="B318" s="224">
        <v>2.2516898148148101</v>
      </c>
      <c r="C318" s="354">
        <f>(4.57*'VCO2-LBM'!C318-3.23*'VO2-LBM'!C318)/1000</f>
        <v>4.6289136206896586</v>
      </c>
      <c r="D318" s="355">
        <f>(4.57*'VCO2-LBM'!D318-3.23*'VO2-LBM'!D318)/1000</f>
        <v>3.0632616022099466</v>
      </c>
      <c r="E318" s="355">
        <f>(4.57*'VCO2-LBM'!E318-3.23*'VO2-LBM'!E318)/1000</f>
        <v>4.0310839285714284</v>
      </c>
      <c r="F318" s="355">
        <f>(4.57*'VCO2-LBM'!F318-3.23*'VO2-LBM'!F318)/1000</f>
        <v>3.4932953846153851</v>
      </c>
      <c r="G318" s="355">
        <f>(4.57*'VCO2-LBM'!G318-3.23*'VO2-LBM'!G318)/1000</f>
        <v>5.6113832191780855</v>
      </c>
      <c r="H318" s="329">
        <f>(4.57*'VCO2-LBM'!H318-3.23*'VO2-LBM'!H318)/1000</f>
        <v>3.4788247619047632</v>
      </c>
      <c r="I318" s="329">
        <f>(4.57*'VCO2-LBM'!I318-3.23*'VO2-LBM'!I318)/1000</f>
        <v>5.9007000000000005</v>
      </c>
      <c r="J318" s="329">
        <f>(4.57*'VCO2-LBM'!J318-3.23*'VO2-LBM'!J318)/1000</f>
        <v>3.8940125190839701</v>
      </c>
      <c r="K318" s="106">
        <f>(4.57*'VCO2-LBM'!K318-3.23*'VO2-LBM'!K318)/1000</f>
        <v>7.4154677952755916</v>
      </c>
      <c r="L318" s="329">
        <f t="shared" ref="L318:P318" si="593">AVERAGE(C318:C320)</f>
        <v>4.254211992337166</v>
      </c>
      <c r="M318" s="329">
        <f t="shared" si="593"/>
        <v>2.7532344383057095</v>
      </c>
      <c r="N318" s="329">
        <f t="shared" si="593"/>
        <v>4.7502321428571435</v>
      </c>
      <c r="O318" s="329">
        <f t="shared" si="593"/>
        <v>5.018972820512821</v>
      </c>
      <c r="P318" s="329">
        <f t="shared" si="593"/>
        <v>3.7010073972602755</v>
      </c>
      <c r="Q318" s="329">
        <f t="shared" ref="Q318" si="594">AVERAGE(H318:H320)</f>
        <v>3.1461566666666676</v>
      </c>
      <c r="R318" s="329">
        <f t="shared" ref="R318" si="595">AVERAGE(I318:I320)</f>
        <v>4.9699555555555568</v>
      </c>
      <c r="S318" s="329">
        <f t="shared" ref="S318" si="596">AVERAGE(J318:J320)</f>
        <v>3.4749921119592897</v>
      </c>
      <c r="T318" s="329">
        <f t="shared" ref="T318" si="597">AVERAGE(K318:K320)</f>
        <v>6.9672178215223104</v>
      </c>
      <c r="U318" s="357">
        <f t="shared" ref="U318" si="598">AVERAGE(L318:T318)</f>
        <v>4.3373312163307709</v>
      </c>
    </row>
    <row r="319" spans="1:21">
      <c r="A319" s="223">
        <v>43727</v>
      </c>
      <c r="B319" s="224">
        <v>2.2655787037036998</v>
      </c>
      <c r="C319" s="354">
        <f>(4.57*'VCO2-LBM'!C319-3.23*'VO2-LBM'!C319)/1000</f>
        <v>4.0138837931034486</v>
      </c>
      <c r="D319" s="355">
        <f>(4.57*'VCO2-LBM'!D319-3.23*'VO2-LBM'!D319)/1000</f>
        <v>2.7128823204419903</v>
      </c>
      <c r="E319" s="355">
        <f>(4.57*'VCO2-LBM'!E319-3.23*'VO2-LBM'!E319)/1000</f>
        <v>5.6469374999999999</v>
      </c>
      <c r="F319" s="355">
        <f>(4.57*'VCO2-LBM'!F319-3.23*'VO2-LBM'!F319)/1000</f>
        <v>5.8560784615384618</v>
      </c>
      <c r="G319" s="355">
        <f>(4.57*'VCO2-LBM'!G319-3.23*'VO2-LBM'!G319)/1000</f>
        <v>2.3942758904109613</v>
      </c>
      <c r="H319" s="329">
        <f>(4.57*'VCO2-LBM'!H319-3.23*'VO2-LBM'!H319)/1000</f>
        <v>3.0757065079365091</v>
      </c>
      <c r="I319" s="329">
        <f>(4.57*'VCO2-LBM'!I319-3.23*'VO2-LBM'!I319)/1000</f>
        <v>4.376616666666667</v>
      </c>
      <c r="J319" s="329">
        <f>(4.57*'VCO2-LBM'!J319-3.23*'VO2-LBM'!J319)/1000</f>
        <v>3.4380596946564892</v>
      </c>
      <c r="K319" s="106">
        <f>(4.57*'VCO2-LBM'!K319-3.23*'VO2-LBM'!K319)/1000</f>
        <v>5.7463193700787381</v>
      </c>
      <c r="L319" s="329"/>
      <c r="M319" s="329"/>
      <c r="N319" s="329"/>
      <c r="O319" s="329"/>
      <c r="P319" s="329"/>
      <c r="Q319" s="329"/>
      <c r="R319" s="329"/>
      <c r="S319" s="329"/>
      <c r="T319" s="329"/>
      <c r="U319" s="357">
        <f t="shared" ref="U319" si="599">STDEV(L318:T318)/SQRT(COUNT(L318:T318))</f>
        <v>0.42549553645952526</v>
      </c>
    </row>
    <row r="320" spans="1:21">
      <c r="A320" s="223">
        <v>43727</v>
      </c>
      <c r="B320" s="224">
        <v>2.27946759259259</v>
      </c>
      <c r="C320" s="354">
        <f>(4.57*'VCO2-LBM'!C320-3.23*'VO2-LBM'!C320)/1000</f>
        <v>4.1198385632183907</v>
      </c>
      <c r="D320" s="355">
        <f>(4.57*'VCO2-LBM'!D320-3.23*'VO2-LBM'!D320)/1000</f>
        <v>2.4835593922651924</v>
      </c>
      <c r="E320" s="355">
        <f>(4.57*'VCO2-LBM'!E320-3.23*'VO2-LBM'!E320)/1000</f>
        <v>4.5726750000000012</v>
      </c>
      <c r="F320" s="355">
        <f>(4.57*'VCO2-LBM'!F320-3.23*'VO2-LBM'!F320)/1000</f>
        <v>5.7075446153846165</v>
      </c>
      <c r="G320" s="355">
        <f>(4.57*'VCO2-LBM'!G320-3.23*'VO2-LBM'!G320)/1000</f>
        <v>3.0973630821917797</v>
      </c>
      <c r="H320" s="329">
        <f>(4.57*'VCO2-LBM'!H320-3.23*'VO2-LBM'!H320)/1000</f>
        <v>2.8839387301587305</v>
      </c>
      <c r="I320" s="329">
        <f>(4.57*'VCO2-LBM'!I320-3.23*'VO2-LBM'!I320)/1000</f>
        <v>4.6325500000000011</v>
      </c>
      <c r="J320" s="329">
        <f>(4.57*'VCO2-LBM'!J320-3.23*'VO2-LBM'!J320)/1000</f>
        <v>3.0929041221374098</v>
      </c>
      <c r="K320" s="106">
        <f>(4.57*'VCO2-LBM'!K320-3.23*'VO2-LBM'!K320)/1000</f>
        <v>7.7398662992126006</v>
      </c>
      <c r="L320" s="329"/>
      <c r="M320" s="329"/>
      <c r="N320" s="329"/>
      <c r="O320" s="329"/>
      <c r="P320" s="329"/>
      <c r="Q320" s="329"/>
      <c r="R320" s="329"/>
      <c r="S320" s="329"/>
      <c r="T320" s="329"/>
      <c r="U320" s="357"/>
    </row>
    <row r="321" spans="1:21">
      <c r="A321" s="223">
        <v>43727</v>
      </c>
      <c r="B321" s="224">
        <v>2.2933564814814802</v>
      </c>
      <c r="C321" s="354">
        <f>(4.57*'VCO2-LBM'!C321-3.23*'VO2-LBM'!C321)/1000</f>
        <v>4.4441975287356348</v>
      </c>
      <c r="D321" s="355">
        <f>(4.57*'VCO2-LBM'!D321-3.23*'VO2-LBM'!D321)/1000</f>
        <v>4.5927439226519349</v>
      </c>
      <c r="E321" s="355">
        <f>(4.57*'VCO2-LBM'!E321-3.23*'VO2-LBM'!E321)/1000</f>
        <v>3.2350982142857174</v>
      </c>
      <c r="F321" s="355">
        <f>(4.57*'VCO2-LBM'!F321-3.23*'VO2-LBM'!F321)/1000</f>
        <v>2.4613938461538436</v>
      </c>
      <c r="G321" s="355">
        <f>(4.57*'VCO2-LBM'!G321-3.23*'VO2-LBM'!G321)/1000</f>
        <v>5.4879339726027432</v>
      </c>
      <c r="H321" s="329">
        <f>(4.57*'VCO2-LBM'!H321-3.23*'VO2-LBM'!H321)/1000</f>
        <v>5.5111284126984135</v>
      </c>
      <c r="I321" s="329">
        <f>(4.57*'VCO2-LBM'!I321-3.23*'VO2-LBM'!I321)/1000</f>
        <v>3.9968999999999997</v>
      </c>
      <c r="J321" s="329">
        <f>(4.57*'VCO2-LBM'!J321-3.23*'VO2-LBM'!J321)/1000</f>
        <v>2.4402354198473315</v>
      </c>
      <c r="K321" s="106">
        <f>(4.57*'VCO2-LBM'!K321-3.23*'VO2-LBM'!K321)/1000</f>
        <v>5.2125269291338627</v>
      </c>
      <c r="L321" s="329">
        <f t="shared" ref="L321:P321" si="600">AVERAGE(C321:C323)</f>
        <v>5.5872776053639877</v>
      </c>
      <c r="M321" s="329">
        <f t="shared" si="600"/>
        <v>3.2755764272559857</v>
      </c>
      <c r="N321" s="329">
        <f t="shared" si="600"/>
        <v>3.388392857142859</v>
      </c>
      <c r="O321" s="329">
        <f t="shared" si="600"/>
        <v>2.0136261538461535</v>
      </c>
      <c r="P321" s="329">
        <f t="shared" si="600"/>
        <v>4.9015232648401854</v>
      </c>
      <c r="Q321" s="329">
        <f t="shared" ref="Q321" si="601">AVERAGE(H321:H323)</f>
        <v>3.736298465608467</v>
      </c>
      <c r="R321" s="329">
        <f t="shared" ref="R321" si="602">AVERAGE(I321:I323)</f>
        <v>4.1580722222222226</v>
      </c>
      <c r="S321" s="329">
        <f t="shared" ref="S321" si="603">AVERAGE(J321:J323)</f>
        <v>4.4135791857506392</v>
      </c>
      <c r="T321" s="329">
        <f t="shared" ref="T321" si="604">AVERAGE(K321:K323)</f>
        <v>5.5116618635170633</v>
      </c>
      <c r="U321" s="357">
        <f t="shared" ref="U321" si="605">AVERAGE(L321:T321)</f>
        <v>4.109556449505285</v>
      </c>
    </row>
    <row r="322" spans="1:21">
      <c r="A322" s="223">
        <v>43727</v>
      </c>
      <c r="B322" s="224">
        <v>2.3072453703703699</v>
      </c>
      <c r="C322" s="354">
        <f>(4.57*'VCO2-LBM'!C322-3.23*'VO2-LBM'!C322)/1000</f>
        <v>6.9028683908046045</v>
      </c>
      <c r="D322" s="355">
        <f>(4.57*'VCO2-LBM'!D322-3.23*'VO2-LBM'!D322)/1000</f>
        <v>2.4140497237569063</v>
      </c>
      <c r="E322" s="355">
        <f>(4.57*'VCO2-LBM'!E322-3.23*'VO2-LBM'!E322)/1000</f>
        <v>4.1573892857142853</v>
      </c>
      <c r="F322" s="355">
        <f>(4.57*'VCO2-LBM'!F322-3.23*'VO2-LBM'!F322)/1000</f>
        <v>2.2481123076923084</v>
      </c>
      <c r="G322" s="355">
        <f>(4.57*'VCO2-LBM'!G322-3.23*'VO2-LBM'!G322)/1000</f>
        <v>6.1575577397260313</v>
      </c>
      <c r="H322" s="329">
        <f>(4.57*'VCO2-LBM'!H322-3.23*'VO2-LBM'!H322)/1000</f>
        <v>3.9300080952380996</v>
      </c>
      <c r="I322" s="329">
        <f>(4.57*'VCO2-LBM'!I322-3.23*'VO2-LBM'!I322)/1000</f>
        <v>3.4722499999999998</v>
      </c>
      <c r="J322" s="329">
        <f>(4.57*'VCO2-LBM'!J322-3.23*'VO2-LBM'!J322)/1000</f>
        <v>5.0876706870229027</v>
      </c>
      <c r="K322" s="106">
        <f>(4.57*'VCO2-LBM'!K322-3.23*'VO2-LBM'!K322)/1000</f>
        <v>5.6381244881889812</v>
      </c>
      <c r="L322" s="329"/>
      <c r="M322" s="329"/>
      <c r="N322" s="329"/>
      <c r="O322" s="329"/>
      <c r="P322" s="329"/>
      <c r="Q322" s="329"/>
      <c r="R322" s="329"/>
      <c r="S322" s="329"/>
      <c r="T322" s="329"/>
      <c r="U322" s="357">
        <f t="shared" ref="U322" si="606">STDEV(L321:T321)/SQRT(COUNT(L321:T321))</f>
        <v>0.38404642692948948</v>
      </c>
    </row>
    <row r="323" spans="1:21">
      <c r="A323" s="223">
        <v>43727</v>
      </c>
      <c r="B323" s="224">
        <v>2.3211342592592601</v>
      </c>
      <c r="C323" s="354">
        <f>(4.57*'VCO2-LBM'!C323-3.23*'VO2-LBM'!C323)/1000</f>
        <v>5.4147668965517264</v>
      </c>
      <c r="D323" s="355">
        <f>(4.57*'VCO2-LBM'!D323-3.23*'VO2-LBM'!D323)/1000</f>
        <v>2.8199356353591165</v>
      </c>
      <c r="E323" s="355">
        <f>(4.57*'VCO2-LBM'!E323-3.23*'VO2-LBM'!E323)/1000</f>
        <v>2.7726910714285733</v>
      </c>
      <c r="F323" s="355">
        <f>(4.57*'VCO2-LBM'!F323-3.23*'VO2-LBM'!F323)/1000</f>
        <v>1.3313723076923087</v>
      </c>
      <c r="G323" s="355">
        <f>(4.57*'VCO2-LBM'!G323-3.23*'VO2-LBM'!G323)/1000</f>
        <v>3.0590780821917831</v>
      </c>
      <c r="H323" s="329">
        <f>(4.57*'VCO2-LBM'!H323-3.23*'VO2-LBM'!H323)/1000</f>
        <v>1.7677588888888878</v>
      </c>
      <c r="I323" s="329">
        <f>(4.57*'VCO2-LBM'!I323-3.23*'VO2-LBM'!I323)/1000</f>
        <v>5.0050666666666697</v>
      </c>
      <c r="J323" s="329">
        <f>(4.57*'VCO2-LBM'!J323-3.23*'VO2-LBM'!J323)/1000</f>
        <v>5.7128314503816835</v>
      </c>
      <c r="K323" s="106">
        <f>(4.57*'VCO2-LBM'!K323-3.23*'VO2-LBM'!K323)/1000</f>
        <v>5.6843341732283479</v>
      </c>
      <c r="L323" s="329"/>
      <c r="M323" s="329"/>
      <c r="N323" s="329"/>
      <c r="O323" s="329"/>
      <c r="P323" s="329"/>
      <c r="Q323" s="329"/>
      <c r="R323" s="329"/>
      <c r="S323" s="329"/>
      <c r="T323" s="329"/>
      <c r="U323" s="357"/>
    </row>
    <row r="324" spans="1:21">
      <c r="A324" s="223">
        <v>43727</v>
      </c>
      <c r="B324" s="224">
        <v>2.33502314814814</v>
      </c>
      <c r="C324" s="354">
        <f>(4.57*'VCO2-LBM'!C324-3.23*'VO2-LBM'!C324)/1000</f>
        <v>4.3380091379310359</v>
      </c>
      <c r="D324" s="355">
        <f>(4.57*'VCO2-LBM'!D324-3.23*'VO2-LBM'!D324)/1000</f>
        <v>2.6651607734806619</v>
      </c>
      <c r="E324" s="355">
        <f>(4.57*'VCO2-LBM'!E324-3.23*'VO2-LBM'!E324)/1000</f>
        <v>3.2266285714285732</v>
      </c>
      <c r="F324" s="355">
        <f>(4.57*'VCO2-LBM'!F324-3.23*'VO2-LBM'!F324)/1000</f>
        <v>1.7068953846153891</v>
      </c>
      <c r="G324" s="355">
        <f>(4.57*'VCO2-LBM'!G324-3.23*'VO2-LBM'!G324)/1000</f>
        <v>3.3558164383561615</v>
      </c>
      <c r="H324" s="329">
        <f>(4.57*'VCO2-LBM'!H324-3.23*'VO2-LBM'!H324)/1000</f>
        <v>1.892048730158731</v>
      </c>
      <c r="I324" s="329">
        <f>(4.57*'VCO2-LBM'!I324-3.23*'VO2-LBM'!I324)/1000</f>
        <v>3.7550833333333338</v>
      </c>
      <c r="J324" s="329">
        <f>(4.57*'VCO2-LBM'!J324-3.23*'VO2-LBM'!J324)/1000</f>
        <v>2.950405343511453</v>
      </c>
      <c r="K324" s="106">
        <f>(4.57*'VCO2-LBM'!K324-3.23*'VO2-LBM'!K324)/1000</f>
        <v>2.9452740944881879</v>
      </c>
      <c r="L324" s="329">
        <f t="shared" ref="L324:P324" si="607">AVERAGE(C324:C326)</f>
        <v>4.1441299233716471</v>
      </c>
      <c r="M324" s="329">
        <f t="shared" si="607"/>
        <v>2.4625014732965007</v>
      </c>
      <c r="N324" s="329">
        <f t="shared" si="607"/>
        <v>3.0426964285714284</v>
      </c>
      <c r="O324" s="329">
        <f t="shared" si="607"/>
        <v>2.1296394871794893</v>
      </c>
      <c r="P324" s="329">
        <f t="shared" si="607"/>
        <v>2.7341659360730586</v>
      </c>
      <c r="Q324" s="329">
        <f t="shared" ref="Q324" si="608">AVERAGE(H324:H326)</f>
        <v>2.0768247089947085</v>
      </c>
      <c r="R324" s="329">
        <f t="shared" ref="R324" si="609">AVERAGE(I324:I326)</f>
        <v>3.1912055555555567</v>
      </c>
      <c r="S324" s="329">
        <f t="shared" ref="S324" si="610">AVERAGE(J324:J326)</f>
        <v>2.9927184223918597</v>
      </c>
      <c r="T324" s="329">
        <f t="shared" ref="T324" si="611">AVERAGE(K324:K326)</f>
        <v>4.1098750131233599</v>
      </c>
      <c r="U324" s="357">
        <f t="shared" ref="U324" si="612">AVERAGE(L324:T324)</f>
        <v>2.9870841053952897</v>
      </c>
    </row>
    <row r="325" spans="1:21">
      <c r="A325" s="223">
        <v>43727</v>
      </c>
      <c r="B325" s="224">
        <v>2.3489120370370302</v>
      </c>
      <c r="C325" s="354">
        <f>(4.57*'VCO2-LBM'!C325-3.23*'VO2-LBM'!C325)/1000</f>
        <v>4.3614023563218396</v>
      </c>
      <c r="D325" s="355">
        <f>(4.57*'VCO2-LBM'!D325-3.23*'VO2-LBM'!D325)/1000</f>
        <v>2.6895102209944763</v>
      </c>
      <c r="E325" s="355">
        <f>(4.57*'VCO2-LBM'!E325-3.23*'VO2-LBM'!E325)/1000</f>
        <v>2.7767732142857131</v>
      </c>
      <c r="F325" s="355">
        <f>(4.57*'VCO2-LBM'!F325-3.23*'VO2-LBM'!F325)/1000</f>
        <v>2.7748600000000008</v>
      </c>
      <c r="G325" s="355">
        <f>(4.57*'VCO2-LBM'!G325-3.23*'VO2-LBM'!G325)/1000</f>
        <v>2.7478580821917804</v>
      </c>
      <c r="H325" s="329">
        <f>(4.57*'VCO2-LBM'!H325-3.23*'VO2-LBM'!H325)/1000</f>
        <v>1.8094549206349184</v>
      </c>
      <c r="I325" s="329">
        <f>(4.57*'VCO2-LBM'!I325-3.23*'VO2-LBM'!I325)/1000</f>
        <v>3.030433333333336</v>
      </c>
      <c r="J325" s="329">
        <f>(4.57*'VCO2-LBM'!J325-3.23*'VO2-LBM'!J325)/1000</f>
        <v>2.8221680916030509</v>
      </c>
      <c r="K325" s="106">
        <f>(4.57*'VCO2-LBM'!K325-3.23*'VO2-LBM'!K325)/1000</f>
        <v>3.4054319685039371</v>
      </c>
      <c r="L325" s="329"/>
      <c r="M325" s="329"/>
      <c r="N325" s="329"/>
      <c r="O325" s="329"/>
      <c r="P325" s="329"/>
      <c r="Q325" s="329"/>
      <c r="R325" s="329"/>
      <c r="S325" s="329"/>
      <c r="T325" s="329"/>
      <c r="U325" s="357">
        <f t="shared" ref="U325" si="613">STDEV(L324:T324)/SQRT(COUNT(L324:T324))</f>
        <v>0.25130610125794645</v>
      </c>
    </row>
    <row r="326" spans="1:21">
      <c r="A326" s="223">
        <v>43727</v>
      </c>
      <c r="B326" s="224">
        <v>2.3628009259259199</v>
      </c>
      <c r="C326" s="354">
        <f>(4.57*'VCO2-LBM'!C326-3.23*'VO2-LBM'!C326)/1000</f>
        <v>3.7329782758620675</v>
      </c>
      <c r="D326" s="355">
        <f>(4.57*'VCO2-LBM'!D326-3.23*'VO2-LBM'!D326)/1000</f>
        <v>2.0328334254143638</v>
      </c>
      <c r="E326" s="355">
        <f>(4.57*'VCO2-LBM'!E326-3.23*'VO2-LBM'!E326)/1000</f>
        <v>3.1246874999999981</v>
      </c>
      <c r="F326" s="355">
        <f>(4.57*'VCO2-LBM'!F326-3.23*'VO2-LBM'!F326)/1000</f>
        <v>1.9071630769230778</v>
      </c>
      <c r="G326" s="355">
        <f>(4.57*'VCO2-LBM'!G326-3.23*'VO2-LBM'!G326)/1000</f>
        <v>2.0988232876712338</v>
      </c>
      <c r="H326" s="329">
        <f>(4.57*'VCO2-LBM'!H326-3.23*'VO2-LBM'!H326)/1000</f>
        <v>2.5289704761904761</v>
      </c>
      <c r="I326" s="329">
        <f>(4.57*'VCO2-LBM'!I326-3.23*'VO2-LBM'!I326)/1000</f>
        <v>2.7881000000000005</v>
      </c>
      <c r="J326" s="329">
        <f>(4.57*'VCO2-LBM'!J326-3.23*'VO2-LBM'!J326)/1000</f>
        <v>3.2055818320610743</v>
      </c>
      <c r="K326" s="106">
        <f>(4.57*'VCO2-LBM'!K326-3.23*'VO2-LBM'!K326)/1000</f>
        <v>5.9789189763779538</v>
      </c>
      <c r="L326" s="329"/>
      <c r="M326" s="329"/>
      <c r="N326" s="329"/>
      <c r="O326" s="329"/>
      <c r="P326" s="329"/>
      <c r="Q326" s="329"/>
      <c r="R326" s="329"/>
      <c r="S326" s="329"/>
      <c r="T326" s="329"/>
      <c r="U326" s="357"/>
    </row>
    <row r="327" spans="1:21">
      <c r="A327" s="223">
        <v>43727</v>
      </c>
      <c r="B327" s="224">
        <v>2.3766898148148101</v>
      </c>
      <c r="C327" s="354">
        <f>(4.57*'VCO2-LBM'!C327-3.23*'VO2-LBM'!C327)/1000</f>
        <v>3.3383773563218417</v>
      </c>
      <c r="D327" s="355">
        <f>(4.57*'VCO2-LBM'!D327-3.23*'VO2-LBM'!D327)/1000</f>
        <v>2.578143093922654</v>
      </c>
      <c r="E327" s="355">
        <f>(4.57*'VCO2-LBM'!E327-3.23*'VO2-LBM'!E327)/1000</f>
        <v>2.447807142857144</v>
      </c>
      <c r="F327" s="355">
        <f>(4.57*'VCO2-LBM'!F327-3.23*'VO2-LBM'!F327)/1000</f>
        <v>1.3757784615384625</v>
      </c>
      <c r="G327" s="355">
        <f>(4.57*'VCO2-LBM'!G327-3.23*'VO2-LBM'!G327)/1000</f>
        <v>2.487222328767122</v>
      </c>
      <c r="H327" s="329">
        <f>(4.57*'VCO2-LBM'!H327-3.23*'VO2-LBM'!H327)/1000</f>
        <v>1.023191746031749</v>
      </c>
      <c r="I327" s="329">
        <f>(4.57*'VCO2-LBM'!I327-3.23*'VO2-LBM'!I327)/1000</f>
        <v>2.9463999999999997</v>
      </c>
      <c r="J327" s="329">
        <f>(4.57*'VCO2-LBM'!J327-3.23*'VO2-LBM'!J327)/1000</f>
        <v>1.7869177099236604</v>
      </c>
      <c r="K327" s="106">
        <f>(4.57*'VCO2-LBM'!K327-3.23*'VO2-LBM'!K327)/1000</f>
        <v>4.3968228346456693</v>
      </c>
      <c r="L327" s="329">
        <f t="shared" ref="L327:P327" si="614">AVERAGE(C327:C329)</f>
        <v>3.2514133524904238</v>
      </c>
      <c r="M327" s="329">
        <f t="shared" si="614"/>
        <v>2.0743201657458576</v>
      </c>
      <c r="N327" s="329">
        <f t="shared" si="614"/>
        <v>2.8499732142857161</v>
      </c>
      <c r="O327" s="329">
        <f t="shared" si="614"/>
        <v>1.6132656410256423</v>
      </c>
      <c r="P327" s="329">
        <f t="shared" si="614"/>
        <v>3.8297631963470322</v>
      </c>
      <c r="Q327" s="329">
        <f t="shared" ref="Q327" si="615">AVERAGE(H327:H329)</f>
        <v>1.7982340740740772</v>
      </c>
      <c r="R327" s="329">
        <f t="shared" ref="R327" si="616">AVERAGE(I327:I329)</f>
        <v>2.7096166666666659</v>
      </c>
      <c r="S327" s="329">
        <f t="shared" ref="S327" si="617">AVERAGE(J327:J329)</f>
        <v>1.596497760814249</v>
      </c>
      <c r="T327" s="329">
        <f t="shared" ref="T327" si="618">AVERAGE(K327:K329)</f>
        <v>4.4989681102362225</v>
      </c>
      <c r="U327" s="357">
        <f t="shared" ref="U327" si="619">AVERAGE(L327:T327)</f>
        <v>2.6913391312984323</v>
      </c>
    </row>
    <row r="328" spans="1:21">
      <c r="A328" s="223">
        <v>43727</v>
      </c>
      <c r="B328" s="224">
        <v>2.3905787037036998</v>
      </c>
      <c r="C328" s="354">
        <f>(4.57*'VCO2-LBM'!C328-3.23*'VO2-LBM'!C328)/1000</f>
        <v>2.9115990804597733</v>
      </c>
      <c r="D328" s="355">
        <f>(4.57*'VCO2-LBM'!D328-3.23*'VO2-LBM'!D328)/1000</f>
        <v>1.7572212707182324</v>
      </c>
      <c r="E328" s="355">
        <f>(4.57*'VCO2-LBM'!E328-3.23*'VO2-LBM'!E328)/1000</f>
        <v>2.4298232142857161</v>
      </c>
      <c r="F328" s="355">
        <f>(4.57*'VCO2-LBM'!F328-3.23*'VO2-LBM'!F328)/1000</f>
        <v>1.725544615384617</v>
      </c>
      <c r="G328" s="355">
        <f>(4.57*'VCO2-LBM'!G328-3.23*'VO2-LBM'!G328)/1000</f>
        <v>4.6769111643835641</v>
      </c>
      <c r="H328" s="329">
        <f>(4.57*'VCO2-LBM'!H328-3.23*'VO2-LBM'!H328)/1000</f>
        <v>1.4386065079365089</v>
      </c>
      <c r="I328" s="329">
        <f>(4.57*'VCO2-LBM'!I328-3.23*'VO2-LBM'!I328)/1000</f>
        <v>2.3099333333333325</v>
      </c>
      <c r="J328" s="329">
        <f>(4.57*'VCO2-LBM'!J328-3.23*'VO2-LBM'!J328)/1000</f>
        <v>1.7458804580152683</v>
      </c>
      <c r="K328" s="106">
        <f>(4.57*'VCO2-LBM'!K328-3.23*'VO2-LBM'!K328)/1000</f>
        <v>3.4404731496063032</v>
      </c>
      <c r="L328" s="329"/>
      <c r="M328" s="329"/>
      <c r="N328" s="329"/>
      <c r="O328" s="329"/>
      <c r="P328" s="329"/>
      <c r="Q328" s="329"/>
      <c r="R328" s="329"/>
      <c r="S328" s="329"/>
      <c r="T328" s="329"/>
      <c r="U328" s="357">
        <f t="shared" ref="U328" si="620">STDEV(L327:T327)/SQRT(COUNT(L327:T327))</f>
        <v>0.34241752809272535</v>
      </c>
    </row>
    <row r="329" spans="1:21">
      <c r="A329" s="223">
        <v>43727</v>
      </c>
      <c r="B329" s="224">
        <v>2.40446759259259</v>
      </c>
      <c r="C329" s="354">
        <f>(4.57*'VCO2-LBM'!C329-3.23*'VO2-LBM'!C329)/1000</f>
        <v>3.5042636206896551</v>
      </c>
      <c r="D329" s="355">
        <f>(4.57*'VCO2-LBM'!D329-3.23*'VO2-LBM'!D329)/1000</f>
        <v>1.8875961325966855</v>
      </c>
      <c r="E329" s="355">
        <f>(4.57*'VCO2-LBM'!E329-3.23*'VO2-LBM'!E329)/1000</f>
        <v>3.672289285714287</v>
      </c>
      <c r="F329" s="355">
        <f>(4.57*'VCO2-LBM'!F329-3.23*'VO2-LBM'!F329)/1000</f>
        <v>1.7384738461538474</v>
      </c>
      <c r="G329" s="355">
        <f>(4.57*'VCO2-LBM'!G329-3.23*'VO2-LBM'!G329)/1000</f>
        <v>4.3251560958904101</v>
      </c>
      <c r="H329" s="329">
        <f>(4.57*'VCO2-LBM'!H329-3.23*'VO2-LBM'!H329)/1000</f>
        <v>2.9329039682539735</v>
      </c>
      <c r="I329" s="329">
        <f>(4.57*'VCO2-LBM'!I329-3.23*'VO2-LBM'!I329)/1000</f>
        <v>2.8725166666666664</v>
      </c>
      <c r="J329" s="329">
        <f>(4.57*'VCO2-LBM'!J329-3.23*'VO2-LBM'!J329)/1000</f>
        <v>1.2566951145038183</v>
      </c>
      <c r="K329" s="106">
        <f>(4.57*'VCO2-LBM'!K329-3.23*'VO2-LBM'!K329)/1000</f>
        <v>5.6596083464566949</v>
      </c>
      <c r="L329" s="329"/>
      <c r="M329" s="329"/>
      <c r="N329" s="329"/>
      <c r="O329" s="329"/>
      <c r="P329" s="329"/>
      <c r="Q329" s="329"/>
      <c r="R329" s="329"/>
      <c r="S329" s="329"/>
      <c r="T329" s="329"/>
      <c r="U329" s="357"/>
    </row>
    <row r="330" spans="1:21">
      <c r="A330" s="223">
        <v>43727</v>
      </c>
      <c r="B330" s="224">
        <v>2.4183564814814802</v>
      </c>
      <c r="C330" s="354">
        <f>(4.57*'VCO2-LBM'!C330-3.23*'VO2-LBM'!C330)/1000</f>
        <v>3.5976963218390794</v>
      </c>
      <c r="D330" s="355">
        <f>(4.57*'VCO2-LBM'!D330-3.23*'VO2-LBM'!D330)/1000</f>
        <v>3.3539889502762454</v>
      </c>
      <c r="E330" s="355">
        <f>(4.57*'VCO2-LBM'!E330-3.23*'VO2-LBM'!E330)/1000</f>
        <v>1.713664285714287</v>
      </c>
      <c r="F330" s="355">
        <f>(4.57*'VCO2-LBM'!F330-3.23*'VO2-LBM'!F330)/1000</f>
        <v>1.8107523076923098</v>
      </c>
      <c r="G330" s="355">
        <f>(4.57*'VCO2-LBM'!G330-3.23*'VO2-LBM'!G330)/1000</f>
        <v>4.6235354794520536</v>
      </c>
      <c r="H330" s="329">
        <f>(4.57*'VCO2-LBM'!H330-3.23*'VO2-LBM'!H330)/1000</f>
        <v>2.130828571428574</v>
      </c>
      <c r="I330" s="329">
        <f>(4.57*'VCO2-LBM'!I330-3.23*'VO2-LBM'!I330)/1000</f>
        <v>3.2542166666666672</v>
      </c>
      <c r="J330" s="329">
        <f>(4.57*'VCO2-LBM'!J330-3.23*'VO2-LBM'!J330)/1000</f>
        <v>2.986932824427484</v>
      </c>
      <c r="K330" s="106">
        <f>(4.57*'VCO2-LBM'!K330-3.23*'VO2-LBM'!K330)/1000</f>
        <v>3.4184308661417382</v>
      </c>
      <c r="L330" s="329">
        <f t="shared" ref="L330:P330" si="621">AVERAGE(C330:C332)</f>
        <v>3.1942645402298844</v>
      </c>
      <c r="M330" s="329">
        <f t="shared" si="621"/>
        <v>2.5328873848987135</v>
      </c>
      <c r="N330" s="329">
        <f t="shared" si="621"/>
        <v>1.7435464285714299</v>
      </c>
      <c r="O330" s="329">
        <f t="shared" si="621"/>
        <v>1.6582753846153853</v>
      </c>
      <c r="P330" s="329">
        <f t="shared" si="621"/>
        <v>2.9796376940639284</v>
      </c>
      <c r="Q330" s="329">
        <f t="shared" ref="Q330" si="622">AVERAGE(H330:H332)</f>
        <v>1.0274604232804243</v>
      </c>
      <c r="R330" s="329">
        <f t="shared" ref="R330" si="623">AVERAGE(I330:I332)</f>
        <v>3.1434833333333341</v>
      </c>
      <c r="S330" s="329">
        <f t="shared" ref="S330" si="624">AVERAGE(J330:J332)</f>
        <v>1.9938956743002576</v>
      </c>
      <c r="T330" s="329">
        <f t="shared" ref="T330" si="625">AVERAGE(K330:K332)</f>
        <v>3.0205994488189005</v>
      </c>
      <c r="U330" s="357">
        <f t="shared" ref="U330" si="626">AVERAGE(L330:T330)</f>
        <v>2.3660055902346953</v>
      </c>
    </row>
    <row r="331" spans="1:21">
      <c r="A331" s="223">
        <v>43727</v>
      </c>
      <c r="B331" s="224">
        <v>2.4322453703703699</v>
      </c>
      <c r="C331" s="354">
        <f>(4.57*'VCO2-LBM'!C331-3.23*'VO2-LBM'!C331)/1000</f>
        <v>2.9400229310344841</v>
      </c>
      <c r="D331" s="355">
        <f>(4.57*'VCO2-LBM'!D331-3.23*'VO2-LBM'!D331)/1000</f>
        <v>2.2003980662983449</v>
      </c>
      <c r="E331" s="355">
        <f>(4.57*'VCO2-LBM'!E331-3.23*'VO2-LBM'!E331)/1000</f>
        <v>2.0712053571428588</v>
      </c>
      <c r="F331" s="355">
        <f>(4.57*'VCO2-LBM'!F331-3.23*'VO2-LBM'!F331)/1000</f>
        <v>1.6134800000000014</v>
      </c>
      <c r="G331" s="355">
        <f>(4.57*'VCO2-LBM'!G331-3.23*'VO2-LBM'!G331)/1000</f>
        <v>2.4363504794520576</v>
      </c>
      <c r="H331" s="329">
        <f>(4.57*'VCO2-LBM'!H331-3.23*'VO2-LBM'!H331)/1000</f>
        <v>0.66171857142857149</v>
      </c>
      <c r="I331" s="329">
        <f>(4.57*'VCO2-LBM'!I331-3.23*'VO2-LBM'!I331)/1000</f>
        <v>3.9274333333333344</v>
      </c>
      <c r="J331" s="329">
        <f>(4.57*'VCO2-LBM'!J331-3.23*'VO2-LBM'!J331)/1000</f>
        <v>2.0096604580152708</v>
      </c>
      <c r="K331" s="106">
        <f>(4.57*'VCO2-LBM'!K331-3.23*'VO2-LBM'!K331)/1000</f>
        <v>4.3888497637795298</v>
      </c>
      <c r="L331" s="329"/>
      <c r="M331" s="329"/>
      <c r="N331" s="329"/>
      <c r="O331" s="329"/>
      <c r="P331" s="329"/>
      <c r="Q331" s="329"/>
      <c r="R331" s="329"/>
      <c r="S331" s="329"/>
      <c r="T331" s="329"/>
      <c r="U331" s="357">
        <f t="shared" ref="U331" si="627">STDEV(L330:T330)/SQRT(COUNT(L330:T330))</f>
        <v>0.26198701056103774</v>
      </c>
    </row>
    <row r="332" spans="1:21">
      <c r="A332" s="223">
        <v>43727</v>
      </c>
      <c r="B332" s="224">
        <v>2.4461342592592592</v>
      </c>
      <c r="C332" s="354">
        <f>(4.57*'VCO2-LBM'!C332-3.23*'VO2-LBM'!C332)/1000</f>
        <v>3.0450743678160905</v>
      </c>
      <c r="D332" s="355">
        <f>(4.57*'VCO2-LBM'!D332-3.23*'VO2-LBM'!D332)/1000</f>
        <v>2.0442751381215496</v>
      </c>
      <c r="E332" s="355">
        <f>(4.57*'VCO2-LBM'!E332-3.23*'VO2-LBM'!E332)/1000</f>
        <v>1.4457696428571434</v>
      </c>
      <c r="F332" s="355">
        <f>(4.57*'VCO2-LBM'!F332-3.23*'VO2-LBM'!F332)/1000</f>
        <v>1.5505938461538444</v>
      </c>
      <c r="G332" s="355">
        <f>(4.57*'VCO2-LBM'!G332-3.23*'VO2-LBM'!G332)/1000</f>
        <v>1.8790271232876747</v>
      </c>
      <c r="H332" s="329">
        <f>(4.57*'VCO2-LBM'!H332-3.23*'VO2-LBM'!H332)/1000</f>
        <v>0.28983412698412758</v>
      </c>
      <c r="I332" s="329">
        <f>(4.57*'VCO2-LBM'!I332-3.23*'VO2-LBM'!I332)/1000</f>
        <v>2.248800000000001</v>
      </c>
      <c r="J332" s="329">
        <f>(4.57*'VCO2-LBM'!J332-3.23*'VO2-LBM'!J332)/1000</f>
        <v>0.98509374045801812</v>
      </c>
      <c r="K332" s="106">
        <f>(4.57*'VCO2-LBM'!K332-3.23*'VO2-LBM'!K332)/1000</f>
        <v>1.2545177165354344</v>
      </c>
      <c r="L332" s="329"/>
      <c r="M332" s="329"/>
      <c r="N332" s="329"/>
      <c r="O332" s="329"/>
      <c r="P332" s="329"/>
      <c r="Q332" s="329"/>
      <c r="R332" s="329"/>
      <c r="S332" s="329"/>
      <c r="T332" s="329"/>
      <c r="U332" s="357"/>
    </row>
    <row r="333" spans="1:21">
      <c r="A333" s="223">
        <v>43727</v>
      </c>
      <c r="B333" s="224">
        <v>2.46002314814814</v>
      </c>
      <c r="C333" s="354">
        <f>(4.57*'VCO2-LBM'!C333-3.23*'VO2-LBM'!C333)/1000</f>
        <v>1.7143397701149425</v>
      </c>
      <c r="D333" s="355">
        <f>(4.57*'VCO2-LBM'!D333-3.23*'VO2-LBM'!D333)/1000</f>
        <v>1.1688914364640897</v>
      </c>
      <c r="E333" s="355">
        <f>(4.57*'VCO2-LBM'!E333-3.23*'VO2-LBM'!E333)/1000</f>
        <v>2.60535535714286</v>
      </c>
      <c r="F333" s="355">
        <f>(4.57*'VCO2-LBM'!F333-3.23*'VO2-LBM'!F333)/1000</f>
        <v>2.1845323076923031</v>
      </c>
      <c r="G333" s="355">
        <f>(4.57*'VCO2-LBM'!G333-3.23*'VO2-LBM'!G333)/1000</f>
        <v>1.7348704794520544</v>
      </c>
      <c r="H333" s="329">
        <f>(4.57*'VCO2-LBM'!H333-3.23*'VO2-LBM'!H333)/1000</f>
        <v>0.82969158730158965</v>
      </c>
      <c r="I333" s="329">
        <f>(4.57*'VCO2-LBM'!I333-3.23*'VO2-LBM'!I333)/1000</f>
        <v>1.7840666666666676</v>
      </c>
      <c r="J333" s="329">
        <f>(4.57*'VCO2-LBM'!J333-3.23*'VO2-LBM'!J333)/1000</f>
        <v>1.4439254961832084</v>
      </c>
      <c r="K333" s="106">
        <f>(4.57*'VCO2-LBM'!K333-3.23*'VO2-LBM'!K333)/1000</f>
        <v>2.7056011023622086</v>
      </c>
      <c r="L333" s="329">
        <f t="shared" ref="L333:P333" si="628">AVERAGE(C333:C335)</f>
        <v>2.3790062068965532</v>
      </c>
      <c r="M333" s="329">
        <f t="shared" si="628"/>
        <v>1.7855868324125233</v>
      </c>
      <c r="N333" s="329">
        <f t="shared" si="628"/>
        <v>1.8690696428571447</v>
      </c>
      <c r="O333" s="329">
        <f t="shared" si="628"/>
        <v>1.4688102564102561</v>
      </c>
      <c r="P333" s="329">
        <f t="shared" si="628"/>
        <v>1.8232829452054817</v>
      </c>
      <c r="Q333" s="329">
        <f t="shared" ref="Q333" si="629">AVERAGE(H333:H335)</f>
        <v>1.3744970899470943</v>
      </c>
      <c r="R333" s="329">
        <f t="shared" ref="R333" si="630">AVERAGE(I333:I335)</f>
        <v>3.1326944444444447</v>
      </c>
      <c r="S333" s="329">
        <f t="shared" ref="S333" si="631">AVERAGE(J333:J335)</f>
        <v>1.6892614758269737</v>
      </c>
      <c r="T333" s="329">
        <f t="shared" ref="T333" si="632">AVERAGE(K333:K335)</f>
        <v>1.9789606561679829</v>
      </c>
      <c r="U333" s="357">
        <f t="shared" ref="U333" si="633">AVERAGE(L333:T333)</f>
        <v>1.9445743944631617</v>
      </c>
    </row>
    <row r="334" spans="1:21">
      <c r="A334" s="223">
        <v>43727</v>
      </c>
      <c r="B334" s="224">
        <v>2.4739120370370302</v>
      </c>
      <c r="C334" s="354">
        <f>(4.57*'VCO2-LBM'!C334-3.23*'VO2-LBM'!C334)/1000</f>
        <v>2.2219352298850592</v>
      </c>
      <c r="D334" s="355">
        <f>(4.57*'VCO2-LBM'!D334-3.23*'VO2-LBM'!D334)/1000</f>
        <v>1.7631696132596681</v>
      </c>
      <c r="E334" s="355">
        <f>(4.57*'VCO2-LBM'!E334-3.23*'VO2-LBM'!E334)/1000</f>
        <v>1.5480482142857164</v>
      </c>
      <c r="F334" s="355">
        <f>(4.57*'VCO2-LBM'!F334-3.23*'VO2-LBM'!F334)/1000</f>
        <v>1.0078200000000015</v>
      </c>
      <c r="G334" s="355">
        <f>(4.57*'VCO2-LBM'!G334-3.23*'VO2-LBM'!G334)/1000</f>
        <v>0.94973191780821975</v>
      </c>
      <c r="H334" s="329">
        <f>(4.57*'VCO2-LBM'!H334-3.23*'VO2-LBM'!H334)/1000</f>
        <v>1.6938949206349281</v>
      </c>
      <c r="I334" s="329">
        <f>(4.57*'VCO2-LBM'!I334-3.23*'VO2-LBM'!I334)/1000</f>
        <v>4.1323333333333325</v>
      </c>
      <c r="J334" s="329">
        <f>(4.57*'VCO2-LBM'!J334-3.23*'VO2-LBM'!J334)/1000</f>
        <v>1.3296668702290062</v>
      </c>
      <c r="K334" s="106">
        <f>(4.57*'VCO2-LBM'!K334-3.23*'VO2-LBM'!K334)/1000</f>
        <v>1.7036001574803195</v>
      </c>
      <c r="L334" s="329"/>
      <c r="M334" s="329"/>
      <c r="N334" s="329"/>
      <c r="O334" s="329"/>
      <c r="P334" s="329"/>
      <c r="Q334" s="329"/>
      <c r="R334" s="329"/>
      <c r="S334" s="329"/>
      <c r="T334" s="329"/>
      <c r="U334" s="357">
        <f t="shared" ref="U334" si="634">STDEV(L333:T333)/SQRT(COUNT(L333:T333))</f>
        <v>0.1773162832688738</v>
      </c>
    </row>
    <row r="335" spans="1:21">
      <c r="A335" s="223">
        <v>43727</v>
      </c>
      <c r="B335" s="224">
        <v>2.4878009259259199</v>
      </c>
      <c r="C335" s="354">
        <f>(4.57*'VCO2-LBM'!C335-3.23*'VO2-LBM'!C335)/1000</f>
        <v>3.200743620689658</v>
      </c>
      <c r="D335" s="355">
        <f>(4.57*'VCO2-LBM'!D335-3.23*'VO2-LBM'!D335)/1000</f>
        <v>2.4246994475138126</v>
      </c>
      <c r="E335" s="355">
        <f>(4.57*'VCO2-LBM'!E335-3.23*'VO2-LBM'!E335)/1000</f>
        <v>1.4538053571428573</v>
      </c>
      <c r="F335" s="355">
        <f>(4.57*'VCO2-LBM'!F335-3.23*'VO2-LBM'!F335)/1000</f>
        <v>1.2140784615384637</v>
      </c>
      <c r="G335" s="355">
        <f>(4.57*'VCO2-LBM'!G335-3.23*'VO2-LBM'!G335)/1000</f>
        <v>2.7852464383561708</v>
      </c>
      <c r="H335" s="329">
        <f>(4.57*'VCO2-LBM'!H335-3.23*'VO2-LBM'!H335)/1000</f>
        <v>1.599904761904765</v>
      </c>
      <c r="I335" s="329">
        <f>(4.57*'VCO2-LBM'!I335-3.23*'VO2-LBM'!I335)/1000</f>
        <v>3.4816833333333341</v>
      </c>
      <c r="J335" s="329">
        <f>(4.57*'VCO2-LBM'!J335-3.23*'VO2-LBM'!J335)/1000</f>
        <v>2.2941920610687068</v>
      </c>
      <c r="K335" s="106">
        <f>(4.57*'VCO2-LBM'!K335-3.23*'VO2-LBM'!K335)/1000</f>
        <v>1.5276807086614208</v>
      </c>
      <c r="L335" s="329"/>
      <c r="M335" s="329"/>
      <c r="N335" s="329"/>
      <c r="O335" s="329"/>
      <c r="P335" s="329"/>
      <c r="Q335" s="329"/>
      <c r="R335" s="329"/>
      <c r="S335" s="329"/>
      <c r="T335" s="329"/>
      <c r="U335" s="357"/>
    </row>
    <row r="336" spans="1:21">
      <c r="A336" s="223">
        <v>43727</v>
      </c>
      <c r="B336" s="224">
        <v>2.5016898148148101</v>
      </c>
      <c r="C336" s="354">
        <f>(4.57*'VCO2-LBM'!C336-3.23*'VO2-LBM'!C336)/1000</f>
        <v>1.1972904597701126</v>
      </c>
      <c r="D336" s="355">
        <f>(4.57*'VCO2-LBM'!D336-3.23*'VO2-LBM'!D336)/1000</f>
        <v>2.3543977900552511</v>
      </c>
      <c r="E336" s="355">
        <f>(4.57*'VCO2-LBM'!E336-3.23*'VO2-LBM'!E336)/1000</f>
        <v>1.496716071428571</v>
      </c>
      <c r="F336" s="355">
        <f>(4.57*'VCO2-LBM'!F336-3.23*'VO2-LBM'!F336)/1000</f>
        <v>1.3337415384615414</v>
      </c>
      <c r="G336" s="355">
        <f>(4.57*'VCO2-LBM'!G336-3.23*'VO2-LBM'!G336)/1000</f>
        <v>0.66239986301369758</v>
      </c>
      <c r="H336" s="329">
        <f>(4.57*'VCO2-LBM'!H336-3.23*'VO2-LBM'!H336)/1000</f>
        <v>0.61110587301587294</v>
      </c>
      <c r="I336" s="329">
        <f>(4.57*'VCO2-LBM'!I336-3.23*'VO2-LBM'!I336)/1000</f>
        <v>2.4026833333333362</v>
      </c>
      <c r="J336" s="329">
        <f>(4.57*'VCO2-LBM'!J336-3.23*'VO2-LBM'!J336)/1000</f>
        <v>2.7251996946564905</v>
      </c>
      <c r="K336" s="106">
        <f>(4.57*'VCO2-LBM'!K336-3.23*'VO2-LBM'!K336)/1000</f>
        <v>1.4364867716535428</v>
      </c>
      <c r="L336" s="329">
        <f t="shared" ref="L336:P336" si="635">AVERAGE(C336:C338)</f>
        <v>1.5981056896551733</v>
      </c>
      <c r="M336" s="329">
        <f t="shared" si="635"/>
        <v>1.5206749539594864</v>
      </c>
      <c r="N336" s="329">
        <f t="shared" si="635"/>
        <v>1.5237428571428573</v>
      </c>
      <c r="O336" s="329">
        <f t="shared" si="635"/>
        <v>2.221548717948719</v>
      </c>
      <c r="P336" s="329">
        <f t="shared" si="635"/>
        <v>0.77045390410958869</v>
      </c>
      <c r="Q336" s="329">
        <f t="shared" ref="Q336" si="636">AVERAGE(H336:H338)</f>
        <v>1.0510400529100534</v>
      </c>
      <c r="R336" s="329">
        <f t="shared" ref="R336" si="637">AVERAGE(I336:I338)</f>
        <v>2.9613833333333344</v>
      </c>
      <c r="S336" s="329">
        <f t="shared" ref="S336" si="638">AVERAGE(J336:J338)</f>
        <v>2.2567604071246845</v>
      </c>
      <c r="T336" s="329">
        <f t="shared" ref="T336" si="639">AVERAGE(K336:K338)</f>
        <v>2.1669120997375337</v>
      </c>
      <c r="U336" s="357">
        <f t="shared" ref="U336" si="640">AVERAGE(L336:T336)</f>
        <v>1.7856246684357144</v>
      </c>
    </row>
    <row r="337" spans="1:21">
      <c r="A337" s="223">
        <v>43727</v>
      </c>
      <c r="B337" s="224">
        <v>2.5155787037036998</v>
      </c>
      <c r="C337" s="354">
        <f>(4.57*'VCO2-LBM'!C337-3.23*'VO2-LBM'!C337)/1000</f>
        <v>2.4605709770114954</v>
      </c>
      <c r="D337" s="355">
        <f>(4.57*'VCO2-LBM'!D337-3.23*'VO2-LBM'!D337)/1000</f>
        <v>1.0480878453038696</v>
      </c>
      <c r="E337" s="355">
        <f>(4.57*'VCO2-LBM'!E337-3.23*'VO2-LBM'!E337)/1000</f>
        <v>1.3841196428571438</v>
      </c>
      <c r="F337" s="355">
        <f>(4.57*'VCO2-LBM'!F337-3.23*'VO2-LBM'!F337)/1000</f>
        <v>2.3804169230769223</v>
      </c>
      <c r="G337" s="355">
        <f>(4.57*'VCO2-LBM'!G337-3.23*'VO2-LBM'!G337)/1000</f>
        <v>0.49543801369863105</v>
      </c>
      <c r="H337" s="329">
        <f>(4.57*'VCO2-LBM'!H337-3.23*'VO2-LBM'!H337)/1000</f>
        <v>0.24827396825397044</v>
      </c>
      <c r="I337" s="329">
        <f>(4.57*'VCO2-LBM'!I337-3.23*'VO2-LBM'!I337)/1000</f>
        <v>2.9210000000000038</v>
      </c>
      <c r="J337" s="329">
        <f>(4.57*'VCO2-LBM'!J337-3.23*'VO2-LBM'!J337)/1000</f>
        <v>1.9988270229007685</v>
      </c>
      <c r="K337" s="106">
        <f>(4.57*'VCO2-LBM'!K337-3.23*'VO2-LBM'!K337)/1000</f>
        <v>0.82833070866141856</v>
      </c>
      <c r="L337" s="329"/>
      <c r="M337" s="329"/>
      <c r="N337" s="329"/>
      <c r="O337" s="329"/>
      <c r="P337" s="329"/>
      <c r="Q337" s="329"/>
      <c r="R337" s="329"/>
      <c r="S337" s="329"/>
      <c r="T337" s="329"/>
      <c r="U337" s="357">
        <f t="shared" ref="U337" si="641">STDEV(L336:T336)/SQRT(COUNT(L336:T336))</f>
        <v>0.22619796038609855</v>
      </c>
    </row>
    <row r="338" spans="1:21">
      <c r="A338" s="223">
        <v>43727</v>
      </c>
      <c r="B338" s="224">
        <v>2.52946759259259</v>
      </c>
      <c r="C338" s="354">
        <f>(4.57*'VCO2-LBM'!C338-3.23*'VO2-LBM'!C338)/1000</f>
        <v>1.1364556321839119</v>
      </c>
      <c r="D338" s="355">
        <f>(4.57*'VCO2-LBM'!D338-3.23*'VO2-LBM'!D338)/1000</f>
        <v>1.1595392265193387</v>
      </c>
      <c r="E338" s="355">
        <f>(4.57*'VCO2-LBM'!E338-3.23*'VO2-LBM'!E338)/1000</f>
        <v>1.6903928571428568</v>
      </c>
      <c r="F338" s="355">
        <f>(4.57*'VCO2-LBM'!F338-3.23*'VO2-LBM'!F338)/1000</f>
        <v>2.9504876923076937</v>
      </c>
      <c r="G338" s="355">
        <f>(4.57*'VCO2-LBM'!G338-3.23*'VO2-LBM'!G338)/1000</f>
        <v>1.1535238356164372</v>
      </c>
      <c r="H338" s="329">
        <f>(4.57*'VCO2-LBM'!H338-3.23*'VO2-LBM'!H338)/1000</f>
        <v>2.2937403174603168</v>
      </c>
      <c r="I338" s="329">
        <f>(4.57*'VCO2-LBM'!I338-3.23*'VO2-LBM'!I338)/1000</f>
        <v>3.5604666666666636</v>
      </c>
      <c r="J338" s="329">
        <f>(4.57*'VCO2-LBM'!J338-3.23*'VO2-LBM'!J338)/1000</f>
        <v>2.0462545038167939</v>
      </c>
      <c r="K338" s="106">
        <f>(4.57*'VCO2-LBM'!K338-3.23*'VO2-LBM'!K338)/1000</f>
        <v>4.2359188188976402</v>
      </c>
      <c r="L338" s="329"/>
      <c r="M338" s="329"/>
      <c r="N338" s="329"/>
      <c r="O338" s="329"/>
      <c r="P338" s="329"/>
      <c r="Q338" s="329"/>
      <c r="R338" s="329"/>
      <c r="S338" s="329"/>
      <c r="T338" s="329"/>
      <c r="U338" s="357"/>
    </row>
    <row r="339" spans="1:21">
      <c r="A339" s="223">
        <v>43727</v>
      </c>
      <c r="B339" s="224">
        <v>2.5433564814814802</v>
      </c>
      <c r="C339" s="354">
        <f>(4.57*'VCO2-LBM'!C339-3.23*'VO2-LBM'!C339)/1000</f>
        <v>0.63007500000000072</v>
      </c>
      <c r="D339" s="355">
        <f>(4.57*'VCO2-LBM'!D339-3.23*'VO2-LBM'!D339)/1000</f>
        <v>1.3980795580110517</v>
      </c>
      <c r="E339" s="355">
        <f>(4.57*'VCO2-LBM'!E339-3.23*'VO2-LBM'!E339)/1000</f>
        <v>3.9587142857142901</v>
      </c>
      <c r="F339" s="355">
        <f>(4.57*'VCO2-LBM'!F339-3.23*'VO2-LBM'!F339)/1000</f>
        <v>4.3255215384615386</v>
      </c>
      <c r="G339" s="355">
        <f>(4.57*'VCO2-LBM'!G339-3.23*'VO2-LBM'!G339)/1000</f>
        <v>1.3439506849315095</v>
      </c>
      <c r="H339" s="329">
        <f>(4.57*'VCO2-LBM'!H339-3.23*'VO2-LBM'!H339)/1000</f>
        <v>3.0173999999999976</v>
      </c>
      <c r="I339" s="329">
        <f>(4.57*'VCO2-LBM'!I339-3.23*'VO2-LBM'!I339)/1000</f>
        <v>4.4340333333333346</v>
      </c>
      <c r="J339" s="329">
        <f>(4.57*'VCO2-LBM'!J339-3.23*'VO2-LBM'!J339)/1000</f>
        <v>2.4310161832061095</v>
      </c>
      <c r="K339" s="106">
        <f>(4.57*'VCO2-LBM'!K339-3.23*'VO2-LBM'!K339)/1000</f>
        <v>2.3762233070866112</v>
      </c>
      <c r="L339" s="329">
        <f t="shared" ref="L339:P339" si="642">AVERAGE(C339:C341)</f>
        <v>1.3013139655172417</v>
      </c>
      <c r="M339" s="329">
        <f t="shared" si="642"/>
        <v>1.0461724677716404</v>
      </c>
      <c r="N339" s="329">
        <f t="shared" si="642"/>
        <v>3.4111446428571441</v>
      </c>
      <c r="O339" s="329">
        <f t="shared" si="642"/>
        <v>2.7586589743589749</v>
      </c>
      <c r="P339" s="329">
        <f t="shared" si="642"/>
        <v>1.1084040410958929</v>
      </c>
      <c r="Q339" s="329">
        <f t="shared" ref="Q339" si="643">AVERAGE(H339:H341)</f>
        <v>2.2022241798941802</v>
      </c>
      <c r="R339" s="329">
        <f t="shared" ref="R339" si="644">AVERAGE(I339:I341)</f>
        <v>4.1751722222222236</v>
      </c>
      <c r="S339" s="329">
        <f t="shared" ref="S339" si="645">AVERAGE(J339:J341)</f>
        <v>1.6631680407124714</v>
      </c>
      <c r="T339" s="329">
        <f t="shared" ref="T339" si="646">AVERAGE(K339:K341)</f>
        <v>1.9108534645669302</v>
      </c>
      <c r="U339" s="357">
        <f t="shared" ref="U339" si="647">AVERAGE(L339:T339)</f>
        <v>2.1752346665551889</v>
      </c>
    </row>
    <row r="340" spans="1:21">
      <c r="A340" s="223">
        <v>43727</v>
      </c>
      <c r="B340" s="224">
        <v>2.5572453703703699</v>
      </c>
      <c r="C340" s="354">
        <f>(4.57*'VCO2-LBM'!C340-3.23*'VO2-LBM'!C340)/1000</f>
        <v>1.123980287356324</v>
      </c>
      <c r="D340" s="355">
        <f>(4.57*'VCO2-LBM'!D340-3.23*'VO2-LBM'!D340)/1000</f>
        <v>1.2334806629834274</v>
      </c>
      <c r="E340" s="355">
        <f>(4.57*'VCO2-LBM'!E340-3.23*'VO2-LBM'!E340)/1000</f>
        <v>3.0550017857142864</v>
      </c>
      <c r="F340" s="355">
        <f>(4.57*'VCO2-LBM'!F340-3.23*'VO2-LBM'!F340)/1000</f>
        <v>1.9399261538461561</v>
      </c>
      <c r="G340" s="355">
        <f>(4.57*'VCO2-LBM'!G340-3.23*'VO2-LBM'!G340)/1000</f>
        <v>1.2444739726027438</v>
      </c>
      <c r="H340" s="329">
        <f>(4.57*'VCO2-LBM'!H340-3.23*'VO2-LBM'!H340)/1000</f>
        <v>2.1539609523809524</v>
      </c>
      <c r="I340" s="329">
        <f>(4.57*'VCO2-LBM'!I340-3.23*'VO2-LBM'!I340)/1000</f>
        <v>4.8189833333333354</v>
      </c>
      <c r="J340" s="329">
        <f>(4.57*'VCO2-LBM'!J340-3.23*'VO2-LBM'!J340)/1000</f>
        <v>1.5608467175572551</v>
      </c>
      <c r="K340" s="106">
        <f>(4.57*'VCO2-LBM'!K340-3.23*'VO2-LBM'!K340)/1000</f>
        <v>1.6225044094488221</v>
      </c>
      <c r="L340" s="329"/>
      <c r="M340" s="329"/>
      <c r="N340" s="329"/>
      <c r="O340" s="329"/>
      <c r="P340" s="329"/>
      <c r="Q340" s="329"/>
      <c r="R340" s="329"/>
      <c r="S340" s="329"/>
      <c r="T340" s="329"/>
      <c r="U340" s="357">
        <f t="shared" ref="U340" si="648">STDEV(L339:T339)/SQRT(COUNT(L339:T339))</f>
        <v>0.36088417898048025</v>
      </c>
    </row>
    <row r="341" spans="1:21">
      <c r="A341" s="223">
        <v>43727</v>
      </c>
      <c r="B341" s="224">
        <v>2.5711342592592499</v>
      </c>
      <c r="C341" s="354">
        <f>(4.57*'VCO2-LBM'!C341-3.23*'VO2-LBM'!C341)/1000</f>
        <v>2.1498866091954003</v>
      </c>
      <c r="D341" s="355">
        <f>(4.57*'VCO2-LBM'!D341-3.23*'VO2-LBM'!D341)/1000</f>
        <v>0.5069571823204424</v>
      </c>
      <c r="E341" s="355">
        <f>(4.57*'VCO2-LBM'!E341-3.23*'VO2-LBM'!E341)/1000</f>
        <v>3.219717857142856</v>
      </c>
      <c r="F341" s="355">
        <f>(4.57*'VCO2-LBM'!F341-3.23*'VO2-LBM'!F341)/1000</f>
        <v>2.0105292307692308</v>
      </c>
      <c r="G341" s="355">
        <f>(4.57*'VCO2-LBM'!G341-3.23*'VO2-LBM'!G341)/1000</f>
        <v>0.7367874657534248</v>
      </c>
      <c r="H341" s="329">
        <f>(4.57*'VCO2-LBM'!H341-3.23*'VO2-LBM'!H341)/1000</f>
        <v>1.4353115873015905</v>
      </c>
      <c r="I341" s="329">
        <f>(4.57*'VCO2-LBM'!I341-3.23*'VO2-LBM'!I341)/1000</f>
        <v>3.2725</v>
      </c>
      <c r="J341" s="329">
        <f>(4.57*'VCO2-LBM'!J341-3.23*'VO2-LBM'!J341)/1000</f>
        <v>0.99764122137404954</v>
      </c>
      <c r="K341" s="106">
        <f>(4.57*'VCO2-LBM'!K341-3.23*'VO2-LBM'!K341)/1000</f>
        <v>1.7338326771653574</v>
      </c>
      <c r="L341" s="329"/>
      <c r="M341" s="329"/>
      <c r="N341" s="329"/>
      <c r="O341" s="329"/>
      <c r="P341" s="329"/>
      <c r="Q341" s="329"/>
      <c r="R341" s="329"/>
      <c r="S341" s="329"/>
      <c r="T341" s="329"/>
      <c r="U341" s="357"/>
    </row>
    <row r="342" spans="1:21">
      <c r="A342" s="223">
        <v>43727</v>
      </c>
      <c r="B342" s="224">
        <v>2.58502314814814</v>
      </c>
      <c r="C342" s="354">
        <f>(4.57*'VCO2-LBM'!C342-3.23*'VO2-LBM'!C342)/1000</f>
        <v>0.7926282758620673</v>
      </c>
      <c r="D342" s="355">
        <f>(4.57*'VCO2-LBM'!D342-3.23*'VO2-LBM'!D342)/1000</f>
        <v>1.4927475138121553</v>
      </c>
      <c r="E342" s="355">
        <f>(4.57*'VCO2-LBM'!E342-3.23*'VO2-LBM'!E342)/1000</f>
        <v>3.1781089285714277</v>
      </c>
      <c r="F342" s="355">
        <f>(4.57*'VCO2-LBM'!F342-3.23*'VO2-LBM'!F342)/1000</f>
        <v>1.9444276923076922</v>
      </c>
      <c r="G342" s="355">
        <f>(4.57*'VCO2-LBM'!G342-3.23*'VO2-LBM'!G342)/1000</f>
        <v>3.3076683561643838</v>
      </c>
      <c r="H342" s="329">
        <f>(4.57*'VCO2-LBM'!H342-3.23*'VO2-LBM'!H342)/1000</f>
        <v>0.64711222222222209</v>
      </c>
      <c r="I342" s="329">
        <f>(4.57*'VCO2-LBM'!I342-3.23*'VO2-LBM'!I342)/1000</f>
        <v>1.1513499999999985</v>
      </c>
      <c r="J342" s="329">
        <f>(4.57*'VCO2-LBM'!J342-3.23*'VO2-LBM'!J342)/1000</f>
        <v>1.0000042748091638</v>
      </c>
      <c r="K342" s="106">
        <f>(4.57*'VCO2-LBM'!K342-3.23*'VO2-LBM'!K342)/1000</f>
        <v>3.2648174015748044</v>
      </c>
      <c r="L342" s="329">
        <f t="shared" ref="L342:P342" si="649">AVERAGE(C342:C344)</f>
        <v>0.7358065325670492</v>
      </c>
      <c r="M342" s="329">
        <f t="shared" si="649"/>
        <v>0.93927081031307791</v>
      </c>
      <c r="N342" s="329">
        <f t="shared" si="649"/>
        <v>3.2010000000000005</v>
      </c>
      <c r="O342" s="329">
        <f t="shared" si="649"/>
        <v>2.047483589743591</v>
      </c>
      <c r="P342" s="329">
        <f t="shared" si="649"/>
        <v>3.1057599543379015</v>
      </c>
      <c r="Q342" s="329">
        <f t="shared" ref="Q342" si="650">AVERAGE(H342:H344)</f>
        <v>2.876573280423282</v>
      </c>
      <c r="R342" s="329">
        <f t="shared" ref="R342" si="651">AVERAGE(I342:I344)</f>
        <v>1.8247499999999992</v>
      </c>
      <c r="S342" s="329">
        <f t="shared" ref="S342" si="652">AVERAGE(J342:J344)</f>
        <v>2.141059541984736</v>
      </c>
      <c r="T342" s="329">
        <f t="shared" ref="T342" si="653">AVERAGE(K342:K344)</f>
        <v>1.9085835695538071</v>
      </c>
      <c r="U342" s="357">
        <f t="shared" ref="U342" si="654">AVERAGE(L342:T342)</f>
        <v>2.0866985865470493</v>
      </c>
    </row>
    <row r="343" spans="1:21">
      <c r="A343" s="223">
        <v>43727</v>
      </c>
      <c r="B343" s="224">
        <v>2.5989120370370302</v>
      </c>
      <c r="C343" s="354">
        <f>(4.57*'VCO2-LBM'!C343-3.23*'VO2-LBM'!C343)/1000</f>
        <v>0.6478457471264355</v>
      </c>
      <c r="D343" s="355">
        <f>(4.57*'VCO2-LBM'!D343-3.23*'VO2-LBM'!D343)/1000</f>
        <v>0.25828950276243451</v>
      </c>
      <c r="E343" s="355">
        <f>(4.57*'VCO2-LBM'!E343-3.23*'VO2-LBM'!E343)/1000</f>
        <v>3.2095125000000007</v>
      </c>
      <c r="F343" s="355">
        <f>(4.57*'VCO2-LBM'!F343-3.23*'VO2-LBM'!F343)/1000</f>
        <v>1.3650153846153881</v>
      </c>
      <c r="G343" s="355">
        <f>(4.57*'VCO2-LBM'!G343-3.23*'VO2-LBM'!G343)/1000</f>
        <v>3.4423848630137019</v>
      </c>
      <c r="H343" s="329">
        <f>(4.57*'VCO2-LBM'!H343-3.23*'VO2-LBM'!H343)/1000</f>
        <v>2.9548984126984177</v>
      </c>
      <c r="I343" s="329">
        <f>(4.57*'VCO2-LBM'!I343-3.23*'VO2-LBM'!I343)/1000</f>
        <v>2.7757333333333336</v>
      </c>
      <c r="J343" s="329">
        <f>(4.57*'VCO2-LBM'!J343-3.23*'VO2-LBM'!J343)/1000</f>
        <v>2.2196061068702329</v>
      </c>
      <c r="K343" s="106">
        <f>(4.57*'VCO2-LBM'!K343-3.23*'VO2-LBM'!K343)/1000</f>
        <v>2.2583180314960662</v>
      </c>
      <c r="L343" s="329"/>
      <c r="M343" s="329"/>
      <c r="N343" s="329"/>
      <c r="O343" s="329"/>
      <c r="P343" s="329"/>
      <c r="Q343" s="329"/>
      <c r="R343" s="329"/>
      <c r="S343" s="329"/>
      <c r="T343" s="329"/>
      <c r="U343" s="357">
        <f t="shared" ref="U343" si="655">STDEV(L342:T342)/SQRT(COUNT(L342:T342))</f>
        <v>0.29227057805310003</v>
      </c>
    </row>
    <row r="344" spans="1:21">
      <c r="A344" s="223">
        <v>43727</v>
      </c>
      <c r="B344" s="224">
        <v>2.6128009259259199</v>
      </c>
      <c r="C344" s="354">
        <f>(4.57*'VCO2-LBM'!C344-3.23*'VO2-LBM'!C344)/1000</f>
        <v>0.76694557471264491</v>
      </c>
      <c r="D344" s="355">
        <f>(4.57*'VCO2-LBM'!D344-3.23*'VO2-LBM'!D344)/1000</f>
        <v>1.0667754143646435</v>
      </c>
      <c r="E344" s="355">
        <f>(4.57*'VCO2-LBM'!E344-3.23*'VO2-LBM'!E344)/1000</f>
        <v>3.2153785714285732</v>
      </c>
      <c r="F344" s="355">
        <f>(4.57*'VCO2-LBM'!F344-3.23*'VO2-LBM'!F344)/1000</f>
        <v>2.8330076923076923</v>
      </c>
      <c r="G344" s="355">
        <f>(4.57*'VCO2-LBM'!G344-3.23*'VO2-LBM'!G344)/1000</f>
        <v>2.5672266438356184</v>
      </c>
      <c r="H344" s="329">
        <f>(4.57*'VCO2-LBM'!H344-3.23*'VO2-LBM'!H344)/1000</f>
        <v>5.0277092063492059</v>
      </c>
      <c r="I344" s="329">
        <f>(4.57*'VCO2-LBM'!I344-3.23*'VO2-LBM'!I344)/1000</f>
        <v>1.5471666666666661</v>
      </c>
      <c r="J344" s="329">
        <f>(4.57*'VCO2-LBM'!J344-3.23*'VO2-LBM'!J344)/1000</f>
        <v>3.2035682442748112</v>
      </c>
      <c r="K344" s="106">
        <f>(4.57*'VCO2-LBM'!K344-3.23*'VO2-LBM'!K344)/1000</f>
        <v>0.2026152755905514</v>
      </c>
      <c r="L344" s="329"/>
      <c r="M344" s="329"/>
      <c r="N344" s="329"/>
      <c r="O344" s="329"/>
      <c r="P344" s="329"/>
      <c r="Q344" s="329"/>
      <c r="R344" s="329"/>
      <c r="S344" s="329"/>
      <c r="T344" s="329"/>
      <c r="U344" s="357"/>
    </row>
    <row r="345" spans="1:21">
      <c r="A345" s="223">
        <v>43727</v>
      </c>
      <c r="B345" s="224">
        <v>2.6266898148148101</v>
      </c>
      <c r="C345" s="354">
        <f>(4.57*'VCO2-LBM'!C345-3.23*'VO2-LBM'!C345)/1000</f>
        <v>1.7523264942528731</v>
      </c>
      <c r="D345" s="355">
        <f>(4.57*'VCO2-LBM'!D345-3.23*'VO2-LBM'!D345)/1000</f>
        <v>4.6558839779005212E-2</v>
      </c>
      <c r="E345" s="355">
        <f>(4.57*'VCO2-LBM'!E345-3.23*'VO2-LBM'!E345)/1000</f>
        <v>2.1910178571428589</v>
      </c>
      <c r="F345" s="355">
        <f>(4.57*'VCO2-LBM'!F345-3.23*'VO2-LBM'!F345)/1000</f>
        <v>1.4833246153846158</v>
      </c>
      <c r="G345" s="355">
        <f>(4.57*'VCO2-LBM'!G345-3.23*'VO2-LBM'!G345)/1000</f>
        <v>1.7815297945205475</v>
      </c>
      <c r="H345" s="329">
        <f>(4.57*'VCO2-LBM'!H345-3.23*'VO2-LBM'!H345)/1000</f>
        <v>3.7101315873015848</v>
      </c>
      <c r="I345" s="329">
        <f>(4.57*'VCO2-LBM'!I345-3.23*'VO2-LBM'!I345)/1000</f>
        <v>0.75770000000000071</v>
      </c>
      <c r="J345" s="329">
        <f>(4.57*'VCO2-LBM'!J345-3.23*'VO2-LBM'!J345)/1000</f>
        <v>2.8498258015267202</v>
      </c>
      <c r="K345" s="106">
        <f>(4.57*'VCO2-LBM'!K345-3.23*'VO2-LBM'!K345)/1000</f>
        <v>1.858035748031496</v>
      </c>
      <c r="L345" s="329">
        <f t="shared" ref="L345:P345" si="656">AVERAGE(C345:C347)</f>
        <v>3.2228233716475105</v>
      </c>
      <c r="M345" s="329">
        <f t="shared" si="656"/>
        <v>0.5120068139963162</v>
      </c>
      <c r="N345" s="329">
        <f t="shared" si="656"/>
        <v>2.3980392857142871</v>
      </c>
      <c r="O345" s="329">
        <f t="shared" si="656"/>
        <v>1.8403394871794898</v>
      </c>
      <c r="P345" s="329">
        <f t="shared" si="656"/>
        <v>2.0126044977168953</v>
      </c>
      <c r="Q345" s="329">
        <f t="shared" ref="Q345" si="657">AVERAGE(H345:H347)</f>
        <v>4.0846995238095243</v>
      </c>
      <c r="R345" s="329">
        <f t="shared" ref="R345" si="658">AVERAGE(I345:I347)</f>
        <v>1.7004777777777786</v>
      </c>
      <c r="S345" s="329">
        <f t="shared" ref="S345" si="659">AVERAGE(J345:J347)</f>
        <v>2.8945518575063645</v>
      </c>
      <c r="T345" s="329">
        <f t="shared" ref="T345" si="660">AVERAGE(K345:K347)</f>
        <v>1.5258554855643052</v>
      </c>
      <c r="U345" s="357">
        <f t="shared" ref="U345" si="661">AVERAGE(L345:T345)</f>
        <v>2.2434886778791636</v>
      </c>
    </row>
    <row r="346" spans="1:21">
      <c r="A346" s="223">
        <v>43727</v>
      </c>
      <c r="B346" s="224">
        <v>2.6405787037036998</v>
      </c>
      <c r="C346" s="354">
        <f>(4.57*'VCO2-LBM'!C346-3.23*'VO2-LBM'!C346)/1000</f>
        <v>4.1375314367816101</v>
      </c>
      <c r="D346" s="355">
        <f>(4.57*'VCO2-LBM'!D346-3.23*'VO2-LBM'!D346)/1000</f>
        <v>0.77753093922651895</v>
      </c>
      <c r="E346" s="355">
        <f>(4.57*'VCO2-LBM'!E346-3.23*'VO2-LBM'!E346)/1000</f>
        <v>2.6997750000000016</v>
      </c>
      <c r="F346" s="355">
        <f>(4.57*'VCO2-LBM'!F346-3.23*'VO2-LBM'!F346)/1000</f>
        <v>2.0530738461538478</v>
      </c>
      <c r="G346" s="355">
        <f>(4.57*'VCO2-LBM'!G346-3.23*'VO2-LBM'!G346)/1000</f>
        <v>1.7269529452054795</v>
      </c>
      <c r="H346" s="329">
        <f>(4.57*'VCO2-LBM'!H346-3.23*'VO2-LBM'!H346)/1000</f>
        <v>5.6725285714285727</v>
      </c>
      <c r="I346" s="329">
        <f>(4.57*'VCO2-LBM'!I346-3.23*'VO2-LBM'!I346)/1000</f>
        <v>1.4354333333333325</v>
      </c>
      <c r="J346" s="329">
        <f>(4.57*'VCO2-LBM'!J346-3.23*'VO2-LBM'!J346)/1000</f>
        <v>3.8040833587786294</v>
      </c>
      <c r="K346" s="106">
        <f>(4.57*'VCO2-LBM'!K346-3.23*'VO2-LBM'!K346)/1000</f>
        <v>1.587742440944885</v>
      </c>
      <c r="L346" s="329"/>
      <c r="M346" s="329"/>
      <c r="N346" s="329"/>
      <c r="O346" s="329"/>
      <c r="P346" s="329"/>
      <c r="Q346" s="329"/>
      <c r="R346" s="329"/>
      <c r="S346" s="329"/>
      <c r="T346" s="329"/>
      <c r="U346" s="357">
        <f t="shared" ref="U346" si="662">STDEV(L345:T345)/SQRT(COUNT(L345:T345))</f>
        <v>0.35001284563223872</v>
      </c>
    </row>
    <row r="347" spans="1:21">
      <c r="A347" s="223">
        <v>43727</v>
      </c>
      <c r="B347" s="224">
        <v>2.65446759259259</v>
      </c>
      <c r="C347" s="354">
        <f>(4.57*'VCO2-LBM'!C347-3.23*'VO2-LBM'!C347)/1000</f>
        <v>3.7786121839080478</v>
      </c>
      <c r="D347" s="355">
        <f>(4.57*'VCO2-LBM'!D347-3.23*'VO2-LBM'!D347)/1000</f>
        <v>0.71193066298342456</v>
      </c>
      <c r="E347" s="355">
        <f>(4.57*'VCO2-LBM'!E347-3.23*'VO2-LBM'!E347)/1000</f>
        <v>2.3033250000000005</v>
      </c>
      <c r="F347" s="355">
        <f>(4.57*'VCO2-LBM'!F347-3.23*'VO2-LBM'!F347)/1000</f>
        <v>1.9846200000000063</v>
      </c>
      <c r="G347" s="355">
        <f>(4.57*'VCO2-LBM'!G347-3.23*'VO2-LBM'!G347)/1000</f>
        <v>2.5293307534246599</v>
      </c>
      <c r="H347" s="329">
        <f>(4.57*'VCO2-LBM'!H347-3.23*'VO2-LBM'!H347)/1000</f>
        <v>2.8714384126984149</v>
      </c>
      <c r="I347" s="329">
        <f>(4.57*'VCO2-LBM'!I347-3.23*'VO2-LBM'!I347)/1000</f>
        <v>2.9083000000000028</v>
      </c>
      <c r="J347" s="329">
        <f>(4.57*'VCO2-LBM'!J347-3.23*'VO2-LBM'!J347)/1000</f>
        <v>2.0297464122137425</v>
      </c>
      <c r="K347" s="106">
        <f>(4.57*'VCO2-LBM'!K347-3.23*'VO2-LBM'!K347)/1000</f>
        <v>1.1317882677165343</v>
      </c>
      <c r="L347" s="329"/>
      <c r="M347" s="329"/>
      <c r="N347" s="329"/>
      <c r="O347" s="329"/>
      <c r="P347" s="329"/>
      <c r="Q347" s="329"/>
      <c r="R347" s="329"/>
      <c r="S347" s="329"/>
      <c r="T347" s="329"/>
      <c r="U347" s="357"/>
    </row>
    <row r="348" spans="1:21">
      <c r="A348" s="223">
        <v>43727</v>
      </c>
      <c r="B348" s="224">
        <v>1.6822453703703699</v>
      </c>
      <c r="C348" s="354">
        <f>(4.57*'VCO2-LBM'!C348-3.23*'VO2-LBM'!C348)/1000</f>
        <v>3.2040610344827583</v>
      </c>
      <c r="D348" s="355">
        <f>(4.57*'VCO2-LBM'!D348-3.23*'VO2-LBM'!D348)/1000</f>
        <v>1.5046441988950283</v>
      </c>
      <c r="E348" s="355">
        <f>(4.57*'VCO2-LBM'!E348-3.23*'VO2-LBM'!E348)/1000</f>
        <v>3.3194249999999994</v>
      </c>
      <c r="F348" s="355">
        <f>(4.57*'VCO2-LBM'!F348-3.23*'VO2-LBM'!F348)/1000</f>
        <v>2.7517261538461533</v>
      </c>
      <c r="G348" s="355">
        <f>(4.57*'VCO2-LBM'!G348-3.23*'VO2-LBM'!G348)/1000</f>
        <v>2.4558397945205468</v>
      </c>
      <c r="H348" s="329">
        <f>(4.57*'VCO2-LBM'!H348-3.23*'VO2-LBM'!H348)/1000</f>
        <v>2.7926830158730134</v>
      </c>
      <c r="I348" s="329">
        <f>(4.57*'VCO2-LBM'!I348-3.23*'VO2-LBM'!I348)/1000</f>
        <v>3.4888333333333374</v>
      </c>
      <c r="J348" s="329">
        <f>(4.57*'VCO2-LBM'!J348-3.23*'VO2-LBM'!J348)/1000</f>
        <v>0.51960549618320873</v>
      </c>
      <c r="K348" s="106">
        <f>(4.57*'VCO2-LBM'!K348-3.23*'VO2-LBM'!K348)/1000</f>
        <v>2.4141186614173202</v>
      </c>
      <c r="L348" s="329">
        <f t="shared" ref="L348:P348" si="663">AVERAGE(C348:C350)</f>
        <v>3.7247184865900391</v>
      </c>
      <c r="M348" s="329">
        <f t="shared" si="663"/>
        <v>2.4709605893186009</v>
      </c>
      <c r="N348" s="329">
        <f t="shared" si="663"/>
        <v>3.8974178571428593</v>
      </c>
      <c r="O348" s="329">
        <f t="shared" si="663"/>
        <v>2.2267779487179502</v>
      </c>
      <c r="P348" s="329">
        <f t="shared" si="663"/>
        <v>3.2452472831050243</v>
      </c>
      <c r="Q348" s="329">
        <f t="shared" ref="Q348" si="664">AVERAGE(H348:H350)</f>
        <v>3.5954887301587291</v>
      </c>
      <c r="R348" s="329">
        <f t="shared" ref="R348" si="665">AVERAGE(I348:I350)</f>
        <v>4.6557666666666693</v>
      </c>
      <c r="S348" s="329">
        <f t="shared" ref="S348" si="666">AVERAGE(J348:J350)</f>
        <v>2.1340424936386775</v>
      </c>
      <c r="T348" s="329">
        <f t="shared" ref="T348" si="667">AVERAGE(K348:K350)</f>
        <v>2.8293388188976372</v>
      </c>
      <c r="U348" s="357">
        <f t="shared" ref="U348" si="668">AVERAGE(L348:T348)</f>
        <v>3.1977509860262425</v>
      </c>
    </row>
    <row r="349" spans="1:21">
      <c r="A349" s="223">
        <v>43727</v>
      </c>
      <c r="B349" s="224">
        <v>1.6961342592592601</v>
      </c>
      <c r="C349" s="354">
        <f>(4.57*'VCO2-LBM'!C349-3.23*'VO2-LBM'!C349)/1000</f>
        <v>4.7425778735632189</v>
      </c>
      <c r="D349" s="355">
        <f>(4.57*'VCO2-LBM'!D349-3.23*'VO2-LBM'!D349)/1000</f>
        <v>2.762423756906077</v>
      </c>
      <c r="E349" s="355">
        <f>(4.57*'VCO2-LBM'!E349-3.23*'VO2-LBM'!E349)/1000</f>
        <v>4.4450678571428597</v>
      </c>
      <c r="F349" s="355">
        <f>(4.57*'VCO2-LBM'!F349-3.23*'VO2-LBM'!F349)/1000</f>
        <v>1.765178461538464</v>
      </c>
      <c r="G349" s="355">
        <f>(4.57*'VCO2-LBM'!G349-3.23*'VO2-LBM'!G349)/1000</f>
        <v>2.7778026027397247</v>
      </c>
      <c r="H349" s="329">
        <f>(4.57*'VCO2-LBM'!H349-3.23*'VO2-LBM'!H349)/1000</f>
        <v>3.684604444444445</v>
      </c>
      <c r="I349" s="329">
        <f>(4.57*'VCO2-LBM'!I349-3.23*'VO2-LBM'!I349)/1000</f>
        <v>4.2329333333333379</v>
      </c>
      <c r="J349" s="329">
        <f>(4.57*'VCO2-LBM'!J349-3.23*'VO2-LBM'!J349)/1000</f>
        <v>2.5063177099236653</v>
      </c>
      <c r="K349" s="106">
        <f>(4.57*'VCO2-LBM'!K349-3.23*'VO2-LBM'!K349)/1000</f>
        <v>2.2436438582677183</v>
      </c>
      <c r="L349" s="329"/>
      <c r="M349" s="329"/>
      <c r="N349" s="329"/>
      <c r="O349" s="329"/>
      <c r="P349" s="329"/>
      <c r="Q349" s="329"/>
      <c r="R349" s="329"/>
      <c r="S349" s="329"/>
      <c r="T349" s="329"/>
      <c r="U349" s="357">
        <f t="shared" ref="U349" si="669">STDEV(L348:T348)/SQRT(COUNT(L348:T348))</f>
        <v>0.28362009055340898</v>
      </c>
    </row>
    <row r="350" spans="1:21">
      <c r="A350" s="223">
        <v>43727</v>
      </c>
      <c r="B350" s="224">
        <v>1.71002314814814</v>
      </c>
      <c r="C350" s="354">
        <f>(4.57*'VCO2-LBM'!C350-3.23*'VO2-LBM'!C350)/1000</f>
        <v>3.2275165517241402</v>
      </c>
      <c r="D350" s="355">
        <f>(4.57*'VCO2-LBM'!D350-3.23*'VO2-LBM'!D350)/1000</f>
        <v>3.1458138121546981</v>
      </c>
      <c r="E350" s="355">
        <f>(4.57*'VCO2-LBM'!E350-3.23*'VO2-LBM'!E350)/1000</f>
        <v>3.9277607142857196</v>
      </c>
      <c r="F350" s="355">
        <f>(4.57*'VCO2-LBM'!F350-3.23*'VO2-LBM'!F350)/1000</f>
        <v>2.1634292307692338</v>
      </c>
      <c r="G350" s="355">
        <f>(4.57*'VCO2-LBM'!G350-3.23*'VO2-LBM'!G350)/1000</f>
        <v>4.502099452054801</v>
      </c>
      <c r="H350" s="329">
        <f>(4.57*'VCO2-LBM'!H350-3.23*'VO2-LBM'!H350)/1000</f>
        <v>4.3091787301587283</v>
      </c>
      <c r="I350" s="329">
        <f>(4.57*'VCO2-LBM'!I350-3.23*'VO2-LBM'!I350)/1000</f>
        <v>6.2455333333333325</v>
      </c>
      <c r="J350" s="329">
        <f>(4.57*'VCO2-LBM'!J350-3.23*'VO2-LBM'!J350)/1000</f>
        <v>3.376204274809159</v>
      </c>
      <c r="K350" s="106">
        <f>(4.57*'VCO2-LBM'!K350-3.23*'VO2-LBM'!K350)/1000</f>
        <v>3.8302539370078739</v>
      </c>
      <c r="L350" s="329"/>
      <c r="M350" s="329"/>
      <c r="N350" s="329"/>
      <c r="O350" s="329"/>
      <c r="P350" s="329"/>
      <c r="Q350" s="329"/>
      <c r="R350" s="329"/>
      <c r="S350" s="329"/>
      <c r="T350" s="329"/>
      <c r="U350" s="357"/>
    </row>
    <row r="351" spans="1:21">
      <c r="A351" s="223">
        <v>43727</v>
      </c>
      <c r="B351" s="224">
        <v>1.72391203703704</v>
      </c>
      <c r="C351" s="354">
        <f>(4.57*'VCO2-LBM'!C351-3.23*'VO2-LBM'!C351)/1000</f>
        <v>4.0436159195402288</v>
      </c>
      <c r="D351" s="355">
        <f>(4.57*'VCO2-LBM'!D351-3.23*'VO2-LBM'!D351)/1000</f>
        <v>3.5339726519337038</v>
      </c>
      <c r="E351" s="355">
        <f>(4.57*'VCO2-LBM'!E351-3.23*'VO2-LBM'!E351)/1000</f>
        <v>3.6469446428571466</v>
      </c>
      <c r="F351" s="355">
        <f>(4.57*'VCO2-LBM'!F351-3.23*'VO2-LBM'!F351)/1000</f>
        <v>0.58267846153846037</v>
      </c>
      <c r="G351" s="355">
        <f>(4.57*'VCO2-LBM'!G351-3.23*'VO2-LBM'!G351)/1000</f>
        <v>3.2999030821917805</v>
      </c>
      <c r="H351" s="329">
        <f>(4.57*'VCO2-LBM'!H351-3.23*'VO2-LBM'!H351)/1000</f>
        <v>3.2634660317460331</v>
      </c>
      <c r="I351" s="329">
        <f>(4.57*'VCO2-LBM'!I351-3.23*'VO2-LBM'!I351)/1000</f>
        <v>4.1357833333333307</v>
      </c>
      <c r="J351" s="329">
        <f>(4.57*'VCO2-LBM'!J351-3.23*'VO2-LBM'!J351)/1000</f>
        <v>2.4595558778625999</v>
      </c>
      <c r="K351" s="106">
        <f>(4.57*'VCO2-LBM'!K351-3.23*'VO2-LBM'!K351)/1000</f>
        <v>2.2334525984251994</v>
      </c>
      <c r="L351" s="329">
        <f t="shared" ref="L351:P351" si="670">AVERAGE(C351:C353)</f>
        <v>2.9472859386973176</v>
      </c>
      <c r="M351" s="329">
        <f t="shared" si="670"/>
        <v>3.1304233885819528</v>
      </c>
      <c r="N351" s="329">
        <f t="shared" si="670"/>
        <v>2.8356589285714322</v>
      </c>
      <c r="O351" s="329">
        <f t="shared" si="670"/>
        <v>1.1587287179487182</v>
      </c>
      <c r="P351" s="329">
        <f t="shared" si="670"/>
        <v>3.7250814383561668</v>
      </c>
      <c r="Q351" s="329">
        <f t="shared" ref="Q351" si="671">AVERAGE(H351:H353)</f>
        <v>2.7412324338624345</v>
      </c>
      <c r="R351" s="329">
        <f t="shared" ref="R351" si="672">AVERAGE(I351:I353)</f>
        <v>3.3019499999999993</v>
      </c>
      <c r="S351" s="329">
        <f t="shared" ref="S351" si="673">AVERAGE(J351:J353)</f>
        <v>3.2210193384223955</v>
      </c>
      <c r="T351" s="329">
        <f t="shared" ref="T351" si="674">AVERAGE(K351:K353)</f>
        <v>1.9815407874015751</v>
      </c>
      <c r="U351" s="357">
        <f t="shared" ref="U351" si="675">AVERAGE(L351:T351)</f>
        <v>2.7825467746491102</v>
      </c>
    </row>
    <row r="352" spans="1:21">
      <c r="A352" s="223">
        <v>43727</v>
      </c>
      <c r="B352" s="224">
        <v>1.7378009259259199</v>
      </c>
      <c r="C352" s="354">
        <f>(4.57*'VCO2-LBM'!C352-3.23*'VO2-LBM'!C352)/1000</f>
        <v>3.1321370114942511</v>
      </c>
      <c r="D352" s="355">
        <f>(4.57*'VCO2-LBM'!D352-3.23*'VO2-LBM'!D352)/1000</f>
        <v>3.0559146408839788</v>
      </c>
      <c r="E352" s="355">
        <f>(4.57*'VCO2-LBM'!E352-3.23*'VO2-LBM'!E352)/1000</f>
        <v>1.7401660714285736</v>
      </c>
      <c r="F352" s="355">
        <f>(4.57*'VCO2-LBM'!F352-3.23*'VO2-LBM'!F352)/1000</f>
        <v>0.63750923076923394</v>
      </c>
      <c r="G352" s="355">
        <f>(4.57*'VCO2-LBM'!G352-3.23*'VO2-LBM'!G352)/1000</f>
        <v>4.245557808219182</v>
      </c>
      <c r="H352" s="329">
        <f>(4.57*'VCO2-LBM'!H352-3.23*'VO2-LBM'!H352)/1000</f>
        <v>2.1582409523809547</v>
      </c>
      <c r="I352" s="329">
        <f>(4.57*'VCO2-LBM'!I352-3.23*'VO2-LBM'!I352)/1000</f>
        <v>4.0053166666666691</v>
      </c>
      <c r="J352" s="329">
        <f>(4.57*'VCO2-LBM'!J352-3.23*'VO2-LBM'!J352)/1000</f>
        <v>2.6305444274809195</v>
      </c>
      <c r="K352" s="106">
        <f>(4.57*'VCO2-LBM'!K352-3.23*'VO2-LBM'!K352)/1000</f>
        <v>1.8640853543307057</v>
      </c>
      <c r="L352" s="329"/>
      <c r="M352" s="329"/>
      <c r="N352" s="329"/>
      <c r="O352" s="329"/>
      <c r="P352" s="329"/>
      <c r="Q352" s="329"/>
      <c r="R352" s="329"/>
      <c r="S352" s="329"/>
      <c r="T352" s="329"/>
      <c r="U352" s="357">
        <f t="shared" ref="U352" si="676">STDEV(L351:T351)/SQRT(COUNT(L351:T351))</f>
        <v>0.25770057105503152</v>
      </c>
    </row>
    <row r="353" spans="1:21">
      <c r="A353" s="233">
        <v>43727</v>
      </c>
      <c r="B353" s="234">
        <v>1.7516898148148099</v>
      </c>
      <c r="C353" s="354">
        <f>(4.57*'VCO2-LBM'!C353-3.23*'VO2-LBM'!C353)/1000</f>
        <v>1.6661048850574733</v>
      </c>
      <c r="D353" s="355">
        <f>(4.57*'VCO2-LBM'!D353-3.23*'VO2-LBM'!D353)/1000</f>
        <v>2.8013828729281758</v>
      </c>
      <c r="E353" s="355">
        <f>(4.57*'VCO2-LBM'!E353-3.23*'VO2-LBM'!E353)/1000</f>
        <v>3.119866071428576</v>
      </c>
      <c r="F353" s="355">
        <f>(4.57*'VCO2-LBM'!F353-3.23*'VO2-LBM'!F353)/1000</f>
        <v>2.2559984615384603</v>
      </c>
      <c r="G353" s="355">
        <f>(4.57*'VCO2-LBM'!G353-3.23*'VO2-LBM'!G353)/1000</f>
        <v>3.6297834246575365</v>
      </c>
      <c r="H353" s="329">
        <f>(4.57*'VCO2-LBM'!H353-3.23*'VO2-LBM'!H353)/1000</f>
        <v>2.8019903174603167</v>
      </c>
      <c r="I353" s="329">
        <f>(4.57*'VCO2-LBM'!I353-3.23*'VO2-LBM'!I353)/1000</f>
        <v>1.7647499999999983</v>
      </c>
      <c r="J353" s="329">
        <f>(4.57*'VCO2-LBM'!J353-3.23*'VO2-LBM'!J353)/1000</f>
        <v>4.5729577099236671</v>
      </c>
      <c r="K353" s="106">
        <f>(4.57*'VCO2-LBM'!K353-3.23*'VO2-LBM'!K353)/1000</f>
        <v>1.8470844094488201</v>
      </c>
      <c r="L353" s="329"/>
      <c r="M353" s="329"/>
      <c r="N353" s="329"/>
      <c r="O353" s="329"/>
      <c r="P353" s="329"/>
      <c r="Q353" s="329"/>
      <c r="R353" s="329"/>
      <c r="S353" s="329"/>
      <c r="T353" s="329"/>
      <c r="U353" s="357"/>
    </row>
    <row r="354" spans="1:21">
      <c r="A354" s="233">
        <v>43727</v>
      </c>
      <c r="B354" s="234">
        <v>1.7655787037037001</v>
      </c>
      <c r="C354" s="354">
        <f>(4.57*'VCO2-LBM'!C354-3.23*'VO2-LBM'!C354)/1000</f>
        <v>1.6400172413793135</v>
      </c>
      <c r="D354" s="355">
        <f>(4.57*'VCO2-LBM'!D354-3.23*'VO2-LBM'!D354)/1000</f>
        <v>3.2019102209944776</v>
      </c>
      <c r="E354" s="355">
        <f>(4.57*'VCO2-LBM'!E354-3.23*'VO2-LBM'!E354)/1000</f>
        <v>2.6217803571428595</v>
      </c>
      <c r="F354" s="355">
        <f>(4.57*'VCO2-LBM'!F354-3.23*'VO2-LBM'!F354)/1000</f>
        <v>3.505361538461544</v>
      </c>
      <c r="G354" s="355">
        <f>(4.57*'VCO2-LBM'!G354-3.23*'VO2-LBM'!G354)/1000</f>
        <v>5.7507352054794501</v>
      </c>
      <c r="H354" s="329">
        <f>(4.57*'VCO2-LBM'!H354-3.23*'VO2-LBM'!H354)/1000</f>
        <v>2.8693663492063477</v>
      </c>
      <c r="I354" s="329">
        <f>(4.57*'VCO2-LBM'!I354-3.23*'VO2-LBM'!I354)/1000</f>
        <v>3.9701333333333348</v>
      </c>
      <c r="J354" s="329">
        <f>(4.57*'VCO2-LBM'!J354-3.23*'VO2-LBM'!J354)/1000</f>
        <v>3.3835596946564874</v>
      </c>
      <c r="K354" s="106">
        <f>(4.57*'VCO2-LBM'!K354-3.23*'VO2-LBM'!K354)/1000</f>
        <v>2.7208802362204771</v>
      </c>
      <c r="L354" s="329">
        <f t="shared" ref="L354:P354" si="677">AVERAGE(C354:C356)</f>
        <v>2.836560114942531</v>
      </c>
      <c r="M354" s="329">
        <f t="shared" si="677"/>
        <v>2.4790096685082896</v>
      </c>
      <c r="N354" s="329">
        <f t="shared" si="677"/>
        <v>3.7945767857142862</v>
      </c>
      <c r="O354" s="329">
        <f t="shared" si="677"/>
        <v>4.6846348717948727</v>
      </c>
      <c r="P354" s="329">
        <f t="shared" si="677"/>
        <v>6.1322543378995462</v>
      </c>
      <c r="Q354" s="329">
        <f t="shared" ref="Q354" si="678">AVERAGE(H354:H356)</f>
        <v>4.2330388888888901</v>
      </c>
      <c r="R354" s="329">
        <f t="shared" ref="R354" si="679">AVERAGE(I354:I356)</f>
        <v>3.5811222222222248</v>
      </c>
      <c r="S354" s="329">
        <f t="shared" ref="S354" si="680">AVERAGE(J354:J356)</f>
        <v>4.2892859033078903</v>
      </c>
      <c r="T354" s="329">
        <f t="shared" ref="T354" si="681">AVERAGE(K354:K356)</f>
        <v>2.5053022572178483</v>
      </c>
      <c r="U354" s="357">
        <f t="shared" ref="U354" si="682">AVERAGE(L354:T354)</f>
        <v>3.8373094500551534</v>
      </c>
    </row>
    <row r="355" spans="1:21">
      <c r="A355" s="233">
        <v>43727</v>
      </c>
      <c r="B355" s="234">
        <v>1.77946759259259</v>
      </c>
      <c r="C355" s="354">
        <f>(4.57*'VCO2-LBM'!C355-3.23*'VO2-LBM'!C355)/1000</f>
        <v>2.5243494252873586</v>
      </c>
      <c r="D355" s="355">
        <f>(4.57*'VCO2-LBM'!D355-3.23*'VO2-LBM'!D355)/1000</f>
        <v>2.1539571823204424</v>
      </c>
      <c r="E355" s="355">
        <f>(4.57*'VCO2-LBM'!E355-3.23*'VO2-LBM'!E355)/1000</f>
        <v>4.6728321428571435</v>
      </c>
      <c r="F355" s="355">
        <f>(4.57*'VCO2-LBM'!F355-3.23*'VO2-LBM'!F355)/1000</f>
        <v>4.6084415384615349</v>
      </c>
      <c r="G355" s="355">
        <f>(4.57*'VCO2-LBM'!G355-3.23*'VO2-LBM'!G355)/1000</f>
        <v>5.6048529452054829</v>
      </c>
      <c r="H355" s="329">
        <f>(4.57*'VCO2-LBM'!H355-3.23*'VO2-LBM'!H355)/1000</f>
        <v>6.2982577777777804</v>
      </c>
      <c r="I355" s="329">
        <f>(4.57*'VCO2-LBM'!I355-3.23*'VO2-LBM'!I355)/1000</f>
        <v>3.8592000000000009</v>
      </c>
      <c r="J355" s="329">
        <f>(4.57*'VCO2-LBM'!J355-3.23*'VO2-LBM'!J355)/1000</f>
        <v>3.0487549618320609</v>
      </c>
      <c r="K355" s="106">
        <f>(4.57*'VCO2-LBM'!K355-3.23*'VO2-LBM'!K355)/1000</f>
        <v>3.0082365354330722</v>
      </c>
      <c r="L355" s="329"/>
      <c r="M355" s="329"/>
      <c r="N355" s="329"/>
      <c r="O355" s="329"/>
      <c r="P355" s="329"/>
      <c r="Q355" s="329"/>
      <c r="R355" s="329"/>
      <c r="S355" s="329"/>
      <c r="T355" s="329"/>
      <c r="U355" s="357">
        <f t="shared" ref="U355" si="683">STDEV(L354:T354)/SQRT(COUNT(L354:T354))</f>
        <v>0.39146795629434306</v>
      </c>
    </row>
    <row r="356" spans="1:21">
      <c r="A356" s="233">
        <v>43727</v>
      </c>
      <c r="B356" s="234">
        <v>1.79335648148148</v>
      </c>
      <c r="C356" s="354">
        <f>(4.57*'VCO2-LBM'!C356-3.23*'VO2-LBM'!C356)/1000</f>
        <v>4.3453136781609212</v>
      </c>
      <c r="D356" s="355">
        <f>(4.57*'VCO2-LBM'!D356-3.23*'VO2-LBM'!D356)/1000</f>
        <v>2.0811616022099479</v>
      </c>
      <c r="E356" s="355">
        <f>(4.57*'VCO2-LBM'!E356-3.23*'VO2-LBM'!E356)/1000</f>
        <v>4.089117857142857</v>
      </c>
      <c r="F356" s="355">
        <f>(4.57*'VCO2-LBM'!F356-3.23*'VO2-LBM'!F356)/1000</f>
        <v>5.9401015384615405</v>
      </c>
      <c r="G356" s="355">
        <f>(4.57*'VCO2-LBM'!G356-3.23*'VO2-LBM'!G356)/1000</f>
        <v>7.0411748630137048</v>
      </c>
      <c r="H356" s="329">
        <f>(4.57*'VCO2-LBM'!H356-3.23*'VO2-LBM'!H356)/1000</f>
        <v>3.5314925396825418</v>
      </c>
      <c r="I356" s="329">
        <f>(4.57*'VCO2-LBM'!I356-3.23*'VO2-LBM'!I356)/1000</f>
        <v>2.9140333333333381</v>
      </c>
      <c r="J356" s="329">
        <f>(4.57*'VCO2-LBM'!J356-3.23*'VO2-LBM'!J356)/1000</f>
        <v>6.4355430534351221</v>
      </c>
      <c r="K356" s="106">
        <f>(4.57*'VCO2-LBM'!K356-3.23*'VO2-LBM'!K356)/1000</f>
        <v>1.7867899999999954</v>
      </c>
      <c r="L356" s="329"/>
      <c r="M356" s="329"/>
      <c r="N356" s="329"/>
      <c r="O356" s="329"/>
      <c r="P356" s="329"/>
      <c r="Q356" s="329"/>
      <c r="R356" s="329"/>
      <c r="S356" s="329"/>
      <c r="T356" s="329"/>
      <c r="U356" s="357"/>
    </row>
    <row r="357" spans="1:21">
      <c r="A357" s="233">
        <v>43727</v>
      </c>
      <c r="B357" s="234">
        <v>1.8072453703703699</v>
      </c>
      <c r="C357" s="354">
        <f>(4.57*'VCO2-LBM'!C357-3.23*'VO2-LBM'!C357)/1000</f>
        <v>4.6894525287356315</v>
      </c>
      <c r="D357" s="355">
        <f>(4.57*'VCO2-LBM'!D357-3.23*'VO2-LBM'!D357)/1000</f>
        <v>2.7461964088397801</v>
      </c>
      <c r="E357" s="355">
        <f>(4.57*'VCO2-LBM'!E357-3.23*'VO2-LBM'!E357)/1000</f>
        <v>6.1864553571428589</v>
      </c>
      <c r="F357" s="355">
        <f>(4.57*'VCO2-LBM'!F357-3.23*'VO2-LBM'!F357)/1000</f>
        <v>6.6001523076923077</v>
      </c>
      <c r="G357" s="355">
        <f>(4.57*'VCO2-LBM'!G357-3.23*'VO2-LBM'!G357)/1000</f>
        <v>6.8995897260274033</v>
      </c>
      <c r="H357" s="329">
        <f>(4.57*'VCO2-LBM'!H357-3.23*'VO2-LBM'!H357)/1000</f>
        <v>6.4395657142857159</v>
      </c>
      <c r="I357" s="329">
        <f>(4.57*'VCO2-LBM'!I357-3.23*'VO2-LBM'!I357)/1000</f>
        <v>3.4938666666666687</v>
      </c>
      <c r="J357" s="329">
        <f>(4.57*'VCO2-LBM'!J357-3.23*'VO2-LBM'!J357)/1000</f>
        <v>5.5641421374045805</v>
      </c>
      <c r="K357" s="106">
        <f>(4.57*'VCO2-LBM'!K357-3.23*'VO2-LBM'!K357)/1000</f>
        <v>5.7561848818897703</v>
      </c>
      <c r="L357" s="329">
        <f t="shared" ref="L357:P357" si="684">AVERAGE(C357:C359)</f>
        <v>5.5450130268199231</v>
      </c>
      <c r="M357" s="329">
        <f t="shared" si="684"/>
        <v>2.0832230202578281</v>
      </c>
      <c r="N357" s="329">
        <f t="shared" si="684"/>
        <v>4.8095732142857157</v>
      </c>
      <c r="O357" s="329">
        <f t="shared" si="684"/>
        <v>6.1836923076923069</v>
      </c>
      <c r="P357" s="329">
        <f t="shared" si="684"/>
        <v>5.2705570547945229</v>
      </c>
      <c r="Q357" s="329">
        <f t="shared" ref="Q357" si="685">AVERAGE(H357:H359)</f>
        <v>6.165436243386246</v>
      </c>
      <c r="R357" s="329">
        <f t="shared" ref="R357" si="686">AVERAGE(I357:I359)</f>
        <v>4.5380666666666665</v>
      </c>
      <c r="S357" s="329">
        <f t="shared" ref="S357" si="687">AVERAGE(J357:J359)</f>
        <v>5.8385170483460564</v>
      </c>
      <c r="T357" s="329">
        <f t="shared" ref="T357" si="688">AVERAGE(K357:K359)</f>
        <v>5.237909422572181</v>
      </c>
      <c r="U357" s="357">
        <f t="shared" ref="U357" si="689">AVERAGE(L357:T357)</f>
        <v>5.0746653338690493</v>
      </c>
    </row>
    <row r="358" spans="1:21">
      <c r="A358" s="233">
        <v>43727</v>
      </c>
      <c r="B358" s="234">
        <v>1.8211342592592601</v>
      </c>
      <c r="C358" s="354">
        <f>(4.57*'VCO2-LBM'!C358-3.23*'VO2-LBM'!C358)/1000</f>
        <v>5.5429467816091931</v>
      </c>
      <c r="D358" s="355">
        <f>(4.57*'VCO2-LBM'!D358-3.23*'VO2-LBM'!D358)/1000</f>
        <v>1.2768883977900569</v>
      </c>
      <c r="E358" s="355">
        <f>(4.57*'VCO2-LBM'!E358-3.23*'VO2-LBM'!E358)/1000</f>
        <v>4.9359535714285743</v>
      </c>
      <c r="F358" s="355">
        <f>(4.57*'VCO2-LBM'!F358-3.23*'VO2-LBM'!F358)/1000</f>
        <v>5.4353876923076898</v>
      </c>
      <c r="G358" s="355">
        <f>(4.57*'VCO2-LBM'!G358-3.23*'VO2-LBM'!G358)/1000</f>
        <v>4.6870956849315064</v>
      </c>
      <c r="H358" s="329">
        <f>(4.57*'VCO2-LBM'!H358-3.23*'VO2-LBM'!H358)/1000</f>
        <v>7.6381015873015929</v>
      </c>
      <c r="I358" s="329">
        <f>(4.57*'VCO2-LBM'!I358-3.23*'VO2-LBM'!I358)/1000</f>
        <v>4.4453833333333348</v>
      </c>
      <c r="J358" s="329">
        <f>(4.57*'VCO2-LBM'!J358-3.23*'VO2-LBM'!J358)/1000</f>
        <v>4.8195306870229011</v>
      </c>
      <c r="K358" s="106">
        <f>(4.57*'VCO2-LBM'!K358-3.23*'VO2-LBM'!K358)/1000</f>
        <v>3.5283475590551188</v>
      </c>
      <c r="L358" s="329"/>
      <c r="M358" s="329"/>
      <c r="N358" s="329"/>
      <c r="O358" s="329"/>
      <c r="P358" s="329"/>
      <c r="Q358" s="329"/>
      <c r="R358" s="329"/>
      <c r="S358" s="329"/>
      <c r="T358" s="329"/>
      <c r="U358" s="357">
        <f t="shared" ref="U358" si="690">STDEV(L357:T357)/SQRT(COUNT(L357:T357))</f>
        <v>0.41826991012725578</v>
      </c>
    </row>
    <row r="359" spans="1:21">
      <c r="A359" s="233">
        <v>43727</v>
      </c>
      <c r="B359" s="234">
        <v>1.83502314814815</v>
      </c>
      <c r="C359" s="354">
        <f>(4.57*'VCO2-LBM'!C359-3.23*'VO2-LBM'!C359)/1000</f>
        <v>6.4026397701149431</v>
      </c>
      <c r="D359" s="355">
        <f>(4.57*'VCO2-LBM'!D359-3.23*'VO2-LBM'!D359)/1000</f>
        <v>2.2265842541436469</v>
      </c>
      <c r="E359" s="355">
        <f>(4.57*'VCO2-LBM'!E359-3.23*'VO2-LBM'!E359)/1000</f>
        <v>3.3063107142857135</v>
      </c>
      <c r="F359" s="355">
        <f>(4.57*'VCO2-LBM'!F359-3.23*'VO2-LBM'!F359)/1000</f>
        <v>6.5155369230769233</v>
      </c>
      <c r="G359" s="355">
        <f>(4.57*'VCO2-LBM'!G359-3.23*'VO2-LBM'!G359)/1000</f>
        <v>4.2249857534246589</v>
      </c>
      <c r="H359" s="329">
        <f>(4.57*'VCO2-LBM'!H359-3.23*'VO2-LBM'!H359)/1000</f>
        <v>4.4186414285714308</v>
      </c>
      <c r="I359" s="329">
        <f>(4.57*'VCO2-LBM'!I359-3.23*'VO2-LBM'!I359)/1000</f>
        <v>5.6749499999999973</v>
      </c>
      <c r="J359" s="329">
        <f>(4.57*'VCO2-LBM'!J359-3.23*'VO2-LBM'!J359)/1000</f>
        <v>7.1318783206106895</v>
      </c>
      <c r="K359" s="106">
        <f>(4.57*'VCO2-LBM'!K359-3.23*'VO2-LBM'!K359)/1000</f>
        <v>6.4291958267716547</v>
      </c>
      <c r="L359" s="329"/>
      <c r="M359" s="329"/>
      <c r="N359" s="329"/>
      <c r="O359" s="329"/>
      <c r="P359" s="329"/>
      <c r="Q359" s="329"/>
      <c r="R359" s="329"/>
      <c r="S359" s="329"/>
      <c r="T359" s="329"/>
      <c r="U359" s="357"/>
    </row>
    <row r="360" spans="1:21">
      <c r="A360" s="233">
        <v>43727</v>
      </c>
      <c r="B360" s="234">
        <v>1.84891203703703</v>
      </c>
      <c r="C360" s="354">
        <f>(4.57*'VCO2-LBM'!C360-3.23*'VO2-LBM'!C360)/1000</f>
        <v>4.3830356321839101</v>
      </c>
      <c r="D360" s="355">
        <f>(4.57*'VCO2-LBM'!D360-3.23*'VO2-LBM'!D360)/1000</f>
        <v>3.0248754143646419</v>
      </c>
      <c r="E360" s="355">
        <f>(4.57*'VCO2-LBM'!E360-3.23*'VO2-LBM'!E360)/1000</f>
        <v>5.1232339285714277</v>
      </c>
      <c r="F360" s="355">
        <f>(4.57*'VCO2-LBM'!F360-3.23*'VO2-LBM'!F360)/1000</f>
        <v>7.7975615384615411</v>
      </c>
      <c r="G360" s="355">
        <f>(4.57*'VCO2-LBM'!G360-3.23*'VO2-LBM'!G360)/1000</f>
        <v>5.7411258904109541</v>
      </c>
      <c r="H360" s="329">
        <f>(4.57*'VCO2-LBM'!H360-3.23*'VO2-LBM'!H360)/1000</f>
        <v>4.3948976190476188</v>
      </c>
      <c r="I360" s="329">
        <f>(4.57*'VCO2-LBM'!I360-3.23*'VO2-LBM'!I360)/1000</f>
        <v>7.2299500000000005</v>
      </c>
      <c r="J360" s="329">
        <f>(4.57*'VCO2-LBM'!J360-3.23*'VO2-LBM'!J360)/1000</f>
        <v>7.6001955725190857</v>
      </c>
      <c r="K360" s="106">
        <f>(4.57*'VCO2-LBM'!K360-3.23*'VO2-LBM'!K360)/1000</f>
        <v>4.9679211811023674</v>
      </c>
      <c r="L360" s="329">
        <f t="shared" ref="L360:P360" si="691">AVERAGE(C360:C362)</f>
        <v>4.9085575862068973</v>
      </c>
      <c r="M360" s="329">
        <f t="shared" si="691"/>
        <v>3.0783430939226548</v>
      </c>
      <c r="N360" s="329">
        <f t="shared" si="691"/>
        <v>6.0898553571428584</v>
      </c>
      <c r="O360" s="329">
        <f t="shared" si="691"/>
        <v>6.9295769230769233</v>
      </c>
      <c r="P360" s="329">
        <f t="shared" si="691"/>
        <v>6.1247766666666665</v>
      </c>
      <c r="Q360" s="329">
        <f t="shared" ref="Q360" si="692">AVERAGE(H360:H362)</f>
        <v>5.8067428042328038</v>
      </c>
      <c r="R360" s="329">
        <f t="shared" ref="R360" si="693">AVERAGE(I360:I362)</f>
        <v>6.2959333333333332</v>
      </c>
      <c r="S360" s="329">
        <f t="shared" ref="S360" si="694">AVERAGE(J360:J362)</f>
        <v>5.6314392366412234</v>
      </c>
      <c r="T360" s="329">
        <f t="shared" ref="T360" si="695">AVERAGE(K360:K362)</f>
        <v>5.688408608923889</v>
      </c>
      <c r="U360" s="357">
        <f t="shared" ref="U360" si="696">AVERAGE(L360:T360)</f>
        <v>5.6170704011274708</v>
      </c>
    </row>
    <row r="361" spans="1:21">
      <c r="A361" s="233">
        <v>43727</v>
      </c>
      <c r="B361" s="234">
        <v>1.8628009259259199</v>
      </c>
      <c r="C361" s="354">
        <f>(4.57*'VCO2-LBM'!C361-3.23*'VO2-LBM'!C361)/1000</f>
        <v>4.1175958045977019</v>
      </c>
      <c r="D361" s="355">
        <f>(4.57*'VCO2-LBM'!D361-3.23*'VO2-LBM'!D361)/1000</f>
        <v>2.5653196132596729</v>
      </c>
      <c r="E361" s="355">
        <f>(4.57*'VCO2-LBM'!E361-3.23*'VO2-LBM'!E361)/1000</f>
        <v>6.7052571428571426</v>
      </c>
      <c r="F361" s="355">
        <f>(4.57*'VCO2-LBM'!F361-3.23*'VO2-LBM'!F361)/1000</f>
        <v>6.4180430769230767</v>
      </c>
      <c r="G361" s="355">
        <f>(4.57*'VCO2-LBM'!G361-3.23*'VO2-LBM'!G361)/1000</f>
        <v>6.9397018493150719</v>
      </c>
      <c r="H361" s="329">
        <f>(4.57*'VCO2-LBM'!H361-3.23*'VO2-LBM'!H361)/1000</f>
        <v>8.1564911111111105</v>
      </c>
      <c r="I361" s="329">
        <f>(4.57*'VCO2-LBM'!I361-3.23*'VO2-LBM'!I361)/1000</f>
        <v>5.9441499999999978</v>
      </c>
      <c r="J361" s="329">
        <f>(4.57*'VCO2-LBM'!J361-3.23*'VO2-LBM'!J361)/1000</f>
        <v>5.251936183206106</v>
      </c>
      <c r="K361" s="106">
        <f>(4.57*'VCO2-LBM'!K361-3.23*'VO2-LBM'!K361)/1000</f>
        <v>5.9396740944881934</v>
      </c>
      <c r="L361" s="329"/>
      <c r="M361" s="329"/>
      <c r="N361" s="329"/>
      <c r="O361" s="329"/>
      <c r="P361" s="329"/>
      <c r="Q361" s="329"/>
      <c r="R361" s="329"/>
      <c r="S361" s="329"/>
      <c r="T361" s="329"/>
      <c r="U361" s="357">
        <f t="shared" ref="U361" si="697">STDEV(L360:T360)/SQRT(COUNT(L360:T360))</f>
        <v>0.36615907082594917</v>
      </c>
    </row>
    <row r="362" spans="1:21">
      <c r="A362" s="233">
        <v>43727</v>
      </c>
      <c r="B362" s="234">
        <v>1.8766898148148099</v>
      </c>
      <c r="C362" s="354">
        <f>(4.57*'VCO2-LBM'!C362-3.23*'VO2-LBM'!C362)/1000</f>
        <v>6.225041321839079</v>
      </c>
      <c r="D362" s="355">
        <f>(4.57*'VCO2-LBM'!D362-3.23*'VO2-LBM'!D362)/1000</f>
        <v>3.6448342541436487</v>
      </c>
      <c r="E362" s="355">
        <f>(4.57*'VCO2-LBM'!E362-3.23*'VO2-LBM'!E362)/1000</f>
        <v>6.4410750000000041</v>
      </c>
      <c r="F362" s="355">
        <f>(4.57*'VCO2-LBM'!F362-3.23*'VO2-LBM'!F362)/1000</f>
        <v>6.573126153846153</v>
      </c>
      <c r="G362" s="355">
        <f>(4.57*'VCO2-LBM'!G362-3.23*'VO2-LBM'!G362)/1000</f>
        <v>5.6935022602739735</v>
      </c>
      <c r="H362" s="329">
        <f>(4.57*'VCO2-LBM'!H362-3.23*'VO2-LBM'!H362)/1000</f>
        <v>4.8688396825396811</v>
      </c>
      <c r="I362" s="329">
        <f>(4.57*'VCO2-LBM'!I362-3.23*'VO2-LBM'!I362)/1000</f>
        <v>5.7137000000000011</v>
      </c>
      <c r="J362" s="329">
        <f>(4.57*'VCO2-LBM'!J362-3.23*'VO2-LBM'!J362)/1000</f>
        <v>4.0421859541984757</v>
      </c>
      <c r="K362" s="106">
        <f>(4.57*'VCO2-LBM'!K362-3.23*'VO2-LBM'!K362)/1000</f>
        <v>6.1576305511811045</v>
      </c>
      <c r="L362" s="329"/>
      <c r="M362" s="329"/>
      <c r="N362" s="329"/>
      <c r="O362" s="329"/>
      <c r="P362" s="329"/>
      <c r="Q362" s="329"/>
      <c r="R362" s="329"/>
      <c r="S362" s="329"/>
      <c r="T362" s="329"/>
      <c r="U362" s="357"/>
    </row>
    <row r="363" spans="1:21">
      <c r="A363" s="233">
        <v>43727</v>
      </c>
      <c r="B363" s="234">
        <v>1.8905787037037001</v>
      </c>
      <c r="C363" s="354">
        <f>(4.57*'VCO2-LBM'!C363-3.23*'VO2-LBM'!C363)/1000</f>
        <v>6.5596328735632197</v>
      </c>
      <c r="D363" s="355">
        <f>(4.57*'VCO2-LBM'!D363-3.23*'VO2-LBM'!D363)/1000</f>
        <v>2.1791154696132615</v>
      </c>
      <c r="E363" s="355">
        <f>(4.57*'VCO2-LBM'!E363-3.23*'VO2-LBM'!E363)/1000</f>
        <v>4.3167696428571434</v>
      </c>
      <c r="F363" s="355">
        <f>(4.57*'VCO2-LBM'!F363-3.23*'VO2-LBM'!F363)/1000</f>
        <v>6.5942630769230783</v>
      </c>
      <c r="G363" s="355">
        <f>(4.57*'VCO2-LBM'!G363-3.23*'VO2-LBM'!G363)/1000</f>
        <v>5.935697602739725</v>
      </c>
      <c r="H363" s="329">
        <f>(4.57*'VCO2-LBM'!H363-3.23*'VO2-LBM'!H363)/1000</f>
        <v>4.9127946031746053</v>
      </c>
      <c r="I363" s="329">
        <f>(4.57*'VCO2-LBM'!I363-3.23*'VO2-LBM'!I363)/1000</f>
        <v>7.3915166666666661</v>
      </c>
      <c r="J363" s="329">
        <f>(4.57*'VCO2-LBM'!J363-3.23*'VO2-LBM'!J363)/1000</f>
        <v>7.5353280916030601</v>
      </c>
      <c r="K363" s="106">
        <f>(4.57*'VCO2-LBM'!K363-3.23*'VO2-LBM'!K363)/1000</f>
        <v>5.0970725196850379</v>
      </c>
      <c r="L363" s="329">
        <f t="shared" ref="L363:P363" si="698">AVERAGE(C363:C365)</f>
        <v>6.4600429693486605</v>
      </c>
      <c r="M363" s="329">
        <f t="shared" si="698"/>
        <v>2.8745772559852671</v>
      </c>
      <c r="N363" s="329">
        <f t="shared" si="698"/>
        <v>4.9000232142857163</v>
      </c>
      <c r="O363" s="329">
        <f t="shared" si="698"/>
        <v>7.3305015384615402</v>
      </c>
      <c r="P363" s="329">
        <f t="shared" si="698"/>
        <v>5.7764220776255728</v>
      </c>
      <c r="Q363" s="329">
        <f t="shared" ref="Q363" si="699">AVERAGE(H363:H365)</f>
        <v>6.8272001058201077</v>
      </c>
      <c r="R363" s="329">
        <f t="shared" ref="R363" si="700">AVERAGE(I363:I365)</f>
        <v>7.1581888888888905</v>
      </c>
      <c r="S363" s="329">
        <f t="shared" ref="S363" si="701">AVERAGE(J363:J365)</f>
        <v>7.1607064631043267</v>
      </c>
      <c r="T363" s="329">
        <f t="shared" ref="T363" si="702">AVERAGE(K363:K365)</f>
        <v>6.2466114698162736</v>
      </c>
      <c r="U363" s="357">
        <f t="shared" ref="U363" si="703">AVERAGE(L363:T363)</f>
        <v>6.0815859981484843</v>
      </c>
    </row>
    <row r="364" spans="1:21">
      <c r="A364" s="233">
        <v>43727</v>
      </c>
      <c r="B364" s="234">
        <v>1.90446759259259</v>
      </c>
      <c r="C364" s="354">
        <f>(4.57*'VCO2-LBM'!C364-3.23*'VO2-LBM'!C364)/1000</f>
        <v>7.1518457471264369</v>
      </c>
      <c r="D364" s="355">
        <f>(4.57*'VCO2-LBM'!D364-3.23*'VO2-LBM'!D364)/1000</f>
        <v>3.2717737569060774</v>
      </c>
      <c r="E364" s="355">
        <f>(4.57*'VCO2-LBM'!E364-3.23*'VO2-LBM'!E364)/1000</f>
        <v>6.2076214285714322</v>
      </c>
      <c r="F364" s="355">
        <f>(4.57*'VCO2-LBM'!F364-3.23*'VO2-LBM'!F364)/1000</f>
        <v>7.5005784615384616</v>
      </c>
      <c r="G364" s="355">
        <f>(4.57*'VCO2-LBM'!G364-3.23*'VO2-LBM'!G364)/1000</f>
        <v>4.4682300000000046</v>
      </c>
      <c r="H364" s="329">
        <f>(4.57*'VCO2-LBM'!H364-3.23*'VO2-LBM'!H364)/1000</f>
        <v>7.6024009523809513</v>
      </c>
      <c r="I364" s="329">
        <f>(4.57*'VCO2-LBM'!I364-3.23*'VO2-LBM'!I364)/1000</f>
        <v>8.2941833333333346</v>
      </c>
      <c r="J364" s="329">
        <f>(4.57*'VCO2-LBM'!J364-3.23*'VO2-LBM'!J364)/1000</f>
        <v>8.0334331297709944</v>
      </c>
      <c r="K364" s="106">
        <f>(4.57*'VCO2-LBM'!K364-3.23*'VO2-LBM'!K364)/1000</f>
        <v>5.5605344094488212</v>
      </c>
      <c r="L364" s="329"/>
      <c r="M364" s="329"/>
      <c r="N364" s="329"/>
      <c r="O364" s="329"/>
      <c r="P364" s="329"/>
      <c r="Q364" s="329"/>
      <c r="R364" s="329"/>
      <c r="S364" s="329"/>
      <c r="T364" s="329"/>
      <c r="U364" s="357">
        <f t="shared" ref="U364" si="704">STDEV(L363:T363)/SQRT(COUNT(L363:T363))</f>
        <v>0.47702621892317953</v>
      </c>
    </row>
    <row r="365" spans="1:21">
      <c r="A365" s="233">
        <v>43727</v>
      </c>
      <c r="B365" s="234">
        <v>1.91835648148148</v>
      </c>
      <c r="C365" s="354">
        <f>(4.57*'VCO2-LBM'!C365-3.23*'VO2-LBM'!C365)/1000</f>
        <v>5.668650287356324</v>
      </c>
      <c r="D365" s="355">
        <f>(4.57*'VCO2-LBM'!D365-3.23*'VO2-LBM'!D365)/1000</f>
        <v>3.1728425414364629</v>
      </c>
      <c r="E365" s="355">
        <f>(4.57*'VCO2-LBM'!E365-3.23*'VO2-LBM'!E365)/1000</f>
        <v>4.1756785714285725</v>
      </c>
      <c r="F365" s="355">
        <f>(4.57*'VCO2-LBM'!F365-3.23*'VO2-LBM'!F365)/1000</f>
        <v>7.8966630769230797</v>
      </c>
      <c r="G365" s="355">
        <f>(4.57*'VCO2-LBM'!G365-3.23*'VO2-LBM'!G365)/1000</f>
        <v>6.9253386301369897</v>
      </c>
      <c r="H365" s="329">
        <f>(4.57*'VCO2-LBM'!H365-3.23*'VO2-LBM'!H365)/1000</f>
        <v>7.9664047619047667</v>
      </c>
      <c r="I365" s="329">
        <f>(4.57*'VCO2-LBM'!I365-3.23*'VO2-LBM'!I365)/1000</f>
        <v>5.7888666666666708</v>
      </c>
      <c r="J365" s="329">
        <f>(4.57*'VCO2-LBM'!J365-3.23*'VO2-LBM'!J365)/1000</f>
        <v>5.9133581679389282</v>
      </c>
      <c r="K365" s="106">
        <f>(4.57*'VCO2-LBM'!K365-3.23*'VO2-LBM'!K365)/1000</f>
        <v>8.0822274803149625</v>
      </c>
      <c r="L365" s="329"/>
      <c r="M365" s="329"/>
      <c r="N365" s="329"/>
      <c r="O365" s="329"/>
      <c r="P365" s="329"/>
      <c r="Q365" s="329"/>
      <c r="R365" s="329"/>
      <c r="S365" s="329"/>
      <c r="T365" s="329"/>
      <c r="U365" s="357"/>
    </row>
    <row r="366" spans="1:21">
      <c r="A366" s="233">
        <v>43727</v>
      </c>
      <c r="B366" s="234">
        <v>1.9322453703703699</v>
      </c>
      <c r="C366" s="354">
        <f>(4.57*'VCO2-LBM'!C366-3.23*'VO2-LBM'!C366)/1000</f>
        <v>4.2136450574712674</v>
      </c>
      <c r="D366" s="355">
        <f>(4.57*'VCO2-LBM'!D366-3.23*'VO2-LBM'!D366)/1000</f>
        <v>2.9508834254143674</v>
      </c>
      <c r="E366" s="355">
        <f>(4.57*'VCO2-LBM'!E366-3.23*'VO2-LBM'!E366)/1000</f>
        <v>4.3112089285714283</v>
      </c>
      <c r="F366" s="355">
        <f>(4.57*'VCO2-LBM'!F366-3.23*'VO2-LBM'!F366)/1000</f>
        <v>8.7190907692307658</v>
      </c>
      <c r="G366" s="355">
        <f>(4.57*'VCO2-LBM'!G366-3.23*'VO2-LBM'!G366)/1000</f>
        <v>5.8682463013698598</v>
      </c>
      <c r="H366" s="329">
        <f>(4.57*'VCO2-LBM'!H366-3.23*'VO2-LBM'!H366)/1000</f>
        <v>7.2210223809523777</v>
      </c>
      <c r="I366" s="329">
        <f>(4.57*'VCO2-LBM'!I366-3.23*'VO2-LBM'!I366)/1000</f>
        <v>5.7633666666666645</v>
      </c>
      <c r="J366" s="329">
        <f>(4.57*'VCO2-LBM'!J366-3.23*'VO2-LBM'!J366)/1000</f>
        <v>5.450965190839697</v>
      </c>
      <c r="K366" s="106">
        <f>(4.57*'VCO2-LBM'!K366-3.23*'VO2-LBM'!K366)/1000</f>
        <v>5.5264549606299189</v>
      </c>
      <c r="L366" s="329">
        <f t="shared" ref="L366:P366" si="705">AVERAGE(C366:C368)</f>
        <v>4.7808034099616883</v>
      </c>
      <c r="M366" s="329">
        <f t="shared" si="705"/>
        <v>4.0234386740331507</v>
      </c>
      <c r="N366" s="329">
        <f t="shared" si="705"/>
        <v>4.7732625000000004</v>
      </c>
      <c r="O366" s="329">
        <f t="shared" si="705"/>
        <v>7.5792594871794856</v>
      </c>
      <c r="P366" s="329">
        <f t="shared" si="705"/>
        <v>4.8678004337899532</v>
      </c>
      <c r="Q366" s="329">
        <f t="shared" ref="Q366" si="706">AVERAGE(H366:H368)</f>
        <v>5.3997917989417958</v>
      </c>
      <c r="R366" s="329">
        <f t="shared" ref="R366" si="707">AVERAGE(I366:I368)</f>
        <v>7.6248833333333295</v>
      </c>
      <c r="S366" s="329">
        <f t="shared" ref="S366" si="708">AVERAGE(J366:J368)</f>
        <v>5.4383622391857527</v>
      </c>
      <c r="T366" s="329">
        <f t="shared" ref="T366" si="709">AVERAGE(K366:K368)</f>
        <v>5.5616667716535444</v>
      </c>
      <c r="U366" s="357">
        <f t="shared" ref="U366" si="710">AVERAGE(L366:T366)</f>
        <v>5.5610298497865216</v>
      </c>
    </row>
    <row r="367" spans="1:21">
      <c r="A367" s="233">
        <v>43727</v>
      </c>
      <c r="B367" s="234">
        <v>1.9461342592592601</v>
      </c>
      <c r="C367" s="354">
        <f>(4.57*'VCO2-LBM'!C367-3.23*'VO2-LBM'!C367)/1000</f>
        <v>4.0476964942528761</v>
      </c>
      <c r="D367" s="355">
        <f>(4.57*'VCO2-LBM'!D367-3.23*'VO2-LBM'!D367)/1000</f>
        <v>4.2727972375690628</v>
      </c>
      <c r="E367" s="355">
        <f>(4.57*'VCO2-LBM'!E367-3.23*'VO2-LBM'!E367)/1000</f>
        <v>5.8831232142857148</v>
      </c>
      <c r="F367" s="355">
        <f>(4.57*'VCO2-LBM'!F367-3.23*'VO2-LBM'!F367)/1000</f>
        <v>7.8216769230769208</v>
      </c>
      <c r="G367" s="355">
        <f>(4.57*'VCO2-LBM'!G367-3.23*'VO2-LBM'!G367)/1000</f>
        <v>4.377262945205481</v>
      </c>
      <c r="H367" s="329">
        <f>(4.57*'VCO2-LBM'!H367-3.23*'VO2-LBM'!H367)/1000</f>
        <v>4.7576446031746018</v>
      </c>
      <c r="I367" s="329">
        <f>(4.57*'VCO2-LBM'!I367-3.23*'VO2-LBM'!I367)/1000</f>
        <v>8.8532166666666594</v>
      </c>
      <c r="J367" s="329">
        <f>(4.57*'VCO2-LBM'!J367-3.23*'VO2-LBM'!J367)/1000</f>
        <v>5.7161596946564934</v>
      </c>
      <c r="K367" s="106">
        <f>(4.57*'VCO2-LBM'!K367-3.23*'VO2-LBM'!K367)/1000</f>
        <v>6.0627448031496094</v>
      </c>
      <c r="L367" s="329"/>
      <c r="M367" s="329"/>
      <c r="N367" s="329"/>
      <c r="O367" s="329"/>
      <c r="P367" s="329"/>
      <c r="Q367" s="329"/>
      <c r="R367" s="329"/>
      <c r="S367" s="329"/>
      <c r="T367" s="329"/>
      <c r="U367" s="357">
        <f t="shared" ref="U367" si="711">STDEV(L366:T366)/SQRT(COUNT(L366:T366))</f>
        <v>0.41579695682489715</v>
      </c>
    </row>
    <row r="368" spans="1:21">
      <c r="A368" s="233">
        <v>43727</v>
      </c>
      <c r="B368" s="234">
        <v>1.96002314814815</v>
      </c>
      <c r="C368" s="354">
        <f>(4.57*'VCO2-LBM'!C368-3.23*'VO2-LBM'!C368)/1000</f>
        <v>6.0810686781609204</v>
      </c>
      <c r="D368" s="355">
        <f>(4.57*'VCO2-LBM'!D368-3.23*'VO2-LBM'!D368)/1000</f>
        <v>4.8466353591160223</v>
      </c>
      <c r="E368" s="355">
        <f>(4.57*'VCO2-LBM'!E368-3.23*'VO2-LBM'!E368)/1000</f>
        <v>4.1254553571428572</v>
      </c>
      <c r="F368" s="355">
        <f>(4.57*'VCO2-LBM'!F368-3.23*'VO2-LBM'!F368)/1000</f>
        <v>6.1970107692307721</v>
      </c>
      <c r="G368" s="355">
        <f>(4.57*'VCO2-LBM'!G368-3.23*'VO2-LBM'!G368)/1000</f>
        <v>4.3578920547945197</v>
      </c>
      <c r="H368" s="329">
        <f>(4.57*'VCO2-LBM'!H368-3.23*'VO2-LBM'!H368)/1000</f>
        <v>4.220708412698408</v>
      </c>
      <c r="I368" s="329">
        <f>(4.57*'VCO2-LBM'!I368-3.23*'VO2-LBM'!I368)/1000</f>
        <v>8.2580666666666662</v>
      </c>
      <c r="J368" s="329">
        <f>(4.57*'VCO2-LBM'!J368-3.23*'VO2-LBM'!J368)/1000</f>
        <v>5.1479618320610694</v>
      </c>
      <c r="K368" s="106">
        <f>(4.57*'VCO2-LBM'!K368-3.23*'VO2-LBM'!K368)/1000</f>
        <v>5.095800551181104</v>
      </c>
      <c r="L368" s="329"/>
      <c r="M368" s="329"/>
      <c r="N368" s="329"/>
      <c r="O368" s="329"/>
      <c r="P368" s="329"/>
      <c r="Q368" s="329"/>
      <c r="R368" s="329"/>
      <c r="S368" s="329"/>
      <c r="T368" s="329"/>
      <c r="U368" s="357"/>
    </row>
    <row r="369" spans="1:21">
      <c r="A369" s="233">
        <v>43727</v>
      </c>
      <c r="B369" s="234">
        <v>1.97391203703703</v>
      </c>
      <c r="C369" s="354">
        <f>(4.57*'VCO2-LBM'!C369-3.23*'VO2-LBM'!C369)/1000</f>
        <v>4.520934137931035</v>
      </c>
      <c r="D369" s="355">
        <f>(4.57*'VCO2-LBM'!D369-3.23*'VO2-LBM'!D369)/1000</f>
        <v>3.6091947513812173</v>
      </c>
      <c r="E369" s="355">
        <f>(4.57*'VCO2-LBM'!E369-3.23*'VO2-LBM'!E369)/1000</f>
        <v>5.3504357142857115</v>
      </c>
      <c r="F369" s="355">
        <f>(4.57*'VCO2-LBM'!F369-3.23*'VO2-LBM'!F369)/1000</f>
        <v>7.6877138461538488</v>
      </c>
      <c r="G369" s="355">
        <f>(4.57*'VCO2-LBM'!G369-3.23*'VO2-LBM'!G369)/1000</f>
        <v>3.7210380821917806</v>
      </c>
      <c r="H369" s="329">
        <f>(4.57*'VCO2-LBM'!H369-3.23*'VO2-LBM'!H369)/1000</f>
        <v>4.8023807936507987</v>
      </c>
      <c r="I369" s="329">
        <f>(4.57*'VCO2-LBM'!I369-3.23*'VO2-LBM'!I369)/1000</f>
        <v>5.6911833333333384</v>
      </c>
      <c r="J369" s="329">
        <f>(4.57*'VCO2-LBM'!J369-3.23*'VO2-LBM'!J369)/1000</f>
        <v>5.8167891603053432</v>
      </c>
      <c r="K369" s="106">
        <f>(4.57*'VCO2-LBM'!K369-3.23*'VO2-LBM'!K369)/1000</f>
        <v>8.5112996850393721</v>
      </c>
      <c r="L369" s="329">
        <f t="shared" ref="L369:P369" si="712">AVERAGE(C369:C371)</f>
        <v>5.4080022796934868</v>
      </c>
      <c r="M369" s="329">
        <f t="shared" si="712"/>
        <v>3.4413043278084725</v>
      </c>
      <c r="N369" s="329">
        <f t="shared" si="712"/>
        <v>5.3940428571428569</v>
      </c>
      <c r="O369" s="329">
        <f t="shared" si="712"/>
        <v>7.8003820512820532</v>
      </c>
      <c r="P369" s="329">
        <f t="shared" si="712"/>
        <v>5.8407548630136974</v>
      </c>
      <c r="Q369" s="329">
        <f t="shared" ref="Q369" si="713">AVERAGE(H369:H371)</f>
        <v>6.8516459259259284</v>
      </c>
      <c r="R369" s="329">
        <f t="shared" ref="R369" si="714">AVERAGE(I369:I371)</f>
        <v>7.9114277777777788</v>
      </c>
      <c r="S369" s="329">
        <f t="shared" ref="S369" si="715">AVERAGE(J369:J371)</f>
        <v>6.1194264122137412</v>
      </c>
      <c r="T369" s="329">
        <f t="shared" ref="T369" si="716">AVERAGE(K369:K371)</f>
        <v>8.1153141732283505</v>
      </c>
      <c r="U369" s="357">
        <f t="shared" ref="U369" si="717">AVERAGE(L369:T369)</f>
        <v>6.3202556297873738</v>
      </c>
    </row>
    <row r="370" spans="1:21">
      <c r="A370" s="233">
        <v>43727</v>
      </c>
      <c r="B370" s="234">
        <v>1.9878009259259199</v>
      </c>
      <c r="C370" s="354">
        <f>(4.57*'VCO2-LBM'!C370-3.23*'VO2-LBM'!C370)/1000</f>
        <v>4.3840947126436784</v>
      </c>
      <c r="D370" s="355">
        <f>(4.57*'VCO2-LBM'!D370-3.23*'VO2-LBM'!D370)/1000</f>
        <v>3.5797058011049723</v>
      </c>
      <c r="E370" s="355">
        <f>(4.57*'VCO2-LBM'!E370-3.23*'VO2-LBM'!E370)/1000</f>
        <v>4.5846803571428589</v>
      </c>
      <c r="F370" s="355">
        <f>(4.57*'VCO2-LBM'!F370-3.23*'VO2-LBM'!F370)/1000</f>
        <v>7.560756923076922</v>
      </c>
      <c r="G370" s="355">
        <f>(4.57*'VCO2-LBM'!G370-3.23*'VO2-LBM'!G370)/1000</f>
        <v>6.5983173972602707</v>
      </c>
      <c r="H370" s="329">
        <f>(4.57*'VCO2-LBM'!H370-3.23*'VO2-LBM'!H370)/1000</f>
        <v>7.0845888888888915</v>
      </c>
      <c r="I370" s="329">
        <f>(4.57*'VCO2-LBM'!I370-3.23*'VO2-LBM'!I370)/1000</f>
        <v>8.2970833333333349</v>
      </c>
      <c r="J370" s="329">
        <f>(4.57*'VCO2-LBM'!J370-3.23*'VO2-LBM'!J370)/1000</f>
        <v>4.6061569465648846</v>
      </c>
      <c r="K370" s="106">
        <f>(4.57*'VCO2-LBM'!K370-3.23*'VO2-LBM'!K370)/1000</f>
        <v>6.4971996062992146</v>
      </c>
      <c r="L370" s="329"/>
      <c r="M370" s="329"/>
      <c r="N370" s="329"/>
      <c r="O370" s="329"/>
      <c r="P370" s="329"/>
      <c r="Q370" s="329"/>
      <c r="R370" s="329"/>
      <c r="S370" s="329"/>
      <c r="T370" s="329"/>
      <c r="U370" s="357">
        <f t="shared" ref="U370" si="718">STDEV(L369:T369)/SQRT(COUNT(L369:T369))</f>
        <v>0.50656665794042166</v>
      </c>
    </row>
    <row r="371" spans="1:21">
      <c r="A371" s="233">
        <v>43728</v>
      </c>
      <c r="B371" s="234">
        <v>2.001689814814815</v>
      </c>
      <c r="C371" s="354">
        <f>(4.57*'VCO2-LBM'!C371-3.23*'VO2-LBM'!C371)/1000</f>
        <v>7.3189779885057469</v>
      </c>
      <c r="D371" s="355">
        <f>(4.57*'VCO2-LBM'!D371-3.23*'VO2-LBM'!D371)/1000</f>
        <v>3.1350124309392284</v>
      </c>
      <c r="E371" s="355">
        <f>(4.57*'VCO2-LBM'!E371-3.23*'VO2-LBM'!E371)/1000</f>
        <v>6.2470125000000003</v>
      </c>
      <c r="F371" s="355">
        <f>(4.57*'VCO2-LBM'!F371-3.23*'VO2-LBM'!F371)/1000</f>
        <v>8.1526753846153888</v>
      </c>
      <c r="G371" s="355">
        <f>(4.57*'VCO2-LBM'!G371-3.23*'VO2-LBM'!G371)/1000</f>
        <v>7.2029091095890436</v>
      </c>
      <c r="H371" s="329">
        <f>(4.57*'VCO2-LBM'!H371-3.23*'VO2-LBM'!H371)/1000</f>
        <v>8.6679680952380949</v>
      </c>
      <c r="I371" s="329">
        <f>(4.57*'VCO2-LBM'!I371-3.23*'VO2-LBM'!I371)/1000</f>
        <v>9.7460166666666659</v>
      </c>
      <c r="J371" s="329">
        <f>(4.57*'VCO2-LBM'!J371-3.23*'VO2-LBM'!J371)/1000</f>
        <v>7.9353331297709957</v>
      </c>
      <c r="K371" s="106">
        <f>(4.57*'VCO2-LBM'!K371-3.23*'VO2-LBM'!K371)/1000</f>
        <v>9.3374432283464674</v>
      </c>
      <c r="L371" s="329"/>
      <c r="M371" s="329"/>
      <c r="N371" s="329"/>
      <c r="O371" s="329"/>
      <c r="P371" s="329"/>
      <c r="Q371" s="329"/>
      <c r="R371" s="329"/>
      <c r="S371" s="329"/>
      <c r="T371" s="329"/>
      <c r="U371" s="357"/>
    </row>
    <row r="372" spans="1:21">
      <c r="A372" s="233">
        <v>43728</v>
      </c>
      <c r="B372" s="234">
        <v>2.0155787037036998</v>
      </c>
      <c r="C372" s="354">
        <f>(4.57*'VCO2-LBM'!C372-3.23*'VO2-LBM'!C372)/1000</f>
        <v>6.3200937931034531</v>
      </c>
      <c r="D372" s="355">
        <f>(4.57*'VCO2-LBM'!D372-3.23*'VO2-LBM'!D372)/1000</f>
        <v>3.821666850828731</v>
      </c>
      <c r="E372" s="355">
        <f>(4.57*'VCO2-LBM'!E372-3.23*'VO2-LBM'!E372)/1000</f>
        <v>5.4017357142857163</v>
      </c>
      <c r="F372" s="355">
        <f>(4.57*'VCO2-LBM'!F372-3.23*'VO2-LBM'!F372)/1000</f>
        <v>8.6066876923076929</v>
      </c>
      <c r="G372" s="355">
        <f>(4.57*'VCO2-LBM'!G372-3.23*'VO2-LBM'!G372)/1000</f>
        <v>3.7835663013698615</v>
      </c>
      <c r="H372" s="329">
        <f>(4.57*'VCO2-LBM'!H372-3.23*'VO2-LBM'!H372)/1000</f>
        <v>8.2854685714285772</v>
      </c>
      <c r="I372" s="329">
        <f>(4.57*'VCO2-LBM'!I372-3.23*'VO2-LBM'!I372)/1000</f>
        <v>6.288166666666668</v>
      </c>
      <c r="J372" s="329">
        <f>(4.57*'VCO2-LBM'!J372-3.23*'VO2-LBM'!J372)/1000</f>
        <v>6.5799722137404606</v>
      </c>
      <c r="K372" s="106">
        <f>(4.57*'VCO2-LBM'!K372-3.23*'VO2-LBM'!K372)/1000</f>
        <v>8.2591396850393792</v>
      </c>
      <c r="L372" s="329">
        <f t="shared" ref="L372:P372" si="719">AVERAGE(C372:C374)</f>
        <v>5.2918564559386994</v>
      </c>
      <c r="M372" s="329">
        <f t="shared" si="719"/>
        <v>3.4844480662983446</v>
      </c>
      <c r="N372" s="329">
        <f t="shared" si="719"/>
        <v>4.7013642857142859</v>
      </c>
      <c r="O372" s="329">
        <f t="shared" si="719"/>
        <v>7.8840779487179509</v>
      </c>
      <c r="P372" s="329">
        <f t="shared" si="719"/>
        <v>4.4925747260273985</v>
      </c>
      <c r="Q372" s="329">
        <f t="shared" ref="Q372" si="720">AVERAGE(H372:H374)</f>
        <v>5.8288334920634952</v>
      </c>
      <c r="R372" s="329">
        <f t="shared" ref="R372" si="721">AVERAGE(I372:I374)</f>
        <v>6.467422222222222</v>
      </c>
      <c r="S372" s="329">
        <f t="shared" ref="S372" si="722">AVERAGE(J372:J374)</f>
        <v>6.9457684478371524</v>
      </c>
      <c r="T372" s="329">
        <f t="shared" ref="T372" si="723">AVERAGE(K372:K374)</f>
        <v>7.568615905511817</v>
      </c>
      <c r="U372" s="357">
        <f t="shared" ref="U372" si="724">AVERAGE(L372:T372)</f>
        <v>5.8516623944812629</v>
      </c>
    </row>
    <row r="373" spans="1:21">
      <c r="A373" s="233">
        <v>43728</v>
      </c>
      <c r="B373" s="234">
        <v>2.02946759259259</v>
      </c>
      <c r="C373" s="354">
        <f>(4.57*'VCO2-LBM'!C373-3.23*'VO2-LBM'!C373)/1000</f>
        <v>4.8866283908045967</v>
      </c>
      <c r="D373" s="355">
        <f>(4.57*'VCO2-LBM'!D373-3.23*'VO2-LBM'!D373)/1000</f>
        <v>3.6326174033149199</v>
      </c>
      <c r="E373" s="355">
        <f>(4.57*'VCO2-LBM'!E373-3.23*'VO2-LBM'!E373)/1000</f>
        <v>4.9847785714285688</v>
      </c>
      <c r="F373" s="355">
        <f>(4.57*'VCO2-LBM'!F373-3.23*'VO2-LBM'!F373)/1000</f>
        <v>8.1759615384615429</v>
      </c>
      <c r="G373" s="355">
        <f>(4.57*'VCO2-LBM'!G373-3.23*'VO2-LBM'!G373)/1000</f>
        <v>6.1267165753424671</v>
      </c>
      <c r="H373" s="329">
        <f>(4.57*'VCO2-LBM'!H373-3.23*'VO2-LBM'!H373)/1000</f>
        <v>4.5945460317460345</v>
      </c>
      <c r="I373" s="329">
        <f>(4.57*'VCO2-LBM'!I373-3.23*'VO2-LBM'!I373)/1000</f>
        <v>5.9445999999999986</v>
      </c>
      <c r="J373" s="329">
        <f>(4.57*'VCO2-LBM'!J373-3.23*'VO2-LBM'!J373)/1000</f>
        <v>7.0600880916030544</v>
      </c>
      <c r="K373" s="106">
        <f>(4.57*'VCO2-LBM'!K373-3.23*'VO2-LBM'!K373)/1000</f>
        <v>9.0337219685039454</v>
      </c>
      <c r="L373" s="329"/>
      <c r="M373" s="329"/>
      <c r="N373" s="329"/>
      <c r="O373" s="329"/>
      <c r="P373" s="329"/>
      <c r="Q373" s="329"/>
      <c r="R373" s="329"/>
      <c r="S373" s="329"/>
      <c r="T373" s="329"/>
      <c r="U373" s="357">
        <f t="shared" ref="U373" si="725">STDEV(L372:T372)/SQRT(COUNT(L372:T372))</f>
        <v>0.49641468885422091</v>
      </c>
    </row>
    <row r="374" spans="1:21">
      <c r="A374" s="233">
        <v>43728</v>
      </c>
      <c r="B374" s="234">
        <v>2.0433564814814802</v>
      </c>
      <c r="C374" s="354">
        <f>(4.57*'VCO2-LBM'!C374-3.23*'VO2-LBM'!C374)/1000</f>
        <v>4.6688471839080483</v>
      </c>
      <c r="D374" s="355">
        <f>(4.57*'VCO2-LBM'!D374-3.23*'VO2-LBM'!D374)/1000</f>
        <v>2.9990599447513815</v>
      </c>
      <c r="E374" s="355">
        <f>(4.57*'VCO2-LBM'!E374-3.23*'VO2-LBM'!E374)/1000</f>
        <v>3.7175785714285738</v>
      </c>
      <c r="F374" s="355">
        <f>(4.57*'VCO2-LBM'!F374-3.23*'VO2-LBM'!F374)/1000</f>
        <v>6.8695846153846141</v>
      </c>
      <c r="G374" s="355">
        <f>(4.57*'VCO2-LBM'!G374-3.23*'VO2-LBM'!G374)/1000</f>
        <v>3.5674413013698687</v>
      </c>
      <c r="H374" s="329">
        <f>(4.57*'VCO2-LBM'!H374-3.23*'VO2-LBM'!H374)/1000</f>
        <v>4.606485873015874</v>
      </c>
      <c r="I374" s="329">
        <f>(4.57*'VCO2-LBM'!I374-3.23*'VO2-LBM'!I374)/1000</f>
        <v>7.1695000000000002</v>
      </c>
      <c r="J374" s="329">
        <f>(4.57*'VCO2-LBM'!J374-3.23*'VO2-LBM'!J374)/1000</f>
        <v>7.1972450381679414</v>
      </c>
      <c r="K374" s="106">
        <f>(4.57*'VCO2-LBM'!K374-3.23*'VO2-LBM'!K374)/1000</f>
        <v>5.4129860629921263</v>
      </c>
      <c r="L374" s="329"/>
      <c r="M374" s="329"/>
      <c r="N374" s="329"/>
      <c r="O374" s="329"/>
      <c r="P374" s="329"/>
      <c r="Q374" s="329"/>
      <c r="R374" s="329"/>
      <c r="S374" s="329"/>
      <c r="T374" s="329"/>
      <c r="U374" s="357"/>
    </row>
    <row r="375" spans="1:21">
      <c r="A375" s="233">
        <v>43728</v>
      </c>
      <c r="B375" s="234">
        <v>2.0572453703703699</v>
      </c>
      <c r="C375" s="354">
        <f>(4.57*'VCO2-LBM'!C375-3.23*'VO2-LBM'!C375)/1000</f>
        <v>6.4234164367816122</v>
      </c>
      <c r="D375" s="355">
        <f>(4.57*'VCO2-LBM'!D375-3.23*'VO2-LBM'!D375)/1000</f>
        <v>3.826789502762431</v>
      </c>
      <c r="E375" s="355">
        <f>(4.57*'VCO2-LBM'!E375-3.23*'VO2-LBM'!E375)/1000</f>
        <v>3.5442160714285729</v>
      </c>
      <c r="F375" s="355">
        <f>(4.57*'VCO2-LBM'!F375-3.23*'VO2-LBM'!F375)/1000</f>
        <v>7.0530138461538501</v>
      </c>
      <c r="G375" s="355">
        <f>(4.57*'VCO2-LBM'!G375-3.23*'VO2-LBM'!G375)/1000</f>
        <v>5.3331360273972646</v>
      </c>
      <c r="H375" s="329">
        <f>(4.57*'VCO2-LBM'!H375-3.23*'VO2-LBM'!H375)/1000</f>
        <v>4.6316053968253961</v>
      </c>
      <c r="I375" s="329">
        <f>(4.57*'VCO2-LBM'!I375-3.23*'VO2-LBM'!I375)/1000</f>
        <v>9.3119833333333339</v>
      </c>
      <c r="J375" s="329">
        <f>(4.57*'VCO2-LBM'!J375-3.23*'VO2-LBM'!J375)/1000</f>
        <v>5.4144543511450376</v>
      </c>
      <c r="K375" s="106">
        <f>(4.57*'VCO2-LBM'!K375-3.23*'VO2-LBM'!K375)/1000</f>
        <v>5.8042094488188978</v>
      </c>
      <c r="L375" s="329">
        <f t="shared" ref="L375:P375" si="726">AVERAGE(C375:C377)</f>
        <v>6.2085165517241405</v>
      </c>
      <c r="M375" s="329">
        <f t="shared" si="726"/>
        <v>4.8936098526703491</v>
      </c>
      <c r="N375" s="329">
        <f t="shared" si="726"/>
        <v>5.002232142857145</v>
      </c>
      <c r="O375" s="329">
        <f t="shared" si="726"/>
        <v>7.065328205128206</v>
      </c>
      <c r="P375" s="329">
        <f t="shared" si="726"/>
        <v>5.2828281050228325</v>
      </c>
      <c r="Q375" s="329">
        <f t="shared" ref="Q375" si="727">AVERAGE(H375:H377)</f>
        <v>5.7374758730158772</v>
      </c>
      <c r="R375" s="329">
        <f t="shared" ref="R375" si="728">AVERAGE(I375:I377)</f>
        <v>7.9434666666666702</v>
      </c>
      <c r="S375" s="329">
        <f t="shared" ref="S375" si="729">AVERAGE(J375:J377)</f>
        <v>5.5656731297709952</v>
      </c>
      <c r="T375" s="329">
        <f t="shared" ref="T375" si="730">AVERAGE(K375:K377)</f>
        <v>6.5195572965879265</v>
      </c>
      <c r="U375" s="357">
        <f t="shared" ref="U375" si="731">AVERAGE(L375:T375)</f>
        <v>6.0242986470493491</v>
      </c>
    </row>
    <row r="376" spans="1:21">
      <c r="A376" s="233">
        <v>43728</v>
      </c>
      <c r="B376" s="234">
        <v>2.0711342592592601</v>
      </c>
      <c r="C376" s="354">
        <f>(4.57*'VCO2-LBM'!C376-3.23*'VO2-LBM'!C376)/1000</f>
        <v>6.5204936206896598</v>
      </c>
      <c r="D376" s="355">
        <f>(4.57*'VCO2-LBM'!D376-3.23*'VO2-LBM'!D376)/1000</f>
        <v>5.572147790055249</v>
      </c>
      <c r="E376" s="355">
        <f>(4.57*'VCO2-LBM'!E376-3.23*'VO2-LBM'!E376)/1000</f>
        <v>5.0596553571428577</v>
      </c>
      <c r="F376" s="355">
        <f>(4.57*'VCO2-LBM'!F376-3.23*'VO2-LBM'!F376)/1000</f>
        <v>7.8420861538461537</v>
      </c>
      <c r="G376" s="355">
        <f>(4.57*'VCO2-LBM'!G376-3.23*'VO2-LBM'!G376)/1000</f>
        <v>4.8389837671232891</v>
      </c>
      <c r="H376" s="329">
        <f>(4.57*'VCO2-LBM'!H376-3.23*'VO2-LBM'!H376)/1000</f>
        <v>5.7211541269841311</v>
      </c>
      <c r="I376" s="329">
        <f>(4.57*'VCO2-LBM'!I376-3.23*'VO2-LBM'!I376)/1000</f>
        <v>8.0858166666666733</v>
      </c>
      <c r="J376" s="329">
        <f>(4.57*'VCO2-LBM'!J376-3.23*'VO2-LBM'!J376)/1000</f>
        <v>5.7243138931297723</v>
      </c>
      <c r="K376" s="106">
        <f>(4.57*'VCO2-LBM'!K376-3.23*'VO2-LBM'!K376)/1000</f>
        <v>8.609163700787402</v>
      </c>
      <c r="L376" s="329"/>
      <c r="M376" s="329"/>
      <c r="N376" s="329"/>
      <c r="O376" s="329"/>
      <c r="P376" s="329"/>
      <c r="Q376" s="329"/>
      <c r="R376" s="329"/>
      <c r="S376" s="329"/>
      <c r="T376" s="329"/>
      <c r="U376" s="357">
        <f t="shared" ref="U376" si="732">STDEV(L375:T375)/SQRT(COUNT(L375:T375))</f>
        <v>0.33771343286059974</v>
      </c>
    </row>
    <row r="377" spans="1:21">
      <c r="A377" s="233">
        <v>43728</v>
      </c>
      <c r="B377" s="234">
        <v>2.0850231481481498</v>
      </c>
      <c r="C377" s="354">
        <f>(4.57*'VCO2-LBM'!C377-3.23*'VO2-LBM'!C377)/1000</f>
        <v>5.6816395977011487</v>
      </c>
      <c r="D377" s="355">
        <f>(4.57*'VCO2-LBM'!D377-3.23*'VO2-LBM'!D377)/1000</f>
        <v>5.2818922651933677</v>
      </c>
      <c r="E377" s="355">
        <f>(4.57*'VCO2-LBM'!E377-3.23*'VO2-LBM'!E377)/1000</f>
        <v>6.4028250000000044</v>
      </c>
      <c r="F377" s="355">
        <f>(4.57*'VCO2-LBM'!F377-3.23*'VO2-LBM'!F377)/1000</f>
        <v>6.3008846153846134</v>
      </c>
      <c r="G377" s="355">
        <f>(4.57*'VCO2-LBM'!G377-3.23*'VO2-LBM'!G377)/1000</f>
        <v>5.6763645205479438</v>
      </c>
      <c r="H377" s="329">
        <f>(4.57*'VCO2-LBM'!H377-3.23*'VO2-LBM'!H377)/1000</f>
        <v>6.8596680952381028</v>
      </c>
      <c r="I377" s="329">
        <f>(4.57*'VCO2-LBM'!I377-3.23*'VO2-LBM'!I377)/1000</f>
        <v>6.4326000000000025</v>
      </c>
      <c r="J377" s="329">
        <f>(4.57*'VCO2-LBM'!J377-3.23*'VO2-LBM'!J377)/1000</f>
        <v>5.5582511450381737</v>
      </c>
      <c r="K377" s="106">
        <f>(4.57*'VCO2-LBM'!K377-3.23*'VO2-LBM'!K377)/1000</f>
        <v>5.1452987401574806</v>
      </c>
      <c r="L377" s="329"/>
      <c r="M377" s="329"/>
      <c r="N377" s="329"/>
      <c r="O377" s="329"/>
      <c r="P377" s="329"/>
      <c r="Q377" s="329"/>
      <c r="R377" s="329"/>
      <c r="S377" s="329"/>
      <c r="T377" s="329"/>
      <c r="U377" s="357"/>
    </row>
    <row r="378" spans="1:21">
      <c r="A378" s="233">
        <v>43728</v>
      </c>
      <c r="B378" s="234">
        <v>2.0989120370370302</v>
      </c>
      <c r="C378" s="354">
        <f>(4.57*'VCO2-LBM'!C378-3.23*'VO2-LBM'!C378)/1000</f>
        <v>5.7562268965517287</v>
      </c>
      <c r="D378" s="355">
        <f>(4.57*'VCO2-LBM'!D378-3.23*'VO2-LBM'!D378)/1000</f>
        <v>3.5066574585635353</v>
      </c>
      <c r="E378" s="355">
        <f>(4.57*'VCO2-LBM'!E378-3.23*'VO2-LBM'!E378)/1000</f>
        <v>4.4609785714285701</v>
      </c>
      <c r="F378" s="355">
        <f>(4.57*'VCO2-LBM'!F378-3.23*'VO2-LBM'!F378)/1000</f>
        <v>6.4719769230769266</v>
      </c>
      <c r="G378" s="355">
        <f>(4.57*'VCO2-LBM'!G378-3.23*'VO2-LBM'!G378)/1000</f>
        <v>3.866548150684932</v>
      </c>
      <c r="H378" s="329">
        <f>(4.57*'VCO2-LBM'!H378-3.23*'VO2-LBM'!H378)/1000</f>
        <v>6.1735942857142874</v>
      </c>
      <c r="I378" s="329">
        <f>(4.57*'VCO2-LBM'!I378-3.23*'VO2-LBM'!I378)/1000</f>
        <v>6.7795666666666659</v>
      </c>
      <c r="J378" s="329">
        <f>(4.57*'VCO2-LBM'!J378-3.23*'VO2-LBM'!J378)/1000</f>
        <v>7.692537709923668</v>
      </c>
      <c r="K378" s="106">
        <f>(4.57*'VCO2-LBM'!K378-3.23*'VO2-LBM'!K378)/1000</f>
        <v>7.2746981102362227</v>
      </c>
      <c r="L378" s="329">
        <f t="shared" ref="L378:P378" si="733">AVERAGE(C378:C380)</f>
        <v>6.0590200766283564</v>
      </c>
      <c r="M378" s="329">
        <f t="shared" si="733"/>
        <v>3.2544286372007369</v>
      </c>
      <c r="N378" s="329">
        <f t="shared" si="733"/>
        <v>4.5751821428571438</v>
      </c>
      <c r="O378" s="329">
        <f t="shared" si="733"/>
        <v>6.7872989743589729</v>
      </c>
      <c r="P378" s="329">
        <f t="shared" si="733"/>
        <v>3.3485248630136994</v>
      </c>
      <c r="Q378" s="329">
        <f t="shared" ref="Q378" si="734">AVERAGE(H378:H380)</f>
        <v>5.3626475132275147</v>
      </c>
      <c r="R378" s="329">
        <f t="shared" ref="R378" si="735">AVERAGE(I378:I380)</f>
        <v>6.3626611111111133</v>
      </c>
      <c r="S378" s="329">
        <f t="shared" ref="S378" si="736">AVERAGE(J378:J380)</f>
        <v>7.4442950636132332</v>
      </c>
      <c r="T378" s="329">
        <f t="shared" ref="T378" si="737">AVERAGE(K378:K380)</f>
        <v>6.6503528871391095</v>
      </c>
      <c r="U378" s="357">
        <f t="shared" ref="U378" si="738">AVERAGE(L378:T378)</f>
        <v>5.538267918794431</v>
      </c>
    </row>
    <row r="379" spans="1:21">
      <c r="A379" s="233">
        <v>43728</v>
      </c>
      <c r="B379" s="234">
        <v>2.1128009259259199</v>
      </c>
      <c r="C379" s="354">
        <f>(4.57*'VCO2-LBM'!C379-3.23*'VO2-LBM'!C379)/1000</f>
        <v>4.7616724712643661</v>
      </c>
      <c r="D379" s="355">
        <f>(4.57*'VCO2-LBM'!D379-3.23*'VO2-LBM'!D379)/1000</f>
        <v>2.9015104972375685</v>
      </c>
      <c r="E379" s="355">
        <f>(4.57*'VCO2-LBM'!E379-3.23*'VO2-LBM'!E379)/1000</f>
        <v>5.8477821428571444</v>
      </c>
      <c r="F379" s="355">
        <f>(4.57*'VCO2-LBM'!F379-3.23*'VO2-LBM'!F379)/1000</f>
        <v>5.6789784615384598</v>
      </c>
      <c r="G379" s="355">
        <f>(4.57*'VCO2-LBM'!G379-3.23*'VO2-LBM'!G379)/1000</f>
        <v>2.9550843150684942</v>
      </c>
      <c r="H379" s="329">
        <f>(4.57*'VCO2-LBM'!H379-3.23*'VO2-LBM'!H379)/1000</f>
        <v>5.5265330158730173</v>
      </c>
      <c r="I379" s="329">
        <f>(4.57*'VCO2-LBM'!I379-3.23*'VO2-LBM'!I379)/1000</f>
        <v>5.0020500000000014</v>
      </c>
      <c r="J379" s="329">
        <f>(4.57*'VCO2-LBM'!J379-3.23*'VO2-LBM'!J379)/1000</f>
        <v>6.836047328244276</v>
      </c>
      <c r="K379" s="106">
        <f>(4.57*'VCO2-LBM'!K379-3.23*'VO2-LBM'!K379)/1000</f>
        <v>7.6722037795275577</v>
      </c>
      <c r="L379" s="329"/>
      <c r="M379" s="329"/>
      <c r="N379" s="329"/>
      <c r="O379" s="329"/>
      <c r="P379" s="329"/>
      <c r="Q379" s="329"/>
      <c r="R379" s="329"/>
      <c r="S379" s="329"/>
      <c r="T379" s="329"/>
      <c r="U379" s="357">
        <f t="shared" ref="U379" si="739">STDEV(L378:T378)/SQRT(COUNT(L378:T378))</f>
        <v>0.5048353861236784</v>
      </c>
    </row>
    <row r="380" spans="1:21">
      <c r="A380" s="233">
        <v>43728</v>
      </c>
      <c r="B380" s="234">
        <v>2.1266898148148101</v>
      </c>
      <c r="C380" s="354">
        <f>(4.57*'VCO2-LBM'!C380-3.23*'VO2-LBM'!C380)/1000</f>
        <v>7.6591608620689735</v>
      </c>
      <c r="D380" s="355">
        <f>(4.57*'VCO2-LBM'!D380-3.23*'VO2-LBM'!D380)/1000</f>
        <v>3.3551179558011062</v>
      </c>
      <c r="E380" s="355">
        <f>(4.57*'VCO2-LBM'!E380-3.23*'VO2-LBM'!E380)/1000</f>
        <v>3.4167857142857172</v>
      </c>
      <c r="F380" s="355">
        <f>(4.57*'VCO2-LBM'!F380-3.23*'VO2-LBM'!F380)/1000</f>
        <v>8.210941538461535</v>
      </c>
      <c r="G380" s="355">
        <f>(4.57*'VCO2-LBM'!G380-3.23*'VO2-LBM'!G380)/1000</f>
        <v>3.2239421232876722</v>
      </c>
      <c r="H380" s="329">
        <f>(4.57*'VCO2-LBM'!H380-3.23*'VO2-LBM'!H380)/1000</f>
        <v>4.3878152380952393</v>
      </c>
      <c r="I380" s="329">
        <f>(4.57*'VCO2-LBM'!I380-3.23*'VO2-LBM'!I380)/1000</f>
        <v>7.3063666666666727</v>
      </c>
      <c r="J380" s="329">
        <f>(4.57*'VCO2-LBM'!J380-3.23*'VO2-LBM'!J380)/1000</f>
        <v>7.8043001526717566</v>
      </c>
      <c r="K380" s="106">
        <f>(4.57*'VCO2-LBM'!K380-3.23*'VO2-LBM'!K380)/1000</f>
        <v>5.0041567716535482</v>
      </c>
      <c r="L380" s="329"/>
      <c r="M380" s="329"/>
      <c r="N380" s="329"/>
      <c r="O380" s="329"/>
      <c r="P380" s="329"/>
      <c r="Q380" s="329"/>
      <c r="R380" s="329"/>
      <c r="S380" s="329"/>
      <c r="T380" s="329"/>
      <c r="U380" s="357"/>
    </row>
    <row r="381" spans="1:21">
      <c r="A381" s="233">
        <v>43728</v>
      </c>
      <c r="B381" s="234">
        <v>2.1405787037036998</v>
      </c>
      <c r="C381" s="354">
        <f>(4.57*'VCO2-LBM'!C381-3.23*'VO2-LBM'!C381)/1000</f>
        <v>5.5593158045976994</v>
      </c>
      <c r="D381" s="355">
        <f>(4.57*'VCO2-LBM'!D381-3.23*'VO2-LBM'!D381)/1000</f>
        <v>3.076135635359118</v>
      </c>
      <c r="E381" s="355">
        <f>(4.57*'VCO2-LBM'!E381-3.23*'VO2-LBM'!E381)/1000</f>
        <v>5.7042803571428591</v>
      </c>
      <c r="F381" s="355">
        <f>(4.57*'VCO2-LBM'!F381-3.23*'VO2-LBM'!F381)/1000</f>
        <v>7.7839215384615379</v>
      </c>
      <c r="G381" s="355">
        <f>(4.57*'VCO2-LBM'!G381-3.23*'VO2-LBM'!G381)/1000</f>
        <v>3.0676046575342482</v>
      </c>
      <c r="H381" s="329">
        <f>(4.57*'VCO2-LBM'!H381-3.23*'VO2-LBM'!H381)/1000</f>
        <v>4.3466287301587325</v>
      </c>
      <c r="I381" s="329">
        <f>(4.57*'VCO2-LBM'!I381-3.23*'VO2-LBM'!I381)/1000</f>
        <v>7.7092333333333336</v>
      </c>
      <c r="J381" s="329">
        <f>(4.57*'VCO2-LBM'!J381-3.23*'VO2-LBM'!J381)/1000</f>
        <v>7.7639784732824406</v>
      </c>
      <c r="K381" s="106">
        <f>(4.57*'VCO2-LBM'!K381-3.23*'VO2-LBM'!K381)/1000</f>
        <v>4.8295713385826806</v>
      </c>
      <c r="L381" s="329">
        <f t="shared" ref="L381:P381" si="740">AVERAGE(C381:C383)</f>
        <v>5.9571562643678178</v>
      </c>
      <c r="M381" s="329">
        <f t="shared" si="740"/>
        <v>3.8477856353591164</v>
      </c>
      <c r="N381" s="329">
        <f t="shared" si="740"/>
        <v>6.2431553571428582</v>
      </c>
      <c r="O381" s="329">
        <f t="shared" si="740"/>
        <v>6.3603241025641024</v>
      </c>
      <c r="P381" s="329">
        <f t="shared" si="740"/>
        <v>4.2165494063926943</v>
      </c>
      <c r="Q381" s="329">
        <f t="shared" ref="Q381" si="741">AVERAGE(H381:H383)</f>
        <v>5.8496956613756632</v>
      </c>
      <c r="R381" s="329">
        <f t="shared" ref="R381" si="742">AVERAGE(I381:I383)</f>
        <v>8.2488777777777766</v>
      </c>
      <c r="S381" s="329">
        <f t="shared" ref="S381" si="743">AVERAGE(J381:J383)</f>
        <v>5.855995877862596</v>
      </c>
      <c r="T381" s="329">
        <f t="shared" ref="T381" si="744">AVERAGE(K381:K383)</f>
        <v>5.6008547769028914</v>
      </c>
      <c r="U381" s="357">
        <f t="shared" ref="U381" si="745">AVERAGE(L381:T381)</f>
        <v>5.7978216510828355</v>
      </c>
    </row>
    <row r="382" spans="1:21">
      <c r="A382" s="233">
        <v>43728</v>
      </c>
      <c r="B382" s="234">
        <v>2.15446759259259</v>
      </c>
      <c r="C382" s="354">
        <f>(4.57*'VCO2-LBM'!C382-3.23*'VO2-LBM'!C382)/1000</f>
        <v>6.8039378160919588</v>
      </c>
      <c r="D382" s="355">
        <f>(4.57*'VCO2-LBM'!D382-3.23*'VO2-LBM'!D382)/1000</f>
        <v>5.1751254143646417</v>
      </c>
      <c r="E382" s="355">
        <f>(4.57*'VCO2-LBM'!E382-3.23*'VO2-LBM'!E382)/1000</f>
        <v>6.4315928571428556</v>
      </c>
      <c r="F382" s="355">
        <f>(4.57*'VCO2-LBM'!F382-3.23*'VO2-LBM'!F382)/1000</f>
        <v>5.57600153846154</v>
      </c>
      <c r="G382" s="355">
        <f>(4.57*'VCO2-LBM'!G382-3.23*'VO2-LBM'!G382)/1000</f>
        <v>3.6475132876712304</v>
      </c>
      <c r="H382" s="329">
        <f>(4.57*'VCO2-LBM'!H382-3.23*'VO2-LBM'!H382)/1000</f>
        <v>6.6376176190476182</v>
      </c>
      <c r="I382" s="329">
        <f>(4.57*'VCO2-LBM'!I382-3.23*'VO2-LBM'!I382)/1000</f>
        <v>9.5642499999999995</v>
      </c>
      <c r="J382" s="329">
        <f>(4.57*'VCO2-LBM'!J382-3.23*'VO2-LBM'!J382)/1000</f>
        <v>4.6416027480916053</v>
      </c>
      <c r="K382" s="106">
        <f>(4.57*'VCO2-LBM'!K382-3.23*'VO2-LBM'!K382)/1000</f>
        <v>7.445452125984259</v>
      </c>
      <c r="L382" s="329"/>
      <c r="M382" s="329"/>
      <c r="N382" s="329"/>
      <c r="O382" s="329"/>
      <c r="P382" s="329"/>
      <c r="Q382" s="329"/>
      <c r="R382" s="329"/>
      <c r="S382" s="329"/>
      <c r="T382" s="329"/>
      <c r="U382" s="357">
        <f t="shared" ref="U382" si="746">STDEV(L381:T381)/SQRT(COUNT(L381:T381))</f>
        <v>0.4232107475145544</v>
      </c>
    </row>
    <row r="383" spans="1:21">
      <c r="A383" s="233">
        <v>43728</v>
      </c>
      <c r="B383" s="234">
        <v>2.1683564814814802</v>
      </c>
      <c r="C383" s="354">
        <f>(4.57*'VCO2-LBM'!C383-3.23*'VO2-LBM'!C383)/1000</f>
        <v>5.5082151724137969</v>
      </c>
      <c r="D383" s="355">
        <f>(4.57*'VCO2-LBM'!D383-3.23*'VO2-LBM'!D383)/1000</f>
        <v>3.2920958563535914</v>
      </c>
      <c r="E383" s="355">
        <f>(4.57*'VCO2-LBM'!E383-3.23*'VO2-LBM'!E383)/1000</f>
        <v>6.593592857142859</v>
      </c>
      <c r="F383" s="355">
        <f>(4.57*'VCO2-LBM'!F383-3.23*'VO2-LBM'!F383)/1000</f>
        <v>5.7210492307692293</v>
      </c>
      <c r="G383" s="355">
        <f>(4.57*'VCO2-LBM'!G383-3.23*'VO2-LBM'!G383)/1000</f>
        <v>5.9345302739726034</v>
      </c>
      <c r="H383" s="329">
        <f>(4.57*'VCO2-LBM'!H383-3.23*'VO2-LBM'!H383)/1000</f>
        <v>6.5648406349206381</v>
      </c>
      <c r="I383" s="329">
        <f>(4.57*'VCO2-LBM'!I383-3.23*'VO2-LBM'!I383)/1000</f>
        <v>7.4731500000000013</v>
      </c>
      <c r="J383" s="329">
        <f>(4.57*'VCO2-LBM'!J383-3.23*'VO2-LBM'!J383)/1000</f>
        <v>5.1624064122137403</v>
      </c>
      <c r="K383" s="106">
        <f>(4.57*'VCO2-LBM'!K383-3.23*'VO2-LBM'!K383)/1000</f>
        <v>4.5275408661417336</v>
      </c>
      <c r="L383" s="329"/>
      <c r="M383" s="329"/>
      <c r="N383" s="329"/>
      <c r="O383" s="329"/>
      <c r="P383" s="329"/>
      <c r="Q383" s="329"/>
      <c r="R383" s="329"/>
      <c r="S383" s="329"/>
      <c r="T383" s="329"/>
      <c r="U383" s="357"/>
    </row>
    <row r="384" spans="1:21">
      <c r="A384" s="233">
        <v>43728</v>
      </c>
      <c r="B384" s="234">
        <v>2.1822453703703699</v>
      </c>
      <c r="C384" s="354">
        <f>(4.57*'VCO2-LBM'!C384-3.23*'VO2-LBM'!C384)/1000</f>
        <v>7.1724043678160925</v>
      </c>
      <c r="D384" s="355">
        <f>(4.57*'VCO2-LBM'!D384-3.23*'VO2-LBM'!D384)/1000</f>
        <v>6.1324378453038664</v>
      </c>
      <c r="E384" s="355">
        <f>(4.57*'VCO2-LBM'!E384-3.23*'VO2-LBM'!E384)/1000</f>
        <v>6.0541392857142835</v>
      </c>
      <c r="F384" s="355">
        <f>(4.57*'VCO2-LBM'!F384-3.23*'VO2-LBM'!F384)/1000</f>
        <v>5.5682000000000009</v>
      </c>
      <c r="G384" s="355">
        <f>(4.57*'VCO2-LBM'!G384-3.23*'VO2-LBM'!G384)/1000</f>
        <v>4.8781146575342502</v>
      </c>
      <c r="H384" s="329">
        <f>(4.57*'VCO2-LBM'!H384-3.23*'VO2-LBM'!H384)/1000</f>
        <v>7.8588782539682613</v>
      </c>
      <c r="I384" s="329">
        <f>(4.57*'VCO2-LBM'!I384-3.23*'VO2-LBM'!I384)/1000</f>
        <v>5.4904833333333354</v>
      </c>
      <c r="J384" s="329">
        <f>(4.57*'VCO2-LBM'!J384-3.23*'VO2-LBM'!J384)/1000</f>
        <v>8.3786552671755707</v>
      </c>
      <c r="K384" s="106">
        <f>(4.57*'VCO2-LBM'!K384-3.23*'VO2-LBM'!K384)/1000</f>
        <v>4.0435103149606295</v>
      </c>
      <c r="L384" s="329">
        <f t="shared" ref="L384:P384" si="747">AVERAGE(C384:C386)</f>
        <v>5.9369558620689666</v>
      </c>
      <c r="M384" s="329">
        <f t="shared" si="747"/>
        <v>4.7420703499079195</v>
      </c>
      <c r="N384" s="329">
        <f t="shared" si="747"/>
        <v>5.0970642857142856</v>
      </c>
      <c r="O384" s="329">
        <f t="shared" si="747"/>
        <v>4.683433333333336</v>
      </c>
      <c r="P384" s="329">
        <f t="shared" si="747"/>
        <v>3.9503476940639275</v>
      </c>
      <c r="Q384" s="329">
        <f t="shared" ref="Q384" si="748">AVERAGE(H384:H386)</f>
        <v>5.6551028571428619</v>
      </c>
      <c r="R384" s="329">
        <f t="shared" ref="R384" si="749">AVERAGE(I384:I386)</f>
        <v>4.7682777777777785</v>
      </c>
      <c r="S384" s="329">
        <f t="shared" ref="S384" si="750">AVERAGE(J384:J386)</f>
        <v>6.8752429516539424</v>
      </c>
      <c r="T384" s="329">
        <f t="shared" ref="T384" si="751">AVERAGE(K384:K386)</f>
        <v>5.6010254068241485</v>
      </c>
      <c r="U384" s="357">
        <f t="shared" ref="U384" si="752">AVERAGE(L384:T384)</f>
        <v>5.256613390943019</v>
      </c>
    </row>
    <row r="385" spans="1:21">
      <c r="A385" s="233">
        <v>43728</v>
      </c>
      <c r="B385" s="234">
        <v>2.1961342592592601</v>
      </c>
      <c r="C385" s="354">
        <f>(4.57*'VCO2-LBM'!C385-3.23*'VO2-LBM'!C385)/1000</f>
        <v>4.8945559195402311</v>
      </c>
      <c r="D385" s="355">
        <f>(4.57*'VCO2-LBM'!D385-3.23*'VO2-LBM'!D385)/1000</f>
        <v>3.8305977900552497</v>
      </c>
      <c r="E385" s="355">
        <f>(4.57*'VCO2-LBM'!E385-3.23*'VO2-LBM'!E385)/1000</f>
        <v>4.2252267857142884</v>
      </c>
      <c r="F385" s="355">
        <f>(4.57*'VCO2-LBM'!F385-3.23*'VO2-LBM'!F385)/1000</f>
        <v>4.2373184615384654</v>
      </c>
      <c r="G385" s="355">
        <f>(4.57*'VCO2-LBM'!G385-3.23*'VO2-LBM'!G385)/1000</f>
        <v>3.7870682876712309</v>
      </c>
      <c r="H385" s="329">
        <f>(4.57*'VCO2-LBM'!H385-3.23*'VO2-LBM'!H385)/1000</f>
        <v>4.5166738095238141</v>
      </c>
      <c r="I385" s="329">
        <f>(4.57*'VCO2-LBM'!I385-3.23*'VO2-LBM'!I385)/1000</f>
        <v>3.909216666666667</v>
      </c>
      <c r="J385" s="329">
        <f>(4.57*'VCO2-LBM'!J385-3.23*'VO2-LBM'!J385)/1000</f>
        <v>6.1891032061068652</v>
      </c>
      <c r="K385" s="106">
        <f>(4.57*'VCO2-LBM'!K385-3.23*'VO2-LBM'!K385)/1000</f>
        <v>6.9553409448818933</v>
      </c>
      <c r="L385" s="329"/>
      <c r="M385" s="329"/>
      <c r="N385" s="329"/>
      <c r="O385" s="329"/>
      <c r="P385" s="329"/>
      <c r="Q385" s="329"/>
      <c r="R385" s="329"/>
      <c r="S385" s="329"/>
      <c r="T385" s="329"/>
      <c r="U385" s="357">
        <f t="shared" ref="U385" si="753">STDEV(L384:T384)/SQRT(COUNT(L384:T384))</f>
        <v>0.2868359142486871</v>
      </c>
    </row>
    <row r="386" spans="1:21">
      <c r="A386" s="233">
        <v>43728</v>
      </c>
      <c r="B386" s="234">
        <v>2.21002314814814</v>
      </c>
      <c r="C386" s="354">
        <f>(4.57*'VCO2-LBM'!C386-3.23*'VO2-LBM'!C386)/1000</f>
        <v>5.7439072988505755</v>
      </c>
      <c r="D386" s="355">
        <f>(4.57*'VCO2-LBM'!D386-3.23*'VO2-LBM'!D386)/1000</f>
        <v>4.2631754143646416</v>
      </c>
      <c r="E386" s="355">
        <f>(4.57*'VCO2-LBM'!E386-3.23*'VO2-LBM'!E386)/1000</f>
        <v>5.011826785714284</v>
      </c>
      <c r="F386" s="355">
        <f>(4.57*'VCO2-LBM'!F386-3.23*'VO2-LBM'!F386)/1000</f>
        <v>4.2447815384615408</v>
      </c>
      <c r="G386" s="355">
        <f>(4.57*'VCO2-LBM'!G386-3.23*'VO2-LBM'!G386)/1000</f>
        <v>3.1858601369863009</v>
      </c>
      <c r="H386" s="329">
        <f>(4.57*'VCO2-LBM'!H386-3.23*'VO2-LBM'!H386)/1000</f>
        <v>4.5897565079365101</v>
      </c>
      <c r="I386" s="329">
        <f>(4.57*'VCO2-LBM'!I386-3.23*'VO2-LBM'!I386)/1000</f>
        <v>4.9051333333333336</v>
      </c>
      <c r="J386" s="329">
        <f>(4.57*'VCO2-LBM'!J386-3.23*'VO2-LBM'!J386)/1000</f>
        <v>6.0579703816793913</v>
      </c>
      <c r="K386" s="106">
        <f>(4.57*'VCO2-LBM'!K386-3.23*'VO2-LBM'!K386)/1000</f>
        <v>5.8042249606299228</v>
      </c>
      <c r="L386" s="329"/>
      <c r="M386" s="329"/>
      <c r="N386" s="329"/>
      <c r="O386" s="329"/>
      <c r="P386" s="329"/>
      <c r="Q386" s="329"/>
      <c r="R386" s="329"/>
      <c r="S386" s="329"/>
      <c r="T386" s="329"/>
      <c r="U386" s="357"/>
    </row>
    <row r="387" spans="1:21">
      <c r="A387" s="233">
        <v>43728</v>
      </c>
      <c r="B387" s="234">
        <v>2.2239120370370302</v>
      </c>
      <c r="C387" s="354">
        <f>(4.57*'VCO2-LBM'!C387-3.23*'VO2-LBM'!C387)/1000</f>
        <v>6.3751504022988552</v>
      </c>
      <c r="D387" s="355">
        <f>(4.57*'VCO2-LBM'!D387-3.23*'VO2-LBM'!D387)/1000</f>
        <v>5.4401889502762408</v>
      </c>
      <c r="E387" s="355">
        <f>(4.57*'VCO2-LBM'!E387-3.23*'VO2-LBM'!E387)/1000</f>
        <v>3.7034035714285709</v>
      </c>
      <c r="F387" s="355">
        <f>(4.57*'VCO2-LBM'!F387-3.23*'VO2-LBM'!F387)/1000</f>
        <v>5.7109123076923094</v>
      </c>
      <c r="G387" s="355">
        <f>(4.57*'VCO2-LBM'!G387-3.23*'VO2-LBM'!G387)/1000</f>
        <v>6.1009676712328798</v>
      </c>
      <c r="H387" s="329">
        <f>(4.57*'VCO2-LBM'!H387-3.23*'VO2-LBM'!H387)/1000</f>
        <v>4.3134077777777744</v>
      </c>
      <c r="I387" s="329">
        <f>(4.57*'VCO2-LBM'!I387-3.23*'VO2-LBM'!I387)/1000</f>
        <v>7.1724166666666678</v>
      </c>
      <c r="J387" s="329">
        <f>(4.57*'VCO2-LBM'!J387-3.23*'VO2-LBM'!J387)/1000</f>
        <v>7.7273511450381704</v>
      </c>
      <c r="K387" s="106">
        <f>(4.57*'VCO2-LBM'!K387-3.23*'VO2-LBM'!K387)/1000</f>
        <v>4.0368247244094508</v>
      </c>
      <c r="L387" s="329">
        <f t="shared" ref="L387:P387" si="754">AVERAGE(C387:C389)</f>
        <v>4.6013982950191599</v>
      </c>
      <c r="M387" s="329">
        <f t="shared" si="754"/>
        <v>5.0949547882136281</v>
      </c>
      <c r="N387" s="329">
        <f t="shared" si="754"/>
        <v>5.3212875000000004</v>
      </c>
      <c r="O387" s="329">
        <f t="shared" si="754"/>
        <v>5.2941251282051303</v>
      </c>
      <c r="P387" s="329">
        <f t="shared" si="754"/>
        <v>5.5130569178082212</v>
      </c>
      <c r="Q387" s="329">
        <f t="shared" ref="Q387" si="755">AVERAGE(H387:H389)</f>
        <v>4.728188465608465</v>
      </c>
      <c r="R387" s="329">
        <f t="shared" ref="R387" si="756">AVERAGE(I387:I389)</f>
        <v>5.618038888888889</v>
      </c>
      <c r="S387" s="329">
        <f t="shared" ref="S387" si="757">AVERAGE(J387:J389)</f>
        <v>5.7666103307888052</v>
      </c>
      <c r="T387" s="329">
        <f t="shared" ref="T387" si="758">AVERAGE(K387:K389)</f>
        <v>4.4172777427821543</v>
      </c>
      <c r="U387" s="357">
        <f t="shared" ref="U387" si="759">AVERAGE(L387:T387)</f>
        <v>5.1505486730349395</v>
      </c>
    </row>
    <row r="388" spans="1:21">
      <c r="A388" s="233">
        <v>43728</v>
      </c>
      <c r="B388" s="234">
        <v>2.2378009259259199</v>
      </c>
      <c r="C388" s="354">
        <f>(4.57*'VCO2-LBM'!C388-3.23*'VO2-LBM'!C388)/1000</f>
        <v>3.9585001149425336</v>
      </c>
      <c r="D388" s="355">
        <f>(4.57*'VCO2-LBM'!D388-3.23*'VO2-LBM'!D388)/1000</f>
        <v>6.3418599447513824</v>
      </c>
      <c r="E388" s="355">
        <f>(4.57*'VCO2-LBM'!E388-3.23*'VO2-LBM'!E388)/1000</f>
        <v>5.8978285714285699</v>
      </c>
      <c r="F388" s="355">
        <f>(4.57*'VCO2-LBM'!F388-3.23*'VO2-LBM'!F388)/1000</f>
        <v>6.1638246153846197</v>
      </c>
      <c r="G388" s="355">
        <f>(4.57*'VCO2-LBM'!G388-3.23*'VO2-LBM'!G388)/1000</f>
        <v>6.1836788356164396</v>
      </c>
      <c r="H388" s="329">
        <f>(4.57*'VCO2-LBM'!H388-3.23*'VO2-LBM'!H388)/1000</f>
        <v>4.8229146031746062</v>
      </c>
      <c r="I388" s="329">
        <f>(4.57*'VCO2-LBM'!I388-3.23*'VO2-LBM'!I388)/1000</f>
        <v>4.9257666666666662</v>
      </c>
      <c r="J388" s="329">
        <f>(4.57*'VCO2-LBM'!J388-3.23*'VO2-LBM'!J388)/1000</f>
        <v>4.7044400000000026</v>
      </c>
      <c r="K388" s="106">
        <f>(4.57*'VCO2-LBM'!K388-3.23*'VO2-LBM'!K388)/1000</f>
        <v>3.92110661417323</v>
      </c>
      <c r="L388" s="329"/>
      <c r="M388" s="329"/>
      <c r="N388" s="329"/>
      <c r="O388" s="329"/>
      <c r="P388" s="329"/>
      <c r="Q388" s="329"/>
      <c r="R388" s="329"/>
      <c r="S388" s="329"/>
      <c r="T388" s="329"/>
      <c r="U388" s="357">
        <f t="shared" ref="U388" si="760">STDEV(L387:T387)/SQRT(COUNT(L387:T387))</f>
        <v>0.15811337619948454</v>
      </c>
    </row>
    <row r="389" spans="1:21">
      <c r="A389" s="223">
        <v>43728</v>
      </c>
      <c r="B389" s="224">
        <v>2.2516898148148101</v>
      </c>
      <c r="C389" s="354">
        <f>(4.57*'VCO2-LBM'!C389-3.23*'VO2-LBM'!C389)/1000</f>
        <v>3.4705443678160934</v>
      </c>
      <c r="D389" s="355">
        <f>(4.57*'VCO2-LBM'!D389-3.23*'VO2-LBM'!D389)/1000</f>
        <v>3.5028154696132607</v>
      </c>
      <c r="E389" s="355">
        <f>(4.57*'VCO2-LBM'!E389-3.23*'VO2-LBM'!E389)/1000</f>
        <v>6.3626303571428595</v>
      </c>
      <c r="F389" s="355">
        <f>(4.57*'VCO2-LBM'!F389-3.23*'VO2-LBM'!F389)/1000</f>
        <v>4.0076384615384599</v>
      </c>
      <c r="G389" s="355">
        <f>(4.57*'VCO2-LBM'!G389-3.23*'VO2-LBM'!G389)/1000</f>
        <v>4.2545242465753432</v>
      </c>
      <c r="H389" s="329">
        <f>(4.57*'VCO2-LBM'!H389-3.23*'VO2-LBM'!H389)/1000</f>
        <v>5.0482430158730134</v>
      </c>
      <c r="I389" s="329">
        <f>(4.57*'VCO2-LBM'!I389-3.23*'VO2-LBM'!I389)/1000</f>
        <v>4.7559333333333322</v>
      </c>
      <c r="J389" s="329">
        <f>(4.57*'VCO2-LBM'!J389-3.23*'VO2-LBM'!J389)/1000</f>
        <v>4.8680398473282436</v>
      </c>
      <c r="K389" s="106">
        <f>(4.57*'VCO2-LBM'!K389-3.23*'VO2-LBM'!K389)/1000</f>
        <v>5.2939018897637835</v>
      </c>
      <c r="L389" s="329"/>
      <c r="M389" s="329"/>
      <c r="N389" s="329"/>
      <c r="O389" s="329"/>
      <c r="P389" s="329"/>
      <c r="Q389" s="329"/>
      <c r="R389" s="329"/>
      <c r="S389" s="329"/>
      <c r="T389" s="329"/>
      <c r="U389" s="357"/>
    </row>
    <row r="390" spans="1:21">
      <c r="A390" s="223">
        <v>43728</v>
      </c>
      <c r="B390" s="224">
        <v>2.2655787037036998</v>
      </c>
      <c r="C390" s="354">
        <f>(4.57*'VCO2-LBM'!C390-3.23*'VO2-LBM'!C390)/1000</f>
        <v>6.2563464942528739</v>
      </c>
      <c r="D390" s="355">
        <f>(4.57*'VCO2-LBM'!D390-3.23*'VO2-LBM'!D390)/1000</f>
        <v>3.8469262430939235</v>
      </c>
      <c r="E390" s="355">
        <f>(4.57*'VCO2-LBM'!E390-3.23*'VO2-LBM'!E390)/1000</f>
        <v>7.1341392857142889</v>
      </c>
      <c r="F390" s="355">
        <f>(4.57*'VCO2-LBM'!F390-3.23*'VO2-LBM'!F390)/1000</f>
        <v>2.1962261538461569</v>
      </c>
      <c r="G390" s="355">
        <f>(4.57*'VCO2-LBM'!G390-3.23*'VO2-LBM'!G390)/1000</f>
        <v>3.6562936301369846</v>
      </c>
      <c r="H390" s="329">
        <f>(4.57*'VCO2-LBM'!H390-3.23*'VO2-LBM'!H390)/1000</f>
        <v>5.1237884126984206</v>
      </c>
      <c r="I390" s="329">
        <f>(4.57*'VCO2-LBM'!I390-3.23*'VO2-LBM'!I390)/1000</f>
        <v>4.2939833333333333</v>
      </c>
      <c r="J390" s="329">
        <f>(4.57*'VCO2-LBM'!J390-3.23*'VO2-LBM'!J390)/1000</f>
        <v>4.7915734351145041</v>
      </c>
      <c r="K390" s="106">
        <f>(4.57*'VCO2-LBM'!K390-3.23*'VO2-LBM'!K390)/1000</f>
        <v>5.6561026771653582</v>
      </c>
      <c r="L390" s="329">
        <f t="shared" ref="L390:P390" si="761">AVERAGE(C390:C392)</f>
        <v>4.7474164176245219</v>
      </c>
      <c r="M390" s="329">
        <f t="shared" si="761"/>
        <v>3.1743254143646404</v>
      </c>
      <c r="N390" s="329">
        <f t="shared" si="761"/>
        <v>5.2107053571428583</v>
      </c>
      <c r="O390" s="329">
        <f t="shared" si="761"/>
        <v>2.0406805128205137</v>
      </c>
      <c r="P390" s="329">
        <f t="shared" si="761"/>
        <v>4.2002350000000002</v>
      </c>
      <c r="Q390" s="329">
        <f t="shared" ref="Q390" si="762">AVERAGE(H390:H392)</f>
        <v>3.8034310582010593</v>
      </c>
      <c r="R390" s="329">
        <f t="shared" ref="R390" si="763">AVERAGE(I390:I392)</f>
        <v>4.5869222222222215</v>
      </c>
      <c r="S390" s="329">
        <f t="shared" ref="S390" si="764">AVERAGE(J390:J392)</f>
        <v>6.3238249872773551</v>
      </c>
      <c r="T390" s="329">
        <f t="shared" ref="T390" si="765">AVERAGE(K390:K392)</f>
        <v>5.1303143307086634</v>
      </c>
      <c r="U390" s="357">
        <f t="shared" ref="U390" si="766">AVERAGE(L390:T390)</f>
        <v>4.3575394778179817</v>
      </c>
    </row>
    <row r="391" spans="1:21">
      <c r="A391" s="223">
        <v>43728</v>
      </c>
      <c r="B391" s="224">
        <v>2.27946759259259</v>
      </c>
      <c r="C391" s="354">
        <f>(4.57*'VCO2-LBM'!C391-3.23*'VO2-LBM'!C391)/1000</f>
        <v>4.2230677586206893</v>
      </c>
      <c r="D391" s="355">
        <f>(4.57*'VCO2-LBM'!D391-3.23*'VO2-LBM'!D391)/1000</f>
        <v>3.3603080110497232</v>
      </c>
      <c r="E391" s="355">
        <f>(4.57*'VCO2-LBM'!E391-3.23*'VO2-LBM'!E391)/1000</f>
        <v>5.9126142857142856</v>
      </c>
      <c r="F391" s="355">
        <f>(4.57*'VCO2-LBM'!F391-3.23*'VO2-LBM'!F391)/1000</f>
        <v>2.0693538461538465</v>
      </c>
      <c r="G391" s="355">
        <f>(4.57*'VCO2-LBM'!G391-3.23*'VO2-LBM'!G391)/1000</f>
        <v>5.4189939041095929</v>
      </c>
      <c r="H391" s="329">
        <f>(4.57*'VCO2-LBM'!H391-3.23*'VO2-LBM'!H391)/1000</f>
        <v>3.6176530158730129</v>
      </c>
      <c r="I391" s="329">
        <f>(4.57*'VCO2-LBM'!I391-3.23*'VO2-LBM'!I391)/1000</f>
        <v>3.8941166666666667</v>
      </c>
      <c r="J391" s="329">
        <f>(4.57*'VCO2-LBM'!J391-3.23*'VO2-LBM'!J391)/1000</f>
        <v>6.6523116030534331</v>
      </c>
      <c r="K391" s="106">
        <f>(4.57*'VCO2-LBM'!K391-3.23*'VO2-LBM'!K391)/1000</f>
        <v>4.8277719685039395</v>
      </c>
      <c r="L391" s="329"/>
      <c r="M391" s="329"/>
      <c r="N391" s="329"/>
      <c r="O391" s="329"/>
      <c r="P391" s="329"/>
      <c r="Q391" s="329"/>
      <c r="R391" s="329"/>
      <c r="S391" s="329"/>
      <c r="T391" s="329"/>
      <c r="U391" s="357">
        <f t="shared" ref="U391" si="767">STDEV(L390:T390)/SQRT(COUNT(L390:T390))</f>
        <v>0.41659306000367974</v>
      </c>
    </row>
    <row r="392" spans="1:21">
      <c r="A392" s="223">
        <v>43728</v>
      </c>
      <c r="B392" s="224">
        <v>2.2933564814814802</v>
      </c>
      <c r="C392" s="354">
        <f>(4.57*'VCO2-LBM'!C392-3.23*'VO2-LBM'!C392)/1000</f>
        <v>3.7628350000000026</v>
      </c>
      <c r="D392" s="355">
        <f>(4.57*'VCO2-LBM'!D392-3.23*'VO2-LBM'!D392)/1000</f>
        <v>2.3157419889502764</v>
      </c>
      <c r="E392" s="355">
        <f>(4.57*'VCO2-LBM'!E392-3.23*'VO2-LBM'!E392)/1000</f>
        <v>2.5853625000000009</v>
      </c>
      <c r="F392" s="355">
        <f>(4.57*'VCO2-LBM'!F392-3.23*'VO2-LBM'!F392)/1000</f>
        <v>1.8564615384615373</v>
      </c>
      <c r="G392" s="355">
        <f>(4.57*'VCO2-LBM'!G392-3.23*'VO2-LBM'!G392)/1000</f>
        <v>3.5254174657534239</v>
      </c>
      <c r="H392" s="329">
        <f>(4.57*'VCO2-LBM'!H392-3.23*'VO2-LBM'!H392)/1000</f>
        <v>2.6688517460317436</v>
      </c>
      <c r="I392" s="329">
        <f>(4.57*'VCO2-LBM'!I392-3.23*'VO2-LBM'!I392)/1000</f>
        <v>5.572666666666664</v>
      </c>
      <c r="J392" s="329">
        <f>(4.57*'VCO2-LBM'!J392-3.23*'VO2-LBM'!J392)/1000</f>
        <v>7.5275899236641273</v>
      </c>
      <c r="K392" s="106">
        <f>(4.57*'VCO2-LBM'!K392-3.23*'VO2-LBM'!K392)/1000</f>
        <v>4.9070683464566933</v>
      </c>
      <c r="L392" s="329"/>
      <c r="M392" s="329"/>
      <c r="N392" s="329"/>
      <c r="O392" s="329"/>
      <c r="P392" s="329"/>
      <c r="Q392" s="329"/>
      <c r="R392" s="329"/>
      <c r="S392" s="329"/>
      <c r="T392" s="329"/>
      <c r="U392" s="357"/>
    </row>
    <row r="393" spans="1:21">
      <c r="A393" s="223">
        <v>43728</v>
      </c>
      <c r="B393" s="224">
        <v>2.3072453703703699</v>
      </c>
      <c r="C393" s="354">
        <f>(4.57*'VCO2-LBM'!C393-3.23*'VO2-LBM'!C393)/1000</f>
        <v>3.1290532183908071</v>
      </c>
      <c r="D393" s="355">
        <f>(4.57*'VCO2-LBM'!D393-3.23*'VO2-LBM'!D393)/1000</f>
        <v>2.6714292817679572</v>
      </c>
      <c r="E393" s="355">
        <f>(4.57*'VCO2-LBM'!E393-3.23*'VO2-LBM'!E393)/1000</f>
        <v>3.7625464285714298</v>
      </c>
      <c r="F393" s="355">
        <f>(4.57*'VCO2-LBM'!F393-3.23*'VO2-LBM'!F393)/1000</f>
        <v>3.2995430769230807</v>
      </c>
      <c r="G393" s="355">
        <f>(4.57*'VCO2-LBM'!G393-3.23*'VO2-LBM'!G393)/1000</f>
        <v>2.9303504794520561</v>
      </c>
      <c r="H393" s="329">
        <f>(4.57*'VCO2-LBM'!H393-3.23*'VO2-LBM'!H393)/1000</f>
        <v>3.243322857142859</v>
      </c>
      <c r="I393" s="329">
        <f>(4.57*'VCO2-LBM'!I393-3.23*'VO2-LBM'!I393)/1000</f>
        <v>3.024966666666669</v>
      </c>
      <c r="J393" s="329">
        <f>(4.57*'VCO2-LBM'!J393-3.23*'VO2-LBM'!J393)/1000</f>
        <v>7.4745377099236645</v>
      </c>
      <c r="K393" s="106">
        <f>(4.57*'VCO2-LBM'!K393-3.23*'VO2-LBM'!K393)/1000</f>
        <v>7.4573651968503913</v>
      </c>
      <c r="L393" s="329">
        <f t="shared" ref="L393:P393" si="768">AVERAGE(C393:C395)</f>
        <v>3.1896648084291219</v>
      </c>
      <c r="M393" s="329">
        <f t="shared" si="768"/>
        <v>3.5132236648250461</v>
      </c>
      <c r="N393" s="329">
        <f t="shared" si="768"/>
        <v>4.0015607142857155</v>
      </c>
      <c r="O393" s="329">
        <f t="shared" si="768"/>
        <v>2.2937087179487219</v>
      </c>
      <c r="P393" s="329">
        <f t="shared" si="768"/>
        <v>3.5074394748858473</v>
      </c>
      <c r="Q393" s="329">
        <f t="shared" ref="Q393" si="769">AVERAGE(H393:H395)</f>
        <v>2.2889847619047625</v>
      </c>
      <c r="R393" s="329">
        <f t="shared" ref="R393" si="770">AVERAGE(I393:I395)</f>
        <v>3.4543166666666671</v>
      </c>
      <c r="S393" s="329">
        <f t="shared" ref="S393" si="771">AVERAGE(J393:J395)</f>
        <v>6.3514716030534357</v>
      </c>
      <c r="T393" s="329">
        <f t="shared" ref="T393" si="772">AVERAGE(K393:K395)</f>
        <v>5.8793072965879221</v>
      </c>
      <c r="U393" s="357">
        <f t="shared" ref="U393" si="773">AVERAGE(L393:T393)</f>
        <v>3.8310753009541378</v>
      </c>
    </row>
    <row r="394" spans="1:21">
      <c r="A394" s="223">
        <v>43728</v>
      </c>
      <c r="B394" s="224">
        <v>2.3211342592592601</v>
      </c>
      <c r="C394" s="354">
        <f>(4.57*'VCO2-LBM'!C394-3.23*'VO2-LBM'!C394)/1000</f>
        <v>2.9406614942528777</v>
      </c>
      <c r="D394" s="355">
        <f>(4.57*'VCO2-LBM'!D394-3.23*'VO2-LBM'!D394)/1000</f>
        <v>2.9878035911602212</v>
      </c>
      <c r="E394" s="355">
        <f>(4.57*'VCO2-LBM'!E394-3.23*'VO2-LBM'!E394)/1000</f>
        <v>3.6190125000000024</v>
      </c>
      <c r="F394" s="355">
        <f>(4.57*'VCO2-LBM'!F394-3.23*'VO2-LBM'!F394)/1000</f>
        <v>1.6740646153846173</v>
      </c>
      <c r="G394" s="355">
        <f>(4.57*'VCO2-LBM'!G394-3.23*'VO2-LBM'!G394)/1000</f>
        <v>2.8790218493150697</v>
      </c>
      <c r="H394" s="329">
        <f>(4.57*'VCO2-LBM'!H394-3.23*'VO2-LBM'!H394)/1000</f>
        <v>2.0128738095238115</v>
      </c>
      <c r="I394" s="329">
        <f>(4.57*'VCO2-LBM'!I394-3.23*'VO2-LBM'!I394)/1000</f>
        <v>2.9659500000000008</v>
      </c>
      <c r="J394" s="329">
        <f>(4.57*'VCO2-LBM'!J394-3.23*'VO2-LBM'!J394)/1000</f>
        <v>6.7467838167938936</v>
      </c>
      <c r="K394" s="106">
        <f>(4.57*'VCO2-LBM'!K394-3.23*'VO2-LBM'!K394)/1000</f>
        <v>5.440550551181099</v>
      </c>
      <c r="L394" s="329"/>
      <c r="M394" s="329"/>
      <c r="N394" s="329"/>
      <c r="O394" s="329"/>
      <c r="P394" s="329"/>
      <c r="Q394" s="329"/>
      <c r="R394" s="329"/>
      <c r="S394" s="329"/>
      <c r="T394" s="329"/>
      <c r="U394" s="357">
        <f t="shared" ref="U394" si="774">STDEV(L393:T393)/SQRT(COUNT(L393:T393))</f>
        <v>0.47254307040376015</v>
      </c>
    </row>
    <row r="395" spans="1:21">
      <c r="A395" s="223">
        <v>43728</v>
      </c>
      <c r="B395" s="224">
        <v>2.33502314814814</v>
      </c>
      <c r="C395" s="354">
        <f>(4.57*'VCO2-LBM'!C395-3.23*'VO2-LBM'!C395)/1000</f>
        <v>3.4992797126436819</v>
      </c>
      <c r="D395" s="355">
        <f>(4.57*'VCO2-LBM'!D395-3.23*'VO2-LBM'!D395)/1000</f>
        <v>4.8804381215469599</v>
      </c>
      <c r="E395" s="355">
        <f>(4.57*'VCO2-LBM'!E395-3.23*'VO2-LBM'!E395)/1000</f>
        <v>4.6231232142857133</v>
      </c>
      <c r="F395" s="355">
        <f>(4.57*'VCO2-LBM'!F395-3.23*'VO2-LBM'!F395)/1000</f>
        <v>1.9075184615384677</v>
      </c>
      <c r="G395" s="355">
        <f>(4.57*'VCO2-LBM'!G395-3.23*'VO2-LBM'!G395)/1000</f>
        <v>4.7129460958904161</v>
      </c>
      <c r="H395" s="329">
        <f>(4.57*'VCO2-LBM'!H395-3.23*'VO2-LBM'!H395)/1000</f>
        <v>1.6107576190476174</v>
      </c>
      <c r="I395" s="329">
        <f>(4.57*'VCO2-LBM'!I395-3.23*'VO2-LBM'!I395)/1000</f>
        <v>4.3720333333333325</v>
      </c>
      <c r="J395" s="329">
        <f>(4.57*'VCO2-LBM'!J395-3.23*'VO2-LBM'!J395)/1000</f>
        <v>4.8330932824427473</v>
      </c>
      <c r="K395" s="106">
        <f>(4.57*'VCO2-LBM'!K395-3.23*'VO2-LBM'!K395)/1000</f>
        <v>4.7400061417322776</v>
      </c>
      <c r="L395" s="329"/>
      <c r="M395" s="329"/>
      <c r="N395" s="329"/>
      <c r="O395" s="329"/>
      <c r="P395" s="329"/>
      <c r="Q395" s="329"/>
      <c r="R395" s="329"/>
      <c r="S395" s="329"/>
      <c r="T395" s="329"/>
      <c r="U395" s="357"/>
    </row>
    <row r="396" spans="1:21">
      <c r="A396" s="223">
        <v>43728</v>
      </c>
      <c r="B396" s="224">
        <v>2.3489120370370302</v>
      </c>
      <c r="C396" s="354">
        <f>(4.57*'VCO2-LBM'!C396-3.23*'VO2-LBM'!C396)/1000</f>
        <v>3.0606023563218403</v>
      </c>
      <c r="D396" s="355">
        <f>(4.57*'VCO2-LBM'!D396-3.23*'VO2-LBM'!D396)/1000</f>
        <v>3.5944502762430948</v>
      </c>
      <c r="E396" s="355">
        <f>(4.57*'VCO2-LBM'!E396-3.23*'VO2-LBM'!E396)/1000</f>
        <v>3.5627785714285727</v>
      </c>
      <c r="F396" s="355">
        <f>(4.57*'VCO2-LBM'!F396-3.23*'VO2-LBM'!F396)/1000</f>
        <v>1.599552307692309</v>
      </c>
      <c r="G396" s="355">
        <f>(4.57*'VCO2-LBM'!G396-3.23*'VO2-LBM'!G396)/1000</f>
        <v>5.0849686986301386</v>
      </c>
      <c r="H396" s="329">
        <f>(4.57*'VCO2-LBM'!H396-3.23*'VO2-LBM'!H396)/1000</f>
        <v>0.99720603174603462</v>
      </c>
      <c r="I396" s="329">
        <f>(4.57*'VCO2-LBM'!I396-3.23*'VO2-LBM'!I396)/1000</f>
        <v>2.4876833333333344</v>
      </c>
      <c r="J396" s="329">
        <f>(4.57*'VCO2-LBM'!J396-3.23*'VO2-LBM'!J396)/1000</f>
        <v>3.5712893129771035</v>
      </c>
      <c r="K396" s="106">
        <f>(4.57*'VCO2-LBM'!K396-3.23*'VO2-LBM'!K396)/1000</f>
        <v>4.0888513385826792</v>
      </c>
      <c r="L396" s="329">
        <f t="shared" ref="L396:P396" si="775">AVERAGE(C396:C398)</f>
        <v>3.714771436781612</v>
      </c>
      <c r="M396" s="329">
        <f t="shared" si="775"/>
        <v>3.2052298342541441</v>
      </c>
      <c r="N396" s="329">
        <f t="shared" si="775"/>
        <v>3.9981589285714314</v>
      </c>
      <c r="O396" s="329">
        <f t="shared" si="775"/>
        <v>2.0885164102564113</v>
      </c>
      <c r="P396" s="329">
        <f t="shared" si="775"/>
        <v>4.6473726712328807</v>
      </c>
      <c r="Q396" s="329">
        <f t="shared" ref="Q396" si="776">AVERAGE(H396:H398)</f>
        <v>1.7076237566137571</v>
      </c>
      <c r="R396" s="329">
        <f t="shared" ref="R396" si="777">AVERAGE(I396:I398)</f>
        <v>2.2641000000000004</v>
      </c>
      <c r="S396" s="329">
        <f t="shared" ref="S396" si="778">AVERAGE(J396:J398)</f>
        <v>3.7944037150127241</v>
      </c>
      <c r="T396" s="329">
        <f t="shared" ref="T396" si="779">AVERAGE(K396:K398)</f>
        <v>5.2300707874015773</v>
      </c>
      <c r="U396" s="357">
        <f t="shared" ref="U396" si="780">AVERAGE(L396:T396)</f>
        <v>3.4055830600138375</v>
      </c>
    </row>
    <row r="397" spans="1:21">
      <c r="A397" s="223">
        <v>43728</v>
      </c>
      <c r="B397" s="224">
        <v>2.3628009259259199</v>
      </c>
      <c r="C397" s="354">
        <f>(4.57*'VCO2-LBM'!C397-3.23*'VO2-LBM'!C397)/1000</f>
        <v>4.3661059195402325</v>
      </c>
      <c r="D397" s="355">
        <f>(4.57*'VCO2-LBM'!D397-3.23*'VO2-LBM'!D397)/1000</f>
        <v>2.556152762430941</v>
      </c>
      <c r="E397" s="355">
        <f>(4.57*'VCO2-LBM'!E397-3.23*'VO2-LBM'!E397)/1000</f>
        <v>3.8605178571428604</v>
      </c>
      <c r="F397" s="355">
        <f>(4.57*'VCO2-LBM'!F397-3.23*'VO2-LBM'!F397)/1000</f>
        <v>3.0530246153846163</v>
      </c>
      <c r="G397" s="355">
        <f>(4.57*'VCO2-LBM'!G397-3.23*'VO2-LBM'!G397)/1000</f>
        <v>4.1369962328767178</v>
      </c>
      <c r="H397" s="329">
        <f>(4.57*'VCO2-LBM'!H397-3.23*'VO2-LBM'!H397)/1000</f>
        <v>1.777185079365081</v>
      </c>
      <c r="I397" s="329">
        <f>(4.57*'VCO2-LBM'!I397-3.23*'VO2-LBM'!I397)/1000</f>
        <v>2.5804999999999998</v>
      </c>
      <c r="J397" s="329">
        <f>(4.57*'VCO2-LBM'!J397-3.23*'VO2-LBM'!J397)/1000</f>
        <v>3.7725815267175604</v>
      </c>
      <c r="K397" s="106">
        <f>(4.57*'VCO2-LBM'!K397-3.23*'VO2-LBM'!K397)/1000</f>
        <v>6.5509635433070903</v>
      </c>
      <c r="L397" s="329"/>
      <c r="M397" s="329"/>
      <c r="N397" s="329"/>
      <c r="O397" s="329"/>
      <c r="P397" s="329"/>
      <c r="Q397" s="329"/>
      <c r="R397" s="329"/>
      <c r="S397" s="329"/>
      <c r="T397" s="329"/>
      <c r="U397" s="357">
        <f t="shared" ref="U397" si="781">STDEV(L396:T396)/SQRT(COUNT(L396:T396))</f>
        <v>0.39842706999029814</v>
      </c>
    </row>
    <row r="398" spans="1:21">
      <c r="A398" s="223">
        <v>43728</v>
      </c>
      <c r="B398" s="224">
        <v>2.3766898148148101</v>
      </c>
      <c r="C398" s="354">
        <f>(4.57*'VCO2-LBM'!C398-3.23*'VO2-LBM'!C398)/1000</f>
        <v>3.7176060344827637</v>
      </c>
      <c r="D398" s="355">
        <f>(4.57*'VCO2-LBM'!D398-3.23*'VO2-LBM'!D398)/1000</f>
        <v>3.4650864640883974</v>
      </c>
      <c r="E398" s="355">
        <f>(4.57*'VCO2-LBM'!E398-3.23*'VO2-LBM'!E398)/1000</f>
        <v>4.5711803571428611</v>
      </c>
      <c r="F398" s="355">
        <f>(4.57*'VCO2-LBM'!F398-3.23*'VO2-LBM'!F398)/1000</f>
        <v>1.6129723076923093</v>
      </c>
      <c r="G398" s="355">
        <f>(4.57*'VCO2-LBM'!G398-3.23*'VO2-LBM'!G398)/1000</f>
        <v>4.7201530821917839</v>
      </c>
      <c r="H398" s="329">
        <f>(4.57*'VCO2-LBM'!H398-3.23*'VO2-LBM'!H398)/1000</f>
        <v>2.3484801587301556</v>
      </c>
      <c r="I398" s="329">
        <f>(4.57*'VCO2-LBM'!I398-3.23*'VO2-LBM'!I398)/1000</f>
        <v>1.7241166666666667</v>
      </c>
      <c r="J398" s="329">
        <f>(4.57*'VCO2-LBM'!J398-3.23*'VO2-LBM'!J398)/1000</f>
        <v>4.0393403053435089</v>
      </c>
      <c r="K398" s="106">
        <f>(4.57*'VCO2-LBM'!K398-3.23*'VO2-LBM'!K398)/1000</f>
        <v>5.0503974803149614</v>
      </c>
      <c r="L398" s="329"/>
      <c r="M398" s="329"/>
      <c r="N398" s="329"/>
      <c r="O398" s="329"/>
      <c r="P398" s="329"/>
      <c r="Q398" s="329"/>
      <c r="R398" s="329"/>
      <c r="S398" s="329"/>
      <c r="T398" s="329"/>
      <c r="U398" s="357"/>
    </row>
    <row r="399" spans="1:21">
      <c r="A399" s="223">
        <v>43728</v>
      </c>
      <c r="B399" s="224">
        <v>2.3905787037036998</v>
      </c>
      <c r="C399" s="354">
        <f>(4.57*'VCO2-LBM'!C399-3.23*'VO2-LBM'!C399)/1000</f>
        <v>3.7463258045977019</v>
      </c>
      <c r="D399" s="355">
        <f>(4.57*'VCO2-LBM'!D399-3.23*'VO2-LBM'!D399)/1000</f>
        <v>4.7116433701657483</v>
      </c>
      <c r="E399" s="355">
        <f>(4.57*'VCO2-LBM'!E399-3.23*'VO2-LBM'!E399)/1000</f>
        <v>2.9439964285714284</v>
      </c>
      <c r="F399" s="355">
        <f>(4.57*'VCO2-LBM'!F399-3.23*'VO2-LBM'!F399)/1000</f>
        <v>1.6701723076923081</v>
      </c>
      <c r="G399" s="355">
        <f>(4.57*'VCO2-LBM'!G399-3.23*'VO2-LBM'!G399)/1000</f>
        <v>3.6270934931506873</v>
      </c>
      <c r="H399" s="329">
        <f>(4.57*'VCO2-LBM'!H399-3.23*'VO2-LBM'!H399)/1000</f>
        <v>1.3655747619047633</v>
      </c>
      <c r="I399" s="329">
        <f>(4.57*'VCO2-LBM'!I399-3.23*'VO2-LBM'!I399)/1000</f>
        <v>2.1109666666666689</v>
      </c>
      <c r="J399" s="329">
        <f>(4.57*'VCO2-LBM'!J399-3.23*'VO2-LBM'!J399)/1000</f>
        <v>4.056863511450385</v>
      </c>
      <c r="K399" s="106">
        <f>(4.57*'VCO2-LBM'!K399-3.23*'VO2-LBM'!K399)/1000</f>
        <v>3.4701007086614211</v>
      </c>
      <c r="L399" s="329">
        <f t="shared" ref="L399:P399" si="782">AVERAGE(C399:C401)</f>
        <v>2.9155187164750971</v>
      </c>
      <c r="M399" s="329">
        <f t="shared" si="782"/>
        <v>4.5038220994475147</v>
      </c>
      <c r="N399" s="329">
        <f t="shared" si="782"/>
        <v>3.4374428571428588</v>
      </c>
      <c r="O399" s="329">
        <f t="shared" si="782"/>
        <v>1.3706902564102572</v>
      </c>
      <c r="P399" s="329">
        <f t="shared" si="782"/>
        <v>3.7388863698630153</v>
      </c>
      <c r="Q399" s="329">
        <f t="shared" ref="Q399" si="783">AVERAGE(H399:H401)</f>
        <v>1.9146602645502675</v>
      </c>
      <c r="R399" s="329">
        <f t="shared" ref="R399" si="784">AVERAGE(I399:I401)</f>
        <v>2.7386611111111119</v>
      </c>
      <c r="S399" s="329">
        <f t="shared" ref="S399" si="785">AVERAGE(J399:J401)</f>
        <v>4.9416328753180689</v>
      </c>
      <c r="T399" s="329">
        <f t="shared" ref="T399" si="786">AVERAGE(K399:K401)</f>
        <v>3.7190756167979018</v>
      </c>
      <c r="U399" s="357">
        <f t="shared" ref="U399" si="787">AVERAGE(L399:T399)</f>
        <v>3.2533766852351218</v>
      </c>
    </row>
    <row r="400" spans="1:21">
      <c r="A400" s="223">
        <v>43728</v>
      </c>
      <c r="B400" s="224">
        <v>2.40446759259259</v>
      </c>
      <c r="C400" s="354">
        <f>(4.57*'VCO2-LBM'!C400-3.23*'VO2-LBM'!C400)/1000</f>
        <v>2.5907132758620719</v>
      </c>
      <c r="D400" s="355">
        <f>(4.57*'VCO2-LBM'!D400-3.23*'VO2-LBM'!D400)/1000</f>
        <v>5.2336146408839781</v>
      </c>
      <c r="E400" s="355">
        <f>(4.57*'VCO2-LBM'!E400-3.23*'VO2-LBM'!E400)/1000</f>
        <v>3.4016625000000023</v>
      </c>
      <c r="F400" s="355">
        <f>(4.57*'VCO2-LBM'!F400-3.23*'VO2-LBM'!F400)/1000</f>
        <v>1.5924784615384633</v>
      </c>
      <c r="G400" s="355">
        <f>(4.57*'VCO2-LBM'!G400-3.23*'VO2-LBM'!G400)/1000</f>
        <v>4.9524007534246577</v>
      </c>
      <c r="H400" s="329">
        <f>(4.57*'VCO2-LBM'!H400-3.23*'VO2-LBM'!H400)/1000</f>
        <v>2.124680317460323</v>
      </c>
      <c r="I400" s="329">
        <f>(4.57*'VCO2-LBM'!I400-3.23*'VO2-LBM'!I400)/1000</f>
        <v>4.2697833333333328</v>
      </c>
      <c r="J400" s="329">
        <f>(4.57*'VCO2-LBM'!J400-3.23*'VO2-LBM'!J400)/1000</f>
        <v>4.1581586259541981</v>
      </c>
      <c r="K400" s="106">
        <f>(4.57*'VCO2-LBM'!K400-3.23*'VO2-LBM'!K400)/1000</f>
        <v>3.4990922834645661</v>
      </c>
      <c r="L400" s="329"/>
      <c r="M400" s="329"/>
      <c r="N400" s="329"/>
      <c r="O400" s="329"/>
      <c r="P400" s="329"/>
      <c r="Q400" s="329"/>
      <c r="R400" s="329"/>
      <c r="S400" s="329"/>
      <c r="T400" s="329"/>
      <c r="U400" s="357">
        <f t="shared" ref="U400" si="788">STDEV(L399:T399)/SQRT(COUNT(L399:T399))</f>
        <v>0.38398582466671199</v>
      </c>
    </row>
    <row r="401" spans="1:21">
      <c r="A401" s="223">
        <v>43728</v>
      </c>
      <c r="B401" s="224">
        <v>2.4183564814814802</v>
      </c>
      <c r="C401" s="354">
        <f>(4.57*'VCO2-LBM'!C401-3.23*'VO2-LBM'!C401)/1000</f>
        <v>2.4095170689655188</v>
      </c>
      <c r="D401" s="355">
        <f>(4.57*'VCO2-LBM'!D401-3.23*'VO2-LBM'!D401)/1000</f>
        <v>3.5662082872928167</v>
      </c>
      <c r="E401" s="355">
        <f>(4.57*'VCO2-LBM'!E401-3.23*'VO2-LBM'!E401)/1000</f>
        <v>3.9666696428571449</v>
      </c>
      <c r="F401" s="355">
        <f>(4.57*'VCO2-LBM'!F401-3.23*'VO2-LBM'!F401)/1000</f>
        <v>0.84942000000000006</v>
      </c>
      <c r="G401" s="355">
        <f>(4.57*'VCO2-LBM'!G401-3.23*'VO2-LBM'!G401)/1000</f>
        <v>2.6371648630137008</v>
      </c>
      <c r="H401" s="329">
        <f>(4.57*'VCO2-LBM'!H401-3.23*'VO2-LBM'!H401)/1000</f>
        <v>2.2537257142857161</v>
      </c>
      <c r="I401" s="329">
        <f>(4.57*'VCO2-LBM'!I401-3.23*'VO2-LBM'!I401)/1000</f>
        <v>1.8352333333333335</v>
      </c>
      <c r="J401" s="329">
        <f>(4.57*'VCO2-LBM'!J401-3.23*'VO2-LBM'!J401)/1000</f>
        <v>6.6098764885496237</v>
      </c>
      <c r="K401" s="106">
        <f>(4.57*'VCO2-LBM'!K401-3.23*'VO2-LBM'!K401)/1000</f>
        <v>4.1880338582677181</v>
      </c>
      <c r="L401" s="329"/>
      <c r="M401" s="329"/>
      <c r="N401" s="329"/>
      <c r="O401" s="329"/>
      <c r="P401" s="329"/>
      <c r="Q401" s="329"/>
      <c r="R401" s="329"/>
      <c r="S401" s="329"/>
      <c r="T401" s="329"/>
      <c r="U401" s="357"/>
    </row>
    <row r="402" spans="1:21">
      <c r="A402" s="223">
        <v>43728</v>
      </c>
      <c r="B402" s="224">
        <v>2.4322453703703699</v>
      </c>
      <c r="C402" s="354">
        <f>(4.57*'VCO2-LBM'!C402-3.23*'VO2-LBM'!C402)/1000</f>
        <v>1.862330689655173</v>
      </c>
      <c r="D402" s="355">
        <f>(4.57*'VCO2-LBM'!D402-3.23*'VO2-LBM'!D402)/1000</f>
        <v>3.0500337016574566</v>
      </c>
      <c r="E402" s="355">
        <f>(4.57*'VCO2-LBM'!E402-3.23*'VO2-LBM'!E402)/1000</f>
        <v>4.3202571428571428</v>
      </c>
      <c r="F402" s="355">
        <f>(4.57*'VCO2-LBM'!F402-3.23*'VO2-LBM'!F402)/1000</f>
        <v>3.1039292307692339</v>
      </c>
      <c r="G402" s="355">
        <f>(4.57*'VCO2-LBM'!G402-3.23*'VO2-LBM'!G402)/1000</f>
        <v>2.0773545890411005</v>
      </c>
      <c r="H402" s="329">
        <f>(4.57*'VCO2-LBM'!H402-3.23*'VO2-LBM'!H402)/1000</f>
        <v>1.4130284126984152</v>
      </c>
      <c r="I402" s="329">
        <f>(4.57*'VCO2-LBM'!I402-3.23*'VO2-LBM'!I402)/1000</f>
        <v>1.2160000000000017</v>
      </c>
      <c r="J402" s="329">
        <f>(4.57*'VCO2-LBM'!J402-3.23*'VO2-LBM'!J402)/1000</f>
        <v>3.976702748091606</v>
      </c>
      <c r="K402" s="106">
        <f>(4.57*'VCO2-LBM'!K402-3.23*'VO2-LBM'!K402)/1000</f>
        <v>3.8144939370078772</v>
      </c>
      <c r="L402" s="329">
        <f t="shared" ref="L402:P402" si="789">AVERAGE(C402:C404)</f>
        <v>1.6494036015325684</v>
      </c>
      <c r="M402" s="329">
        <f t="shared" si="789"/>
        <v>3.0075864640883978</v>
      </c>
      <c r="N402" s="329">
        <f t="shared" si="789"/>
        <v>3.3527892857142851</v>
      </c>
      <c r="O402" s="329">
        <f t="shared" si="789"/>
        <v>2.6443097435897456</v>
      </c>
      <c r="P402" s="329">
        <f t="shared" si="789"/>
        <v>2.2187874657534263</v>
      </c>
      <c r="Q402" s="329">
        <f t="shared" ref="Q402" si="790">AVERAGE(H402:H404)</f>
        <v>1.3908584656084664</v>
      </c>
      <c r="R402" s="329">
        <f t="shared" ref="R402" si="791">AVERAGE(I402:I404)</f>
        <v>2.9379666666666644</v>
      </c>
      <c r="S402" s="329">
        <f t="shared" ref="S402" si="792">AVERAGE(J402:J404)</f>
        <v>3.3926846310432572</v>
      </c>
      <c r="T402" s="329">
        <f t="shared" ref="T402" si="793">AVERAGE(K402:K404)</f>
        <v>3.2585402887139119</v>
      </c>
      <c r="U402" s="357">
        <f t="shared" ref="U402" si="794">AVERAGE(L402:T402)</f>
        <v>2.6503251791900806</v>
      </c>
    </row>
    <row r="403" spans="1:21">
      <c r="A403" s="223">
        <v>43728</v>
      </c>
      <c r="B403" s="224">
        <v>2.4461342592592592</v>
      </c>
      <c r="C403" s="354">
        <f>(4.57*'VCO2-LBM'!C403-3.23*'VO2-LBM'!C403)/1000</f>
        <v>1.644128965517244</v>
      </c>
      <c r="D403" s="355">
        <f>(4.57*'VCO2-LBM'!D403-3.23*'VO2-LBM'!D403)/1000</f>
        <v>3.0278580110497249</v>
      </c>
      <c r="E403" s="355">
        <f>(4.57*'VCO2-LBM'!E403-3.23*'VO2-LBM'!E403)/1000</f>
        <v>2.3072785714285708</v>
      </c>
      <c r="F403" s="355">
        <f>(4.57*'VCO2-LBM'!F403-3.23*'VO2-LBM'!F403)/1000</f>
        <v>2.5552661538461563</v>
      </c>
      <c r="G403" s="355">
        <f>(4.57*'VCO2-LBM'!G403-3.23*'VO2-LBM'!G403)/1000</f>
        <v>2.8102509589041094</v>
      </c>
      <c r="H403" s="329">
        <f>(4.57*'VCO2-LBM'!H403-3.23*'VO2-LBM'!H403)/1000</f>
        <v>1.6364376190476178</v>
      </c>
      <c r="I403" s="329">
        <f>(4.57*'VCO2-LBM'!I403-3.23*'VO2-LBM'!I403)/1000</f>
        <v>3.5339166666666606</v>
      </c>
      <c r="J403" s="329">
        <f>(4.57*'VCO2-LBM'!J403-3.23*'VO2-LBM'!J403)/1000</f>
        <v>4.210029312977098</v>
      </c>
      <c r="K403" s="106">
        <f>(4.57*'VCO2-LBM'!K403-3.23*'VO2-LBM'!K403)/1000</f>
        <v>3.2857428346456707</v>
      </c>
      <c r="L403" s="329"/>
      <c r="M403" s="329"/>
      <c r="N403" s="329"/>
      <c r="O403" s="329"/>
      <c r="P403" s="329"/>
      <c r="Q403" s="329"/>
      <c r="R403" s="329"/>
      <c r="S403" s="329"/>
      <c r="T403" s="329"/>
      <c r="U403" s="357">
        <f t="shared" ref="U403" si="795">STDEV(L402:T402)/SQRT(COUNT(L402:T402))</f>
        <v>0.24718452503456867</v>
      </c>
    </row>
    <row r="404" spans="1:21">
      <c r="A404" s="223">
        <v>43728</v>
      </c>
      <c r="B404" s="224">
        <v>2.46002314814814</v>
      </c>
      <c r="C404" s="354">
        <f>(4.57*'VCO2-LBM'!C404-3.23*'VO2-LBM'!C404)/1000</f>
        <v>1.4417511494252886</v>
      </c>
      <c r="D404" s="355">
        <f>(4.57*'VCO2-LBM'!D404-3.23*'VO2-LBM'!D404)/1000</f>
        <v>2.9448676795580124</v>
      </c>
      <c r="E404" s="355">
        <f>(4.57*'VCO2-LBM'!E404-3.23*'VO2-LBM'!E404)/1000</f>
        <v>3.4308321428571418</v>
      </c>
      <c r="F404" s="355">
        <f>(4.57*'VCO2-LBM'!F404-3.23*'VO2-LBM'!F404)/1000</f>
        <v>2.2737338461538457</v>
      </c>
      <c r="G404" s="355">
        <f>(4.57*'VCO2-LBM'!G404-3.23*'VO2-LBM'!G404)/1000</f>
        <v>1.7687568493150685</v>
      </c>
      <c r="H404" s="329">
        <f>(4.57*'VCO2-LBM'!H404-3.23*'VO2-LBM'!H404)/1000</f>
        <v>1.1231093650793664</v>
      </c>
      <c r="I404" s="329">
        <f>(4.57*'VCO2-LBM'!I404-3.23*'VO2-LBM'!I404)/1000</f>
        <v>4.0639833333333319</v>
      </c>
      <c r="J404" s="329">
        <f>(4.57*'VCO2-LBM'!J404-3.23*'VO2-LBM'!J404)/1000</f>
        <v>1.9913218320610686</v>
      </c>
      <c r="K404" s="106">
        <f>(4.57*'VCO2-LBM'!K404-3.23*'VO2-LBM'!K404)/1000</f>
        <v>2.6753840944881886</v>
      </c>
      <c r="L404" s="329"/>
      <c r="M404" s="329"/>
      <c r="N404" s="329"/>
      <c r="O404" s="329"/>
      <c r="P404" s="329"/>
      <c r="Q404" s="329"/>
      <c r="R404" s="329"/>
      <c r="S404" s="329"/>
      <c r="T404" s="329"/>
      <c r="U404" s="357"/>
    </row>
    <row r="405" spans="1:21">
      <c r="A405" s="223">
        <v>43728</v>
      </c>
      <c r="B405" s="224">
        <v>2.4739120370370302</v>
      </c>
      <c r="C405" s="354">
        <f>(4.57*'VCO2-LBM'!C405-3.23*'VO2-LBM'!C405)/1000</f>
        <v>2.6042321264367838</v>
      </c>
      <c r="D405" s="355">
        <f>(4.57*'VCO2-LBM'!D405-3.23*'VO2-LBM'!D405)/1000</f>
        <v>4.0391267955801125</v>
      </c>
      <c r="E405" s="355">
        <f>(4.57*'VCO2-LBM'!E405-3.23*'VO2-LBM'!E405)/1000</f>
        <v>1.4372357142857144</v>
      </c>
      <c r="F405" s="355">
        <f>(4.57*'VCO2-LBM'!F405-3.23*'VO2-LBM'!F405)/1000</f>
        <v>1.2877784615384626</v>
      </c>
      <c r="G405" s="355">
        <f>(4.57*'VCO2-LBM'!G405-3.23*'VO2-LBM'!G405)/1000</f>
        <v>1.8959618493150701</v>
      </c>
      <c r="H405" s="329">
        <f>(4.57*'VCO2-LBM'!H405-3.23*'VO2-LBM'!H405)/1000</f>
        <v>0.39994222222222198</v>
      </c>
      <c r="I405" s="329">
        <f>(4.57*'VCO2-LBM'!I405-3.23*'VO2-LBM'!I405)/1000</f>
        <v>3.5028166666666674</v>
      </c>
      <c r="J405" s="329">
        <f>(4.57*'VCO2-LBM'!J405-3.23*'VO2-LBM'!J405)/1000</f>
        <v>5.8842027480916075</v>
      </c>
      <c r="K405" s="106">
        <f>(4.57*'VCO2-LBM'!K405-3.23*'VO2-LBM'!K405)/1000</f>
        <v>2.314315669291338</v>
      </c>
      <c r="L405" s="329">
        <f t="shared" ref="L405:P405" si="796">AVERAGE(C405:C407)</f>
        <v>2.6121077394636023</v>
      </c>
      <c r="M405" s="329">
        <f t="shared" si="796"/>
        <v>3.1177066298342546</v>
      </c>
      <c r="N405" s="329">
        <f t="shared" si="796"/>
        <v>2.0298375000000011</v>
      </c>
      <c r="O405" s="329">
        <f t="shared" si="796"/>
        <v>1.3021630769230759</v>
      </c>
      <c r="P405" s="329">
        <f t="shared" si="796"/>
        <v>3.0887068036529683</v>
      </c>
      <c r="Q405" s="329">
        <f t="shared" ref="Q405" si="797">AVERAGE(H405:H407)</f>
        <v>0.57380306878306997</v>
      </c>
      <c r="R405" s="329">
        <f t="shared" ref="R405" si="798">AVERAGE(I405:I407)</f>
        <v>3.0909333333333344</v>
      </c>
      <c r="S405" s="329">
        <f t="shared" ref="S405" si="799">AVERAGE(J405:J407)</f>
        <v>5.0469385241730285</v>
      </c>
      <c r="T405" s="329">
        <f t="shared" ref="T405" si="800">AVERAGE(K405:K407)</f>
        <v>4.0799785826771648</v>
      </c>
      <c r="U405" s="357">
        <f t="shared" ref="U405" si="801">AVERAGE(L405:T405)</f>
        <v>2.7713528065378332</v>
      </c>
    </row>
    <row r="406" spans="1:21">
      <c r="A406" s="223">
        <v>43728</v>
      </c>
      <c r="B406" s="224">
        <v>2.4878009259259199</v>
      </c>
      <c r="C406" s="354">
        <f>(4.57*'VCO2-LBM'!C406-3.23*'VO2-LBM'!C406)/1000</f>
        <v>3.1957752873563239</v>
      </c>
      <c r="D406" s="355">
        <f>(4.57*'VCO2-LBM'!D406-3.23*'VO2-LBM'!D406)/1000</f>
        <v>2.0528016574585637</v>
      </c>
      <c r="E406" s="355">
        <f>(4.57*'VCO2-LBM'!E406-3.23*'VO2-LBM'!E406)/1000</f>
        <v>1.4410285714285729</v>
      </c>
      <c r="F406" s="355">
        <f>(4.57*'VCO2-LBM'!F406-3.23*'VO2-LBM'!F406)/1000</f>
        <v>1.4428953846153836</v>
      </c>
      <c r="G406" s="355">
        <f>(4.57*'VCO2-LBM'!G406-3.23*'VO2-LBM'!G406)/1000</f>
        <v>4.430401780821918</v>
      </c>
      <c r="H406" s="329">
        <f>(4.57*'VCO2-LBM'!H406-3.23*'VO2-LBM'!H406)/1000</f>
        <v>0.85988936507936709</v>
      </c>
      <c r="I406" s="329">
        <f>(4.57*'VCO2-LBM'!I406-3.23*'VO2-LBM'!I406)/1000</f>
        <v>3.4061999999999988</v>
      </c>
      <c r="J406" s="329">
        <f>(4.57*'VCO2-LBM'!J406-3.23*'VO2-LBM'!J406)/1000</f>
        <v>5.8524346564885459</v>
      </c>
      <c r="K406" s="106">
        <f>(4.57*'VCO2-LBM'!K406-3.23*'VO2-LBM'!K406)/1000</f>
        <v>6.1200144094488165</v>
      </c>
      <c r="L406" s="329"/>
      <c r="M406" s="329"/>
      <c r="N406" s="329"/>
      <c r="O406" s="329"/>
      <c r="P406" s="329"/>
      <c r="Q406" s="329"/>
      <c r="R406" s="329"/>
      <c r="S406" s="329"/>
      <c r="T406" s="329"/>
      <c r="U406" s="357">
        <f t="shared" ref="U406" si="802">STDEV(L405:T405)/SQRT(COUNT(L405:T405))</f>
        <v>0.45302295251691543</v>
      </c>
    </row>
    <row r="407" spans="1:21">
      <c r="A407" s="223">
        <v>43728</v>
      </c>
      <c r="B407" s="224">
        <v>2.5016898148148101</v>
      </c>
      <c r="C407" s="354">
        <f>(4.57*'VCO2-LBM'!C407-3.23*'VO2-LBM'!C407)/1000</f>
        <v>2.0363158045976997</v>
      </c>
      <c r="D407" s="355">
        <f>(4.57*'VCO2-LBM'!D407-3.23*'VO2-LBM'!D407)/1000</f>
        <v>3.261191436464089</v>
      </c>
      <c r="E407" s="355">
        <f>(4.57*'VCO2-LBM'!E407-3.23*'VO2-LBM'!E407)/1000</f>
        <v>3.2112482142857153</v>
      </c>
      <c r="F407" s="355">
        <f>(4.57*'VCO2-LBM'!F407-3.23*'VO2-LBM'!F407)/1000</f>
        <v>1.1758153846153818</v>
      </c>
      <c r="G407" s="355">
        <f>(4.57*'VCO2-LBM'!G407-3.23*'VO2-LBM'!G407)/1000</f>
        <v>2.9397567808219174</v>
      </c>
      <c r="H407" s="329">
        <f>(4.57*'VCO2-LBM'!H407-3.23*'VO2-LBM'!H407)/1000</f>
        <v>0.46157761904762085</v>
      </c>
      <c r="I407" s="329">
        <f>(4.57*'VCO2-LBM'!I407-3.23*'VO2-LBM'!I407)/1000</f>
        <v>2.3637833333333367</v>
      </c>
      <c r="J407" s="329">
        <f>(4.57*'VCO2-LBM'!J407-3.23*'VO2-LBM'!J407)/1000</f>
        <v>3.4041781679389316</v>
      </c>
      <c r="K407" s="106">
        <f>(4.57*'VCO2-LBM'!K407-3.23*'VO2-LBM'!K407)/1000</f>
        <v>3.8056056692913409</v>
      </c>
      <c r="L407" s="329"/>
      <c r="M407" s="329"/>
      <c r="N407" s="329"/>
      <c r="O407" s="329"/>
      <c r="P407" s="329"/>
      <c r="Q407" s="329"/>
      <c r="R407" s="329"/>
      <c r="S407" s="329"/>
      <c r="T407" s="329"/>
      <c r="U407" s="357"/>
    </row>
    <row r="408" spans="1:21">
      <c r="A408" s="223">
        <v>43728</v>
      </c>
      <c r="B408" s="224">
        <v>2.5155787037036998</v>
      </c>
      <c r="C408" s="354">
        <f>(4.57*'VCO2-LBM'!C408-3.23*'VO2-LBM'!C408)/1000</f>
        <v>1.8751798275862093</v>
      </c>
      <c r="D408" s="355">
        <f>(4.57*'VCO2-LBM'!D408-3.23*'VO2-LBM'!D408)/1000</f>
        <v>1.4676060773480668</v>
      </c>
      <c r="E408" s="355">
        <f>(4.57*'VCO2-LBM'!E408-3.23*'VO2-LBM'!E408)/1000</f>
        <v>2.7517500000000017</v>
      </c>
      <c r="F408" s="355">
        <f>(4.57*'VCO2-LBM'!F408-3.23*'VO2-LBM'!F408)/1000</f>
        <v>0.96021538461538691</v>
      </c>
      <c r="G408" s="355">
        <f>(4.57*'VCO2-LBM'!G408-3.23*'VO2-LBM'!G408)/1000</f>
        <v>2.7233103424657545</v>
      </c>
      <c r="H408" s="329">
        <f>(4.57*'VCO2-LBM'!H408-3.23*'VO2-LBM'!H408)/1000</f>
        <v>1.0991107936507978</v>
      </c>
      <c r="I408" s="329">
        <f>(4.57*'VCO2-LBM'!I408-3.23*'VO2-LBM'!I408)/1000</f>
        <v>4.2738166666666624</v>
      </c>
      <c r="J408" s="329">
        <f>(4.57*'VCO2-LBM'!J408-3.23*'VO2-LBM'!J408)/1000</f>
        <v>3.8676361832061086</v>
      </c>
      <c r="K408" s="106">
        <f>(4.57*'VCO2-LBM'!K408-3.23*'VO2-LBM'!K408)/1000</f>
        <v>3.6150275590551191</v>
      </c>
      <c r="L408" s="329">
        <f t="shared" ref="L408:P408" si="803">AVERAGE(C408:C410)</f>
        <v>1.7548392145593892</v>
      </c>
      <c r="M408" s="329">
        <f t="shared" si="803"/>
        <v>2.2478331491712713</v>
      </c>
      <c r="N408" s="329">
        <f t="shared" si="803"/>
        <v>2.688819642857144</v>
      </c>
      <c r="O408" s="329">
        <f t="shared" si="803"/>
        <v>1.6431179487179512</v>
      </c>
      <c r="P408" s="329">
        <f t="shared" si="803"/>
        <v>3.602675456621006</v>
      </c>
      <c r="Q408" s="329">
        <f t="shared" ref="Q408" si="804">AVERAGE(H408:H410)</f>
        <v>2.3147723280423294</v>
      </c>
      <c r="R408" s="329">
        <f t="shared" ref="R408" si="805">AVERAGE(I408:I410)</f>
        <v>2.7632055555555559</v>
      </c>
      <c r="S408" s="329">
        <f t="shared" ref="S408" si="806">AVERAGE(J408:J410)</f>
        <v>2.8556668702290087</v>
      </c>
      <c r="T408" s="329">
        <f t="shared" ref="T408" si="807">AVERAGE(K408:K410)</f>
        <v>3.0267628083989497</v>
      </c>
      <c r="U408" s="357">
        <f t="shared" ref="U408" si="808">AVERAGE(L408:T408)</f>
        <v>2.5441881082391777</v>
      </c>
    </row>
    <row r="409" spans="1:21">
      <c r="A409" s="223">
        <v>43728</v>
      </c>
      <c r="B409" s="224">
        <v>2.52946759259259</v>
      </c>
      <c r="C409" s="354">
        <f>(4.57*'VCO2-LBM'!C409-3.23*'VO2-LBM'!C409)/1000</f>
        <v>1.3629586781609213</v>
      </c>
      <c r="D409" s="355">
        <f>(4.57*'VCO2-LBM'!D409-3.23*'VO2-LBM'!D409)/1000</f>
        <v>1.9921049723756914</v>
      </c>
      <c r="E409" s="355">
        <f>(4.57*'VCO2-LBM'!E409-3.23*'VO2-LBM'!E409)/1000</f>
        <v>2.7708910714285739</v>
      </c>
      <c r="F409" s="355">
        <f>(4.57*'VCO2-LBM'!F409-3.23*'VO2-LBM'!F409)/1000</f>
        <v>1.1390584615384651</v>
      </c>
      <c r="G409" s="355">
        <f>(4.57*'VCO2-LBM'!G409-3.23*'VO2-LBM'!G409)/1000</f>
        <v>4.5595692465753457</v>
      </c>
      <c r="H409" s="329">
        <f>(4.57*'VCO2-LBM'!H409-3.23*'VO2-LBM'!H409)/1000</f>
        <v>2.5330976190476178</v>
      </c>
      <c r="I409" s="329">
        <f>(4.57*'VCO2-LBM'!I409-3.23*'VO2-LBM'!I409)/1000</f>
        <v>1.9263500000000022</v>
      </c>
      <c r="J409" s="329">
        <f>(4.57*'VCO2-LBM'!J409-3.23*'VO2-LBM'!J409)/1000</f>
        <v>2.2922949618320598</v>
      </c>
      <c r="K409" s="106">
        <f>(4.57*'VCO2-LBM'!K409-3.23*'VO2-LBM'!K409)/1000</f>
        <v>2.3542120472440913</v>
      </c>
      <c r="L409" s="329"/>
      <c r="M409" s="329"/>
      <c r="N409" s="329"/>
      <c r="O409" s="329"/>
      <c r="P409" s="329"/>
      <c r="Q409" s="329"/>
      <c r="R409" s="329"/>
      <c r="S409" s="329"/>
      <c r="T409" s="329"/>
      <c r="U409" s="357">
        <f t="shared" ref="U409" si="809">STDEV(L408:T408)/SQRT(COUNT(L408:T408))</f>
        <v>0.2073187535208946</v>
      </c>
    </row>
    <row r="410" spans="1:21">
      <c r="A410" s="223">
        <v>43728</v>
      </c>
      <c r="B410" s="224">
        <v>2.5433564814814802</v>
      </c>
      <c r="C410" s="354">
        <f>(4.57*'VCO2-LBM'!C410-3.23*'VO2-LBM'!C410)/1000</f>
        <v>2.0263791379310367</v>
      </c>
      <c r="D410" s="355">
        <f>(4.57*'VCO2-LBM'!D410-3.23*'VO2-LBM'!D410)/1000</f>
        <v>3.2837883977900564</v>
      </c>
      <c r="E410" s="355">
        <f>(4.57*'VCO2-LBM'!E410-3.23*'VO2-LBM'!E410)/1000</f>
        <v>2.5438178571428578</v>
      </c>
      <c r="F410" s="355">
        <f>(4.57*'VCO2-LBM'!F410-3.23*'VO2-LBM'!F410)/1000</f>
        <v>2.8300800000000019</v>
      </c>
      <c r="G410" s="355">
        <f>(4.57*'VCO2-LBM'!G410-3.23*'VO2-LBM'!G410)/1000</f>
        <v>3.5251467808219186</v>
      </c>
      <c r="H410" s="329">
        <f>(4.57*'VCO2-LBM'!H410-3.23*'VO2-LBM'!H410)/1000</f>
        <v>3.3121085714285727</v>
      </c>
      <c r="I410" s="329">
        <f>(4.57*'VCO2-LBM'!I410-3.23*'VO2-LBM'!I410)/1000</f>
        <v>2.0894500000000025</v>
      </c>
      <c r="J410" s="329">
        <f>(4.57*'VCO2-LBM'!J410-3.23*'VO2-LBM'!J410)/1000</f>
        <v>2.4070694656488576</v>
      </c>
      <c r="K410" s="106">
        <f>(4.57*'VCO2-LBM'!K410-3.23*'VO2-LBM'!K410)/1000</f>
        <v>3.1110488188976397</v>
      </c>
      <c r="L410" s="329"/>
      <c r="M410" s="329"/>
      <c r="N410" s="329"/>
      <c r="O410" s="329"/>
      <c r="P410" s="329"/>
      <c r="Q410" s="329"/>
      <c r="R410" s="329"/>
      <c r="S410" s="329"/>
      <c r="T410" s="329"/>
      <c r="U410" s="357"/>
    </row>
    <row r="411" spans="1:21">
      <c r="A411" s="223">
        <v>43728</v>
      </c>
      <c r="B411" s="224">
        <v>2.5572453703703699</v>
      </c>
      <c r="C411" s="354">
        <f>(4.57*'VCO2-LBM'!C411-3.23*'VO2-LBM'!C411)/1000</f>
        <v>1.6654040229885085</v>
      </c>
      <c r="D411" s="355">
        <f>(4.57*'VCO2-LBM'!D411-3.23*'VO2-LBM'!D411)/1000</f>
        <v>1.5737662983425407</v>
      </c>
      <c r="E411" s="355">
        <f>(4.57*'VCO2-LBM'!E411-3.23*'VO2-LBM'!E411)/1000</f>
        <v>5.0507196428571479</v>
      </c>
      <c r="F411" s="355">
        <f>(4.57*'VCO2-LBM'!F411-3.23*'VO2-LBM'!F411)/1000</f>
        <v>4.145730769230771</v>
      </c>
      <c r="G411" s="355">
        <f>(4.57*'VCO2-LBM'!G411-3.23*'VO2-LBM'!G411)/1000</f>
        <v>4.6911221232876708</v>
      </c>
      <c r="H411" s="329">
        <f>(4.57*'VCO2-LBM'!H411-3.23*'VO2-LBM'!H411)/1000</f>
        <v>2.1433798412698399</v>
      </c>
      <c r="I411" s="329">
        <f>(4.57*'VCO2-LBM'!I411-3.23*'VO2-LBM'!I411)/1000</f>
        <v>2.0803999999999996</v>
      </c>
      <c r="J411" s="329">
        <f>(4.57*'VCO2-LBM'!J411-3.23*'VO2-LBM'!J411)/1000</f>
        <v>1.8993790839694684</v>
      </c>
      <c r="K411" s="106">
        <f>(4.57*'VCO2-LBM'!K411-3.23*'VO2-LBM'!K411)/1000</f>
        <v>2.4033534645669317</v>
      </c>
      <c r="L411" s="329">
        <f t="shared" ref="L411:P411" si="810">AVERAGE(C411:C413)</f>
        <v>1.629779463601535</v>
      </c>
      <c r="M411" s="329">
        <f t="shared" si="810"/>
        <v>1.7774872007366487</v>
      </c>
      <c r="N411" s="329">
        <f t="shared" si="810"/>
        <v>4.0428053571428606</v>
      </c>
      <c r="O411" s="329">
        <f t="shared" si="810"/>
        <v>2.739186153846155</v>
      </c>
      <c r="P411" s="329">
        <f t="shared" si="810"/>
        <v>2.4365309360730607</v>
      </c>
      <c r="Q411" s="329">
        <f t="shared" ref="Q411" si="811">AVERAGE(H411:H413)</f>
        <v>1.9614628571428587</v>
      </c>
      <c r="R411" s="329">
        <f t="shared" ref="R411" si="812">AVERAGE(I411:I413)</f>
        <v>1.2630055555555573</v>
      </c>
      <c r="S411" s="329">
        <f t="shared" ref="S411" si="813">AVERAGE(J411:J413)</f>
        <v>3.0233826463104347</v>
      </c>
      <c r="T411" s="329">
        <f t="shared" ref="T411" si="814">AVERAGE(K411:K413)</f>
        <v>3.6394690026246743</v>
      </c>
      <c r="U411" s="357">
        <f t="shared" ref="U411" si="815">AVERAGE(L411:T411)</f>
        <v>2.5014565747815318</v>
      </c>
    </row>
    <row r="412" spans="1:21">
      <c r="A412" s="223">
        <v>43728</v>
      </c>
      <c r="B412" s="224">
        <v>2.5711342592592499</v>
      </c>
      <c r="C412" s="354">
        <f>(4.57*'VCO2-LBM'!C412-3.23*'VO2-LBM'!C412)/1000</f>
        <v>2.007346839080463</v>
      </c>
      <c r="D412" s="355">
        <f>(4.57*'VCO2-LBM'!D412-3.23*'VO2-LBM'!D412)/1000</f>
        <v>1.898380662983427</v>
      </c>
      <c r="E412" s="355">
        <f>(4.57*'VCO2-LBM'!E412-3.23*'VO2-LBM'!E412)/1000</f>
        <v>3.1075553571428589</v>
      </c>
      <c r="F412" s="355">
        <f>(4.57*'VCO2-LBM'!F412-3.23*'VO2-LBM'!F412)/1000</f>
        <v>2.2805030769230781</v>
      </c>
      <c r="G412" s="355">
        <f>(4.57*'VCO2-LBM'!G412-3.23*'VO2-LBM'!G412)/1000</f>
        <v>1.5125873972602748</v>
      </c>
      <c r="H412" s="329">
        <f>(4.57*'VCO2-LBM'!H412-3.23*'VO2-LBM'!H412)/1000</f>
        <v>2.1486449206349243</v>
      </c>
      <c r="I412" s="329">
        <f>(4.57*'VCO2-LBM'!I412-3.23*'VO2-LBM'!I412)/1000</f>
        <v>0.82243333333333613</v>
      </c>
      <c r="J412" s="329">
        <f>(4.57*'VCO2-LBM'!J412-3.23*'VO2-LBM'!J412)/1000</f>
        <v>4.2009598473282459</v>
      </c>
      <c r="K412" s="106">
        <f>(4.57*'VCO2-LBM'!K412-3.23*'VO2-LBM'!K412)/1000</f>
        <v>4.2085249606299255</v>
      </c>
      <c r="L412" s="329"/>
      <c r="M412" s="329"/>
      <c r="N412" s="329"/>
      <c r="O412" s="329"/>
      <c r="P412" s="329"/>
      <c r="Q412" s="329"/>
      <c r="R412" s="329"/>
      <c r="S412" s="329"/>
      <c r="T412" s="329"/>
      <c r="U412" s="357">
        <f t="shared" ref="U412" si="816">STDEV(L411:T411)/SQRT(COUNT(L411:T411))</f>
        <v>0.31431744067942213</v>
      </c>
    </row>
    <row r="413" spans="1:21">
      <c r="A413" s="223">
        <v>43728</v>
      </c>
      <c r="B413" s="224">
        <v>2.58502314814814</v>
      </c>
      <c r="C413" s="354">
        <f>(4.57*'VCO2-LBM'!C413-3.23*'VO2-LBM'!C413)/1000</f>
        <v>1.2165875287356338</v>
      </c>
      <c r="D413" s="355">
        <f>(4.57*'VCO2-LBM'!D413-3.23*'VO2-LBM'!D413)/1000</f>
        <v>1.8603146408839784</v>
      </c>
      <c r="E413" s="355">
        <f>(4.57*'VCO2-LBM'!E413-3.23*'VO2-LBM'!E413)/1000</f>
        <v>3.9701410714285741</v>
      </c>
      <c r="F413" s="355">
        <f>(4.57*'VCO2-LBM'!F413-3.23*'VO2-LBM'!F413)/1000</f>
        <v>1.7913246153846158</v>
      </c>
      <c r="G413" s="355">
        <f>(4.57*'VCO2-LBM'!G413-3.23*'VO2-LBM'!G413)/1000</f>
        <v>1.1058832876712368</v>
      </c>
      <c r="H413" s="329">
        <f>(4.57*'VCO2-LBM'!H413-3.23*'VO2-LBM'!H413)/1000</f>
        <v>1.5923638095238111</v>
      </c>
      <c r="I413" s="329">
        <f>(4.57*'VCO2-LBM'!I413-3.23*'VO2-LBM'!I413)/1000</f>
        <v>0.8861833333333361</v>
      </c>
      <c r="J413" s="329">
        <f>(4.57*'VCO2-LBM'!J413-3.23*'VO2-LBM'!J413)/1000</f>
        <v>2.9698090076335903</v>
      </c>
      <c r="K413" s="106">
        <f>(4.57*'VCO2-LBM'!K413-3.23*'VO2-LBM'!K413)/1000</f>
        <v>4.3065285826771653</v>
      </c>
      <c r="L413" s="329"/>
      <c r="M413" s="329"/>
      <c r="N413" s="329"/>
      <c r="O413" s="329"/>
      <c r="P413" s="329"/>
      <c r="Q413" s="329"/>
      <c r="R413" s="329"/>
      <c r="S413" s="329"/>
      <c r="T413" s="329"/>
      <c r="U413" s="357"/>
    </row>
    <row r="414" spans="1:21">
      <c r="A414" s="223">
        <v>43728</v>
      </c>
      <c r="B414" s="224">
        <v>2.5989120370370302</v>
      </c>
      <c r="C414" s="354">
        <f>(4.57*'VCO2-LBM'!C414-3.23*'VO2-LBM'!C414)/1000</f>
        <v>3.2665935057471271</v>
      </c>
      <c r="D414" s="355">
        <f>(4.57*'VCO2-LBM'!D414-3.23*'VO2-LBM'!D414)/1000</f>
        <v>3.7472535911602209</v>
      </c>
      <c r="E414" s="355">
        <f>(4.57*'VCO2-LBM'!E414-3.23*'VO2-LBM'!E414)/1000</f>
        <v>4.9795875000000018</v>
      </c>
      <c r="F414" s="355">
        <f>(4.57*'VCO2-LBM'!F414-3.23*'VO2-LBM'!F414)/1000</f>
        <v>1.630386153846157</v>
      </c>
      <c r="G414" s="355">
        <f>(4.57*'VCO2-LBM'!G414-3.23*'VO2-LBM'!G414)/1000</f>
        <v>3.1032335616438322</v>
      </c>
      <c r="H414" s="329">
        <f>(4.57*'VCO2-LBM'!H414-3.23*'VO2-LBM'!H414)/1000</f>
        <v>1.2189168253968254</v>
      </c>
      <c r="I414" s="329">
        <f>(4.57*'VCO2-LBM'!I414-3.23*'VO2-LBM'!I414)/1000</f>
        <v>1.8743333333333358</v>
      </c>
      <c r="J414" s="329">
        <f>(4.57*'VCO2-LBM'!J414-3.23*'VO2-LBM'!J414)/1000</f>
        <v>2.0759091603053439</v>
      </c>
      <c r="K414" s="106">
        <f>(4.57*'VCO2-LBM'!K414-3.23*'VO2-LBM'!K414)/1000</f>
        <v>3.3931000787401606</v>
      </c>
      <c r="L414" s="329">
        <f t="shared" ref="L414:P414" si="817">AVERAGE(C414:C416)</f>
        <v>3.1977480842911885</v>
      </c>
      <c r="M414" s="329">
        <f t="shared" si="817"/>
        <v>3.3615774401473293</v>
      </c>
      <c r="N414" s="329">
        <f t="shared" si="817"/>
        <v>4.8209250000000017</v>
      </c>
      <c r="O414" s="329">
        <f t="shared" si="817"/>
        <v>1.7157405128205137</v>
      </c>
      <c r="P414" s="329">
        <f t="shared" si="817"/>
        <v>2.694786917808218</v>
      </c>
      <c r="Q414" s="329">
        <f t="shared" ref="Q414" si="818">AVERAGE(H414:H416)</f>
        <v>0.90116079365079471</v>
      </c>
      <c r="R414" s="329">
        <f t="shared" ref="R414" si="819">AVERAGE(I414:I416)</f>
        <v>2.5361500000000015</v>
      </c>
      <c r="S414" s="329">
        <f t="shared" ref="S414" si="820">AVERAGE(J414:J416)</f>
        <v>2.0443352162849879</v>
      </c>
      <c r="T414" s="329">
        <f t="shared" ref="T414" si="821">AVERAGE(K414:K416)</f>
        <v>2.7564384776902897</v>
      </c>
      <c r="U414" s="357">
        <f t="shared" ref="U414" si="822">AVERAGE(L414:T414)</f>
        <v>2.6698736047437026</v>
      </c>
    </row>
    <row r="415" spans="1:21">
      <c r="A415" s="223">
        <v>43728</v>
      </c>
      <c r="B415" s="224">
        <v>2.6128009259259199</v>
      </c>
      <c r="C415" s="354">
        <f>(4.57*'VCO2-LBM'!C415-3.23*'VO2-LBM'!C415)/1000</f>
        <v>2.8284612643678191</v>
      </c>
      <c r="D415" s="355">
        <f>(4.57*'VCO2-LBM'!D415-3.23*'VO2-LBM'!D415)/1000</f>
        <v>3.4345022099447506</v>
      </c>
      <c r="E415" s="355">
        <f>(4.57*'VCO2-LBM'!E415-3.23*'VO2-LBM'!E415)/1000</f>
        <v>5.7054214285714293</v>
      </c>
      <c r="F415" s="355">
        <f>(4.57*'VCO2-LBM'!F415-3.23*'VO2-LBM'!F415)/1000</f>
        <v>1.8702199999999993</v>
      </c>
      <c r="G415" s="355">
        <f>(4.57*'VCO2-LBM'!G415-3.23*'VO2-LBM'!G415)/1000</f>
        <v>2.4244403424657519</v>
      </c>
      <c r="H415" s="329">
        <f>(4.57*'VCO2-LBM'!H415-3.23*'VO2-LBM'!H415)/1000</f>
        <v>0.61827317460317499</v>
      </c>
      <c r="I415" s="329">
        <f>(4.57*'VCO2-LBM'!I415-3.23*'VO2-LBM'!I415)/1000</f>
        <v>3.1565500000000029</v>
      </c>
      <c r="J415" s="329">
        <f>(4.57*'VCO2-LBM'!J415-3.23*'VO2-LBM'!J415)/1000</f>
        <v>2.2955233587786243</v>
      </c>
      <c r="K415" s="106">
        <f>(4.57*'VCO2-LBM'!K415-3.23*'VO2-LBM'!K415)/1000</f>
        <v>2.6579333070866178</v>
      </c>
      <c r="L415" s="329"/>
      <c r="M415" s="329"/>
      <c r="N415" s="329"/>
      <c r="O415" s="329"/>
      <c r="P415" s="329"/>
      <c r="Q415" s="329"/>
      <c r="R415" s="329"/>
      <c r="S415" s="329"/>
      <c r="T415" s="329"/>
      <c r="U415" s="357">
        <f t="shared" ref="U415" si="823">STDEV(L414:T414)/SQRT(COUNT(L414:T414))</f>
        <v>0.36968712673744775</v>
      </c>
    </row>
    <row r="416" spans="1:21">
      <c r="A416" s="223">
        <v>43728</v>
      </c>
      <c r="B416" s="224">
        <v>2.6266898148148101</v>
      </c>
      <c r="C416" s="354">
        <f>(4.57*'VCO2-LBM'!C416-3.23*'VO2-LBM'!C416)/1000</f>
        <v>3.4981894827586202</v>
      </c>
      <c r="D416" s="355">
        <f>(4.57*'VCO2-LBM'!D416-3.23*'VO2-LBM'!D416)/1000</f>
        <v>2.9029765193370167</v>
      </c>
      <c r="E416" s="355">
        <f>(4.57*'VCO2-LBM'!E416-3.23*'VO2-LBM'!E416)/1000</f>
        <v>3.7777660714285739</v>
      </c>
      <c r="F416" s="355">
        <f>(4.57*'VCO2-LBM'!F416-3.23*'VO2-LBM'!F416)/1000</f>
        <v>1.6466153846153848</v>
      </c>
      <c r="G416" s="355">
        <f>(4.57*'VCO2-LBM'!G416-3.23*'VO2-LBM'!G416)/1000</f>
        <v>2.5566868493150703</v>
      </c>
      <c r="H416" s="329">
        <f>(4.57*'VCO2-LBM'!H416-3.23*'VO2-LBM'!H416)/1000</f>
        <v>0.86629238095238359</v>
      </c>
      <c r="I416" s="329">
        <f>(4.57*'VCO2-LBM'!I416-3.23*'VO2-LBM'!I416)/1000</f>
        <v>2.5775666666666659</v>
      </c>
      <c r="J416" s="329">
        <f>(4.57*'VCO2-LBM'!J416-3.23*'VO2-LBM'!J416)/1000</f>
        <v>1.7615731297709953</v>
      </c>
      <c r="K416" s="106">
        <f>(4.57*'VCO2-LBM'!K416-3.23*'VO2-LBM'!K416)/1000</f>
        <v>2.2182820472440907</v>
      </c>
      <c r="L416" s="329"/>
      <c r="M416" s="329"/>
      <c r="N416" s="329"/>
      <c r="O416" s="329"/>
      <c r="P416" s="329"/>
      <c r="Q416" s="329"/>
      <c r="R416" s="329"/>
      <c r="S416" s="329"/>
      <c r="T416" s="329"/>
      <c r="U416" s="357"/>
    </row>
    <row r="417" spans="1:21">
      <c r="A417" s="223">
        <v>43728</v>
      </c>
      <c r="B417" s="224">
        <v>2.6405787037036998</v>
      </c>
      <c r="C417" s="354">
        <f>(4.57*'VCO2-LBM'!C417-3.23*'VO2-LBM'!C417)/1000</f>
        <v>2.9310830459770152</v>
      </c>
      <c r="D417" s="355">
        <f>(4.57*'VCO2-LBM'!D417-3.23*'VO2-LBM'!D417)/1000</f>
        <v>3.2775704419889498</v>
      </c>
      <c r="E417" s="355">
        <f>(4.57*'VCO2-LBM'!E417-3.23*'VO2-LBM'!E417)/1000</f>
        <v>3.2976642857142888</v>
      </c>
      <c r="F417" s="355">
        <f>(4.57*'VCO2-LBM'!F417-3.23*'VO2-LBM'!F417)/1000</f>
        <v>2.7998046153846188</v>
      </c>
      <c r="G417" s="355">
        <f>(4.57*'VCO2-LBM'!G417-3.23*'VO2-LBM'!G417)/1000</f>
        <v>2.0913625342465747</v>
      </c>
      <c r="H417" s="329">
        <f>(4.57*'VCO2-LBM'!H417-3.23*'VO2-LBM'!H417)/1000</f>
        <v>0.44877158730158773</v>
      </c>
      <c r="I417" s="329">
        <f>(4.57*'VCO2-LBM'!I417-3.23*'VO2-LBM'!I417)/1000</f>
        <v>1.2270666666666656</v>
      </c>
      <c r="J417" s="329">
        <f>(4.57*'VCO2-LBM'!J417-3.23*'VO2-LBM'!J417)/1000</f>
        <v>1.4740461068702297</v>
      </c>
      <c r="K417" s="106">
        <f>(4.57*'VCO2-LBM'!K417-3.23*'VO2-LBM'!K417)/1000</f>
        <v>4.6528452755905532</v>
      </c>
      <c r="L417" s="329">
        <f t="shared" ref="L417:P417" si="824">AVERAGE(C417:C419)</f>
        <v>2.876239291187741</v>
      </c>
      <c r="M417" s="329">
        <f t="shared" si="824"/>
        <v>2.8768071823204426</v>
      </c>
      <c r="N417" s="329">
        <f t="shared" si="824"/>
        <v>3.0161464285714303</v>
      </c>
      <c r="O417" s="329">
        <f t="shared" si="824"/>
        <v>2.5372882051282066</v>
      </c>
      <c r="P417" s="329">
        <f t="shared" si="824"/>
        <v>2.3374884474885849</v>
      </c>
      <c r="Q417" s="329">
        <f t="shared" ref="Q417" si="825">AVERAGE(H417:H419)</f>
        <v>1.7951599470899495</v>
      </c>
      <c r="R417" s="329">
        <f t="shared" ref="R417" si="826">AVERAGE(I417:I419)</f>
        <v>1.5943777777777779</v>
      </c>
      <c r="S417" s="329">
        <f t="shared" ref="S417" si="827">AVERAGE(J417:J419)</f>
        <v>2.793506361323157</v>
      </c>
      <c r="T417" s="329">
        <f t="shared" ref="T417" si="828">AVERAGE(K417:K419)</f>
        <v>4.8486818897637827</v>
      </c>
      <c r="U417" s="357">
        <f t="shared" ref="U417" si="829">AVERAGE(L417:T417)</f>
        <v>2.7417439478501193</v>
      </c>
    </row>
    <row r="418" spans="1:21">
      <c r="A418" s="223">
        <v>43728</v>
      </c>
      <c r="B418" s="224">
        <v>2.65446759259259</v>
      </c>
      <c r="C418" s="354">
        <f>(4.57*'VCO2-LBM'!C418-3.23*'VO2-LBM'!C418)/1000</f>
        <v>4.0127935632183904</v>
      </c>
      <c r="D418" s="355">
        <f>(4.57*'VCO2-LBM'!D418-3.23*'VO2-LBM'!D418)/1000</f>
        <v>2.7772019337016589</v>
      </c>
      <c r="E418" s="355">
        <f>(4.57*'VCO2-LBM'!E418-3.23*'VO2-LBM'!E418)/1000</f>
        <v>3.465080357142857</v>
      </c>
      <c r="F418" s="355">
        <f>(4.57*'VCO2-LBM'!F418-3.23*'VO2-LBM'!F418)/1000</f>
        <v>3.3777107692307693</v>
      </c>
      <c r="G418" s="355">
        <f>(4.57*'VCO2-LBM'!G418-3.23*'VO2-LBM'!G418)/1000</f>
        <v>1.2882572602739693</v>
      </c>
      <c r="H418" s="329">
        <f>(4.57*'VCO2-LBM'!H418-3.23*'VO2-LBM'!H418)/1000</f>
        <v>1.9914058730158759</v>
      </c>
      <c r="I418" s="329">
        <f>(4.57*'VCO2-LBM'!I418-3.23*'VO2-LBM'!I418)/1000</f>
        <v>2.296916666666668</v>
      </c>
      <c r="J418" s="329">
        <f>(4.57*'VCO2-LBM'!J418-3.23*'VO2-LBM'!J418)/1000</f>
        <v>1.4559737404580191</v>
      </c>
      <c r="K418" s="106">
        <f>(4.57*'VCO2-LBM'!K418-3.23*'VO2-LBM'!K418)/1000</f>
        <v>5.8669857480314969</v>
      </c>
      <c r="L418" s="329"/>
      <c r="M418" s="329"/>
      <c r="N418" s="329"/>
      <c r="O418" s="329"/>
      <c r="P418" s="329"/>
      <c r="Q418" s="329"/>
      <c r="R418" s="329"/>
      <c r="S418" s="329"/>
      <c r="T418" s="329"/>
      <c r="U418" s="357">
        <f t="shared" ref="U418" si="830">STDEV(L417:T417)/SQRT(COUNT(L417:T417))</f>
        <v>0.31116246412224469</v>
      </c>
    </row>
    <row r="419" spans="1:21">
      <c r="A419" s="223">
        <v>43728</v>
      </c>
      <c r="B419" s="224">
        <v>1.66835648148148</v>
      </c>
      <c r="C419" s="358">
        <f>(4.57*'VCO2-LBM'!C419-3.23*'VO2-LBM'!C419)/1000</f>
        <v>1.6848412643678183</v>
      </c>
      <c r="D419" s="359">
        <f>(4.57*'VCO2-LBM'!D419-3.23*'VO2-LBM'!D419)/1000</f>
        <v>2.5756491712707192</v>
      </c>
      <c r="E419" s="359">
        <f>(4.57*'VCO2-LBM'!E419-3.23*'VO2-LBM'!E419)/1000</f>
        <v>2.2856946428571447</v>
      </c>
      <c r="F419" s="359">
        <f>(4.57*'VCO2-LBM'!F419-3.23*'VO2-LBM'!F419)/1000</f>
        <v>1.4343492307692323</v>
      </c>
      <c r="G419" s="359">
        <f>(4.57*'VCO2-LBM'!G419-3.23*'VO2-LBM'!G419)/1000</f>
        <v>3.6328455479452098</v>
      </c>
      <c r="H419" s="360">
        <f>(4.57*'VCO2-LBM'!H419-3.23*'VO2-LBM'!H419)/1000</f>
        <v>2.9453023809523855</v>
      </c>
      <c r="I419" s="360">
        <f>(4.57*'VCO2-LBM'!I419-3.23*'VO2-LBM'!I419)/1000</f>
        <v>1.2591499999999995</v>
      </c>
      <c r="J419" s="360">
        <f>(4.57*'VCO2-LBM'!J419-3.23*'VO2-LBM'!J419)/1000</f>
        <v>5.4504992366412228</v>
      </c>
      <c r="K419" s="116">
        <f>(4.57*'VCO2-LBM'!K419-3.23*'VO2-LBM'!K419)/1000</f>
        <v>4.0262146456692971</v>
      </c>
      <c r="L419" s="360"/>
      <c r="M419" s="360"/>
      <c r="N419" s="360"/>
      <c r="O419" s="360"/>
      <c r="P419" s="360"/>
      <c r="Q419" s="360"/>
      <c r="R419" s="360"/>
      <c r="S419" s="360"/>
      <c r="T419" s="360"/>
      <c r="U419" s="378"/>
    </row>
  </sheetData>
  <sheetProtection algorithmName="SHA-512" hashValue="RaeHhKQuzEZIYa4TPShJbIEBF9DJGj+WBdUb7arZYvhaGTqVCyw3Rcb5dQAx//mLgvssSJpeO3OBHHgb3E2jdw==" saltValue="P/jm1OoEFrD4B0fIGzUFnA==" spinCount="100000" sheet="1" objects="1" scenarios="1"/>
  <mergeCells count="14">
    <mergeCell ref="O21:W21"/>
    <mergeCell ref="N30:P30"/>
    <mergeCell ref="Q30:S30"/>
    <mergeCell ref="T30:V30"/>
    <mergeCell ref="E30:G30"/>
    <mergeCell ref="H30:J30"/>
    <mergeCell ref="K30:M30"/>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312"/>
      <c r="B28" s="313"/>
      <c r="C28" s="313"/>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136"/>
      <c r="B29" s="134"/>
      <c r="C29" s="134"/>
      <c r="D29" s="134"/>
      <c r="E29" s="314"/>
      <c r="F29" s="314"/>
      <c r="G29" s="314"/>
      <c r="H29" s="314"/>
      <c r="I29" s="314"/>
      <c r="J29" s="314"/>
      <c r="K29" s="314"/>
      <c r="L29" s="314"/>
      <c r="M29" s="314"/>
      <c r="N29" s="134"/>
      <c r="O29" s="134"/>
      <c r="P29" s="134"/>
      <c r="Q29" s="134"/>
      <c r="R29" s="134"/>
      <c r="S29" s="315"/>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71"/>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386">
        <f>SUM(L$66:L$101)</f>
        <v>2.7100000000000004</v>
      </c>
      <c r="F32" s="386">
        <f>SUM(L$102:L$137)</f>
        <v>1.1800000000000002</v>
      </c>
      <c r="G32" s="387">
        <f>SUM(L$66:L$137)</f>
        <v>3.89</v>
      </c>
      <c r="H32" s="388">
        <f>SUM(L$138:L$173)</f>
        <v>3.2600000000000002</v>
      </c>
      <c r="I32" s="386">
        <f>SUM(L$174:L$209)</f>
        <v>1.03</v>
      </c>
      <c r="J32" s="387">
        <f>SUM(L$138:L$209)</f>
        <v>4.29</v>
      </c>
      <c r="K32" s="388">
        <f>SUM(L$210:L$245)</f>
        <v>3.21</v>
      </c>
      <c r="L32" s="386">
        <f>SUM(L$246:L$281)</f>
        <v>0.57000000000000006</v>
      </c>
      <c r="M32" s="387">
        <f>SUM(L$210:L$281)</f>
        <v>3.7799999999999994</v>
      </c>
      <c r="N32" s="388">
        <f>SUM(L282:L317)</f>
        <v>3.62</v>
      </c>
      <c r="O32" s="386">
        <f>SUM(L318:L352)</f>
        <v>0.43</v>
      </c>
      <c r="P32" s="387">
        <f>SUM(L282:L352)</f>
        <v>4.05</v>
      </c>
      <c r="Q32" s="388">
        <f>SUM(L353:L388)</f>
        <v>3.14</v>
      </c>
      <c r="R32" s="386">
        <f>SUM(L389:L419)</f>
        <v>0.5</v>
      </c>
      <c r="S32" s="387">
        <f>SUM(L353:L419)</f>
        <v>3.6399999999999992</v>
      </c>
      <c r="T32" s="327"/>
      <c r="U32" s="325"/>
      <c r="V32" s="328"/>
      <c r="W32" s="135"/>
    </row>
    <row r="33" spans="1:23" ht="12.75" customHeight="1">
      <c r="A33" s="157"/>
      <c r="B33" s="158"/>
      <c r="C33" s="264">
        <f>'VO2 Raw '!C33</f>
        <v>1</v>
      </c>
      <c r="D33" s="265">
        <f>'Body Composition'!D31</f>
        <v>306</v>
      </c>
      <c r="E33" s="389">
        <f>SUM(M$66:M$101)</f>
        <v>0.91</v>
      </c>
      <c r="F33" s="389">
        <f>SUM(M$102:M$137)</f>
        <v>1.03</v>
      </c>
      <c r="G33" s="390">
        <f>SUM(M$66:M$137)</f>
        <v>1.9400000000000002</v>
      </c>
      <c r="H33" s="391">
        <f>SUM(M$138:M$173)</f>
        <v>1.85</v>
      </c>
      <c r="I33" s="389">
        <f>SUM(M$174:M$209)</f>
        <v>1.49</v>
      </c>
      <c r="J33" s="390">
        <f>SUM(M$138:M$209)</f>
        <v>3.34</v>
      </c>
      <c r="K33" s="391">
        <f>SUM(M$210:M$245)</f>
        <v>2.33</v>
      </c>
      <c r="L33" s="389">
        <f>SUM(M$246:M$281)</f>
        <v>0.47000000000000008</v>
      </c>
      <c r="M33" s="390">
        <f>SUM(M$210:M$281)</f>
        <v>2.7999999999999994</v>
      </c>
      <c r="N33" s="391">
        <f>SUM(M282:M317)</f>
        <v>2.0100000000000002</v>
      </c>
      <c r="O33" s="389">
        <f>SUM(M318:M352)</f>
        <v>0.3</v>
      </c>
      <c r="P33" s="390">
        <f>SUM(M282:M352)</f>
        <v>2.3099999999999996</v>
      </c>
      <c r="Q33" s="391">
        <f>SUM(M353:M388)</f>
        <v>2.4300000000000002</v>
      </c>
      <c r="R33" s="389">
        <f>SUM(M389:M419)</f>
        <v>0.53</v>
      </c>
      <c r="S33" s="390">
        <f>SUM(M353:M419)</f>
        <v>2.96</v>
      </c>
      <c r="T33" s="109"/>
      <c r="U33" s="329"/>
      <c r="V33" s="330"/>
      <c r="W33" s="162"/>
    </row>
    <row r="34" spans="1:23" ht="12.75" customHeight="1">
      <c r="A34" s="157"/>
      <c r="B34" s="158"/>
      <c r="C34" s="159"/>
      <c r="D34" s="265">
        <f>'Body Composition'!D32</f>
        <v>307</v>
      </c>
      <c r="E34" s="389">
        <f>SUM(N$66:N$101)</f>
        <v>1.64</v>
      </c>
      <c r="F34" s="389">
        <f>SUM(N$102:N$137)</f>
        <v>1.2</v>
      </c>
      <c r="G34" s="390">
        <f>SUM(N$66:N$137)</f>
        <v>2.8400000000000003</v>
      </c>
      <c r="H34" s="391">
        <f>SUM(N$138:N$173)</f>
        <v>2.29</v>
      </c>
      <c r="I34" s="389">
        <f>SUM(N$174:N$209)</f>
        <v>1.25</v>
      </c>
      <c r="J34" s="390">
        <f>SUM(N$138:N$209)</f>
        <v>3.5399999999999996</v>
      </c>
      <c r="K34" s="391">
        <f>SUM(N$210:N$245)</f>
        <v>2.2899999999999996</v>
      </c>
      <c r="L34" s="389">
        <f>SUM(N$246:N$281)</f>
        <v>0.80999999999999994</v>
      </c>
      <c r="M34" s="390">
        <f>SUM(N$210:N$281)</f>
        <v>3.0999999999999988</v>
      </c>
      <c r="N34" s="391">
        <f>SUM(N282:N317)</f>
        <v>2.81</v>
      </c>
      <c r="O34" s="389">
        <f>SUM(N318:N352)</f>
        <v>0.67</v>
      </c>
      <c r="P34" s="390">
        <f>SUM(N282:N352)</f>
        <v>3.4799999999999995</v>
      </c>
      <c r="Q34" s="391">
        <f>SUM(N353:N388)</f>
        <v>2.78</v>
      </c>
      <c r="R34" s="389">
        <f>SUM(N389:N419)</f>
        <v>0.91000000000000014</v>
      </c>
      <c r="S34" s="390">
        <f>SUM(N353:N419)</f>
        <v>3.6899999999999995</v>
      </c>
      <c r="T34" s="109"/>
      <c r="U34" s="329"/>
      <c r="V34" s="330"/>
      <c r="W34" s="162"/>
    </row>
    <row r="35" spans="1:23" ht="13">
      <c r="A35" s="157"/>
      <c r="B35" s="158"/>
      <c r="C35" s="159"/>
      <c r="D35" s="265">
        <f>'Body Composition'!D33</f>
        <v>797</v>
      </c>
      <c r="E35" s="389">
        <f>SUM(O$66:O$101)</f>
        <v>2.85</v>
      </c>
      <c r="F35" s="389">
        <f>SUM(O$102:O$137)</f>
        <v>1.3</v>
      </c>
      <c r="G35" s="390">
        <f>SUM(O$66:O$137)</f>
        <v>4.1500000000000004</v>
      </c>
      <c r="H35" s="391">
        <f>SUM(O$138:O$173)</f>
        <v>2.79</v>
      </c>
      <c r="I35" s="389">
        <f>SUM(O$174:O$209)</f>
        <v>0.63</v>
      </c>
      <c r="J35" s="390">
        <f>SUM(O$138:O$209)</f>
        <v>3.4199999999999995</v>
      </c>
      <c r="K35" s="391">
        <f>SUM(O$210:O$245)</f>
        <v>3.04</v>
      </c>
      <c r="L35" s="389">
        <f>SUM(O$246:O$281)</f>
        <v>0.55000000000000004</v>
      </c>
      <c r="M35" s="390">
        <f>SUM(O$210:O$281)</f>
        <v>3.5899999999999994</v>
      </c>
      <c r="N35" s="391">
        <f>SUM(O282:O317)</f>
        <v>3.1</v>
      </c>
      <c r="O35" s="389">
        <f>SUM(O318:O352)</f>
        <v>0.46000000000000008</v>
      </c>
      <c r="P35" s="390">
        <f>SUM(O282:O352)</f>
        <v>3.5599999999999996</v>
      </c>
      <c r="Q35" s="391">
        <f>SUM(O353:O388)</f>
        <v>2.86</v>
      </c>
      <c r="R35" s="389">
        <f>SUM(O389:O419)</f>
        <v>0.23000000000000004</v>
      </c>
      <c r="S35" s="390">
        <f>SUM(O353:O419)</f>
        <v>3.09</v>
      </c>
      <c r="T35" s="109"/>
      <c r="U35" s="329"/>
      <c r="V35" s="330"/>
      <c r="W35" s="162"/>
    </row>
    <row r="36" spans="1:23" ht="13">
      <c r="A36" s="157"/>
      <c r="B36" s="158"/>
      <c r="C36" s="159"/>
      <c r="D36" s="265">
        <f>'Body Composition'!D34</f>
        <v>798</v>
      </c>
      <c r="E36" s="389">
        <f>SUM(P$66:P$101)</f>
        <v>1.9300000000000002</v>
      </c>
      <c r="F36" s="389">
        <f>SUM(P$102:P$137)</f>
        <v>1.3300000000000003</v>
      </c>
      <c r="G36" s="390">
        <f>SUM(P$66:P$137)</f>
        <v>3.26</v>
      </c>
      <c r="H36" s="391">
        <f>SUM(P$138:P$173)</f>
        <v>1.9999999999999998</v>
      </c>
      <c r="I36" s="389">
        <f>SUM(P$174:P$209)</f>
        <v>0.82000000000000006</v>
      </c>
      <c r="J36" s="390">
        <f>SUM(P$138:P$209)</f>
        <v>2.8199999999999994</v>
      </c>
      <c r="K36" s="391">
        <f>SUM(P$210:P$245)</f>
        <v>1.94</v>
      </c>
      <c r="L36" s="389">
        <f>SUM(P$246:P$281)</f>
        <v>1.08</v>
      </c>
      <c r="M36" s="390">
        <f>SUM(P$210:P$281)</f>
        <v>3.0199999999999991</v>
      </c>
      <c r="N36" s="391">
        <f>SUM(P282:P317)</f>
        <v>2.7199999999999998</v>
      </c>
      <c r="O36" s="389">
        <f>SUM(P318:P352)</f>
        <v>1.02</v>
      </c>
      <c r="P36" s="390">
        <f>SUM(P282:P352)</f>
        <v>3.7399999999999993</v>
      </c>
      <c r="Q36" s="391">
        <f>SUM(P353:P388)</f>
        <v>2.57</v>
      </c>
      <c r="R36" s="389">
        <f>SUM(P389:P419)</f>
        <v>0.71</v>
      </c>
      <c r="S36" s="390">
        <f>SUM(P353:P419)</f>
        <v>3.2799999999999994</v>
      </c>
      <c r="T36" s="109"/>
      <c r="U36" s="329"/>
      <c r="V36" s="330"/>
      <c r="W36" s="162"/>
    </row>
    <row r="37" spans="1:23" ht="13">
      <c r="A37" s="157"/>
      <c r="B37" s="158"/>
      <c r="C37" s="159"/>
      <c r="D37" s="265">
        <f>'Body Composition'!D35</f>
        <v>308</v>
      </c>
      <c r="E37" s="389">
        <f>SUM(Q$66:Q$101)</f>
        <v>2.2700000000000005</v>
      </c>
      <c r="F37" s="389">
        <f>SUM(Q$102:Q$137)</f>
        <v>1.4000000000000004</v>
      </c>
      <c r="G37" s="390">
        <f>SUM(Q$66:Q$137)</f>
        <v>3.6700000000000004</v>
      </c>
      <c r="H37" s="391">
        <f>SUM(Q$138:Q$173)</f>
        <v>2.4800000000000004</v>
      </c>
      <c r="I37" s="389">
        <f>SUM(Q$174:Q$209)</f>
        <v>1.37</v>
      </c>
      <c r="J37" s="390">
        <f>SUM(Q$138:Q$209)</f>
        <v>3.850000000000001</v>
      </c>
      <c r="K37" s="391">
        <f>SUM(Q$210:Q$245)</f>
        <v>2.64</v>
      </c>
      <c r="L37" s="389">
        <f>SUM(Q$246:Q$281)</f>
        <v>0.98000000000000009</v>
      </c>
      <c r="M37" s="390">
        <f>SUM(Q$210:Q$281)</f>
        <v>3.6199999999999997</v>
      </c>
      <c r="N37" s="391">
        <f>SUM(Q282:Q317)</f>
        <v>2.6700000000000004</v>
      </c>
      <c r="O37" s="389">
        <f>SUM(Q318:Q352)</f>
        <v>0.69000000000000017</v>
      </c>
      <c r="P37" s="390">
        <f>SUM(Q282:Q352)</f>
        <v>3.36</v>
      </c>
      <c r="Q37" s="391">
        <f>SUM(Q353:Q388)</f>
        <v>2.4699999999999998</v>
      </c>
      <c r="R37" s="389">
        <f>SUM(Q389:Q419)</f>
        <v>0.4</v>
      </c>
      <c r="S37" s="390">
        <f>SUM(Q353:Q419)</f>
        <v>2.8699999999999997</v>
      </c>
      <c r="T37" s="109"/>
      <c r="U37" s="329"/>
      <c r="V37" s="330"/>
      <c r="W37" s="162"/>
    </row>
    <row r="38" spans="1:23" ht="13">
      <c r="A38" s="157"/>
      <c r="B38" s="158"/>
      <c r="C38" s="159"/>
      <c r="D38" s="265">
        <f>'Body Composition'!D36</f>
        <v>309</v>
      </c>
      <c r="E38" s="389">
        <f>SUM(R$66:R$101)</f>
        <v>2.58</v>
      </c>
      <c r="F38" s="389">
        <f>SUM(R$102:R$137)</f>
        <v>1.02</v>
      </c>
      <c r="G38" s="390">
        <f>SUM(R$66:R$137)</f>
        <v>3.5999999999999996</v>
      </c>
      <c r="H38" s="391">
        <f>SUM(R$138:R$173)</f>
        <v>3.2500000000000004</v>
      </c>
      <c r="I38" s="389">
        <f>SUM(R$174:R$209)</f>
        <v>1.1000000000000001</v>
      </c>
      <c r="J38" s="390">
        <f>SUM(R$138:R$209)</f>
        <v>4.3500000000000005</v>
      </c>
      <c r="K38" s="391">
        <f>SUM(R$210:R$245)</f>
        <v>3.01</v>
      </c>
      <c r="L38" s="389">
        <f>SUM(R$246:R$281)</f>
        <v>1.01</v>
      </c>
      <c r="M38" s="390">
        <f>SUM(R$210:R$281)</f>
        <v>4.0199999999999996</v>
      </c>
      <c r="N38" s="391">
        <f>SUM(R282:R317)</f>
        <v>3.4399999999999995</v>
      </c>
      <c r="O38" s="389">
        <f>SUM(H318:R352)</f>
        <v>6.9499999999999966</v>
      </c>
      <c r="P38" s="390">
        <f>SUM(R282:R352)</f>
        <v>4.129999999999999</v>
      </c>
      <c r="Q38" s="391">
        <f>SUM(R353:R388)</f>
        <v>3.2199999999999998</v>
      </c>
      <c r="R38" s="389">
        <f>SUM(R389:R419)</f>
        <v>0.36</v>
      </c>
      <c r="S38" s="390">
        <f>SUM(R353:R419)</f>
        <v>3.5799999999999996</v>
      </c>
      <c r="T38" s="109"/>
      <c r="U38" s="329"/>
      <c r="V38" s="330"/>
      <c r="W38" s="162"/>
    </row>
    <row r="39" spans="1:23" ht="13">
      <c r="A39" s="157"/>
      <c r="B39" s="158"/>
      <c r="C39" s="159"/>
      <c r="D39" s="265">
        <f>'Body Composition'!D37</f>
        <v>312</v>
      </c>
      <c r="E39" s="389">
        <f>SUM(S$66:S$101)</f>
        <v>2.88</v>
      </c>
      <c r="F39" s="389">
        <f>SUM(S$102:S$137)</f>
        <v>1.44</v>
      </c>
      <c r="G39" s="390">
        <f>SUM(S$66:S$137)</f>
        <v>4.3199999999999994</v>
      </c>
      <c r="H39" s="391">
        <f>SUM(S$138:S$173)</f>
        <v>2.77</v>
      </c>
      <c r="I39" s="389">
        <f>SUM(S$174:S$209)</f>
        <v>1.56</v>
      </c>
      <c r="J39" s="390">
        <f>SUM(S$138:S$209)</f>
        <v>4.33</v>
      </c>
      <c r="K39" s="391">
        <f>SUM(S$210:S$245)</f>
        <v>3.01</v>
      </c>
      <c r="L39" s="389">
        <f>SUM(S$246:S$281)</f>
        <v>0.8</v>
      </c>
      <c r="M39" s="390">
        <f>SUM(S$210:S$281)</f>
        <v>3.81</v>
      </c>
      <c r="N39" s="391">
        <f>SUM(S282:S317)</f>
        <v>2.8300000000000005</v>
      </c>
      <c r="O39" s="389">
        <f>SUM(S318:S352)</f>
        <v>0.59</v>
      </c>
      <c r="P39" s="390">
        <f>SUM(S282:S352)</f>
        <v>3.4200000000000004</v>
      </c>
      <c r="Q39" s="391">
        <f>SUM(S353:S388)</f>
        <v>2.9199999999999995</v>
      </c>
      <c r="R39" s="389">
        <f>SUM(S389:S419)</f>
        <v>0.99</v>
      </c>
      <c r="S39" s="390">
        <f>SUM(S353:S419)</f>
        <v>3.9099999999999993</v>
      </c>
      <c r="T39" s="109"/>
      <c r="U39" s="329"/>
      <c r="V39" s="330"/>
      <c r="W39" s="162"/>
    </row>
    <row r="40" spans="1:23" ht="13">
      <c r="A40" s="157"/>
      <c r="B40" s="158"/>
      <c r="C40" s="163"/>
      <c r="D40" s="266" t="str">
        <f>'Body Composition'!D38</f>
        <v>NT</v>
      </c>
      <c r="E40" s="389">
        <f>SUM(T$66:T$101)</f>
        <v>2.12</v>
      </c>
      <c r="F40" s="389">
        <f>SUM(T$102:T$137)</f>
        <v>1.46</v>
      </c>
      <c r="G40" s="390">
        <f>SUM(T$66:T$137)</f>
        <v>3.58</v>
      </c>
      <c r="H40" s="391">
        <f>SUM(T$138:T$173)</f>
        <v>2.4</v>
      </c>
      <c r="I40" s="389">
        <f>SUM(T$174:T$209)</f>
        <v>1.4800000000000002</v>
      </c>
      <c r="J40" s="390">
        <f>SUM(T$138:T$209)</f>
        <v>3.8800000000000003</v>
      </c>
      <c r="K40" s="391">
        <f>SUM(T$210:T$245)</f>
        <v>2.72</v>
      </c>
      <c r="L40" s="389">
        <f>SUM(T$246:T$281)</f>
        <v>0.98000000000000009</v>
      </c>
      <c r="M40" s="390">
        <f>SUM(T$210:T$281)</f>
        <v>3.6999999999999997</v>
      </c>
      <c r="N40" s="391">
        <f>SUM(T282:T317)</f>
        <v>2.48</v>
      </c>
      <c r="O40" s="389">
        <f>SUM(T318:T352)</f>
        <v>0.86</v>
      </c>
      <c r="P40" s="390">
        <f>SUM(T282:T352)</f>
        <v>3.3399999999999994</v>
      </c>
      <c r="Q40" s="391">
        <f>SUM(T353:T388)</f>
        <v>2.57</v>
      </c>
      <c r="R40" s="389">
        <f>SUM(T389:T419)</f>
        <v>1.17</v>
      </c>
      <c r="S40" s="390">
        <f>SUM(T353:T419)</f>
        <v>3.7399999999999998</v>
      </c>
      <c r="T40" s="109"/>
      <c r="U40" s="329"/>
      <c r="V40" s="330"/>
      <c r="W40" s="162"/>
    </row>
    <row r="41" spans="1:23" ht="13">
      <c r="A41" s="157"/>
      <c r="B41" s="158"/>
      <c r="C41" s="165"/>
      <c r="D41" s="166" t="s">
        <v>25</v>
      </c>
      <c r="E41" s="392">
        <f>AVERAGE(E32:E40)</f>
        <v>2.2100000000000004</v>
      </c>
      <c r="F41" s="361">
        <f>AVERAGE(F32:F40)</f>
        <v>1.2622222222222221</v>
      </c>
      <c r="G41" s="361">
        <f t="shared" ref="G41:S41" si="0">AVERAGE(G32:G40)</f>
        <v>3.4722222222222223</v>
      </c>
      <c r="H41" s="392">
        <f t="shared" si="0"/>
        <v>2.5655555555555556</v>
      </c>
      <c r="I41" s="361">
        <f t="shared" si="0"/>
        <v>1.1922222222222225</v>
      </c>
      <c r="J41" s="362">
        <f t="shared" si="0"/>
        <v>3.7577777777777785</v>
      </c>
      <c r="K41" s="361">
        <f t="shared" si="0"/>
        <v>2.6877777777777774</v>
      </c>
      <c r="L41" s="361">
        <f t="shared" si="0"/>
        <v>0.80555555555555569</v>
      </c>
      <c r="M41" s="362">
        <f t="shared" si="0"/>
        <v>3.4933333333333327</v>
      </c>
      <c r="N41" s="361">
        <f t="shared" si="0"/>
        <v>2.8533333333333339</v>
      </c>
      <c r="O41" s="361">
        <f t="shared" si="0"/>
        <v>1.3299999999999994</v>
      </c>
      <c r="P41" s="362">
        <f t="shared" si="0"/>
        <v>3.4877777777777776</v>
      </c>
      <c r="Q41" s="361">
        <f t="shared" si="0"/>
        <v>2.773333333333333</v>
      </c>
      <c r="R41" s="361">
        <f t="shared" si="0"/>
        <v>0.64444444444444438</v>
      </c>
      <c r="S41" s="362">
        <f t="shared" si="0"/>
        <v>3.4177777777777774</v>
      </c>
      <c r="T41" s="361"/>
      <c r="U41" s="361"/>
      <c r="V41" s="363"/>
      <c r="W41" s="162"/>
    </row>
    <row r="42" spans="1:23" ht="13.5" thickBot="1">
      <c r="A42" s="157"/>
      <c r="B42" s="158"/>
      <c r="C42" s="165"/>
      <c r="D42" s="166" t="s">
        <v>15</v>
      </c>
      <c r="E42" s="393">
        <f>STDEV(E32:E40)/SQRT(COUNT(E32:E40))</f>
        <v>0.21571586249817895</v>
      </c>
      <c r="F42" s="367">
        <f>STDEV(F32:F40)/SQRT(COUNT(F32:F40))</f>
        <v>5.5145710465239833E-2</v>
      </c>
      <c r="G42" s="367">
        <f t="shared" ref="G42:M42" si="1">STDEV(G32:G40)/SQRT(COUNT(G32:G40))</f>
        <v>0.2418721986790279</v>
      </c>
      <c r="H42" s="393">
        <f t="shared" si="1"/>
        <v>0.16605814837572791</v>
      </c>
      <c r="I42" s="367">
        <f t="shared" si="1"/>
        <v>0.10744220381439379</v>
      </c>
      <c r="J42" s="368">
        <f t="shared" si="1"/>
        <v>0.17481559949604031</v>
      </c>
      <c r="K42" s="367">
        <f t="shared" si="1"/>
        <v>0.14206588629710756</v>
      </c>
      <c r="L42" s="367">
        <f t="shared" si="1"/>
        <v>7.559231132108736E-2</v>
      </c>
      <c r="M42" s="368">
        <f t="shared" si="1"/>
        <v>0.13881442448263306</v>
      </c>
      <c r="N42" s="364">
        <f>STDEV(N32:N40)/SQRT(COUNT(N32:N40))</f>
        <v>0.16232683080747798</v>
      </c>
      <c r="O42" s="364">
        <f t="shared" ref="O42:S42" si="2">STDEV(O32:O40)/SQRT(COUNT(O32:O40))</f>
        <v>0.7063403334559526</v>
      </c>
      <c r="P42" s="365">
        <f t="shared" si="2"/>
        <v>0.17588488800110255</v>
      </c>
      <c r="Q42" s="364">
        <f t="shared" si="2"/>
        <v>9.5423034721997577E-2</v>
      </c>
      <c r="R42" s="364">
        <f t="shared" si="2"/>
        <v>0.10651175093115202</v>
      </c>
      <c r="S42" s="365">
        <f t="shared" si="2"/>
        <v>0.12538582431149031</v>
      </c>
      <c r="T42" s="364"/>
      <c r="U42" s="364"/>
      <c r="V42" s="366"/>
      <c r="W42" s="162"/>
    </row>
    <row r="43" spans="1:23" ht="13">
      <c r="A43" s="157"/>
      <c r="B43" s="158"/>
      <c r="C43" s="275"/>
      <c r="D43" s="276"/>
      <c r="E43" s="394"/>
      <c r="F43" s="395"/>
      <c r="G43" s="396"/>
      <c r="H43" s="394"/>
      <c r="I43" s="395"/>
      <c r="J43" s="396"/>
      <c r="K43" s="394"/>
      <c r="L43" s="395"/>
      <c r="M43" s="396"/>
      <c r="N43" s="341"/>
      <c r="O43" s="342"/>
      <c r="P43" s="343"/>
      <c r="Q43" s="341"/>
      <c r="R43" s="342"/>
      <c r="S43" s="343"/>
      <c r="T43" s="341"/>
      <c r="U43" s="342"/>
      <c r="V43" s="344"/>
      <c r="W43" s="162"/>
    </row>
    <row r="44" spans="1:23" ht="13">
      <c r="A44" s="157"/>
      <c r="B44" s="158"/>
      <c r="C44" s="177"/>
      <c r="D44" s="281"/>
      <c r="E44" s="391"/>
      <c r="F44" s="389"/>
      <c r="G44" s="390"/>
      <c r="H44" s="391"/>
      <c r="I44" s="389"/>
      <c r="J44" s="390"/>
      <c r="K44" s="391"/>
      <c r="L44" s="389"/>
      <c r="M44" s="390"/>
      <c r="N44" s="109"/>
      <c r="O44" s="329"/>
      <c r="P44" s="106"/>
      <c r="Q44" s="109"/>
      <c r="R44" s="329"/>
      <c r="S44" s="106"/>
      <c r="T44" s="109"/>
      <c r="U44" s="329"/>
      <c r="V44" s="330"/>
      <c r="W44" s="162"/>
    </row>
    <row r="45" spans="1:23" ht="13">
      <c r="A45" s="157"/>
      <c r="B45" s="158"/>
      <c r="C45" s="179"/>
      <c r="D45" s="281"/>
      <c r="E45" s="391"/>
      <c r="F45" s="389"/>
      <c r="G45" s="390"/>
      <c r="H45" s="391"/>
      <c r="I45" s="389"/>
      <c r="J45" s="390"/>
      <c r="K45" s="391"/>
      <c r="L45" s="389"/>
      <c r="M45" s="390"/>
      <c r="N45" s="109"/>
      <c r="O45" s="329"/>
      <c r="P45" s="106"/>
      <c r="Q45" s="109"/>
      <c r="R45" s="329"/>
      <c r="S45" s="106"/>
      <c r="T45" s="109"/>
      <c r="U45" s="329"/>
      <c r="V45" s="330"/>
      <c r="W45" s="162"/>
    </row>
    <row r="46" spans="1:23" ht="13">
      <c r="A46" s="157"/>
      <c r="B46" s="158"/>
      <c r="C46" s="179"/>
      <c r="D46" s="281"/>
      <c r="E46" s="391"/>
      <c r="F46" s="389"/>
      <c r="G46" s="390"/>
      <c r="H46" s="391"/>
      <c r="I46" s="389"/>
      <c r="J46" s="390"/>
      <c r="K46" s="391"/>
      <c r="L46" s="389"/>
      <c r="M46" s="390"/>
      <c r="N46" s="109"/>
      <c r="O46" s="329"/>
      <c r="P46" s="106"/>
      <c r="Q46" s="109"/>
      <c r="R46" s="329"/>
      <c r="S46" s="106"/>
      <c r="T46" s="109"/>
      <c r="U46" s="329"/>
      <c r="V46" s="330"/>
      <c r="W46" s="162"/>
    </row>
    <row r="47" spans="1:23" ht="13">
      <c r="A47" s="157"/>
      <c r="B47" s="158"/>
      <c r="C47" s="179"/>
      <c r="D47" s="281"/>
      <c r="E47" s="391"/>
      <c r="F47" s="389"/>
      <c r="G47" s="390"/>
      <c r="H47" s="391"/>
      <c r="I47" s="389"/>
      <c r="J47" s="390"/>
      <c r="K47" s="391"/>
      <c r="L47" s="389"/>
      <c r="M47" s="390"/>
      <c r="N47" s="109"/>
      <c r="O47" s="329"/>
      <c r="P47" s="106"/>
      <c r="Q47" s="109"/>
      <c r="R47" s="329"/>
      <c r="S47" s="106"/>
      <c r="T47" s="109"/>
      <c r="U47" s="329"/>
      <c r="V47" s="330"/>
      <c r="W47" s="162"/>
    </row>
    <row r="48" spans="1:23" ht="13">
      <c r="A48" s="157"/>
      <c r="B48" s="158"/>
      <c r="C48" s="179"/>
      <c r="D48" s="281"/>
      <c r="E48" s="391"/>
      <c r="F48" s="389"/>
      <c r="G48" s="390"/>
      <c r="H48" s="391"/>
      <c r="I48" s="389"/>
      <c r="J48" s="390"/>
      <c r="K48" s="391"/>
      <c r="L48" s="389"/>
      <c r="M48" s="390"/>
      <c r="N48" s="109"/>
      <c r="O48" s="329"/>
      <c r="P48" s="106"/>
      <c r="Q48" s="109"/>
      <c r="R48" s="329"/>
      <c r="S48" s="106"/>
      <c r="T48" s="109"/>
      <c r="U48" s="329"/>
      <c r="V48" s="330"/>
      <c r="W48" s="162"/>
    </row>
    <row r="49" spans="1:44" ht="13">
      <c r="A49" s="157"/>
      <c r="B49" s="158"/>
      <c r="C49" s="179"/>
      <c r="D49" s="281"/>
      <c r="E49" s="391"/>
      <c r="F49" s="389"/>
      <c r="G49" s="390"/>
      <c r="H49" s="391"/>
      <c r="I49" s="389"/>
      <c r="J49" s="390"/>
      <c r="K49" s="391"/>
      <c r="L49" s="389"/>
      <c r="M49" s="390"/>
      <c r="N49" s="109"/>
      <c r="O49" s="329"/>
      <c r="P49" s="106"/>
      <c r="Q49" s="109"/>
      <c r="R49" s="329"/>
      <c r="S49" s="106"/>
      <c r="T49" s="109"/>
      <c r="U49" s="329"/>
      <c r="V49" s="330"/>
      <c r="W49" s="162"/>
    </row>
    <row r="50" spans="1:44" ht="13">
      <c r="A50" s="157"/>
      <c r="B50" s="158"/>
      <c r="C50" s="179"/>
      <c r="D50" s="281"/>
      <c r="E50" s="391"/>
      <c r="F50" s="389"/>
      <c r="G50" s="390"/>
      <c r="H50" s="391"/>
      <c r="I50" s="389"/>
      <c r="J50" s="390"/>
      <c r="K50" s="391"/>
      <c r="L50" s="389"/>
      <c r="M50" s="390"/>
      <c r="N50" s="109"/>
      <c r="O50" s="329"/>
      <c r="P50" s="106"/>
      <c r="Q50" s="109"/>
      <c r="R50" s="329"/>
      <c r="S50" s="106"/>
      <c r="T50" s="109"/>
      <c r="U50" s="329"/>
      <c r="V50" s="330"/>
      <c r="W50" s="162"/>
    </row>
    <row r="51" spans="1:44" ht="13">
      <c r="A51" s="157"/>
      <c r="B51" s="158"/>
      <c r="C51" s="179"/>
      <c r="D51" s="281"/>
      <c r="E51" s="391"/>
      <c r="F51" s="389"/>
      <c r="G51" s="390"/>
      <c r="H51" s="391"/>
      <c r="I51" s="389"/>
      <c r="J51" s="390"/>
      <c r="K51" s="391"/>
      <c r="L51" s="389"/>
      <c r="M51" s="390"/>
      <c r="N51" s="329"/>
      <c r="O51" s="329"/>
      <c r="P51" s="106"/>
      <c r="Q51" s="329"/>
      <c r="R51" s="329"/>
      <c r="S51" s="106"/>
      <c r="T51" s="329"/>
      <c r="U51" s="329"/>
      <c r="V51" s="330"/>
      <c r="W51" s="162"/>
    </row>
    <row r="52" spans="1:44" ht="13">
      <c r="A52" s="157"/>
      <c r="B52" s="158"/>
      <c r="C52" s="179"/>
      <c r="D52" s="281"/>
      <c r="E52" s="391"/>
      <c r="F52" s="389"/>
      <c r="G52" s="390"/>
      <c r="H52" s="391"/>
      <c r="I52" s="389"/>
      <c r="J52" s="390"/>
      <c r="K52" s="391"/>
      <c r="L52" s="389"/>
      <c r="M52" s="390"/>
      <c r="N52" s="329"/>
      <c r="O52" s="329"/>
      <c r="P52" s="106"/>
      <c r="Q52" s="329"/>
      <c r="R52" s="329"/>
      <c r="S52" s="106"/>
      <c r="T52" s="329"/>
      <c r="U52" s="329"/>
      <c r="V52" s="330"/>
      <c r="W52" s="162"/>
    </row>
    <row r="53" spans="1:44" ht="13">
      <c r="A53" s="157"/>
      <c r="B53" s="158"/>
      <c r="C53" s="180"/>
      <c r="D53" s="282"/>
      <c r="E53" s="391"/>
      <c r="F53" s="389"/>
      <c r="G53" s="390"/>
      <c r="H53" s="391"/>
      <c r="I53" s="389"/>
      <c r="J53" s="390"/>
      <c r="K53" s="391"/>
      <c r="L53" s="389"/>
      <c r="M53" s="390"/>
      <c r="N53" s="329"/>
      <c r="O53" s="329"/>
      <c r="P53" s="106"/>
      <c r="Q53" s="329"/>
      <c r="R53" s="329"/>
      <c r="S53" s="106"/>
      <c r="T53" s="329"/>
      <c r="U53" s="329"/>
      <c r="V53" s="330"/>
      <c r="W53" s="162"/>
    </row>
    <row r="54" spans="1:44" ht="13">
      <c r="A54" s="157"/>
      <c r="B54" s="158"/>
      <c r="C54" s="182"/>
      <c r="D54" s="283"/>
      <c r="E54" s="392"/>
      <c r="F54" s="361"/>
      <c r="G54" s="361"/>
      <c r="H54" s="392"/>
      <c r="I54" s="361"/>
      <c r="J54" s="362"/>
      <c r="K54" s="361"/>
      <c r="L54" s="361"/>
      <c r="M54" s="362"/>
      <c r="N54" s="361"/>
      <c r="O54" s="361"/>
      <c r="P54" s="362"/>
      <c r="Q54" s="361"/>
      <c r="R54" s="361"/>
      <c r="S54" s="362"/>
      <c r="T54" s="361"/>
      <c r="U54" s="361"/>
      <c r="V54" s="363"/>
      <c r="W54" s="162"/>
    </row>
    <row r="55" spans="1:44" ht="13.5" thickBot="1">
      <c r="A55" s="157"/>
      <c r="B55" s="158"/>
      <c r="C55" s="184"/>
      <c r="D55" s="284"/>
      <c r="E55" s="393"/>
      <c r="F55" s="367"/>
      <c r="G55" s="367"/>
      <c r="H55" s="393"/>
      <c r="I55" s="367"/>
      <c r="J55" s="368"/>
      <c r="K55" s="367"/>
      <c r="L55" s="367"/>
      <c r="M55" s="368"/>
      <c r="N55" s="367"/>
      <c r="O55" s="367"/>
      <c r="P55" s="368"/>
      <c r="Q55" s="367"/>
      <c r="R55" s="367"/>
      <c r="S55" s="368"/>
      <c r="T55" s="367"/>
      <c r="U55" s="367"/>
      <c r="V55" s="369"/>
      <c r="W55" s="162"/>
    </row>
    <row r="56" spans="1:44">
      <c r="A56" s="157"/>
      <c r="B56" s="158"/>
      <c r="C56" s="187"/>
      <c r="D56" s="188"/>
      <c r="E56" s="189"/>
      <c r="F56" s="189"/>
      <c r="G56" s="189"/>
      <c r="H56" s="189"/>
      <c r="I56" s="189"/>
      <c r="J56" s="189"/>
      <c r="K56" s="189"/>
      <c r="L56" s="189"/>
      <c r="M56" s="189"/>
      <c r="N56" s="189"/>
      <c r="O56" s="285"/>
      <c r="P56" s="285"/>
      <c r="Q56" s="285"/>
      <c r="R56" s="285"/>
      <c r="S56" s="158"/>
      <c r="T56" s="158"/>
      <c r="U56" s="158"/>
      <c r="V56" s="158"/>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'VO2 Raw '!L62</f>
        <v>310</v>
      </c>
      <c r="M62" s="222">
        <f>'VO2 Raw '!M62</f>
        <v>306</v>
      </c>
      <c r="N62" s="222">
        <f>'VO2 Raw '!N62</f>
        <v>307</v>
      </c>
      <c r="O62" s="222">
        <f>'VO2 Raw '!O62</f>
        <v>797</v>
      </c>
      <c r="P62" s="222">
        <f>'VO2 Raw '!P62</f>
        <v>798</v>
      </c>
      <c r="Q62" s="222">
        <f>'VO2 Raw '!Q62</f>
        <v>308</v>
      </c>
      <c r="R62" s="222">
        <f>'VO2 Raw '!R62</f>
        <v>309</v>
      </c>
      <c r="S62" s="222">
        <f>'VO2 Raw '!S62</f>
        <v>312</v>
      </c>
      <c r="T62" s="222" t="str">
        <f>'VO2 Raw '!T62</f>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35">
        <v>0.71002314814814815</v>
      </c>
      <c r="C63" s="397">
        <v>0.03</v>
      </c>
      <c r="D63" s="389"/>
      <c r="E63" s="389"/>
      <c r="F63" s="389"/>
      <c r="G63" s="389"/>
      <c r="H63" s="389">
        <v>0.05</v>
      </c>
      <c r="I63" s="389">
        <v>0.01</v>
      </c>
      <c r="J63" s="389">
        <v>0.05</v>
      </c>
      <c r="K63" s="389"/>
      <c r="L63" s="398">
        <f>SUM(C63:C65)</f>
        <v>0.11</v>
      </c>
      <c r="M63" s="399">
        <f>SUM(D63:D65)</f>
        <v>9.0000000000000011E-2</v>
      </c>
      <c r="N63" s="399">
        <f>SUM(E63:E65)</f>
        <v>0.11000000000000001</v>
      </c>
      <c r="O63" s="399">
        <f>SUM(F63:F65)</f>
        <v>0</v>
      </c>
      <c r="P63" s="399">
        <f>SUM(G63:G65)</f>
        <v>0.11</v>
      </c>
      <c r="Q63" s="399">
        <f t="shared" ref="Q63:T63" si="3">SUM(H63:H65)</f>
        <v>0.11</v>
      </c>
      <c r="R63" s="399">
        <f t="shared" si="3"/>
        <v>0.04</v>
      </c>
      <c r="S63" s="399">
        <f t="shared" si="3"/>
        <v>0.05</v>
      </c>
      <c r="T63" s="399">
        <f t="shared" si="3"/>
        <v>0</v>
      </c>
      <c r="U63" s="400">
        <f>AVERAGE(L63:T63)</f>
        <v>6.8888888888888902E-2</v>
      </c>
      <c r="V63" s="302"/>
      <c r="W63" s="303"/>
      <c r="X63" s="303"/>
      <c r="Y63" s="303"/>
      <c r="Z63" s="303"/>
      <c r="AA63" s="303"/>
      <c r="AB63" s="303"/>
      <c r="AC63" s="303"/>
      <c r="AD63" s="303"/>
      <c r="AE63" s="303"/>
      <c r="AF63" s="303"/>
      <c r="AG63" s="303"/>
      <c r="AH63" s="303"/>
      <c r="AI63" s="303"/>
      <c r="AJ63" s="303"/>
      <c r="AK63" s="303"/>
      <c r="AL63" s="303"/>
      <c r="AM63" s="303"/>
      <c r="AN63" s="303"/>
      <c r="AO63" s="303"/>
      <c r="AP63" s="303"/>
      <c r="AQ63" s="303"/>
      <c r="AR63" s="401"/>
    </row>
    <row r="64" spans="1:44">
      <c r="A64" s="223">
        <v>43723</v>
      </c>
      <c r="B64" s="235">
        <v>0.72391203703703699</v>
      </c>
      <c r="C64" s="397">
        <v>0.06</v>
      </c>
      <c r="D64" s="389">
        <v>7.0000000000000007E-2</v>
      </c>
      <c r="E64" s="389">
        <v>7.0000000000000007E-2</v>
      </c>
      <c r="F64" s="389"/>
      <c r="G64" s="389"/>
      <c r="H64" s="389">
        <v>0.03</v>
      </c>
      <c r="I64" s="389">
        <v>0.02</v>
      </c>
      <c r="J64" s="389"/>
      <c r="K64" s="389">
        <v>0</v>
      </c>
      <c r="L64" s="391"/>
      <c r="M64" s="389"/>
      <c r="N64" s="389"/>
      <c r="O64" s="389"/>
      <c r="P64" s="389"/>
      <c r="Q64" s="389"/>
      <c r="R64" s="389"/>
      <c r="S64" s="389"/>
      <c r="T64" s="389"/>
      <c r="U64" s="402">
        <f>STDEV(L63:T63)/SQRT(COUNT(L63:T63))</f>
        <v>1.5762512176790117E-2</v>
      </c>
      <c r="V64" s="302"/>
      <c r="W64" s="303"/>
      <c r="X64" s="303"/>
      <c r="Y64" s="303"/>
      <c r="Z64" s="303"/>
      <c r="AA64" s="303"/>
      <c r="AB64" s="303"/>
      <c r="AC64" s="303"/>
      <c r="AD64" s="303"/>
      <c r="AE64" s="303"/>
      <c r="AF64" s="303"/>
      <c r="AG64" s="303"/>
      <c r="AH64" s="303"/>
      <c r="AI64" s="303"/>
      <c r="AJ64" s="303"/>
      <c r="AK64" s="303"/>
      <c r="AL64" s="303"/>
      <c r="AM64" s="303"/>
      <c r="AN64" s="303"/>
      <c r="AO64" s="303"/>
      <c r="AP64" s="303"/>
      <c r="AQ64" s="303"/>
      <c r="AR64" s="401"/>
    </row>
    <row r="65" spans="1:44">
      <c r="A65" s="223">
        <v>43723</v>
      </c>
      <c r="B65" s="235">
        <v>0.73780092592592605</v>
      </c>
      <c r="C65" s="397">
        <v>0.02</v>
      </c>
      <c r="D65" s="389">
        <v>0.02</v>
      </c>
      <c r="E65" s="389">
        <v>0.04</v>
      </c>
      <c r="F65" s="389"/>
      <c r="G65" s="389">
        <v>0.11</v>
      </c>
      <c r="H65" s="389">
        <v>0.03</v>
      </c>
      <c r="I65" s="389">
        <v>0.01</v>
      </c>
      <c r="J65" s="389"/>
      <c r="K65" s="389">
        <v>0</v>
      </c>
      <c r="L65" s="391"/>
      <c r="M65" s="389"/>
      <c r="N65" s="389"/>
      <c r="O65" s="389"/>
      <c r="P65" s="389"/>
      <c r="Q65" s="389"/>
      <c r="R65" s="389"/>
      <c r="S65" s="389"/>
      <c r="T65" s="389"/>
      <c r="U65" s="402"/>
      <c r="V65" s="302"/>
      <c r="W65" s="303"/>
      <c r="X65" s="303"/>
      <c r="Y65" s="303"/>
      <c r="Z65" s="303"/>
      <c r="AA65" s="303"/>
      <c r="AB65" s="303"/>
      <c r="AC65" s="303"/>
      <c r="AD65" s="303"/>
      <c r="AE65" s="303"/>
      <c r="AF65" s="303"/>
      <c r="AG65" s="303"/>
      <c r="AH65" s="303"/>
      <c r="AI65" s="303"/>
      <c r="AJ65" s="303"/>
      <c r="AK65" s="303"/>
      <c r="AL65" s="303"/>
      <c r="AM65" s="303"/>
      <c r="AN65" s="303"/>
      <c r="AO65" s="303"/>
      <c r="AP65" s="303"/>
      <c r="AQ65" s="303"/>
      <c r="AR65" s="401"/>
    </row>
    <row r="66" spans="1:44">
      <c r="A66" s="233">
        <v>43723</v>
      </c>
      <c r="B66" s="240">
        <v>0.751689814814815</v>
      </c>
      <c r="C66" s="397">
        <v>0.01</v>
      </c>
      <c r="D66" s="389"/>
      <c r="E66" s="389">
        <v>0</v>
      </c>
      <c r="F66" s="389">
        <v>0.06</v>
      </c>
      <c r="G66" s="389">
        <v>0.03</v>
      </c>
      <c r="H66" s="389">
        <v>0.04</v>
      </c>
      <c r="I66" s="389">
        <v>0</v>
      </c>
      <c r="J66" s="389">
        <v>0</v>
      </c>
      <c r="K66" s="389">
        <v>0.01</v>
      </c>
      <c r="L66" s="391">
        <f t="shared" ref="L66:P66" si="4">SUM(C66:C68)</f>
        <v>0.01</v>
      </c>
      <c r="M66" s="389">
        <f t="shared" si="4"/>
        <v>0</v>
      </c>
      <c r="N66" s="389">
        <f t="shared" si="4"/>
        <v>0.08</v>
      </c>
      <c r="O66" s="389">
        <f t="shared" si="4"/>
        <v>0.12</v>
      </c>
      <c r="P66" s="389">
        <f t="shared" si="4"/>
        <v>0.2</v>
      </c>
      <c r="Q66" s="389">
        <f t="shared" ref="Q66" si="5">SUM(H66:H68)</f>
        <v>0.12</v>
      </c>
      <c r="R66" s="389">
        <f t="shared" ref="R66" si="6">SUM(I66:I68)</f>
        <v>0.01</v>
      </c>
      <c r="S66" s="389">
        <f t="shared" ref="S66" si="7">SUM(J66:J68)</f>
        <v>0.1</v>
      </c>
      <c r="T66" s="389">
        <f t="shared" ref="T66" si="8">SUM(K66:K68)</f>
        <v>0.02</v>
      </c>
      <c r="U66" s="402">
        <f t="shared" ref="U66" si="9">AVERAGE(L66:T66)</f>
        <v>7.3333333333333334E-2</v>
      </c>
      <c r="V66" s="302"/>
      <c r="W66" s="303"/>
      <c r="X66" s="303"/>
      <c r="Y66" s="303"/>
      <c r="Z66" s="303"/>
      <c r="AA66" s="303"/>
      <c r="AB66" s="303"/>
      <c r="AC66" s="303"/>
      <c r="AD66" s="303"/>
      <c r="AE66" s="303"/>
      <c r="AF66" s="303"/>
      <c r="AG66" s="303"/>
      <c r="AH66" s="303"/>
      <c r="AI66" s="303"/>
      <c r="AJ66" s="303"/>
      <c r="AK66" s="303"/>
      <c r="AL66" s="303"/>
      <c r="AM66" s="303"/>
      <c r="AN66" s="303"/>
      <c r="AO66" s="303"/>
      <c r="AP66" s="303"/>
      <c r="AQ66" s="303"/>
      <c r="AR66" s="401"/>
    </row>
    <row r="67" spans="1:44">
      <c r="A67" s="233">
        <v>43723</v>
      </c>
      <c r="B67" s="240">
        <v>0.76557870370370396</v>
      </c>
      <c r="C67" s="397"/>
      <c r="D67" s="389">
        <v>0</v>
      </c>
      <c r="E67" s="389">
        <v>0.02</v>
      </c>
      <c r="F67" s="389">
        <v>0</v>
      </c>
      <c r="G67" s="389">
        <v>0.13</v>
      </c>
      <c r="H67" s="389">
        <v>0.02</v>
      </c>
      <c r="I67" s="389"/>
      <c r="J67" s="389">
        <v>0.04</v>
      </c>
      <c r="K67" s="389">
        <v>0</v>
      </c>
      <c r="L67" s="391"/>
      <c r="M67" s="389"/>
      <c r="N67" s="389"/>
      <c r="O67" s="389"/>
      <c r="P67" s="389"/>
      <c r="Q67" s="389"/>
      <c r="R67" s="389"/>
      <c r="S67" s="389"/>
      <c r="T67" s="389"/>
      <c r="U67" s="402">
        <f t="shared" ref="U67" si="10">STDEV(L66:T66)/SQRT(COUNT(L66:T66))</f>
        <v>2.2791323885295572E-2</v>
      </c>
      <c r="V67" s="302"/>
      <c r="W67" s="303"/>
      <c r="X67" s="303"/>
      <c r="Y67" s="303"/>
      <c r="Z67" s="303"/>
      <c r="AA67" s="303"/>
      <c r="AB67" s="303"/>
      <c r="AC67" s="303"/>
      <c r="AD67" s="303"/>
      <c r="AE67" s="303"/>
      <c r="AF67" s="303"/>
      <c r="AG67" s="303"/>
      <c r="AH67" s="303"/>
      <c r="AI67" s="303"/>
      <c r="AJ67" s="303"/>
      <c r="AK67" s="303"/>
      <c r="AL67" s="303"/>
      <c r="AM67" s="303"/>
      <c r="AN67" s="303"/>
      <c r="AO67" s="303"/>
      <c r="AP67" s="303"/>
      <c r="AQ67" s="303"/>
      <c r="AR67" s="401"/>
    </row>
    <row r="68" spans="1:44">
      <c r="A68" s="233">
        <v>43723</v>
      </c>
      <c r="B68" s="240">
        <v>0.77946759259259202</v>
      </c>
      <c r="C68" s="397">
        <v>0</v>
      </c>
      <c r="D68" s="389">
        <v>0</v>
      </c>
      <c r="E68" s="389">
        <v>0.06</v>
      </c>
      <c r="F68" s="389">
        <v>0.06</v>
      </c>
      <c r="G68" s="389">
        <v>0.04</v>
      </c>
      <c r="H68" s="389">
        <v>0.06</v>
      </c>
      <c r="I68" s="389">
        <v>0.01</v>
      </c>
      <c r="J68" s="389">
        <v>0.06</v>
      </c>
      <c r="K68" s="389">
        <v>0.01</v>
      </c>
      <c r="L68" s="391"/>
      <c r="M68" s="389"/>
      <c r="N68" s="389"/>
      <c r="O68" s="389"/>
      <c r="P68" s="389"/>
      <c r="Q68" s="389"/>
      <c r="R68" s="389"/>
      <c r="S68" s="389"/>
      <c r="T68" s="389"/>
      <c r="U68" s="402"/>
      <c r="V68" s="302"/>
      <c r="W68" s="303"/>
      <c r="X68" s="303"/>
      <c r="Y68" s="303"/>
      <c r="Z68" s="303"/>
      <c r="AA68" s="303"/>
      <c r="AB68" s="303"/>
      <c r="AC68" s="303"/>
      <c r="AD68" s="303"/>
      <c r="AE68" s="303"/>
      <c r="AF68" s="303"/>
      <c r="AG68" s="303"/>
      <c r="AH68" s="303"/>
      <c r="AI68" s="303"/>
      <c r="AJ68" s="303"/>
      <c r="AK68" s="303"/>
      <c r="AL68" s="303"/>
      <c r="AM68" s="303"/>
      <c r="AN68" s="303"/>
      <c r="AO68" s="303"/>
      <c r="AP68" s="303"/>
      <c r="AQ68" s="303"/>
      <c r="AR68" s="401"/>
    </row>
    <row r="69" spans="1:44">
      <c r="A69" s="233">
        <v>43723</v>
      </c>
      <c r="B69" s="240">
        <v>0.79335648148148097</v>
      </c>
      <c r="C69" s="397"/>
      <c r="D69" s="389">
        <v>0.02</v>
      </c>
      <c r="E69" s="389">
        <v>0.01</v>
      </c>
      <c r="F69" s="389">
        <v>7.0000000000000007E-2</v>
      </c>
      <c r="G69" s="389">
        <v>0.02</v>
      </c>
      <c r="H69" s="389">
        <v>0.06</v>
      </c>
      <c r="I69" s="389">
        <v>0.06</v>
      </c>
      <c r="J69" s="389">
        <v>0.11</v>
      </c>
      <c r="K69" s="389">
        <v>0.02</v>
      </c>
      <c r="L69" s="391">
        <f t="shared" ref="L69:P69" si="11">SUM(C69:C71)</f>
        <v>0.13</v>
      </c>
      <c r="M69" s="389">
        <f t="shared" si="11"/>
        <v>0.02</v>
      </c>
      <c r="N69" s="389">
        <f t="shared" si="11"/>
        <v>0.08</v>
      </c>
      <c r="O69" s="389">
        <f t="shared" si="11"/>
        <v>0.24000000000000002</v>
      </c>
      <c r="P69" s="389">
        <f t="shared" si="11"/>
        <v>0.04</v>
      </c>
      <c r="Q69" s="389">
        <f t="shared" ref="Q69" si="12">SUM(H69:H71)</f>
        <v>0.19</v>
      </c>
      <c r="R69" s="389">
        <f t="shared" ref="R69" si="13">SUM(I69:I71)</f>
        <v>0.06</v>
      </c>
      <c r="S69" s="389">
        <f t="shared" ref="S69" si="14">SUM(J69:J71)</f>
        <v>0.26</v>
      </c>
      <c r="T69" s="389">
        <f t="shared" ref="T69" si="15">SUM(K69:K71)</f>
        <v>0.02</v>
      </c>
      <c r="U69" s="402">
        <f t="shared" ref="U69" si="16">AVERAGE(L69:T69)</f>
        <v>0.11555555555555556</v>
      </c>
      <c r="V69" s="302"/>
      <c r="W69" s="303"/>
      <c r="X69" s="303"/>
      <c r="Y69" s="303"/>
      <c r="Z69" s="303"/>
      <c r="AA69" s="303"/>
      <c r="AB69" s="303"/>
      <c r="AC69" s="303"/>
      <c r="AD69" s="303"/>
      <c r="AE69" s="303"/>
      <c r="AF69" s="303"/>
      <c r="AG69" s="303"/>
      <c r="AH69" s="303"/>
      <c r="AI69" s="303"/>
      <c r="AJ69" s="303"/>
      <c r="AK69" s="303"/>
      <c r="AL69" s="303"/>
      <c r="AM69" s="303"/>
      <c r="AN69" s="303"/>
      <c r="AO69" s="303"/>
      <c r="AP69" s="303"/>
      <c r="AQ69" s="303"/>
      <c r="AR69" s="401"/>
    </row>
    <row r="70" spans="1:44">
      <c r="A70" s="233">
        <v>43723</v>
      </c>
      <c r="B70" s="240">
        <v>0.80724537037037003</v>
      </c>
      <c r="C70" s="397">
        <v>0.02</v>
      </c>
      <c r="D70" s="389">
        <v>0</v>
      </c>
      <c r="E70" s="389">
        <v>0.02</v>
      </c>
      <c r="F70" s="389">
        <v>7.0000000000000007E-2</v>
      </c>
      <c r="G70" s="389">
        <v>0.02</v>
      </c>
      <c r="H70" s="389">
        <v>0.08</v>
      </c>
      <c r="I70" s="389">
        <v>0</v>
      </c>
      <c r="J70" s="389">
        <v>7.0000000000000007E-2</v>
      </c>
      <c r="K70" s="389">
        <v>0</v>
      </c>
      <c r="L70" s="391"/>
      <c r="M70" s="389"/>
      <c r="N70" s="389"/>
      <c r="O70" s="389"/>
      <c r="P70" s="389"/>
      <c r="Q70" s="389"/>
      <c r="R70" s="389"/>
      <c r="S70" s="389"/>
      <c r="T70" s="389"/>
      <c r="U70" s="402">
        <f t="shared" ref="U70" si="17">STDEV(L69:T69)/SQRT(COUNT(L69:T69))</f>
        <v>3.1274373211194605E-2</v>
      </c>
      <c r="V70" s="302"/>
      <c r="W70" s="303"/>
      <c r="X70" s="303"/>
      <c r="Y70" s="303"/>
      <c r="Z70" s="303"/>
      <c r="AA70" s="303"/>
      <c r="AB70" s="303"/>
      <c r="AC70" s="303"/>
      <c r="AD70" s="303"/>
      <c r="AE70" s="303"/>
      <c r="AF70" s="303"/>
      <c r="AG70" s="303"/>
      <c r="AH70" s="303"/>
      <c r="AI70" s="303"/>
      <c r="AJ70" s="303"/>
      <c r="AK70" s="303"/>
      <c r="AL70" s="303"/>
      <c r="AM70" s="303"/>
      <c r="AN70" s="303"/>
      <c r="AO70" s="303"/>
      <c r="AP70" s="303"/>
      <c r="AQ70" s="303"/>
      <c r="AR70" s="401"/>
    </row>
    <row r="71" spans="1:44">
      <c r="A71" s="233">
        <v>43723</v>
      </c>
      <c r="B71" s="240">
        <v>0.82113425925925898</v>
      </c>
      <c r="C71" s="397">
        <v>0.11</v>
      </c>
      <c r="D71" s="389">
        <v>0</v>
      </c>
      <c r="E71" s="389">
        <v>0.05</v>
      </c>
      <c r="F71" s="389">
        <v>0.1</v>
      </c>
      <c r="G71" s="389"/>
      <c r="H71" s="389">
        <v>0.05</v>
      </c>
      <c r="I71" s="389"/>
      <c r="J71" s="389">
        <v>0.08</v>
      </c>
      <c r="K71" s="389">
        <v>0</v>
      </c>
      <c r="L71" s="391"/>
      <c r="M71" s="389"/>
      <c r="N71" s="389"/>
      <c r="O71" s="389"/>
      <c r="P71" s="389"/>
      <c r="Q71" s="389"/>
      <c r="R71" s="389"/>
      <c r="S71" s="389"/>
      <c r="T71" s="389"/>
      <c r="U71" s="402"/>
      <c r="V71" s="302"/>
      <c r="W71" s="303"/>
      <c r="X71" s="303"/>
      <c r="Y71" s="303"/>
      <c r="Z71" s="303"/>
      <c r="AA71" s="303"/>
      <c r="AB71" s="303"/>
      <c r="AC71" s="303"/>
      <c r="AD71" s="303"/>
      <c r="AE71" s="303"/>
      <c r="AF71" s="303"/>
      <c r="AG71" s="303"/>
      <c r="AH71" s="303"/>
      <c r="AI71" s="303"/>
      <c r="AJ71" s="303"/>
      <c r="AK71" s="303"/>
      <c r="AL71" s="303"/>
      <c r="AM71" s="303"/>
      <c r="AN71" s="303"/>
      <c r="AO71" s="303"/>
      <c r="AP71" s="303"/>
      <c r="AQ71" s="303"/>
      <c r="AR71" s="401"/>
    </row>
    <row r="72" spans="1:44">
      <c r="A72" s="233">
        <v>43723</v>
      </c>
      <c r="B72" s="240">
        <v>0.83502314814814804</v>
      </c>
      <c r="C72" s="397">
        <v>0.09</v>
      </c>
      <c r="D72" s="389">
        <v>0.04</v>
      </c>
      <c r="E72" s="389">
        <v>0.02</v>
      </c>
      <c r="F72" s="389">
        <v>0.05</v>
      </c>
      <c r="G72" s="389">
        <v>0.1</v>
      </c>
      <c r="H72" s="389">
        <v>0.03</v>
      </c>
      <c r="I72" s="389">
        <v>0.02</v>
      </c>
      <c r="J72" s="389">
        <v>0.08</v>
      </c>
      <c r="K72" s="389">
        <v>0.09</v>
      </c>
      <c r="L72" s="391">
        <f t="shared" ref="L72:P72" si="18">SUM(C72:C74)</f>
        <v>0.21000000000000002</v>
      </c>
      <c r="M72" s="389">
        <f t="shared" si="18"/>
        <v>0.05</v>
      </c>
      <c r="N72" s="389">
        <f t="shared" si="18"/>
        <v>0.12000000000000001</v>
      </c>
      <c r="O72" s="389">
        <f t="shared" si="18"/>
        <v>0.13</v>
      </c>
      <c r="P72" s="389">
        <f t="shared" si="18"/>
        <v>0.19000000000000003</v>
      </c>
      <c r="Q72" s="389">
        <f t="shared" ref="Q72" si="19">SUM(H72:H74)</f>
        <v>0.17</v>
      </c>
      <c r="R72" s="389">
        <f t="shared" ref="R72" si="20">SUM(I72:I74)</f>
        <v>0.1</v>
      </c>
      <c r="S72" s="389">
        <f t="shared" ref="S72" si="21">SUM(J72:J74)</f>
        <v>0.21000000000000002</v>
      </c>
      <c r="T72" s="389">
        <f t="shared" ref="T72" si="22">SUM(K72:K74)</f>
        <v>0.33</v>
      </c>
      <c r="U72" s="402">
        <f t="shared" ref="U72" si="23">AVERAGE(L72:T72)</f>
        <v>0.1677777777777778</v>
      </c>
      <c r="V72" s="302"/>
      <c r="W72" s="303"/>
      <c r="X72" s="303"/>
      <c r="Y72" s="303"/>
      <c r="Z72" s="303"/>
      <c r="AA72" s="303"/>
      <c r="AB72" s="303"/>
      <c r="AC72" s="303"/>
      <c r="AD72" s="303"/>
      <c r="AE72" s="303"/>
      <c r="AF72" s="303"/>
      <c r="AG72" s="303"/>
      <c r="AH72" s="303"/>
      <c r="AI72" s="303"/>
      <c r="AJ72" s="303"/>
      <c r="AK72" s="303"/>
      <c r="AL72" s="303"/>
      <c r="AM72" s="303"/>
      <c r="AN72" s="303"/>
      <c r="AO72" s="303"/>
      <c r="AP72" s="303"/>
      <c r="AQ72" s="303"/>
      <c r="AR72" s="401"/>
    </row>
    <row r="73" spans="1:44">
      <c r="A73" s="233">
        <v>43723</v>
      </c>
      <c r="B73" s="240">
        <v>0.84891203703703599</v>
      </c>
      <c r="C73" s="397">
        <v>0.05</v>
      </c>
      <c r="D73" s="389">
        <v>0</v>
      </c>
      <c r="E73" s="389">
        <v>7.0000000000000007E-2</v>
      </c>
      <c r="F73" s="389">
        <v>0.08</v>
      </c>
      <c r="G73" s="389">
        <v>0.05</v>
      </c>
      <c r="H73" s="389">
        <v>0.1</v>
      </c>
      <c r="I73" s="389">
        <v>0.08</v>
      </c>
      <c r="J73" s="389">
        <v>0.06</v>
      </c>
      <c r="K73" s="389">
        <v>0.17</v>
      </c>
      <c r="L73" s="391"/>
      <c r="M73" s="389"/>
      <c r="N73" s="389"/>
      <c r="O73" s="389"/>
      <c r="P73" s="389"/>
      <c r="Q73" s="389"/>
      <c r="R73" s="389"/>
      <c r="S73" s="389"/>
      <c r="T73" s="389"/>
      <c r="U73" s="402">
        <f t="shared" ref="U73" si="24">STDEV(L72:T72)/SQRT(COUNT(L72:T72))</f>
        <v>2.7017369812861833E-2</v>
      </c>
      <c r="V73" s="302"/>
      <c r="W73" s="303"/>
      <c r="X73" s="303"/>
      <c r="Y73" s="303"/>
      <c r="Z73" s="303"/>
      <c r="AA73" s="303"/>
      <c r="AB73" s="303"/>
      <c r="AC73" s="303"/>
      <c r="AD73" s="303"/>
      <c r="AE73" s="303"/>
      <c r="AF73" s="303"/>
      <c r="AG73" s="303"/>
      <c r="AH73" s="303"/>
      <c r="AI73" s="303"/>
      <c r="AJ73" s="303"/>
      <c r="AK73" s="303"/>
      <c r="AL73" s="303"/>
      <c r="AM73" s="303"/>
      <c r="AN73" s="303"/>
      <c r="AO73" s="303"/>
      <c r="AP73" s="303"/>
      <c r="AQ73" s="303"/>
      <c r="AR73" s="401"/>
    </row>
    <row r="74" spans="1:44">
      <c r="A74" s="233">
        <v>43723</v>
      </c>
      <c r="B74" s="240">
        <v>0.86280092592592506</v>
      </c>
      <c r="C74" s="397">
        <v>7.0000000000000007E-2</v>
      </c>
      <c r="D74" s="389">
        <v>0.01</v>
      </c>
      <c r="E74" s="389">
        <v>0.03</v>
      </c>
      <c r="F74" s="389"/>
      <c r="G74" s="389">
        <v>0.04</v>
      </c>
      <c r="H74" s="389">
        <v>0.04</v>
      </c>
      <c r="I74" s="389"/>
      <c r="J74" s="389">
        <v>7.0000000000000007E-2</v>
      </c>
      <c r="K74" s="389">
        <v>7.0000000000000007E-2</v>
      </c>
      <c r="L74" s="391"/>
      <c r="M74" s="389"/>
      <c r="N74" s="389"/>
      <c r="O74" s="389"/>
      <c r="P74" s="389"/>
      <c r="Q74" s="389"/>
      <c r="R74" s="389"/>
      <c r="S74" s="389"/>
      <c r="T74" s="389"/>
      <c r="U74" s="402"/>
      <c r="V74" s="302"/>
      <c r="W74" s="303"/>
      <c r="X74" s="303"/>
      <c r="Y74" s="303"/>
      <c r="Z74" s="303"/>
      <c r="AA74" s="303"/>
      <c r="AB74" s="303"/>
      <c r="AC74" s="303"/>
      <c r="AD74" s="303"/>
      <c r="AE74" s="303"/>
      <c r="AF74" s="303"/>
      <c r="AG74" s="303"/>
      <c r="AH74" s="303"/>
      <c r="AI74" s="303"/>
      <c r="AJ74" s="303"/>
      <c r="AK74" s="303"/>
      <c r="AL74" s="303"/>
      <c r="AM74" s="303"/>
      <c r="AN74" s="303"/>
      <c r="AO74" s="303"/>
      <c r="AP74" s="303"/>
      <c r="AQ74" s="303"/>
      <c r="AR74" s="401"/>
    </row>
    <row r="75" spans="1:44">
      <c r="A75" s="233">
        <v>43723</v>
      </c>
      <c r="B75" s="240">
        <v>0.87668981481481401</v>
      </c>
      <c r="C75" s="397">
        <v>0.06</v>
      </c>
      <c r="D75" s="389">
        <v>0.03</v>
      </c>
      <c r="E75" s="389">
        <v>0</v>
      </c>
      <c r="F75" s="389">
        <v>0.27</v>
      </c>
      <c r="G75" s="389">
        <v>0.05</v>
      </c>
      <c r="H75" s="389">
        <v>7.0000000000000007E-2</v>
      </c>
      <c r="I75" s="389">
        <v>0.13</v>
      </c>
      <c r="J75" s="389">
        <v>0.06</v>
      </c>
      <c r="K75" s="389">
        <v>0.03</v>
      </c>
      <c r="L75" s="391">
        <f t="shared" ref="L75:P75" si="25">SUM(C75:C77)</f>
        <v>0.29000000000000004</v>
      </c>
      <c r="M75" s="389">
        <f t="shared" si="25"/>
        <v>0.05</v>
      </c>
      <c r="N75" s="389">
        <f t="shared" si="25"/>
        <v>0.13</v>
      </c>
      <c r="O75" s="389">
        <f t="shared" si="25"/>
        <v>0.49</v>
      </c>
      <c r="P75" s="389">
        <f t="shared" si="25"/>
        <v>0.12000000000000001</v>
      </c>
      <c r="Q75" s="389">
        <f t="shared" ref="Q75" si="26">SUM(H75:H77)</f>
        <v>0.26</v>
      </c>
      <c r="R75" s="389">
        <f t="shared" ref="R75" si="27">SUM(I75:I77)</f>
        <v>0.26</v>
      </c>
      <c r="S75" s="389">
        <f t="shared" ref="S75" si="28">SUM(J75:J77)</f>
        <v>0.2</v>
      </c>
      <c r="T75" s="389">
        <f t="shared" ref="T75" si="29">SUM(K75:K77)</f>
        <v>0.12000000000000001</v>
      </c>
      <c r="U75" s="402">
        <f t="shared" ref="U75" si="30">AVERAGE(L75:T75)</f>
        <v>0.21333333333333335</v>
      </c>
      <c r="V75" s="302"/>
      <c r="W75" s="303"/>
      <c r="X75" s="303"/>
      <c r="Y75" s="303"/>
      <c r="Z75" s="303"/>
      <c r="AA75" s="303"/>
      <c r="AB75" s="303"/>
      <c r="AC75" s="303"/>
      <c r="AD75" s="303"/>
      <c r="AE75" s="303"/>
      <c r="AF75" s="303"/>
      <c r="AG75" s="303"/>
      <c r="AH75" s="303"/>
      <c r="AI75" s="303"/>
      <c r="AJ75" s="303"/>
      <c r="AK75" s="303"/>
      <c r="AL75" s="303"/>
      <c r="AM75" s="303"/>
      <c r="AN75" s="303"/>
      <c r="AO75" s="303"/>
      <c r="AP75" s="303"/>
      <c r="AQ75" s="303"/>
      <c r="AR75" s="401"/>
    </row>
    <row r="76" spans="1:44">
      <c r="A76" s="233">
        <v>43723</v>
      </c>
      <c r="B76" s="240">
        <v>0.89057870370370373</v>
      </c>
      <c r="C76" s="397">
        <v>0.1</v>
      </c>
      <c r="D76" s="389">
        <v>0.02</v>
      </c>
      <c r="E76" s="389">
        <v>0.02</v>
      </c>
      <c r="F76" s="389">
        <v>0.04</v>
      </c>
      <c r="G76" s="389"/>
      <c r="H76" s="389">
        <v>0.11</v>
      </c>
      <c r="I76" s="389">
        <v>7.0000000000000007E-2</v>
      </c>
      <c r="J76" s="389">
        <v>0.14000000000000001</v>
      </c>
      <c r="K76" s="389">
        <v>0.02</v>
      </c>
      <c r="L76" s="391"/>
      <c r="M76" s="389"/>
      <c r="N76" s="389"/>
      <c r="O76" s="389"/>
      <c r="P76" s="389"/>
      <c r="Q76" s="389"/>
      <c r="R76" s="389"/>
      <c r="S76" s="389"/>
      <c r="T76" s="389"/>
      <c r="U76" s="402">
        <f t="shared" ref="U76" si="31">STDEV(L75:T75)/SQRT(COUNT(L75:T75))</f>
        <v>4.3779751788545644E-2</v>
      </c>
      <c r="V76" s="302"/>
      <c r="W76" s="303"/>
      <c r="X76" s="303"/>
      <c r="Y76" s="303"/>
      <c r="Z76" s="303"/>
      <c r="AA76" s="303"/>
      <c r="AB76" s="303"/>
      <c r="AC76" s="303"/>
      <c r="AD76" s="303"/>
      <c r="AE76" s="303"/>
      <c r="AF76" s="303"/>
      <c r="AG76" s="303"/>
      <c r="AH76" s="303"/>
      <c r="AI76" s="303"/>
      <c r="AJ76" s="303"/>
      <c r="AK76" s="303"/>
      <c r="AL76" s="303"/>
      <c r="AM76" s="303"/>
      <c r="AN76" s="303"/>
      <c r="AO76" s="303"/>
      <c r="AP76" s="303"/>
      <c r="AQ76" s="303"/>
      <c r="AR76" s="401"/>
    </row>
    <row r="77" spans="1:44">
      <c r="A77" s="233">
        <v>43723</v>
      </c>
      <c r="B77" s="240">
        <v>0.90446759259259202</v>
      </c>
      <c r="C77" s="397">
        <v>0.13</v>
      </c>
      <c r="D77" s="389">
        <v>0</v>
      </c>
      <c r="E77" s="389">
        <v>0.11</v>
      </c>
      <c r="F77" s="389">
        <v>0.18</v>
      </c>
      <c r="G77" s="389">
        <v>7.0000000000000007E-2</v>
      </c>
      <c r="H77" s="389">
        <v>0.08</v>
      </c>
      <c r="I77" s="389">
        <v>0.06</v>
      </c>
      <c r="J77" s="389">
        <v>0</v>
      </c>
      <c r="K77" s="389">
        <v>7.0000000000000007E-2</v>
      </c>
      <c r="L77" s="391"/>
      <c r="M77" s="389"/>
      <c r="N77" s="389"/>
      <c r="O77" s="389"/>
      <c r="P77" s="389"/>
      <c r="Q77" s="389"/>
      <c r="R77" s="389"/>
      <c r="S77" s="389"/>
      <c r="T77" s="389"/>
      <c r="U77" s="402"/>
      <c r="V77" s="302"/>
      <c r="W77" s="303"/>
      <c r="X77" s="303"/>
      <c r="Y77" s="303"/>
      <c r="Z77" s="303"/>
      <c r="AA77" s="303"/>
      <c r="AB77" s="303"/>
      <c r="AC77" s="303"/>
      <c r="AD77" s="303"/>
      <c r="AE77" s="303"/>
      <c r="AF77" s="303"/>
      <c r="AG77" s="303"/>
      <c r="AH77" s="303"/>
      <c r="AI77" s="303"/>
      <c r="AJ77" s="303"/>
      <c r="AK77" s="303"/>
      <c r="AL77" s="303"/>
      <c r="AM77" s="303"/>
      <c r="AN77" s="303"/>
      <c r="AO77" s="303"/>
      <c r="AP77" s="303"/>
      <c r="AQ77" s="303"/>
      <c r="AR77" s="401"/>
    </row>
    <row r="78" spans="1:44">
      <c r="A78" s="233">
        <v>43723</v>
      </c>
      <c r="B78" s="240">
        <v>0.91835648148148097</v>
      </c>
      <c r="C78" s="397">
        <v>0.17</v>
      </c>
      <c r="D78" s="389">
        <v>0.03</v>
      </c>
      <c r="E78" s="389">
        <v>0.05</v>
      </c>
      <c r="F78" s="389">
        <v>0.09</v>
      </c>
      <c r="G78" s="389">
        <v>0</v>
      </c>
      <c r="H78" s="389">
        <v>0.13</v>
      </c>
      <c r="I78" s="389">
        <v>0</v>
      </c>
      <c r="J78" s="389">
        <v>0.1</v>
      </c>
      <c r="K78" s="389">
        <v>0.05</v>
      </c>
      <c r="L78" s="391">
        <f t="shared" ref="L78:P78" si="32">SUM(C78:C80)</f>
        <v>0.4</v>
      </c>
      <c r="M78" s="389">
        <f t="shared" si="32"/>
        <v>0.09</v>
      </c>
      <c r="N78" s="389">
        <f t="shared" si="32"/>
        <v>0.13</v>
      </c>
      <c r="O78" s="389">
        <f t="shared" si="32"/>
        <v>0.19</v>
      </c>
      <c r="P78" s="389">
        <f t="shared" si="32"/>
        <v>0.11000000000000001</v>
      </c>
      <c r="Q78" s="389">
        <f t="shared" ref="Q78" si="33">SUM(H78:H80)</f>
        <v>0.14000000000000001</v>
      </c>
      <c r="R78" s="389">
        <f t="shared" ref="R78" si="34">SUM(I78:I80)</f>
        <v>0.18</v>
      </c>
      <c r="S78" s="389">
        <f t="shared" ref="S78" si="35">SUM(J78:J80)</f>
        <v>0.36</v>
      </c>
      <c r="T78" s="389">
        <f t="shared" ref="T78" si="36">SUM(K78:K80)</f>
        <v>0.15000000000000002</v>
      </c>
      <c r="U78" s="402">
        <f t="shared" ref="U78" si="37">AVERAGE(L78:T78)</f>
        <v>0.19444444444444445</v>
      </c>
      <c r="V78" s="302"/>
      <c r="W78" s="303"/>
      <c r="X78" s="303"/>
      <c r="Y78" s="303"/>
      <c r="Z78" s="303"/>
      <c r="AA78" s="303"/>
      <c r="AB78" s="303"/>
      <c r="AC78" s="303"/>
      <c r="AD78" s="303"/>
      <c r="AE78" s="303"/>
      <c r="AF78" s="303"/>
      <c r="AG78" s="303"/>
      <c r="AH78" s="303"/>
      <c r="AI78" s="303"/>
      <c r="AJ78" s="303"/>
      <c r="AK78" s="303"/>
      <c r="AL78" s="303"/>
      <c r="AM78" s="303"/>
      <c r="AN78" s="303"/>
      <c r="AO78" s="303"/>
      <c r="AP78" s="303"/>
      <c r="AQ78" s="303"/>
      <c r="AR78" s="401"/>
    </row>
    <row r="79" spans="1:44">
      <c r="A79" s="233">
        <v>43723</v>
      </c>
      <c r="B79" s="240">
        <v>0.93224537037036903</v>
      </c>
      <c r="C79" s="397">
        <v>0.22</v>
      </c>
      <c r="D79" s="389">
        <v>0.02</v>
      </c>
      <c r="E79" s="389">
        <v>0.05</v>
      </c>
      <c r="F79" s="389">
        <v>0.04</v>
      </c>
      <c r="G79" s="389">
        <v>0.04</v>
      </c>
      <c r="H79" s="389">
        <v>0.01</v>
      </c>
      <c r="I79" s="389">
        <v>0.08</v>
      </c>
      <c r="J79" s="389">
        <v>0.17</v>
      </c>
      <c r="K79" s="389">
        <v>0.03</v>
      </c>
      <c r="L79" s="391"/>
      <c r="M79" s="389"/>
      <c r="N79" s="389"/>
      <c r="O79" s="389"/>
      <c r="P79" s="389"/>
      <c r="Q79" s="389"/>
      <c r="R79" s="389"/>
      <c r="S79" s="389"/>
      <c r="T79" s="389"/>
      <c r="U79" s="402">
        <f t="shared" ref="U79" si="38">STDEV(L78:T78)/SQRT(COUNT(L78:T78))</f>
        <v>3.6708730081515088E-2</v>
      </c>
      <c r="V79" s="302"/>
      <c r="W79" s="303"/>
      <c r="X79" s="303"/>
      <c r="Y79" s="303"/>
      <c r="Z79" s="303"/>
      <c r="AA79" s="303"/>
      <c r="AB79" s="303"/>
      <c r="AC79" s="303"/>
      <c r="AD79" s="303"/>
      <c r="AE79" s="303"/>
      <c r="AF79" s="303"/>
      <c r="AG79" s="303"/>
      <c r="AH79" s="303"/>
      <c r="AI79" s="303"/>
      <c r="AJ79" s="303"/>
      <c r="AK79" s="303"/>
      <c r="AL79" s="303"/>
      <c r="AM79" s="303"/>
      <c r="AN79" s="303"/>
      <c r="AO79" s="303"/>
      <c r="AP79" s="303"/>
      <c r="AQ79" s="303"/>
      <c r="AR79" s="401"/>
    </row>
    <row r="80" spans="1:44">
      <c r="A80" s="233">
        <v>43723</v>
      </c>
      <c r="B80" s="240">
        <v>0.94613425925925798</v>
      </c>
      <c r="C80" s="397">
        <v>0.01</v>
      </c>
      <c r="D80" s="389">
        <v>0.04</v>
      </c>
      <c r="E80" s="389">
        <v>0.03</v>
      </c>
      <c r="F80" s="389">
        <v>0.06</v>
      </c>
      <c r="G80" s="389">
        <v>7.0000000000000007E-2</v>
      </c>
      <c r="H80" s="389">
        <v>0</v>
      </c>
      <c r="I80" s="389">
        <v>0.1</v>
      </c>
      <c r="J80" s="389">
        <v>0.09</v>
      </c>
      <c r="K80" s="389">
        <v>7.0000000000000007E-2</v>
      </c>
      <c r="L80" s="391"/>
      <c r="M80" s="389"/>
      <c r="N80" s="389"/>
      <c r="O80" s="389"/>
      <c r="P80" s="389"/>
      <c r="Q80" s="389"/>
      <c r="R80" s="389"/>
      <c r="S80" s="389"/>
      <c r="T80" s="389"/>
      <c r="U80" s="402"/>
      <c r="V80" s="302"/>
      <c r="W80" s="303"/>
      <c r="X80" s="303"/>
      <c r="Y80" s="303"/>
      <c r="Z80" s="303"/>
      <c r="AA80" s="303"/>
      <c r="AB80" s="303"/>
      <c r="AC80" s="303"/>
      <c r="AD80" s="303"/>
      <c r="AE80" s="303"/>
      <c r="AF80" s="303"/>
      <c r="AG80" s="303"/>
      <c r="AH80" s="303"/>
      <c r="AI80" s="303"/>
      <c r="AJ80" s="303"/>
      <c r="AK80" s="303"/>
      <c r="AL80" s="303"/>
      <c r="AM80" s="303"/>
      <c r="AN80" s="303"/>
      <c r="AO80" s="303"/>
      <c r="AP80" s="303"/>
      <c r="AQ80" s="303"/>
      <c r="AR80" s="401"/>
    </row>
    <row r="81" spans="1:44">
      <c r="A81" s="233">
        <v>43723</v>
      </c>
      <c r="B81" s="240">
        <v>0.96002314814814704</v>
      </c>
      <c r="C81" s="397">
        <v>7.0000000000000007E-2</v>
      </c>
      <c r="D81" s="389">
        <v>0.04</v>
      </c>
      <c r="E81" s="389">
        <v>0.02</v>
      </c>
      <c r="F81" s="389">
        <v>0.05</v>
      </c>
      <c r="G81" s="389">
        <v>0.11</v>
      </c>
      <c r="H81" s="389">
        <v>0.1</v>
      </c>
      <c r="I81" s="389">
        <v>0.17</v>
      </c>
      <c r="J81" s="389">
        <v>0.04</v>
      </c>
      <c r="K81" s="389">
        <v>0.11</v>
      </c>
      <c r="L81" s="391">
        <f t="shared" ref="L81:P81" si="39">SUM(C81:C83)</f>
        <v>0.24000000000000002</v>
      </c>
      <c r="M81" s="389">
        <f t="shared" si="39"/>
        <v>0.05</v>
      </c>
      <c r="N81" s="389">
        <f t="shared" si="39"/>
        <v>0.12</v>
      </c>
      <c r="O81" s="389">
        <f t="shared" si="39"/>
        <v>0.32999999999999996</v>
      </c>
      <c r="P81" s="389">
        <f t="shared" si="39"/>
        <v>0.11</v>
      </c>
      <c r="Q81" s="389">
        <f t="shared" ref="Q81" si="40">SUM(H81:H83)</f>
        <v>0.28000000000000003</v>
      </c>
      <c r="R81" s="389">
        <f t="shared" ref="R81" si="41">SUM(I81:I83)</f>
        <v>0.2</v>
      </c>
      <c r="S81" s="389">
        <f t="shared" ref="S81" si="42">SUM(J81:J83)</f>
        <v>0.16999999999999998</v>
      </c>
      <c r="T81" s="389">
        <f t="shared" ref="T81" si="43">SUM(K81:K83)</f>
        <v>0.21</v>
      </c>
      <c r="U81" s="402">
        <f t="shared" ref="U81" si="44">AVERAGE(L81:T81)</f>
        <v>0.18999999999999997</v>
      </c>
      <c r="V81" s="302"/>
      <c r="W81" s="303"/>
      <c r="X81" s="303"/>
      <c r="Y81" s="303"/>
      <c r="Z81" s="303"/>
      <c r="AA81" s="303"/>
      <c r="AB81" s="303"/>
      <c r="AC81" s="303"/>
      <c r="AD81" s="303"/>
      <c r="AE81" s="303"/>
      <c r="AF81" s="303"/>
      <c r="AG81" s="303"/>
      <c r="AH81" s="303"/>
      <c r="AI81" s="303"/>
      <c r="AJ81" s="303"/>
      <c r="AK81" s="303"/>
      <c r="AL81" s="303"/>
      <c r="AM81" s="303"/>
      <c r="AN81" s="303"/>
      <c r="AO81" s="303"/>
      <c r="AP81" s="303"/>
      <c r="AQ81" s="303"/>
      <c r="AR81" s="401"/>
    </row>
    <row r="82" spans="1:44">
      <c r="A82" s="233">
        <v>43723</v>
      </c>
      <c r="B82" s="240">
        <v>0.97391203703703599</v>
      </c>
      <c r="C82" s="397">
        <v>7.0000000000000007E-2</v>
      </c>
      <c r="D82" s="389">
        <v>0.01</v>
      </c>
      <c r="E82" s="389">
        <v>0.06</v>
      </c>
      <c r="F82" s="389">
        <v>0.13</v>
      </c>
      <c r="G82" s="389"/>
      <c r="H82" s="389">
        <v>0.06</v>
      </c>
      <c r="I82" s="389">
        <v>0.03</v>
      </c>
      <c r="J82" s="389">
        <v>0.02</v>
      </c>
      <c r="K82" s="389">
        <v>7.0000000000000007E-2</v>
      </c>
      <c r="L82" s="391"/>
      <c r="M82" s="389"/>
      <c r="N82" s="389"/>
      <c r="O82" s="389"/>
      <c r="P82" s="389"/>
      <c r="Q82" s="389"/>
      <c r="R82" s="389"/>
      <c r="S82" s="389"/>
      <c r="T82" s="389"/>
      <c r="U82" s="402">
        <f t="shared" ref="U82" si="45">STDEV(L81:T81)/SQRT(COUNT(L81:T81))</f>
        <v>2.9344694769431679E-2</v>
      </c>
      <c r="V82" s="302"/>
      <c r="W82" s="303"/>
      <c r="X82" s="303"/>
      <c r="Y82" s="303"/>
      <c r="Z82" s="303"/>
      <c r="AA82" s="303"/>
      <c r="AB82" s="303"/>
      <c r="AC82" s="303"/>
      <c r="AD82" s="303"/>
      <c r="AE82" s="303"/>
      <c r="AF82" s="303"/>
      <c r="AG82" s="303"/>
      <c r="AH82" s="303"/>
      <c r="AI82" s="303"/>
      <c r="AJ82" s="303"/>
      <c r="AK82" s="303"/>
      <c r="AL82" s="303"/>
      <c r="AM82" s="303"/>
      <c r="AN82" s="303"/>
      <c r="AO82" s="303"/>
      <c r="AP82" s="303"/>
      <c r="AQ82" s="303"/>
      <c r="AR82" s="401"/>
    </row>
    <row r="83" spans="1:44">
      <c r="A83" s="233">
        <v>43723</v>
      </c>
      <c r="B83" s="240">
        <v>0.98780092592592506</v>
      </c>
      <c r="C83" s="397">
        <v>0.1</v>
      </c>
      <c r="D83" s="389"/>
      <c r="E83" s="389">
        <v>0.04</v>
      </c>
      <c r="F83" s="389">
        <v>0.15</v>
      </c>
      <c r="G83" s="389">
        <v>0</v>
      </c>
      <c r="H83" s="389">
        <v>0.12</v>
      </c>
      <c r="I83" s="389">
        <v>0</v>
      </c>
      <c r="J83" s="389">
        <v>0.11</v>
      </c>
      <c r="K83" s="389">
        <v>0.03</v>
      </c>
      <c r="L83" s="391"/>
      <c r="M83" s="389"/>
      <c r="N83" s="389"/>
      <c r="O83" s="389"/>
      <c r="P83" s="389"/>
      <c r="Q83" s="389"/>
      <c r="R83" s="389"/>
      <c r="S83" s="389"/>
      <c r="T83" s="389"/>
      <c r="U83" s="402"/>
      <c r="V83" s="302"/>
      <c r="W83" s="303"/>
      <c r="X83" s="303"/>
      <c r="Y83" s="303"/>
      <c r="Z83" s="303"/>
      <c r="AA83" s="303"/>
      <c r="AB83" s="303"/>
      <c r="AC83" s="303"/>
      <c r="AD83" s="303"/>
      <c r="AE83" s="303"/>
      <c r="AF83" s="303"/>
      <c r="AG83" s="303"/>
      <c r="AH83" s="303"/>
      <c r="AI83" s="303"/>
      <c r="AJ83" s="303"/>
      <c r="AK83" s="303"/>
      <c r="AL83" s="303"/>
      <c r="AM83" s="303"/>
      <c r="AN83" s="303"/>
      <c r="AO83" s="303"/>
      <c r="AP83" s="303"/>
      <c r="AQ83" s="303"/>
      <c r="AR83" s="401"/>
    </row>
    <row r="84" spans="1:44">
      <c r="A84" s="233">
        <v>43724</v>
      </c>
      <c r="B84" s="240">
        <v>1.0016898148148148</v>
      </c>
      <c r="C84" s="397">
        <v>0.03</v>
      </c>
      <c r="D84" s="389">
        <v>0</v>
      </c>
      <c r="E84" s="389">
        <v>0</v>
      </c>
      <c r="F84" s="389">
        <v>0.11</v>
      </c>
      <c r="G84" s="389">
        <v>0</v>
      </c>
      <c r="H84" s="389">
        <v>0.04</v>
      </c>
      <c r="I84" s="389">
        <v>0.21</v>
      </c>
      <c r="J84" s="389">
        <v>0.09</v>
      </c>
      <c r="K84" s="389">
        <v>0.1</v>
      </c>
      <c r="L84" s="391">
        <f t="shared" ref="L84:P84" si="46">SUM(C84:C86)</f>
        <v>0.28000000000000003</v>
      </c>
      <c r="M84" s="389">
        <f t="shared" si="46"/>
        <v>7.0000000000000007E-2</v>
      </c>
      <c r="N84" s="389">
        <f t="shared" si="46"/>
        <v>0.06</v>
      </c>
      <c r="O84" s="389">
        <f t="shared" si="46"/>
        <v>0.18999999999999997</v>
      </c>
      <c r="P84" s="389">
        <f t="shared" si="46"/>
        <v>0.08</v>
      </c>
      <c r="Q84" s="389">
        <f t="shared" ref="Q84" si="47">SUM(H84:H86)</f>
        <v>7.0000000000000007E-2</v>
      </c>
      <c r="R84" s="389">
        <f t="shared" ref="R84" si="48">SUM(I84:I86)</f>
        <v>0.33999999999999997</v>
      </c>
      <c r="S84" s="389">
        <f t="shared" ref="S84" si="49">SUM(J84:J86)</f>
        <v>0.15</v>
      </c>
      <c r="T84" s="389">
        <f t="shared" ref="T84" si="50">SUM(K84:K86)</f>
        <v>0.4</v>
      </c>
      <c r="U84" s="402">
        <f t="shared" ref="U84" si="51">AVERAGE(L84:T84)</f>
        <v>0.18222222222222217</v>
      </c>
      <c r="V84" s="302"/>
      <c r="W84" s="303"/>
      <c r="X84" s="303"/>
      <c r="Y84" s="303"/>
      <c r="Z84" s="303"/>
      <c r="AA84" s="303"/>
      <c r="AB84" s="303"/>
      <c r="AC84" s="303"/>
      <c r="AD84" s="303"/>
      <c r="AE84" s="303"/>
      <c r="AF84" s="303"/>
      <c r="AG84" s="303"/>
      <c r="AH84" s="303"/>
      <c r="AI84" s="303"/>
      <c r="AJ84" s="303"/>
      <c r="AK84" s="303"/>
      <c r="AL84" s="303"/>
      <c r="AM84" s="303"/>
      <c r="AN84" s="303"/>
      <c r="AO84" s="303"/>
      <c r="AP84" s="303"/>
      <c r="AQ84" s="303"/>
      <c r="AR84" s="401"/>
    </row>
    <row r="85" spans="1:44">
      <c r="A85" s="233">
        <v>43724</v>
      </c>
      <c r="B85" s="240">
        <v>1.0155787037037001</v>
      </c>
      <c r="C85" s="397">
        <v>0.13</v>
      </c>
      <c r="D85" s="389">
        <v>0.03</v>
      </c>
      <c r="E85" s="389">
        <v>0.03</v>
      </c>
      <c r="F85" s="389">
        <v>0.06</v>
      </c>
      <c r="G85" s="389">
        <v>0.08</v>
      </c>
      <c r="H85" s="389">
        <v>0</v>
      </c>
      <c r="I85" s="389">
        <v>0.13</v>
      </c>
      <c r="J85" s="389">
        <v>0.02</v>
      </c>
      <c r="K85" s="389">
        <v>0.2</v>
      </c>
      <c r="L85" s="391"/>
      <c r="M85" s="389"/>
      <c r="N85" s="389"/>
      <c r="O85" s="389"/>
      <c r="P85" s="389"/>
      <c r="Q85" s="389"/>
      <c r="R85" s="389"/>
      <c r="S85" s="389"/>
      <c r="T85" s="389"/>
      <c r="U85" s="402">
        <f t="shared" ref="U85" si="52">STDEV(L84:T84)/SQRT(COUNT(L84:T84))</f>
        <v>4.3068994318476252E-2</v>
      </c>
      <c r="V85" s="302"/>
      <c r="W85" s="303"/>
      <c r="X85" s="303"/>
      <c r="Y85" s="303"/>
      <c r="Z85" s="303"/>
      <c r="AA85" s="303"/>
      <c r="AB85" s="303"/>
      <c r="AC85" s="303"/>
      <c r="AD85" s="303"/>
      <c r="AE85" s="303"/>
      <c r="AF85" s="303"/>
      <c r="AG85" s="303"/>
      <c r="AH85" s="303"/>
      <c r="AI85" s="303"/>
      <c r="AJ85" s="303"/>
      <c r="AK85" s="303"/>
      <c r="AL85" s="303"/>
      <c r="AM85" s="303"/>
      <c r="AN85" s="303"/>
      <c r="AO85" s="303"/>
      <c r="AP85" s="303"/>
      <c r="AQ85" s="303"/>
      <c r="AR85" s="401"/>
    </row>
    <row r="86" spans="1:44">
      <c r="A86" s="233">
        <v>43724</v>
      </c>
      <c r="B86" s="240">
        <v>1.02946759259259</v>
      </c>
      <c r="C86" s="397">
        <v>0.12</v>
      </c>
      <c r="D86" s="389">
        <v>0.04</v>
      </c>
      <c r="E86" s="389">
        <v>0.03</v>
      </c>
      <c r="F86" s="389">
        <v>0.02</v>
      </c>
      <c r="G86" s="389">
        <v>0</v>
      </c>
      <c r="H86" s="389">
        <v>0.03</v>
      </c>
      <c r="I86" s="389">
        <v>0</v>
      </c>
      <c r="J86" s="389">
        <v>0.04</v>
      </c>
      <c r="K86" s="389">
        <v>0.1</v>
      </c>
      <c r="L86" s="391"/>
      <c r="M86" s="389"/>
      <c r="N86" s="389"/>
      <c r="O86" s="389"/>
      <c r="P86" s="389"/>
      <c r="Q86" s="389"/>
      <c r="R86" s="389"/>
      <c r="S86" s="389"/>
      <c r="T86" s="389"/>
      <c r="U86" s="402"/>
      <c r="V86" s="302"/>
      <c r="W86" s="303"/>
      <c r="X86" s="303"/>
      <c r="Y86" s="303"/>
      <c r="Z86" s="303"/>
      <c r="AA86" s="303"/>
      <c r="AB86" s="303"/>
      <c r="AC86" s="303"/>
      <c r="AD86" s="303"/>
      <c r="AE86" s="303"/>
      <c r="AF86" s="303"/>
      <c r="AG86" s="303"/>
      <c r="AH86" s="303"/>
      <c r="AI86" s="303"/>
      <c r="AJ86" s="303"/>
      <c r="AK86" s="303"/>
      <c r="AL86" s="303"/>
      <c r="AM86" s="303"/>
      <c r="AN86" s="303"/>
      <c r="AO86" s="303"/>
      <c r="AP86" s="303"/>
      <c r="AQ86" s="303"/>
      <c r="AR86" s="401"/>
    </row>
    <row r="87" spans="1:44">
      <c r="A87" s="233">
        <v>43724</v>
      </c>
      <c r="B87" s="240">
        <v>1.04335648148148</v>
      </c>
      <c r="C87" s="397">
        <v>0.11</v>
      </c>
      <c r="D87" s="389">
        <v>0.03</v>
      </c>
      <c r="E87" s="389">
        <v>0.03</v>
      </c>
      <c r="F87" s="389">
        <v>0.02</v>
      </c>
      <c r="G87" s="389">
        <v>0.05</v>
      </c>
      <c r="H87" s="389">
        <v>0.05</v>
      </c>
      <c r="I87" s="389">
        <v>0.27</v>
      </c>
      <c r="J87" s="389">
        <v>0.06</v>
      </c>
      <c r="K87" s="389">
        <v>0.16</v>
      </c>
      <c r="L87" s="391">
        <f t="shared" ref="L87:P87" si="53">SUM(C87:C89)</f>
        <v>0.35</v>
      </c>
      <c r="M87" s="389">
        <f t="shared" si="53"/>
        <v>6.0000000000000005E-2</v>
      </c>
      <c r="N87" s="389">
        <f t="shared" si="53"/>
        <v>6.9999999999999993E-2</v>
      </c>
      <c r="O87" s="389">
        <f t="shared" si="53"/>
        <v>0.26</v>
      </c>
      <c r="P87" s="389">
        <f t="shared" si="53"/>
        <v>0.19</v>
      </c>
      <c r="Q87" s="389">
        <f t="shared" ref="Q87" si="54">SUM(H87:H89)</f>
        <v>0.16999999999999998</v>
      </c>
      <c r="R87" s="389">
        <f t="shared" ref="R87" si="55">SUM(I87:I89)</f>
        <v>0.5</v>
      </c>
      <c r="S87" s="389">
        <f t="shared" ref="S87" si="56">SUM(J87:J89)</f>
        <v>0.06</v>
      </c>
      <c r="T87" s="389">
        <f t="shared" ref="T87" si="57">SUM(K87:K89)</f>
        <v>0.2</v>
      </c>
      <c r="U87" s="402">
        <f t="shared" ref="U87" si="58">AVERAGE(L87:T87)</f>
        <v>0.20666666666666667</v>
      </c>
      <c r="V87" s="302"/>
      <c r="W87" s="303"/>
      <c r="X87" s="303"/>
      <c r="Y87" s="303"/>
      <c r="Z87" s="303"/>
      <c r="AA87" s="303"/>
      <c r="AB87" s="303"/>
      <c r="AC87" s="303"/>
      <c r="AD87" s="303"/>
      <c r="AE87" s="303"/>
      <c r="AF87" s="303"/>
      <c r="AG87" s="303"/>
      <c r="AH87" s="303"/>
      <c r="AI87" s="303"/>
      <c r="AJ87" s="303"/>
      <c r="AK87" s="303"/>
      <c r="AL87" s="303"/>
      <c r="AM87" s="303"/>
      <c r="AN87" s="303"/>
      <c r="AO87" s="303"/>
      <c r="AP87" s="303"/>
      <c r="AQ87" s="303"/>
      <c r="AR87" s="401"/>
    </row>
    <row r="88" spans="1:44">
      <c r="A88" s="233">
        <v>43724</v>
      </c>
      <c r="B88" s="240">
        <v>1.0572453703703699</v>
      </c>
      <c r="C88" s="397">
        <v>0.11</v>
      </c>
      <c r="D88" s="389">
        <v>0.02</v>
      </c>
      <c r="E88" s="389">
        <v>0.03</v>
      </c>
      <c r="F88" s="389">
        <v>0.13</v>
      </c>
      <c r="G88" s="389">
        <v>0</v>
      </c>
      <c r="H88" s="389">
        <v>0.12</v>
      </c>
      <c r="I88" s="389">
        <v>0.14000000000000001</v>
      </c>
      <c r="J88" s="389">
        <v>0</v>
      </c>
      <c r="K88" s="389"/>
      <c r="L88" s="391"/>
      <c r="M88" s="389"/>
      <c r="N88" s="389"/>
      <c r="O88" s="389"/>
      <c r="P88" s="389"/>
      <c r="Q88" s="389"/>
      <c r="R88" s="389"/>
      <c r="S88" s="389"/>
      <c r="T88" s="389"/>
      <c r="U88" s="402">
        <f t="shared" ref="U88" si="59">STDEV(L87:T87)/SQRT(COUNT(L87:T87))</f>
        <v>4.8989794855663592E-2</v>
      </c>
      <c r="V88" s="302"/>
      <c r="W88" s="303"/>
      <c r="X88" s="303"/>
      <c r="Y88" s="303"/>
      <c r="Z88" s="303"/>
      <c r="AA88" s="303"/>
      <c r="AB88" s="303"/>
      <c r="AC88" s="303"/>
      <c r="AD88" s="303"/>
      <c r="AE88" s="303"/>
      <c r="AF88" s="303"/>
      <c r="AG88" s="303"/>
      <c r="AH88" s="303"/>
      <c r="AI88" s="303"/>
      <c r="AJ88" s="303"/>
      <c r="AK88" s="303"/>
      <c r="AL88" s="303"/>
      <c r="AM88" s="303"/>
      <c r="AN88" s="303"/>
      <c r="AO88" s="303"/>
      <c r="AP88" s="303"/>
      <c r="AQ88" s="303"/>
      <c r="AR88" s="401"/>
    </row>
    <row r="89" spans="1:44">
      <c r="A89" s="233">
        <v>43724</v>
      </c>
      <c r="B89" s="240">
        <v>1.0711342592592601</v>
      </c>
      <c r="C89" s="397">
        <v>0.13</v>
      </c>
      <c r="D89" s="389">
        <v>0.01</v>
      </c>
      <c r="E89" s="389">
        <v>0.01</v>
      </c>
      <c r="F89" s="389">
        <v>0.11</v>
      </c>
      <c r="G89" s="389">
        <v>0.14000000000000001</v>
      </c>
      <c r="H89" s="389">
        <v>0</v>
      </c>
      <c r="I89" s="389">
        <v>0.09</v>
      </c>
      <c r="J89" s="389">
        <v>0</v>
      </c>
      <c r="K89" s="389">
        <v>0.04</v>
      </c>
      <c r="L89" s="391"/>
      <c r="M89" s="389"/>
      <c r="N89" s="389"/>
      <c r="O89" s="389"/>
      <c r="P89" s="389"/>
      <c r="Q89" s="389"/>
      <c r="R89" s="389"/>
      <c r="S89" s="389"/>
      <c r="T89" s="389"/>
      <c r="U89" s="402"/>
      <c r="V89" s="302"/>
      <c r="W89" s="303"/>
      <c r="X89" s="303"/>
      <c r="Y89" s="303"/>
      <c r="Z89" s="303"/>
      <c r="AA89" s="303"/>
      <c r="AB89" s="303"/>
      <c r="AC89" s="303"/>
      <c r="AD89" s="303"/>
      <c r="AE89" s="303"/>
      <c r="AF89" s="303"/>
      <c r="AG89" s="303"/>
      <c r="AH89" s="303"/>
      <c r="AI89" s="303"/>
      <c r="AJ89" s="303"/>
      <c r="AK89" s="303"/>
      <c r="AL89" s="303"/>
      <c r="AM89" s="303"/>
      <c r="AN89" s="303"/>
      <c r="AO89" s="303"/>
      <c r="AP89" s="303"/>
      <c r="AQ89" s="303"/>
      <c r="AR89" s="401"/>
    </row>
    <row r="90" spans="1:44">
      <c r="A90" s="233">
        <v>43724</v>
      </c>
      <c r="B90" s="240">
        <v>1.08502314814815</v>
      </c>
      <c r="C90" s="397">
        <v>0.05</v>
      </c>
      <c r="D90" s="389">
        <v>0.02</v>
      </c>
      <c r="E90" s="389">
        <v>0.05</v>
      </c>
      <c r="F90" s="389">
        <v>0.19</v>
      </c>
      <c r="G90" s="389"/>
      <c r="H90" s="389">
        <v>0.09</v>
      </c>
      <c r="I90" s="389">
        <v>0.14000000000000001</v>
      </c>
      <c r="J90" s="389">
        <v>0.18</v>
      </c>
      <c r="K90" s="389">
        <v>0</v>
      </c>
      <c r="L90" s="391">
        <f t="shared" ref="L90:P90" si="60">SUM(C90:C92)</f>
        <v>0.09</v>
      </c>
      <c r="M90" s="389">
        <f t="shared" si="60"/>
        <v>0.02</v>
      </c>
      <c r="N90" s="389">
        <f t="shared" si="60"/>
        <v>0.31</v>
      </c>
      <c r="O90" s="389">
        <f t="shared" si="60"/>
        <v>0.28000000000000003</v>
      </c>
      <c r="P90" s="389">
        <f t="shared" si="60"/>
        <v>0.1</v>
      </c>
      <c r="Q90" s="389">
        <f t="shared" ref="Q90" si="61">SUM(H90:H92)</f>
        <v>0.33999999999999997</v>
      </c>
      <c r="R90" s="389">
        <f t="shared" ref="R90" si="62">SUM(I90:I92)</f>
        <v>0.14000000000000001</v>
      </c>
      <c r="S90" s="389">
        <f t="shared" ref="S90" si="63">SUM(J90:J92)</f>
        <v>0.66</v>
      </c>
      <c r="T90" s="389">
        <f t="shared" ref="T90" si="64">SUM(K90:K92)</f>
        <v>0.14000000000000001</v>
      </c>
      <c r="U90" s="402">
        <f t="shared" ref="U90" si="65">AVERAGE(L90:T90)</f>
        <v>0.23111111111111113</v>
      </c>
      <c r="V90" s="302"/>
      <c r="W90" s="303"/>
      <c r="X90" s="303"/>
      <c r="Y90" s="303"/>
      <c r="Z90" s="303"/>
      <c r="AA90" s="303"/>
      <c r="AB90" s="303"/>
      <c r="AC90" s="303"/>
      <c r="AD90" s="303"/>
      <c r="AE90" s="303"/>
      <c r="AF90" s="303"/>
      <c r="AG90" s="303"/>
      <c r="AH90" s="303"/>
      <c r="AI90" s="303"/>
      <c r="AJ90" s="303"/>
      <c r="AK90" s="303"/>
      <c r="AL90" s="303"/>
      <c r="AM90" s="303"/>
      <c r="AN90" s="303"/>
      <c r="AO90" s="303"/>
      <c r="AP90" s="303"/>
      <c r="AQ90" s="303"/>
      <c r="AR90" s="401"/>
    </row>
    <row r="91" spans="1:44">
      <c r="A91" s="233">
        <v>43724</v>
      </c>
      <c r="B91" s="240">
        <v>1.09891203703704</v>
      </c>
      <c r="C91" s="397"/>
      <c r="D91" s="389"/>
      <c r="E91" s="389">
        <v>0.25</v>
      </c>
      <c r="F91" s="389"/>
      <c r="G91" s="389">
        <v>7.0000000000000007E-2</v>
      </c>
      <c r="H91" s="389">
        <v>0.08</v>
      </c>
      <c r="I91" s="389">
        <v>0</v>
      </c>
      <c r="J91" s="389">
        <v>0.28000000000000003</v>
      </c>
      <c r="K91" s="389">
        <v>0.04</v>
      </c>
      <c r="L91" s="391"/>
      <c r="M91" s="389"/>
      <c r="N91" s="389"/>
      <c r="O91" s="389"/>
      <c r="P91" s="389"/>
      <c r="Q91" s="389"/>
      <c r="R91" s="389"/>
      <c r="S91" s="389"/>
      <c r="T91" s="389"/>
      <c r="U91" s="402">
        <f t="shared" ref="U91" si="66">STDEV(L90:T90)/SQRT(COUNT(L90:T90))</f>
        <v>6.4838355513376592E-2</v>
      </c>
      <c r="V91" s="302"/>
      <c r="W91" s="303"/>
      <c r="X91" s="303"/>
      <c r="Y91" s="303"/>
      <c r="Z91" s="303"/>
      <c r="AA91" s="303"/>
      <c r="AB91" s="303"/>
      <c r="AC91" s="303"/>
      <c r="AD91" s="303"/>
      <c r="AE91" s="303"/>
      <c r="AF91" s="303"/>
      <c r="AG91" s="303"/>
      <c r="AH91" s="303"/>
      <c r="AI91" s="303"/>
      <c r="AJ91" s="303"/>
      <c r="AK91" s="303"/>
      <c r="AL91" s="303"/>
      <c r="AM91" s="303"/>
      <c r="AN91" s="303"/>
      <c r="AO91" s="303"/>
      <c r="AP91" s="303"/>
      <c r="AQ91" s="303"/>
      <c r="AR91" s="401"/>
    </row>
    <row r="92" spans="1:44">
      <c r="A92" s="233">
        <v>43724</v>
      </c>
      <c r="B92" s="240">
        <v>1.1128009259259199</v>
      </c>
      <c r="C92" s="397">
        <v>0.04</v>
      </c>
      <c r="D92" s="389">
        <v>0</v>
      </c>
      <c r="E92" s="389">
        <v>0.01</v>
      </c>
      <c r="F92" s="389">
        <v>0.09</v>
      </c>
      <c r="G92" s="389">
        <v>0.03</v>
      </c>
      <c r="H92" s="389">
        <v>0.17</v>
      </c>
      <c r="I92" s="389">
        <v>0</v>
      </c>
      <c r="J92" s="389">
        <v>0.2</v>
      </c>
      <c r="K92" s="389">
        <v>0.1</v>
      </c>
      <c r="L92" s="391"/>
      <c r="M92" s="389"/>
      <c r="N92" s="389"/>
      <c r="O92" s="389"/>
      <c r="P92" s="389"/>
      <c r="Q92" s="389"/>
      <c r="R92" s="389"/>
      <c r="S92" s="389"/>
      <c r="T92" s="389"/>
      <c r="U92" s="402"/>
      <c r="V92" s="302"/>
      <c r="W92" s="303"/>
      <c r="X92" s="303"/>
      <c r="Y92" s="303"/>
      <c r="Z92" s="303"/>
      <c r="AA92" s="303"/>
      <c r="AB92" s="303"/>
      <c r="AC92" s="303"/>
      <c r="AD92" s="303"/>
      <c r="AE92" s="303"/>
      <c r="AF92" s="303"/>
      <c r="AG92" s="303"/>
      <c r="AH92" s="303"/>
      <c r="AI92" s="303"/>
      <c r="AJ92" s="303"/>
      <c r="AK92" s="303"/>
      <c r="AL92" s="303"/>
      <c r="AM92" s="303"/>
      <c r="AN92" s="303"/>
      <c r="AO92" s="303"/>
      <c r="AP92" s="303"/>
      <c r="AQ92" s="303"/>
      <c r="AR92" s="401"/>
    </row>
    <row r="93" spans="1:44">
      <c r="A93" s="233">
        <v>43724</v>
      </c>
      <c r="B93" s="240">
        <v>1.1266898148148099</v>
      </c>
      <c r="C93" s="397">
        <v>0</v>
      </c>
      <c r="D93" s="389"/>
      <c r="E93" s="389">
        <v>0</v>
      </c>
      <c r="F93" s="389">
        <v>0.08</v>
      </c>
      <c r="G93" s="389">
        <v>0.17</v>
      </c>
      <c r="H93" s="389">
        <v>0.09</v>
      </c>
      <c r="I93" s="389">
        <v>0.16</v>
      </c>
      <c r="J93" s="389">
        <v>0.11</v>
      </c>
      <c r="K93" s="389">
        <v>0.12</v>
      </c>
      <c r="L93" s="391">
        <f t="shared" ref="L93:P93" si="67">SUM(C93:C95)</f>
        <v>0.18</v>
      </c>
      <c r="M93" s="389">
        <f t="shared" si="67"/>
        <v>0</v>
      </c>
      <c r="N93" s="389">
        <f t="shared" si="67"/>
        <v>7.0000000000000007E-2</v>
      </c>
      <c r="O93" s="389">
        <f t="shared" si="67"/>
        <v>0.14000000000000001</v>
      </c>
      <c r="P93" s="389">
        <f t="shared" si="67"/>
        <v>0.32000000000000006</v>
      </c>
      <c r="Q93" s="389">
        <f t="shared" ref="Q93" si="68">SUM(H93:H95)</f>
        <v>0.11</v>
      </c>
      <c r="R93" s="389">
        <f t="shared" ref="R93" si="69">SUM(I93:I95)</f>
        <v>0.44000000000000006</v>
      </c>
      <c r="S93" s="389">
        <f t="shared" ref="S93" si="70">SUM(J93:J95)</f>
        <v>0.23</v>
      </c>
      <c r="T93" s="389">
        <f t="shared" ref="T93" si="71">SUM(K93:K95)</f>
        <v>0.32</v>
      </c>
      <c r="U93" s="402">
        <f t="shared" ref="U93" si="72">AVERAGE(L93:T93)</f>
        <v>0.20111111111111113</v>
      </c>
      <c r="V93" s="302"/>
      <c r="W93" s="303"/>
      <c r="X93" s="303"/>
      <c r="Y93" s="303"/>
      <c r="Z93" s="303"/>
      <c r="AA93" s="303"/>
      <c r="AB93" s="303"/>
      <c r="AC93" s="303"/>
      <c r="AD93" s="303"/>
      <c r="AE93" s="303"/>
      <c r="AF93" s="303"/>
      <c r="AG93" s="303"/>
      <c r="AH93" s="303"/>
      <c r="AI93" s="303"/>
      <c r="AJ93" s="303"/>
      <c r="AK93" s="303"/>
      <c r="AL93" s="303"/>
      <c r="AM93" s="303"/>
      <c r="AN93" s="303"/>
      <c r="AO93" s="303"/>
      <c r="AP93" s="303"/>
      <c r="AQ93" s="303"/>
      <c r="AR93" s="401"/>
    </row>
    <row r="94" spans="1:44">
      <c r="A94" s="233">
        <v>43724</v>
      </c>
      <c r="B94" s="240">
        <v>1.1405787037037001</v>
      </c>
      <c r="C94" s="397">
        <v>0.03</v>
      </c>
      <c r="D94" s="389">
        <v>0</v>
      </c>
      <c r="E94" s="389">
        <v>0</v>
      </c>
      <c r="F94" s="389">
        <v>0.06</v>
      </c>
      <c r="G94" s="389">
        <v>0.01</v>
      </c>
      <c r="H94" s="389">
        <v>0.02</v>
      </c>
      <c r="I94" s="389">
        <v>0.01</v>
      </c>
      <c r="J94" s="389">
        <v>0.11</v>
      </c>
      <c r="K94" s="389">
        <v>0.1</v>
      </c>
      <c r="L94" s="391"/>
      <c r="M94" s="389"/>
      <c r="N94" s="389"/>
      <c r="O94" s="389"/>
      <c r="P94" s="389"/>
      <c r="Q94" s="389"/>
      <c r="R94" s="389"/>
      <c r="S94" s="389"/>
      <c r="T94" s="389"/>
      <c r="U94" s="402">
        <f t="shared" ref="U94" si="73">STDEV(L93:T93)/SQRT(COUNT(L93:T93))</f>
        <v>4.6590546383850011E-2</v>
      </c>
      <c r="V94" s="302"/>
      <c r="W94" s="303"/>
      <c r="X94" s="303"/>
      <c r="Y94" s="303"/>
      <c r="Z94" s="303"/>
      <c r="AA94" s="303"/>
      <c r="AB94" s="303"/>
      <c r="AC94" s="303"/>
      <c r="AD94" s="303"/>
      <c r="AE94" s="303"/>
      <c r="AF94" s="303"/>
      <c r="AG94" s="303"/>
      <c r="AH94" s="303"/>
      <c r="AI94" s="303"/>
      <c r="AJ94" s="303"/>
      <c r="AK94" s="303"/>
      <c r="AL94" s="303"/>
      <c r="AM94" s="303"/>
      <c r="AN94" s="303"/>
      <c r="AO94" s="303"/>
      <c r="AP94" s="303"/>
      <c r="AQ94" s="303"/>
      <c r="AR94" s="401"/>
    </row>
    <row r="95" spans="1:44">
      <c r="A95" s="233">
        <v>43724</v>
      </c>
      <c r="B95" s="240">
        <v>1.15446759259259</v>
      </c>
      <c r="C95" s="397">
        <v>0.15</v>
      </c>
      <c r="D95" s="389">
        <v>0</v>
      </c>
      <c r="E95" s="389">
        <v>7.0000000000000007E-2</v>
      </c>
      <c r="F95" s="389"/>
      <c r="G95" s="389">
        <v>0.14000000000000001</v>
      </c>
      <c r="H95" s="389">
        <v>0</v>
      </c>
      <c r="I95" s="389">
        <v>0.27</v>
      </c>
      <c r="J95" s="389">
        <v>0.01</v>
      </c>
      <c r="K95" s="389">
        <v>0.1</v>
      </c>
      <c r="L95" s="391"/>
      <c r="M95" s="389"/>
      <c r="N95" s="389"/>
      <c r="O95" s="389"/>
      <c r="P95" s="389"/>
      <c r="Q95" s="389"/>
      <c r="R95" s="389"/>
      <c r="S95" s="389"/>
      <c r="T95" s="389"/>
      <c r="U95" s="402"/>
      <c r="V95" s="302"/>
      <c r="W95" s="303"/>
      <c r="X95" s="303"/>
      <c r="Y95" s="303"/>
      <c r="Z95" s="303"/>
      <c r="AA95" s="303"/>
      <c r="AB95" s="303"/>
      <c r="AC95" s="303"/>
      <c r="AD95" s="303"/>
      <c r="AE95" s="303"/>
      <c r="AF95" s="303"/>
      <c r="AG95" s="303"/>
      <c r="AH95" s="303"/>
      <c r="AI95" s="303"/>
      <c r="AJ95" s="303"/>
      <c r="AK95" s="303"/>
      <c r="AL95" s="303"/>
      <c r="AM95" s="303"/>
      <c r="AN95" s="303"/>
      <c r="AO95" s="303"/>
      <c r="AP95" s="303"/>
      <c r="AQ95" s="303"/>
      <c r="AR95" s="401"/>
    </row>
    <row r="96" spans="1:44">
      <c r="A96" s="233">
        <v>43724</v>
      </c>
      <c r="B96" s="240">
        <v>1.16835648148148</v>
      </c>
      <c r="C96" s="397">
        <v>0.23</v>
      </c>
      <c r="D96" s="389">
        <v>0.16</v>
      </c>
      <c r="E96" s="389">
        <v>0.12</v>
      </c>
      <c r="F96" s="389">
        <v>7.0000000000000007E-2</v>
      </c>
      <c r="G96" s="389">
        <v>0.05</v>
      </c>
      <c r="H96" s="389">
        <v>0.17</v>
      </c>
      <c r="I96" s="389">
        <v>0.11</v>
      </c>
      <c r="J96" s="389">
        <v>0.02</v>
      </c>
      <c r="K96" s="389">
        <v>0.02</v>
      </c>
      <c r="L96" s="391">
        <f t="shared" ref="L96:P96" si="74">SUM(C96:C98)</f>
        <v>0.31</v>
      </c>
      <c r="M96" s="389">
        <f t="shared" si="74"/>
        <v>0.27</v>
      </c>
      <c r="N96" s="389">
        <f t="shared" si="74"/>
        <v>0.21</v>
      </c>
      <c r="O96" s="389">
        <f t="shared" si="74"/>
        <v>0.19</v>
      </c>
      <c r="P96" s="389">
        <f t="shared" si="74"/>
        <v>0.22000000000000003</v>
      </c>
      <c r="Q96" s="389">
        <f t="shared" ref="Q96" si="75">SUM(H96:H98)</f>
        <v>0.34</v>
      </c>
      <c r="R96" s="389">
        <f t="shared" ref="R96" si="76">SUM(I96:I98)</f>
        <v>0.11</v>
      </c>
      <c r="S96" s="389">
        <f t="shared" ref="S96" si="77">SUM(J96:J98)</f>
        <v>0.22999999999999998</v>
      </c>
      <c r="T96" s="389">
        <f t="shared" ref="T96" si="78">SUM(K96:K98)</f>
        <v>0.02</v>
      </c>
      <c r="U96" s="402">
        <f t="shared" ref="U96" si="79">AVERAGE(L96:T96)</f>
        <v>0.21111111111111114</v>
      </c>
      <c r="V96" s="302"/>
      <c r="W96" s="303"/>
      <c r="X96" s="303"/>
      <c r="Y96" s="303"/>
      <c r="Z96" s="303"/>
      <c r="AA96" s="303"/>
      <c r="AB96" s="303"/>
      <c r="AC96" s="303"/>
      <c r="AD96" s="303"/>
      <c r="AE96" s="303"/>
      <c r="AF96" s="303"/>
      <c r="AG96" s="303"/>
      <c r="AH96" s="303"/>
      <c r="AI96" s="303"/>
      <c r="AJ96" s="303"/>
      <c r="AK96" s="303"/>
      <c r="AL96" s="303"/>
      <c r="AM96" s="303"/>
      <c r="AN96" s="303"/>
      <c r="AO96" s="303"/>
      <c r="AP96" s="303"/>
      <c r="AQ96" s="303"/>
      <c r="AR96" s="401"/>
    </row>
    <row r="97" spans="1:44">
      <c r="A97" s="233">
        <v>43724</v>
      </c>
      <c r="B97" s="240">
        <v>1.1822453703703699</v>
      </c>
      <c r="C97" s="397">
        <v>0.08</v>
      </c>
      <c r="D97" s="389">
        <v>0.05</v>
      </c>
      <c r="E97" s="389">
        <v>0.09</v>
      </c>
      <c r="F97" s="389">
        <v>0</v>
      </c>
      <c r="G97" s="389">
        <v>0.09</v>
      </c>
      <c r="H97" s="389">
        <v>0.17</v>
      </c>
      <c r="I97" s="389">
        <v>0</v>
      </c>
      <c r="J97" s="389">
        <v>0</v>
      </c>
      <c r="K97" s="389">
        <v>0</v>
      </c>
      <c r="L97" s="391"/>
      <c r="M97" s="389"/>
      <c r="N97" s="389"/>
      <c r="O97" s="389"/>
      <c r="P97" s="389"/>
      <c r="Q97" s="389"/>
      <c r="R97" s="389"/>
      <c r="S97" s="389"/>
      <c r="T97" s="389"/>
      <c r="U97" s="402">
        <f t="shared" ref="U97" si="80">STDEV(L96:T96)/SQRT(COUNT(L96:T96))</f>
        <v>3.280601420321029E-2</v>
      </c>
      <c r="V97" s="302"/>
      <c r="W97" s="303"/>
      <c r="X97" s="303"/>
      <c r="Y97" s="303"/>
      <c r="Z97" s="303"/>
      <c r="AA97" s="303"/>
      <c r="AB97" s="303"/>
      <c r="AC97" s="303"/>
      <c r="AD97" s="303"/>
      <c r="AE97" s="303"/>
      <c r="AF97" s="303"/>
      <c r="AG97" s="303"/>
      <c r="AH97" s="303"/>
      <c r="AI97" s="303"/>
      <c r="AJ97" s="303"/>
      <c r="AK97" s="303"/>
      <c r="AL97" s="303"/>
      <c r="AM97" s="303"/>
      <c r="AN97" s="303"/>
      <c r="AO97" s="303"/>
      <c r="AP97" s="303"/>
      <c r="AQ97" s="303"/>
      <c r="AR97" s="401"/>
    </row>
    <row r="98" spans="1:44">
      <c r="A98" s="233">
        <v>43724</v>
      </c>
      <c r="B98" s="240">
        <v>1.1961342592592601</v>
      </c>
      <c r="C98" s="397">
        <v>0</v>
      </c>
      <c r="D98" s="389">
        <v>0.06</v>
      </c>
      <c r="E98" s="389"/>
      <c r="F98" s="389">
        <v>0.12</v>
      </c>
      <c r="G98" s="389">
        <v>0.08</v>
      </c>
      <c r="H98" s="389"/>
      <c r="I98" s="389">
        <v>0</v>
      </c>
      <c r="J98" s="389">
        <v>0.21</v>
      </c>
      <c r="K98" s="389"/>
      <c r="L98" s="391"/>
      <c r="M98" s="389"/>
      <c r="N98" s="389"/>
      <c r="O98" s="389"/>
      <c r="P98" s="389"/>
      <c r="Q98" s="389"/>
      <c r="R98" s="389"/>
      <c r="S98" s="389"/>
      <c r="T98" s="389"/>
      <c r="U98" s="402"/>
      <c r="V98" s="302"/>
      <c r="W98" s="303"/>
      <c r="X98" s="303"/>
      <c r="Y98" s="303"/>
      <c r="Z98" s="303"/>
      <c r="AA98" s="303"/>
      <c r="AB98" s="303"/>
      <c r="AC98" s="303"/>
      <c r="AD98" s="303"/>
      <c r="AE98" s="303"/>
      <c r="AF98" s="303"/>
      <c r="AG98" s="303"/>
      <c r="AH98" s="303"/>
      <c r="AI98" s="303"/>
      <c r="AJ98" s="303"/>
      <c r="AK98" s="303"/>
      <c r="AL98" s="303"/>
      <c r="AM98" s="303"/>
      <c r="AN98" s="303"/>
      <c r="AO98" s="303"/>
      <c r="AP98" s="303"/>
      <c r="AQ98" s="303"/>
      <c r="AR98" s="401"/>
    </row>
    <row r="99" spans="1:44">
      <c r="A99" s="233">
        <v>43724</v>
      </c>
      <c r="B99" s="240">
        <v>1.21002314814815</v>
      </c>
      <c r="C99" s="397"/>
      <c r="D99" s="389">
        <v>0.22</v>
      </c>
      <c r="E99" s="389">
        <v>0.26</v>
      </c>
      <c r="F99" s="389">
        <v>0.21</v>
      </c>
      <c r="G99" s="389">
        <v>0</v>
      </c>
      <c r="H99" s="389"/>
      <c r="I99" s="389">
        <v>0.03</v>
      </c>
      <c r="J99" s="389">
        <v>0.13</v>
      </c>
      <c r="K99" s="389">
        <v>0.01</v>
      </c>
      <c r="L99" s="391">
        <f t="shared" ref="L99:P99" si="81">SUM(C99:C101)</f>
        <v>0.22</v>
      </c>
      <c r="M99" s="389">
        <f t="shared" si="81"/>
        <v>0.23</v>
      </c>
      <c r="N99" s="389">
        <f t="shared" si="81"/>
        <v>0.26</v>
      </c>
      <c r="O99" s="389">
        <f t="shared" si="81"/>
        <v>0.28999999999999998</v>
      </c>
      <c r="P99" s="389">
        <f t="shared" si="81"/>
        <v>0.25</v>
      </c>
      <c r="Q99" s="389">
        <f t="shared" ref="Q99" si="82">SUM(H99:H101)</f>
        <v>0.08</v>
      </c>
      <c r="R99" s="389">
        <f t="shared" ref="R99" si="83">SUM(I99:I101)</f>
        <v>0.24</v>
      </c>
      <c r="S99" s="389">
        <f t="shared" ref="S99" si="84">SUM(J99:J101)</f>
        <v>0.25</v>
      </c>
      <c r="T99" s="389">
        <f t="shared" ref="T99" si="85">SUM(K99:K101)</f>
        <v>0.19</v>
      </c>
      <c r="U99" s="402">
        <f t="shared" ref="U99" si="86">AVERAGE(L99:T99)</f>
        <v>0.22333333333333336</v>
      </c>
      <c r="V99" s="302"/>
      <c r="W99" s="303"/>
      <c r="X99" s="303"/>
      <c r="Y99" s="303"/>
      <c r="Z99" s="303"/>
      <c r="AA99" s="303"/>
      <c r="AB99" s="303"/>
      <c r="AC99" s="303"/>
      <c r="AD99" s="303"/>
      <c r="AE99" s="303"/>
      <c r="AF99" s="303"/>
      <c r="AG99" s="303"/>
      <c r="AH99" s="303"/>
      <c r="AI99" s="303"/>
      <c r="AJ99" s="303"/>
      <c r="AK99" s="303"/>
      <c r="AL99" s="303"/>
      <c r="AM99" s="303"/>
      <c r="AN99" s="303"/>
      <c r="AO99" s="303"/>
      <c r="AP99" s="303"/>
      <c r="AQ99" s="303"/>
      <c r="AR99" s="401"/>
    </row>
    <row r="100" spans="1:44">
      <c r="A100" s="233">
        <v>43724</v>
      </c>
      <c r="B100" s="240">
        <v>1.22391203703704</v>
      </c>
      <c r="C100" s="397">
        <v>0.01</v>
      </c>
      <c r="D100" s="389">
        <v>0.01</v>
      </c>
      <c r="E100" s="389">
        <v>0</v>
      </c>
      <c r="F100" s="389">
        <v>0.08</v>
      </c>
      <c r="G100" s="389">
        <v>0.06</v>
      </c>
      <c r="H100" s="389">
        <v>0.08</v>
      </c>
      <c r="I100" s="389">
        <v>0.21</v>
      </c>
      <c r="J100" s="389"/>
      <c r="K100" s="389">
        <v>0.11</v>
      </c>
      <c r="L100" s="391"/>
      <c r="M100" s="389"/>
      <c r="N100" s="389"/>
      <c r="O100" s="389"/>
      <c r="P100" s="389"/>
      <c r="Q100" s="389"/>
      <c r="R100" s="389"/>
      <c r="S100" s="389"/>
      <c r="T100" s="389"/>
      <c r="U100" s="402">
        <f t="shared" ref="U100" si="87">STDEV(L99:T99)/SQRT(COUNT(L99:T99))</f>
        <v>2.0138409955990935E-2</v>
      </c>
      <c r="V100" s="302"/>
      <c r="W100" s="303"/>
      <c r="X100" s="303"/>
      <c r="Y100" s="303"/>
      <c r="Z100" s="303"/>
      <c r="AA100" s="303"/>
      <c r="AB100" s="303"/>
      <c r="AC100" s="303"/>
      <c r="AD100" s="303"/>
      <c r="AE100" s="303"/>
      <c r="AF100" s="303"/>
      <c r="AG100" s="303"/>
      <c r="AH100" s="303"/>
      <c r="AI100" s="303"/>
      <c r="AJ100" s="303"/>
      <c r="AK100" s="303"/>
      <c r="AL100" s="303"/>
      <c r="AM100" s="303"/>
      <c r="AN100" s="303"/>
      <c r="AO100" s="303"/>
      <c r="AP100" s="303"/>
      <c r="AQ100" s="303"/>
      <c r="AR100" s="401"/>
    </row>
    <row r="101" spans="1:44">
      <c r="A101" s="233">
        <v>43724</v>
      </c>
      <c r="B101" s="240">
        <v>1.2378009259259199</v>
      </c>
      <c r="C101" s="397">
        <v>0.21</v>
      </c>
      <c r="D101" s="389"/>
      <c r="E101" s="389">
        <v>0</v>
      </c>
      <c r="F101" s="389"/>
      <c r="G101" s="389">
        <v>0.19</v>
      </c>
      <c r="H101" s="389">
        <v>0</v>
      </c>
      <c r="I101" s="389">
        <v>0</v>
      </c>
      <c r="J101" s="389">
        <v>0.12</v>
      </c>
      <c r="K101" s="389">
        <v>7.0000000000000007E-2</v>
      </c>
      <c r="L101" s="391"/>
      <c r="M101" s="389"/>
      <c r="N101" s="389"/>
      <c r="O101" s="389"/>
      <c r="P101" s="389"/>
      <c r="Q101" s="389"/>
      <c r="R101" s="389"/>
      <c r="S101" s="389"/>
      <c r="T101" s="389"/>
      <c r="U101" s="402"/>
      <c r="V101" s="302"/>
      <c r="W101" s="303"/>
      <c r="X101" s="303"/>
      <c r="Y101" s="303"/>
      <c r="Z101" s="303"/>
      <c r="AA101" s="303"/>
      <c r="AB101" s="303"/>
      <c r="AC101" s="303"/>
      <c r="AD101" s="303"/>
      <c r="AE101" s="303"/>
      <c r="AF101" s="303"/>
      <c r="AG101" s="303"/>
      <c r="AH101" s="303"/>
      <c r="AI101" s="303"/>
      <c r="AJ101" s="303"/>
      <c r="AK101" s="303"/>
      <c r="AL101" s="303"/>
      <c r="AM101" s="303"/>
      <c r="AN101" s="303"/>
      <c r="AO101" s="303"/>
      <c r="AP101" s="303"/>
      <c r="AQ101" s="303"/>
      <c r="AR101" s="401"/>
    </row>
    <row r="102" spans="1:44">
      <c r="A102" s="223">
        <v>43724</v>
      </c>
      <c r="B102" s="235">
        <v>1.2516898148148099</v>
      </c>
      <c r="C102" s="397">
        <v>0.02</v>
      </c>
      <c r="D102" s="389">
        <v>0.04</v>
      </c>
      <c r="E102" s="389"/>
      <c r="F102" s="389">
        <v>0.09</v>
      </c>
      <c r="G102" s="389">
        <v>0.05</v>
      </c>
      <c r="H102" s="389">
        <v>0</v>
      </c>
      <c r="I102" s="389">
        <v>0.15</v>
      </c>
      <c r="J102" s="389">
        <v>0.12</v>
      </c>
      <c r="K102" s="389">
        <v>0.01</v>
      </c>
      <c r="L102" s="391">
        <f t="shared" ref="L102:P102" si="88">SUM(C102:C104)</f>
        <v>0.12</v>
      </c>
      <c r="M102" s="389">
        <f t="shared" si="88"/>
        <v>0.21</v>
      </c>
      <c r="N102" s="389">
        <f t="shared" si="88"/>
        <v>0.05</v>
      </c>
      <c r="O102" s="389">
        <f t="shared" si="88"/>
        <v>0.09</v>
      </c>
      <c r="P102" s="389">
        <f t="shared" si="88"/>
        <v>0.23</v>
      </c>
      <c r="Q102" s="389">
        <f t="shared" ref="Q102" si="89">SUM(H102:H104)</f>
        <v>0</v>
      </c>
      <c r="R102" s="389">
        <f t="shared" ref="R102" si="90">SUM(I102:I104)</f>
        <v>0.15</v>
      </c>
      <c r="S102" s="389">
        <f t="shared" ref="S102" si="91">SUM(J102:J104)</f>
        <v>0.19</v>
      </c>
      <c r="T102" s="389">
        <f t="shared" ref="T102" si="92">SUM(K102:K104)</f>
        <v>0.14000000000000001</v>
      </c>
      <c r="U102" s="402">
        <f t="shared" ref="U102" si="93">AVERAGE(L102:T102)</f>
        <v>0.13111111111111112</v>
      </c>
      <c r="V102" s="302"/>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401"/>
    </row>
    <row r="103" spans="1:44">
      <c r="A103" s="223">
        <v>43724</v>
      </c>
      <c r="B103" s="235">
        <v>1.2655787037037001</v>
      </c>
      <c r="C103" s="397">
        <v>0.06</v>
      </c>
      <c r="D103" s="389">
        <v>0.11</v>
      </c>
      <c r="E103" s="389">
        <v>0.05</v>
      </c>
      <c r="F103" s="389"/>
      <c r="G103" s="389">
        <v>0.11</v>
      </c>
      <c r="H103" s="389"/>
      <c r="I103" s="389">
        <v>0</v>
      </c>
      <c r="J103" s="389">
        <v>7.0000000000000007E-2</v>
      </c>
      <c r="K103" s="389"/>
      <c r="L103" s="391"/>
      <c r="M103" s="389"/>
      <c r="N103" s="389"/>
      <c r="O103" s="389"/>
      <c r="P103" s="389"/>
      <c r="Q103" s="389"/>
      <c r="R103" s="389"/>
      <c r="S103" s="389"/>
      <c r="T103" s="389"/>
      <c r="U103" s="402">
        <f t="shared" ref="U103" si="94">STDEV(L102:T102)/SQRT(COUNT(L102:T102))</f>
        <v>2.5135435613030253E-2</v>
      </c>
      <c r="V103" s="302"/>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401"/>
    </row>
    <row r="104" spans="1:44">
      <c r="A104" s="223">
        <v>43724</v>
      </c>
      <c r="B104" s="235">
        <v>1.27946759259259</v>
      </c>
      <c r="C104" s="397">
        <v>0.04</v>
      </c>
      <c r="D104" s="389">
        <v>0.06</v>
      </c>
      <c r="E104" s="389">
        <v>0</v>
      </c>
      <c r="F104" s="389">
        <v>0</v>
      </c>
      <c r="G104" s="389">
        <v>7.0000000000000007E-2</v>
      </c>
      <c r="H104" s="389">
        <v>0</v>
      </c>
      <c r="I104" s="389">
        <v>0</v>
      </c>
      <c r="J104" s="389"/>
      <c r="K104" s="389">
        <v>0.13</v>
      </c>
      <c r="L104" s="391"/>
      <c r="M104" s="389"/>
      <c r="N104" s="389"/>
      <c r="O104" s="389"/>
      <c r="P104" s="389"/>
      <c r="Q104" s="389"/>
      <c r="R104" s="389"/>
      <c r="S104" s="389"/>
      <c r="T104" s="389"/>
      <c r="U104" s="402"/>
      <c r="V104" s="302"/>
      <c r="W104" s="303"/>
      <c r="X104" s="303"/>
      <c r="Y104" s="303"/>
      <c r="Z104" s="303"/>
      <c r="AA104" s="303"/>
      <c r="AB104" s="303"/>
      <c r="AC104" s="303"/>
      <c r="AD104" s="303"/>
      <c r="AE104" s="303"/>
      <c r="AF104" s="303"/>
      <c r="AG104" s="303"/>
      <c r="AH104" s="303"/>
      <c r="AI104" s="303"/>
      <c r="AJ104" s="303"/>
      <c r="AK104" s="303"/>
      <c r="AL104" s="303"/>
      <c r="AM104" s="303"/>
      <c r="AN104" s="303"/>
      <c r="AO104" s="303"/>
      <c r="AP104" s="303"/>
      <c r="AQ104" s="303"/>
      <c r="AR104" s="401"/>
    </row>
    <row r="105" spans="1:44">
      <c r="A105" s="223">
        <v>43724</v>
      </c>
      <c r="B105" s="235">
        <v>1.29335648148148</v>
      </c>
      <c r="C105" s="397">
        <v>0</v>
      </c>
      <c r="D105" s="389">
        <v>0</v>
      </c>
      <c r="E105" s="389">
        <v>0</v>
      </c>
      <c r="F105" s="389">
        <v>0</v>
      </c>
      <c r="G105" s="389">
        <v>0</v>
      </c>
      <c r="H105" s="389">
        <v>7.0000000000000007E-2</v>
      </c>
      <c r="I105" s="389">
        <v>0</v>
      </c>
      <c r="J105" s="389">
        <v>0.06</v>
      </c>
      <c r="K105" s="389">
        <v>7.0000000000000007E-2</v>
      </c>
      <c r="L105" s="391">
        <f t="shared" ref="L105:P105" si="95">SUM(C105:C107)</f>
        <v>0.09</v>
      </c>
      <c r="M105" s="389">
        <f t="shared" si="95"/>
        <v>0.04</v>
      </c>
      <c r="N105" s="389">
        <f t="shared" si="95"/>
        <v>0.05</v>
      </c>
      <c r="O105" s="389">
        <f t="shared" si="95"/>
        <v>0</v>
      </c>
      <c r="P105" s="389">
        <f t="shared" si="95"/>
        <v>0.14000000000000001</v>
      </c>
      <c r="Q105" s="389">
        <f t="shared" ref="Q105" si="96">SUM(H105:H107)</f>
        <v>0.21000000000000002</v>
      </c>
      <c r="R105" s="389">
        <f t="shared" ref="R105" si="97">SUM(I105:I107)</f>
        <v>0</v>
      </c>
      <c r="S105" s="389">
        <f t="shared" ref="S105" si="98">SUM(J105:J107)</f>
        <v>0.16999999999999998</v>
      </c>
      <c r="T105" s="389">
        <f t="shared" ref="T105" si="99">SUM(K105:K107)</f>
        <v>0.12000000000000001</v>
      </c>
      <c r="U105" s="402">
        <f t="shared" ref="U105" si="100">AVERAGE(L105:T105)</f>
        <v>9.1111111111111101E-2</v>
      </c>
      <c r="V105" s="302"/>
      <c r="W105" s="303"/>
      <c r="X105" s="303"/>
      <c r="Y105" s="303"/>
      <c r="Z105" s="303"/>
      <c r="AA105" s="303"/>
      <c r="AB105" s="303"/>
      <c r="AC105" s="303"/>
      <c r="AD105" s="303"/>
      <c r="AE105" s="303"/>
      <c r="AF105" s="303"/>
      <c r="AG105" s="303"/>
      <c r="AH105" s="303"/>
      <c r="AI105" s="303"/>
      <c r="AJ105" s="303"/>
      <c r="AK105" s="303"/>
      <c r="AL105" s="303"/>
      <c r="AM105" s="303"/>
      <c r="AN105" s="303"/>
      <c r="AO105" s="303"/>
      <c r="AP105" s="303"/>
      <c r="AQ105" s="303"/>
      <c r="AR105" s="401"/>
    </row>
    <row r="106" spans="1:44">
      <c r="A106" s="223">
        <v>43724</v>
      </c>
      <c r="B106" s="235">
        <v>1.3072453703703699</v>
      </c>
      <c r="C106" s="397">
        <v>0</v>
      </c>
      <c r="D106" s="389">
        <v>0</v>
      </c>
      <c r="E106" s="389">
        <v>0</v>
      </c>
      <c r="F106" s="389">
        <v>0</v>
      </c>
      <c r="G106" s="389"/>
      <c r="H106" s="389"/>
      <c r="I106" s="389">
        <v>0</v>
      </c>
      <c r="J106" s="389">
        <v>0.11</v>
      </c>
      <c r="K106" s="389">
        <v>0.05</v>
      </c>
      <c r="L106" s="391"/>
      <c r="M106" s="389"/>
      <c r="N106" s="389"/>
      <c r="O106" s="389"/>
      <c r="P106" s="389"/>
      <c r="Q106" s="389"/>
      <c r="R106" s="389"/>
      <c r="S106" s="389"/>
      <c r="T106" s="389"/>
      <c r="U106" s="402">
        <f t="shared" ref="U106" si="101">STDEV(L105:T105)/SQRT(COUNT(L105:T105))</f>
        <v>2.4857619245774551E-2</v>
      </c>
      <c r="V106" s="302"/>
      <c r="W106" s="303"/>
      <c r="X106" s="303"/>
      <c r="Y106" s="303"/>
      <c r="Z106" s="303"/>
      <c r="AA106" s="303"/>
      <c r="AB106" s="303"/>
      <c r="AC106" s="303"/>
      <c r="AD106" s="303"/>
      <c r="AE106" s="303"/>
      <c r="AF106" s="303"/>
      <c r="AG106" s="303"/>
      <c r="AH106" s="303"/>
      <c r="AI106" s="303"/>
      <c r="AJ106" s="303"/>
      <c r="AK106" s="303"/>
      <c r="AL106" s="303"/>
      <c r="AM106" s="303"/>
      <c r="AN106" s="303"/>
      <c r="AO106" s="303"/>
      <c r="AP106" s="303"/>
      <c r="AQ106" s="303"/>
      <c r="AR106" s="401"/>
    </row>
    <row r="107" spans="1:44">
      <c r="A107" s="223">
        <v>43724</v>
      </c>
      <c r="B107" s="235">
        <v>1.3211342592592601</v>
      </c>
      <c r="C107" s="397">
        <v>0.09</v>
      </c>
      <c r="D107" s="389">
        <v>0.04</v>
      </c>
      <c r="E107" s="389">
        <v>0.05</v>
      </c>
      <c r="F107" s="389"/>
      <c r="G107" s="389">
        <v>0.14000000000000001</v>
      </c>
      <c r="H107" s="389">
        <v>0.14000000000000001</v>
      </c>
      <c r="I107" s="389">
        <v>0</v>
      </c>
      <c r="J107" s="389">
        <v>0</v>
      </c>
      <c r="K107" s="389">
        <v>0</v>
      </c>
      <c r="L107" s="391"/>
      <c r="M107" s="389"/>
      <c r="N107" s="389"/>
      <c r="O107" s="389"/>
      <c r="P107" s="389"/>
      <c r="Q107" s="389"/>
      <c r="R107" s="389"/>
      <c r="S107" s="389"/>
      <c r="T107" s="389"/>
      <c r="U107" s="402"/>
      <c r="V107" s="302"/>
      <c r="W107" s="303"/>
      <c r="X107" s="303"/>
      <c r="Y107" s="303"/>
      <c r="Z107" s="303"/>
      <c r="AA107" s="303"/>
      <c r="AB107" s="303"/>
      <c r="AC107" s="303"/>
      <c r="AD107" s="303"/>
      <c r="AE107" s="303"/>
      <c r="AF107" s="303"/>
      <c r="AG107" s="303"/>
      <c r="AH107" s="303"/>
      <c r="AI107" s="303"/>
      <c r="AJ107" s="303"/>
      <c r="AK107" s="303"/>
      <c r="AL107" s="303"/>
      <c r="AM107" s="303"/>
      <c r="AN107" s="303"/>
      <c r="AO107" s="303"/>
      <c r="AP107" s="303"/>
      <c r="AQ107" s="303"/>
      <c r="AR107" s="401"/>
    </row>
    <row r="108" spans="1:44">
      <c r="A108" s="223">
        <v>43724</v>
      </c>
      <c r="B108" s="235">
        <v>1.33502314814815</v>
      </c>
      <c r="C108" s="397">
        <v>0</v>
      </c>
      <c r="D108" s="389">
        <v>0.2</v>
      </c>
      <c r="E108" s="389">
        <v>0.13</v>
      </c>
      <c r="F108" s="389">
        <v>0.2</v>
      </c>
      <c r="G108" s="389">
        <v>0.02</v>
      </c>
      <c r="H108" s="389">
        <v>0</v>
      </c>
      <c r="I108" s="389">
        <v>0.16</v>
      </c>
      <c r="J108" s="389">
        <v>0</v>
      </c>
      <c r="K108" s="389">
        <v>0</v>
      </c>
      <c r="L108" s="391">
        <f t="shared" ref="L108:P108" si="102">SUM(C108:C110)</f>
        <v>0</v>
      </c>
      <c r="M108" s="389">
        <f t="shared" si="102"/>
        <v>0.2</v>
      </c>
      <c r="N108" s="389">
        <f t="shared" si="102"/>
        <v>0.13</v>
      </c>
      <c r="O108" s="389">
        <f t="shared" si="102"/>
        <v>0.2</v>
      </c>
      <c r="P108" s="389">
        <f t="shared" si="102"/>
        <v>7.0000000000000007E-2</v>
      </c>
      <c r="Q108" s="389">
        <f t="shared" ref="Q108" si="103">SUM(H108:H110)</f>
        <v>0.01</v>
      </c>
      <c r="R108" s="389">
        <f t="shared" ref="R108" si="104">SUM(I108:I110)</f>
        <v>0.16</v>
      </c>
      <c r="S108" s="389">
        <f t="shared" ref="S108" si="105">SUM(J108:J110)</f>
        <v>0.13</v>
      </c>
      <c r="T108" s="389">
        <f t="shared" ref="T108" si="106">SUM(K108:K110)</f>
        <v>0</v>
      </c>
      <c r="U108" s="402">
        <f t="shared" ref="U108" si="107">AVERAGE(L108:T108)</f>
        <v>0.10000000000000002</v>
      </c>
      <c r="V108" s="302"/>
      <c r="W108" s="303"/>
      <c r="X108" s="303"/>
      <c r="Y108" s="303"/>
      <c r="Z108" s="303"/>
      <c r="AA108" s="303"/>
      <c r="AB108" s="303"/>
      <c r="AC108" s="303"/>
      <c r="AD108" s="303"/>
      <c r="AE108" s="303"/>
      <c r="AF108" s="303"/>
      <c r="AG108" s="303"/>
      <c r="AH108" s="303"/>
      <c r="AI108" s="303"/>
      <c r="AJ108" s="303"/>
      <c r="AK108" s="303"/>
      <c r="AL108" s="303"/>
      <c r="AM108" s="303"/>
      <c r="AN108" s="303"/>
      <c r="AO108" s="303"/>
      <c r="AP108" s="303"/>
      <c r="AQ108" s="303"/>
      <c r="AR108" s="401"/>
    </row>
    <row r="109" spans="1:44">
      <c r="A109" s="223">
        <v>43724</v>
      </c>
      <c r="B109" s="235">
        <v>1.34891203703704</v>
      </c>
      <c r="C109" s="397">
        <v>0</v>
      </c>
      <c r="D109" s="389">
        <v>0</v>
      </c>
      <c r="E109" s="389">
        <v>0</v>
      </c>
      <c r="F109" s="389">
        <v>0</v>
      </c>
      <c r="G109" s="389">
        <v>0</v>
      </c>
      <c r="H109" s="389">
        <v>0</v>
      </c>
      <c r="I109" s="389">
        <v>0</v>
      </c>
      <c r="J109" s="389">
        <v>0.13</v>
      </c>
      <c r="K109" s="389"/>
      <c r="L109" s="391"/>
      <c r="M109" s="389"/>
      <c r="N109" s="389"/>
      <c r="O109" s="389"/>
      <c r="P109" s="389"/>
      <c r="Q109" s="389"/>
      <c r="R109" s="389"/>
      <c r="S109" s="389"/>
      <c r="T109" s="389"/>
      <c r="U109" s="402">
        <f t="shared" ref="U109" si="108">STDEV(L108:T108)/SQRT(COUNT(L108:T108))</f>
        <v>2.7487370837451074E-2</v>
      </c>
      <c r="V109" s="302"/>
      <c r="W109" s="303"/>
      <c r="X109" s="303"/>
      <c r="Y109" s="303"/>
      <c r="Z109" s="303"/>
      <c r="AA109" s="303"/>
      <c r="AB109" s="303"/>
      <c r="AC109" s="303"/>
      <c r="AD109" s="303"/>
      <c r="AE109" s="303"/>
      <c r="AF109" s="303"/>
      <c r="AG109" s="303"/>
      <c r="AH109" s="303"/>
      <c r="AI109" s="303"/>
      <c r="AJ109" s="303"/>
      <c r="AK109" s="303"/>
      <c r="AL109" s="303"/>
      <c r="AM109" s="303"/>
      <c r="AN109" s="303"/>
      <c r="AO109" s="303"/>
      <c r="AP109" s="303"/>
      <c r="AQ109" s="303"/>
      <c r="AR109" s="401"/>
    </row>
    <row r="110" spans="1:44">
      <c r="A110" s="223">
        <v>43724</v>
      </c>
      <c r="B110" s="235">
        <v>1.3628009259259199</v>
      </c>
      <c r="C110" s="397">
        <v>0</v>
      </c>
      <c r="D110" s="389">
        <v>0</v>
      </c>
      <c r="E110" s="389"/>
      <c r="F110" s="389"/>
      <c r="G110" s="389">
        <v>0.05</v>
      </c>
      <c r="H110" s="389">
        <v>0.01</v>
      </c>
      <c r="I110" s="389"/>
      <c r="J110" s="389">
        <v>0</v>
      </c>
      <c r="K110" s="389">
        <v>0</v>
      </c>
      <c r="L110" s="391"/>
      <c r="M110" s="389"/>
      <c r="N110" s="389"/>
      <c r="O110" s="389"/>
      <c r="P110" s="389"/>
      <c r="Q110" s="389"/>
      <c r="R110" s="389"/>
      <c r="S110" s="389"/>
      <c r="T110" s="389"/>
      <c r="U110" s="402"/>
      <c r="V110" s="302"/>
      <c r="W110" s="303"/>
      <c r="X110" s="303"/>
      <c r="Y110" s="303"/>
      <c r="Z110" s="303"/>
      <c r="AA110" s="303"/>
      <c r="AB110" s="303"/>
      <c r="AC110" s="303"/>
      <c r="AD110" s="303"/>
      <c r="AE110" s="303"/>
      <c r="AF110" s="303"/>
      <c r="AG110" s="303"/>
      <c r="AH110" s="303"/>
      <c r="AI110" s="303"/>
      <c r="AJ110" s="303"/>
      <c r="AK110" s="303"/>
      <c r="AL110" s="303"/>
      <c r="AM110" s="303"/>
      <c r="AN110" s="303"/>
      <c r="AO110" s="303"/>
      <c r="AP110" s="303"/>
      <c r="AQ110" s="303"/>
      <c r="AR110" s="401"/>
    </row>
    <row r="111" spans="1:44">
      <c r="A111" s="223">
        <v>43724</v>
      </c>
      <c r="B111" s="235">
        <v>1.3766898148148099</v>
      </c>
      <c r="C111" s="397"/>
      <c r="D111" s="389">
        <v>0</v>
      </c>
      <c r="E111" s="389">
        <v>0</v>
      </c>
      <c r="F111" s="389">
        <v>0.04</v>
      </c>
      <c r="G111" s="389">
        <v>7.0000000000000007E-2</v>
      </c>
      <c r="H111" s="389">
        <v>0.15</v>
      </c>
      <c r="I111" s="389">
        <v>0</v>
      </c>
      <c r="J111" s="389">
        <v>0</v>
      </c>
      <c r="K111" s="389">
        <v>0.1</v>
      </c>
      <c r="L111" s="391">
        <f t="shared" ref="L111:P111" si="109">SUM(C111:C113)</f>
        <v>0</v>
      </c>
      <c r="M111" s="389">
        <f t="shared" si="109"/>
        <v>0</v>
      </c>
      <c r="N111" s="389">
        <f t="shared" si="109"/>
        <v>0.08</v>
      </c>
      <c r="O111" s="389">
        <f t="shared" si="109"/>
        <v>0.16</v>
      </c>
      <c r="P111" s="389">
        <f t="shared" si="109"/>
        <v>7.0000000000000007E-2</v>
      </c>
      <c r="Q111" s="389">
        <f t="shared" ref="Q111" si="110">SUM(H111:H113)</f>
        <v>0.15</v>
      </c>
      <c r="R111" s="389">
        <f t="shared" ref="R111" si="111">SUM(I111:I113)</f>
        <v>0.05</v>
      </c>
      <c r="S111" s="389">
        <f t="shared" ref="S111" si="112">SUM(J111:J113)</f>
        <v>0</v>
      </c>
      <c r="T111" s="389">
        <f t="shared" ref="T111" si="113">SUM(K111:K113)</f>
        <v>0.23</v>
      </c>
      <c r="U111" s="402">
        <f t="shared" ref="U111" si="114">AVERAGE(L111:T111)</f>
        <v>8.2222222222222224E-2</v>
      </c>
      <c r="V111" s="302"/>
      <c r="W111" s="303"/>
      <c r="X111" s="303"/>
      <c r="Y111" s="303"/>
      <c r="Z111" s="303"/>
      <c r="AA111" s="303"/>
      <c r="AB111" s="303"/>
      <c r="AC111" s="303"/>
      <c r="AD111" s="303"/>
      <c r="AE111" s="303"/>
      <c r="AF111" s="303"/>
      <c r="AG111" s="303"/>
      <c r="AH111" s="303"/>
      <c r="AI111" s="303"/>
      <c r="AJ111" s="303"/>
      <c r="AK111" s="303"/>
      <c r="AL111" s="303"/>
      <c r="AM111" s="303"/>
      <c r="AN111" s="303"/>
      <c r="AO111" s="303"/>
      <c r="AP111" s="303"/>
      <c r="AQ111" s="303"/>
      <c r="AR111" s="401"/>
    </row>
    <row r="112" spans="1:44">
      <c r="A112" s="223">
        <v>43724</v>
      </c>
      <c r="B112" s="235">
        <v>1.3905787037037001</v>
      </c>
      <c r="C112" s="397">
        <v>0</v>
      </c>
      <c r="D112" s="389">
        <v>0</v>
      </c>
      <c r="E112" s="389">
        <v>7.0000000000000007E-2</v>
      </c>
      <c r="F112" s="389">
        <v>0.12</v>
      </c>
      <c r="G112" s="389">
        <v>0</v>
      </c>
      <c r="H112" s="389">
        <v>0</v>
      </c>
      <c r="I112" s="389">
        <v>0.02</v>
      </c>
      <c r="J112" s="389"/>
      <c r="K112" s="389">
        <v>0</v>
      </c>
      <c r="L112" s="391"/>
      <c r="M112" s="389"/>
      <c r="N112" s="389"/>
      <c r="O112" s="389"/>
      <c r="P112" s="389"/>
      <c r="Q112" s="389"/>
      <c r="R112" s="389"/>
      <c r="S112" s="389"/>
      <c r="T112" s="389"/>
      <c r="U112" s="402">
        <f t="shared" ref="U112" si="115">STDEV(L111:T111)/SQRT(COUNT(L111:T111))</f>
        <v>2.7374855543899821E-2</v>
      </c>
      <c r="V112" s="302"/>
      <c r="W112" s="303"/>
      <c r="X112" s="303"/>
      <c r="Y112" s="303"/>
      <c r="Z112" s="303"/>
      <c r="AA112" s="303"/>
      <c r="AB112" s="303"/>
      <c r="AC112" s="303"/>
      <c r="AD112" s="303"/>
      <c r="AE112" s="303"/>
      <c r="AF112" s="303"/>
      <c r="AG112" s="303"/>
      <c r="AH112" s="303"/>
      <c r="AI112" s="303"/>
      <c r="AJ112" s="303"/>
      <c r="AK112" s="303"/>
      <c r="AL112" s="303"/>
      <c r="AM112" s="303"/>
      <c r="AN112" s="303"/>
      <c r="AO112" s="303"/>
      <c r="AP112" s="303"/>
      <c r="AQ112" s="303"/>
      <c r="AR112" s="401"/>
    </row>
    <row r="113" spans="1:44">
      <c r="A113" s="223">
        <v>43724</v>
      </c>
      <c r="B113" s="235">
        <v>1.40446759259259</v>
      </c>
      <c r="C113" s="397">
        <v>0</v>
      </c>
      <c r="D113" s="389">
        <v>0</v>
      </c>
      <c r="E113" s="389">
        <v>0.01</v>
      </c>
      <c r="F113" s="389">
        <v>0</v>
      </c>
      <c r="G113" s="389"/>
      <c r="H113" s="389"/>
      <c r="I113" s="389">
        <v>0.03</v>
      </c>
      <c r="J113" s="389">
        <v>0</v>
      </c>
      <c r="K113" s="389">
        <v>0.13</v>
      </c>
      <c r="L113" s="391"/>
      <c r="M113" s="389"/>
      <c r="N113" s="389"/>
      <c r="O113" s="389"/>
      <c r="P113" s="389"/>
      <c r="Q113" s="389"/>
      <c r="R113" s="389"/>
      <c r="S113" s="389"/>
      <c r="T113" s="389"/>
      <c r="U113" s="402"/>
      <c r="V113" s="302"/>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401"/>
    </row>
    <row r="114" spans="1:44">
      <c r="A114" s="223">
        <v>43724</v>
      </c>
      <c r="B114" s="235">
        <v>1.41835648148148</v>
      </c>
      <c r="C114" s="397"/>
      <c r="D114" s="389">
        <v>0</v>
      </c>
      <c r="E114" s="389"/>
      <c r="F114" s="389"/>
      <c r="G114" s="389">
        <v>0.01</v>
      </c>
      <c r="H114" s="389">
        <v>0</v>
      </c>
      <c r="I114" s="389">
        <v>0</v>
      </c>
      <c r="J114" s="389">
        <v>0.06</v>
      </c>
      <c r="K114" s="389"/>
      <c r="L114" s="391">
        <f t="shared" ref="L114:P114" si="116">SUM(C114:C116)</f>
        <v>0</v>
      </c>
      <c r="M114" s="389">
        <f t="shared" si="116"/>
        <v>0.26</v>
      </c>
      <c r="N114" s="389">
        <f t="shared" si="116"/>
        <v>0.23</v>
      </c>
      <c r="O114" s="389">
        <f t="shared" si="116"/>
        <v>0</v>
      </c>
      <c r="P114" s="389">
        <f t="shared" si="116"/>
        <v>0.01</v>
      </c>
      <c r="Q114" s="389">
        <f t="shared" ref="Q114" si="117">SUM(H114:H116)</f>
        <v>0.16</v>
      </c>
      <c r="R114" s="389">
        <f t="shared" ref="R114" si="118">SUM(I114:I116)</f>
        <v>0.15</v>
      </c>
      <c r="S114" s="389">
        <f t="shared" ref="S114" si="119">SUM(J114:J116)</f>
        <v>0.06</v>
      </c>
      <c r="T114" s="389">
        <f t="shared" ref="T114" si="120">SUM(K114:K116)</f>
        <v>0.03</v>
      </c>
      <c r="U114" s="402">
        <f t="shared" ref="U114" si="121">AVERAGE(L114:T114)</f>
        <v>0.10000000000000002</v>
      </c>
      <c r="V114" s="302"/>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401"/>
    </row>
    <row r="115" spans="1:44">
      <c r="A115" s="223">
        <v>43724</v>
      </c>
      <c r="B115" s="235">
        <v>1.4322453703703699</v>
      </c>
      <c r="C115" s="397">
        <v>0</v>
      </c>
      <c r="D115" s="389">
        <v>0.16</v>
      </c>
      <c r="E115" s="389">
        <v>0</v>
      </c>
      <c r="F115" s="389">
        <v>0</v>
      </c>
      <c r="G115" s="389">
        <v>0</v>
      </c>
      <c r="H115" s="389">
        <v>0.16</v>
      </c>
      <c r="I115" s="389">
        <v>0.15</v>
      </c>
      <c r="J115" s="389">
        <v>0</v>
      </c>
      <c r="K115" s="389">
        <v>0.03</v>
      </c>
      <c r="L115" s="391"/>
      <c r="M115" s="389"/>
      <c r="N115" s="389"/>
      <c r="O115" s="389"/>
      <c r="P115" s="389"/>
      <c r="Q115" s="389"/>
      <c r="R115" s="389"/>
      <c r="S115" s="389"/>
      <c r="T115" s="389"/>
      <c r="U115" s="402">
        <f t="shared" ref="U115" si="122">STDEV(L114:T114)/SQRT(COUNT(L114:T114))</f>
        <v>3.3993463423951896E-2</v>
      </c>
      <c r="V115" s="302"/>
      <c r="W115" s="303"/>
      <c r="X115" s="303"/>
      <c r="Y115" s="303"/>
      <c r="Z115" s="303"/>
      <c r="AA115" s="303"/>
      <c r="AB115" s="303"/>
      <c r="AC115" s="303"/>
      <c r="AD115" s="303"/>
      <c r="AE115" s="303"/>
      <c r="AF115" s="303"/>
      <c r="AG115" s="303"/>
      <c r="AH115" s="303"/>
      <c r="AI115" s="303"/>
      <c r="AJ115" s="303"/>
      <c r="AK115" s="303"/>
      <c r="AL115" s="303"/>
      <c r="AM115" s="303"/>
      <c r="AN115" s="303"/>
      <c r="AO115" s="303"/>
      <c r="AP115" s="303"/>
      <c r="AQ115" s="303"/>
      <c r="AR115" s="401"/>
    </row>
    <row r="116" spans="1:44">
      <c r="A116" s="223">
        <v>43724</v>
      </c>
      <c r="B116" s="235">
        <v>1.4461342592592601</v>
      </c>
      <c r="C116" s="397">
        <v>0</v>
      </c>
      <c r="D116" s="389">
        <v>0.1</v>
      </c>
      <c r="E116" s="389">
        <v>0.23</v>
      </c>
      <c r="F116" s="389">
        <v>0</v>
      </c>
      <c r="G116" s="389">
        <v>0</v>
      </c>
      <c r="H116" s="389"/>
      <c r="I116" s="389">
        <v>0</v>
      </c>
      <c r="J116" s="389">
        <v>0</v>
      </c>
      <c r="K116" s="389"/>
      <c r="L116" s="391"/>
      <c r="M116" s="389"/>
      <c r="N116" s="389"/>
      <c r="O116" s="389"/>
      <c r="P116" s="389"/>
      <c r="Q116" s="389"/>
      <c r="R116" s="389"/>
      <c r="S116" s="389"/>
      <c r="T116" s="389"/>
      <c r="U116" s="402"/>
      <c r="V116" s="302"/>
      <c r="W116" s="303"/>
      <c r="X116" s="303"/>
      <c r="Y116" s="303"/>
      <c r="Z116" s="303"/>
      <c r="AA116" s="303"/>
      <c r="AB116" s="303"/>
      <c r="AC116" s="303"/>
      <c r="AD116" s="303"/>
      <c r="AE116" s="303"/>
      <c r="AF116" s="303"/>
      <c r="AG116" s="303"/>
      <c r="AH116" s="303"/>
      <c r="AI116" s="303"/>
      <c r="AJ116" s="303"/>
      <c r="AK116" s="303"/>
      <c r="AL116" s="303"/>
      <c r="AM116" s="303"/>
      <c r="AN116" s="303"/>
      <c r="AO116" s="303"/>
      <c r="AP116" s="303"/>
      <c r="AQ116" s="303"/>
      <c r="AR116" s="401"/>
    </row>
    <row r="117" spans="1:44">
      <c r="A117" s="223">
        <v>43724</v>
      </c>
      <c r="B117" s="235">
        <v>1.46002314814815</v>
      </c>
      <c r="C117" s="397">
        <v>0</v>
      </c>
      <c r="D117" s="389">
        <v>0</v>
      </c>
      <c r="E117" s="389">
        <v>0</v>
      </c>
      <c r="F117" s="389">
        <v>0.18</v>
      </c>
      <c r="G117" s="389">
        <v>0</v>
      </c>
      <c r="H117" s="389">
        <v>0.08</v>
      </c>
      <c r="I117" s="389">
        <v>0</v>
      </c>
      <c r="J117" s="389"/>
      <c r="K117" s="389">
        <v>0</v>
      </c>
      <c r="L117" s="391">
        <f t="shared" ref="L117:P117" si="123">SUM(C117:C119)</f>
        <v>0</v>
      </c>
      <c r="M117" s="389">
        <f t="shared" si="123"/>
        <v>0</v>
      </c>
      <c r="N117" s="389">
        <f t="shared" si="123"/>
        <v>0</v>
      </c>
      <c r="O117" s="389">
        <f t="shared" si="123"/>
        <v>0.18</v>
      </c>
      <c r="P117" s="389">
        <f t="shared" si="123"/>
        <v>0.13</v>
      </c>
      <c r="Q117" s="389">
        <f t="shared" ref="Q117" si="124">SUM(H117:H119)</f>
        <v>0.12</v>
      </c>
      <c r="R117" s="389">
        <f t="shared" ref="R117" si="125">SUM(I117:I119)</f>
        <v>0.13</v>
      </c>
      <c r="S117" s="389">
        <f t="shared" ref="S117" si="126">SUM(J117:J119)</f>
        <v>0.14000000000000001</v>
      </c>
      <c r="T117" s="389">
        <f t="shared" ref="T117" si="127">SUM(K117:K119)</f>
        <v>0.16</v>
      </c>
      <c r="U117" s="402">
        <f t="shared" ref="U117" si="128">AVERAGE(L117:T117)</f>
        <v>9.555555555555556E-2</v>
      </c>
      <c r="V117" s="302"/>
      <c r="W117" s="303"/>
      <c r="X117" s="303"/>
      <c r="Y117" s="303"/>
      <c r="Z117" s="303"/>
      <c r="AA117" s="303"/>
      <c r="AB117" s="303"/>
      <c r="AC117" s="303"/>
      <c r="AD117" s="303"/>
      <c r="AE117" s="303"/>
      <c r="AF117" s="303"/>
      <c r="AG117" s="303"/>
      <c r="AH117" s="303"/>
      <c r="AI117" s="303"/>
      <c r="AJ117" s="303"/>
      <c r="AK117" s="303"/>
      <c r="AL117" s="303"/>
      <c r="AM117" s="303"/>
      <c r="AN117" s="303"/>
      <c r="AO117" s="303"/>
      <c r="AP117" s="303"/>
      <c r="AQ117" s="303"/>
      <c r="AR117" s="401"/>
    </row>
    <row r="118" spans="1:44">
      <c r="A118" s="223">
        <v>43724</v>
      </c>
      <c r="B118" s="235">
        <v>1.47391203703703</v>
      </c>
      <c r="C118" s="397"/>
      <c r="D118" s="389">
        <v>0</v>
      </c>
      <c r="E118" s="389">
        <v>0</v>
      </c>
      <c r="F118" s="389">
        <v>0</v>
      </c>
      <c r="G118" s="389">
        <v>0.13</v>
      </c>
      <c r="H118" s="389">
        <v>0.04</v>
      </c>
      <c r="I118" s="389">
        <v>0.13</v>
      </c>
      <c r="J118" s="389">
        <v>0</v>
      </c>
      <c r="K118" s="389">
        <v>0.01</v>
      </c>
      <c r="L118" s="391"/>
      <c r="M118" s="389"/>
      <c r="N118" s="389"/>
      <c r="O118" s="389"/>
      <c r="P118" s="389"/>
      <c r="Q118" s="389"/>
      <c r="R118" s="389"/>
      <c r="S118" s="389"/>
      <c r="T118" s="389"/>
      <c r="U118" s="402">
        <f t="shared" ref="U118" si="129">STDEV(L117:T117)/SQRT(COUNT(L117:T117))</f>
        <v>2.461430879652857E-2</v>
      </c>
      <c r="V118" s="302"/>
      <c r="W118" s="303"/>
      <c r="X118" s="303"/>
      <c r="Y118" s="303"/>
      <c r="Z118" s="303"/>
      <c r="AA118" s="303"/>
      <c r="AB118" s="303"/>
      <c r="AC118" s="303"/>
      <c r="AD118" s="303"/>
      <c r="AE118" s="303"/>
      <c r="AF118" s="303"/>
      <c r="AG118" s="303"/>
      <c r="AH118" s="303"/>
      <c r="AI118" s="303"/>
      <c r="AJ118" s="303"/>
      <c r="AK118" s="303"/>
      <c r="AL118" s="303"/>
      <c r="AM118" s="303"/>
      <c r="AN118" s="303"/>
      <c r="AO118" s="303"/>
      <c r="AP118" s="303"/>
      <c r="AQ118" s="303"/>
      <c r="AR118" s="401"/>
    </row>
    <row r="119" spans="1:44">
      <c r="A119" s="223">
        <v>43724</v>
      </c>
      <c r="B119" s="235">
        <v>1.4878009259259199</v>
      </c>
      <c r="C119" s="397">
        <v>0</v>
      </c>
      <c r="D119" s="389">
        <v>0</v>
      </c>
      <c r="E119" s="389">
        <v>0</v>
      </c>
      <c r="F119" s="389">
        <v>0</v>
      </c>
      <c r="G119" s="389"/>
      <c r="H119" s="389">
        <v>0</v>
      </c>
      <c r="I119" s="389">
        <v>0</v>
      </c>
      <c r="J119" s="389">
        <v>0.14000000000000001</v>
      </c>
      <c r="K119" s="389">
        <v>0.15</v>
      </c>
      <c r="L119" s="391"/>
      <c r="M119" s="389"/>
      <c r="N119" s="389"/>
      <c r="O119" s="389"/>
      <c r="P119" s="389"/>
      <c r="Q119" s="389"/>
      <c r="R119" s="389"/>
      <c r="S119" s="389"/>
      <c r="T119" s="389"/>
      <c r="U119" s="402"/>
      <c r="V119" s="302"/>
      <c r="W119" s="303"/>
      <c r="X119" s="303"/>
      <c r="Y119" s="303"/>
      <c r="Z119" s="303"/>
      <c r="AA119" s="303"/>
      <c r="AB119" s="303"/>
      <c r="AC119" s="303"/>
      <c r="AD119" s="303"/>
      <c r="AE119" s="303"/>
      <c r="AF119" s="303"/>
      <c r="AG119" s="303"/>
      <c r="AH119" s="303"/>
      <c r="AI119" s="303"/>
      <c r="AJ119" s="303"/>
      <c r="AK119" s="303"/>
      <c r="AL119" s="303"/>
      <c r="AM119" s="303"/>
      <c r="AN119" s="303"/>
      <c r="AO119" s="303"/>
      <c r="AP119" s="303"/>
      <c r="AQ119" s="303"/>
      <c r="AR119" s="401"/>
    </row>
    <row r="120" spans="1:44">
      <c r="A120" s="223">
        <v>43724</v>
      </c>
      <c r="B120" s="235">
        <v>1.5016898148148099</v>
      </c>
      <c r="C120" s="397">
        <v>0.12</v>
      </c>
      <c r="D120" s="389">
        <v>0</v>
      </c>
      <c r="E120" s="389">
        <v>0.03</v>
      </c>
      <c r="F120" s="389">
        <v>0</v>
      </c>
      <c r="G120" s="389">
        <v>0</v>
      </c>
      <c r="H120" s="389">
        <v>0.01</v>
      </c>
      <c r="I120" s="389">
        <v>0</v>
      </c>
      <c r="J120" s="389"/>
      <c r="K120" s="389">
        <v>0.14000000000000001</v>
      </c>
      <c r="L120" s="391">
        <f t="shared" ref="L120:P120" si="130">SUM(C120:C122)</f>
        <v>0.46</v>
      </c>
      <c r="M120" s="389">
        <f t="shared" si="130"/>
        <v>0</v>
      </c>
      <c r="N120" s="389">
        <f t="shared" si="130"/>
        <v>0.03</v>
      </c>
      <c r="O120" s="389">
        <f t="shared" si="130"/>
        <v>0.15</v>
      </c>
      <c r="P120" s="389">
        <f t="shared" si="130"/>
        <v>0.2</v>
      </c>
      <c r="Q120" s="389">
        <f t="shared" ref="Q120" si="131">SUM(H120:H122)</f>
        <v>0.05</v>
      </c>
      <c r="R120" s="389">
        <f t="shared" ref="R120" si="132">SUM(I120:I122)</f>
        <v>0</v>
      </c>
      <c r="S120" s="389">
        <f t="shared" ref="S120" si="133">SUM(J120:J122)</f>
        <v>0</v>
      </c>
      <c r="T120" s="389">
        <f t="shared" ref="T120" si="134">SUM(K120:K122)</f>
        <v>0.14000000000000001</v>
      </c>
      <c r="U120" s="402">
        <f t="shared" ref="U120" si="135">AVERAGE(L120:T120)</f>
        <v>0.11444444444444447</v>
      </c>
      <c r="V120" s="302"/>
      <c r="W120" s="303"/>
      <c r="X120" s="303"/>
      <c r="Y120" s="303"/>
      <c r="Z120" s="303"/>
      <c r="AA120" s="303"/>
      <c r="AB120" s="303"/>
      <c r="AC120" s="303"/>
      <c r="AD120" s="303"/>
      <c r="AE120" s="303"/>
      <c r="AF120" s="303"/>
      <c r="AG120" s="303"/>
      <c r="AH120" s="303"/>
      <c r="AI120" s="303"/>
      <c r="AJ120" s="303"/>
      <c r="AK120" s="303"/>
      <c r="AL120" s="303"/>
      <c r="AM120" s="303"/>
      <c r="AN120" s="303"/>
      <c r="AO120" s="303"/>
      <c r="AP120" s="303"/>
      <c r="AQ120" s="303"/>
      <c r="AR120" s="401"/>
    </row>
    <row r="121" spans="1:44">
      <c r="A121" s="223">
        <v>43724</v>
      </c>
      <c r="B121" s="235">
        <v>1.5155787037037001</v>
      </c>
      <c r="C121" s="397">
        <v>0.27</v>
      </c>
      <c r="D121" s="389">
        <v>0</v>
      </c>
      <c r="E121" s="389">
        <v>0</v>
      </c>
      <c r="F121" s="389">
        <v>0</v>
      </c>
      <c r="G121" s="389">
        <v>0.08</v>
      </c>
      <c r="H121" s="389">
        <v>0.04</v>
      </c>
      <c r="I121" s="389">
        <v>0</v>
      </c>
      <c r="J121" s="389">
        <v>0</v>
      </c>
      <c r="K121" s="389">
        <v>0</v>
      </c>
      <c r="L121" s="391"/>
      <c r="M121" s="389"/>
      <c r="N121" s="389"/>
      <c r="O121" s="389"/>
      <c r="P121" s="389"/>
      <c r="Q121" s="389"/>
      <c r="R121" s="389"/>
      <c r="S121" s="389"/>
      <c r="T121" s="389"/>
      <c r="U121" s="402">
        <f t="shared" ref="U121" si="136">STDEV(L120:T120)/SQRT(COUNT(L120:T120))</f>
        <v>4.9891858362504364E-2</v>
      </c>
      <c r="V121" s="302"/>
      <c r="W121" s="303"/>
      <c r="X121" s="303"/>
      <c r="Y121" s="303"/>
      <c r="Z121" s="303"/>
      <c r="AA121" s="303"/>
      <c r="AB121" s="303"/>
      <c r="AC121" s="303"/>
      <c r="AD121" s="303"/>
      <c r="AE121" s="303"/>
      <c r="AF121" s="303"/>
      <c r="AG121" s="303"/>
      <c r="AH121" s="303"/>
      <c r="AI121" s="303"/>
      <c r="AJ121" s="303"/>
      <c r="AK121" s="303"/>
      <c r="AL121" s="303"/>
      <c r="AM121" s="303"/>
      <c r="AN121" s="303"/>
      <c r="AO121" s="303"/>
      <c r="AP121" s="303"/>
      <c r="AQ121" s="303"/>
      <c r="AR121" s="401"/>
    </row>
    <row r="122" spans="1:44">
      <c r="A122" s="223">
        <v>43724</v>
      </c>
      <c r="B122" s="235">
        <v>1.52946759259259</v>
      </c>
      <c r="C122" s="397">
        <v>7.0000000000000007E-2</v>
      </c>
      <c r="D122" s="389">
        <v>0</v>
      </c>
      <c r="E122" s="389">
        <v>0</v>
      </c>
      <c r="F122" s="389">
        <v>0.15</v>
      </c>
      <c r="G122" s="389">
        <v>0.12</v>
      </c>
      <c r="H122" s="389">
        <v>0</v>
      </c>
      <c r="I122" s="389"/>
      <c r="J122" s="389">
        <v>0</v>
      </c>
      <c r="K122" s="389"/>
      <c r="L122" s="391"/>
      <c r="M122" s="389"/>
      <c r="N122" s="389"/>
      <c r="O122" s="389"/>
      <c r="P122" s="389"/>
      <c r="Q122" s="389"/>
      <c r="R122" s="389"/>
      <c r="S122" s="389"/>
      <c r="T122" s="389"/>
      <c r="U122" s="402"/>
      <c r="V122" s="302"/>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401"/>
    </row>
    <row r="123" spans="1:44">
      <c r="A123" s="223">
        <v>43724</v>
      </c>
      <c r="B123" s="235">
        <v>1.54335648148148</v>
      </c>
      <c r="C123" s="397">
        <v>0</v>
      </c>
      <c r="D123" s="389">
        <v>0</v>
      </c>
      <c r="E123" s="389">
        <v>0</v>
      </c>
      <c r="F123" s="389"/>
      <c r="G123" s="389">
        <v>0</v>
      </c>
      <c r="H123" s="389">
        <v>0.03</v>
      </c>
      <c r="I123" s="389">
        <v>0</v>
      </c>
      <c r="J123" s="389">
        <v>0.09</v>
      </c>
      <c r="K123" s="389">
        <v>0</v>
      </c>
      <c r="L123" s="391">
        <f t="shared" ref="L123:P123" si="137">SUM(C123:C125)</f>
        <v>0</v>
      </c>
      <c r="M123" s="389">
        <f t="shared" si="137"/>
        <v>0.09</v>
      </c>
      <c r="N123" s="389">
        <f t="shared" si="137"/>
        <v>0.2</v>
      </c>
      <c r="O123" s="389">
        <f t="shared" si="137"/>
        <v>0</v>
      </c>
      <c r="P123" s="389">
        <f t="shared" si="137"/>
        <v>0</v>
      </c>
      <c r="Q123" s="389">
        <f t="shared" ref="Q123" si="138">SUM(H123:H125)</f>
        <v>0.04</v>
      </c>
      <c r="R123" s="389">
        <f t="shared" ref="R123" si="139">SUM(I123:I125)</f>
        <v>0</v>
      </c>
      <c r="S123" s="389">
        <f t="shared" ref="S123" si="140">SUM(J123:J125)</f>
        <v>0.16999999999999998</v>
      </c>
      <c r="T123" s="389">
        <f t="shared" ref="T123" si="141">SUM(K123:K125)</f>
        <v>0.01</v>
      </c>
      <c r="U123" s="402">
        <f t="shared" ref="U123" si="142">AVERAGE(L123:T123)</f>
        <v>5.6666666666666671E-2</v>
      </c>
      <c r="V123" s="302"/>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401"/>
    </row>
    <row r="124" spans="1:44">
      <c r="A124" s="223">
        <v>43724</v>
      </c>
      <c r="B124" s="235">
        <v>1.5572453703703699</v>
      </c>
      <c r="C124" s="397">
        <v>0</v>
      </c>
      <c r="D124" s="389">
        <v>0</v>
      </c>
      <c r="E124" s="389">
        <v>0.16</v>
      </c>
      <c r="F124" s="389">
        <v>0</v>
      </c>
      <c r="G124" s="389">
        <v>0</v>
      </c>
      <c r="H124" s="389">
        <v>0.01</v>
      </c>
      <c r="I124" s="389">
        <v>0</v>
      </c>
      <c r="J124" s="389">
        <v>0.08</v>
      </c>
      <c r="K124" s="389">
        <v>0</v>
      </c>
      <c r="L124" s="391"/>
      <c r="M124" s="389"/>
      <c r="N124" s="389"/>
      <c r="O124" s="389"/>
      <c r="P124" s="389"/>
      <c r="Q124" s="389"/>
      <c r="R124" s="389"/>
      <c r="S124" s="389"/>
      <c r="T124" s="389"/>
      <c r="U124" s="402">
        <f t="shared" ref="U124" si="143">STDEV(L123:T123)/SQRT(COUNT(L123:T123))</f>
        <v>2.6299556396765834E-2</v>
      </c>
      <c r="V124" s="302"/>
      <c r="W124" s="303"/>
      <c r="X124" s="303"/>
      <c r="Y124" s="303"/>
      <c r="Z124" s="303"/>
      <c r="AA124" s="303"/>
      <c r="AB124" s="303"/>
      <c r="AC124" s="303"/>
      <c r="AD124" s="303"/>
      <c r="AE124" s="303"/>
      <c r="AF124" s="303"/>
      <c r="AG124" s="303"/>
      <c r="AH124" s="303"/>
      <c r="AI124" s="303"/>
      <c r="AJ124" s="303"/>
      <c r="AK124" s="303"/>
      <c r="AL124" s="303"/>
      <c r="AM124" s="303"/>
      <c r="AN124" s="303"/>
      <c r="AO124" s="303"/>
      <c r="AP124" s="303"/>
      <c r="AQ124" s="303"/>
      <c r="AR124" s="401"/>
    </row>
    <row r="125" spans="1:44">
      <c r="A125" s="223">
        <v>43724</v>
      </c>
      <c r="B125" s="235">
        <v>1.5711342592592601</v>
      </c>
      <c r="C125" s="397">
        <v>0</v>
      </c>
      <c r="D125" s="389">
        <v>0.09</v>
      </c>
      <c r="E125" s="389">
        <v>0.04</v>
      </c>
      <c r="F125" s="389">
        <v>0</v>
      </c>
      <c r="G125" s="389"/>
      <c r="H125" s="389">
        <v>0</v>
      </c>
      <c r="I125" s="389">
        <v>0</v>
      </c>
      <c r="J125" s="389">
        <v>0</v>
      </c>
      <c r="K125" s="389">
        <v>0.01</v>
      </c>
      <c r="L125" s="391"/>
      <c r="M125" s="389"/>
      <c r="N125" s="389"/>
      <c r="O125" s="389"/>
      <c r="P125" s="389"/>
      <c r="Q125" s="389"/>
      <c r="R125" s="389"/>
      <c r="S125" s="389"/>
      <c r="T125" s="389"/>
      <c r="U125" s="402"/>
      <c r="V125" s="302"/>
      <c r="W125" s="303"/>
      <c r="X125" s="303"/>
      <c r="Y125" s="303"/>
      <c r="Z125" s="303"/>
      <c r="AA125" s="303"/>
      <c r="AB125" s="303"/>
      <c r="AC125" s="303"/>
      <c r="AD125" s="303"/>
      <c r="AE125" s="303"/>
      <c r="AF125" s="303"/>
      <c r="AG125" s="303"/>
      <c r="AH125" s="303"/>
      <c r="AI125" s="303"/>
      <c r="AJ125" s="303"/>
      <c r="AK125" s="303"/>
      <c r="AL125" s="303"/>
      <c r="AM125" s="303"/>
      <c r="AN125" s="303"/>
      <c r="AO125" s="303"/>
      <c r="AP125" s="303"/>
      <c r="AQ125" s="303"/>
      <c r="AR125" s="401"/>
    </row>
    <row r="126" spans="1:44">
      <c r="A126" s="223">
        <v>43724</v>
      </c>
      <c r="B126" s="235">
        <v>1.58502314814815</v>
      </c>
      <c r="C126" s="397">
        <v>0</v>
      </c>
      <c r="D126" s="389">
        <v>0.09</v>
      </c>
      <c r="E126" s="389">
        <v>0</v>
      </c>
      <c r="F126" s="389">
        <v>0.06</v>
      </c>
      <c r="G126" s="389">
        <v>7.0000000000000007E-2</v>
      </c>
      <c r="H126" s="389">
        <v>0.27</v>
      </c>
      <c r="I126" s="389">
        <v>0</v>
      </c>
      <c r="J126" s="389">
        <v>0</v>
      </c>
      <c r="K126" s="389">
        <v>0</v>
      </c>
      <c r="L126" s="391">
        <f t="shared" ref="L126:P126" si="144">SUM(C126:C128)</f>
        <v>0.28999999999999998</v>
      </c>
      <c r="M126" s="389">
        <f t="shared" si="144"/>
        <v>0.09</v>
      </c>
      <c r="N126" s="389">
        <f t="shared" si="144"/>
        <v>0</v>
      </c>
      <c r="O126" s="389">
        <f t="shared" si="144"/>
        <v>0.12</v>
      </c>
      <c r="P126" s="389">
        <f t="shared" si="144"/>
        <v>0.11000000000000001</v>
      </c>
      <c r="Q126" s="389">
        <f t="shared" ref="Q126" si="145">SUM(H126:H128)</f>
        <v>0.27</v>
      </c>
      <c r="R126" s="389">
        <f t="shared" ref="R126" si="146">SUM(I126:I128)</f>
        <v>0.23</v>
      </c>
      <c r="S126" s="389">
        <f t="shared" ref="S126" si="147">SUM(J126:J128)</f>
        <v>0</v>
      </c>
      <c r="T126" s="389">
        <f t="shared" ref="T126" si="148">SUM(K126:K128)</f>
        <v>0.2</v>
      </c>
      <c r="U126" s="402">
        <f t="shared" ref="U126" si="149">AVERAGE(L126:T126)</f>
        <v>0.14555555555555555</v>
      </c>
      <c r="V126" s="302"/>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401"/>
    </row>
    <row r="127" spans="1:44">
      <c r="A127" s="223">
        <v>43724</v>
      </c>
      <c r="B127" s="235">
        <v>1.59891203703703</v>
      </c>
      <c r="C127" s="397">
        <v>0.11</v>
      </c>
      <c r="D127" s="389">
        <v>0</v>
      </c>
      <c r="E127" s="389">
        <v>0</v>
      </c>
      <c r="F127" s="389">
        <v>0</v>
      </c>
      <c r="G127" s="389">
        <v>0</v>
      </c>
      <c r="H127" s="389">
        <v>0</v>
      </c>
      <c r="I127" s="389">
        <v>0.1</v>
      </c>
      <c r="J127" s="389"/>
      <c r="K127" s="389">
        <v>0.04</v>
      </c>
      <c r="L127" s="391"/>
      <c r="M127" s="389"/>
      <c r="N127" s="389"/>
      <c r="O127" s="389"/>
      <c r="P127" s="389"/>
      <c r="Q127" s="389"/>
      <c r="R127" s="389"/>
      <c r="S127" s="389"/>
      <c r="T127" s="389"/>
      <c r="U127" s="402">
        <f t="shared" ref="U127" si="150">STDEV(L126:T126)/SQRT(COUNT(L126:T126))</f>
        <v>3.6098288321651566E-2</v>
      </c>
      <c r="V127" s="302"/>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401"/>
    </row>
    <row r="128" spans="1:44">
      <c r="A128" s="223">
        <v>43724</v>
      </c>
      <c r="B128" s="235">
        <v>1.6128009259259199</v>
      </c>
      <c r="C128" s="397">
        <v>0.18</v>
      </c>
      <c r="D128" s="389">
        <v>0</v>
      </c>
      <c r="E128" s="389">
        <v>0</v>
      </c>
      <c r="F128" s="389">
        <v>0.06</v>
      </c>
      <c r="G128" s="389">
        <v>0.04</v>
      </c>
      <c r="H128" s="389"/>
      <c r="I128" s="389">
        <v>0.13</v>
      </c>
      <c r="J128" s="389">
        <v>0</v>
      </c>
      <c r="K128" s="389">
        <v>0.16</v>
      </c>
      <c r="L128" s="391"/>
      <c r="M128" s="389"/>
      <c r="N128" s="389"/>
      <c r="O128" s="389"/>
      <c r="P128" s="389"/>
      <c r="Q128" s="389"/>
      <c r="R128" s="389"/>
      <c r="S128" s="389"/>
      <c r="T128" s="389"/>
      <c r="U128" s="402"/>
      <c r="V128" s="302"/>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401"/>
    </row>
    <row r="129" spans="1:44">
      <c r="A129" s="223">
        <v>43724</v>
      </c>
      <c r="B129" s="235">
        <v>1.6266898148148099</v>
      </c>
      <c r="C129" s="397">
        <v>0.01</v>
      </c>
      <c r="D129" s="389">
        <v>0</v>
      </c>
      <c r="E129" s="389">
        <v>0</v>
      </c>
      <c r="F129" s="389">
        <v>0</v>
      </c>
      <c r="G129" s="389">
        <v>0</v>
      </c>
      <c r="H129" s="389">
        <v>0</v>
      </c>
      <c r="I129" s="389">
        <v>0</v>
      </c>
      <c r="J129" s="389">
        <v>0.09</v>
      </c>
      <c r="K129" s="389">
        <v>0</v>
      </c>
      <c r="L129" s="391">
        <f t="shared" ref="L129:P129" si="151">SUM(C129:C131)</f>
        <v>0.01</v>
      </c>
      <c r="M129" s="389">
        <f t="shared" si="151"/>
        <v>0</v>
      </c>
      <c r="N129" s="389">
        <f t="shared" si="151"/>
        <v>0.18</v>
      </c>
      <c r="O129" s="389">
        <f t="shared" si="151"/>
        <v>0.14000000000000001</v>
      </c>
      <c r="P129" s="389">
        <f t="shared" si="151"/>
        <v>0.16</v>
      </c>
      <c r="Q129" s="389">
        <f t="shared" ref="Q129" si="152">SUM(H129:H131)</f>
        <v>0</v>
      </c>
      <c r="R129" s="389">
        <f t="shared" ref="R129" si="153">SUM(I129:I131)</f>
        <v>0</v>
      </c>
      <c r="S129" s="389">
        <f t="shared" ref="S129" si="154">SUM(J129:J131)</f>
        <v>0.18</v>
      </c>
      <c r="T129" s="389">
        <f t="shared" ref="T129" si="155">SUM(K129:K131)</f>
        <v>0.01</v>
      </c>
      <c r="U129" s="402">
        <f t="shared" ref="U129" si="156">AVERAGE(L129:T129)</f>
        <v>7.5555555555555542E-2</v>
      </c>
      <c r="V129" s="302"/>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401"/>
    </row>
    <row r="130" spans="1:44">
      <c r="A130" s="223">
        <v>43724</v>
      </c>
      <c r="B130" s="235">
        <v>1.6405787037037001</v>
      </c>
      <c r="C130" s="397">
        <v>0</v>
      </c>
      <c r="D130" s="389">
        <v>0</v>
      </c>
      <c r="E130" s="389">
        <v>0.18</v>
      </c>
      <c r="F130" s="389">
        <v>0</v>
      </c>
      <c r="G130" s="389">
        <v>0.13</v>
      </c>
      <c r="H130" s="389">
        <v>0</v>
      </c>
      <c r="I130" s="389"/>
      <c r="J130" s="389"/>
      <c r="K130" s="389">
        <v>0</v>
      </c>
      <c r="L130" s="391"/>
      <c r="M130" s="389"/>
      <c r="N130" s="389"/>
      <c r="O130" s="389"/>
      <c r="P130" s="389"/>
      <c r="Q130" s="389"/>
      <c r="R130" s="389"/>
      <c r="S130" s="389"/>
      <c r="T130" s="389"/>
      <c r="U130" s="402">
        <f t="shared" ref="U130" si="157">STDEV(L129:T129)/SQRT(COUNT(L129:T129))</f>
        <v>2.8582779932014579E-2</v>
      </c>
      <c r="V130" s="302"/>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401"/>
    </row>
    <row r="131" spans="1:44">
      <c r="A131" s="223">
        <v>43724</v>
      </c>
      <c r="B131" s="235">
        <v>1.65446759259259</v>
      </c>
      <c r="C131" s="397">
        <v>0</v>
      </c>
      <c r="D131" s="389">
        <v>0</v>
      </c>
      <c r="E131" s="389">
        <v>0</v>
      </c>
      <c r="F131" s="389">
        <v>0.14000000000000001</v>
      </c>
      <c r="G131" s="389">
        <v>0.03</v>
      </c>
      <c r="H131" s="389">
        <v>0</v>
      </c>
      <c r="I131" s="389">
        <v>0</v>
      </c>
      <c r="J131" s="389">
        <v>0.09</v>
      </c>
      <c r="K131" s="389">
        <v>0.01</v>
      </c>
      <c r="L131" s="391"/>
      <c r="M131" s="389"/>
      <c r="N131" s="389"/>
      <c r="O131" s="389"/>
      <c r="P131" s="389"/>
      <c r="Q131" s="389"/>
      <c r="R131" s="389"/>
      <c r="S131" s="389"/>
      <c r="T131" s="389"/>
      <c r="U131" s="402"/>
      <c r="V131" s="302"/>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401"/>
    </row>
    <row r="132" spans="1:44">
      <c r="A132" s="223">
        <v>43724</v>
      </c>
      <c r="B132" s="235">
        <v>1.66835648148148</v>
      </c>
      <c r="C132" s="397">
        <v>0.09</v>
      </c>
      <c r="D132" s="389">
        <v>0.01</v>
      </c>
      <c r="E132" s="389">
        <v>0</v>
      </c>
      <c r="F132" s="389">
        <v>0</v>
      </c>
      <c r="G132" s="389"/>
      <c r="H132" s="389">
        <v>0.16</v>
      </c>
      <c r="I132" s="389">
        <v>0.01</v>
      </c>
      <c r="J132" s="389">
        <v>0</v>
      </c>
      <c r="K132" s="389">
        <v>0.14000000000000001</v>
      </c>
      <c r="L132" s="391">
        <f t="shared" ref="L132:P132" si="158">SUM(C132:C134)</f>
        <v>0.09</v>
      </c>
      <c r="M132" s="389">
        <f t="shared" si="158"/>
        <v>0.13</v>
      </c>
      <c r="N132" s="389">
        <f t="shared" si="158"/>
        <v>0.03</v>
      </c>
      <c r="O132" s="389">
        <f t="shared" si="158"/>
        <v>0.22</v>
      </c>
      <c r="P132" s="389">
        <f t="shared" si="158"/>
        <v>9.9999999999999992E-2</v>
      </c>
      <c r="Q132" s="389">
        <f t="shared" ref="Q132" si="159">SUM(H132:H134)</f>
        <v>0.27</v>
      </c>
      <c r="R132" s="389">
        <f t="shared" ref="R132" si="160">SUM(I132:I134)</f>
        <v>0.15</v>
      </c>
      <c r="S132" s="389">
        <f t="shared" ref="S132" si="161">SUM(J132:J134)</f>
        <v>0.05</v>
      </c>
      <c r="T132" s="389">
        <f t="shared" ref="T132" si="162">SUM(K132:K134)</f>
        <v>0.30000000000000004</v>
      </c>
      <c r="U132" s="402">
        <f t="shared" ref="U132" si="163">AVERAGE(L132:T132)</f>
        <v>0.1488888888888889</v>
      </c>
      <c r="V132" s="302"/>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401"/>
    </row>
    <row r="133" spans="1:44">
      <c r="A133" s="223">
        <v>43724</v>
      </c>
      <c r="B133" s="235">
        <v>1.6822453703703699</v>
      </c>
      <c r="C133" s="397">
        <v>0</v>
      </c>
      <c r="D133" s="389">
        <v>0.12</v>
      </c>
      <c r="E133" s="389">
        <v>0</v>
      </c>
      <c r="F133" s="389">
        <v>0</v>
      </c>
      <c r="G133" s="389">
        <v>0.01</v>
      </c>
      <c r="H133" s="389">
        <v>0.09</v>
      </c>
      <c r="I133" s="389">
        <v>0.1</v>
      </c>
      <c r="J133" s="389">
        <v>0</v>
      </c>
      <c r="K133" s="389">
        <v>0</v>
      </c>
      <c r="L133" s="391"/>
      <c r="M133" s="389"/>
      <c r="N133" s="389"/>
      <c r="O133" s="389"/>
      <c r="P133" s="389"/>
      <c r="Q133" s="389"/>
      <c r="R133" s="389"/>
      <c r="S133" s="389"/>
      <c r="T133" s="389"/>
      <c r="U133" s="402">
        <f t="shared" ref="U133" si="164">STDEV(L132:T132)/SQRT(COUNT(L132:T132))</f>
        <v>3.177369826184178E-2</v>
      </c>
      <c r="V133" s="302"/>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401"/>
    </row>
    <row r="134" spans="1:44">
      <c r="A134" s="223">
        <v>43724</v>
      </c>
      <c r="B134" s="235">
        <v>1.6961342592592601</v>
      </c>
      <c r="C134" s="397">
        <v>0</v>
      </c>
      <c r="D134" s="389">
        <v>0</v>
      </c>
      <c r="E134" s="389">
        <v>0.03</v>
      </c>
      <c r="F134" s="389">
        <v>0.22</v>
      </c>
      <c r="G134" s="389">
        <v>0.09</v>
      </c>
      <c r="H134" s="389">
        <v>0.02</v>
      </c>
      <c r="I134" s="389">
        <v>0.04</v>
      </c>
      <c r="J134" s="389">
        <v>0.05</v>
      </c>
      <c r="K134" s="389">
        <v>0.16</v>
      </c>
      <c r="L134" s="391"/>
      <c r="M134" s="389"/>
      <c r="N134" s="389"/>
      <c r="O134" s="389"/>
      <c r="P134" s="389"/>
      <c r="Q134" s="389"/>
      <c r="R134" s="389"/>
      <c r="S134" s="389"/>
      <c r="T134" s="389"/>
      <c r="U134" s="402"/>
      <c r="V134" s="302"/>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401"/>
    </row>
    <row r="135" spans="1:44">
      <c r="A135" s="223">
        <v>43724</v>
      </c>
      <c r="B135" s="235">
        <v>1.71002314814814</v>
      </c>
      <c r="C135" s="397">
        <v>0.01</v>
      </c>
      <c r="D135" s="389">
        <v>0.01</v>
      </c>
      <c r="E135" s="389">
        <v>0</v>
      </c>
      <c r="F135" s="389">
        <v>0</v>
      </c>
      <c r="G135" s="389"/>
      <c r="H135" s="389">
        <v>0</v>
      </c>
      <c r="I135" s="389">
        <v>0</v>
      </c>
      <c r="J135" s="389">
        <v>0</v>
      </c>
      <c r="K135" s="389">
        <v>0.12</v>
      </c>
      <c r="L135" s="391">
        <f t="shared" ref="L135:P135" si="165">SUM(C135:C137)</f>
        <v>0.12</v>
      </c>
      <c r="M135" s="389">
        <f t="shared" si="165"/>
        <v>0.01</v>
      </c>
      <c r="N135" s="389">
        <f t="shared" si="165"/>
        <v>0.22000000000000003</v>
      </c>
      <c r="O135" s="389">
        <f t="shared" si="165"/>
        <v>0.04</v>
      </c>
      <c r="P135" s="389">
        <f t="shared" si="165"/>
        <v>0.11000000000000001</v>
      </c>
      <c r="Q135" s="389">
        <f t="shared" ref="Q135" si="166">SUM(H135:H137)</f>
        <v>0.12</v>
      </c>
      <c r="R135" s="389">
        <f t="shared" ref="R135" si="167">SUM(I135:I137)</f>
        <v>0</v>
      </c>
      <c r="S135" s="389">
        <f t="shared" ref="S135" si="168">SUM(J135:J137)</f>
        <v>0.35</v>
      </c>
      <c r="T135" s="389">
        <f t="shared" ref="T135" si="169">SUM(K135:K137)</f>
        <v>0.12</v>
      </c>
      <c r="U135" s="402">
        <f t="shared" ref="U135" si="170">AVERAGE(L135:T135)</f>
        <v>0.1211111111111111</v>
      </c>
      <c r="V135" s="302"/>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401"/>
    </row>
    <row r="136" spans="1:44">
      <c r="A136" s="223">
        <v>43724</v>
      </c>
      <c r="B136" s="235">
        <v>1.72391203703704</v>
      </c>
      <c r="C136" s="397">
        <v>0.08</v>
      </c>
      <c r="D136" s="389">
        <v>0</v>
      </c>
      <c r="E136" s="389">
        <v>0.17</v>
      </c>
      <c r="F136" s="389">
        <v>0</v>
      </c>
      <c r="G136" s="389">
        <v>7.0000000000000007E-2</v>
      </c>
      <c r="H136" s="389">
        <v>0.03</v>
      </c>
      <c r="I136" s="389">
        <v>0</v>
      </c>
      <c r="J136" s="389">
        <v>0</v>
      </c>
      <c r="K136" s="389">
        <v>0</v>
      </c>
      <c r="L136" s="391"/>
      <c r="M136" s="389"/>
      <c r="N136" s="389"/>
      <c r="O136" s="389"/>
      <c r="P136" s="389"/>
      <c r="Q136" s="389"/>
      <c r="R136" s="389"/>
      <c r="S136" s="389"/>
      <c r="T136" s="389"/>
      <c r="U136" s="402">
        <f t="shared" ref="U136" si="171">STDEV(L135:T135)/SQRT(COUNT(L135:T135))</f>
        <v>3.649369977758888E-2</v>
      </c>
      <c r="V136" s="302"/>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401"/>
    </row>
    <row r="137" spans="1:44">
      <c r="A137" s="223">
        <v>43724</v>
      </c>
      <c r="B137" s="235">
        <v>1.7378009259259199</v>
      </c>
      <c r="C137" s="397">
        <v>0.03</v>
      </c>
      <c r="D137" s="389">
        <v>0</v>
      </c>
      <c r="E137" s="389">
        <v>0.05</v>
      </c>
      <c r="F137" s="389">
        <v>0.04</v>
      </c>
      <c r="G137" s="389">
        <v>0.04</v>
      </c>
      <c r="H137" s="389">
        <v>0.09</v>
      </c>
      <c r="I137" s="389">
        <v>0</v>
      </c>
      <c r="J137" s="389">
        <v>0.35</v>
      </c>
      <c r="K137" s="389">
        <v>0</v>
      </c>
      <c r="L137" s="391"/>
      <c r="M137" s="389"/>
      <c r="N137" s="389"/>
      <c r="O137" s="389"/>
      <c r="P137" s="389"/>
      <c r="Q137" s="389"/>
      <c r="R137" s="389"/>
      <c r="S137" s="389"/>
      <c r="T137" s="389"/>
      <c r="U137" s="402"/>
      <c r="V137" s="302"/>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401"/>
    </row>
    <row r="138" spans="1:44">
      <c r="A138" s="233">
        <v>43724</v>
      </c>
      <c r="B138" s="240">
        <v>1.7516898148148099</v>
      </c>
      <c r="C138" s="397">
        <v>0.03</v>
      </c>
      <c r="D138" s="389">
        <v>0.12</v>
      </c>
      <c r="E138" s="389">
        <v>0</v>
      </c>
      <c r="F138" s="389">
        <v>0</v>
      </c>
      <c r="G138" s="389">
        <v>0.05</v>
      </c>
      <c r="H138" s="389">
        <v>0.08</v>
      </c>
      <c r="I138" s="389">
        <v>0</v>
      </c>
      <c r="J138" s="389">
        <v>0</v>
      </c>
      <c r="K138" s="389">
        <v>0.16</v>
      </c>
      <c r="L138" s="391">
        <f t="shared" ref="L138:P138" si="172">SUM(C138:C140)</f>
        <v>0.39</v>
      </c>
      <c r="M138" s="389">
        <f t="shared" si="172"/>
        <v>0.12</v>
      </c>
      <c r="N138" s="389">
        <f t="shared" si="172"/>
        <v>0.38</v>
      </c>
      <c r="O138" s="389">
        <f t="shared" si="172"/>
        <v>0.2</v>
      </c>
      <c r="P138" s="389">
        <f t="shared" si="172"/>
        <v>0.16999999999999998</v>
      </c>
      <c r="Q138" s="389">
        <f t="shared" ref="Q138" si="173">SUM(H138:H140)</f>
        <v>0.44</v>
      </c>
      <c r="R138" s="389">
        <f t="shared" ref="R138" si="174">SUM(I138:I140)</f>
        <v>0.32</v>
      </c>
      <c r="S138" s="389">
        <f t="shared" ref="S138" si="175">SUM(J138:J140)</f>
        <v>0.2</v>
      </c>
      <c r="T138" s="389">
        <f t="shared" ref="T138" si="176">SUM(K138:K140)</f>
        <v>0.16</v>
      </c>
      <c r="U138" s="402">
        <f t="shared" ref="U138" si="177">AVERAGE(L138:T138)</f>
        <v>0.26444444444444448</v>
      </c>
      <c r="V138" s="302"/>
      <c r="W138" s="303"/>
      <c r="X138" s="303"/>
      <c r="Y138" s="303"/>
      <c r="Z138" s="303"/>
      <c r="AA138" s="303"/>
      <c r="AB138" s="303"/>
      <c r="AC138" s="303"/>
      <c r="AD138" s="303"/>
      <c r="AE138" s="303"/>
      <c r="AF138" s="303"/>
      <c r="AG138" s="303"/>
      <c r="AH138" s="303"/>
      <c r="AI138" s="303"/>
      <c r="AJ138" s="303"/>
      <c r="AK138" s="303"/>
      <c r="AL138" s="303"/>
      <c r="AM138" s="303"/>
      <c r="AN138" s="303"/>
      <c r="AO138" s="303"/>
      <c r="AP138" s="303"/>
      <c r="AQ138" s="303"/>
      <c r="AR138" s="401"/>
    </row>
    <row r="139" spans="1:44">
      <c r="A139" s="233">
        <v>43724</v>
      </c>
      <c r="B139" s="240">
        <v>1.7655787037037001</v>
      </c>
      <c r="C139" s="397">
        <v>7.0000000000000007E-2</v>
      </c>
      <c r="D139" s="389">
        <v>0</v>
      </c>
      <c r="E139" s="389">
        <v>0.17</v>
      </c>
      <c r="F139" s="389">
        <v>0.1</v>
      </c>
      <c r="G139" s="389"/>
      <c r="H139" s="389">
        <v>0.17</v>
      </c>
      <c r="I139" s="389">
        <v>0.32</v>
      </c>
      <c r="J139" s="389">
        <v>0.2</v>
      </c>
      <c r="K139" s="389"/>
      <c r="L139" s="391"/>
      <c r="M139" s="389"/>
      <c r="N139" s="389"/>
      <c r="O139" s="389"/>
      <c r="P139" s="389"/>
      <c r="Q139" s="389"/>
      <c r="R139" s="389"/>
      <c r="S139" s="389"/>
      <c r="T139" s="389"/>
      <c r="U139" s="402">
        <f t="shared" ref="U139" si="178">STDEV(L138:T138)/SQRT(COUNT(L138:T138))</f>
        <v>3.9444444444444414E-2</v>
      </c>
      <c r="V139" s="302"/>
      <c r="W139" s="303"/>
      <c r="X139" s="303"/>
      <c r="Y139" s="303"/>
      <c r="Z139" s="303"/>
      <c r="AA139" s="303"/>
      <c r="AB139" s="303"/>
      <c r="AC139" s="303"/>
      <c r="AD139" s="303"/>
      <c r="AE139" s="303"/>
      <c r="AF139" s="303"/>
      <c r="AG139" s="303"/>
      <c r="AH139" s="303"/>
      <c r="AI139" s="303"/>
      <c r="AJ139" s="303"/>
      <c r="AK139" s="303"/>
      <c r="AL139" s="303"/>
      <c r="AM139" s="303"/>
      <c r="AN139" s="303"/>
      <c r="AO139" s="303"/>
      <c r="AP139" s="303"/>
      <c r="AQ139" s="303"/>
      <c r="AR139" s="401"/>
    </row>
    <row r="140" spans="1:44">
      <c r="A140" s="233">
        <v>43724</v>
      </c>
      <c r="B140" s="240">
        <v>1.77946759259259</v>
      </c>
      <c r="C140" s="397">
        <v>0.28999999999999998</v>
      </c>
      <c r="D140" s="389"/>
      <c r="E140" s="389">
        <v>0.21</v>
      </c>
      <c r="F140" s="389">
        <v>0.1</v>
      </c>
      <c r="G140" s="389">
        <v>0.12</v>
      </c>
      <c r="H140" s="389">
        <v>0.19</v>
      </c>
      <c r="I140" s="389"/>
      <c r="J140" s="389">
        <v>0</v>
      </c>
      <c r="K140" s="389">
        <v>0</v>
      </c>
      <c r="L140" s="391"/>
      <c r="M140" s="389"/>
      <c r="N140" s="389"/>
      <c r="O140" s="389"/>
      <c r="P140" s="389"/>
      <c r="Q140" s="389"/>
      <c r="R140" s="389"/>
      <c r="S140" s="389"/>
      <c r="T140" s="389"/>
      <c r="U140" s="402"/>
      <c r="V140" s="302"/>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401"/>
    </row>
    <row r="141" spans="1:44">
      <c r="A141" s="233">
        <v>43724</v>
      </c>
      <c r="B141" s="240">
        <v>1.79335648148148</v>
      </c>
      <c r="C141" s="397">
        <v>0.04</v>
      </c>
      <c r="D141" s="389">
        <v>0</v>
      </c>
      <c r="E141" s="389">
        <v>0</v>
      </c>
      <c r="F141" s="389">
        <v>0.24</v>
      </c>
      <c r="G141" s="389">
        <v>0.04</v>
      </c>
      <c r="H141" s="389"/>
      <c r="I141" s="389"/>
      <c r="J141" s="389">
        <v>0.05</v>
      </c>
      <c r="K141" s="389">
        <v>0.08</v>
      </c>
      <c r="L141" s="391">
        <f t="shared" ref="L141:P141" si="179">SUM(C141:C143)</f>
        <v>0.32</v>
      </c>
      <c r="M141" s="389">
        <f t="shared" si="179"/>
        <v>0.24</v>
      </c>
      <c r="N141" s="389">
        <f t="shared" si="179"/>
        <v>0.11</v>
      </c>
      <c r="O141" s="389">
        <f t="shared" si="179"/>
        <v>0.56000000000000005</v>
      </c>
      <c r="P141" s="389">
        <f t="shared" si="179"/>
        <v>0.13</v>
      </c>
      <c r="Q141" s="389">
        <f t="shared" ref="Q141" si="180">SUM(H141:H143)</f>
        <v>0.15000000000000002</v>
      </c>
      <c r="R141" s="389">
        <f t="shared" ref="R141" si="181">SUM(I141:I143)</f>
        <v>0.15</v>
      </c>
      <c r="S141" s="389">
        <f t="shared" ref="S141" si="182">SUM(J141:J143)</f>
        <v>0.34</v>
      </c>
      <c r="T141" s="389">
        <f t="shared" ref="T141" si="183">SUM(K141:K143)</f>
        <v>0.28000000000000003</v>
      </c>
      <c r="U141" s="402">
        <f t="shared" ref="U141" si="184">AVERAGE(L141:T141)</f>
        <v>0.2533333333333333</v>
      </c>
      <c r="V141" s="302"/>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401"/>
    </row>
    <row r="142" spans="1:44">
      <c r="A142" s="233">
        <v>43724</v>
      </c>
      <c r="B142" s="240">
        <v>1.8072453703703699</v>
      </c>
      <c r="C142" s="397">
        <v>0.13</v>
      </c>
      <c r="D142" s="389">
        <v>0.09</v>
      </c>
      <c r="E142" s="389">
        <v>0</v>
      </c>
      <c r="F142" s="389">
        <v>0.13</v>
      </c>
      <c r="G142" s="389">
        <v>0.06</v>
      </c>
      <c r="H142" s="389">
        <v>0.05</v>
      </c>
      <c r="I142" s="389">
        <v>0.06</v>
      </c>
      <c r="J142" s="389">
        <v>0.09</v>
      </c>
      <c r="K142" s="389">
        <v>0.08</v>
      </c>
      <c r="L142" s="391"/>
      <c r="M142" s="389"/>
      <c r="N142" s="389"/>
      <c r="O142" s="389"/>
      <c r="P142" s="389"/>
      <c r="Q142" s="389"/>
      <c r="R142" s="389"/>
      <c r="S142" s="389"/>
      <c r="T142" s="389"/>
      <c r="U142" s="402">
        <f t="shared" ref="U142" si="185">STDEV(L141:T141)/SQRT(COUNT(L141:T141))</f>
        <v>4.77260702109212E-2</v>
      </c>
      <c r="V142" s="302"/>
      <c r="W142" s="303"/>
      <c r="X142" s="303"/>
      <c r="Y142" s="303"/>
      <c r="Z142" s="303"/>
      <c r="AA142" s="303"/>
      <c r="AB142" s="303"/>
      <c r="AC142" s="303"/>
      <c r="AD142" s="303"/>
      <c r="AE142" s="303"/>
      <c r="AF142" s="303"/>
      <c r="AG142" s="303"/>
      <c r="AH142" s="303"/>
      <c r="AI142" s="303"/>
      <c r="AJ142" s="303"/>
      <c r="AK142" s="303"/>
      <c r="AL142" s="303"/>
      <c r="AM142" s="303"/>
      <c r="AN142" s="303"/>
      <c r="AO142" s="303"/>
      <c r="AP142" s="303"/>
      <c r="AQ142" s="303"/>
      <c r="AR142" s="401"/>
    </row>
    <row r="143" spans="1:44">
      <c r="A143" s="233">
        <v>43724</v>
      </c>
      <c r="B143" s="240">
        <v>1.8211342592592601</v>
      </c>
      <c r="C143" s="397">
        <v>0.15</v>
      </c>
      <c r="D143" s="389">
        <v>0.15</v>
      </c>
      <c r="E143" s="389">
        <v>0.11</v>
      </c>
      <c r="F143" s="389">
        <v>0.19</v>
      </c>
      <c r="G143" s="389">
        <v>0.03</v>
      </c>
      <c r="H143" s="389">
        <v>0.1</v>
      </c>
      <c r="I143" s="389">
        <v>0.09</v>
      </c>
      <c r="J143" s="389">
        <v>0.2</v>
      </c>
      <c r="K143" s="389">
        <v>0.12</v>
      </c>
      <c r="L143" s="391"/>
      <c r="M143" s="389"/>
      <c r="N143" s="389"/>
      <c r="O143" s="389"/>
      <c r="P143" s="389"/>
      <c r="Q143" s="389"/>
      <c r="R143" s="389"/>
      <c r="S143" s="389"/>
      <c r="T143" s="389"/>
      <c r="U143" s="402"/>
      <c r="V143" s="302"/>
      <c r="W143" s="303"/>
      <c r="X143" s="303"/>
      <c r="Y143" s="303"/>
      <c r="Z143" s="303"/>
      <c r="AA143" s="303"/>
      <c r="AB143" s="303"/>
      <c r="AC143" s="303"/>
      <c r="AD143" s="303"/>
      <c r="AE143" s="303"/>
      <c r="AF143" s="303"/>
      <c r="AG143" s="303"/>
      <c r="AH143" s="303"/>
      <c r="AI143" s="303"/>
      <c r="AJ143" s="303"/>
      <c r="AK143" s="303"/>
      <c r="AL143" s="303"/>
      <c r="AM143" s="303"/>
      <c r="AN143" s="303"/>
      <c r="AO143" s="303"/>
      <c r="AP143" s="303"/>
      <c r="AQ143" s="303"/>
      <c r="AR143" s="401"/>
    </row>
    <row r="144" spans="1:44">
      <c r="A144" s="233">
        <v>43724</v>
      </c>
      <c r="B144" s="240">
        <v>1.83502314814815</v>
      </c>
      <c r="C144" s="397">
        <v>0.32</v>
      </c>
      <c r="D144" s="389">
        <v>0.06</v>
      </c>
      <c r="E144" s="389">
        <v>0</v>
      </c>
      <c r="F144" s="389">
        <v>0.12</v>
      </c>
      <c r="G144" s="389">
        <v>0.05</v>
      </c>
      <c r="H144" s="389">
        <v>0.15</v>
      </c>
      <c r="I144" s="389">
        <v>0.15</v>
      </c>
      <c r="J144" s="389">
        <v>0.18</v>
      </c>
      <c r="K144" s="389">
        <v>0.04</v>
      </c>
      <c r="L144" s="391">
        <f t="shared" ref="L144:P144" si="186">SUM(C144:C146)</f>
        <v>0.76</v>
      </c>
      <c r="M144" s="389">
        <f t="shared" si="186"/>
        <v>0.14000000000000001</v>
      </c>
      <c r="N144" s="389">
        <f t="shared" si="186"/>
        <v>0.23</v>
      </c>
      <c r="O144" s="389">
        <f t="shared" si="186"/>
        <v>0.32</v>
      </c>
      <c r="P144" s="389">
        <f t="shared" si="186"/>
        <v>0.16</v>
      </c>
      <c r="Q144" s="389">
        <f t="shared" ref="Q144" si="187">SUM(H144:H146)</f>
        <v>0.4</v>
      </c>
      <c r="R144" s="389">
        <f t="shared" ref="R144" si="188">SUM(I144:I146)</f>
        <v>0.32999999999999996</v>
      </c>
      <c r="S144" s="389">
        <f t="shared" ref="S144" si="189">SUM(J144:J146)</f>
        <v>0.18</v>
      </c>
      <c r="T144" s="389">
        <f t="shared" ref="T144" si="190">SUM(K144:K146)</f>
        <v>0.26</v>
      </c>
      <c r="U144" s="402">
        <f t="shared" ref="U144" si="191">AVERAGE(L144:T144)</f>
        <v>0.30888888888888894</v>
      </c>
      <c r="V144" s="302"/>
      <c r="W144" s="303"/>
      <c r="X144" s="303"/>
      <c r="Y144" s="303"/>
      <c r="Z144" s="303"/>
      <c r="AA144" s="303"/>
      <c r="AB144" s="303"/>
      <c r="AC144" s="303"/>
      <c r="AD144" s="303"/>
      <c r="AE144" s="303"/>
      <c r="AF144" s="303"/>
      <c r="AG144" s="303"/>
      <c r="AH144" s="303"/>
      <c r="AI144" s="303"/>
      <c r="AJ144" s="303"/>
      <c r="AK144" s="303"/>
      <c r="AL144" s="303"/>
      <c r="AM144" s="303"/>
      <c r="AN144" s="303"/>
      <c r="AO144" s="303"/>
      <c r="AP144" s="303"/>
      <c r="AQ144" s="303"/>
      <c r="AR144" s="401"/>
    </row>
    <row r="145" spans="1:44">
      <c r="A145" s="233">
        <v>43724</v>
      </c>
      <c r="B145" s="240">
        <v>1.84891203703703</v>
      </c>
      <c r="C145" s="397">
        <v>0.3</v>
      </c>
      <c r="D145" s="389">
        <v>0</v>
      </c>
      <c r="E145" s="389">
        <v>0</v>
      </c>
      <c r="F145" s="389">
        <v>0.12</v>
      </c>
      <c r="G145" s="389">
        <v>0.05</v>
      </c>
      <c r="H145" s="389"/>
      <c r="I145" s="389"/>
      <c r="J145" s="389">
        <v>0</v>
      </c>
      <c r="K145" s="389">
        <v>0.11</v>
      </c>
      <c r="L145" s="391"/>
      <c r="M145" s="389"/>
      <c r="N145" s="389"/>
      <c r="O145" s="389"/>
      <c r="P145" s="389"/>
      <c r="Q145" s="389"/>
      <c r="R145" s="389"/>
      <c r="S145" s="389"/>
      <c r="T145" s="389"/>
      <c r="U145" s="402">
        <f t="shared" ref="U145" si="192">STDEV(L144:T144)/SQRT(COUNT(L144:T144))</f>
        <v>6.3277265630548626E-2</v>
      </c>
      <c r="V145" s="302"/>
      <c r="W145" s="303"/>
      <c r="X145" s="303"/>
      <c r="Y145" s="303"/>
      <c r="Z145" s="303"/>
      <c r="AA145" s="303"/>
      <c r="AB145" s="303"/>
      <c r="AC145" s="303"/>
      <c r="AD145" s="303"/>
      <c r="AE145" s="303"/>
      <c r="AF145" s="303"/>
      <c r="AG145" s="303"/>
      <c r="AH145" s="303"/>
      <c r="AI145" s="303"/>
      <c r="AJ145" s="303"/>
      <c r="AK145" s="303"/>
      <c r="AL145" s="303"/>
      <c r="AM145" s="303"/>
      <c r="AN145" s="303"/>
      <c r="AO145" s="303"/>
      <c r="AP145" s="303"/>
      <c r="AQ145" s="303"/>
      <c r="AR145" s="401"/>
    </row>
    <row r="146" spans="1:44">
      <c r="A146" s="233">
        <v>43724</v>
      </c>
      <c r="B146" s="240">
        <v>1.8628009259259199</v>
      </c>
      <c r="C146" s="397">
        <v>0.14000000000000001</v>
      </c>
      <c r="D146" s="389">
        <v>0.08</v>
      </c>
      <c r="E146" s="389">
        <v>0.23</v>
      </c>
      <c r="F146" s="389">
        <v>0.08</v>
      </c>
      <c r="G146" s="389">
        <v>0.06</v>
      </c>
      <c r="H146" s="389">
        <v>0.25</v>
      </c>
      <c r="I146" s="389">
        <v>0.18</v>
      </c>
      <c r="J146" s="389"/>
      <c r="K146" s="389">
        <v>0.11</v>
      </c>
      <c r="L146" s="391"/>
      <c r="M146" s="389"/>
      <c r="N146" s="389"/>
      <c r="O146" s="389"/>
      <c r="P146" s="389"/>
      <c r="Q146" s="389"/>
      <c r="R146" s="389"/>
      <c r="S146" s="389"/>
      <c r="T146" s="389"/>
      <c r="U146" s="402"/>
      <c r="V146" s="302"/>
      <c r="W146" s="303"/>
      <c r="X146" s="303"/>
      <c r="Y146" s="303"/>
      <c r="Z146" s="303"/>
      <c r="AA146" s="303"/>
      <c r="AB146" s="303"/>
      <c r="AC146" s="303"/>
      <c r="AD146" s="303"/>
      <c r="AE146" s="303"/>
      <c r="AF146" s="303"/>
      <c r="AG146" s="303"/>
      <c r="AH146" s="303"/>
      <c r="AI146" s="303"/>
      <c r="AJ146" s="303"/>
      <c r="AK146" s="303"/>
      <c r="AL146" s="303"/>
      <c r="AM146" s="303"/>
      <c r="AN146" s="303"/>
      <c r="AO146" s="303"/>
      <c r="AP146" s="303"/>
      <c r="AQ146" s="303"/>
      <c r="AR146" s="401"/>
    </row>
    <row r="147" spans="1:44">
      <c r="A147" s="233">
        <v>43724</v>
      </c>
      <c r="B147" s="240">
        <v>1.8766898148148099</v>
      </c>
      <c r="C147" s="397"/>
      <c r="D147" s="389">
        <v>0.11</v>
      </c>
      <c r="E147" s="389">
        <v>0</v>
      </c>
      <c r="F147" s="389">
        <v>0.15</v>
      </c>
      <c r="G147" s="389">
        <v>0.16</v>
      </c>
      <c r="H147" s="389"/>
      <c r="I147" s="389">
        <v>0.13</v>
      </c>
      <c r="J147" s="389">
        <v>0.08</v>
      </c>
      <c r="K147" s="389">
        <v>0.08</v>
      </c>
      <c r="L147" s="391">
        <f t="shared" ref="L147:P147" si="193">SUM(C147:C149)</f>
        <v>7.0000000000000007E-2</v>
      </c>
      <c r="M147" s="389">
        <f t="shared" si="193"/>
        <v>0.33999999999999997</v>
      </c>
      <c r="N147" s="389">
        <f t="shared" si="193"/>
        <v>0.15</v>
      </c>
      <c r="O147" s="389">
        <f t="shared" si="193"/>
        <v>0.36</v>
      </c>
      <c r="P147" s="389">
        <f t="shared" si="193"/>
        <v>0.19</v>
      </c>
      <c r="Q147" s="389">
        <f t="shared" ref="Q147" si="194">SUM(H147:H149)</f>
        <v>0.12</v>
      </c>
      <c r="R147" s="389">
        <f t="shared" ref="R147" si="195">SUM(I147:I149)</f>
        <v>0.28000000000000003</v>
      </c>
      <c r="S147" s="389">
        <f t="shared" ref="S147" si="196">SUM(J147:J149)</f>
        <v>0.23</v>
      </c>
      <c r="T147" s="389">
        <f t="shared" ref="T147" si="197">SUM(K147:K149)</f>
        <v>0.24000000000000002</v>
      </c>
      <c r="U147" s="402">
        <f t="shared" ref="U147" si="198">AVERAGE(L147:T147)</f>
        <v>0.22</v>
      </c>
      <c r="V147" s="302"/>
      <c r="W147" s="303"/>
      <c r="X147" s="303"/>
      <c r="Y147" s="303"/>
      <c r="Z147" s="303"/>
      <c r="AA147" s="303"/>
      <c r="AB147" s="303"/>
      <c r="AC147" s="303"/>
      <c r="AD147" s="303"/>
      <c r="AE147" s="303"/>
      <c r="AF147" s="303"/>
      <c r="AG147" s="303"/>
      <c r="AH147" s="303"/>
      <c r="AI147" s="303"/>
      <c r="AJ147" s="303"/>
      <c r="AK147" s="303"/>
      <c r="AL147" s="303"/>
      <c r="AM147" s="303"/>
      <c r="AN147" s="303"/>
      <c r="AO147" s="303"/>
      <c r="AP147" s="303"/>
      <c r="AQ147" s="303"/>
      <c r="AR147" s="401"/>
    </row>
    <row r="148" spans="1:44">
      <c r="A148" s="233">
        <v>43724</v>
      </c>
      <c r="B148" s="240">
        <v>1.8905787037037001</v>
      </c>
      <c r="C148" s="397">
        <v>0</v>
      </c>
      <c r="D148" s="389">
        <v>0.14000000000000001</v>
      </c>
      <c r="E148" s="389">
        <v>0</v>
      </c>
      <c r="F148" s="389">
        <v>0.09</v>
      </c>
      <c r="G148" s="389">
        <v>0</v>
      </c>
      <c r="H148" s="389">
        <v>0</v>
      </c>
      <c r="I148" s="389">
        <v>0.01</v>
      </c>
      <c r="J148" s="389">
        <v>0.12</v>
      </c>
      <c r="K148" s="389">
        <v>7.0000000000000007E-2</v>
      </c>
      <c r="L148" s="391"/>
      <c r="M148" s="389"/>
      <c r="N148" s="389"/>
      <c r="O148" s="389"/>
      <c r="P148" s="389"/>
      <c r="Q148" s="389"/>
      <c r="R148" s="389"/>
      <c r="S148" s="389"/>
      <c r="T148" s="389"/>
      <c r="U148" s="402">
        <f t="shared" ref="U148" si="199">STDEV(L147:T147)/SQRT(COUNT(L147:T147))</f>
        <v>3.2574700476153441E-2</v>
      </c>
      <c r="V148" s="302"/>
      <c r="W148" s="303"/>
      <c r="X148" s="303"/>
      <c r="Y148" s="303"/>
      <c r="Z148" s="303"/>
      <c r="AA148" s="303"/>
      <c r="AB148" s="303"/>
      <c r="AC148" s="303"/>
      <c r="AD148" s="303"/>
      <c r="AE148" s="303"/>
      <c r="AF148" s="303"/>
      <c r="AG148" s="303"/>
      <c r="AH148" s="303"/>
      <c r="AI148" s="303"/>
      <c r="AJ148" s="303"/>
      <c r="AK148" s="303"/>
      <c r="AL148" s="303"/>
      <c r="AM148" s="303"/>
      <c r="AN148" s="303"/>
      <c r="AO148" s="303"/>
      <c r="AP148" s="303"/>
      <c r="AQ148" s="303"/>
      <c r="AR148" s="401"/>
    </row>
    <row r="149" spans="1:44">
      <c r="A149" s="233">
        <v>43724</v>
      </c>
      <c r="B149" s="240">
        <v>1.90446759259259</v>
      </c>
      <c r="C149" s="397">
        <v>7.0000000000000007E-2</v>
      </c>
      <c r="D149" s="389">
        <v>0.09</v>
      </c>
      <c r="E149" s="389">
        <v>0.15</v>
      </c>
      <c r="F149" s="389">
        <v>0.12</v>
      </c>
      <c r="G149" s="389">
        <v>0.03</v>
      </c>
      <c r="H149" s="389">
        <v>0.12</v>
      </c>
      <c r="I149" s="389">
        <v>0.14000000000000001</v>
      </c>
      <c r="J149" s="389">
        <v>0.03</v>
      </c>
      <c r="K149" s="389">
        <v>0.09</v>
      </c>
      <c r="L149" s="391"/>
      <c r="M149" s="389"/>
      <c r="N149" s="389"/>
      <c r="O149" s="389"/>
      <c r="P149" s="389"/>
      <c r="Q149" s="389"/>
      <c r="R149" s="389"/>
      <c r="S149" s="389"/>
      <c r="T149" s="389"/>
      <c r="U149" s="402"/>
      <c r="V149" s="302"/>
      <c r="W149" s="303"/>
      <c r="X149" s="303"/>
      <c r="Y149" s="303"/>
      <c r="Z149" s="303"/>
      <c r="AA149" s="303"/>
      <c r="AB149" s="303"/>
      <c r="AC149" s="303"/>
      <c r="AD149" s="303"/>
      <c r="AE149" s="303"/>
      <c r="AF149" s="303"/>
      <c r="AG149" s="303"/>
      <c r="AH149" s="303"/>
      <c r="AI149" s="303"/>
      <c r="AJ149" s="303"/>
      <c r="AK149" s="303"/>
      <c r="AL149" s="303"/>
      <c r="AM149" s="303"/>
      <c r="AN149" s="303"/>
      <c r="AO149" s="303"/>
      <c r="AP149" s="303"/>
      <c r="AQ149" s="303"/>
      <c r="AR149" s="401"/>
    </row>
    <row r="150" spans="1:44">
      <c r="A150" s="233">
        <v>43724</v>
      </c>
      <c r="B150" s="240">
        <v>1.91835648148148</v>
      </c>
      <c r="C150" s="397"/>
      <c r="D150" s="389">
        <v>0</v>
      </c>
      <c r="E150" s="389">
        <v>0</v>
      </c>
      <c r="F150" s="389">
        <v>0.05</v>
      </c>
      <c r="G150" s="389"/>
      <c r="H150" s="389">
        <v>0.12</v>
      </c>
      <c r="I150" s="389">
        <v>0.1</v>
      </c>
      <c r="J150" s="389">
        <v>0.09</v>
      </c>
      <c r="K150" s="389">
        <v>0.08</v>
      </c>
      <c r="L150" s="391">
        <f t="shared" ref="L150:P150" si="200">SUM(C150:C152)</f>
        <v>0.14000000000000001</v>
      </c>
      <c r="M150" s="389">
        <f t="shared" si="200"/>
        <v>0.11</v>
      </c>
      <c r="N150" s="389">
        <f t="shared" si="200"/>
        <v>0.19</v>
      </c>
      <c r="O150" s="389">
        <f t="shared" si="200"/>
        <v>0.21</v>
      </c>
      <c r="P150" s="389">
        <f t="shared" si="200"/>
        <v>0.09</v>
      </c>
      <c r="Q150" s="389">
        <f t="shared" ref="Q150" si="201">SUM(H150:H152)</f>
        <v>0.15</v>
      </c>
      <c r="R150" s="389">
        <f t="shared" ref="R150" si="202">SUM(I150:I152)</f>
        <v>0.26</v>
      </c>
      <c r="S150" s="389">
        <f t="shared" ref="S150" si="203">SUM(J150:J152)</f>
        <v>0.16999999999999998</v>
      </c>
      <c r="T150" s="389">
        <f t="shared" ref="T150" si="204">SUM(K150:K152)</f>
        <v>0.30000000000000004</v>
      </c>
      <c r="U150" s="402">
        <f t="shared" ref="U150" si="205">AVERAGE(L150:T150)</f>
        <v>0.18</v>
      </c>
      <c r="V150" s="302"/>
      <c r="W150" s="303"/>
      <c r="X150" s="303"/>
      <c r="Y150" s="303"/>
      <c r="Z150" s="303"/>
      <c r="AA150" s="303"/>
      <c r="AB150" s="303"/>
      <c r="AC150" s="303"/>
      <c r="AD150" s="303"/>
      <c r="AE150" s="303"/>
      <c r="AF150" s="303"/>
      <c r="AG150" s="303"/>
      <c r="AH150" s="303"/>
      <c r="AI150" s="303"/>
      <c r="AJ150" s="303"/>
      <c r="AK150" s="303"/>
      <c r="AL150" s="303"/>
      <c r="AM150" s="303"/>
      <c r="AN150" s="303"/>
      <c r="AO150" s="303"/>
      <c r="AP150" s="303"/>
      <c r="AQ150" s="303"/>
      <c r="AR150" s="401"/>
    </row>
    <row r="151" spans="1:44">
      <c r="A151" s="233">
        <v>43724</v>
      </c>
      <c r="B151" s="240">
        <v>1.9322453703703699</v>
      </c>
      <c r="C151" s="397">
        <v>0.01</v>
      </c>
      <c r="D151" s="389">
        <v>0</v>
      </c>
      <c r="E151" s="389">
        <v>0</v>
      </c>
      <c r="F151" s="389">
        <v>0.12</v>
      </c>
      <c r="G151" s="389">
        <v>0.03</v>
      </c>
      <c r="H151" s="389">
        <v>0</v>
      </c>
      <c r="I151" s="389">
        <v>0.16</v>
      </c>
      <c r="J151" s="389">
        <v>0.08</v>
      </c>
      <c r="K151" s="389">
        <v>0.06</v>
      </c>
      <c r="L151" s="391"/>
      <c r="M151" s="389"/>
      <c r="N151" s="389"/>
      <c r="O151" s="389"/>
      <c r="P151" s="389"/>
      <c r="Q151" s="389"/>
      <c r="R151" s="389"/>
      <c r="S151" s="389"/>
      <c r="T151" s="389"/>
      <c r="U151" s="402">
        <f t="shared" ref="U151" si="206">STDEV(L150:T150)/SQRT(COUNT(L150:T150))</f>
        <v>2.2791323885295586E-2</v>
      </c>
      <c r="V151" s="302"/>
      <c r="W151" s="303"/>
      <c r="X151" s="303"/>
      <c r="Y151" s="303"/>
      <c r="Z151" s="303"/>
      <c r="AA151" s="303"/>
      <c r="AB151" s="303"/>
      <c r="AC151" s="303"/>
      <c r="AD151" s="303"/>
      <c r="AE151" s="303"/>
      <c r="AF151" s="303"/>
      <c r="AG151" s="303"/>
      <c r="AH151" s="303"/>
      <c r="AI151" s="303"/>
      <c r="AJ151" s="303"/>
      <c r="AK151" s="303"/>
      <c r="AL151" s="303"/>
      <c r="AM151" s="303"/>
      <c r="AN151" s="303"/>
      <c r="AO151" s="303"/>
      <c r="AP151" s="303"/>
      <c r="AQ151" s="303"/>
      <c r="AR151" s="401"/>
    </row>
    <row r="152" spans="1:44">
      <c r="A152" s="233">
        <v>43724</v>
      </c>
      <c r="B152" s="240">
        <v>1.9461342592592601</v>
      </c>
      <c r="C152" s="397">
        <v>0.13</v>
      </c>
      <c r="D152" s="389">
        <v>0.11</v>
      </c>
      <c r="E152" s="389">
        <v>0.19</v>
      </c>
      <c r="F152" s="389">
        <v>0.04</v>
      </c>
      <c r="G152" s="389">
        <v>0.06</v>
      </c>
      <c r="H152" s="389">
        <v>0.03</v>
      </c>
      <c r="I152" s="389"/>
      <c r="J152" s="389">
        <v>0</v>
      </c>
      <c r="K152" s="389">
        <v>0.16</v>
      </c>
      <c r="L152" s="391"/>
      <c r="M152" s="389"/>
      <c r="N152" s="389"/>
      <c r="O152" s="389"/>
      <c r="P152" s="389"/>
      <c r="Q152" s="389"/>
      <c r="R152" s="389"/>
      <c r="S152" s="389"/>
      <c r="T152" s="389"/>
      <c r="U152" s="402"/>
      <c r="V152" s="302"/>
      <c r="W152" s="303"/>
      <c r="X152" s="303"/>
      <c r="Y152" s="303"/>
      <c r="Z152" s="303"/>
      <c r="AA152" s="303"/>
      <c r="AB152" s="303"/>
      <c r="AC152" s="303"/>
      <c r="AD152" s="303"/>
      <c r="AE152" s="303"/>
      <c r="AF152" s="303"/>
      <c r="AG152" s="303"/>
      <c r="AH152" s="303"/>
      <c r="AI152" s="303"/>
      <c r="AJ152" s="303"/>
      <c r="AK152" s="303"/>
      <c r="AL152" s="303"/>
      <c r="AM152" s="303"/>
      <c r="AN152" s="303"/>
      <c r="AO152" s="303"/>
      <c r="AP152" s="303"/>
      <c r="AQ152" s="303"/>
      <c r="AR152" s="401"/>
    </row>
    <row r="153" spans="1:44">
      <c r="A153" s="233">
        <v>43724</v>
      </c>
      <c r="B153" s="240">
        <v>1.96002314814815</v>
      </c>
      <c r="C153" s="397">
        <v>0.08</v>
      </c>
      <c r="D153" s="389"/>
      <c r="E153" s="389">
        <v>0.18</v>
      </c>
      <c r="F153" s="389">
        <v>0.12</v>
      </c>
      <c r="G153" s="389">
        <v>0.11</v>
      </c>
      <c r="H153" s="389">
        <v>0.22</v>
      </c>
      <c r="I153" s="389">
        <v>0.28000000000000003</v>
      </c>
      <c r="J153" s="389">
        <v>0.24</v>
      </c>
      <c r="K153" s="389">
        <v>0.02</v>
      </c>
      <c r="L153" s="391">
        <f t="shared" ref="L153:P153" si="207">SUM(C153:C155)</f>
        <v>0.46</v>
      </c>
      <c r="M153" s="389">
        <f t="shared" si="207"/>
        <v>0</v>
      </c>
      <c r="N153" s="389">
        <f t="shared" si="207"/>
        <v>0.18</v>
      </c>
      <c r="O153" s="389">
        <f t="shared" si="207"/>
        <v>0.35</v>
      </c>
      <c r="P153" s="389">
        <f t="shared" si="207"/>
        <v>0.2</v>
      </c>
      <c r="Q153" s="389">
        <f t="shared" ref="Q153" si="208">SUM(H153:H155)</f>
        <v>0.22</v>
      </c>
      <c r="R153" s="389">
        <f t="shared" ref="R153" si="209">SUM(I153:I155)</f>
        <v>0.31000000000000005</v>
      </c>
      <c r="S153" s="389">
        <f t="shared" ref="S153" si="210">SUM(J153:J155)</f>
        <v>0.43</v>
      </c>
      <c r="T153" s="389">
        <f t="shared" ref="T153" si="211">SUM(K153:K155)</f>
        <v>0.16999999999999998</v>
      </c>
      <c r="U153" s="402">
        <f t="shared" ref="U153" si="212">AVERAGE(L153:T153)</f>
        <v>0.25777777777777777</v>
      </c>
      <c r="V153" s="302"/>
      <c r="W153" s="303"/>
      <c r="X153" s="303"/>
      <c r="Y153" s="303"/>
      <c r="Z153" s="303"/>
      <c r="AA153" s="303"/>
      <c r="AB153" s="303"/>
      <c r="AC153" s="303"/>
      <c r="AD153" s="303"/>
      <c r="AE153" s="303"/>
      <c r="AF153" s="303"/>
      <c r="AG153" s="303"/>
      <c r="AH153" s="303"/>
      <c r="AI153" s="303"/>
      <c r="AJ153" s="303"/>
      <c r="AK153" s="303"/>
      <c r="AL153" s="303"/>
      <c r="AM153" s="303"/>
      <c r="AN153" s="303"/>
      <c r="AO153" s="303"/>
      <c r="AP153" s="303"/>
      <c r="AQ153" s="303"/>
      <c r="AR153" s="401"/>
    </row>
    <row r="154" spans="1:44">
      <c r="A154" s="233">
        <v>43724</v>
      </c>
      <c r="B154" s="240">
        <v>1.97391203703703</v>
      </c>
      <c r="C154" s="397">
        <v>0.24</v>
      </c>
      <c r="D154" s="389">
        <v>0</v>
      </c>
      <c r="E154" s="389"/>
      <c r="F154" s="389">
        <v>0.13</v>
      </c>
      <c r="G154" s="389">
        <v>0.09</v>
      </c>
      <c r="H154" s="389"/>
      <c r="I154" s="389">
        <v>0.03</v>
      </c>
      <c r="J154" s="389">
        <v>0.05</v>
      </c>
      <c r="K154" s="389">
        <v>0</v>
      </c>
      <c r="L154" s="391"/>
      <c r="M154" s="389"/>
      <c r="N154" s="389"/>
      <c r="O154" s="389"/>
      <c r="P154" s="389"/>
      <c r="Q154" s="389"/>
      <c r="R154" s="389"/>
      <c r="S154" s="389"/>
      <c r="T154" s="389"/>
      <c r="U154" s="402">
        <f t="shared" ref="U154" si="213">STDEV(L153:T153)/SQRT(COUNT(L153:T153))</f>
        <v>4.8125350728239376E-2</v>
      </c>
      <c r="V154" s="302"/>
      <c r="W154" s="303"/>
      <c r="X154" s="303"/>
      <c r="Y154" s="303"/>
      <c r="Z154" s="303"/>
      <c r="AA154" s="303"/>
      <c r="AB154" s="303"/>
      <c r="AC154" s="303"/>
      <c r="AD154" s="303"/>
      <c r="AE154" s="303"/>
      <c r="AF154" s="303"/>
      <c r="AG154" s="303"/>
      <c r="AH154" s="303"/>
      <c r="AI154" s="303"/>
      <c r="AJ154" s="303"/>
      <c r="AK154" s="303"/>
      <c r="AL154" s="303"/>
      <c r="AM154" s="303"/>
      <c r="AN154" s="303"/>
      <c r="AO154" s="303"/>
      <c r="AP154" s="303"/>
      <c r="AQ154" s="303"/>
      <c r="AR154" s="401"/>
    </row>
    <row r="155" spans="1:44">
      <c r="A155" s="233">
        <v>43724</v>
      </c>
      <c r="B155" s="240">
        <v>1.9878009259259199</v>
      </c>
      <c r="C155" s="397">
        <v>0.14000000000000001</v>
      </c>
      <c r="D155" s="389"/>
      <c r="E155" s="389"/>
      <c r="F155" s="389">
        <v>0.1</v>
      </c>
      <c r="G155" s="389"/>
      <c r="H155" s="389">
        <v>0</v>
      </c>
      <c r="I155" s="389">
        <v>0</v>
      </c>
      <c r="J155" s="389">
        <v>0.14000000000000001</v>
      </c>
      <c r="K155" s="389">
        <v>0.15</v>
      </c>
      <c r="L155" s="391"/>
      <c r="M155" s="389"/>
      <c r="N155" s="389"/>
      <c r="O155" s="389"/>
      <c r="P155" s="389"/>
      <c r="Q155" s="389"/>
      <c r="R155" s="389"/>
      <c r="S155" s="389"/>
      <c r="T155" s="389"/>
      <c r="U155" s="402"/>
      <c r="V155" s="302"/>
      <c r="W155" s="303"/>
      <c r="X155" s="303"/>
      <c r="Y155" s="303"/>
      <c r="Z155" s="303"/>
      <c r="AA155" s="303"/>
      <c r="AB155" s="303"/>
      <c r="AC155" s="303"/>
      <c r="AD155" s="303"/>
      <c r="AE155" s="303"/>
      <c r="AF155" s="303"/>
      <c r="AG155" s="303"/>
      <c r="AH155" s="303"/>
      <c r="AI155" s="303"/>
      <c r="AJ155" s="303"/>
      <c r="AK155" s="303"/>
      <c r="AL155" s="303"/>
      <c r="AM155" s="303"/>
      <c r="AN155" s="303"/>
      <c r="AO155" s="303"/>
      <c r="AP155" s="303"/>
      <c r="AQ155" s="303"/>
      <c r="AR155" s="401"/>
    </row>
    <row r="156" spans="1:44">
      <c r="A156" s="233">
        <v>43725</v>
      </c>
      <c r="B156" s="240">
        <v>2.001689814814815</v>
      </c>
      <c r="C156" s="397">
        <v>0.14000000000000001</v>
      </c>
      <c r="D156" s="389">
        <v>0.08</v>
      </c>
      <c r="E156" s="389">
        <v>0</v>
      </c>
      <c r="F156" s="389">
        <v>0.06</v>
      </c>
      <c r="G156" s="389"/>
      <c r="H156" s="389">
        <v>0.17</v>
      </c>
      <c r="I156" s="389">
        <v>0.17</v>
      </c>
      <c r="J156" s="389">
        <v>0.13</v>
      </c>
      <c r="K156" s="389">
        <v>0.14000000000000001</v>
      </c>
      <c r="L156" s="391">
        <f t="shared" ref="L156:P156" si="214">SUM(C156:C158)</f>
        <v>0.14000000000000001</v>
      </c>
      <c r="M156" s="389">
        <f t="shared" si="214"/>
        <v>0.29000000000000004</v>
      </c>
      <c r="N156" s="389">
        <f t="shared" si="214"/>
        <v>0.16</v>
      </c>
      <c r="O156" s="389">
        <f t="shared" si="214"/>
        <v>0.25</v>
      </c>
      <c r="P156" s="389">
        <f t="shared" si="214"/>
        <v>0.15</v>
      </c>
      <c r="Q156" s="389">
        <f t="shared" ref="Q156" si="215">SUM(H156:H158)</f>
        <v>0.29000000000000004</v>
      </c>
      <c r="R156" s="389">
        <f t="shared" ref="R156" si="216">SUM(I156:I158)</f>
        <v>0.19</v>
      </c>
      <c r="S156" s="389">
        <f t="shared" ref="S156" si="217">SUM(J156:J158)</f>
        <v>0.13</v>
      </c>
      <c r="T156" s="389">
        <f t="shared" ref="T156" si="218">SUM(K156:K158)</f>
        <v>0.2</v>
      </c>
      <c r="U156" s="402">
        <f t="shared" ref="U156" si="219">AVERAGE(L156:T156)</f>
        <v>0.2</v>
      </c>
      <c r="V156" s="302"/>
      <c r="W156" s="303"/>
      <c r="X156" s="303"/>
      <c r="Y156" s="303"/>
      <c r="Z156" s="303"/>
      <c r="AA156" s="303"/>
      <c r="AB156" s="303"/>
      <c r="AC156" s="303"/>
      <c r="AD156" s="303"/>
      <c r="AE156" s="303"/>
      <c r="AF156" s="303"/>
      <c r="AG156" s="303"/>
      <c r="AH156" s="303"/>
      <c r="AI156" s="303"/>
      <c r="AJ156" s="303"/>
      <c r="AK156" s="303"/>
      <c r="AL156" s="303"/>
      <c r="AM156" s="303"/>
      <c r="AN156" s="303"/>
      <c r="AO156" s="303"/>
      <c r="AP156" s="303"/>
      <c r="AQ156" s="303"/>
      <c r="AR156" s="401"/>
    </row>
    <row r="157" spans="1:44">
      <c r="A157" s="233">
        <v>43725</v>
      </c>
      <c r="B157" s="240">
        <v>2.0155787037037038</v>
      </c>
      <c r="C157" s="397"/>
      <c r="D157" s="389">
        <v>0.19</v>
      </c>
      <c r="E157" s="389">
        <v>0.16</v>
      </c>
      <c r="F157" s="389">
        <v>0.08</v>
      </c>
      <c r="G157" s="389">
        <v>0.06</v>
      </c>
      <c r="H157" s="389">
        <v>0.12</v>
      </c>
      <c r="I157" s="389">
        <v>0</v>
      </c>
      <c r="J157" s="389">
        <v>0</v>
      </c>
      <c r="K157" s="389">
        <v>0</v>
      </c>
      <c r="L157" s="391"/>
      <c r="M157" s="389"/>
      <c r="N157" s="389"/>
      <c r="O157" s="389"/>
      <c r="P157" s="389"/>
      <c r="Q157" s="389"/>
      <c r="R157" s="389"/>
      <c r="S157" s="389"/>
      <c r="T157" s="389"/>
      <c r="U157" s="402">
        <f t="shared" ref="U157" si="220">STDEV(L156:T156)/SQRT(COUNT(L156:T156))</f>
        <v>2.0883273476902792E-2</v>
      </c>
      <c r="V157" s="302"/>
      <c r="W157" s="303"/>
      <c r="X157" s="303"/>
      <c r="Y157" s="303"/>
      <c r="Z157" s="303"/>
      <c r="AA157" s="303"/>
      <c r="AB157" s="303"/>
      <c r="AC157" s="303"/>
      <c r="AD157" s="303"/>
      <c r="AE157" s="303"/>
      <c r="AF157" s="303"/>
      <c r="AG157" s="303"/>
      <c r="AH157" s="303"/>
      <c r="AI157" s="303"/>
      <c r="AJ157" s="303"/>
      <c r="AK157" s="303"/>
      <c r="AL157" s="303"/>
      <c r="AM157" s="303"/>
      <c r="AN157" s="303"/>
      <c r="AO157" s="303"/>
      <c r="AP157" s="303"/>
      <c r="AQ157" s="303"/>
      <c r="AR157" s="401"/>
    </row>
    <row r="158" spans="1:44">
      <c r="A158" s="233">
        <v>43725</v>
      </c>
      <c r="B158" s="240">
        <v>2.02946759259259</v>
      </c>
      <c r="C158" s="397">
        <v>0</v>
      </c>
      <c r="D158" s="389">
        <v>0.02</v>
      </c>
      <c r="E158" s="389"/>
      <c r="F158" s="389">
        <v>0.11</v>
      </c>
      <c r="G158" s="389">
        <v>0.09</v>
      </c>
      <c r="H158" s="389">
        <v>0</v>
      </c>
      <c r="I158" s="389">
        <v>0.02</v>
      </c>
      <c r="J158" s="389"/>
      <c r="K158" s="389">
        <v>0.06</v>
      </c>
      <c r="L158" s="391"/>
      <c r="M158" s="389"/>
      <c r="N158" s="389"/>
      <c r="O158" s="389"/>
      <c r="P158" s="389"/>
      <c r="Q158" s="389"/>
      <c r="R158" s="389"/>
      <c r="S158" s="389"/>
      <c r="T158" s="389"/>
      <c r="U158" s="402"/>
      <c r="V158" s="302"/>
      <c r="W158" s="303"/>
      <c r="X158" s="303"/>
      <c r="Y158" s="303"/>
      <c r="Z158" s="303"/>
      <c r="AA158" s="303"/>
      <c r="AB158" s="303"/>
      <c r="AC158" s="303"/>
      <c r="AD158" s="303"/>
      <c r="AE158" s="303"/>
      <c r="AF158" s="303"/>
      <c r="AG158" s="303"/>
      <c r="AH158" s="303"/>
      <c r="AI158" s="303"/>
      <c r="AJ158" s="303"/>
      <c r="AK158" s="303"/>
      <c r="AL158" s="303"/>
      <c r="AM158" s="303"/>
      <c r="AN158" s="303"/>
      <c r="AO158" s="303"/>
      <c r="AP158" s="303"/>
      <c r="AQ158" s="303"/>
      <c r="AR158" s="401"/>
    </row>
    <row r="159" spans="1:44">
      <c r="A159" s="233">
        <v>43725</v>
      </c>
      <c r="B159" s="240">
        <v>2.0433564814814802</v>
      </c>
      <c r="C159" s="397">
        <v>0</v>
      </c>
      <c r="D159" s="389"/>
      <c r="E159" s="389"/>
      <c r="F159" s="389">
        <v>0</v>
      </c>
      <c r="G159" s="389"/>
      <c r="H159" s="389"/>
      <c r="I159" s="389">
        <v>0.19</v>
      </c>
      <c r="J159" s="389">
        <v>0.13</v>
      </c>
      <c r="K159" s="389">
        <v>0.06</v>
      </c>
      <c r="L159" s="391">
        <f t="shared" ref="L159:P159" si="221">SUM(C159:C161)</f>
        <v>0.16</v>
      </c>
      <c r="M159" s="389">
        <f t="shared" si="221"/>
        <v>0</v>
      </c>
      <c r="N159" s="389">
        <f t="shared" si="221"/>
        <v>0</v>
      </c>
      <c r="O159" s="389">
        <f t="shared" si="221"/>
        <v>0.15000000000000002</v>
      </c>
      <c r="P159" s="389">
        <f t="shared" si="221"/>
        <v>0.23</v>
      </c>
      <c r="Q159" s="389">
        <f t="shared" ref="Q159" si="222">SUM(H159:H161)</f>
        <v>0.12</v>
      </c>
      <c r="R159" s="389">
        <f t="shared" ref="R159" si="223">SUM(I159:I161)</f>
        <v>0.56000000000000005</v>
      </c>
      <c r="S159" s="389">
        <f t="shared" ref="S159" si="224">SUM(J159:J161)</f>
        <v>0.13</v>
      </c>
      <c r="T159" s="389">
        <f t="shared" ref="T159" si="225">SUM(K159:K161)</f>
        <v>0.26</v>
      </c>
      <c r="U159" s="402">
        <f t="shared" ref="U159" si="226">AVERAGE(L159:T159)</f>
        <v>0.1788888888888889</v>
      </c>
      <c r="V159" s="302"/>
      <c r="W159" s="303"/>
      <c r="X159" s="303"/>
      <c r="Y159" s="303"/>
      <c r="Z159" s="303"/>
      <c r="AA159" s="303"/>
      <c r="AB159" s="303"/>
      <c r="AC159" s="303"/>
      <c r="AD159" s="303"/>
      <c r="AE159" s="303"/>
      <c r="AF159" s="303"/>
      <c r="AG159" s="303"/>
      <c r="AH159" s="303"/>
      <c r="AI159" s="303"/>
      <c r="AJ159" s="303"/>
      <c r="AK159" s="303"/>
      <c r="AL159" s="303"/>
      <c r="AM159" s="303"/>
      <c r="AN159" s="303"/>
      <c r="AO159" s="303"/>
      <c r="AP159" s="303"/>
      <c r="AQ159" s="303"/>
      <c r="AR159" s="401"/>
    </row>
    <row r="160" spans="1:44">
      <c r="A160" s="233">
        <v>43725</v>
      </c>
      <c r="B160" s="240">
        <v>2.0572453703703699</v>
      </c>
      <c r="C160" s="397">
        <v>0</v>
      </c>
      <c r="D160" s="389">
        <v>0</v>
      </c>
      <c r="E160" s="389">
        <v>0</v>
      </c>
      <c r="F160" s="389">
        <v>0.05</v>
      </c>
      <c r="G160" s="389">
        <v>0.23</v>
      </c>
      <c r="H160" s="389">
        <v>0</v>
      </c>
      <c r="I160" s="389">
        <v>0.28000000000000003</v>
      </c>
      <c r="J160" s="389">
        <v>0</v>
      </c>
      <c r="K160" s="389">
        <v>0.1</v>
      </c>
      <c r="L160" s="391"/>
      <c r="M160" s="389"/>
      <c r="N160" s="389"/>
      <c r="O160" s="389"/>
      <c r="P160" s="389"/>
      <c r="Q160" s="389"/>
      <c r="R160" s="389"/>
      <c r="S160" s="389"/>
      <c r="T160" s="389"/>
      <c r="U160" s="402">
        <f t="shared" ref="U160" si="227">STDEV(L159:T159)/SQRT(COUNT(L159:T159))</f>
        <v>5.5962399193179614E-2</v>
      </c>
      <c r="V160" s="302"/>
      <c r="W160" s="303"/>
      <c r="X160" s="303"/>
      <c r="Y160" s="303"/>
      <c r="Z160" s="303"/>
      <c r="AA160" s="303"/>
      <c r="AB160" s="303"/>
      <c r="AC160" s="303"/>
      <c r="AD160" s="303"/>
      <c r="AE160" s="303"/>
      <c r="AF160" s="303"/>
      <c r="AG160" s="303"/>
      <c r="AH160" s="303"/>
      <c r="AI160" s="303"/>
      <c r="AJ160" s="303"/>
      <c r="AK160" s="303"/>
      <c r="AL160" s="303"/>
      <c r="AM160" s="303"/>
      <c r="AN160" s="303"/>
      <c r="AO160" s="303"/>
      <c r="AP160" s="303"/>
      <c r="AQ160" s="303"/>
      <c r="AR160" s="401"/>
    </row>
    <row r="161" spans="1:44">
      <c r="A161" s="233">
        <v>43725</v>
      </c>
      <c r="B161" s="240">
        <v>2.0711342592592601</v>
      </c>
      <c r="C161" s="397">
        <v>0.16</v>
      </c>
      <c r="D161" s="389"/>
      <c r="E161" s="389"/>
      <c r="F161" s="389">
        <v>0.1</v>
      </c>
      <c r="G161" s="389"/>
      <c r="H161" s="389">
        <v>0.12</v>
      </c>
      <c r="I161" s="389">
        <v>0.09</v>
      </c>
      <c r="J161" s="389">
        <v>0</v>
      </c>
      <c r="K161" s="389">
        <v>0.1</v>
      </c>
      <c r="L161" s="391"/>
      <c r="M161" s="389"/>
      <c r="N161" s="389"/>
      <c r="O161" s="389"/>
      <c r="P161" s="389"/>
      <c r="Q161" s="389"/>
      <c r="R161" s="389"/>
      <c r="S161" s="389"/>
      <c r="T161" s="389"/>
      <c r="U161" s="402"/>
      <c r="V161" s="302"/>
      <c r="W161" s="303"/>
      <c r="X161" s="303"/>
      <c r="Y161" s="303"/>
      <c r="Z161" s="303"/>
      <c r="AA161" s="303"/>
      <c r="AB161" s="303"/>
      <c r="AC161" s="303"/>
      <c r="AD161" s="303"/>
      <c r="AE161" s="303"/>
      <c r="AF161" s="303"/>
      <c r="AG161" s="303"/>
      <c r="AH161" s="303"/>
      <c r="AI161" s="303"/>
      <c r="AJ161" s="303"/>
      <c r="AK161" s="303"/>
      <c r="AL161" s="303"/>
      <c r="AM161" s="303"/>
      <c r="AN161" s="303"/>
      <c r="AO161" s="303"/>
      <c r="AP161" s="303"/>
      <c r="AQ161" s="303"/>
      <c r="AR161" s="401"/>
    </row>
    <row r="162" spans="1:44">
      <c r="A162" s="233">
        <v>43725</v>
      </c>
      <c r="B162" s="240">
        <v>2.0850231481481498</v>
      </c>
      <c r="C162" s="397">
        <v>0.21</v>
      </c>
      <c r="D162" s="389"/>
      <c r="E162" s="389">
        <v>0.04</v>
      </c>
      <c r="F162" s="389">
        <v>0</v>
      </c>
      <c r="G162" s="389">
        <v>0</v>
      </c>
      <c r="H162" s="389">
        <v>0.13</v>
      </c>
      <c r="I162" s="389">
        <v>0</v>
      </c>
      <c r="J162" s="389"/>
      <c r="K162" s="389"/>
      <c r="L162" s="391">
        <f t="shared" ref="L162:P162" si="228">SUM(C162:C164)</f>
        <v>0.25</v>
      </c>
      <c r="M162" s="389">
        <f t="shared" si="228"/>
        <v>0.27</v>
      </c>
      <c r="N162" s="389">
        <f t="shared" si="228"/>
        <v>0.35</v>
      </c>
      <c r="O162" s="389">
        <f t="shared" si="228"/>
        <v>0.15</v>
      </c>
      <c r="P162" s="389">
        <f t="shared" si="228"/>
        <v>7.0000000000000007E-2</v>
      </c>
      <c r="Q162" s="389">
        <f t="shared" ref="Q162" si="229">SUM(H162:H164)</f>
        <v>0.41000000000000003</v>
      </c>
      <c r="R162" s="389">
        <f t="shared" ref="R162" si="230">SUM(I162:I164)</f>
        <v>0</v>
      </c>
      <c r="S162" s="389">
        <f t="shared" ref="S162" si="231">SUM(J162:J164)</f>
        <v>0.22000000000000003</v>
      </c>
      <c r="T162" s="389">
        <f t="shared" ref="T162" si="232">SUM(K162:K164)</f>
        <v>0.19</v>
      </c>
      <c r="U162" s="402">
        <f t="shared" ref="U162" si="233">AVERAGE(L162:T162)</f>
        <v>0.2122222222222222</v>
      </c>
      <c r="V162" s="302"/>
      <c r="W162" s="303"/>
      <c r="X162" s="303"/>
      <c r="Y162" s="303"/>
      <c r="Z162" s="303"/>
      <c r="AA162" s="303"/>
      <c r="AB162" s="303"/>
      <c r="AC162" s="303"/>
      <c r="AD162" s="303"/>
      <c r="AE162" s="303"/>
      <c r="AF162" s="303"/>
      <c r="AG162" s="303"/>
      <c r="AH162" s="303"/>
      <c r="AI162" s="303"/>
      <c r="AJ162" s="303"/>
      <c r="AK162" s="303"/>
      <c r="AL162" s="303"/>
      <c r="AM162" s="303"/>
      <c r="AN162" s="303"/>
      <c r="AO162" s="303"/>
      <c r="AP162" s="303"/>
      <c r="AQ162" s="303"/>
      <c r="AR162" s="401"/>
    </row>
    <row r="163" spans="1:44">
      <c r="A163" s="233">
        <v>43725</v>
      </c>
      <c r="B163" s="240">
        <v>2.0989120370370302</v>
      </c>
      <c r="C163" s="397">
        <v>0.04</v>
      </c>
      <c r="D163" s="389">
        <v>0.13</v>
      </c>
      <c r="E163" s="389">
        <v>0.16</v>
      </c>
      <c r="F163" s="389">
        <v>0</v>
      </c>
      <c r="G163" s="389">
        <v>0</v>
      </c>
      <c r="H163" s="389">
        <v>0</v>
      </c>
      <c r="I163" s="389"/>
      <c r="J163" s="389">
        <v>0.17</v>
      </c>
      <c r="K163" s="389">
        <v>0.1</v>
      </c>
      <c r="L163" s="391"/>
      <c r="M163" s="389"/>
      <c r="N163" s="389"/>
      <c r="O163" s="389"/>
      <c r="P163" s="389"/>
      <c r="Q163" s="389"/>
      <c r="R163" s="389"/>
      <c r="S163" s="389"/>
      <c r="T163" s="389"/>
      <c r="U163" s="402">
        <f t="shared" ref="U163" si="234">STDEV(L162:T162)/SQRT(COUNT(L162:T162))</f>
        <v>4.2907451365888083E-2</v>
      </c>
      <c r="V163" s="302"/>
      <c r="W163" s="303"/>
      <c r="X163" s="303"/>
      <c r="Y163" s="303"/>
      <c r="Z163" s="303"/>
      <c r="AA163" s="303"/>
      <c r="AB163" s="303"/>
      <c r="AC163" s="303"/>
      <c r="AD163" s="303"/>
      <c r="AE163" s="303"/>
      <c r="AF163" s="303"/>
      <c r="AG163" s="303"/>
      <c r="AH163" s="303"/>
      <c r="AI163" s="303"/>
      <c r="AJ163" s="303"/>
      <c r="AK163" s="303"/>
      <c r="AL163" s="303"/>
      <c r="AM163" s="303"/>
      <c r="AN163" s="303"/>
      <c r="AO163" s="303"/>
      <c r="AP163" s="303"/>
      <c r="AQ163" s="303"/>
      <c r="AR163" s="401"/>
    </row>
    <row r="164" spans="1:44">
      <c r="A164" s="233">
        <v>43725</v>
      </c>
      <c r="B164" s="240">
        <v>2.1128009259259199</v>
      </c>
      <c r="C164" s="397">
        <v>0</v>
      </c>
      <c r="D164" s="389">
        <v>0.14000000000000001</v>
      </c>
      <c r="E164" s="389">
        <v>0.15</v>
      </c>
      <c r="F164" s="389">
        <v>0.15</v>
      </c>
      <c r="G164" s="389">
        <v>7.0000000000000007E-2</v>
      </c>
      <c r="H164" s="389">
        <v>0.28000000000000003</v>
      </c>
      <c r="I164" s="389">
        <v>0</v>
      </c>
      <c r="J164" s="389">
        <v>0.05</v>
      </c>
      <c r="K164" s="389">
        <v>0.09</v>
      </c>
      <c r="L164" s="391"/>
      <c r="M164" s="389"/>
      <c r="N164" s="389"/>
      <c r="O164" s="389"/>
      <c r="P164" s="389"/>
      <c r="Q164" s="389"/>
      <c r="R164" s="389"/>
      <c r="S164" s="389"/>
      <c r="T164" s="389"/>
      <c r="U164" s="402"/>
      <c r="V164" s="302"/>
      <c r="W164" s="303"/>
      <c r="X164" s="303"/>
      <c r="Y164" s="303"/>
      <c r="Z164" s="303"/>
      <c r="AA164" s="303"/>
      <c r="AB164" s="303"/>
      <c r="AC164" s="303"/>
      <c r="AD164" s="303"/>
      <c r="AE164" s="303"/>
      <c r="AF164" s="303"/>
      <c r="AG164" s="303"/>
      <c r="AH164" s="303"/>
      <c r="AI164" s="303"/>
      <c r="AJ164" s="303"/>
      <c r="AK164" s="303"/>
      <c r="AL164" s="303"/>
      <c r="AM164" s="303"/>
      <c r="AN164" s="303"/>
      <c r="AO164" s="303"/>
      <c r="AP164" s="303"/>
      <c r="AQ164" s="303"/>
      <c r="AR164" s="401"/>
    </row>
    <row r="165" spans="1:44">
      <c r="A165" s="233">
        <v>43725</v>
      </c>
      <c r="B165" s="240">
        <v>2.1266898148148101</v>
      </c>
      <c r="C165" s="397">
        <v>0.08</v>
      </c>
      <c r="D165" s="389"/>
      <c r="E165" s="389">
        <v>0</v>
      </c>
      <c r="F165" s="389">
        <v>0</v>
      </c>
      <c r="G165" s="389">
        <v>7.0000000000000007E-2</v>
      </c>
      <c r="H165" s="389"/>
      <c r="I165" s="389">
        <v>0.05</v>
      </c>
      <c r="J165" s="389">
        <v>0.18</v>
      </c>
      <c r="K165" s="389"/>
      <c r="L165" s="391">
        <f t="shared" ref="L165:P165" si="235">SUM(C165:C167)</f>
        <v>0.08</v>
      </c>
      <c r="M165" s="389">
        <f t="shared" si="235"/>
        <v>0.02</v>
      </c>
      <c r="N165" s="389">
        <f t="shared" si="235"/>
        <v>0</v>
      </c>
      <c r="O165" s="389">
        <f t="shared" si="235"/>
        <v>0.02</v>
      </c>
      <c r="P165" s="389">
        <f t="shared" si="235"/>
        <v>0.17</v>
      </c>
      <c r="Q165" s="389">
        <f t="shared" ref="Q165" si="236">SUM(H165:H167)</f>
        <v>0</v>
      </c>
      <c r="R165" s="389">
        <f t="shared" ref="R165" si="237">SUM(I165:I167)</f>
        <v>0.39</v>
      </c>
      <c r="S165" s="389">
        <f t="shared" ref="S165" si="238">SUM(J165:J167)</f>
        <v>0.35</v>
      </c>
      <c r="T165" s="389">
        <f t="shared" ref="T165" si="239">SUM(K165:K167)</f>
        <v>0.15000000000000002</v>
      </c>
      <c r="U165" s="402">
        <f t="shared" ref="U165" si="240">AVERAGE(L165:T165)</f>
        <v>0.13111111111111112</v>
      </c>
      <c r="V165" s="302"/>
      <c r="W165" s="303"/>
      <c r="X165" s="303"/>
      <c r="Y165" s="303"/>
      <c r="Z165" s="303"/>
      <c r="AA165" s="303"/>
      <c r="AB165" s="303"/>
      <c r="AC165" s="303"/>
      <c r="AD165" s="303"/>
      <c r="AE165" s="303"/>
      <c r="AF165" s="303"/>
      <c r="AG165" s="303"/>
      <c r="AH165" s="303"/>
      <c r="AI165" s="303"/>
      <c r="AJ165" s="303"/>
      <c r="AK165" s="303"/>
      <c r="AL165" s="303"/>
      <c r="AM165" s="303"/>
      <c r="AN165" s="303"/>
      <c r="AO165" s="303"/>
      <c r="AP165" s="303"/>
      <c r="AQ165" s="303"/>
      <c r="AR165" s="401"/>
    </row>
    <row r="166" spans="1:44">
      <c r="A166" s="233">
        <v>43725</v>
      </c>
      <c r="B166" s="240">
        <v>2.1405787037036998</v>
      </c>
      <c r="C166" s="397"/>
      <c r="D166" s="389">
        <v>0</v>
      </c>
      <c r="E166" s="389"/>
      <c r="F166" s="389">
        <v>0.02</v>
      </c>
      <c r="G166" s="389">
        <v>0</v>
      </c>
      <c r="H166" s="389">
        <v>0</v>
      </c>
      <c r="I166" s="389">
        <v>0.34</v>
      </c>
      <c r="J166" s="389">
        <v>0.05</v>
      </c>
      <c r="K166" s="389">
        <v>0.1</v>
      </c>
      <c r="L166" s="391"/>
      <c r="M166" s="389"/>
      <c r="N166" s="389"/>
      <c r="O166" s="389"/>
      <c r="P166" s="389"/>
      <c r="Q166" s="389"/>
      <c r="R166" s="389"/>
      <c r="S166" s="389"/>
      <c r="T166" s="389"/>
      <c r="U166" s="402">
        <f t="shared" ref="U166" si="241">STDEV(L165:T165)/SQRT(COUNT(L165:T165))</f>
        <v>4.9789681116462405E-2</v>
      </c>
      <c r="V166" s="302"/>
      <c r="W166" s="303"/>
      <c r="X166" s="303"/>
      <c r="Y166" s="303"/>
      <c r="Z166" s="303"/>
      <c r="AA166" s="303"/>
      <c r="AB166" s="303"/>
      <c r="AC166" s="303"/>
      <c r="AD166" s="303"/>
      <c r="AE166" s="303"/>
      <c r="AF166" s="303"/>
      <c r="AG166" s="303"/>
      <c r="AH166" s="303"/>
      <c r="AI166" s="303"/>
      <c r="AJ166" s="303"/>
      <c r="AK166" s="303"/>
      <c r="AL166" s="303"/>
      <c r="AM166" s="303"/>
      <c r="AN166" s="303"/>
      <c r="AO166" s="303"/>
      <c r="AP166" s="303"/>
      <c r="AQ166" s="303"/>
      <c r="AR166" s="401"/>
    </row>
    <row r="167" spans="1:44">
      <c r="A167" s="233">
        <v>43725</v>
      </c>
      <c r="B167" s="240">
        <v>2.15446759259259</v>
      </c>
      <c r="C167" s="397">
        <v>0</v>
      </c>
      <c r="D167" s="389">
        <v>0.02</v>
      </c>
      <c r="E167" s="389"/>
      <c r="F167" s="389"/>
      <c r="G167" s="389">
        <v>0.1</v>
      </c>
      <c r="H167" s="389">
        <v>0</v>
      </c>
      <c r="I167" s="389"/>
      <c r="J167" s="389">
        <v>0.12</v>
      </c>
      <c r="K167" s="389">
        <v>0.05</v>
      </c>
      <c r="L167" s="391"/>
      <c r="M167" s="389"/>
      <c r="N167" s="389"/>
      <c r="O167" s="389"/>
      <c r="P167" s="389"/>
      <c r="Q167" s="389"/>
      <c r="R167" s="389"/>
      <c r="S167" s="389"/>
      <c r="T167" s="389"/>
      <c r="U167" s="402"/>
      <c r="V167" s="302"/>
      <c r="W167" s="303"/>
      <c r="X167" s="303"/>
      <c r="Y167" s="303"/>
      <c r="Z167" s="303"/>
      <c r="AA167" s="303"/>
      <c r="AB167" s="303"/>
      <c r="AC167" s="303"/>
      <c r="AD167" s="303"/>
      <c r="AE167" s="303"/>
      <c r="AF167" s="303"/>
      <c r="AG167" s="303"/>
      <c r="AH167" s="303"/>
      <c r="AI167" s="303"/>
      <c r="AJ167" s="303"/>
      <c r="AK167" s="303"/>
      <c r="AL167" s="303"/>
      <c r="AM167" s="303"/>
      <c r="AN167" s="303"/>
      <c r="AO167" s="303"/>
      <c r="AP167" s="303"/>
      <c r="AQ167" s="303"/>
      <c r="AR167" s="401"/>
    </row>
    <row r="168" spans="1:44">
      <c r="A168" s="233">
        <v>43725</v>
      </c>
      <c r="B168" s="240">
        <v>2.1683564814814802</v>
      </c>
      <c r="C168" s="397">
        <v>0.19</v>
      </c>
      <c r="D168" s="389"/>
      <c r="E168" s="389">
        <v>0.05</v>
      </c>
      <c r="F168" s="389">
        <v>0</v>
      </c>
      <c r="G168" s="389"/>
      <c r="H168" s="389">
        <v>0</v>
      </c>
      <c r="I168" s="389">
        <v>0.19</v>
      </c>
      <c r="J168" s="389">
        <v>0.1</v>
      </c>
      <c r="K168" s="389">
        <v>7.0000000000000007E-2</v>
      </c>
      <c r="L168" s="391">
        <f t="shared" ref="L168:P168" si="242">SUM(C168:C170)</f>
        <v>0.36</v>
      </c>
      <c r="M168" s="389">
        <f t="shared" si="242"/>
        <v>0.2</v>
      </c>
      <c r="N168" s="389">
        <f t="shared" si="242"/>
        <v>0.37</v>
      </c>
      <c r="O168" s="389">
        <f t="shared" si="242"/>
        <v>0.22</v>
      </c>
      <c r="P168" s="389">
        <f t="shared" si="242"/>
        <v>0.17</v>
      </c>
      <c r="Q168" s="389">
        <f t="shared" ref="Q168" si="243">SUM(H168:H170)</f>
        <v>0.18</v>
      </c>
      <c r="R168" s="389">
        <f t="shared" ref="R168" si="244">SUM(I168:I170)</f>
        <v>0.46</v>
      </c>
      <c r="S168" s="389">
        <f t="shared" ref="S168" si="245">SUM(J168:J170)</f>
        <v>0.1</v>
      </c>
      <c r="T168" s="389">
        <f t="shared" ref="T168" si="246">SUM(K168:K170)</f>
        <v>0.19</v>
      </c>
      <c r="U168" s="402">
        <f t="shared" ref="U168" si="247">AVERAGE(L168:T168)</f>
        <v>0.25</v>
      </c>
      <c r="V168" s="302"/>
      <c r="W168" s="303"/>
      <c r="X168" s="303"/>
      <c r="Y168" s="303"/>
      <c r="Z168" s="303"/>
      <c r="AA168" s="303"/>
      <c r="AB168" s="303"/>
      <c r="AC168" s="303"/>
      <c r="AD168" s="303"/>
      <c r="AE168" s="303"/>
      <c r="AF168" s="303"/>
      <c r="AG168" s="303"/>
      <c r="AH168" s="303"/>
      <c r="AI168" s="303"/>
      <c r="AJ168" s="303"/>
      <c r="AK168" s="303"/>
      <c r="AL168" s="303"/>
      <c r="AM168" s="303"/>
      <c r="AN168" s="303"/>
      <c r="AO168" s="303"/>
      <c r="AP168" s="303"/>
      <c r="AQ168" s="303"/>
      <c r="AR168" s="401"/>
    </row>
    <row r="169" spans="1:44">
      <c r="A169" s="233">
        <v>43725</v>
      </c>
      <c r="B169" s="240">
        <v>2.1822453703703699</v>
      </c>
      <c r="C169" s="397"/>
      <c r="D169" s="389">
        <v>0</v>
      </c>
      <c r="E169" s="389">
        <v>0.18</v>
      </c>
      <c r="F169" s="389">
        <v>0</v>
      </c>
      <c r="G169" s="389">
        <v>0</v>
      </c>
      <c r="H169" s="389">
        <v>7.0000000000000007E-2</v>
      </c>
      <c r="I169" s="389">
        <v>0.27</v>
      </c>
      <c r="J169" s="389"/>
      <c r="K169" s="389">
        <v>0</v>
      </c>
      <c r="L169" s="391"/>
      <c r="M169" s="389"/>
      <c r="N169" s="389"/>
      <c r="O169" s="389"/>
      <c r="P169" s="389"/>
      <c r="Q169" s="389"/>
      <c r="R169" s="389"/>
      <c r="S169" s="389"/>
      <c r="T169" s="389"/>
      <c r="U169" s="402">
        <f t="shared" ref="U169" si="248">STDEV(L168:T168)/SQRT(COUNT(L168:T168))</f>
        <v>3.9334745737353148E-2</v>
      </c>
      <c r="V169" s="302"/>
      <c r="W169" s="303"/>
      <c r="X169" s="303"/>
      <c r="Y169" s="303"/>
      <c r="Z169" s="303"/>
      <c r="AA169" s="303"/>
      <c r="AB169" s="303"/>
      <c r="AC169" s="303"/>
      <c r="AD169" s="303"/>
      <c r="AE169" s="303"/>
      <c r="AF169" s="303"/>
      <c r="AG169" s="303"/>
      <c r="AH169" s="303"/>
      <c r="AI169" s="303"/>
      <c r="AJ169" s="303"/>
      <c r="AK169" s="303"/>
      <c r="AL169" s="303"/>
      <c r="AM169" s="303"/>
      <c r="AN169" s="303"/>
      <c r="AO169" s="303"/>
      <c r="AP169" s="303"/>
      <c r="AQ169" s="303"/>
      <c r="AR169" s="401"/>
    </row>
    <row r="170" spans="1:44">
      <c r="A170" s="233">
        <v>43725</v>
      </c>
      <c r="B170" s="240">
        <v>2.1961342592592601</v>
      </c>
      <c r="C170" s="397">
        <v>0.17</v>
      </c>
      <c r="D170" s="389">
        <v>0.2</v>
      </c>
      <c r="E170" s="389">
        <v>0.14000000000000001</v>
      </c>
      <c r="F170" s="389">
        <v>0.22</v>
      </c>
      <c r="G170" s="389">
        <v>0.17</v>
      </c>
      <c r="H170" s="389">
        <v>0.11</v>
      </c>
      <c r="I170" s="389">
        <v>0</v>
      </c>
      <c r="J170" s="389">
        <v>0</v>
      </c>
      <c r="K170" s="389">
        <v>0.12</v>
      </c>
      <c r="L170" s="391"/>
      <c r="M170" s="389"/>
      <c r="N170" s="389"/>
      <c r="O170" s="389"/>
      <c r="P170" s="389"/>
      <c r="Q170" s="389"/>
      <c r="R170" s="389"/>
      <c r="S170" s="389"/>
      <c r="T170" s="389"/>
      <c r="U170" s="402"/>
      <c r="V170" s="302"/>
      <c r="W170" s="303"/>
      <c r="X170" s="303"/>
      <c r="Y170" s="303"/>
      <c r="Z170" s="303"/>
      <c r="AA170" s="303"/>
      <c r="AB170" s="303"/>
      <c r="AC170" s="303"/>
      <c r="AD170" s="303"/>
      <c r="AE170" s="303"/>
      <c r="AF170" s="303"/>
      <c r="AG170" s="303"/>
      <c r="AH170" s="303"/>
      <c r="AI170" s="303"/>
      <c r="AJ170" s="303"/>
      <c r="AK170" s="303"/>
      <c r="AL170" s="303"/>
      <c r="AM170" s="303"/>
      <c r="AN170" s="303"/>
      <c r="AO170" s="303"/>
      <c r="AP170" s="303"/>
      <c r="AQ170" s="303"/>
      <c r="AR170" s="401"/>
    </row>
    <row r="171" spans="1:44">
      <c r="A171" s="233">
        <v>43725</v>
      </c>
      <c r="B171" s="240">
        <v>2.21002314814814</v>
      </c>
      <c r="C171" s="397">
        <v>0</v>
      </c>
      <c r="D171" s="389"/>
      <c r="E171" s="389"/>
      <c r="F171" s="389">
        <v>0</v>
      </c>
      <c r="G171" s="389">
        <v>0.09</v>
      </c>
      <c r="H171" s="389"/>
      <c r="I171" s="389">
        <v>0</v>
      </c>
      <c r="J171" s="389"/>
      <c r="K171" s="389">
        <v>0</v>
      </c>
      <c r="L171" s="391">
        <f t="shared" ref="L171:P171" si="249">SUM(C171:C173)</f>
        <v>0.13</v>
      </c>
      <c r="M171" s="389">
        <f t="shared" si="249"/>
        <v>0.12</v>
      </c>
      <c r="N171" s="389">
        <f t="shared" si="249"/>
        <v>0.17</v>
      </c>
      <c r="O171" s="389">
        <f t="shared" si="249"/>
        <v>0</v>
      </c>
      <c r="P171" s="389">
        <f t="shared" si="249"/>
        <v>0.27</v>
      </c>
      <c r="Q171" s="389">
        <f t="shared" ref="Q171" si="250">SUM(H171:H173)</f>
        <v>0</v>
      </c>
      <c r="R171" s="389">
        <f t="shared" ref="R171" si="251">SUM(I171:I173)</f>
        <v>0</v>
      </c>
      <c r="S171" s="389">
        <f t="shared" ref="S171" si="252">SUM(J171:J173)</f>
        <v>0.28999999999999998</v>
      </c>
      <c r="T171" s="389">
        <f t="shared" ref="T171" si="253">SUM(K171:K173)</f>
        <v>0</v>
      </c>
      <c r="U171" s="402">
        <f t="shared" ref="U171" si="254">AVERAGE(L171:T171)</f>
        <v>0.10888888888888888</v>
      </c>
      <c r="V171" s="302"/>
      <c r="W171" s="303"/>
      <c r="X171" s="303"/>
      <c r="Y171" s="303"/>
      <c r="Z171" s="303"/>
      <c r="AA171" s="303"/>
      <c r="AB171" s="303"/>
      <c r="AC171" s="303"/>
      <c r="AD171" s="303"/>
      <c r="AE171" s="303"/>
      <c r="AF171" s="303"/>
      <c r="AG171" s="303"/>
      <c r="AH171" s="303"/>
      <c r="AI171" s="303"/>
      <c r="AJ171" s="303"/>
      <c r="AK171" s="303"/>
      <c r="AL171" s="303"/>
      <c r="AM171" s="303"/>
      <c r="AN171" s="303"/>
      <c r="AO171" s="303"/>
      <c r="AP171" s="303"/>
      <c r="AQ171" s="303"/>
      <c r="AR171" s="401"/>
    </row>
    <row r="172" spans="1:44">
      <c r="A172" s="233">
        <v>43725</v>
      </c>
      <c r="B172" s="240">
        <v>2.2239120370370302</v>
      </c>
      <c r="C172" s="397">
        <v>0</v>
      </c>
      <c r="D172" s="389"/>
      <c r="E172" s="389">
        <v>0</v>
      </c>
      <c r="F172" s="389"/>
      <c r="G172" s="389">
        <v>0.12</v>
      </c>
      <c r="H172" s="389">
        <v>0</v>
      </c>
      <c r="I172" s="389">
        <v>0</v>
      </c>
      <c r="J172" s="389">
        <v>0.28999999999999998</v>
      </c>
      <c r="K172" s="389">
        <v>0</v>
      </c>
      <c r="L172" s="391"/>
      <c r="M172" s="389"/>
      <c r="N172" s="389"/>
      <c r="O172" s="389"/>
      <c r="P172" s="389"/>
      <c r="Q172" s="389"/>
      <c r="R172" s="389"/>
      <c r="S172" s="389"/>
      <c r="T172" s="389"/>
      <c r="U172" s="402">
        <f t="shared" ref="U172" si="255">STDEV(L171:T171)/SQRT(COUNT(L171:T171))</f>
        <v>3.9173561252898212E-2</v>
      </c>
      <c r="V172" s="302"/>
      <c r="W172" s="303"/>
      <c r="X172" s="303"/>
      <c r="Y172" s="303"/>
      <c r="Z172" s="303"/>
      <c r="AA172" s="303"/>
      <c r="AB172" s="303"/>
      <c r="AC172" s="303"/>
      <c r="AD172" s="303"/>
      <c r="AE172" s="303"/>
      <c r="AF172" s="303"/>
      <c r="AG172" s="303"/>
      <c r="AH172" s="303"/>
      <c r="AI172" s="303"/>
      <c r="AJ172" s="303"/>
      <c r="AK172" s="303"/>
      <c r="AL172" s="303"/>
      <c r="AM172" s="303"/>
      <c r="AN172" s="303"/>
      <c r="AO172" s="303"/>
      <c r="AP172" s="303"/>
      <c r="AQ172" s="303"/>
      <c r="AR172" s="401"/>
    </row>
    <row r="173" spans="1:44">
      <c r="A173" s="233">
        <v>43725</v>
      </c>
      <c r="B173" s="240">
        <v>2.2378009259259199</v>
      </c>
      <c r="C173" s="397">
        <v>0.13</v>
      </c>
      <c r="D173" s="389">
        <v>0.12</v>
      </c>
      <c r="E173" s="389">
        <v>0.17</v>
      </c>
      <c r="F173" s="389">
        <v>0</v>
      </c>
      <c r="G173" s="389">
        <v>0.06</v>
      </c>
      <c r="H173" s="389">
        <v>0</v>
      </c>
      <c r="I173" s="389">
        <v>0</v>
      </c>
      <c r="J173" s="389">
        <v>0</v>
      </c>
      <c r="K173" s="389">
        <v>0</v>
      </c>
      <c r="L173" s="391"/>
      <c r="M173" s="389"/>
      <c r="N173" s="389"/>
      <c r="O173" s="389"/>
      <c r="P173" s="389"/>
      <c r="Q173" s="389"/>
      <c r="R173" s="389"/>
      <c r="S173" s="389"/>
      <c r="T173" s="389"/>
      <c r="U173" s="402"/>
      <c r="V173" s="302"/>
      <c r="W173" s="303"/>
      <c r="X173" s="303"/>
      <c r="Y173" s="303"/>
      <c r="Z173" s="303"/>
      <c r="AA173" s="303"/>
      <c r="AB173" s="303"/>
      <c r="AC173" s="303"/>
      <c r="AD173" s="303"/>
      <c r="AE173" s="303"/>
      <c r="AF173" s="303"/>
      <c r="AG173" s="303"/>
      <c r="AH173" s="303"/>
      <c r="AI173" s="303"/>
      <c r="AJ173" s="303"/>
      <c r="AK173" s="303"/>
      <c r="AL173" s="303"/>
      <c r="AM173" s="303"/>
      <c r="AN173" s="303"/>
      <c r="AO173" s="303"/>
      <c r="AP173" s="303"/>
      <c r="AQ173" s="303"/>
      <c r="AR173" s="401"/>
    </row>
    <row r="174" spans="1:44">
      <c r="A174" s="223">
        <v>43725</v>
      </c>
      <c r="B174" s="235">
        <v>1.2516898148148099</v>
      </c>
      <c r="C174" s="397">
        <v>0.15</v>
      </c>
      <c r="D174" s="389">
        <v>0</v>
      </c>
      <c r="E174" s="389">
        <v>0.11</v>
      </c>
      <c r="F174" s="389"/>
      <c r="G174" s="389"/>
      <c r="H174" s="389">
        <v>0</v>
      </c>
      <c r="I174" s="389">
        <v>0</v>
      </c>
      <c r="J174" s="389">
        <v>0.12</v>
      </c>
      <c r="K174" s="389"/>
      <c r="L174" s="391">
        <f t="shared" ref="L174:P174" si="256">SUM(C174:C176)</f>
        <v>0.15</v>
      </c>
      <c r="M174" s="389">
        <f t="shared" si="256"/>
        <v>0</v>
      </c>
      <c r="N174" s="389">
        <f t="shared" si="256"/>
        <v>0.11</v>
      </c>
      <c r="O174" s="389">
        <f t="shared" si="256"/>
        <v>0.13</v>
      </c>
      <c r="P174" s="389">
        <f t="shared" si="256"/>
        <v>0.08</v>
      </c>
      <c r="Q174" s="389">
        <f t="shared" ref="Q174" si="257">SUM(H174:H176)</f>
        <v>0.23</v>
      </c>
      <c r="R174" s="389">
        <f t="shared" ref="R174" si="258">SUM(I174:I176)</f>
        <v>0</v>
      </c>
      <c r="S174" s="389">
        <f t="shared" ref="S174" si="259">SUM(J174:J176)</f>
        <v>0.13999999999999999</v>
      </c>
      <c r="T174" s="389">
        <f t="shared" ref="T174" si="260">SUM(K174:K176)</f>
        <v>0.14000000000000001</v>
      </c>
      <c r="U174" s="402">
        <f t="shared" ref="U174" si="261">AVERAGE(L174:T174)</f>
        <v>0.1088888888888889</v>
      </c>
      <c r="V174" s="302"/>
      <c r="W174" s="303"/>
      <c r="X174" s="303"/>
      <c r="Y174" s="303"/>
      <c r="Z174" s="303"/>
      <c r="AA174" s="303"/>
      <c r="AB174" s="303"/>
      <c r="AC174" s="303"/>
      <c r="AD174" s="303"/>
      <c r="AE174" s="303"/>
      <c r="AF174" s="303"/>
      <c r="AG174" s="303"/>
      <c r="AH174" s="303"/>
      <c r="AI174" s="303"/>
      <c r="AJ174" s="303"/>
      <c r="AK174" s="303"/>
      <c r="AL174" s="303"/>
      <c r="AM174" s="303"/>
      <c r="AN174" s="303"/>
      <c r="AO174" s="303"/>
      <c r="AP174" s="303"/>
      <c r="AQ174" s="303"/>
      <c r="AR174" s="401"/>
    </row>
    <row r="175" spans="1:44">
      <c r="A175" s="223">
        <v>43725</v>
      </c>
      <c r="B175" s="235">
        <v>1.2655787037037001</v>
      </c>
      <c r="C175" s="397"/>
      <c r="D175" s="389">
        <v>0</v>
      </c>
      <c r="E175" s="389"/>
      <c r="F175" s="389">
        <v>0.12</v>
      </c>
      <c r="G175" s="389">
        <v>0</v>
      </c>
      <c r="H175" s="389">
        <v>0.23</v>
      </c>
      <c r="I175" s="389">
        <v>0</v>
      </c>
      <c r="J175" s="389">
        <v>0</v>
      </c>
      <c r="K175" s="389">
        <v>0.14000000000000001</v>
      </c>
      <c r="L175" s="391"/>
      <c r="M175" s="389"/>
      <c r="N175" s="389"/>
      <c r="O175" s="389"/>
      <c r="P175" s="389"/>
      <c r="Q175" s="389"/>
      <c r="R175" s="389"/>
      <c r="S175" s="389"/>
      <c r="T175" s="389"/>
      <c r="U175" s="402">
        <f t="shared" ref="U175" si="262">STDEV(L174:T174)/SQRT(COUNT(L174:T174))</f>
        <v>2.4520084989682125E-2</v>
      </c>
      <c r="V175" s="302"/>
      <c r="W175" s="303"/>
      <c r="X175" s="303"/>
      <c r="Y175" s="303"/>
      <c r="Z175" s="303"/>
      <c r="AA175" s="303"/>
      <c r="AB175" s="303"/>
      <c r="AC175" s="303"/>
      <c r="AD175" s="303"/>
      <c r="AE175" s="303"/>
      <c r="AF175" s="303"/>
      <c r="AG175" s="303"/>
      <c r="AH175" s="303"/>
      <c r="AI175" s="303"/>
      <c r="AJ175" s="303"/>
      <c r="AK175" s="303"/>
      <c r="AL175" s="303"/>
      <c r="AM175" s="303"/>
      <c r="AN175" s="303"/>
      <c r="AO175" s="303"/>
      <c r="AP175" s="303"/>
      <c r="AQ175" s="303"/>
      <c r="AR175" s="401"/>
    </row>
    <row r="176" spans="1:44">
      <c r="A176" s="223">
        <v>43725</v>
      </c>
      <c r="B176" s="235">
        <v>1.27946759259259</v>
      </c>
      <c r="C176" s="397">
        <v>0</v>
      </c>
      <c r="D176" s="389"/>
      <c r="E176" s="389">
        <v>0</v>
      </c>
      <c r="F176" s="389">
        <v>0.01</v>
      </c>
      <c r="G176" s="389">
        <v>0.08</v>
      </c>
      <c r="H176" s="389">
        <v>0</v>
      </c>
      <c r="I176" s="389">
        <v>0</v>
      </c>
      <c r="J176" s="389">
        <v>0.02</v>
      </c>
      <c r="K176" s="389">
        <v>0</v>
      </c>
      <c r="L176" s="391"/>
      <c r="M176" s="389"/>
      <c r="N176" s="389"/>
      <c r="O176" s="389"/>
      <c r="P176" s="389"/>
      <c r="Q176" s="389"/>
      <c r="R176" s="389"/>
      <c r="S176" s="389"/>
      <c r="T176" s="389"/>
      <c r="U176" s="402"/>
      <c r="V176" s="302"/>
      <c r="W176" s="303"/>
      <c r="X176" s="303"/>
      <c r="Y176" s="303"/>
      <c r="Z176" s="303"/>
      <c r="AA176" s="303"/>
      <c r="AB176" s="303"/>
      <c r="AC176" s="303"/>
      <c r="AD176" s="303"/>
      <c r="AE176" s="303"/>
      <c r="AF176" s="303"/>
      <c r="AG176" s="303"/>
      <c r="AH176" s="303"/>
      <c r="AI176" s="303"/>
      <c r="AJ176" s="303"/>
      <c r="AK176" s="303"/>
      <c r="AL176" s="303"/>
      <c r="AM176" s="303"/>
      <c r="AN176" s="303"/>
      <c r="AO176" s="303"/>
      <c r="AP176" s="303"/>
      <c r="AQ176" s="303"/>
      <c r="AR176" s="401"/>
    </row>
    <row r="177" spans="1:44">
      <c r="A177" s="223">
        <v>43725</v>
      </c>
      <c r="B177" s="235">
        <v>1.29335648148148</v>
      </c>
      <c r="C177" s="397">
        <v>0</v>
      </c>
      <c r="D177" s="389">
        <v>0</v>
      </c>
      <c r="E177" s="389">
        <v>0</v>
      </c>
      <c r="F177" s="389"/>
      <c r="G177" s="389">
        <v>0</v>
      </c>
      <c r="H177" s="389">
        <v>0</v>
      </c>
      <c r="I177" s="389"/>
      <c r="J177" s="389">
        <v>0</v>
      </c>
      <c r="K177" s="389">
        <v>0.01</v>
      </c>
      <c r="L177" s="391">
        <f t="shared" ref="L177:P177" si="263">SUM(C177:C179)</f>
        <v>0</v>
      </c>
      <c r="M177" s="389">
        <f t="shared" si="263"/>
        <v>0.33</v>
      </c>
      <c r="N177" s="389">
        <f t="shared" si="263"/>
        <v>0</v>
      </c>
      <c r="O177" s="389">
        <f t="shared" si="263"/>
        <v>0</v>
      </c>
      <c r="P177" s="389">
        <f t="shared" si="263"/>
        <v>0.02</v>
      </c>
      <c r="Q177" s="389">
        <f t="shared" ref="Q177" si="264">SUM(H177:H179)</f>
        <v>0</v>
      </c>
      <c r="R177" s="389">
        <f t="shared" ref="R177" si="265">SUM(I177:I179)</f>
        <v>0</v>
      </c>
      <c r="S177" s="389">
        <f t="shared" ref="S177" si="266">SUM(J177:J179)</f>
        <v>0.15</v>
      </c>
      <c r="T177" s="389">
        <f t="shared" ref="T177" si="267">SUM(K177:K179)</f>
        <v>0.01</v>
      </c>
      <c r="U177" s="402">
        <f t="shared" ref="U177" si="268">AVERAGE(L177:T177)</f>
        <v>5.6666666666666671E-2</v>
      </c>
      <c r="V177" s="302"/>
      <c r="W177" s="303"/>
      <c r="X177" s="303"/>
      <c r="Y177" s="303"/>
      <c r="Z177" s="303"/>
      <c r="AA177" s="303"/>
      <c r="AB177" s="303"/>
      <c r="AC177" s="303"/>
      <c r="AD177" s="303"/>
      <c r="AE177" s="303"/>
      <c r="AF177" s="303"/>
      <c r="AG177" s="303"/>
      <c r="AH177" s="303"/>
      <c r="AI177" s="303"/>
      <c r="AJ177" s="303"/>
      <c r="AK177" s="303"/>
      <c r="AL177" s="303"/>
      <c r="AM177" s="303"/>
      <c r="AN177" s="303"/>
      <c r="AO177" s="303"/>
      <c r="AP177" s="303"/>
      <c r="AQ177" s="303"/>
      <c r="AR177" s="401"/>
    </row>
    <row r="178" spans="1:44">
      <c r="A178" s="223">
        <v>43725</v>
      </c>
      <c r="B178" s="235">
        <v>1.3072453703703699</v>
      </c>
      <c r="C178" s="397">
        <v>0</v>
      </c>
      <c r="D178" s="389">
        <v>0</v>
      </c>
      <c r="E178" s="389">
        <v>0</v>
      </c>
      <c r="F178" s="389">
        <v>0</v>
      </c>
      <c r="G178" s="389">
        <v>0</v>
      </c>
      <c r="H178" s="389">
        <v>0</v>
      </c>
      <c r="I178" s="389">
        <v>0</v>
      </c>
      <c r="J178" s="389">
        <v>0.06</v>
      </c>
      <c r="K178" s="389">
        <v>0</v>
      </c>
      <c r="L178" s="391"/>
      <c r="M178" s="389"/>
      <c r="N178" s="389"/>
      <c r="O178" s="389"/>
      <c r="P178" s="389"/>
      <c r="Q178" s="389"/>
      <c r="R178" s="389"/>
      <c r="S178" s="389"/>
      <c r="T178" s="389"/>
      <c r="U178" s="402">
        <f t="shared" ref="U178" si="269">STDEV(L177:T177)/SQRT(COUNT(L177:T177))</f>
        <v>3.7822685726367392E-2</v>
      </c>
      <c r="V178" s="302"/>
      <c r="W178" s="303"/>
      <c r="X178" s="303"/>
      <c r="Y178" s="303"/>
      <c r="Z178" s="303"/>
      <c r="AA178" s="303"/>
      <c r="AB178" s="303"/>
      <c r="AC178" s="303"/>
      <c r="AD178" s="303"/>
      <c r="AE178" s="303"/>
      <c r="AF178" s="303"/>
      <c r="AG178" s="303"/>
      <c r="AH178" s="303"/>
      <c r="AI178" s="303"/>
      <c r="AJ178" s="303"/>
      <c r="AK178" s="303"/>
      <c r="AL178" s="303"/>
      <c r="AM178" s="303"/>
      <c r="AN178" s="303"/>
      <c r="AO178" s="303"/>
      <c r="AP178" s="303"/>
      <c r="AQ178" s="303"/>
      <c r="AR178" s="401"/>
    </row>
    <row r="179" spans="1:44">
      <c r="A179" s="223">
        <v>43725</v>
      </c>
      <c r="B179" s="235">
        <v>1.3211342592592601</v>
      </c>
      <c r="C179" s="397">
        <v>0</v>
      </c>
      <c r="D179" s="389">
        <v>0.33</v>
      </c>
      <c r="E179" s="389"/>
      <c r="F179" s="389">
        <v>0</v>
      </c>
      <c r="G179" s="389">
        <v>0.02</v>
      </c>
      <c r="H179" s="389">
        <v>0</v>
      </c>
      <c r="I179" s="389">
        <v>0</v>
      </c>
      <c r="J179" s="389">
        <v>0.09</v>
      </c>
      <c r="K179" s="389">
        <v>0</v>
      </c>
      <c r="L179" s="391"/>
      <c r="M179" s="389"/>
      <c r="N179" s="389"/>
      <c r="O179" s="389"/>
      <c r="P179" s="389"/>
      <c r="Q179" s="389"/>
      <c r="R179" s="389"/>
      <c r="S179" s="389"/>
      <c r="T179" s="389"/>
      <c r="U179" s="402"/>
      <c r="V179" s="302"/>
      <c r="W179" s="303"/>
      <c r="X179" s="303"/>
      <c r="Y179" s="303"/>
      <c r="Z179" s="303"/>
      <c r="AA179" s="303"/>
      <c r="AB179" s="303"/>
      <c r="AC179" s="303"/>
      <c r="AD179" s="303"/>
      <c r="AE179" s="303"/>
      <c r="AF179" s="303"/>
      <c r="AG179" s="303"/>
      <c r="AH179" s="303"/>
      <c r="AI179" s="303"/>
      <c r="AJ179" s="303"/>
      <c r="AK179" s="303"/>
      <c r="AL179" s="303"/>
      <c r="AM179" s="303"/>
      <c r="AN179" s="303"/>
      <c r="AO179" s="303"/>
      <c r="AP179" s="303"/>
      <c r="AQ179" s="303"/>
      <c r="AR179" s="401"/>
    </row>
    <row r="180" spans="1:44">
      <c r="A180" s="223">
        <v>43725</v>
      </c>
      <c r="B180" s="235">
        <v>1.33502314814815</v>
      </c>
      <c r="C180" s="397">
        <v>0</v>
      </c>
      <c r="D180" s="389">
        <v>0</v>
      </c>
      <c r="E180" s="389">
        <v>0.17</v>
      </c>
      <c r="F180" s="389">
        <v>0</v>
      </c>
      <c r="G180" s="389"/>
      <c r="H180" s="389">
        <v>0</v>
      </c>
      <c r="I180" s="389">
        <v>0</v>
      </c>
      <c r="J180" s="389">
        <v>0.08</v>
      </c>
      <c r="K180" s="389">
        <v>0.1</v>
      </c>
      <c r="L180" s="391">
        <f t="shared" ref="L180:P180" si="270">SUM(C180:C182)</f>
        <v>0</v>
      </c>
      <c r="M180" s="389">
        <f t="shared" si="270"/>
        <v>0</v>
      </c>
      <c r="N180" s="389">
        <f t="shared" si="270"/>
        <v>0.19</v>
      </c>
      <c r="O180" s="389">
        <f t="shared" si="270"/>
        <v>7.0000000000000007E-2</v>
      </c>
      <c r="P180" s="389">
        <f t="shared" si="270"/>
        <v>0.17</v>
      </c>
      <c r="Q180" s="389">
        <f t="shared" ref="Q180" si="271">SUM(H180:H182)</f>
        <v>0.14000000000000001</v>
      </c>
      <c r="R180" s="389">
        <f t="shared" ref="R180" si="272">SUM(I180:I182)</f>
        <v>0</v>
      </c>
      <c r="S180" s="389">
        <f t="shared" ref="S180" si="273">SUM(J180:J182)</f>
        <v>0.18</v>
      </c>
      <c r="T180" s="389">
        <f t="shared" ref="T180" si="274">SUM(K180:K182)</f>
        <v>0.19</v>
      </c>
      <c r="U180" s="402">
        <f t="shared" ref="U180" si="275">AVERAGE(L180:T180)</f>
        <v>0.10444444444444444</v>
      </c>
      <c r="V180" s="302"/>
      <c r="W180" s="303"/>
      <c r="X180" s="303"/>
      <c r="Y180" s="303"/>
      <c r="Z180" s="303"/>
      <c r="AA180" s="303"/>
      <c r="AB180" s="303"/>
      <c r="AC180" s="303"/>
      <c r="AD180" s="303"/>
      <c r="AE180" s="303"/>
      <c r="AF180" s="303"/>
      <c r="AG180" s="303"/>
      <c r="AH180" s="303"/>
      <c r="AI180" s="303"/>
      <c r="AJ180" s="303"/>
      <c r="AK180" s="303"/>
      <c r="AL180" s="303"/>
      <c r="AM180" s="303"/>
      <c r="AN180" s="303"/>
      <c r="AO180" s="303"/>
      <c r="AP180" s="303"/>
      <c r="AQ180" s="303"/>
      <c r="AR180" s="401"/>
    </row>
    <row r="181" spans="1:44">
      <c r="A181" s="223">
        <v>43725</v>
      </c>
      <c r="B181" s="235">
        <v>1.34891203703704</v>
      </c>
      <c r="C181" s="397">
        <v>0</v>
      </c>
      <c r="D181" s="389">
        <v>0</v>
      </c>
      <c r="E181" s="389">
        <v>0.02</v>
      </c>
      <c r="F181" s="389">
        <v>7.0000000000000007E-2</v>
      </c>
      <c r="G181" s="389">
        <v>0.17</v>
      </c>
      <c r="H181" s="389">
        <v>0.14000000000000001</v>
      </c>
      <c r="I181" s="389">
        <v>0</v>
      </c>
      <c r="J181" s="389"/>
      <c r="K181" s="389">
        <v>0.09</v>
      </c>
      <c r="L181" s="391"/>
      <c r="M181" s="389"/>
      <c r="N181" s="389"/>
      <c r="O181" s="389"/>
      <c r="P181" s="389"/>
      <c r="Q181" s="389"/>
      <c r="R181" s="389"/>
      <c r="S181" s="389"/>
      <c r="T181" s="389"/>
      <c r="U181" s="402">
        <f t="shared" ref="U181" si="276">STDEV(L180:T180)/SQRT(COUNT(L180:T180))</f>
        <v>2.8824715046828552E-2</v>
      </c>
      <c r="V181" s="302"/>
      <c r="W181" s="303"/>
      <c r="X181" s="303"/>
      <c r="Y181" s="303"/>
      <c r="Z181" s="303"/>
      <c r="AA181" s="303"/>
      <c r="AB181" s="303"/>
      <c r="AC181" s="303"/>
      <c r="AD181" s="303"/>
      <c r="AE181" s="303"/>
      <c r="AF181" s="303"/>
      <c r="AG181" s="303"/>
      <c r="AH181" s="303"/>
      <c r="AI181" s="303"/>
      <c r="AJ181" s="303"/>
      <c r="AK181" s="303"/>
      <c r="AL181" s="303"/>
      <c r="AM181" s="303"/>
      <c r="AN181" s="303"/>
      <c r="AO181" s="303"/>
      <c r="AP181" s="303"/>
      <c r="AQ181" s="303"/>
      <c r="AR181" s="401"/>
    </row>
    <row r="182" spans="1:44">
      <c r="A182" s="223">
        <v>43725</v>
      </c>
      <c r="B182" s="235">
        <v>1.3628009259259199</v>
      </c>
      <c r="C182" s="397">
        <v>0</v>
      </c>
      <c r="D182" s="389">
        <v>0</v>
      </c>
      <c r="E182" s="389">
        <v>0</v>
      </c>
      <c r="F182" s="389">
        <v>0</v>
      </c>
      <c r="G182" s="389">
        <v>0</v>
      </c>
      <c r="H182" s="389"/>
      <c r="I182" s="389">
        <v>0</v>
      </c>
      <c r="J182" s="389">
        <v>0.1</v>
      </c>
      <c r="K182" s="389"/>
      <c r="L182" s="391"/>
      <c r="M182" s="389"/>
      <c r="N182" s="389"/>
      <c r="O182" s="389"/>
      <c r="P182" s="389"/>
      <c r="Q182" s="389"/>
      <c r="R182" s="389"/>
      <c r="S182" s="389"/>
      <c r="T182" s="389"/>
      <c r="U182" s="402"/>
      <c r="V182" s="302"/>
      <c r="W182" s="303"/>
      <c r="X182" s="303"/>
      <c r="Y182" s="303"/>
      <c r="Z182" s="303"/>
      <c r="AA182" s="303"/>
      <c r="AB182" s="303"/>
      <c r="AC182" s="303"/>
      <c r="AD182" s="303"/>
      <c r="AE182" s="303"/>
      <c r="AF182" s="303"/>
      <c r="AG182" s="303"/>
      <c r="AH182" s="303"/>
      <c r="AI182" s="303"/>
      <c r="AJ182" s="303"/>
      <c r="AK182" s="303"/>
      <c r="AL182" s="303"/>
      <c r="AM182" s="303"/>
      <c r="AN182" s="303"/>
      <c r="AO182" s="303"/>
      <c r="AP182" s="303"/>
      <c r="AQ182" s="303"/>
      <c r="AR182" s="401"/>
    </row>
    <row r="183" spans="1:44">
      <c r="A183" s="223">
        <v>43725</v>
      </c>
      <c r="B183" s="235">
        <v>1.3766898148148099</v>
      </c>
      <c r="C183" s="397">
        <v>0.09</v>
      </c>
      <c r="D183" s="389">
        <v>0</v>
      </c>
      <c r="E183" s="389">
        <v>0</v>
      </c>
      <c r="F183" s="389">
        <v>0</v>
      </c>
      <c r="G183" s="389"/>
      <c r="H183" s="389">
        <v>0</v>
      </c>
      <c r="I183" s="389"/>
      <c r="J183" s="389">
        <v>0</v>
      </c>
      <c r="K183" s="389">
        <v>0</v>
      </c>
      <c r="L183" s="391">
        <f t="shared" ref="L183:P183" si="277">SUM(C183:C185)</f>
        <v>9.9999999999999992E-2</v>
      </c>
      <c r="M183" s="389">
        <f t="shared" si="277"/>
        <v>0.12</v>
      </c>
      <c r="N183" s="389">
        <f t="shared" si="277"/>
        <v>0</v>
      </c>
      <c r="O183" s="389">
        <f t="shared" si="277"/>
        <v>0.06</v>
      </c>
      <c r="P183" s="389">
        <f t="shared" si="277"/>
        <v>0</v>
      </c>
      <c r="Q183" s="389">
        <f t="shared" ref="Q183" si="278">SUM(H183:H185)</f>
        <v>0</v>
      </c>
      <c r="R183" s="389">
        <f t="shared" ref="R183" si="279">SUM(I183:I185)</f>
        <v>0</v>
      </c>
      <c r="S183" s="389">
        <f t="shared" ref="S183" si="280">SUM(J183:J185)</f>
        <v>0</v>
      </c>
      <c r="T183" s="389">
        <f t="shared" ref="T183" si="281">SUM(K183:K185)</f>
        <v>0.1</v>
      </c>
      <c r="U183" s="402">
        <f t="shared" ref="U183" si="282">AVERAGE(L183:T183)</f>
        <v>4.2222222222222223E-2</v>
      </c>
      <c r="V183" s="302"/>
      <c r="W183" s="303"/>
      <c r="X183" s="303"/>
      <c r="Y183" s="303"/>
      <c r="Z183" s="303"/>
      <c r="AA183" s="303"/>
      <c r="AB183" s="303"/>
      <c r="AC183" s="303"/>
      <c r="AD183" s="303"/>
      <c r="AE183" s="303"/>
      <c r="AF183" s="303"/>
      <c r="AG183" s="303"/>
      <c r="AH183" s="303"/>
      <c r="AI183" s="303"/>
      <c r="AJ183" s="303"/>
      <c r="AK183" s="303"/>
      <c r="AL183" s="303"/>
      <c r="AM183" s="303"/>
      <c r="AN183" s="303"/>
      <c r="AO183" s="303"/>
      <c r="AP183" s="303"/>
      <c r="AQ183" s="303"/>
      <c r="AR183" s="401"/>
    </row>
    <row r="184" spans="1:44">
      <c r="A184" s="223">
        <v>43725</v>
      </c>
      <c r="B184" s="235">
        <v>1.3905787037037001</v>
      </c>
      <c r="C184" s="397">
        <v>0</v>
      </c>
      <c r="D184" s="389">
        <v>0.06</v>
      </c>
      <c r="E184" s="389"/>
      <c r="F184" s="389">
        <v>0.06</v>
      </c>
      <c r="G184" s="389"/>
      <c r="H184" s="389">
        <v>0</v>
      </c>
      <c r="I184" s="389">
        <v>0</v>
      </c>
      <c r="J184" s="389">
        <v>0</v>
      </c>
      <c r="K184" s="389">
        <v>0.1</v>
      </c>
      <c r="L184" s="391"/>
      <c r="M184" s="389"/>
      <c r="N184" s="389"/>
      <c r="O184" s="389"/>
      <c r="P184" s="389"/>
      <c r="Q184" s="389"/>
      <c r="R184" s="389"/>
      <c r="S184" s="389"/>
      <c r="T184" s="389"/>
      <c r="U184" s="402">
        <f t="shared" ref="U184" si="283">STDEV(L183:T183)/SQRT(COUNT(L183:T183))</f>
        <v>1.7462481828335232E-2</v>
      </c>
      <c r="V184" s="302"/>
      <c r="W184" s="303"/>
      <c r="X184" s="303"/>
      <c r="Y184" s="303"/>
      <c r="Z184" s="303"/>
      <c r="AA184" s="303"/>
      <c r="AB184" s="303"/>
      <c r="AC184" s="303"/>
      <c r="AD184" s="303"/>
      <c r="AE184" s="303"/>
      <c r="AF184" s="303"/>
      <c r="AG184" s="303"/>
      <c r="AH184" s="303"/>
      <c r="AI184" s="303"/>
      <c r="AJ184" s="303"/>
      <c r="AK184" s="303"/>
      <c r="AL184" s="303"/>
      <c r="AM184" s="303"/>
      <c r="AN184" s="303"/>
      <c r="AO184" s="303"/>
      <c r="AP184" s="303"/>
      <c r="AQ184" s="303"/>
      <c r="AR184" s="401"/>
    </row>
    <row r="185" spans="1:44">
      <c r="A185" s="223">
        <v>43725</v>
      </c>
      <c r="B185" s="235">
        <v>1.40446759259259</v>
      </c>
      <c r="C185" s="397">
        <v>0.01</v>
      </c>
      <c r="D185" s="389">
        <v>0.06</v>
      </c>
      <c r="E185" s="389">
        <v>0</v>
      </c>
      <c r="F185" s="389">
        <v>0</v>
      </c>
      <c r="G185" s="389"/>
      <c r="H185" s="389"/>
      <c r="I185" s="389">
        <v>0</v>
      </c>
      <c r="J185" s="389">
        <v>0</v>
      </c>
      <c r="K185" s="389"/>
      <c r="L185" s="391"/>
      <c r="M185" s="389"/>
      <c r="N185" s="389"/>
      <c r="O185" s="389"/>
      <c r="P185" s="389"/>
      <c r="Q185" s="389"/>
      <c r="R185" s="389"/>
      <c r="S185" s="389"/>
      <c r="T185" s="389"/>
      <c r="U185" s="402"/>
      <c r="V185" s="302"/>
      <c r="W185" s="303"/>
      <c r="X185" s="303"/>
      <c r="Y185" s="303"/>
      <c r="Z185" s="303"/>
      <c r="AA185" s="303"/>
      <c r="AB185" s="303"/>
      <c r="AC185" s="303"/>
      <c r="AD185" s="303"/>
      <c r="AE185" s="303"/>
      <c r="AF185" s="303"/>
      <c r="AG185" s="303"/>
      <c r="AH185" s="303"/>
      <c r="AI185" s="303"/>
      <c r="AJ185" s="303"/>
      <c r="AK185" s="303"/>
      <c r="AL185" s="303"/>
      <c r="AM185" s="303"/>
      <c r="AN185" s="303"/>
      <c r="AO185" s="303"/>
      <c r="AP185" s="303"/>
      <c r="AQ185" s="303"/>
      <c r="AR185" s="401"/>
    </row>
    <row r="186" spans="1:44">
      <c r="A186" s="223">
        <v>43725</v>
      </c>
      <c r="B186" s="235">
        <v>1.41835648148148</v>
      </c>
      <c r="C186" s="397">
        <v>0</v>
      </c>
      <c r="D186" s="389">
        <v>0.01</v>
      </c>
      <c r="E186" s="389">
        <v>0</v>
      </c>
      <c r="F186" s="389"/>
      <c r="G186" s="389">
        <v>0</v>
      </c>
      <c r="H186" s="389">
        <v>0.08</v>
      </c>
      <c r="I186" s="389">
        <v>0.17</v>
      </c>
      <c r="J186" s="389"/>
      <c r="K186" s="389">
        <v>0</v>
      </c>
      <c r="L186" s="391">
        <f t="shared" ref="L186:P186" si="284">SUM(C186:C188)</f>
        <v>0</v>
      </c>
      <c r="M186" s="389">
        <f t="shared" si="284"/>
        <v>0.01</v>
      </c>
      <c r="N186" s="389">
        <f t="shared" si="284"/>
        <v>0.12</v>
      </c>
      <c r="O186" s="389">
        <f t="shared" si="284"/>
        <v>0</v>
      </c>
      <c r="P186" s="389">
        <f t="shared" si="284"/>
        <v>0.03</v>
      </c>
      <c r="Q186" s="389">
        <f t="shared" ref="Q186" si="285">SUM(H186:H188)</f>
        <v>0.16</v>
      </c>
      <c r="R186" s="389">
        <f t="shared" ref="R186" si="286">SUM(I186:I188)</f>
        <v>0.17</v>
      </c>
      <c r="S186" s="389">
        <f t="shared" ref="S186" si="287">SUM(J186:J188)</f>
        <v>0</v>
      </c>
      <c r="T186" s="389">
        <f t="shared" ref="T186" si="288">SUM(K186:K188)</f>
        <v>0.14000000000000001</v>
      </c>
      <c r="U186" s="402">
        <f t="shared" ref="U186" si="289">AVERAGE(L186:T186)</f>
        <v>7.0000000000000007E-2</v>
      </c>
      <c r="V186" s="302"/>
      <c r="W186" s="303"/>
      <c r="X186" s="303"/>
      <c r="Y186" s="303"/>
      <c r="Z186" s="303"/>
      <c r="AA186" s="303"/>
      <c r="AB186" s="303"/>
      <c r="AC186" s="303"/>
      <c r="AD186" s="303"/>
      <c r="AE186" s="303"/>
      <c r="AF186" s="303"/>
      <c r="AG186" s="303"/>
      <c r="AH186" s="303"/>
      <c r="AI186" s="303"/>
      <c r="AJ186" s="303"/>
      <c r="AK186" s="303"/>
      <c r="AL186" s="303"/>
      <c r="AM186" s="303"/>
      <c r="AN186" s="303"/>
      <c r="AO186" s="303"/>
      <c r="AP186" s="303"/>
      <c r="AQ186" s="303"/>
      <c r="AR186" s="401"/>
    </row>
    <row r="187" spans="1:44">
      <c r="A187" s="223">
        <v>43725</v>
      </c>
      <c r="B187" s="235">
        <v>1.4322453703703699</v>
      </c>
      <c r="C187" s="397">
        <v>0</v>
      </c>
      <c r="D187" s="389">
        <v>0</v>
      </c>
      <c r="E187" s="389">
        <v>0</v>
      </c>
      <c r="F187" s="389">
        <v>0</v>
      </c>
      <c r="G187" s="389">
        <v>0</v>
      </c>
      <c r="H187" s="389">
        <v>0.08</v>
      </c>
      <c r="I187" s="389">
        <v>0</v>
      </c>
      <c r="J187" s="389">
        <v>0</v>
      </c>
      <c r="K187" s="389">
        <v>0.1</v>
      </c>
      <c r="L187" s="391"/>
      <c r="M187" s="389"/>
      <c r="N187" s="389"/>
      <c r="O187" s="389"/>
      <c r="P187" s="389"/>
      <c r="Q187" s="389"/>
      <c r="R187" s="389"/>
      <c r="S187" s="389"/>
      <c r="T187" s="389"/>
      <c r="U187" s="402">
        <f t="shared" ref="U187" si="290">STDEV(L186:T186)/SQRT(COUNT(L186:T186))</f>
        <v>2.5110865288865608E-2</v>
      </c>
      <c r="V187" s="302"/>
      <c r="W187" s="303"/>
      <c r="X187" s="303"/>
      <c r="Y187" s="303"/>
      <c r="Z187" s="303"/>
      <c r="AA187" s="303"/>
      <c r="AB187" s="303"/>
      <c r="AC187" s="303"/>
      <c r="AD187" s="303"/>
      <c r="AE187" s="303"/>
      <c r="AF187" s="303"/>
      <c r="AG187" s="303"/>
      <c r="AH187" s="303"/>
      <c r="AI187" s="303"/>
      <c r="AJ187" s="303"/>
      <c r="AK187" s="303"/>
      <c r="AL187" s="303"/>
      <c r="AM187" s="303"/>
      <c r="AN187" s="303"/>
      <c r="AO187" s="303"/>
      <c r="AP187" s="303"/>
      <c r="AQ187" s="303"/>
      <c r="AR187" s="401"/>
    </row>
    <row r="188" spans="1:44">
      <c r="A188" s="223">
        <v>43725</v>
      </c>
      <c r="B188" s="235">
        <v>1.4461342592592601</v>
      </c>
      <c r="C188" s="397">
        <v>0</v>
      </c>
      <c r="D188" s="389"/>
      <c r="E188" s="389">
        <v>0.12</v>
      </c>
      <c r="F188" s="389"/>
      <c r="G188" s="389">
        <v>0.03</v>
      </c>
      <c r="H188" s="389"/>
      <c r="I188" s="389"/>
      <c r="J188" s="389">
        <v>0</v>
      </c>
      <c r="K188" s="389">
        <v>0.04</v>
      </c>
      <c r="L188" s="391"/>
      <c r="M188" s="389"/>
      <c r="N188" s="389"/>
      <c r="O188" s="389"/>
      <c r="P188" s="389"/>
      <c r="Q188" s="389"/>
      <c r="R188" s="389"/>
      <c r="S188" s="389"/>
      <c r="T188" s="389"/>
      <c r="U188" s="402"/>
      <c r="V188" s="302"/>
      <c r="W188" s="303"/>
      <c r="X188" s="303"/>
      <c r="Y188" s="303"/>
      <c r="Z188" s="303"/>
      <c r="AA188" s="303"/>
      <c r="AB188" s="303"/>
      <c r="AC188" s="303"/>
      <c r="AD188" s="303"/>
      <c r="AE188" s="303"/>
      <c r="AF188" s="303"/>
      <c r="AG188" s="303"/>
      <c r="AH188" s="303"/>
      <c r="AI188" s="303"/>
      <c r="AJ188" s="303"/>
      <c r="AK188" s="303"/>
      <c r="AL188" s="303"/>
      <c r="AM188" s="303"/>
      <c r="AN188" s="303"/>
      <c r="AO188" s="303"/>
      <c r="AP188" s="303"/>
      <c r="AQ188" s="303"/>
      <c r="AR188" s="401"/>
    </row>
    <row r="189" spans="1:44">
      <c r="A189" s="223">
        <v>43725</v>
      </c>
      <c r="B189" s="235">
        <v>1.46002314814815</v>
      </c>
      <c r="C189" s="397">
        <v>0</v>
      </c>
      <c r="D189" s="389">
        <v>0</v>
      </c>
      <c r="E189" s="389">
        <v>0</v>
      </c>
      <c r="F189" s="389">
        <v>0</v>
      </c>
      <c r="G189" s="389">
        <v>0.11</v>
      </c>
      <c r="H189" s="389">
        <v>0.12</v>
      </c>
      <c r="I189" s="389">
        <v>0.32</v>
      </c>
      <c r="J189" s="389">
        <v>0</v>
      </c>
      <c r="K189" s="389">
        <v>0.08</v>
      </c>
      <c r="L189" s="391">
        <f t="shared" ref="L189:P189" si="291">SUM(C189:C191)</f>
        <v>0.14000000000000001</v>
      </c>
      <c r="M189" s="389">
        <f t="shared" si="291"/>
        <v>0.3</v>
      </c>
      <c r="N189" s="389">
        <f t="shared" si="291"/>
        <v>0</v>
      </c>
      <c r="O189" s="389">
        <f t="shared" si="291"/>
        <v>0.06</v>
      </c>
      <c r="P189" s="389">
        <f t="shared" si="291"/>
        <v>0.12</v>
      </c>
      <c r="Q189" s="389">
        <f t="shared" ref="Q189" si="292">SUM(H189:H191)</f>
        <v>0.12</v>
      </c>
      <c r="R189" s="389">
        <f t="shared" ref="R189" si="293">SUM(I189:I191)</f>
        <v>0.32</v>
      </c>
      <c r="S189" s="389">
        <f t="shared" ref="S189" si="294">SUM(J189:J191)</f>
        <v>0.31</v>
      </c>
      <c r="T189" s="389">
        <f t="shared" ref="T189" si="295">SUM(K189:K191)</f>
        <v>0.08</v>
      </c>
      <c r="U189" s="402">
        <f t="shared" ref="U189" si="296">AVERAGE(L189:T189)</f>
        <v>0.16111111111111112</v>
      </c>
      <c r="V189" s="302"/>
      <c r="W189" s="303"/>
      <c r="X189" s="303"/>
      <c r="Y189" s="303"/>
      <c r="Z189" s="303"/>
      <c r="AA189" s="303"/>
      <c r="AB189" s="303"/>
      <c r="AC189" s="303"/>
      <c r="AD189" s="303"/>
      <c r="AE189" s="303"/>
      <c r="AF189" s="303"/>
      <c r="AG189" s="303"/>
      <c r="AH189" s="303"/>
      <c r="AI189" s="303"/>
      <c r="AJ189" s="303"/>
      <c r="AK189" s="303"/>
      <c r="AL189" s="303"/>
      <c r="AM189" s="303"/>
      <c r="AN189" s="303"/>
      <c r="AO189" s="303"/>
      <c r="AP189" s="303"/>
      <c r="AQ189" s="303"/>
      <c r="AR189" s="401"/>
    </row>
    <row r="190" spans="1:44">
      <c r="A190" s="223">
        <v>43725</v>
      </c>
      <c r="B190" s="235">
        <v>1.47391203703703</v>
      </c>
      <c r="C190" s="397">
        <v>0.01</v>
      </c>
      <c r="D190" s="389">
        <v>0.3</v>
      </c>
      <c r="E190" s="389"/>
      <c r="F190" s="389">
        <v>0.06</v>
      </c>
      <c r="G190" s="389">
        <v>0</v>
      </c>
      <c r="H190" s="389">
        <v>0</v>
      </c>
      <c r="I190" s="389"/>
      <c r="J190" s="389">
        <v>0.31</v>
      </c>
      <c r="K190" s="389">
        <v>0</v>
      </c>
      <c r="L190" s="391"/>
      <c r="M190" s="389"/>
      <c r="N190" s="389"/>
      <c r="O190" s="389"/>
      <c r="P190" s="389"/>
      <c r="Q190" s="389"/>
      <c r="R190" s="389"/>
      <c r="S190" s="389"/>
      <c r="T190" s="389"/>
      <c r="U190" s="402">
        <f t="shared" ref="U190" si="297">STDEV(L189:T189)/SQRT(COUNT(L189:T189))</f>
        <v>3.9666822284164092E-2</v>
      </c>
      <c r="V190" s="302"/>
      <c r="W190" s="303"/>
      <c r="X190" s="303"/>
      <c r="Y190" s="303"/>
      <c r="Z190" s="303"/>
      <c r="AA190" s="303"/>
      <c r="AB190" s="303"/>
      <c r="AC190" s="303"/>
      <c r="AD190" s="303"/>
      <c r="AE190" s="303"/>
      <c r="AF190" s="303"/>
      <c r="AG190" s="303"/>
      <c r="AH190" s="303"/>
      <c r="AI190" s="303"/>
      <c r="AJ190" s="303"/>
      <c r="AK190" s="303"/>
      <c r="AL190" s="303"/>
      <c r="AM190" s="303"/>
      <c r="AN190" s="303"/>
      <c r="AO190" s="303"/>
      <c r="AP190" s="303"/>
      <c r="AQ190" s="303"/>
      <c r="AR190" s="401"/>
    </row>
    <row r="191" spans="1:44">
      <c r="A191" s="223">
        <v>43725</v>
      </c>
      <c r="B191" s="235">
        <v>1.4878009259259199</v>
      </c>
      <c r="C191" s="397">
        <v>0.13</v>
      </c>
      <c r="D191" s="389">
        <v>0</v>
      </c>
      <c r="E191" s="389">
        <v>0</v>
      </c>
      <c r="F191" s="389"/>
      <c r="G191" s="389">
        <v>0.01</v>
      </c>
      <c r="H191" s="389">
        <v>0</v>
      </c>
      <c r="I191" s="389">
        <v>0</v>
      </c>
      <c r="J191" s="389">
        <v>0</v>
      </c>
      <c r="K191" s="389">
        <v>0</v>
      </c>
      <c r="L191" s="391"/>
      <c r="M191" s="389"/>
      <c r="N191" s="389"/>
      <c r="O191" s="389"/>
      <c r="P191" s="389"/>
      <c r="Q191" s="389"/>
      <c r="R191" s="389"/>
      <c r="S191" s="389"/>
      <c r="T191" s="389"/>
      <c r="U191" s="402"/>
      <c r="V191" s="302"/>
      <c r="W191" s="303"/>
      <c r="X191" s="303"/>
      <c r="Y191" s="303"/>
      <c r="Z191" s="303"/>
      <c r="AA191" s="303"/>
      <c r="AB191" s="303"/>
      <c r="AC191" s="303"/>
      <c r="AD191" s="303"/>
      <c r="AE191" s="303"/>
      <c r="AF191" s="303"/>
      <c r="AG191" s="303"/>
      <c r="AH191" s="303"/>
      <c r="AI191" s="303"/>
      <c r="AJ191" s="303"/>
      <c r="AK191" s="303"/>
      <c r="AL191" s="303"/>
      <c r="AM191" s="303"/>
      <c r="AN191" s="303"/>
      <c r="AO191" s="303"/>
      <c r="AP191" s="303"/>
      <c r="AQ191" s="303"/>
      <c r="AR191" s="401"/>
    </row>
    <row r="192" spans="1:44">
      <c r="A192" s="223">
        <v>43725</v>
      </c>
      <c r="B192" s="235">
        <v>1.5016898148148099</v>
      </c>
      <c r="C192" s="397">
        <v>0</v>
      </c>
      <c r="D192" s="389">
        <v>0</v>
      </c>
      <c r="E192" s="389">
        <v>0.28000000000000003</v>
      </c>
      <c r="F192" s="389">
        <v>0</v>
      </c>
      <c r="G192" s="389">
        <v>0.02</v>
      </c>
      <c r="H192" s="389">
        <v>0.15</v>
      </c>
      <c r="I192" s="389">
        <v>0</v>
      </c>
      <c r="J192" s="389">
        <v>0.08</v>
      </c>
      <c r="K192" s="389">
        <v>0</v>
      </c>
      <c r="L192" s="391">
        <f t="shared" ref="L192:P192" si="298">SUM(C192:C194)</f>
        <v>0</v>
      </c>
      <c r="M192" s="389">
        <f t="shared" si="298"/>
        <v>0</v>
      </c>
      <c r="N192" s="389">
        <f t="shared" si="298"/>
        <v>0.29000000000000004</v>
      </c>
      <c r="O192" s="389">
        <f t="shared" si="298"/>
        <v>0.11</v>
      </c>
      <c r="P192" s="389">
        <f t="shared" si="298"/>
        <v>7.0000000000000007E-2</v>
      </c>
      <c r="Q192" s="389">
        <f t="shared" ref="Q192" si="299">SUM(H192:H194)</f>
        <v>0.24</v>
      </c>
      <c r="R192" s="389">
        <f t="shared" ref="R192" si="300">SUM(I192:I194)</f>
        <v>0</v>
      </c>
      <c r="S192" s="389">
        <f t="shared" ref="S192" si="301">SUM(J192:J194)</f>
        <v>0.08</v>
      </c>
      <c r="T192" s="389">
        <f t="shared" ref="T192" si="302">SUM(K192:K194)</f>
        <v>0.19</v>
      </c>
      <c r="U192" s="402">
        <f t="shared" ref="U192" si="303">AVERAGE(L192:T192)</f>
        <v>0.10888888888888888</v>
      </c>
      <c r="V192" s="302"/>
      <c r="W192" s="303"/>
      <c r="X192" s="303"/>
      <c r="Y192" s="303"/>
      <c r="Z192" s="303"/>
      <c r="AA192" s="303"/>
      <c r="AB192" s="303"/>
      <c r="AC192" s="303"/>
      <c r="AD192" s="303"/>
      <c r="AE192" s="303"/>
      <c r="AF192" s="303"/>
      <c r="AG192" s="303"/>
      <c r="AH192" s="303"/>
      <c r="AI192" s="303"/>
      <c r="AJ192" s="303"/>
      <c r="AK192" s="303"/>
      <c r="AL192" s="303"/>
      <c r="AM192" s="303"/>
      <c r="AN192" s="303"/>
      <c r="AO192" s="303"/>
      <c r="AP192" s="303"/>
      <c r="AQ192" s="303"/>
      <c r="AR192" s="401"/>
    </row>
    <row r="193" spans="1:44">
      <c r="A193" s="223">
        <v>43725</v>
      </c>
      <c r="B193" s="235">
        <v>1.5155787037037001</v>
      </c>
      <c r="C193" s="397">
        <v>0</v>
      </c>
      <c r="D193" s="389"/>
      <c r="E193" s="389">
        <v>0.01</v>
      </c>
      <c r="F193" s="389">
        <v>0</v>
      </c>
      <c r="G193" s="389">
        <v>0</v>
      </c>
      <c r="H193" s="389">
        <v>0.09</v>
      </c>
      <c r="I193" s="389">
        <v>0</v>
      </c>
      <c r="J193" s="389">
        <v>0</v>
      </c>
      <c r="K193" s="389">
        <v>0.12</v>
      </c>
      <c r="L193" s="391"/>
      <c r="M193" s="389"/>
      <c r="N193" s="389"/>
      <c r="O193" s="389"/>
      <c r="P193" s="389"/>
      <c r="Q193" s="389"/>
      <c r="R193" s="389"/>
      <c r="S193" s="389"/>
      <c r="T193" s="389"/>
      <c r="U193" s="402">
        <f t="shared" ref="U193" si="304">STDEV(L192:T192)/SQRT(COUNT(L192:T192))</f>
        <v>3.6226311970891344E-2</v>
      </c>
      <c r="V193" s="302"/>
      <c r="W193" s="303"/>
      <c r="X193" s="303"/>
      <c r="Y193" s="303"/>
      <c r="Z193" s="303"/>
      <c r="AA193" s="303"/>
      <c r="AB193" s="303"/>
      <c r="AC193" s="303"/>
      <c r="AD193" s="303"/>
      <c r="AE193" s="303"/>
      <c r="AF193" s="303"/>
      <c r="AG193" s="303"/>
      <c r="AH193" s="303"/>
      <c r="AI193" s="303"/>
      <c r="AJ193" s="303"/>
      <c r="AK193" s="303"/>
      <c r="AL193" s="303"/>
      <c r="AM193" s="303"/>
      <c r="AN193" s="303"/>
      <c r="AO193" s="303"/>
      <c r="AP193" s="303"/>
      <c r="AQ193" s="303"/>
      <c r="AR193" s="401"/>
    </row>
    <row r="194" spans="1:44">
      <c r="A194" s="223">
        <v>43725</v>
      </c>
      <c r="B194" s="235">
        <v>1.52946759259259</v>
      </c>
      <c r="C194" s="397">
        <v>0</v>
      </c>
      <c r="D194" s="389">
        <v>0</v>
      </c>
      <c r="E194" s="389"/>
      <c r="F194" s="389">
        <v>0.11</v>
      </c>
      <c r="G194" s="389">
        <v>0.05</v>
      </c>
      <c r="H194" s="389"/>
      <c r="I194" s="389">
        <v>0</v>
      </c>
      <c r="J194" s="389"/>
      <c r="K194" s="389">
        <v>7.0000000000000007E-2</v>
      </c>
      <c r="L194" s="391"/>
      <c r="M194" s="389"/>
      <c r="N194" s="389"/>
      <c r="O194" s="389"/>
      <c r="P194" s="389"/>
      <c r="Q194" s="389"/>
      <c r="R194" s="389"/>
      <c r="S194" s="389"/>
      <c r="T194" s="389"/>
      <c r="U194" s="402"/>
      <c r="V194" s="302"/>
      <c r="W194" s="303"/>
      <c r="X194" s="303"/>
      <c r="Y194" s="303"/>
      <c r="Z194" s="303"/>
      <c r="AA194" s="303"/>
      <c r="AB194" s="303"/>
      <c r="AC194" s="303"/>
      <c r="AD194" s="303"/>
      <c r="AE194" s="303"/>
      <c r="AF194" s="303"/>
      <c r="AG194" s="303"/>
      <c r="AH194" s="303"/>
      <c r="AI194" s="303"/>
      <c r="AJ194" s="303"/>
      <c r="AK194" s="303"/>
      <c r="AL194" s="303"/>
      <c r="AM194" s="303"/>
      <c r="AN194" s="303"/>
      <c r="AO194" s="303"/>
      <c r="AP194" s="303"/>
      <c r="AQ194" s="303"/>
      <c r="AR194" s="401"/>
    </row>
    <row r="195" spans="1:44">
      <c r="A195" s="223">
        <v>43725</v>
      </c>
      <c r="B195" s="235">
        <v>1.54335648148148</v>
      </c>
      <c r="C195" s="397">
        <v>0</v>
      </c>
      <c r="D195" s="389">
        <v>0.01</v>
      </c>
      <c r="E195" s="389">
        <v>0</v>
      </c>
      <c r="F195" s="389">
        <v>0</v>
      </c>
      <c r="G195" s="389">
        <v>0.11</v>
      </c>
      <c r="H195" s="389">
        <v>0</v>
      </c>
      <c r="I195" s="389">
        <v>0.01</v>
      </c>
      <c r="J195" s="389">
        <v>0</v>
      </c>
      <c r="K195" s="389">
        <v>0</v>
      </c>
      <c r="L195" s="391">
        <f t="shared" ref="L195:P195" si="305">SUM(C195:C197)</f>
        <v>0.14000000000000001</v>
      </c>
      <c r="M195" s="389">
        <f t="shared" si="305"/>
        <v>0.01</v>
      </c>
      <c r="N195" s="389">
        <f t="shared" si="305"/>
        <v>0.01</v>
      </c>
      <c r="O195" s="389">
        <f t="shared" si="305"/>
        <v>0</v>
      </c>
      <c r="P195" s="389">
        <f t="shared" si="305"/>
        <v>0.11</v>
      </c>
      <c r="Q195" s="389">
        <f t="shared" ref="Q195" si="306">SUM(H195:H197)</f>
        <v>0</v>
      </c>
      <c r="R195" s="389">
        <f t="shared" ref="R195" si="307">SUM(I195:I197)</f>
        <v>0.15000000000000002</v>
      </c>
      <c r="S195" s="389">
        <f t="shared" ref="S195" si="308">SUM(J195:J197)</f>
        <v>0.21</v>
      </c>
      <c r="T195" s="389">
        <f t="shared" ref="T195" si="309">SUM(K195:K197)</f>
        <v>0</v>
      </c>
      <c r="U195" s="402">
        <f t="shared" ref="U195" si="310">AVERAGE(L195:T195)</f>
        <v>7.0000000000000007E-2</v>
      </c>
      <c r="V195" s="302"/>
      <c r="W195" s="303"/>
      <c r="X195" s="303"/>
      <c r="Y195" s="303"/>
      <c r="Z195" s="303"/>
      <c r="AA195" s="303"/>
      <c r="AB195" s="303"/>
      <c r="AC195" s="303"/>
      <c r="AD195" s="303"/>
      <c r="AE195" s="303"/>
      <c r="AF195" s="303"/>
      <c r="AG195" s="303"/>
      <c r="AH195" s="303"/>
      <c r="AI195" s="303"/>
      <c r="AJ195" s="303"/>
      <c r="AK195" s="303"/>
      <c r="AL195" s="303"/>
      <c r="AM195" s="303"/>
      <c r="AN195" s="303"/>
      <c r="AO195" s="303"/>
      <c r="AP195" s="303"/>
      <c r="AQ195" s="303"/>
      <c r="AR195" s="401"/>
    </row>
    <row r="196" spans="1:44">
      <c r="A196" s="223">
        <v>43725</v>
      </c>
      <c r="B196" s="235">
        <v>1.5572453703703699</v>
      </c>
      <c r="C196" s="397">
        <v>0</v>
      </c>
      <c r="D196" s="389">
        <v>0</v>
      </c>
      <c r="E196" s="389">
        <v>0</v>
      </c>
      <c r="F196" s="389">
        <v>0</v>
      </c>
      <c r="G196" s="389">
        <v>0</v>
      </c>
      <c r="H196" s="389">
        <v>0</v>
      </c>
      <c r="I196" s="389">
        <v>0.14000000000000001</v>
      </c>
      <c r="J196" s="389">
        <v>0</v>
      </c>
      <c r="K196" s="389">
        <v>0</v>
      </c>
      <c r="L196" s="391"/>
      <c r="M196" s="389"/>
      <c r="N196" s="389"/>
      <c r="O196" s="389"/>
      <c r="P196" s="389"/>
      <c r="Q196" s="389"/>
      <c r="R196" s="389"/>
      <c r="S196" s="389"/>
      <c r="T196" s="389"/>
      <c r="U196" s="402">
        <f t="shared" ref="U196" si="311">STDEV(L195:T195)/SQRT(COUNT(L195:T195))</f>
        <v>2.7487370837451074E-2</v>
      </c>
      <c r="V196" s="302"/>
      <c r="W196" s="303"/>
      <c r="X196" s="303"/>
      <c r="Y196" s="303"/>
      <c r="Z196" s="303"/>
      <c r="AA196" s="303"/>
      <c r="AB196" s="303"/>
      <c r="AC196" s="303"/>
      <c r="AD196" s="303"/>
      <c r="AE196" s="303"/>
      <c r="AF196" s="303"/>
      <c r="AG196" s="303"/>
      <c r="AH196" s="303"/>
      <c r="AI196" s="303"/>
      <c r="AJ196" s="303"/>
      <c r="AK196" s="303"/>
      <c r="AL196" s="303"/>
      <c r="AM196" s="303"/>
      <c r="AN196" s="303"/>
      <c r="AO196" s="303"/>
      <c r="AP196" s="303"/>
      <c r="AQ196" s="303"/>
      <c r="AR196" s="401"/>
    </row>
    <row r="197" spans="1:44">
      <c r="A197" s="223">
        <v>43725</v>
      </c>
      <c r="B197" s="235">
        <v>1.5711342592592601</v>
      </c>
      <c r="C197" s="397">
        <v>0.14000000000000001</v>
      </c>
      <c r="D197" s="389">
        <v>0</v>
      </c>
      <c r="E197" s="389">
        <v>0.01</v>
      </c>
      <c r="F197" s="389">
        <v>0</v>
      </c>
      <c r="G197" s="389">
        <v>0</v>
      </c>
      <c r="H197" s="389">
        <v>0</v>
      </c>
      <c r="I197" s="389">
        <v>0</v>
      </c>
      <c r="J197" s="389">
        <v>0.21</v>
      </c>
      <c r="K197" s="389">
        <v>0</v>
      </c>
      <c r="L197" s="391"/>
      <c r="M197" s="389"/>
      <c r="N197" s="389"/>
      <c r="O197" s="389"/>
      <c r="P197" s="389"/>
      <c r="Q197" s="389"/>
      <c r="R197" s="389"/>
      <c r="S197" s="389"/>
      <c r="T197" s="389"/>
      <c r="U197" s="402"/>
      <c r="V197" s="302"/>
      <c r="W197" s="303"/>
      <c r="X197" s="303"/>
      <c r="Y197" s="303"/>
      <c r="Z197" s="303"/>
      <c r="AA197" s="303"/>
      <c r="AB197" s="303"/>
      <c r="AC197" s="303"/>
      <c r="AD197" s="303"/>
      <c r="AE197" s="303"/>
      <c r="AF197" s="303"/>
      <c r="AG197" s="303"/>
      <c r="AH197" s="303"/>
      <c r="AI197" s="303"/>
      <c r="AJ197" s="303"/>
      <c r="AK197" s="303"/>
      <c r="AL197" s="303"/>
      <c r="AM197" s="303"/>
      <c r="AN197" s="303"/>
      <c r="AO197" s="303"/>
      <c r="AP197" s="303"/>
      <c r="AQ197" s="303"/>
      <c r="AR197" s="401"/>
    </row>
    <row r="198" spans="1:44">
      <c r="A198" s="223">
        <v>43725</v>
      </c>
      <c r="B198" s="235">
        <v>1.58502314814815</v>
      </c>
      <c r="C198" s="397">
        <v>0.05</v>
      </c>
      <c r="D198" s="389">
        <v>0</v>
      </c>
      <c r="E198" s="389">
        <v>0</v>
      </c>
      <c r="F198" s="389">
        <v>0</v>
      </c>
      <c r="G198" s="389">
        <v>0</v>
      </c>
      <c r="H198" s="389">
        <v>0</v>
      </c>
      <c r="I198" s="389">
        <v>0</v>
      </c>
      <c r="J198" s="389">
        <v>0.05</v>
      </c>
      <c r="K198" s="389">
        <v>0</v>
      </c>
      <c r="L198" s="391">
        <f t="shared" ref="L198:P198" si="312">SUM(C198:C200)</f>
        <v>0.05</v>
      </c>
      <c r="M198" s="389">
        <f t="shared" si="312"/>
        <v>0.01</v>
      </c>
      <c r="N198" s="389">
        <f t="shared" si="312"/>
        <v>0</v>
      </c>
      <c r="O198" s="389">
        <f t="shared" si="312"/>
        <v>0.04</v>
      </c>
      <c r="P198" s="389">
        <f t="shared" si="312"/>
        <v>0.08</v>
      </c>
      <c r="Q198" s="389">
        <f t="shared" ref="Q198" si="313">SUM(H198:H200)</f>
        <v>0</v>
      </c>
      <c r="R198" s="389">
        <f t="shared" ref="R198" si="314">SUM(I198:I200)</f>
        <v>0</v>
      </c>
      <c r="S198" s="389">
        <f t="shared" ref="S198" si="315">SUM(J198:J200)</f>
        <v>0.05</v>
      </c>
      <c r="T198" s="389">
        <f t="shared" ref="T198" si="316">SUM(K198:K200)</f>
        <v>0.14000000000000001</v>
      </c>
      <c r="U198" s="402">
        <f t="shared" ref="U198" si="317">AVERAGE(L198:T198)</f>
        <v>4.1111111111111112E-2</v>
      </c>
      <c r="V198" s="302"/>
      <c r="W198" s="303"/>
      <c r="X198" s="303"/>
      <c r="Y198" s="303"/>
      <c r="Z198" s="303"/>
      <c r="AA198" s="303"/>
      <c r="AB198" s="303"/>
      <c r="AC198" s="303"/>
      <c r="AD198" s="303"/>
      <c r="AE198" s="303"/>
      <c r="AF198" s="303"/>
      <c r="AG198" s="303"/>
      <c r="AH198" s="303"/>
      <c r="AI198" s="303"/>
      <c r="AJ198" s="303"/>
      <c r="AK198" s="303"/>
      <c r="AL198" s="303"/>
      <c r="AM198" s="303"/>
      <c r="AN198" s="303"/>
      <c r="AO198" s="303"/>
      <c r="AP198" s="303"/>
      <c r="AQ198" s="303"/>
      <c r="AR198" s="401"/>
    </row>
    <row r="199" spans="1:44">
      <c r="A199" s="223">
        <v>43725</v>
      </c>
      <c r="B199" s="235">
        <v>1.59891203703703</v>
      </c>
      <c r="C199" s="397">
        <v>0</v>
      </c>
      <c r="D199" s="389">
        <v>0.01</v>
      </c>
      <c r="E199" s="389">
        <v>0</v>
      </c>
      <c r="F199" s="389">
        <v>0.04</v>
      </c>
      <c r="G199" s="389">
        <v>0.08</v>
      </c>
      <c r="H199" s="389">
        <v>0</v>
      </c>
      <c r="I199" s="389">
        <v>0</v>
      </c>
      <c r="J199" s="389"/>
      <c r="K199" s="389">
        <v>0.01</v>
      </c>
      <c r="L199" s="391"/>
      <c r="M199" s="389"/>
      <c r="N199" s="389"/>
      <c r="O199" s="389"/>
      <c r="P199" s="389"/>
      <c r="Q199" s="389"/>
      <c r="R199" s="389"/>
      <c r="S199" s="389"/>
      <c r="T199" s="389"/>
      <c r="U199" s="402">
        <f t="shared" ref="U199" si="318">STDEV(L198:T198)/SQRT(COUNT(L198:T198))</f>
        <v>1.5585289043450599E-2</v>
      </c>
      <c r="V199" s="302"/>
      <c r="W199" s="303"/>
      <c r="X199" s="303"/>
      <c r="Y199" s="303"/>
      <c r="Z199" s="303"/>
      <c r="AA199" s="303"/>
      <c r="AB199" s="303"/>
      <c r="AC199" s="303"/>
      <c r="AD199" s="303"/>
      <c r="AE199" s="303"/>
      <c r="AF199" s="303"/>
      <c r="AG199" s="303"/>
      <c r="AH199" s="303"/>
      <c r="AI199" s="303"/>
      <c r="AJ199" s="303"/>
      <c r="AK199" s="303"/>
      <c r="AL199" s="303"/>
      <c r="AM199" s="303"/>
      <c r="AN199" s="303"/>
      <c r="AO199" s="303"/>
      <c r="AP199" s="303"/>
      <c r="AQ199" s="303"/>
      <c r="AR199" s="401"/>
    </row>
    <row r="200" spans="1:44">
      <c r="A200" s="223">
        <v>43725</v>
      </c>
      <c r="B200" s="235">
        <v>1.6128009259259199</v>
      </c>
      <c r="C200" s="397">
        <v>0</v>
      </c>
      <c r="D200" s="389">
        <v>0</v>
      </c>
      <c r="E200" s="389">
        <v>0</v>
      </c>
      <c r="F200" s="389">
        <v>0</v>
      </c>
      <c r="G200" s="389">
        <v>0</v>
      </c>
      <c r="H200" s="389"/>
      <c r="I200" s="389">
        <v>0</v>
      </c>
      <c r="J200" s="389">
        <v>0</v>
      </c>
      <c r="K200" s="389">
        <v>0.13</v>
      </c>
      <c r="L200" s="391"/>
      <c r="M200" s="389"/>
      <c r="N200" s="389"/>
      <c r="O200" s="389"/>
      <c r="P200" s="389"/>
      <c r="Q200" s="389"/>
      <c r="R200" s="389"/>
      <c r="S200" s="389"/>
      <c r="T200" s="389"/>
      <c r="U200" s="402"/>
      <c r="V200" s="302"/>
      <c r="W200" s="303"/>
      <c r="X200" s="303"/>
      <c r="Y200" s="303"/>
      <c r="Z200" s="303"/>
      <c r="AA200" s="303"/>
      <c r="AB200" s="303"/>
      <c r="AC200" s="303"/>
      <c r="AD200" s="303"/>
      <c r="AE200" s="303"/>
      <c r="AF200" s="303"/>
      <c r="AG200" s="303"/>
      <c r="AH200" s="303"/>
      <c r="AI200" s="303"/>
      <c r="AJ200" s="303"/>
      <c r="AK200" s="303"/>
      <c r="AL200" s="303"/>
      <c r="AM200" s="303"/>
      <c r="AN200" s="303"/>
      <c r="AO200" s="303"/>
      <c r="AP200" s="303"/>
      <c r="AQ200" s="303"/>
      <c r="AR200" s="401"/>
    </row>
    <row r="201" spans="1:44">
      <c r="A201" s="223">
        <v>43725</v>
      </c>
      <c r="B201" s="235">
        <v>1.6266898148148099</v>
      </c>
      <c r="C201" s="397">
        <v>0.04</v>
      </c>
      <c r="D201" s="389">
        <v>0</v>
      </c>
      <c r="E201" s="389">
        <v>0</v>
      </c>
      <c r="F201" s="389">
        <v>0.02</v>
      </c>
      <c r="G201" s="389">
        <v>0.01</v>
      </c>
      <c r="H201" s="389">
        <v>0.17</v>
      </c>
      <c r="I201" s="389">
        <v>0</v>
      </c>
      <c r="J201" s="389">
        <v>0</v>
      </c>
      <c r="K201" s="389"/>
      <c r="L201" s="391">
        <f t="shared" ref="L201:P201" si="319">SUM(C201:C203)</f>
        <v>0.05</v>
      </c>
      <c r="M201" s="389">
        <f t="shared" si="319"/>
        <v>0.27</v>
      </c>
      <c r="N201" s="389">
        <f t="shared" si="319"/>
        <v>0.11</v>
      </c>
      <c r="O201" s="389">
        <f t="shared" si="319"/>
        <v>7.0000000000000007E-2</v>
      </c>
      <c r="P201" s="389">
        <f t="shared" si="319"/>
        <v>0.13999999999999999</v>
      </c>
      <c r="Q201" s="389">
        <f t="shared" ref="Q201" si="320">SUM(H201:H203)</f>
        <v>0.17</v>
      </c>
      <c r="R201" s="389">
        <f t="shared" ref="R201" si="321">SUM(I201:I203)</f>
        <v>0.23</v>
      </c>
      <c r="S201" s="389">
        <f t="shared" ref="S201" si="322">SUM(J201:J203)</f>
        <v>0</v>
      </c>
      <c r="T201" s="389">
        <f t="shared" ref="T201" si="323">SUM(K201:K203)</f>
        <v>0.21</v>
      </c>
      <c r="U201" s="402">
        <f t="shared" ref="U201" si="324">AVERAGE(L201:T201)</f>
        <v>0.1388888888888889</v>
      </c>
      <c r="V201" s="302"/>
      <c r="W201" s="303"/>
      <c r="X201" s="303"/>
      <c r="Y201" s="303"/>
      <c r="Z201" s="303"/>
      <c r="AA201" s="303"/>
      <c r="AB201" s="303"/>
      <c r="AC201" s="303"/>
      <c r="AD201" s="303"/>
      <c r="AE201" s="303"/>
      <c r="AF201" s="303"/>
      <c r="AG201" s="303"/>
      <c r="AH201" s="303"/>
      <c r="AI201" s="303"/>
      <c r="AJ201" s="303"/>
      <c r="AK201" s="303"/>
      <c r="AL201" s="303"/>
      <c r="AM201" s="303"/>
      <c r="AN201" s="303"/>
      <c r="AO201" s="303"/>
      <c r="AP201" s="303"/>
      <c r="AQ201" s="303"/>
      <c r="AR201" s="401"/>
    </row>
    <row r="202" spans="1:44">
      <c r="A202" s="223">
        <v>43725</v>
      </c>
      <c r="B202" s="235">
        <v>1.6405787037037001</v>
      </c>
      <c r="C202" s="397">
        <v>0</v>
      </c>
      <c r="D202" s="389">
        <v>0.09</v>
      </c>
      <c r="E202" s="389">
        <v>0.11</v>
      </c>
      <c r="F202" s="389">
        <v>0</v>
      </c>
      <c r="G202" s="389">
        <v>0.01</v>
      </c>
      <c r="H202" s="389">
        <v>0</v>
      </c>
      <c r="I202" s="389">
        <v>0.23</v>
      </c>
      <c r="J202" s="389">
        <v>0</v>
      </c>
      <c r="K202" s="389">
        <v>0.06</v>
      </c>
      <c r="L202" s="391"/>
      <c r="M202" s="389"/>
      <c r="N202" s="389"/>
      <c r="O202" s="389"/>
      <c r="P202" s="389"/>
      <c r="Q202" s="389"/>
      <c r="R202" s="389"/>
      <c r="S202" s="389"/>
      <c r="T202" s="389"/>
      <c r="U202" s="402">
        <f t="shared" ref="U202" si="325">STDEV(L201:T201)/SQRT(COUNT(L201:T201))</f>
        <v>2.9881453019689339E-2</v>
      </c>
      <c r="V202" s="302"/>
      <c r="W202" s="303"/>
      <c r="X202" s="303"/>
      <c r="Y202" s="303"/>
      <c r="Z202" s="303"/>
      <c r="AA202" s="303"/>
      <c r="AB202" s="303"/>
      <c r="AC202" s="303"/>
      <c r="AD202" s="303"/>
      <c r="AE202" s="303"/>
      <c r="AF202" s="303"/>
      <c r="AG202" s="303"/>
      <c r="AH202" s="303"/>
      <c r="AI202" s="303"/>
      <c r="AJ202" s="303"/>
      <c r="AK202" s="303"/>
      <c r="AL202" s="303"/>
      <c r="AM202" s="303"/>
      <c r="AN202" s="303"/>
      <c r="AO202" s="303"/>
      <c r="AP202" s="303"/>
      <c r="AQ202" s="303"/>
      <c r="AR202" s="401"/>
    </row>
    <row r="203" spans="1:44">
      <c r="A203" s="223">
        <v>43725</v>
      </c>
      <c r="B203" s="235">
        <v>1.65446759259259</v>
      </c>
      <c r="C203" s="397">
        <v>0.01</v>
      </c>
      <c r="D203" s="389">
        <v>0.18</v>
      </c>
      <c r="E203" s="389">
        <v>0</v>
      </c>
      <c r="F203" s="389">
        <v>0.05</v>
      </c>
      <c r="G203" s="389">
        <v>0.12</v>
      </c>
      <c r="H203" s="389">
        <v>0</v>
      </c>
      <c r="I203" s="389">
        <v>0</v>
      </c>
      <c r="J203" s="389">
        <v>0</v>
      </c>
      <c r="K203" s="389">
        <v>0.15</v>
      </c>
      <c r="L203" s="391"/>
      <c r="M203" s="389"/>
      <c r="N203" s="389"/>
      <c r="O203" s="389"/>
      <c r="P203" s="389"/>
      <c r="Q203" s="389"/>
      <c r="R203" s="389"/>
      <c r="S203" s="389"/>
      <c r="T203" s="389"/>
      <c r="U203" s="402"/>
      <c r="V203" s="302"/>
      <c r="W203" s="303"/>
      <c r="X203" s="303"/>
      <c r="Y203" s="303"/>
      <c r="Z203" s="303"/>
      <c r="AA203" s="303"/>
      <c r="AB203" s="303"/>
      <c r="AC203" s="303"/>
      <c r="AD203" s="303"/>
      <c r="AE203" s="303"/>
      <c r="AF203" s="303"/>
      <c r="AG203" s="303"/>
      <c r="AH203" s="303"/>
      <c r="AI203" s="303"/>
      <c r="AJ203" s="303"/>
      <c r="AK203" s="303"/>
      <c r="AL203" s="303"/>
      <c r="AM203" s="303"/>
      <c r="AN203" s="303"/>
      <c r="AO203" s="303"/>
      <c r="AP203" s="303"/>
      <c r="AQ203" s="303"/>
      <c r="AR203" s="401"/>
    </row>
    <row r="204" spans="1:44">
      <c r="A204" s="223">
        <v>43725</v>
      </c>
      <c r="B204" s="235">
        <v>1.66835648148148</v>
      </c>
      <c r="C204" s="397">
        <v>0.11</v>
      </c>
      <c r="D204" s="389">
        <v>0</v>
      </c>
      <c r="E204" s="389">
        <v>0</v>
      </c>
      <c r="F204" s="389">
        <v>0</v>
      </c>
      <c r="G204" s="389">
        <v>0</v>
      </c>
      <c r="H204" s="389"/>
      <c r="I204" s="389">
        <v>0</v>
      </c>
      <c r="J204" s="389">
        <v>0</v>
      </c>
      <c r="K204" s="389">
        <v>0</v>
      </c>
      <c r="L204" s="391">
        <f t="shared" ref="L204:P204" si="326">SUM(C204:C206)</f>
        <v>0.35</v>
      </c>
      <c r="M204" s="389">
        <f t="shared" si="326"/>
        <v>0.18</v>
      </c>
      <c r="N204" s="389">
        <f t="shared" si="326"/>
        <v>0.13</v>
      </c>
      <c r="O204" s="389">
        <f t="shared" si="326"/>
        <v>0</v>
      </c>
      <c r="P204" s="389">
        <f t="shared" si="326"/>
        <v>0</v>
      </c>
      <c r="Q204" s="389">
        <f t="shared" ref="Q204" si="327">SUM(H204:H206)</f>
        <v>0.06</v>
      </c>
      <c r="R204" s="389">
        <f t="shared" ref="R204" si="328">SUM(I204:I206)</f>
        <v>0</v>
      </c>
      <c r="S204" s="389">
        <f t="shared" ref="S204" si="329">SUM(J204:J206)</f>
        <v>0.33999999999999997</v>
      </c>
      <c r="T204" s="389">
        <f t="shared" ref="T204" si="330">SUM(K204:K206)</f>
        <v>0.04</v>
      </c>
      <c r="U204" s="402">
        <f t="shared" ref="U204" si="331">AVERAGE(L204:T204)</f>
        <v>0.12222222222222223</v>
      </c>
      <c r="V204" s="302"/>
      <c r="W204" s="303"/>
      <c r="X204" s="303"/>
      <c r="Y204" s="303"/>
      <c r="Z204" s="303"/>
      <c r="AA204" s="303"/>
      <c r="AB204" s="303"/>
      <c r="AC204" s="303"/>
      <c r="AD204" s="303"/>
      <c r="AE204" s="303"/>
      <c r="AF204" s="303"/>
      <c r="AG204" s="303"/>
      <c r="AH204" s="303"/>
      <c r="AI204" s="303"/>
      <c r="AJ204" s="303"/>
      <c r="AK204" s="303"/>
      <c r="AL204" s="303"/>
      <c r="AM204" s="303"/>
      <c r="AN204" s="303"/>
      <c r="AO204" s="303"/>
      <c r="AP204" s="303"/>
      <c r="AQ204" s="303"/>
      <c r="AR204" s="401"/>
    </row>
    <row r="205" spans="1:44">
      <c r="A205" s="223">
        <v>43725</v>
      </c>
      <c r="B205" s="235">
        <v>1.6822453703703699</v>
      </c>
      <c r="C205" s="397">
        <v>0.21</v>
      </c>
      <c r="D205" s="389">
        <v>0</v>
      </c>
      <c r="E205" s="389">
        <v>0</v>
      </c>
      <c r="F205" s="389">
        <v>0</v>
      </c>
      <c r="G205" s="389">
        <v>0</v>
      </c>
      <c r="H205" s="389">
        <v>0</v>
      </c>
      <c r="I205" s="389">
        <v>0</v>
      </c>
      <c r="J205" s="389">
        <v>0.28999999999999998</v>
      </c>
      <c r="K205" s="389">
        <v>0</v>
      </c>
      <c r="L205" s="391"/>
      <c r="M205" s="389"/>
      <c r="N205" s="389"/>
      <c r="O205" s="389"/>
      <c r="P205" s="389"/>
      <c r="Q205" s="389"/>
      <c r="R205" s="389"/>
      <c r="S205" s="389"/>
      <c r="T205" s="389"/>
      <c r="U205" s="402">
        <f t="shared" ref="U205" si="332">STDEV(L204:T204)/SQRT(COUNT(L204:T204))</f>
        <v>4.686795214505967E-2</v>
      </c>
      <c r="V205" s="302"/>
      <c r="W205" s="303"/>
      <c r="X205" s="303"/>
      <c r="Y205" s="303"/>
      <c r="Z205" s="303"/>
      <c r="AA205" s="303"/>
      <c r="AB205" s="303"/>
      <c r="AC205" s="303"/>
      <c r="AD205" s="303"/>
      <c r="AE205" s="303"/>
      <c r="AF205" s="303"/>
      <c r="AG205" s="303"/>
      <c r="AH205" s="303"/>
      <c r="AI205" s="303"/>
      <c r="AJ205" s="303"/>
      <c r="AK205" s="303"/>
      <c r="AL205" s="303"/>
      <c r="AM205" s="303"/>
      <c r="AN205" s="303"/>
      <c r="AO205" s="303"/>
      <c r="AP205" s="303"/>
      <c r="AQ205" s="303"/>
      <c r="AR205" s="401"/>
    </row>
    <row r="206" spans="1:44">
      <c r="A206" s="223">
        <v>43725</v>
      </c>
      <c r="B206" s="235">
        <v>1.6961342592592601</v>
      </c>
      <c r="C206" s="397">
        <v>0.03</v>
      </c>
      <c r="D206" s="389">
        <v>0.18</v>
      </c>
      <c r="E206" s="389">
        <v>0.13</v>
      </c>
      <c r="F206" s="389"/>
      <c r="G206" s="389"/>
      <c r="H206" s="389">
        <v>0.06</v>
      </c>
      <c r="I206" s="389"/>
      <c r="J206" s="389">
        <v>0.05</v>
      </c>
      <c r="K206" s="389">
        <v>0.04</v>
      </c>
      <c r="L206" s="391"/>
      <c r="M206" s="389"/>
      <c r="N206" s="389"/>
      <c r="O206" s="389"/>
      <c r="P206" s="389"/>
      <c r="Q206" s="389"/>
      <c r="R206" s="389"/>
      <c r="S206" s="389"/>
      <c r="T206" s="389"/>
      <c r="U206" s="402"/>
      <c r="V206" s="302"/>
      <c r="W206" s="303"/>
      <c r="X206" s="303"/>
      <c r="Y206" s="303"/>
      <c r="Z206" s="303"/>
      <c r="AA206" s="303"/>
      <c r="AB206" s="303"/>
      <c r="AC206" s="303"/>
      <c r="AD206" s="303"/>
      <c r="AE206" s="303"/>
      <c r="AF206" s="303"/>
      <c r="AG206" s="303"/>
      <c r="AH206" s="303"/>
      <c r="AI206" s="303"/>
      <c r="AJ206" s="303"/>
      <c r="AK206" s="303"/>
      <c r="AL206" s="303"/>
      <c r="AM206" s="303"/>
      <c r="AN206" s="303"/>
      <c r="AO206" s="303"/>
      <c r="AP206" s="303"/>
      <c r="AQ206" s="303"/>
      <c r="AR206" s="401"/>
    </row>
    <row r="207" spans="1:44">
      <c r="A207" s="223">
        <v>43725</v>
      </c>
      <c r="B207" s="235">
        <v>1.71002314814814</v>
      </c>
      <c r="C207" s="397">
        <v>0.01</v>
      </c>
      <c r="D207" s="389">
        <v>0.04</v>
      </c>
      <c r="E207" s="389">
        <v>0</v>
      </c>
      <c r="F207" s="389">
        <v>0.09</v>
      </c>
      <c r="G207" s="389"/>
      <c r="H207" s="389">
        <v>0.1</v>
      </c>
      <c r="I207" s="389">
        <v>0.23</v>
      </c>
      <c r="J207" s="389">
        <v>0.1</v>
      </c>
      <c r="K207" s="389">
        <v>0.06</v>
      </c>
      <c r="L207" s="391">
        <f t="shared" ref="L207:P207" si="333">SUM(C207:C209)</f>
        <v>0.05</v>
      </c>
      <c r="M207" s="389">
        <f t="shared" si="333"/>
        <v>0.26</v>
      </c>
      <c r="N207" s="389">
        <f t="shared" si="333"/>
        <v>0.28999999999999998</v>
      </c>
      <c r="O207" s="389">
        <f t="shared" si="333"/>
        <v>0.09</v>
      </c>
      <c r="P207" s="389">
        <f t="shared" si="333"/>
        <v>0</v>
      </c>
      <c r="Q207" s="389">
        <f t="shared" ref="Q207" si="334">SUM(H207:H209)</f>
        <v>0.25</v>
      </c>
      <c r="R207" s="389">
        <f t="shared" ref="R207" si="335">SUM(I207:I209)</f>
        <v>0.23</v>
      </c>
      <c r="S207" s="389">
        <f t="shared" ref="S207" si="336">SUM(J207:J209)</f>
        <v>0.1</v>
      </c>
      <c r="T207" s="389">
        <f t="shared" ref="T207" si="337">SUM(K207:K209)</f>
        <v>0.24000000000000002</v>
      </c>
      <c r="U207" s="402">
        <f t="shared" ref="U207" si="338">AVERAGE(L207:T207)</f>
        <v>0.16777777777777778</v>
      </c>
      <c r="V207" s="302"/>
      <c r="W207" s="303"/>
      <c r="X207" s="303"/>
      <c r="Y207" s="303"/>
      <c r="Z207" s="303"/>
      <c r="AA207" s="303"/>
      <c r="AB207" s="303"/>
      <c r="AC207" s="303"/>
      <c r="AD207" s="303"/>
      <c r="AE207" s="303"/>
      <c r="AF207" s="303"/>
      <c r="AG207" s="303"/>
      <c r="AH207" s="303"/>
      <c r="AI207" s="303"/>
      <c r="AJ207" s="303"/>
      <c r="AK207" s="303"/>
      <c r="AL207" s="303"/>
      <c r="AM207" s="303"/>
      <c r="AN207" s="303"/>
      <c r="AO207" s="303"/>
      <c r="AP207" s="303"/>
      <c r="AQ207" s="303"/>
      <c r="AR207" s="401"/>
    </row>
    <row r="208" spans="1:44">
      <c r="A208" s="223">
        <v>43725</v>
      </c>
      <c r="B208" s="235">
        <v>1.72391203703704</v>
      </c>
      <c r="C208" s="397">
        <v>0</v>
      </c>
      <c r="D208" s="389">
        <v>0.13</v>
      </c>
      <c r="E208" s="389">
        <v>0</v>
      </c>
      <c r="F208" s="389">
        <v>0</v>
      </c>
      <c r="G208" s="389"/>
      <c r="H208" s="389">
        <v>0.15</v>
      </c>
      <c r="I208" s="389"/>
      <c r="J208" s="389">
        <v>0</v>
      </c>
      <c r="K208" s="389">
        <v>0.17</v>
      </c>
      <c r="L208" s="391"/>
      <c r="M208" s="389"/>
      <c r="N208" s="389"/>
      <c r="O208" s="389"/>
      <c r="P208" s="389"/>
      <c r="Q208" s="389"/>
      <c r="R208" s="389"/>
      <c r="S208" s="389"/>
      <c r="T208" s="389"/>
      <c r="U208" s="402">
        <f t="shared" ref="U208" si="339">STDEV(L207:T207)/SQRT(COUNT(L207:T207))</f>
        <v>3.5737382302389771E-2</v>
      </c>
      <c r="V208" s="302"/>
      <c r="W208" s="303"/>
      <c r="X208" s="303"/>
      <c r="Y208" s="303"/>
      <c r="Z208" s="303"/>
      <c r="AA208" s="303"/>
      <c r="AB208" s="303"/>
      <c r="AC208" s="303"/>
      <c r="AD208" s="303"/>
      <c r="AE208" s="303"/>
      <c r="AF208" s="303"/>
      <c r="AG208" s="303"/>
      <c r="AH208" s="303"/>
      <c r="AI208" s="303"/>
      <c r="AJ208" s="303"/>
      <c r="AK208" s="303"/>
      <c r="AL208" s="303"/>
      <c r="AM208" s="303"/>
      <c r="AN208" s="303"/>
      <c r="AO208" s="303"/>
      <c r="AP208" s="303"/>
      <c r="AQ208" s="303"/>
      <c r="AR208" s="401"/>
    </row>
    <row r="209" spans="1:44">
      <c r="A209" s="223">
        <v>43725</v>
      </c>
      <c r="B209" s="235">
        <v>1.7378009259259199</v>
      </c>
      <c r="C209" s="397">
        <v>0.04</v>
      </c>
      <c r="D209" s="389">
        <v>0.09</v>
      </c>
      <c r="E209" s="389">
        <v>0.28999999999999998</v>
      </c>
      <c r="F209" s="389"/>
      <c r="G209" s="389"/>
      <c r="H209" s="389">
        <v>0</v>
      </c>
      <c r="I209" s="389">
        <v>0</v>
      </c>
      <c r="J209" s="389">
        <v>0</v>
      </c>
      <c r="K209" s="389">
        <v>0.01</v>
      </c>
      <c r="L209" s="391"/>
      <c r="M209" s="389"/>
      <c r="N209" s="389"/>
      <c r="O209" s="389"/>
      <c r="P209" s="389"/>
      <c r="Q209" s="389"/>
      <c r="R209" s="389"/>
      <c r="S209" s="389"/>
      <c r="T209" s="389"/>
      <c r="U209" s="402"/>
      <c r="V209" s="302"/>
      <c r="W209" s="303"/>
      <c r="X209" s="303"/>
      <c r="Y209" s="303"/>
      <c r="Z209" s="303"/>
      <c r="AA209" s="303"/>
      <c r="AB209" s="303"/>
      <c r="AC209" s="303"/>
      <c r="AD209" s="303"/>
      <c r="AE209" s="303"/>
      <c r="AF209" s="303"/>
      <c r="AG209" s="303"/>
      <c r="AH209" s="303"/>
      <c r="AI209" s="303"/>
      <c r="AJ209" s="303"/>
      <c r="AK209" s="303"/>
      <c r="AL209" s="303"/>
      <c r="AM209" s="303"/>
      <c r="AN209" s="303"/>
      <c r="AO209" s="303"/>
      <c r="AP209" s="303"/>
      <c r="AQ209" s="303"/>
      <c r="AR209" s="401"/>
    </row>
    <row r="210" spans="1:44">
      <c r="A210" s="233">
        <v>43725</v>
      </c>
      <c r="B210" s="240">
        <v>1.7516898148148099</v>
      </c>
      <c r="C210" s="397">
        <v>0</v>
      </c>
      <c r="D210" s="389">
        <v>0</v>
      </c>
      <c r="E210" s="389">
        <v>0.01</v>
      </c>
      <c r="F210" s="389">
        <v>7.0000000000000007E-2</v>
      </c>
      <c r="G210" s="389">
        <v>0.04</v>
      </c>
      <c r="H210" s="389">
        <v>0</v>
      </c>
      <c r="I210" s="389">
        <v>0</v>
      </c>
      <c r="J210" s="389">
        <v>0.17</v>
      </c>
      <c r="K210" s="389">
        <v>7.0000000000000007E-2</v>
      </c>
      <c r="L210" s="391">
        <f t="shared" ref="L210:P210" si="340">SUM(C210:C212)</f>
        <v>0.25</v>
      </c>
      <c r="M210" s="389">
        <f t="shared" si="340"/>
        <v>0.22</v>
      </c>
      <c r="N210" s="389">
        <f t="shared" si="340"/>
        <v>0.13</v>
      </c>
      <c r="O210" s="389">
        <f t="shared" si="340"/>
        <v>0.41000000000000003</v>
      </c>
      <c r="P210" s="389">
        <f t="shared" si="340"/>
        <v>0.2</v>
      </c>
      <c r="Q210" s="389">
        <f t="shared" ref="Q210" si="341">SUM(H210:H212)</f>
        <v>0.35</v>
      </c>
      <c r="R210" s="389">
        <f t="shared" ref="R210" si="342">SUM(I210:I212)</f>
        <v>0.16</v>
      </c>
      <c r="S210" s="389">
        <f t="shared" ref="S210" si="343">SUM(J210:J212)</f>
        <v>0.34</v>
      </c>
      <c r="T210" s="389">
        <f t="shared" ref="T210" si="344">SUM(K210:K212)</f>
        <v>0.29000000000000004</v>
      </c>
      <c r="U210" s="402">
        <f t="shared" ref="U210" si="345">AVERAGE(L210:T210)</f>
        <v>0.26111111111111113</v>
      </c>
      <c r="V210" s="302"/>
      <c r="W210" s="303"/>
      <c r="X210" s="303"/>
      <c r="Y210" s="303"/>
      <c r="Z210" s="303"/>
      <c r="AA210" s="303"/>
      <c r="AB210" s="303"/>
      <c r="AC210" s="303"/>
      <c r="AD210" s="303"/>
      <c r="AE210" s="303"/>
      <c r="AF210" s="303"/>
      <c r="AG210" s="303"/>
      <c r="AH210" s="303"/>
      <c r="AI210" s="303"/>
      <c r="AJ210" s="303"/>
      <c r="AK210" s="303"/>
      <c r="AL210" s="303"/>
      <c r="AM210" s="303"/>
      <c r="AN210" s="303"/>
      <c r="AO210" s="303"/>
      <c r="AP210" s="303"/>
      <c r="AQ210" s="303"/>
      <c r="AR210" s="401"/>
    </row>
    <row r="211" spans="1:44">
      <c r="A211" s="233">
        <v>43725</v>
      </c>
      <c r="B211" s="240">
        <v>1.7655787037037001</v>
      </c>
      <c r="C211" s="397">
        <v>0</v>
      </c>
      <c r="D211" s="389">
        <v>0</v>
      </c>
      <c r="E211" s="389">
        <v>0.12</v>
      </c>
      <c r="F211" s="389">
        <v>0.27</v>
      </c>
      <c r="G211" s="389">
        <v>0.05</v>
      </c>
      <c r="H211" s="389">
        <v>0.14000000000000001</v>
      </c>
      <c r="I211" s="389">
        <v>0.16</v>
      </c>
      <c r="J211" s="389">
        <v>0</v>
      </c>
      <c r="K211" s="389">
        <v>0</v>
      </c>
      <c r="L211" s="391"/>
      <c r="M211" s="389"/>
      <c r="N211" s="389"/>
      <c r="O211" s="389"/>
      <c r="P211" s="389"/>
      <c r="Q211" s="389"/>
      <c r="R211" s="389"/>
      <c r="S211" s="389"/>
      <c r="T211" s="389"/>
      <c r="U211" s="402">
        <f t="shared" ref="U211" si="346">STDEV(L210:T210)/SQRT(COUNT(L210:T210))</f>
        <v>3.1200269071331069E-2</v>
      </c>
      <c r="V211" s="302"/>
      <c r="W211" s="303"/>
      <c r="X211" s="303"/>
      <c r="Y211" s="303"/>
      <c r="Z211" s="303"/>
      <c r="AA211" s="303"/>
      <c r="AB211" s="303"/>
      <c r="AC211" s="303"/>
      <c r="AD211" s="303"/>
      <c r="AE211" s="303"/>
      <c r="AF211" s="303"/>
      <c r="AG211" s="303"/>
      <c r="AH211" s="303"/>
      <c r="AI211" s="303"/>
      <c r="AJ211" s="303"/>
      <c r="AK211" s="303"/>
      <c r="AL211" s="303"/>
      <c r="AM211" s="303"/>
      <c r="AN211" s="303"/>
      <c r="AO211" s="303"/>
      <c r="AP211" s="303"/>
      <c r="AQ211" s="303"/>
      <c r="AR211" s="401"/>
    </row>
    <row r="212" spans="1:44">
      <c r="A212" s="233">
        <v>43725</v>
      </c>
      <c r="B212" s="240">
        <v>1.77946759259259</v>
      </c>
      <c r="C212" s="397">
        <v>0.25</v>
      </c>
      <c r="D212" s="389">
        <v>0.22</v>
      </c>
      <c r="E212" s="389">
        <v>0</v>
      </c>
      <c r="F212" s="389">
        <v>7.0000000000000007E-2</v>
      </c>
      <c r="G212" s="389">
        <v>0.11</v>
      </c>
      <c r="H212" s="389">
        <v>0.21</v>
      </c>
      <c r="I212" s="389">
        <v>0</v>
      </c>
      <c r="J212" s="389">
        <v>0.17</v>
      </c>
      <c r="K212" s="389">
        <v>0.22</v>
      </c>
      <c r="L212" s="391"/>
      <c r="M212" s="389"/>
      <c r="N212" s="389"/>
      <c r="O212" s="389"/>
      <c r="P212" s="389"/>
      <c r="Q212" s="389"/>
      <c r="R212" s="389"/>
      <c r="S212" s="389"/>
      <c r="T212" s="389"/>
      <c r="U212" s="402"/>
      <c r="V212" s="302"/>
      <c r="W212" s="303"/>
      <c r="X212" s="303"/>
      <c r="Y212" s="303"/>
      <c r="Z212" s="303"/>
      <c r="AA212" s="303"/>
      <c r="AB212" s="303"/>
      <c r="AC212" s="303"/>
      <c r="AD212" s="303"/>
      <c r="AE212" s="303"/>
      <c r="AF212" s="303"/>
      <c r="AG212" s="303"/>
      <c r="AH212" s="303"/>
      <c r="AI212" s="303"/>
      <c r="AJ212" s="303"/>
      <c r="AK212" s="303"/>
      <c r="AL212" s="303"/>
      <c r="AM212" s="303"/>
      <c r="AN212" s="303"/>
      <c r="AO212" s="303"/>
      <c r="AP212" s="303"/>
      <c r="AQ212" s="303"/>
      <c r="AR212" s="401"/>
    </row>
    <row r="213" spans="1:44">
      <c r="A213" s="233">
        <v>43725</v>
      </c>
      <c r="B213" s="240">
        <v>1.79335648148148</v>
      </c>
      <c r="C213" s="397">
        <v>0.16</v>
      </c>
      <c r="D213" s="389">
        <v>0.02</v>
      </c>
      <c r="E213" s="389">
        <v>0.15</v>
      </c>
      <c r="F213" s="389">
        <v>0.1</v>
      </c>
      <c r="G213" s="389">
        <v>0.12</v>
      </c>
      <c r="H213" s="389">
        <v>0</v>
      </c>
      <c r="I213" s="389">
        <v>0.11</v>
      </c>
      <c r="J213" s="389">
        <v>0.26</v>
      </c>
      <c r="K213" s="389">
        <v>0.02</v>
      </c>
      <c r="L213" s="391">
        <f t="shared" ref="L213:P213" si="347">SUM(C213:C215)</f>
        <v>0.54</v>
      </c>
      <c r="M213" s="389">
        <f t="shared" si="347"/>
        <v>0.19</v>
      </c>
      <c r="N213" s="389">
        <f t="shared" si="347"/>
        <v>0.39999999999999997</v>
      </c>
      <c r="O213" s="389">
        <f t="shared" si="347"/>
        <v>0.37</v>
      </c>
      <c r="P213" s="389">
        <f t="shared" si="347"/>
        <v>0.18</v>
      </c>
      <c r="Q213" s="389">
        <f t="shared" ref="Q213" si="348">SUM(H213:H215)</f>
        <v>0.3</v>
      </c>
      <c r="R213" s="389">
        <f t="shared" ref="R213" si="349">SUM(I213:I215)</f>
        <v>0.35</v>
      </c>
      <c r="S213" s="389">
        <f t="shared" ref="S213" si="350">SUM(J213:J215)</f>
        <v>0.39</v>
      </c>
      <c r="T213" s="389">
        <f t="shared" ref="T213" si="351">SUM(K213:K215)</f>
        <v>0.22</v>
      </c>
      <c r="U213" s="402">
        <f t="shared" ref="U213" si="352">AVERAGE(L213:T213)</f>
        <v>0.32666666666666672</v>
      </c>
      <c r="V213" s="302"/>
      <c r="W213" s="303"/>
      <c r="X213" s="303"/>
      <c r="Y213" s="303"/>
      <c r="Z213" s="303"/>
      <c r="AA213" s="303"/>
      <c r="AB213" s="303"/>
      <c r="AC213" s="303"/>
      <c r="AD213" s="303"/>
      <c r="AE213" s="303"/>
      <c r="AF213" s="303"/>
      <c r="AG213" s="303"/>
      <c r="AH213" s="303"/>
      <c r="AI213" s="303"/>
      <c r="AJ213" s="303"/>
      <c r="AK213" s="303"/>
      <c r="AL213" s="303"/>
      <c r="AM213" s="303"/>
      <c r="AN213" s="303"/>
      <c r="AO213" s="303"/>
      <c r="AP213" s="303"/>
      <c r="AQ213" s="303"/>
      <c r="AR213" s="401"/>
    </row>
    <row r="214" spans="1:44">
      <c r="A214" s="233">
        <v>43725</v>
      </c>
      <c r="B214" s="240">
        <v>1.8072453703703699</v>
      </c>
      <c r="C214" s="397">
        <v>0.14000000000000001</v>
      </c>
      <c r="D214" s="389">
        <v>0.02</v>
      </c>
      <c r="E214" s="389">
        <v>0.2</v>
      </c>
      <c r="F214" s="389">
        <v>0.14000000000000001</v>
      </c>
      <c r="G214" s="389">
        <v>0.06</v>
      </c>
      <c r="H214" s="389">
        <v>0.11</v>
      </c>
      <c r="I214" s="389">
        <v>0</v>
      </c>
      <c r="J214" s="389">
        <v>0.02</v>
      </c>
      <c r="K214" s="389">
        <v>0.09</v>
      </c>
      <c r="L214" s="391"/>
      <c r="M214" s="389"/>
      <c r="N214" s="389"/>
      <c r="O214" s="389"/>
      <c r="P214" s="389"/>
      <c r="Q214" s="389"/>
      <c r="R214" s="389"/>
      <c r="S214" s="389"/>
      <c r="T214" s="389"/>
      <c r="U214" s="402">
        <f t="shared" ref="U214" si="353">STDEV(L213:T213)/SQRT(COUNT(L213:T213))</f>
        <v>3.9015666369065324E-2</v>
      </c>
      <c r="V214" s="302"/>
      <c r="W214" s="303"/>
      <c r="X214" s="303"/>
      <c r="Y214" s="303"/>
      <c r="Z214" s="303"/>
      <c r="AA214" s="303"/>
      <c r="AB214" s="303"/>
      <c r="AC214" s="303"/>
      <c r="AD214" s="303"/>
      <c r="AE214" s="303"/>
      <c r="AF214" s="303"/>
      <c r="AG214" s="303"/>
      <c r="AH214" s="303"/>
      <c r="AI214" s="303"/>
      <c r="AJ214" s="303"/>
      <c r="AK214" s="303"/>
      <c r="AL214" s="303"/>
      <c r="AM214" s="303"/>
      <c r="AN214" s="303"/>
      <c r="AO214" s="303"/>
      <c r="AP214" s="303"/>
      <c r="AQ214" s="303"/>
      <c r="AR214" s="401"/>
    </row>
    <row r="215" spans="1:44">
      <c r="A215" s="233">
        <v>43725</v>
      </c>
      <c r="B215" s="240">
        <v>1.8211342592592601</v>
      </c>
      <c r="C215" s="397">
        <v>0.24</v>
      </c>
      <c r="D215" s="389">
        <v>0.15</v>
      </c>
      <c r="E215" s="389">
        <v>0.05</v>
      </c>
      <c r="F215" s="389">
        <v>0.13</v>
      </c>
      <c r="G215" s="389">
        <v>0</v>
      </c>
      <c r="H215" s="389">
        <v>0.19</v>
      </c>
      <c r="I215" s="389">
        <v>0.24</v>
      </c>
      <c r="J215" s="389">
        <v>0.11</v>
      </c>
      <c r="K215" s="389">
        <v>0.11</v>
      </c>
      <c r="L215" s="391"/>
      <c r="M215" s="389"/>
      <c r="N215" s="389"/>
      <c r="O215" s="389"/>
      <c r="P215" s="389"/>
      <c r="Q215" s="389"/>
      <c r="R215" s="389"/>
      <c r="S215" s="389"/>
      <c r="T215" s="389"/>
      <c r="U215" s="402"/>
      <c r="V215" s="302"/>
      <c r="W215" s="303"/>
      <c r="X215" s="303"/>
      <c r="Y215" s="303"/>
      <c r="Z215" s="303"/>
      <c r="AA215" s="303"/>
      <c r="AB215" s="303"/>
      <c r="AC215" s="303"/>
      <c r="AD215" s="303"/>
      <c r="AE215" s="303"/>
      <c r="AF215" s="303"/>
      <c r="AG215" s="303"/>
      <c r="AH215" s="303"/>
      <c r="AI215" s="303"/>
      <c r="AJ215" s="303"/>
      <c r="AK215" s="303"/>
      <c r="AL215" s="303"/>
      <c r="AM215" s="303"/>
      <c r="AN215" s="303"/>
      <c r="AO215" s="303"/>
      <c r="AP215" s="303"/>
      <c r="AQ215" s="303"/>
      <c r="AR215" s="401"/>
    </row>
    <row r="216" spans="1:44">
      <c r="A216" s="233">
        <v>43725</v>
      </c>
      <c r="B216" s="240">
        <v>1.83502314814815</v>
      </c>
      <c r="C216" s="397">
        <v>0.17</v>
      </c>
      <c r="D216" s="389">
        <v>0.18</v>
      </c>
      <c r="E216" s="389">
        <v>0.1</v>
      </c>
      <c r="F216" s="389">
        <v>0.1</v>
      </c>
      <c r="G216" s="389">
        <v>0.19</v>
      </c>
      <c r="H216" s="389">
        <v>0.04</v>
      </c>
      <c r="I216" s="389">
        <v>0.04</v>
      </c>
      <c r="J216" s="389">
        <v>0</v>
      </c>
      <c r="K216" s="389">
        <v>0.09</v>
      </c>
      <c r="L216" s="391">
        <f t="shared" ref="L216:P216" si="354">SUM(C216:C218)</f>
        <v>0.27</v>
      </c>
      <c r="M216" s="389">
        <f t="shared" si="354"/>
        <v>0.24</v>
      </c>
      <c r="N216" s="389">
        <f t="shared" si="354"/>
        <v>0.29000000000000004</v>
      </c>
      <c r="O216" s="389">
        <f t="shared" si="354"/>
        <v>0.26</v>
      </c>
      <c r="P216" s="389">
        <f t="shared" si="354"/>
        <v>0.38</v>
      </c>
      <c r="Q216" s="389">
        <f t="shared" ref="Q216" si="355">SUM(H216:H218)</f>
        <v>0.27</v>
      </c>
      <c r="R216" s="389">
        <f t="shared" ref="R216" si="356">SUM(I216:I218)</f>
        <v>0.18000000000000002</v>
      </c>
      <c r="S216" s="389">
        <f t="shared" ref="S216" si="357">SUM(J216:J218)</f>
        <v>0.31</v>
      </c>
      <c r="T216" s="389">
        <f t="shared" ref="T216" si="358">SUM(K216:K218)</f>
        <v>0.41000000000000003</v>
      </c>
      <c r="U216" s="402">
        <f t="shared" ref="U216" si="359">AVERAGE(L216:T216)</f>
        <v>0.28999999999999998</v>
      </c>
      <c r="V216" s="302"/>
      <c r="W216" s="303"/>
      <c r="X216" s="303"/>
      <c r="Y216" s="303"/>
      <c r="Z216" s="303"/>
      <c r="AA216" s="303"/>
      <c r="AB216" s="303"/>
      <c r="AC216" s="303"/>
      <c r="AD216" s="303"/>
      <c r="AE216" s="303"/>
      <c r="AF216" s="303"/>
      <c r="AG216" s="303"/>
      <c r="AH216" s="303"/>
      <c r="AI216" s="303"/>
      <c r="AJ216" s="303"/>
      <c r="AK216" s="303"/>
      <c r="AL216" s="303"/>
      <c r="AM216" s="303"/>
      <c r="AN216" s="303"/>
      <c r="AO216" s="303"/>
      <c r="AP216" s="303"/>
      <c r="AQ216" s="303"/>
      <c r="AR216" s="401"/>
    </row>
    <row r="217" spans="1:44">
      <c r="A217" s="233">
        <v>43725</v>
      </c>
      <c r="B217" s="240">
        <v>1.84891203703703</v>
      </c>
      <c r="C217" s="397">
        <v>0.08</v>
      </c>
      <c r="D217" s="389">
        <v>0</v>
      </c>
      <c r="E217" s="389">
        <v>0</v>
      </c>
      <c r="F217" s="389">
        <v>0.12</v>
      </c>
      <c r="G217" s="389"/>
      <c r="H217" s="389">
        <v>0.23</v>
      </c>
      <c r="I217" s="389">
        <v>0.14000000000000001</v>
      </c>
      <c r="J217" s="389">
        <v>0</v>
      </c>
      <c r="K217" s="389">
        <v>0.13</v>
      </c>
      <c r="L217" s="391"/>
      <c r="M217" s="389"/>
      <c r="N217" s="389"/>
      <c r="O217" s="389"/>
      <c r="P217" s="389"/>
      <c r="Q217" s="389"/>
      <c r="R217" s="389"/>
      <c r="S217" s="389"/>
      <c r="T217" s="389"/>
      <c r="U217" s="402">
        <f t="shared" ref="U217" si="360">STDEV(L216:T216)/SQRT(COUNT(L216:T216))</f>
        <v>2.3333333333333369E-2</v>
      </c>
      <c r="V217" s="302"/>
      <c r="W217" s="303"/>
      <c r="X217" s="303"/>
      <c r="Y217" s="303"/>
      <c r="Z217" s="303"/>
      <c r="AA217" s="303"/>
      <c r="AB217" s="303"/>
      <c r="AC217" s="303"/>
      <c r="AD217" s="303"/>
      <c r="AE217" s="303"/>
      <c r="AF217" s="303"/>
      <c r="AG217" s="303"/>
      <c r="AH217" s="303"/>
      <c r="AI217" s="303"/>
      <c r="AJ217" s="303"/>
      <c r="AK217" s="303"/>
      <c r="AL217" s="303"/>
      <c r="AM217" s="303"/>
      <c r="AN217" s="303"/>
      <c r="AO217" s="303"/>
      <c r="AP217" s="303"/>
      <c r="AQ217" s="303"/>
      <c r="AR217" s="401"/>
    </row>
    <row r="218" spans="1:44">
      <c r="A218" s="233">
        <v>43725</v>
      </c>
      <c r="B218" s="240">
        <v>1.8628009259259199</v>
      </c>
      <c r="C218" s="397">
        <v>0.02</v>
      </c>
      <c r="D218" s="389">
        <v>0.06</v>
      </c>
      <c r="E218" s="389">
        <v>0.19</v>
      </c>
      <c r="F218" s="389">
        <v>0.04</v>
      </c>
      <c r="G218" s="389">
        <v>0.19</v>
      </c>
      <c r="H218" s="389"/>
      <c r="I218" s="389">
        <v>0</v>
      </c>
      <c r="J218" s="389">
        <v>0.31</v>
      </c>
      <c r="K218" s="389">
        <v>0.19</v>
      </c>
      <c r="L218" s="391"/>
      <c r="M218" s="389"/>
      <c r="N218" s="389"/>
      <c r="O218" s="389"/>
      <c r="P218" s="389"/>
      <c r="Q218" s="389"/>
      <c r="R218" s="389"/>
      <c r="S218" s="389"/>
      <c r="T218" s="389"/>
      <c r="U218" s="402"/>
      <c r="V218" s="302"/>
      <c r="W218" s="303"/>
      <c r="X218" s="303"/>
      <c r="Y218" s="303"/>
      <c r="Z218" s="303"/>
      <c r="AA218" s="303"/>
      <c r="AB218" s="303"/>
      <c r="AC218" s="303"/>
      <c r="AD218" s="303"/>
      <c r="AE218" s="303"/>
      <c r="AF218" s="303"/>
      <c r="AG218" s="303"/>
      <c r="AH218" s="303"/>
      <c r="AI218" s="303"/>
      <c r="AJ218" s="303"/>
      <c r="AK218" s="303"/>
      <c r="AL218" s="303"/>
      <c r="AM218" s="303"/>
      <c r="AN218" s="303"/>
      <c r="AO218" s="303"/>
      <c r="AP218" s="303"/>
      <c r="AQ218" s="303"/>
      <c r="AR218" s="401"/>
    </row>
    <row r="219" spans="1:44">
      <c r="A219" s="233">
        <v>43725</v>
      </c>
      <c r="B219" s="240">
        <v>1.8766898148148099</v>
      </c>
      <c r="C219" s="397">
        <v>0.19</v>
      </c>
      <c r="D219" s="389">
        <v>0.2</v>
      </c>
      <c r="E219" s="389">
        <v>0.19</v>
      </c>
      <c r="F219" s="389">
        <v>0.2</v>
      </c>
      <c r="G219" s="389"/>
      <c r="H219" s="389">
        <v>0</v>
      </c>
      <c r="I219" s="389">
        <v>0.21</v>
      </c>
      <c r="J219" s="389"/>
      <c r="K219" s="389">
        <v>0.2</v>
      </c>
      <c r="L219" s="391">
        <f t="shared" ref="L219:P219" si="361">SUM(C219:C221)</f>
        <v>0.46</v>
      </c>
      <c r="M219" s="389">
        <f t="shared" si="361"/>
        <v>0.46</v>
      </c>
      <c r="N219" s="389">
        <f t="shared" si="361"/>
        <v>0.19</v>
      </c>
      <c r="O219" s="389">
        <f t="shared" si="361"/>
        <v>0.35000000000000003</v>
      </c>
      <c r="P219" s="389">
        <f t="shared" si="361"/>
        <v>0.22000000000000003</v>
      </c>
      <c r="Q219" s="389">
        <f t="shared" ref="Q219" si="362">SUM(H219:H221)</f>
        <v>0.25</v>
      </c>
      <c r="R219" s="389">
        <f t="shared" ref="R219" si="363">SUM(I219:I221)</f>
        <v>0.41000000000000003</v>
      </c>
      <c r="S219" s="389">
        <f t="shared" ref="S219" si="364">SUM(J219:J221)</f>
        <v>0.08</v>
      </c>
      <c r="T219" s="389">
        <f t="shared" ref="T219" si="365">SUM(K219:K221)</f>
        <v>0.26</v>
      </c>
      <c r="U219" s="402">
        <f t="shared" ref="U219" si="366">AVERAGE(L219:T219)</f>
        <v>0.29777777777777786</v>
      </c>
      <c r="V219" s="302"/>
      <c r="W219" s="303"/>
      <c r="X219" s="303"/>
      <c r="Y219" s="303"/>
      <c r="Z219" s="303"/>
      <c r="AA219" s="303"/>
      <c r="AB219" s="303"/>
      <c r="AC219" s="303"/>
      <c r="AD219" s="303"/>
      <c r="AE219" s="303"/>
      <c r="AF219" s="303"/>
      <c r="AG219" s="303"/>
      <c r="AH219" s="303"/>
      <c r="AI219" s="303"/>
      <c r="AJ219" s="303"/>
      <c r="AK219" s="303"/>
      <c r="AL219" s="303"/>
      <c r="AM219" s="303"/>
      <c r="AN219" s="303"/>
      <c r="AO219" s="303"/>
      <c r="AP219" s="303"/>
      <c r="AQ219" s="303"/>
      <c r="AR219" s="401"/>
    </row>
    <row r="220" spans="1:44">
      <c r="A220" s="233">
        <v>43725</v>
      </c>
      <c r="B220" s="240">
        <v>1.8905787037037001</v>
      </c>
      <c r="C220" s="397">
        <v>0.21</v>
      </c>
      <c r="D220" s="389">
        <v>0</v>
      </c>
      <c r="E220" s="389">
        <v>0</v>
      </c>
      <c r="F220" s="389">
        <v>0.04</v>
      </c>
      <c r="G220" s="389">
        <v>0.17</v>
      </c>
      <c r="H220" s="389">
        <v>0.25</v>
      </c>
      <c r="I220" s="389">
        <v>0</v>
      </c>
      <c r="J220" s="389">
        <v>0.08</v>
      </c>
      <c r="K220" s="389">
        <v>0</v>
      </c>
      <c r="L220" s="391"/>
      <c r="M220" s="389"/>
      <c r="N220" s="389"/>
      <c r="O220" s="389"/>
      <c r="P220" s="389"/>
      <c r="Q220" s="389"/>
      <c r="R220" s="389"/>
      <c r="S220" s="389"/>
      <c r="T220" s="389"/>
      <c r="U220" s="402">
        <f t="shared" ref="U220" si="367">STDEV(L219:T219)/SQRT(COUNT(L219:T219))</f>
        <v>4.3581908127678155E-2</v>
      </c>
      <c r="V220" s="302"/>
      <c r="W220" s="303"/>
      <c r="X220" s="303"/>
      <c r="Y220" s="303"/>
      <c r="Z220" s="303"/>
      <c r="AA220" s="303"/>
      <c r="AB220" s="303"/>
      <c r="AC220" s="303"/>
      <c r="AD220" s="303"/>
      <c r="AE220" s="303"/>
      <c r="AF220" s="303"/>
      <c r="AG220" s="303"/>
      <c r="AH220" s="303"/>
      <c r="AI220" s="303"/>
      <c r="AJ220" s="303"/>
      <c r="AK220" s="303"/>
      <c r="AL220" s="303"/>
      <c r="AM220" s="303"/>
      <c r="AN220" s="303"/>
      <c r="AO220" s="303"/>
      <c r="AP220" s="303"/>
      <c r="AQ220" s="303"/>
      <c r="AR220" s="401"/>
    </row>
    <row r="221" spans="1:44">
      <c r="A221" s="233">
        <v>43725</v>
      </c>
      <c r="B221" s="240">
        <v>1.90446759259259</v>
      </c>
      <c r="C221" s="397">
        <v>0.06</v>
      </c>
      <c r="D221" s="389">
        <v>0.26</v>
      </c>
      <c r="E221" s="389"/>
      <c r="F221" s="389">
        <v>0.11</v>
      </c>
      <c r="G221" s="389">
        <v>0.05</v>
      </c>
      <c r="H221" s="389"/>
      <c r="I221" s="389">
        <v>0.2</v>
      </c>
      <c r="J221" s="389">
        <v>0</v>
      </c>
      <c r="K221" s="389">
        <v>0.06</v>
      </c>
      <c r="L221" s="391"/>
      <c r="M221" s="389"/>
      <c r="N221" s="389"/>
      <c r="O221" s="389"/>
      <c r="P221" s="389"/>
      <c r="Q221" s="389"/>
      <c r="R221" s="389"/>
      <c r="S221" s="389"/>
      <c r="T221" s="389"/>
      <c r="U221" s="402"/>
      <c r="V221" s="302"/>
      <c r="W221" s="303"/>
      <c r="X221" s="303"/>
      <c r="Y221" s="303"/>
      <c r="Z221" s="303"/>
      <c r="AA221" s="303"/>
      <c r="AB221" s="303"/>
      <c r="AC221" s="303"/>
      <c r="AD221" s="303"/>
      <c r="AE221" s="303"/>
      <c r="AF221" s="303"/>
      <c r="AG221" s="303"/>
      <c r="AH221" s="303"/>
      <c r="AI221" s="303"/>
      <c r="AJ221" s="303"/>
      <c r="AK221" s="303"/>
      <c r="AL221" s="303"/>
      <c r="AM221" s="303"/>
      <c r="AN221" s="303"/>
      <c r="AO221" s="303"/>
      <c r="AP221" s="303"/>
      <c r="AQ221" s="303"/>
      <c r="AR221" s="401"/>
    </row>
    <row r="222" spans="1:44">
      <c r="A222" s="233">
        <v>43725</v>
      </c>
      <c r="B222" s="240">
        <v>1.91835648148148</v>
      </c>
      <c r="C222" s="397">
        <v>0.05</v>
      </c>
      <c r="D222" s="389">
        <v>0</v>
      </c>
      <c r="E222" s="389">
        <v>0.01</v>
      </c>
      <c r="F222" s="389">
        <v>0.16</v>
      </c>
      <c r="G222" s="389">
        <v>0.02</v>
      </c>
      <c r="H222" s="389">
        <v>0.01</v>
      </c>
      <c r="I222" s="389">
        <v>0</v>
      </c>
      <c r="J222" s="389">
        <v>0.39</v>
      </c>
      <c r="K222" s="389">
        <v>0.06</v>
      </c>
      <c r="L222" s="391">
        <f t="shared" ref="L222:P222" si="368">SUM(C222:C224)</f>
        <v>9.9999999999999992E-2</v>
      </c>
      <c r="M222" s="389">
        <f t="shared" si="368"/>
        <v>0</v>
      </c>
      <c r="N222" s="389">
        <f t="shared" si="368"/>
        <v>0.12</v>
      </c>
      <c r="O222" s="389">
        <f t="shared" si="368"/>
        <v>0.31</v>
      </c>
      <c r="P222" s="389">
        <f t="shared" si="368"/>
        <v>0.13999999999999999</v>
      </c>
      <c r="Q222" s="389">
        <f t="shared" ref="Q222" si="369">SUM(H222:H224)</f>
        <v>0.29000000000000004</v>
      </c>
      <c r="R222" s="389">
        <f t="shared" ref="R222" si="370">SUM(I222:I224)</f>
        <v>0.28000000000000003</v>
      </c>
      <c r="S222" s="389">
        <f t="shared" ref="S222" si="371">SUM(J222:J224)</f>
        <v>0.52</v>
      </c>
      <c r="T222" s="389">
        <f t="shared" ref="T222" si="372">SUM(K222:K224)</f>
        <v>0.16999999999999998</v>
      </c>
      <c r="U222" s="402">
        <f t="shared" ref="U222" si="373">AVERAGE(L222:T222)</f>
        <v>0.21444444444444447</v>
      </c>
      <c r="V222" s="302"/>
      <c r="W222" s="303"/>
      <c r="X222" s="303"/>
      <c r="Y222" s="303"/>
      <c r="Z222" s="303"/>
      <c r="AA222" s="303"/>
      <c r="AB222" s="303"/>
      <c r="AC222" s="303"/>
      <c r="AD222" s="303"/>
      <c r="AE222" s="303"/>
      <c r="AF222" s="303"/>
      <c r="AG222" s="303"/>
      <c r="AH222" s="303"/>
      <c r="AI222" s="303"/>
      <c r="AJ222" s="303"/>
      <c r="AK222" s="303"/>
      <c r="AL222" s="303"/>
      <c r="AM222" s="303"/>
      <c r="AN222" s="303"/>
      <c r="AO222" s="303"/>
      <c r="AP222" s="303"/>
      <c r="AQ222" s="303"/>
      <c r="AR222" s="401"/>
    </row>
    <row r="223" spans="1:44">
      <c r="A223" s="233">
        <v>43725</v>
      </c>
      <c r="B223" s="240">
        <v>1.9322453703703699</v>
      </c>
      <c r="C223" s="397">
        <v>0.04</v>
      </c>
      <c r="D223" s="389">
        <v>0</v>
      </c>
      <c r="E223" s="389">
        <v>0.11</v>
      </c>
      <c r="F223" s="389"/>
      <c r="G223" s="389">
        <v>0</v>
      </c>
      <c r="H223" s="389">
        <v>0.28000000000000003</v>
      </c>
      <c r="I223" s="389">
        <v>0.19</v>
      </c>
      <c r="J223" s="389">
        <v>0</v>
      </c>
      <c r="K223" s="389">
        <v>0.06</v>
      </c>
      <c r="L223" s="391"/>
      <c r="M223" s="389"/>
      <c r="N223" s="389"/>
      <c r="O223" s="389"/>
      <c r="P223" s="389"/>
      <c r="Q223" s="389"/>
      <c r="R223" s="389"/>
      <c r="S223" s="389"/>
      <c r="T223" s="389"/>
      <c r="U223" s="402">
        <f t="shared" ref="U223" si="374">STDEV(L222:T222)/SQRT(COUNT(L222:T222))</f>
        <v>5.1102052337322228E-2</v>
      </c>
      <c r="V223" s="302"/>
      <c r="W223" s="303"/>
      <c r="X223" s="303"/>
      <c r="Y223" s="303"/>
      <c r="Z223" s="303"/>
      <c r="AA223" s="303"/>
      <c r="AB223" s="303"/>
      <c r="AC223" s="303"/>
      <c r="AD223" s="303"/>
      <c r="AE223" s="303"/>
      <c r="AF223" s="303"/>
      <c r="AG223" s="303"/>
      <c r="AH223" s="303"/>
      <c r="AI223" s="303"/>
      <c r="AJ223" s="303"/>
      <c r="AK223" s="303"/>
      <c r="AL223" s="303"/>
      <c r="AM223" s="303"/>
      <c r="AN223" s="303"/>
      <c r="AO223" s="303"/>
      <c r="AP223" s="303"/>
      <c r="AQ223" s="303"/>
      <c r="AR223" s="401"/>
    </row>
    <row r="224" spans="1:44">
      <c r="A224" s="233">
        <v>43725</v>
      </c>
      <c r="B224" s="240">
        <v>1.9461342592592601</v>
      </c>
      <c r="C224" s="397">
        <v>0.01</v>
      </c>
      <c r="D224" s="389">
        <v>0</v>
      </c>
      <c r="E224" s="389"/>
      <c r="F224" s="389">
        <v>0.15</v>
      </c>
      <c r="G224" s="389">
        <v>0.12</v>
      </c>
      <c r="H224" s="389"/>
      <c r="I224" s="389">
        <v>0.09</v>
      </c>
      <c r="J224" s="389">
        <v>0.13</v>
      </c>
      <c r="K224" s="389">
        <v>0.05</v>
      </c>
      <c r="L224" s="391"/>
      <c r="M224" s="389"/>
      <c r="N224" s="389"/>
      <c r="O224" s="389"/>
      <c r="P224" s="389"/>
      <c r="Q224" s="389"/>
      <c r="R224" s="389"/>
      <c r="S224" s="389"/>
      <c r="T224" s="389"/>
      <c r="U224" s="402"/>
      <c r="V224" s="302"/>
      <c r="W224" s="303"/>
      <c r="X224" s="303"/>
      <c r="Y224" s="303"/>
      <c r="Z224" s="303"/>
      <c r="AA224" s="303"/>
      <c r="AB224" s="303"/>
      <c r="AC224" s="303"/>
      <c r="AD224" s="303"/>
      <c r="AE224" s="303"/>
      <c r="AF224" s="303"/>
      <c r="AG224" s="303"/>
      <c r="AH224" s="303"/>
      <c r="AI224" s="303"/>
      <c r="AJ224" s="303"/>
      <c r="AK224" s="303"/>
      <c r="AL224" s="303"/>
      <c r="AM224" s="303"/>
      <c r="AN224" s="303"/>
      <c r="AO224" s="303"/>
      <c r="AP224" s="303"/>
      <c r="AQ224" s="303"/>
      <c r="AR224" s="401"/>
    </row>
    <row r="225" spans="1:44">
      <c r="A225" s="233">
        <v>43725</v>
      </c>
      <c r="B225" s="240">
        <v>1.96002314814815</v>
      </c>
      <c r="C225" s="397">
        <v>0.01</v>
      </c>
      <c r="D225" s="389">
        <v>0</v>
      </c>
      <c r="E225" s="389">
        <v>0</v>
      </c>
      <c r="F225" s="389">
        <v>0.03</v>
      </c>
      <c r="G225" s="389">
        <v>0.11</v>
      </c>
      <c r="H225" s="389">
        <v>0</v>
      </c>
      <c r="I225" s="389">
        <v>0.43</v>
      </c>
      <c r="J225" s="389">
        <v>0</v>
      </c>
      <c r="K225" s="389">
        <v>0.17</v>
      </c>
      <c r="L225" s="391">
        <f t="shared" ref="L225:P225" si="375">SUM(C225:C227)</f>
        <v>0.15</v>
      </c>
      <c r="M225" s="389">
        <f t="shared" si="375"/>
        <v>0.32</v>
      </c>
      <c r="N225" s="389">
        <f t="shared" si="375"/>
        <v>0.02</v>
      </c>
      <c r="O225" s="389">
        <f t="shared" si="375"/>
        <v>0.14000000000000001</v>
      </c>
      <c r="P225" s="389">
        <f t="shared" si="375"/>
        <v>0.18</v>
      </c>
      <c r="Q225" s="389">
        <f t="shared" ref="Q225" si="376">SUM(H225:H227)</f>
        <v>0.13</v>
      </c>
      <c r="R225" s="389">
        <f t="shared" ref="R225" si="377">SUM(I225:I227)</f>
        <v>0.43</v>
      </c>
      <c r="S225" s="389">
        <f t="shared" ref="S225" si="378">SUM(J225:J227)</f>
        <v>0.19</v>
      </c>
      <c r="T225" s="389">
        <f t="shared" ref="T225" si="379">SUM(K225:K227)</f>
        <v>0.39</v>
      </c>
      <c r="U225" s="402">
        <f t="shared" ref="U225" si="380">AVERAGE(L225:T225)</f>
        <v>0.21666666666666667</v>
      </c>
      <c r="V225" s="302"/>
      <c r="W225" s="303"/>
      <c r="X225" s="303"/>
      <c r="Y225" s="303"/>
      <c r="Z225" s="303"/>
      <c r="AA225" s="303"/>
      <c r="AB225" s="303"/>
      <c r="AC225" s="303"/>
      <c r="AD225" s="303"/>
      <c r="AE225" s="303"/>
      <c r="AF225" s="303"/>
      <c r="AG225" s="303"/>
      <c r="AH225" s="303"/>
      <c r="AI225" s="303"/>
      <c r="AJ225" s="303"/>
      <c r="AK225" s="303"/>
      <c r="AL225" s="303"/>
      <c r="AM225" s="303"/>
      <c r="AN225" s="303"/>
      <c r="AO225" s="303"/>
      <c r="AP225" s="303"/>
      <c r="AQ225" s="303"/>
      <c r="AR225" s="401"/>
    </row>
    <row r="226" spans="1:44">
      <c r="A226" s="233">
        <v>43725</v>
      </c>
      <c r="B226" s="240">
        <v>1.97391203703703</v>
      </c>
      <c r="C226" s="397">
        <v>0.12</v>
      </c>
      <c r="D226" s="389">
        <v>0.01</v>
      </c>
      <c r="E226" s="389"/>
      <c r="F226" s="389">
        <v>0.1</v>
      </c>
      <c r="G226" s="389">
        <v>7.0000000000000007E-2</v>
      </c>
      <c r="H226" s="389">
        <v>0</v>
      </c>
      <c r="I226" s="389"/>
      <c r="J226" s="389">
        <v>0.17</v>
      </c>
      <c r="K226" s="389">
        <v>0.13</v>
      </c>
      <c r="L226" s="391"/>
      <c r="M226" s="389"/>
      <c r="N226" s="389"/>
      <c r="O226" s="389"/>
      <c r="P226" s="389"/>
      <c r="Q226" s="389"/>
      <c r="R226" s="389"/>
      <c r="S226" s="389"/>
      <c r="T226" s="389"/>
      <c r="U226" s="402">
        <f t="shared" ref="U226" si="381">STDEV(L225:T225)/SQRT(COUNT(L225:T225))</f>
        <v>4.4845413490245685E-2</v>
      </c>
      <c r="V226" s="302"/>
      <c r="W226" s="303"/>
      <c r="X226" s="303"/>
      <c r="Y226" s="303"/>
      <c r="Z226" s="303"/>
      <c r="AA226" s="303"/>
      <c r="AB226" s="303"/>
      <c r="AC226" s="303"/>
      <c r="AD226" s="303"/>
      <c r="AE226" s="303"/>
      <c r="AF226" s="303"/>
      <c r="AG226" s="303"/>
      <c r="AH226" s="303"/>
      <c r="AI226" s="303"/>
      <c r="AJ226" s="303"/>
      <c r="AK226" s="303"/>
      <c r="AL226" s="303"/>
      <c r="AM226" s="303"/>
      <c r="AN226" s="303"/>
      <c r="AO226" s="303"/>
      <c r="AP226" s="303"/>
      <c r="AQ226" s="303"/>
      <c r="AR226" s="401"/>
    </row>
    <row r="227" spans="1:44">
      <c r="A227" s="233">
        <v>43725</v>
      </c>
      <c r="B227" s="240">
        <v>1.9878009259259199</v>
      </c>
      <c r="C227" s="397">
        <v>0.02</v>
      </c>
      <c r="D227" s="389">
        <v>0.31</v>
      </c>
      <c r="E227" s="389">
        <v>0.02</v>
      </c>
      <c r="F227" s="389">
        <v>0.01</v>
      </c>
      <c r="G227" s="389"/>
      <c r="H227" s="389">
        <v>0.13</v>
      </c>
      <c r="I227" s="389">
        <v>0</v>
      </c>
      <c r="J227" s="389">
        <v>0.02</v>
      </c>
      <c r="K227" s="389">
        <v>0.09</v>
      </c>
      <c r="L227" s="391"/>
      <c r="M227" s="389"/>
      <c r="N227" s="389"/>
      <c r="O227" s="389"/>
      <c r="P227" s="389"/>
      <c r="Q227" s="389"/>
      <c r="R227" s="389"/>
      <c r="S227" s="389"/>
      <c r="T227" s="389"/>
      <c r="U227" s="402"/>
      <c r="V227" s="302"/>
      <c r="W227" s="303"/>
      <c r="X227" s="303"/>
      <c r="Y227" s="303"/>
      <c r="Z227" s="303"/>
      <c r="AA227" s="303"/>
      <c r="AB227" s="303"/>
      <c r="AC227" s="303"/>
      <c r="AD227" s="303"/>
      <c r="AE227" s="303"/>
      <c r="AF227" s="303"/>
      <c r="AG227" s="303"/>
      <c r="AH227" s="303"/>
      <c r="AI227" s="303"/>
      <c r="AJ227" s="303"/>
      <c r="AK227" s="303"/>
      <c r="AL227" s="303"/>
      <c r="AM227" s="303"/>
      <c r="AN227" s="303"/>
      <c r="AO227" s="303"/>
      <c r="AP227" s="303"/>
      <c r="AQ227" s="303"/>
      <c r="AR227" s="401"/>
    </row>
    <row r="228" spans="1:44">
      <c r="A228" s="233">
        <v>43726</v>
      </c>
      <c r="B228" s="240">
        <v>2.001689814814815</v>
      </c>
      <c r="C228" s="397">
        <v>0.38</v>
      </c>
      <c r="D228" s="389">
        <v>0</v>
      </c>
      <c r="E228" s="389">
        <v>0.24</v>
      </c>
      <c r="F228" s="389">
        <v>0.16</v>
      </c>
      <c r="G228" s="389">
        <v>0</v>
      </c>
      <c r="H228" s="389">
        <v>0.15</v>
      </c>
      <c r="I228" s="389">
        <v>0</v>
      </c>
      <c r="J228" s="389">
        <v>7.0000000000000007E-2</v>
      </c>
      <c r="K228" s="389">
        <v>0.09</v>
      </c>
      <c r="L228" s="391">
        <f t="shared" ref="L228:P228" si="382">SUM(C228:C230)</f>
        <v>0.71000000000000008</v>
      </c>
      <c r="M228" s="389">
        <f t="shared" si="382"/>
        <v>0</v>
      </c>
      <c r="N228" s="389">
        <f t="shared" si="382"/>
        <v>0.24</v>
      </c>
      <c r="O228" s="389">
        <f t="shared" si="382"/>
        <v>0.22</v>
      </c>
      <c r="P228" s="389">
        <f t="shared" si="382"/>
        <v>0.11</v>
      </c>
      <c r="Q228" s="389">
        <f t="shared" ref="Q228" si="383">SUM(H228:H230)</f>
        <v>0.15</v>
      </c>
      <c r="R228" s="389">
        <f t="shared" ref="R228" si="384">SUM(I228:I230)</f>
        <v>0.14000000000000001</v>
      </c>
      <c r="S228" s="389">
        <f t="shared" ref="S228" si="385">SUM(J228:J230)</f>
        <v>0.19</v>
      </c>
      <c r="T228" s="389">
        <f t="shared" ref="T228" si="386">SUM(K228:K230)</f>
        <v>0.21</v>
      </c>
      <c r="U228" s="402">
        <f t="shared" ref="U228" si="387">AVERAGE(L228:T228)</f>
        <v>0.21888888888888891</v>
      </c>
      <c r="V228" s="302"/>
      <c r="W228" s="303"/>
      <c r="X228" s="303"/>
      <c r="Y228" s="303"/>
      <c r="Z228" s="303"/>
      <c r="AA228" s="303"/>
      <c r="AB228" s="303"/>
      <c r="AC228" s="303"/>
      <c r="AD228" s="303"/>
      <c r="AE228" s="303"/>
      <c r="AF228" s="303"/>
      <c r="AG228" s="303"/>
      <c r="AH228" s="303"/>
      <c r="AI228" s="303"/>
      <c r="AJ228" s="303"/>
      <c r="AK228" s="303"/>
      <c r="AL228" s="303"/>
      <c r="AM228" s="303"/>
      <c r="AN228" s="303"/>
      <c r="AO228" s="303"/>
      <c r="AP228" s="303"/>
      <c r="AQ228" s="303"/>
      <c r="AR228" s="401"/>
    </row>
    <row r="229" spans="1:44">
      <c r="A229" s="233">
        <v>43726</v>
      </c>
      <c r="B229" s="240">
        <v>2.0155787037036998</v>
      </c>
      <c r="C229" s="397">
        <v>0.28000000000000003</v>
      </c>
      <c r="D229" s="389"/>
      <c r="E229" s="389"/>
      <c r="F229" s="389">
        <v>0.06</v>
      </c>
      <c r="G229" s="389">
        <v>0.11</v>
      </c>
      <c r="H229" s="389"/>
      <c r="I229" s="389">
        <v>0</v>
      </c>
      <c r="J229" s="389"/>
      <c r="K229" s="389">
        <v>0.09</v>
      </c>
      <c r="L229" s="391"/>
      <c r="M229" s="389"/>
      <c r="N229" s="389"/>
      <c r="O229" s="389"/>
      <c r="P229" s="389"/>
      <c r="Q229" s="389"/>
      <c r="R229" s="389"/>
      <c r="S229" s="389"/>
      <c r="T229" s="389"/>
      <c r="U229" s="402">
        <f t="shared" ref="U229" si="388">STDEV(L228:T228)/SQRT(COUNT(L228:T228))</f>
        <v>6.5963888362506592E-2</v>
      </c>
      <c r="V229" s="302"/>
      <c r="W229" s="303"/>
      <c r="X229" s="303"/>
      <c r="Y229" s="303"/>
      <c r="Z229" s="303"/>
      <c r="AA229" s="303"/>
      <c r="AB229" s="303"/>
      <c r="AC229" s="303"/>
      <c r="AD229" s="303"/>
      <c r="AE229" s="303"/>
      <c r="AF229" s="303"/>
      <c r="AG229" s="303"/>
      <c r="AH229" s="303"/>
      <c r="AI229" s="303"/>
      <c r="AJ229" s="303"/>
      <c r="AK229" s="303"/>
      <c r="AL229" s="303"/>
      <c r="AM229" s="303"/>
      <c r="AN229" s="303"/>
      <c r="AO229" s="303"/>
      <c r="AP229" s="303"/>
      <c r="AQ229" s="303"/>
      <c r="AR229" s="401"/>
    </row>
    <row r="230" spans="1:44">
      <c r="A230" s="233">
        <v>43726</v>
      </c>
      <c r="B230" s="240">
        <v>2.02946759259259</v>
      </c>
      <c r="C230" s="397">
        <v>0.05</v>
      </c>
      <c r="D230" s="389">
        <v>0</v>
      </c>
      <c r="E230" s="389">
        <v>0</v>
      </c>
      <c r="F230" s="389">
        <v>0</v>
      </c>
      <c r="G230" s="389"/>
      <c r="H230" s="389">
        <v>0</v>
      </c>
      <c r="I230" s="389">
        <v>0.14000000000000001</v>
      </c>
      <c r="J230" s="389">
        <v>0.12</v>
      </c>
      <c r="K230" s="389">
        <v>0.03</v>
      </c>
      <c r="L230" s="391"/>
      <c r="M230" s="389"/>
      <c r="N230" s="389"/>
      <c r="O230" s="389"/>
      <c r="P230" s="389"/>
      <c r="Q230" s="389"/>
      <c r="R230" s="389"/>
      <c r="S230" s="389"/>
      <c r="T230" s="389"/>
      <c r="U230" s="402"/>
      <c r="V230" s="302"/>
      <c r="W230" s="303"/>
      <c r="X230" s="303"/>
      <c r="Y230" s="303"/>
      <c r="Z230" s="303"/>
      <c r="AA230" s="303"/>
      <c r="AB230" s="303"/>
      <c r="AC230" s="303"/>
      <c r="AD230" s="303"/>
      <c r="AE230" s="303"/>
      <c r="AF230" s="303"/>
      <c r="AG230" s="303"/>
      <c r="AH230" s="303"/>
      <c r="AI230" s="303"/>
      <c r="AJ230" s="303"/>
      <c r="AK230" s="303"/>
      <c r="AL230" s="303"/>
      <c r="AM230" s="303"/>
      <c r="AN230" s="303"/>
      <c r="AO230" s="303"/>
      <c r="AP230" s="303"/>
      <c r="AQ230" s="303"/>
      <c r="AR230" s="401"/>
    </row>
    <row r="231" spans="1:44">
      <c r="A231" s="233">
        <v>43726</v>
      </c>
      <c r="B231" s="240">
        <v>2.0433564814814802</v>
      </c>
      <c r="C231" s="397">
        <v>0</v>
      </c>
      <c r="D231" s="389">
        <v>0</v>
      </c>
      <c r="E231" s="389">
        <v>0.15</v>
      </c>
      <c r="F231" s="389">
        <v>0.15</v>
      </c>
      <c r="G231" s="389"/>
      <c r="H231" s="389">
        <v>0</v>
      </c>
      <c r="I231" s="389">
        <v>0.17</v>
      </c>
      <c r="J231" s="389"/>
      <c r="K231" s="389">
        <v>0.04</v>
      </c>
      <c r="L231" s="391">
        <f t="shared" ref="L231:P231" si="389">SUM(C231:C233)</f>
        <v>0</v>
      </c>
      <c r="M231" s="389">
        <f t="shared" si="389"/>
        <v>0.21</v>
      </c>
      <c r="N231" s="389">
        <f t="shared" si="389"/>
        <v>0.51</v>
      </c>
      <c r="O231" s="389">
        <f t="shared" si="389"/>
        <v>0.3</v>
      </c>
      <c r="P231" s="389">
        <f t="shared" si="389"/>
        <v>0.08</v>
      </c>
      <c r="Q231" s="389">
        <f t="shared" ref="Q231" si="390">SUM(H231:H233)</f>
        <v>0.25</v>
      </c>
      <c r="R231" s="389">
        <f t="shared" ref="R231" si="391">SUM(I231:I233)</f>
        <v>0.61</v>
      </c>
      <c r="S231" s="389">
        <f t="shared" ref="S231" si="392">SUM(J231:J233)</f>
        <v>0.43</v>
      </c>
      <c r="T231" s="389">
        <f t="shared" ref="T231" si="393">SUM(K231:K233)</f>
        <v>0.18000000000000002</v>
      </c>
      <c r="U231" s="402">
        <f t="shared" ref="U231" si="394">AVERAGE(L231:T231)</f>
        <v>0.28555555555555556</v>
      </c>
      <c r="V231" s="302"/>
      <c r="W231" s="303"/>
      <c r="X231" s="303"/>
      <c r="Y231" s="303"/>
      <c r="Z231" s="303"/>
      <c r="AA231" s="303"/>
      <c r="AB231" s="303"/>
      <c r="AC231" s="303"/>
      <c r="AD231" s="303"/>
      <c r="AE231" s="303"/>
      <c r="AF231" s="303"/>
      <c r="AG231" s="303"/>
      <c r="AH231" s="303"/>
      <c r="AI231" s="303"/>
      <c r="AJ231" s="303"/>
      <c r="AK231" s="303"/>
      <c r="AL231" s="303"/>
      <c r="AM231" s="303"/>
      <c r="AN231" s="303"/>
      <c r="AO231" s="303"/>
      <c r="AP231" s="303"/>
      <c r="AQ231" s="303"/>
      <c r="AR231" s="401"/>
    </row>
    <row r="232" spans="1:44">
      <c r="A232" s="233">
        <v>43726</v>
      </c>
      <c r="B232" s="240">
        <v>2.0572453703703699</v>
      </c>
      <c r="C232" s="397">
        <v>0</v>
      </c>
      <c r="D232" s="389">
        <v>0.21</v>
      </c>
      <c r="E232" s="389">
        <v>0.14000000000000001</v>
      </c>
      <c r="F232" s="389">
        <v>0.15</v>
      </c>
      <c r="G232" s="389">
        <v>0</v>
      </c>
      <c r="H232" s="389">
        <v>0.21</v>
      </c>
      <c r="I232" s="389">
        <v>0.18</v>
      </c>
      <c r="J232" s="389">
        <v>0.19</v>
      </c>
      <c r="K232" s="389"/>
      <c r="L232" s="391"/>
      <c r="M232" s="389"/>
      <c r="N232" s="389"/>
      <c r="O232" s="389"/>
      <c r="P232" s="389"/>
      <c r="Q232" s="389"/>
      <c r="R232" s="389"/>
      <c r="S232" s="389"/>
      <c r="T232" s="389"/>
      <c r="U232" s="402">
        <f t="shared" ref="U232" si="395">STDEV(L231:T231)/SQRT(COUNT(L231:T231))</f>
        <v>6.6522993332946964E-2</v>
      </c>
      <c r="V232" s="302"/>
      <c r="W232" s="303"/>
      <c r="X232" s="303"/>
      <c r="Y232" s="303"/>
      <c r="Z232" s="303"/>
      <c r="AA232" s="303"/>
      <c r="AB232" s="303"/>
      <c r="AC232" s="303"/>
      <c r="AD232" s="303"/>
      <c r="AE232" s="303"/>
      <c r="AF232" s="303"/>
      <c r="AG232" s="303"/>
      <c r="AH232" s="303"/>
      <c r="AI232" s="303"/>
      <c r="AJ232" s="303"/>
      <c r="AK232" s="303"/>
      <c r="AL232" s="303"/>
      <c r="AM232" s="303"/>
      <c r="AN232" s="303"/>
      <c r="AO232" s="303"/>
      <c r="AP232" s="303"/>
      <c r="AQ232" s="303"/>
      <c r="AR232" s="401"/>
    </row>
    <row r="233" spans="1:44">
      <c r="A233" s="233">
        <v>43726</v>
      </c>
      <c r="B233" s="240">
        <v>2.0711342592592601</v>
      </c>
      <c r="C233" s="397"/>
      <c r="D233" s="389"/>
      <c r="E233" s="389">
        <v>0.22</v>
      </c>
      <c r="F233" s="389"/>
      <c r="G233" s="389">
        <v>0.08</v>
      </c>
      <c r="H233" s="389">
        <v>0.04</v>
      </c>
      <c r="I233" s="389">
        <v>0.26</v>
      </c>
      <c r="J233" s="389">
        <v>0.24</v>
      </c>
      <c r="K233" s="389">
        <v>0.14000000000000001</v>
      </c>
      <c r="L233" s="391"/>
      <c r="M233" s="389"/>
      <c r="N233" s="389"/>
      <c r="O233" s="389"/>
      <c r="P233" s="389"/>
      <c r="Q233" s="389"/>
      <c r="R233" s="389"/>
      <c r="S233" s="389"/>
      <c r="T233" s="389"/>
      <c r="U233" s="402"/>
      <c r="V233" s="302"/>
      <c r="W233" s="303"/>
      <c r="X233" s="303"/>
      <c r="Y233" s="303"/>
      <c r="Z233" s="303"/>
      <c r="AA233" s="303"/>
      <c r="AB233" s="303"/>
      <c r="AC233" s="303"/>
      <c r="AD233" s="303"/>
      <c r="AE233" s="303"/>
      <c r="AF233" s="303"/>
      <c r="AG233" s="303"/>
      <c r="AH233" s="303"/>
      <c r="AI233" s="303"/>
      <c r="AJ233" s="303"/>
      <c r="AK233" s="303"/>
      <c r="AL233" s="303"/>
      <c r="AM233" s="303"/>
      <c r="AN233" s="303"/>
      <c r="AO233" s="303"/>
      <c r="AP233" s="303"/>
      <c r="AQ233" s="303"/>
      <c r="AR233" s="401"/>
    </row>
    <row r="234" spans="1:44">
      <c r="A234" s="233">
        <v>43726</v>
      </c>
      <c r="B234" s="240">
        <v>2.0850231481481498</v>
      </c>
      <c r="C234" s="397">
        <v>0.08</v>
      </c>
      <c r="D234" s="389">
        <v>0</v>
      </c>
      <c r="E234" s="389"/>
      <c r="F234" s="389"/>
      <c r="G234" s="389">
        <v>0</v>
      </c>
      <c r="H234" s="389">
        <v>0</v>
      </c>
      <c r="I234" s="389">
        <v>0</v>
      </c>
      <c r="J234" s="389">
        <v>0</v>
      </c>
      <c r="K234" s="389"/>
      <c r="L234" s="391">
        <f t="shared" ref="L234:P234" si="396">SUM(C234:C236)</f>
        <v>0.08</v>
      </c>
      <c r="M234" s="389">
        <f t="shared" si="396"/>
        <v>0.2</v>
      </c>
      <c r="N234" s="389">
        <f t="shared" si="396"/>
        <v>0</v>
      </c>
      <c r="O234" s="389">
        <f t="shared" si="396"/>
        <v>0.14000000000000001</v>
      </c>
      <c r="P234" s="389">
        <f t="shared" si="396"/>
        <v>0.12</v>
      </c>
      <c r="Q234" s="389">
        <f t="shared" ref="Q234" si="397">SUM(H234:H236)</f>
        <v>0.41000000000000003</v>
      </c>
      <c r="R234" s="389">
        <f t="shared" ref="R234" si="398">SUM(I234:I236)</f>
        <v>0</v>
      </c>
      <c r="S234" s="389">
        <f t="shared" ref="S234" si="399">SUM(J234:J236)</f>
        <v>7.0000000000000007E-2</v>
      </c>
      <c r="T234" s="389">
        <f t="shared" ref="T234" si="400">SUM(K234:K236)</f>
        <v>0.05</v>
      </c>
      <c r="U234" s="402">
        <f t="shared" ref="U234" si="401">AVERAGE(L234:T234)</f>
        <v>0.11888888888888889</v>
      </c>
      <c r="V234" s="302"/>
      <c r="W234" s="303"/>
      <c r="X234" s="303"/>
      <c r="Y234" s="303"/>
      <c r="Z234" s="303"/>
      <c r="AA234" s="303"/>
      <c r="AB234" s="303"/>
      <c r="AC234" s="303"/>
      <c r="AD234" s="303"/>
      <c r="AE234" s="303"/>
      <c r="AF234" s="303"/>
      <c r="AG234" s="303"/>
      <c r="AH234" s="303"/>
      <c r="AI234" s="303"/>
      <c r="AJ234" s="303"/>
      <c r="AK234" s="303"/>
      <c r="AL234" s="303"/>
      <c r="AM234" s="303"/>
      <c r="AN234" s="303"/>
      <c r="AO234" s="303"/>
      <c r="AP234" s="303"/>
      <c r="AQ234" s="303"/>
      <c r="AR234" s="401"/>
    </row>
    <row r="235" spans="1:44">
      <c r="A235" s="233">
        <v>43726</v>
      </c>
      <c r="B235" s="240">
        <v>2.0989120370370302</v>
      </c>
      <c r="C235" s="397"/>
      <c r="D235" s="389">
        <v>0.17</v>
      </c>
      <c r="E235" s="389"/>
      <c r="F235" s="389"/>
      <c r="G235" s="389">
        <v>0.04</v>
      </c>
      <c r="H235" s="389">
        <v>0.15</v>
      </c>
      <c r="I235" s="389">
        <v>0</v>
      </c>
      <c r="J235" s="389">
        <v>0</v>
      </c>
      <c r="K235" s="389">
        <v>0.04</v>
      </c>
      <c r="L235" s="391"/>
      <c r="M235" s="389"/>
      <c r="N235" s="389"/>
      <c r="O235" s="389"/>
      <c r="P235" s="389"/>
      <c r="Q235" s="389"/>
      <c r="R235" s="389"/>
      <c r="S235" s="389"/>
      <c r="T235" s="389"/>
      <c r="U235" s="402">
        <f t="shared" ref="U235" si="402">STDEV(L234:T234)/SQRT(COUNT(L234:T234))</f>
        <v>4.2277011235568041E-2</v>
      </c>
      <c r="V235" s="302"/>
      <c r="W235" s="303"/>
      <c r="X235" s="303"/>
      <c r="Y235" s="303"/>
      <c r="Z235" s="303"/>
      <c r="AA235" s="303"/>
      <c r="AB235" s="303"/>
      <c r="AC235" s="303"/>
      <c r="AD235" s="303"/>
      <c r="AE235" s="303"/>
      <c r="AF235" s="303"/>
      <c r="AG235" s="303"/>
      <c r="AH235" s="303"/>
      <c r="AI235" s="303"/>
      <c r="AJ235" s="303"/>
      <c r="AK235" s="303"/>
      <c r="AL235" s="303"/>
      <c r="AM235" s="303"/>
      <c r="AN235" s="303"/>
      <c r="AO235" s="303"/>
      <c r="AP235" s="303"/>
      <c r="AQ235" s="303"/>
      <c r="AR235" s="401"/>
    </row>
    <row r="236" spans="1:44">
      <c r="A236" s="233">
        <v>43726</v>
      </c>
      <c r="B236" s="240">
        <v>2.1128009259259199</v>
      </c>
      <c r="C236" s="397">
        <v>0</v>
      </c>
      <c r="D236" s="389">
        <v>0.03</v>
      </c>
      <c r="E236" s="389">
        <v>0</v>
      </c>
      <c r="F236" s="389">
        <v>0.14000000000000001</v>
      </c>
      <c r="G236" s="389">
        <v>0.08</v>
      </c>
      <c r="H236" s="389">
        <v>0.26</v>
      </c>
      <c r="I236" s="389">
        <v>0</v>
      </c>
      <c r="J236" s="389">
        <v>7.0000000000000007E-2</v>
      </c>
      <c r="K236" s="389">
        <v>0.01</v>
      </c>
      <c r="L236" s="391"/>
      <c r="M236" s="389"/>
      <c r="N236" s="389"/>
      <c r="O236" s="389"/>
      <c r="P236" s="389"/>
      <c r="Q236" s="389"/>
      <c r="R236" s="389"/>
      <c r="S236" s="389"/>
      <c r="T236" s="389"/>
      <c r="U236" s="402"/>
      <c r="V236" s="302"/>
      <c r="W236" s="303"/>
      <c r="X236" s="303"/>
      <c r="Y236" s="303"/>
      <c r="Z236" s="303"/>
      <c r="AA236" s="303"/>
      <c r="AB236" s="303"/>
      <c r="AC236" s="303"/>
      <c r="AD236" s="303"/>
      <c r="AE236" s="303"/>
      <c r="AF236" s="303"/>
      <c r="AG236" s="303"/>
      <c r="AH236" s="303"/>
      <c r="AI236" s="303"/>
      <c r="AJ236" s="303"/>
      <c r="AK236" s="303"/>
      <c r="AL236" s="303"/>
      <c r="AM236" s="303"/>
      <c r="AN236" s="303"/>
      <c r="AO236" s="303"/>
      <c r="AP236" s="303"/>
      <c r="AQ236" s="303"/>
      <c r="AR236" s="401"/>
    </row>
    <row r="237" spans="1:44">
      <c r="A237" s="233">
        <v>43726</v>
      </c>
      <c r="B237" s="240">
        <v>2.1266898148148101</v>
      </c>
      <c r="C237" s="397">
        <v>0.09</v>
      </c>
      <c r="D237" s="389">
        <v>0.17</v>
      </c>
      <c r="E237" s="389"/>
      <c r="F237" s="389">
        <v>0.13</v>
      </c>
      <c r="G237" s="389">
        <v>0</v>
      </c>
      <c r="H237" s="389">
        <v>0.02</v>
      </c>
      <c r="I237" s="389">
        <v>0</v>
      </c>
      <c r="J237" s="389">
        <v>0</v>
      </c>
      <c r="K237" s="389">
        <v>0.04</v>
      </c>
      <c r="L237" s="391">
        <f t="shared" ref="L237:P237" si="403">SUM(C237:C239)</f>
        <v>0.26</v>
      </c>
      <c r="M237" s="389">
        <f t="shared" si="403"/>
        <v>0.17</v>
      </c>
      <c r="N237" s="389">
        <f t="shared" si="403"/>
        <v>0</v>
      </c>
      <c r="O237" s="389">
        <f t="shared" si="403"/>
        <v>0.13</v>
      </c>
      <c r="P237" s="389">
        <f t="shared" si="403"/>
        <v>0</v>
      </c>
      <c r="Q237" s="389">
        <f t="shared" ref="Q237" si="404">SUM(H237:H239)</f>
        <v>0.02</v>
      </c>
      <c r="R237" s="389">
        <f t="shared" ref="R237" si="405">SUM(I237:I239)</f>
        <v>0.03</v>
      </c>
      <c r="S237" s="389">
        <f t="shared" ref="S237" si="406">SUM(J237:J239)</f>
        <v>0.09</v>
      </c>
      <c r="T237" s="389">
        <f t="shared" ref="T237" si="407">SUM(K237:K239)</f>
        <v>0.26</v>
      </c>
      <c r="U237" s="402">
        <f t="shared" ref="U237" si="408">AVERAGE(L237:T237)</f>
        <v>0.10666666666666667</v>
      </c>
      <c r="V237" s="302"/>
      <c r="W237" s="303"/>
      <c r="X237" s="303"/>
      <c r="Y237" s="303"/>
      <c r="Z237" s="303"/>
      <c r="AA237" s="303"/>
      <c r="AB237" s="303"/>
      <c r="AC237" s="303"/>
      <c r="AD237" s="303"/>
      <c r="AE237" s="303"/>
      <c r="AF237" s="303"/>
      <c r="AG237" s="303"/>
      <c r="AH237" s="303"/>
      <c r="AI237" s="303"/>
      <c r="AJ237" s="303"/>
      <c r="AK237" s="303"/>
      <c r="AL237" s="303"/>
      <c r="AM237" s="303"/>
      <c r="AN237" s="303"/>
      <c r="AO237" s="303"/>
      <c r="AP237" s="303"/>
      <c r="AQ237" s="303"/>
      <c r="AR237" s="401"/>
    </row>
    <row r="238" spans="1:44">
      <c r="A238" s="233">
        <v>43726</v>
      </c>
      <c r="B238" s="240">
        <v>2.1405787037036998</v>
      </c>
      <c r="C238" s="397">
        <v>0.17</v>
      </c>
      <c r="D238" s="389"/>
      <c r="E238" s="389">
        <v>0</v>
      </c>
      <c r="F238" s="389">
        <v>0</v>
      </c>
      <c r="G238" s="389">
        <v>0</v>
      </c>
      <c r="H238" s="389">
        <v>0</v>
      </c>
      <c r="I238" s="389">
        <v>0</v>
      </c>
      <c r="J238" s="389">
        <v>0.09</v>
      </c>
      <c r="K238" s="389">
        <v>0.08</v>
      </c>
      <c r="L238" s="391"/>
      <c r="M238" s="389"/>
      <c r="N238" s="389"/>
      <c r="O238" s="389"/>
      <c r="P238" s="389"/>
      <c r="Q238" s="389"/>
      <c r="R238" s="389"/>
      <c r="S238" s="389"/>
      <c r="T238" s="389"/>
      <c r="U238" s="402">
        <f t="shared" ref="U238" si="409">STDEV(L237:T237)/SQRT(COUNT(L237:T237))</f>
        <v>3.496029493900505E-2</v>
      </c>
      <c r="V238" s="302"/>
      <c r="W238" s="303"/>
      <c r="X238" s="303"/>
      <c r="Y238" s="303"/>
      <c r="Z238" s="303"/>
      <c r="AA238" s="303"/>
      <c r="AB238" s="303"/>
      <c r="AC238" s="303"/>
      <c r="AD238" s="303"/>
      <c r="AE238" s="303"/>
      <c r="AF238" s="303"/>
      <c r="AG238" s="303"/>
      <c r="AH238" s="303"/>
      <c r="AI238" s="303"/>
      <c r="AJ238" s="303"/>
      <c r="AK238" s="303"/>
      <c r="AL238" s="303"/>
      <c r="AM238" s="303"/>
      <c r="AN238" s="303"/>
      <c r="AO238" s="303"/>
      <c r="AP238" s="303"/>
      <c r="AQ238" s="303"/>
      <c r="AR238" s="401"/>
    </row>
    <row r="239" spans="1:44">
      <c r="A239" s="233">
        <v>43726</v>
      </c>
      <c r="B239" s="240">
        <v>2.15446759259259</v>
      </c>
      <c r="C239" s="397"/>
      <c r="D239" s="389">
        <v>0</v>
      </c>
      <c r="E239" s="389"/>
      <c r="F239" s="389"/>
      <c r="G239" s="389">
        <v>0</v>
      </c>
      <c r="H239" s="389">
        <v>0</v>
      </c>
      <c r="I239" s="389">
        <v>0.03</v>
      </c>
      <c r="J239" s="389">
        <v>0</v>
      </c>
      <c r="K239" s="389">
        <v>0.14000000000000001</v>
      </c>
      <c r="L239" s="391"/>
      <c r="M239" s="389"/>
      <c r="N239" s="389"/>
      <c r="O239" s="389"/>
      <c r="P239" s="389"/>
      <c r="Q239" s="389"/>
      <c r="R239" s="389"/>
      <c r="S239" s="389"/>
      <c r="T239" s="389"/>
      <c r="U239" s="402"/>
      <c r="V239" s="302"/>
      <c r="W239" s="303"/>
      <c r="X239" s="303"/>
      <c r="Y239" s="303"/>
      <c r="Z239" s="303"/>
      <c r="AA239" s="303"/>
      <c r="AB239" s="303"/>
      <c r="AC239" s="303"/>
      <c r="AD239" s="303"/>
      <c r="AE239" s="303"/>
      <c r="AF239" s="303"/>
      <c r="AG239" s="303"/>
      <c r="AH239" s="303"/>
      <c r="AI239" s="303"/>
      <c r="AJ239" s="303"/>
      <c r="AK239" s="303"/>
      <c r="AL239" s="303"/>
      <c r="AM239" s="303"/>
      <c r="AN239" s="303"/>
      <c r="AO239" s="303"/>
      <c r="AP239" s="303"/>
      <c r="AQ239" s="303"/>
      <c r="AR239" s="401"/>
    </row>
    <row r="240" spans="1:44">
      <c r="A240" s="233">
        <v>43726</v>
      </c>
      <c r="B240" s="240">
        <v>2.1683564814814802</v>
      </c>
      <c r="C240" s="397">
        <v>0.06</v>
      </c>
      <c r="D240" s="389">
        <v>0</v>
      </c>
      <c r="E240" s="389"/>
      <c r="F240" s="389">
        <v>0.09</v>
      </c>
      <c r="G240" s="389"/>
      <c r="H240" s="389">
        <v>0</v>
      </c>
      <c r="I240" s="389">
        <v>0.2</v>
      </c>
      <c r="J240" s="389">
        <v>0</v>
      </c>
      <c r="K240" s="389">
        <v>0.12</v>
      </c>
      <c r="L240" s="391">
        <f t="shared" ref="L240:P240" si="410">SUM(C240:C242)</f>
        <v>0.32</v>
      </c>
      <c r="M240" s="389">
        <f t="shared" si="410"/>
        <v>0.32</v>
      </c>
      <c r="N240" s="389">
        <f t="shared" si="410"/>
        <v>0.28000000000000003</v>
      </c>
      <c r="O240" s="389">
        <f t="shared" si="410"/>
        <v>0.32</v>
      </c>
      <c r="P240" s="389">
        <f t="shared" si="410"/>
        <v>0.21</v>
      </c>
      <c r="Q240" s="389">
        <f t="shared" ref="Q240" si="411">SUM(H240:H242)</f>
        <v>0.22</v>
      </c>
      <c r="R240" s="389">
        <f t="shared" ref="R240" si="412">SUM(I240:I242)</f>
        <v>0.42000000000000004</v>
      </c>
      <c r="S240" s="389">
        <f t="shared" ref="S240" si="413">SUM(J240:J242)</f>
        <v>0.28000000000000003</v>
      </c>
      <c r="T240" s="389">
        <f t="shared" ref="T240" si="414">SUM(K240:K242)</f>
        <v>0.26</v>
      </c>
      <c r="U240" s="402">
        <f t="shared" ref="U240" si="415">AVERAGE(L240:T240)</f>
        <v>0.29222222222222222</v>
      </c>
      <c r="V240" s="302"/>
      <c r="W240" s="303"/>
      <c r="X240" s="303"/>
      <c r="Y240" s="303"/>
      <c r="Z240" s="303"/>
      <c r="AA240" s="303"/>
      <c r="AB240" s="303"/>
      <c r="AC240" s="303"/>
      <c r="AD240" s="303"/>
      <c r="AE240" s="303"/>
      <c r="AF240" s="303"/>
      <c r="AG240" s="303"/>
      <c r="AH240" s="303"/>
      <c r="AI240" s="303"/>
      <c r="AJ240" s="303"/>
      <c r="AK240" s="303"/>
      <c r="AL240" s="303"/>
      <c r="AM240" s="303"/>
      <c r="AN240" s="303"/>
      <c r="AO240" s="303"/>
      <c r="AP240" s="303"/>
      <c r="AQ240" s="303"/>
      <c r="AR240" s="401"/>
    </row>
    <row r="241" spans="1:44">
      <c r="A241" s="233">
        <v>43726</v>
      </c>
      <c r="B241" s="240">
        <v>2.1822453703703699</v>
      </c>
      <c r="C241" s="397">
        <v>0.12</v>
      </c>
      <c r="D241" s="389">
        <v>0.12</v>
      </c>
      <c r="E241" s="389">
        <v>0.03</v>
      </c>
      <c r="F241" s="389">
        <v>0.23</v>
      </c>
      <c r="G241" s="389">
        <v>0</v>
      </c>
      <c r="H241" s="389">
        <v>0.01</v>
      </c>
      <c r="I241" s="389">
        <v>0.22</v>
      </c>
      <c r="J241" s="389">
        <v>0</v>
      </c>
      <c r="K241" s="389">
        <v>0.01</v>
      </c>
      <c r="L241" s="391"/>
      <c r="M241" s="389"/>
      <c r="N241" s="389"/>
      <c r="O241" s="389"/>
      <c r="P241" s="389"/>
      <c r="Q241" s="389"/>
      <c r="R241" s="389"/>
      <c r="S241" s="389"/>
      <c r="T241" s="389"/>
      <c r="U241" s="402">
        <f t="shared" ref="U241" si="416">STDEV(L240:T240)/SQRT(COUNT(L240:T240))</f>
        <v>2.1067205806509514E-2</v>
      </c>
      <c r="V241" s="302"/>
      <c r="W241" s="303"/>
      <c r="X241" s="303"/>
      <c r="Y241" s="303"/>
      <c r="Z241" s="303"/>
      <c r="AA241" s="303"/>
      <c r="AB241" s="303"/>
      <c r="AC241" s="303"/>
      <c r="AD241" s="303"/>
      <c r="AE241" s="303"/>
      <c r="AF241" s="303"/>
      <c r="AG241" s="303"/>
      <c r="AH241" s="303"/>
      <c r="AI241" s="303"/>
      <c r="AJ241" s="303"/>
      <c r="AK241" s="303"/>
      <c r="AL241" s="303"/>
      <c r="AM241" s="303"/>
      <c r="AN241" s="303"/>
      <c r="AO241" s="303"/>
      <c r="AP241" s="303"/>
      <c r="AQ241" s="303"/>
      <c r="AR241" s="401"/>
    </row>
    <row r="242" spans="1:44">
      <c r="A242" s="233">
        <v>43726</v>
      </c>
      <c r="B242" s="240">
        <v>2.1961342592592601</v>
      </c>
      <c r="C242" s="397">
        <v>0.14000000000000001</v>
      </c>
      <c r="D242" s="389">
        <v>0.2</v>
      </c>
      <c r="E242" s="389">
        <v>0.25</v>
      </c>
      <c r="F242" s="389">
        <v>0</v>
      </c>
      <c r="G242" s="389">
        <v>0.21</v>
      </c>
      <c r="H242" s="389">
        <v>0.21</v>
      </c>
      <c r="I242" s="389">
        <v>0</v>
      </c>
      <c r="J242" s="389">
        <v>0.28000000000000003</v>
      </c>
      <c r="K242" s="389">
        <v>0.13</v>
      </c>
      <c r="L242" s="391"/>
      <c r="M242" s="389"/>
      <c r="N242" s="389"/>
      <c r="O242" s="389"/>
      <c r="P242" s="389"/>
      <c r="Q242" s="389"/>
      <c r="R242" s="389"/>
      <c r="S242" s="389"/>
      <c r="T242" s="389"/>
      <c r="U242" s="402"/>
      <c r="V242" s="302"/>
      <c r="W242" s="303"/>
      <c r="X242" s="303"/>
      <c r="Y242" s="303"/>
      <c r="Z242" s="303"/>
      <c r="AA242" s="303"/>
      <c r="AB242" s="303"/>
      <c r="AC242" s="303"/>
      <c r="AD242" s="303"/>
      <c r="AE242" s="303"/>
      <c r="AF242" s="303"/>
      <c r="AG242" s="303"/>
      <c r="AH242" s="303"/>
      <c r="AI242" s="303"/>
      <c r="AJ242" s="303"/>
      <c r="AK242" s="303"/>
      <c r="AL242" s="303"/>
      <c r="AM242" s="303"/>
      <c r="AN242" s="303"/>
      <c r="AO242" s="303"/>
      <c r="AP242" s="303"/>
      <c r="AQ242" s="303"/>
      <c r="AR242" s="401"/>
    </row>
    <row r="243" spans="1:44">
      <c r="A243" s="233">
        <v>43726</v>
      </c>
      <c r="B243" s="240">
        <v>2.21002314814814</v>
      </c>
      <c r="C243" s="397">
        <v>0</v>
      </c>
      <c r="D243" s="389"/>
      <c r="E243" s="389"/>
      <c r="F243" s="389">
        <v>0.09</v>
      </c>
      <c r="G243" s="389"/>
      <c r="H243" s="389">
        <v>0</v>
      </c>
      <c r="I243" s="389">
        <v>0</v>
      </c>
      <c r="J243" s="389">
        <v>0</v>
      </c>
      <c r="K243" s="389"/>
      <c r="L243" s="391">
        <f t="shared" ref="L243:P243" si="417">SUM(C243:C245)</f>
        <v>7.0000000000000007E-2</v>
      </c>
      <c r="M243" s="389">
        <f t="shared" si="417"/>
        <v>0</v>
      </c>
      <c r="N243" s="389">
        <f t="shared" si="417"/>
        <v>0.11</v>
      </c>
      <c r="O243" s="389">
        <f t="shared" si="417"/>
        <v>0.09</v>
      </c>
      <c r="P243" s="389">
        <f t="shared" si="417"/>
        <v>0.12</v>
      </c>
      <c r="Q243" s="389">
        <f t="shared" ref="Q243" si="418">SUM(H243:H245)</f>
        <v>0</v>
      </c>
      <c r="R243" s="389">
        <f t="shared" ref="R243" si="419">SUM(I243:I245)</f>
        <v>0</v>
      </c>
      <c r="S243" s="389">
        <f t="shared" ref="S243" si="420">SUM(J243:J245)</f>
        <v>0.12</v>
      </c>
      <c r="T243" s="389">
        <f t="shared" ref="T243" si="421">SUM(K243:K245)</f>
        <v>0.02</v>
      </c>
      <c r="U243" s="402">
        <f t="shared" ref="U243" si="422">AVERAGE(L243:T243)</f>
        <v>5.8888888888888893E-2</v>
      </c>
      <c r="V243" s="302"/>
      <c r="W243" s="303"/>
      <c r="X243" s="303"/>
      <c r="Y243" s="303"/>
      <c r="Z243" s="303"/>
      <c r="AA243" s="303"/>
      <c r="AB243" s="303"/>
      <c r="AC243" s="303"/>
      <c r="AD243" s="303"/>
      <c r="AE243" s="303"/>
      <c r="AF243" s="303"/>
      <c r="AG243" s="303"/>
      <c r="AH243" s="303"/>
      <c r="AI243" s="303"/>
      <c r="AJ243" s="303"/>
      <c r="AK243" s="303"/>
      <c r="AL243" s="303"/>
      <c r="AM243" s="303"/>
      <c r="AN243" s="303"/>
      <c r="AO243" s="303"/>
      <c r="AP243" s="303"/>
      <c r="AQ243" s="303"/>
      <c r="AR243" s="401"/>
    </row>
    <row r="244" spans="1:44">
      <c r="A244" s="233">
        <v>43726</v>
      </c>
      <c r="B244" s="240">
        <v>2.2239120370370302</v>
      </c>
      <c r="C244" s="397">
        <v>7.0000000000000007E-2</v>
      </c>
      <c r="D244" s="389">
        <v>0</v>
      </c>
      <c r="E244" s="389">
        <v>0</v>
      </c>
      <c r="F244" s="389"/>
      <c r="G244" s="389">
        <v>0.12</v>
      </c>
      <c r="H244" s="389">
        <v>0</v>
      </c>
      <c r="I244" s="389">
        <v>0</v>
      </c>
      <c r="J244" s="389">
        <v>0.06</v>
      </c>
      <c r="K244" s="389">
        <v>0</v>
      </c>
      <c r="L244" s="391"/>
      <c r="M244" s="389"/>
      <c r="N244" s="389"/>
      <c r="O244" s="389"/>
      <c r="P244" s="389"/>
      <c r="Q244" s="389"/>
      <c r="R244" s="389"/>
      <c r="S244" s="389"/>
      <c r="T244" s="389"/>
      <c r="U244" s="402">
        <f t="shared" ref="U244" si="423">STDEV(L243:T243)/SQRT(COUNT(L243:T243))</f>
        <v>1.7907512734762439E-2</v>
      </c>
      <c r="V244" s="302"/>
      <c r="W244" s="303"/>
      <c r="X244" s="303"/>
      <c r="Y244" s="303"/>
      <c r="Z244" s="303"/>
      <c r="AA244" s="303"/>
      <c r="AB244" s="303"/>
      <c r="AC244" s="303"/>
      <c r="AD244" s="303"/>
      <c r="AE244" s="303"/>
      <c r="AF244" s="303"/>
      <c r="AG244" s="303"/>
      <c r="AH244" s="303"/>
      <c r="AI244" s="303"/>
      <c r="AJ244" s="303"/>
      <c r="AK244" s="303"/>
      <c r="AL244" s="303"/>
      <c r="AM244" s="303"/>
      <c r="AN244" s="303"/>
      <c r="AO244" s="303"/>
      <c r="AP244" s="303"/>
      <c r="AQ244" s="303"/>
      <c r="AR244" s="401"/>
    </row>
    <row r="245" spans="1:44">
      <c r="A245" s="233">
        <v>43726</v>
      </c>
      <c r="B245" s="240">
        <v>2.2378009259259199</v>
      </c>
      <c r="C245" s="397">
        <v>0</v>
      </c>
      <c r="D245" s="389">
        <v>0</v>
      </c>
      <c r="E245" s="389">
        <v>0.11</v>
      </c>
      <c r="F245" s="389">
        <v>0</v>
      </c>
      <c r="G245" s="389">
        <v>0</v>
      </c>
      <c r="H245" s="389">
        <v>0</v>
      </c>
      <c r="I245" s="389">
        <v>0</v>
      </c>
      <c r="J245" s="389">
        <v>0.06</v>
      </c>
      <c r="K245" s="389">
        <v>0.02</v>
      </c>
      <c r="L245" s="391"/>
      <c r="M245" s="389"/>
      <c r="N245" s="389"/>
      <c r="O245" s="389"/>
      <c r="P245" s="389"/>
      <c r="Q245" s="389"/>
      <c r="R245" s="389"/>
      <c r="S245" s="389"/>
      <c r="T245" s="389"/>
      <c r="U245" s="402"/>
      <c r="V245" s="302"/>
      <c r="W245" s="303"/>
      <c r="X245" s="303"/>
      <c r="Y245" s="303"/>
      <c r="Z245" s="303"/>
      <c r="AA245" s="303"/>
      <c r="AB245" s="303"/>
      <c r="AC245" s="303"/>
      <c r="AD245" s="303"/>
      <c r="AE245" s="303"/>
      <c r="AF245" s="303"/>
      <c r="AG245" s="303"/>
      <c r="AH245" s="303"/>
      <c r="AI245" s="303"/>
      <c r="AJ245" s="303"/>
      <c r="AK245" s="303"/>
      <c r="AL245" s="303"/>
      <c r="AM245" s="303"/>
      <c r="AN245" s="303"/>
      <c r="AO245" s="303"/>
      <c r="AP245" s="303"/>
      <c r="AQ245" s="303"/>
      <c r="AR245" s="401"/>
    </row>
    <row r="246" spans="1:44">
      <c r="A246" s="223">
        <v>43726</v>
      </c>
      <c r="B246" s="235">
        <v>2.2516898148148101</v>
      </c>
      <c r="C246" s="397">
        <v>0</v>
      </c>
      <c r="D246" s="389">
        <v>0</v>
      </c>
      <c r="E246" s="389">
        <v>0.09</v>
      </c>
      <c r="F246" s="389">
        <v>0</v>
      </c>
      <c r="G246" s="389">
        <v>0.11</v>
      </c>
      <c r="H246" s="389">
        <v>0</v>
      </c>
      <c r="I246" s="389">
        <v>0</v>
      </c>
      <c r="J246" s="389"/>
      <c r="K246" s="389">
        <v>0.11</v>
      </c>
      <c r="L246" s="391">
        <f t="shared" ref="L246:P246" si="424">SUM(C246:C248)</f>
        <v>0</v>
      </c>
      <c r="M246" s="389">
        <f t="shared" si="424"/>
        <v>0.15</v>
      </c>
      <c r="N246" s="389">
        <f t="shared" si="424"/>
        <v>0.09</v>
      </c>
      <c r="O246" s="389">
        <f t="shared" si="424"/>
        <v>0.09</v>
      </c>
      <c r="P246" s="389">
        <f t="shared" si="424"/>
        <v>0.22999999999999998</v>
      </c>
      <c r="Q246" s="389">
        <f t="shared" ref="Q246" si="425">SUM(H246:H248)</f>
        <v>0.21</v>
      </c>
      <c r="R246" s="389">
        <f t="shared" ref="R246" si="426">SUM(I246:I248)</f>
        <v>0</v>
      </c>
      <c r="S246" s="389">
        <f t="shared" ref="S246" si="427">SUM(J246:J248)</f>
        <v>0</v>
      </c>
      <c r="T246" s="389">
        <f t="shared" ref="T246" si="428">SUM(K246:K248)</f>
        <v>0.11</v>
      </c>
      <c r="U246" s="402">
        <f t="shared" ref="U246" si="429">AVERAGE(L246:T246)</f>
        <v>9.7777777777777769E-2</v>
      </c>
      <c r="V246" s="302"/>
      <c r="W246" s="303"/>
      <c r="X246" s="303"/>
      <c r="Y246" s="303"/>
      <c r="Z246" s="303"/>
      <c r="AA246" s="303"/>
      <c r="AB246" s="303"/>
      <c r="AC246" s="303"/>
      <c r="AD246" s="303"/>
      <c r="AE246" s="303"/>
      <c r="AF246" s="303"/>
      <c r="AG246" s="303"/>
      <c r="AH246" s="303"/>
      <c r="AI246" s="303"/>
      <c r="AJ246" s="303"/>
      <c r="AK246" s="303"/>
      <c r="AL246" s="303"/>
      <c r="AM246" s="303"/>
      <c r="AN246" s="303"/>
      <c r="AO246" s="303"/>
      <c r="AP246" s="303"/>
      <c r="AQ246" s="303"/>
      <c r="AR246" s="401"/>
    </row>
    <row r="247" spans="1:44">
      <c r="A247" s="223">
        <v>43726</v>
      </c>
      <c r="B247" s="235">
        <v>2.2655787037036998</v>
      </c>
      <c r="C247" s="397">
        <v>0</v>
      </c>
      <c r="D247" s="389">
        <v>0</v>
      </c>
      <c r="E247" s="389"/>
      <c r="F247" s="389">
        <v>0.09</v>
      </c>
      <c r="G247" s="389">
        <v>0.12</v>
      </c>
      <c r="H247" s="389">
        <v>0.21</v>
      </c>
      <c r="I247" s="389"/>
      <c r="J247" s="389">
        <v>0</v>
      </c>
      <c r="K247" s="389">
        <v>0</v>
      </c>
      <c r="L247" s="391"/>
      <c r="M247" s="389"/>
      <c r="N247" s="389"/>
      <c r="O247" s="389"/>
      <c r="P247" s="389"/>
      <c r="Q247" s="389"/>
      <c r="R247" s="389"/>
      <c r="S247" s="389"/>
      <c r="T247" s="389"/>
      <c r="U247" s="402">
        <f t="shared" ref="U247" si="430">STDEV(L246:T246)/SQRT(COUNT(L246:T246))</f>
        <v>2.9286789673549338E-2</v>
      </c>
      <c r="V247" s="302"/>
      <c r="W247" s="303"/>
      <c r="X247" s="303"/>
      <c r="Y247" s="303"/>
      <c r="Z247" s="303"/>
      <c r="AA247" s="303"/>
      <c r="AB247" s="303"/>
      <c r="AC247" s="303"/>
      <c r="AD247" s="303"/>
      <c r="AE247" s="303"/>
      <c r="AF247" s="303"/>
      <c r="AG247" s="303"/>
      <c r="AH247" s="303"/>
      <c r="AI247" s="303"/>
      <c r="AJ247" s="303"/>
      <c r="AK247" s="303"/>
      <c r="AL247" s="303"/>
      <c r="AM247" s="303"/>
      <c r="AN247" s="303"/>
      <c r="AO247" s="303"/>
      <c r="AP247" s="303"/>
      <c r="AQ247" s="303"/>
      <c r="AR247" s="401"/>
    </row>
    <row r="248" spans="1:44">
      <c r="A248" s="223">
        <v>43726</v>
      </c>
      <c r="B248" s="235">
        <v>2.27946759259259</v>
      </c>
      <c r="C248" s="397">
        <v>0</v>
      </c>
      <c r="D248" s="389">
        <v>0.15</v>
      </c>
      <c r="E248" s="389">
        <v>0</v>
      </c>
      <c r="F248" s="389"/>
      <c r="G248" s="389"/>
      <c r="H248" s="389">
        <v>0</v>
      </c>
      <c r="I248" s="389">
        <v>0</v>
      </c>
      <c r="J248" s="389">
        <v>0</v>
      </c>
      <c r="K248" s="389">
        <v>0</v>
      </c>
      <c r="L248" s="391"/>
      <c r="M248" s="389"/>
      <c r="N248" s="389"/>
      <c r="O248" s="389"/>
      <c r="P248" s="389"/>
      <c r="Q248" s="389"/>
      <c r="R248" s="389"/>
      <c r="S248" s="389"/>
      <c r="T248" s="389"/>
      <c r="U248" s="402"/>
      <c r="V248" s="302"/>
      <c r="W248" s="303"/>
      <c r="X248" s="303"/>
      <c r="Y248" s="303"/>
      <c r="Z248" s="303"/>
      <c r="AA248" s="303"/>
      <c r="AB248" s="303"/>
      <c r="AC248" s="303"/>
      <c r="AD248" s="303"/>
      <c r="AE248" s="303"/>
      <c r="AF248" s="303"/>
      <c r="AG248" s="303"/>
      <c r="AH248" s="303"/>
      <c r="AI248" s="303"/>
      <c r="AJ248" s="303"/>
      <c r="AK248" s="303"/>
      <c r="AL248" s="303"/>
      <c r="AM248" s="303"/>
      <c r="AN248" s="303"/>
      <c r="AO248" s="303"/>
      <c r="AP248" s="303"/>
      <c r="AQ248" s="303"/>
      <c r="AR248" s="401"/>
    </row>
    <row r="249" spans="1:44">
      <c r="A249" s="223">
        <v>43726</v>
      </c>
      <c r="B249" s="235">
        <v>2.2933564814814802</v>
      </c>
      <c r="C249" s="397">
        <v>0</v>
      </c>
      <c r="D249" s="389">
        <v>0</v>
      </c>
      <c r="E249" s="389"/>
      <c r="F249" s="389"/>
      <c r="G249" s="389">
        <v>0</v>
      </c>
      <c r="H249" s="389"/>
      <c r="I249" s="389">
        <v>0.2</v>
      </c>
      <c r="J249" s="389">
        <v>0</v>
      </c>
      <c r="K249" s="389">
        <v>0</v>
      </c>
      <c r="L249" s="391">
        <f t="shared" ref="L249:P249" si="431">SUM(C249:C251)</f>
        <v>0</v>
      </c>
      <c r="M249" s="389">
        <f t="shared" si="431"/>
        <v>0</v>
      </c>
      <c r="N249" s="389">
        <f t="shared" si="431"/>
        <v>0.13</v>
      </c>
      <c r="O249" s="389">
        <f t="shared" si="431"/>
        <v>0.11</v>
      </c>
      <c r="P249" s="389">
        <f t="shared" si="431"/>
        <v>0</v>
      </c>
      <c r="Q249" s="389">
        <f t="shared" ref="Q249" si="432">SUM(H249:H251)</f>
        <v>0</v>
      </c>
      <c r="R249" s="389">
        <f t="shared" ref="R249" si="433">SUM(I249:I251)</f>
        <v>0.2</v>
      </c>
      <c r="S249" s="389">
        <f t="shared" ref="S249" si="434">SUM(J249:J251)</f>
        <v>0.27</v>
      </c>
      <c r="T249" s="389">
        <f t="shared" ref="T249" si="435">SUM(K249:K251)</f>
        <v>0.08</v>
      </c>
      <c r="U249" s="402">
        <f t="shared" ref="U249" si="436">AVERAGE(L249:T249)</f>
        <v>8.7777777777777774E-2</v>
      </c>
      <c r="V249" s="302"/>
      <c r="W249" s="303"/>
      <c r="X249" s="303"/>
      <c r="Y249" s="303"/>
      <c r="Z249" s="303"/>
      <c r="AA249" s="303"/>
      <c r="AB249" s="303"/>
      <c r="AC249" s="303"/>
      <c r="AD249" s="303"/>
      <c r="AE249" s="303"/>
      <c r="AF249" s="303"/>
      <c r="AG249" s="303"/>
      <c r="AH249" s="303"/>
      <c r="AI249" s="303"/>
      <c r="AJ249" s="303"/>
      <c r="AK249" s="303"/>
      <c r="AL249" s="303"/>
      <c r="AM249" s="303"/>
      <c r="AN249" s="303"/>
      <c r="AO249" s="303"/>
      <c r="AP249" s="303"/>
      <c r="AQ249" s="303"/>
      <c r="AR249" s="401"/>
    </row>
    <row r="250" spans="1:44">
      <c r="A250" s="223">
        <v>43726</v>
      </c>
      <c r="B250" s="235">
        <v>2.3072453703703699</v>
      </c>
      <c r="C250" s="397">
        <v>0</v>
      </c>
      <c r="D250" s="389">
        <v>0</v>
      </c>
      <c r="E250" s="389">
        <v>0</v>
      </c>
      <c r="F250" s="389">
        <v>0</v>
      </c>
      <c r="G250" s="389">
        <v>0</v>
      </c>
      <c r="H250" s="389">
        <v>0</v>
      </c>
      <c r="I250" s="389">
        <v>0</v>
      </c>
      <c r="J250" s="389">
        <v>0.08</v>
      </c>
      <c r="K250" s="389">
        <v>0.08</v>
      </c>
      <c r="L250" s="391"/>
      <c r="M250" s="389"/>
      <c r="N250" s="389"/>
      <c r="O250" s="389"/>
      <c r="P250" s="389"/>
      <c r="Q250" s="389"/>
      <c r="R250" s="389"/>
      <c r="S250" s="389"/>
      <c r="T250" s="389"/>
      <c r="U250" s="402">
        <f t="shared" ref="U250" si="437">STDEV(L249:T249)/SQRT(COUNT(L249:T249))</f>
        <v>3.3115025868502734E-2</v>
      </c>
      <c r="V250" s="302"/>
      <c r="W250" s="303"/>
      <c r="X250" s="303"/>
      <c r="Y250" s="303"/>
      <c r="Z250" s="303"/>
      <c r="AA250" s="303"/>
      <c r="AB250" s="303"/>
      <c r="AC250" s="303"/>
      <c r="AD250" s="303"/>
      <c r="AE250" s="303"/>
      <c r="AF250" s="303"/>
      <c r="AG250" s="303"/>
      <c r="AH250" s="303"/>
      <c r="AI250" s="303"/>
      <c r="AJ250" s="303"/>
      <c r="AK250" s="303"/>
      <c r="AL250" s="303"/>
      <c r="AM250" s="303"/>
      <c r="AN250" s="303"/>
      <c r="AO250" s="303"/>
      <c r="AP250" s="303"/>
      <c r="AQ250" s="303"/>
      <c r="AR250" s="401"/>
    </row>
    <row r="251" spans="1:44">
      <c r="A251" s="223">
        <v>43726</v>
      </c>
      <c r="B251" s="235">
        <v>2.3211342592592601</v>
      </c>
      <c r="C251" s="397">
        <v>0</v>
      </c>
      <c r="D251" s="389">
        <v>0</v>
      </c>
      <c r="E251" s="389">
        <v>0.13</v>
      </c>
      <c r="F251" s="389">
        <v>0.11</v>
      </c>
      <c r="G251" s="389">
        <v>0</v>
      </c>
      <c r="H251" s="389">
        <v>0</v>
      </c>
      <c r="I251" s="389">
        <v>0</v>
      </c>
      <c r="J251" s="389">
        <v>0.19</v>
      </c>
      <c r="K251" s="389">
        <v>0</v>
      </c>
      <c r="L251" s="391"/>
      <c r="M251" s="389"/>
      <c r="N251" s="389"/>
      <c r="O251" s="389"/>
      <c r="P251" s="389"/>
      <c r="Q251" s="389"/>
      <c r="R251" s="389"/>
      <c r="S251" s="389"/>
      <c r="T251" s="389"/>
      <c r="U251" s="402"/>
      <c r="V251" s="302"/>
      <c r="W251" s="303"/>
      <c r="X251" s="303"/>
      <c r="Y251" s="303"/>
      <c r="Z251" s="303"/>
      <c r="AA251" s="303"/>
      <c r="AB251" s="303"/>
      <c r="AC251" s="303"/>
      <c r="AD251" s="303"/>
      <c r="AE251" s="303"/>
      <c r="AF251" s="303"/>
      <c r="AG251" s="303"/>
      <c r="AH251" s="303"/>
      <c r="AI251" s="303"/>
      <c r="AJ251" s="303"/>
      <c r="AK251" s="303"/>
      <c r="AL251" s="303"/>
      <c r="AM251" s="303"/>
      <c r="AN251" s="303"/>
      <c r="AO251" s="303"/>
      <c r="AP251" s="303"/>
      <c r="AQ251" s="303"/>
      <c r="AR251" s="401"/>
    </row>
    <row r="252" spans="1:44">
      <c r="A252" s="223">
        <v>43726</v>
      </c>
      <c r="B252" s="235">
        <v>2.33502314814814</v>
      </c>
      <c r="C252" s="397">
        <v>0</v>
      </c>
      <c r="D252" s="389">
        <v>0</v>
      </c>
      <c r="E252" s="389">
        <v>0</v>
      </c>
      <c r="F252" s="389">
        <v>0</v>
      </c>
      <c r="G252" s="389">
        <v>0.23</v>
      </c>
      <c r="H252" s="389">
        <v>0</v>
      </c>
      <c r="I252" s="389">
        <v>0</v>
      </c>
      <c r="J252" s="389">
        <v>0</v>
      </c>
      <c r="K252" s="389">
        <v>0.18</v>
      </c>
      <c r="L252" s="391">
        <f t="shared" ref="L252:P252" si="438">SUM(C252:C254)</f>
        <v>0</v>
      </c>
      <c r="M252" s="389">
        <f t="shared" si="438"/>
        <v>0.13</v>
      </c>
      <c r="N252" s="389">
        <f t="shared" si="438"/>
        <v>0.14000000000000001</v>
      </c>
      <c r="O252" s="389">
        <f t="shared" si="438"/>
        <v>0</v>
      </c>
      <c r="P252" s="389">
        <f t="shared" si="438"/>
        <v>0.23</v>
      </c>
      <c r="Q252" s="389">
        <f t="shared" ref="Q252" si="439">SUM(H252:H254)</f>
        <v>0</v>
      </c>
      <c r="R252" s="389">
        <f t="shared" ref="R252" si="440">SUM(I252:I254)</f>
        <v>0</v>
      </c>
      <c r="S252" s="389">
        <f t="shared" ref="S252" si="441">SUM(J252:J254)</f>
        <v>0</v>
      </c>
      <c r="T252" s="389">
        <f t="shared" ref="T252" si="442">SUM(K252:K254)</f>
        <v>0.18</v>
      </c>
      <c r="U252" s="402">
        <f t="shared" ref="U252" si="443">AVERAGE(L252:T252)</f>
        <v>7.5555555555555542E-2</v>
      </c>
      <c r="V252" s="302"/>
      <c r="W252" s="303"/>
      <c r="X252" s="303"/>
      <c r="Y252" s="303"/>
      <c r="Z252" s="303"/>
      <c r="AA252" s="303"/>
      <c r="AB252" s="303"/>
      <c r="AC252" s="303"/>
      <c r="AD252" s="303"/>
      <c r="AE252" s="303"/>
      <c r="AF252" s="303"/>
      <c r="AG252" s="303"/>
      <c r="AH252" s="303"/>
      <c r="AI252" s="303"/>
      <c r="AJ252" s="303"/>
      <c r="AK252" s="303"/>
      <c r="AL252" s="303"/>
      <c r="AM252" s="303"/>
      <c r="AN252" s="303"/>
      <c r="AO252" s="303"/>
      <c r="AP252" s="303"/>
      <c r="AQ252" s="303"/>
      <c r="AR252" s="401"/>
    </row>
    <row r="253" spans="1:44">
      <c r="A253" s="223">
        <v>43726</v>
      </c>
      <c r="B253" s="235">
        <v>2.3489120370370302</v>
      </c>
      <c r="C253" s="397"/>
      <c r="D253" s="389"/>
      <c r="E253" s="389"/>
      <c r="F253" s="389"/>
      <c r="G253" s="389">
        <v>0</v>
      </c>
      <c r="H253" s="389">
        <v>0</v>
      </c>
      <c r="I253" s="389">
        <v>0</v>
      </c>
      <c r="J253" s="389">
        <v>0</v>
      </c>
      <c r="K253" s="389">
        <v>0</v>
      </c>
      <c r="L253" s="391"/>
      <c r="M253" s="389"/>
      <c r="N253" s="389"/>
      <c r="O253" s="389"/>
      <c r="P253" s="389"/>
      <c r="Q253" s="389"/>
      <c r="R253" s="389"/>
      <c r="S253" s="389"/>
      <c r="T253" s="389"/>
      <c r="U253" s="402">
        <f t="shared" ref="U253" si="444">STDEV(L252:T252)/SQRT(COUNT(L252:T252))</f>
        <v>3.1274373211194605E-2</v>
      </c>
      <c r="V253" s="302"/>
      <c r="W253" s="303"/>
      <c r="X253" s="303"/>
      <c r="Y253" s="303"/>
      <c r="Z253" s="303"/>
      <c r="AA253" s="303"/>
      <c r="AB253" s="303"/>
      <c r="AC253" s="303"/>
      <c r="AD253" s="303"/>
      <c r="AE253" s="303"/>
      <c r="AF253" s="303"/>
      <c r="AG253" s="303"/>
      <c r="AH253" s="303"/>
      <c r="AI253" s="303"/>
      <c r="AJ253" s="303"/>
      <c r="AK253" s="303"/>
      <c r="AL253" s="303"/>
      <c r="AM253" s="303"/>
      <c r="AN253" s="303"/>
      <c r="AO253" s="303"/>
      <c r="AP253" s="303"/>
      <c r="AQ253" s="303"/>
      <c r="AR253" s="401"/>
    </row>
    <row r="254" spans="1:44">
      <c r="A254" s="223">
        <v>43726</v>
      </c>
      <c r="B254" s="235">
        <v>2.3628009259259199</v>
      </c>
      <c r="C254" s="397">
        <v>0</v>
      </c>
      <c r="D254" s="389">
        <v>0.13</v>
      </c>
      <c r="E254" s="389">
        <v>0.14000000000000001</v>
      </c>
      <c r="F254" s="389">
        <v>0</v>
      </c>
      <c r="G254" s="389">
        <v>0</v>
      </c>
      <c r="H254" s="389"/>
      <c r="I254" s="389"/>
      <c r="J254" s="389"/>
      <c r="K254" s="389">
        <v>0</v>
      </c>
      <c r="L254" s="391"/>
      <c r="M254" s="389"/>
      <c r="N254" s="389"/>
      <c r="O254" s="389"/>
      <c r="P254" s="389"/>
      <c r="Q254" s="389"/>
      <c r="R254" s="389"/>
      <c r="S254" s="389"/>
      <c r="T254" s="389"/>
      <c r="U254" s="402"/>
      <c r="V254" s="302"/>
      <c r="W254" s="303"/>
      <c r="X254" s="303"/>
      <c r="Y254" s="303"/>
      <c r="Z254" s="303"/>
      <c r="AA254" s="303"/>
      <c r="AB254" s="303"/>
      <c r="AC254" s="303"/>
      <c r="AD254" s="303"/>
      <c r="AE254" s="303"/>
      <c r="AF254" s="303"/>
      <c r="AG254" s="303"/>
      <c r="AH254" s="303"/>
      <c r="AI254" s="303"/>
      <c r="AJ254" s="303"/>
      <c r="AK254" s="303"/>
      <c r="AL254" s="303"/>
      <c r="AM254" s="303"/>
      <c r="AN254" s="303"/>
      <c r="AO254" s="303"/>
      <c r="AP254" s="303"/>
      <c r="AQ254" s="303"/>
      <c r="AR254" s="401"/>
    </row>
    <row r="255" spans="1:44">
      <c r="A255" s="223">
        <v>43726</v>
      </c>
      <c r="B255" s="235">
        <v>2.3766898148148101</v>
      </c>
      <c r="C255" s="397">
        <v>7.0000000000000007E-2</v>
      </c>
      <c r="D255" s="389">
        <v>0</v>
      </c>
      <c r="E255" s="389">
        <v>0</v>
      </c>
      <c r="F255" s="389">
        <v>0</v>
      </c>
      <c r="G255" s="389"/>
      <c r="H255" s="389">
        <v>0</v>
      </c>
      <c r="I255" s="389">
        <v>0</v>
      </c>
      <c r="J255" s="389">
        <v>0.05</v>
      </c>
      <c r="K255" s="389"/>
      <c r="L255" s="391">
        <f t="shared" ref="L255:P255" si="445">SUM(C255:C257)</f>
        <v>0.14000000000000001</v>
      </c>
      <c r="M255" s="389">
        <f t="shared" si="445"/>
        <v>0.01</v>
      </c>
      <c r="N255" s="389">
        <f t="shared" si="445"/>
        <v>0</v>
      </c>
      <c r="O255" s="389">
        <f t="shared" si="445"/>
        <v>0</v>
      </c>
      <c r="P255" s="389">
        <f t="shared" si="445"/>
        <v>0.01</v>
      </c>
      <c r="Q255" s="389">
        <f t="shared" ref="Q255" si="446">SUM(H255:H257)</f>
        <v>0</v>
      </c>
      <c r="R255" s="389">
        <f t="shared" ref="R255" si="447">SUM(I255:I257)</f>
        <v>0.01</v>
      </c>
      <c r="S255" s="389">
        <f t="shared" ref="S255" si="448">SUM(J255:J257)</f>
        <v>0.14000000000000001</v>
      </c>
      <c r="T255" s="389">
        <f t="shared" ref="T255" si="449">SUM(K255:K257)</f>
        <v>0</v>
      </c>
      <c r="U255" s="402">
        <f t="shared" ref="U255" si="450">AVERAGE(L255:T255)</f>
        <v>3.4444444444444451E-2</v>
      </c>
      <c r="V255" s="302"/>
      <c r="W255" s="303"/>
      <c r="X255" s="303"/>
      <c r="Y255" s="303"/>
      <c r="Z255" s="303"/>
      <c r="AA255" s="303"/>
      <c r="AB255" s="303"/>
      <c r="AC255" s="303"/>
      <c r="AD255" s="303"/>
      <c r="AE255" s="303"/>
      <c r="AF255" s="303"/>
      <c r="AG255" s="303"/>
      <c r="AH255" s="303"/>
      <c r="AI255" s="303"/>
      <c r="AJ255" s="303"/>
      <c r="AK255" s="303"/>
      <c r="AL255" s="303"/>
      <c r="AM255" s="303"/>
      <c r="AN255" s="303"/>
      <c r="AO255" s="303"/>
      <c r="AP255" s="303"/>
      <c r="AQ255" s="303"/>
      <c r="AR255" s="401"/>
    </row>
    <row r="256" spans="1:44">
      <c r="A256" s="223">
        <v>43726</v>
      </c>
      <c r="B256" s="235">
        <v>2.3905787037036998</v>
      </c>
      <c r="C256" s="397">
        <v>7.0000000000000007E-2</v>
      </c>
      <c r="D256" s="389">
        <v>0</v>
      </c>
      <c r="E256" s="389">
        <v>0</v>
      </c>
      <c r="F256" s="389"/>
      <c r="G256" s="389">
        <v>0</v>
      </c>
      <c r="H256" s="389"/>
      <c r="I256" s="389">
        <v>0.01</v>
      </c>
      <c r="J256" s="389">
        <v>0.09</v>
      </c>
      <c r="K256" s="389">
        <v>0</v>
      </c>
      <c r="L256" s="391"/>
      <c r="M256" s="389"/>
      <c r="N256" s="389"/>
      <c r="O256" s="389"/>
      <c r="P256" s="389"/>
      <c r="Q256" s="389"/>
      <c r="R256" s="389"/>
      <c r="S256" s="389"/>
      <c r="T256" s="389"/>
      <c r="U256" s="402">
        <f t="shared" ref="U256" si="451">STDEV(L255:T255)/SQRT(COUNT(L255:T255))</f>
        <v>2.0007714561521232E-2</v>
      </c>
      <c r="V256" s="302"/>
      <c r="W256" s="303"/>
      <c r="X256" s="303"/>
      <c r="Y256" s="303"/>
      <c r="Z256" s="303"/>
      <c r="AA256" s="303"/>
      <c r="AB256" s="303"/>
      <c r="AC256" s="303"/>
      <c r="AD256" s="303"/>
      <c r="AE256" s="303"/>
      <c r="AF256" s="303"/>
      <c r="AG256" s="303"/>
      <c r="AH256" s="303"/>
      <c r="AI256" s="303"/>
      <c r="AJ256" s="303"/>
      <c r="AK256" s="303"/>
      <c r="AL256" s="303"/>
      <c r="AM256" s="303"/>
      <c r="AN256" s="303"/>
      <c r="AO256" s="303"/>
      <c r="AP256" s="303"/>
      <c r="AQ256" s="303"/>
      <c r="AR256" s="401"/>
    </row>
    <row r="257" spans="1:44">
      <c r="A257" s="223">
        <v>43726</v>
      </c>
      <c r="B257" s="235">
        <v>2.40446759259259</v>
      </c>
      <c r="C257" s="397">
        <v>0</v>
      </c>
      <c r="D257" s="389">
        <v>0.01</v>
      </c>
      <c r="E257" s="389"/>
      <c r="F257" s="389">
        <v>0</v>
      </c>
      <c r="G257" s="389">
        <v>0.01</v>
      </c>
      <c r="H257" s="389">
        <v>0</v>
      </c>
      <c r="I257" s="389"/>
      <c r="J257" s="389">
        <v>0</v>
      </c>
      <c r="K257" s="389">
        <v>0</v>
      </c>
      <c r="L257" s="391"/>
      <c r="M257" s="389"/>
      <c r="N257" s="389"/>
      <c r="O257" s="389"/>
      <c r="P257" s="389"/>
      <c r="Q257" s="389"/>
      <c r="R257" s="389"/>
      <c r="S257" s="389"/>
      <c r="T257" s="389"/>
      <c r="U257" s="402"/>
      <c r="V257" s="302"/>
      <c r="W257" s="303"/>
      <c r="X257" s="303"/>
      <c r="Y257" s="303"/>
      <c r="Z257" s="303"/>
      <c r="AA257" s="303"/>
      <c r="AB257" s="303"/>
      <c r="AC257" s="303"/>
      <c r="AD257" s="303"/>
      <c r="AE257" s="303"/>
      <c r="AF257" s="303"/>
      <c r="AG257" s="303"/>
      <c r="AH257" s="303"/>
      <c r="AI257" s="303"/>
      <c r="AJ257" s="303"/>
      <c r="AK257" s="303"/>
      <c r="AL257" s="303"/>
      <c r="AM257" s="303"/>
      <c r="AN257" s="303"/>
      <c r="AO257" s="303"/>
      <c r="AP257" s="303"/>
      <c r="AQ257" s="303"/>
      <c r="AR257" s="401"/>
    </row>
    <row r="258" spans="1:44">
      <c r="A258" s="223">
        <v>43726</v>
      </c>
      <c r="B258" s="235">
        <v>2.4183564814814802</v>
      </c>
      <c r="C258" s="397">
        <v>0</v>
      </c>
      <c r="D258" s="389"/>
      <c r="E258" s="389">
        <v>0</v>
      </c>
      <c r="F258" s="389"/>
      <c r="G258" s="389">
        <v>0</v>
      </c>
      <c r="H258" s="389">
        <v>0</v>
      </c>
      <c r="I258" s="389">
        <v>0</v>
      </c>
      <c r="J258" s="389">
        <v>0</v>
      </c>
      <c r="K258" s="389">
        <v>0</v>
      </c>
      <c r="L258" s="391">
        <f t="shared" ref="L258:P258" si="452">SUM(C258:C260)</f>
        <v>0.02</v>
      </c>
      <c r="M258" s="389">
        <f t="shared" si="452"/>
        <v>0</v>
      </c>
      <c r="N258" s="389">
        <f t="shared" si="452"/>
        <v>0</v>
      </c>
      <c r="O258" s="389">
        <f t="shared" si="452"/>
        <v>0</v>
      </c>
      <c r="P258" s="389">
        <f t="shared" si="452"/>
        <v>0.01</v>
      </c>
      <c r="Q258" s="389">
        <f t="shared" ref="Q258" si="453">SUM(H258:H260)</f>
        <v>0.06</v>
      </c>
      <c r="R258" s="389">
        <f t="shared" ref="R258" si="454">SUM(I258:I260)</f>
        <v>0.08</v>
      </c>
      <c r="S258" s="389">
        <f t="shared" ref="S258" si="455">SUM(J258:J260)</f>
        <v>0</v>
      </c>
      <c r="T258" s="389">
        <f t="shared" ref="T258" si="456">SUM(K258:K260)</f>
        <v>0.01</v>
      </c>
      <c r="U258" s="402">
        <f t="shared" ref="U258" si="457">AVERAGE(L258:T258)</f>
        <v>0.02</v>
      </c>
      <c r="V258" s="302"/>
      <c r="W258" s="303"/>
      <c r="X258" s="303"/>
      <c r="Y258" s="303"/>
      <c r="Z258" s="303"/>
      <c r="AA258" s="303"/>
      <c r="AB258" s="303"/>
      <c r="AC258" s="303"/>
      <c r="AD258" s="303"/>
      <c r="AE258" s="303"/>
      <c r="AF258" s="303"/>
      <c r="AG258" s="303"/>
      <c r="AH258" s="303"/>
      <c r="AI258" s="303"/>
      <c r="AJ258" s="303"/>
      <c r="AK258" s="303"/>
      <c r="AL258" s="303"/>
      <c r="AM258" s="303"/>
      <c r="AN258" s="303"/>
      <c r="AO258" s="303"/>
      <c r="AP258" s="303"/>
      <c r="AQ258" s="303"/>
      <c r="AR258" s="401"/>
    </row>
    <row r="259" spans="1:44">
      <c r="A259" s="223">
        <v>43726</v>
      </c>
      <c r="B259" s="235">
        <v>2.4322453703703699</v>
      </c>
      <c r="C259" s="397">
        <v>0</v>
      </c>
      <c r="D259" s="389">
        <v>0</v>
      </c>
      <c r="E259" s="389"/>
      <c r="F259" s="389">
        <v>0</v>
      </c>
      <c r="G259" s="389">
        <v>0.01</v>
      </c>
      <c r="H259" s="389">
        <v>0.06</v>
      </c>
      <c r="I259" s="389">
        <v>0</v>
      </c>
      <c r="J259" s="389"/>
      <c r="K259" s="389">
        <v>0</v>
      </c>
      <c r="L259" s="391"/>
      <c r="M259" s="389"/>
      <c r="N259" s="389"/>
      <c r="O259" s="389"/>
      <c r="P259" s="389"/>
      <c r="Q259" s="389"/>
      <c r="R259" s="389"/>
      <c r="S259" s="389"/>
      <c r="T259" s="389"/>
      <c r="U259" s="402">
        <f t="shared" ref="U259" si="458">STDEV(L258:T258)/SQRT(COUNT(L258:T258))</f>
        <v>9.8601329718326931E-3</v>
      </c>
      <c r="V259" s="302"/>
      <c r="W259" s="303"/>
      <c r="X259" s="303"/>
      <c r="Y259" s="303"/>
      <c r="Z259" s="303"/>
      <c r="AA259" s="303"/>
      <c r="AB259" s="303"/>
      <c r="AC259" s="303"/>
      <c r="AD259" s="303"/>
      <c r="AE259" s="303"/>
      <c r="AF259" s="303"/>
      <c r="AG259" s="303"/>
      <c r="AH259" s="303"/>
      <c r="AI259" s="303"/>
      <c r="AJ259" s="303"/>
      <c r="AK259" s="303"/>
      <c r="AL259" s="303"/>
      <c r="AM259" s="303"/>
      <c r="AN259" s="303"/>
      <c r="AO259" s="303"/>
      <c r="AP259" s="303"/>
      <c r="AQ259" s="303"/>
      <c r="AR259" s="401"/>
    </row>
    <row r="260" spans="1:44">
      <c r="A260" s="223">
        <v>43726</v>
      </c>
      <c r="B260" s="235">
        <v>2.4461342592592592</v>
      </c>
      <c r="C260" s="397">
        <v>0.02</v>
      </c>
      <c r="D260" s="389">
        <v>0</v>
      </c>
      <c r="E260" s="389">
        <v>0</v>
      </c>
      <c r="F260" s="389">
        <v>0</v>
      </c>
      <c r="G260" s="389"/>
      <c r="H260" s="389">
        <v>0</v>
      </c>
      <c r="I260" s="389">
        <v>0.08</v>
      </c>
      <c r="J260" s="389">
        <v>0</v>
      </c>
      <c r="K260" s="389">
        <v>0.01</v>
      </c>
      <c r="L260" s="391"/>
      <c r="M260" s="389"/>
      <c r="N260" s="389"/>
      <c r="O260" s="389"/>
      <c r="P260" s="389"/>
      <c r="Q260" s="389"/>
      <c r="R260" s="389"/>
      <c r="S260" s="389"/>
      <c r="T260" s="389"/>
      <c r="U260" s="402"/>
      <c r="V260" s="302"/>
      <c r="W260" s="303"/>
      <c r="X260" s="303"/>
      <c r="Y260" s="303"/>
      <c r="Z260" s="303"/>
      <c r="AA260" s="303"/>
      <c r="AB260" s="303"/>
      <c r="AC260" s="303"/>
      <c r="AD260" s="303"/>
      <c r="AE260" s="303"/>
      <c r="AF260" s="303"/>
      <c r="AG260" s="303"/>
      <c r="AH260" s="303"/>
      <c r="AI260" s="303"/>
      <c r="AJ260" s="303"/>
      <c r="AK260" s="303"/>
      <c r="AL260" s="303"/>
      <c r="AM260" s="303"/>
      <c r="AN260" s="303"/>
      <c r="AO260" s="303"/>
      <c r="AP260" s="303"/>
      <c r="AQ260" s="303"/>
      <c r="AR260" s="401"/>
    </row>
    <row r="261" spans="1:44">
      <c r="A261" s="223">
        <v>43726</v>
      </c>
      <c r="B261" s="235">
        <v>2.46002314814814</v>
      </c>
      <c r="C261" s="397">
        <v>0</v>
      </c>
      <c r="D261" s="389">
        <v>0</v>
      </c>
      <c r="E261" s="389">
        <v>0.03</v>
      </c>
      <c r="F261" s="389"/>
      <c r="G261" s="389">
        <v>0</v>
      </c>
      <c r="H261" s="389">
        <v>0</v>
      </c>
      <c r="I261" s="389">
        <v>0</v>
      </c>
      <c r="J261" s="389">
        <v>0</v>
      </c>
      <c r="K261" s="389">
        <v>0</v>
      </c>
      <c r="L261" s="391">
        <f t="shared" ref="L261:P261" si="459">SUM(C261:C263)</f>
        <v>0</v>
      </c>
      <c r="M261" s="389">
        <f t="shared" si="459"/>
        <v>0</v>
      </c>
      <c r="N261" s="389">
        <f t="shared" si="459"/>
        <v>0.03</v>
      </c>
      <c r="O261" s="389">
        <f t="shared" si="459"/>
        <v>0</v>
      </c>
      <c r="P261" s="389">
        <f t="shared" si="459"/>
        <v>7.0000000000000007E-2</v>
      </c>
      <c r="Q261" s="389">
        <f t="shared" ref="Q261" si="460">SUM(H261:H263)</f>
        <v>0.01</v>
      </c>
      <c r="R261" s="389">
        <f t="shared" ref="R261" si="461">SUM(I261:I263)</f>
        <v>0.13</v>
      </c>
      <c r="S261" s="389">
        <f t="shared" ref="S261" si="462">SUM(J261:J263)</f>
        <v>0</v>
      </c>
      <c r="T261" s="389">
        <f t="shared" ref="T261" si="463">SUM(K261:K263)</f>
        <v>0.05</v>
      </c>
      <c r="U261" s="402">
        <f t="shared" ref="U261" si="464">AVERAGE(L261:T261)</f>
        <v>3.2222222222222222E-2</v>
      </c>
      <c r="V261" s="302"/>
      <c r="W261" s="303"/>
      <c r="X261" s="303"/>
      <c r="Y261" s="303"/>
      <c r="Z261" s="303"/>
      <c r="AA261" s="303"/>
      <c r="AB261" s="303"/>
      <c r="AC261" s="303"/>
      <c r="AD261" s="303"/>
      <c r="AE261" s="303"/>
      <c r="AF261" s="303"/>
      <c r="AG261" s="303"/>
      <c r="AH261" s="303"/>
      <c r="AI261" s="303"/>
      <c r="AJ261" s="303"/>
      <c r="AK261" s="303"/>
      <c r="AL261" s="303"/>
      <c r="AM261" s="303"/>
      <c r="AN261" s="303"/>
      <c r="AO261" s="303"/>
      <c r="AP261" s="303"/>
      <c r="AQ261" s="303"/>
      <c r="AR261" s="401"/>
    </row>
    <row r="262" spans="1:44">
      <c r="A262" s="223">
        <v>43726</v>
      </c>
      <c r="B262" s="235">
        <v>2.4739120370370302</v>
      </c>
      <c r="C262" s="397"/>
      <c r="D262" s="389">
        <v>0</v>
      </c>
      <c r="E262" s="389">
        <v>0</v>
      </c>
      <c r="F262" s="389">
        <v>0</v>
      </c>
      <c r="G262" s="389">
        <v>0</v>
      </c>
      <c r="H262" s="389">
        <v>0.01</v>
      </c>
      <c r="I262" s="389"/>
      <c r="J262" s="389">
        <v>0</v>
      </c>
      <c r="K262" s="389">
        <v>0.05</v>
      </c>
      <c r="L262" s="391"/>
      <c r="M262" s="389"/>
      <c r="N262" s="389"/>
      <c r="O262" s="389"/>
      <c r="P262" s="389"/>
      <c r="Q262" s="389"/>
      <c r="R262" s="389"/>
      <c r="S262" s="389"/>
      <c r="T262" s="389"/>
      <c r="U262" s="402">
        <f t="shared" ref="U262" si="465">STDEV(L261:T261)/SQRT(COUNT(L261:T261))</f>
        <v>1.4886401118860292E-2</v>
      </c>
      <c r="V262" s="302"/>
      <c r="W262" s="303"/>
      <c r="X262" s="303"/>
      <c r="Y262" s="303"/>
      <c r="Z262" s="303"/>
      <c r="AA262" s="303"/>
      <c r="AB262" s="303"/>
      <c r="AC262" s="303"/>
      <c r="AD262" s="303"/>
      <c r="AE262" s="303"/>
      <c r="AF262" s="303"/>
      <c r="AG262" s="303"/>
      <c r="AH262" s="303"/>
      <c r="AI262" s="303"/>
      <c r="AJ262" s="303"/>
      <c r="AK262" s="303"/>
      <c r="AL262" s="303"/>
      <c r="AM262" s="303"/>
      <c r="AN262" s="303"/>
      <c r="AO262" s="303"/>
      <c r="AP262" s="303"/>
      <c r="AQ262" s="303"/>
      <c r="AR262" s="401"/>
    </row>
    <row r="263" spans="1:44">
      <c r="A263" s="223">
        <v>43726</v>
      </c>
      <c r="B263" s="235">
        <v>2.4878009259259199</v>
      </c>
      <c r="C263" s="397">
        <v>0</v>
      </c>
      <c r="D263" s="389">
        <v>0</v>
      </c>
      <c r="E263" s="389">
        <v>0</v>
      </c>
      <c r="F263" s="389">
        <v>0</v>
      </c>
      <c r="G263" s="389">
        <v>7.0000000000000007E-2</v>
      </c>
      <c r="H263" s="389">
        <v>0</v>
      </c>
      <c r="I263" s="389">
        <v>0.13</v>
      </c>
      <c r="J263" s="389">
        <v>0</v>
      </c>
      <c r="K263" s="389">
        <v>0</v>
      </c>
      <c r="L263" s="391"/>
      <c r="M263" s="389"/>
      <c r="N263" s="389"/>
      <c r="O263" s="389"/>
      <c r="P263" s="389"/>
      <c r="Q263" s="389"/>
      <c r="R263" s="389"/>
      <c r="S263" s="389"/>
      <c r="T263" s="389"/>
      <c r="U263" s="402"/>
      <c r="V263" s="302"/>
      <c r="W263" s="303"/>
      <c r="X263" s="303"/>
      <c r="Y263" s="303"/>
      <c r="Z263" s="303"/>
      <c r="AA263" s="303"/>
      <c r="AB263" s="303"/>
      <c r="AC263" s="303"/>
      <c r="AD263" s="303"/>
      <c r="AE263" s="303"/>
      <c r="AF263" s="303"/>
      <c r="AG263" s="303"/>
      <c r="AH263" s="303"/>
      <c r="AI263" s="303"/>
      <c r="AJ263" s="303"/>
      <c r="AK263" s="303"/>
      <c r="AL263" s="303"/>
      <c r="AM263" s="303"/>
      <c r="AN263" s="303"/>
      <c r="AO263" s="303"/>
      <c r="AP263" s="303"/>
      <c r="AQ263" s="303"/>
      <c r="AR263" s="401"/>
    </row>
    <row r="264" spans="1:44">
      <c r="A264" s="223">
        <v>43726</v>
      </c>
      <c r="B264" s="235">
        <v>2.5016898148148101</v>
      </c>
      <c r="C264" s="397">
        <v>0.04</v>
      </c>
      <c r="D264" s="389"/>
      <c r="E264" s="389">
        <v>0</v>
      </c>
      <c r="F264" s="389">
        <v>0.04</v>
      </c>
      <c r="G264" s="389">
        <v>0</v>
      </c>
      <c r="H264" s="389">
        <v>0.06</v>
      </c>
      <c r="I264" s="389">
        <v>0.09</v>
      </c>
      <c r="J264" s="389">
        <v>0</v>
      </c>
      <c r="K264" s="389">
        <v>0.05</v>
      </c>
      <c r="L264" s="391">
        <f t="shared" ref="L264:P264" si="466">SUM(C264:C266)</f>
        <v>0.08</v>
      </c>
      <c r="M264" s="389">
        <f t="shared" si="466"/>
        <v>0</v>
      </c>
      <c r="N264" s="389">
        <f t="shared" si="466"/>
        <v>0.13</v>
      </c>
      <c r="O264" s="389">
        <f t="shared" si="466"/>
        <v>0.04</v>
      </c>
      <c r="P264" s="389">
        <f t="shared" si="466"/>
        <v>0</v>
      </c>
      <c r="Q264" s="389">
        <f t="shared" ref="Q264" si="467">SUM(H264:H266)</f>
        <v>0.09</v>
      </c>
      <c r="R264" s="389">
        <f t="shared" ref="R264" si="468">SUM(I264:I266)</f>
        <v>0.09</v>
      </c>
      <c r="S264" s="389">
        <f t="shared" ref="S264" si="469">SUM(J264:J266)</f>
        <v>0</v>
      </c>
      <c r="T264" s="389">
        <f t="shared" ref="T264" si="470">SUM(K264:K266)</f>
        <v>0.05</v>
      </c>
      <c r="U264" s="402">
        <f t="shared" ref="U264" si="471">AVERAGE(L264:T264)</f>
        <v>5.3333333333333323E-2</v>
      </c>
      <c r="V264" s="302"/>
      <c r="W264" s="303"/>
      <c r="X264" s="303"/>
      <c r="Y264" s="303"/>
      <c r="Z264" s="303"/>
      <c r="AA264" s="303"/>
      <c r="AB264" s="303"/>
      <c r="AC264" s="303"/>
      <c r="AD264" s="303"/>
      <c r="AE264" s="303"/>
      <c r="AF264" s="303"/>
      <c r="AG264" s="303"/>
      <c r="AH264" s="303"/>
      <c r="AI264" s="303"/>
      <c r="AJ264" s="303"/>
      <c r="AK264" s="303"/>
      <c r="AL264" s="303"/>
      <c r="AM264" s="303"/>
      <c r="AN264" s="303"/>
      <c r="AO264" s="303"/>
      <c r="AP264" s="303"/>
      <c r="AQ264" s="303"/>
      <c r="AR264" s="401"/>
    </row>
    <row r="265" spans="1:44">
      <c r="A265" s="223">
        <v>43726</v>
      </c>
      <c r="B265" s="235">
        <v>2.5155787037036998</v>
      </c>
      <c r="C265" s="397">
        <v>0.04</v>
      </c>
      <c r="D265" s="389">
        <v>0</v>
      </c>
      <c r="E265" s="389">
        <v>0.13</v>
      </c>
      <c r="F265" s="389">
        <v>0</v>
      </c>
      <c r="G265" s="389">
        <v>0</v>
      </c>
      <c r="H265" s="389">
        <v>0.03</v>
      </c>
      <c r="I265" s="389">
        <v>0</v>
      </c>
      <c r="J265" s="389">
        <v>0</v>
      </c>
      <c r="K265" s="389">
        <v>0</v>
      </c>
      <c r="L265" s="391"/>
      <c r="M265" s="389"/>
      <c r="N265" s="389"/>
      <c r="O265" s="389"/>
      <c r="P265" s="389"/>
      <c r="Q265" s="389"/>
      <c r="R265" s="389"/>
      <c r="S265" s="389"/>
      <c r="T265" s="389"/>
      <c r="U265" s="402">
        <f t="shared" ref="U265" si="472">STDEV(L264:T264)/SQRT(COUNT(L264:T264))</f>
        <v>1.5811388300841899E-2</v>
      </c>
      <c r="V265" s="302"/>
      <c r="W265" s="303"/>
      <c r="X265" s="303"/>
      <c r="Y265" s="303"/>
      <c r="Z265" s="303"/>
      <c r="AA265" s="303"/>
      <c r="AB265" s="303"/>
      <c r="AC265" s="303"/>
      <c r="AD265" s="303"/>
      <c r="AE265" s="303"/>
      <c r="AF265" s="303"/>
      <c r="AG265" s="303"/>
      <c r="AH265" s="303"/>
      <c r="AI265" s="303"/>
      <c r="AJ265" s="303"/>
      <c r="AK265" s="303"/>
      <c r="AL265" s="303"/>
      <c r="AM265" s="303"/>
      <c r="AN265" s="303"/>
      <c r="AO265" s="303"/>
      <c r="AP265" s="303"/>
      <c r="AQ265" s="303"/>
      <c r="AR265" s="401"/>
    </row>
    <row r="266" spans="1:44">
      <c r="A266" s="223">
        <v>43726</v>
      </c>
      <c r="B266" s="235">
        <v>2.52946759259259</v>
      </c>
      <c r="C266" s="397">
        <v>0</v>
      </c>
      <c r="D266" s="389">
        <v>0</v>
      </c>
      <c r="E266" s="389">
        <v>0</v>
      </c>
      <c r="F266" s="389">
        <v>0</v>
      </c>
      <c r="G266" s="389">
        <v>0</v>
      </c>
      <c r="H266" s="389">
        <v>0</v>
      </c>
      <c r="I266" s="389">
        <v>0</v>
      </c>
      <c r="J266" s="389"/>
      <c r="K266" s="389">
        <v>0</v>
      </c>
      <c r="L266" s="391"/>
      <c r="M266" s="389"/>
      <c r="N266" s="389"/>
      <c r="O266" s="389"/>
      <c r="P266" s="389"/>
      <c r="Q266" s="389"/>
      <c r="R266" s="389"/>
      <c r="S266" s="389"/>
      <c r="T266" s="389"/>
      <c r="U266" s="402"/>
      <c r="V266" s="302"/>
      <c r="W266" s="303"/>
      <c r="X266" s="303"/>
      <c r="Y266" s="303"/>
      <c r="Z266" s="303"/>
      <c r="AA266" s="303"/>
      <c r="AB266" s="303"/>
      <c r="AC266" s="303"/>
      <c r="AD266" s="303"/>
      <c r="AE266" s="303"/>
      <c r="AF266" s="303"/>
      <c r="AG266" s="303"/>
      <c r="AH266" s="303"/>
      <c r="AI266" s="303"/>
      <c r="AJ266" s="303"/>
      <c r="AK266" s="303"/>
      <c r="AL266" s="303"/>
      <c r="AM266" s="303"/>
      <c r="AN266" s="303"/>
      <c r="AO266" s="303"/>
      <c r="AP266" s="303"/>
      <c r="AQ266" s="303"/>
      <c r="AR266" s="401"/>
    </row>
    <row r="267" spans="1:44">
      <c r="A267" s="223">
        <v>43726</v>
      </c>
      <c r="B267" s="235">
        <v>2.5433564814814802</v>
      </c>
      <c r="C267" s="397">
        <v>0</v>
      </c>
      <c r="D267" s="389">
        <v>0</v>
      </c>
      <c r="E267" s="389">
        <v>0</v>
      </c>
      <c r="F267" s="389">
        <v>0</v>
      </c>
      <c r="G267" s="389">
        <v>0</v>
      </c>
      <c r="H267" s="389"/>
      <c r="I267" s="389">
        <v>0</v>
      </c>
      <c r="J267" s="389">
        <v>0</v>
      </c>
      <c r="K267" s="389">
        <v>0.05</v>
      </c>
      <c r="L267" s="391">
        <f t="shared" ref="L267:P267" si="473">SUM(C267:C269)</f>
        <v>7.0000000000000007E-2</v>
      </c>
      <c r="M267" s="389">
        <f t="shared" si="473"/>
        <v>0</v>
      </c>
      <c r="N267" s="389">
        <f t="shared" si="473"/>
        <v>0</v>
      </c>
      <c r="O267" s="389">
        <f t="shared" si="473"/>
        <v>0</v>
      </c>
      <c r="P267" s="389">
        <f t="shared" si="473"/>
        <v>0.18</v>
      </c>
      <c r="Q267" s="389">
        <f t="shared" ref="Q267" si="474">SUM(H267:H269)</f>
        <v>7.0000000000000007E-2</v>
      </c>
      <c r="R267" s="389">
        <f t="shared" ref="R267" si="475">SUM(I267:I269)</f>
        <v>0.14000000000000001</v>
      </c>
      <c r="S267" s="389">
        <f t="shared" ref="S267" si="476">SUM(J267:J269)</f>
        <v>0</v>
      </c>
      <c r="T267" s="389">
        <f t="shared" ref="T267" si="477">SUM(K267:K269)</f>
        <v>6.0000000000000005E-2</v>
      </c>
      <c r="U267" s="402">
        <f t="shared" ref="U267" si="478">AVERAGE(L267:T267)</f>
        <v>5.7777777777777782E-2</v>
      </c>
      <c r="V267" s="302"/>
      <c r="W267" s="303"/>
      <c r="X267" s="303"/>
      <c r="Y267" s="303"/>
      <c r="Z267" s="303"/>
      <c r="AA267" s="303"/>
      <c r="AB267" s="303"/>
      <c r="AC267" s="303"/>
      <c r="AD267" s="303"/>
      <c r="AE267" s="303"/>
      <c r="AF267" s="303"/>
      <c r="AG267" s="303"/>
      <c r="AH267" s="303"/>
      <c r="AI267" s="303"/>
      <c r="AJ267" s="303"/>
      <c r="AK267" s="303"/>
      <c r="AL267" s="303"/>
      <c r="AM267" s="303"/>
      <c r="AN267" s="303"/>
      <c r="AO267" s="303"/>
      <c r="AP267" s="303"/>
      <c r="AQ267" s="303"/>
      <c r="AR267" s="401"/>
    </row>
    <row r="268" spans="1:44">
      <c r="A268" s="223">
        <v>43726</v>
      </c>
      <c r="B268" s="235">
        <v>2.5572453703703699</v>
      </c>
      <c r="C268" s="397">
        <v>0</v>
      </c>
      <c r="D268" s="389">
        <v>0</v>
      </c>
      <c r="E268" s="389"/>
      <c r="F268" s="389"/>
      <c r="G268" s="389">
        <v>0.18</v>
      </c>
      <c r="H268" s="389">
        <v>0</v>
      </c>
      <c r="I268" s="389">
        <v>0</v>
      </c>
      <c r="J268" s="389">
        <v>0</v>
      </c>
      <c r="K268" s="389">
        <v>0</v>
      </c>
      <c r="L268" s="391"/>
      <c r="M268" s="389"/>
      <c r="N268" s="389"/>
      <c r="O268" s="389"/>
      <c r="P268" s="389"/>
      <c r="Q268" s="389"/>
      <c r="R268" s="389"/>
      <c r="S268" s="389"/>
      <c r="T268" s="389"/>
      <c r="U268" s="402">
        <f t="shared" ref="U268" si="479">STDEV(L267:T267)/SQRT(COUNT(L267:T267))</f>
        <v>2.2159634083532373E-2</v>
      </c>
      <c r="V268" s="302"/>
      <c r="W268" s="303"/>
      <c r="X268" s="303"/>
      <c r="Y268" s="303"/>
      <c r="Z268" s="303"/>
      <c r="AA268" s="303"/>
      <c r="AB268" s="303"/>
      <c r="AC268" s="303"/>
      <c r="AD268" s="303"/>
      <c r="AE268" s="303"/>
      <c r="AF268" s="303"/>
      <c r="AG268" s="303"/>
      <c r="AH268" s="303"/>
      <c r="AI268" s="303"/>
      <c r="AJ268" s="303"/>
      <c r="AK268" s="303"/>
      <c r="AL268" s="303"/>
      <c r="AM268" s="303"/>
      <c r="AN268" s="303"/>
      <c r="AO268" s="303"/>
      <c r="AP268" s="303"/>
      <c r="AQ268" s="303"/>
      <c r="AR268" s="401"/>
    </row>
    <row r="269" spans="1:44">
      <c r="A269" s="223">
        <v>43726</v>
      </c>
      <c r="B269" s="235">
        <v>2.5711342592592499</v>
      </c>
      <c r="C269" s="397">
        <v>7.0000000000000007E-2</v>
      </c>
      <c r="D269" s="389">
        <v>0</v>
      </c>
      <c r="E269" s="389">
        <v>0</v>
      </c>
      <c r="F269" s="389">
        <v>0</v>
      </c>
      <c r="G269" s="389">
        <v>0</v>
      </c>
      <c r="H269" s="389">
        <v>7.0000000000000007E-2</v>
      </c>
      <c r="I269" s="389">
        <v>0.14000000000000001</v>
      </c>
      <c r="J269" s="389">
        <v>0</v>
      </c>
      <c r="K269" s="389">
        <v>0.01</v>
      </c>
      <c r="L269" s="391"/>
      <c r="M269" s="389"/>
      <c r="N269" s="389"/>
      <c r="O269" s="389"/>
      <c r="P269" s="389"/>
      <c r="Q269" s="389"/>
      <c r="R269" s="389"/>
      <c r="S269" s="389"/>
      <c r="T269" s="389"/>
      <c r="U269" s="402"/>
      <c r="V269" s="302"/>
      <c r="W269" s="303"/>
      <c r="X269" s="303"/>
      <c r="Y269" s="303"/>
      <c r="Z269" s="303"/>
      <c r="AA269" s="303"/>
      <c r="AB269" s="303"/>
      <c r="AC269" s="303"/>
      <c r="AD269" s="303"/>
      <c r="AE269" s="303"/>
      <c r="AF269" s="303"/>
      <c r="AG269" s="303"/>
      <c r="AH269" s="303"/>
      <c r="AI269" s="303"/>
      <c r="AJ269" s="303"/>
      <c r="AK269" s="303"/>
      <c r="AL269" s="303"/>
      <c r="AM269" s="303"/>
      <c r="AN269" s="303"/>
      <c r="AO269" s="303"/>
      <c r="AP269" s="303"/>
      <c r="AQ269" s="303"/>
      <c r="AR269" s="401"/>
    </row>
    <row r="270" spans="1:44">
      <c r="A270" s="223">
        <v>43726</v>
      </c>
      <c r="B270" s="235">
        <v>2.58502314814814</v>
      </c>
      <c r="C270" s="397">
        <v>0.05</v>
      </c>
      <c r="D270" s="389"/>
      <c r="E270" s="389">
        <v>0</v>
      </c>
      <c r="F270" s="389">
        <v>0.09</v>
      </c>
      <c r="G270" s="389">
        <v>0</v>
      </c>
      <c r="H270" s="389">
        <v>0.12</v>
      </c>
      <c r="I270" s="389">
        <v>7.0000000000000007E-2</v>
      </c>
      <c r="J270" s="389">
        <v>0.16</v>
      </c>
      <c r="K270" s="389">
        <v>7.0000000000000007E-2</v>
      </c>
      <c r="L270" s="391">
        <f t="shared" ref="L270:P270" si="480">SUM(C270:C272)</f>
        <v>0.05</v>
      </c>
      <c r="M270" s="389">
        <f t="shared" si="480"/>
        <v>0.01</v>
      </c>
      <c r="N270" s="389">
        <f t="shared" si="480"/>
        <v>0.08</v>
      </c>
      <c r="O270" s="389">
        <f t="shared" si="480"/>
        <v>0.12</v>
      </c>
      <c r="P270" s="389">
        <f t="shared" si="480"/>
        <v>0.01</v>
      </c>
      <c r="Q270" s="389">
        <f t="shared" ref="Q270" si="481">SUM(H270:H272)</f>
        <v>0.12</v>
      </c>
      <c r="R270" s="389">
        <f t="shared" ref="R270" si="482">SUM(I270:I272)</f>
        <v>7.0000000000000007E-2</v>
      </c>
      <c r="S270" s="389">
        <f t="shared" ref="S270" si="483">SUM(J270:J272)</f>
        <v>0.16</v>
      </c>
      <c r="T270" s="389">
        <f t="shared" ref="T270" si="484">SUM(K270:K272)</f>
        <v>7.0000000000000007E-2</v>
      </c>
      <c r="U270" s="402">
        <f t="shared" ref="U270" si="485">AVERAGE(L270:T270)</f>
        <v>7.6666666666666661E-2</v>
      </c>
      <c r="V270" s="302"/>
      <c r="W270" s="303"/>
      <c r="X270" s="303"/>
      <c r="Y270" s="303"/>
      <c r="Z270" s="303"/>
      <c r="AA270" s="303"/>
      <c r="AB270" s="303"/>
      <c r="AC270" s="303"/>
      <c r="AD270" s="303"/>
      <c r="AE270" s="303"/>
      <c r="AF270" s="303"/>
      <c r="AG270" s="303"/>
      <c r="AH270" s="303"/>
      <c r="AI270" s="303"/>
      <c r="AJ270" s="303"/>
      <c r="AK270" s="303"/>
      <c r="AL270" s="303"/>
      <c r="AM270" s="303"/>
      <c r="AN270" s="303"/>
      <c r="AO270" s="303"/>
      <c r="AP270" s="303"/>
      <c r="AQ270" s="303"/>
      <c r="AR270" s="401"/>
    </row>
    <row r="271" spans="1:44">
      <c r="A271" s="223">
        <v>43726</v>
      </c>
      <c r="B271" s="235">
        <v>2.5989120370370302</v>
      </c>
      <c r="C271" s="397">
        <v>0</v>
      </c>
      <c r="D271" s="389">
        <v>0.01</v>
      </c>
      <c r="E271" s="389">
        <v>0</v>
      </c>
      <c r="F271" s="389">
        <v>0.03</v>
      </c>
      <c r="G271" s="389">
        <v>0</v>
      </c>
      <c r="H271" s="389">
        <v>0</v>
      </c>
      <c r="I271" s="389">
        <v>0</v>
      </c>
      <c r="J271" s="389">
        <v>0</v>
      </c>
      <c r="K271" s="389">
        <v>0</v>
      </c>
      <c r="L271" s="391"/>
      <c r="M271" s="389"/>
      <c r="N271" s="389"/>
      <c r="O271" s="389"/>
      <c r="P271" s="389"/>
      <c r="Q271" s="389"/>
      <c r="R271" s="389"/>
      <c r="S271" s="389"/>
      <c r="T271" s="389"/>
      <c r="U271" s="402">
        <f t="shared" ref="U271" si="486">STDEV(L270:T270)/SQRT(COUNT(L270:T270))</f>
        <v>1.683250823060347E-2</v>
      </c>
      <c r="V271" s="302"/>
      <c r="W271" s="303"/>
      <c r="X271" s="303"/>
      <c r="Y271" s="303"/>
      <c r="Z271" s="303"/>
      <c r="AA271" s="303"/>
      <c r="AB271" s="303"/>
      <c r="AC271" s="303"/>
      <c r="AD271" s="303"/>
      <c r="AE271" s="303"/>
      <c r="AF271" s="303"/>
      <c r="AG271" s="303"/>
      <c r="AH271" s="303"/>
      <c r="AI271" s="303"/>
      <c r="AJ271" s="303"/>
      <c r="AK271" s="303"/>
      <c r="AL271" s="303"/>
      <c r="AM271" s="303"/>
      <c r="AN271" s="303"/>
      <c r="AO271" s="303"/>
      <c r="AP271" s="303"/>
      <c r="AQ271" s="303"/>
      <c r="AR271" s="401"/>
    </row>
    <row r="272" spans="1:44">
      <c r="A272" s="223">
        <v>43726</v>
      </c>
      <c r="B272" s="235">
        <v>2.6128009259259199</v>
      </c>
      <c r="C272" s="397">
        <v>0</v>
      </c>
      <c r="D272" s="389">
        <v>0</v>
      </c>
      <c r="E272" s="389">
        <v>0.08</v>
      </c>
      <c r="F272" s="389">
        <v>0</v>
      </c>
      <c r="G272" s="389">
        <v>0.01</v>
      </c>
      <c r="H272" s="389">
        <v>0</v>
      </c>
      <c r="I272" s="389">
        <v>0</v>
      </c>
      <c r="J272" s="389">
        <v>0</v>
      </c>
      <c r="K272" s="389">
        <v>0</v>
      </c>
      <c r="L272" s="391"/>
      <c r="M272" s="389"/>
      <c r="N272" s="389"/>
      <c r="O272" s="389"/>
      <c r="P272" s="389"/>
      <c r="Q272" s="389"/>
      <c r="R272" s="389"/>
      <c r="S272" s="389"/>
      <c r="T272" s="389"/>
      <c r="U272" s="402"/>
      <c r="V272" s="302"/>
      <c r="W272" s="303"/>
      <c r="X272" s="303"/>
      <c r="Y272" s="303"/>
      <c r="Z272" s="303"/>
      <c r="AA272" s="303"/>
      <c r="AB272" s="303"/>
      <c r="AC272" s="303"/>
      <c r="AD272" s="303"/>
      <c r="AE272" s="303"/>
      <c r="AF272" s="303"/>
      <c r="AG272" s="303"/>
      <c r="AH272" s="303"/>
      <c r="AI272" s="303"/>
      <c r="AJ272" s="303"/>
      <c r="AK272" s="303"/>
      <c r="AL272" s="303"/>
      <c r="AM272" s="303"/>
      <c r="AN272" s="303"/>
      <c r="AO272" s="303"/>
      <c r="AP272" s="303"/>
      <c r="AQ272" s="303"/>
      <c r="AR272" s="401"/>
    </row>
    <row r="273" spans="1:44">
      <c r="A273" s="223">
        <v>43726</v>
      </c>
      <c r="B273" s="235">
        <v>2.6266898148148101</v>
      </c>
      <c r="C273" s="397">
        <v>0</v>
      </c>
      <c r="D273" s="389">
        <v>0</v>
      </c>
      <c r="E273" s="389">
        <v>0.11</v>
      </c>
      <c r="F273" s="389">
        <v>0.01</v>
      </c>
      <c r="G273" s="389">
        <v>0</v>
      </c>
      <c r="H273" s="389">
        <v>0</v>
      </c>
      <c r="I273" s="389">
        <v>0</v>
      </c>
      <c r="J273" s="389">
        <v>0</v>
      </c>
      <c r="K273" s="389">
        <v>0.03</v>
      </c>
      <c r="L273" s="391">
        <f t="shared" ref="L273:P273" si="487">SUM(C273:C275)</f>
        <v>0.11</v>
      </c>
      <c r="M273" s="389">
        <f t="shared" si="487"/>
        <v>6.9999999999999993E-2</v>
      </c>
      <c r="N273" s="389">
        <f t="shared" si="487"/>
        <v>0.11</v>
      </c>
      <c r="O273" s="389">
        <f t="shared" si="487"/>
        <v>0.17</v>
      </c>
      <c r="P273" s="389">
        <f t="shared" si="487"/>
        <v>7.0000000000000007E-2</v>
      </c>
      <c r="Q273" s="389">
        <f t="shared" ref="Q273" si="488">SUM(H273:H275)</f>
        <v>0</v>
      </c>
      <c r="R273" s="389">
        <f t="shared" ref="R273" si="489">SUM(I273:I275)</f>
        <v>0.14000000000000001</v>
      </c>
      <c r="S273" s="389">
        <f t="shared" ref="S273" si="490">SUM(J273:J275)</f>
        <v>0</v>
      </c>
      <c r="T273" s="389">
        <f t="shared" ref="T273" si="491">SUM(K273:K275)</f>
        <v>0.14000000000000001</v>
      </c>
      <c r="U273" s="402">
        <f t="shared" ref="U273" si="492">AVERAGE(L273:T273)</f>
        <v>9.0000000000000011E-2</v>
      </c>
      <c r="V273" s="302"/>
      <c r="W273" s="303"/>
      <c r="X273" s="303"/>
      <c r="Y273" s="303"/>
      <c r="Z273" s="303"/>
      <c r="AA273" s="303"/>
      <c r="AB273" s="303"/>
      <c r="AC273" s="303"/>
      <c r="AD273" s="303"/>
      <c r="AE273" s="303"/>
      <c r="AF273" s="303"/>
      <c r="AG273" s="303"/>
      <c r="AH273" s="303"/>
      <c r="AI273" s="303"/>
      <c r="AJ273" s="303"/>
      <c r="AK273" s="303"/>
      <c r="AL273" s="303"/>
      <c r="AM273" s="303"/>
      <c r="AN273" s="303"/>
      <c r="AO273" s="303"/>
      <c r="AP273" s="303"/>
      <c r="AQ273" s="303"/>
      <c r="AR273" s="401"/>
    </row>
    <row r="274" spans="1:44">
      <c r="A274" s="223">
        <v>43726</v>
      </c>
      <c r="B274" s="235">
        <v>2.6405787037036998</v>
      </c>
      <c r="C274" s="397">
        <v>0</v>
      </c>
      <c r="D274" s="389">
        <v>0.06</v>
      </c>
      <c r="E274" s="389">
        <v>0</v>
      </c>
      <c r="F274" s="389">
        <v>0</v>
      </c>
      <c r="G274" s="389">
        <v>0</v>
      </c>
      <c r="H274" s="389">
        <v>0</v>
      </c>
      <c r="I274" s="389">
        <v>0.14000000000000001</v>
      </c>
      <c r="J274" s="389">
        <v>0</v>
      </c>
      <c r="K274" s="389">
        <v>0.1</v>
      </c>
      <c r="L274" s="391"/>
      <c r="M274" s="389"/>
      <c r="N274" s="389"/>
      <c r="O274" s="389"/>
      <c r="P274" s="389"/>
      <c r="Q274" s="389"/>
      <c r="R274" s="389"/>
      <c r="S274" s="389"/>
      <c r="T274" s="389"/>
      <c r="U274" s="402">
        <f t="shared" ref="U274" si="493">STDEV(L273:T273)/SQRT(COUNT(L273:T273))</f>
        <v>2.0138409955990949E-2</v>
      </c>
      <c r="V274" s="302"/>
      <c r="W274" s="303"/>
      <c r="X274" s="303"/>
      <c r="Y274" s="303"/>
      <c r="Z274" s="303"/>
      <c r="AA274" s="303"/>
      <c r="AB274" s="303"/>
      <c r="AC274" s="303"/>
      <c r="AD274" s="303"/>
      <c r="AE274" s="303"/>
      <c r="AF274" s="303"/>
      <c r="AG274" s="303"/>
      <c r="AH274" s="303"/>
      <c r="AI274" s="303"/>
      <c r="AJ274" s="303"/>
      <c r="AK274" s="303"/>
      <c r="AL274" s="303"/>
      <c r="AM274" s="303"/>
      <c r="AN274" s="303"/>
      <c r="AO274" s="303"/>
      <c r="AP274" s="303"/>
      <c r="AQ274" s="303"/>
      <c r="AR274" s="401"/>
    </row>
    <row r="275" spans="1:44">
      <c r="A275" s="223">
        <v>43726</v>
      </c>
      <c r="B275" s="235">
        <v>2.65446759259259</v>
      </c>
      <c r="C275" s="397">
        <v>0.11</v>
      </c>
      <c r="D275" s="389">
        <v>0.01</v>
      </c>
      <c r="E275" s="389">
        <v>0</v>
      </c>
      <c r="F275" s="389">
        <v>0.16</v>
      </c>
      <c r="G275" s="389">
        <v>7.0000000000000007E-2</v>
      </c>
      <c r="H275" s="389">
        <v>0</v>
      </c>
      <c r="I275" s="389"/>
      <c r="J275" s="389">
        <v>0</v>
      </c>
      <c r="K275" s="389">
        <v>0.01</v>
      </c>
      <c r="L275" s="391"/>
      <c r="M275" s="389"/>
      <c r="N275" s="389"/>
      <c r="O275" s="389"/>
      <c r="P275" s="389"/>
      <c r="Q275" s="389"/>
      <c r="R275" s="389"/>
      <c r="S275" s="389"/>
      <c r="T275" s="389"/>
      <c r="U275" s="402"/>
      <c r="V275" s="302"/>
      <c r="W275" s="303"/>
      <c r="X275" s="303"/>
      <c r="Y275" s="303"/>
      <c r="Z275" s="303"/>
      <c r="AA275" s="303"/>
      <c r="AB275" s="303"/>
      <c r="AC275" s="303"/>
      <c r="AD275" s="303"/>
      <c r="AE275" s="303"/>
      <c r="AF275" s="303"/>
      <c r="AG275" s="303"/>
      <c r="AH275" s="303"/>
      <c r="AI275" s="303"/>
      <c r="AJ275" s="303"/>
      <c r="AK275" s="303"/>
      <c r="AL275" s="303"/>
      <c r="AM275" s="303"/>
      <c r="AN275" s="303"/>
      <c r="AO275" s="303"/>
      <c r="AP275" s="303"/>
      <c r="AQ275" s="303"/>
      <c r="AR275" s="401"/>
    </row>
    <row r="276" spans="1:44">
      <c r="A276" s="223">
        <v>43726</v>
      </c>
      <c r="B276" s="235">
        <v>1.66835648148148</v>
      </c>
      <c r="C276" s="389">
        <v>7.0000000000000007E-2</v>
      </c>
      <c r="D276" s="292">
        <v>0</v>
      </c>
      <c r="E276" s="389">
        <v>0</v>
      </c>
      <c r="F276" s="389">
        <v>0</v>
      </c>
      <c r="G276" s="389">
        <v>0.12</v>
      </c>
      <c r="H276" s="389">
        <v>0.01</v>
      </c>
      <c r="I276" s="389">
        <v>0</v>
      </c>
      <c r="J276" s="389">
        <v>0.22</v>
      </c>
      <c r="K276" s="390">
        <v>0.01</v>
      </c>
      <c r="L276" s="391">
        <f t="shared" ref="L276:P276" si="494">SUM(C276:C278)</f>
        <v>7.0000000000000007E-2</v>
      </c>
      <c r="M276" s="389">
        <f t="shared" si="494"/>
        <v>0</v>
      </c>
      <c r="N276" s="389">
        <f t="shared" si="494"/>
        <v>0.03</v>
      </c>
      <c r="O276" s="389">
        <f t="shared" si="494"/>
        <v>0.01</v>
      </c>
      <c r="P276" s="389">
        <f t="shared" si="494"/>
        <v>0.16999999999999998</v>
      </c>
      <c r="Q276" s="389">
        <f t="shared" ref="Q276" si="495">SUM(H276:H278)</f>
        <v>0.17</v>
      </c>
      <c r="R276" s="389">
        <f t="shared" ref="R276" si="496">SUM(I276:I278)</f>
        <v>0.13</v>
      </c>
      <c r="S276" s="389">
        <f t="shared" ref="S276" si="497">SUM(J276:J278)</f>
        <v>0.23</v>
      </c>
      <c r="T276" s="389">
        <f t="shared" ref="T276" si="498">SUM(K276:K278)</f>
        <v>0.23</v>
      </c>
      <c r="U276" s="402">
        <f t="shared" ref="U276" si="499">AVERAGE(L276:T276)</f>
        <v>0.11555555555555556</v>
      </c>
    </row>
    <row r="277" spans="1:44">
      <c r="A277" s="223">
        <v>43726</v>
      </c>
      <c r="B277" s="235">
        <v>1.6822453703703699</v>
      </c>
      <c r="C277" s="389">
        <v>0</v>
      </c>
      <c r="D277" s="292">
        <v>0</v>
      </c>
      <c r="E277" s="389">
        <v>0</v>
      </c>
      <c r="F277" s="389">
        <v>0.01</v>
      </c>
      <c r="G277" s="389">
        <v>0</v>
      </c>
      <c r="H277" s="389">
        <v>0.13</v>
      </c>
      <c r="I277" s="389">
        <v>0.01</v>
      </c>
      <c r="J277" s="389">
        <v>0.01</v>
      </c>
      <c r="K277" s="390">
        <v>0.22</v>
      </c>
      <c r="L277" s="391"/>
      <c r="M277" s="389"/>
      <c r="N277" s="389"/>
      <c r="O277" s="389"/>
      <c r="P277" s="389"/>
      <c r="Q277" s="389"/>
      <c r="R277" s="389"/>
      <c r="S277" s="389"/>
      <c r="T277" s="389"/>
      <c r="U277" s="402">
        <f t="shared" ref="U277" si="500">STDEV(L276:T276)/SQRT(COUNT(L276:T276))</f>
        <v>3.0327431253235958E-2</v>
      </c>
    </row>
    <row r="278" spans="1:44">
      <c r="A278" s="223">
        <v>43726</v>
      </c>
      <c r="B278" s="235">
        <v>1.6961342592592601</v>
      </c>
      <c r="C278" s="389"/>
      <c r="D278" s="292"/>
      <c r="E278" s="389">
        <v>0.03</v>
      </c>
      <c r="F278" s="389"/>
      <c r="G278" s="389">
        <v>0.05</v>
      </c>
      <c r="H278" s="389">
        <v>0.03</v>
      </c>
      <c r="I278" s="389">
        <v>0.12</v>
      </c>
      <c r="J278" s="389"/>
      <c r="K278" s="390"/>
      <c r="L278" s="391"/>
      <c r="M278" s="389"/>
      <c r="N278" s="389"/>
      <c r="O278" s="389"/>
      <c r="P278" s="389"/>
      <c r="Q278" s="389"/>
      <c r="R278" s="389"/>
      <c r="S278" s="389"/>
      <c r="T278" s="389"/>
      <c r="U278" s="402"/>
    </row>
    <row r="279" spans="1:44">
      <c r="A279" s="223">
        <v>43726</v>
      </c>
      <c r="B279" s="235">
        <v>1.71002314814814</v>
      </c>
      <c r="C279" s="389">
        <v>0</v>
      </c>
      <c r="D279" s="292">
        <v>0.1</v>
      </c>
      <c r="E279" s="389">
        <v>0.01</v>
      </c>
      <c r="F279" s="389">
        <v>0.01</v>
      </c>
      <c r="G279" s="389">
        <v>0.01</v>
      </c>
      <c r="H279" s="389">
        <v>0.14000000000000001</v>
      </c>
      <c r="I279" s="389">
        <v>0.01</v>
      </c>
      <c r="J279" s="389">
        <v>0</v>
      </c>
      <c r="K279" s="390">
        <v>0</v>
      </c>
      <c r="L279" s="391">
        <f t="shared" ref="L279:P279" si="501">SUM(C279:C281)</f>
        <v>0.03</v>
      </c>
      <c r="M279" s="389">
        <f t="shared" si="501"/>
        <v>0.1</v>
      </c>
      <c r="N279" s="389">
        <f t="shared" si="501"/>
        <v>6.9999999999999993E-2</v>
      </c>
      <c r="O279" s="389">
        <f t="shared" si="501"/>
        <v>0.01</v>
      </c>
      <c r="P279" s="389">
        <f t="shared" si="501"/>
        <v>9.9999999999999992E-2</v>
      </c>
      <c r="Q279" s="389">
        <f t="shared" ref="Q279" si="502">SUM(H279:H281)</f>
        <v>0.25</v>
      </c>
      <c r="R279" s="389">
        <f t="shared" ref="R279" si="503">SUM(I279:I281)</f>
        <v>0.02</v>
      </c>
      <c r="S279" s="389">
        <f t="shared" ref="S279" si="504">SUM(J279:J281)</f>
        <v>0</v>
      </c>
      <c r="T279" s="389">
        <f t="shared" ref="T279" si="505">SUM(K279:K281)</f>
        <v>0</v>
      </c>
      <c r="U279" s="402">
        <f t="shared" ref="U279" si="506">AVERAGE(L279:T279)</f>
        <v>6.4444444444444457E-2</v>
      </c>
    </row>
    <row r="280" spans="1:44">
      <c r="A280" s="223">
        <v>43726</v>
      </c>
      <c r="B280" s="235">
        <v>1.72391203703704</v>
      </c>
      <c r="C280" s="389">
        <v>0</v>
      </c>
      <c r="D280" s="292">
        <v>0</v>
      </c>
      <c r="E280" s="389">
        <v>0.06</v>
      </c>
      <c r="F280" s="389">
        <v>0</v>
      </c>
      <c r="G280" s="389">
        <v>0.08</v>
      </c>
      <c r="H280" s="389">
        <v>0</v>
      </c>
      <c r="I280" s="389">
        <v>0.01</v>
      </c>
      <c r="J280" s="389">
        <v>0</v>
      </c>
      <c r="K280" s="390">
        <v>0</v>
      </c>
      <c r="L280" s="391"/>
      <c r="M280" s="389"/>
      <c r="N280" s="389"/>
      <c r="O280" s="389"/>
      <c r="P280" s="389"/>
      <c r="Q280" s="389"/>
      <c r="R280" s="389"/>
      <c r="S280" s="389"/>
      <c r="T280" s="389"/>
      <c r="U280" s="402">
        <f t="shared" ref="U280" si="507">STDEV(L279:T279)/SQRT(COUNT(L279:T279))</f>
        <v>2.6724474379568208E-2</v>
      </c>
    </row>
    <row r="281" spans="1:44">
      <c r="A281" s="223">
        <v>43726</v>
      </c>
      <c r="B281" s="235">
        <v>1.7378009259259199</v>
      </c>
      <c r="C281" s="389">
        <v>0.03</v>
      </c>
      <c r="D281" s="292">
        <v>0</v>
      </c>
      <c r="E281" s="389">
        <v>0</v>
      </c>
      <c r="F281" s="389">
        <v>0</v>
      </c>
      <c r="G281" s="389">
        <v>0.01</v>
      </c>
      <c r="H281" s="389">
        <v>0.11</v>
      </c>
      <c r="I281" s="389"/>
      <c r="J281" s="389"/>
      <c r="K281" s="390">
        <v>0</v>
      </c>
      <c r="L281" s="391"/>
      <c r="M281" s="389"/>
      <c r="N281" s="389"/>
      <c r="O281" s="389"/>
      <c r="P281" s="389"/>
      <c r="Q281" s="389"/>
      <c r="R281" s="389"/>
      <c r="S281" s="389"/>
      <c r="T281" s="389"/>
      <c r="U281" s="402"/>
    </row>
    <row r="282" spans="1:44">
      <c r="A282" s="233">
        <v>43726</v>
      </c>
      <c r="B282" s="240">
        <v>1.7516898148148099</v>
      </c>
      <c r="C282" s="389">
        <v>0.12</v>
      </c>
      <c r="D282" s="292"/>
      <c r="E282" s="389">
        <v>7.0000000000000007E-2</v>
      </c>
      <c r="F282" s="389">
        <v>0.21</v>
      </c>
      <c r="G282" s="389">
        <v>0.14000000000000001</v>
      </c>
      <c r="H282" s="389">
        <v>0.14000000000000001</v>
      </c>
      <c r="I282" s="389">
        <v>0.17</v>
      </c>
      <c r="J282" s="389">
        <v>0</v>
      </c>
      <c r="K282" s="390">
        <v>0</v>
      </c>
      <c r="L282" s="391">
        <f t="shared" ref="L282:P282" si="508">SUM(C282:C284)</f>
        <v>0.13999999999999999</v>
      </c>
      <c r="M282" s="389">
        <f t="shared" si="508"/>
        <v>0</v>
      </c>
      <c r="N282" s="389">
        <f t="shared" si="508"/>
        <v>0.25</v>
      </c>
      <c r="O282" s="389">
        <f t="shared" si="508"/>
        <v>0.32999999999999996</v>
      </c>
      <c r="P282" s="389">
        <f t="shared" si="508"/>
        <v>0.47000000000000003</v>
      </c>
      <c r="Q282" s="389">
        <f t="shared" ref="Q282" si="509">SUM(H282:H284)</f>
        <v>0.14000000000000001</v>
      </c>
      <c r="R282" s="389">
        <f t="shared" ref="R282" si="510">SUM(I282:I284)</f>
        <v>0.26</v>
      </c>
      <c r="S282" s="389">
        <f t="shared" ref="S282" si="511">SUM(J282:J284)</f>
        <v>0.35000000000000003</v>
      </c>
      <c r="T282" s="389">
        <f t="shared" ref="T282" si="512">SUM(K282:K284)</f>
        <v>0</v>
      </c>
      <c r="U282" s="402">
        <f t="shared" ref="U282" si="513">AVERAGE(L282:T282)</f>
        <v>0.21555555555555558</v>
      </c>
    </row>
    <row r="283" spans="1:44">
      <c r="A283" s="233">
        <v>43726</v>
      </c>
      <c r="B283" s="240">
        <v>1.7655787037037001</v>
      </c>
      <c r="C283" s="389">
        <v>0</v>
      </c>
      <c r="D283" s="292">
        <v>0</v>
      </c>
      <c r="E283" s="389">
        <v>0.01</v>
      </c>
      <c r="F283" s="389">
        <v>0</v>
      </c>
      <c r="G283" s="389">
        <v>7.0000000000000007E-2</v>
      </c>
      <c r="H283" s="389">
        <v>0</v>
      </c>
      <c r="I283" s="389">
        <v>0</v>
      </c>
      <c r="J283" s="389">
        <v>0.28000000000000003</v>
      </c>
      <c r="K283" s="390">
        <v>0</v>
      </c>
      <c r="L283" s="391"/>
      <c r="M283" s="389"/>
      <c r="N283" s="389"/>
      <c r="O283" s="389"/>
      <c r="P283" s="389"/>
      <c r="Q283" s="389"/>
      <c r="R283" s="389"/>
      <c r="S283" s="389"/>
      <c r="T283" s="389"/>
      <c r="U283" s="402">
        <f t="shared" ref="U283" si="514">STDEV(L282:T282)/SQRT(COUNT(L282:T282))</f>
        <v>5.3153632443844405E-2</v>
      </c>
    </row>
    <row r="284" spans="1:44">
      <c r="A284" s="233">
        <v>43726</v>
      </c>
      <c r="B284" s="240">
        <v>1.77946759259259</v>
      </c>
      <c r="C284" s="389">
        <v>0.02</v>
      </c>
      <c r="D284" s="292">
        <v>0</v>
      </c>
      <c r="E284" s="389">
        <v>0.17</v>
      </c>
      <c r="F284" s="389">
        <v>0.12</v>
      </c>
      <c r="G284" s="389">
        <v>0.26</v>
      </c>
      <c r="H284" s="389">
        <v>0</v>
      </c>
      <c r="I284" s="389">
        <v>0.09</v>
      </c>
      <c r="J284" s="389">
        <v>7.0000000000000007E-2</v>
      </c>
      <c r="K284" s="390">
        <v>0</v>
      </c>
      <c r="L284" s="391"/>
      <c r="M284" s="389"/>
      <c r="N284" s="389"/>
      <c r="O284" s="389"/>
      <c r="P284" s="389"/>
      <c r="Q284" s="389"/>
      <c r="R284" s="389"/>
      <c r="S284" s="389"/>
      <c r="T284" s="389"/>
      <c r="U284" s="402"/>
    </row>
    <row r="285" spans="1:44">
      <c r="A285" s="233">
        <v>43726</v>
      </c>
      <c r="B285" s="240">
        <v>1.79335648148148</v>
      </c>
      <c r="C285" s="389">
        <v>0.2</v>
      </c>
      <c r="D285" s="292"/>
      <c r="E285" s="389">
        <v>0.01</v>
      </c>
      <c r="F285" s="389">
        <v>0.17</v>
      </c>
      <c r="G285" s="389">
        <v>0.01</v>
      </c>
      <c r="H285" s="389">
        <v>0.12</v>
      </c>
      <c r="I285" s="389">
        <v>0.06</v>
      </c>
      <c r="J285" s="389">
        <v>0</v>
      </c>
      <c r="K285" s="390">
        <v>0.17</v>
      </c>
      <c r="L285" s="391">
        <f t="shared" ref="L285:P285" si="515">SUM(C285:C287)</f>
        <v>0.41</v>
      </c>
      <c r="M285" s="389">
        <f t="shared" si="515"/>
        <v>0.14000000000000001</v>
      </c>
      <c r="N285" s="389">
        <f t="shared" si="515"/>
        <v>0.24000000000000002</v>
      </c>
      <c r="O285" s="389">
        <f t="shared" si="515"/>
        <v>0.46000000000000008</v>
      </c>
      <c r="P285" s="389">
        <f t="shared" si="515"/>
        <v>0.22</v>
      </c>
      <c r="Q285" s="389">
        <f t="shared" ref="Q285" si="516">SUM(H285:H287)</f>
        <v>0.25</v>
      </c>
      <c r="R285" s="389">
        <f t="shared" ref="R285" si="517">SUM(I285:I287)</f>
        <v>0.22</v>
      </c>
      <c r="S285" s="389">
        <f t="shared" ref="S285" si="518">SUM(J285:J287)</f>
        <v>0.27</v>
      </c>
      <c r="T285" s="389">
        <f t="shared" ref="T285" si="519">SUM(K285:K287)</f>
        <v>0.24000000000000002</v>
      </c>
      <c r="U285" s="402">
        <f t="shared" ref="U285" si="520">AVERAGE(L285:T285)</f>
        <v>0.27222222222222225</v>
      </c>
    </row>
    <row r="286" spans="1:44">
      <c r="A286" s="233">
        <v>43726</v>
      </c>
      <c r="B286" s="240">
        <v>1.8072453703703699</v>
      </c>
      <c r="C286" s="389">
        <v>0.17</v>
      </c>
      <c r="D286" s="292">
        <v>0.03</v>
      </c>
      <c r="E286" s="389">
        <v>0</v>
      </c>
      <c r="F286" s="389">
        <v>0.12</v>
      </c>
      <c r="G286" s="389">
        <v>0</v>
      </c>
      <c r="H286" s="389">
        <v>0.13</v>
      </c>
      <c r="I286" s="389">
        <v>0.12</v>
      </c>
      <c r="J286" s="389"/>
      <c r="K286" s="390">
        <v>0</v>
      </c>
      <c r="L286" s="391"/>
      <c r="M286" s="389"/>
      <c r="N286" s="389"/>
      <c r="O286" s="389"/>
      <c r="P286" s="389"/>
      <c r="Q286" s="389"/>
      <c r="R286" s="389"/>
      <c r="S286" s="389"/>
      <c r="T286" s="389"/>
      <c r="U286" s="402">
        <f t="shared" ref="U286" si="521">STDEV(L285:T285)/SQRT(COUNT(L285:T285))</f>
        <v>3.3282368446111446E-2</v>
      </c>
    </row>
    <row r="287" spans="1:44">
      <c r="A287" s="233">
        <v>43726</v>
      </c>
      <c r="B287" s="240">
        <v>1.8211342592592601</v>
      </c>
      <c r="C287" s="389">
        <v>0.04</v>
      </c>
      <c r="D287" s="292">
        <v>0.11</v>
      </c>
      <c r="E287" s="389">
        <v>0.23</v>
      </c>
      <c r="F287" s="389">
        <v>0.17</v>
      </c>
      <c r="G287" s="389">
        <v>0.21</v>
      </c>
      <c r="H287" s="389">
        <v>0</v>
      </c>
      <c r="I287" s="389">
        <v>0.04</v>
      </c>
      <c r="J287" s="389">
        <v>0.27</v>
      </c>
      <c r="K287" s="390">
        <v>7.0000000000000007E-2</v>
      </c>
      <c r="L287" s="391"/>
      <c r="M287" s="389"/>
      <c r="N287" s="389"/>
      <c r="O287" s="389"/>
      <c r="P287" s="389"/>
      <c r="Q287" s="389"/>
      <c r="R287" s="389"/>
      <c r="S287" s="389"/>
      <c r="T287" s="389"/>
      <c r="U287" s="402"/>
    </row>
    <row r="288" spans="1:44">
      <c r="A288" s="233">
        <v>43726</v>
      </c>
      <c r="B288" s="240">
        <v>1.83502314814815</v>
      </c>
      <c r="C288" s="389"/>
      <c r="D288" s="292">
        <v>0</v>
      </c>
      <c r="E288" s="389">
        <v>0.1</v>
      </c>
      <c r="F288" s="389">
        <v>0.12</v>
      </c>
      <c r="G288" s="389">
        <v>0.16</v>
      </c>
      <c r="H288" s="389">
        <v>7.0000000000000007E-2</v>
      </c>
      <c r="I288" s="389">
        <v>0.2</v>
      </c>
      <c r="J288" s="389">
        <v>0.05</v>
      </c>
      <c r="K288" s="390">
        <v>0.08</v>
      </c>
      <c r="L288" s="391">
        <f t="shared" ref="L288:P288" si="522">SUM(C288:C290)</f>
        <v>0.67999999999999994</v>
      </c>
      <c r="M288" s="389">
        <f t="shared" si="522"/>
        <v>0.03</v>
      </c>
      <c r="N288" s="389">
        <f t="shared" si="522"/>
        <v>0.36</v>
      </c>
      <c r="O288" s="389">
        <f t="shared" si="522"/>
        <v>0.3</v>
      </c>
      <c r="P288" s="389">
        <f t="shared" si="522"/>
        <v>0.29000000000000004</v>
      </c>
      <c r="Q288" s="389">
        <f t="shared" ref="Q288" si="523">SUM(H288:H290)</f>
        <v>0.45</v>
      </c>
      <c r="R288" s="389">
        <f t="shared" ref="R288" si="524">SUM(I288:I290)</f>
        <v>0.23</v>
      </c>
      <c r="S288" s="389">
        <f t="shared" ref="S288" si="525">SUM(J288:J290)</f>
        <v>0.39</v>
      </c>
      <c r="T288" s="389">
        <f t="shared" ref="T288" si="526">SUM(K288:K290)</f>
        <v>0.37</v>
      </c>
      <c r="U288" s="402">
        <f t="shared" ref="U288" si="527">AVERAGE(L288:T288)</f>
        <v>0.34444444444444444</v>
      </c>
    </row>
    <row r="289" spans="1:21">
      <c r="A289" s="233">
        <v>43726</v>
      </c>
      <c r="B289" s="240">
        <v>1.84891203703703</v>
      </c>
      <c r="C289" s="389">
        <v>0.31</v>
      </c>
      <c r="D289" s="292">
        <v>0</v>
      </c>
      <c r="E289" s="389">
        <v>0.01</v>
      </c>
      <c r="F289" s="389">
        <v>0.12</v>
      </c>
      <c r="G289" s="389">
        <v>0.13</v>
      </c>
      <c r="H289" s="389">
        <v>0.38</v>
      </c>
      <c r="I289" s="389">
        <v>0</v>
      </c>
      <c r="J289" s="389">
        <v>0.34</v>
      </c>
      <c r="K289" s="390">
        <v>0.17</v>
      </c>
      <c r="L289" s="391"/>
      <c r="M289" s="389"/>
      <c r="N289" s="389"/>
      <c r="O289" s="389"/>
      <c r="P289" s="389"/>
      <c r="Q289" s="389"/>
      <c r="R289" s="389"/>
      <c r="S289" s="389"/>
      <c r="T289" s="389"/>
      <c r="U289" s="402">
        <f t="shared" ref="U289" si="528">STDEV(L288:T288)/SQRT(COUNT(L288:T288))</f>
        <v>5.8169080921986742E-2</v>
      </c>
    </row>
    <row r="290" spans="1:21">
      <c r="A290" s="233">
        <v>43726</v>
      </c>
      <c r="B290" s="240">
        <v>1.8628009259259199</v>
      </c>
      <c r="C290" s="389">
        <v>0.37</v>
      </c>
      <c r="D290" s="292">
        <v>0.03</v>
      </c>
      <c r="E290" s="389">
        <v>0.25</v>
      </c>
      <c r="F290" s="389">
        <v>0.06</v>
      </c>
      <c r="G290" s="389">
        <v>0</v>
      </c>
      <c r="H290" s="389">
        <v>0</v>
      </c>
      <c r="I290" s="389">
        <v>0.03</v>
      </c>
      <c r="J290" s="389"/>
      <c r="K290" s="390">
        <v>0.12</v>
      </c>
      <c r="L290" s="391"/>
      <c r="M290" s="389"/>
      <c r="N290" s="389"/>
      <c r="O290" s="389"/>
      <c r="P290" s="389"/>
      <c r="Q290" s="389"/>
      <c r="R290" s="389"/>
      <c r="S290" s="389"/>
      <c r="T290" s="389"/>
      <c r="U290" s="402"/>
    </row>
    <row r="291" spans="1:21">
      <c r="A291" s="233">
        <v>43726</v>
      </c>
      <c r="B291" s="240">
        <v>1.8766898148148099</v>
      </c>
      <c r="C291" s="389">
        <v>0.14000000000000001</v>
      </c>
      <c r="D291" s="292"/>
      <c r="E291" s="389">
        <v>0</v>
      </c>
      <c r="F291" s="389">
        <v>0.09</v>
      </c>
      <c r="G291" s="389">
        <v>0.13</v>
      </c>
      <c r="H291" s="389">
        <v>0</v>
      </c>
      <c r="I291" s="389">
        <v>0.27</v>
      </c>
      <c r="J291" s="389">
        <v>0</v>
      </c>
      <c r="K291" s="390">
        <v>0.27</v>
      </c>
      <c r="L291" s="391">
        <f t="shared" ref="L291:P291" si="529">SUM(C291:C293)</f>
        <v>0.14000000000000001</v>
      </c>
      <c r="M291" s="389">
        <f t="shared" si="529"/>
        <v>0.14000000000000001</v>
      </c>
      <c r="N291" s="389">
        <f t="shared" si="529"/>
        <v>0.01</v>
      </c>
      <c r="O291" s="389">
        <f t="shared" si="529"/>
        <v>0.43</v>
      </c>
      <c r="P291" s="389">
        <f t="shared" si="529"/>
        <v>0.30000000000000004</v>
      </c>
      <c r="Q291" s="389">
        <f t="shared" ref="Q291" si="530">SUM(H291:H293)</f>
        <v>0.31</v>
      </c>
      <c r="R291" s="389">
        <f t="shared" ref="R291" si="531">SUM(I291:I293)</f>
        <v>0.33</v>
      </c>
      <c r="S291" s="389">
        <f t="shared" ref="S291" si="532">SUM(J291:J293)</f>
        <v>0.04</v>
      </c>
      <c r="T291" s="389">
        <f t="shared" ref="T291" si="533">SUM(K291:K293)</f>
        <v>0.27</v>
      </c>
      <c r="U291" s="402">
        <f t="shared" ref="U291" si="534">AVERAGE(L291:T291)</f>
        <v>0.21888888888888891</v>
      </c>
    </row>
    <row r="292" spans="1:21">
      <c r="A292" s="233">
        <v>43726</v>
      </c>
      <c r="B292" s="240">
        <v>1.8905787037037001</v>
      </c>
      <c r="C292" s="389"/>
      <c r="D292" s="292">
        <v>0</v>
      </c>
      <c r="E292" s="389">
        <v>0</v>
      </c>
      <c r="F292" s="389">
        <v>0.15</v>
      </c>
      <c r="G292" s="389">
        <v>0.17</v>
      </c>
      <c r="H292" s="389">
        <v>0.01</v>
      </c>
      <c r="I292" s="389">
        <v>0</v>
      </c>
      <c r="J292" s="389">
        <v>0.04</v>
      </c>
      <c r="K292" s="390"/>
      <c r="L292" s="391"/>
      <c r="M292" s="389"/>
      <c r="N292" s="389"/>
      <c r="O292" s="389"/>
      <c r="P292" s="389"/>
      <c r="Q292" s="389"/>
      <c r="R292" s="389"/>
      <c r="S292" s="389"/>
      <c r="T292" s="389"/>
      <c r="U292" s="402">
        <f t="shared" ref="U292" si="535">STDEV(L291:T291)/SQRT(COUNT(L291:T291))</f>
        <v>4.7505685169848787E-2</v>
      </c>
    </row>
    <row r="293" spans="1:21">
      <c r="A293" s="233">
        <v>43726</v>
      </c>
      <c r="B293" s="240">
        <v>1.90446759259259</v>
      </c>
      <c r="C293" s="389">
        <v>0</v>
      </c>
      <c r="D293" s="292">
        <v>0.14000000000000001</v>
      </c>
      <c r="E293" s="389">
        <v>0.01</v>
      </c>
      <c r="F293" s="389">
        <v>0.19</v>
      </c>
      <c r="G293" s="389">
        <v>0</v>
      </c>
      <c r="H293" s="389">
        <v>0.3</v>
      </c>
      <c r="I293" s="389">
        <v>0.06</v>
      </c>
      <c r="J293" s="389"/>
      <c r="K293" s="390"/>
      <c r="L293" s="391"/>
      <c r="M293" s="389"/>
      <c r="N293" s="389"/>
      <c r="O293" s="389"/>
      <c r="P293" s="389"/>
      <c r="Q293" s="389"/>
      <c r="R293" s="389"/>
      <c r="S293" s="389"/>
      <c r="T293" s="389"/>
      <c r="U293" s="402"/>
    </row>
    <row r="294" spans="1:21">
      <c r="A294" s="233">
        <v>43726</v>
      </c>
      <c r="B294" s="240">
        <v>1.91835648148148</v>
      </c>
      <c r="C294" s="389"/>
      <c r="D294" s="292"/>
      <c r="E294" s="389">
        <v>0.13</v>
      </c>
      <c r="F294" s="389">
        <v>0.09</v>
      </c>
      <c r="G294" s="389">
        <v>0.09</v>
      </c>
      <c r="H294" s="389">
        <v>0.1</v>
      </c>
      <c r="I294" s="389">
        <v>0.4</v>
      </c>
      <c r="J294" s="389">
        <v>0.19</v>
      </c>
      <c r="K294" s="390">
        <v>0.03</v>
      </c>
      <c r="L294" s="391">
        <f t="shared" ref="L294:P294" si="536">SUM(C294:C296)</f>
        <v>0.18</v>
      </c>
      <c r="M294" s="389">
        <f t="shared" si="536"/>
        <v>0.28000000000000003</v>
      </c>
      <c r="N294" s="389">
        <f t="shared" si="536"/>
        <v>0.32</v>
      </c>
      <c r="O294" s="389">
        <f t="shared" si="536"/>
        <v>0.28000000000000003</v>
      </c>
      <c r="P294" s="389">
        <f t="shared" si="536"/>
        <v>0.15</v>
      </c>
      <c r="Q294" s="389">
        <f t="shared" ref="Q294" si="537">SUM(H294:H296)</f>
        <v>0.1</v>
      </c>
      <c r="R294" s="389">
        <f t="shared" ref="R294" si="538">SUM(I294:I296)</f>
        <v>0.4</v>
      </c>
      <c r="S294" s="389">
        <f t="shared" ref="S294" si="539">SUM(J294:J296)</f>
        <v>0.32</v>
      </c>
      <c r="T294" s="389">
        <f t="shared" ref="T294" si="540">SUM(K294:K296)</f>
        <v>0.39</v>
      </c>
      <c r="U294" s="402">
        <f t="shared" ref="U294" si="541">AVERAGE(L294:T294)</f>
        <v>0.2688888888888889</v>
      </c>
    </row>
    <row r="295" spans="1:21">
      <c r="A295" s="233">
        <v>43726</v>
      </c>
      <c r="B295" s="240">
        <v>1.9322453703703699</v>
      </c>
      <c r="C295" s="389">
        <v>0</v>
      </c>
      <c r="D295" s="292">
        <v>0.09</v>
      </c>
      <c r="E295" s="389">
        <v>0.19</v>
      </c>
      <c r="F295" s="389">
        <v>0</v>
      </c>
      <c r="G295" s="389">
        <v>0.06</v>
      </c>
      <c r="H295" s="389"/>
      <c r="I295" s="389">
        <v>0</v>
      </c>
      <c r="J295" s="389">
        <v>0.13</v>
      </c>
      <c r="K295" s="390">
        <v>0.13</v>
      </c>
      <c r="L295" s="391"/>
      <c r="M295" s="389"/>
      <c r="N295" s="389"/>
      <c r="O295" s="389"/>
      <c r="P295" s="389"/>
      <c r="Q295" s="389"/>
      <c r="R295" s="389"/>
      <c r="S295" s="389"/>
      <c r="T295" s="389"/>
      <c r="U295" s="402">
        <f t="shared" ref="U295" si="542">STDEV(L294:T294)/SQRT(COUNT(L294:T294))</f>
        <v>3.4938217074511412E-2</v>
      </c>
    </row>
    <row r="296" spans="1:21">
      <c r="A296" s="233">
        <v>43726</v>
      </c>
      <c r="B296" s="240">
        <v>1.9461342592592601</v>
      </c>
      <c r="C296" s="389">
        <v>0.18</v>
      </c>
      <c r="D296" s="292">
        <v>0.19</v>
      </c>
      <c r="E296" s="389">
        <v>0</v>
      </c>
      <c r="F296" s="389">
        <v>0.19</v>
      </c>
      <c r="G296" s="389">
        <v>0</v>
      </c>
      <c r="H296" s="389">
        <v>0</v>
      </c>
      <c r="I296" s="389">
        <v>0</v>
      </c>
      <c r="J296" s="389"/>
      <c r="K296" s="390">
        <v>0.23</v>
      </c>
      <c r="L296" s="391"/>
      <c r="M296" s="389"/>
      <c r="N296" s="389"/>
      <c r="O296" s="389"/>
      <c r="P296" s="389"/>
      <c r="Q296" s="389"/>
      <c r="R296" s="389"/>
      <c r="S296" s="389"/>
      <c r="T296" s="389"/>
      <c r="U296" s="402"/>
    </row>
    <row r="297" spans="1:21">
      <c r="A297" s="233">
        <v>43726</v>
      </c>
      <c r="B297" s="240">
        <v>1.96002314814815</v>
      </c>
      <c r="C297" s="389">
        <v>0.25</v>
      </c>
      <c r="D297" s="292">
        <v>0</v>
      </c>
      <c r="E297" s="389">
        <v>0</v>
      </c>
      <c r="F297" s="389">
        <v>0.06</v>
      </c>
      <c r="G297" s="389">
        <v>7.0000000000000007E-2</v>
      </c>
      <c r="H297" s="389">
        <v>0</v>
      </c>
      <c r="I297" s="389">
        <v>0</v>
      </c>
      <c r="J297" s="389">
        <v>0.11</v>
      </c>
      <c r="K297" s="390">
        <v>0.09</v>
      </c>
      <c r="L297" s="391">
        <f t="shared" ref="L297:P297" si="543">SUM(C297:C299)</f>
        <v>0.42000000000000004</v>
      </c>
      <c r="M297" s="389">
        <f t="shared" si="543"/>
        <v>0</v>
      </c>
      <c r="N297" s="389">
        <f t="shared" si="543"/>
        <v>0.38</v>
      </c>
      <c r="O297" s="389">
        <f t="shared" si="543"/>
        <v>0.27999999999999997</v>
      </c>
      <c r="P297" s="389">
        <f t="shared" si="543"/>
        <v>0.38</v>
      </c>
      <c r="Q297" s="389">
        <f t="shared" ref="Q297" si="544">SUM(H297:H299)</f>
        <v>0.18</v>
      </c>
      <c r="R297" s="389">
        <f t="shared" ref="R297" si="545">SUM(I297:I299)</f>
        <v>0.42</v>
      </c>
      <c r="S297" s="389">
        <f t="shared" ref="S297" si="546">SUM(J297:J299)</f>
        <v>0.32</v>
      </c>
      <c r="T297" s="389">
        <f t="shared" ref="T297" si="547">SUM(K297:K299)</f>
        <v>0.29000000000000004</v>
      </c>
      <c r="U297" s="402">
        <f t="shared" ref="U297" si="548">AVERAGE(L297:T297)</f>
        <v>0.29666666666666663</v>
      </c>
    </row>
    <row r="298" spans="1:21">
      <c r="A298" s="233">
        <v>43726</v>
      </c>
      <c r="B298" s="240">
        <v>1.97391203703703</v>
      </c>
      <c r="C298" s="389">
        <v>0.17</v>
      </c>
      <c r="D298" s="292"/>
      <c r="E298" s="389">
        <v>0</v>
      </c>
      <c r="F298" s="389">
        <v>0.18</v>
      </c>
      <c r="G298" s="389">
        <v>0.31</v>
      </c>
      <c r="H298" s="389">
        <v>0.11</v>
      </c>
      <c r="I298" s="389">
        <v>0</v>
      </c>
      <c r="J298" s="389">
        <v>0.21</v>
      </c>
      <c r="K298" s="390"/>
      <c r="L298" s="391"/>
      <c r="M298" s="389"/>
      <c r="N298" s="389"/>
      <c r="O298" s="389"/>
      <c r="P298" s="389"/>
      <c r="Q298" s="389"/>
      <c r="R298" s="389"/>
      <c r="S298" s="389"/>
      <c r="T298" s="389"/>
      <c r="U298" s="402">
        <f t="shared" ref="U298" si="549">STDEV(L297:T297)/SQRT(COUNT(L297:T297))</f>
        <v>4.5154057280480227E-2</v>
      </c>
    </row>
    <row r="299" spans="1:21">
      <c r="A299" s="233">
        <v>43726</v>
      </c>
      <c r="B299" s="240">
        <v>1.9878009259259199</v>
      </c>
      <c r="C299" s="389">
        <v>0</v>
      </c>
      <c r="D299" s="292">
        <v>0</v>
      </c>
      <c r="E299" s="389">
        <v>0.38</v>
      </c>
      <c r="F299" s="389">
        <v>0.04</v>
      </c>
      <c r="G299" s="389">
        <v>0</v>
      </c>
      <c r="H299" s="389">
        <v>7.0000000000000007E-2</v>
      </c>
      <c r="I299" s="389">
        <v>0.42</v>
      </c>
      <c r="J299" s="389">
        <v>0</v>
      </c>
      <c r="K299" s="390">
        <v>0.2</v>
      </c>
      <c r="L299" s="391"/>
      <c r="M299" s="389"/>
      <c r="N299" s="389"/>
      <c r="O299" s="389"/>
      <c r="P299" s="389"/>
      <c r="Q299" s="389"/>
      <c r="R299" s="389"/>
      <c r="S299" s="389"/>
      <c r="T299" s="389"/>
      <c r="U299" s="402"/>
    </row>
    <row r="300" spans="1:21">
      <c r="A300" s="233">
        <v>43727</v>
      </c>
      <c r="B300" s="240">
        <v>2.001689814814815</v>
      </c>
      <c r="C300" s="389"/>
      <c r="D300" s="292">
        <v>0.22</v>
      </c>
      <c r="E300" s="389">
        <v>0</v>
      </c>
      <c r="F300" s="389"/>
      <c r="G300" s="389"/>
      <c r="H300" s="389">
        <v>0.21</v>
      </c>
      <c r="I300" s="389">
        <v>0.39</v>
      </c>
      <c r="J300" s="389"/>
      <c r="K300" s="390"/>
      <c r="L300" s="391">
        <f t="shared" ref="L300:P300" si="550">SUM(C300:C302)</f>
        <v>0</v>
      </c>
      <c r="M300" s="389">
        <f t="shared" si="550"/>
        <v>0.23</v>
      </c>
      <c r="N300" s="389">
        <f t="shared" si="550"/>
        <v>0</v>
      </c>
      <c r="O300" s="389">
        <f t="shared" si="550"/>
        <v>0.16999999999999998</v>
      </c>
      <c r="P300" s="389">
        <f t="shared" si="550"/>
        <v>0</v>
      </c>
      <c r="Q300" s="389">
        <f t="shared" ref="Q300" si="551">SUM(H300:H302)</f>
        <v>0.21</v>
      </c>
      <c r="R300" s="389">
        <f t="shared" ref="R300" si="552">SUM(I300:I302)</f>
        <v>0.39</v>
      </c>
      <c r="S300" s="389">
        <f t="shared" ref="S300" si="553">SUM(J300:J302)</f>
        <v>0</v>
      </c>
      <c r="T300" s="389">
        <f t="shared" ref="T300" si="554">SUM(K300:K302)</f>
        <v>0</v>
      </c>
      <c r="U300" s="402">
        <f t="shared" ref="U300" si="555">AVERAGE(L300:T300)</f>
        <v>0.1111111111111111</v>
      </c>
    </row>
    <row r="301" spans="1:21">
      <c r="A301" s="233">
        <v>43727</v>
      </c>
      <c r="B301" s="240">
        <v>2.0155787037036998</v>
      </c>
      <c r="C301" s="389">
        <v>0</v>
      </c>
      <c r="D301" s="292">
        <v>0.01</v>
      </c>
      <c r="E301" s="389">
        <v>0</v>
      </c>
      <c r="F301" s="389">
        <v>0.09</v>
      </c>
      <c r="G301" s="389">
        <v>0</v>
      </c>
      <c r="H301" s="389">
        <v>0</v>
      </c>
      <c r="I301" s="389">
        <v>0</v>
      </c>
      <c r="J301" s="389">
        <v>0</v>
      </c>
      <c r="K301" s="390">
        <v>0</v>
      </c>
      <c r="L301" s="391"/>
      <c r="M301" s="389"/>
      <c r="N301" s="389"/>
      <c r="O301" s="389"/>
      <c r="P301" s="389"/>
      <c r="Q301" s="389"/>
      <c r="R301" s="389"/>
      <c r="S301" s="389"/>
      <c r="T301" s="389"/>
      <c r="U301" s="402">
        <f t="shared" ref="U301" si="556">STDEV(L300:T300)/SQRT(COUNT(L300:T300))</f>
        <v>4.8144586762873996E-2</v>
      </c>
    </row>
    <row r="302" spans="1:21">
      <c r="A302" s="233">
        <v>43727</v>
      </c>
      <c r="B302" s="240">
        <v>2.02946759259259</v>
      </c>
      <c r="C302" s="389">
        <v>0</v>
      </c>
      <c r="D302" s="292">
        <v>0</v>
      </c>
      <c r="E302" s="389"/>
      <c r="F302" s="389">
        <v>0.08</v>
      </c>
      <c r="G302" s="389">
        <v>0</v>
      </c>
      <c r="H302" s="389">
        <v>0</v>
      </c>
      <c r="I302" s="389">
        <v>0</v>
      </c>
      <c r="J302" s="389">
        <v>0</v>
      </c>
      <c r="K302" s="390"/>
      <c r="L302" s="391"/>
      <c r="M302" s="389"/>
      <c r="N302" s="389"/>
      <c r="O302" s="389"/>
      <c r="P302" s="389"/>
      <c r="Q302" s="389"/>
      <c r="R302" s="389"/>
      <c r="S302" s="389"/>
      <c r="T302" s="389"/>
      <c r="U302" s="402"/>
    </row>
    <row r="303" spans="1:21">
      <c r="A303" s="233">
        <v>43727</v>
      </c>
      <c r="B303" s="240">
        <v>2.0433564814814802</v>
      </c>
      <c r="C303" s="389">
        <v>0.02</v>
      </c>
      <c r="D303" s="292"/>
      <c r="E303" s="389">
        <v>0</v>
      </c>
      <c r="F303" s="389">
        <v>0.15</v>
      </c>
      <c r="G303" s="389">
        <v>0</v>
      </c>
      <c r="H303" s="389">
        <v>0</v>
      </c>
      <c r="I303" s="389">
        <v>0</v>
      </c>
      <c r="J303" s="389">
        <v>0.3</v>
      </c>
      <c r="K303" s="390">
        <v>0.08</v>
      </c>
      <c r="L303" s="391">
        <f t="shared" ref="L303:P303" si="557">SUM(C303:C305)</f>
        <v>0.39</v>
      </c>
      <c r="M303" s="389">
        <f t="shared" si="557"/>
        <v>0.3</v>
      </c>
      <c r="N303" s="389">
        <f t="shared" si="557"/>
        <v>0.28000000000000003</v>
      </c>
      <c r="O303" s="389">
        <f t="shared" si="557"/>
        <v>0.35</v>
      </c>
      <c r="P303" s="389">
        <f t="shared" si="557"/>
        <v>0.22</v>
      </c>
      <c r="Q303" s="389">
        <f t="shared" ref="Q303" si="558">SUM(H303:H305)</f>
        <v>0.09</v>
      </c>
      <c r="R303" s="389">
        <f t="shared" ref="R303" si="559">SUM(I303:I305)</f>
        <v>0</v>
      </c>
      <c r="S303" s="389">
        <f t="shared" ref="S303" si="560">SUM(J303:J305)</f>
        <v>0.6</v>
      </c>
      <c r="T303" s="389">
        <f t="shared" ref="T303" si="561">SUM(K303:K305)</f>
        <v>0.18</v>
      </c>
      <c r="U303" s="402">
        <f t="shared" ref="U303" si="562">AVERAGE(L303:T303)</f>
        <v>0.26777777777777778</v>
      </c>
    </row>
    <row r="304" spans="1:21">
      <c r="A304" s="233">
        <v>43727</v>
      </c>
      <c r="B304" s="240">
        <v>2.0572453703703699</v>
      </c>
      <c r="C304" s="389">
        <v>0.08</v>
      </c>
      <c r="D304" s="292">
        <v>0.3</v>
      </c>
      <c r="E304" s="389">
        <v>0</v>
      </c>
      <c r="F304" s="389">
        <v>0.09</v>
      </c>
      <c r="G304" s="389">
        <v>0.03</v>
      </c>
      <c r="H304" s="389">
        <v>0</v>
      </c>
      <c r="I304" s="389">
        <v>0</v>
      </c>
      <c r="J304" s="389">
        <v>0.12</v>
      </c>
      <c r="K304" s="390">
        <v>0.1</v>
      </c>
      <c r="L304" s="391"/>
      <c r="M304" s="389"/>
      <c r="N304" s="389"/>
      <c r="O304" s="389"/>
      <c r="P304" s="389"/>
      <c r="Q304" s="389"/>
      <c r="R304" s="389"/>
      <c r="S304" s="389"/>
      <c r="T304" s="389"/>
      <c r="U304" s="402">
        <f t="shared" ref="U304" si="563">STDEV(L303:T303)/SQRT(COUNT(L303:T303))</f>
        <v>5.8518225503251385E-2</v>
      </c>
    </row>
    <row r="305" spans="1:21">
      <c r="A305" s="233">
        <v>43727</v>
      </c>
      <c r="B305" s="240">
        <v>2.0711342592592601</v>
      </c>
      <c r="C305" s="389">
        <v>0.28999999999999998</v>
      </c>
      <c r="D305" s="292">
        <v>0</v>
      </c>
      <c r="E305" s="389">
        <v>0.28000000000000003</v>
      </c>
      <c r="F305" s="389">
        <v>0.11</v>
      </c>
      <c r="G305" s="389">
        <v>0.19</v>
      </c>
      <c r="H305" s="389">
        <v>0.09</v>
      </c>
      <c r="I305" s="389">
        <v>0</v>
      </c>
      <c r="J305" s="389">
        <v>0.18</v>
      </c>
      <c r="K305" s="390"/>
      <c r="L305" s="391"/>
      <c r="M305" s="389"/>
      <c r="N305" s="389"/>
      <c r="O305" s="389"/>
      <c r="P305" s="389"/>
      <c r="Q305" s="389"/>
      <c r="R305" s="389"/>
      <c r="S305" s="389"/>
      <c r="T305" s="389"/>
      <c r="U305" s="402"/>
    </row>
    <row r="306" spans="1:21">
      <c r="A306" s="233">
        <v>43727</v>
      </c>
      <c r="B306" s="240">
        <v>2.0850231481481498</v>
      </c>
      <c r="C306" s="389">
        <v>0</v>
      </c>
      <c r="D306" s="292"/>
      <c r="E306" s="389"/>
      <c r="F306" s="389"/>
      <c r="G306" s="389">
        <v>0.05</v>
      </c>
      <c r="H306" s="389">
        <v>0.21</v>
      </c>
      <c r="I306" s="389">
        <v>0</v>
      </c>
      <c r="J306" s="389"/>
      <c r="K306" s="390">
        <v>0</v>
      </c>
      <c r="L306" s="391">
        <f t="shared" ref="L306:P306" si="564">SUM(C306:C308)</f>
        <v>0.01</v>
      </c>
      <c r="M306" s="389">
        <f t="shared" si="564"/>
        <v>0.17</v>
      </c>
      <c r="N306" s="389">
        <f t="shared" si="564"/>
        <v>0</v>
      </c>
      <c r="O306" s="389">
        <f t="shared" si="564"/>
        <v>0</v>
      </c>
      <c r="P306" s="389">
        <f t="shared" si="564"/>
        <v>0.05</v>
      </c>
      <c r="Q306" s="389">
        <f t="shared" ref="Q306" si="565">SUM(H306:H308)</f>
        <v>0.44</v>
      </c>
      <c r="R306" s="389">
        <f t="shared" ref="R306" si="566">SUM(I306:I308)</f>
        <v>0.48</v>
      </c>
      <c r="S306" s="389">
        <f t="shared" ref="S306" si="567">SUM(J306:J308)</f>
        <v>0</v>
      </c>
      <c r="T306" s="389">
        <f t="shared" ref="T306" si="568">SUM(K306:K308)</f>
        <v>0.08</v>
      </c>
      <c r="U306" s="402">
        <f t="shared" ref="U306" si="569">AVERAGE(L306:T306)</f>
        <v>0.13666666666666666</v>
      </c>
    </row>
    <row r="307" spans="1:21">
      <c r="A307" s="233">
        <v>43727</v>
      </c>
      <c r="B307" s="240">
        <v>2.0989120370370302</v>
      </c>
      <c r="C307" s="389">
        <v>0</v>
      </c>
      <c r="D307" s="292">
        <v>0</v>
      </c>
      <c r="E307" s="389">
        <v>0</v>
      </c>
      <c r="F307" s="389"/>
      <c r="G307" s="389">
        <v>0</v>
      </c>
      <c r="H307" s="389">
        <v>0.21</v>
      </c>
      <c r="I307" s="389">
        <v>0.32</v>
      </c>
      <c r="J307" s="389">
        <v>0</v>
      </c>
      <c r="K307" s="390">
        <v>0.08</v>
      </c>
      <c r="L307" s="391"/>
      <c r="M307" s="389"/>
      <c r="N307" s="389"/>
      <c r="O307" s="389"/>
      <c r="P307" s="389"/>
      <c r="Q307" s="389"/>
      <c r="R307" s="389"/>
      <c r="S307" s="389"/>
      <c r="T307" s="389"/>
      <c r="U307" s="402">
        <f t="shared" ref="U307" si="570">STDEV(L306:T306)/SQRT(COUNT(L306:T306))</f>
        <v>6.3879226322456004E-2</v>
      </c>
    </row>
    <row r="308" spans="1:21">
      <c r="A308" s="233">
        <v>43727</v>
      </c>
      <c r="B308" s="240">
        <v>2.1128009259259199</v>
      </c>
      <c r="C308" s="389">
        <v>0.01</v>
      </c>
      <c r="D308" s="292">
        <v>0.17</v>
      </c>
      <c r="E308" s="389">
        <v>0</v>
      </c>
      <c r="F308" s="389">
        <v>0</v>
      </c>
      <c r="G308" s="389">
        <v>0</v>
      </c>
      <c r="H308" s="389">
        <v>0.02</v>
      </c>
      <c r="I308" s="389">
        <v>0.16</v>
      </c>
      <c r="J308" s="389">
        <v>0</v>
      </c>
      <c r="K308" s="390"/>
      <c r="L308" s="391"/>
      <c r="M308" s="389"/>
      <c r="N308" s="389"/>
      <c r="O308" s="389"/>
      <c r="P308" s="389"/>
      <c r="Q308" s="389"/>
      <c r="R308" s="389"/>
      <c r="S308" s="389"/>
      <c r="T308" s="389"/>
      <c r="U308" s="402"/>
    </row>
    <row r="309" spans="1:21">
      <c r="A309" s="233">
        <v>43727</v>
      </c>
      <c r="B309" s="240">
        <v>2.1266898148148101</v>
      </c>
      <c r="C309" s="389">
        <v>0.28999999999999998</v>
      </c>
      <c r="D309" s="292">
        <v>0.01</v>
      </c>
      <c r="E309" s="389">
        <v>0.05</v>
      </c>
      <c r="F309" s="389">
        <v>0</v>
      </c>
      <c r="G309" s="389"/>
      <c r="H309" s="389">
        <v>0</v>
      </c>
      <c r="I309" s="389"/>
      <c r="J309" s="389">
        <v>0</v>
      </c>
      <c r="K309" s="390">
        <v>0.12</v>
      </c>
      <c r="L309" s="391">
        <f t="shared" ref="L309:P309" si="571">SUM(C309:C311)</f>
        <v>0.43</v>
      </c>
      <c r="M309" s="389">
        <f t="shared" si="571"/>
        <v>0.01</v>
      </c>
      <c r="N309" s="389">
        <f t="shared" si="571"/>
        <v>0.36</v>
      </c>
      <c r="O309" s="389">
        <f t="shared" si="571"/>
        <v>0.21000000000000002</v>
      </c>
      <c r="P309" s="389">
        <f t="shared" si="571"/>
        <v>0.26</v>
      </c>
      <c r="Q309" s="389">
        <f t="shared" ref="Q309" si="572">SUM(H309:H311)</f>
        <v>0.12</v>
      </c>
      <c r="R309" s="389">
        <f t="shared" ref="R309" si="573">SUM(I309:I311)</f>
        <v>0.01</v>
      </c>
      <c r="S309" s="389">
        <f t="shared" ref="S309" si="574">SUM(J309:J311)</f>
        <v>0</v>
      </c>
      <c r="T309" s="389">
        <f t="shared" ref="T309" si="575">SUM(K309:K311)</f>
        <v>0.16999999999999998</v>
      </c>
      <c r="U309" s="402">
        <f t="shared" ref="U309" si="576">AVERAGE(L309:T309)</f>
        <v>0.17444444444444446</v>
      </c>
    </row>
    <row r="310" spans="1:21">
      <c r="A310" s="233">
        <v>43727</v>
      </c>
      <c r="B310" s="240">
        <v>2.1405787037036998</v>
      </c>
      <c r="C310" s="389">
        <v>0.14000000000000001</v>
      </c>
      <c r="D310" s="292">
        <v>0</v>
      </c>
      <c r="E310" s="389">
        <v>0.31</v>
      </c>
      <c r="F310" s="389">
        <v>0.1</v>
      </c>
      <c r="G310" s="389">
        <v>0.2</v>
      </c>
      <c r="H310" s="389">
        <v>0</v>
      </c>
      <c r="I310" s="389">
        <v>0</v>
      </c>
      <c r="J310" s="389">
        <v>0</v>
      </c>
      <c r="K310" s="390"/>
      <c r="L310" s="391"/>
      <c r="M310" s="389"/>
      <c r="N310" s="389"/>
      <c r="O310" s="389"/>
      <c r="P310" s="389"/>
      <c r="Q310" s="389"/>
      <c r="R310" s="389"/>
      <c r="S310" s="389"/>
      <c r="T310" s="389"/>
      <c r="U310" s="402">
        <f t="shared" ref="U310" si="577">STDEV(L309:T309)/SQRT(COUNT(L309:T309))</f>
        <v>5.2151252012005933E-2</v>
      </c>
    </row>
    <row r="311" spans="1:21">
      <c r="A311" s="233">
        <v>43727</v>
      </c>
      <c r="B311" s="240">
        <v>2.15446759259259</v>
      </c>
      <c r="C311" s="389">
        <v>0</v>
      </c>
      <c r="D311" s="292"/>
      <c r="E311" s="389"/>
      <c r="F311" s="389">
        <v>0.11</v>
      </c>
      <c r="G311" s="389">
        <v>0.06</v>
      </c>
      <c r="H311" s="389">
        <v>0.12</v>
      </c>
      <c r="I311" s="389">
        <v>0.01</v>
      </c>
      <c r="J311" s="389">
        <v>0</v>
      </c>
      <c r="K311" s="390">
        <v>0.05</v>
      </c>
      <c r="L311" s="391"/>
      <c r="M311" s="389"/>
      <c r="N311" s="389"/>
      <c r="O311" s="389"/>
      <c r="P311" s="389"/>
      <c r="Q311" s="389"/>
      <c r="R311" s="389"/>
      <c r="S311" s="389"/>
      <c r="T311" s="389"/>
      <c r="U311" s="402"/>
    </row>
    <row r="312" spans="1:21">
      <c r="A312" s="233">
        <v>43727</v>
      </c>
      <c r="B312" s="240">
        <v>2.1683564814814802</v>
      </c>
      <c r="C312" s="389">
        <v>0.04</v>
      </c>
      <c r="D312" s="292">
        <v>0.19</v>
      </c>
      <c r="E312" s="389">
        <v>0</v>
      </c>
      <c r="F312" s="389">
        <v>0</v>
      </c>
      <c r="G312" s="389">
        <v>0</v>
      </c>
      <c r="H312" s="389">
        <v>0.15</v>
      </c>
      <c r="I312" s="389">
        <v>0.25</v>
      </c>
      <c r="J312" s="389">
        <v>0.28999999999999998</v>
      </c>
      <c r="K312" s="390">
        <v>0.24</v>
      </c>
      <c r="L312" s="391">
        <f t="shared" ref="L312:P312" si="578">SUM(C312:C314)</f>
        <v>0.04</v>
      </c>
      <c r="M312" s="389">
        <f t="shared" si="578"/>
        <v>0.4</v>
      </c>
      <c r="N312" s="389">
        <f t="shared" si="578"/>
        <v>0.15</v>
      </c>
      <c r="O312" s="389">
        <f t="shared" si="578"/>
        <v>0</v>
      </c>
      <c r="P312" s="389">
        <f t="shared" si="578"/>
        <v>0.1</v>
      </c>
      <c r="Q312" s="389">
        <f t="shared" ref="Q312" si="579">SUM(H312:H314)</f>
        <v>0.37999999999999995</v>
      </c>
      <c r="R312" s="389">
        <f t="shared" ref="R312" si="580">SUM(I312:I314)</f>
        <v>0.4</v>
      </c>
      <c r="S312" s="389">
        <f t="shared" ref="S312" si="581">SUM(J312:J314)</f>
        <v>0.33999999999999997</v>
      </c>
      <c r="T312" s="389">
        <f t="shared" ref="T312" si="582">SUM(K312:K314)</f>
        <v>0.24</v>
      </c>
      <c r="U312" s="402">
        <f t="shared" ref="U312" si="583">AVERAGE(L312:T312)</f>
        <v>0.22777777777777775</v>
      </c>
    </row>
    <row r="313" spans="1:21">
      <c r="A313" s="233">
        <v>43727</v>
      </c>
      <c r="B313" s="240">
        <v>2.1822453703703699</v>
      </c>
      <c r="C313" s="389">
        <v>0</v>
      </c>
      <c r="D313" s="292">
        <v>0.21</v>
      </c>
      <c r="E313" s="389">
        <v>0</v>
      </c>
      <c r="F313" s="389"/>
      <c r="G313" s="389">
        <v>0</v>
      </c>
      <c r="H313" s="389">
        <v>0.19</v>
      </c>
      <c r="I313" s="389">
        <v>0</v>
      </c>
      <c r="J313" s="389"/>
      <c r="K313" s="390"/>
      <c r="L313" s="391"/>
      <c r="M313" s="389"/>
      <c r="N313" s="389"/>
      <c r="O313" s="389"/>
      <c r="P313" s="389"/>
      <c r="Q313" s="389"/>
      <c r="R313" s="389"/>
      <c r="S313" s="389"/>
      <c r="T313" s="389"/>
      <c r="U313" s="402">
        <f t="shared" ref="U313" si="584">STDEV(L312:T312)/SQRT(COUNT(L312:T312))</f>
        <v>5.3327545982295388E-2</v>
      </c>
    </row>
    <row r="314" spans="1:21">
      <c r="A314" s="233">
        <v>43727</v>
      </c>
      <c r="B314" s="240">
        <v>2.1961342592592601</v>
      </c>
      <c r="C314" s="389">
        <v>0</v>
      </c>
      <c r="D314" s="292">
        <v>0</v>
      </c>
      <c r="E314" s="389">
        <v>0.15</v>
      </c>
      <c r="F314" s="389">
        <v>0</v>
      </c>
      <c r="G314" s="389">
        <v>0.1</v>
      </c>
      <c r="H314" s="389">
        <v>0.04</v>
      </c>
      <c r="I314" s="389">
        <v>0.15</v>
      </c>
      <c r="J314" s="389">
        <v>0.05</v>
      </c>
      <c r="K314" s="390">
        <v>0</v>
      </c>
      <c r="L314" s="391"/>
      <c r="M314" s="389"/>
      <c r="N314" s="389"/>
      <c r="O314" s="389"/>
      <c r="P314" s="389"/>
      <c r="Q314" s="389"/>
      <c r="R314" s="389"/>
      <c r="S314" s="389"/>
      <c r="T314" s="389"/>
      <c r="U314" s="402"/>
    </row>
    <row r="315" spans="1:21">
      <c r="A315" s="233">
        <v>43727</v>
      </c>
      <c r="B315" s="240">
        <v>2.21002314814814</v>
      </c>
      <c r="C315" s="389">
        <v>0.06</v>
      </c>
      <c r="D315" s="292">
        <v>0</v>
      </c>
      <c r="E315" s="389">
        <v>0.14000000000000001</v>
      </c>
      <c r="F315" s="389">
        <v>0.2</v>
      </c>
      <c r="G315" s="389">
        <v>0.12</v>
      </c>
      <c r="H315" s="389">
        <v>0</v>
      </c>
      <c r="I315" s="389">
        <v>0.22</v>
      </c>
      <c r="J315" s="389">
        <v>0.09</v>
      </c>
      <c r="K315" s="390">
        <v>0.13</v>
      </c>
      <c r="L315" s="391">
        <f t="shared" ref="L315:P315" si="585">SUM(C315:C317)</f>
        <v>0.78</v>
      </c>
      <c r="M315" s="389">
        <f t="shared" si="585"/>
        <v>0.31</v>
      </c>
      <c r="N315" s="389">
        <f t="shared" si="585"/>
        <v>0.46</v>
      </c>
      <c r="O315" s="389">
        <f t="shared" si="585"/>
        <v>0.29000000000000004</v>
      </c>
      <c r="P315" s="389">
        <f t="shared" si="585"/>
        <v>0.28000000000000003</v>
      </c>
      <c r="Q315" s="389">
        <f t="shared" ref="Q315" si="586">SUM(H315:H317)</f>
        <v>0</v>
      </c>
      <c r="R315" s="389">
        <f t="shared" ref="R315" si="587">SUM(I315:I317)</f>
        <v>0.3</v>
      </c>
      <c r="S315" s="389">
        <f t="shared" ref="S315" si="588">SUM(J315:J317)</f>
        <v>0.2</v>
      </c>
      <c r="T315" s="389">
        <f t="shared" ref="T315" si="589">SUM(K315:K317)</f>
        <v>0.25</v>
      </c>
      <c r="U315" s="402">
        <f t="shared" ref="U315" si="590">AVERAGE(L315:T315)</f>
        <v>0.31888888888888889</v>
      </c>
    </row>
    <row r="316" spans="1:21">
      <c r="A316" s="233">
        <v>43727</v>
      </c>
      <c r="B316" s="240">
        <v>2.2239120370370302</v>
      </c>
      <c r="C316" s="389">
        <v>0.34</v>
      </c>
      <c r="D316" s="292">
        <v>0.31</v>
      </c>
      <c r="E316" s="389">
        <v>0.32</v>
      </c>
      <c r="F316" s="389">
        <v>0.09</v>
      </c>
      <c r="G316" s="389">
        <v>0.16</v>
      </c>
      <c r="H316" s="389">
        <v>0</v>
      </c>
      <c r="I316" s="389">
        <v>0.08</v>
      </c>
      <c r="J316" s="389">
        <v>0.11</v>
      </c>
      <c r="K316" s="390">
        <v>0.12</v>
      </c>
      <c r="L316" s="391"/>
      <c r="M316" s="389"/>
      <c r="N316" s="389"/>
      <c r="O316" s="389"/>
      <c r="P316" s="389"/>
      <c r="Q316" s="389"/>
      <c r="R316" s="389"/>
      <c r="S316" s="389"/>
      <c r="T316" s="389"/>
      <c r="U316" s="402">
        <f t="shared" ref="U316" si="591">STDEV(L315:T315)/SQRT(COUNT(L315:T315))</f>
        <v>7.0305769568136459E-2</v>
      </c>
    </row>
    <row r="317" spans="1:21">
      <c r="A317" s="233">
        <v>43727</v>
      </c>
      <c r="B317" s="240">
        <v>2.2378009259259199</v>
      </c>
      <c r="C317" s="389">
        <v>0.38</v>
      </c>
      <c r="D317" s="389">
        <v>0</v>
      </c>
      <c r="E317" s="389">
        <v>0</v>
      </c>
      <c r="F317" s="389">
        <v>0</v>
      </c>
      <c r="G317" s="389">
        <v>0</v>
      </c>
      <c r="H317" s="389">
        <v>0</v>
      </c>
      <c r="I317" s="389">
        <v>0</v>
      </c>
      <c r="J317" s="389"/>
      <c r="K317" s="390"/>
      <c r="L317" s="391"/>
      <c r="M317" s="389"/>
      <c r="N317" s="389"/>
      <c r="O317" s="389"/>
      <c r="P317" s="389"/>
      <c r="Q317" s="389"/>
      <c r="R317" s="389"/>
      <c r="S317" s="389"/>
      <c r="T317" s="389"/>
      <c r="U317" s="402"/>
    </row>
    <row r="318" spans="1:21">
      <c r="A318" s="223">
        <v>43727</v>
      </c>
      <c r="B318" s="235">
        <v>2.2516898148148101</v>
      </c>
      <c r="C318" s="389"/>
      <c r="D318" s="389">
        <v>0</v>
      </c>
      <c r="E318" s="389"/>
      <c r="F318" s="389"/>
      <c r="G318" s="389">
        <v>0</v>
      </c>
      <c r="H318" s="389"/>
      <c r="I318" s="389">
        <v>0</v>
      </c>
      <c r="J318" s="389">
        <v>0</v>
      </c>
      <c r="K318" s="390">
        <v>0.02</v>
      </c>
      <c r="L318" s="391">
        <f t="shared" ref="L318:P318" si="592">SUM(C318:C320)</f>
        <v>0</v>
      </c>
      <c r="M318" s="389">
        <f t="shared" si="592"/>
        <v>0</v>
      </c>
      <c r="N318" s="389">
        <f t="shared" si="592"/>
        <v>0</v>
      </c>
      <c r="O318" s="389">
        <f t="shared" si="592"/>
        <v>7.0000000000000007E-2</v>
      </c>
      <c r="P318" s="389">
        <f t="shared" si="592"/>
        <v>0</v>
      </c>
      <c r="Q318" s="389">
        <f t="shared" ref="Q318" si="593">SUM(H318:H320)</f>
        <v>0</v>
      </c>
      <c r="R318" s="389">
        <f t="shared" ref="R318" si="594">SUM(I318:I320)</f>
        <v>0</v>
      </c>
      <c r="S318" s="389">
        <f t="shared" ref="S318" si="595">SUM(J318:J320)</f>
        <v>0</v>
      </c>
      <c r="T318" s="389">
        <f t="shared" ref="T318" si="596">SUM(K318:K320)</f>
        <v>0.28999999999999998</v>
      </c>
      <c r="U318" s="402">
        <f t="shared" ref="U318" si="597">AVERAGE(L318:T318)</f>
        <v>0.04</v>
      </c>
    </row>
    <row r="319" spans="1:21">
      <c r="A319" s="223">
        <v>43727</v>
      </c>
      <c r="B319" s="235">
        <v>2.2655787037036998</v>
      </c>
      <c r="C319" s="389">
        <v>0</v>
      </c>
      <c r="D319" s="389">
        <v>0</v>
      </c>
      <c r="E319" s="389">
        <v>0</v>
      </c>
      <c r="F319" s="389">
        <v>7.0000000000000007E-2</v>
      </c>
      <c r="G319" s="389">
        <v>0</v>
      </c>
      <c r="H319" s="389">
        <v>0</v>
      </c>
      <c r="I319" s="389">
        <v>0</v>
      </c>
      <c r="J319" s="389">
        <v>0</v>
      </c>
      <c r="K319" s="390">
        <v>0.16</v>
      </c>
      <c r="L319" s="391"/>
      <c r="M319" s="389"/>
      <c r="N319" s="389"/>
      <c r="O319" s="389"/>
      <c r="P319" s="389"/>
      <c r="Q319" s="389"/>
      <c r="R319" s="389"/>
      <c r="S319" s="389"/>
      <c r="T319" s="389"/>
      <c r="U319" s="402">
        <f t="shared" ref="U319" si="598">STDEV(L318:T318)/SQRT(COUNT(L318:T318))</f>
        <v>3.2188679859713278E-2</v>
      </c>
    </row>
    <row r="320" spans="1:21">
      <c r="A320" s="223">
        <v>43727</v>
      </c>
      <c r="B320" s="235">
        <v>2.27946759259259</v>
      </c>
      <c r="C320" s="389">
        <v>0</v>
      </c>
      <c r="D320" s="389">
        <v>0</v>
      </c>
      <c r="E320" s="389">
        <v>0</v>
      </c>
      <c r="F320" s="389">
        <v>0</v>
      </c>
      <c r="G320" s="389"/>
      <c r="H320" s="389">
        <v>0</v>
      </c>
      <c r="I320" s="389">
        <v>0</v>
      </c>
      <c r="J320" s="389">
        <v>0</v>
      </c>
      <c r="K320" s="390">
        <v>0.11</v>
      </c>
      <c r="L320" s="391"/>
      <c r="M320" s="389"/>
      <c r="N320" s="389"/>
      <c r="O320" s="389"/>
      <c r="P320" s="389"/>
      <c r="Q320" s="389"/>
      <c r="R320" s="389"/>
      <c r="S320" s="389"/>
      <c r="T320" s="389"/>
      <c r="U320" s="402"/>
    </row>
    <row r="321" spans="1:21">
      <c r="A321" s="223">
        <v>43727</v>
      </c>
      <c r="B321" s="235">
        <v>2.2933564814814802</v>
      </c>
      <c r="C321" s="389">
        <v>0</v>
      </c>
      <c r="D321" s="389">
        <v>0</v>
      </c>
      <c r="E321" s="389"/>
      <c r="F321" s="389">
        <v>0</v>
      </c>
      <c r="G321" s="389">
        <v>0.04</v>
      </c>
      <c r="H321" s="389">
        <v>0.02</v>
      </c>
      <c r="I321" s="389">
        <v>0</v>
      </c>
      <c r="J321" s="389"/>
      <c r="K321" s="390">
        <v>0.03</v>
      </c>
      <c r="L321" s="391">
        <f t="shared" ref="L321:P321" si="599">SUM(C321:C323)</f>
        <v>0</v>
      </c>
      <c r="M321" s="389">
        <f t="shared" si="599"/>
        <v>0</v>
      </c>
      <c r="N321" s="389">
        <f t="shared" si="599"/>
        <v>0</v>
      </c>
      <c r="O321" s="389">
        <f t="shared" si="599"/>
        <v>0</v>
      </c>
      <c r="P321" s="389">
        <f t="shared" si="599"/>
        <v>0.21000000000000002</v>
      </c>
      <c r="Q321" s="389">
        <f t="shared" ref="Q321" si="600">SUM(H321:H323)</f>
        <v>0.02</v>
      </c>
      <c r="R321" s="389">
        <f t="shared" ref="R321" si="601">SUM(I321:I323)</f>
        <v>0</v>
      </c>
      <c r="S321" s="389">
        <f t="shared" ref="S321" si="602">SUM(J321:J323)</f>
        <v>0.18</v>
      </c>
      <c r="T321" s="389">
        <f t="shared" ref="T321" si="603">SUM(K321:K323)</f>
        <v>0.03</v>
      </c>
      <c r="U321" s="402">
        <f t="shared" ref="U321" si="604">AVERAGE(L321:T321)</f>
        <v>4.8888888888888898E-2</v>
      </c>
    </row>
    <row r="322" spans="1:21">
      <c r="A322" s="223">
        <v>43727</v>
      </c>
      <c r="B322" s="235">
        <v>2.3072453703703699</v>
      </c>
      <c r="C322" s="389">
        <v>0</v>
      </c>
      <c r="D322" s="389">
        <v>0</v>
      </c>
      <c r="E322" s="389">
        <v>0</v>
      </c>
      <c r="F322" s="389">
        <v>0</v>
      </c>
      <c r="G322" s="389">
        <v>0.17</v>
      </c>
      <c r="H322" s="389">
        <v>0</v>
      </c>
      <c r="I322" s="389">
        <v>0</v>
      </c>
      <c r="J322" s="389">
        <v>0.03</v>
      </c>
      <c r="K322" s="390">
        <v>0</v>
      </c>
      <c r="L322" s="391"/>
      <c r="M322" s="389"/>
      <c r="N322" s="389"/>
      <c r="O322" s="389"/>
      <c r="P322" s="389"/>
      <c r="Q322" s="389"/>
      <c r="R322" s="389"/>
      <c r="S322" s="389"/>
      <c r="T322" s="389"/>
      <c r="U322" s="402">
        <f t="shared" ref="U322" si="605">STDEV(L321:T321)/SQRT(COUNT(L321:T321))</f>
        <v>2.7960510071470265E-2</v>
      </c>
    </row>
    <row r="323" spans="1:21">
      <c r="A323" s="223">
        <v>43727</v>
      </c>
      <c r="B323" s="235">
        <v>2.3211342592592601</v>
      </c>
      <c r="C323" s="389"/>
      <c r="D323" s="389">
        <v>0</v>
      </c>
      <c r="E323" s="389">
        <v>0</v>
      </c>
      <c r="F323" s="389"/>
      <c r="G323" s="389"/>
      <c r="H323" s="389"/>
      <c r="I323" s="389"/>
      <c r="J323" s="389">
        <v>0.15</v>
      </c>
      <c r="K323" s="390"/>
      <c r="L323" s="391"/>
      <c r="M323" s="389"/>
      <c r="N323" s="389"/>
      <c r="O323" s="389"/>
      <c r="P323" s="389"/>
      <c r="Q323" s="389"/>
      <c r="R323" s="389"/>
      <c r="S323" s="389"/>
      <c r="T323" s="389"/>
      <c r="U323" s="402"/>
    </row>
    <row r="324" spans="1:21">
      <c r="A324" s="223">
        <v>43727</v>
      </c>
      <c r="B324" s="235">
        <v>2.33502314814814</v>
      </c>
      <c r="C324" s="389">
        <v>0.1</v>
      </c>
      <c r="D324" s="389">
        <v>0</v>
      </c>
      <c r="E324" s="389">
        <v>0</v>
      </c>
      <c r="F324" s="389">
        <v>0</v>
      </c>
      <c r="G324" s="389">
        <v>0</v>
      </c>
      <c r="H324" s="389">
        <v>0</v>
      </c>
      <c r="I324" s="389">
        <v>0</v>
      </c>
      <c r="J324" s="389"/>
      <c r="K324" s="390">
        <v>0</v>
      </c>
      <c r="L324" s="391">
        <f t="shared" ref="L324:P324" si="606">SUM(C324:C326)</f>
        <v>0.1</v>
      </c>
      <c r="M324" s="389">
        <f t="shared" si="606"/>
        <v>0</v>
      </c>
      <c r="N324" s="389">
        <f t="shared" si="606"/>
        <v>0</v>
      </c>
      <c r="O324" s="389">
        <f t="shared" si="606"/>
        <v>0</v>
      </c>
      <c r="P324" s="389">
        <f t="shared" si="606"/>
        <v>0</v>
      </c>
      <c r="Q324" s="389">
        <f t="shared" ref="Q324" si="607">SUM(H324:H326)</f>
        <v>0</v>
      </c>
      <c r="R324" s="389">
        <f t="shared" ref="R324" si="608">SUM(I324:I326)</f>
        <v>0.01</v>
      </c>
      <c r="S324" s="389">
        <f t="shared" ref="S324" si="609">SUM(J324:J326)</f>
        <v>0</v>
      </c>
      <c r="T324" s="389">
        <f t="shared" ref="T324" si="610">SUM(K324:K326)</f>
        <v>0.17</v>
      </c>
      <c r="U324" s="402">
        <f t="shared" ref="U324" si="611">AVERAGE(L324:T324)</f>
        <v>3.1111111111111114E-2</v>
      </c>
    </row>
    <row r="325" spans="1:21">
      <c r="A325" s="223">
        <v>43727</v>
      </c>
      <c r="B325" s="235">
        <v>2.3489120370370302</v>
      </c>
      <c r="C325" s="389">
        <v>0</v>
      </c>
      <c r="D325" s="389">
        <v>0</v>
      </c>
      <c r="E325" s="389"/>
      <c r="F325" s="389">
        <v>0</v>
      </c>
      <c r="G325" s="389">
        <v>0</v>
      </c>
      <c r="H325" s="389">
        <v>0</v>
      </c>
      <c r="I325" s="389">
        <v>0</v>
      </c>
      <c r="J325" s="389">
        <v>0</v>
      </c>
      <c r="K325" s="390">
        <v>0</v>
      </c>
      <c r="L325" s="391"/>
      <c r="M325" s="389"/>
      <c r="N325" s="389"/>
      <c r="O325" s="389"/>
      <c r="P325" s="389"/>
      <c r="Q325" s="389"/>
      <c r="R325" s="389"/>
      <c r="S325" s="389"/>
      <c r="T325" s="389"/>
      <c r="U325" s="402">
        <f t="shared" ref="U325" si="612">STDEV(L324:T324)/SQRT(COUNT(L324:T324))</f>
        <v>2.0510461046638593E-2</v>
      </c>
    </row>
    <row r="326" spans="1:21">
      <c r="A326" s="223">
        <v>43727</v>
      </c>
      <c r="B326" s="235">
        <v>2.3628009259259199</v>
      </c>
      <c r="C326" s="389"/>
      <c r="D326" s="389">
        <v>0</v>
      </c>
      <c r="E326" s="389">
        <v>0</v>
      </c>
      <c r="F326" s="389">
        <v>0</v>
      </c>
      <c r="G326" s="389">
        <v>0</v>
      </c>
      <c r="H326" s="389">
        <v>0</v>
      </c>
      <c r="I326" s="389">
        <v>0.01</v>
      </c>
      <c r="J326" s="389">
        <v>0</v>
      </c>
      <c r="K326" s="390">
        <v>0.17</v>
      </c>
      <c r="L326" s="391"/>
      <c r="M326" s="389"/>
      <c r="N326" s="389"/>
      <c r="O326" s="389"/>
      <c r="P326" s="389"/>
      <c r="Q326" s="389"/>
      <c r="R326" s="389"/>
      <c r="S326" s="389"/>
      <c r="T326" s="389"/>
      <c r="U326" s="402"/>
    </row>
    <row r="327" spans="1:21">
      <c r="A327" s="223">
        <v>43727</v>
      </c>
      <c r="B327" s="235">
        <v>2.3766898148148101</v>
      </c>
      <c r="C327" s="389">
        <v>0.01</v>
      </c>
      <c r="D327" s="389">
        <v>0</v>
      </c>
      <c r="E327" s="389">
        <v>0</v>
      </c>
      <c r="F327" s="389">
        <v>0</v>
      </c>
      <c r="G327" s="389">
        <v>0</v>
      </c>
      <c r="H327" s="389">
        <v>0</v>
      </c>
      <c r="I327" s="389"/>
      <c r="J327" s="389">
        <v>0</v>
      </c>
      <c r="K327" s="390">
        <v>0.01</v>
      </c>
      <c r="L327" s="391">
        <f t="shared" ref="L327:P327" si="613">SUM(C327:C329)</f>
        <v>0.01</v>
      </c>
      <c r="M327" s="389">
        <f t="shared" si="613"/>
        <v>0</v>
      </c>
      <c r="N327" s="389">
        <f t="shared" si="613"/>
        <v>0</v>
      </c>
      <c r="O327" s="389">
        <f t="shared" si="613"/>
        <v>0</v>
      </c>
      <c r="P327" s="389">
        <f t="shared" si="613"/>
        <v>0.16</v>
      </c>
      <c r="Q327" s="389">
        <f t="shared" ref="Q327" si="614">SUM(H327:H329)</f>
        <v>0</v>
      </c>
      <c r="R327" s="389">
        <f t="shared" ref="R327" si="615">SUM(I327:I329)</f>
        <v>0</v>
      </c>
      <c r="S327" s="389">
        <f t="shared" ref="S327" si="616">SUM(J327:J329)</f>
        <v>0</v>
      </c>
      <c r="T327" s="389">
        <f t="shared" ref="T327" si="617">SUM(K327:K329)</f>
        <v>0.01</v>
      </c>
      <c r="U327" s="402">
        <f t="shared" ref="U327" si="618">AVERAGE(L327:T327)</f>
        <v>2.0000000000000004E-2</v>
      </c>
    </row>
    <row r="328" spans="1:21">
      <c r="A328" s="223">
        <v>43727</v>
      </c>
      <c r="B328" s="235">
        <v>2.3905787037036998</v>
      </c>
      <c r="C328" s="389">
        <v>0</v>
      </c>
      <c r="D328" s="389">
        <v>0</v>
      </c>
      <c r="E328" s="389">
        <v>0</v>
      </c>
      <c r="F328" s="389">
        <v>0</v>
      </c>
      <c r="G328" s="389">
        <v>0.14000000000000001</v>
      </c>
      <c r="H328" s="389">
        <v>0</v>
      </c>
      <c r="I328" s="389">
        <v>0</v>
      </c>
      <c r="J328" s="389">
        <v>0</v>
      </c>
      <c r="K328" s="390">
        <v>0</v>
      </c>
      <c r="L328" s="391"/>
      <c r="M328" s="389"/>
      <c r="N328" s="389"/>
      <c r="O328" s="389"/>
      <c r="P328" s="389"/>
      <c r="Q328" s="389"/>
      <c r="R328" s="389"/>
      <c r="S328" s="389"/>
      <c r="T328" s="389"/>
      <c r="U328" s="402">
        <f t="shared" ref="U328" si="619">STDEV(L327:T327)/SQRT(COUNT(L327:T327))</f>
        <v>1.7559422921421233E-2</v>
      </c>
    </row>
    <row r="329" spans="1:21">
      <c r="A329" s="223">
        <v>43727</v>
      </c>
      <c r="B329" s="235">
        <v>2.40446759259259</v>
      </c>
      <c r="C329" s="389">
        <v>0</v>
      </c>
      <c r="D329" s="389">
        <v>0</v>
      </c>
      <c r="E329" s="389">
        <v>0</v>
      </c>
      <c r="F329" s="389">
        <v>0</v>
      </c>
      <c r="G329" s="389">
        <v>0.02</v>
      </c>
      <c r="H329" s="389">
        <v>0</v>
      </c>
      <c r="I329" s="389"/>
      <c r="J329" s="389"/>
      <c r="K329" s="390"/>
      <c r="L329" s="391"/>
      <c r="M329" s="389"/>
      <c r="N329" s="389"/>
      <c r="O329" s="389"/>
      <c r="P329" s="389"/>
      <c r="Q329" s="389"/>
      <c r="R329" s="389"/>
      <c r="S329" s="389"/>
      <c r="T329" s="389"/>
      <c r="U329" s="402"/>
    </row>
    <row r="330" spans="1:21">
      <c r="A330" s="223">
        <v>43727</v>
      </c>
      <c r="B330" s="235">
        <v>2.4183564814814802</v>
      </c>
      <c r="C330" s="389"/>
      <c r="D330" s="389">
        <v>0</v>
      </c>
      <c r="E330" s="389"/>
      <c r="F330" s="389">
        <v>0</v>
      </c>
      <c r="G330" s="389">
        <v>0</v>
      </c>
      <c r="H330" s="389"/>
      <c r="I330" s="389">
        <v>0</v>
      </c>
      <c r="J330" s="389">
        <v>0.02</v>
      </c>
      <c r="K330" s="390">
        <v>0</v>
      </c>
      <c r="L330" s="391">
        <f t="shared" ref="L330:P330" si="620">SUM(C330:C332)</f>
        <v>0</v>
      </c>
      <c r="M330" s="389">
        <f t="shared" si="620"/>
        <v>0.01</v>
      </c>
      <c r="N330" s="389">
        <f t="shared" si="620"/>
        <v>0</v>
      </c>
      <c r="O330" s="389">
        <f t="shared" si="620"/>
        <v>0</v>
      </c>
      <c r="P330" s="389">
        <f t="shared" si="620"/>
        <v>0</v>
      </c>
      <c r="Q330" s="389">
        <f t="shared" ref="Q330" si="621">SUM(H330:H332)</f>
        <v>0</v>
      </c>
      <c r="R330" s="389">
        <f t="shared" ref="R330" si="622">SUM(I330:I332)</f>
        <v>0</v>
      </c>
      <c r="S330" s="389">
        <f t="shared" ref="S330" si="623">SUM(J330:J332)</f>
        <v>0.02</v>
      </c>
      <c r="T330" s="389">
        <f t="shared" ref="T330" si="624">SUM(K330:K332)</f>
        <v>0</v>
      </c>
      <c r="U330" s="402">
        <f t="shared" ref="U330" si="625">AVERAGE(L330:T330)</f>
        <v>3.3333333333333331E-3</v>
      </c>
    </row>
    <row r="331" spans="1:21">
      <c r="A331" s="223">
        <v>43727</v>
      </c>
      <c r="B331" s="235">
        <v>2.4322453703703699</v>
      </c>
      <c r="C331" s="389"/>
      <c r="D331" s="389">
        <v>0</v>
      </c>
      <c r="E331" s="389"/>
      <c r="F331" s="389"/>
      <c r="G331" s="389">
        <v>0</v>
      </c>
      <c r="H331" s="389">
        <v>0</v>
      </c>
      <c r="I331" s="389"/>
      <c r="J331" s="389"/>
      <c r="K331" s="390">
        <v>0</v>
      </c>
      <c r="L331" s="391"/>
      <c r="M331" s="389"/>
      <c r="N331" s="389"/>
      <c r="O331" s="389"/>
      <c r="P331" s="389"/>
      <c r="Q331" s="389"/>
      <c r="R331" s="389"/>
      <c r="S331" s="389"/>
      <c r="T331" s="389"/>
      <c r="U331" s="402">
        <f t="shared" ref="U331" si="626">STDEV(L330:T330)/SQRT(COUNT(L330:T330))</f>
        <v>2.3570226039551583E-3</v>
      </c>
    </row>
    <row r="332" spans="1:21">
      <c r="A332" s="223">
        <v>43727</v>
      </c>
      <c r="B332" s="235">
        <v>2.4461342592592592</v>
      </c>
      <c r="C332" s="389">
        <v>0</v>
      </c>
      <c r="D332" s="389">
        <v>0.01</v>
      </c>
      <c r="E332" s="389">
        <v>0</v>
      </c>
      <c r="F332" s="389">
        <v>0</v>
      </c>
      <c r="G332" s="389"/>
      <c r="H332" s="389">
        <v>0</v>
      </c>
      <c r="I332" s="389">
        <v>0</v>
      </c>
      <c r="J332" s="389">
        <v>0</v>
      </c>
      <c r="K332" s="390">
        <v>0</v>
      </c>
      <c r="L332" s="391"/>
      <c r="M332" s="389"/>
      <c r="N332" s="389"/>
      <c r="O332" s="389"/>
      <c r="P332" s="389"/>
      <c r="Q332" s="389"/>
      <c r="R332" s="389"/>
      <c r="S332" s="389"/>
      <c r="T332" s="389"/>
      <c r="U332" s="402"/>
    </row>
    <row r="333" spans="1:21">
      <c r="A333" s="223">
        <v>43727</v>
      </c>
      <c r="B333" s="235">
        <v>2.46002314814814</v>
      </c>
      <c r="C333" s="389"/>
      <c r="D333" s="389">
        <v>0</v>
      </c>
      <c r="E333" s="389">
        <v>0.04</v>
      </c>
      <c r="F333" s="389">
        <v>0</v>
      </c>
      <c r="G333" s="389">
        <v>0.01</v>
      </c>
      <c r="H333" s="389">
        <v>0</v>
      </c>
      <c r="I333" s="389">
        <v>0</v>
      </c>
      <c r="J333" s="389">
        <v>0</v>
      </c>
      <c r="K333" s="390">
        <v>0</v>
      </c>
      <c r="L333" s="391">
        <f t="shared" ref="L333:P333" si="627">SUM(C333:C335)</f>
        <v>0</v>
      </c>
      <c r="M333" s="389">
        <f t="shared" si="627"/>
        <v>0</v>
      </c>
      <c r="N333" s="389">
        <f t="shared" si="627"/>
        <v>7.0000000000000007E-2</v>
      </c>
      <c r="O333" s="389">
        <f t="shared" si="627"/>
        <v>0</v>
      </c>
      <c r="P333" s="389">
        <f t="shared" si="627"/>
        <v>0.01</v>
      </c>
      <c r="Q333" s="389">
        <f t="shared" ref="Q333" si="628">SUM(H333:H335)</f>
        <v>0.06</v>
      </c>
      <c r="R333" s="389">
        <f t="shared" ref="R333" si="629">SUM(I333:I335)</f>
        <v>0.14000000000000001</v>
      </c>
      <c r="S333" s="389">
        <f t="shared" ref="S333" si="630">SUM(J333:J335)</f>
        <v>0.11</v>
      </c>
      <c r="T333" s="389">
        <f t="shared" ref="T333" si="631">SUM(K333:K335)</f>
        <v>0</v>
      </c>
      <c r="U333" s="402">
        <f t="shared" ref="U333" si="632">AVERAGE(L333:T333)</f>
        <v>4.3333333333333335E-2</v>
      </c>
    </row>
    <row r="334" spans="1:21">
      <c r="A334" s="223">
        <v>43727</v>
      </c>
      <c r="B334" s="235">
        <v>2.4739120370370302</v>
      </c>
      <c r="C334" s="389">
        <v>0</v>
      </c>
      <c r="D334" s="389">
        <v>0</v>
      </c>
      <c r="E334" s="389">
        <v>0.03</v>
      </c>
      <c r="F334" s="389">
        <v>0</v>
      </c>
      <c r="G334" s="389">
        <v>0</v>
      </c>
      <c r="H334" s="389">
        <v>0.06</v>
      </c>
      <c r="I334" s="389">
        <v>0.14000000000000001</v>
      </c>
      <c r="J334" s="389">
        <v>0</v>
      </c>
      <c r="K334" s="390">
        <v>0</v>
      </c>
      <c r="L334" s="391"/>
      <c r="M334" s="389"/>
      <c r="N334" s="389"/>
      <c r="O334" s="389"/>
      <c r="P334" s="389"/>
      <c r="Q334" s="389"/>
      <c r="R334" s="389"/>
      <c r="S334" s="389"/>
      <c r="T334" s="389"/>
      <c r="U334" s="402">
        <f t="shared" ref="U334" si="633">STDEV(L333:T333)/SQRT(COUNT(L333:T333))</f>
        <v>1.8027756377319949E-2</v>
      </c>
    </row>
    <row r="335" spans="1:21">
      <c r="A335" s="223">
        <v>43727</v>
      </c>
      <c r="B335" s="235">
        <v>2.4878009259259199</v>
      </c>
      <c r="C335" s="389">
        <v>0</v>
      </c>
      <c r="D335" s="389">
        <v>0</v>
      </c>
      <c r="E335" s="389">
        <v>0</v>
      </c>
      <c r="F335" s="389">
        <v>0</v>
      </c>
      <c r="G335" s="389">
        <v>0</v>
      </c>
      <c r="H335" s="389">
        <v>0</v>
      </c>
      <c r="I335" s="389"/>
      <c r="J335" s="389">
        <v>0.11</v>
      </c>
      <c r="K335" s="390">
        <v>0</v>
      </c>
      <c r="L335" s="391"/>
      <c r="M335" s="389"/>
      <c r="N335" s="389"/>
      <c r="O335" s="389"/>
      <c r="P335" s="389"/>
      <c r="Q335" s="389"/>
      <c r="R335" s="389"/>
      <c r="S335" s="389"/>
      <c r="T335" s="389"/>
      <c r="U335" s="402"/>
    </row>
    <row r="336" spans="1:21">
      <c r="A336" s="223">
        <v>43727</v>
      </c>
      <c r="B336" s="235">
        <v>2.5016898148148101</v>
      </c>
      <c r="C336" s="389"/>
      <c r="D336" s="389">
        <v>0</v>
      </c>
      <c r="E336" s="389">
        <v>0</v>
      </c>
      <c r="F336" s="389">
        <v>0</v>
      </c>
      <c r="G336" s="389">
        <v>0</v>
      </c>
      <c r="H336" s="389">
        <v>0</v>
      </c>
      <c r="I336" s="389">
        <v>0</v>
      </c>
      <c r="J336" s="389">
        <v>0</v>
      </c>
      <c r="K336" s="390">
        <v>0</v>
      </c>
      <c r="L336" s="391">
        <f t="shared" ref="L336:P336" si="634">SUM(C336:C338)</f>
        <v>0</v>
      </c>
      <c r="M336" s="389">
        <f t="shared" si="634"/>
        <v>0</v>
      </c>
      <c r="N336" s="389">
        <f t="shared" si="634"/>
        <v>0</v>
      </c>
      <c r="O336" s="389">
        <f t="shared" si="634"/>
        <v>0.16</v>
      </c>
      <c r="P336" s="389">
        <f t="shared" si="634"/>
        <v>0.06</v>
      </c>
      <c r="Q336" s="389">
        <f t="shared" ref="Q336" si="635">SUM(H336:H338)</f>
        <v>0.01</v>
      </c>
      <c r="R336" s="389">
        <f t="shared" ref="R336" si="636">SUM(I336:I338)</f>
        <v>0.25</v>
      </c>
      <c r="S336" s="389">
        <f t="shared" ref="S336" si="637">SUM(J336:J338)</f>
        <v>0</v>
      </c>
      <c r="T336" s="389">
        <f t="shared" ref="T336" si="638">SUM(K336:K338)</f>
        <v>0.06</v>
      </c>
      <c r="U336" s="402">
        <f t="shared" ref="U336" si="639">AVERAGE(L336:T336)</f>
        <v>6.0000000000000005E-2</v>
      </c>
    </row>
    <row r="337" spans="1:21">
      <c r="A337" s="223">
        <v>43727</v>
      </c>
      <c r="B337" s="235">
        <v>2.5155787037036998</v>
      </c>
      <c r="C337" s="389">
        <v>0</v>
      </c>
      <c r="D337" s="389">
        <v>0</v>
      </c>
      <c r="E337" s="389">
        <v>0</v>
      </c>
      <c r="F337" s="389">
        <v>7.0000000000000007E-2</v>
      </c>
      <c r="G337" s="389">
        <v>0</v>
      </c>
      <c r="H337" s="389">
        <v>0</v>
      </c>
      <c r="I337" s="389">
        <v>0</v>
      </c>
      <c r="J337" s="389">
        <v>0</v>
      </c>
      <c r="K337" s="390">
        <v>0</v>
      </c>
      <c r="L337" s="391"/>
      <c r="M337" s="389"/>
      <c r="N337" s="389"/>
      <c r="O337" s="389"/>
      <c r="P337" s="389"/>
      <c r="Q337" s="389"/>
      <c r="R337" s="389"/>
      <c r="S337" s="389"/>
      <c r="T337" s="389"/>
      <c r="U337" s="402">
        <f t="shared" ref="U337" si="640">STDEV(L336:T336)/SQRT(COUNT(L336:T336))</f>
        <v>2.9580398915498077E-2</v>
      </c>
    </row>
    <row r="338" spans="1:21">
      <c r="A338" s="223">
        <v>43727</v>
      </c>
      <c r="B338" s="235">
        <v>2.52946759259259</v>
      </c>
      <c r="C338" s="389">
        <v>0</v>
      </c>
      <c r="D338" s="389">
        <v>0</v>
      </c>
      <c r="E338" s="389">
        <v>0</v>
      </c>
      <c r="F338" s="389">
        <v>0.09</v>
      </c>
      <c r="G338" s="389">
        <v>0.06</v>
      </c>
      <c r="H338" s="389">
        <v>0.01</v>
      </c>
      <c r="I338" s="389">
        <v>0.25</v>
      </c>
      <c r="J338" s="389"/>
      <c r="K338" s="390">
        <v>0.06</v>
      </c>
      <c r="L338" s="391"/>
      <c r="M338" s="389"/>
      <c r="N338" s="389"/>
      <c r="O338" s="389"/>
      <c r="P338" s="389"/>
      <c r="Q338" s="389"/>
      <c r="R338" s="389"/>
      <c r="S338" s="389"/>
      <c r="T338" s="389"/>
      <c r="U338" s="402"/>
    </row>
    <row r="339" spans="1:21">
      <c r="A339" s="223">
        <v>43727</v>
      </c>
      <c r="B339" s="235">
        <v>2.5433564814814802</v>
      </c>
      <c r="C339" s="389">
        <v>0</v>
      </c>
      <c r="D339" s="389">
        <v>0</v>
      </c>
      <c r="E339" s="389">
        <v>0.35</v>
      </c>
      <c r="F339" s="389">
        <v>0</v>
      </c>
      <c r="G339" s="389">
        <v>0</v>
      </c>
      <c r="H339" s="389">
        <v>0.08</v>
      </c>
      <c r="I339" s="389">
        <v>0.01</v>
      </c>
      <c r="J339" s="389">
        <v>0</v>
      </c>
      <c r="K339" s="390">
        <v>0</v>
      </c>
      <c r="L339" s="391">
        <f t="shared" ref="L339:P339" si="641">SUM(C339:C341)</f>
        <v>0</v>
      </c>
      <c r="M339" s="389">
        <f t="shared" si="641"/>
        <v>0</v>
      </c>
      <c r="N339" s="389">
        <f t="shared" si="641"/>
        <v>0.36</v>
      </c>
      <c r="O339" s="389">
        <f t="shared" si="641"/>
        <v>0</v>
      </c>
      <c r="P339" s="389">
        <f t="shared" si="641"/>
        <v>0.01</v>
      </c>
      <c r="Q339" s="389">
        <f t="shared" ref="Q339" si="642">SUM(H339:H341)</f>
        <v>0.08</v>
      </c>
      <c r="R339" s="389">
        <f t="shared" ref="R339" si="643">SUM(I339:I341)</f>
        <v>0.01</v>
      </c>
      <c r="S339" s="389">
        <f t="shared" ref="S339" si="644">SUM(J339:J341)</f>
        <v>0</v>
      </c>
      <c r="T339" s="389">
        <f t="shared" ref="T339" si="645">SUM(K339:K341)</f>
        <v>0</v>
      </c>
      <c r="U339" s="402">
        <f t="shared" ref="U339" si="646">AVERAGE(L339:T339)</f>
        <v>5.1111111111111114E-2</v>
      </c>
    </row>
    <row r="340" spans="1:21">
      <c r="A340" s="223">
        <v>43727</v>
      </c>
      <c r="B340" s="235">
        <v>2.5572453703703699</v>
      </c>
      <c r="C340" s="389">
        <v>0</v>
      </c>
      <c r="D340" s="389">
        <v>0</v>
      </c>
      <c r="E340" s="389">
        <v>0.01</v>
      </c>
      <c r="F340" s="389"/>
      <c r="G340" s="389">
        <v>0.01</v>
      </c>
      <c r="H340" s="389">
        <v>0</v>
      </c>
      <c r="I340" s="389"/>
      <c r="J340" s="389">
        <v>0</v>
      </c>
      <c r="K340" s="390"/>
      <c r="L340" s="391"/>
      <c r="M340" s="389"/>
      <c r="N340" s="389"/>
      <c r="O340" s="389"/>
      <c r="P340" s="389"/>
      <c r="Q340" s="389"/>
      <c r="R340" s="389"/>
      <c r="S340" s="389"/>
      <c r="T340" s="389"/>
      <c r="U340" s="402">
        <f t="shared" ref="U340" si="647">STDEV(L339:T339)/SQRT(COUNT(L339:T339))</f>
        <v>3.9561641229733165E-2</v>
      </c>
    </row>
    <row r="341" spans="1:21">
      <c r="A341" s="223">
        <v>43727</v>
      </c>
      <c r="B341" s="235">
        <v>2.5711342592592499</v>
      </c>
      <c r="C341" s="389">
        <v>0</v>
      </c>
      <c r="D341" s="389">
        <v>0</v>
      </c>
      <c r="E341" s="389">
        <v>0</v>
      </c>
      <c r="F341" s="389">
        <v>0</v>
      </c>
      <c r="G341" s="389">
        <v>0</v>
      </c>
      <c r="H341" s="389"/>
      <c r="I341" s="389">
        <v>0</v>
      </c>
      <c r="J341" s="389">
        <v>0</v>
      </c>
      <c r="K341" s="390">
        <v>0</v>
      </c>
      <c r="L341" s="391"/>
      <c r="M341" s="389"/>
      <c r="N341" s="389"/>
      <c r="O341" s="389"/>
      <c r="P341" s="389"/>
      <c r="Q341" s="389"/>
      <c r="R341" s="389"/>
      <c r="S341" s="389"/>
      <c r="T341" s="389"/>
      <c r="U341" s="402"/>
    </row>
    <row r="342" spans="1:21">
      <c r="A342" s="223">
        <v>43727</v>
      </c>
      <c r="B342" s="235">
        <v>2.58502314814814</v>
      </c>
      <c r="C342" s="389"/>
      <c r="D342" s="389"/>
      <c r="E342" s="389"/>
      <c r="F342" s="389">
        <v>0</v>
      </c>
      <c r="G342" s="389">
        <v>0.2</v>
      </c>
      <c r="H342" s="389">
        <v>0</v>
      </c>
      <c r="I342" s="389">
        <v>0</v>
      </c>
      <c r="J342" s="389">
        <v>0</v>
      </c>
      <c r="K342" s="390">
        <v>0.05</v>
      </c>
      <c r="L342" s="391">
        <f t="shared" ref="L342:P342" si="648">SUM(C342:C344)</f>
        <v>0</v>
      </c>
      <c r="M342" s="389">
        <f t="shared" si="648"/>
        <v>0.01</v>
      </c>
      <c r="N342" s="389">
        <f t="shared" si="648"/>
        <v>0</v>
      </c>
      <c r="O342" s="389">
        <f t="shared" si="648"/>
        <v>0.05</v>
      </c>
      <c r="P342" s="389">
        <f t="shared" si="648"/>
        <v>0.2</v>
      </c>
      <c r="Q342" s="389">
        <f t="shared" ref="Q342" si="649">SUM(H342:H344)</f>
        <v>0.37</v>
      </c>
      <c r="R342" s="389">
        <f t="shared" ref="R342" si="650">SUM(I342:I344)</f>
        <v>0</v>
      </c>
      <c r="S342" s="389">
        <f t="shared" ref="S342" si="651">SUM(J342:J344)</f>
        <v>0.18</v>
      </c>
      <c r="T342" s="389">
        <f t="shared" ref="T342" si="652">SUM(K342:K344)</f>
        <v>6.0000000000000005E-2</v>
      </c>
      <c r="U342" s="402">
        <f t="shared" ref="U342" si="653">AVERAGE(L342:T342)</f>
        <v>9.6666666666666679E-2</v>
      </c>
    </row>
    <row r="343" spans="1:21">
      <c r="A343" s="223">
        <v>43727</v>
      </c>
      <c r="B343" s="235">
        <v>2.5989120370370302</v>
      </c>
      <c r="C343" s="389">
        <v>0</v>
      </c>
      <c r="D343" s="389">
        <v>0.01</v>
      </c>
      <c r="E343" s="389">
        <v>0</v>
      </c>
      <c r="F343" s="389">
        <v>0</v>
      </c>
      <c r="G343" s="389">
        <v>0</v>
      </c>
      <c r="H343" s="389">
        <v>0.11</v>
      </c>
      <c r="I343" s="389">
        <v>0</v>
      </c>
      <c r="J343" s="389">
        <v>0</v>
      </c>
      <c r="K343" s="390">
        <v>0.01</v>
      </c>
      <c r="L343" s="391"/>
      <c r="M343" s="389"/>
      <c r="N343" s="389"/>
      <c r="O343" s="389"/>
      <c r="P343" s="389"/>
      <c r="Q343" s="389"/>
      <c r="R343" s="389"/>
      <c r="S343" s="389"/>
      <c r="T343" s="389"/>
      <c r="U343" s="402">
        <f t="shared" ref="U343" si="654">STDEV(L342:T342)/SQRT(COUNT(L342:T342))</f>
        <v>4.272001872658765E-2</v>
      </c>
    </row>
    <row r="344" spans="1:21">
      <c r="A344" s="223">
        <v>43727</v>
      </c>
      <c r="B344" s="235">
        <v>2.6128009259259199</v>
      </c>
      <c r="C344" s="389">
        <v>0</v>
      </c>
      <c r="D344" s="389">
        <v>0</v>
      </c>
      <c r="E344" s="389">
        <v>0</v>
      </c>
      <c r="F344" s="389">
        <v>0.05</v>
      </c>
      <c r="G344" s="389">
        <v>0</v>
      </c>
      <c r="H344" s="389">
        <v>0.26</v>
      </c>
      <c r="I344" s="389">
        <v>0</v>
      </c>
      <c r="J344" s="389">
        <v>0.18</v>
      </c>
      <c r="K344" s="390">
        <v>0</v>
      </c>
      <c r="L344" s="391"/>
      <c r="M344" s="389"/>
      <c r="N344" s="389"/>
      <c r="O344" s="389"/>
      <c r="P344" s="389"/>
      <c r="Q344" s="389"/>
      <c r="R344" s="389"/>
      <c r="S344" s="389"/>
      <c r="T344" s="389"/>
      <c r="U344" s="402"/>
    </row>
    <row r="345" spans="1:21">
      <c r="A345" s="223">
        <v>43727</v>
      </c>
      <c r="B345" s="235">
        <v>2.6266898148148101</v>
      </c>
      <c r="C345" s="389">
        <v>0.06</v>
      </c>
      <c r="D345" s="389">
        <v>0</v>
      </c>
      <c r="E345" s="389">
        <v>0</v>
      </c>
      <c r="F345" s="389">
        <v>0.01</v>
      </c>
      <c r="G345" s="389">
        <v>0</v>
      </c>
      <c r="H345" s="389">
        <v>0</v>
      </c>
      <c r="I345" s="389">
        <v>0</v>
      </c>
      <c r="J345" s="389">
        <v>0</v>
      </c>
      <c r="K345" s="390">
        <v>0.06</v>
      </c>
      <c r="L345" s="391">
        <f t="shared" ref="L345:P345" si="655">SUM(C345:C347)</f>
        <v>0.28000000000000003</v>
      </c>
      <c r="M345" s="389">
        <f t="shared" si="655"/>
        <v>0</v>
      </c>
      <c r="N345" s="389">
        <f t="shared" si="655"/>
        <v>0.01</v>
      </c>
      <c r="O345" s="389">
        <f t="shared" si="655"/>
        <v>0.01</v>
      </c>
      <c r="P345" s="389">
        <f t="shared" si="655"/>
        <v>0.01</v>
      </c>
      <c r="Q345" s="389">
        <f t="shared" ref="Q345" si="656">SUM(H345:H347)</f>
        <v>0.01</v>
      </c>
      <c r="R345" s="389">
        <f t="shared" ref="R345" si="657">SUM(I345:I347)</f>
        <v>0</v>
      </c>
      <c r="S345" s="389">
        <f t="shared" ref="S345" si="658">SUM(J345:J347)</f>
        <v>0</v>
      </c>
      <c r="T345" s="389">
        <f t="shared" ref="T345" si="659">SUM(K345:K347)</f>
        <v>6.9999999999999993E-2</v>
      </c>
      <c r="U345" s="402">
        <f t="shared" ref="U345" si="660">AVERAGE(L345:T345)</f>
        <v>4.3333333333333342E-2</v>
      </c>
    </row>
    <row r="346" spans="1:21">
      <c r="A346" s="223">
        <v>43727</v>
      </c>
      <c r="B346" s="235">
        <v>2.6405787037036998</v>
      </c>
      <c r="C346" s="389">
        <v>0.22</v>
      </c>
      <c r="D346" s="389">
        <v>0</v>
      </c>
      <c r="E346" s="389">
        <v>0.01</v>
      </c>
      <c r="F346" s="389">
        <v>0</v>
      </c>
      <c r="G346" s="389">
        <v>0.01</v>
      </c>
      <c r="H346" s="389">
        <v>0.01</v>
      </c>
      <c r="I346" s="389">
        <v>0</v>
      </c>
      <c r="J346" s="389">
        <v>0</v>
      </c>
      <c r="K346" s="390">
        <v>0.01</v>
      </c>
      <c r="L346" s="391"/>
      <c r="M346" s="389"/>
      <c r="N346" s="389"/>
      <c r="O346" s="389"/>
      <c r="P346" s="389"/>
      <c r="Q346" s="389"/>
      <c r="R346" s="389"/>
      <c r="S346" s="389"/>
      <c r="T346" s="389"/>
      <c r="U346" s="402">
        <f t="shared" ref="U346" si="661">STDEV(L345:T345)/SQRT(COUNT(L345:T345))</f>
        <v>3.0459444804161781E-2</v>
      </c>
    </row>
    <row r="347" spans="1:21">
      <c r="A347" s="223">
        <v>43727</v>
      </c>
      <c r="B347" s="235">
        <v>2.65446759259259</v>
      </c>
      <c r="C347" s="389">
        <v>0</v>
      </c>
      <c r="D347" s="389">
        <v>0</v>
      </c>
      <c r="E347" s="389">
        <v>0</v>
      </c>
      <c r="F347" s="389">
        <v>0</v>
      </c>
      <c r="G347" s="389">
        <v>0</v>
      </c>
      <c r="H347" s="389">
        <v>0</v>
      </c>
      <c r="I347" s="389">
        <v>0</v>
      </c>
      <c r="J347" s="389">
        <v>0</v>
      </c>
      <c r="K347" s="390"/>
      <c r="L347" s="391"/>
      <c r="M347" s="389"/>
      <c r="N347" s="389"/>
      <c r="O347" s="389"/>
      <c r="P347" s="389"/>
      <c r="Q347" s="389"/>
      <c r="R347" s="389"/>
      <c r="S347" s="389"/>
      <c r="T347" s="389"/>
      <c r="U347" s="402"/>
    </row>
    <row r="348" spans="1:21">
      <c r="A348" s="223">
        <v>43727</v>
      </c>
      <c r="B348" s="235">
        <v>1.6822453703703699</v>
      </c>
      <c r="C348" s="389"/>
      <c r="D348" s="389">
        <v>0</v>
      </c>
      <c r="E348" s="389"/>
      <c r="F348" s="389">
        <v>0</v>
      </c>
      <c r="G348" s="389">
        <v>0.06</v>
      </c>
      <c r="H348" s="389">
        <v>0</v>
      </c>
      <c r="I348" s="389">
        <v>0.23</v>
      </c>
      <c r="J348" s="389">
        <v>0</v>
      </c>
      <c r="K348" s="390">
        <v>0.01</v>
      </c>
      <c r="L348" s="391">
        <f t="shared" ref="L348:P348" si="662">SUM(C348:C350)</f>
        <v>0</v>
      </c>
      <c r="M348" s="389">
        <f t="shared" si="662"/>
        <v>0.24</v>
      </c>
      <c r="N348" s="389">
        <f t="shared" si="662"/>
        <v>9.9999999999999992E-2</v>
      </c>
      <c r="O348" s="389">
        <f t="shared" si="662"/>
        <v>0</v>
      </c>
      <c r="P348" s="389">
        <f t="shared" si="662"/>
        <v>0.13</v>
      </c>
      <c r="Q348" s="389">
        <f t="shared" ref="Q348" si="663">SUM(H348:H350)</f>
        <v>7.0000000000000007E-2</v>
      </c>
      <c r="R348" s="389">
        <f t="shared" ref="R348" si="664">SUM(I348:I350)</f>
        <v>0.23</v>
      </c>
      <c r="S348" s="389">
        <f t="shared" ref="S348" si="665">SUM(J348:J350)</f>
        <v>0.09</v>
      </c>
      <c r="T348" s="389">
        <f t="shared" ref="T348" si="666">SUM(K348:K350)</f>
        <v>6.9999999999999993E-2</v>
      </c>
      <c r="U348" s="402">
        <f t="shared" ref="U348" si="667">AVERAGE(L348:T348)</f>
        <v>0.10333333333333333</v>
      </c>
    </row>
    <row r="349" spans="1:21">
      <c r="A349" s="223">
        <v>43727</v>
      </c>
      <c r="B349" s="235">
        <v>1.6961342592592601</v>
      </c>
      <c r="C349" s="389">
        <v>0</v>
      </c>
      <c r="D349" s="389">
        <v>0.24</v>
      </c>
      <c r="E349" s="389">
        <v>0.09</v>
      </c>
      <c r="F349" s="389">
        <v>0</v>
      </c>
      <c r="G349" s="389">
        <v>7.0000000000000007E-2</v>
      </c>
      <c r="H349" s="389">
        <v>0</v>
      </c>
      <c r="I349" s="389">
        <v>0</v>
      </c>
      <c r="J349" s="389">
        <v>0</v>
      </c>
      <c r="K349" s="390">
        <v>0.06</v>
      </c>
      <c r="L349" s="391"/>
      <c r="M349" s="389"/>
      <c r="N349" s="389"/>
      <c r="O349" s="389"/>
      <c r="P349" s="389"/>
      <c r="Q349" s="389"/>
      <c r="R349" s="389"/>
      <c r="S349" s="389"/>
      <c r="T349" s="389"/>
      <c r="U349" s="402">
        <f t="shared" ref="U349" si="668">STDEV(L348:T348)/SQRT(COUNT(L348:T348))</f>
        <v>2.8674417556808749E-2</v>
      </c>
    </row>
    <row r="350" spans="1:21">
      <c r="A350" s="223">
        <v>43727</v>
      </c>
      <c r="B350" s="235">
        <v>1.71002314814814</v>
      </c>
      <c r="C350" s="389">
        <v>0</v>
      </c>
      <c r="D350" s="389">
        <v>0</v>
      </c>
      <c r="E350" s="389">
        <v>0.01</v>
      </c>
      <c r="F350" s="389">
        <v>0</v>
      </c>
      <c r="G350" s="389">
        <v>0</v>
      </c>
      <c r="H350" s="389">
        <v>7.0000000000000007E-2</v>
      </c>
      <c r="I350" s="389"/>
      <c r="J350" s="389">
        <v>0.09</v>
      </c>
      <c r="K350" s="390">
        <v>0</v>
      </c>
      <c r="L350" s="391"/>
      <c r="M350" s="389"/>
      <c r="N350" s="389"/>
      <c r="O350" s="389"/>
      <c r="P350" s="389"/>
      <c r="Q350" s="389"/>
      <c r="R350" s="389"/>
      <c r="S350" s="389"/>
      <c r="T350" s="389"/>
      <c r="U350" s="402"/>
    </row>
    <row r="351" spans="1:21">
      <c r="A351" s="223">
        <v>43727</v>
      </c>
      <c r="B351" s="235">
        <v>1.72391203703704</v>
      </c>
      <c r="C351" s="389">
        <v>0.02</v>
      </c>
      <c r="D351" s="389">
        <v>0.04</v>
      </c>
      <c r="E351" s="389">
        <v>0</v>
      </c>
      <c r="F351" s="389"/>
      <c r="G351" s="389">
        <v>0.09</v>
      </c>
      <c r="H351" s="389"/>
      <c r="I351" s="389">
        <v>0.05</v>
      </c>
      <c r="J351" s="389">
        <v>0</v>
      </c>
      <c r="K351" s="390">
        <v>0.02</v>
      </c>
      <c r="L351" s="391">
        <f t="shared" ref="L351:P351" si="669">SUM(C351:C353)</f>
        <v>0.04</v>
      </c>
      <c r="M351" s="389">
        <f t="shared" si="669"/>
        <v>0.04</v>
      </c>
      <c r="N351" s="389">
        <f t="shared" si="669"/>
        <v>0.13</v>
      </c>
      <c r="O351" s="389">
        <f t="shared" si="669"/>
        <v>0.17</v>
      </c>
      <c r="P351" s="389">
        <f t="shared" si="669"/>
        <v>0.23</v>
      </c>
      <c r="Q351" s="389">
        <f t="shared" ref="Q351" si="670">SUM(H351:H353)</f>
        <v>7.0000000000000007E-2</v>
      </c>
      <c r="R351" s="389">
        <f t="shared" ref="R351" si="671">SUM(I351:I353)</f>
        <v>0.05</v>
      </c>
      <c r="S351" s="389">
        <f t="shared" ref="S351" si="672">SUM(J351:J353)</f>
        <v>0.01</v>
      </c>
      <c r="T351" s="389">
        <f t="shared" ref="T351" si="673">SUM(K351:K353)</f>
        <v>0.1</v>
      </c>
      <c r="U351" s="402">
        <f t="shared" ref="U351" si="674">AVERAGE(L351:T351)</f>
        <v>9.3333333333333324E-2</v>
      </c>
    </row>
    <row r="352" spans="1:21">
      <c r="A352" s="223">
        <v>43727</v>
      </c>
      <c r="B352" s="235">
        <v>1.7378009259259199</v>
      </c>
      <c r="C352" s="389">
        <v>0.02</v>
      </c>
      <c r="D352" s="389"/>
      <c r="E352" s="389">
        <v>0</v>
      </c>
      <c r="F352" s="389"/>
      <c r="G352" s="389">
        <v>0.11</v>
      </c>
      <c r="H352" s="389"/>
      <c r="I352" s="389"/>
      <c r="J352" s="389">
        <v>0.01</v>
      </c>
      <c r="K352" s="390">
        <v>0.01</v>
      </c>
      <c r="L352" s="391"/>
      <c r="M352" s="389"/>
      <c r="N352" s="389"/>
      <c r="O352" s="389"/>
      <c r="P352" s="389"/>
      <c r="Q352" s="389"/>
      <c r="R352" s="389"/>
      <c r="S352" s="389"/>
      <c r="T352" s="389"/>
      <c r="U352" s="402">
        <f t="shared" ref="U352" si="675">STDEV(L351:T351)/SQRT(COUNT(L351:T351))</f>
        <v>2.3863035105460603E-2</v>
      </c>
    </row>
    <row r="353" spans="1:21">
      <c r="A353" s="233">
        <v>43727</v>
      </c>
      <c r="B353" s="240">
        <v>1.7516898148148099</v>
      </c>
      <c r="C353" s="389"/>
      <c r="D353" s="389"/>
      <c r="E353" s="389">
        <v>0.13</v>
      </c>
      <c r="F353" s="389">
        <v>0.17</v>
      </c>
      <c r="G353" s="389">
        <v>0.03</v>
      </c>
      <c r="H353" s="389">
        <v>7.0000000000000007E-2</v>
      </c>
      <c r="I353" s="389">
        <v>0</v>
      </c>
      <c r="J353" s="389"/>
      <c r="K353" s="390">
        <v>7.0000000000000007E-2</v>
      </c>
      <c r="L353" s="391"/>
      <c r="M353" s="389"/>
      <c r="N353" s="389"/>
      <c r="O353" s="389"/>
      <c r="P353" s="389"/>
      <c r="Q353" s="389"/>
      <c r="R353" s="389"/>
      <c r="S353" s="389"/>
      <c r="T353" s="389"/>
      <c r="U353" s="402"/>
    </row>
    <row r="354" spans="1:21">
      <c r="A354" s="233">
        <v>43727</v>
      </c>
      <c r="B354" s="240">
        <v>1.7655787037037001</v>
      </c>
      <c r="C354" s="389"/>
      <c r="D354" s="389"/>
      <c r="E354" s="389">
        <v>0</v>
      </c>
      <c r="F354" s="389"/>
      <c r="G354" s="389">
        <v>0.12</v>
      </c>
      <c r="H354" s="389">
        <v>0</v>
      </c>
      <c r="I354" s="389"/>
      <c r="J354" s="389">
        <v>0.16</v>
      </c>
      <c r="K354" s="390"/>
      <c r="L354" s="391">
        <f t="shared" ref="L354:P354" si="676">SUM(C354:C356)</f>
        <v>0.23</v>
      </c>
      <c r="M354" s="389">
        <f t="shared" si="676"/>
        <v>0</v>
      </c>
      <c r="N354" s="389">
        <f t="shared" si="676"/>
        <v>0.3</v>
      </c>
      <c r="O354" s="389">
        <f t="shared" si="676"/>
        <v>0.30000000000000004</v>
      </c>
      <c r="P354" s="389">
        <f t="shared" si="676"/>
        <v>0.31</v>
      </c>
      <c r="Q354" s="389">
        <f t="shared" ref="Q354" si="677">SUM(H354:H356)</f>
        <v>0.19</v>
      </c>
      <c r="R354" s="389">
        <f t="shared" ref="R354" si="678">SUM(I354:I356)</f>
        <v>0.17</v>
      </c>
      <c r="S354" s="389">
        <f t="shared" ref="S354" si="679">SUM(J354:J356)</f>
        <v>0.36</v>
      </c>
      <c r="T354" s="389">
        <f t="shared" ref="T354" si="680">SUM(K354:K356)</f>
        <v>0.05</v>
      </c>
      <c r="U354" s="402">
        <f t="shared" ref="U354" si="681">AVERAGE(L354:T354)</f>
        <v>0.2122222222222222</v>
      </c>
    </row>
    <row r="355" spans="1:21">
      <c r="A355" s="233">
        <v>43727</v>
      </c>
      <c r="B355" s="240">
        <v>1.77946759259259</v>
      </c>
      <c r="C355" s="389">
        <v>0</v>
      </c>
      <c r="D355" s="389"/>
      <c r="E355" s="389">
        <v>0.3</v>
      </c>
      <c r="F355" s="389">
        <v>0.13</v>
      </c>
      <c r="G355" s="389">
        <v>0.05</v>
      </c>
      <c r="H355" s="389">
        <v>0.19</v>
      </c>
      <c r="I355" s="389">
        <v>0.17</v>
      </c>
      <c r="J355" s="389"/>
      <c r="K355" s="390">
        <v>0.05</v>
      </c>
      <c r="L355" s="391"/>
      <c r="M355" s="389"/>
      <c r="N355" s="389"/>
      <c r="O355" s="389"/>
      <c r="P355" s="389"/>
      <c r="Q355" s="389"/>
      <c r="R355" s="389"/>
      <c r="S355" s="389"/>
      <c r="T355" s="389"/>
      <c r="U355" s="402">
        <f t="shared" ref="U355" si="682">STDEV(L354:T354)/SQRT(COUNT(L354:T354))</f>
        <v>4.095314998662692E-2</v>
      </c>
    </row>
    <row r="356" spans="1:21">
      <c r="A356" s="233">
        <v>43727</v>
      </c>
      <c r="B356" s="240">
        <v>1.79335648148148</v>
      </c>
      <c r="C356" s="389">
        <v>0.23</v>
      </c>
      <c r="D356" s="389"/>
      <c r="E356" s="389">
        <v>0</v>
      </c>
      <c r="F356" s="389">
        <v>0.17</v>
      </c>
      <c r="G356" s="389">
        <v>0.14000000000000001</v>
      </c>
      <c r="H356" s="389"/>
      <c r="I356" s="389">
        <v>0</v>
      </c>
      <c r="J356" s="389">
        <v>0.2</v>
      </c>
      <c r="K356" s="390"/>
      <c r="L356" s="391"/>
      <c r="M356" s="389"/>
      <c r="N356" s="389"/>
      <c r="O356" s="389"/>
      <c r="P356" s="389"/>
      <c r="Q356" s="389"/>
      <c r="R356" s="389"/>
      <c r="S356" s="389"/>
      <c r="T356" s="389"/>
      <c r="U356" s="402"/>
    </row>
    <row r="357" spans="1:21">
      <c r="A357" s="233">
        <v>43727</v>
      </c>
      <c r="B357" s="240">
        <v>1.8072453703703699</v>
      </c>
      <c r="C357" s="389">
        <v>0.02</v>
      </c>
      <c r="D357" s="389">
        <v>0.1</v>
      </c>
      <c r="E357" s="389">
        <v>0</v>
      </c>
      <c r="F357" s="389">
        <v>0.04</v>
      </c>
      <c r="G357" s="389">
        <v>0.15</v>
      </c>
      <c r="H357" s="389">
        <v>0.15</v>
      </c>
      <c r="I357" s="389">
        <v>0.1</v>
      </c>
      <c r="J357" s="389">
        <v>0.08</v>
      </c>
      <c r="K357" s="390">
        <v>0.16</v>
      </c>
      <c r="L357" s="391">
        <f t="shared" ref="L357:P357" si="683">SUM(C357:C359)</f>
        <v>0.47000000000000003</v>
      </c>
      <c r="M357" s="389">
        <f t="shared" si="683"/>
        <v>0.12</v>
      </c>
      <c r="N357" s="389">
        <f t="shared" si="683"/>
        <v>0.24</v>
      </c>
      <c r="O357" s="389">
        <f t="shared" si="683"/>
        <v>0.33</v>
      </c>
      <c r="P357" s="389">
        <f t="shared" si="683"/>
        <v>0.28000000000000003</v>
      </c>
      <c r="Q357" s="389">
        <f t="shared" ref="Q357" si="684">SUM(H357:H359)</f>
        <v>0.26</v>
      </c>
      <c r="R357" s="389">
        <f t="shared" ref="R357" si="685">SUM(I357:I359)</f>
        <v>0.33</v>
      </c>
      <c r="S357" s="389">
        <f t="shared" ref="S357" si="686">SUM(J357:J359)</f>
        <v>0.31</v>
      </c>
      <c r="T357" s="389">
        <f t="shared" ref="T357" si="687">SUM(K357:K359)</f>
        <v>0.33999999999999997</v>
      </c>
      <c r="U357" s="402">
        <f t="shared" ref="U357" si="688">AVERAGE(L357:T357)</f>
        <v>0.29777777777777781</v>
      </c>
    </row>
    <row r="358" spans="1:21">
      <c r="A358" s="233">
        <v>43727</v>
      </c>
      <c r="B358" s="240">
        <v>1.8211342592592601</v>
      </c>
      <c r="C358" s="389">
        <v>0.06</v>
      </c>
      <c r="D358" s="389">
        <v>0.01</v>
      </c>
      <c r="E358" s="389">
        <v>0.24</v>
      </c>
      <c r="F358" s="389">
        <v>0.23</v>
      </c>
      <c r="G358" s="389">
        <v>0.13</v>
      </c>
      <c r="H358" s="389">
        <v>0.11</v>
      </c>
      <c r="I358" s="389">
        <v>0.04</v>
      </c>
      <c r="J358" s="389"/>
      <c r="K358" s="390">
        <v>0.03</v>
      </c>
      <c r="L358" s="391"/>
      <c r="M358" s="389"/>
      <c r="N358" s="389"/>
      <c r="O358" s="389"/>
      <c r="P358" s="389"/>
      <c r="Q358" s="389"/>
      <c r="R358" s="389"/>
      <c r="S358" s="389"/>
      <c r="T358" s="389"/>
      <c r="U358" s="402">
        <f t="shared" ref="U358" si="689">STDEV(L357:T357)/SQRT(COUNT(L357:T357))</f>
        <v>3.1259566436967097E-2</v>
      </c>
    </row>
    <row r="359" spans="1:21">
      <c r="A359" s="233">
        <v>43727</v>
      </c>
      <c r="B359" s="240">
        <v>1.83502314814815</v>
      </c>
      <c r="C359" s="389">
        <v>0.39</v>
      </c>
      <c r="D359" s="389">
        <v>0.01</v>
      </c>
      <c r="E359" s="389">
        <v>0</v>
      </c>
      <c r="F359" s="389">
        <v>0.06</v>
      </c>
      <c r="G359" s="389"/>
      <c r="H359" s="389">
        <v>0</v>
      </c>
      <c r="I359" s="389">
        <v>0.19</v>
      </c>
      <c r="J359" s="389">
        <v>0.23</v>
      </c>
      <c r="K359" s="390">
        <v>0.15</v>
      </c>
      <c r="L359" s="391"/>
      <c r="M359" s="389"/>
      <c r="N359" s="389"/>
      <c r="O359" s="389"/>
      <c r="P359" s="389"/>
      <c r="Q359" s="389"/>
      <c r="R359" s="389"/>
      <c r="S359" s="389"/>
      <c r="T359" s="389"/>
      <c r="U359" s="402"/>
    </row>
    <row r="360" spans="1:21">
      <c r="A360" s="233">
        <v>43727</v>
      </c>
      <c r="B360" s="240">
        <v>1.84891203703703</v>
      </c>
      <c r="C360" s="389">
        <v>0.02</v>
      </c>
      <c r="D360" s="389">
        <v>0.2</v>
      </c>
      <c r="E360" s="389">
        <v>0</v>
      </c>
      <c r="F360" s="389">
        <v>0.13</v>
      </c>
      <c r="G360" s="389">
        <v>0.04</v>
      </c>
      <c r="H360" s="389"/>
      <c r="I360" s="389">
        <v>0.19</v>
      </c>
      <c r="J360" s="389">
        <v>0.14000000000000001</v>
      </c>
      <c r="K360" s="390">
        <v>0.09</v>
      </c>
      <c r="L360" s="391">
        <f t="shared" ref="L360:P360" si="690">SUM(C360:C362)</f>
        <v>0.15</v>
      </c>
      <c r="M360" s="389">
        <f t="shared" si="690"/>
        <v>0.2</v>
      </c>
      <c r="N360" s="389">
        <f t="shared" si="690"/>
        <v>0.39</v>
      </c>
      <c r="O360" s="389">
        <f t="shared" si="690"/>
        <v>0.4</v>
      </c>
      <c r="P360" s="389">
        <f t="shared" si="690"/>
        <v>0.37</v>
      </c>
      <c r="Q360" s="389">
        <f t="shared" ref="Q360" si="691">SUM(H360:H362)</f>
        <v>0.28000000000000003</v>
      </c>
      <c r="R360" s="389">
        <f t="shared" ref="R360" si="692">SUM(I360:I362)</f>
        <v>0.25</v>
      </c>
      <c r="S360" s="389">
        <f t="shared" ref="S360" si="693">SUM(J360:J362)</f>
        <v>0.14000000000000001</v>
      </c>
      <c r="T360" s="389">
        <f t="shared" ref="T360" si="694">SUM(K360:K362)</f>
        <v>0.29000000000000004</v>
      </c>
      <c r="U360" s="402">
        <f t="shared" ref="U360" si="695">AVERAGE(L360:T360)</f>
        <v>0.27444444444444449</v>
      </c>
    </row>
    <row r="361" spans="1:21">
      <c r="A361" s="233">
        <v>43727</v>
      </c>
      <c r="B361" s="240">
        <v>1.8628009259259199</v>
      </c>
      <c r="C361" s="389"/>
      <c r="D361" s="389"/>
      <c r="E361" s="389">
        <v>0.16</v>
      </c>
      <c r="F361" s="389">
        <v>0.12</v>
      </c>
      <c r="G361" s="389">
        <v>0.32</v>
      </c>
      <c r="H361" s="389">
        <v>0.28000000000000003</v>
      </c>
      <c r="I361" s="389">
        <v>0.06</v>
      </c>
      <c r="J361" s="389">
        <v>0</v>
      </c>
      <c r="K361" s="390">
        <v>0</v>
      </c>
      <c r="L361" s="391"/>
      <c r="M361" s="389"/>
      <c r="N361" s="389"/>
      <c r="O361" s="389"/>
      <c r="P361" s="389"/>
      <c r="Q361" s="389"/>
      <c r="R361" s="389"/>
      <c r="S361" s="389"/>
      <c r="T361" s="389"/>
      <c r="U361" s="402">
        <f t="shared" ref="U361" si="696">STDEV(L360:T360)/SQRT(COUNT(L360:T360))</f>
        <v>3.2960882164869608E-2</v>
      </c>
    </row>
    <row r="362" spans="1:21">
      <c r="A362" s="233">
        <v>43727</v>
      </c>
      <c r="B362" s="240">
        <v>1.8766898148148099</v>
      </c>
      <c r="C362" s="389">
        <v>0.13</v>
      </c>
      <c r="D362" s="389"/>
      <c r="E362" s="389">
        <v>0.23</v>
      </c>
      <c r="F362" s="389">
        <v>0.15</v>
      </c>
      <c r="G362" s="389">
        <v>0.01</v>
      </c>
      <c r="H362" s="389"/>
      <c r="I362" s="389">
        <v>0</v>
      </c>
      <c r="J362" s="389"/>
      <c r="K362" s="390">
        <v>0.2</v>
      </c>
      <c r="L362" s="391"/>
      <c r="M362" s="389"/>
      <c r="N362" s="389"/>
      <c r="O362" s="389"/>
      <c r="P362" s="389"/>
      <c r="Q362" s="389"/>
      <c r="R362" s="389"/>
      <c r="S362" s="389"/>
      <c r="T362" s="389"/>
      <c r="U362" s="402"/>
    </row>
    <row r="363" spans="1:21">
      <c r="A363" s="233">
        <v>43727</v>
      </c>
      <c r="B363" s="240">
        <v>1.8905787037037001</v>
      </c>
      <c r="C363" s="389">
        <v>0.32</v>
      </c>
      <c r="D363" s="389"/>
      <c r="E363" s="389">
        <v>0</v>
      </c>
      <c r="F363" s="389">
        <v>0</v>
      </c>
      <c r="G363" s="389"/>
      <c r="H363" s="389">
        <v>0</v>
      </c>
      <c r="I363" s="389">
        <v>0.15</v>
      </c>
      <c r="J363" s="389">
        <v>7.0000000000000007E-2</v>
      </c>
      <c r="K363" s="390"/>
      <c r="L363" s="391">
        <f t="shared" ref="L363:P363" si="697">SUM(C363:C365)</f>
        <v>0.63</v>
      </c>
      <c r="M363" s="389">
        <f t="shared" si="697"/>
        <v>0.22</v>
      </c>
      <c r="N363" s="389">
        <f t="shared" si="697"/>
        <v>0</v>
      </c>
      <c r="O363" s="389">
        <f t="shared" si="697"/>
        <v>0.25</v>
      </c>
      <c r="P363" s="389">
        <f t="shared" si="697"/>
        <v>0.13</v>
      </c>
      <c r="Q363" s="389">
        <f t="shared" ref="Q363" si="698">SUM(H363:H365)</f>
        <v>0.28000000000000003</v>
      </c>
      <c r="R363" s="389">
        <f t="shared" ref="R363" si="699">SUM(I363:I365)</f>
        <v>0.41000000000000003</v>
      </c>
      <c r="S363" s="389">
        <f t="shared" ref="S363" si="700">SUM(J363:J365)</f>
        <v>0.49</v>
      </c>
      <c r="T363" s="389">
        <f t="shared" ref="T363" si="701">SUM(K363:K365)</f>
        <v>0.41000000000000003</v>
      </c>
      <c r="U363" s="402">
        <f t="shared" ref="U363" si="702">AVERAGE(L363:T363)</f>
        <v>0.31333333333333335</v>
      </c>
    </row>
    <row r="364" spans="1:21">
      <c r="A364" s="233">
        <v>43727</v>
      </c>
      <c r="B364" s="240">
        <v>1.90446759259259</v>
      </c>
      <c r="C364" s="389">
        <v>0.31</v>
      </c>
      <c r="D364" s="389">
        <v>0</v>
      </c>
      <c r="E364" s="389">
        <v>0</v>
      </c>
      <c r="F364" s="389">
        <v>0.14000000000000001</v>
      </c>
      <c r="G364" s="389"/>
      <c r="H364" s="389">
        <v>0.17</v>
      </c>
      <c r="I364" s="389">
        <v>0.26</v>
      </c>
      <c r="J364" s="389">
        <v>0.21</v>
      </c>
      <c r="K364" s="390">
        <v>0.09</v>
      </c>
      <c r="L364" s="391"/>
      <c r="M364" s="389"/>
      <c r="N364" s="389"/>
      <c r="O364" s="389"/>
      <c r="P364" s="389"/>
      <c r="Q364" s="389"/>
      <c r="R364" s="389"/>
      <c r="S364" s="389"/>
      <c r="T364" s="389"/>
      <c r="U364" s="402">
        <f t="shared" ref="U364" si="703">STDEV(L363:T363)/SQRT(COUNT(L363:T363))</f>
        <v>6.4096281743431377E-2</v>
      </c>
    </row>
    <row r="365" spans="1:21">
      <c r="A365" s="233">
        <v>43727</v>
      </c>
      <c r="B365" s="240">
        <v>1.91835648148148</v>
      </c>
      <c r="C365" s="389"/>
      <c r="D365" s="389">
        <v>0.22</v>
      </c>
      <c r="E365" s="389"/>
      <c r="F365" s="389">
        <v>0.11</v>
      </c>
      <c r="G365" s="389">
        <v>0.13</v>
      </c>
      <c r="H365" s="389">
        <v>0.11</v>
      </c>
      <c r="I365" s="389">
        <v>0</v>
      </c>
      <c r="J365" s="389">
        <v>0.21</v>
      </c>
      <c r="K365" s="390">
        <v>0.32</v>
      </c>
      <c r="L365" s="391"/>
      <c r="M365" s="389"/>
      <c r="N365" s="389"/>
      <c r="O365" s="389"/>
      <c r="P365" s="389"/>
      <c r="Q365" s="389"/>
      <c r="R365" s="389"/>
      <c r="S365" s="389"/>
      <c r="T365" s="389"/>
      <c r="U365" s="402"/>
    </row>
    <row r="366" spans="1:21">
      <c r="A366" s="233">
        <v>43727</v>
      </c>
      <c r="B366" s="240">
        <v>1.9322453703703699</v>
      </c>
      <c r="C366" s="389">
        <v>0</v>
      </c>
      <c r="D366" s="389">
        <v>0</v>
      </c>
      <c r="E366" s="389">
        <v>0</v>
      </c>
      <c r="F366" s="389">
        <v>0.32</v>
      </c>
      <c r="G366" s="389">
        <v>0.15</v>
      </c>
      <c r="H366" s="389">
        <v>0.16</v>
      </c>
      <c r="I366" s="389">
        <v>0</v>
      </c>
      <c r="J366" s="389">
        <v>0</v>
      </c>
      <c r="K366" s="390"/>
      <c r="L366" s="391">
        <f t="shared" ref="L366:P366" si="704">SUM(C366:C368)</f>
        <v>0</v>
      </c>
      <c r="M366" s="389">
        <f t="shared" si="704"/>
        <v>0.38</v>
      </c>
      <c r="N366" s="389">
        <f t="shared" si="704"/>
        <v>0.1</v>
      </c>
      <c r="O366" s="389">
        <f t="shared" si="704"/>
        <v>0.43</v>
      </c>
      <c r="P366" s="389">
        <f t="shared" si="704"/>
        <v>0.16999999999999998</v>
      </c>
      <c r="Q366" s="389">
        <f t="shared" ref="Q366" si="705">SUM(H366:H368)</f>
        <v>0.16</v>
      </c>
      <c r="R366" s="389">
        <f t="shared" ref="R366" si="706">SUM(I366:I368)</f>
        <v>0.38</v>
      </c>
      <c r="S366" s="389">
        <f t="shared" ref="S366" si="707">SUM(J366:J368)</f>
        <v>0.29000000000000004</v>
      </c>
      <c r="T366" s="389">
        <f t="shared" ref="T366" si="708">SUM(K366:K368)</f>
        <v>0.19</v>
      </c>
      <c r="U366" s="402">
        <f t="shared" ref="U366" si="709">AVERAGE(L366:T366)</f>
        <v>0.23333333333333328</v>
      </c>
    </row>
    <row r="367" spans="1:21">
      <c r="A367" s="233">
        <v>43727</v>
      </c>
      <c r="B367" s="240">
        <v>1.9461342592592601</v>
      </c>
      <c r="C367" s="389"/>
      <c r="D367" s="389">
        <v>0</v>
      </c>
      <c r="E367" s="389">
        <v>0.04</v>
      </c>
      <c r="F367" s="389">
        <v>0.11</v>
      </c>
      <c r="G367" s="389">
        <v>0.02</v>
      </c>
      <c r="H367" s="389"/>
      <c r="I367" s="389">
        <v>0.05</v>
      </c>
      <c r="J367" s="389">
        <v>0.19</v>
      </c>
      <c r="K367" s="390">
        <v>0.11</v>
      </c>
      <c r="L367" s="391"/>
      <c r="M367" s="389"/>
      <c r="N367" s="389"/>
      <c r="O367" s="389"/>
      <c r="P367" s="389"/>
      <c r="Q367" s="389"/>
      <c r="R367" s="389"/>
      <c r="S367" s="389"/>
      <c r="T367" s="389"/>
      <c r="U367" s="402">
        <f t="shared" ref="U367" si="710">STDEV(L366:T366)/SQRT(COUNT(L366:T366))</f>
        <v>4.8362060428489735E-2</v>
      </c>
    </row>
    <row r="368" spans="1:21">
      <c r="A368" s="233">
        <v>43727</v>
      </c>
      <c r="B368" s="240">
        <v>1.96002314814815</v>
      </c>
      <c r="C368" s="389">
        <v>0</v>
      </c>
      <c r="D368" s="389">
        <v>0.38</v>
      </c>
      <c r="E368" s="389">
        <v>0.06</v>
      </c>
      <c r="F368" s="389">
        <v>0</v>
      </c>
      <c r="G368" s="389">
        <v>0</v>
      </c>
      <c r="H368" s="389">
        <v>0</v>
      </c>
      <c r="I368" s="389">
        <v>0.33</v>
      </c>
      <c r="J368" s="389">
        <v>0.1</v>
      </c>
      <c r="K368" s="390">
        <v>0.08</v>
      </c>
      <c r="L368" s="391"/>
      <c r="M368" s="389"/>
      <c r="N368" s="389"/>
      <c r="O368" s="389"/>
      <c r="P368" s="389"/>
      <c r="Q368" s="389"/>
      <c r="R368" s="389"/>
      <c r="S368" s="389"/>
      <c r="T368" s="389"/>
      <c r="U368" s="402"/>
    </row>
    <row r="369" spans="1:21">
      <c r="A369" s="233">
        <v>43727</v>
      </c>
      <c r="B369" s="240">
        <v>1.97391203703703</v>
      </c>
      <c r="C369" s="389">
        <v>7.0000000000000007E-2</v>
      </c>
      <c r="D369" s="389"/>
      <c r="E369" s="389"/>
      <c r="F369" s="389">
        <v>0.1</v>
      </c>
      <c r="G369" s="389"/>
      <c r="H369" s="389">
        <v>0</v>
      </c>
      <c r="I369" s="389">
        <v>0</v>
      </c>
      <c r="J369" s="389">
        <v>0</v>
      </c>
      <c r="K369" s="390">
        <v>0.05</v>
      </c>
      <c r="L369" s="391">
        <f t="shared" ref="L369:P369" si="711">SUM(C369:C371)</f>
        <v>7.0000000000000007E-2</v>
      </c>
      <c r="M369" s="389">
        <f t="shared" si="711"/>
        <v>0</v>
      </c>
      <c r="N369" s="389">
        <f t="shared" si="711"/>
        <v>0.14000000000000001</v>
      </c>
      <c r="O369" s="389">
        <f t="shared" si="711"/>
        <v>0.1</v>
      </c>
      <c r="P369" s="389">
        <f t="shared" si="711"/>
        <v>0.25</v>
      </c>
      <c r="Q369" s="389">
        <f t="shared" ref="Q369" si="712">SUM(H369:H371)</f>
        <v>0.26</v>
      </c>
      <c r="R369" s="389">
        <f t="shared" ref="R369" si="713">SUM(I369:I371)</f>
        <v>0.37</v>
      </c>
      <c r="S369" s="389">
        <f t="shared" ref="S369" si="714">SUM(J369:J371)</f>
        <v>0</v>
      </c>
      <c r="T369" s="389">
        <f t="shared" ref="T369" si="715">SUM(K369:K371)</f>
        <v>0.31</v>
      </c>
      <c r="U369" s="402">
        <f t="shared" ref="U369" si="716">AVERAGE(L369:T369)</f>
        <v>0.16666666666666666</v>
      </c>
    </row>
    <row r="370" spans="1:21">
      <c r="A370" s="233">
        <v>43727</v>
      </c>
      <c r="B370" s="240">
        <v>1.9878009259259199</v>
      </c>
      <c r="C370" s="389">
        <v>0</v>
      </c>
      <c r="D370" s="389">
        <v>0</v>
      </c>
      <c r="E370" s="389">
        <v>0.14000000000000001</v>
      </c>
      <c r="F370" s="389">
        <v>0</v>
      </c>
      <c r="G370" s="389">
        <v>0.11</v>
      </c>
      <c r="H370" s="389">
        <v>0.03</v>
      </c>
      <c r="I370" s="389">
        <v>0</v>
      </c>
      <c r="J370" s="389"/>
      <c r="K370" s="390">
        <v>7.0000000000000007E-2</v>
      </c>
      <c r="L370" s="391"/>
      <c r="M370" s="389"/>
      <c r="N370" s="389"/>
      <c r="O370" s="389"/>
      <c r="P370" s="389"/>
      <c r="Q370" s="389"/>
      <c r="R370" s="389"/>
      <c r="S370" s="389"/>
      <c r="T370" s="389"/>
      <c r="U370" s="402">
        <f t="shared" ref="U370" si="717">STDEV(L369:T369)/SQRT(COUNT(L369:T369))</f>
        <v>4.5276925690687087E-2</v>
      </c>
    </row>
    <row r="371" spans="1:21">
      <c r="A371" s="233">
        <v>43728</v>
      </c>
      <c r="B371" s="240">
        <v>2.001689814814815</v>
      </c>
      <c r="C371" s="389">
        <v>0</v>
      </c>
      <c r="D371" s="389"/>
      <c r="E371" s="389">
        <v>0</v>
      </c>
      <c r="F371" s="389"/>
      <c r="G371" s="389">
        <v>0.14000000000000001</v>
      </c>
      <c r="H371" s="389">
        <v>0.23</v>
      </c>
      <c r="I371" s="389">
        <v>0.37</v>
      </c>
      <c r="J371" s="389">
        <v>0</v>
      </c>
      <c r="K371" s="390">
        <v>0.19</v>
      </c>
      <c r="L371" s="391"/>
      <c r="M371" s="389"/>
      <c r="N371" s="389"/>
      <c r="O371" s="389"/>
      <c r="P371" s="389"/>
      <c r="Q371" s="389"/>
      <c r="R371" s="389"/>
      <c r="S371" s="389"/>
      <c r="T371" s="389"/>
      <c r="U371" s="402"/>
    </row>
    <row r="372" spans="1:21">
      <c r="A372" s="233">
        <v>43728</v>
      </c>
      <c r="B372" s="240">
        <v>2.0155787037036998</v>
      </c>
      <c r="C372" s="389">
        <v>0.18</v>
      </c>
      <c r="D372" s="389">
        <v>0</v>
      </c>
      <c r="E372" s="389">
        <v>0.32</v>
      </c>
      <c r="F372" s="389">
        <v>0.22</v>
      </c>
      <c r="G372" s="389">
        <v>0</v>
      </c>
      <c r="H372" s="389">
        <v>0.19</v>
      </c>
      <c r="I372" s="389">
        <v>0</v>
      </c>
      <c r="J372" s="389">
        <v>0.16</v>
      </c>
      <c r="K372" s="390">
        <v>0.01</v>
      </c>
      <c r="L372" s="391">
        <f t="shared" ref="L372:P372" si="718">SUM(C372:C374)</f>
        <v>0.26</v>
      </c>
      <c r="M372" s="389">
        <f t="shared" si="718"/>
        <v>0.14000000000000001</v>
      </c>
      <c r="N372" s="389">
        <f t="shared" si="718"/>
        <v>0.53</v>
      </c>
      <c r="O372" s="389">
        <f t="shared" si="718"/>
        <v>0.31000000000000005</v>
      </c>
      <c r="P372" s="389">
        <f t="shared" si="718"/>
        <v>0</v>
      </c>
      <c r="Q372" s="389">
        <f t="shared" ref="Q372" si="719">SUM(H372:H374)</f>
        <v>0.19</v>
      </c>
      <c r="R372" s="389">
        <f t="shared" ref="R372" si="720">SUM(I372:I374)</f>
        <v>0</v>
      </c>
      <c r="S372" s="389">
        <f t="shared" ref="S372" si="721">SUM(J372:J374)</f>
        <v>0.47</v>
      </c>
      <c r="T372" s="389">
        <f t="shared" ref="T372" si="722">SUM(K372:K374)</f>
        <v>0.18</v>
      </c>
      <c r="U372" s="402">
        <f t="shared" ref="U372" si="723">AVERAGE(L372:T372)</f>
        <v>0.23111111111111113</v>
      </c>
    </row>
    <row r="373" spans="1:21">
      <c r="A373" s="233">
        <v>43728</v>
      </c>
      <c r="B373" s="240">
        <v>2.02946759259259</v>
      </c>
      <c r="C373" s="389">
        <v>0.08</v>
      </c>
      <c r="D373" s="389">
        <v>0.14000000000000001</v>
      </c>
      <c r="E373" s="389">
        <v>0.21</v>
      </c>
      <c r="F373" s="389">
        <v>7.0000000000000007E-2</v>
      </c>
      <c r="G373" s="389"/>
      <c r="H373" s="389">
        <v>0</v>
      </c>
      <c r="I373" s="389">
        <v>0</v>
      </c>
      <c r="J373" s="389">
        <v>0.1</v>
      </c>
      <c r="K373" s="390">
        <v>7.0000000000000007E-2</v>
      </c>
      <c r="L373" s="391"/>
      <c r="M373" s="389"/>
      <c r="N373" s="389"/>
      <c r="O373" s="389"/>
      <c r="P373" s="389"/>
      <c r="Q373" s="389"/>
      <c r="R373" s="389"/>
      <c r="S373" s="389"/>
      <c r="T373" s="389"/>
      <c r="U373" s="402">
        <f t="shared" ref="U373" si="724">STDEV(L372:T372)/SQRT(COUNT(L372:T372))</f>
        <v>6.1563978565311421E-2</v>
      </c>
    </row>
    <row r="374" spans="1:21">
      <c r="A374" s="233">
        <v>43728</v>
      </c>
      <c r="B374" s="240">
        <v>2.0433564814814802</v>
      </c>
      <c r="C374" s="389">
        <v>0</v>
      </c>
      <c r="D374" s="389">
        <v>0</v>
      </c>
      <c r="E374" s="389">
        <v>0</v>
      </c>
      <c r="F374" s="389">
        <v>0.02</v>
      </c>
      <c r="G374" s="389"/>
      <c r="H374" s="389"/>
      <c r="I374" s="389">
        <v>0</v>
      </c>
      <c r="J374" s="389">
        <v>0.21</v>
      </c>
      <c r="K374" s="390">
        <v>0.1</v>
      </c>
      <c r="L374" s="391"/>
      <c r="M374" s="389"/>
      <c r="N374" s="389"/>
      <c r="O374" s="389"/>
      <c r="P374" s="389"/>
      <c r="Q374" s="389"/>
      <c r="R374" s="389"/>
      <c r="S374" s="389"/>
      <c r="T374" s="389"/>
      <c r="U374" s="402"/>
    </row>
    <row r="375" spans="1:21">
      <c r="A375" s="233">
        <v>43728</v>
      </c>
      <c r="B375" s="240">
        <v>2.0572453703703699</v>
      </c>
      <c r="C375" s="389">
        <v>0.09</v>
      </c>
      <c r="D375" s="389"/>
      <c r="E375" s="389"/>
      <c r="F375" s="389">
        <v>0.02</v>
      </c>
      <c r="G375" s="389">
        <v>0</v>
      </c>
      <c r="H375" s="389">
        <v>0</v>
      </c>
      <c r="I375" s="389">
        <v>0.24</v>
      </c>
      <c r="J375" s="389"/>
      <c r="K375" s="390">
        <v>0</v>
      </c>
      <c r="L375" s="391">
        <f t="shared" ref="L375:P375" si="725">SUM(C375:C377)</f>
        <v>0.4</v>
      </c>
      <c r="M375" s="389">
        <f t="shared" si="725"/>
        <v>0.58000000000000007</v>
      </c>
      <c r="N375" s="389">
        <f t="shared" si="725"/>
        <v>0.18</v>
      </c>
      <c r="O375" s="389">
        <f t="shared" si="725"/>
        <v>0.22999999999999998</v>
      </c>
      <c r="P375" s="389">
        <f t="shared" si="725"/>
        <v>0.25</v>
      </c>
      <c r="Q375" s="389">
        <f t="shared" ref="Q375" si="726">SUM(H375:H377)</f>
        <v>0.17</v>
      </c>
      <c r="R375" s="389">
        <f t="shared" ref="R375" si="727">SUM(I375:I377)</f>
        <v>0.51</v>
      </c>
      <c r="S375" s="389">
        <f t="shared" ref="S375" si="728">SUM(J375:J377)</f>
        <v>0</v>
      </c>
      <c r="T375" s="389">
        <f t="shared" ref="T375" si="729">SUM(K375:K377)</f>
        <v>0.14000000000000001</v>
      </c>
      <c r="U375" s="402">
        <f t="shared" ref="U375" si="730">AVERAGE(L375:T375)</f>
        <v>0.27333333333333337</v>
      </c>
    </row>
    <row r="376" spans="1:21">
      <c r="A376" s="233">
        <v>43728</v>
      </c>
      <c r="B376" s="240">
        <v>2.0711342592592601</v>
      </c>
      <c r="C376" s="389">
        <v>0.2</v>
      </c>
      <c r="D376" s="389">
        <v>0.32</v>
      </c>
      <c r="E376" s="389">
        <v>0</v>
      </c>
      <c r="F376" s="389">
        <v>0.21</v>
      </c>
      <c r="G376" s="389">
        <v>0.11</v>
      </c>
      <c r="H376" s="389">
        <v>0</v>
      </c>
      <c r="I376" s="389">
        <v>0.27</v>
      </c>
      <c r="J376" s="389">
        <v>0</v>
      </c>
      <c r="K376" s="390">
        <v>0.08</v>
      </c>
      <c r="L376" s="391"/>
      <c r="M376" s="389"/>
      <c r="N376" s="389"/>
      <c r="O376" s="389"/>
      <c r="P376" s="389"/>
      <c r="Q376" s="389"/>
      <c r="R376" s="389"/>
      <c r="S376" s="389"/>
      <c r="T376" s="389"/>
      <c r="U376" s="402">
        <f t="shared" ref="U376" si="731">STDEV(L375:T375)/SQRT(COUNT(L375:T375))</f>
        <v>6.2405484089496838E-2</v>
      </c>
    </row>
    <row r="377" spans="1:21">
      <c r="A377" s="233">
        <v>43728</v>
      </c>
      <c r="B377" s="240">
        <v>2.0850231481481498</v>
      </c>
      <c r="C377" s="389">
        <v>0.11</v>
      </c>
      <c r="D377" s="389">
        <v>0.26</v>
      </c>
      <c r="E377" s="389">
        <v>0.18</v>
      </c>
      <c r="F377" s="389">
        <v>0</v>
      </c>
      <c r="G377" s="389">
        <v>0.14000000000000001</v>
      </c>
      <c r="H377" s="389">
        <v>0.17</v>
      </c>
      <c r="I377" s="389">
        <v>0</v>
      </c>
      <c r="J377" s="389">
        <v>0</v>
      </c>
      <c r="K377" s="390">
        <v>0.06</v>
      </c>
      <c r="L377" s="391"/>
      <c r="M377" s="389"/>
      <c r="N377" s="389"/>
      <c r="O377" s="389"/>
      <c r="P377" s="389"/>
      <c r="Q377" s="389"/>
      <c r="R377" s="389"/>
      <c r="S377" s="389"/>
      <c r="T377" s="389"/>
      <c r="U377" s="402"/>
    </row>
    <row r="378" spans="1:21">
      <c r="A378" s="233">
        <v>43728</v>
      </c>
      <c r="B378" s="240">
        <v>2.0989120370370302</v>
      </c>
      <c r="C378" s="389">
        <v>0.09</v>
      </c>
      <c r="D378" s="389"/>
      <c r="E378" s="389">
        <v>0.18</v>
      </c>
      <c r="F378" s="389">
        <v>0</v>
      </c>
      <c r="G378" s="389"/>
      <c r="H378" s="389">
        <v>0.08</v>
      </c>
      <c r="I378" s="389"/>
      <c r="J378" s="389">
        <v>0</v>
      </c>
      <c r="K378" s="390">
        <v>0</v>
      </c>
      <c r="L378" s="391">
        <f t="shared" ref="L378:P378" si="732">SUM(C378:C380)</f>
        <v>0.3</v>
      </c>
      <c r="M378" s="389">
        <f t="shared" si="732"/>
        <v>0</v>
      </c>
      <c r="N378" s="389">
        <f t="shared" si="732"/>
        <v>0.18</v>
      </c>
      <c r="O378" s="389">
        <f t="shared" si="732"/>
        <v>0.19</v>
      </c>
      <c r="P378" s="389">
        <f t="shared" si="732"/>
        <v>0</v>
      </c>
      <c r="Q378" s="389">
        <f t="shared" ref="Q378" si="733">SUM(H378:H380)</f>
        <v>0.14000000000000001</v>
      </c>
      <c r="R378" s="389">
        <f t="shared" ref="R378" si="734">SUM(I378:I380)</f>
        <v>0</v>
      </c>
      <c r="S378" s="389">
        <f t="shared" ref="S378" si="735">SUM(J378:J380)</f>
        <v>0.34</v>
      </c>
      <c r="T378" s="389">
        <f t="shared" ref="T378" si="736">SUM(K378:K380)</f>
        <v>0.17</v>
      </c>
      <c r="U378" s="402">
        <f t="shared" ref="U378" si="737">AVERAGE(L378:T378)</f>
        <v>0.14666666666666664</v>
      </c>
    </row>
    <row r="379" spans="1:21">
      <c r="A379" s="233">
        <v>43728</v>
      </c>
      <c r="B379" s="240">
        <v>2.1128009259259199</v>
      </c>
      <c r="C379" s="389">
        <v>0</v>
      </c>
      <c r="D379" s="389">
        <v>0</v>
      </c>
      <c r="E379" s="389">
        <v>0</v>
      </c>
      <c r="F379" s="389">
        <v>0</v>
      </c>
      <c r="G379" s="389">
        <v>0</v>
      </c>
      <c r="H379" s="389">
        <v>0.06</v>
      </c>
      <c r="I379" s="389">
        <v>0</v>
      </c>
      <c r="J379" s="389">
        <v>0.08</v>
      </c>
      <c r="K379" s="390">
        <v>0.17</v>
      </c>
      <c r="L379" s="391"/>
      <c r="M379" s="389"/>
      <c r="N379" s="389"/>
      <c r="O379" s="389"/>
      <c r="P379" s="389"/>
      <c r="Q379" s="389"/>
      <c r="R379" s="389"/>
      <c r="S379" s="389"/>
      <c r="T379" s="389"/>
      <c r="U379" s="402">
        <f t="shared" ref="U379" si="738">STDEV(L378:T378)/SQRT(COUNT(L378:T378))</f>
        <v>4.2328083664000989E-2</v>
      </c>
    </row>
    <row r="380" spans="1:21">
      <c r="A380" s="233">
        <v>43728</v>
      </c>
      <c r="B380" s="240">
        <v>2.1266898148148101</v>
      </c>
      <c r="C380" s="389">
        <v>0.21</v>
      </c>
      <c r="D380" s="389">
        <v>0</v>
      </c>
      <c r="E380" s="389"/>
      <c r="F380" s="389">
        <v>0.19</v>
      </c>
      <c r="G380" s="389"/>
      <c r="H380" s="389">
        <v>0</v>
      </c>
      <c r="I380" s="389">
        <v>0</v>
      </c>
      <c r="J380" s="389">
        <v>0.26</v>
      </c>
      <c r="K380" s="390">
        <v>0</v>
      </c>
      <c r="L380" s="391"/>
      <c r="M380" s="389"/>
      <c r="N380" s="389"/>
      <c r="O380" s="389"/>
      <c r="P380" s="389"/>
      <c r="Q380" s="389"/>
      <c r="R380" s="389"/>
      <c r="S380" s="389"/>
      <c r="T380" s="389"/>
      <c r="U380" s="402"/>
    </row>
    <row r="381" spans="1:21">
      <c r="A381" s="233">
        <v>43728</v>
      </c>
      <c r="B381" s="240">
        <v>2.1405787037036998</v>
      </c>
      <c r="C381" s="389">
        <v>0.13</v>
      </c>
      <c r="D381" s="389">
        <v>0</v>
      </c>
      <c r="E381" s="389">
        <v>0</v>
      </c>
      <c r="F381" s="389">
        <v>0.05</v>
      </c>
      <c r="G381" s="389">
        <v>0.03</v>
      </c>
      <c r="H381" s="389"/>
      <c r="I381" s="389">
        <v>0.26</v>
      </c>
      <c r="J381" s="389">
        <v>0</v>
      </c>
      <c r="K381" s="390">
        <v>0</v>
      </c>
      <c r="L381" s="391">
        <f t="shared" ref="L381:P381" si="739">SUM(C381:C383)</f>
        <v>0.31</v>
      </c>
      <c r="M381" s="389">
        <f t="shared" si="739"/>
        <v>0</v>
      </c>
      <c r="N381" s="389">
        <f t="shared" si="739"/>
        <v>0.28000000000000003</v>
      </c>
      <c r="O381" s="389">
        <f t="shared" si="739"/>
        <v>0.05</v>
      </c>
      <c r="P381" s="389">
        <f t="shared" si="739"/>
        <v>0.32</v>
      </c>
      <c r="Q381" s="389">
        <f t="shared" ref="Q381" si="740">SUM(H381:H383)</f>
        <v>0.29000000000000004</v>
      </c>
      <c r="R381" s="389">
        <f t="shared" ref="R381" si="741">SUM(I381:I383)</f>
        <v>0.65</v>
      </c>
      <c r="S381" s="389">
        <f t="shared" ref="S381" si="742">SUM(J381:J383)</f>
        <v>0.05</v>
      </c>
      <c r="T381" s="389">
        <f t="shared" ref="T381" si="743">SUM(K381:K383)</f>
        <v>0.14000000000000001</v>
      </c>
      <c r="U381" s="402">
        <f t="shared" ref="U381" si="744">AVERAGE(L381:T381)</f>
        <v>0.23222222222222225</v>
      </c>
    </row>
    <row r="382" spans="1:21">
      <c r="A382" s="233">
        <v>43728</v>
      </c>
      <c r="B382" s="240">
        <v>2.15446759259259</v>
      </c>
      <c r="C382" s="389">
        <v>0.03</v>
      </c>
      <c r="D382" s="389">
        <v>0</v>
      </c>
      <c r="E382" s="389">
        <v>0</v>
      </c>
      <c r="F382" s="389">
        <v>0</v>
      </c>
      <c r="G382" s="389">
        <v>0.15</v>
      </c>
      <c r="H382" s="389">
        <v>0.13</v>
      </c>
      <c r="I382" s="389">
        <v>0.39</v>
      </c>
      <c r="J382" s="389">
        <v>0.05</v>
      </c>
      <c r="K382" s="390">
        <v>0.14000000000000001</v>
      </c>
      <c r="L382" s="391"/>
      <c r="M382" s="389"/>
      <c r="N382" s="389"/>
      <c r="O382" s="389"/>
      <c r="P382" s="389"/>
      <c r="Q382" s="389"/>
      <c r="R382" s="389"/>
      <c r="S382" s="389"/>
      <c r="T382" s="389"/>
      <c r="U382" s="402">
        <f t="shared" ref="U382" si="745">STDEV(L381:T381)/SQRT(COUNT(L381:T381))</f>
        <v>6.6953088423034782E-2</v>
      </c>
    </row>
    <row r="383" spans="1:21">
      <c r="A383" s="233">
        <v>43728</v>
      </c>
      <c r="B383" s="240">
        <v>2.1683564814814802</v>
      </c>
      <c r="C383" s="389">
        <v>0.15</v>
      </c>
      <c r="D383" s="389">
        <v>0</v>
      </c>
      <c r="E383" s="389">
        <v>0.28000000000000003</v>
      </c>
      <c r="F383" s="389">
        <v>0</v>
      </c>
      <c r="G383" s="389">
        <v>0.14000000000000001</v>
      </c>
      <c r="H383" s="389">
        <v>0.16</v>
      </c>
      <c r="I383" s="389">
        <v>0</v>
      </c>
      <c r="J383" s="389"/>
      <c r="K383" s="390">
        <v>0</v>
      </c>
      <c r="L383" s="391"/>
      <c r="M383" s="389"/>
      <c r="N383" s="389"/>
      <c r="O383" s="389"/>
      <c r="P383" s="389"/>
      <c r="Q383" s="389"/>
      <c r="R383" s="389"/>
      <c r="S383" s="389"/>
      <c r="T383" s="389"/>
      <c r="U383" s="402"/>
    </row>
    <row r="384" spans="1:21">
      <c r="A384" s="233">
        <v>43728</v>
      </c>
      <c r="B384" s="240">
        <v>2.1822453703703699</v>
      </c>
      <c r="C384" s="389">
        <v>0</v>
      </c>
      <c r="D384" s="389">
        <v>0.09</v>
      </c>
      <c r="E384" s="389">
        <v>0.05</v>
      </c>
      <c r="F384" s="389">
        <v>0.09</v>
      </c>
      <c r="G384" s="389">
        <v>7.0000000000000007E-2</v>
      </c>
      <c r="H384" s="389">
        <v>0.17</v>
      </c>
      <c r="I384" s="389">
        <v>0</v>
      </c>
      <c r="J384" s="389"/>
      <c r="K384" s="390">
        <v>0</v>
      </c>
      <c r="L384" s="391">
        <f t="shared" ref="L384:P384" si="746">SUM(C384:C386)</f>
        <v>0.16</v>
      </c>
      <c r="M384" s="389">
        <f t="shared" si="746"/>
        <v>0.36</v>
      </c>
      <c r="N384" s="389">
        <f t="shared" si="746"/>
        <v>0.27</v>
      </c>
      <c r="O384" s="389">
        <f t="shared" si="746"/>
        <v>0.09</v>
      </c>
      <c r="P384" s="389">
        <f t="shared" si="746"/>
        <v>7.0000000000000007E-2</v>
      </c>
      <c r="Q384" s="389">
        <f t="shared" ref="Q384" si="747">SUM(H384:H386)</f>
        <v>0.17</v>
      </c>
      <c r="R384" s="389">
        <f t="shared" ref="R384" si="748">SUM(I384:I386)</f>
        <v>0</v>
      </c>
      <c r="S384" s="389">
        <f t="shared" ref="S384" si="749">SUM(J384:J386)</f>
        <v>0.29000000000000004</v>
      </c>
      <c r="T384" s="389">
        <f t="shared" ref="T384" si="750">SUM(K384:K386)</f>
        <v>0.2</v>
      </c>
      <c r="U384" s="402">
        <f t="shared" ref="U384" si="751">AVERAGE(L384:T384)</f>
        <v>0.17888888888888888</v>
      </c>
    </row>
    <row r="385" spans="1:21">
      <c r="A385" s="233">
        <v>43728</v>
      </c>
      <c r="B385" s="240">
        <v>2.1961342592592601</v>
      </c>
      <c r="C385" s="389">
        <v>0.06</v>
      </c>
      <c r="D385" s="389">
        <v>0.27</v>
      </c>
      <c r="E385" s="389">
        <v>0.22</v>
      </c>
      <c r="F385" s="389"/>
      <c r="G385" s="389">
        <v>0</v>
      </c>
      <c r="H385" s="389">
        <v>0</v>
      </c>
      <c r="I385" s="389">
        <v>0</v>
      </c>
      <c r="J385" s="389">
        <v>0.19</v>
      </c>
      <c r="K385" s="390">
        <v>0.14000000000000001</v>
      </c>
      <c r="L385" s="391"/>
      <c r="M385" s="389"/>
      <c r="N385" s="389"/>
      <c r="O385" s="389"/>
      <c r="P385" s="389"/>
      <c r="Q385" s="389"/>
      <c r="R385" s="389"/>
      <c r="S385" s="389"/>
      <c r="T385" s="389"/>
      <c r="U385" s="402">
        <f t="shared" ref="U385" si="752">STDEV(L384:T384)/SQRT(COUNT(L384:T384))</f>
        <v>3.8385632600277123E-2</v>
      </c>
    </row>
    <row r="386" spans="1:21">
      <c r="A386" s="233">
        <v>43728</v>
      </c>
      <c r="B386" s="240">
        <v>2.21002314814814</v>
      </c>
      <c r="C386" s="389">
        <v>0.1</v>
      </c>
      <c r="D386" s="389">
        <v>0</v>
      </c>
      <c r="E386" s="389">
        <v>0</v>
      </c>
      <c r="F386" s="389">
        <v>0</v>
      </c>
      <c r="G386" s="389"/>
      <c r="H386" s="389"/>
      <c r="I386" s="389"/>
      <c r="J386" s="389">
        <v>0.1</v>
      </c>
      <c r="K386" s="390">
        <v>0.06</v>
      </c>
      <c r="L386" s="391"/>
      <c r="M386" s="389"/>
      <c r="N386" s="389"/>
      <c r="O386" s="389"/>
      <c r="P386" s="389"/>
      <c r="Q386" s="389"/>
      <c r="R386" s="389"/>
      <c r="S386" s="389"/>
      <c r="T386" s="389"/>
      <c r="U386" s="402"/>
    </row>
    <row r="387" spans="1:21">
      <c r="A387" s="233">
        <v>43728</v>
      </c>
      <c r="B387" s="240">
        <v>2.2239120370370302</v>
      </c>
      <c r="C387" s="389">
        <v>0.16</v>
      </c>
      <c r="D387" s="389">
        <v>0</v>
      </c>
      <c r="E387" s="389"/>
      <c r="F387" s="389">
        <v>0.17</v>
      </c>
      <c r="G387" s="389">
        <v>0.25</v>
      </c>
      <c r="H387" s="389">
        <v>0</v>
      </c>
      <c r="I387" s="389">
        <v>0.11</v>
      </c>
      <c r="J387" s="389">
        <v>0.18</v>
      </c>
      <c r="K387" s="390"/>
      <c r="L387" s="391">
        <f t="shared" ref="L387:P387" si="753">SUM(C387:C389)</f>
        <v>0.16</v>
      </c>
      <c r="M387" s="389">
        <f t="shared" si="753"/>
        <v>0.43</v>
      </c>
      <c r="N387" s="389">
        <f t="shared" si="753"/>
        <v>0.17</v>
      </c>
      <c r="O387" s="389">
        <f t="shared" si="753"/>
        <v>0.18000000000000002</v>
      </c>
      <c r="P387" s="389">
        <f t="shared" si="753"/>
        <v>0.42000000000000004</v>
      </c>
      <c r="Q387" s="389">
        <f t="shared" ref="Q387" si="754">SUM(H387:H389)</f>
        <v>0.08</v>
      </c>
      <c r="R387" s="389">
        <f t="shared" ref="R387" si="755">SUM(I387:I389)</f>
        <v>0.15</v>
      </c>
      <c r="S387" s="389">
        <f t="shared" ref="S387" si="756">SUM(J387:J389)</f>
        <v>0.18</v>
      </c>
      <c r="T387" s="389">
        <f t="shared" ref="T387" si="757">SUM(K387:K389)</f>
        <v>0.15</v>
      </c>
      <c r="U387" s="402">
        <f t="shared" ref="U387" si="758">AVERAGE(L387:T387)</f>
        <v>0.21333333333333332</v>
      </c>
    </row>
    <row r="388" spans="1:21">
      <c r="A388" s="233">
        <v>43728</v>
      </c>
      <c r="B388" s="240">
        <v>2.2378009259259199</v>
      </c>
      <c r="C388" s="389">
        <v>0</v>
      </c>
      <c r="D388" s="389">
        <v>0.43</v>
      </c>
      <c r="E388" s="389">
        <v>0</v>
      </c>
      <c r="F388" s="389">
        <v>0.01</v>
      </c>
      <c r="G388" s="389">
        <v>0.17</v>
      </c>
      <c r="H388" s="389">
        <v>0</v>
      </c>
      <c r="I388" s="389">
        <v>0.04</v>
      </c>
      <c r="J388" s="389">
        <v>0</v>
      </c>
      <c r="K388" s="390">
        <v>0</v>
      </c>
      <c r="L388" s="391"/>
      <c r="M388" s="389"/>
      <c r="N388" s="389"/>
      <c r="O388" s="389"/>
      <c r="P388" s="389"/>
      <c r="Q388" s="389"/>
      <c r="R388" s="389"/>
      <c r="S388" s="389"/>
      <c r="T388" s="389"/>
      <c r="U388" s="402">
        <f t="shared" ref="U388" si="759">STDEV(L387:T387)/SQRT(COUNT(L387:T387))</f>
        <v>4.1231056256176617E-2</v>
      </c>
    </row>
    <row r="389" spans="1:21">
      <c r="A389" s="223">
        <v>43728</v>
      </c>
      <c r="B389" s="235">
        <v>2.2516898148148101</v>
      </c>
      <c r="C389" s="389">
        <v>0</v>
      </c>
      <c r="D389" s="389">
        <v>0</v>
      </c>
      <c r="E389" s="389">
        <v>0.17</v>
      </c>
      <c r="F389" s="389">
        <v>0</v>
      </c>
      <c r="G389" s="389"/>
      <c r="H389" s="389">
        <v>0.08</v>
      </c>
      <c r="I389" s="389">
        <v>0</v>
      </c>
      <c r="J389" s="389"/>
      <c r="K389" s="390">
        <v>0.15</v>
      </c>
      <c r="L389" s="391"/>
      <c r="M389" s="389"/>
      <c r="N389" s="389"/>
      <c r="O389" s="389"/>
      <c r="P389" s="389"/>
      <c r="Q389" s="389"/>
      <c r="R389" s="389"/>
      <c r="S389" s="389"/>
      <c r="T389" s="389"/>
      <c r="U389" s="402"/>
    </row>
    <row r="390" spans="1:21">
      <c r="A390" s="223">
        <v>43728</v>
      </c>
      <c r="B390" s="235">
        <v>2.2655787037036998</v>
      </c>
      <c r="C390" s="389">
        <v>0</v>
      </c>
      <c r="D390" s="389">
        <v>0</v>
      </c>
      <c r="E390" s="389">
        <v>0.34</v>
      </c>
      <c r="F390" s="389">
        <v>0</v>
      </c>
      <c r="G390" s="389">
        <v>0</v>
      </c>
      <c r="H390" s="389">
        <v>0.03</v>
      </c>
      <c r="I390" s="389">
        <v>0</v>
      </c>
      <c r="J390" s="389">
        <v>0</v>
      </c>
      <c r="K390" s="390">
        <v>0.14000000000000001</v>
      </c>
      <c r="L390" s="391">
        <f t="shared" ref="L390:P390" si="760">SUM(C390:C392)</f>
        <v>7.0000000000000007E-2</v>
      </c>
      <c r="M390" s="389">
        <f t="shared" si="760"/>
        <v>0</v>
      </c>
      <c r="N390" s="389">
        <f t="shared" si="760"/>
        <v>0.34</v>
      </c>
      <c r="O390" s="389">
        <f t="shared" si="760"/>
        <v>0</v>
      </c>
      <c r="P390" s="389">
        <f t="shared" si="760"/>
        <v>0</v>
      </c>
      <c r="Q390" s="389">
        <f t="shared" ref="Q390" si="761">SUM(H390:H392)</f>
        <v>0.03</v>
      </c>
      <c r="R390" s="389">
        <f t="shared" ref="R390" si="762">SUM(I390:I392)</f>
        <v>0</v>
      </c>
      <c r="S390" s="389">
        <f t="shared" ref="S390" si="763">SUM(J390:J392)</f>
        <v>0.25</v>
      </c>
      <c r="T390" s="389">
        <f t="shared" ref="T390" si="764">SUM(K390:K392)</f>
        <v>0.15000000000000002</v>
      </c>
      <c r="U390" s="402">
        <f t="shared" ref="U390" si="765">AVERAGE(L390:T390)</f>
        <v>9.3333333333333338E-2</v>
      </c>
    </row>
    <row r="391" spans="1:21">
      <c r="A391" s="223">
        <v>43728</v>
      </c>
      <c r="B391" s="235">
        <v>2.27946759259259</v>
      </c>
      <c r="C391" s="389">
        <v>7.0000000000000007E-2</v>
      </c>
      <c r="D391" s="389"/>
      <c r="E391" s="389">
        <v>0</v>
      </c>
      <c r="F391" s="389"/>
      <c r="G391" s="389"/>
      <c r="H391" s="389">
        <v>0</v>
      </c>
      <c r="I391" s="389">
        <v>0</v>
      </c>
      <c r="J391" s="389">
        <v>0.11</v>
      </c>
      <c r="K391" s="390"/>
      <c r="L391" s="391"/>
      <c r="M391" s="389"/>
      <c r="N391" s="389"/>
      <c r="O391" s="389"/>
      <c r="P391" s="389"/>
      <c r="Q391" s="389"/>
      <c r="R391" s="389"/>
      <c r="S391" s="389"/>
      <c r="T391" s="389"/>
      <c r="U391" s="402">
        <f t="shared" ref="U391" si="766">STDEV(L390:T390)/SQRT(COUNT(L390:T390))</f>
        <v>4.2163702135578386E-2</v>
      </c>
    </row>
    <row r="392" spans="1:21">
      <c r="A392" s="223">
        <v>43728</v>
      </c>
      <c r="B392" s="235">
        <v>2.2933564814814802</v>
      </c>
      <c r="C392" s="389">
        <v>0</v>
      </c>
      <c r="D392" s="389">
        <v>0</v>
      </c>
      <c r="E392" s="389"/>
      <c r="F392" s="389">
        <v>0</v>
      </c>
      <c r="G392" s="389">
        <v>0</v>
      </c>
      <c r="H392" s="389"/>
      <c r="I392" s="389">
        <v>0</v>
      </c>
      <c r="J392" s="389">
        <v>0.14000000000000001</v>
      </c>
      <c r="K392" s="390">
        <v>0.01</v>
      </c>
      <c r="L392" s="391"/>
      <c r="M392" s="389"/>
      <c r="N392" s="389"/>
      <c r="O392" s="389"/>
      <c r="P392" s="389"/>
      <c r="Q392" s="389"/>
      <c r="R392" s="389"/>
      <c r="S392" s="389"/>
      <c r="T392" s="389"/>
      <c r="U392" s="402"/>
    </row>
    <row r="393" spans="1:21">
      <c r="A393" s="223">
        <v>43728</v>
      </c>
      <c r="B393" s="235">
        <v>2.3072453703703699</v>
      </c>
      <c r="C393" s="389">
        <v>0</v>
      </c>
      <c r="D393" s="389">
        <v>0</v>
      </c>
      <c r="E393" s="389">
        <v>0</v>
      </c>
      <c r="F393" s="389">
        <v>0</v>
      </c>
      <c r="G393" s="389"/>
      <c r="H393" s="389"/>
      <c r="I393" s="389">
        <v>0</v>
      </c>
      <c r="J393" s="389">
        <v>0.08</v>
      </c>
      <c r="K393" s="390">
        <v>0.16</v>
      </c>
      <c r="L393" s="391">
        <f t="shared" ref="L393:P393" si="767">SUM(C393:C395)</f>
        <v>0</v>
      </c>
      <c r="M393" s="389">
        <f t="shared" si="767"/>
        <v>0</v>
      </c>
      <c r="N393" s="389">
        <f t="shared" si="767"/>
        <v>0</v>
      </c>
      <c r="O393" s="389">
        <f t="shared" si="767"/>
        <v>0</v>
      </c>
      <c r="P393" s="389">
        <f t="shared" si="767"/>
        <v>0</v>
      </c>
      <c r="Q393" s="389">
        <f t="shared" ref="Q393" si="768">SUM(H393:H395)</f>
        <v>0</v>
      </c>
      <c r="R393" s="389">
        <f t="shared" ref="R393" si="769">SUM(I393:I395)</f>
        <v>0</v>
      </c>
      <c r="S393" s="389">
        <f t="shared" ref="S393" si="770">SUM(J393:J395)</f>
        <v>0.08</v>
      </c>
      <c r="T393" s="389">
        <f t="shared" ref="T393" si="771">SUM(K393:K395)</f>
        <v>0.17</v>
      </c>
      <c r="U393" s="402">
        <f t="shared" ref="U393" si="772">AVERAGE(L393:T393)</f>
        <v>2.7777777777777776E-2</v>
      </c>
    </row>
    <row r="394" spans="1:21">
      <c r="A394" s="223">
        <v>43728</v>
      </c>
      <c r="B394" s="235">
        <v>2.3211342592592601</v>
      </c>
      <c r="C394" s="389">
        <v>0</v>
      </c>
      <c r="D394" s="389">
        <v>0</v>
      </c>
      <c r="E394" s="389"/>
      <c r="F394" s="389">
        <v>0</v>
      </c>
      <c r="G394" s="389">
        <v>0</v>
      </c>
      <c r="H394" s="389">
        <v>0</v>
      </c>
      <c r="I394" s="389"/>
      <c r="J394" s="389"/>
      <c r="K394" s="390">
        <v>0.01</v>
      </c>
      <c r="L394" s="391"/>
      <c r="M394" s="389"/>
      <c r="N394" s="389"/>
      <c r="O394" s="389"/>
      <c r="P394" s="389"/>
      <c r="Q394" s="389"/>
      <c r="R394" s="389"/>
      <c r="S394" s="389"/>
      <c r="T394" s="389"/>
      <c r="U394" s="402">
        <f t="shared" ref="U394" si="773">STDEV(L393:T393)/SQRT(COUNT(L393:T393))</f>
        <v>1.9845078999435283E-2</v>
      </c>
    </row>
    <row r="395" spans="1:21">
      <c r="A395" s="223">
        <v>43728</v>
      </c>
      <c r="B395" s="235">
        <v>2.33502314814814</v>
      </c>
      <c r="C395" s="389">
        <v>0</v>
      </c>
      <c r="D395" s="389">
        <v>0</v>
      </c>
      <c r="E395" s="389">
        <v>0</v>
      </c>
      <c r="F395" s="389">
        <v>0</v>
      </c>
      <c r="G395" s="389">
        <v>0</v>
      </c>
      <c r="H395" s="389">
        <v>0</v>
      </c>
      <c r="I395" s="389">
        <v>0</v>
      </c>
      <c r="J395" s="389">
        <v>0</v>
      </c>
      <c r="K395" s="390">
        <v>0</v>
      </c>
      <c r="L395" s="391"/>
      <c r="M395" s="389"/>
      <c r="N395" s="389"/>
      <c r="O395" s="389"/>
      <c r="P395" s="389"/>
      <c r="Q395" s="389"/>
      <c r="R395" s="389"/>
      <c r="S395" s="389"/>
      <c r="T395" s="389"/>
      <c r="U395" s="402"/>
    </row>
    <row r="396" spans="1:21">
      <c r="A396" s="223">
        <v>43728</v>
      </c>
      <c r="B396" s="235">
        <v>2.3489120370370302</v>
      </c>
      <c r="C396" s="389"/>
      <c r="D396" s="389">
        <v>0</v>
      </c>
      <c r="E396" s="389">
        <v>0</v>
      </c>
      <c r="F396" s="389">
        <v>0</v>
      </c>
      <c r="G396" s="389">
        <v>0.28000000000000003</v>
      </c>
      <c r="H396" s="389">
        <v>0</v>
      </c>
      <c r="I396" s="389">
        <v>0</v>
      </c>
      <c r="J396" s="389">
        <v>0</v>
      </c>
      <c r="K396" s="390">
        <v>0</v>
      </c>
      <c r="L396" s="391">
        <f t="shared" ref="L396:P396" si="774">SUM(C396:C398)</f>
        <v>0.11</v>
      </c>
      <c r="M396" s="389">
        <f t="shared" si="774"/>
        <v>0</v>
      </c>
      <c r="N396" s="389">
        <f t="shared" si="774"/>
        <v>0</v>
      </c>
      <c r="O396" s="389">
        <f t="shared" si="774"/>
        <v>0.02</v>
      </c>
      <c r="P396" s="389">
        <f t="shared" si="774"/>
        <v>0.28000000000000003</v>
      </c>
      <c r="Q396" s="389">
        <f t="shared" ref="Q396" si="775">SUM(H396:H398)</f>
        <v>7.0000000000000007E-2</v>
      </c>
      <c r="R396" s="389">
        <f t="shared" ref="R396" si="776">SUM(I396:I398)</f>
        <v>0</v>
      </c>
      <c r="S396" s="389">
        <f t="shared" ref="S396" si="777">SUM(J396:J398)</f>
        <v>0</v>
      </c>
      <c r="T396" s="389">
        <f t="shared" ref="T396" si="778">SUM(K396:K398)</f>
        <v>0.23</v>
      </c>
      <c r="U396" s="402">
        <f t="shared" ref="U396" si="779">AVERAGE(L396:T396)</f>
        <v>7.8888888888888897E-2</v>
      </c>
    </row>
    <row r="397" spans="1:21">
      <c r="A397" s="223">
        <v>43728</v>
      </c>
      <c r="B397" s="235">
        <v>2.3628009259259199</v>
      </c>
      <c r="C397" s="389">
        <v>0</v>
      </c>
      <c r="D397" s="389">
        <v>0</v>
      </c>
      <c r="E397" s="389"/>
      <c r="F397" s="389">
        <v>0</v>
      </c>
      <c r="G397" s="389">
        <v>0</v>
      </c>
      <c r="H397" s="389"/>
      <c r="I397" s="389">
        <v>0</v>
      </c>
      <c r="J397" s="389">
        <v>0</v>
      </c>
      <c r="K397" s="390">
        <v>0.23</v>
      </c>
      <c r="L397" s="391"/>
      <c r="M397" s="389"/>
      <c r="N397" s="389"/>
      <c r="O397" s="389"/>
      <c r="P397" s="389"/>
      <c r="Q397" s="389"/>
      <c r="R397" s="389"/>
      <c r="S397" s="389"/>
      <c r="T397" s="389"/>
      <c r="U397" s="402">
        <f t="shared" ref="U397" si="780">STDEV(L396:T396)/SQRT(COUNT(L396:T396))</f>
        <v>3.5879599761038938E-2</v>
      </c>
    </row>
    <row r="398" spans="1:21">
      <c r="A398" s="223">
        <v>43728</v>
      </c>
      <c r="B398" s="235">
        <v>2.3766898148148101</v>
      </c>
      <c r="C398" s="389">
        <v>0.11</v>
      </c>
      <c r="D398" s="389"/>
      <c r="E398" s="389">
        <v>0</v>
      </c>
      <c r="F398" s="389">
        <v>0.02</v>
      </c>
      <c r="G398" s="389"/>
      <c r="H398" s="389">
        <v>7.0000000000000007E-2</v>
      </c>
      <c r="I398" s="389">
        <v>0</v>
      </c>
      <c r="J398" s="389">
        <v>0</v>
      </c>
      <c r="K398" s="390">
        <v>0</v>
      </c>
      <c r="L398" s="391"/>
      <c r="M398" s="389"/>
      <c r="N398" s="389"/>
      <c r="O398" s="389"/>
      <c r="P398" s="389"/>
      <c r="Q398" s="389"/>
      <c r="R398" s="389"/>
      <c r="S398" s="389"/>
      <c r="T398" s="389"/>
      <c r="U398" s="402"/>
    </row>
    <row r="399" spans="1:21">
      <c r="A399" s="223">
        <v>43728</v>
      </c>
      <c r="B399" s="235">
        <v>2.3905787037036998</v>
      </c>
      <c r="C399" s="389">
        <v>0.01</v>
      </c>
      <c r="D399" s="389">
        <v>0</v>
      </c>
      <c r="E399" s="389">
        <v>0</v>
      </c>
      <c r="F399" s="389">
        <v>0</v>
      </c>
      <c r="G399" s="389">
        <v>0</v>
      </c>
      <c r="H399" s="389">
        <v>0</v>
      </c>
      <c r="I399" s="389">
        <v>0</v>
      </c>
      <c r="J399" s="389">
        <v>0</v>
      </c>
      <c r="K399" s="390"/>
      <c r="L399" s="391">
        <f t="shared" ref="L399:P399" si="781">SUM(C399:C401)</f>
        <v>0.01</v>
      </c>
      <c r="M399" s="389">
        <f t="shared" si="781"/>
        <v>0.19</v>
      </c>
      <c r="N399" s="389">
        <f t="shared" si="781"/>
        <v>0</v>
      </c>
      <c r="O399" s="389">
        <f t="shared" si="781"/>
        <v>0</v>
      </c>
      <c r="P399" s="389">
        <f t="shared" si="781"/>
        <v>0</v>
      </c>
      <c r="Q399" s="389">
        <f t="shared" ref="Q399" si="782">SUM(H399:H401)</f>
        <v>0</v>
      </c>
      <c r="R399" s="389">
        <f t="shared" ref="R399" si="783">SUM(I399:I401)</f>
        <v>0</v>
      </c>
      <c r="S399" s="389">
        <f t="shared" ref="S399" si="784">SUM(J399:J401)</f>
        <v>0.24</v>
      </c>
      <c r="T399" s="389">
        <f t="shared" ref="T399" si="785">SUM(K399:K401)</f>
        <v>0.06</v>
      </c>
      <c r="U399" s="402">
        <f t="shared" ref="U399" si="786">AVERAGE(L399:T399)</f>
        <v>5.5555555555555552E-2</v>
      </c>
    </row>
    <row r="400" spans="1:21">
      <c r="A400" s="223">
        <v>43728</v>
      </c>
      <c r="B400" s="235">
        <v>2.40446759259259</v>
      </c>
      <c r="C400" s="389">
        <v>0</v>
      </c>
      <c r="D400" s="389">
        <v>0.19</v>
      </c>
      <c r="E400" s="389">
        <v>0</v>
      </c>
      <c r="F400" s="389">
        <v>0</v>
      </c>
      <c r="G400" s="389"/>
      <c r="H400" s="389"/>
      <c r="I400" s="389">
        <v>0</v>
      </c>
      <c r="J400" s="389">
        <v>0.02</v>
      </c>
      <c r="K400" s="390"/>
      <c r="L400" s="391"/>
      <c r="M400" s="389"/>
      <c r="N400" s="389"/>
      <c r="O400" s="389"/>
      <c r="P400" s="389"/>
      <c r="Q400" s="389"/>
      <c r="R400" s="389"/>
      <c r="S400" s="389"/>
      <c r="T400" s="389"/>
      <c r="U400" s="402">
        <f t="shared" ref="U400" si="787">STDEV(L399:T399)/SQRT(COUNT(L399:T399))</f>
        <v>3.1096226598125623E-2</v>
      </c>
    </row>
    <row r="401" spans="1:21">
      <c r="A401" s="223">
        <v>43728</v>
      </c>
      <c r="B401" s="235">
        <v>2.4183564814814802</v>
      </c>
      <c r="C401" s="389">
        <v>0</v>
      </c>
      <c r="D401" s="389">
        <v>0</v>
      </c>
      <c r="E401" s="389">
        <v>0</v>
      </c>
      <c r="F401" s="389">
        <v>0</v>
      </c>
      <c r="G401" s="389">
        <v>0</v>
      </c>
      <c r="H401" s="389">
        <v>0</v>
      </c>
      <c r="I401" s="389"/>
      <c r="J401" s="389">
        <v>0.22</v>
      </c>
      <c r="K401" s="390">
        <v>0.06</v>
      </c>
      <c r="L401" s="391"/>
      <c r="M401" s="389"/>
      <c r="N401" s="389"/>
      <c r="O401" s="389"/>
      <c r="P401" s="389"/>
      <c r="Q401" s="389"/>
      <c r="R401" s="389"/>
      <c r="S401" s="389"/>
      <c r="T401" s="389"/>
      <c r="U401" s="402"/>
    </row>
    <row r="402" spans="1:21">
      <c r="A402" s="223">
        <v>43728</v>
      </c>
      <c r="B402" s="235">
        <v>2.4322453703703699</v>
      </c>
      <c r="C402" s="389">
        <v>0.01</v>
      </c>
      <c r="D402" s="389">
        <v>0</v>
      </c>
      <c r="E402" s="389">
        <v>0</v>
      </c>
      <c r="F402" s="389">
        <v>0</v>
      </c>
      <c r="G402" s="389">
        <v>0</v>
      </c>
      <c r="H402" s="389">
        <v>0</v>
      </c>
      <c r="I402" s="389">
        <v>0</v>
      </c>
      <c r="J402" s="389">
        <v>0</v>
      </c>
      <c r="K402" s="390"/>
      <c r="L402" s="391">
        <f t="shared" ref="L402:P402" si="788">SUM(C402:C404)</f>
        <v>0.01</v>
      </c>
      <c r="M402" s="389">
        <f t="shared" si="788"/>
        <v>0</v>
      </c>
      <c r="N402" s="389">
        <f t="shared" si="788"/>
        <v>0</v>
      </c>
      <c r="O402" s="389">
        <f t="shared" si="788"/>
        <v>0.05</v>
      </c>
      <c r="P402" s="389">
        <f t="shared" si="788"/>
        <v>0.01</v>
      </c>
      <c r="Q402" s="389">
        <f t="shared" ref="Q402" si="789">SUM(H402:H404)</f>
        <v>0</v>
      </c>
      <c r="R402" s="389">
        <f t="shared" ref="R402" si="790">SUM(I402:I404)</f>
        <v>0.23</v>
      </c>
      <c r="S402" s="389">
        <f t="shared" ref="S402" si="791">SUM(J402:J404)</f>
        <v>0</v>
      </c>
      <c r="T402" s="389">
        <f t="shared" ref="T402" si="792">SUM(K402:K404)</f>
        <v>0</v>
      </c>
      <c r="U402" s="402">
        <f t="shared" ref="U402" si="793">AVERAGE(L402:T402)</f>
        <v>3.333333333333334E-2</v>
      </c>
    </row>
    <row r="403" spans="1:21">
      <c r="A403" s="223">
        <v>43728</v>
      </c>
      <c r="B403" s="235">
        <v>2.4461342592592592</v>
      </c>
      <c r="C403" s="389">
        <v>0</v>
      </c>
      <c r="D403" s="389">
        <v>0</v>
      </c>
      <c r="E403" s="389">
        <v>0</v>
      </c>
      <c r="F403" s="389">
        <v>0.05</v>
      </c>
      <c r="G403" s="389">
        <v>0.01</v>
      </c>
      <c r="H403" s="389">
        <v>0</v>
      </c>
      <c r="I403" s="389">
        <v>7.0000000000000007E-2</v>
      </c>
      <c r="J403" s="389"/>
      <c r="K403" s="390"/>
      <c r="L403" s="391"/>
      <c r="M403" s="389"/>
      <c r="N403" s="389"/>
      <c r="O403" s="389"/>
      <c r="P403" s="389"/>
      <c r="Q403" s="389"/>
      <c r="R403" s="389"/>
      <c r="S403" s="389"/>
      <c r="T403" s="389"/>
      <c r="U403" s="402">
        <f t="shared" ref="U403" si="794">STDEV(L402:T402)/SQRT(COUNT(L402:T402))</f>
        <v>2.5166114784235832E-2</v>
      </c>
    </row>
    <row r="404" spans="1:21">
      <c r="A404" s="223">
        <v>43728</v>
      </c>
      <c r="B404" s="235">
        <v>2.46002314814814</v>
      </c>
      <c r="C404" s="389">
        <v>0</v>
      </c>
      <c r="D404" s="389">
        <v>0</v>
      </c>
      <c r="E404" s="389">
        <v>0</v>
      </c>
      <c r="F404" s="389">
        <v>0</v>
      </c>
      <c r="G404" s="389">
        <v>0</v>
      </c>
      <c r="H404" s="389"/>
      <c r="I404" s="389">
        <v>0.16</v>
      </c>
      <c r="J404" s="389">
        <v>0</v>
      </c>
      <c r="K404" s="390">
        <v>0</v>
      </c>
      <c r="L404" s="391"/>
      <c r="M404" s="389"/>
      <c r="N404" s="389"/>
      <c r="O404" s="389"/>
      <c r="P404" s="389"/>
      <c r="Q404" s="389"/>
      <c r="R404" s="389"/>
      <c r="S404" s="389"/>
      <c r="T404" s="389"/>
      <c r="U404" s="402"/>
    </row>
    <row r="405" spans="1:21">
      <c r="A405" s="223">
        <v>43728</v>
      </c>
      <c r="B405" s="235">
        <v>2.4739120370370302</v>
      </c>
      <c r="C405" s="389">
        <v>0</v>
      </c>
      <c r="D405" s="389">
        <v>0</v>
      </c>
      <c r="E405" s="389"/>
      <c r="F405" s="389">
        <v>0</v>
      </c>
      <c r="G405" s="389">
        <v>0</v>
      </c>
      <c r="H405" s="389">
        <v>0</v>
      </c>
      <c r="I405" s="389">
        <v>0</v>
      </c>
      <c r="J405" s="389">
        <v>0.01</v>
      </c>
      <c r="K405" s="390">
        <v>0.01</v>
      </c>
      <c r="L405" s="391">
        <f t="shared" ref="L405:P405" si="795">SUM(C405:C407)</f>
        <v>0.06</v>
      </c>
      <c r="M405" s="389">
        <f t="shared" si="795"/>
        <v>0</v>
      </c>
      <c r="N405" s="389">
        <f t="shared" si="795"/>
        <v>0.01</v>
      </c>
      <c r="O405" s="389">
        <f t="shared" si="795"/>
        <v>0</v>
      </c>
      <c r="P405" s="389">
        <f t="shared" si="795"/>
        <v>0.11</v>
      </c>
      <c r="Q405" s="389">
        <f t="shared" ref="Q405" si="796">SUM(H405:H407)</f>
        <v>0</v>
      </c>
      <c r="R405" s="389">
        <f t="shared" ref="R405" si="797">SUM(I405:I407)</f>
        <v>0</v>
      </c>
      <c r="S405" s="389">
        <f t="shared" ref="S405" si="798">SUM(J405:J407)</f>
        <v>0.16</v>
      </c>
      <c r="T405" s="389">
        <f t="shared" ref="T405" si="799">SUM(K405:K407)</f>
        <v>0.24000000000000002</v>
      </c>
      <c r="U405" s="402">
        <f t="shared" ref="U405" si="800">AVERAGE(L405:T405)</f>
        <v>6.4444444444444443E-2</v>
      </c>
    </row>
    <row r="406" spans="1:21">
      <c r="A406" s="223">
        <v>43728</v>
      </c>
      <c r="B406" s="235">
        <v>2.4878009259259199</v>
      </c>
      <c r="C406" s="389">
        <v>0.06</v>
      </c>
      <c r="D406" s="389">
        <v>0</v>
      </c>
      <c r="E406" s="389">
        <v>0</v>
      </c>
      <c r="F406" s="389">
        <v>0</v>
      </c>
      <c r="G406" s="389">
        <v>0.11</v>
      </c>
      <c r="H406" s="389">
        <v>0</v>
      </c>
      <c r="I406" s="389">
        <v>0</v>
      </c>
      <c r="J406" s="389">
        <v>0.15</v>
      </c>
      <c r="K406" s="390">
        <v>0.22</v>
      </c>
      <c r="L406" s="391"/>
      <c r="M406" s="389"/>
      <c r="N406" s="389"/>
      <c r="O406" s="389"/>
      <c r="P406" s="389"/>
      <c r="Q406" s="389"/>
      <c r="R406" s="389"/>
      <c r="S406" s="389"/>
      <c r="T406" s="389"/>
      <c r="U406" s="402">
        <f t="shared" ref="U406" si="801">STDEV(L405:T405)/SQRT(COUNT(L405:T405))</f>
        <v>2.9255156768181304E-2</v>
      </c>
    </row>
    <row r="407" spans="1:21">
      <c r="A407" s="223">
        <v>43728</v>
      </c>
      <c r="B407" s="235">
        <v>2.5016898148148101</v>
      </c>
      <c r="C407" s="389">
        <v>0</v>
      </c>
      <c r="D407" s="389">
        <v>0</v>
      </c>
      <c r="E407" s="389">
        <v>0.01</v>
      </c>
      <c r="F407" s="389">
        <v>0</v>
      </c>
      <c r="G407" s="389">
        <v>0</v>
      </c>
      <c r="H407" s="389">
        <v>0</v>
      </c>
      <c r="I407" s="389">
        <v>0</v>
      </c>
      <c r="J407" s="389"/>
      <c r="K407" s="390">
        <v>0.01</v>
      </c>
      <c r="L407" s="391"/>
      <c r="M407" s="389"/>
      <c r="N407" s="389"/>
      <c r="O407" s="389"/>
      <c r="P407" s="389"/>
      <c r="Q407" s="389"/>
      <c r="R407" s="389"/>
      <c r="S407" s="389"/>
      <c r="T407" s="389"/>
      <c r="U407" s="402"/>
    </row>
    <row r="408" spans="1:21">
      <c r="A408" s="223">
        <v>43728</v>
      </c>
      <c r="B408" s="235">
        <v>2.5155787037036998</v>
      </c>
      <c r="C408" s="389">
        <v>0</v>
      </c>
      <c r="D408" s="389">
        <v>0</v>
      </c>
      <c r="E408" s="389">
        <v>0.28000000000000003</v>
      </c>
      <c r="F408" s="389">
        <v>0</v>
      </c>
      <c r="G408" s="389">
        <v>0</v>
      </c>
      <c r="H408" s="389">
        <v>0</v>
      </c>
      <c r="I408" s="389">
        <v>0</v>
      </c>
      <c r="J408" s="389">
        <v>0</v>
      </c>
      <c r="K408" s="390"/>
      <c r="L408" s="391">
        <f t="shared" ref="L408:P408" si="802">SUM(C408:C410)</f>
        <v>0.04</v>
      </c>
      <c r="M408" s="389">
        <f t="shared" si="802"/>
        <v>0</v>
      </c>
      <c r="N408" s="389">
        <f t="shared" si="802"/>
        <v>0.28000000000000003</v>
      </c>
      <c r="O408" s="389">
        <f t="shared" si="802"/>
        <v>0.02</v>
      </c>
      <c r="P408" s="389">
        <f t="shared" si="802"/>
        <v>0.12</v>
      </c>
      <c r="Q408" s="389">
        <f t="shared" ref="Q408" si="803">SUM(H408:H410)</f>
        <v>0.16</v>
      </c>
      <c r="R408" s="389">
        <f t="shared" ref="R408" si="804">SUM(I408:I410)</f>
        <v>0</v>
      </c>
      <c r="S408" s="389">
        <f t="shared" ref="S408" si="805">SUM(J408:J410)</f>
        <v>0</v>
      </c>
      <c r="T408" s="389">
        <f t="shared" ref="T408" si="806">SUM(K408:K410)</f>
        <v>0.01</v>
      </c>
      <c r="U408" s="402">
        <f t="shared" ref="U408" si="807">AVERAGE(L408:T408)</f>
        <v>7.0000000000000007E-2</v>
      </c>
    </row>
    <row r="409" spans="1:21">
      <c r="A409" s="223">
        <v>43728</v>
      </c>
      <c r="B409" s="235">
        <v>2.52946759259259</v>
      </c>
      <c r="C409" s="389">
        <v>0</v>
      </c>
      <c r="D409" s="389">
        <v>0</v>
      </c>
      <c r="E409" s="389">
        <v>0</v>
      </c>
      <c r="F409" s="389">
        <v>0</v>
      </c>
      <c r="G409" s="389">
        <v>0.12</v>
      </c>
      <c r="H409" s="389">
        <v>0.06</v>
      </c>
      <c r="I409" s="389">
        <v>0</v>
      </c>
      <c r="J409" s="389">
        <v>0</v>
      </c>
      <c r="K409" s="390">
        <v>0.01</v>
      </c>
      <c r="L409" s="391"/>
      <c r="M409" s="389"/>
      <c r="N409" s="389"/>
      <c r="O409" s="389"/>
      <c r="P409" s="389"/>
      <c r="Q409" s="389"/>
      <c r="R409" s="389"/>
      <c r="S409" s="389"/>
      <c r="T409" s="389"/>
      <c r="U409" s="402">
        <f t="shared" ref="U409" si="808">STDEV(L408:T408)/SQRT(COUNT(L408:T408))</f>
        <v>3.2574700476153441E-2</v>
      </c>
    </row>
    <row r="410" spans="1:21">
      <c r="A410" s="223">
        <v>43728</v>
      </c>
      <c r="B410" s="235">
        <v>2.5433564814814802</v>
      </c>
      <c r="C410" s="389">
        <v>0.04</v>
      </c>
      <c r="D410" s="389">
        <v>0</v>
      </c>
      <c r="E410" s="389">
        <v>0</v>
      </c>
      <c r="F410" s="389">
        <v>0.02</v>
      </c>
      <c r="G410" s="389">
        <v>0</v>
      </c>
      <c r="H410" s="389">
        <v>0.1</v>
      </c>
      <c r="I410" s="389">
        <v>0</v>
      </c>
      <c r="J410" s="389">
        <v>0</v>
      </c>
      <c r="K410" s="390">
        <v>0</v>
      </c>
      <c r="L410" s="391"/>
      <c r="M410" s="389"/>
      <c r="N410" s="389"/>
      <c r="O410" s="389"/>
      <c r="P410" s="389"/>
      <c r="Q410" s="389"/>
      <c r="R410" s="389"/>
      <c r="S410" s="389"/>
      <c r="T410" s="389"/>
      <c r="U410" s="402"/>
    </row>
    <row r="411" spans="1:21">
      <c r="A411" s="223">
        <v>43728</v>
      </c>
      <c r="B411" s="235">
        <v>2.5572453703703699</v>
      </c>
      <c r="C411" s="389">
        <v>0</v>
      </c>
      <c r="D411" s="389">
        <v>0</v>
      </c>
      <c r="E411" s="389">
        <v>0</v>
      </c>
      <c r="F411" s="389">
        <v>0.06</v>
      </c>
      <c r="G411" s="389">
        <v>0</v>
      </c>
      <c r="H411" s="389">
        <v>0</v>
      </c>
      <c r="I411" s="389">
        <v>0</v>
      </c>
      <c r="J411" s="389">
        <v>0</v>
      </c>
      <c r="K411" s="390">
        <v>0</v>
      </c>
      <c r="L411" s="391">
        <f t="shared" ref="L411:P411" si="809">SUM(C411:C413)</f>
        <v>0.01</v>
      </c>
      <c r="M411" s="389">
        <f t="shared" si="809"/>
        <v>0</v>
      </c>
      <c r="N411" s="389">
        <f t="shared" si="809"/>
        <v>0</v>
      </c>
      <c r="O411" s="389">
        <f t="shared" si="809"/>
        <v>0.06</v>
      </c>
      <c r="P411" s="389">
        <f t="shared" si="809"/>
        <v>0</v>
      </c>
      <c r="Q411" s="389">
        <f t="shared" ref="Q411" si="810">SUM(H411:H413)</f>
        <v>0</v>
      </c>
      <c r="R411" s="389">
        <f t="shared" ref="R411" si="811">SUM(I411:I413)</f>
        <v>0</v>
      </c>
      <c r="S411" s="389">
        <f t="shared" ref="S411" si="812">SUM(J411:J413)</f>
        <v>7.0000000000000007E-2</v>
      </c>
      <c r="T411" s="389">
        <f t="shared" ref="T411" si="813">SUM(K411:K413)</f>
        <v>0.14000000000000001</v>
      </c>
      <c r="U411" s="402">
        <f t="shared" ref="U411" si="814">AVERAGE(L411:T411)</f>
        <v>3.1111111111111114E-2</v>
      </c>
    </row>
    <row r="412" spans="1:21">
      <c r="A412" s="223">
        <v>43728</v>
      </c>
      <c r="B412" s="235">
        <v>2.5711342592592499</v>
      </c>
      <c r="C412" s="389">
        <v>0</v>
      </c>
      <c r="D412" s="389">
        <v>0</v>
      </c>
      <c r="E412" s="389">
        <v>0</v>
      </c>
      <c r="F412" s="389">
        <v>0</v>
      </c>
      <c r="G412" s="389">
        <v>0</v>
      </c>
      <c r="H412" s="389">
        <v>0</v>
      </c>
      <c r="I412" s="389"/>
      <c r="J412" s="389">
        <v>0</v>
      </c>
      <c r="K412" s="390">
        <v>0</v>
      </c>
      <c r="L412" s="391"/>
      <c r="M412" s="389"/>
      <c r="N412" s="389"/>
      <c r="O412" s="389"/>
      <c r="P412" s="389"/>
      <c r="Q412" s="389"/>
      <c r="R412" s="389"/>
      <c r="S412" s="389"/>
      <c r="T412" s="389"/>
      <c r="U412" s="402">
        <f t="shared" ref="U412" si="815">STDEV(L411:T411)/SQRT(COUNT(L411:T411))</f>
        <v>1.6452325438845384E-2</v>
      </c>
    </row>
    <row r="413" spans="1:21">
      <c r="A413" s="223">
        <v>43728</v>
      </c>
      <c r="B413" s="235">
        <v>2.58502314814814</v>
      </c>
      <c r="C413" s="389">
        <v>0.01</v>
      </c>
      <c r="D413" s="389"/>
      <c r="E413" s="389">
        <v>0</v>
      </c>
      <c r="F413" s="389">
        <v>0</v>
      </c>
      <c r="G413" s="389">
        <v>0</v>
      </c>
      <c r="H413" s="389">
        <v>0</v>
      </c>
      <c r="I413" s="389">
        <v>0</v>
      </c>
      <c r="J413" s="389">
        <v>7.0000000000000007E-2</v>
      </c>
      <c r="K413" s="390">
        <v>0.14000000000000001</v>
      </c>
      <c r="L413" s="391"/>
      <c r="M413" s="389"/>
      <c r="N413" s="389"/>
      <c r="O413" s="389"/>
      <c r="P413" s="389"/>
      <c r="Q413" s="389"/>
      <c r="R413" s="389"/>
      <c r="S413" s="389"/>
      <c r="T413" s="389"/>
      <c r="U413" s="402"/>
    </row>
    <row r="414" spans="1:21">
      <c r="A414" s="223">
        <v>43728</v>
      </c>
      <c r="B414" s="235">
        <v>2.5989120370370302</v>
      </c>
      <c r="C414" s="389">
        <v>0</v>
      </c>
      <c r="D414" s="389">
        <v>0.18</v>
      </c>
      <c r="E414" s="389">
        <v>0.09</v>
      </c>
      <c r="F414" s="389">
        <v>0</v>
      </c>
      <c r="G414" s="389">
        <v>0.01</v>
      </c>
      <c r="H414" s="389"/>
      <c r="I414" s="389">
        <v>0</v>
      </c>
      <c r="J414" s="389">
        <v>0</v>
      </c>
      <c r="K414" s="390">
        <v>0</v>
      </c>
      <c r="L414" s="391">
        <f t="shared" ref="L414:P414" si="816">SUM(C414:C416)</f>
        <v>0.19</v>
      </c>
      <c r="M414" s="389">
        <f t="shared" si="816"/>
        <v>0.32999999999999996</v>
      </c>
      <c r="N414" s="389">
        <f t="shared" si="816"/>
        <v>0.28000000000000003</v>
      </c>
      <c r="O414" s="389">
        <f t="shared" si="816"/>
        <v>0</v>
      </c>
      <c r="P414" s="389">
        <f t="shared" si="816"/>
        <v>0.08</v>
      </c>
      <c r="Q414" s="389">
        <f t="shared" ref="Q414" si="817">SUM(H414:H416)</f>
        <v>0</v>
      </c>
      <c r="R414" s="389">
        <f t="shared" ref="R414" si="818">SUM(I414:I416)</f>
        <v>0.13</v>
      </c>
      <c r="S414" s="389">
        <f t="shared" ref="S414" si="819">SUM(J414:J416)</f>
        <v>0</v>
      </c>
      <c r="T414" s="389">
        <f t="shared" ref="T414" si="820">SUM(K414:K416)</f>
        <v>0</v>
      </c>
      <c r="U414" s="402">
        <f t="shared" ref="U414" si="821">AVERAGE(L414:T414)</f>
        <v>0.11222222222222222</v>
      </c>
    </row>
    <row r="415" spans="1:21">
      <c r="A415" s="223">
        <v>43728</v>
      </c>
      <c r="B415" s="235">
        <v>2.6128009259259199</v>
      </c>
      <c r="C415" s="389">
        <v>0.19</v>
      </c>
      <c r="D415" s="389">
        <v>0.15</v>
      </c>
      <c r="E415" s="389">
        <v>0.19</v>
      </c>
      <c r="F415" s="389">
        <v>0</v>
      </c>
      <c r="G415" s="389">
        <v>7.0000000000000007E-2</v>
      </c>
      <c r="H415" s="389">
        <v>0</v>
      </c>
      <c r="I415" s="389">
        <v>0.13</v>
      </c>
      <c r="J415" s="389">
        <v>0</v>
      </c>
      <c r="K415" s="390"/>
      <c r="L415" s="391"/>
      <c r="M415" s="389"/>
      <c r="N415" s="389"/>
      <c r="O415" s="389"/>
      <c r="P415" s="389"/>
      <c r="Q415" s="389"/>
      <c r="R415" s="389"/>
      <c r="S415" s="389"/>
      <c r="T415" s="389"/>
      <c r="U415" s="402">
        <f t="shared" ref="U415" si="822">STDEV(L414:T414)/SQRT(COUNT(L414:T414))</f>
        <v>4.3036734237476247E-2</v>
      </c>
    </row>
    <row r="416" spans="1:21">
      <c r="A416" s="223">
        <v>43728</v>
      </c>
      <c r="B416" s="235">
        <v>2.6266898148148101</v>
      </c>
      <c r="C416" s="389">
        <v>0</v>
      </c>
      <c r="D416" s="389">
        <v>0</v>
      </c>
      <c r="E416" s="389">
        <v>0</v>
      </c>
      <c r="F416" s="389">
        <v>0</v>
      </c>
      <c r="G416" s="389">
        <v>0</v>
      </c>
      <c r="H416" s="389">
        <v>0</v>
      </c>
      <c r="I416" s="389">
        <v>0</v>
      </c>
      <c r="J416" s="389">
        <v>0</v>
      </c>
      <c r="K416" s="390">
        <v>0</v>
      </c>
      <c r="L416" s="391"/>
      <c r="M416" s="389"/>
      <c r="N416" s="389"/>
      <c r="O416" s="389"/>
      <c r="P416" s="389"/>
      <c r="Q416" s="389"/>
      <c r="R416" s="389"/>
      <c r="S416" s="389"/>
      <c r="T416" s="389"/>
      <c r="U416" s="402"/>
    </row>
    <row r="417" spans="1:21">
      <c r="A417" s="223">
        <v>43728</v>
      </c>
      <c r="B417" s="235">
        <v>2.6405787037036998</v>
      </c>
      <c r="C417" s="389">
        <v>0</v>
      </c>
      <c r="D417" s="389">
        <v>0</v>
      </c>
      <c r="E417" s="389">
        <v>0</v>
      </c>
      <c r="F417" s="389">
        <v>0.01</v>
      </c>
      <c r="G417" s="389">
        <v>0</v>
      </c>
      <c r="H417" s="389">
        <v>0</v>
      </c>
      <c r="I417" s="389">
        <v>0</v>
      </c>
      <c r="J417" s="389">
        <v>0</v>
      </c>
      <c r="K417" s="390">
        <v>0</v>
      </c>
      <c r="L417" s="391">
        <f t="shared" ref="L417:P417" si="823">SUM(C417:C419)</f>
        <v>0</v>
      </c>
      <c r="M417" s="389">
        <f t="shared" si="823"/>
        <v>0.01</v>
      </c>
      <c r="N417" s="389">
        <f t="shared" si="823"/>
        <v>0</v>
      </c>
      <c r="O417" s="389">
        <f t="shared" si="823"/>
        <v>0.08</v>
      </c>
      <c r="P417" s="389">
        <f t="shared" si="823"/>
        <v>0.11</v>
      </c>
      <c r="Q417" s="389">
        <f t="shared" ref="Q417" si="824">SUM(H417:H419)</f>
        <v>0.14000000000000001</v>
      </c>
      <c r="R417" s="389">
        <f t="shared" ref="R417" si="825">SUM(I417:I419)</f>
        <v>0</v>
      </c>
      <c r="S417" s="389">
        <f t="shared" ref="S417" si="826">SUM(J417:J419)</f>
        <v>0.19</v>
      </c>
      <c r="T417" s="389">
        <f t="shared" ref="T417" si="827">SUM(K417:K419)</f>
        <v>0.17</v>
      </c>
      <c r="U417" s="402">
        <f t="shared" ref="U417" si="828">AVERAGE(L417:T417)</f>
        <v>7.7777777777777779E-2</v>
      </c>
    </row>
    <row r="418" spans="1:21">
      <c r="A418" s="223">
        <v>43728</v>
      </c>
      <c r="B418" s="235">
        <v>2.65446759259259</v>
      </c>
      <c r="C418" s="389">
        <v>0</v>
      </c>
      <c r="D418" s="389">
        <v>0.01</v>
      </c>
      <c r="E418" s="389">
        <v>0</v>
      </c>
      <c r="F418" s="389">
        <v>7.0000000000000007E-2</v>
      </c>
      <c r="G418" s="389">
        <v>0</v>
      </c>
      <c r="H418" s="389">
        <v>7.0000000000000007E-2</v>
      </c>
      <c r="I418" s="389">
        <v>0</v>
      </c>
      <c r="J418" s="389">
        <v>0</v>
      </c>
      <c r="K418" s="390">
        <v>0.17</v>
      </c>
      <c r="L418" s="391"/>
      <c r="M418" s="389"/>
      <c r="N418" s="389"/>
      <c r="O418" s="389"/>
      <c r="P418" s="389"/>
      <c r="Q418" s="389"/>
      <c r="R418" s="389"/>
      <c r="S418" s="389"/>
      <c r="T418" s="389"/>
      <c r="U418" s="402">
        <f t="shared" ref="U418" si="829">STDEV(L417:T417)/SQRT(COUNT(L417:T417))</f>
        <v>2.6022307619178595E-2</v>
      </c>
    </row>
    <row r="419" spans="1:21">
      <c r="A419" s="223">
        <v>43728</v>
      </c>
      <c r="B419" s="235">
        <v>1.66835648148148</v>
      </c>
      <c r="C419" s="403">
        <v>0</v>
      </c>
      <c r="D419" s="404">
        <v>0</v>
      </c>
      <c r="E419" s="404">
        <v>0</v>
      </c>
      <c r="F419" s="404">
        <v>0</v>
      </c>
      <c r="G419" s="404">
        <v>0.11</v>
      </c>
      <c r="H419" s="404">
        <v>7.0000000000000007E-2</v>
      </c>
      <c r="I419" s="404">
        <v>0</v>
      </c>
      <c r="J419" s="404">
        <v>0.19</v>
      </c>
      <c r="K419" s="405">
        <v>0</v>
      </c>
      <c r="L419" s="406"/>
      <c r="M419" s="406"/>
      <c r="N419" s="406"/>
      <c r="O419" s="406"/>
      <c r="P419" s="406"/>
      <c r="Q419" s="406"/>
      <c r="R419" s="406"/>
      <c r="S419" s="406"/>
      <c r="T419" s="406"/>
      <c r="U419" s="407"/>
    </row>
  </sheetData>
  <sheetProtection algorithmName="SHA-512" hashValue="EPWBJBho4UTFR92OYYIUrg5sDvr8nP11SXrFw8Tu3zlbN7BEpvGdF48YQnpPy7ZC7YhujZJZuAFSAWn1X06Sqg==" saltValue="lz2yzlMd/jfBKxb8V+hbXg==" spinCount="100000" sheet="1" objects="1" scenarios="1"/>
  <mergeCells count="14">
    <mergeCell ref="A2:V2"/>
    <mergeCell ref="A3:V3"/>
    <mergeCell ref="A4:V4"/>
    <mergeCell ref="A6:V6"/>
    <mergeCell ref="E30:G30"/>
    <mergeCell ref="H30:J30"/>
    <mergeCell ref="K30:M30"/>
    <mergeCell ref="A8:G8"/>
    <mergeCell ref="H8:N8"/>
    <mergeCell ref="O8:W8"/>
    <mergeCell ref="O21:W21"/>
    <mergeCell ref="N30:P30"/>
    <mergeCell ref="Q30:S30"/>
    <mergeCell ref="T30:V30"/>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7" width="9.1796875" style="55"/>
    <col min="8" max="12" width="9.1796875" style="55" customWidth="1"/>
    <col min="13" max="22" width="9.1796875" style="55"/>
    <col min="23" max="34" width="9.1796875" style="55" customWidth="1"/>
    <col min="35"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ht="12.75" customHeight="1">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ht="12.75" customHeight="1">
      <c r="A25" s="41"/>
      <c r="B25" s="7"/>
      <c r="C25" s="7"/>
      <c r="D25" s="7"/>
      <c r="E25" s="7"/>
      <c r="F25" s="7"/>
      <c r="G25" s="7"/>
      <c r="H25" s="41"/>
      <c r="I25" s="7"/>
      <c r="J25" s="7"/>
      <c r="K25" s="13" t="s">
        <v>122</v>
      </c>
      <c r="L25" s="7"/>
      <c r="M25" s="37"/>
      <c r="N25" s="36"/>
      <c r="O25" s="41"/>
      <c r="P25" s="7"/>
      <c r="Q25" s="7"/>
      <c r="R25" s="7"/>
      <c r="S25" s="7"/>
      <c r="T25" s="7"/>
      <c r="U25" s="7"/>
      <c r="V25" s="7"/>
      <c r="W25" s="47"/>
    </row>
    <row r="26" spans="1:23" ht="12.75" customHeight="1">
      <c r="A26" s="14"/>
      <c r="B26" s="48"/>
      <c r="C26" s="48"/>
      <c r="D26" s="48"/>
      <c r="E26" s="49"/>
      <c r="F26" s="48"/>
      <c r="G26" s="48"/>
      <c r="H26" s="50"/>
      <c r="I26" s="48"/>
      <c r="J26" s="51"/>
      <c r="K26" s="48"/>
      <c r="L26" s="52"/>
      <c r="M26" s="52"/>
      <c r="N26" s="52"/>
      <c r="O26" s="53"/>
      <c r="P26" s="15"/>
      <c r="Q26" s="16"/>
      <c r="R26" s="48"/>
      <c r="S26" s="48"/>
      <c r="T26" s="48"/>
      <c r="U26" s="48"/>
      <c r="V26" s="48"/>
      <c r="W26" s="54"/>
    </row>
    <row r="27" spans="1:23" ht="12.75" customHeight="1"/>
    <row r="28" spans="1:23"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47">
        <f>SUM(L$66:L$101)</f>
        <v>25433</v>
      </c>
      <c r="F32" s="147">
        <f>SUM(L$102:L$137)</f>
        <v>7927</v>
      </c>
      <c r="G32" s="148">
        <f>SUM(L$66:L$137)</f>
        <v>33360</v>
      </c>
      <c r="H32" s="149">
        <f>SUM(L$138:L$173)</f>
        <v>16634</v>
      </c>
      <c r="I32" s="147">
        <f>SUM(L$174:L$209)</f>
        <v>8407</v>
      </c>
      <c r="J32" s="148">
        <f>SUM(L$138:L$209)</f>
        <v>25041</v>
      </c>
      <c r="K32" s="149">
        <f>SUM(L$210:L$245)</f>
        <v>12527</v>
      </c>
      <c r="L32" s="147">
        <f>SUM(L$246:L$281)</f>
        <v>11071</v>
      </c>
      <c r="M32" s="148">
        <f>SUM(L$210:L$281)</f>
        <v>23598</v>
      </c>
      <c r="N32" s="149">
        <f>SUM(L282:L317)</f>
        <v>12416</v>
      </c>
      <c r="O32" s="147">
        <f>SUM(L318:L352)</f>
        <v>9647</v>
      </c>
      <c r="P32" s="148">
        <f>SUM(L282:L352)</f>
        <v>22063</v>
      </c>
      <c r="Q32" s="149">
        <f>SUM(L353:L388)</f>
        <v>13153</v>
      </c>
      <c r="R32" s="147">
        <f>SUM(L389:L419)</f>
        <v>4464</v>
      </c>
      <c r="S32" s="148">
        <f>SUM(L353:L419)</f>
        <v>17617</v>
      </c>
      <c r="T32" s="149"/>
      <c r="U32" s="147"/>
      <c r="V32" s="150"/>
      <c r="W32" s="135"/>
    </row>
    <row r="33" spans="1:23" ht="12.75" customHeight="1">
      <c r="A33" s="136"/>
      <c r="B33" s="134"/>
      <c r="C33" s="264">
        <f>'VO2 Raw '!C33</f>
        <v>1</v>
      </c>
      <c r="D33" s="265">
        <f>'Body Composition'!D31</f>
        <v>306</v>
      </c>
      <c r="E33" s="153">
        <f>SUM(M$66:M$101)</f>
        <v>31722</v>
      </c>
      <c r="F33" s="153">
        <f>SUM(M$102:M$137)</f>
        <v>8692</v>
      </c>
      <c r="G33" s="154">
        <f>SUM(M$66:M$137)</f>
        <v>40414</v>
      </c>
      <c r="H33" s="155">
        <f>SUM(M$138:M$173)</f>
        <v>16217</v>
      </c>
      <c r="I33" s="153">
        <f>SUM(M$174:M$209)</f>
        <v>7736</v>
      </c>
      <c r="J33" s="154">
        <f>SUM(M$138:M$209)</f>
        <v>23953</v>
      </c>
      <c r="K33" s="155">
        <f>SUM(M$210:M$245)</f>
        <v>9782</v>
      </c>
      <c r="L33" s="153">
        <f>SUM(M$246:M$281)</f>
        <v>9188</v>
      </c>
      <c r="M33" s="154">
        <f>SUM(M$210:M$281)</f>
        <v>18970</v>
      </c>
      <c r="N33" s="155">
        <f>SUM(M282:M317)</f>
        <v>9151</v>
      </c>
      <c r="O33" s="153">
        <f>SUM(M318:M352)</f>
        <v>8498</v>
      </c>
      <c r="P33" s="154">
        <f>SUM(M282:M352)</f>
        <v>17649</v>
      </c>
      <c r="Q33" s="155">
        <f>SUM(M353:M388)</f>
        <v>8181</v>
      </c>
      <c r="R33" s="153">
        <f>SUM(M389:M419)</f>
        <v>3120</v>
      </c>
      <c r="S33" s="154">
        <f>SUM(M353:M419)</f>
        <v>11301</v>
      </c>
      <c r="T33" s="155"/>
      <c r="U33" s="153"/>
      <c r="V33" s="156"/>
      <c r="W33" s="135"/>
    </row>
    <row r="34" spans="1:23" ht="13">
      <c r="A34" s="157"/>
      <c r="B34" s="158"/>
      <c r="C34" s="159"/>
      <c r="D34" s="265">
        <f>'Body Composition'!D32</f>
        <v>307</v>
      </c>
      <c r="E34" s="160">
        <f>SUM(N$66:N$101)</f>
        <v>37990</v>
      </c>
      <c r="F34" s="160">
        <f>SUM(N$102:N$137)</f>
        <v>17297</v>
      </c>
      <c r="G34" s="108">
        <f>SUM(N$66:N$137)</f>
        <v>55287</v>
      </c>
      <c r="H34" s="107">
        <f>SUM(N$138:N$173)</f>
        <v>22680</v>
      </c>
      <c r="I34" s="160">
        <f>SUM(N$174:N$209)</f>
        <v>13518</v>
      </c>
      <c r="J34" s="108">
        <f>SUM(N$138:N$209)</f>
        <v>36198</v>
      </c>
      <c r="K34" s="107">
        <f>SUM(N$210:N$245)</f>
        <v>21566</v>
      </c>
      <c r="L34" s="160">
        <f>SUM(N$246:N$281)</f>
        <v>17017</v>
      </c>
      <c r="M34" s="108">
        <f>SUM(N$210:N$281)</f>
        <v>38583</v>
      </c>
      <c r="N34" s="107">
        <f>SUM(N282:N317)</f>
        <v>22612</v>
      </c>
      <c r="O34" s="160">
        <f>SUM(N318:N352)</f>
        <v>15854</v>
      </c>
      <c r="P34" s="108">
        <f>SUM(N282:N352)</f>
        <v>38466</v>
      </c>
      <c r="Q34" s="107">
        <f>SUM(N353:N388)</f>
        <v>20521</v>
      </c>
      <c r="R34" s="160">
        <f>SUM(N389:N419)</f>
        <v>15298</v>
      </c>
      <c r="S34" s="108">
        <f>SUM(N353:N419)</f>
        <v>35819</v>
      </c>
      <c r="T34" s="107"/>
      <c r="U34" s="160"/>
      <c r="V34" s="161"/>
      <c r="W34" s="162"/>
    </row>
    <row r="35" spans="1:23" ht="13">
      <c r="A35" s="157"/>
      <c r="B35" s="158"/>
      <c r="C35" s="159"/>
      <c r="D35" s="265">
        <f>'Body Composition'!D33</f>
        <v>797</v>
      </c>
      <c r="E35" s="160">
        <f>SUM(O$66:O$101)</f>
        <v>24709</v>
      </c>
      <c r="F35" s="160">
        <f>SUM(O$102:O$137)</f>
        <v>9269</v>
      </c>
      <c r="G35" s="108">
        <f>SUM(O$66:O$137)</f>
        <v>33978</v>
      </c>
      <c r="H35" s="107">
        <f>SUM(O$138:O$173)</f>
        <v>14537</v>
      </c>
      <c r="I35" s="160">
        <f>SUM(O$174:O$209)</f>
        <v>8496</v>
      </c>
      <c r="J35" s="108">
        <f>SUM(O$138:O$209)</f>
        <v>23033</v>
      </c>
      <c r="K35" s="107">
        <f>SUM(O$210:O$245)</f>
        <v>15214</v>
      </c>
      <c r="L35" s="160">
        <f>SUM(O$246:O$281)</f>
        <v>8332</v>
      </c>
      <c r="M35" s="108">
        <f>SUM(O$210:O$281)</f>
        <v>23546</v>
      </c>
      <c r="N35" s="107">
        <f>SUM(O282:O317)</f>
        <v>13307</v>
      </c>
      <c r="O35" s="160">
        <f>SUM(O318:O352)</f>
        <v>7912</v>
      </c>
      <c r="P35" s="108">
        <f>SUM(O282:O352)</f>
        <v>21219</v>
      </c>
      <c r="Q35" s="107">
        <f>SUM(O353:O388)</f>
        <v>15611</v>
      </c>
      <c r="R35" s="160">
        <f>SUM(O389:O419)</f>
        <v>5473</v>
      </c>
      <c r="S35" s="108">
        <f>SUM(O353:O419)</f>
        <v>21084</v>
      </c>
      <c r="T35" s="107"/>
      <c r="U35" s="160"/>
      <c r="V35" s="161"/>
      <c r="W35" s="162"/>
    </row>
    <row r="36" spans="1:23" ht="13">
      <c r="A36" s="157"/>
      <c r="B36" s="158"/>
      <c r="C36" s="159"/>
      <c r="D36" s="265">
        <f>'Body Composition'!D34</f>
        <v>798</v>
      </c>
      <c r="E36" s="160">
        <f>SUM(P$66:P$101)</f>
        <v>23488</v>
      </c>
      <c r="F36" s="160">
        <f>SUM(P$102:P$137)</f>
        <v>11061</v>
      </c>
      <c r="G36" s="108">
        <f>SUM(P$66:P$137)</f>
        <v>34549</v>
      </c>
      <c r="H36" s="107">
        <f>SUM(P$138:P$173)</f>
        <v>16554</v>
      </c>
      <c r="I36" s="160">
        <f>SUM(P$174:P$209)</f>
        <v>9874</v>
      </c>
      <c r="J36" s="108">
        <f>SUM(P$138:P$209)</f>
        <v>26428</v>
      </c>
      <c r="K36" s="107">
        <f>SUM(P$210:P$245)</f>
        <v>15139</v>
      </c>
      <c r="L36" s="160">
        <f>SUM(P$246:P$281)</f>
        <v>9922</v>
      </c>
      <c r="M36" s="108">
        <f>SUM(P$210:P$281)</f>
        <v>25061</v>
      </c>
      <c r="N36" s="107">
        <f>SUM(P282:P317)</f>
        <v>14636</v>
      </c>
      <c r="O36" s="160">
        <f>SUM(P318:P352)</f>
        <v>10375</v>
      </c>
      <c r="P36" s="108">
        <f>SUM(P282:P352)</f>
        <v>25011</v>
      </c>
      <c r="Q36" s="107">
        <f>SUM(P353:P388)</f>
        <v>14687</v>
      </c>
      <c r="R36" s="160">
        <f>SUM(P389:P419)</f>
        <v>7578</v>
      </c>
      <c r="S36" s="108">
        <f>SUM(P353:P419)</f>
        <v>22265</v>
      </c>
      <c r="T36" s="107"/>
      <c r="U36" s="160"/>
      <c r="V36" s="161"/>
      <c r="W36" s="162"/>
    </row>
    <row r="37" spans="1:23" ht="13">
      <c r="A37" s="157"/>
      <c r="B37" s="158"/>
      <c r="C37" s="159"/>
      <c r="D37" s="265">
        <f>'Body Composition'!D35</f>
        <v>308</v>
      </c>
      <c r="E37" s="160">
        <f>SUM(Q$66:Q$101)</f>
        <v>18098</v>
      </c>
      <c r="F37" s="160">
        <f>SUM(Q$102:Q$137)</f>
        <v>9562</v>
      </c>
      <c r="G37" s="108">
        <f>SUM(Q$66:Q$137)</f>
        <v>27660</v>
      </c>
      <c r="H37" s="107">
        <f>SUM(Q$138:Q$173)</f>
        <v>13083</v>
      </c>
      <c r="I37" s="160">
        <f>SUM(Q$174:Q$209)</f>
        <v>10148</v>
      </c>
      <c r="J37" s="108">
        <f>SUM(Q$138:Q$209)</f>
        <v>23231</v>
      </c>
      <c r="K37" s="107">
        <f>SUM(Q$210:Q$245)</f>
        <v>11078</v>
      </c>
      <c r="L37" s="160">
        <f>SUM(Q$246:Q$281)</f>
        <v>10682</v>
      </c>
      <c r="M37" s="108">
        <f>SUM(Q$210:Q$281)</f>
        <v>21760</v>
      </c>
      <c r="N37" s="107">
        <f>SUM(Q282:Q317)</f>
        <v>10922</v>
      </c>
      <c r="O37" s="160">
        <f>SUM(Q318:Q352)</f>
        <v>10369</v>
      </c>
      <c r="P37" s="108">
        <f>SUM(Q282:Q352)</f>
        <v>21291</v>
      </c>
      <c r="Q37" s="107">
        <f>SUM(Q353:Q388)</f>
        <v>13377</v>
      </c>
      <c r="R37" s="160">
        <f>SUM(Q389:Q419)</f>
        <v>9782</v>
      </c>
      <c r="S37" s="108">
        <f>SUM(Q353:Q419)</f>
        <v>23159</v>
      </c>
      <c r="T37" s="107"/>
      <c r="U37" s="160"/>
      <c r="V37" s="161"/>
      <c r="W37" s="162"/>
    </row>
    <row r="38" spans="1:23" ht="13">
      <c r="A38" s="157"/>
      <c r="B38" s="158"/>
      <c r="C38" s="159"/>
      <c r="D38" s="265">
        <f>'Body Composition'!D36</f>
        <v>309</v>
      </c>
      <c r="E38" s="160">
        <f>SUM(R$66:R$101)</f>
        <v>15566</v>
      </c>
      <c r="F38" s="160">
        <f>SUM(R$102:R$137)</f>
        <v>5577</v>
      </c>
      <c r="G38" s="108">
        <f>SUM(R$66:R$137)</f>
        <v>21143</v>
      </c>
      <c r="H38" s="107">
        <f>SUM(R$138:R$173)</f>
        <v>8679</v>
      </c>
      <c r="I38" s="160">
        <f>SUM(R$174:R$209)</f>
        <v>6234</v>
      </c>
      <c r="J38" s="108">
        <f>SUM(R$138:R$209)</f>
        <v>14913</v>
      </c>
      <c r="K38" s="107">
        <f>SUM(R$210:R$245)</f>
        <v>9297</v>
      </c>
      <c r="L38" s="160">
        <f>SUM(R$246:R$281)</f>
        <v>9151</v>
      </c>
      <c r="M38" s="108">
        <f>SUM(R$210:R$281)</f>
        <v>18448</v>
      </c>
      <c r="N38" s="107">
        <f>SUM(R282:R317)</f>
        <v>9915</v>
      </c>
      <c r="O38" s="160">
        <f>SUM(H318:R352)</f>
        <v>114314</v>
      </c>
      <c r="P38" s="108">
        <f>SUM(R282:R352)</f>
        <v>17673</v>
      </c>
      <c r="Q38" s="107">
        <f>SUM(R353:R388)</f>
        <v>8800</v>
      </c>
      <c r="R38" s="160">
        <f>SUM(R389:R419)</f>
        <v>5354</v>
      </c>
      <c r="S38" s="108">
        <f>SUM(R353:R419)</f>
        <v>14154</v>
      </c>
      <c r="T38" s="107"/>
      <c r="U38" s="160"/>
      <c r="V38" s="161"/>
      <c r="W38" s="162"/>
    </row>
    <row r="39" spans="1:23" ht="13">
      <c r="A39" s="157"/>
      <c r="B39" s="158"/>
      <c r="C39" s="159"/>
      <c r="D39" s="265">
        <f>'Body Composition'!D37</f>
        <v>312</v>
      </c>
      <c r="E39" s="160">
        <f>SUM(S$66:S$101)</f>
        <v>35746</v>
      </c>
      <c r="F39" s="160">
        <f>SUM(S$102:S$137)</f>
        <v>8847</v>
      </c>
      <c r="G39" s="108">
        <f>SUM(S$66:S$137)</f>
        <v>44593</v>
      </c>
      <c r="H39" s="107">
        <f>SUM(S$138:S$173)</f>
        <v>21900</v>
      </c>
      <c r="I39" s="160">
        <f>SUM(S$174:S$209)</f>
        <v>16174</v>
      </c>
      <c r="J39" s="108">
        <f>SUM(S$138:S$209)</f>
        <v>38074</v>
      </c>
      <c r="K39" s="107">
        <f>SUM(S$210:S$245)</f>
        <v>20129</v>
      </c>
      <c r="L39" s="160">
        <f>SUM(S$246:S$281)</f>
        <v>13468</v>
      </c>
      <c r="M39" s="108">
        <f>SUM(S$210:S$281)</f>
        <v>33597</v>
      </c>
      <c r="N39" s="107">
        <f>SUM(S282:S317)</f>
        <v>15651</v>
      </c>
      <c r="O39" s="160">
        <f>SUM(S318:S352)</f>
        <v>13666</v>
      </c>
      <c r="P39" s="108">
        <f>SUM(S282:S352)</f>
        <v>29317</v>
      </c>
      <c r="Q39" s="107">
        <f>SUM(S353:S388)</f>
        <v>12640</v>
      </c>
      <c r="R39" s="160">
        <f>SUM(S389:S419)</f>
        <v>12409</v>
      </c>
      <c r="S39" s="108">
        <f>SUM(S353:S419)</f>
        <v>25049</v>
      </c>
      <c r="T39" s="107"/>
      <c r="U39" s="160"/>
      <c r="V39" s="161"/>
      <c r="W39" s="162"/>
    </row>
    <row r="40" spans="1:23" ht="13">
      <c r="A40" s="157"/>
      <c r="B40" s="158"/>
      <c r="C40" s="163"/>
      <c r="D40" s="266" t="str">
        <f>'Body Composition'!D38</f>
        <v>NT</v>
      </c>
      <c r="E40" s="160">
        <f>SUM(T$66:T$101)</f>
        <v>40122</v>
      </c>
      <c r="F40" s="160">
        <f>SUM(T$102:T$137)</f>
        <v>9627</v>
      </c>
      <c r="G40" s="108">
        <f>SUM(T$66:T$137)</f>
        <v>49749</v>
      </c>
      <c r="H40" s="107">
        <f>SUM(T$138:T$173)</f>
        <v>20455</v>
      </c>
      <c r="I40" s="160">
        <f>SUM(T$174:T$209)</f>
        <v>11379</v>
      </c>
      <c r="J40" s="108">
        <f>SUM(T$138:T$209)</f>
        <v>31834</v>
      </c>
      <c r="K40" s="107">
        <f>SUM(T$210:T$245)</f>
        <v>15241</v>
      </c>
      <c r="L40" s="160">
        <f>SUM(T$246:T$281)</f>
        <v>14695</v>
      </c>
      <c r="M40" s="108">
        <f>SUM(T$210:T$281)</f>
        <v>29936</v>
      </c>
      <c r="N40" s="107">
        <f>SUM(T282:T317)</f>
        <v>12133</v>
      </c>
      <c r="O40" s="160">
        <f>SUM(T318:T352)</f>
        <v>13344</v>
      </c>
      <c r="P40" s="108">
        <f>SUM(T282:T352)</f>
        <v>25477</v>
      </c>
      <c r="Q40" s="107">
        <f>SUM(T353:T388)</f>
        <v>13514</v>
      </c>
      <c r="R40" s="160">
        <f>SUM(T389:T419)</f>
        <v>5893</v>
      </c>
      <c r="S40" s="108">
        <f>SUM(T353:T419)</f>
        <v>19407</v>
      </c>
      <c r="T40" s="107"/>
      <c r="U40" s="160"/>
      <c r="V40" s="161"/>
      <c r="W40" s="162"/>
    </row>
    <row r="41" spans="1:23" ht="13">
      <c r="A41" s="157"/>
      <c r="B41" s="158"/>
      <c r="C41" s="165"/>
      <c r="D41" s="166" t="s">
        <v>25</v>
      </c>
      <c r="E41" s="167">
        <f>AVERAGE(E32:E40)</f>
        <v>28097.111111111109</v>
      </c>
      <c r="F41" s="168">
        <f>AVERAGE(F32:F40)</f>
        <v>9762.1111111111113</v>
      </c>
      <c r="G41" s="168">
        <f t="shared" ref="G41:S41" si="0">AVERAGE(G32:G40)</f>
        <v>37859.222222222219</v>
      </c>
      <c r="H41" s="167">
        <f t="shared" si="0"/>
        <v>16748.777777777777</v>
      </c>
      <c r="I41" s="168">
        <f t="shared" si="0"/>
        <v>10218.444444444445</v>
      </c>
      <c r="J41" s="169">
        <f t="shared" si="0"/>
        <v>26967.222222222223</v>
      </c>
      <c r="K41" s="168">
        <f t="shared" si="0"/>
        <v>14441.444444444445</v>
      </c>
      <c r="L41" s="168">
        <f t="shared" si="0"/>
        <v>11502.888888888889</v>
      </c>
      <c r="M41" s="169">
        <f t="shared" si="0"/>
        <v>25944.333333333332</v>
      </c>
      <c r="N41" s="168">
        <f t="shared" si="0"/>
        <v>13415.888888888889</v>
      </c>
      <c r="O41" s="168">
        <f t="shared" si="0"/>
        <v>22664.333333333332</v>
      </c>
      <c r="P41" s="169">
        <f t="shared" si="0"/>
        <v>24240.666666666668</v>
      </c>
      <c r="Q41" s="168">
        <f t="shared" si="0"/>
        <v>13387.111111111111</v>
      </c>
      <c r="R41" s="168">
        <f t="shared" si="0"/>
        <v>7707.8888888888887</v>
      </c>
      <c r="S41" s="169">
        <f t="shared" si="0"/>
        <v>21095</v>
      </c>
      <c r="T41" s="168"/>
      <c r="U41" s="168"/>
      <c r="V41" s="170"/>
      <c r="W41" s="162"/>
    </row>
    <row r="42" spans="1:23" ht="13.5" thickBot="1">
      <c r="A42" s="157"/>
      <c r="B42" s="158"/>
      <c r="C42" s="165"/>
      <c r="D42" s="166" t="s">
        <v>15</v>
      </c>
      <c r="E42" s="173">
        <f>STDEV(E32:E40)/SQRT(COUNT(E32:E40))</f>
        <v>2912.9599848705093</v>
      </c>
      <c r="F42" s="174">
        <f>STDEV(F32:F40)/SQRT(COUNT(F32:F40))</f>
        <v>1064.7670251755706</v>
      </c>
      <c r="G42" s="174">
        <f t="shared" ref="G42:M42" si="1">STDEV(G32:G40)/SQRT(COUNT(G32:G40))</f>
        <v>3587.5664600029741</v>
      </c>
      <c r="H42" s="173">
        <f t="shared" si="1"/>
        <v>1487.1471175988988</v>
      </c>
      <c r="I42" s="174">
        <f t="shared" si="1"/>
        <v>1028.1636557894951</v>
      </c>
      <c r="J42" s="175">
        <f t="shared" si="1"/>
        <v>2415.4642398154351</v>
      </c>
      <c r="K42" s="174">
        <f t="shared" si="1"/>
        <v>1433.6428068144678</v>
      </c>
      <c r="L42" s="174">
        <f t="shared" si="1"/>
        <v>977.2472740140546</v>
      </c>
      <c r="M42" s="175">
        <f t="shared" si="1"/>
        <v>2262.665432871398</v>
      </c>
      <c r="N42" s="174">
        <f>STDEV(N32:N40)/SQRT(COUNT(N32:N40))</f>
        <v>1345.6476801200026</v>
      </c>
      <c r="O42" s="174">
        <f t="shared" ref="O42:S42" si="2">STDEV(O32:O40)/SQRT(COUNT(O32:O40))</f>
        <v>11489.035170060577</v>
      </c>
      <c r="P42" s="175">
        <f t="shared" si="2"/>
        <v>2171.1772024513439</v>
      </c>
      <c r="Q42" s="174">
        <f t="shared" si="2"/>
        <v>1215.0796206701436</v>
      </c>
      <c r="R42" s="174">
        <f t="shared" si="2"/>
        <v>1340.7601641983681</v>
      </c>
      <c r="S42" s="175">
        <f t="shared" si="2"/>
        <v>2348.4780946628202</v>
      </c>
      <c r="T42" s="174"/>
      <c r="U42" s="174"/>
      <c r="V42" s="176"/>
      <c r="W42" s="162"/>
    </row>
    <row r="43" spans="1:23" ht="13">
      <c r="A43" s="157"/>
      <c r="B43" s="158"/>
      <c r="C43" s="275"/>
      <c r="D43" s="276"/>
      <c r="E43" s="107"/>
      <c r="F43" s="160"/>
      <c r="G43" s="108"/>
      <c r="H43" s="107"/>
      <c r="I43" s="160"/>
      <c r="J43" s="108"/>
      <c r="K43" s="107"/>
      <c r="L43" s="160"/>
      <c r="M43" s="108"/>
      <c r="N43" s="107"/>
      <c r="O43" s="160"/>
      <c r="P43" s="108"/>
      <c r="Q43" s="107"/>
      <c r="R43" s="160"/>
      <c r="S43" s="108"/>
      <c r="T43" s="107"/>
      <c r="U43" s="160"/>
      <c r="V43" s="161"/>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167"/>
      <c r="F54" s="168"/>
      <c r="G54" s="168"/>
      <c r="H54" s="167"/>
      <c r="I54" s="168"/>
      <c r="J54" s="169"/>
      <c r="K54" s="168"/>
      <c r="L54" s="168"/>
      <c r="M54" s="169"/>
      <c r="N54" s="168"/>
      <c r="O54" s="168"/>
      <c r="P54" s="169"/>
      <c r="Q54" s="168"/>
      <c r="R54" s="168"/>
      <c r="S54" s="169"/>
      <c r="T54" s="168"/>
      <c r="U54" s="168"/>
      <c r="V54" s="170"/>
      <c r="W54" s="162"/>
    </row>
    <row r="55" spans="1:44" ht="13.5" thickBot="1">
      <c r="A55" s="157"/>
      <c r="B55" s="158"/>
      <c r="C55" s="184"/>
      <c r="D55" s="284"/>
      <c r="E55" s="173"/>
      <c r="F55" s="174"/>
      <c r="G55" s="174"/>
      <c r="H55" s="173"/>
      <c r="I55" s="174"/>
      <c r="J55" s="175"/>
      <c r="K55" s="174"/>
      <c r="L55" s="174"/>
      <c r="M55" s="175"/>
      <c r="N55" s="174"/>
      <c r="O55" s="174"/>
      <c r="P55" s="175"/>
      <c r="Q55" s="174"/>
      <c r="R55" s="174"/>
      <c r="S55" s="175"/>
      <c r="T55" s="174"/>
      <c r="U55" s="174"/>
      <c r="V55" s="176"/>
      <c r="W55" s="186"/>
    </row>
    <row r="56" spans="1:44">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408">
        <v>2075</v>
      </c>
      <c r="D63" s="226">
        <v>181</v>
      </c>
      <c r="E63" s="226">
        <v>381</v>
      </c>
      <c r="F63" s="226">
        <v>133</v>
      </c>
      <c r="G63" s="226">
        <v>210</v>
      </c>
      <c r="H63" s="226">
        <v>1276</v>
      </c>
      <c r="I63" s="226">
        <v>684</v>
      </c>
      <c r="J63" s="226">
        <v>973</v>
      </c>
      <c r="K63" s="226">
        <v>25</v>
      </c>
      <c r="L63" s="227">
        <f>SUM(C63:C65)</f>
        <v>4338</v>
      </c>
      <c r="M63" s="228">
        <f>SUM(D63:D65)</f>
        <v>3406</v>
      </c>
      <c r="N63" s="228">
        <f>SUM(E63:E65)</f>
        <v>3206</v>
      </c>
      <c r="O63" s="228">
        <f>SUM(F63:F65)</f>
        <v>391</v>
      </c>
      <c r="P63" s="228">
        <f>SUM(G63:G65)</f>
        <v>1788</v>
      </c>
      <c r="Q63" s="228">
        <f t="shared" ref="Q63:T63" si="4">SUM(H63:H65)</f>
        <v>1925</v>
      </c>
      <c r="R63" s="228">
        <f t="shared" si="4"/>
        <v>2681</v>
      </c>
      <c r="S63" s="228">
        <f t="shared" si="4"/>
        <v>1052</v>
      </c>
      <c r="T63" s="228">
        <f t="shared" si="4"/>
        <v>619</v>
      </c>
      <c r="U63" s="229">
        <f>AVERAGE(L63:T63)</f>
        <v>2156.2222222222222</v>
      </c>
      <c r="V63" s="409"/>
      <c r="W63" s="230"/>
      <c r="X63" s="230"/>
      <c r="Y63" s="230"/>
      <c r="Z63" s="230"/>
      <c r="AA63" s="230"/>
      <c r="AB63" s="230"/>
      <c r="AC63" s="230"/>
      <c r="AD63" s="230"/>
      <c r="AE63" s="230"/>
      <c r="AF63" s="230"/>
      <c r="AG63" s="92"/>
      <c r="AH63" s="92"/>
      <c r="AI63" s="92"/>
      <c r="AJ63" s="92"/>
      <c r="AK63" s="92"/>
      <c r="AL63" s="92"/>
      <c r="AM63" s="92"/>
      <c r="AN63" s="92"/>
      <c r="AO63" s="92"/>
      <c r="AP63" s="92"/>
      <c r="AQ63" s="92"/>
      <c r="AR63" s="231"/>
    </row>
    <row r="64" spans="1:44">
      <c r="A64" s="223">
        <v>43723</v>
      </c>
      <c r="B64" s="224">
        <v>0.72391203703703699</v>
      </c>
      <c r="C64" s="408">
        <v>1061</v>
      </c>
      <c r="D64" s="226">
        <v>1324</v>
      </c>
      <c r="E64" s="226">
        <v>1652</v>
      </c>
      <c r="F64" s="226">
        <v>254</v>
      </c>
      <c r="G64" s="226">
        <v>1355</v>
      </c>
      <c r="H64" s="226">
        <v>539</v>
      </c>
      <c r="I64" s="226">
        <v>1095</v>
      </c>
      <c r="J64" s="226">
        <v>53</v>
      </c>
      <c r="K64" s="226">
        <v>35</v>
      </c>
      <c r="L64" s="107"/>
      <c r="M64" s="160"/>
      <c r="N64" s="160"/>
      <c r="O64" s="160"/>
      <c r="P64" s="160"/>
      <c r="Q64" s="160"/>
      <c r="R64" s="160"/>
      <c r="S64" s="160"/>
      <c r="T64" s="160"/>
      <c r="U64" s="232">
        <f>STDEV(L63:T63)/SQRT(COUNT(L63:T63))</f>
        <v>450.10714088048513</v>
      </c>
      <c r="V64" s="409"/>
      <c r="W64" s="230"/>
      <c r="X64" s="230"/>
      <c r="Y64" s="230"/>
      <c r="Z64" s="230"/>
      <c r="AA64" s="230"/>
      <c r="AB64" s="230"/>
      <c r="AC64" s="230"/>
      <c r="AD64" s="230"/>
      <c r="AE64" s="230"/>
      <c r="AF64" s="230"/>
      <c r="AG64" s="92"/>
      <c r="AH64" s="92"/>
      <c r="AI64" s="92"/>
      <c r="AJ64" s="92"/>
      <c r="AK64" s="92"/>
      <c r="AL64" s="92"/>
      <c r="AM64" s="92"/>
      <c r="AN64" s="92"/>
      <c r="AO64" s="92"/>
      <c r="AP64" s="92"/>
      <c r="AQ64" s="92"/>
      <c r="AR64" s="231"/>
    </row>
    <row r="65" spans="1:44">
      <c r="A65" s="223">
        <v>43723</v>
      </c>
      <c r="B65" s="224">
        <v>0.73780092592592605</v>
      </c>
      <c r="C65" s="408">
        <v>1202</v>
      </c>
      <c r="D65" s="226">
        <v>1901</v>
      </c>
      <c r="E65" s="226">
        <v>1173</v>
      </c>
      <c r="F65" s="226">
        <v>4</v>
      </c>
      <c r="G65" s="226">
        <v>223</v>
      </c>
      <c r="H65" s="226">
        <v>110</v>
      </c>
      <c r="I65" s="226">
        <v>902</v>
      </c>
      <c r="J65" s="226">
        <v>26</v>
      </c>
      <c r="K65" s="226">
        <v>559</v>
      </c>
      <c r="L65" s="107"/>
      <c r="M65" s="160"/>
      <c r="N65" s="160"/>
      <c r="O65" s="160"/>
      <c r="P65" s="160"/>
      <c r="Q65" s="160"/>
      <c r="R65" s="160"/>
      <c r="S65" s="160"/>
      <c r="T65" s="160"/>
      <c r="U65" s="232"/>
      <c r="V65" s="409"/>
      <c r="W65" s="230"/>
      <c r="X65" s="230"/>
      <c r="Y65" s="230"/>
      <c r="Z65" s="230"/>
      <c r="AA65" s="230"/>
      <c r="AB65" s="230"/>
      <c r="AC65" s="230"/>
      <c r="AD65" s="230"/>
      <c r="AE65" s="230"/>
      <c r="AF65" s="230"/>
      <c r="AG65" s="92"/>
      <c r="AH65" s="92"/>
      <c r="AI65" s="92"/>
      <c r="AJ65" s="92"/>
      <c r="AK65" s="92"/>
      <c r="AL65" s="92"/>
      <c r="AM65" s="92"/>
      <c r="AN65" s="92"/>
      <c r="AO65" s="92"/>
      <c r="AP65" s="92"/>
      <c r="AQ65" s="92"/>
      <c r="AR65" s="231"/>
    </row>
    <row r="66" spans="1:44">
      <c r="A66" s="233">
        <v>43723</v>
      </c>
      <c r="B66" s="234">
        <v>0.751689814814815</v>
      </c>
      <c r="C66" s="408">
        <v>260</v>
      </c>
      <c r="D66" s="226">
        <v>280</v>
      </c>
      <c r="E66" s="226">
        <v>74</v>
      </c>
      <c r="F66" s="226">
        <v>761</v>
      </c>
      <c r="G66" s="226">
        <v>1146</v>
      </c>
      <c r="H66" s="226">
        <v>65</v>
      </c>
      <c r="I66" s="226">
        <v>255</v>
      </c>
      <c r="J66" s="226">
        <v>50</v>
      </c>
      <c r="K66" s="226">
        <v>563</v>
      </c>
      <c r="L66" s="107">
        <f t="shared" ref="L66:P66" si="5">SUM(C66:C68)</f>
        <v>733</v>
      </c>
      <c r="M66" s="160">
        <f t="shared" si="5"/>
        <v>395</v>
      </c>
      <c r="N66" s="160">
        <f t="shared" si="5"/>
        <v>2737</v>
      </c>
      <c r="O66" s="160">
        <f t="shared" si="5"/>
        <v>1573</v>
      </c>
      <c r="P66" s="160">
        <f t="shared" si="5"/>
        <v>4240</v>
      </c>
      <c r="Q66" s="160">
        <f t="shared" ref="Q66" si="6">SUM(H66:H68)</f>
        <v>1807</v>
      </c>
      <c r="R66" s="160">
        <f t="shared" ref="R66" si="7">SUM(I66:I68)</f>
        <v>738</v>
      </c>
      <c r="S66" s="160">
        <f t="shared" ref="S66" si="8">SUM(J66:J68)</f>
        <v>4147</v>
      </c>
      <c r="T66" s="160">
        <f t="shared" ref="T66" si="9">SUM(K66:K68)</f>
        <v>663</v>
      </c>
      <c r="U66" s="232">
        <f t="shared" ref="U66" si="10">AVERAGE(L66:T66)</f>
        <v>1892.5555555555557</v>
      </c>
      <c r="V66" s="409"/>
      <c r="W66" s="230"/>
      <c r="X66" s="230"/>
      <c r="Y66" s="230"/>
      <c r="Z66" s="230"/>
      <c r="AA66" s="230"/>
      <c r="AB66" s="230"/>
      <c r="AC66" s="230"/>
      <c r="AD66" s="230"/>
      <c r="AE66" s="230"/>
      <c r="AF66" s="230"/>
      <c r="AG66" s="92"/>
      <c r="AH66" s="92"/>
      <c r="AI66" s="92"/>
      <c r="AJ66" s="92"/>
      <c r="AK66" s="92"/>
      <c r="AL66" s="92"/>
      <c r="AM66" s="92"/>
      <c r="AN66" s="92"/>
      <c r="AO66" s="92"/>
      <c r="AP66" s="92"/>
      <c r="AQ66" s="92"/>
      <c r="AR66" s="231"/>
    </row>
    <row r="67" spans="1:44">
      <c r="A67" s="233">
        <v>43723</v>
      </c>
      <c r="B67" s="234">
        <v>0.76557870370370396</v>
      </c>
      <c r="C67" s="408">
        <v>325</v>
      </c>
      <c r="D67" s="226">
        <v>78</v>
      </c>
      <c r="E67" s="226">
        <v>653</v>
      </c>
      <c r="F67" s="226">
        <v>317</v>
      </c>
      <c r="G67" s="226">
        <v>1218</v>
      </c>
      <c r="H67" s="226">
        <v>1390</v>
      </c>
      <c r="I67" s="226">
        <v>69</v>
      </c>
      <c r="J67" s="226">
        <v>1203</v>
      </c>
      <c r="K67" s="226">
        <v>81</v>
      </c>
      <c r="L67" s="107"/>
      <c r="M67" s="160"/>
      <c r="N67" s="160"/>
      <c r="O67" s="160"/>
      <c r="P67" s="160"/>
      <c r="Q67" s="160"/>
      <c r="R67" s="160"/>
      <c r="S67" s="160"/>
      <c r="T67" s="160"/>
      <c r="U67" s="232">
        <f t="shared" ref="U67" si="11">STDEV(L66:T66)/SQRT(COUNT(L66:T66))</f>
        <v>497.87861391862458</v>
      </c>
      <c r="V67" s="409"/>
      <c r="W67" s="230"/>
      <c r="X67" s="230"/>
      <c r="Y67" s="230"/>
      <c r="Z67" s="230"/>
      <c r="AA67" s="230"/>
      <c r="AB67" s="230"/>
      <c r="AC67" s="230"/>
      <c r="AD67" s="230"/>
      <c r="AE67" s="230"/>
      <c r="AF67" s="230"/>
      <c r="AG67" s="92"/>
      <c r="AH67" s="92"/>
      <c r="AI67" s="92"/>
      <c r="AJ67" s="92"/>
      <c r="AK67" s="92"/>
      <c r="AL67" s="92"/>
      <c r="AM67" s="92"/>
      <c r="AN67" s="92"/>
      <c r="AO67" s="92"/>
      <c r="AP67" s="92"/>
      <c r="AQ67" s="92"/>
      <c r="AR67" s="231"/>
    </row>
    <row r="68" spans="1:44">
      <c r="A68" s="233">
        <v>43723</v>
      </c>
      <c r="B68" s="234">
        <v>0.77946759259259202</v>
      </c>
      <c r="C68" s="408">
        <v>148</v>
      </c>
      <c r="D68" s="226">
        <v>37</v>
      </c>
      <c r="E68" s="226">
        <v>2010</v>
      </c>
      <c r="F68" s="226">
        <v>495</v>
      </c>
      <c r="G68" s="226">
        <v>1876</v>
      </c>
      <c r="H68" s="226">
        <v>352</v>
      </c>
      <c r="I68" s="226">
        <v>414</v>
      </c>
      <c r="J68" s="226">
        <v>2894</v>
      </c>
      <c r="K68" s="226">
        <v>19</v>
      </c>
      <c r="L68" s="107"/>
      <c r="M68" s="160"/>
      <c r="N68" s="160"/>
      <c r="O68" s="160"/>
      <c r="P68" s="160"/>
      <c r="Q68" s="160"/>
      <c r="R68" s="160"/>
      <c r="S68" s="160"/>
      <c r="T68" s="160"/>
      <c r="U68" s="232"/>
      <c r="V68" s="409"/>
      <c r="W68" s="230"/>
      <c r="X68" s="230"/>
      <c r="Y68" s="230"/>
      <c r="Z68" s="230"/>
      <c r="AA68" s="230"/>
      <c r="AB68" s="230"/>
      <c r="AC68" s="230"/>
      <c r="AD68" s="230"/>
      <c r="AE68" s="230"/>
      <c r="AF68" s="230"/>
      <c r="AG68" s="92"/>
      <c r="AH68" s="92"/>
      <c r="AI68" s="92"/>
      <c r="AJ68" s="92"/>
      <c r="AK68" s="92"/>
      <c r="AL68" s="92"/>
      <c r="AM68" s="92"/>
      <c r="AN68" s="92"/>
      <c r="AO68" s="92"/>
      <c r="AP68" s="92"/>
      <c r="AQ68" s="92"/>
      <c r="AR68" s="231"/>
    </row>
    <row r="69" spans="1:44">
      <c r="A69" s="233">
        <v>43723</v>
      </c>
      <c r="B69" s="234">
        <v>0.79335648148148097</v>
      </c>
      <c r="C69" s="408">
        <v>307</v>
      </c>
      <c r="D69" s="226">
        <v>894</v>
      </c>
      <c r="E69" s="226">
        <v>236</v>
      </c>
      <c r="F69" s="226">
        <v>1217</v>
      </c>
      <c r="G69" s="226">
        <v>1143</v>
      </c>
      <c r="H69" s="226">
        <v>645</v>
      </c>
      <c r="I69" s="226">
        <v>667</v>
      </c>
      <c r="J69" s="226">
        <v>2697</v>
      </c>
      <c r="K69" s="226">
        <v>807</v>
      </c>
      <c r="L69" s="107">
        <f t="shared" ref="L69:P69" si="12">SUM(C69:C71)</f>
        <v>3445</v>
      </c>
      <c r="M69" s="160">
        <f t="shared" si="12"/>
        <v>3037</v>
      </c>
      <c r="N69" s="160">
        <f t="shared" si="12"/>
        <v>3551</v>
      </c>
      <c r="O69" s="160">
        <f t="shared" si="12"/>
        <v>4227</v>
      </c>
      <c r="P69" s="160">
        <f t="shared" si="12"/>
        <v>5096</v>
      </c>
      <c r="Q69" s="160">
        <f t="shared" ref="Q69" si="13">SUM(H69:H71)</f>
        <v>3094</v>
      </c>
      <c r="R69" s="160">
        <f t="shared" ref="R69" si="14">SUM(I69:I71)</f>
        <v>1292</v>
      </c>
      <c r="S69" s="160">
        <f t="shared" ref="S69" si="15">SUM(J69:J71)</f>
        <v>7771</v>
      </c>
      <c r="T69" s="160">
        <f t="shared" ref="T69" si="16">SUM(K69:K71)</f>
        <v>1900</v>
      </c>
      <c r="U69" s="232">
        <f t="shared" ref="U69" si="17">AVERAGE(L69:T69)</f>
        <v>3712.5555555555557</v>
      </c>
      <c r="V69" s="409"/>
      <c r="W69" s="230"/>
      <c r="X69" s="230"/>
      <c r="Y69" s="230"/>
      <c r="Z69" s="230"/>
      <c r="AA69" s="230"/>
      <c r="AB69" s="230"/>
      <c r="AC69" s="230"/>
      <c r="AD69" s="230"/>
      <c r="AE69" s="230"/>
      <c r="AF69" s="230"/>
      <c r="AG69" s="92"/>
      <c r="AH69" s="92"/>
      <c r="AI69" s="92"/>
      <c r="AJ69" s="92"/>
      <c r="AK69" s="92"/>
      <c r="AL69" s="92"/>
      <c r="AM69" s="92"/>
      <c r="AN69" s="92"/>
      <c r="AO69" s="92"/>
      <c r="AP69" s="92"/>
      <c r="AQ69" s="92"/>
      <c r="AR69" s="231"/>
    </row>
    <row r="70" spans="1:44">
      <c r="A70" s="233">
        <v>43723</v>
      </c>
      <c r="B70" s="234">
        <v>0.80724537037037003</v>
      </c>
      <c r="C70" s="408">
        <v>1370</v>
      </c>
      <c r="D70" s="226">
        <v>1046</v>
      </c>
      <c r="E70" s="226">
        <v>1327</v>
      </c>
      <c r="F70" s="226">
        <v>1274</v>
      </c>
      <c r="G70" s="226">
        <v>2102</v>
      </c>
      <c r="H70" s="226">
        <v>989</v>
      </c>
      <c r="I70" s="226">
        <v>395</v>
      </c>
      <c r="J70" s="226">
        <v>2340</v>
      </c>
      <c r="K70" s="226">
        <v>62</v>
      </c>
      <c r="L70" s="107"/>
      <c r="M70" s="160"/>
      <c r="N70" s="160"/>
      <c r="O70" s="160"/>
      <c r="P70" s="160"/>
      <c r="Q70" s="160"/>
      <c r="R70" s="160"/>
      <c r="S70" s="160"/>
      <c r="T70" s="160"/>
      <c r="U70" s="232">
        <f t="shared" ref="U70" si="18">STDEV(L69:T69)/SQRT(COUNT(L69:T69))</f>
        <v>631.69373537232582</v>
      </c>
      <c r="V70" s="409"/>
      <c r="W70" s="230"/>
      <c r="X70" s="230"/>
      <c r="Y70" s="230"/>
      <c r="Z70" s="230"/>
      <c r="AA70" s="230"/>
      <c r="AB70" s="230"/>
      <c r="AC70" s="230"/>
      <c r="AD70" s="230"/>
      <c r="AE70" s="230"/>
      <c r="AF70" s="230"/>
      <c r="AG70" s="92"/>
      <c r="AH70" s="92"/>
      <c r="AI70" s="92"/>
      <c r="AJ70" s="92"/>
      <c r="AK70" s="92"/>
      <c r="AL70" s="92"/>
      <c r="AM70" s="92"/>
      <c r="AN70" s="92"/>
      <c r="AO70" s="92"/>
      <c r="AP70" s="92"/>
      <c r="AQ70" s="92"/>
      <c r="AR70" s="231"/>
    </row>
    <row r="71" spans="1:44">
      <c r="A71" s="233">
        <v>43723</v>
      </c>
      <c r="B71" s="234">
        <v>0.82113425925925898</v>
      </c>
      <c r="C71" s="408">
        <v>1768</v>
      </c>
      <c r="D71" s="226">
        <v>1097</v>
      </c>
      <c r="E71" s="226">
        <v>1988</v>
      </c>
      <c r="F71" s="226">
        <v>1736</v>
      </c>
      <c r="G71" s="226">
        <v>1851</v>
      </c>
      <c r="H71" s="226">
        <v>1460</v>
      </c>
      <c r="I71" s="226">
        <v>230</v>
      </c>
      <c r="J71" s="226">
        <v>2734</v>
      </c>
      <c r="K71" s="226">
        <v>1031</v>
      </c>
      <c r="L71" s="107"/>
      <c r="M71" s="160"/>
      <c r="N71" s="160"/>
      <c r="O71" s="160"/>
      <c r="P71" s="160"/>
      <c r="Q71" s="160"/>
      <c r="R71" s="160"/>
      <c r="S71" s="160"/>
      <c r="T71" s="160"/>
      <c r="U71" s="232"/>
      <c r="V71" s="409"/>
      <c r="W71" s="230"/>
      <c r="X71" s="230"/>
      <c r="Y71" s="230"/>
      <c r="Z71" s="230"/>
      <c r="AA71" s="230"/>
      <c r="AB71" s="230"/>
      <c r="AC71" s="230"/>
      <c r="AD71" s="230"/>
      <c r="AE71" s="230"/>
      <c r="AF71" s="230"/>
      <c r="AG71" s="92"/>
      <c r="AH71" s="92"/>
      <c r="AI71" s="92"/>
      <c r="AJ71" s="92"/>
      <c r="AK71" s="92"/>
      <c r="AL71" s="92"/>
      <c r="AM71" s="92"/>
      <c r="AN71" s="92"/>
      <c r="AO71" s="92"/>
      <c r="AP71" s="92"/>
      <c r="AQ71" s="92"/>
      <c r="AR71" s="231"/>
    </row>
    <row r="72" spans="1:44">
      <c r="A72" s="233">
        <v>43723</v>
      </c>
      <c r="B72" s="234">
        <v>0.83502314814814804</v>
      </c>
      <c r="C72" s="408">
        <v>1584</v>
      </c>
      <c r="D72" s="226">
        <v>1517</v>
      </c>
      <c r="E72" s="226">
        <v>1704</v>
      </c>
      <c r="F72" s="226">
        <v>1377</v>
      </c>
      <c r="G72" s="226">
        <v>1261</v>
      </c>
      <c r="H72" s="226">
        <v>1602</v>
      </c>
      <c r="I72" s="226">
        <v>1016</v>
      </c>
      <c r="J72" s="226">
        <v>1883</v>
      </c>
      <c r="K72" s="226">
        <v>2630</v>
      </c>
      <c r="L72" s="107">
        <f t="shared" ref="L72:P72" si="19">SUM(C72:C74)</f>
        <v>5738</v>
      </c>
      <c r="M72" s="160">
        <f t="shared" si="19"/>
        <v>4186</v>
      </c>
      <c r="N72" s="160">
        <f t="shared" si="19"/>
        <v>4780</v>
      </c>
      <c r="O72" s="160">
        <f t="shared" si="19"/>
        <v>4598</v>
      </c>
      <c r="P72" s="160">
        <f t="shared" si="19"/>
        <v>3440</v>
      </c>
      <c r="Q72" s="160">
        <f t="shared" ref="Q72" si="20">SUM(H72:H74)</f>
        <v>2070</v>
      </c>
      <c r="R72" s="160">
        <f t="shared" ref="R72" si="21">SUM(I72:I74)</f>
        <v>3450</v>
      </c>
      <c r="S72" s="160">
        <f t="shared" ref="S72" si="22">SUM(J72:J74)</f>
        <v>5177</v>
      </c>
      <c r="T72" s="160">
        <f t="shared" ref="T72" si="23">SUM(K72:K74)</f>
        <v>6524</v>
      </c>
      <c r="U72" s="232">
        <f t="shared" ref="U72" si="24">AVERAGE(L72:T72)</f>
        <v>4440.333333333333</v>
      </c>
      <c r="V72" s="409"/>
      <c r="W72" s="230"/>
      <c r="X72" s="230"/>
      <c r="Y72" s="230"/>
      <c r="Z72" s="230"/>
      <c r="AA72" s="230"/>
      <c r="AB72" s="230"/>
      <c r="AC72" s="230"/>
      <c r="AD72" s="230"/>
      <c r="AE72" s="230"/>
      <c r="AF72" s="230"/>
      <c r="AG72" s="92"/>
      <c r="AH72" s="92"/>
      <c r="AI72" s="92"/>
      <c r="AJ72" s="92"/>
      <c r="AK72" s="92"/>
      <c r="AL72" s="92"/>
      <c r="AM72" s="92"/>
      <c r="AN72" s="92"/>
      <c r="AO72" s="92"/>
      <c r="AP72" s="92"/>
      <c r="AQ72" s="92"/>
      <c r="AR72" s="231"/>
    </row>
    <row r="73" spans="1:44">
      <c r="A73" s="233">
        <v>43723</v>
      </c>
      <c r="B73" s="234">
        <v>0.84891203703703599</v>
      </c>
      <c r="C73" s="408">
        <v>1945</v>
      </c>
      <c r="D73" s="226">
        <v>1761</v>
      </c>
      <c r="E73" s="226">
        <v>1824</v>
      </c>
      <c r="F73" s="226">
        <v>1728</v>
      </c>
      <c r="G73" s="226">
        <v>1279</v>
      </c>
      <c r="H73" s="226">
        <v>348</v>
      </c>
      <c r="I73" s="226">
        <v>1202</v>
      </c>
      <c r="J73" s="226">
        <v>1875</v>
      </c>
      <c r="K73" s="226">
        <v>2583</v>
      </c>
      <c r="L73" s="107"/>
      <c r="M73" s="160"/>
      <c r="N73" s="160"/>
      <c r="O73" s="160"/>
      <c r="P73" s="160"/>
      <c r="Q73" s="160"/>
      <c r="R73" s="160"/>
      <c r="S73" s="160"/>
      <c r="T73" s="160"/>
      <c r="U73" s="232">
        <f t="shared" ref="U73" si="25">STDEV(L72:T72)/SQRT(COUNT(L72:T72))</f>
        <v>446.79581466258168</v>
      </c>
      <c r="V73" s="409"/>
      <c r="W73" s="230"/>
      <c r="X73" s="230"/>
      <c r="Y73" s="230"/>
      <c r="Z73" s="230"/>
      <c r="AA73" s="230"/>
      <c r="AB73" s="230"/>
      <c r="AC73" s="230"/>
      <c r="AD73" s="230"/>
      <c r="AE73" s="230"/>
      <c r="AF73" s="230"/>
      <c r="AG73" s="92"/>
      <c r="AH73" s="92"/>
      <c r="AI73" s="92"/>
      <c r="AJ73" s="92"/>
      <c r="AK73" s="92"/>
      <c r="AL73" s="92"/>
      <c r="AM73" s="92"/>
      <c r="AN73" s="92"/>
      <c r="AO73" s="92"/>
      <c r="AP73" s="92"/>
      <c r="AQ73" s="92"/>
      <c r="AR73" s="231"/>
    </row>
    <row r="74" spans="1:44">
      <c r="A74" s="233">
        <v>43723</v>
      </c>
      <c r="B74" s="234">
        <v>0.86280092592592506</v>
      </c>
      <c r="C74" s="408">
        <v>2209</v>
      </c>
      <c r="D74" s="226">
        <v>908</v>
      </c>
      <c r="E74" s="226">
        <v>1252</v>
      </c>
      <c r="F74" s="226">
        <v>1493</v>
      </c>
      <c r="G74" s="226">
        <v>900</v>
      </c>
      <c r="H74" s="226">
        <v>120</v>
      </c>
      <c r="I74" s="226">
        <v>1232</v>
      </c>
      <c r="J74" s="226">
        <v>1419</v>
      </c>
      <c r="K74" s="226">
        <v>1311</v>
      </c>
      <c r="L74" s="107"/>
      <c r="M74" s="160"/>
      <c r="N74" s="160"/>
      <c r="O74" s="160"/>
      <c r="P74" s="160"/>
      <c r="Q74" s="160"/>
      <c r="R74" s="160"/>
      <c r="S74" s="160"/>
      <c r="T74" s="160"/>
      <c r="U74" s="232"/>
      <c r="V74" s="409"/>
      <c r="W74" s="230"/>
      <c r="X74" s="230"/>
      <c r="Y74" s="230"/>
      <c r="Z74" s="230"/>
      <c r="AA74" s="230"/>
      <c r="AB74" s="230"/>
      <c r="AC74" s="230"/>
      <c r="AD74" s="230"/>
      <c r="AE74" s="230"/>
      <c r="AF74" s="230"/>
      <c r="AG74" s="92"/>
      <c r="AH74" s="92"/>
      <c r="AI74" s="92"/>
      <c r="AJ74" s="92"/>
      <c r="AK74" s="92"/>
      <c r="AL74" s="92"/>
      <c r="AM74" s="92"/>
      <c r="AN74" s="92"/>
      <c r="AO74" s="92"/>
      <c r="AP74" s="92"/>
      <c r="AQ74" s="92"/>
      <c r="AR74" s="231"/>
    </row>
    <row r="75" spans="1:44">
      <c r="A75" s="233">
        <v>43723</v>
      </c>
      <c r="B75" s="234">
        <v>0.87668981481481401</v>
      </c>
      <c r="C75" s="408">
        <v>1638</v>
      </c>
      <c r="D75" s="226">
        <v>1813</v>
      </c>
      <c r="E75" s="226">
        <v>243</v>
      </c>
      <c r="F75" s="226">
        <v>1443</v>
      </c>
      <c r="G75" s="226">
        <v>426</v>
      </c>
      <c r="H75" s="226">
        <v>1368</v>
      </c>
      <c r="I75" s="226">
        <v>1125</v>
      </c>
      <c r="J75" s="226">
        <v>1261</v>
      </c>
      <c r="K75" s="226">
        <v>2327</v>
      </c>
      <c r="L75" s="107">
        <f t="shared" ref="L75:P75" si="26">SUM(C75:C77)</f>
        <v>4267</v>
      </c>
      <c r="M75" s="160">
        <f t="shared" si="26"/>
        <v>3079</v>
      </c>
      <c r="N75" s="160">
        <f t="shared" si="26"/>
        <v>3257</v>
      </c>
      <c r="O75" s="160">
        <f t="shared" si="26"/>
        <v>3164</v>
      </c>
      <c r="P75" s="160">
        <f t="shared" si="26"/>
        <v>1793</v>
      </c>
      <c r="Q75" s="160">
        <f t="shared" ref="Q75" si="27">SUM(H75:H77)</f>
        <v>2518</v>
      </c>
      <c r="R75" s="160">
        <f t="shared" ref="R75" si="28">SUM(I75:I77)</f>
        <v>2358</v>
      </c>
      <c r="S75" s="160">
        <f t="shared" ref="S75" si="29">SUM(J75:J77)</f>
        <v>2096</v>
      </c>
      <c r="T75" s="160">
        <f t="shared" ref="T75" si="30">SUM(K75:K77)</f>
        <v>3919</v>
      </c>
      <c r="U75" s="232">
        <f t="shared" ref="U75" si="31">AVERAGE(L75:T75)</f>
        <v>2939</v>
      </c>
      <c r="V75" s="409"/>
      <c r="W75" s="230"/>
      <c r="X75" s="230"/>
      <c r="Y75" s="230"/>
      <c r="Z75" s="230"/>
      <c r="AA75" s="230"/>
      <c r="AB75" s="230"/>
      <c r="AC75" s="230"/>
      <c r="AD75" s="230"/>
      <c r="AE75" s="230"/>
      <c r="AF75" s="230"/>
      <c r="AG75" s="92"/>
      <c r="AH75" s="92"/>
      <c r="AI75" s="92"/>
      <c r="AJ75" s="92"/>
      <c r="AK75" s="92"/>
      <c r="AL75" s="92"/>
      <c r="AM75" s="92"/>
      <c r="AN75" s="92"/>
      <c r="AO75" s="92"/>
      <c r="AP75" s="92"/>
      <c r="AQ75" s="92"/>
      <c r="AR75" s="231"/>
    </row>
    <row r="76" spans="1:44">
      <c r="A76" s="233">
        <v>43723</v>
      </c>
      <c r="B76" s="234">
        <v>0.89057870370370373</v>
      </c>
      <c r="C76" s="408">
        <v>1708</v>
      </c>
      <c r="D76" s="226">
        <v>947</v>
      </c>
      <c r="E76" s="226">
        <v>701</v>
      </c>
      <c r="F76" s="226">
        <v>1050</v>
      </c>
      <c r="G76" s="226">
        <v>451</v>
      </c>
      <c r="H76" s="226">
        <v>574</v>
      </c>
      <c r="I76" s="226">
        <v>983</v>
      </c>
      <c r="J76" s="226">
        <v>766</v>
      </c>
      <c r="K76" s="226">
        <v>1355</v>
      </c>
      <c r="L76" s="107"/>
      <c r="M76" s="160"/>
      <c r="N76" s="160"/>
      <c r="O76" s="160"/>
      <c r="P76" s="160"/>
      <c r="Q76" s="160"/>
      <c r="R76" s="160"/>
      <c r="S76" s="160"/>
      <c r="T76" s="160"/>
      <c r="U76" s="232">
        <f t="shared" ref="U76" si="32">STDEV(L75:T75)/SQRT(COUNT(L75:T75))</f>
        <v>274.72460958405441</v>
      </c>
      <c r="V76" s="409"/>
      <c r="W76" s="230"/>
      <c r="X76" s="230"/>
      <c r="Y76" s="230"/>
      <c r="Z76" s="230"/>
      <c r="AA76" s="230"/>
      <c r="AB76" s="230"/>
      <c r="AC76" s="230"/>
      <c r="AD76" s="230"/>
      <c r="AE76" s="230"/>
      <c r="AF76" s="230"/>
      <c r="AG76" s="92"/>
      <c r="AH76" s="92"/>
      <c r="AI76" s="92"/>
      <c r="AJ76" s="92"/>
      <c r="AK76" s="92"/>
      <c r="AL76" s="92"/>
      <c r="AM76" s="92"/>
      <c r="AN76" s="92"/>
      <c r="AO76" s="92"/>
      <c r="AP76" s="92"/>
      <c r="AQ76" s="92"/>
      <c r="AR76" s="231"/>
    </row>
    <row r="77" spans="1:44">
      <c r="A77" s="233">
        <v>43723</v>
      </c>
      <c r="B77" s="234">
        <v>0.90446759259259202</v>
      </c>
      <c r="C77" s="408">
        <v>921</v>
      </c>
      <c r="D77" s="226">
        <v>319</v>
      </c>
      <c r="E77" s="226">
        <v>2313</v>
      </c>
      <c r="F77" s="226">
        <v>671</v>
      </c>
      <c r="G77" s="226">
        <v>916</v>
      </c>
      <c r="H77" s="226">
        <v>576</v>
      </c>
      <c r="I77" s="226">
        <v>250</v>
      </c>
      <c r="J77" s="226">
        <v>69</v>
      </c>
      <c r="K77" s="226">
        <v>237</v>
      </c>
      <c r="L77" s="107"/>
      <c r="M77" s="160"/>
      <c r="N77" s="160"/>
      <c r="O77" s="160"/>
      <c r="P77" s="160"/>
      <c r="Q77" s="160"/>
      <c r="R77" s="160"/>
      <c r="S77" s="160"/>
      <c r="T77" s="160"/>
      <c r="U77" s="232"/>
      <c r="V77" s="409"/>
      <c r="W77" s="230"/>
      <c r="X77" s="230"/>
      <c r="Y77" s="230"/>
      <c r="Z77" s="230"/>
      <c r="AA77" s="230"/>
      <c r="AB77" s="230"/>
      <c r="AC77" s="230"/>
      <c r="AD77" s="230"/>
      <c r="AE77" s="230"/>
      <c r="AF77" s="230"/>
      <c r="AG77" s="92"/>
      <c r="AH77" s="92"/>
      <c r="AI77" s="92"/>
      <c r="AJ77" s="92"/>
      <c r="AK77" s="92"/>
      <c r="AL77" s="92"/>
      <c r="AM77" s="92"/>
      <c r="AN77" s="92"/>
      <c r="AO77" s="92"/>
      <c r="AP77" s="92"/>
      <c r="AQ77" s="92"/>
      <c r="AR77" s="231"/>
    </row>
    <row r="78" spans="1:44">
      <c r="A78" s="233">
        <v>43723</v>
      </c>
      <c r="B78" s="234">
        <v>0.91835648148148097</v>
      </c>
      <c r="C78" s="408">
        <v>891</v>
      </c>
      <c r="D78" s="226">
        <v>1686</v>
      </c>
      <c r="E78" s="226">
        <v>1382</v>
      </c>
      <c r="F78" s="226">
        <v>417</v>
      </c>
      <c r="G78" s="226">
        <v>1159</v>
      </c>
      <c r="H78" s="226">
        <v>343</v>
      </c>
      <c r="I78" s="226">
        <v>32</v>
      </c>
      <c r="J78" s="226">
        <v>901</v>
      </c>
      <c r="K78" s="226">
        <v>947</v>
      </c>
      <c r="L78" s="107">
        <f t="shared" ref="L78:P78" si="33">SUM(C78:C80)</f>
        <v>2125</v>
      </c>
      <c r="M78" s="160">
        <f t="shared" si="33"/>
        <v>4460</v>
      </c>
      <c r="N78" s="160">
        <f t="shared" si="33"/>
        <v>4289</v>
      </c>
      <c r="O78" s="160">
        <f t="shared" si="33"/>
        <v>937</v>
      </c>
      <c r="P78" s="160">
        <f t="shared" si="33"/>
        <v>1819</v>
      </c>
      <c r="Q78" s="160">
        <f t="shared" ref="Q78" si="34">SUM(H78:H80)</f>
        <v>869</v>
      </c>
      <c r="R78" s="160">
        <f t="shared" ref="R78" si="35">SUM(I78:I80)</f>
        <v>1374</v>
      </c>
      <c r="S78" s="160">
        <f t="shared" ref="S78" si="36">SUM(J78:J80)</f>
        <v>3381</v>
      </c>
      <c r="T78" s="160">
        <f t="shared" ref="T78" si="37">SUM(K78:K80)</f>
        <v>8519</v>
      </c>
      <c r="U78" s="232">
        <f t="shared" ref="U78" si="38">AVERAGE(L78:T78)</f>
        <v>3085.8888888888887</v>
      </c>
      <c r="V78" s="409"/>
      <c r="W78" s="230"/>
      <c r="X78" s="230"/>
      <c r="Y78" s="230"/>
      <c r="Z78" s="230"/>
      <c r="AA78" s="230"/>
      <c r="AB78" s="230"/>
      <c r="AC78" s="230"/>
      <c r="AD78" s="230"/>
      <c r="AE78" s="230"/>
      <c r="AF78" s="230"/>
      <c r="AG78" s="92"/>
      <c r="AH78" s="92"/>
      <c r="AI78" s="92"/>
      <c r="AJ78" s="92"/>
      <c r="AK78" s="92"/>
      <c r="AL78" s="92"/>
      <c r="AM78" s="92"/>
      <c r="AN78" s="92"/>
      <c r="AO78" s="92"/>
      <c r="AP78" s="92"/>
      <c r="AQ78" s="92"/>
      <c r="AR78" s="231"/>
    </row>
    <row r="79" spans="1:44">
      <c r="A79" s="233">
        <v>43723</v>
      </c>
      <c r="B79" s="234">
        <v>0.93224537037036903</v>
      </c>
      <c r="C79" s="408">
        <v>999</v>
      </c>
      <c r="D79" s="226">
        <v>1532</v>
      </c>
      <c r="E79" s="226">
        <v>662</v>
      </c>
      <c r="F79" s="226">
        <v>338</v>
      </c>
      <c r="G79" s="226">
        <v>383</v>
      </c>
      <c r="H79" s="226">
        <v>386</v>
      </c>
      <c r="I79" s="226">
        <v>341</v>
      </c>
      <c r="J79" s="226">
        <v>1563</v>
      </c>
      <c r="K79" s="226">
        <v>4011</v>
      </c>
      <c r="L79" s="107"/>
      <c r="M79" s="160"/>
      <c r="N79" s="160"/>
      <c r="O79" s="160"/>
      <c r="P79" s="160"/>
      <c r="Q79" s="160"/>
      <c r="R79" s="160"/>
      <c r="S79" s="160"/>
      <c r="T79" s="160"/>
      <c r="U79" s="232">
        <f t="shared" ref="U79" si="39">STDEV(L78:T78)/SQRT(COUNT(L78:T78))</f>
        <v>815.92349594466759</v>
      </c>
      <c r="V79" s="409"/>
      <c r="W79" s="230"/>
      <c r="X79" s="230"/>
      <c r="Y79" s="230"/>
      <c r="Z79" s="230"/>
      <c r="AA79" s="230"/>
      <c r="AB79" s="230"/>
      <c r="AC79" s="230"/>
      <c r="AD79" s="230"/>
      <c r="AE79" s="230"/>
      <c r="AF79" s="230"/>
      <c r="AG79" s="92"/>
      <c r="AH79" s="92"/>
      <c r="AI79" s="92"/>
      <c r="AJ79" s="92"/>
      <c r="AK79" s="92"/>
      <c r="AL79" s="92"/>
      <c r="AM79" s="92"/>
      <c r="AN79" s="92"/>
      <c r="AO79" s="92"/>
      <c r="AP79" s="92"/>
      <c r="AQ79" s="92"/>
      <c r="AR79" s="231"/>
    </row>
    <row r="80" spans="1:44">
      <c r="A80" s="233">
        <v>43723</v>
      </c>
      <c r="B80" s="234">
        <v>0.94613425925925798</v>
      </c>
      <c r="C80" s="408">
        <v>235</v>
      </c>
      <c r="D80" s="226">
        <v>1242</v>
      </c>
      <c r="E80" s="226">
        <v>2245</v>
      </c>
      <c r="F80" s="226">
        <v>182</v>
      </c>
      <c r="G80" s="226">
        <v>277</v>
      </c>
      <c r="H80" s="226">
        <v>140</v>
      </c>
      <c r="I80" s="226">
        <v>1001</v>
      </c>
      <c r="J80" s="226">
        <v>917</v>
      </c>
      <c r="K80" s="226">
        <v>3561</v>
      </c>
      <c r="L80" s="107"/>
      <c r="M80" s="160"/>
      <c r="N80" s="160"/>
      <c r="O80" s="160"/>
      <c r="P80" s="160"/>
      <c r="Q80" s="160"/>
      <c r="R80" s="160"/>
      <c r="S80" s="160"/>
      <c r="T80" s="160"/>
      <c r="U80" s="232"/>
      <c r="V80" s="409"/>
      <c r="W80" s="230"/>
      <c r="X80" s="230"/>
      <c r="Y80" s="230"/>
      <c r="Z80" s="230"/>
      <c r="AA80" s="230"/>
      <c r="AB80" s="230"/>
      <c r="AC80" s="230"/>
      <c r="AD80" s="230"/>
      <c r="AE80" s="230"/>
      <c r="AF80" s="230"/>
      <c r="AG80" s="92"/>
      <c r="AH80" s="92"/>
      <c r="AI80" s="92"/>
      <c r="AJ80" s="92"/>
      <c r="AK80" s="92"/>
      <c r="AL80" s="92"/>
      <c r="AM80" s="92"/>
      <c r="AN80" s="92"/>
      <c r="AO80" s="92"/>
      <c r="AP80" s="92"/>
      <c r="AQ80" s="92"/>
      <c r="AR80" s="231"/>
    </row>
    <row r="81" spans="1:44">
      <c r="A81" s="233">
        <v>43723</v>
      </c>
      <c r="B81" s="234">
        <v>0.96002314814814704</v>
      </c>
      <c r="C81" s="408">
        <v>235</v>
      </c>
      <c r="D81" s="226">
        <v>1533</v>
      </c>
      <c r="E81" s="226">
        <v>1805</v>
      </c>
      <c r="F81" s="226">
        <v>783</v>
      </c>
      <c r="G81" s="226">
        <v>1065</v>
      </c>
      <c r="H81" s="226">
        <v>1018</v>
      </c>
      <c r="I81" s="226">
        <v>697</v>
      </c>
      <c r="J81" s="226">
        <v>1593</v>
      </c>
      <c r="K81" s="226">
        <v>3712</v>
      </c>
      <c r="L81" s="107">
        <f t="shared" ref="L81:P81" si="40">SUM(C81:C83)</f>
        <v>1814</v>
      </c>
      <c r="M81" s="160">
        <f t="shared" si="40"/>
        <v>2612</v>
      </c>
      <c r="N81" s="160">
        <f t="shared" si="40"/>
        <v>5235</v>
      </c>
      <c r="O81" s="160">
        <f t="shared" si="40"/>
        <v>2026</v>
      </c>
      <c r="P81" s="160">
        <f t="shared" si="40"/>
        <v>1760</v>
      </c>
      <c r="Q81" s="160">
        <f t="shared" ref="Q81" si="41">SUM(H81:H83)</f>
        <v>2116</v>
      </c>
      <c r="R81" s="160">
        <f t="shared" ref="R81" si="42">SUM(I81:I83)</f>
        <v>1432</v>
      </c>
      <c r="S81" s="160">
        <f t="shared" ref="S81" si="43">SUM(J81:J83)</f>
        <v>4286</v>
      </c>
      <c r="T81" s="160">
        <f t="shared" ref="T81" si="44">SUM(K81:K83)</f>
        <v>5415</v>
      </c>
      <c r="U81" s="232">
        <f t="shared" ref="U81" si="45">AVERAGE(L81:T81)</f>
        <v>2966.2222222222222</v>
      </c>
      <c r="V81" s="409"/>
      <c r="W81" s="230"/>
      <c r="X81" s="230"/>
      <c r="Y81" s="230"/>
      <c r="Z81" s="230"/>
      <c r="AA81" s="230"/>
      <c r="AB81" s="230"/>
      <c r="AC81" s="230"/>
      <c r="AD81" s="230"/>
      <c r="AE81" s="230"/>
      <c r="AF81" s="230"/>
      <c r="AG81" s="92"/>
      <c r="AH81" s="92"/>
      <c r="AI81" s="92"/>
      <c r="AJ81" s="92"/>
      <c r="AK81" s="92"/>
      <c r="AL81" s="92"/>
      <c r="AM81" s="92"/>
      <c r="AN81" s="92"/>
      <c r="AO81" s="92"/>
      <c r="AP81" s="92"/>
      <c r="AQ81" s="92"/>
      <c r="AR81" s="231"/>
    </row>
    <row r="82" spans="1:44">
      <c r="A82" s="233">
        <v>43723</v>
      </c>
      <c r="B82" s="234">
        <v>0.97391203703703599</v>
      </c>
      <c r="C82" s="408">
        <v>759</v>
      </c>
      <c r="D82" s="226">
        <v>798</v>
      </c>
      <c r="E82" s="226">
        <v>1990</v>
      </c>
      <c r="F82" s="226">
        <v>815</v>
      </c>
      <c r="G82" s="226">
        <v>485</v>
      </c>
      <c r="H82" s="226">
        <v>731</v>
      </c>
      <c r="I82" s="226">
        <v>453</v>
      </c>
      <c r="J82" s="226">
        <v>1858</v>
      </c>
      <c r="K82" s="226">
        <v>596</v>
      </c>
      <c r="L82" s="107"/>
      <c r="M82" s="160"/>
      <c r="N82" s="160"/>
      <c r="O82" s="160"/>
      <c r="P82" s="160"/>
      <c r="Q82" s="160"/>
      <c r="R82" s="160"/>
      <c r="S82" s="160"/>
      <c r="T82" s="160"/>
      <c r="U82" s="232">
        <f t="shared" ref="U82" si="46">STDEV(L81:T81)/SQRT(COUNT(L81:T81))</f>
        <v>523.80119155229579</v>
      </c>
      <c r="V82" s="409"/>
      <c r="W82" s="230"/>
      <c r="X82" s="230"/>
      <c r="Y82" s="230"/>
      <c r="Z82" s="230"/>
      <c r="AA82" s="230"/>
      <c r="AB82" s="230"/>
      <c r="AC82" s="230"/>
      <c r="AD82" s="230"/>
      <c r="AE82" s="230"/>
      <c r="AF82" s="230"/>
      <c r="AG82" s="92"/>
      <c r="AH82" s="92"/>
      <c r="AI82" s="92"/>
      <c r="AJ82" s="92"/>
      <c r="AK82" s="92"/>
      <c r="AL82" s="92"/>
      <c r="AM82" s="92"/>
      <c r="AN82" s="92"/>
      <c r="AO82" s="92"/>
      <c r="AP82" s="92"/>
      <c r="AQ82" s="92"/>
      <c r="AR82" s="231"/>
    </row>
    <row r="83" spans="1:44">
      <c r="A83" s="233">
        <v>43723</v>
      </c>
      <c r="B83" s="234">
        <v>0.98780092592592506</v>
      </c>
      <c r="C83" s="408">
        <v>820</v>
      </c>
      <c r="D83" s="226">
        <v>281</v>
      </c>
      <c r="E83" s="226">
        <v>1440</v>
      </c>
      <c r="F83" s="226">
        <v>428</v>
      </c>
      <c r="G83" s="226">
        <v>210</v>
      </c>
      <c r="H83" s="226">
        <v>367</v>
      </c>
      <c r="I83" s="226">
        <v>282</v>
      </c>
      <c r="J83" s="226">
        <v>835</v>
      </c>
      <c r="K83" s="226">
        <v>1107</v>
      </c>
      <c r="L83" s="107"/>
      <c r="M83" s="160"/>
      <c r="N83" s="160"/>
      <c r="O83" s="160"/>
      <c r="P83" s="160"/>
      <c r="Q83" s="160"/>
      <c r="R83" s="160"/>
      <c r="S83" s="160"/>
      <c r="T83" s="160"/>
      <c r="U83" s="232"/>
      <c r="V83" s="409"/>
      <c r="W83" s="230"/>
      <c r="X83" s="230"/>
      <c r="Y83" s="230"/>
      <c r="Z83" s="230"/>
      <c r="AA83" s="230"/>
      <c r="AB83" s="230"/>
      <c r="AC83" s="230"/>
      <c r="AD83" s="230"/>
      <c r="AE83" s="230"/>
      <c r="AF83" s="230"/>
      <c r="AG83" s="92"/>
      <c r="AH83" s="92"/>
      <c r="AI83" s="92"/>
      <c r="AJ83" s="92"/>
      <c r="AK83" s="92"/>
      <c r="AL83" s="92"/>
      <c r="AM83" s="92"/>
      <c r="AN83" s="92"/>
      <c r="AO83" s="92"/>
      <c r="AP83" s="92"/>
      <c r="AQ83" s="92"/>
      <c r="AR83" s="231"/>
    </row>
    <row r="84" spans="1:44">
      <c r="A84" s="233">
        <v>43724</v>
      </c>
      <c r="B84" s="234">
        <v>1.0016898148148148</v>
      </c>
      <c r="C84" s="408">
        <v>91</v>
      </c>
      <c r="D84" s="226">
        <v>25</v>
      </c>
      <c r="E84" s="226">
        <v>78</v>
      </c>
      <c r="F84" s="226">
        <v>562</v>
      </c>
      <c r="G84" s="226">
        <v>66</v>
      </c>
      <c r="H84" s="226">
        <v>749</v>
      </c>
      <c r="I84" s="226">
        <v>728</v>
      </c>
      <c r="J84" s="226">
        <v>1040</v>
      </c>
      <c r="K84" s="226">
        <v>3370</v>
      </c>
      <c r="L84" s="107">
        <f t="shared" ref="L84:P84" si="47">SUM(C84:C86)</f>
        <v>819</v>
      </c>
      <c r="M84" s="160">
        <f t="shared" si="47"/>
        <v>3237</v>
      </c>
      <c r="N84" s="160">
        <f t="shared" si="47"/>
        <v>1848</v>
      </c>
      <c r="O84" s="160">
        <f t="shared" si="47"/>
        <v>1036</v>
      </c>
      <c r="P84" s="160">
        <f t="shared" si="47"/>
        <v>909</v>
      </c>
      <c r="Q84" s="160">
        <f t="shared" ref="Q84" si="48">SUM(H84:H86)</f>
        <v>1015</v>
      </c>
      <c r="R84" s="160">
        <f t="shared" ref="R84" si="49">SUM(I84:I86)</f>
        <v>1261</v>
      </c>
      <c r="S84" s="160">
        <f t="shared" ref="S84" si="50">SUM(J84:J86)</f>
        <v>3206</v>
      </c>
      <c r="T84" s="160">
        <f t="shared" ref="T84" si="51">SUM(K84:K86)</f>
        <v>6477</v>
      </c>
      <c r="U84" s="232">
        <f t="shared" ref="U84" si="52">AVERAGE(L84:T84)</f>
        <v>2200.8888888888887</v>
      </c>
      <c r="V84" s="409"/>
      <c r="W84" s="230"/>
      <c r="X84" s="230"/>
      <c r="Y84" s="230"/>
      <c r="Z84" s="230"/>
      <c r="AA84" s="230"/>
      <c r="AB84" s="230"/>
      <c r="AC84" s="230"/>
      <c r="AD84" s="230"/>
      <c r="AE84" s="230"/>
      <c r="AF84" s="230"/>
      <c r="AG84" s="92"/>
      <c r="AH84" s="92"/>
      <c r="AI84" s="92"/>
      <c r="AJ84" s="92"/>
      <c r="AK84" s="92"/>
      <c r="AL84" s="92"/>
      <c r="AM84" s="92"/>
      <c r="AN84" s="92"/>
      <c r="AO84" s="92"/>
      <c r="AP84" s="92"/>
      <c r="AQ84" s="92"/>
      <c r="AR84" s="231"/>
    </row>
    <row r="85" spans="1:44">
      <c r="A85" s="233">
        <v>43724</v>
      </c>
      <c r="B85" s="234">
        <v>1.0155787037037001</v>
      </c>
      <c r="C85" s="408">
        <v>239</v>
      </c>
      <c r="D85" s="226">
        <v>1577</v>
      </c>
      <c r="E85" s="226">
        <v>242</v>
      </c>
      <c r="F85" s="226">
        <v>101</v>
      </c>
      <c r="G85" s="226">
        <v>673</v>
      </c>
      <c r="H85" s="226">
        <v>33</v>
      </c>
      <c r="I85" s="226">
        <v>499</v>
      </c>
      <c r="J85" s="226">
        <v>960</v>
      </c>
      <c r="K85" s="226">
        <v>1911</v>
      </c>
      <c r="L85" s="107"/>
      <c r="M85" s="160"/>
      <c r="N85" s="160"/>
      <c r="O85" s="160"/>
      <c r="P85" s="160"/>
      <c r="Q85" s="160"/>
      <c r="R85" s="160"/>
      <c r="S85" s="160"/>
      <c r="T85" s="160"/>
      <c r="U85" s="232">
        <f t="shared" ref="U85" si="53">STDEV(L84:T84)/SQRT(COUNT(L84:T84))</f>
        <v>620.46929918777437</v>
      </c>
      <c r="V85" s="409"/>
      <c r="W85" s="230"/>
      <c r="X85" s="230"/>
      <c r="Y85" s="230"/>
      <c r="Z85" s="230"/>
      <c r="AA85" s="230"/>
      <c r="AB85" s="230"/>
      <c r="AC85" s="230"/>
      <c r="AD85" s="230"/>
      <c r="AE85" s="230"/>
      <c r="AF85" s="230"/>
      <c r="AG85" s="92"/>
      <c r="AH85" s="92"/>
      <c r="AI85" s="92"/>
      <c r="AJ85" s="92"/>
      <c r="AK85" s="92"/>
      <c r="AL85" s="92"/>
      <c r="AM85" s="92"/>
      <c r="AN85" s="92"/>
      <c r="AO85" s="92"/>
      <c r="AP85" s="92"/>
      <c r="AQ85" s="92"/>
      <c r="AR85" s="231"/>
    </row>
    <row r="86" spans="1:44">
      <c r="A86" s="233">
        <v>43724</v>
      </c>
      <c r="B86" s="234">
        <v>1.02946759259259</v>
      </c>
      <c r="C86" s="408">
        <v>489</v>
      </c>
      <c r="D86" s="226">
        <v>1635</v>
      </c>
      <c r="E86" s="226">
        <v>1528</v>
      </c>
      <c r="F86" s="226">
        <v>373</v>
      </c>
      <c r="G86" s="226">
        <v>170</v>
      </c>
      <c r="H86" s="226">
        <v>233</v>
      </c>
      <c r="I86" s="226">
        <v>34</v>
      </c>
      <c r="J86" s="226">
        <v>1206</v>
      </c>
      <c r="K86" s="226">
        <v>1196</v>
      </c>
      <c r="L86" s="107"/>
      <c r="M86" s="160"/>
      <c r="N86" s="160"/>
      <c r="O86" s="160"/>
      <c r="P86" s="160"/>
      <c r="Q86" s="160"/>
      <c r="R86" s="160"/>
      <c r="S86" s="160"/>
      <c r="T86" s="160"/>
      <c r="U86" s="232"/>
      <c r="V86" s="409"/>
      <c r="W86" s="230"/>
      <c r="X86" s="230"/>
      <c r="Y86" s="230"/>
      <c r="Z86" s="230"/>
      <c r="AA86" s="230"/>
      <c r="AB86" s="230"/>
      <c r="AC86" s="230"/>
      <c r="AD86" s="230"/>
      <c r="AE86" s="230"/>
      <c r="AF86" s="230"/>
      <c r="AG86" s="92"/>
      <c r="AH86" s="92"/>
      <c r="AI86" s="92"/>
      <c r="AJ86" s="92"/>
      <c r="AK86" s="92"/>
      <c r="AL86" s="92"/>
      <c r="AM86" s="92"/>
      <c r="AN86" s="92"/>
      <c r="AO86" s="92"/>
      <c r="AP86" s="92"/>
      <c r="AQ86" s="92"/>
      <c r="AR86" s="231"/>
    </row>
    <row r="87" spans="1:44">
      <c r="A87" s="233">
        <v>43724</v>
      </c>
      <c r="B87" s="234">
        <v>1.04335648148148</v>
      </c>
      <c r="C87" s="408">
        <v>618</v>
      </c>
      <c r="D87" s="226">
        <v>1770</v>
      </c>
      <c r="E87" s="226">
        <v>969</v>
      </c>
      <c r="F87" s="226">
        <v>171</v>
      </c>
      <c r="G87" s="226">
        <v>473</v>
      </c>
      <c r="H87" s="226">
        <v>812</v>
      </c>
      <c r="I87" s="226">
        <v>594</v>
      </c>
      <c r="J87" s="226">
        <v>706</v>
      </c>
      <c r="K87" s="226">
        <v>698</v>
      </c>
      <c r="L87" s="107">
        <f t="shared" ref="L87:P87" si="54">SUM(C87:C89)</f>
        <v>1782</v>
      </c>
      <c r="M87" s="160">
        <f t="shared" si="54"/>
        <v>4685</v>
      </c>
      <c r="N87" s="160">
        <f t="shared" si="54"/>
        <v>3006</v>
      </c>
      <c r="O87" s="160">
        <f t="shared" si="54"/>
        <v>1165</v>
      </c>
      <c r="P87" s="160">
        <f t="shared" si="54"/>
        <v>991</v>
      </c>
      <c r="Q87" s="160">
        <f t="shared" ref="Q87" si="55">SUM(H87:H89)</f>
        <v>1631</v>
      </c>
      <c r="R87" s="160">
        <f t="shared" ref="R87" si="56">SUM(I87:I89)</f>
        <v>1109</v>
      </c>
      <c r="S87" s="160">
        <f t="shared" ref="S87" si="57">SUM(J87:J89)</f>
        <v>756</v>
      </c>
      <c r="T87" s="160">
        <f t="shared" ref="T87" si="58">SUM(K87:K89)</f>
        <v>1148</v>
      </c>
      <c r="U87" s="232">
        <f t="shared" ref="U87" si="59">AVERAGE(L87:T87)</f>
        <v>1808.1111111111111</v>
      </c>
      <c r="V87" s="409"/>
      <c r="W87" s="230"/>
      <c r="X87" s="230"/>
      <c r="Y87" s="230"/>
      <c r="Z87" s="230"/>
      <c r="AA87" s="230"/>
      <c r="AB87" s="230"/>
      <c r="AC87" s="230"/>
      <c r="AD87" s="230"/>
      <c r="AE87" s="230"/>
      <c r="AF87" s="230"/>
      <c r="AG87" s="92"/>
      <c r="AH87" s="92"/>
      <c r="AI87" s="92"/>
      <c r="AJ87" s="92"/>
      <c r="AK87" s="92"/>
      <c r="AL87" s="92"/>
      <c r="AM87" s="92"/>
      <c r="AN87" s="92"/>
      <c r="AO87" s="92"/>
      <c r="AP87" s="92"/>
      <c r="AQ87" s="92"/>
      <c r="AR87" s="231"/>
    </row>
    <row r="88" spans="1:44">
      <c r="A88" s="233">
        <v>43724</v>
      </c>
      <c r="B88" s="234">
        <v>1.0572453703703699</v>
      </c>
      <c r="C88" s="408">
        <v>518</v>
      </c>
      <c r="D88" s="226">
        <v>1465</v>
      </c>
      <c r="E88" s="226">
        <v>1138</v>
      </c>
      <c r="F88" s="226">
        <v>239</v>
      </c>
      <c r="G88" s="226">
        <v>239</v>
      </c>
      <c r="H88" s="226">
        <v>607</v>
      </c>
      <c r="I88" s="226">
        <v>289</v>
      </c>
      <c r="J88" s="226">
        <v>17</v>
      </c>
      <c r="K88" s="226">
        <v>5</v>
      </c>
      <c r="L88" s="107"/>
      <c r="M88" s="160"/>
      <c r="N88" s="160"/>
      <c r="O88" s="160"/>
      <c r="P88" s="160"/>
      <c r="Q88" s="160"/>
      <c r="R88" s="160"/>
      <c r="S88" s="160"/>
      <c r="T88" s="160"/>
      <c r="U88" s="232">
        <f t="shared" ref="U88" si="60">STDEV(L87:T87)/SQRT(COUNT(L87:T87))</f>
        <v>422.56131851038441</v>
      </c>
      <c r="V88" s="409"/>
      <c r="W88" s="230"/>
      <c r="X88" s="230"/>
      <c r="Y88" s="230"/>
      <c r="Z88" s="230"/>
      <c r="AA88" s="230"/>
      <c r="AB88" s="230"/>
      <c r="AC88" s="230"/>
      <c r="AD88" s="230"/>
      <c r="AE88" s="230"/>
      <c r="AF88" s="230"/>
      <c r="AG88" s="92"/>
      <c r="AH88" s="92"/>
      <c r="AI88" s="92"/>
      <c r="AJ88" s="92"/>
      <c r="AK88" s="92"/>
      <c r="AL88" s="92"/>
      <c r="AM88" s="92"/>
      <c r="AN88" s="92"/>
      <c r="AO88" s="92"/>
      <c r="AP88" s="92"/>
      <c r="AQ88" s="92"/>
      <c r="AR88" s="231"/>
    </row>
    <row r="89" spans="1:44">
      <c r="A89" s="233">
        <v>43724</v>
      </c>
      <c r="B89" s="234">
        <v>1.0711342592592601</v>
      </c>
      <c r="C89" s="408">
        <v>646</v>
      </c>
      <c r="D89" s="226">
        <v>1450</v>
      </c>
      <c r="E89" s="226">
        <v>899</v>
      </c>
      <c r="F89" s="226">
        <v>755</v>
      </c>
      <c r="G89" s="226">
        <v>279</v>
      </c>
      <c r="H89" s="226">
        <v>212</v>
      </c>
      <c r="I89" s="226">
        <v>226</v>
      </c>
      <c r="J89" s="226">
        <v>33</v>
      </c>
      <c r="K89" s="226">
        <v>445</v>
      </c>
      <c r="L89" s="107"/>
      <c r="M89" s="160"/>
      <c r="N89" s="160"/>
      <c r="O89" s="160"/>
      <c r="P89" s="160"/>
      <c r="Q89" s="160"/>
      <c r="R89" s="160"/>
      <c r="S89" s="160"/>
      <c r="T89" s="160"/>
      <c r="U89" s="232"/>
      <c r="V89" s="409"/>
      <c r="W89" s="230"/>
      <c r="X89" s="230"/>
      <c r="Y89" s="230"/>
      <c r="Z89" s="230"/>
      <c r="AA89" s="230"/>
      <c r="AB89" s="230"/>
      <c r="AC89" s="230"/>
      <c r="AD89" s="230"/>
      <c r="AE89" s="230"/>
      <c r="AF89" s="230"/>
      <c r="AG89" s="92"/>
      <c r="AH89" s="92"/>
      <c r="AI89" s="92"/>
      <c r="AJ89" s="92"/>
      <c r="AK89" s="92"/>
      <c r="AL89" s="92"/>
      <c r="AM89" s="92"/>
      <c r="AN89" s="92"/>
      <c r="AO89" s="92"/>
      <c r="AP89" s="92"/>
      <c r="AQ89" s="92"/>
      <c r="AR89" s="231"/>
    </row>
    <row r="90" spans="1:44">
      <c r="A90" s="233">
        <v>43724</v>
      </c>
      <c r="B90" s="234">
        <v>1.08502314814815</v>
      </c>
      <c r="C90" s="408">
        <v>136</v>
      </c>
      <c r="D90" s="226">
        <v>1124</v>
      </c>
      <c r="E90" s="226">
        <v>578</v>
      </c>
      <c r="F90" s="226">
        <v>471</v>
      </c>
      <c r="G90" s="226">
        <v>232</v>
      </c>
      <c r="H90" s="226">
        <v>202</v>
      </c>
      <c r="I90" s="226">
        <v>99</v>
      </c>
      <c r="J90" s="226">
        <v>617</v>
      </c>
      <c r="K90" s="226">
        <v>24</v>
      </c>
      <c r="L90" s="107">
        <f t="shared" ref="L90:P90" si="61">SUM(C90:C92)</f>
        <v>583</v>
      </c>
      <c r="M90" s="160">
        <f t="shared" si="61"/>
        <v>1569</v>
      </c>
      <c r="N90" s="160">
        <f t="shared" si="61"/>
        <v>1916</v>
      </c>
      <c r="O90" s="160">
        <f t="shared" si="61"/>
        <v>1120</v>
      </c>
      <c r="P90" s="160">
        <f t="shared" si="61"/>
        <v>1328</v>
      </c>
      <c r="Q90" s="160">
        <f t="shared" ref="Q90" si="62">SUM(H90:H92)</f>
        <v>882</v>
      </c>
      <c r="R90" s="160">
        <f t="shared" ref="R90" si="63">SUM(I90:I92)</f>
        <v>232</v>
      </c>
      <c r="S90" s="160">
        <f t="shared" ref="S90" si="64">SUM(J90:J92)</f>
        <v>1493</v>
      </c>
      <c r="T90" s="160">
        <f t="shared" ref="T90" si="65">SUM(K90:K92)</f>
        <v>1749</v>
      </c>
      <c r="U90" s="232">
        <f t="shared" ref="U90" si="66">AVERAGE(L90:T90)</f>
        <v>1208</v>
      </c>
      <c r="V90" s="409"/>
      <c r="W90" s="230"/>
      <c r="X90" s="230"/>
      <c r="Y90" s="230"/>
      <c r="Z90" s="230"/>
      <c r="AA90" s="230"/>
      <c r="AB90" s="230"/>
      <c r="AC90" s="230"/>
      <c r="AD90" s="230"/>
      <c r="AE90" s="230"/>
      <c r="AF90" s="230"/>
      <c r="AG90" s="92"/>
      <c r="AH90" s="92"/>
      <c r="AI90" s="92"/>
      <c r="AJ90" s="92"/>
      <c r="AK90" s="92"/>
      <c r="AL90" s="92"/>
      <c r="AM90" s="92"/>
      <c r="AN90" s="92"/>
      <c r="AO90" s="92"/>
      <c r="AP90" s="92"/>
      <c r="AQ90" s="92"/>
      <c r="AR90" s="231"/>
    </row>
    <row r="91" spans="1:44">
      <c r="A91" s="233">
        <v>43724</v>
      </c>
      <c r="B91" s="234">
        <v>1.09891203703704</v>
      </c>
      <c r="C91" s="408">
        <v>35</v>
      </c>
      <c r="D91" s="226">
        <v>383</v>
      </c>
      <c r="E91" s="226">
        <v>1129</v>
      </c>
      <c r="F91" s="226">
        <v>364</v>
      </c>
      <c r="G91" s="226">
        <v>370</v>
      </c>
      <c r="H91" s="226">
        <v>276</v>
      </c>
      <c r="I91" s="226">
        <v>21</v>
      </c>
      <c r="J91" s="226">
        <v>496</v>
      </c>
      <c r="K91" s="226">
        <v>253</v>
      </c>
      <c r="L91" s="107"/>
      <c r="M91" s="160"/>
      <c r="N91" s="160"/>
      <c r="O91" s="160"/>
      <c r="P91" s="160"/>
      <c r="Q91" s="160"/>
      <c r="R91" s="160"/>
      <c r="S91" s="160"/>
      <c r="T91" s="160"/>
      <c r="U91" s="232">
        <f t="shared" ref="U91" si="67">STDEV(L90:T90)/SQRT(COUNT(L90:T90))</f>
        <v>185.48405142581217</v>
      </c>
      <c r="V91" s="409"/>
      <c r="W91" s="230"/>
      <c r="X91" s="230"/>
      <c r="Y91" s="230"/>
      <c r="Z91" s="230"/>
      <c r="AA91" s="230"/>
      <c r="AB91" s="230"/>
      <c r="AC91" s="230"/>
      <c r="AD91" s="230"/>
      <c r="AE91" s="230"/>
      <c r="AF91" s="230"/>
      <c r="AG91" s="92"/>
      <c r="AH91" s="92"/>
      <c r="AI91" s="92"/>
      <c r="AJ91" s="92"/>
      <c r="AK91" s="92"/>
      <c r="AL91" s="92"/>
      <c r="AM91" s="92"/>
      <c r="AN91" s="92"/>
      <c r="AO91" s="92"/>
      <c r="AP91" s="92"/>
      <c r="AQ91" s="92"/>
      <c r="AR91" s="231"/>
    </row>
    <row r="92" spans="1:44">
      <c r="A92" s="233">
        <v>43724</v>
      </c>
      <c r="B92" s="234">
        <v>1.1128009259259199</v>
      </c>
      <c r="C92" s="408">
        <v>412</v>
      </c>
      <c r="D92" s="226">
        <v>62</v>
      </c>
      <c r="E92" s="226">
        <v>209</v>
      </c>
      <c r="F92" s="226">
        <v>285</v>
      </c>
      <c r="G92" s="226">
        <v>726</v>
      </c>
      <c r="H92" s="226">
        <v>404</v>
      </c>
      <c r="I92" s="226">
        <v>112</v>
      </c>
      <c r="J92" s="226">
        <v>380</v>
      </c>
      <c r="K92" s="226">
        <v>1472</v>
      </c>
      <c r="L92" s="107"/>
      <c r="M92" s="160"/>
      <c r="N92" s="160"/>
      <c r="O92" s="160"/>
      <c r="P92" s="160"/>
      <c r="Q92" s="160"/>
      <c r="R92" s="160"/>
      <c r="S92" s="160"/>
      <c r="T92" s="160"/>
      <c r="U92" s="232"/>
      <c r="V92" s="409"/>
      <c r="W92" s="230"/>
      <c r="X92" s="230"/>
      <c r="Y92" s="230"/>
      <c r="Z92" s="230"/>
      <c r="AA92" s="230"/>
      <c r="AB92" s="230"/>
      <c r="AC92" s="230"/>
      <c r="AD92" s="230"/>
      <c r="AE92" s="230"/>
      <c r="AF92" s="230"/>
      <c r="AG92" s="92"/>
      <c r="AH92" s="92"/>
      <c r="AI92" s="92"/>
      <c r="AJ92" s="92"/>
      <c r="AK92" s="92"/>
      <c r="AL92" s="92"/>
      <c r="AM92" s="92"/>
      <c r="AN92" s="92"/>
      <c r="AO92" s="92"/>
      <c r="AP92" s="92"/>
      <c r="AQ92" s="92"/>
      <c r="AR92" s="231"/>
    </row>
    <row r="93" spans="1:44">
      <c r="A93" s="233">
        <v>43724</v>
      </c>
      <c r="B93" s="234">
        <v>1.1266898148148099</v>
      </c>
      <c r="C93" s="408">
        <v>114</v>
      </c>
      <c r="D93" s="226">
        <v>1</v>
      </c>
      <c r="E93" s="226">
        <v>91</v>
      </c>
      <c r="F93" s="226">
        <v>944</v>
      </c>
      <c r="G93" s="226">
        <v>87</v>
      </c>
      <c r="H93" s="226">
        <v>234</v>
      </c>
      <c r="I93" s="226">
        <v>312</v>
      </c>
      <c r="J93" s="226">
        <v>198</v>
      </c>
      <c r="K93" s="226">
        <v>382</v>
      </c>
      <c r="L93" s="107">
        <f t="shared" ref="L93:P93" si="68">SUM(C93:C95)</f>
        <v>1269</v>
      </c>
      <c r="M93" s="160">
        <f t="shared" si="68"/>
        <v>631</v>
      </c>
      <c r="N93" s="160">
        <f t="shared" si="68"/>
        <v>1119</v>
      </c>
      <c r="O93" s="160">
        <f t="shared" si="68"/>
        <v>2114</v>
      </c>
      <c r="P93" s="160">
        <f t="shared" si="68"/>
        <v>677</v>
      </c>
      <c r="Q93" s="160">
        <f t="shared" ref="Q93" si="69">SUM(H93:H95)</f>
        <v>365</v>
      </c>
      <c r="R93" s="160">
        <f t="shared" ref="R93" si="70">SUM(I93:I95)</f>
        <v>1334</v>
      </c>
      <c r="S93" s="160">
        <f t="shared" ref="S93" si="71">SUM(J93:J95)</f>
        <v>575</v>
      </c>
      <c r="T93" s="160">
        <f t="shared" ref="T93" si="72">SUM(K93:K95)</f>
        <v>2162</v>
      </c>
      <c r="U93" s="232">
        <f t="shared" ref="U93" si="73">AVERAGE(L93:T93)</f>
        <v>1138.4444444444443</v>
      </c>
      <c r="V93" s="409"/>
      <c r="W93" s="230"/>
      <c r="X93" s="230"/>
      <c r="Y93" s="230"/>
      <c r="Z93" s="230"/>
      <c r="AA93" s="230"/>
      <c r="AB93" s="230"/>
      <c r="AC93" s="230"/>
      <c r="AD93" s="230"/>
      <c r="AE93" s="230"/>
      <c r="AF93" s="230"/>
      <c r="AG93" s="92"/>
      <c r="AH93" s="92"/>
      <c r="AI93" s="92"/>
      <c r="AJ93" s="92"/>
      <c r="AK93" s="92"/>
      <c r="AL93" s="92"/>
      <c r="AM93" s="92"/>
      <c r="AN93" s="92"/>
      <c r="AO93" s="92"/>
      <c r="AP93" s="92"/>
      <c r="AQ93" s="92"/>
      <c r="AR93" s="231"/>
    </row>
    <row r="94" spans="1:44">
      <c r="A94" s="233">
        <v>43724</v>
      </c>
      <c r="B94" s="234">
        <v>1.1405787037037001</v>
      </c>
      <c r="C94" s="408">
        <v>545</v>
      </c>
      <c r="D94" s="226">
        <v>2</v>
      </c>
      <c r="E94" s="226">
        <v>8</v>
      </c>
      <c r="F94" s="226">
        <v>676</v>
      </c>
      <c r="G94" s="226">
        <v>386</v>
      </c>
      <c r="H94" s="226">
        <v>75</v>
      </c>
      <c r="I94" s="226">
        <v>573</v>
      </c>
      <c r="J94" s="226">
        <v>205</v>
      </c>
      <c r="K94" s="226">
        <v>885</v>
      </c>
      <c r="L94" s="107"/>
      <c r="M94" s="160"/>
      <c r="N94" s="160"/>
      <c r="O94" s="160"/>
      <c r="P94" s="160"/>
      <c r="Q94" s="160"/>
      <c r="R94" s="160"/>
      <c r="S94" s="160"/>
      <c r="T94" s="160"/>
      <c r="U94" s="232">
        <f>STDEV(L93:T93)/SQRT(COUNT(L93:T93))</f>
        <v>218.6180148563999</v>
      </c>
      <c r="V94" s="409"/>
      <c r="W94" s="230"/>
      <c r="X94" s="230"/>
      <c r="Y94" s="230"/>
      <c r="Z94" s="230"/>
      <c r="AA94" s="230"/>
      <c r="AB94" s="230"/>
      <c r="AC94" s="230"/>
      <c r="AD94" s="230"/>
      <c r="AE94" s="230"/>
      <c r="AF94" s="230"/>
      <c r="AG94" s="92"/>
      <c r="AH94" s="92"/>
      <c r="AI94" s="92"/>
      <c r="AJ94" s="92"/>
      <c r="AK94" s="92"/>
      <c r="AL94" s="92"/>
      <c r="AM94" s="92"/>
      <c r="AN94" s="92"/>
      <c r="AO94" s="92"/>
      <c r="AP94" s="92"/>
      <c r="AQ94" s="92"/>
      <c r="AR94" s="231"/>
    </row>
    <row r="95" spans="1:44">
      <c r="A95" s="233">
        <v>43724</v>
      </c>
      <c r="B95" s="234">
        <v>1.15446759259259</v>
      </c>
      <c r="C95" s="408">
        <v>610</v>
      </c>
      <c r="D95" s="226">
        <v>628</v>
      </c>
      <c r="E95" s="226">
        <v>1020</v>
      </c>
      <c r="F95" s="226">
        <v>494</v>
      </c>
      <c r="G95" s="226">
        <v>204</v>
      </c>
      <c r="H95" s="226">
        <v>56</v>
      </c>
      <c r="I95" s="226">
        <v>449</v>
      </c>
      <c r="J95" s="226">
        <v>172</v>
      </c>
      <c r="K95" s="226">
        <v>895</v>
      </c>
      <c r="L95" s="107"/>
      <c r="M95" s="160"/>
      <c r="N95" s="160"/>
      <c r="O95" s="160"/>
      <c r="P95" s="160"/>
      <c r="Q95" s="160"/>
      <c r="R95" s="160"/>
      <c r="S95" s="160"/>
      <c r="T95" s="160"/>
      <c r="U95" s="232"/>
      <c r="V95" s="409"/>
      <c r="W95" s="230"/>
      <c r="X95" s="230"/>
      <c r="Y95" s="230"/>
      <c r="Z95" s="230"/>
      <c r="AA95" s="230"/>
      <c r="AB95" s="230"/>
      <c r="AC95" s="230"/>
      <c r="AD95" s="230"/>
      <c r="AE95" s="230"/>
      <c r="AF95" s="230"/>
      <c r="AG95" s="92"/>
      <c r="AH95" s="92"/>
      <c r="AI95" s="92"/>
      <c r="AJ95" s="92"/>
      <c r="AK95" s="92"/>
      <c r="AL95" s="92"/>
      <c r="AM95" s="92"/>
      <c r="AN95" s="92"/>
      <c r="AO95" s="92"/>
      <c r="AP95" s="92"/>
      <c r="AQ95" s="92"/>
      <c r="AR95" s="231"/>
    </row>
    <row r="96" spans="1:44">
      <c r="A96" s="233">
        <v>43724</v>
      </c>
      <c r="B96" s="234">
        <v>1.16835648148148</v>
      </c>
      <c r="C96" s="408">
        <v>1215</v>
      </c>
      <c r="D96" s="226">
        <v>1281</v>
      </c>
      <c r="E96" s="226">
        <v>235</v>
      </c>
      <c r="F96" s="226">
        <v>136</v>
      </c>
      <c r="G96" s="226">
        <v>104</v>
      </c>
      <c r="H96" s="226">
        <v>492</v>
      </c>
      <c r="I96" s="226">
        <v>241</v>
      </c>
      <c r="J96" s="226">
        <v>131</v>
      </c>
      <c r="K96" s="226">
        <v>176</v>
      </c>
      <c r="L96" s="107">
        <f t="shared" ref="L96:P96" si="74">SUM(C96:C98)</f>
        <v>1465</v>
      </c>
      <c r="M96" s="160">
        <f t="shared" si="74"/>
        <v>2090</v>
      </c>
      <c r="N96" s="160">
        <f t="shared" si="74"/>
        <v>3754</v>
      </c>
      <c r="O96" s="160">
        <f t="shared" si="74"/>
        <v>754</v>
      </c>
      <c r="P96" s="160">
        <f t="shared" si="74"/>
        <v>537</v>
      </c>
      <c r="Q96" s="160">
        <f t="shared" ref="Q96" si="75">SUM(H96:H98)</f>
        <v>1406</v>
      </c>
      <c r="R96" s="160">
        <f t="shared" ref="R96" si="76">SUM(I96:I98)</f>
        <v>321</v>
      </c>
      <c r="S96" s="160">
        <f t="shared" ref="S96" si="77">SUM(J96:J98)</f>
        <v>1194</v>
      </c>
      <c r="T96" s="160">
        <f t="shared" ref="T96" si="78">SUM(K96:K98)</f>
        <v>280</v>
      </c>
      <c r="U96" s="232">
        <f t="shared" ref="U96" si="79">AVERAGE(L96:T96)</f>
        <v>1311.2222222222222</v>
      </c>
      <c r="V96" s="409"/>
      <c r="W96" s="230"/>
      <c r="X96" s="230"/>
      <c r="Y96" s="230"/>
      <c r="Z96" s="230"/>
      <c r="AA96" s="230"/>
      <c r="AB96" s="230"/>
      <c r="AC96" s="230"/>
      <c r="AD96" s="230"/>
      <c r="AE96" s="230"/>
      <c r="AF96" s="230"/>
      <c r="AG96" s="92"/>
      <c r="AH96" s="92"/>
      <c r="AI96" s="92"/>
      <c r="AJ96" s="92"/>
      <c r="AK96" s="92"/>
      <c r="AL96" s="92"/>
      <c r="AM96" s="92"/>
      <c r="AN96" s="92"/>
      <c r="AO96" s="92"/>
      <c r="AP96" s="92"/>
      <c r="AQ96" s="92"/>
      <c r="AR96" s="231"/>
    </row>
    <row r="97" spans="1:44">
      <c r="A97" s="233">
        <v>43724</v>
      </c>
      <c r="B97" s="234">
        <v>1.1822453703703699</v>
      </c>
      <c r="C97" s="408">
        <v>234</v>
      </c>
      <c r="D97" s="226">
        <v>207</v>
      </c>
      <c r="E97" s="226">
        <v>1501</v>
      </c>
      <c r="F97" s="226">
        <v>341</v>
      </c>
      <c r="G97" s="226">
        <v>189</v>
      </c>
      <c r="H97" s="226">
        <v>454</v>
      </c>
      <c r="I97" s="226">
        <v>40</v>
      </c>
      <c r="J97" s="226">
        <v>80</v>
      </c>
      <c r="K97" s="226">
        <v>62</v>
      </c>
      <c r="L97" s="107"/>
      <c r="M97" s="160"/>
      <c r="N97" s="160"/>
      <c r="O97" s="160"/>
      <c r="P97" s="160"/>
      <c r="Q97" s="160"/>
      <c r="R97" s="160"/>
      <c r="S97" s="160"/>
      <c r="T97" s="160"/>
      <c r="U97" s="232">
        <f t="shared" ref="U97" si="80">STDEV(L96:T96)/SQRT(COUNT(L96:T96))</f>
        <v>364.65176606431947</v>
      </c>
      <c r="V97" s="409"/>
      <c r="W97" s="230"/>
      <c r="X97" s="230"/>
      <c r="Y97" s="230"/>
      <c r="Z97" s="230"/>
      <c r="AA97" s="230"/>
      <c r="AB97" s="230"/>
      <c r="AC97" s="230"/>
      <c r="AD97" s="230"/>
      <c r="AE97" s="230"/>
      <c r="AF97" s="230"/>
      <c r="AG97" s="92"/>
      <c r="AH97" s="92"/>
      <c r="AI97" s="92"/>
      <c r="AJ97" s="92"/>
      <c r="AK97" s="92"/>
      <c r="AL97" s="92"/>
      <c r="AM97" s="92"/>
      <c r="AN97" s="92"/>
      <c r="AO97" s="92"/>
      <c r="AP97" s="92"/>
      <c r="AQ97" s="92"/>
      <c r="AR97" s="231"/>
    </row>
    <row r="98" spans="1:44">
      <c r="A98" s="233">
        <v>43724</v>
      </c>
      <c r="B98" s="234">
        <v>1.1961342592592601</v>
      </c>
      <c r="C98" s="408">
        <v>16</v>
      </c>
      <c r="D98" s="226">
        <v>602</v>
      </c>
      <c r="E98" s="226">
        <v>2018</v>
      </c>
      <c r="F98" s="226">
        <v>277</v>
      </c>
      <c r="G98" s="226">
        <v>244</v>
      </c>
      <c r="H98" s="226">
        <v>460</v>
      </c>
      <c r="I98" s="226">
        <v>40</v>
      </c>
      <c r="J98" s="226">
        <v>983</v>
      </c>
      <c r="K98" s="226">
        <v>42</v>
      </c>
      <c r="L98" s="107"/>
      <c r="M98" s="160"/>
      <c r="N98" s="160"/>
      <c r="O98" s="160"/>
      <c r="P98" s="160"/>
      <c r="Q98" s="160"/>
      <c r="R98" s="160"/>
      <c r="S98" s="160"/>
      <c r="T98" s="160"/>
      <c r="U98" s="232"/>
      <c r="V98" s="409"/>
      <c r="W98" s="230"/>
      <c r="X98" s="230"/>
      <c r="Y98" s="230"/>
      <c r="Z98" s="230"/>
      <c r="AA98" s="230"/>
      <c r="AB98" s="230"/>
      <c r="AC98" s="230"/>
      <c r="AD98" s="230"/>
      <c r="AE98" s="230"/>
      <c r="AF98" s="230"/>
      <c r="AG98" s="92"/>
      <c r="AH98" s="92"/>
      <c r="AI98" s="92"/>
      <c r="AJ98" s="92"/>
      <c r="AK98" s="92"/>
      <c r="AL98" s="92"/>
      <c r="AM98" s="92"/>
      <c r="AN98" s="92"/>
      <c r="AO98" s="92"/>
      <c r="AP98" s="92"/>
      <c r="AQ98" s="92"/>
      <c r="AR98" s="231"/>
    </row>
    <row r="99" spans="1:44">
      <c r="A99" s="233">
        <v>43724</v>
      </c>
      <c r="B99" s="234">
        <v>1.21002314814815</v>
      </c>
      <c r="C99" s="408">
        <v>19</v>
      </c>
      <c r="D99" s="226">
        <v>1091</v>
      </c>
      <c r="E99" s="226">
        <v>1472</v>
      </c>
      <c r="F99" s="226">
        <v>694</v>
      </c>
      <c r="G99" s="226">
        <v>74</v>
      </c>
      <c r="H99" s="226">
        <v>16</v>
      </c>
      <c r="I99" s="226">
        <v>199</v>
      </c>
      <c r="J99" s="226">
        <v>1101</v>
      </c>
      <c r="K99" s="226">
        <v>329</v>
      </c>
      <c r="L99" s="107">
        <f t="shared" ref="L99:P99" si="81">SUM(C99:C101)</f>
        <v>1393</v>
      </c>
      <c r="M99" s="160">
        <f t="shared" si="81"/>
        <v>1741</v>
      </c>
      <c r="N99" s="160">
        <f t="shared" si="81"/>
        <v>2498</v>
      </c>
      <c r="O99" s="160">
        <f t="shared" si="81"/>
        <v>1995</v>
      </c>
      <c r="P99" s="160">
        <f t="shared" si="81"/>
        <v>898</v>
      </c>
      <c r="Q99" s="160">
        <f t="shared" ref="Q99" si="82">SUM(H99:H101)</f>
        <v>325</v>
      </c>
      <c r="R99" s="160">
        <f t="shared" ref="R99" si="83">SUM(I99:I101)</f>
        <v>665</v>
      </c>
      <c r="S99" s="160">
        <f t="shared" ref="S99" si="84">SUM(J99:J101)</f>
        <v>1664</v>
      </c>
      <c r="T99" s="160">
        <f t="shared" ref="T99" si="85">SUM(K99:K101)</f>
        <v>1366</v>
      </c>
      <c r="U99" s="232">
        <f t="shared" ref="U99" si="86">AVERAGE(L99:T99)</f>
        <v>1393.8888888888889</v>
      </c>
      <c r="V99" s="409"/>
      <c r="W99" s="230"/>
      <c r="X99" s="230"/>
      <c r="Y99" s="230"/>
      <c r="Z99" s="230"/>
      <c r="AA99" s="230"/>
      <c r="AB99" s="230"/>
      <c r="AC99" s="230"/>
      <c r="AD99" s="230"/>
      <c r="AE99" s="230"/>
      <c r="AF99" s="230"/>
      <c r="AG99" s="92"/>
      <c r="AH99" s="92"/>
      <c r="AI99" s="92"/>
      <c r="AJ99" s="92"/>
      <c r="AK99" s="92"/>
      <c r="AL99" s="92"/>
      <c r="AM99" s="92"/>
      <c r="AN99" s="92"/>
      <c r="AO99" s="92"/>
      <c r="AP99" s="92"/>
      <c r="AQ99" s="92"/>
      <c r="AR99" s="231"/>
    </row>
    <row r="100" spans="1:44">
      <c r="A100" s="233">
        <v>43724</v>
      </c>
      <c r="B100" s="234">
        <v>1.22391203703704</v>
      </c>
      <c r="C100" s="408">
        <v>602</v>
      </c>
      <c r="D100" s="226">
        <v>640</v>
      </c>
      <c r="E100" s="226">
        <v>587</v>
      </c>
      <c r="F100" s="226">
        <v>857</v>
      </c>
      <c r="G100" s="226">
        <v>156</v>
      </c>
      <c r="H100" s="226">
        <v>248</v>
      </c>
      <c r="I100" s="226">
        <v>412</v>
      </c>
      <c r="J100" s="226">
        <v>65</v>
      </c>
      <c r="K100" s="226">
        <v>556</v>
      </c>
      <c r="L100" s="107"/>
      <c r="M100" s="160"/>
      <c r="N100" s="160"/>
      <c r="O100" s="160"/>
      <c r="P100" s="160"/>
      <c r="Q100" s="160"/>
      <c r="R100" s="160"/>
      <c r="S100" s="160"/>
      <c r="T100" s="160"/>
      <c r="U100" s="232">
        <f t="shared" ref="U100" si="87">STDEV(L99:T99)/SQRT(COUNT(L99:T99))</f>
        <v>226.51738003250458</v>
      </c>
      <c r="V100" s="409"/>
      <c r="W100" s="230"/>
      <c r="X100" s="230"/>
      <c r="Y100" s="230"/>
      <c r="Z100" s="230"/>
      <c r="AA100" s="230"/>
      <c r="AB100" s="230"/>
      <c r="AC100" s="230"/>
      <c r="AD100" s="230"/>
      <c r="AE100" s="230"/>
      <c r="AF100" s="230"/>
      <c r="AG100" s="92"/>
      <c r="AH100" s="92"/>
      <c r="AI100" s="92"/>
      <c r="AJ100" s="92"/>
      <c r="AK100" s="92"/>
      <c r="AL100" s="92"/>
      <c r="AM100" s="92"/>
      <c r="AN100" s="92"/>
      <c r="AO100" s="92"/>
      <c r="AP100" s="92"/>
      <c r="AQ100" s="92"/>
      <c r="AR100" s="231"/>
    </row>
    <row r="101" spans="1:44">
      <c r="A101" s="233">
        <v>43724</v>
      </c>
      <c r="B101" s="234">
        <v>1.2378009259259199</v>
      </c>
      <c r="C101" s="408">
        <v>772</v>
      </c>
      <c r="D101" s="226">
        <v>10</v>
      </c>
      <c r="E101" s="226">
        <v>439</v>
      </c>
      <c r="F101" s="226">
        <v>444</v>
      </c>
      <c r="G101" s="226">
        <v>668</v>
      </c>
      <c r="H101" s="226">
        <v>61</v>
      </c>
      <c r="I101" s="226">
        <v>54</v>
      </c>
      <c r="J101" s="226">
        <v>498</v>
      </c>
      <c r="K101" s="226">
        <v>481</v>
      </c>
      <c r="L101" s="107"/>
      <c r="M101" s="160"/>
      <c r="N101" s="160"/>
      <c r="O101" s="160"/>
      <c r="P101" s="160"/>
      <c r="Q101" s="160"/>
      <c r="R101" s="160"/>
      <c r="S101" s="160"/>
      <c r="T101" s="160"/>
      <c r="U101" s="232"/>
      <c r="V101" s="409"/>
      <c r="W101" s="230"/>
      <c r="X101" s="230"/>
      <c r="Y101" s="230"/>
      <c r="Z101" s="230"/>
      <c r="AA101" s="230"/>
      <c r="AB101" s="230"/>
      <c r="AC101" s="230"/>
      <c r="AD101" s="230"/>
      <c r="AE101" s="230"/>
      <c r="AF101" s="230"/>
      <c r="AG101" s="92"/>
      <c r="AH101" s="92"/>
      <c r="AI101" s="92"/>
      <c r="AJ101" s="92"/>
      <c r="AK101" s="92"/>
      <c r="AL101" s="92"/>
      <c r="AM101" s="92"/>
      <c r="AN101" s="92"/>
      <c r="AO101" s="92"/>
      <c r="AP101" s="92"/>
      <c r="AQ101" s="92"/>
      <c r="AR101" s="231"/>
    </row>
    <row r="102" spans="1:44">
      <c r="A102" s="223">
        <v>43724</v>
      </c>
      <c r="B102" s="224">
        <v>1.2516898148148099</v>
      </c>
      <c r="C102" s="408">
        <v>63</v>
      </c>
      <c r="D102" s="226">
        <v>218</v>
      </c>
      <c r="E102" s="226">
        <v>580</v>
      </c>
      <c r="F102" s="226">
        <v>358</v>
      </c>
      <c r="G102" s="226">
        <v>362</v>
      </c>
      <c r="H102" s="226">
        <v>30</v>
      </c>
      <c r="I102" s="226">
        <v>341</v>
      </c>
      <c r="J102" s="226">
        <v>254</v>
      </c>
      <c r="K102" s="226">
        <v>15</v>
      </c>
      <c r="L102" s="107">
        <f t="shared" ref="L102:P102" si="88">SUM(C102:C104)</f>
        <v>497</v>
      </c>
      <c r="M102" s="160">
        <f t="shared" si="88"/>
        <v>706</v>
      </c>
      <c r="N102" s="160">
        <f t="shared" si="88"/>
        <v>3339</v>
      </c>
      <c r="O102" s="160">
        <f t="shared" si="88"/>
        <v>923</v>
      </c>
      <c r="P102" s="160">
        <f t="shared" si="88"/>
        <v>1513</v>
      </c>
      <c r="Q102" s="160">
        <f t="shared" ref="Q102" si="89">SUM(H102:H104)</f>
        <v>205</v>
      </c>
      <c r="R102" s="160">
        <f t="shared" ref="R102" si="90">SUM(I102:I104)</f>
        <v>365</v>
      </c>
      <c r="S102" s="160">
        <f t="shared" ref="S102" si="91">SUM(J102:J104)</f>
        <v>492</v>
      </c>
      <c r="T102" s="160">
        <f t="shared" ref="T102" si="92">SUM(K102:K104)</f>
        <v>1097</v>
      </c>
      <c r="U102" s="232">
        <f t="shared" ref="U102" si="93">AVERAGE(L102:T102)</f>
        <v>1015.2222222222222</v>
      </c>
      <c r="V102" s="409"/>
      <c r="W102" s="230"/>
      <c r="X102" s="230"/>
      <c r="Y102" s="230"/>
      <c r="Z102" s="230"/>
      <c r="AA102" s="230"/>
      <c r="AB102" s="230"/>
      <c r="AC102" s="230"/>
      <c r="AD102" s="230"/>
      <c r="AE102" s="230"/>
      <c r="AF102" s="230"/>
      <c r="AG102" s="92"/>
      <c r="AH102" s="92"/>
      <c r="AI102" s="92"/>
      <c r="AJ102" s="92"/>
      <c r="AK102" s="92"/>
      <c r="AL102" s="92"/>
      <c r="AM102" s="92"/>
      <c r="AN102" s="92"/>
      <c r="AO102" s="92"/>
      <c r="AP102" s="92"/>
      <c r="AQ102" s="92"/>
      <c r="AR102" s="231"/>
    </row>
    <row r="103" spans="1:44">
      <c r="A103" s="223">
        <v>43724</v>
      </c>
      <c r="B103" s="224">
        <v>1.2655787037037001</v>
      </c>
      <c r="C103" s="408">
        <v>346</v>
      </c>
      <c r="D103" s="226">
        <v>199</v>
      </c>
      <c r="E103" s="226">
        <v>2428</v>
      </c>
      <c r="F103" s="226">
        <v>493</v>
      </c>
      <c r="G103" s="226">
        <v>474</v>
      </c>
      <c r="H103" s="226">
        <v>21</v>
      </c>
      <c r="I103" s="226">
        <v>9</v>
      </c>
      <c r="J103" s="226">
        <v>201</v>
      </c>
      <c r="K103" s="226">
        <v>329</v>
      </c>
      <c r="L103" s="107"/>
      <c r="M103" s="160"/>
      <c r="N103" s="160"/>
      <c r="O103" s="160"/>
      <c r="P103" s="160"/>
      <c r="Q103" s="160"/>
      <c r="R103" s="160"/>
      <c r="S103" s="160"/>
      <c r="T103" s="160"/>
      <c r="U103" s="232">
        <f t="shared" ref="U103" si="94">STDEV(L102:T102)/SQRT(COUNT(L102:T102))</f>
        <v>320.15841468533534</v>
      </c>
      <c r="V103" s="409"/>
      <c r="W103" s="230"/>
      <c r="X103" s="230"/>
      <c r="Y103" s="230"/>
      <c r="Z103" s="230"/>
      <c r="AA103" s="230"/>
      <c r="AB103" s="230"/>
      <c r="AC103" s="230"/>
      <c r="AD103" s="230"/>
      <c r="AE103" s="230"/>
      <c r="AF103" s="230"/>
      <c r="AG103" s="92"/>
      <c r="AH103" s="92"/>
      <c r="AI103" s="92"/>
      <c r="AJ103" s="92"/>
      <c r="AK103" s="92"/>
      <c r="AL103" s="92"/>
      <c r="AM103" s="92"/>
      <c r="AN103" s="92"/>
      <c r="AO103" s="92"/>
      <c r="AP103" s="92"/>
      <c r="AQ103" s="92"/>
      <c r="AR103" s="231"/>
    </row>
    <row r="104" spans="1:44">
      <c r="A104" s="223">
        <v>43724</v>
      </c>
      <c r="B104" s="224">
        <v>1.27946759259259</v>
      </c>
      <c r="C104" s="408">
        <v>88</v>
      </c>
      <c r="D104" s="226">
        <v>289</v>
      </c>
      <c r="E104" s="226">
        <v>331</v>
      </c>
      <c r="F104" s="226">
        <v>72</v>
      </c>
      <c r="G104" s="226">
        <v>677</v>
      </c>
      <c r="H104" s="226">
        <v>154</v>
      </c>
      <c r="I104" s="226">
        <v>15</v>
      </c>
      <c r="J104" s="226">
        <v>37</v>
      </c>
      <c r="K104" s="226">
        <v>753</v>
      </c>
      <c r="L104" s="107"/>
      <c r="M104" s="160"/>
      <c r="N104" s="160"/>
      <c r="O104" s="160"/>
      <c r="P104" s="160"/>
      <c r="Q104" s="160"/>
      <c r="R104" s="160"/>
      <c r="S104" s="160"/>
      <c r="T104" s="160"/>
      <c r="U104" s="232"/>
      <c r="V104" s="409"/>
      <c r="W104" s="230"/>
      <c r="X104" s="230"/>
      <c r="Y104" s="230"/>
      <c r="Z104" s="230"/>
      <c r="AA104" s="230"/>
      <c r="AB104" s="230"/>
      <c r="AC104" s="230"/>
      <c r="AD104" s="230"/>
      <c r="AE104" s="230"/>
      <c r="AF104" s="230"/>
      <c r="AG104" s="92"/>
      <c r="AH104" s="92"/>
      <c r="AI104" s="92"/>
      <c r="AJ104" s="92"/>
      <c r="AK104" s="92"/>
      <c r="AL104" s="92"/>
      <c r="AM104" s="92"/>
      <c r="AN104" s="92"/>
      <c r="AO104" s="92"/>
      <c r="AP104" s="92"/>
      <c r="AQ104" s="92"/>
      <c r="AR104" s="231"/>
    </row>
    <row r="105" spans="1:44">
      <c r="A105" s="223">
        <v>43724</v>
      </c>
      <c r="B105" s="224">
        <v>1.29335648148148</v>
      </c>
      <c r="C105" s="408">
        <v>23</v>
      </c>
      <c r="D105" s="226">
        <v>20</v>
      </c>
      <c r="E105" s="226">
        <v>78</v>
      </c>
      <c r="F105" s="226">
        <v>157</v>
      </c>
      <c r="G105" s="226">
        <v>185</v>
      </c>
      <c r="H105" s="226">
        <v>605</v>
      </c>
      <c r="I105" s="226">
        <v>54</v>
      </c>
      <c r="J105" s="226">
        <v>594</v>
      </c>
      <c r="K105" s="226">
        <v>298</v>
      </c>
      <c r="L105" s="107">
        <f t="shared" ref="L105:P105" si="95">SUM(C105:C107)</f>
        <v>546</v>
      </c>
      <c r="M105" s="160">
        <f t="shared" si="95"/>
        <v>216</v>
      </c>
      <c r="N105" s="160">
        <f t="shared" si="95"/>
        <v>1082</v>
      </c>
      <c r="O105" s="160">
        <f t="shared" si="95"/>
        <v>414</v>
      </c>
      <c r="P105" s="160">
        <f t="shared" si="95"/>
        <v>505</v>
      </c>
      <c r="Q105" s="160">
        <f t="shared" ref="Q105" si="96">SUM(H105:H107)</f>
        <v>1730</v>
      </c>
      <c r="R105" s="160">
        <f t="shared" ref="R105" si="97">SUM(I105:I107)</f>
        <v>310</v>
      </c>
      <c r="S105" s="160">
        <f t="shared" ref="S105" si="98">SUM(J105:J107)</f>
        <v>1049</v>
      </c>
      <c r="T105" s="160">
        <f t="shared" ref="T105" si="99">SUM(K105:K107)</f>
        <v>717</v>
      </c>
      <c r="U105" s="232">
        <f t="shared" ref="U105" si="100">AVERAGE(L105:T105)</f>
        <v>729.88888888888891</v>
      </c>
      <c r="V105" s="409"/>
      <c r="W105" s="230"/>
      <c r="X105" s="230"/>
      <c r="Y105" s="230"/>
      <c r="Z105" s="230"/>
      <c r="AA105" s="230"/>
      <c r="AB105" s="230"/>
      <c r="AC105" s="230"/>
      <c r="AD105" s="230"/>
      <c r="AE105" s="230"/>
      <c r="AF105" s="230"/>
      <c r="AG105" s="92"/>
      <c r="AH105" s="92"/>
      <c r="AI105" s="92"/>
      <c r="AJ105" s="92"/>
      <c r="AK105" s="92"/>
      <c r="AL105" s="92"/>
      <c r="AM105" s="92"/>
      <c r="AN105" s="92"/>
      <c r="AO105" s="92"/>
      <c r="AP105" s="92"/>
      <c r="AQ105" s="92"/>
      <c r="AR105" s="231"/>
    </row>
    <row r="106" spans="1:44">
      <c r="A106" s="223">
        <v>43724</v>
      </c>
      <c r="B106" s="224">
        <v>1.3072453703703699</v>
      </c>
      <c r="C106" s="408">
        <v>85</v>
      </c>
      <c r="D106" s="226">
        <v>11</v>
      </c>
      <c r="E106" s="226">
        <v>18</v>
      </c>
      <c r="F106" s="226">
        <v>23</v>
      </c>
      <c r="G106" s="226">
        <v>126</v>
      </c>
      <c r="H106" s="226">
        <v>501</v>
      </c>
      <c r="I106" s="226">
        <v>23</v>
      </c>
      <c r="J106" s="226">
        <v>412</v>
      </c>
      <c r="K106" s="226">
        <v>405</v>
      </c>
      <c r="L106" s="107"/>
      <c r="M106" s="160"/>
      <c r="N106" s="160"/>
      <c r="O106" s="160"/>
      <c r="P106" s="160"/>
      <c r="Q106" s="160"/>
      <c r="R106" s="160"/>
      <c r="S106" s="160"/>
      <c r="T106" s="160"/>
      <c r="U106" s="232">
        <f t="shared" ref="U106" si="101">STDEV(L105:T105)/SQRT(COUNT(L105:T105))</f>
        <v>160.32808761727418</v>
      </c>
      <c r="V106" s="409"/>
      <c r="W106" s="230"/>
      <c r="X106" s="230"/>
      <c r="Y106" s="230"/>
      <c r="Z106" s="230"/>
      <c r="AA106" s="230"/>
      <c r="AB106" s="230"/>
      <c r="AC106" s="230"/>
      <c r="AD106" s="230"/>
      <c r="AE106" s="230"/>
      <c r="AF106" s="230"/>
      <c r="AG106" s="92"/>
      <c r="AH106" s="92"/>
      <c r="AI106" s="92"/>
      <c r="AJ106" s="92"/>
      <c r="AK106" s="92"/>
      <c r="AL106" s="92"/>
      <c r="AM106" s="92"/>
      <c r="AN106" s="92"/>
      <c r="AO106" s="92"/>
      <c r="AP106" s="92"/>
      <c r="AQ106" s="92"/>
      <c r="AR106" s="231"/>
    </row>
    <row r="107" spans="1:44">
      <c r="A107" s="223">
        <v>43724</v>
      </c>
      <c r="B107" s="224">
        <v>1.3211342592592601</v>
      </c>
      <c r="C107" s="408">
        <v>438</v>
      </c>
      <c r="D107" s="226">
        <v>185</v>
      </c>
      <c r="E107" s="226">
        <v>986</v>
      </c>
      <c r="F107" s="226">
        <v>234</v>
      </c>
      <c r="G107" s="226">
        <v>194</v>
      </c>
      <c r="H107" s="226">
        <v>624</v>
      </c>
      <c r="I107" s="226">
        <v>233</v>
      </c>
      <c r="J107" s="226">
        <v>43</v>
      </c>
      <c r="K107" s="226">
        <v>14</v>
      </c>
      <c r="L107" s="107"/>
      <c r="M107" s="160"/>
      <c r="N107" s="160"/>
      <c r="O107" s="160"/>
      <c r="P107" s="160"/>
      <c r="Q107" s="160"/>
      <c r="R107" s="160"/>
      <c r="S107" s="160"/>
      <c r="T107" s="160"/>
      <c r="U107" s="232"/>
      <c r="V107" s="409"/>
      <c r="W107" s="230"/>
      <c r="X107" s="230"/>
      <c r="Y107" s="230"/>
      <c r="Z107" s="230"/>
      <c r="AA107" s="230"/>
      <c r="AB107" s="230"/>
      <c r="AC107" s="230"/>
      <c r="AD107" s="230"/>
      <c r="AE107" s="230"/>
      <c r="AF107" s="230"/>
      <c r="AG107" s="92"/>
      <c r="AH107" s="92"/>
      <c r="AI107" s="92"/>
      <c r="AJ107" s="92"/>
      <c r="AK107" s="92"/>
      <c r="AL107" s="92"/>
      <c r="AM107" s="92"/>
      <c r="AN107" s="92"/>
      <c r="AO107" s="92"/>
      <c r="AP107" s="92"/>
      <c r="AQ107" s="92"/>
      <c r="AR107" s="231"/>
    </row>
    <row r="108" spans="1:44">
      <c r="A108" s="223">
        <v>43724</v>
      </c>
      <c r="B108" s="224">
        <v>1.33502314814815</v>
      </c>
      <c r="C108" s="408">
        <v>25</v>
      </c>
      <c r="D108" s="226">
        <v>341</v>
      </c>
      <c r="E108" s="226">
        <v>1335</v>
      </c>
      <c r="F108" s="226">
        <v>891</v>
      </c>
      <c r="G108" s="226">
        <v>44</v>
      </c>
      <c r="H108" s="226">
        <v>46</v>
      </c>
      <c r="I108" s="226">
        <v>179</v>
      </c>
      <c r="J108" s="226">
        <v>41</v>
      </c>
      <c r="K108" s="226">
        <v>103</v>
      </c>
      <c r="L108" s="107">
        <f t="shared" ref="L108:P108" si="102">SUM(C108:C110)</f>
        <v>434</v>
      </c>
      <c r="M108" s="160">
        <f t="shared" si="102"/>
        <v>410</v>
      </c>
      <c r="N108" s="160">
        <f t="shared" si="102"/>
        <v>1597</v>
      </c>
      <c r="O108" s="160">
        <f t="shared" si="102"/>
        <v>1196</v>
      </c>
      <c r="P108" s="160">
        <f t="shared" si="102"/>
        <v>656</v>
      </c>
      <c r="Q108" s="160">
        <f t="shared" ref="Q108" si="103">SUM(H108:H110)</f>
        <v>303</v>
      </c>
      <c r="R108" s="160">
        <f t="shared" ref="R108" si="104">SUM(I108:I110)</f>
        <v>293</v>
      </c>
      <c r="S108" s="160">
        <f t="shared" ref="S108" si="105">SUM(J108:J110)</f>
        <v>1118</v>
      </c>
      <c r="T108" s="160">
        <f t="shared" ref="T108" si="106">SUM(K108:K110)</f>
        <v>163</v>
      </c>
      <c r="U108" s="232">
        <f t="shared" ref="U108" si="107">AVERAGE(L108:T108)</f>
        <v>685.55555555555554</v>
      </c>
      <c r="V108" s="409"/>
      <c r="W108" s="230"/>
      <c r="X108" s="230"/>
      <c r="Y108" s="230"/>
      <c r="Z108" s="230"/>
      <c r="AA108" s="230"/>
      <c r="AB108" s="230"/>
      <c r="AC108" s="230"/>
      <c r="AD108" s="230"/>
      <c r="AE108" s="230"/>
      <c r="AF108" s="230"/>
      <c r="AG108" s="92"/>
      <c r="AH108" s="92"/>
      <c r="AI108" s="92"/>
      <c r="AJ108" s="92"/>
      <c r="AK108" s="92"/>
      <c r="AL108" s="92"/>
      <c r="AM108" s="92"/>
      <c r="AN108" s="92"/>
      <c r="AO108" s="92"/>
      <c r="AP108" s="92"/>
      <c r="AQ108" s="92"/>
      <c r="AR108" s="231"/>
    </row>
    <row r="109" spans="1:44">
      <c r="A109" s="223">
        <v>43724</v>
      </c>
      <c r="B109" s="224">
        <v>1.34891203703704</v>
      </c>
      <c r="C109" s="408">
        <v>9</v>
      </c>
      <c r="D109" s="226">
        <v>29</v>
      </c>
      <c r="E109" s="226">
        <v>238</v>
      </c>
      <c r="F109" s="226">
        <v>280</v>
      </c>
      <c r="G109" s="226">
        <v>87</v>
      </c>
      <c r="H109" s="226">
        <v>17</v>
      </c>
      <c r="I109" s="226">
        <v>67</v>
      </c>
      <c r="J109" s="226">
        <v>757</v>
      </c>
      <c r="K109" s="226">
        <v>16</v>
      </c>
      <c r="L109" s="107"/>
      <c r="M109" s="160"/>
      <c r="N109" s="160"/>
      <c r="O109" s="160"/>
      <c r="P109" s="160"/>
      <c r="Q109" s="160"/>
      <c r="R109" s="160"/>
      <c r="S109" s="160"/>
      <c r="T109" s="160"/>
      <c r="U109" s="232">
        <f t="shared" ref="U109" si="108">STDEV(L108:T108)/SQRT(COUNT(L108:T108))</f>
        <v>166.32841601875683</v>
      </c>
      <c r="V109" s="409"/>
      <c r="W109" s="230"/>
      <c r="X109" s="230"/>
      <c r="Y109" s="230"/>
      <c r="Z109" s="230"/>
      <c r="AA109" s="230"/>
      <c r="AB109" s="230"/>
      <c r="AC109" s="230"/>
      <c r="AD109" s="230"/>
      <c r="AE109" s="230"/>
      <c r="AF109" s="230"/>
      <c r="AG109" s="92"/>
      <c r="AH109" s="92"/>
      <c r="AI109" s="92"/>
      <c r="AJ109" s="92"/>
      <c r="AK109" s="92"/>
      <c r="AL109" s="92"/>
      <c r="AM109" s="92"/>
      <c r="AN109" s="92"/>
      <c r="AO109" s="92"/>
      <c r="AP109" s="92"/>
      <c r="AQ109" s="92"/>
      <c r="AR109" s="231"/>
    </row>
    <row r="110" spans="1:44">
      <c r="A110" s="223">
        <v>43724</v>
      </c>
      <c r="B110" s="224">
        <v>1.3628009259259199</v>
      </c>
      <c r="C110" s="408">
        <v>400</v>
      </c>
      <c r="D110" s="226">
        <v>40</v>
      </c>
      <c r="E110" s="226">
        <v>24</v>
      </c>
      <c r="F110" s="226">
        <v>25</v>
      </c>
      <c r="G110" s="226">
        <v>525</v>
      </c>
      <c r="H110" s="226">
        <v>240</v>
      </c>
      <c r="I110" s="226">
        <v>47</v>
      </c>
      <c r="J110" s="226">
        <v>320</v>
      </c>
      <c r="K110" s="226">
        <v>44</v>
      </c>
      <c r="L110" s="107"/>
      <c r="M110" s="160"/>
      <c r="N110" s="160"/>
      <c r="O110" s="160"/>
      <c r="P110" s="160"/>
      <c r="Q110" s="160"/>
      <c r="R110" s="160"/>
      <c r="S110" s="160"/>
      <c r="T110" s="160"/>
      <c r="U110" s="232"/>
      <c r="V110" s="409"/>
      <c r="W110" s="230"/>
      <c r="X110" s="230"/>
      <c r="Y110" s="230"/>
      <c r="Z110" s="230"/>
      <c r="AA110" s="230"/>
      <c r="AB110" s="230"/>
      <c r="AC110" s="230"/>
      <c r="AD110" s="230"/>
      <c r="AE110" s="230"/>
      <c r="AF110" s="230"/>
      <c r="AG110" s="92"/>
      <c r="AH110" s="92"/>
      <c r="AI110" s="92"/>
      <c r="AJ110" s="92"/>
      <c r="AK110" s="92"/>
      <c r="AL110" s="92"/>
      <c r="AM110" s="92"/>
      <c r="AN110" s="92"/>
      <c r="AO110" s="92"/>
      <c r="AP110" s="92"/>
      <c r="AQ110" s="92"/>
      <c r="AR110" s="231"/>
    </row>
    <row r="111" spans="1:44">
      <c r="A111" s="223">
        <v>43724</v>
      </c>
      <c r="B111" s="224">
        <v>1.3766898148148099</v>
      </c>
      <c r="C111" s="408">
        <v>87</v>
      </c>
      <c r="D111" s="226">
        <v>37</v>
      </c>
      <c r="E111" s="226">
        <v>637</v>
      </c>
      <c r="F111" s="226">
        <v>258</v>
      </c>
      <c r="G111" s="226">
        <v>292</v>
      </c>
      <c r="H111" s="226">
        <v>611</v>
      </c>
      <c r="I111" s="226">
        <v>14</v>
      </c>
      <c r="J111" s="226">
        <v>52</v>
      </c>
      <c r="K111" s="226">
        <v>629</v>
      </c>
      <c r="L111" s="107">
        <f t="shared" ref="L111:P111" si="109">SUM(C111:C113)</f>
        <v>1025</v>
      </c>
      <c r="M111" s="160">
        <f t="shared" si="109"/>
        <v>1254</v>
      </c>
      <c r="N111" s="160">
        <f t="shared" si="109"/>
        <v>2197</v>
      </c>
      <c r="O111" s="160">
        <f t="shared" si="109"/>
        <v>951</v>
      </c>
      <c r="P111" s="160">
        <f t="shared" si="109"/>
        <v>2195</v>
      </c>
      <c r="Q111" s="160">
        <f t="shared" ref="Q111" si="110">SUM(H111:H113)</f>
        <v>1422</v>
      </c>
      <c r="R111" s="160">
        <f t="shared" ref="R111" si="111">SUM(I111:I113)</f>
        <v>1164</v>
      </c>
      <c r="S111" s="160">
        <f t="shared" ref="S111" si="112">SUM(J111:J113)</f>
        <v>392</v>
      </c>
      <c r="T111" s="160">
        <f t="shared" ref="T111" si="113">SUM(K111:K113)</f>
        <v>2673</v>
      </c>
      <c r="U111" s="232">
        <f t="shared" ref="U111" si="114">AVERAGE(L111:T111)</f>
        <v>1474.7777777777778</v>
      </c>
      <c r="V111" s="409"/>
      <c r="W111" s="230"/>
      <c r="X111" s="230"/>
      <c r="Y111" s="230"/>
      <c r="Z111" s="230"/>
      <c r="AA111" s="230"/>
      <c r="AB111" s="230"/>
      <c r="AC111" s="230"/>
      <c r="AD111" s="230"/>
      <c r="AE111" s="230"/>
      <c r="AF111" s="230"/>
      <c r="AG111" s="92"/>
      <c r="AH111" s="92"/>
      <c r="AI111" s="92"/>
      <c r="AJ111" s="92"/>
      <c r="AK111" s="92"/>
      <c r="AL111" s="92"/>
      <c r="AM111" s="92"/>
      <c r="AN111" s="92"/>
      <c r="AO111" s="92"/>
      <c r="AP111" s="92"/>
      <c r="AQ111" s="92"/>
      <c r="AR111" s="231"/>
    </row>
    <row r="112" spans="1:44">
      <c r="A112" s="223">
        <v>43724</v>
      </c>
      <c r="B112" s="224">
        <v>1.3905787037037001</v>
      </c>
      <c r="C112" s="408">
        <v>115</v>
      </c>
      <c r="D112" s="226">
        <v>30</v>
      </c>
      <c r="E112" s="226">
        <v>1395</v>
      </c>
      <c r="F112" s="226">
        <v>657</v>
      </c>
      <c r="G112" s="226">
        <v>563</v>
      </c>
      <c r="H112" s="226">
        <v>361</v>
      </c>
      <c r="I112" s="226">
        <v>594</v>
      </c>
      <c r="J112" s="226">
        <v>267</v>
      </c>
      <c r="K112" s="226">
        <v>1123</v>
      </c>
      <c r="L112" s="107"/>
      <c r="M112" s="160"/>
      <c r="N112" s="160"/>
      <c r="O112" s="160"/>
      <c r="P112" s="160"/>
      <c r="Q112" s="160"/>
      <c r="R112" s="160"/>
      <c r="S112" s="160"/>
      <c r="T112" s="160"/>
      <c r="U112" s="232">
        <f t="shared" ref="U112" si="115">STDEV(L111:T111)/SQRT(COUNT(L111:T111))</f>
        <v>243.61922576121501</v>
      </c>
      <c r="V112" s="409"/>
      <c r="W112" s="230"/>
      <c r="X112" s="230"/>
      <c r="Y112" s="230"/>
      <c r="Z112" s="230"/>
      <c r="AA112" s="230"/>
      <c r="AB112" s="230"/>
      <c r="AC112" s="230"/>
      <c r="AD112" s="230"/>
      <c r="AE112" s="230"/>
      <c r="AF112" s="230"/>
      <c r="AG112" s="92"/>
      <c r="AH112" s="92"/>
      <c r="AI112" s="92"/>
      <c r="AJ112" s="92"/>
      <c r="AK112" s="92"/>
      <c r="AL112" s="92"/>
      <c r="AM112" s="92"/>
      <c r="AN112" s="92"/>
      <c r="AO112" s="92"/>
      <c r="AP112" s="92"/>
      <c r="AQ112" s="92"/>
      <c r="AR112" s="231"/>
    </row>
    <row r="113" spans="1:44">
      <c r="A113" s="223">
        <v>43724</v>
      </c>
      <c r="B113" s="224">
        <v>1.40446759259259</v>
      </c>
      <c r="C113" s="408">
        <v>823</v>
      </c>
      <c r="D113" s="226">
        <v>1187</v>
      </c>
      <c r="E113" s="226">
        <v>165</v>
      </c>
      <c r="F113" s="226">
        <v>36</v>
      </c>
      <c r="G113" s="226">
        <v>1340</v>
      </c>
      <c r="H113" s="226">
        <v>450</v>
      </c>
      <c r="I113" s="226">
        <v>556</v>
      </c>
      <c r="J113" s="226">
        <v>73</v>
      </c>
      <c r="K113" s="226">
        <v>921</v>
      </c>
      <c r="L113" s="107"/>
      <c r="M113" s="160"/>
      <c r="N113" s="160"/>
      <c r="O113" s="160"/>
      <c r="P113" s="160"/>
      <c r="Q113" s="160"/>
      <c r="R113" s="160"/>
      <c r="S113" s="160"/>
      <c r="T113" s="160"/>
      <c r="U113" s="232"/>
      <c r="V113" s="409"/>
      <c r="W113" s="230"/>
      <c r="X113" s="230"/>
      <c r="Y113" s="230"/>
      <c r="Z113" s="230"/>
      <c r="AA113" s="230"/>
      <c r="AB113" s="230"/>
      <c r="AC113" s="230"/>
      <c r="AD113" s="230"/>
      <c r="AE113" s="230"/>
      <c r="AF113" s="230"/>
      <c r="AG113" s="92"/>
      <c r="AH113" s="92"/>
      <c r="AI113" s="92"/>
      <c r="AJ113" s="92"/>
      <c r="AK113" s="92"/>
      <c r="AL113" s="92"/>
      <c r="AM113" s="92"/>
      <c r="AN113" s="92"/>
      <c r="AO113" s="92"/>
      <c r="AP113" s="92"/>
      <c r="AQ113" s="92"/>
      <c r="AR113" s="231"/>
    </row>
    <row r="114" spans="1:44">
      <c r="A114" s="223">
        <v>43724</v>
      </c>
      <c r="B114" s="224">
        <v>1.41835648148148</v>
      </c>
      <c r="C114" s="408">
        <v>607</v>
      </c>
      <c r="D114" s="226">
        <v>1237</v>
      </c>
      <c r="E114" s="226">
        <v>99</v>
      </c>
      <c r="F114" s="226">
        <v>469</v>
      </c>
      <c r="G114" s="226">
        <v>387</v>
      </c>
      <c r="H114" s="226">
        <v>374</v>
      </c>
      <c r="I114" s="226">
        <v>43</v>
      </c>
      <c r="J114" s="226">
        <v>832</v>
      </c>
      <c r="K114" s="226">
        <v>116</v>
      </c>
      <c r="L114" s="107">
        <f t="shared" ref="L114:P114" si="116">SUM(C114:C116)</f>
        <v>826</v>
      </c>
      <c r="M114" s="160">
        <f t="shared" si="116"/>
        <v>1969</v>
      </c>
      <c r="N114" s="160">
        <f t="shared" si="116"/>
        <v>1385</v>
      </c>
      <c r="O114" s="160">
        <f t="shared" si="116"/>
        <v>795</v>
      </c>
      <c r="P114" s="160">
        <f t="shared" si="116"/>
        <v>822</v>
      </c>
      <c r="Q114" s="160">
        <f t="shared" ref="Q114" si="117">SUM(H114:H116)</f>
        <v>538</v>
      </c>
      <c r="R114" s="160">
        <f t="shared" ref="R114" si="118">SUM(I114:I116)</f>
        <v>226</v>
      </c>
      <c r="S114" s="160">
        <f t="shared" ref="S114" si="119">SUM(J114:J116)</f>
        <v>1055</v>
      </c>
      <c r="T114" s="160">
        <f t="shared" ref="T114" si="120">SUM(K114:K116)</f>
        <v>371</v>
      </c>
      <c r="U114" s="232">
        <f t="shared" ref="U114" si="121">AVERAGE(L114:T114)</f>
        <v>887.44444444444446</v>
      </c>
      <c r="V114" s="409"/>
      <c r="W114" s="230"/>
      <c r="X114" s="230"/>
      <c r="Y114" s="230"/>
      <c r="Z114" s="230"/>
      <c r="AA114" s="230"/>
      <c r="AB114" s="230"/>
      <c r="AC114" s="230"/>
      <c r="AD114" s="230"/>
      <c r="AE114" s="230"/>
      <c r="AF114" s="230"/>
      <c r="AG114" s="92"/>
      <c r="AH114" s="92"/>
      <c r="AI114" s="92"/>
      <c r="AJ114" s="92"/>
      <c r="AK114" s="92"/>
      <c r="AL114" s="92"/>
      <c r="AM114" s="92"/>
      <c r="AN114" s="92"/>
      <c r="AO114" s="92"/>
      <c r="AP114" s="92"/>
      <c r="AQ114" s="92"/>
      <c r="AR114" s="231"/>
    </row>
    <row r="115" spans="1:44">
      <c r="A115" s="223">
        <v>43724</v>
      </c>
      <c r="B115" s="224">
        <v>1.4322453703703699</v>
      </c>
      <c r="C115" s="408">
        <v>145</v>
      </c>
      <c r="D115" s="226">
        <v>299</v>
      </c>
      <c r="E115" s="226">
        <v>317</v>
      </c>
      <c r="F115" s="226">
        <v>140</v>
      </c>
      <c r="G115" s="226">
        <v>271</v>
      </c>
      <c r="H115" s="226">
        <v>116</v>
      </c>
      <c r="I115" s="226">
        <v>122</v>
      </c>
      <c r="J115" s="226">
        <v>205</v>
      </c>
      <c r="K115" s="226">
        <v>241</v>
      </c>
      <c r="L115" s="107"/>
      <c r="M115" s="160"/>
      <c r="N115" s="160"/>
      <c r="O115" s="160"/>
      <c r="P115" s="160"/>
      <c r="Q115" s="160"/>
      <c r="R115" s="160"/>
      <c r="S115" s="160"/>
      <c r="T115" s="160"/>
      <c r="U115" s="232">
        <f t="shared" ref="U115" si="122">STDEV(L114:T114)/SQRT(COUNT(L114:T114))</f>
        <v>178.27640143508052</v>
      </c>
      <c r="V115" s="409"/>
      <c r="W115" s="230"/>
      <c r="X115" s="230"/>
      <c r="Y115" s="230"/>
      <c r="Z115" s="230"/>
      <c r="AA115" s="230"/>
      <c r="AB115" s="230"/>
      <c r="AC115" s="230"/>
      <c r="AD115" s="230"/>
      <c r="AE115" s="230"/>
      <c r="AF115" s="230"/>
      <c r="AG115" s="92"/>
      <c r="AH115" s="92"/>
      <c r="AI115" s="92"/>
      <c r="AJ115" s="92"/>
      <c r="AK115" s="92"/>
      <c r="AL115" s="92"/>
      <c r="AM115" s="92"/>
      <c r="AN115" s="92"/>
      <c r="AO115" s="92"/>
      <c r="AP115" s="92"/>
      <c r="AQ115" s="92"/>
      <c r="AR115" s="231"/>
    </row>
    <row r="116" spans="1:44">
      <c r="A116" s="223">
        <v>43724</v>
      </c>
      <c r="B116" s="224">
        <v>1.4461342592592601</v>
      </c>
      <c r="C116" s="408">
        <v>74</v>
      </c>
      <c r="D116" s="226">
        <v>433</v>
      </c>
      <c r="E116" s="226">
        <v>969</v>
      </c>
      <c r="F116" s="226">
        <v>186</v>
      </c>
      <c r="G116" s="226">
        <v>164</v>
      </c>
      <c r="H116" s="226">
        <v>48</v>
      </c>
      <c r="I116" s="226">
        <v>61</v>
      </c>
      <c r="J116" s="226">
        <v>18</v>
      </c>
      <c r="K116" s="226">
        <v>14</v>
      </c>
      <c r="L116" s="107"/>
      <c r="M116" s="160"/>
      <c r="N116" s="160"/>
      <c r="O116" s="160"/>
      <c r="P116" s="160"/>
      <c r="Q116" s="160"/>
      <c r="R116" s="160"/>
      <c r="S116" s="160"/>
      <c r="T116" s="160"/>
      <c r="U116" s="232"/>
      <c r="V116" s="409"/>
      <c r="W116" s="230"/>
      <c r="X116" s="230"/>
      <c r="Y116" s="230"/>
      <c r="Z116" s="230"/>
      <c r="AA116" s="230"/>
      <c r="AB116" s="230"/>
      <c r="AC116" s="230"/>
      <c r="AD116" s="230"/>
      <c r="AE116" s="230"/>
      <c r="AF116" s="230"/>
      <c r="AG116" s="92"/>
      <c r="AH116" s="92"/>
      <c r="AI116" s="92"/>
      <c r="AJ116" s="92"/>
      <c r="AK116" s="92"/>
      <c r="AL116" s="92"/>
      <c r="AM116" s="92"/>
      <c r="AN116" s="92"/>
      <c r="AO116" s="92"/>
      <c r="AP116" s="92"/>
      <c r="AQ116" s="92"/>
      <c r="AR116" s="231"/>
    </row>
    <row r="117" spans="1:44">
      <c r="A117" s="223">
        <v>43724</v>
      </c>
      <c r="B117" s="224">
        <v>1.46002314814815</v>
      </c>
      <c r="C117" s="408">
        <v>105</v>
      </c>
      <c r="D117" s="226">
        <v>154</v>
      </c>
      <c r="E117" s="226">
        <v>20</v>
      </c>
      <c r="F117" s="226">
        <v>599</v>
      </c>
      <c r="G117" s="226">
        <v>69</v>
      </c>
      <c r="H117" s="226">
        <v>347</v>
      </c>
      <c r="I117" s="226">
        <v>43</v>
      </c>
      <c r="J117" s="226">
        <v>22</v>
      </c>
      <c r="K117" s="226">
        <v>15</v>
      </c>
      <c r="L117" s="107">
        <f t="shared" ref="L117:P117" si="123">SUM(C117:C119)</f>
        <v>227</v>
      </c>
      <c r="M117" s="160">
        <f t="shared" si="123"/>
        <v>211</v>
      </c>
      <c r="N117" s="160">
        <f t="shared" si="123"/>
        <v>111</v>
      </c>
      <c r="O117" s="160">
        <f t="shared" si="123"/>
        <v>683</v>
      </c>
      <c r="P117" s="160">
        <f t="shared" si="123"/>
        <v>642</v>
      </c>
      <c r="Q117" s="160">
        <f t="shared" ref="Q117" si="124">SUM(H117:H119)</f>
        <v>737</v>
      </c>
      <c r="R117" s="160">
        <f t="shared" ref="R117" si="125">SUM(I117:I119)</f>
        <v>236</v>
      </c>
      <c r="S117" s="160">
        <f t="shared" ref="S117" si="126">SUM(J117:J119)</f>
        <v>792</v>
      </c>
      <c r="T117" s="160">
        <f t="shared" ref="T117" si="127">SUM(K117:K119)</f>
        <v>629</v>
      </c>
      <c r="U117" s="232">
        <f t="shared" ref="U117" si="128">AVERAGE(L117:T117)</f>
        <v>474.22222222222223</v>
      </c>
      <c r="V117" s="409"/>
      <c r="W117" s="230"/>
      <c r="X117" s="230"/>
      <c r="Y117" s="230"/>
      <c r="Z117" s="230"/>
      <c r="AA117" s="230"/>
      <c r="AB117" s="230"/>
      <c r="AC117" s="230"/>
      <c r="AD117" s="230"/>
      <c r="AE117" s="230"/>
      <c r="AF117" s="230"/>
      <c r="AG117" s="92"/>
      <c r="AH117" s="92"/>
      <c r="AI117" s="92"/>
      <c r="AJ117" s="92"/>
      <c r="AK117" s="92"/>
      <c r="AL117" s="92"/>
      <c r="AM117" s="92"/>
      <c r="AN117" s="92"/>
      <c r="AO117" s="92"/>
      <c r="AP117" s="92"/>
      <c r="AQ117" s="92"/>
      <c r="AR117" s="231"/>
    </row>
    <row r="118" spans="1:44">
      <c r="A118" s="223">
        <v>43724</v>
      </c>
      <c r="B118" s="224">
        <v>1.47391203703703</v>
      </c>
      <c r="C118" s="408">
        <v>13</v>
      </c>
      <c r="D118" s="226">
        <v>30</v>
      </c>
      <c r="E118" s="226">
        <v>67</v>
      </c>
      <c r="F118" s="226">
        <v>63</v>
      </c>
      <c r="G118" s="226">
        <v>277</v>
      </c>
      <c r="H118" s="226">
        <v>333</v>
      </c>
      <c r="I118" s="226">
        <v>185</v>
      </c>
      <c r="J118" s="226">
        <v>49</v>
      </c>
      <c r="K118" s="226">
        <v>22</v>
      </c>
      <c r="L118" s="107"/>
      <c r="M118" s="160"/>
      <c r="N118" s="160"/>
      <c r="O118" s="160"/>
      <c r="P118" s="160"/>
      <c r="Q118" s="160"/>
      <c r="R118" s="160"/>
      <c r="S118" s="160"/>
      <c r="T118" s="160"/>
      <c r="U118" s="232">
        <f t="shared" ref="U118" si="129">STDEV(L117:T117)/SQRT(COUNT(L117:T117))</f>
        <v>90.124416746113582</v>
      </c>
      <c r="V118" s="409"/>
      <c r="W118" s="230"/>
      <c r="X118" s="230"/>
      <c r="Y118" s="230"/>
      <c r="Z118" s="230"/>
      <c r="AA118" s="230"/>
      <c r="AB118" s="230"/>
      <c r="AC118" s="230"/>
      <c r="AD118" s="230"/>
      <c r="AE118" s="230"/>
      <c r="AF118" s="230"/>
      <c r="AG118" s="92"/>
      <c r="AH118" s="92"/>
      <c r="AI118" s="92"/>
      <c r="AJ118" s="92"/>
      <c r="AK118" s="92"/>
      <c r="AL118" s="92"/>
      <c r="AM118" s="92"/>
      <c r="AN118" s="92"/>
      <c r="AO118" s="92"/>
      <c r="AP118" s="92"/>
      <c r="AQ118" s="92"/>
      <c r="AR118" s="231"/>
    </row>
    <row r="119" spans="1:44">
      <c r="A119" s="223">
        <v>43724</v>
      </c>
      <c r="B119" s="224">
        <v>1.4878009259259199</v>
      </c>
      <c r="C119" s="408">
        <v>109</v>
      </c>
      <c r="D119" s="226">
        <v>27</v>
      </c>
      <c r="E119" s="226">
        <v>24</v>
      </c>
      <c r="F119" s="226">
        <v>21</v>
      </c>
      <c r="G119" s="226">
        <v>296</v>
      </c>
      <c r="H119" s="226">
        <v>57</v>
      </c>
      <c r="I119" s="226">
        <v>8</v>
      </c>
      <c r="J119" s="226">
        <v>721</v>
      </c>
      <c r="K119" s="226">
        <v>592</v>
      </c>
      <c r="L119" s="107"/>
      <c r="M119" s="160"/>
      <c r="N119" s="160"/>
      <c r="O119" s="160"/>
      <c r="P119" s="160"/>
      <c r="Q119" s="160"/>
      <c r="R119" s="160"/>
      <c r="S119" s="160"/>
      <c r="T119" s="160"/>
      <c r="U119" s="232"/>
      <c r="V119" s="409"/>
      <c r="W119" s="230"/>
      <c r="X119" s="230"/>
      <c r="Y119" s="230"/>
      <c r="Z119" s="230"/>
      <c r="AA119" s="230"/>
      <c r="AB119" s="230"/>
      <c r="AC119" s="230"/>
      <c r="AD119" s="230"/>
      <c r="AE119" s="230"/>
      <c r="AF119" s="230"/>
      <c r="AG119" s="92"/>
      <c r="AH119" s="92"/>
      <c r="AI119" s="92"/>
      <c r="AJ119" s="92"/>
      <c r="AK119" s="92"/>
      <c r="AL119" s="92"/>
      <c r="AM119" s="92"/>
      <c r="AN119" s="92"/>
      <c r="AO119" s="92"/>
      <c r="AP119" s="92"/>
      <c r="AQ119" s="92"/>
      <c r="AR119" s="231"/>
    </row>
    <row r="120" spans="1:44">
      <c r="A120" s="223">
        <v>43724</v>
      </c>
      <c r="B120" s="224">
        <v>1.5016898148148099</v>
      </c>
      <c r="C120" s="408">
        <v>209</v>
      </c>
      <c r="D120" s="226">
        <v>479</v>
      </c>
      <c r="E120" s="226">
        <v>1027</v>
      </c>
      <c r="F120" s="226">
        <v>22</v>
      </c>
      <c r="G120" s="226">
        <v>7</v>
      </c>
      <c r="H120" s="226">
        <v>234</v>
      </c>
      <c r="I120" s="226">
        <v>4</v>
      </c>
      <c r="J120" s="226">
        <v>73</v>
      </c>
      <c r="K120" s="226">
        <v>803</v>
      </c>
      <c r="L120" s="107">
        <f t="shared" ref="L120:P120" si="130">SUM(C120:C122)</f>
        <v>1483</v>
      </c>
      <c r="M120" s="160">
        <f t="shared" si="130"/>
        <v>578</v>
      </c>
      <c r="N120" s="160">
        <f t="shared" si="130"/>
        <v>1235</v>
      </c>
      <c r="O120" s="160">
        <f t="shared" si="130"/>
        <v>705</v>
      </c>
      <c r="P120" s="160">
        <f t="shared" si="130"/>
        <v>583</v>
      </c>
      <c r="Q120" s="160">
        <f t="shared" ref="Q120" si="131">SUM(H120:H122)</f>
        <v>1092</v>
      </c>
      <c r="R120" s="160">
        <f t="shared" ref="R120" si="132">SUM(I120:I122)</f>
        <v>828</v>
      </c>
      <c r="S120" s="160">
        <f t="shared" ref="S120" si="133">SUM(J120:J122)</f>
        <v>202</v>
      </c>
      <c r="T120" s="160">
        <f t="shared" ref="T120" si="134">SUM(K120:K122)</f>
        <v>864</v>
      </c>
      <c r="U120" s="232">
        <f t="shared" ref="U120" si="135">AVERAGE(L120:T120)</f>
        <v>841.11111111111109</v>
      </c>
      <c r="V120" s="409"/>
      <c r="W120" s="230"/>
      <c r="X120" s="230"/>
      <c r="Y120" s="230"/>
      <c r="Z120" s="230"/>
      <c r="AA120" s="230"/>
      <c r="AB120" s="230"/>
      <c r="AC120" s="230"/>
      <c r="AD120" s="230"/>
      <c r="AE120" s="230"/>
      <c r="AF120" s="230"/>
      <c r="AG120" s="92"/>
      <c r="AH120" s="92"/>
      <c r="AI120" s="92"/>
      <c r="AJ120" s="92"/>
      <c r="AK120" s="92"/>
      <c r="AL120" s="92"/>
      <c r="AM120" s="92"/>
      <c r="AN120" s="92"/>
      <c r="AO120" s="92"/>
      <c r="AP120" s="92"/>
      <c r="AQ120" s="92"/>
      <c r="AR120" s="231"/>
    </row>
    <row r="121" spans="1:44">
      <c r="A121" s="223">
        <v>43724</v>
      </c>
      <c r="B121" s="224">
        <v>1.5155787037037001</v>
      </c>
      <c r="C121" s="408">
        <v>495</v>
      </c>
      <c r="D121" s="226">
        <v>92</v>
      </c>
      <c r="E121" s="226">
        <v>196</v>
      </c>
      <c r="F121" s="226">
        <v>23</v>
      </c>
      <c r="G121" s="226">
        <v>321</v>
      </c>
      <c r="H121" s="226">
        <v>743</v>
      </c>
      <c r="I121" s="226">
        <v>708</v>
      </c>
      <c r="J121" s="226">
        <v>112</v>
      </c>
      <c r="K121" s="226">
        <v>37</v>
      </c>
      <c r="L121" s="107"/>
      <c r="M121" s="160"/>
      <c r="N121" s="160"/>
      <c r="O121" s="160"/>
      <c r="P121" s="160"/>
      <c r="Q121" s="160"/>
      <c r="R121" s="160"/>
      <c r="S121" s="160"/>
      <c r="T121" s="160"/>
      <c r="U121" s="232">
        <f t="shared" ref="U121" si="136">STDEV(L120:T120)/SQRT(COUNT(L120:T120))</f>
        <v>128.75735625634545</v>
      </c>
      <c r="V121" s="409"/>
      <c r="W121" s="230"/>
      <c r="X121" s="230"/>
      <c r="Y121" s="230"/>
      <c r="Z121" s="230"/>
      <c r="AA121" s="230"/>
      <c r="AB121" s="230"/>
      <c r="AC121" s="230"/>
      <c r="AD121" s="230"/>
      <c r="AE121" s="230"/>
      <c r="AF121" s="230"/>
      <c r="AG121" s="92"/>
      <c r="AH121" s="92"/>
      <c r="AI121" s="92"/>
      <c r="AJ121" s="92"/>
      <c r="AK121" s="92"/>
      <c r="AL121" s="92"/>
      <c r="AM121" s="92"/>
      <c r="AN121" s="92"/>
      <c r="AO121" s="92"/>
      <c r="AP121" s="92"/>
      <c r="AQ121" s="92"/>
      <c r="AR121" s="231"/>
    </row>
    <row r="122" spans="1:44">
      <c r="A122" s="223">
        <v>43724</v>
      </c>
      <c r="B122" s="224">
        <v>1.52946759259259</v>
      </c>
      <c r="C122" s="408">
        <v>779</v>
      </c>
      <c r="D122" s="226">
        <v>7</v>
      </c>
      <c r="E122" s="226">
        <v>12</v>
      </c>
      <c r="F122" s="226">
        <v>660</v>
      </c>
      <c r="G122" s="226">
        <v>255</v>
      </c>
      <c r="H122" s="226">
        <v>115</v>
      </c>
      <c r="I122" s="226">
        <v>116</v>
      </c>
      <c r="J122" s="226">
        <v>17</v>
      </c>
      <c r="K122" s="226">
        <v>24</v>
      </c>
      <c r="L122" s="107"/>
      <c r="M122" s="160"/>
      <c r="N122" s="160"/>
      <c r="O122" s="160"/>
      <c r="P122" s="160"/>
      <c r="Q122" s="160"/>
      <c r="R122" s="160"/>
      <c r="S122" s="160"/>
      <c r="T122" s="160"/>
      <c r="U122" s="232"/>
      <c r="V122" s="409"/>
      <c r="W122" s="230"/>
      <c r="X122" s="230"/>
      <c r="Y122" s="230"/>
      <c r="Z122" s="230"/>
      <c r="AA122" s="230"/>
      <c r="AB122" s="230"/>
      <c r="AC122" s="230"/>
      <c r="AD122" s="230"/>
      <c r="AE122" s="230"/>
      <c r="AF122" s="230"/>
      <c r="AG122" s="92"/>
      <c r="AH122" s="92"/>
      <c r="AI122" s="92"/>
      <c r="AJ122" s="92"/>
      <c r="AK122" s="92"/>
      <c r="AL122" s="92"/>
      <c r="AM122" s="92"/>
      <c r="AN122" s="92"/>
      <c r="AO122" s="92"/>
      <c r="AP122" s="92"/>
      <c r="AQ122" s="92"/>
      <c r="AR122" s="231"/>
    </row>
    <row r="123" spans="1:44">
      <c r="A123" s="223">
        <v>43724</v>
      </c>
      <c r="B123" s="224">
        <v>1.54335648148148</v>
      </c>
      <c r="C123" s="408">
        <v>188</v>
      </c>
      <c r="D123" s="226">
        <v>2</v>
      </c>
      <c r="E123" s="226">
        <v>30</v>
      </c>
      <c r="F123" s="226">
        <v>149</v>
      </c>
      <c r="G123" s="226">
        <v>261</v>
      </c>
      <c r="H123" s="226">
        <v>263</v>
      </c>
      <c r="I123" s="226">
        <v>30</v>
      </c>
      <c r="J123" s="226">
        <v>473</v>
      </c>
      <c r="K123" s="226">
        <v>25</v>
      </c>
      <c r="L123" s="107">
        <f t="shared" ref="L123:P123" si="137">SUM(C123:C125)</f>
        <v>215</v>
      </c>
      <c r="M123" s="160">
        <f t="shared" si="137"/>
        <v>297</v>
      </c>
      <c r="N123" s="160">
        <f t="shared" si="137"/>
        <v>2013</v>
      </c>
      <c r="O123" s="160">
        <f t="shared" si="137"/>
        <v>515</v>
      </c>
      <c r="P123" s="160">
        <f t="shared" si="137"/>
        <v>766</v>
      </c>
      <c r="Q123" s="160">
        <f t="shared" ref="Q123" si="138">SUM(H123:H125)</f>
        <v>436</v>
      </c>
      <c r="R123" s="160">
        <f t="shared" ref="R123" si="139">SUM(I123:I125)</f>
        <v>81</v>
      </c>
      <c r="S123" s="160">
        <f t="shared" ref="S123" si="140">SUM(J123:J125)</f>
        <v>831</v>
      </c>
      <c r="T123" s="160">
        <f t="shared" ref="T123" si="141">SUM(K123:K125)</f>
        <v>204</v>
      </c>
      <c r="U123" s="232">
        <f t="shared" ref="U123" si="142">AVERAGE(L123:T123)</f>
        <v>595.33333333333337</v>
      </c>
      <c r="V123" s="409"/>
      <c r="W123" s="230"/>
      <c r="X123" s="230"/>
      <c r="Y123" s="230"/>
      <c r="Z123" s="230"/>
      <c r="AA123" s="230"/>
      <c r="AB123" s="230"/>
      <c r="AC123" s="230"/>
      <c r="AD123" s="230"/>
      <c r="AE123" s="230"/>
      <c r="AF123" s="230"/>
      <c r="AG123" s="92"/>
      <c r="AH123" s="92"/>
      <c r="AI123" s="92"/>
      <c r="AJ123" s="92"/>
      <c r="AK123" s="92"/>
      <c r="AL123" s="92"/>
      <c r="AM123" s="92"/>
      <c r="AN123" s="92"/>
      <c r="AO123" s="92"/>
      <c r="AP123" s="92"/>
      <c r="AQ123" s="92"/>
      <c r="AR123" s="231"/>
    </row>
    <row r="124" spans="1:44">
      <c r="A124" s="223">
        <v>43724</v>
      </c>
      <c r="B124" s="224">
        <v>1.5572453703703699</v>
      </c>
      <c r="C124" s="408">
        <v>16</v>
      </c>
      <c r="D124" s="226">
        <v>35</v>
      </c>
      <c r="E124" s="226">
        <v>992</v>
      </c>
      <c r="F124" s="226">
        <v>72</v>
      </c>
      <c r="G124" s="226">
        <v>398</v>
      </c>
      <c r="H124" s="226">
        <v>53</v>
      </c>
      <c r="I124" s="226">
        <v>29</v>
      </c>
      <c r="J124" s="226">
        <v>320</v>
      </c>
      <c r="K124" s="226">
        <v>44</v>
      </c>
      <c r="L124" s="107"/>
      <c r="M124" s="160"/>
      <c r="N124" s="160"/>
      <c r="O124" s="160"/>
      <c r="P124" s="160"/>
      <c r="Q124" s="160"/>
      <c r="R124" s="160"/>
      <c r="S124" s="160"/>
      <c r="T124" s="160"/>
      <c r="U124" s="232">
        <f t="shared" ref="U124" si="143">STDEV(L123:T123)/SQRT(COUNT(L123:T123))</f>
        <v>196.41304267622692</v>
      </c>
      <c r="V124" s="409"/>
      <c r="W124" s="230"/>
      <c r="X124" s="230"/>
      <c r="Y124" s="230"/>
      <c r="Z124" s="230"/>
      <c r="AA124" s="230"/>
      <c r="AB124" s="230"/>
      <c r="AC124" s="230"/>
      <c r="AD124" s="230"/>
      <c r="AE124" s="230"/>
      <c r="AF124" s="230"/>
      <c r="AG124" s="92"/>
      <c r="AH124" s="92"/>
      <c r="AI124" s="92"/>
      <c r="AJ124" s="92"/>
      <c r="AK124" s="92"/>
      <c r="AL124" s="92"/>
      <c r="AM124" s="92"/>
      <c r="AN124" s="92"/>
      <c r="AO124" s="92"/>
      <c r="AP124" s="92"/>
      <c r="AQ124" s="92"/>
      <c r="AR124" s="231"/>
    </row>
    <row r="125" spans="1:44">
      <c r="A125" s="223">
        <v>43724</v>
      </c>
      <c r="B125" s="224">
        <v>1.5711342592592601</v>
      </c>
      <c r="C125" s="408">
        <v>11</v>
      </c>
      <c r="D125" s="226">
        <v>260</v>
      </c>
      <c r="E125" s="226">
        <v>991</v>
      </c>
      <c r="F125" s="226">
        <v>294</v>
      </c>
      <c r="G125" s="226">
        <v>107</v>
      </c>
      <c r="H125" s="226">
        <v>120</v>
      </c>
      <c r="I125" s="226">
        <v>22</v>
      </c>
      <c r="J125" s="226">
        <v>38</v>
      </c>
      <c r="K125" s="226">
        <v>135</v>
      </c>
      <c r="L125" s="107"/>
      <c r="M125" s="160"/>
      <c r="N125" s="160"/>
      <c r="O125" s="160"/>
      <c r="P125" s="160"/>
      <c r="Q125" s="160"/>
      <c r="R125" s="160"/>
      <c r="S125" s="160"/>
      <c r="T125" s="160"/>
      <c r="U125" s="232"/>
      <c r="V125" s="409"/>
      <c r="W125" s="230"/>
      <c r="X125" s="230"/>
      <c r="Y125" s="230"/>
      <c r="Z125" s="230"/>
      <c r="AA125" s="230"/>
      <c r="AB125" s="230"/>
      <c r="AC125" s="230"/>
      <c r="AD125" s="230"/>
      <c r="AE125" s="230"/>
      <c r="AF125" s="230"/>
      <c r="AG125" s="92"/>
      <c r="AH125" s="92"/>
      <c r="AI125" s="92"/>
      <c r="AJ125" s="92"/>
      <c r="AK125" s="92"/>
      <c r="AL125" s="92"/>
      <c r="AM125" s="92"/>
      <c r="AN125" s="92"/>
      <c r="AO125" s="92"/>
      <c r="AP125" s="92"/>
      <c r="AQ125" s="92"/>
      <c r="AR125" s="231"/>
    </row>
    <row r="126" spans="1:44">
      <c r="A126" s="223">
        <v>43724</v>
      </c>
      <c r="B126" s="224">
        <v>1.58502314814815</v>
      </c>
      <c r="C126" s="408">
        <v>34</v>
      </c>
      <c r="D126" s="226">
        <v>326</v>
      </c>
      <c r="E126" s="226">
        <v>107</v>
      </c>
      <c r="F126" s="226">
        <v>75</v>
      </c>
      <c r="G126" s="226">
        <v>247</v>
      </c>
      <c r="H126" s="226">
        <v>364</v>
      </c>
      <c r="I126" s="226">
        <v>57</v>
      </c>
      <c r="J126" s="226">
        <v>33</v>
      </c>
      <c r="K126" s="226">
        <v>40</v>
      </c>
      <c r="L126" s="107">
        <f t="shared" ref="L126:P126" si="144">SUM(C126:C128)</f>
        <v>565</v>
      </c>
      <c r="M126" s="160">
        <f t="shared" si="144"/>
        <v>407</v>
      </c>
      <c r="N126" s="160">
        <f t="shared" si="144"/>
        <v>246</v>
      </c>
      <c r="O126" s="160">
        <f t="shared" si="144"/>
        <v>712</v>
      </c>
      <c r="P126" s="160">
        <f t="shared" si="144"/>
        <v>624</v>
      </c>
      <c r="Q126" s="160">
        <f t="shared" ref="Q126" si="145">SUM(H126:H128)</f>
        <v>803</v>
      </c>
      <c r="R126" s="160">
        <f t="shared" ref="R126" si="146">SUM(I126:I128)</f>
        <v>871</v>
      </c>
      <c r="S126" s="160">
        <f t="shared" ref="S126" si="147">SUM(J126:J128)</f>
        <v>542</v>
      </c>
      <c r="T126" s="160">
        <f t="shared" ref="T126" si="148">SUM(K126:K128)</f>
        <v>740</v>
      </c>
      <c r="U126" s="232">
        <f t="shared" ref="U126" si="149">AVERAGE(L126:T126)</f>
        <v>612.22222222222217</v>
      </c>
      <c r="V126" s="409"/>
      <c r="W126" s="230"/>
      <c r="X126" s="230"/>
      <c r="Y126" s="230"/>
      <c r="Z126" s="230"/>
      <c r="AA126" s="230"/>
      <c r="AB126" s="230"/>
      <c r="AC126" s="230"/>
      <c r="AD126" s="230"/>
      <c r="AE126" s="230"/>
      <c r="AF126" s="230"/>
      <c r="AG126" s="92"/>
      <c r="AH126" s="92"/>
      <c r="AI126" s="92"/>
      <c r="AJ126" s="92"/>
      <c r="AK126" s="92"/>
      <c r="AL126" s="92"/>
      <c r="AM126" s="92"/>
      <c r="AN126" s="92"/>
      <c r="AO126" s="92"/>
      <c r="AP126" s="92"/>
      <c r="AQ126" s="92"/>
      <c r="AR126" s="231"/>
    </row>
    <row r="127" spans="1:44">
      <c r="A127" s="223">
        <v>43724</v>
      </c>
      <c r="B127" s="224">
        <v>1.59891203703703</v>
      </c>
      <c r="C127" s="408">
        <v>264</v>
      </c>
      <c r="D127" s="226">
        <v>47</v>
      </c>
      <c r="E127" s="226">
        <v>76</v>
      </c>
      <c r="F127" s="226">
        <v>156</v>
      </c>
      <c r="G127" s="226">
        <v>83</v>
      </c>
      <c r="H127" s="226">
        <v>141</v>
      </c>
      <c r="I127" s="226">
        <v>645</v>
      </c>
      <c r="J127" s="226">
        <v>397</v>
      </c>
      <c r="K127" s="226">
        <v>206</v>
      </c>
      <c r="L127" s="107"/>
      <c r="M127" s="160"/>
      <c r="N127" s="160"/>
      <c r="O127" s="160"/>
      <c r="P127" s="160"/>
      <c r="Q127" s="160"/>
      <c r="R127" s="160"/>
      <c r="S127" s="160"/>
      <c r="T127" s="160"/>
      <c r="U127" s="232">
        <f t="shared" ref="U127" si="150">STDEV(L126:T126)/SQRT(COUNT(L126:T126))</f>
        <v>65.952377132160407</v>
      </c>
      <c r="V127" s="409"/>
      <c r="W127" s="230"/>
      <c r="X127" s="230"/>
      <c r="Y127" s="230"/>
      <c r="Z127" s="230"/>
      <c r="AA127" s="230"/>
      <c r="AB127" s="230"/>
      <c r="AC127" s="230"/>
      <c r="AD127" s="230"/>
      <c r="AE127" s="230"/>
      <c r="AF127" s="230"/>
      <c r="AG127" s="92"/>
      <c r="AH127" s="92"/>
      <c r="AI127" s="92"/>
      <c r="AJ127" s="92"/>
      <c r="AK127" s="92"/>
      <c r="AL127" s="92"/>
      <c r="AM127" s="92"/>
      <c r="AN127" s="92"/>
      <c r="AO127" s="92"/>
      <c r="AP127" s="92"/>
      <c r="AQ127" s="92"/>
      <c r="AR127" s="231"/>
    </row>
    <row r="128" spans="1:44">
      <c r="A128" s="223">
        <v>43724</v>
      </c>
      <c r="B128" s="224">
        <v>1.6128009259259199</v>
      </c>
      <c r="C128" s="408">
        <v>267</v>
      </c>
      <c r="D128" s="226">
        <v>34</v>
      </c>
      <c r="E128" s="226">
        <v>63</v>
      </c>
      <c r="F128" s="226">
        <v>481</v>
      </c>
      <c r="G128" s="226">
        <v>294</v>
      </c>
      <c r="H128" s="226">
        <v>298</v>
      </c>
      <c r="I128" s="226">
        <v>169</v>
      </c>
      <c r="J128" s="226">
        <v>112</v>
      </c>
      <c r="K128" s="226">
        <v>494</v>
      </c>
      <c r="L128" s="107"/>
      <c r="M128" s="160"/>
      <c r="N128" s="160"/>
      <c r="O128" s="160"/>
      <c r="P128" s="160"/>
      <c r="Q128" s="160"/>
      <c r="R128" s="160"/>
      <c r="S128" s="160"/>
      <c r="T128" s="160"/>
      <c r="U128" s="232"/>
      <c r="V128" s="409"/>
      <c r="W128" s="230"/>
      <c r="X128" s="230"/>
      <c r="Y128" s="230"/>
      <c r="Z128" s="230"/>
      <c r="AA128" s="230"/>
      <c r="AB128" s="230"/>
      <c r="AC128" s="230"/>
      <c r="AD128" s="230"/>
      <c r="AE128" s="230"/>
      <c r="AF128" s="230"/>
      <c r="AG128" s="92"/>
      <c r="AH128" s="92"/>
      <c r="AI128" s="92"/>
      <c r="AJ128" s="92"/>
      <c r="AK128" s="92"/>
      <c r="AL128" s="92"/>
      <c r="AM128" s="92"/>
      <c r="AN128" s="92"/>
      <c r="AO128" s="92"/>
      <c r="AP128" s="92"/>
      <c r="AQ128" s="92"/>
      <c r="AR128" s="231"/>
    </row>
    <row r="129" spans="1:44">
      <c r="A129" s="223">
        <v>43724</v>
      </c>
      <c r="B129" s="224">
        <v>1.6266898148148099</v>
      </c>
      <c r="C129" s="408">
        <v>21</v>
      </c>
      <c r="D129" s="226">
        <v>108</v>
      </c>
      <c r="E129" s="226">
        <v>448</v>
      </c>
      <c r="F129" s="226">
        <v>35</v>
      </c>
      <c r="G129" s="226">
        <v>31</v>
      </c>
      <c r="H129" s="226">
        <v>42</v>
      </c>
      <c r="I129" s="226">
        <v>109</v>
      </c>
      <c r="J129" s="226">
        <v>422</v>
      </c>
      <c r="K129" s="226">
        <v>29</v>
      </c>
      <c r="L129" s="107">
        <f t="shared" ref="L129:P129" si="151">SUM(C129:C131)</f>
        <v>244</v>
      </c>
      <c r="M129" s="160">
        <f t="shared" si="151"/>
        <v>207</v>
      </c>
      <c r="N129" s="160">
        <f t="shared" si="151"/>
        <v>1212</v>
      </c>
      <c r="O129" s="160">
        <f t="shared" si="151"/>
        <v>525</v>
      </c>
      <c r="P129" s="160">
        <f t="shared" si="151"/>
        <v>431</v>
      </c>
      <c r="Q129" s="160">
        <f t="shared" ref="Q129" si="152">SUM(H129:H131)</f>
        <v>111</v>
      </c>
      <c r="R129" s="160">
        <f t="shared" ref="R129" si="153">SUM(I129:I131)</f>
        <v>185</v>
      </c>
      <c r="S129" s="160">
        <f t="shared" ref="S129" si="154">SUM(J129:J131)</f>
        <v>1055</v>
      </c>
      <c r="T129" s="160">
        <f t="shared" ref="T129" si="155">SUM(K129:K131)</f>
        <v>99</v>
      </c>
      <c r="U129" s="232">
        <f t="shared" ref="U129" si="156">AVERAGE(L129:T129)</f>
        <v>452.11111111111109</v>
      </c>
      <c r="V129" s="409"/>
      <c r="W129" s="230"/>
      <c r="X129" s="230"/>
      <c r="Y129" s="230"/>
      <c r="Z129" s="230"/>
      <c r="AA129" s="230"/>
      <c r="AB129" s="230"/>
      <c r="AC129" s="230"/>
      <c r="AD129" s="230"/>
      <c r="AE129" s="230"/>
      <c r="AF129" s="230"/>
      <c r="AG129" s="92"/>
      <c r="AH129" s="92"/>
      <c r="AI129" s="92"/>
      <c r="AJ129" s="92"/>
      <c r="AK129" s="92"/>
      <c r="AL129" s="92"/>
      <c r="AM129" s="92"/>
      <c r="AN129" s="92"/>
      <c r="AO129" s="92"/>
      <c r="AP129" s="92"/>
      <c r="AQ129" s="92"/>
      <c r="AR129" s="231"/>
    </row>
    <row r="130" spans="1:44">
      <c r="A130" s="223">
        <v>43724</v>
      </c>
      <c r="B130" s="224">
        <v>1.6405787037037001</v>
      </c>
      <c r="C130" s="408">
        <v>36</v>
      </c>
      <c r="D130" s="226">
        <v>86</v>
      </c>
      <c r="E130" s="226">
        <v>736</v>
      </c>
      <c r="F130" s="226">
        <v>84</v>
      </c>
      <c r="G130" s="226">
        <v>202</v>
      </c>
      <c r="H130" s="226">
        <v>34</v>
      </c>
      <c r="I130" s="226">
        <v>21</v>
      </c>
      <c r="J130" s="226">
        <v>211</v>
      </c>
      <c r="K130" s="226">
        <v>37</v>
      </c>
      <c r="L130" s="107"/>
      <c r="M130" s="160"/>
      <c r="N130" s="160"/>
      <c r="O130" s="160"/>
      <c r="P130" s="160"/>
      <c r="Q130" s="160"/>
      <c r="R130" s="160"/>
      <c r="S130" s="160"/>
      <c r="T130" s="160"/>
      <c r="U130" s="232">
        <f t="shared" ref="U130" si="157">STDEV(L129:T129)/SQRT(COUNT(L129:T129))</f>
        <v>137.56043565208032</v>
      </c>
      <c r="V130" s="409"/>
      <c r="W130" s="230"/>
      <c r="X130" s="230"/>
      <c r="Y130" s="230"/>
      <c r="Z130" s="230"/>
      <c r="AA130" s="230"/>
      <c r="AB130" s="230"/>
      <c r="AC130" s="230"/>
      <c r="AD130" s="230"/>
      <c r="AE130" s="230"/>
      <c r="AF130" s="230"/>
      <c r="AG130" s="92"/>
      <c r="AH130" s="92"/>
      <c r="AI130" s="92"/>
      <c r="AJ130" s="92"/>
      <c r="AK130" s="92"/>
      <c r="AL130" s="92"/>
      <c r="AM130" s="92"/>
      <c r="AN130" s="92"/>
      <c r="AO130" s="92"/>
      <c r="AP130" s="92"/>
      <c r="AQ130" s="92"/>
      <c r="AR130" s="231"/>
    </row>
    <row r="131" spans="1:44">
      <c r="A131" s="223">
        <v>43724</v>
      </c>
      <c r="B131" s="224">
        <v>1.65446759259259</v>
      </c>
      <c r="C131" s="408">
        <v>187</v>
      </c>
      <c r="D131" s="226">
        <v>13</v>
      </c>
      <c r="E131" s="226">
        <v>28</v>
      </c>
      <c r="F131" s="226">
        <v>406</v>
      </c>
      <c r="G131" s="226">
        <v>198</v>
      </c>
      <c r="H131" s="226">
        <v>35</v>
      </c>
      <c r="I131" s="226">
        <v>55</v>
      </c>
      <c r="J131" s="226">
        <v>422</v>
      </c>
      <c r="K131" s="226">
        <v>33</v>
      </c>
      <c r="L131" s="107"/>
      <c r="M131" s="160"/>
      <c r="N131" s="160"/>
      <c r="O131" s="160"/>
      <c r="P131" s="160"/>
      <c r="Q131" s="160"/>
      <c r="R131" s="160"/>
      <c r="S131" s="160"/>
      <c r="T131" s="160"/>
      <c r="U131" s="232"/>
      <c r="V131" s="409"/>
      <c r="W131" s="230"/>
      <c r="X131" s="230"/>
      <c r="Y131" s="230"/>
      <c r="Z131" s="230"/>
      <c r="AA131" s="230"/>
      <c r="AB131" s="230"/>
      <c r="AC131" s="230"/>
      <c r="AD131" s="230"/>
      <c r="AE131" s="230"/>
      <c r="AF131" s="230"/>
      <c r="AG131" s="92"/>
      <c r="AH131" s="92"/>
      <c r="AI131" s="92"/>
      <c r="AJ131" s="92"/>
      <c r="AK131" s="92"/>
      <c r="AL131" s="92"/>
      <c r="AM131" s="92"/>
      <c r="AN131" s="92"/>
      <c r="AO131" s="92"/>
      <c r="AP131" s="92"/>
      <c r="AQ131" s="92"/>
      <c r="AR131" s="231"/>
    </row>
    <row r="132" spans="1:44">
      <c r="A132" s="223">
        <v>43724</v>
      </c>
      <c r="B132" s="224">
        <v>1.66835648148148</v>
      </c>
      <c r="C132" s="408">
        <v>260</v>
      </c>
      <c r="D132" s="226">
        <v>19</v>
      </c>
      <c r="E132" s="226">
        <v>45</v>
      </c>
      <c r="F132" s="226">
        <v>43</v>
      </c>
      <c r="G132" s="226">
        <v>456</v>
      </c>
      <c r="H132" s="226">
        <v>470</v>
      </c>
      <c r="I132" s="226">
        <v>276</v>
      </c>
      <c r="J132" s="226">
        <v>33</v>
      </c>
      <c r="K132" s="226">
        <v>479</v>
      </c>
      <c r="L132" s="107">
        <f t="shared" ref="L132:P132" si="158">SUM(C132:C134)</f>
        <v>836</v>
      </c>
      <c r="M132" s="160">
        <f t="shared" si="158"/>
        <v>1457</v>
      </c>
      <c r="N132" s="160">
        <f t="shared" si="158"/>
        <v>1419</v>
      </c>
      <c r="O132" s="160">
        <f t="shared" si="158"/>
        <v>901</v>
      </c>
      <c r="P132" s="160">
        <f t="shared" si="158"/>
        <v>1093</v>
      </c>
      <c r="Q132" s="160">
        <f t="shared" ref="Q132" si="159">SUM(H132:H134)</f>
        <v>1363</v>
      </c>
      <c r="R132" s="160">
        <f t="shared" ref="R132" si="160">SUM(I132:I134)</f>
        <v>932</v>
      </c>
      <c r="S132" s="160">
        <f t="shared" ref="S132" si="161">SUM(J132:J134)</f>
        <v>682</v>
      </c>
      <c r="T132" s="160">
        <f t="shared" ref="T132" si="162">SUM(K132:K134)</f>
        <v>1064</v>
      </c>
      <c r="U132" s="232">
        <f t="shared" ref="U132" si="163">AVERAGE(L132:T132)</f>
        <v>1083</v>
      </c>
      <c r="V132" s="409"/>
      <c r="W132" s="230"/>
      <c r="X132" s="230"/>
      <c r="Y132" s="230"/>
      <c r="Z132" s="230"/>
      <c r="AA132" s="230"/>
      <c r="AB132" s="230"/>
      <c r="AC132" s="230"/>
      <c r="AD132" s="230"/>
      <c r="AE132" s="230"/>
      <c r="AF132" s="230"/>
      <c r="AG132" s="92"/>
      <c r="AH132" s="92"/>
      <c r="AI132" s="92"/>
      <c r="AJ132" s="92"/>
      <c r="AK132" s="92"/>
      <c r="AL132" s="92"/>
      <c r="AM132" s="92"/>
      <c r="AN132" s="92"/>
      <c r="AO132" s="92"/>
      <c r="AP132" s="92"/>
      <c r="AQ132" s="92"/>
      <c r="AR132" s="231"/>
    </row>
    <row r="133" spans="1:44">
      <c r="A133" s="223">
        <v>43724</v>
      </c>
      <c r="B133" s="224">
        <v>1.6822453703703699</v>
      </c>
      <c r="C133" s="408">
        <v>21</v>
      </c>
      <c r="D133" s="226">
        <v>973</v>
      </c>
      <c r="E133" s="226">
        <v>111</v>
      </c>
      <c r="F133" s="226">
        <v>207</v>
      </c>
      <c r="G133" s="226">
        <v>154</v>
      </c>
      <c r="H133" s="226">
        <v>472</v>
      </c>
      <c r="I133" s="226">
        <v>381</v>
      </c>
      <c r="J133" s="226">
        <v>68</v>
      </c>
      <c r="K133" s="226">
        <v>17</v>
      </c>
      <c r="L133" s="107"/>
      <c r="M133" s="160"/>
      <c r="N133" s="160"/>
      <c r="O133" s="160"/>
      <c r="P133" s="160"/>
      <c r="Q133" s="160"/>
      <c r="R133" s="160"/>
      <c r="S133" s="160"/>
      <c r="T133" s="160"/>
      <c r="U133" s="232">
        <f t="shared" ref="U133" si="164">STDEV(L132:T132)/SQRT(COUNT(L132:T132))</f>
        <v>91.996980626781692</v>
      </c>
      <c r="V133" s="409"/>
      <c r="W133" s="230"/>
      <c r="X133" s="230"/>
      <c r="Y133" s="230"/>
      <c r="Z133" s="230"/>
      <c r="AA133" s="230"/>
      <c r="AB133" s="230"/>
      <c r="AC133" s="230"/>
      <c r="AD133" s="230"/>
      <c r="AE133" s="230"/>
      <c r="AF133" s="230"/>
      <c r="AG133" s="92"/>
      <c r="AH133" s="92"/>
      <c r="AI133" s="92"/>
      <c r="AJ133" s="92"/>
      <c r="AK133" s="92"/>
      <c r="AL133" s="92"/>
      <c r="AM133" s="92"/>
      <c r="AN133" s="92"/>
      <c r="AO133" s="92"/>
      <c r="AP133" s="92"/>
      <c r="AQ133" s="92"/>
      <c r="AR133" s="231"/>
    </row>
    <row r="134" spans="1:44">
      <c r="A134" s="223">
        <v>43724</v>
      </c>
      <c r="B134" s="224">
        <v>1.6961342592592601</v>
      </c>
      <c r="C134" s="408">
        <v>555</v>
      </c>
      <c r="D134" s="226">
        <v>465</v>
      </c>
      <c r="E134" s="226">
        <v>1263</v>
      </c>
      <c r="F134" s="226">
        <v>651</v>
      </c>
      <c r="G134" s="226">
        <v>483</v>
      </c>
      <c r="H134" s="226">
        <v>421</v>
      </c>
      <c r="I134" s="226">
        <v>275</v>
      </c>
      <c r="J134" s="226">
        <v>581</v>
      </c>
      <c r="K134" s="226">
        <v>568</v>
      </c>
      <c r="L134" s="107"/>
      <c r="M134" s="160"/>
      <c r="N134" s="160"/>
      <c r="O134" s="160"/>
      <c r="P134" s="160"/>
      <c r="Q134" s="160"/>
      <c r="R134" s="160"/>
      <c r="S134" s="160"/>
      <c r="T134" s="160"/>
      <c r="U134" s="232"/>
      <c r="V134" s="409"/>
      <c r="W134" s="230"/>
      <c r="X134" s="230"/>
      <c r="Y134" s="230"/>
      <c r="Z134" s="230"/>
      <c r="AA134" s="230"/>
      <c r="AB134" s="230"/>
      <c r="AC134" s="230"/>
      <c r="AD134" s="230"/>
      <c r="AE134" s="230"/>
      <c r="AF134" s="230"/>
      <c r="AG134" s="92"/>
      <c r="AH134" s="92"/>
      <c r="AI134" s="92"/>
      <c r="AJ134" s="92"/>
      <c r="AK134" s="92"/>
      <c r="AL134" s="92"/>
      <c r="AM134" s="92"/>
      <c r="AN134" s="92"/>
      <c r="AO134" s="92"/>
      <c r="AP134" s="92"/>
      <c r="AQ134" s="92"/>
      <c r="AR134" s="231"/>
    </row>
    <row r="135" spans="1:44">
      <c r="A135" s="223">
        <v>43724</v>
      </c>
      <c r="B135" s="224">
        <v>1.71002314814814</v>
      </c>
      <c r="C135" s="408">
        <v>480</v>
      </c>
      <c r="D135" s="226">
        <v>813</v>
      </c>
      <c r="E135" s="226">
        <v>123</v>
      </c>
      <c r="F135" s="226">
        <v>224</v>
      </c>
      <c r="G135" s="226">
        <v>477</v>
      </c>
      <c r="H135" s="226">
        <v>84</v>
      </c>
      <c r="I135" s="226">
        <v>14</v>
      </c>
      <c r="J135" s="226">
        <v>160</v>
      </c>
      <c r="K135" s="226">
        <v>968</v>
      </c>
      <c r="L135" s="107">
        <f t="shared" ref="L135:P135" si="165">SUM(C135:C137)</f>
        <v>1029</v>
      </c>
      <c r="M135" s="160">
        <f t="shared" si="165"/>
        <v>980</v>
      </c>
      <c r="N135" s="160">
        <f t="shared" si="165"/>
        <v>1461</v>
      </c>
      <c r="O135" s="160">
        <f t="shared" si="165"/>
        <v>949</v>
      </c>
      <c r="P135" s="160">
        <f t="shared" si="165"/>
        <v>1231</v>
      </c>
      <c r="Q135" s="160">
        <f t="shared" ref="Q135" si="166">SUM(H135:H137)</f>
        <v>822</v>
      </c>
      <c r="R135" s="160">
        <f t="shared" ref="R135" si="167">SUM(I135:I137)</f>
        <v>86</v>
      </c>
      <c r="S135" s="160">
        <f t="shared" ref="S135" si="168">SUM(J135:J137)</f>
        <v>637</v>
      </c>
      <c r="T135" s="160">
        <f t="shared" ref="T135" si="169">SUM(K135:K137)</f>
        <v>1006</v>
      </c>
      <c r="U135" s="232">
        <f t="shared" ref="U135" si="170">AVERAGE(L135:T135)</f>
        <v>911.22222222222217</v>
      </c>
      <c r="V135" s="409"/>
      <c r="W135" s="230"/>
      <c r="X135" s="230"/>
      <c r="Y135" s="230"/>
      <c r="Z135" s="230"/>
      <c r="AA135" s="230"/>
      <c r="AB135" s="230"/>
      <c r="AC135" s="230"/>
      <c r="AD135" s="230"/>
      <c r="AE135" s="230"/>
      <c r="AF135" s="230"/>
      <c r="AG135" s="92"/>
      <c r="AH135" s="92"/>
      <c r="AI135" s="92"/>
      <c r="AJ135" s="92"/>
      <c r="AK135" s="92"/>
      <c r="AL135" s="92"/>
      <c r="AM135" s="92"/>
      <c r="AN135" s="92"/>
      <c r="AO135" s="92"/>
      <c r="AP135" s="92"/>
      <c r="AQ135" s="92"/>
      <c r="AR135" s="231"/>
    </row>
    <row r="136" spans="1:44">
      <c r="A136" s="223">
        <v>43724</v>
      </c>
      <c r="B136" s="224">
        <v>1.72391203703704</v>
      </c>
      <c r="C136" s="408">
        <v>468</v>
      </c>
      <c r="D136" s="226">
        <v>19</v>
      </c>
      <c r="E136" s="226">
        <v>820</v>
      </c>
      <c r="F136" s="226">
        <v>226</v>
      </c>
      <c r="G136" s="226">
        <v>277</v>
      </c>
      <c r="H136" s="226">
        <v>537</v>
      </c>
      <c r="I136" s="226">
        <v>41</v>
      </c>
      <c r="J136" s="226">
        <v>61</v>
      </c>
      <c r="K136" s="226">
        <v>19</v>
      </c>
      <c r="L136" s="107"/>
      <c r="M136" s="160"/>
      <c r="N136" s="160"/>
      <c r="O136" s="160"/>
      <c r="P136" s="160"/>
      <c r="Q136" s="160"/>
      <c r="R136" s="160"/>
      <c r="S136" s="160"/>
      <c r="T136" s="160"/>
      <c r="U136" s="232">
        <f t="shared" ref="U136" si="171">STDEV(L135:T135)/SQRT(COUNT(L135:T135))</f>
        <v>128.97434906232087</v>
      </c>
      <c r="V136" s="409"/>
      <c r="W136" s="230"/>
      <c r="X136" s="230"/>
      <c r="Y136" s="230"/>
      <c r="Z136" s="230"/>
      <c r="AA136" s="230"/>
      <c r="AB136" s="230"/>
      <c r="AC136" s="230"/>
      <c r="AD136" s="230"/>
      <c r="AE136" s="230"/>
      <c r="AF136" s="230"/>
      <c r="AG136" s="92"/>
      <c r="AH136" s="92"/>
      <c r="AI136" s="92"/>
      <c r="AJ136" s="92"/>
      <c r="AK136" s="92"/>
      <c r="AL136" s="92"/>
      <c r="AM136" s="92"/>
      <c r="AN136" s="92"/>
      <c r="AO136" s="92"/>
      <c r="AP136" s="92"/>
      <c r="AQ136" s="92"/>
      <c r="AR136" s="231"/>
    </row>
    <row r="137" spans="1:44">
      <c r="A137" s="223">
        <v>43724</v>
      </c>
      <c r="B137" s="224">
        <v>1.7378009259259199</v>
      </c>
      <c r="C137" s="408">
        <v>81</v>
      </c>
      <c r="D137" s="226">
        <v>148</v>
      </c>
      <c r="E137" s="226">
        <v>518</v>
      </c>
      <c r="F137" s="226">
        <v>499</v>
      </c>
      <c r="G137" s="226">
        <v>477</v>
      </c>
      <c r="H137" s="226">
        <v>201</v>
      </c>
      <c r="I137" s="226">
        <v>31</v>
      </c>
      <c r="J137" s="226">
        <v>416</v>
      </c>
      <c r="K137" s="226">
        <v>19</v>
      </c>
      <c r="L137" s="107"/>
      <c r="M137" s="160"/>
      <c r="N137" s="160"/>
      <c r="O137" s="160"/>
      <c r="P137" s="160"/>
      <c r="Q137" s="160"/>
      <c r="R137" s="160"/>
      <c r="S137" s="160"/>
      <c r="T137" s="160"/>
      <c r="U137" s="232"/>
      <c r="V137" s="409"/>
      <c r="W137" s="230"/>
      <c r="X137" s="230"/>
      <c r="Y137" s="230"/>
      <c r="Z137" s="230"/>
      <c r="AA137" s="230"/>
      <c r="AB137" s="230"/>
      <c r="AC137" s="230"/>
      <c r="AD137" s="230"/>
      <c r="AE137" s="230"/>
      <c r="AF137" s="230"/>
      <c r="AG137" s="92"/>
      <c r="AH137" s="92"/>
      <c r="AI137" s="92"/>
      <c r="AJ137" s="92"/>
      <c r="AK137" s="92"/>
      <c r="AL137" s="92"/>
      <c r="AM137" s="92"/>
      <c r="AN137" s="92"/>
      <c r="AO137" s="92"/>
      <c r="AP137" s="92"/>
      <c r="AQ137" s="92"/>
      <c r="AR137" s="231"/>
    </row>
    <row r="138" spans="1:44">
      <c r="A138" s="233">
        <v>43724</v>
      </c>
      <c r="B138" s="234">
        <v>1.7516898148148099</v>
      </c>
      <c r="C138" s="408">
        <v>334</v>
      </c>
      <c r="D138" s="226">
        <v>181</v>
      </c>
      <c r="E138" s="226">
        <v>35</v>
      </c>
      <c r="F138" s="226">
        <v>56</v>
      </c>
      <c r="G138" s="226">
        <v>384</v>
      </c>
      <c r="H138" s="226">
        <v>675</v>
      </c>
      <c r="I138" s="226">
        <v>29</v>
      </c>
      <c r="J138" s="226">
        <v>471</v>
      </c>
      <c r="K138" s="226">
        <v>930</v>
      </c>
      <c r="L138" s="107">
        <f t="shared" ref="L138:P138" si="172">SUM(C138:C140)</f>
        <v>1605</v>
      </c>
      <c r="M138" s="160">
        <f t="shared" si="172"/>
        <v>537</v>
      </c>
      <c r="N138" s="160">
        <f t="shared" si="172"/>
        <v>1289</v>
      </c>
      <c r="O138" s="160">
        <f t="shared" si="172"/>
        <v>852</v>
      </c>
      <c r="P138" s="160">
        <f t="shared" si="172"/>
        <v>1858</v>
      </c>
      <c r="Q138" s="160">
        <f t="shared" ref="Q138" si="173">SUM(H138:H140)</f>
        <v>1136</v>
      </c>
      <c r="R138" s="160">
        <f t="shared" ref="R138" si="174">SUM(I138:I140)</f>
        <v>825</v>
      </c>
      <c r="S138" s="160">
        <f t="shared" ref="S138" si="175">SUM(J138:J140)</f>
        <v>1075</v>
      </c>
      <c r="T138" s="160">
        <f t="shared" ref="T138" si="176">SUM(K138:K140)</f>
        <v>1354</v>
      </c>
      <c r="U138" s="232">
        <f t="shared" ref="U138" si="177">AVERAGE(L138:T138)</f>
        <v>1170.1111111111111</v>
      </c>
      <c r="V138" s="409"/>
      <c r="W138" s="230"/>
      <c r="X138" s="230"/>
      <c r="Y138" s="230"/>
      <c r="Z138" s="230"/>
      <c r="AA138" s="230"/>
      <c r="AB138" s="230"/>
      <c r="AC138" s="230"/>
      <c r="AD138" s="230"/>
      <c r="AE138" s="230"/>
      <c r="AF138" s="230"/>
      <c r="AG138" s="92"/>
      <c r="AH138" s="92"/>
      <c r="AI138" s="92"/>
      <c r="AJ138" s="92"/>
      <c r="AK138" s="92"/>
      <c r="AL138" s="92"/>
      <c r="AM138" s="92"/>
      <c r="AN138" s="92"/>
      <c r="AO138" s="92"/>
      <c r="AP138" s="92"/>
      <c r="AQ138" s="92"/>
      <c r="AR138" s="231"/>
    </row>
    <row r="139" spans="1:44">
      <c r="A139" s="233">
        <v>43724</v>
      </c>
      <c r="B139" s="234">
        <v>1.7655787037037001</v>
      </c>
      <c r="C139" s="408">
        <v>257</v>
      </c>
      <c r="D139" s="226">
        <v>298</v>
      </c>
      <c r="E139" s="226">
        <v>930</v>
      </c>
      <c r="F139" s="226">
        <v>237</v>
      </c>
      <c r="G139" s="226">
        <v>584</v>
      </c>
      <c r="H139" s="226">
        <v>183</v>
      </c>
      <c r="I139" s="226">
        <v>435</v>
      </c>
      <c r="J139" s="226">
        <v>565</v>
      </c>
      <c r="K139" s="226">
        <v>337</v>
      </c>
      <c r="L139" s="107"/>
      <c r="M139" s="160"/>
      <c r="N139" s="160"/>
      <c r="O139" s="160"/>
      <c r="P139" s="160"/>
      <c r="Q139" s="160"/>
      <c r="R139" s="160"/>
      <c r="S139" s="160"/>
      <c r="T139" s="160"/>
      <c r="U139" s="232">
        <f t="shared" ref="U139" si="178">STDEV(L138:T138)/SQRT(COUNT(L138:T138))</f>
        <v>136.50421691130239</v>
      </c>
      <c r="V139" s="409"/>
      <c r="W139" s="230"/>
      <c r="X139" s="230"/>
      <c r="Y139" s="230"/>
      <c r="Z139" s="230"/>
      <c r="AA139" s="230"/>
      <c r="AB139" s="230"/>
      <c r="AC139" s="230"/>
      <c r="AD139" s="230"/>
      <c r="AE139" s="230"/>
      <c r="AF139" s="230"/>
      <c r="AG139" s="92"/>
      <c r="AH139" s="92"/>
      <c r="AI139" s="92"/>
      <c r="AJ139" s="92"/>
      <c r="AK139" s="92"/>
      <c r="AL139" s="92"/>
      <c r="AM139" s="92"/>
      <c r="AN139" s="92"/>
      <c r="AO139" s="92"/>
      <c r="AP139" s="92"/>
      <c r="AQ139" s="92"/>
      <c r="AR139" s="231"/>
    </row>
    <row r="140" spans="1:44">
      <c r="A140" s="233">
        <v>43724</v>
      </c>
      <c r="B140" s="234">
        <v>1.77946759259259</v>
      </c>
      <c r="C140" s="408">
        <v>1014</v>
      </c>
      <c r="D140" s="226">
        <v>58</v>
      </c>
      <c r="E140" s="226">
        <v>324</v>
      </c>
      <c r="F140" s="226">
        <v>559</v>
      </c>
      <c r="G140" s="226">
        <v>890</v>
      </c>
      <c r="H140" s="226">
        <v>278</v>
      </c>
      <c r="I140" s="226">
        <v>361</v>
      </c>
      <c r="J140" s="226">
        <v>39</v>
      </c>
      <c r="K140" s="226">
        <v>87</v>
      </c>
      <c r="L140" s="107"/>
      <c r="M140" s="160"/>
      <c r="N140" s="160"/>
      <c r="O140" s="160"/>
      <c r="P140" s="160"/>
      <c r="Q140" s="160"/>
      <c r="R140" s="160"/>
      <c r="S140" s="160"/>
      <c r="T140" s="160"/>
      <c r="U140" s="232"/>
      <c r="V140" s="409"/>
      <c r="W140" s="230"/>
      <c r="X140" s="230"/>
      <c r="Y140" s="230"/>
      <c r="Z140" s="230"/>
      <c r="AA140" s="230"/>
      <c r="AB140" s="230"/>
      <c r="AC140" s="230"/>
      <c r="AD140" s="230"/>
      <c r="AE140" s="230"/>
      <c r="AF140" s="230"/>
      <c r="AG140" s="92"/>
      <c r="AH140" s="92"/>
      <c r="AI140" s="92"/>
      <c r="AJ140" s="92"/>
      <c r="AK140" s="92"/>
      <c r="AL140" s="92"/>
      <c r="AM140" s="92"/>
      <c r="AN140" s="92"/>
      <c r="AO140" s="92"/>
      <c r="AP140" s="92"/>
      <c r="AQ140" s="92"/>
      <c r="AR140" s="231"/>
    </row>
    <row r="141" spans="1:44">
      <c r="A141" s="233">
        <v>43724</v>
      </c>
      <c r="B141" s="234">
        <v>1.79335648148148</v>
      </c>
      <c r="C141" s="408">
        <v>169</v>
      </c>
      <c r="D141" s="226">
        <v>142</v>
      </c>
      <c r="E141" s="226">
        <v>163</v>
      </c>
      <c r="F141" s="226">
        <v>529</v>
      </c>
      <c r="G141" s="226">
        <v>320</v>
      </c>
      <c r="H141" s="226">
        <v>500</v>
      </c>
      <c r="I141" s="226">
        <v>340</v>
      </c>
      <c r="J141" s="226">
        <v>498</v>
      </c>
      <c r="K141" s="226">
        <v>283</v>
      </c>
      <c r="L141" s="107">
        <f t="shared" ref="L141:P141" si="179">SUM(C141:C143)</f>
        <v>1393</v>
      </c>
      <c r="M141" s="160">
        <f t="shared" si="179"/>
        <v>1521</v>
      </c>
      <c r="N141" s="160">
        <f t="shared" si="179"/>
        <v>1582</v>
      </c>
      <c r="O141" s="160">
        <f t="shared" si="179"/>
        <v>1011</v>
      </c>
      <c r="P141" s="160">
        <f t="shared" si="179"/>
        <v>1067</v>
      </c>
      <c r="Q141" s="160">
        <f t="shared" ref="Q141" si="180">SUM(H141:H143)</f>
        <v>1268</v>
      </c>
      <c r="R141" s="160">
        <f t="shared" ref="R141" si="181">SUM(I141:I143)</f>
        <v>1051</v>
      </c>
      <c r="S141" s="160">
        <f t="shared" ref="S141" si="182">SUM(J141:J143)</f>
        <v>1401</v>
      </c>
      <c r="T141" s="160">
        <f t="shared" ref="T141" si="183">SUM(K141:K143)</f>
        <v>1273</v>
      </c>
      <c r="U141" s="232">
        <f t="shared" ref="U141" si="184">AVERAGE(L141:T141)</f>
        <v>1285.2222222222222</v>
      </c>
      <c r="V141" s="409"/>
      <c r="W141" s="230"/>
      <c r="X141" s="230"/>
      <c r="Y141" s="230"/>
      <c r="Z141" s="230"/>
      <c r="AA141" s="230"/>
      <c r="AB141" s="230"/>
      <c r="AC141" s="230"/>
      <c r="AD141" s="230"/>
      <c r="AE141" s="230"/>
      <c r="AF141" s="230"/>
      <c r="AG141" s="92"/>
      <c r="AH141" s="92"/>
      <c r="AI141" s="92"/>
      <c r="AJ141" s="92"/>
      <c r="AK141" s="92"/>
      <c r="AL141" s="92"/>
      <c r="AM141" s="92"/>
      <c r="AN141" s="92"/>
      <c r="AO141" s="92"/>
      <c r="AP141" s="92"/>
      <c r="AQ141" s="92"/>
      <c r="AR141" s="231"/>
    </row>
    <row r="142" spans="1:44">
      <c r="A142" s="233">
        <v>43724</v>
      </c>
      <c r="B142" s="234">
        <v>1.8072453703703699</v>
      </c>
      <c r="C142" s="408">
        <v>363</v>
      </c>
      <c r="D142" s="226">
        <v>143</v>
      </c>
      <c r="E142" s="226">
        <v>265</v>
      </c>
      <c r="F142" s="226">
        <v>216</v>
      </c>
      <c r="G142" s="226">
        <v>515</v>
      </c>
      <c r="H142" s="226">
        <v>381</v>
      </c>
      <c r="I142" s="226">
        <v>112</v>
      </c>
      <c r="J142" s="226">
        <v>113</v>
      </c>
      <c r="K142" s="226">
        <v>435</v>
      </c>
      <c r="L142" s="107"/>
      <c r="M142" s="160"/>
      <c r="N142" s="160"/>
      <c r="O142" s="160"/>
      <c r="P142" s="160"/>
      <c r="Q142" s="160"/>
      <c r="R142" s="160"/>
      <c r="S142" s="160"/>
      <c r="T142" s="160"/>
      <c r="U142" s="232">
        <f t="shared" ref="U142" si="185">STDEV(L141:T141)/SQRT(COUNT(L141:T141))</f>
        <v>69.403565746088375</v>
      </c>
      <c r="V142" s="409"/>
      <c r="W142" s="230"/>
      <c r="X142" s="230"/>
      <c r="Y142" s="230"/>
      <c r="Z142" s="230"/>
      <c r="AA142" s="230"/>
      <c r="AB142" s="230"/>
      <c r="AC142" s="230"/>
      <c r="AD142" s="230"/>
      <c r="AE142" s="230"/>
      <c r="AF142" s="230"/>
      <c r="AG142" s="92"/>
      <c r="AH142" s="92"/>
      <c r="AI142" s="92"/>
      <c r="AJ142" s="92"/>
      <c r="AK142" s="92"/>
      <c r="AL142" s="92"/>
      <c r="AM142" s="92"/>
      <c r="AN142" s="92"/>
      <c r="AO142" s="92"/>
      <c r="AP142" s="92"/>
      <c r="AQ142" s="92"/>
      <c r="AR142" s="231"/>
    </row>
    <row r="143" spans="1:44">
      <c r="A143" s="233">
        <v>43724</v>
      </c>
      <c r="B143" s="234">
        <v>1.8211342592592601</v>
      </c>
      <c r="C143" s="408">
        <v>861</v>
      </c>
      <c r="D143" s="226">
        <v>1236</v>
      </c>
      <c r="E143" s="226">
        <v>1154</v>
      </c>
      <c r="F143" s="226">
        <v>266</v>
      </c>
      <c r="G143" s="226">
        <v>232</v>
      </c>
      <c r="H143" s="226">
        <v>387</v>
      </c>
      <c r="I143" s="226">
        <v>599</v>
      </c>
      <c r="J143" s="226">
        <v>790</v>
      </c>
      <c r="K143" s="226">
        <v>555</v>
      </c>
      <c r="L143" s="107"/>
      <c r="M143" s="160"/>
      <c r="N143" s="160"/>
      <c r="O143" s="160"/>
      <c r="P143" s="160"/>
      <c r="Q143" s="160"/>
      <c r="R143" s="160"/>
      <c r="S143" s="160"/>
      <c r="T143" s="160"/>
      <c r="U143" s="232"/>
      <c r="V143" s="409"/>
      <c r="W143" s="230"/>
      <c r="X143" s="230"/>
      <c r="Y143" s="230"/>
      <c r="Z143" s="230"/>
      <c r="AA143" s="230"/>
      <c r="AB143" s="230"/>
      <c r="AC143" s="230"/>
      <c r="AD143" s="230"/>
      <c r="AE143" s="230"/>
      <c r="AF143" s="230"/>
      <c r="AG143" s="92"/>
      <c r="AH143" s="92"/>
      <c r="AI143" s="92"/>
      <c r="AJ143" s="92"/>
      <c r="AK143" s="92"/>
      <c r="AL143" s="92"/>
      <c r="AM143" s="92"/>
      <c r="AN143" s="92"/>
      <c r="AO143" s="92"/>
      <c r="AP143" s="92"/>
      <c r="AQ143" s="92"/>
      <c r="AR143" s="231"/>
    </row>
    <row r="144" spans="1:44">
      <c r="A144" s="233">
        <v>43724</v>
      </c>
      <c r="B144" s="234">
        <v>1.83502314814815</v>
      </c>
      <c r="C144" s="408">
        <v>1568</v>
      </c>
      <c r="D144" s="226">
        <v>1525</v>
      </c>
      <c r="E144" s="226">
        <v>147</v>
      </c>
      <c r="F144" s="226">
        <v>188</v>
      </c>
      <c r="G144" s="226">
        <v>1171</v>
      </c>
      <c r="H144" s="226">
        <v>1179</v>
      </c>
      <c r="I144" s="226">
        <v>185</v>
      </c>
      <c r="J144" s="226">
        <v>1125</v>
      </c>
      <c r="K144" s="226">
        <v>42</v>
      </c>
      <c r="L144" s="107">
        <f t="shared" ref="L144:P144" si="186">SUM(C144:C146)</f>
        <v>3995</v>
      </c>
      <c r="M144" s="160">
        <f t="shared" si="186"/>
        <v>2063</v>
      </c>
      <c r="N144" s="160">
        <f t="shared" si="186"/>
        <v>1232</v>
      </c>
      <c r="O144" s="160">
        <f t="shared" si="186"/>
        <v>1994</v>
      </c>
      <c r="P144" s="160">
        <f t="shared" si="186"/>
        <v>2960</v>
      </c>
      <c r="Q144" s="160">
        <f t="shared" ref="Q144" si="187">SUM(H144:H146)</f>
        <v>1851</v>
      </c>
      <c r="R144" s="160">
        <f t="shared" ref="R144" si="188">SUM(I144:I146)</f>
        <v>833</v>
      </c>
      <c r="S144" s="160">
        <f t="shared" ref="S144" si="189">SUM(J144:J146)</f>
        <v>1595</v>
      </c>
      <c r="T144" s="160">
        <f t="shared" ref="T144" si="190">SUM(K144:K146)</f>
        <v>1313</v>
      </c>
      <c r="U144" s="232">
        <f t="shared" ref="U144" si="191">AVERAGE(L144:T144)</f>
        <v>1981.7777777777778</v>
      </c>
      <c r="V144" s="409"/>
      <c r="W144" s="230"/>
      <c r="X144" s="230"/>
      <c r="Y144" s="230"/>
      <c r="Z144" s="230"/>
      <c r="AA144" s="230"/>
      <c r="AB144" s="230"/>
      <c r="AC144" s="230"/>
      <c r="AD144" s="230"/>
      <c r="AE144" s="230"/>
      <c r="AF144" s="230"/>
      <c r="AG144" s="92"/>
      <c r="AH144" s="92"/>
      <c r="AI144" s="92"/>
      <c r="AJ144" s="92"/>
      <c r="AK144" s="92"/>
      <c r="AL144" s="92"/>
      <c r="AM144" s="92"/>
      <c r="AN144" s="92"/>
      <c r="AO144" s="92"/>
      <c r="AP144" s="92"/>
      <c r="AQ144" s="92"/>
      <c r="AR144" s="231"/>
    </row>
    <row r="145" spans="1:44">
      <c r="A145" s="233">
        <v>43724</v>
      </c>
      <c r="B145" s="234">
        <v>1.84891203703703</v>
      </c>
      <c r="C145" s="408">
        <v>1038</v>
      </c>
      <c r="D145" s="226">
        <v>395</v>
      </c>
      <c r="E145" s="226">
        <v>272</v>
      </c>
      <c r="F145" s="226">
        <v>1284</v>
      </c>
      <c r="G145" s="226">
        <v>1340</v>
      </c>
      <c r="H145" s="226">
        <v>248</v>
      </c>
      <c r="I145" s="226">
        <v>30</v>
      </c>
      <c r="J145" s="226">
        <v>420</v>
      </c>
      <c r="K145" s="226">
        <v>885</v>
      </c>
      <c r="L145" s="107"/>
      <c r="M145" s="160"/>
      <c r="N145" s="160"/>
      <c r="O145" s="160"/>
      <c r="P145" s="160"/>
      <c r="Q145" s="160"/>
      <c r="R145" s="160"/>
      <c r="S145" s="160"/>
      <c r="T145" s="160"/>
      <c r="U145" s="232">
        <f t="shared" ref="U145" si="192">STDEV(L144:T144)/SQRT(COUNT(L144:T144))</f>
        <v>323.01852276515456</v>
      </c>
      <c r="V145" s="409"/>
      <c r="W145" s="230"/>
      <c r="X145" s="230"/>
      <c r="Y145" s="230"/>
      <c r="Z145" s="230"/>
      <c r="AA145" s="230"/>
      <c r="AB145" s="230"/>
      <c r="AC145" s="230"/>
      <c r="AD145" s="230"/>
      <c r="AE145" s="230"/>
      <c r="AF145" s="230"/>
      <c r="AG145" s="92"/>
      <c r="AH145" s="92"/>
      <c r="AI145" s="92"/>
      <c r="AJ145" s="92"/>
      <c r="AK145" s="92"/>
      <c r="AL145" s="92"/>
      <c r="AM145" s="92"/>
      <c r="AN145" s="92"/>
      <c r="AO145" s="92"/>
      <c r="AP145" s="92"/>
      <c r="AQ145" s="92"/>
      <c r="AR145" s="231"/>
    </row>
    <row r="146" spans="1:44">
      <c r="A146" s="233">
        <v>43724</v>
      </c>
      <c r="B146" s="234">
        <v>1.8628009259259199</v>
      </c>
      <c r="C146" s="408">
        <v>1389</v>
      </c>
      <c r="D146" s="226">
        <v>143</v>
      </c>
      <c r="E146" s="226">
        <v>813</v>
      </c>
      <c r="F146" s="226">
        <v>522</v>
      </c>
      <c r="G146" s="226">
        <v>449</v>
      </c>
      <c r="H146" s="226">
        <v>424</v>
      </c>
      <c r="I146" s="226">
        <v>618</v>
      </c>
      <c r="J146" s="226">
        <v>50</v>
      </c>
      <c r="K146" s="226">
        <v>386</v>
      </c>
      <c r="L146" s="107"/>
      <c r="M146" s="160"/>
      <c r="N146" s="160"/>
      <c r="O146" s="160"/>
      <c r="P146" s="160"/>
      <c r="Q146" s="160"/>
      <c r="R146" s="160"/>
      <c r="S146" s="160"/>
      <c r="T146" s="160"/>
      <c r="U146" s="232"/>
      <c r="V146" s="409"/>
      <c r="W146" s="230"/>
      <c r="X146" s="230"/>
      <c r="Y146" s="230"/>
      <c r="Z146" s="230"/>
      <c r="AA146" s="230"/>
      <c r="AB146" s="230"/>
      <c r="AC146" s="230"/>
      <c r="AD146" s="230"/>
      <c r="AE146" s="230"/>
      <c r="AF146" s="230"/>
      <c r="AG146" s="92"/>
      <c r="AH146" s="92"/>
      <c r="AI146" s="92"/>
      <c r="AJ146" s="92"/>
      <c r="AK146" s="92"/>
      <c r="AL146" s="92"/>
      <c r="AM146" s="92"/>
      <c r="AN146" s="92"/>
      <c r="AO146" s="92"/>
      <c r="AP146" s="92"/>
      <c r="AQ146" s="92"/>
      <c r="AR146" s="231"/>
    </row>
    <row r="147" spans="1:44">
      <c r="A147" s="233">
        <v>43724</v>
      </c>
      <c r="B147" s="234">
        <v>1.8766898148148099</v>
      </c>
      <c r="C147" s="408">
        <v>490</v>
      </c>
      <c r="D147" s="226">
        <v>1143</v>
      </c>
      <c r="E147" s="226">
        <v>48</v>
      </c>
      <c r="F147" s="226">
        <v>115</v>
      </c>
      <c r="G147" s="226">
        <v>497</v>
      </c>
      <c r="H147" s="226">
        <v>311</v>
      </c>
      <c r="I147" s="226">
        <v>292</v>
      </c>
      <c r="J147" s="226">
        <v>221</v>
      </c>
      <c r="K147" s="226">
        <v>237</v>
      </c>
      <c r="L147" s="107">
        <f t="shared" ref="L147:P147" si="193">SUM(C147:C149)</f>
        <v>914</v>
      </c>
      <c r="M147" s="160">
        <f t="shared" si="193"/>
        <v>1543</v>
      </c>
      <c r="N147" s="160">
        <f t="shared" si="193"/>
        <v>1396</v>
      </c>
      <c r="O147" s="160">
        <f t="shared" si="193"/>
        <v>854</v>
      </c>
      <c r="P147" s="160">
        <f t="shared" si="193"/>
        <v>1606</v>
      </c>
      <c r="Q147" s="160">
        <f t="shared" ref="Q147" si="194">SUM(H147:H149)</f>
        <v>928</v>
      </c>
      <c r="R147" s="160">
        <f t="shared" ref="R147" si="195">SUM(I147:I149)</f>
        <v>750</v>
      </c>
      <c r="S147" s="160">
        <f t="shared" ref="S147" si="196">SUM(J147:J149)</f>
        <v>3176</v>
      </c>
      <c r="T147" s="160">
        <f t="shared" ref="T147" si="197">SUM(K147:K149)</f>
        <v>1185</v>
      </c>
      <c r="U147" s="232">
        <f t="shared" ref="U147" si="198">AVERAGE(L147:T147)</f>
        <v>1372.4444444444443</v>
      </c>
      <c r="V147" s="409"/>
      <c r="W147" s="230"/>
      <c r="X147" s="230"/>
      <c r="Y147" s="230"/>
      <c r="Z147" s="230"/>
      <c r="AA147" s="230"/>
      <c r="AB147" s="230"/>
      <c r="AC147" s="230"/>
      <c r="AD147" s="230"/>
      <c r="AE147" s="230"/>
      <c r="AF147" s="230"/>
      <c r="AG147" s="92"/>
      <c r="AH147" s="92"/>
      <c r="AI147" s="92"/>
      <c r="AJ147" s="92"/>
      <c r="AK147" s="92"/>
      <c r="AL147" s="92"/>
      <c r="AM147" s="92"/>
      <c r="AN147" s="92"/>
      <c r="AO147" s="92"/>
      <c r="AP147" s="92"/>
      <c r="AQ147" s="92"/>
      <c r="AR147" s="231"/>
    </row>
    <row r="148" spans="1:44">
      <c r="A148" s="233">
        <v>43724</v>
      </c>
      <c r="B148" s="234">
        <v>1.8905787037037001</v>
      </c>
      <c r="C148" s="408">
        <v>66</v>
      </c>
      <c r="D148" s="226">
        <v>228</v>
      </c>
      <c r="E148" s="226">
        <v>743</v>
      </c>
      <c r="F148" s="226">
        <v>403</v>
      </c>
      <c r="G148" s="226">
        <v>768</v>
      </c>
      <c r="H148" s="226">
        <v>345</v>
      </c>
      <c r="I148" s="226">
        <v>47</v>
      </c>
      <c r="J148" s="226">
        <v>816</v>
      </c>
      <c r="K148" s="226">
        <v>316</v>
      </c>
      <c r="L148" s="107"/>
      <c r="M148" s="160"/>
      <c r="N148" s="160"/>
      <c r="O148" s="160"/>
      <c r="P148" s="160"/>
      <c r="Q148" s="160"/>
      <c r="R148" s="160"/>
      <c r="S148" s="160"/>
      <c r="T148" s="160"/>
      <c r="U148" s="232">
        <f t="shared" ref="U148" si="199">STDEV(L147:T147)/SQRT(COUNT(L147:T147))</f>
        <v>248.21765264867804</v>
      </c>
      <c r="V148" s="409"/>
      <c r="W148" s="230"/>
      <c r="X148" s="230"/>
      <c r="Y148" s="230"/>
      <c r="Z148" s="230"/>
      <c r="AA148" s="230"/>
      <c r="AB148" s="230"/>
      <c r="AC148" s="230"/>
      <c r="AD148" s="230"/>
      <c r="AE148" s="230"/>
      <c r="AF148" s="230"/>
      <c r="AG148" s="92"/>
      <c r="AH148" s="92"/>
      <c r="AI148" s="92"/>
      <c r="AJ148" s="92"/>
      <c r="AK148" s="92"/>
      <c r="AL148" s="92"/>
      <c r="AM148" s="92"/>
      <c r="AN148" s="92"/>
      <c r="AO148" s="92"/>
      <c r="AP148" s="92"/>
      <c r="AQ148" s="92"/>
      <c r="AR148" s="231"/>
    </row>
    <row r="149" spans="1:44">
      <c r="A149" s="233">
        <v>43724</v>
      </c>
      <c r="B149" s="234">
        <v>1.90446759259259</v>
      </c>
      <c r="C149" s="408">
        <v>358</v>
      </c>
      <c r="D149" s="226">
        <v>172</v>
      </c>
      <c r="E149" s="226">
        <v>605</v>
      </c>
      <c r="F149" s="226">
        <v>336</v>
      </c>
      <c r="G149" s="226">
        <v>341</v>
      </c>
      <c r="H149" s="226">
        <v>272</v>
      </c>
      <c r="I149" s="226">
        <v>411</v>
      </c>
      <c r="J149" s="226">
        <v>2139</v>
      </c>
      <c r="K149" s="226">
        <v>632</v>
      </c>
      <c r="L149" s="107"/>
      <c r="M149" s="160"/>
      <c r="N149" s="160"/>
      <c r="O149" s="160"/>
      <c r="P149" s="160"/>
      <c r="Q149" s="160"/>
      <c r="R149" s="160"/>
      <c r="S149" s="160"/>
      <c r="T149" s="160"/>
      <c r="U149" s="232"/>
      <c r="V149" s="409"/>
      <c r="W149" s="230"/>
      <c r="X149" s="230"/>
      <c r="Y149" s="230"/>
      <c r="Z149" s="230"/>
      <c r="AA149" s="230"/>
      <c r="AB149" s="230"/>
      <c r="AC149" s="230"/>
      <c r="AD149" s="230"/>
      <c r="AE149" s="230"/>
      <c r="AF149" s="230"/>
      <c r="AG149" s="92"/>
      <c r="AH149" s="92"/>
      <c r="AI149" s="92"/>
      <c r="AJ149" s="92"/>
      <c r="AK149" s="92"/>
      <c r="AL149" s="92"/>
      <c r="AM149" s="92"/>
      <c r="AN149" s="92"/>
      <c r="AO149" s="92"/>
      <c r="AP149" s="92"/>
      <c r="AQ149" s="92"/>
      <c r="AR149" s="231"/>
    </row>
    <row r="150" spans="1:44">
      <c r="A150" s="233">
        <v>43724</v>
      </c>
      <c r="B150" s="234">
        <v>1.91835648148148</v>
      </c>
      <c r="C150" s="408">
        <v>68</v>
      </c>
      <c r="D150" s="226">
        <v>58</v>
      </c>
      <c r="E150" s="226">
        <v>279</v>
      </c>
      <c r="F150" s="226">
        <v>250</v>
      </c>
      <c r="G150" s="226">
        <v>598</v>
      </c>
      <c r="H150" s="226">
        <v>362</v>
      </c>
      <c r="I150" s="226">
        <v>816</v>
      </c>
      <c r="J150" s="226">
        <v>1436</v>
      </c>
      <c r="K150" s="226">
        <v>77</v>
      </c>
      <c r="L150" s="107">
        <f t="shared" ref="L150:P150" si="200">SUM(C150:C152)</f>
        <v>790</v>
      </c>
      <c r="M150" s="160">
        <f t="shared" si="200"/>
        <v>753</v>
      </c>
      <c r="N150" s="160">
        <f t="shared" si="200"/>
        <v>2004</v>
      </c>
      <c r="O150" s="160">
        <f t="shared" si="200"/>
        <v>1507</v>
      </c>
      <c r="P150" s="160">
        <f t="shared" si="200"/>
        <v>1378</v>
      </c>
      <c r="Q150" s="160">
        <f t="shared" ref="Q150" si="201">SUM(H150:H152)</f>
        <v>557</v>
      </c>
      <c r="R150" s="160">
        <f t="shared" ref="R150" si="202">SUM(I150:I152)</f>
        <v>964</v>
      </c>
      <c r="S150" s="160">
        <f t="shared" ref="S150" si="203">SUM(J150:J152)</f>
        <v>3835</v>
      </c>
      <c r="T150" s="160">
        <f t="shared" ref="T150" si="204">SUM(K150:K152)</f>
        <v>2401</v>
      </c>
      <c r="U150" s="232">
        <f t="shared" ref="U150" si="205">AVERAGE(L150:T150)</f>
        <v>1576.5555555555557</v>
      </c>
      <c r="V150" s="409"/>
      <c r="W150" s="230"/>
      <c r="X150" s="230"/>
      <c r="Y150" s="230"/>
      <c r="Z150" s="230"/>
      <c r="AA150" s="230"/>
      <c r="AB150" s="230"/>
      <c r="AC150" s="230"/>
      <c r="AD150" s="230"/>
      <c r="AE150" s="230"/>
      <c r="AF150" s="230"/>
      <c r="AG150" s="92"/>
      <c r="AH150" s="92"/>
      <c r="AI150" s="92"/>
      <c r="AJ150" s="92"/>
      <c r="AK150" s="92"/>
      <c r="AL150" s="92"/>
      <c r="AM150" s="92"/>
      <c r="AN150" s="92"/>
      <c r="AO150" s="92"/>
      <c r="AP150" s="92"/>
      <c r="AQ150" s="92"/>
      <c r="AR150" s="231"/>
    </row>
    <row r="151" spans="1:44">
      <c r="A151" s="233">
        <v>43724</v>
      </c>
      <c r="B151" s="234">
        <v>1.9322453703703699</v>
      </c>
      <c r="C151" s="408">
        <v>66</v>
      </c>
      <c r="D151" s="226">
        <v>121</v>
      </c>
      <c r="E151" s="226">
        <v>231</v>
      </c>
      <c r="F151" s="226">
        <v>429</v>
      </c>
      <c r="G151" s="226">
        <v>605</v>
      </c>
      <c r="H151" s="226">
        <v>68</v>
      </c>
      <c r="I151" s="226">
        <v>121</v>
      </c>
      <c r="J151" s="226">
        <v>895</v>
      </c>
      <c r="K151" s="226">
        <v>660</v>
      </c>
      <c r="L151" s="107"/>
      <c r="M151" s="160"/>
      <c r="N151" s="160"/>
      <c r="O151" s="160"/>
      <c r="P151" s="160"/>
      <c r="Q151" s="160"/>
      <c r="R151" s="160"/>
      <c r="S151" s="160"/>
      <c r="T151" s="160"/>
      <c r="U151" s="232">
        <f t="shared" ref="U151" si="206">STDEV(L150:T150)/SQRT(COUNT(L150:T150))</f>
        <v>347.98791131266779</v>
      </c>
      <c r="V151" s="409"/>
      <c r="W151" s="230"/>
      <c r="X151" s="230"/>
      <c r="Y151" s="230"/>
      <c r="Z151" s="230"/>
      <c r="AA151" s="230"/>
      <c r="AB151" s="230"/>
      <c r="AC151" s="230"/>
      <c r="AD151" s="230"/>
      <c r="AE151" s="230"/>
      <c r="AF151" s="230"/>
      <c r="AG151" s="92"/>
      <c r="AH151" s="92"/>
      <c r="AI151" s="92"/>
      <c r="AJ151" s="92"/>
      <c r="AK151" s="92"/>
      <c r="AL151" s="92"/>
      <c r="AM151" s="92"/>
      <c r="AN151" s="92"/>
      <c r="AO151" s="92"/>
      <c r="AP151" s="92"/>
      <c r="AQ151" s="92"/>
      <c r="AR151" s="231"/>
    </row>
    <row r="152" spans="1:44">
      <c r="A152" s="233">
        <v>43724</v>
      </c>
      <c r="B152" s="234">
        <v>1.9461342592592601</v>
      </c>
      <c r="C152" s="408">
        <v>656</v>
      </c>
      <c r="D152" s="226">
        <v>574</v>
      </c>
      <c r="E152" s="226">
        <v>1494</v>
      </c>
      <c r="F152" s="226">
        <v>828</v>
      </c>
      <c r="G152" s="226">
        <v>175</v>
      </c>
      <c r="H152" s="226">
        <v>127</v>
      </c>
      <c r="I152" s="226">
        <v>27</v>
      </c>
      <c r="J152" s="226">
        <v>1504</v>
      </c>
      <c r="K152" s="226">
        <v>1664</v>
      </c>
      <c r="L152" s="107"/>
      <c r="M152" s="160"/>
      <c r="N152" s="160"/>
      <c r="O152" s="160"/>
      <c r="P152" s="160"/>
      <c r="Q152" s="160"/>
      <c r="R152" s="160"/>
      <c r="S152" s="160"/>
      <c r="T152" s="160"/>
      <c r="U152" s="232"/>
      <c r="V152" s="409"/>
      <c r="W152" s="230"/>
      <c r="X152" s="230"/>
      <c r="Y152" s="230"/>
      <c r="Z152" s="230"/>
      <c r="AA152" s="230"/>
      <c r="AB152" s="230"/>
      <c r="AC152" s="230"/>
      <c r="AD152" s="230"/>
      <c r="AE152" s="230"/>
      <c r="AF152" s="230"/>
      <c r="AG152" s="92"/>
      <c r="AH152" s="92"/>
      <c r="AI152" s="92"/>
      <c r="AJ152" s="92"/>
      <c r="AK152" s="92"/>
      <c r="AL152" s="92"/>
      <c r="AM152" s="92"/>
      <c r="AN152" s="92"/>
      <c r="AO152" s="92"/>
      <c r="AP152" s="92"/>
      <c r="AQ152" s="92"/>
      <c r="AR152" s="231"/>
    </row>
    <row r="153" spans="1:44">
      <c r="A153" s="233">
        <v>43724</v>
      </c>
      <c r="B153" s="234">
        <v>1.96002314814815</v>
      </c>
      <c r="C153" s="408">
        <v>168</v>
      </c>
      <c r="D153" s="226">
        <v>54</v>
      </c>
      <c r="E153" s="226">
        <v>1539</v>
      </c>
      <c r="F153" s="226">
        <v>348</v>
      </c>
      <c r="G153" s="226">
        <v>460</v>
      </c>
      <c r="H153" s="226">
        <v>667</v>
      </c>
      <c r="I153" s="226">
        <v>245</v>
      </c>
      <c r="J153" s="226">
        <v>997</v>
      </c>
      <c r="K153" s="226">
        <v>751</v>
      </c>
      <c r="L153" s="107">
        <f t="shared" ref="L153:P153" si="207">SUM(C153:C155)</f>
        <v>1797</v>
      </c>
      <c r="M153" s="160">
        <f t="shared" si="207"/>
        <v>1514</v>
      </c>
      <c r="N153" s="160">
        <f t="shared" si="207"/>
        <v>3698</v>
      </c>
      <c r="O153" s="160">
        <f t="shared" si="207"/>
        <v>1234</v>
      </c>
      <c r="P153" s="160">
        <f t="shared" si="207"/>
        <v>1189</v>
      </c>
      <c r="Q153" s="160">
        <f t="shared" ref="Q153" si="208">SUM(H153:H155)</f>
        <v>1001</v>
      </c>
      <c r="R153" s="160">
        <f t="shared" ref="R153" si="209">SUM(I153:I155)</f>
        <v>557</v>
      </c>
      <c r="S153" s="160">
        <f t="shared" ref="S153" si="210">SUM(J153:J155)</f>
        <v>2313</v>
      </c>
      <c r="T153" s="160">
        <f t="shared" ref="T153" si="211">SUM(K153:K155)</f>
        <v>2478</v>
      </c>
      <c r="U153" s="232">
        <f t="shared" ref="U153" si="212">AVERAGE(L153:T153)</f>
        <v>1753.4444444444443</v>
      </c>
      <c r="V153" s="409"/>
      <c r="W153" s="230"/>
      <c r="X153" s="230"/>
      <c r="Y153" s="230"/>
      <c r="Z153" s="230"/>
      <c r="AA153" s="230"/>
      <c r="AB153" s="230"/>
      <c r="AC153" s="230"/>
      <c r="AD153" s="230"/>
      <c r="AE153" s="230"/>
      <c r="AF153" s="230"/>
      <c r="AG153" s="92"/>
      <c r="AH153" s="92"/>
      <c r="AI153" s="92"/>
      <c r="AJ153" s="92"/>
      <c r="AK153" s="92"/>
      <c r="AL153" s="92"/>
      <c r="AM153" s="92"/>
      <c r="AN153" s="92"/>
      <c r="AO153" s="92"/>
      <c r="AP153" s="92"/>
      <c r="AQ153" s="92"/>
      <c r="AR153" s="231"/>
    </row>
    <row r="154" spans="1:44">
      <c r="A154" s="233">
        <v>43724</v>
      </c>
      <c r="B154" s="234">
        <v>1.97391203703703</v>
      </c>
      <c r="C154" s="408">
        <v>853</v>
      </c>
      <c r="D154" s="226">
        <v>111</v>
      </c>
      <c r="E154" s="226">
        <v>1841</v>
      </c>
      <c r="F154" s="226">
        <v>700</v>
      </c>
      <c r="G154" s="226">
        <v>312</v>
      </c>
      <c r="H154" s="226">
        <v>198</v>
      </c>
      <c r="I154" s="226">
        <v>253</v>
      </c>
      <c r="J154" s="226">
        <v>825</v>
      </c>
      <c r="K154" s="226">
        <v>71</v>
      </c>
      <c r="L154" s="107"/>
      <c r="M154" s="160"/>
      <c r="N154" s="160"/>
      <c r="O154" s="160"/>
      <c r="P154" s="160"/>
      <c r="Q154" s="160"/>
      <c r="R154" s="160"/>
      <c r="S154" s="160"/>
      <c r="T154" s="160"/>
      <c r="U154" s="232">
        <f t="shared" ref="U154" si="213">STDEV(L153:T153)/SQRT(COUNT(L153:T153))</f>
        <v>317.64502860509384</v>
      </c>
      <c r="V154" s="409"/>
      <c r="W154" s="230"/>
      <c r="X154" s="230"/>
      <c r="Y154" s="230"/>
      <c r="Z154" s="230"/>
      <c r="AA154" s="230"/>
      <c r="AB154" s="230"/>
      <c r="AC154" s="230"/>
      <c r="AD154" s="230"/>
      <c r="AE154" s="230"/>
      <c r="AF154" s="230"/>
      <c r="AG154" s="92"/>
      <c r="AH154" s="92"/>
      <c r="AI154" s="92"/>
      <c r="AJ154" s="92"/>
      <c r="AK154" s="92"/>
      <c r="AL154" s="92"/>
      <c r="AM154" s="92"/>
      <c r="AN154" s="92"/>
      <c r="AO154" s="92"/>
      <c r="AP154" s="92"/>
      <c r="AQ154" s="92"/>
      <c r="AR154" s="231"/>
    </row>
    <row r="155" spans="1:44">
      <c r="A155" s="233">
        <v>43724</v>
      </c>
      <c r="B155" s="234">
        <v>1.9878009259259199</v>
      </c>
      <c r="C155" s="408">
        <v>776</v>
      </c>
      <c r="D155" s="226">
        <v>1349</v>
      </c>
      <c r="E155" s="226">
        <v>318</v>
      </c>
      <c r="F155" s="226">
        <v>186</v>
      </c>
      <c r="G155" s="226">
        <v>417</v>
      </c>
      <c r="H155" s="226">
        <v>136</v>
      </c>
      <c r="I155" s="226">
        <v>59</v>
      </c>
      <c r="J155" s="226">
        <v>491</v>
      </c>
      <c r="K155" s="226">
        <v>1656</v>
      </c>
      <c r="L155" s="107"/>
      <c r="M155" s="160"/>
      <c r="N155" s="160"/>
      <c r="O155" s="160"/>
      <c r="P155" s="160"/>
      <c r="Q155" s="160"/>
      <c r="R155" s="160"/>
      <c r="S155" s="160"/>
      <c r="T155" s="160"/>
      <c r="U155" s="232"/>
      <c r="V155" s="409"/>
      <c r="W155" s="230"/>
      <c r="X155" s="230"/>
      <c r="Y155" s="230"/>
      <c r="Z155" s="230"/>
      <c r="AA155" s="230"/>
      <c r="AB155" s="230"/>
      <c r="AC155" s="230"/>
      <c r="AD155" s="230"/>
      <c r="AE155" s="230"/>
      <c r="AF155" s="230"/>
      <c r="AG155" s="92"/>
      <c r="AH155" s="92"/>
      <c r="AI155" s="92"/>
      <c r="AJ155" s="92"/>
      <c r="AK155" s="92"/>
      <c r="AL155" s="92"/>
      <c r="AM155" s="92"/>
      <c r="AN155" s="92"/>
      <c r="AO155" s="92"/>
      <c r="AP155" s="92"/>
      <c r="AQ155" s="92"/>
      <c r="AR155" s="231"/>
    </row>
    <row r="156" spans="1:44">
      <c r="A156" s="233">
        <v>43725</v>
      </c>
      <c r="B156" s="234">
        <v>2.001689814814815</v>
      </c>
      <c r="C156" s="408">
        <v>578</v>
      </c>
      <c r="D156" s="226">
        <v>178</v>
      </c>
      <c r="E156" s="226">
        <v>84</v>
      </c>
      <c r="F156" s="226">
        <v>515</v>
      </c>
      <c r="G156" s="226">
        <v>354</v>
      </c>
      <c r="H156" s="226">
        <v>217</v>
      </c>
      <c r="I156" s="226">
        <v>282</v>
      </c>
      <c r="J156" s="226">
        <v>319</v>
      </c>
      <c r="K156" s="226">
        <v>2216</v>
      </c>
      <c r="L156" s="107">
        <f t="shared" ref="L156:P156" si="214">SUM(C156:C158)</f>
        <v>935</v>
      </c>
      <c r="M156" s="160">
        <f t="shared" si="214"/>
        <v>1869</v>
      </c>
      <c r="N156" s="160">
        <f t="shared" si="214"/>
        <v>1689</v>
      </c>
      <c r="O156" s="160">
        <f t="shared" si="214"/>
        <v>1353</v>
      </c>
      <c r="P156" s="160">
        <f t="shared" si="214"/>
        <v>1002</v>
      </c>
      <c r="Q156" s="160">
        <f t="shared" ref="Q156" si="215">SUM(H156:H158)</f>
        <v>946</v>
      </c>
      <c r="R156" s="160">
        <f t="shared" ref="R156" si="216">SUM(I156:I158)</f>
        <v>541</v>
      </c>
      <c r="S156" s="160">
        <f t="shared" ref="S156" si="217">SUM(J156:J158)</f>
        <v>853</v>
      </c>
      <c r="T156" s="160">
        <f t="shared" ref="T156" si="218">SUM(K156:K158)</f>
        <v>3036</v>
      </c>
      <c r="U156" s="232">
        <f t="shared" ref="U156" si="219">AVERAGE(L156:T156)</f>
        <v>1358.2222222222222</v>
      </c>
      <c r="V156" s="409"/>
      <c r="W156" s="230"/>
      <c r="X156" s="230"/>
      <c r="Y156" s="230"/>
      <c r="Z156" s="230"/>
      <c r="AA156" s="230"/>
      <c r="AB156" s="230"/>
      <c r="AC156" s="230"/>
      <c r="AD156" s="230"/>
      <c r="AE156" s="230"/>
      <c r="AF156" s="230"/>
      <c r="AG156" s="92"/>
      <c r="AH156" s="92"/>
      <c r="AI156" s="92"/>
      <c r="AJ156" s="92"/>
      <c r="AK156" s="92"/>
      <c r="AL156" s="92"/>
      <c r="AM156" s="92"/>
      <c r="AN156" s="92"/>
      <c r="AO156" s="92"/>
      <c r="AP156" s="92"/>
      <c r="AQ156" s="92"/>
      <c r="AR156" s="231"/>
    </row>
    <row r="157" spans="1:44">
      <c r="A157" s="233">
        <v>43725</v>
      </c>
      <c r="B157" s="234">
        <v>2.0155787037037038</v>
      </c>
      <c r="C157" s="408">
        <v>142</v>
      </c>
      <c r="D157" s="226">
        <v>1007</v>
      </c>
      <c r="E157" s="226">
        <v>1017</v>
      </c>
      <c r="F157" s="226">
        <v>498</v>
      </c>
      <c r="G157" s="226">
        <v>414</v>
      </c>
      <c r="H157" s="226">
        <v>614</v>
      </c>
      <c r="I157" s="226">
        <v>195</v>
      </c>
      <c r="J157" s="226">
        <v>364</v>
      </c>
      <c r="K157" s="226">
        <v>397</v>
      </c>
      <c r="L157" s="107"/>
      <c r="M157" s="160"/>
      <c r="N157" s="160"/>
      <c r="O157" s="160"/>
      <c r="P157" s="160"/>
      <c r="Q157" s="160"/>
      <c r="R157" s="160"/>
      <c r="S157" s="160"/>
      <c r="T157" s="160"/>
      <c r="U157" s="232">
        <f t="shared" ref="U157" si="220">STDEV(L156:T156)/SQRT(COUNT(L156:T156))</f>
        <v>252.33117446113999</v>
      </c>
      <c r="V157" s="409"/>
      <c r="W157" s="230"/>
      <c r="X157" s="230"/>
      <c r="Y157" s="230"/>
      <c r="Z157" s="230"/>
      <c r="AA157" s="230"/>
      <c r="AB157" s="230"/>
      <c r="AC157" s="230"/>
      <c r="AD157" s="230"/>
      <c r="AE157" s="230"/>
      <c r="AF157" s="230"/>
      <c r="AG157" s="92"/>
      <c r="AH157" s="92"/>
      <c r="AI157" s="92"/>
      <c r="AJ157" s="92"/>
      <c r="AK157" s="92"/>
      <c r="AL157" s="92"/>
      <c r="AM157" s="92"/>
      <c r="AN157" s="92"/>
      <c r="AO157" s="92"/>
      <c r="AP157" s="92"/>
      <c r="AQ157" s="92"/>
      <c r="AR157" s="231"/>
    </row>
    <row r="158" spans="1:44">
      <c r="A158" s="233">
        <v>43725</v>
      </c>
      <c r="B158" s="234">
        <v>2.02946759259259</v>
      </c>
      <c r="C158" s="408">
        <v>215</v>
      </c>
      <c r="D158" s="226">
        <v>684</v>
      </c>
      <c r="E158" s="226">
        <v>588</v>
      </c>
      <c r="F158" s="226">
        <v>340</v>
      </c>
      <c r="G158" s="226">
        <v>234</v>
      </c>
      <c r="H158" s="226">
        <v>115</v>
      </c>
      <c r="I158" s="226">
        <v>64</v>
      </c>
      <c r="J158" s="226">
        <v>170</v>
      </c>
      <c r="K158" s="226">
        <v>423</v>
      </c>
      <c r="L158" s="107"/>
      <c r="M158" s="160"/>
      <c r="N158" s="160"/>
      <c r="O158" s="160"/>
      <c r="P158" s="160"/>
      <c r="Q158" s="160"/>
      <c r="R158" s="160"/>
      <c r="S158" s="160"/>
      <c r="T158" s="160"/>
      <c r="U158" s="232"/>
      <c r="V158" s="409"/>
      <c r="W158" s="230"/>
      <c r="X158" s="230"/>
      <c r="Y158" s="230"/>
      <c r="Z158" s="230"/>
      <c r="AA158" s="230"/>
      <c r="AB158" s="230"/>
      <c r="AC158" s="230"/>
      <c r="AD158" s="230"/>
      <c r="AE158" s="230"/>
      <c r="AF158" s="230"/>
      <c r="AG158" s="92"/>
      <c r="AH158" s="92"/>
      <c r="AI158" s="92"/>
      <c r="AJ158" s="92"/>
      <c r="AK158" s="92"/>
      <c r="AL158" s="92"/>
      <c r="AM158" s="92"/>
      <c r="AN158" s="92"/>
      <c r="AO158" s="92"/>
      <c r="AP158" s="92"/>
      <c r="AQ158" s="92"/>
      <c r="AR158" s="231"/>
    </row>
    <row r="159" spans="1:44">
      <c r="A159" s="233">
        <v>43725</v>
      </c>
      <c r="B159" s="234">
        <v>2.0433564814814802</v>
      </c>
      <c r="C159" s="408">
        <v>38</v>
      </c>
      <c r="D159" s="226">
        <v>741</v>
      </c>
      <c r="E159" s="226">
        <v>407</v>
      </c>
      <c r="F159" s="226">
        <v>479</v>
      </c>
      <c r="G159" s="226">
        <v>137</v>
      </c>
      <c r="H159" s="226">
        <v>60</v>
      </c>
      <c r="I159" s="226">
        <v>347</v>
      </c>
      <c r="J159" s="226">
        <v>355</v>
      </c>
      <c r="K159" s="226">
        <v>114</v>
      </c>
      <c r="L159" s="107">
        <f t="shared" ref="L159:P159" si="221">SUM(C159:C161)</f>
        <v>833</v>
      </c>
      <c r="M159" s="160">
        <f t="shared" si="221"/>
        <v>1295</v>
      </c>
      <c r="N159" s="160">
        <f t="shared" si="221"/>
        <v>1030</v>
      </c>
      <c r="O159" s="160">
        <f t="shared" si="221"/>
        <v>1380</v>
      </c>
      <c r="P159" s="160">
        <f t="shared" si="221"/>
        <v>1052</v>
      </c>
      <c r="Q159" s="160">
        <f t="shared" ref="Q159" si="222">SUM(H159:H161)</f>
        <v>779</v>
      </c>
      <c r="R159" s="160">
        <f t="shared" ref="R159" si="223">SUM(I159:I161)</f>
        <v>1201</v>
      </c>
      <c r="S159" s="160">
        <f t="shared" ref="S159" si="224">SUM(J159:J161)</f>
        <v>831</v>
      </c>
      <c r="T159" s="160">
        <f t="shared" ref="T159" si="225">SUM(K159:K161)</f>
        <v>1757</v>
      </c>
      <c r="U159" s="232">
        <f t="shared" ref="U159" si="226">AVERAGE(L159:T159)</f>
        <v>1128.6666666666667</v>
      </c>
      <c r="V159" s="409"/>
      <c r="W159" s="230"/>
      <c r="X159" s="230"/>
      <c r="Y159" s="230"/>
      <c r="Z159" s="230"/>
      <c r="AA159" s="230"/>
      <c r="AB159" s="230"/>
      <c r="AC159" s="230"/>
      <c r="AD159" s="230"/>
      <c r="AE159" s="230"/>
      <c r="AF159" s="230"/>
      <c r="AG159" s="92"/>
      <c r="AH159" s="92"/>
      <c r="AI159" s="92"/>
      <c r="AJ159" s="92"/>
      <c r="AK159" s="92"/>
      <c r="AL159" s="92"/>
      <c r="AM159" s="92"/>
      <c r="AN159" s="92"/>
      <c r="AO159" s="92"/>
      <c r="AP159" s="92"/>
      <c r="AQ159" s="92"/>
      <c r="AR159" s="231"/>
    </row>
    <row r="160" spans="1:44">
      <c r="A160" s="233">
        <v>43725</v>
      </c>
      <c r="B160" s="234">
        <v>2.0572453703703699</v>
      </c>
      <c r="C160" s="408">
        <v>169</v>
      </c>
      <c r="D160" s="226">
        <v>103</v>
      </c>
      <c r="E160" s="226">
        <v>382</v>
      </c>
      <c r="F160" s="226">
        <v>517</v>
      </c>
      <c r="G160" s="226">
        <v>287</v>
      </c>
      <c r="H160" s="226">
        <v>90</v>
      </c>
      <c r="I160" s="226">
        <v>307</v>
      </c>
      <c r="J160" s="226">
        <v>314</v>
      </c>
      <c r="K160" s="226">
        <v>1211</v>
      </c>
      <c r="L160" s="107"/>
      <c r="M160" s="160"/>
      <c r="N160" s="160"/>
      <c r="O160" s="160"/>
      <c r="P160" s="160"/>
      <c r="Q160" s="160"/>
      <c r="R160" s="160"/>
      <c r="S160" s="160"/>
      <c r="T160" s="160"/>
      <c r="U160" s="232">
        <f t="shared" ref="U160" si="227">STDEV(L159:T159)/SQRT(COUNT(L159:T159))</f>
        <v>105.7233023825243</v>
      </c>
      <c r="V160" s="409"/>
      <c r="W160" s="230"/>
      <c r="X160" s="230"/>
      <c r="Y160" s="230"/>
      <c r="Z160" s="230"/>
      <c r="AA160" s="230"/>
      <c r="AB160" s="230"/>
      <c r="AC160" s="230"/>
      <c r="AD160" s="230"/>
      <c r="AE160" s="230"/>
      <c r="AF160" s="230"/>
      <c r="AG160" s="92"/>
      <c r="AH160" s="92"/>
      <c r="AI160" s="92"/>
      <c r="AJ160" s="92"/>
      <c r="AK160" s="92"/>
      <c r="AL160" s="92"/>
      <c r="AM160" s="92"/>
      <c r="AN160" s="92"/>
      <c r="AO160" s="92"/>
      <c r="AP160" s="92"/>
      <c r="AQ160" s="92"/>
      <c r="AR160" s="231"/>
    </row>
    <row r="161" spans="1:44">
      <c r="A161" s="233">
        <v>43725</v>
      </c>
      <c r="B161" s="234">
        <v>2.0711342592592601</v>
      </c>
      <c r="C161" s="408">
        <v>626</v>
      </c>
      <c r="D161" s="226">
        <v>451</v>
      </c>
      <c r="E161" s="226">
        <v>241</v>
      </c>
      <c r="F161" s="226">
        <v>384</v>
      </c>
      <c r="G161" s="226">
        <v>628</v>
      </c>
      <c r="H161" s="226">
        <v>629</v>
      </c>
      <c r="I161" s="226">
        <v>547</v>
      </c>
      <c r="J161" s="226">
        <v>162</v>
      </c>
      <c r="K161" s="226">
        <v>432</v>
      </c>
      <c r="L161" s="107"/>
      <c r="M161" s="160"/>
      <c r="N161" s="160"/>
      <c r="O161" s="160"/>
      <c r="P161" s="160"/>
      <c r="Q161" s="160"/>
      <c r="R161" s="160"/>
      <c r="S161" s="160"/>
      <c r="T161" s="160"/>
      <c r="U161" s="232"/>
      <c r="V161" s="409"/>
      <c r="W161" s="230"/>
      <c r="X161" s="230"/>
      <c r="Y161" s="230"/>
      <c r="Z161" s="230"/>
      <c r="AA161" s="230"/>
      <c r="AB161" s="230"/>
      <c r="AC161" s="230"/>
      <c r="AD161" s="230"/>
      <c r="AE161" s="230"/>
      <c r="AF161" s="230"/>
      <c r="AG161" s="92"/>
      <c r="AH161" s="92"/>
      <c r="AI161" s="92"/>
      <c r="AJ161" s="92"/>
      <c r="AK161" s="92"/>
      <c r="AL161" s="92"/>
      <c r="AM161" s="92"/>
      <c r="AN161" s="92"/>
      <c r="AO161" s="92"/>
      <c r="AP161" s="92"/>
      <c r="AQ161" s="92"/>
      <c r="AR161" s="231"/>
    </row>
    <row r="162" spans="1:44">
      <c r="A162" s="233">
        <v>43725</v>
      </c>
      <c r="B162" s="234">
        <v>2.0850231481481498</v>
      </c>
      <c r="C162" s="408">
        <v>896</v>
      </c>
      <c r="D162" s="226">
        <v>326</v>
      </c>
      <c r="E162" s="226">
        <v>943</v>
      </c>
      <c r="F162" s="226">
        <v>271</v>
      </c>
      <c r="G162" s="226">
        <v>39</v>
      </c>
      <c r="H162" s="226">
        <v>756</v>
      </c>
      <c r="I162" s="226">
        <v>11</v>
      </c>
      <c r="J162" s="226">
        <v>37</v>
      </c>
      <c r="K162" s="226">
        <v>80</v>
      </c>
      <c r="L162" s="107">
        <f t="shared" ref="L162:P162" si="228">SUM(C162:C164)</f>
        <v>1525</v>
      </c>
      <c r="M162" s="160">
        <f t="shared" si="228"/>
        <v>1300</v>
      </c>
      <c r="N162" s="160">
        <f t="shared" si="228"/>
        <v>2372</v>
      </c>
      <c r="O162" s="160">
        <f t="shared" si="228"/>
        <v>838</v>
      </c>
      <c r="P162" s="160">
        <f t="shared" si="228"/>
        <v>647</v>
      </c>
      <c r="Q162" s="160">
        <f t="shared" ref="Q162" si="229">SUM(H162:H164)</f>
        <v>1808</v>
      </c>
      <c r="R162" s="160">
        <f t="shared" ref="R162" si="230">SUM(I162:I164)</f>
        <v>78</v>
      </c>
      <c r="S162" s="160">
        <f t="shared" ref="S162" si="231">SUM(J162:J164)</f>
        <v>1932</v>
      </c>
      <c r="T162" s="160">
        <f t="shared" ref="T162" si="232">SUM(K162:K164)</f>
        <v>1123</v>
      </c>
      <c r="U162" s="232">
        <f t="shared" ref="U162" si="233">AVERAGE(L162:T162)</f>
        <v>1291.4444444444443</v>
      </c>
      <c r="V162" s="409"/>
      <c r="W162" s="230"/>
      <c r="X162" s="230"/>
      <c r="Y162" s="230"/>
      <c r="Z162" s="230"/>
      <c r="AA162" s="230"/>
      <c r="AB162" s="230"/>
      <c r="AC162" s="230"/>
      <c r="AD162" s="230"/>
      <c r="AE162" s="230"/>
      <c r="AF162" s="230"/>
      <c r="AG162" s="92"/>
      <c r="AH162" s="92"/>
      <c r="AI162" s="92"/>
      <c r="AJ162" s="92"/>
      <c r="AK162" s="92"/>
      <c r="AL162" s="92"/>
      <c r="AM162" s="92"/>
      <c r="AN162" s="92"/>
      <c r="AO162" s="92"/>
      <c r="AP162" s="92"/>
      <c r="AQ162" s="92"/>
      <c r="AR162" s="231"/>
    </row>
    <row r="163" spans="1:44">
      <c r="A163" s="233">
        <v>43725</v>
      </c>
      <c r="B163" s="234">
        <v>2.0989120370370302</v>
      </c>
      <c r="C163" s="408">
        <v>57</v>
      </c>
      <c r="D163" s="226">
        <v>62</v>
      </c>
      <c r="E163" s="226">
        <v>1116</v>
      </c>
      <c r="F163" s="226">
        <v>162</v>
      </c>
      <c r="G163" s="226">
        <v>340</v>
      </c>
      <c r="H163" s="226">
        <v>426</v>
      </c>
      <c r="I163" s="226">
        <v>39</v>
      </c>
      <c r="J163" s="226">
        <v>618</v>
      </c>
      <c r="K163" s="226">
        <v>508</v>
      </c>
      <c r="L163" s="107"/>
      <c r="M163" s="160"/>
      <c r="N163" s="160"/>
      <c r="O163" s="160"/>
      <c r="P163" s="160"/>
      <c r="Q163" s="160"/>
      <c r="R163" s="160"/>
      <c r="S163" s="160"/>
      <c r="T163" s="160"/>
      <c r="U163" s="232">
        <f t="shared" ref="U163" si="234">STDEV(L162:T162)/SQRT(COUNT(L162:T162))</f>
        <v>236.32323151371813</v>
      </c>
      <c r="V163" s="409"/>
      <c r="W163" s="230"/>
      <c r="X163" s="230"/>
      <c r="Y163" s="230"/>
      <c r="Z163" s="230"/>
      <c r="AA163" s="230"/>
      <c r="AB163" s="230"/>
      <c r="AC163" s="230"/>
      <c r="AD163" s="230"/>
      <c r="AE163" s="230"/>
      <c r="AF163" s="230"/>
      <c r="AG163" s="92"/>
      <c r="AH163" s="92"/>
      <c r="AI163" s="92"/>
      <c r="AJ163" s="92"/>
      <c r="AK163" s="92"/>
      <c r="AL163" s="92"/>
      <c r="AM163" s="92"/>
      <c r="AN163" s="92"/>
      <c r="AO163" s="92"/>
      <c r="AP163" s="92"/>
      <c r="AQ163" s="92"/>
      <c r="AR163" s="231"/>
    </row>
    <row r="164" spans="1:44">
      <c r="A164" s="233">
        <v>43725</v>
      </c>
      <c r="B164" s="234">
        <v>2.1128009259259199</v>
      </c>
      <c r="C164" s="408">
        <v>572</v>
      </c>
      <c r="D164" s="226">
        <v>912</v>
      </c>
      <c r="E164" s="226">
        <v>313</v>
      </c>
      <c r="F164" s="226">
        <v>405</v>
      </c>
      <c r="G164" s="226">
        <v>268</v>
      </c>
      <c r="H164" s="226">
        <v>626</v>
      </c>
      <c r="I164" s="226">
        <v>28</v>
      </c>
      <c r="J164" s="226">
        <v>1277</v>
      </c>
      <c r="K164" s="226">
        <v>535</v>
      </c>
      <c r="L164" s="107"/>
      <c r="M164" s="160"/>
      <c r="N164" s="160"/>
      <c r="O164" s="160"/>
      <c r="P164" s="160"/>
      <c r="Q164" s="160"/>
      <c r="R164" s="160"/>
      <c r="S164" s="160"/>
      <c r="T164" s="160"/>
      <c r="U164" s="232"/>
      <c r="V164" s="409"/>
      <c r="W164" s="230"/>
      <c r="X164" s="230"/>
      <c r="Y164" s="230"/>
      <c r="Z164" s="230"/>
      <c r="AA164" s="230"/>
      <c r="AB164" s="230"/>
      <c r="AC164" s="230"/>
      <c r="AD164" s="230"/>
      <c r="AE164" s="230"/>
      <c r="AF164" s="230"/>
      <c r="AG164" s="92"/>
      <c r="AH164" s="92"/>
      <c r="AI164" s="92"/>
      <c r="AJ164" s="92"/>
      <c r="AK164" s="92"/>
      <c r="AL164" s="92"/>
      <c r="AM164" s="92"/>
      <c r="AN164" s="92"/>
      <c r="AO164" s="92"/>
      <c r="AP164" s="92"/>
      <c r="AQ164" s="92"/>
      <c r="AR164" s="231"/>
    </row>
    <row r="165" spans="1:44">
      <c r="A165" s="233">
        <v>43725</v>
      </c>
      <c r="B165" s="234">
        <v>2.1266898148148101</v>
      </c>
      <c r="C165" s="408">
        <v>724</v>
      </c>
      <c r="D165" s="226">
        <v>1290</v>
      </c>
      <c r="E165" s="226">
        <v>211</v>
      </c>
      <c r="F165" s="226">
        <v>623</v>
      </c>
      <c r="G165" s="226">
        <v>773</v>
      </c>
      <c r="H165" s="226">
        <v>316</v>
      </c>
      <c r="I165" s="226">
        <v>450</v>
      </c>
      <c r="J165" s="226">
        <v>1009</v>
      </c>
      <c r="K165" s="226">
        <v>496</v>
      </c>
      <c r="L165" s="107">
        <f t="shared" ref="L165:P165" si="235">SUM(C165:C167)</f>
        <v>1254</v>
      </c>
      <c r="M165" s="160">
        <f t="shared" si="235"/>
        <v>2193</v>
      </c>
      <c r="N165" s="160">
        <f t="shared" si="235"/>
        <v>1796</v>
      </c>
      <c r="O165" s="160">
        <f t="shared" si="235"/>
        <v>1594</v>
      </c>
      <c r="P165" s="160">
        <f t="shared" si="235"/>
        <v>1302</v>
      </c>
      <c r="Q165" s="160">
        <f t="shared" ref="Q165" si="236">SUM(H165:H167)</f>
        <v>691</v>
      </c>
      <c r="R165" s="160">
        <f t="shared" ref="R165" si="237">SUM(I165:I167)</f>
        <v>964</v>
      </c>
      <c r="S165" s="160">
        <f t="shared" ref="S165" si="238">SUM(J165:J167)</f>
        <v>2722</v>
      </c>
      <c r="T165" s="160">
        <f t="shared" ref="T165" si="239">SUM(K165:K167)</f>
        <v>2394</v>
      </c>
      <c r="U165" s="232">
        <f t="shared" ref="U165" si="240">AVERAGE(L165:T165)</f>
        <v>1656.6666666666667</v>
      </c>
      <c r="V165" s="409"/>
      <c r="W165" s="230"/>
      <c r="X165" s="230"/>
      <c r="Y165" s="230"/>
      <c r="Z165" s="230"/>
      <c r="AA165" s="230"/>
      <c r="AB165" s="230"/>
      <c r="AC165" s="230"/>
      <c r="AD165" s="230"/>
      <c r="AE165" s="230"/>
      <c r="AF165" s="230"/>
      <c r="AG165" s="92"/>
      <c r="AH165" s="92"/>
      <c r="AI165" s="92"/>
      <c r="AJ165" s="92"/>
      <c r="AK165" s="92"/>
      <c r="AL165" s="92"/>
      <c r="AM165" s="92"/>
      <c r="AN165" s="92"/>
      <c r="AO165" s="92"/>
      <c r="AP165" s="92"/>
      <c r="AQ165" s="92"/>
      <c r="AR165" s="231"/>
    </row>
    <row r="166" spans="1:44">
      <c r="A166" s="233">
        <v>43725</v>
      </c>
      <c r="B166" s="234">
        <v>2.1405787037036998</v>
      </c>
      <c r="C166" s="408">
        <v>58</v>
      </c>
      <c r="D166" s="226">
        <v>215</v>
      </c>
      <c r="E166" s="226">
        <v>1251</v>
      </c>
      <c r="F166" s="226">
        <v>543</v>
      </c>
      <c r="G166" s="226">
        <v>346</v>
      </c>
      <c r="H166" s="226">
        <v>143</v>
      </c>
      <c r="I166" s="226">
        <v>362</v>
      </c>
      <c r="J166" s="226">
        <v>1000</v>
      </c>
      <c r="K166" s="226">
        <v>404</v>
      </c>
      <c r="L166" s="107"/>
      <c r="M166" s="160"/>
      <c r="N166" s="160"/>
      <c r="O166" s="160"/>
      <c r="P166" s="160"/>
      <c r="Q166" s="160"/>
      <c r="R166" s="160"/>
      <c r="S166" s="160"/>
      <c r="T166" s="160"/>
      <c r="U166" s="232">
        <f t="shared" ref="U166" si="241">STDEV(L165:T165)/SQRT(COUNT(L165:T165))</f>
        <v>226.37904545744118</v>
      </c>
      <c r="V166" s="409"/>
      <c r="W166" s="230"/>
      <c r="X166" s="230"/>
      <c r="Y166" s="230"/>
      <c r="Z166" s="230"/>
      <c r="AA166" s="230"/>
      <c r="AB166" s="230"/>
      <c r="AC166" s="230"/>
      <c r="AD166" s="230"/>
      <c r="AE166" s="230"/>
      <c r="AF166" s="230"/>
      <c r="AG166" s="92"/>
      <c r="AH166" s="92"/>
      <c r="AI166" s="92"/>
      <c r="AJ166" s="92"/>
      <c r="AK166" s="92"/>
      <c r="AL166" s="92"/>
      <c r="AM166" s="92"/>
      <c r="AN166" s="92"/>
      <c r="AO166" s="92"/>
      <c r="AP166" s="92"/>
      <c r="AQ166" s="92"/>
      <c r="AR166" s="231"/>
    </row>
    <row r="167" spans="1:44">
      <c r="A167" s="233">
        <v>43725</v>
      </c>
      <c r="B167" s="234">
        <v>2.15446759259259</v>
      </c>
      <c r="C167" s="408">
        <v>472</v>
      </c>
      <c r="D167" s="226">
        <v>688</v>
      </c>
      <c r="E167" s="226">
        <v>334</v>
      </c>
      <c r="F167" s="226">
        <v>428</v>
      </c>
      <c r="G167" s="226">
        <v>183</v>
      </c>
      <c r="H167" s="226">
        <v>232</v>
      </c>
      <c r="I167" s="226">
        <v>152</v>
      </c>
      <c r="J167" s="226">
        <v>713</v>
      </c>
      <c r="K167" s="226">
        <v>1494</v>
      </c>
      <c r="L167" s="107"/>
      <c r="M167" s="160"/>
      <c r="N167" s="160"/>
      <c r="O167" s="160"/>
      <c r="P167" s="160"/>
      <c r="Q167" s="160"/>
      <c r="R167" s="160"/>
      <c r="S167" s="160"/>
      <c r="T167" s="160"/>
      <c r="U167" s="232"/>
      <c r="V167" s="409"/>
      <c r="W167" s="230"/>
      <c r="X167" s="230"/>
      <c r="Y167" s="230"/>
      <c r="Z167" s="230"/>
      <c r="AA167" s="230"/>
      <c r="AB167" s="230"/>
      <c r="AC167" s="230"/>
      <c r="AD167" s="230"/>
      <c r="AE167" s="230"/>
      <c r="AF167" s="230"/>
      <c r="AG167" s="92"/>
      <c r="AH167" s="92"/>
      <c r="AI167" s="92"/>
      <c r="AJ167" s="92"/>
      <c r="AK167" s="92"/>
      <c r="AL167" s="92"/>
      <c r="AM167" s="92"/>
      <c r="AN167" s="92"/>
      <c r="AO167" s="92"/>
      <c r="AP167" s="92"/>
      <c r="AQ167" s="92"/>
      <c r="AR167" s="231"/>
    </row>
    <row r="168" spans="1:44">
      <c r="A168" s="233">
        <v>43725</v>
      </c>
      <c r="B168" s="234">
        <v>2.1683564814814802</v>
      </c>
      <c r="C168" s="408">
        <v>362</v>
      </c>
      <c r="D168" s="226">
        <v>225</v>
      </c>
      <c r="E168" s="226">
        <v>739</v>
      </c>
      <c r="F168" s="226">
        <v>54</v>
      </c>
      <c r="G168" s="226">
        <v>321</v>
      </c>
      <c r="H168" s="226">
        <v>104</v>
      </c>
      <c r="I168" s="226">
        <v>362</v>
      </c>
      <c r="J168" s="226">
        <v>487</v>
      </c>
      <c r="K168" s="226">
        <v>213</v>
      </c>
      <c r="L168" s="107">
        <f t="shared" ref="L168:P168" si="242">SUM(C168:C170)</f>
        <v>929</v>
      </c>
      <c r="M168" s="160">
        <f t="shared" si="242"/>
        <v>551</v>
      </c>
      <c r="N168" s="160">
        <f t="shared" si="242"/>
        <v>3071</v>
      </c>
      <c r="O168" s="160">
        <f t="shared" si="242"/>
        <v>792</v>
      </c>
      <c r="P168" s="160">
        <f t="shared" si="242"/>
        <v>662</v>
      </c>
      <c r="Q168" s="160">
        <f t="shared" ref="Q168" si="243">SUM(H168:H170)</f>
        <v>1603</v>
      </c>
      <c r="R168" s="160">
        <f t="shared" ref="R168" si="244">SUM(I168:I170)</f>
        <v>819</v>
      </c>
      <c r="S168" s="160">
        <f t="shared" ref="S168" si="245">SUM(J168:J170)</f>
        <v>973</v>
      </c>
      <c r="T168" s="160">
        <f t="shared" ref="T168" si="246">SUM(K168:K170)</f>
        <v>899</v>
      </c>
      <c r="U168" s="232">
        <f t="shared" ref="U168" si="247">AVERAGE(L168:T168)</f>
        <v>1144.3333333333333</v>
      </c>
      <c r="V168" s="409"/>
      <c r="W168" s="230"/>
      <c r="X168" s="230"/>
      <c r="Y168" s="230"/>
      <c r="Z168" s="230"/>
      <c r="AA168" s="230"/>
      <c r="AB168" s="230"/>
      <c r="AC168" s="230"/>
      <c r="AD168" s="230"/>
      <c r="AE168" s="230"/>
      <c r="AF168" s="230"/>
      <c r="AG168" s="92"/>
      <c r="AH168" s="92"/>
      <c r="AI168" s="92"/>
      <c r="AJ168" s="92"/>
      <c r="AK168" s="92"/>
      <c r="AL168" s="92"/>
      <c r="AM168" s="92"/>
      <c r="AN168" s="92"/>
      <c r="AO168" s="92"/>
      <c r="AP168" s="92"/>
      <c r="AQ168" s="92"/>
      <c r="AR168" s="231"/>
    </row>
    <row r="169" spans="1:44">
      <c r="A169" s="233">
        <v>43725</v>
      </c>
      <c r="B169" s="234">
        <v>2.1822453703703699</v>
      </c>
      <c r="C169" s="408">
        <v>99</v>
      </c>
      <c r="D169" s="226">
        <v>93</v>
      </c>
      <c r="E169" s="226">
        <v>1344</v>
      </c>
      <c r="F169" s="226">
        <v>38</v>
      </c>
      <c r="G169" s="226">
        <v>61</v>
      </c>
      <c r="H169" s="226">
        <v>757</v>
      </c>
      <c r="I169" s="226">
        <v>238</v>
      </c>
      <c r="J169" s="226">
        <v>103</v>
      </c>
      <c r="K169" s="226">
        <v>465</v>
      </c>
      <c r="L169" s="107"/>
      <c r="M169" s="160"/>
      <c r="N169" s="160"/>
      <c r="O169" s="160"/>
      <c r="P169" s="160"/>
      <c r="Q169" s="160"/>
      <c r="R169" s="160"/>
      <c r="S169" s="160"/>
      <c r="T169" s="160"/>
      <c r="U169" s="232">
        <f t="shared" ref="U169" si="248">STDEV(L168:T168)/SQRT(COUNT(L168:T168))</f>
        <v>260.15492179340629</v>
      </c>
      <c r="V169" s="409"/>
      <c r="W169" s="230"/>
      <c r="X169" s="230"/>
      <c r="Y169" s="230"/>
      <c r="Z169" s="230"/>
      <c r="AA169" s="230"/>
      <c r="AB169" s="230"/>
      <c r="AC169" s="230"/>
      <c r="AD169" s="230"/>
      <c r="AE169" s="230"/>
      <c r="AF169" s="230"/>
      <c r="AG169" s="92"/>
      <c r="AH169" s="92"/>
      <c r="AI169" s="92"/>
      <c r="AJ169" s="92"/>
      <c r="AK169" s="92"/>
      <c r="AL169" s="92"/>
      <c r="AM169" s="92"/>
      <c r="AN169" s="92"/>
      <c r="AO169" s="92"/>
      <c r="AP169" s="92"/>
      <c r="AQ169" s="92"/>
      <c r="AR169" s="231"/>
    </row>
    <row r="170" spans="1:44">
      <c r="A170" s="233">
        <v>43725</v>
      </c>
      <c r="B170" s="234">
        <v>2.1961342592592601</v>
      </c>
      <c r="C170" s="408">
        <v>468</v>
      </c>
      <c r="D170" s="226">
        <v>233</v>
      </c>
      <c r="E170" s="226">
        <v>988</v>
      </c>
      <c r="F170" s="226">
        <v>700</v>
      </c>
      <c r="G170" s="226">
        <v>280</v>
      </c>
      <c r="H170" s="226">
        <v>742</v>
      </c>
      <c r="I170" s="226">
        <v>219</v>
      </c>
      <c r="J170" s="226">
        <v>383</v>
      </c>
      <c r="K170" s="226">
        <v>221</v>
      </c>
      <c r="L170" s="107"/>
      <c r="M170" s="160"/>
      <c r="N170" s="160"/>
      <c r="O170" s="160"/>
      <c r="P170" s="160"/>
      <c r="Q170" s="160"/>
      <c r="R170" s="160"/>
      <c r="S170" s="160"/>
      <c r="T170" s="160"/>
      <c r="U170" s="232"/>
      <c r="V170" s="409"/>
      <c r="W170" s="230"/>
      <c r="X170" s="230"/>
      <c r="Y170" s="230"/>
      <c r="Z170" s="230"/>
      <c r="AA170" s="230"/>
      <c r="AB170" s="230"/>
      <c r="AC170" s="230"/>
      <c r="AD170" s="230"/>
      <c r="AE170" s="230"/>
      <c r="AF170" s="230"/>
      <c r="AG170" s="92"/>
      <c r="AH170" s="92"/>
      <c r="AI170" s="92"/>
      <c r="AJ170" s="92"/>
      <c r="AK170" s="92"/>
      <c r="AL170" s="92"/>
      <c r="AM170" s="92"/>
      <c r="AN170" s="92"/>
      <c r="AO170" s="92"/>
      <c r="AP170" s="92"/>
      <c r="AQ170" s="92"/>
      <c r="AR170" s="231"/>
    </row>
    <row r="171" spans="1:44">
      <c r="A171" s="233">
        <v>43725</v>
      </c>
      <c r="B171" s="234">
        <v>2.21002314814814</v>
      </c>
      <c r="C171" s="408">
        <v>13</v>
      </c>
      <c r="D171" s="226">
        <v>82</v>
      </c>
      <c r="E171" s="226">
        <v>225</v>
      </c>
      <c r="F171" s="226">
        <v>676</v>
      </c>
      <c r="G171" s="226">
        <v>491</v>
      </c>
      <c r="H171" s="226">
        <v>69</v>
      </c>
      <c r="I171" s="226">
        <v>35</v>
      </c>
      <c r="J171" s="226">
        <v>303</v>
      </c>
      <c r="K171" s="226">
        <v>125</v>
      </c>
      <c r="L171" s="107">
        <f t="shared" ref="L171:P171" si="249">SUM(C171:C173)</f>
        <v>664</v>
      </c>
      <c r="M171" s="160">
        <f t="shared" si="249"/>
        <v>1078</v>
      </c>
      <c r="N171" s="160">
        <f t="shared" si="249"/>
        <v>1521</v>
      </c>
      <c r="O171" s="160">
        <f t="shared" si="249"/>
        <v>1128</v>
      </c>
      <c r="P171" s="160">
        <f t="shared" si="249"/>
        <v>1831</v>
      </c>
      <c r="Q171" s="160">
        <f t="shared" ref="Q171" si="250">SUM(H171:H173)</f>
        <v>515</v>
      </c>
      <c r="R171" s="160">
        <f t="shared" ref="R171" si="251">SUM(I171:I173)</f>
        <v>96</v>
      </c>
      <c r="S171" s="160">
        <f t="shared" ref="S171" si="252">SUM(J171:J173)</f>
        <v>1194</v>
      </c>
      <c r="T171" s="160">
        <f t="shared" ref="T171" si="253">SUM(K171:K173)</f>
        <v>1242</v>
      </c>
      <c r="U171" s="232">
        <f t="shared" ref="U171" si="254">AVERAGE(L171:T171)</f>
        <v>1029.8888888888889</v>
      </c>
      <c r="V171" s="409"/>
      <c r="W171" s="230"/>
      <c r="X171" s="230"/>
      <c r="Y171" s="230"/>
      <c r="Z171" s="230"/>
      <c r="AA171" s="230"/>
      <c r="AB171" s="230"/>
      <c r="AC171" s="230"/>
      <c r="AD171" s="230"/>
      <c r="AE171" s="230"/>
      <c r="AF171" s="230"/>
      <c r="AG171" s="92"/>
      <c r="AH171" s="92"/>
      <c r="AI171" s="92"/>
      <c r="AJ171" s="92"/>
      <c r="AK171" s="92"/>
      <c r="AL171" s="92"/>
      <c r="AM171" s="92"/>
      <c r="AN171" s="92"/>
      <c r="AO171" s="92"/>
      <c r="AP171" s="92"/>
      <c r="AQ171" s="92"/>
      <c r="AR171" s="231"/>
    </row>
    <row r="172" spans="1:44">
      <c r="A172" s="233">
        <v>43725</v>
      </c>
      <c r="B172" s="234">
        <v>2.2239120370370302</v>
      </c>
      <c r="C172" s="408">
        <v>30</v>
      </c>
      <c r="D172" s="226">
        <v>56</v>
      </c>
      <c r="E172" s="226">
        <v>258</v>
      </c>
      <c r="F172" s="226">
        <v>376</v>
      </c>
      <c r="G172" s="226">
        <v>521</v>
      </c>
      <c r="H172" s="226">
        <v>272</v>
      </c>
      <c r="I172" s="226">
        <v>52</v>
      </c>
      <c r="J172" s="226">
        <v>806</v>
      </c>
      <c r="K172" s="226">
        <v>952</v>
      </c>
      <c r="L172" s="107"/>
      <c r="M172" s="160"/>
      <c r="N172" s="160"/>
      <c r="O172" s="160"/>
      <c r="P172" s="160"/>
      <c r="Q172" s="160"/>
      <c r="R172" s="160"/>
      <c r="S172" s="160"/>
      <c r="T172" s="160"/>
      <c r="U172" s="232">
        <f t="shared" ref="U172" si="255">STDEV(L171:T171)/SQRT(COUNT(L171:T171))</f>
        <v>176.30335634011655</v>
      </c>
      <c r="V172" s="409"/>
      <c r="W172" s="230"/>
      <c r="X172" s="230"/>
      <c r="Y172" s="230"/>
      <c r="Z172" s="230"/>
      <c r="AA172" s="230"/>
      <c r="AB172" s="230"/>
      <c r="AC172" s="230"/>
      <c r="AD172" s="230"/>
      <c r="AE172" s="230"/>
      <c r="AF172" s="230"/>
      <c r="AG172" s="92"/>
      <c r="AH172" s="92"/>
      <c r="AI172" s="92"/>
      <c r="AJ172" s="92"/>
      <c r="AK172" s="92"/>
      <c r="AL172" s="92"/>
      <c r="AM172" s="92"/>
      <c r="AN172" s="92"/>
      <c r="AO172" s="92"/>
      <c r="AP172" s="92"/>
      <c r="AQ172" s="92"/>
      <c r="AR172" s="231"/>
    </row>
    <row r="173" spans="1:44">
      <c r="A173" s="233">
        <v>43725</v>
      </c>
      <c r="B173" s="234">
        <v>2.2378009259259199</v>
      </c>
      <c r="C173" s="408">
        <v>621</v>
      </c>
      <c r="D173" s="226">
        <v>940</v>
      </c>
      <c r="E173" s="226">
        <v>1038</v>
      </c>
      <c r="F173" s="226">
        <v>76</v>
      </c>
      <c r="G173" s="226">
        <v>819</v>
      </c>
      <c r="H173" s="226">
        <v>174</v>
      </c>
      <c r="I173" s="226">
        <v>9</v>
      </c>
      <c r="J173" s="226">
        <v>85</v>
      </c>
      <c r="K173" s="226">
        <v>165</v>
      </c>
      <c r="L173" s="107"/>
      <c r="M173" s="160"/>
      <c r="N173" s="160"/>
      <c r="O173" s="160"/>
      <c r="P173" s="160"/>
      <c r="Q173" s="160"/>
      <c r="R173" s="160"/>
      <c r="S173" s="160"/>
      <c r="T173" s="160"/>
      <c r="U173" s="232"/>
      <c r="V173" s="409"/>
      <c r="W173" s="230"/>
      <c r="X173" s="230"/>
      <c r="Y173" s="230"/>
      <c r="Z173" s="230"/>
      <c r="AA173" s="230"/>
      <c r="AB173" s="230"/>
      <c r="AC173" s="230"/>
      <c r="AD173" s="230"/>
      <c r="AE173" s="230"/>
      <c r="AF173" s="230"/>
      <c r="AG173" s="92"/>
      <c r="AH173" s="92"/>
      <c r="AI173" s="92"/>
      <c r="AJ173" s="92"/>
      <c r="AK173" s="92"/>
      <c r="AL173" s="92"/>
      <c r="AM173" s="92"/>
      <c r="AN173" s="92"/>
      <c r="AO173" s="92"/>
      <c r="AP173" s="92"/>
      <c r="AQ173" s="92"/>
      <c r="AR173" s="231"/>
    </row>
    <row r="174" spans="1:44">
      <c r="A174" s="223">
        <v>43725</v>
      </c>
      <c r="B174" s="224">
        <v>1.2516898148148099</v>
      </c>
      <c r="C174" s="408">
        <v>716</v>
      </c>
      <c r="D174" s="226">
        <v>208</v>
      </c>
      <c r="E174" s="226">
        <v>1009</v>
      </c>
      <c r="F174" s="226">
        <v>12</v>
      </c>
      <c r="G174" s="226">
        <v>150</v>
      </c>
      <c r="H174" s="226">
        <v>284</v>
      </c>
      <c r="I174" s="226">
        <v>62</v>
      </c>
      <c r="J174" s="226">
        <v>1135</v>
      </c>
      <c r="K174" s="226">
        <v>385</v>
      </c>
      <c r="L174" s="107">
        <f t="shared" ref="L174:P174" si="256">SUM(C174:C176)</f>
        <v>906</v>
      </c>
      <c r="M174" s="160">
        <f t="shared" si="256"/>
        <v>611</v>
      </c>
      <c r="N174" s="160">
        <f t="shared" si="256"/>
        <v>1148</v>
      </c>
      <c r="O174" s="160">
        <f t="shared" si="256"/>
        <v>993</v>
      </c>
      <c r="P174" s="160">
        <f t="shared" si="256"/>
        <v>1176</v>
      </c>
      <c r="Q174" s="160">
        <f t="shared" ref="Q174" si="257">SUM(H174:H176)</f>
        <v>967</v>
      </c>
      <c r="R174" s="160">
        <f t="shared" ref="R174" si="258">SUM(I174:I176)</f>
        <v>183</v>
      </c>
      <c r="S174" s="160">
        <f t="shared" ref="S174" si="259">SUM(J174:J176)</f>
        <v>1721</v>
      </c>
      <c r="T174" s="160">
        <f t="shared" ref="T174" si="260">SUM(K174:K176)</f>
        <v>660</v>
      </c>
      <c r="U174" s="232">
        <f t="shared" ref="U174" si="261">AVERAGE(L174:T174)</f>
        <v>929.44444444444446</v>
      </c>
      <c r="V174" s="409"/>
      <c r="W174" s="230"/>
      <c r="X174" s="230"/>
      <c r="Y174" s="230"/>
      <c r="Z174" s="230"/>
      <c r="AA174" s="230"/>
      <c r="AB174" s="230"/>
      <c r="AC174" s="230"/>
      <c r="AD174" s="230"/>
      <c r="AE174" s="230"/>
      <c r="AF174" s="230"/>
      <c r="AG174" s="92"/>
      <c r="AH174" s="92"/>
      <c r="AI174" s="92"/>
      <c r="AJ174" s="92"/>
      <c r="AK174" s="92"/>
      <c r="AL174" s="92"/>
      <c r="AM174" s="92"/>
      <c r="AN174" s="92"/>
      <c r="AO174" s="92"/>
      <c r="AP174" s="92"/>
      <c r="AQ174" s="92"/>
      <c r="AR174" s="231"/>
    </row>
    <row r="175" spans="1:44">
      <c r="A175" s="223">
        <v>43725</v>
      </c>
      <c r="B175" s="224">
        <v>1.2655787037037001</v>
      </c>
      <c r="C175" s="408">
        <v>163</v>
      </c>
      <c r="D175" s="226">
        <v>312</v>
      </c>
      <c r="E175" s="226">
        <v>56</v>
      </c>
      <c r="F175" s="226">
        <v>650</v>
      </c>
      <c r="G175" s="226">
        <v>206</v>
      </c>
      <c r="H175" s="226">
        <v>481</v>
      </c>
      <c r="I175" s="226">
        <v>12</v>
      </c>
      <c r="J175" s="226">
        <v>233</v>
      </c>
      <c r="K175" s="226">
        <v>181</v>
      </c>
      <c r="L175" s="107"/>
      <c r="M175" s="160"/>
      <c r="N175" s="160"/>
      <c r="O175" s="160"/>
      <c r="P175" s="160"/>
      <c r="Q175" s="160"/>
      <c r="R175" s="160"/>
      <c r="S175" s="160"/>
      <c r="T175" s="160"/>
      <c r="U175" s="232">
        <f t="shared" ref="U175" si="262">STDEV(L174:T174)/SQRT(COUNT(L174:T174))</f>
        <v>142.99874815993545</v>
      </c>
      <c r="V175" s="409"/>
      <c r="W175" s="230"/>
      <c r="X175" s="230"/>
      <c r="Y175" s="230"/>
      <c r="Z175" s="230"/>
      <c r="AA175" s="230"/>
      <c r="AB175" s="230"/>
      <c r="AC175" s="230"/>
      <c r="AD175" s="230"/>
      <c r="AE175" s="230"/>
      <c r="AF175" s="230"/>
      <c r="AG175" s="92"/>
      <c r="AH175" s="92"/>
      <c r="AI175" s="92"/>
      <c r="AJ175" s="92"/>
      <c r="AK175" s="92"/>
      <c r="AL175" s="92"/>
      <c r="AM175" s="92"/>
      <c r="AN175" s="92"/>
      <c r="AO175" s="92"/>
      <c r="AP175" s="92"/>
      <c r="AQ175" s="92"/>
      <c r="AR175" s="231"/>
    </row>
    <row r="176" spans="1:44">
      <c r="A176" s="223">
        <v>43725</v>
      </c>
      <c r="B176" s="224">
        <v>1.27946759259259</v>
      </c>
      <c r="C176" s="408">
        <v>27</v>
      </c>
      <c r="D176" s="226">
        <v>91</v>
      </c>
      <c r="E176" s="226">
        <v>83</v>
      </c>
      <c r="F176" s="226">
        <v>331</v>
      </c>
      <c r="G176" s="226">
        <v>820</v>
      </c>
      <c r="H176" s="226">
        <v>202</v>
      </c>
      <c r="I176" s="226">
        <v>109</v>
      </c>
      <c r="J176" s="226">
        <v>353</v>
      </c>
      <c r="K176" s="226">
        <v>94</v>
      </c>
      <c r="L176" s="107"/>
      <c r="M176" s="160"/>
      <c r="N176" s="160"/>
      <c r="O176" s="160"/>
      <c r="P176" s="160"/>
      <c r="Q176" s="160"/>
      <c r="R176" s="160"/>
      <c r="S176" s="160"/>
      <c r="T176" s="160"/>
      <c r="U176" s="232"/>
      <c r="V176" s="409"/>
      <c r="W176" s="230"/>
      <c r="X176" s="230"/>
      <c r="Y176" s="230"/>
      <c r="Z176" s="230"/>
      <c r="AA176" s="230"/>
      <c r="AB176" s="230"/>
      <c r="AC176" s="230"/>
      <c r="AD176" s="230"/>
      <c r="AE176" s="230"/>
      <c r="AF176" s="230"/>
      <c r="AG176" s="92"/>
      <c r="AH176" s="92"/>
      <c r="AI176" s="92"/>
      <c r="AJ176" s="92"/>
      <c r="AK176" s="92"/>
      <c r="AL176" s="92"/>
      <c r="AM176" s="92"/>
      <c r="AN176" s="92"/>
      <c r="AO176" s="92"/>
      <c r="AP176" s="92"/>
      <c r="AQ176" s="92"/>
      <c r="AR176" s="231"/>
    </row>
    <row r="177" spans="1:44">
      <c r="A177" s="223">
        <v>43725</v>
      </c>
      <c r="B177" s="224">
        <v>1.29335648148148</v>
      </c>
      <c r="C177" s="408">
        <v>16</v>
      </c>
      <c r="D177" s="226">
        <v>80</v>
      </c>
      <c r="E177" s="226">
        <v>579</v>
      </c>
      <c r="F177" s="226">
        <v>66</v>
      </c>
      <c r="G177" s="226">
        <v>224</v>
      </c>
      <c r="H177" s="226">
        <v>185</v>
      </c>
      <c r="I177" s="226">
        <v>78</v>
      </c>
      <c r="J177" s="226">
        <v>53</v>
      </c>
      <c r="K177" s="226">
        <v>649</v>
      </c>
      <c r="L177" s="107">
        <f t="shared" ref="L177:P177" si="263">SUM(C177:C179)</f>
        <v>57</v>
      </c>
      <c r="M177" s="160">
        <f t="shared" si="263"/>
        <v>865</v>
      </c>
      <c r="N177" s="160">
        <f t="shared" si="263"/>
        <v>1207</v>
      </c>
      <c r="O177" s="160">
        <f t="shared" si="263"/>
        <v>129</v>
      </c>
      <c r="P177" s="160">
        <f t="shared" si="263"/>
        <v>714</v>
      </c>
      <c r="Q177" s="160">
        <f t="shared" ref="Q177" si="264">SUM(H177:H179)</f>
        <v>265</v>
      </c>
      <c r="R177" s="160">
        <f t="shared" ref="R177" si="265">SUM(I177:I179)</f>
        <v>412</v>
      </c>
      <c r="S177" s="160">
        <f t="shared" ref="S177" si="266">SUM(J177:J179)</f>
        <v>2848</v>
      </c>
      <c r="T177" s="160">
        <f t="shared" ref="T177" si="267">SUM(K177:K179)</f>
        <v>723</v>
      </c>
      <c r="U177" s="232">
        <f t="shared" ref="U177" si="268">AVERAGE(L177:T177)</f>
        <v>802.22222222222217</v>
      </c>
      <c r="V177" s="409"/>
      <c r="W177" s="230"/>
      <c r="X177" s="230"/>
      <c r="Y177" s="230"/>
      <c r="Z177" s="230"/>
      <c r="AA177" s="230"/>
      <c r="AB177" s="230"/>
      <c r="AC177" s="230"/>
      <c r="AD177" s="230"/>
      <c r="AE177" s="230"/>
      <c r="AF177" s="230"/>
      <c r="AG177" s="92"/>
      <c r="AH177" s="92"/>
      <c r="AI177" s="92"/>
      <c r="AJ177" s="92"/>
      <c r="AK177" s="92"/>
      <c r="AL177" s="92"/>
      <c r="AM177" s="92"/>
      <c r="AN177" s="92"/>
      <c r="AO177" s="92"/>
      <c r="AP177" s="92"/>
      <c r="AQ177" s="92"/>
      <c r="AR177" s="231"/>
    </row>
    <row r="178" spans="1:44">
      <c r="A178" s="223">
        <v>43725</v>
      </c>
      <c r="B178" s="224">
        <v>1.3072453703703699</v>
      </c>
      <c r="C178" s="408">
        <v>18</v>
      </c>
      <c r="D178" s="226">
        <v>79</v>
      </c>
      <c r="E178" s="226">
        <v>276</v>
      </c>
      <c r="F178" s="226">
        <v>42</v>
      </c>
      <c r="G178" s="226">
        <v>42</v>
      </c>
      <c r="H178" s="226">
        <v>35</v>
      </c>
      <c r="I178" s="226">
        <v>23</v>
      </c>
      <c r="J178" s="226">
        <v>835</v>
      </c>
      <c r="K178" s="226">
        <v>21</v>
      </c>
      <c r="L178" s="107"/>
      <c r="M178" s="160"/>
      <c r="N178" s="160"/>
      <c r="O178" s="160"/>
      <c r="P178" s="160"/>
      <c r="Q178" s="160"/>
      <c r="R178" s="160"/>
      <c r="S178" s="160"/>
      <c r="T178" s="160"/>
      <c r="U178" s="232">
        <f t="shared" ref="U178" si="269">STDEV(L177:T177)/SQRT(COUNT(L177:T177))</f>
        <v>284.22696221397212</v>
      </c>
      <c r="V178" s="409"/>
      <c r="W178" s="230"/>
      <c r="X178" s="230"/>
      <c r="Y178" s="230"/>
      <c r="Z178" s="230"/>
      <c r="AA178" s="230"/>
      <c r="AB178" s="230"/>
      <c r="AC178" s="230"/>
      <c r="AD178" s="230"/>
      <c r="AE178" s="230"/>
      <c r="AF178" s="230"/>
      <c r="AG178" s="92"/>
      <c r="AH178" s="92"/>
      <c r="AI178" s="92"/>
      <c r="AJ178" s="92"/>
      <c r="AK178" s="92"/>
      <c r="AL178" s="92"/>
      <c r="AM178" s="92"/>
      <c r="AN178" s="92"/>
      <c r="AO178" s="92"/>
      <c r="AP178" s="92"/>
      <c r="AQ178" s="92"/>
      <c r="AR178" s="231"/>
    </row>
    <row r="179" spans="1:44">
      <c r="A179" s="223">
        <v>43725</v>
      </c>
      <c r="B179" s="224">
        <v>1.3211342592592601</v>
      </c>
      <c r="C179" s="408">
        <v>23</v>
      </c>
      <c r="D179" s="226">
        <v>706</v>
      </c>
      <c r="E179" s="226">
        <v>352</v>
      </c>
      <c r="F179" s="226">
        <v>21</v>
      </c>
      <c r="G179" s="226">
        <v>448</v>
      </c>
      <c r="H179" s="226">
        <v>45</v>
      </c>
      <c r="I179" s="226">
        <v>311</v>
      </c>
      <c r="J179" s="226">
        <v>1960</v>
      </c>
      <c r="K179" s="226">
        <v>53</v>
      </c>
      <c r="L179" s="107"/>
      <c r="M179" s="160"/>
      <c r="N179" s="160"/>
      <c r="O179" s="160"/>
      <c r="P179" s="160"/>
      <c r="Q179" s="160"/>
      <c r="R179" s="160"/>
      <c r="S179" s="160"/>
      <c r="T179" s="160"/>
      <c r="U179" s="232"/>
      <c r="V179" s="409"/>
      <c r="W179" s="230"/>
      <c r="X179" s="230"/>
      <c r="Y179" s="230"/>
      <c r="Z179" s="230"/>
      <c r="AA179" s="230"/>
      <c r="AB179" s="230"/>
      <c r="AC179" s="230"/>
      <c r="AD179" s="230"/>
      <c r="AE179" s="230"/>
      <c r="AF179" s="230"/>
      <c r="AG179" s="92"/>
      <c r="AH179" s="92"/>
      <c r="AI179" s="92"/>
      <c r="AJ179" s="92"/>
      <c r="AK179" s="92"/>
      <c r="AL179" s="92"/>
      <c r="AM179" s="92"/>
      <c r="AN179" s="92"/>
      <c r="AO179" s="92"/>
      <c r="AP179" s="92"/>
      <c r="AQ179" s="92"/>
      <c r="AR179" s="231"/>
    </row>
    <row r="180" spans="1:44">
      <c r="A180" s="223">
        <v>43725</v>
      </c>
      <c r="B180" s="224">
        <v>1.33502314814815</v>
      </c>
      <c r="C180" s="408">
        <v>45</v>
      </c>
      <c r="D180" s="226">
        <v>397</v>
      </c>
      <c r="E180" s="226">
        <v>770</v>
      </c>
      <c r="F180" s="226">
        <v>290</v>
      </c>
      <c r="G180" s="226">
        <v>57</v>
      </c>
      <c r="H180" s="226">
        <v>83</v>
      </c>
      <c r="I180" s="226">
        <v>161</v>
      </c>
      <c r="J180" s="226">
        <v>565</v>
      </c>
      <c r="K180" s="226">
        <v>766</v>
      </c>
      <c r="L180" s="107">
        <f t="shared" ref="L180:P180" si="270">SUM(C180:C182)</f>
        <v>839</v>
      </c>
      <c r="M180" s="160">
        <f t="shared" si="270"/>
        <v>471</v>
      </c>
      <c r="N180" s="160">
        <f t="shared" si="270"/>
        <v>1769</v>
      </c>
      <c r="O180" s="160">
        <f t="shared" si="270"/>
        <v>842</v>
      </c>
      <c r="P180" s="160">
        <f t="shared" si="270"/>
        <v>1001</v>
      </c>
      <c r="Q180" s="160">
        <f t="shared" ref="Q180" si="271">SUM(H180:H182)</f>
        <v>1130</v>
      </c>
      <c r="R180" s="160">
        <f t="shared" ref="R180" si="272">SUM(I180:I182)</f>
        <v>381</v>
      </c>
      <c r="S180" s="160">
        <f t="shared" ref="S180" si="273">SUM(J180:J182)</f>
        <v>1731</v>
      </c>
      <c r="T180" s="160">
        <f t="shared" ref="T180" si="274">SUM(K180:K182)</f>
        <v>1497</v>
      </c>
      <c r="U180" s="232">
        <f t="shared" ref="U180" si="275">AVERAGE(L180:T180)</f>
        <v>1073.4444444444443</v>
      </c>
      <c r="V180" s="409"/>
      <c r="W180" s="230"/>
      <c r="X180" s="230"/>
      <c r="Y180" s="230"/>
      <c r="Z180" s="230"/>
      <c r="AA180" s="230"/>
      <c r="AB180" s="230"/>
      <c r="AC180" s="230"/>
      <c r="AD180" s="230"/>
      <c r="AE180" s="230"/>
      <c r="AF180" s="230"/>
      <c r="AG180" s="92"/>
      <c r="AH180" s="92"/>
      <c r="AI180" s="92"/>
      <c r="AJ180" s="92"/>
      <c r="AK180" s="92"/>
      <c r="AL180" s="92"/>
      <c r="AM180" s="92"/>
      <c r="AN180" s="92"/>
      <c r="AO180" s="92"/>
      <c r="AP180" s="92"/>
      <c r="AQ180" s="92"/>
      <c r="AR180" s="231"/>
    </row>
    <row r="181" spans="1:44">
      <c r="A181" s="223">
        <v>43725</v>
      </c>
      <c r="B181" s="224">
        <v>1.34891203703704</v>
      </c>
      <c r="C181" s="408">
        <v>122</v>
      </c>
      <c r="D181" s="226">
        <v>34</v>
      </c>
      <c r="E181" s="226">
        <v>893</v>
      </c>
      <c r="F181" s="226">
        <v>527</v>
      </c>
      <c r="G181" s="226">
        <v>458</v>
      </c>
      <c r="H181" s="226">
        <v>547</v>
      </c>
      <c r="I181" s="226">
        <v>19</v>
      </c>
      <c r="J181" s="226">
        <v>663</v>
      </c>
      <c r="K181" s="226">
        <v>698</v>
      </c>
      <c r="L181" s="107"/>
      <c r="M181" s="160"/>
      <c r="N181" s="160"/>
      <c r="O181" s="160"/>
      <c r="P181" s="160"/>
      <c r="Q181" s="160"/>
      <c r="R181" s="160"/>
      <c r="S181" s="160"/>
      <c r="T181" s="160"/>
      <c r="U181" s="232">
        <f t="shared" ref="U181" si="276">STDEV(L180:T180)/SQRT(COUNT(L180:T180))</f>
        <v>168.94164928814186</v>
      </c>
      <c r="V181" s="409"/>
      <c r="W181" s="230"/>
      <c r="X181" s="230"/>
      <c r="Y181" s="230"/>
      <c r="Z181" s="230"/>
      <c r="AA181" s="230"/>
      <c r="AB181" s="230"/>
      <c r="AC181" s="230"/>
      <c r="AD181" s="230"/>
      <c r="AE181" s="230"/>
      <c r="AF181" s="230"/>
      <c r="AG181" s="92"/>
      <c r="AH181" s="92"/>
      <c r="AI181" s="92"/>
      <c r="AJ181" s="92"/>
      <c r="AK181" s="92"/>
      <c r="AL181" s="92"/>
      <c r="AM181" s="92"/>
      <c r="AN181" s="92"/>
      <c r="AO181" s="92"/>
      <c r="AP181" s="92"/>
      <c r="AQ181" s="92"/>
      <c r="AR181" s="231"/>
    </row>
    <row r="182" spans="1:44">
      <c r="A182" s="223">
        <v>43725</v>
      </c>
      <c r="B182" s="224">
        <v>1.3628009259259199</v>
      </c>
      <c r="C182" s="408">
        <v>672</v>
      </c>
      <c r="D182" s="226">
        <v>40</v>
      </c>
      <c r="E182" s="226">
        <v>106</v>
      </c>
      <c r="F182" s="226">
        <v>25</v>
      </c>
      <c r="G182" s="226">
        <v>486</v>
      </c>
      <c r="H182" s="226">
        <v>500</v>
      </c>
      <c r="I182" s="226">
        <v>201</v>
      </c>
      <c r="J182" s="226">
        <v>503</v>
      </c>
      <c r="K182" s="226">
        <v>33</v>
      </c>
      <c r="L182" s="107"/>
      <c r="M182" s="160"/>
      <c r="N182" s="160"/>
      <c r="O182" s="160"/>
      <c r="P182" s="160"/>
      <c r="Q182" s="160"/>
      <c r="R182" s="160"/>
      <c r="S182" s="160"/>
      <c r="T182" s="160"/>
      <c r="U182" s="232"/>
      <c r="V182" s="409"/>
      <c r="W182" s="230"/>
      <c r="X182" s="230"/>
      <c r="Y182" s="230"/>
      <c r="Z182" s="230"/>
      <c r="AA182" s="230"/>
      <c r="AB182" s="230"/>
      <c r="AC182" s="230"/>
      <c r="AD182" s="230"/>
      <c r="AE182" s="230"/>
      <c r="AF182" s="230"/>
      <c r="AG182" s="92"/>
      <c r="AH182" s="92"/>
      <c r="AI182" s="92"/>
      <c r="AJ182" s="92"/>
      <c r="AK182" s="92"/>
      <c r="AL182" s="92"/>
      <c r="AM182" s="92"/>
      <c r="AN182" s="92"/>
      <c r="AO182" s="92"/>
      <c r="AP182" s="92"/>
      <c r="AQ182" s="92"/>
      <c r="AR182" s="231"/>
    </row>
    <row r="183" spans="1:44">
      <c r="A183" s="223">
        <v>43725</v>
      </c>
      <c r="B183" s="224">
        <v>1.3766898148148099</v>
      </c>
      <c r="C183" s="408">
        <v>569</v>
      </c>
      <c r="D183" s="226">
        <v>16</v>
      </c>
      <c r="E183" s="226">
        <v>105</v>
      </c>
      <c r="F183" s="226">
        <v>38</v>
      </c>
      <c r="G183" s="226">
        <v>49</v>
      </c>
      <c r="H183" s="226">
        <v>29</v>
      </c>
      <c r="I183" s="226">
        <v>76</v>
      </c>
      <c r="J183" s="226">
        <v>270</v>
      </c>
      <c r="K183" s="226">
        <v>192</v>
      </c>
      <c r="L183" s="107">
        <f t="shared" ref="L183:P183" si="277">SUM(C183:C185)</f>
        <v>1075</v>
      </c>
      <c r="M183" s="160">
        <f t="shared" si="277"/>
        <v>706</v>
      </c>
      <c r="N183" s="160">
        <f t="shared" si="277"/>
        <v>1063</v>
      </c>
      <c r="O183" s="160">
        <f t="shared" si="277"/>
        <v>1033</v>
      </c>
      <c r="P183" s="160">
        <f t="shared" si="277"/>
        <v>867</v>
      </c>
      <c r="Q183" s="160">
        <f t="shared" ref="Q183" si="278">SUM(H183:H185)</f>
        <v>525</v>
      </c>
      <c r="R183" s="160">
        <f t="shared" ref="R183" si="279">SUM(I183:I185)</f>
        <v>587</v>
      </c>
      <c r="S183" s="160">
        <f t="shared" ref="S183" si="280">SUM(J183:J185)</f>
        <v>693</v>
      </c>
      <c r="T183" s="160">
        <f t="shared" ref="T183" si="281">SUM(K183:K185)</f>
        <v>1596</v>
      </c>
      <c r="U183" s="232">
        <f t="shared" ref="U183" si="282">AVERAGE(L183:T183)</f>
        <v>905</v>
      </c>
      <c r="V183" s="409"/>
      <c r="W183" s="230"/>
      <c r="X183" s="230"/>
      <c r="Y183" s="230"/>
      <c r="Z183" s="230"/>
      <c r="AA183" s="230"/>
      <c r="AB183" s="230"/>
      <c r="AC183" s="230"/>
      <c r="AD183" s="230"/>
      <c r="AE183" s="230"/>
      <c r="AF183" s="230"/>
      <c r="AG183" s="92"/>
      <c r="AH183" s="92"/>
      <c r="AI183" s="92"/>
      <c r="AJ183" s="92"/>
      <c r="AK183" s="92"/>
      <c r="AL183" s="92"/>
      <c r="AM183" s="92"/>
      <c r="AN183" s="92"/>
      <c r="AO183" s="92"/>
      <c r="AP183" s="92"/>
      <c r="AQ183" s="92"/>
      <c r="AR183" s="231"/>
    </row>
    <row r="184" spans="1:44">
      <c r="A184" s="223">
        <v>43725</v>
      </c>
      <c r="B184" s="224">
        <v>1.3905787037037001</v>
      </c>
      <c r="C184" s="408">
        <v>329</v>
      </c>
      <c r="D184" s="226">
        <v>421</v>
      </c>
      <c r="E184" s="226">
        <v>25</v>
      </c>
      <c r="F184" s="226">
        <v>582</v>
      </c>
      <c r="G184" s="226">
        <v>260</v>
      </c>
      <c r="H184" s="226">
        <v>57</v>
      </c>
      <c r="I184" s="226">
        <v>129</v>
      </c>
      <c r="J184" s="226">
        <v>17</v>
      </c>
      <c r="K184" s="226">
        <v>502</v>
      </c>
      <c r="L184" s="107"/>
      <c r="M184" s="160"/>
      <c r="N184" s="160"/>
      <c r="O184" s="160"/>
      <c r="P184" s="160"/>
      <c r="Q184" s="160"/>
      <c r="R184" s="160"/>
      <c r="S184" s="160"/>
      <c r="T184" s="160"/>
      <c r="U184" s="232">
        <f t="shared" ref="U184" si="283">STDEV(L183:T183)/SQRT(COUNT(L183:T183))</f>
        <v>110.50653575442696</v>
      </c>
      <c r="V184" s="409"/>
      <c r="W184" s="230"/>
      <c r="X184" s="230"/>
      <c r="Y184" s="230"/>
      <c r="Z184" s="230"/>
      <c r="AA184" s="230"/>
      <c r="AB184" s="230"/>
      <c r="AC184" s="230"/>
      <c r="AD184" s="230"/>
      <c r="AE184" s="230"/>
      <c r="AF184" s="230"/>
      <c r="AG184" s="92"/>
      <c r="AH184" s="92"/>
      <c r="AI184" s="92"/>
      <c r="AJ184" s="92"/>
      <c r="AK184" s="92"/>
      <c r="AL184" s="92"/>
      <c r="AM184" s="92"/>
      <c r="AN184" s="92"/>
      <c r="AO184" s="92"/>
      <c r="AP184" s="92"/>
      <c r="AQ184" s="92"/>
      <c r="AR184" s="231"/>
    </row>
    <row r="185" spans="1:44">
      <c r="A185" s="223">
        <v>43725</v>
      </c>
      <c r="B185" s="224">
        <v>1.40446759259259</v>
      </c>
      <c r="C185" s="408">
        <v>177</v>
      </c>
      <c r="D185" s="226">
        <v>269</v>
      </c>
      <c r="E185" s="226">
        <v>933</v>
      </c>
      <c r="F185" s="226">
        <v>413</v>
      </c>
      <c r="G185" s="226">
        <v>558</v>
      </c>
      <c r="H185" s="226">
        <v>439</v>
      </c>
      <c r="I185" s="226">
        <v>382</v>
      </c>
      <c r="J185" s="226">
        <v>406</v>
      </c>
      <c r="K185" s="226">
        <v>902</v>
      </c>
      <c r="L185" s="107"/>
      <c r="M185" s="160"/>
      <c r="N185" s="160"/>
      <c r="O185" s="160"/>
      <c r="P185" s="160"/>
      <c r="Q185" s="160"/>
      <c r="R185" s="160"/>
      <c r="S185" s="160"/>
      <c r="T185" s="160"/>
      <c r="U185" s="232"/>
      <c r="V185" s="409"/>
      <c r="W185" s="230"/>
      <c r="X185" s="230"/>
      <c r="Y185" s="230"/>
      <c r="Z185" s="230"/>
      <c r="AA185" s="230"/>
      <c r="AB185" s="230"/>
      <c r="AC185" s="230"/>
      <c r="AD185" s="230"/>
      <c r="AE185" s="230"/>
      <c r="AF185" s="230"/>
      <c r="AG185" s="92"/>
      <c r="AH185" s="92"/>
      <c r="AI185" s="92"/>
      <c r="AJ185" s="92"/>
      <c r="AK185" s="92"/>
      <c r="AL185" s="92"/>
      <c r="AM185" s="92"/>
      <c r="AN185" s="92"/>
      <c r="AO185" s="92"/>
      <c r="AP185" s="92"/>
      <c r="AQ185" s="92"/>
      <c r="AR185" s="231"/>
    </row>
    <row r="186" spans="1:44">
      <c r="A186" s="223">
        <v>43725</v>
      </c>
      <c r="B186" s="224">
        <v>1.41835648148148</v>
      </c>
      <c r="C186" s="408">
        <v>463</v>
      </c>
      <c r="D186" s="226">
        <v>707</v>
      </c>
      <c r="E186" s="226">
        <v>358</v>
      </c>
      <c r="F186" s="226">
        <v>187</v>
      </c>
      <c r="G186" s="226">
        <v>450</v>
      </c>
      <c r="H186" s="226">
        <v>583</v>
      </c>
      <c r="I186" s="226">
        <v>205</v>
      </c>
      <c r="J186" s="226">
        <v>91</v>
      </c>
      <c r="K186" s="226">
        <v>58</v>
      </c>
      <c r="L186" s="107">
        <f t="shared" ref="L186:P186" si="284">SUM(C186:C188)</f>
        <v>500</v>
      </c>
      <c r="M186" s="160">
        <f t="shared" si="284"/>
        <v>889</v>
      </c>
      <c r="N186" s="160">
        <f t="shared" si="284"/>
        <v>1355</v>
      </c>
      <c r="O186" s="160">
        <f t="shared" si="284"/>
        <v>367</v>
      </c>
      <c r="P186" s="160">
        <f t="shared" si="284"/>
        <v>1203</v>
      </c>
      <c r="Q186" s="160">
        <f t="shared" ref="Q186" si="285">SUM(H186:H188)</f>
        <v>790</v>
      </c>
      <c r="R186" s="160">
        <f t="shared" ref="R186" si="286">SUM(I186:I188)</f>
        <v>369</v>
      </c>
      <c r="S186" s="160">
        <f t="shared" ref="S186" si="287">SUM(J186:J188)</f>
        <v>286</v>
      </c>
      <c r="T186" s="160">
        <f t="shared" ref="T186" si="288">SUM(K186:K188)</f>
        <v>788</v>
      </c>
      <c r="U186" s="232">
        <f t="shared" ref="U186" si="289">AVERAGE(L186:T186)</f>
        <v>727.44444444444446</v>
      </c>
      <c r="V186" s="409"/>
      <c r="W186" s="230"/>
      <c r="X186" s="230"/>
      <c r="Y186" s="230"/>
      <c r="Z186" s="230"/>
      <c r="AA186" s="230"/>
      <c r="AB186" s="230"/>
      <c r="AC186" s="230"/>
      <c r="AD186" s="230"/>
      <c r="AE186" s="230"/>
      <c r="AF186" s="230"/>
      <c r="AG186" s="92"/>
      <c r="AH186" s="92"/>
      <c r="AI186" s="92"/>
      <c r="AJ186" s="92"/>
      <c r="AK186" s="92"/>
      <c r="AL186" s="92"/>
      <c r="AM186" s="92"/>
      <c r="AN186" s="92"/>
      <c r="AO186" s="92"/>
      <c r="AP186" s="92"/>
      <c r="AQ186" s="92"/>
      <c r="AR186" s="231"/>
    </row>
    <row r="187" spans="1:44">
      <c r="A187" s="223">
        <v>43725</v>
      </c>
      <c r="B187" s="224">
        <v>1.4322453703703699</v>
      </c>
      <c r="C187" s="408">
        <v>14</v>
      </c>
      <c r="D187" s="226">
        <v>164</v>
      </c>
      <c r="E187" s="226">
        <v>393</v>
      </c>
      <c r="F187" s="226">
        <v>136</v>
      </c>
      <c r="G187" s="226">
        <v>138</v>
      </c>
      <c r="H187" s="226">
        <v>157</v>
      </c>
      <c r="I187" s="226">
        <v>23</v>
      </c>
      <c r="J187" s="226">
        <v>47</v>
      </c>
      <c r="K187" s="226">
        <v>390</v>
      </c>
      <c r="L187" s="107"/>
      <c r="M187" s="160"/>
      <c r="N187" s="160"/>
      <c r="O187" s="160"/>
      <c r="P187" s="160"/>
      <c r="Q187" s="160"/>
      <c r="R187" s="160"/>
      <c r="S187" s="160"/>
      <c r="T187" s="160"/>
      <c r="U187" s="232">
        <f t="shared" ref="U187" si="290">STDEV(L186:T186)/SQRT(COUNT(L186:T186))</f>
        <v>126.85655844201783</v>
      </c>
      <c r="V187" s="409"/>
      <c r="W187" s="230"/>
      <c r="X187" s="230"/>
      <c r="Y187" s="230"/>
      <c r="Z187" s="230"/>
      <c r="AA187" s="230"/>
      <c r="AB187" s="230"/>
      <c r="AC187" s="230"/>
      <c r="AD187" s="230"/>
      <c r="AE187" s="230"/>
      <c r="AF187" s="230"/>
      <c r="AG187" s="92"/>
      <c r="AH187" s="92"/>
      <c r="AI187" s="92"/>
      <c r="AJ187" s="92"/>
      <c r="AK187" s="92"/>
      <c r="AL187" s="92"/>
      <c r="AM187" s="92"/>
      <c r="AN187" s="92"/>
      <c r="AO187" s="92"/>
      <c r="AP187" s="92"/>
      <c r="AQ187" s="92"/>
      <c r="AR187" s="231"/>
    </row>
    <row r="188" spans="1:44">
      <c r="A188" s="223">
        <v>43725</v>
      </c>
      <c r="B188" s="224">
        <v>1.4461342592592601</v>
      </c>
      <c r="C188" s="408">
        <v>23</v>
      </c>
      <c r="D188" s="226">
        <v>18</v>
      </c>
      <c r="E188" s="226">
        <v>604</v>
      </c>
      <c r="F188" s="226">
        <v>44</v>
      </c>
      <c r="G188" s="226">
        <v>615</v>
      </c>
      <c r="H188" s="226">
        <v>50</v>
      </c>
      <c r="I188" s="226">
        <v>141</v>
      </c>
      <c r="J188" s="226">
        <v>148</v>
      </c>
      <c r="K188" s="226">
        <v>340</v>
      </c>
      <c r="L188" s="107"/>
      <c r="M188" s="160"/>
      <c r="N188" s="160"/>
      <c r="O188" s="160"/>
      <c r="P188" s="160"/>
      <c r="Q188" s="160"/>
      <c r="R188" s="160"/>
      <c r="S188" s="160"/>
      <c r="T188" s="160"/>
      <c r="U188" s="232"/>
      <c r="V188" s="409"/>
      <c r="W188" s="230"/>
      <c r="X188" s="230"/>
      <c r="Y188" s="230"/>
      <c r="Z188" s="230"/>
      <c r="AA188" s="230"/>
      <c r="AB188" s="230"/>
      <c r="AC188" s="230"/>
      <c r="AD188" s="230"/>
      <c r="AE188" s="230"/>
      <c r="AF188" s="230"/>
      <c r="AG188" s="92"/>
      <c r="AH188" s="92"/>
      <c r="AI188" s="92"/>
      <c r="AJ188" s="92"/>
      <c r="AK188" s="92"/>
      <c r="AL188" s="92"/>
      <c r="AM188" s="92"/>
      <c r="AN188" s="92"/>
      <c r="AO188" s="92"/>
      <c r="AP188" s="92"/>
      <c r="AQ188" s="92"/>
      <c r="AR188" s="231"/>
    </row>
    <row r="189" spans="1:44">
      <c r="A189" s="223">
        <v>43725</v>
      </c>
      <c r="B189" s="224">
        <v>1.46002314814815</v>
      </c>
      <c r="C189" s="408">
        <v>22</v>
      </c>
      <c r="D189" s="226">
        <v>240</v>
      </c>
      <c r="E189" s="226">
        <v>17</v>
      </c>
      <c r="F189" s="226">
        <v>384</v>
      </c>
      <c r="G189" s="226">
        <v>288</v>
      </c>
      <c r="H189" s="226">
        <v>445</v>
      </c>
      <c r="I189" s="226">
        <v>484</v>
      </c>
      <c r="J189" s="226">
        <v>571</v>
      </c>
      <c r="K189" s="226">
        <v>269</v>
      </c>
      <c r="L189" s="107">
        <f t="shared" ref="L189:P189" si="291">SUM(C189:C191)</f>
        <v>871</v>
      </c>
      <c r="M189" s="160">
        <f t="shared" si="291"/>
        <v>458</v>
      </c>
      <c r="N189" s="160">
        <f t="shared" si="291"/>
        <v>142</v>
      </c>
      <c r="O189" s="160">
        <f t="shared" si="291"/>
        <v>772</v>
      </c>
      <c r="P189" s="160">
        <f t="shared" si="291"/>
        <v>478</v>
      </c>
      <c r="Q189" s="160">
        <f t="shared" ref="Q189" si="292">SUM(H189:H191)</f>
        <v>862</v>
      </c>
      <c r="R189" s="160">
        <f t="shared" ref="R189" si="293">SUM(I189:I191)</f>
        <v>696</v>
      </c>
      <c r="S189" s="160">
        <f t="shared" ref="S189" si="294">SUM(J189:J191)</f>
        <v>2252</v>
      </c>
      <c r="T189" s="160">
        <f t="shared" ref="T189" si="295">SUM(K189:K191)</f>
        <v>357</v>
      </c>
      <c r="U189" s="232">
        <f t="shared" ref="U189" si="296">AVERAGE(L189:T189)</f>
        <v>765.33333333333337</v>
      </c>
      <c r="V189" s="409"/>
      <c r="W189" s="230"/>
      <c r="X189" s="230"/>
      <c r="Y189" s="230"/>
      <c r="Z189" s="230"/>
      <c r="AA189" s="230"/>
      <c r="AB189" s="230"/>
      <c r="AC189" s="230"/>
      <c r="AD189" s="230"/>
      <c r="AE189" s="230"/>
      <c r="AF189" s="230"/>
      <c r="AG189" s="92"/>
      <c r="AH189" s="92"/>
      <c r="AI189" s="92"/>
      <c r="AJ189" s="92"/>
      <c r="AK189" s="92"/>
      <c r="AL189" s="92"/>
      <c r="AM189" s="92"/>
      <c r="AN189" s="92"/>
      <c r="AO189" s="92"/>
      <c r="AP189" s="92"/>
      <c r="AQ189" s="92"/>
      <c r="AR189" s="231"/>
    </row>
    <row r="190" spans="1:44">
      <c r="A190" s="223">
        <v>43725</v>
      </c>
      <c r="B190" s="224">
        <v>1.47391203703703</v>
      </c>
      <c r="C190" s="408">
        <v>417</v>
      </c>
      <c r="D190" s="226">
        <v>172</v>
      </c>
      <c r="E190" s="226">
        <v>107</v>
      </c>
      <c r="F190" s="226">
        <v>180</v>
      </c>
      <c r="G190" s="226">
        <v>160</v>
      </c>
      <c r="H190" s="226">
        <v>264</v>
      </c>
      <c r="I190" s="226">
        <v>152</v>
      </c>
      <c r="J190" s="226">
        <v>745</v>
      </c>
      <c r="K190" s="226">
        <v>63</v>
      </c>
      <c r="L190" s="107"/>
      <c r="M190" s="160"/>
      <c r="N190" s="160"/>
      <c r="O190" s="160"/>
      <c r="P190" s="160"/>
      <c r="Q190" s="160"/>
      <c r="R190" s="160"/>
      <c r="S190" s="160"/>
      <c r="T190" s="160"/>
      <c r="U190" s="232">
        <f t="shared" ref="U190" si="297">STDEV(L189:T189)/SQRT(COUNT(L189:T189))</f>
        <v>203.02688656103325</v>
      </c>
      <c r="V190" s="409"/>
      <c r="W190" s="230"/>
      <c r="X190" s="230"/>
      <c r="Y190" s="230"/>
      <c r="Z190" s="230"/>
      <c r="AA190" s="230"/>
      <c r="AB190" s="230"/>
      <c r="AC190" s="230"/>
      <c r="AD190" s="230"/>
      <c r="AE190" s="230"/>
      <c r="AF190" s="230"/>
      <c r="AG190" s="92"/>
      <c r="AH190" s="92"/>
      <c r="AI190" s="92"/>
      <c r="AJ190" s="92"/>
      <c r="AK190" s="92"/>
      <c r="AL190" s="92"/>
      <c r="AM190" s="92"/>
      <c r="AN190" s="92"/>
      <c r="AO190" s="92"/>
      <c r="AP190" s="92"/>
      <c r="AQ190" s="92"/>
      <c r="AR190" s="231"/>
    </row>
    <row r="191" spans="1:44">
      <c r="A191" s="223">
        <v>43725</v>
      </c>
      <c r="B191" s="224">
        <v>1.4878009259259199</v>
      </c>
      <c r="C191" s="408">
        <v>432</v>
      </c>
      <c r="D191" s="226">
        <v>46</v>
      </c>
      <c r="E191" s="226">
        <v>18</v>
      </c>
      <c r="F191" s="226">
        <v>208</v>
      </c>
      <c r="G191" s="226">
        <v>30</v>
      </c>
      <c r="H191" s="226">
        <v>153</v>
      </c>
      <c r="I191" s="226">
        <v>60</v>
      </c>
      <c r="J191" s="226">
        <v>936</v>
      </c>
      <c r="K191" s="226">
        <v>25</v>
      </c>
      <c r="L191" s="107"/>
      <c r="M191" s="160"/>
      <c r="N191" s="160"/>
      <c r="O191" s="160"/>
      <c r="P191" s="160"/>
      <c r="Q191" s="160"/>
      <c r="R191" s="160"/>
      <c r="S191" s="160"/>
      <c r="T191" s="160"/>
      <c r="U191" s="232"/>
      <c r="V191" s="409"/>
      <c r="W191" s="230"/>
      <c r="X191" s="230"/>
      <c r="Y191" s="230"/>
      <c r="Z191" s="230"/>
      <c r="AA191" s="230"/>
      <c r="AB191" s="230"/>
      <c r="AC191" s="230"/>
      <c r="AD191" s="230"/>
      <c r="AE191" s="230"/>
      <c r="AF191" s="230"/>
      <c r="AG191" s="92"/>
      <c r="AH191" s="92"/>
      <c r="AI191" s="92"/>
      <c r="AJ191" s="92"/>
      <c r="AK191" s="92"/>
      <c r="AL191" s="92"/>
      <c r="AM191" s="92"/>
      <c r="AN191" s="92"/>
      <c r="AO191" s="92"/>
      <c r="AP191" s="92"/>
      <c r="AQ191" s="92"/>
      <c r="AR191" s="231"/>
    </row>
    <row r="192" spans="1:44">
      <c r="A192" s="223">
        <v>43725</v>
      </c>
      <c r="B192" s="224">
        <v>1.5016898148148099</v>
      </c>
      <c r="C192" s="408">
        <v>35</v>
      </c>
      <c r="D192" s="226">
        <v>135</v>
      </c>
      <c r="E192" s="226">
        <v>1027</v>
      </c>
      <c r="F192" s="226">
        <v>15</v>
      </c>
      <c r="G192" s="226">
        <v>598</v>
      </c>
      <c r="H192" s="226">
        <v>420</v>
      </c>
      <c r="I192" s="226">
        <v>200</v>
      </c>
      <c r="J192" s="226">
        <v>142</v>
      </c>
      <c r="K192" s="226">
        <v>37</v>
      </c>
      <c r="L192" s="107">
        <f t="shared" ref="L192:P192" si="298">SUM(C192:C194)</f>
        <v>41</v>
      </c>
      <c r="M192" s="160">
        <f t="shared" si="298"/>
        <v>189</v>
      </c>
      <c r="N192" s="160">
        <f t="shared" si="298"/>
        <v>1725</v>
      </c>
      <c r="O192" s="160">
        <f t="shared" si="298"/>
        <v>797</v>
      </c>
      <c r="P192" s="160">
        <f t="shared" si="298"/>
        <v>1030</v>
      </c>
      <c r="Q192" s="160">
        <f t="shared" ref="Q192" si="299">SUM(H192:H194)</f>
        <v>968</v>
      </c>
      <c r="R192" s="160">
        <f t="shared" ref="R192" si="300">SUM(I192:I194)</f>
        <v>533</v>
      </c>
      <c r="S192" s="160">
        <f t="shared" ref="S192" si="301">SUM(J192:J194)</f>
        <v>751</v>
      </c>
      <c r="T192" s="160">
        <f t="shared" ref="T192" si="302">SUM(K192:K194)</f>
        <v>841</v>
      </c>
      <c r="U192" s="232">
        <f t="shared" ref="U192" si="303">AVERAGE(L192:T192)</f>
        <v>763.88888888888891</v>
      </c>
      <c r="V192" s="409"/>
      <c r="W192" s="230"/>
      <c r="X192" s="230"/>
      <c r="Y192" s="230"/>
      <c r="Z192" s="230"/>
      <c r="AA192" s="230"/>
      <c r="AB192" s="230"/>
      <c r="AC192" s="230"/>
      <c r="AD192" s="230"/>
      <c r="AE192" s="230"/>
      <c r="AF192" s="230"/>
      <c r="AG192" s="92"/>
      <c r="AH192" s="92"/>
      <c r="AI192" s="92"/>
      <c r="AJ192" s="92"/>
      <c r="AK192" s="92"/>
      <c r="AL192" s="92"/>
      <c r="AM192" s="92"/>
      <c r="AN192" s="92"/>
      <c r="AO192" s="92"/>
      <c r="AP192" s="92"/>
      <c r="AQ192" s="92"/>
      <c r="AR192" s="231"/>
    </row>
    <row r="193" spans="1:44">
      <c r="A193" s="223">
        <v>43725</v>
      </c>
      <c r="B193" s="224">
        <v>1.5155787037037001</v>
      </c>
      <c r="C193" s="408">
        <v>3</v>
      </c>
      <c r="D193" s="226">
        <v>35</v>
      </c>
      <c r="E193" s="226">
        <v>630</v>
      </c>
      <c r="F193" s="226">
        <v>389</v>
      </c>
      <c r="G193" s="226">
        <v>52</v>
      </c>
      <c r="H193" s="226">
        <v>367</v>
      </c>
      <c r="I193" s="226">
        <v>316</v>
      </c>
      <c r="J193" s="226">
        <v>541</v>
      </c>
      <c r="K193" s="226">
        <v>537</v>
      </c>
      <c r="L193" s="107"/>
      <c r="M193" s="160"/>
      <c r="N193" s="160"/>
      <c r="O193" s="160"/>
      <c r="P193" s="160"/>
      <c r="Q193" s="160"/>
      <c r="R193" s="160"/>
      <c r="S193" s="160"/>
      <c r="T193" s="160"/>
      <c r="U193" s="232">
        <f t="shared" ref="U193" si="304">STDEV(L192:T192)/SQRT(COUNT(L192:T192))</f>
        <v>164.5614917527829</v>
      </c>
      <c r="V193" s="409"/>
      <c r="W193" s="230"/>
      <c r="X193" s="230"/>
      <c r="Y193" s="230"/>
      <c r="Z193" s="230"/>
      <c r="AA193" s="230"/>
      <c r="AB193" s="230"/>
      <c r="AC193" s="230"/>
      <c r="AD193" s="230"/>
      <c r="AE193" s="230"/>
      <c r="AF193" s="230"/>
      <c r="AG193" s="92"/>
      <c r="AH193" s="92"/>
      <c r="AI193" s="92"/>
      <c r="AJ193" s="92"/>
      <c r="AK193" s="92"/>
      <c r="AL193" s="92"/>
      <c r="AM193" s="92"/>
      <c r="AN193" s="92"/>
      <c r="AO193" s="92"/>
      <c r="AP193" s="92"/>
      <c r="AQ193" s="92"/>
      <c r="AR193" s="231"/>
    </row>
    <row r="194" spans="1:44">
      <c r="A194" s="223">
        <v>43725</v>
      </c>
      <c r="B194" s="224">
        <v>1.52946759259259</v>
      </c>
      <c r="C194" s="408">
        <v>3</v>
      </c>
      <c r="D194" s="226">
        <v>19</v>
      </c>
      <c r="E194" s="226">
        <v>68</v>
      </c>
      <c r="F194" s="226">
        <v>393</v>
      </c>
      <c r="G194" s="226">
        <v>380</v>
      </c>
      <c r="H194" s="226">
        <v>181</v>
      </c>
      <c r="I194" s="226">
        <v>17</v>
      </c>
      <c r="J194" s="226">
        <v>68</v>
      </c>
      <c r="K194" s="226">
        <v>267</v>
      </c>
      <c r="L194" s="107"/>
      <c r="M194" s="160"/>
      <c r="N194" s="160"/>
      <c r="O194" s="160"/>
      <c r="P194" s="160"/>
      <c r="Q194" s="160"/>
      <c r="R194" s="160"/>
      <c r="S194" s="160"/>
      <c r="T194" s="160"/>
      <c r="U194" s="232"/>
      <c r="V194" s="409"/>
      <c r="W194" s="230"/>
      <c r="X194" s="230"/>
      <c r="Y194" s="230"/>
      <c r="Z194" s="230"/>
      <c r="AA194" s="230"/>
      <c r="AB194" s="230"/>
      <c r="AC194" s="230"/>
      <c r="AD194" s="230"/>
      <c r="AE194" s="230"/>
      <c r="AF194" s="230"/>
      <c r="AG194" s="92"/>
      <c r="AH194" s="92"/>
      <c r="AI194" s="92"/>
      <c r="AJ194" s="92"/>
      <c r="AK194" s="92"/>
      <c r="AL194" s="92"/>
      <c r="AM194" s="92"/>
      <c r="AN194" s="92"/>
      <c r="AO194" s="92"/>
      <c r="AP194" s="92"/>
      <c r="AQ194" s="92"/>
      <c r="AR194" s="231"/>
    </row>
    <row r="195" spans="1:44">
      <c r="A195" s="223">
        <v>43725</v>
      </c>
      <c r="B195" s="224">
        <v>1.54335648148148</v>
      </c>
      <c r="C195" s="408">
        <v>10</v>
      </c>
      <c r="D195" s="226">
        <v>276</v>
      </c>
      <c r="E195" s="226">
        <v>607</v>
      </c>
      <c r="F195" s="226">
        <v>5</v>
      </c>
      <c r="G195" s="226">
        <v>150</v>
      </c>
      <c r="H195" s="226">
        <v>227</v>
      </c>
      <c r="I195" s="226">
        <v>263</v>
      </c>
      <c r="J195" s="226">
        <v>47</v>
      </c>
      <c r="K195" s="226">
        <v>36</v>
      </c>
      <c r="L195" s="107">
        <f t="shared" ref="L195:P195" si="305">SUM(C195:C197)</f>
        <v>640</v>
      </c>
      <c r="M195" s="160">
        <f t="shared" si="305"/>
        <v>463</v>
      </c>
      <c r="N195" s="160">
        <f t="shared" si="305"/>
        <v>695</v>
      </c>
      <c r="O195" s="160">
        <f t="shared" si="305"/>
        <v>219</v>
      </c>
      <c r="P195" s="160">
        <f t="shared" si="305"/>
        <v>444</v>
      </c>
      <c r="Q195" s="160">
        <f t="shared" ref="Q195" si="306">SUM(H195:H197)</f>
        <v>462</v>
      </c>
      <c r="R195" s="160">
        <f t="shared" ref="R195" si="307">SUM(I195:I197)</f>
        <v>719</v>
      </c>
      <c r="S195" s="160">
        <f t="shared" ref="S195" si="308">SUM(J195:J197)</f>
        <v>2477</v>
      </c>
      <c r="T195" s="160">
        <f t="shared" ref="T195" si="309">SUM(K195:K197)</f>
        <v>214</v>
      </c>
      <c r="U195" s="232">
        <f t="shared" ref="U195" si="310">AVERAGE(L195:T195)</f>
        <v>703.66666666666663</v>
      </c>
      <c r="V195" s="409"/>
      <c r="W195" s="230"/>
      <c r="X195" s="230"/>
      <c r="Y195" s="230"/>
      <c r="Z195" s="230"/>
      <c r="AA195" s="230"/>
      <c r="AB195" s="230"/>
      <c r="AC195" s="230"/>
      <c r="AD195" s="230"/>
      <c r="AE195" s="230"/>
      <c r="AF195" s="230"/>
      <c r="AG195" s="92"/>
      <c r="AH195" s="92"/>
      <c r="AI195" s="92"/>
      <c r="AJ195" s="92"/>
      <c r="AK195" s="92"/>
      <c r="AL195" s="92"/>
      <c r="AM195" s="92"/>
      <c r="AN195" s="92"/>
      <c r="AO195" s="92"/>
      <c r="AP195" s="92"/>
      <c r="AQ195" s="92"/>
      <c r="AR195" s="231"/>
    </row>
    <row r="196" spans="1:44">
      <c r="A196" s="223">
        <v>43725</v>
      </c>
      <c r="B196" s="224">
        <v>1.5572453703703699</v>
      </c>
      <c r="C196" s="408">
        <v>22</v>
      </c>
      <c r="D196" s="226">
        <v>167</v>
      </c>
      <c r="E196" s="226">
        <v>32</v>
      </c>
      <c r="F196" s="226">
        <v>174</v>
      </c>
      <c r="G196" s="226">
        <v>10</v>
      </c>
      <c r="H196" s="226">
        <v>49</v>
      </c>
      <c r="I196" s="226">
        <v>446</v>
      </c>
      <c r="J196" s="226">
        <v>308</v>
      </c>
      <c r="K196" s="226">
        <v>144</v>
      </c>
      <c r="L196" s="107"/>
      <c r="M196" s="160"/>
      <c r="N196" s="160"/>
      <c r="O196" s="160"/>
      <c r="P196" s="160"/>
      <c r="Q196" s="160"/>
      <c r="R196" s="160"/>
      <c r="S196" s="160"/>
      <c r="T196" s="160"/>
      <c r="U196" s="232">
        <f t="shared" ref="U196" si="311">STDEV(L195:T195)/SQRT(COUNT(L195:T195))</f>
        <v>229.96074544244382</v>
      </c>
      <c r="V196" s="409"/>
      <c r="W196" s="230"/>
      <c r="X196" s="230"/>
      <c r="Y196" s="230"/>
      <c r="Z196" s="230"/>
      <c r="AA196" s="230"/>
      <c r="AB196" s="230"/>
      <c r="AC196" s="230"/>
      <c r="AD196" s="230"/>
      <c r="AE196" s="230"/>
      <c r="AF196" s="230"/>
      <c r="AG196" s="92"/>
      <c r="AH196" s="92"/>
      <c r="AI196" s="92"/>
      <c r="AJ196" s="92"/>
      <c r="AK196" s="92"/>
      <c r="AL196" s="92"/>
      <c r="AM196" s="92"/>
      <c r="AN196" s="92"/>
      <c r="AO196" s="92"/>
      <c r="AP196" s="92"/>
      <c r="AQ196" s="92"/>
      <c r="AR196" s="231"/>
    </row>
    <row r="197" spans="1:44">
      <c r="A197" s="223">
        <v>43725</v>
      </c>
      <c r="B197" s="224">
        <v>1.5711342592592601</v>
      </c>
      <c r="C197" s="408">
        <v>608</v>
      </c>
      <c r="D197" s="226">
        <v>20</v>
      </c>
      <c r="E197" s="226">
        <v>56</v>
      </c>
      <c r="F197" s="226">
        <v>40</v>
      </c>
      <c r="G197" s="226">
        <v>284</v>
      </c>
      <c r="H197" s="226">
        <v>186</v>
      </c>
      <c r="I197" s="226">
        <v>10</v>
      </c>
      <c r="J197" s="226">
        <v>2122</v>
      </c>
      <c r="K197" s="226">
        <v>34</v>
      </c>
      <c r="L197" s="107"/>
      <c r="M197" s="160"/>
      <c r="N197" s="160"/>
      <c r="O197" s="160"/>
      <c r="P197" s="160"/>
      <c r="Q197" s="160"/>
      <c r="R197" s="160"/>
      <c r="S197" s="160"/>
      <c r="T197" s="160"/>
      <c r="U197" s="232"/>
      <c r="V197" s="409"/>
      <c r="W197" s="230"/>
      <c r="X197" s="230"/>
      <c r="Y197" s="230"/>
      <c r="Z197" s="230"/>
      <c r="AA197" s="230"/>
      <c r="AB197" s="230"/>
      <c r="AC197" s="230"/>
      <c r="AD197" s="230"/>
      <c r="AE197" s="230"/>
      <c r="AF197" s="230"/>
      <c r="AG197" s="92"/>
      <c r="AH197" s="92"/>
      <c r="AI197" s="92"/>
      <c r="AJ197" s="92"/>
      <c r="AK197" s="92"/>
      <c r="AL197" s="92"/>
      <c r="AM197" s="92"/>
      <c r="AN197" s="92"/>
      <c r="AO197" s="92"/>
      <c r="AP197" s="92"/>
      <c r="AQ197" s="92"/>
      <c r="AR197" s="231"/>
    </row>
    <row r="198" spans="1:44">
      <c r="A198" s="223">
        <v>43725</v>
      </c>
      <c r="B198" s="224">
        <v>1.58502314814815</v>
      </c>
      <c r="C198" s="408">
        <v>349</v>
      </c>
      <c r="D198" s="226">
        <v>158</v>
      </c>
      <c r="E198" s="226">
        <v>91</v>
      </c>
      <c r="F198" s="226">
        <v>320</v>
      </c>
      <c r="G198" s="226">
        <v>36</v>
      </c>
      <c r="H198" s="226">
        <v>136</v>
      </c>
      <c r="I198" s="226">
        <v>12</v>
      </c>
      <c r="J198" s="226">
        <v>838</v>
      </c>
      <c r="K198" s="226">
        <v>27</v>
      </c>
      <c r="L198" s="107">
        <f t="shared" ref="L198:P198" si="312">SUM(C198:C200)</f>
        <v>625</v>
      </c>
      <c r="M198" s="160">
        <f t="shared" si="312"/>
        <v>362</v>
      </c>
      <c r="N198" s="160">
        <f t="shared" si="312"/>
        <v>364</v>
      </c>
      <c r="O198" s="160">
        <f t="shared" si="312"/>
        <v>713</v>
      </c>
      <c r="P198" s="160">
        <f t="shared" si="312"/>
        <v>771</v>
      </c>
      <c r="Q198" s="160">
        <f t="shared" ref="Q198" si="313">SUM(H198:H200)</f>
        <v>1271</v>
      </c>
      <c r="R198" s="160">
        <f t="shared" ref="R198" si="314">SUM(I198:I200)</f>
        <v>143</v>
      </c>
      <c r="S198" s="160">
        <f t="shared" ref="S198" si="315">SUM(J198:J200)</f>
        <v>1078</v>
      </c>
      <c r="T198" s="160">
        <f t="shared" ref="T198" si="316">SUM(K198:K200)</f>
        <v>496</v>
      </c>
      <c r="U198" s="232">
        <f t="shared" ref="U198" si="317">AVERAGE(L198:T198)</f>
        <v>647</v>
      </c>
      <c r="V198" s="409"/>
      <c r="W198" s="230"/>
      <c r="X198" s="230"/>
      <c r="Y198" s="230"/>
      <c r="Z198" s="230"/>
      <c r="AA198" s="230"/>
      <c r="AB198" s="230"/>
      <c r="AC198" s="230"/>
      <c r="AD198" s="230"/>
      <c r="AE198" s="230"/>
      <c r="AF198" s="230"/>
      <c r="AG198" s="92"/>
      <c r="AH198" s="92"/>
      <c r="AI198" s="92"/>
      <c r="AJ198" s="92"/>
      <c r="AK198" s="92"/>
      <c r="AL198" s="92"/>
      <c r="AM198" s="92"/>
      <c r="AN198" s="92"/>
      <c r="AO198" s="92"/>
      <c r="AP198" s="92"/>
      <c r="AQ198" s="92"/>
      <c r="AR198" s="231"/>
    </row>
    <row r="199" spans="1:44">
      <c r="A199" s="223">
        <v>43725</v>
      </c>
      <c r="B199" s="224">
        <v>1.59891203703703</v>
      </c>
      <c r="C199" s="408">
        <v>18</v>
      </c>
      <c r="D199" s="226">
        <v>181</v>
      </c>
      <c r="E199" s="226">
        <v>260</v>
      </c>
      <c r="F199" s="226">
        <v>357</v>
      </c>
      <c r="G199" s="226">
        <v>411</v>
      </c>
      <c r="H199" s="226">
        <v>354</v>
      </c>
      <c r="I199" s="226">
        <v>65</v>
      </c>
      <c r="J199" s="226">
        <v>166</v>
      </c>
      <c r="K199" s="226">
        <v>94</v>
      </c>
      <c r="L199" s="107"/>
      <c r="M199" s="160"/>
      <c r="N199" s="160"/>
      <c r="O199" s="160"/>
      <c r="P199" s="160"/>
      <c r="Q199" s="160"/>
      <c r="R199" s="160"/>
      <c r="S199" s="160"/>
      <c r="T199" s="160"/>
      <c r="U199" s="232">
        <f t="shared" ref="U199" si="318">STDEV(L198:T198)/SQRT(COUNT(L198:T198))</f>
        <v>119.80794816891091</v>
      </c>
      <c r="V199" s="409"/>
      <c r="W199" s="230"/>
      <c r="X199" s="230"/>
      <c r="Y199" s="230"/>
      <c r="Z199" s="230"/>
      <c r="AA199" s="230"/>
      <c r="AB199" s="230"/>
      <c r="AC199" s="230"/>
      <c r="AD199" s="230"/>
      <c r="AE199" s="230"/>
      <c r="AF199" s="230"/>
      <c r="AG199" s="92"/>
      <c r="AH199" s="92"/>
      <c r="AI199" s="92"/>
      <c r="AJ199" s="92"/>
      <c r="AK199" s="92"/>
      <c r="AL199" s="92"/>
      <c r="AM199" s="92"/>
      <c r="AN199" s="92"/>
      <c r="AO199" s="92"/>
      <c r="AP199" s="92"/>
      <c r="AQ199" s="92"/>
      <c r="AR199" s="231"/>
    </row>
    <row r="200" spans="1:44">
      <c r="A200" s="223">
        <v>43725</v>
      </c>
      <c r="B200" s="224">
        <v>1.6128009259259199</v>
      </c>
      <c r="C200" s="408">
        <v>258</v>
      </c>
      <c r="D200" s="226">
        <v>23</v>
      </c>
      <c r="E200" s="226">
        <v>13</v>
      </c>
      <c r="F200" s="226">
        <v>36</v>
      </c>
      <c r="G200" s="226">
        <v>324</v>
      </c>
      <c r="H200" s="226">
        <v>781</v>
      </c>
      <c r="I200" s="226">
        <v>66</v>
      </c>
      <c r="J200" s="226">
        <v>74</v>
      </c>
      <c r="K200" s="226">
        <v>375</v>
      </c>
      <c r="L200" s="107"/>
      <c r="M200" s="160"/>
      <c r="N200" s="160"/>
      <c r="O200" s="160"/>
      <c r="P200" s="160"/>
      <c r="Q200" s="160"/>
      <c r="R200" s="160"/>
      <c r="S200" s="160"/>
      <c r="T200" s="160"/>
      <c r="U200" s="232"/>
      <c r="V200" s="409"/>
      <c r="W200" s="230"/>
      <c r="X200" s="230"/>
      <c r="Y200" s="230"/>
      <c r="Z200" s="230"/>
      <c r="AA200" s="230"/>
      <c r="AB200" s="230"/>
      <c r="AC200" s="230"/>
      <c r="AD200" s="230"/>
      <c r="AE200" s="230"/>
      <c r="AF200" s="230"/>
      <c r="AG200" s="92"/>
      <c r="AH200" s="92"/>
      <c r="AI200" s="92"/>
      <c r="AJ200" s="92"/>
      <c r="AK200" s="92"/>
      <c r="AL200" s="92"/>
      <c r="AM200" s="92"/>
      <c r="AN200" s="92"/>
      <c r="AO200" s="92"/>
      <c r="AP200" s="92"/>
      <c r="AQ200" s="92"/>
      <c r="AR200" s="231"/>
    </row>
    <row r="201" spans="1:44">
      <c r="A201" s="223">
        <v>43725</v>
      </c>
      <c r="B201" s="224">
        <v>1.6266898148148099</v>
      </c>
      <c r="C201" s="408">
        <v>297</v>
      </c>
      <c r="D201" s="226">
        <v>36</v>
      </c>
      <c r="E201" s="226">
        <v>607</v>
      </c>
      <c r="F201" s="226">
        <v>98</v>
      </c>
      <c r="G201" s="226">
        <v>73</v>
      </c>
      <c r="H201" s="226">
        <v>478</v>
      </c>
      <c r="I201" s="226">
        <v>244</v>
      </c>
      <c r="J201" s="226">
        <v>78</v>
      </c>
      <c r="K201" s="226">
        <v>23</v>
      </c>
      <c r="L201" s="107">
        <f t="shared" ref="L201:P201" si="319">SUM(C201:C203)</f>
        <v>547</v>
      </c>
      <c r="M201" s="160">
        <f t="shared" si="319"/>
        <v>860</v>
      </c>
      <c r="N201" s="160">
        <f t="shared" si="319"/>
        <v>1397</v>
      </c>
      <c r="O201" s="160">
        <f t="shared" si="319"/>
        <v>962</v>
      </c>
      <c r="P201" s="160">
        <f t="shared" si="319"/>
        <v>991</v>
      </c>
      <c r="Q201" s="160">
        <f t="shared" ref="Q201" si="320">SUM(H201:H203)</f>
        <v>593</v>
      </c>
      <c r="R201" s="160">
        <f t="shared" ref="R201" si="321">SUM(I201:I203)</f>
        <v>957</v>
      </c>
      <c r="S201" s="160">
        <f t="shared" ref="S201" si="322">SUM(J201:J203)</f>
        <v>605</v>
      </c>
      <c r="T201" s="160">
        <f t="shared" ref="T201" si="323">SUM(K201:K203)</f>
        <v>1037</v>
      </c>
      <c r="U201" s="232">
        <f t="shared" ref="U201" si="324">AVERAGE(L201:T201)</f>
        <v>883.22222222222217</v>
      </c>
      <c r="V201" s="409"/>
      <c r="W201" s="230"/>
      <c r="X201" s="230"/>
      <c r="Y201" s="230"/>
      <c r="Z201" s="230"/>
      <c r="AA201" s="230"/>
      <c r="AB201" s="230"/>
      <c r="AC201" s="230"/>
      <c r="AD201" s="230"/>
      <c r="AE201" s="230"/>
      <c r="AF201" s="230"/>
      <c r="AG201" s="92"/>
      <c r="AH201" s="92"/>
      <c r="AI201" s="92"/>
      <c r="AJ201" s="92"/>
      <c r="AK201" s="92"/>
      <c r="AL201" s="92"/>
      <c r="AM201" s="92"/>
      <c r="AN201" s="92"/>
      <c r="AO201" s="92"/>
      <c r="AP201" s="92"/>
      <c r="AQ201" s="92"/>
      <c r="AR201" s="231"/>
    </row>
    <row r="202" spans="1:44">
      <c r="A202" s="223">
        <v>43725</v>
      </c>
      <c r="B202" s="224">
        <v>1.6405787037037001</v>
      </c>
      <c r="C202" s="408">
        <v>19</v>
      </c>
      <c r="D202" s="226">
        <v>279</v>
      </c>
      <c r="E202" s="226">
        <v>779</v>
      </c>
      <c r="F202" s="226">
        <v>206</v>
      </c>
      <c r="G202" s="226">
        <v>355</v>
      </c>
      <c r="H202" s="226">
        <v>72</v>
      </c>
      <c r="I202" s="226">
        <v>463</v>
      </c>
      <c r="J202" s="226">
        <v>430</v>
      </c>
      <c r="K202" s="226">
        <v>438</v>
      </c>
      <c r="L202" s="107"/>
      <c r="M202" s="160"/>
      <c r="N202" s="160"/>
      <c r="O202" s="160"/>
      <c r="P202" s="160"/>
      <c r="Q202" s="160"/>
      <c r="R202" s="160"/>
      <c r="S202" s="160"/>
      <c r="T202" s="160"/>
      <c r="U202" s="232">
        <f t="shared" ref="U202" si="325">STDEV(L201:T201)/SQRT(COUNT(L201:T201))</f>
        <v>90.223607679564964</v>
      </c>
      <c r="V202" s="409"/>
      <c r="W202" s="230"/>
      <c r="X202" s="230"/>
      <c r="Y202" s="230"/>
      <c r="Z202" s="230"/>
      <c r="AA202" s="230"/>
      <c r="AB202" s="230"/>
      <c r="AC202" s="230"/>
      <c r="AD202" s="230"/>
      <c r="AE202" s="230"/>
      <c r="AF202" s="230"/>
      <c r="AG202" s="92"/>
      <c r="AH202" s="92"/>
      <c r="AI202" s="92"/>
      <c r="AJ202" s="92"/>
      <c r="AK202" s="92"/>
      <c r="AL202" s="92"/>
      <c r="AM202" s="92"/>
      <c r="AN202" s="92"/>
      <c r="AO202" s="92"/>
      <c r="AP202" s="92"/>
      <c r="AQ202" s="92"/>
      <c r="AR202" s="231"/>
    </row>
    <row r="203" spans="1:44">
      <c r="A203" s="223">
        <v>43725</v>
      </c>
      <c r="B203" s="224">
        <v>1.65446759259259</v>
      </c>
      <c r="C203" s="408">
        <v>231</v>
      </c>
      <c r="D203" s="226">
        <v>545</v>
      </c>
      <c r="E203" s="226">
        <v>11</v>
      </c>
      <c r="F203" s="226">
        <v>658</v>
      </c>
      <c r="G203" s="226">
        <v>563</v>
      </c>
      <c r="H203" s="226">
        <v>43</v>
      </c>
      <c r="I203" s="226">
        <v>250</v>
      </c>
      <c r="J203" s="226">
        <v>97</v>
      </c>
      <c r="K203" s="226">
        <v>576</v>
      </c>
      <c r="L203" s="107"/>
      <c r="M203" s="160"/>
      <c r="N203" s="160"/>
      <c r="O203" s="160"/>
      <c r="P203" s="160"/>
      <c r="Q203" s="160"/>
      <c r="R203" s="160"/>
      <c r="S203" s="160"/>
      <c r="T203" s="160"/>
      <c r="U203" s="232"/>
      <c r="V203" s="409"/>
      <c r="W203" s="230"/>
      <c r="X203" s="230"/>
      <c r="Y203" s="230"/>
      <c r="Z203" s="230"/>
      <c r="AA203" s="230"/>
      <c r="AB203" s="230"/>
      <c r="AC203" s="230"/>
      <c r="AD203" s="230"/>
      <c r="AE203" s="230"/>
      <c r="AF203" s="230"/>
      <c r="AG203" s="92"/>
      <c r="AH203" s="92"/>
      <c r="AI203" s="92"/>
      <c r="AJ203" s="92"/>
      <c r="AK203" s="92"/>
      <c r="AL203" s="92"/>
      <c r="AM203" s="92"/>
      <c r="AN203" s="92"/>
      <c r="AO203" s="92"/>
      <c r="AP203" s="92"/>
      <c r="AQ203" s="92"/>
      <c r="AR203" s="231"/>
    </row>
    <row r="204" spans="1:44">
      <c r="A204" s="223">
        <v>43725</v>
      </c>
      <c r="B204" s="224">
        <v>1.66835648148148</v>
      </c>
      <c r="C204" s="408">
        <v>538</v>
      </c>
      <c r="D204" s="226">
        <v>23</v>
      </c>
      <c r="E204" s="226">
        <v>142</v>
      </c>
      <c r="F204" s="226">
        <v>24</v>
      </c>
      <c r="G204" s="226">
        <v>172</v>
      </c>
      <c r="H204" s="226">
        <v>96</v>
      </c>
      <c r="I204" s="226">
        <v>49</v>
      </c>
      <c r="J204" s="226">
        <v>27</v>
      </c>
      <c r="K204" s="226">
        <v>41</v>
      </c>
      <c r="L204" s="107">
        <f t="shared" ref="L204:P204" si="326">SUM(C204:C206)</f>
        <v>1780</v>
      </c>
      <c r="M204" s="160">
        <f t="shared" si="326"/>
        <v>472</v>
      </c>
      <c r="N204" s="160">
        <f t="shared" si="326"/>
        <v>1183</v>
      </c>
      <c r="O204" s="160">
        <f t="shared" si="326"/>
        <v>747</v>
      </c>
      <c r="P204" s="160">
        <f t="shared" si="326"/>
        <v>522</v>
      </c>
      <c r="Q204" s="160">
        <f t="shared" ref="Q204" si="327">SUM(H204:H206)</f>
        <v>1281</v>
      </c>
      <c r="R204" s="160">
        <f t="shared" ref="R204" si="328">SUM(I204:I206)</f>
        <v>652</v>
      </c>
      <c r="S204" s="160">
        <f t="shared" ref="S204" si="329">SUM(J204:J206)</f>
        <v>1149</v>
      </c>
      <c r="T204" s="160">
        <f t="shared" ref="T204" si="330">SUM(K204:K206)</f>
        <v>1896</v>
      </c>
      <c r="U204" s="232">
        <f t="shared" ref="U204" si="331">AVERAGE(L204:T204)</f>
        <v>1075.7777777777778</v>
      </c>
      <c r="V204" s="409"/>
      <c r="W204" s="230"/>
      <c r="X204" s="230"/>
      <c r="Y204" s="230"/>
      <c r="Z204" s="230"/>
      <c r="AA204" s="230"/>
      <c r="AB204" s="230"/>
      <c r="AC204" s="230"/>
      <c r="AD204" s="230"/>
      <c r="AE204" s="230"/>
      <c r="AF204" s="230"/>
      <c r="AG204" s="92"/>
      <c r="AH204" s="92"/>
      <c r="AI204" s="92"/>
      <c r="AJ204" s="92"/>
      <c r="AK204" s="92"/>
      <c r="AL204" s="92"/>
      <c r="AM204" s="92"/>
      <c r="AN204" s="92"/>
      <c r="AO204" s="92"/>
      <c r="AP204" s="92"/>
      <c r="AQ204" s="92"/>
      <c r="AR204" s="231"/>
    </row>
    <row r="205" spans="1:44">
      <c r="A205" s="223">
        <v>43725</v>
      </c>
      <c r="B205" s="224">
        <v>1.6822453703703699</v>
      </c>
      <c r="C205" s="408">
        <v>647</v>
      </c>
      <c r="D205" s="226">
        <v>37</v>
      </c>
      <c r="E205" s="226">
        <v>309</v>
      </c>
      <c r="F205" s="226">
        <v>316</v>
      </c>
      <c r="G205" s="226">
        <v>54</v>
      </c>
      <c r="H205" s="226">
        <v>310</v>
      </c>
      <c r="I205" s="226">
        <v>47</v>
      </c>
      <c r="J205" s="226">
        <v>609</v>
      </c>
      <c r="K205" s="226">
        <v>49</v>
      </c>
      <c r="L205" s="107"/>
      <c r="M205" s="160"/>
      <c r="N205" s="160"/>
      <c r="O205" s="160"/>
      <c r="P205" s="160"/>
      <c r="Q205" s="160"/>
      <c r="R205" s="160"/>
      <c r="S205" s="160"/>
      <c r="T205" s="160"/>
      <c r="U205" s="232">
        <f t="shared" ref="U205" si="332">STDEV(L204:T204)/SQRT(COUNT(L204:T204))</f>
        <v>174.26701875903109</v>
      </c>
      <c r="V205" s="409"/>
      <c r="W205" s="230"/>
      <c r="X205" s="230"/>
      <c r="Y205" s="230"/>
      <c r="Z205" s="230"/>
      <c r="AA205" s="230"/>
      <c r="AB205" s="230"/>
      <c r="AC205" s="230"/>
      <c r="AD205" s="230"/>
      <c r="AE205" s="230"/>
      <c r="AF205" s="230"/>
      <c r="AG205" s="92"/>
      <c r="AH205" s="92"/>
      <c r="AI205" s="92"/>
      <c r="AJ205" s="92"/>
      <c r="AK205" s="92"/>
      <c r="AL205" s="92"/>
      <c r="AM205" s="92"/>
      <c r="AN205" s="92"/>
      <c r="AO205" s="92"/>
      <c r="AP205" s="92"/>
      <c r="AQ205" s="92"/>
      <c r="AR205" s="231"/>
    </row>
    <row r="206" spans="1:44">
      <c r="A206" s="223">
        <v>43725</v>
      </c>
      <c r="B206" s="224">
        <v>1.6961342592592601</v>
      </c>
      <c r="C206" s="408">
        <v>595</v>
      </c>
      <c r="D206" s="226">
        <v>412</v>
      </c>
      <c r="E206" s="226">
        <v>732</v>
      </c>
      <c r="F206" s="226">
        <v>407</v>
      </c>
      <c r="G206" s="226">
        <v>296</v>
      </c>
      <c r="H206" s="226">
        <v>875</v>
      </c>
      <c r="I206" s="226">
        <v>556</v>
      </c>
      <c r="J206" s="226">
        <v>513</v>
      </c>
      <c r="K206" s="226">
        <v>1806</v>
      </c>
      <c r="L206" s="107"/>
      <c r="M206" s="160"/>
      <c r="N206" s="160"/>
      <c r="O206" s="160"/>
      <c r="P206" s="160"/>
      <c r="Q206" s="160"/>
      <c r="R206" s="160"/>
      <c r="S206" s="160"/>
      <c r="T206" s="160"/>
      <c r="U206" s="232"/>
      <c r="V206" s="409"/>
      <c r="W206" s="230"/>
      <c r="X206" s="230"/>
      <c r="Y206" s="230"/>
      <c r="Z206" s="230"/>
      <c r="AA206" s="230"/>
      <c r="AB206" s="230"/>
      <c r="AC206" s="230"/>
      <c r="AD206" s="230"/>
      <c r="AE206" s="230"/>
      <c r="AF206" s="230"/>
      <c r="AG206" s="92"/>
      <c r="AH206" s="92"/>
      <c r="AI206" s="92"/>
      <c r="AJ206" s="92"/>
      <c r="AK206" s="92"/>
      <c r="AL206" s="92"/>
      <c r="AM206" s="92"/>
      <c r="AN206" s="92"/>
      <c r="AO206" s="92"/>
      <c r="AP206" s="92"/>
      <c r="AQ206" s="92"/>
      <c r="AR206" s="231"/>
    </row>
    <row r="207" spans="1:44">
      <c r="A207" s="223">
        <v>43725</v>
      </c>
      <c r="B207" s="224">
        <v>1.71002314814814</v>
      </c>
      <c r="C207" s="408">
        <v>58</v>
      </c>
      <c r="D207" s="226">
        <v>911</v>
      </c>
      <c r="E207" s="226">
        <v>62</v>
      </c>
      <c r="F207" s="226">
        <v>549</v>
      </c>
      <c r="G207" s="226">
        <v>49</v>
      </c>
      <c r="H207" s="226">
        <v>238</v>
      </c>
      <c r="I207" s="226">
        <v>487</v>
      </c>
      <c r="J207" s="226">
        <v>393</v>
      </c>
      <c r="K207" s="226">
        <v>796</v>
      </c>
      <c r="L207" s="107">
        <f t="shared" ref="L207:P207" si="333">SUM(C207:C209)</f>
        <v>526</v>
      </c>
      <c r="M207" s="160">
        <f t="shared" si="333"/>
        <v>1390</v>
      </c>
      <c r="N207" s="160">
        <f t="shared" si="333"/>
        <v>1470</v>
      </c>
      <c r="O207" s="160">
        <f t="shared" si="333"/>
        <v>922</v>
      </c>
      <c r="P207" s="160">
        <f t="shared" si="333"/>
        <v>677</v>
      </c>
      <c r="Q207" s="160">
        <f t="shared" ref="Q207" si="334">SUM(H207:H209)</f>
        <v>1034</v>
      </c>
      <c r="R207" s="160">
        <f t="shared" ref="R207" si="335">SUM(I207:I209)</f>
        <v>602</v>
      </c>
      <c r="S207" s="160">
        <f t="shared" ref="S207" si="336">SUM(J207:J209)</f>
        <v>583</v>
      </c>
      <c r="T207" s="160">
        <f t="shared" ref="T207" si="337">SUM(K207:K209)</f>
        <v>1274</v>
      </c>
      <c r="U207" s="232">
        <f t="shared" ref="U207" si="338">AVERAGE(L207:T207)</f>
        <v>942</v>
      </c>
      <c r="V207" s="409"/>
      <c r="W207" s="230"/>
      <c r="X207" s="230"/>
      <c r="Y207" s="230"/>
      <c r="Z207" s="230"/>
      <c r="AA207" s="230"/>
      <c r="AB207" s="230"/>
      <c r="AC207" s="230"/>
      <c r="AD207" s="230"/>
      <c r="AE207" s="230"/>
      <c r="AF207" s="230"/>
      <c r="AG207" s="92"/>
      <c r="AH207" s="92"/>
      <c r="AI207" s="92"/>
      <c r="AJ207" s="92"/>
      <c r="AK207" s="92"/>
      <c r="AL207" s="92"/>
      <c r="AM207" s="92"/>
      <c r="AN207" s="92"/>
      <c r="AO207" s="92"/>
      <c r="AP207" s="92"/>
      <c r="AQ207" s="92"/>
      <c r="AR207" s="231"/>
    </row>
    <row r="208" spans="1:44">
      <c r="A208" s="223">
        <v>43725</v>
      </c>
      <c r="B208" s="224">
        <v>1.72391203703704</v>
      </c>
      <c r="C208" s="408">
        <v>34</v>
      </c>
      <c r="D208" s="226">
        <v>340</v>
      </c>
      <c r="E208" s="226">
        <v>438</v>
      </c>
      <c r="F208" s="226">
        <v>20</v>
      </c>
      <c r="G208" s="226">
        <v>240</v>
      </c>
      <c r="H208" s="226">
        <v>653</v>
      </c>
      <c r="I208" s="226">
        <v>76</v>
      </c>
      <c r="J208" s="226">
        <v>87</v>
      </c>
      <c r="K208" s="226">
        <v>407</v>
      </c>
      <c r="L208" s="107"/>
      <c r="M208" s="160"/>
      <c r="N208" s="160"/>
      <c r="O208" s="160"/>
      <c r="P208" s="160"/>
      <c r="Q208" s="160"/>
      <c r="R208" s="160"/>
      <c r="S208" s="160"/>
      <c r="T208" s="160"/>
      <c r="U208" s="232">
        <f t="shared" ref="U208" si="339">STDEV(L207:T207)/SQRT(COUNT(L207:T207))</f>
        <v>122.83333333333333</v>
      </c>
      <c r="V208" s="409"/>
      <c r="W208" s="230"/>
      <c r="X208" s="230"/>
      <c r="Y208" s="230"/>
      <c r="Z208" s="230"/>
      <c r="AA208" s="230"/>
      <c r="AB208" s="230"/>
      <c r="AC208" s="230"/>
      <c r="AD208" s="230"/>
      <c r="AE208" s="230"/>
      <c r="AF208" s="230"/>
      <c r="AG208" s="92"/>
      <c r="AH208" s="92"/>
      <c r="AI208" s="92"/>
      <c r="AJ208" s="92"/>
      <c r="AK208" s="92"/>
      <c r="AL208" s="92"/>
      <c r="AM208" s="92"/>
      <c r="AN208" s="92"/>
      <c r="AO208" s="92"/>
      <c r="AP208" s="92"/>
      <c r="AQ208" s="92"/>
      <c r="AR208" s="231"/>
    </row>
    <row r="209" spans="1:44">
      <c r="A209" s="223">
        <v>43725</v>
      </c>
      <c r="B209" s="224">
        <v>1.7378009259259199</v>
      </c>
      <c r="C209" s="408">
        <v>434</v>
      </c>
      <c r="D209" s="226">
        <v>139</v>
      </c>
      <c r="E209" s="226">
        <v>970</v>
      </c>
      <c r="F209" s="226">
        <v>353</v>
      </c>
      <c r="G209" s="226">
        <v>388</v>
      </c>
      <c r="H209" s="226">
        <v>143</v>
      </c>
      <c r="I209" s="226">
        <v>39</v>
      </c>
      <c r="J209" s="226">
        <v>103</v>
      </c>
      <c r="K209" s="226">
        <v>71</v>
      </c>
      <c r="L209" s="107"/>
      <c r="M209" s="160"/>
      <c r="N209" s="160"/>
      <c r="O209" s="160"/>
      <c r="P209" s="160"/>
      <c r="Q209" s="160"/>
      <c r="R209" s="160"/>
      <c r="S209" s="160"/>
      <c r="T209" s="160"/>
      <c r="U209" s="232"/>
      <c r="V209" s="409"/>
      <c r="W209" s="230"/>
      <c r="X209" s="230"/>
      <c r="Y209" s="230"/>
      <c r="Z209" s="230"/>
      <c r="AA209" s="230"/>
      <c r="AB209" s="230"/>
      <c r="AC209" s="230"/>
      <c r="AD209" s="230"/>
      <c r="AE209" s="230"/>
      <c r="AF209" s="230"/>
      <c r="AG209" s="92"/>
      <c r="AH209" s="92"/>
      <c r="AI209" s="92"/>
      <c r="AJ209" s="92"/>
      <c r="AK209" s="92"/>
      <c r="AL209" s="92"/>
      <c r="AM209" s="92"/>
      <c r="AN209" s="92"/>
      <c r="AO209" s="92"/>
      <c r="AP209" s="92"/>
      <c r="AQ209" s="92"/>
      <c r="AR209" s="231"/>
    </row>
    <row r="210" spans="1:44">
      <c r="A210" s="233">
        <v>43725</v>
      </c>
      <c r="B210" s="234">
        <v>1.7516898148148099</v>
      </c>
      <c r="C210" s="408">
        <v>145</v>
      </c>
      <c r="D210" s="226">
        <v>115</v>
      </c>
      <c r="E210" s="226">
        <v>67</v>
      </c>
      <c r="F210" s="226">
        <v>332</v>
      </c>
      <c r="G210" s="226">
        <v>447</v>
      </c>
      <c r="H210" s="226">
        <v>81</v>
      </c>
      <c r="I210" s="226">
        <v>37</v>
      </c>
      <c r="J210" s="226">
        <v>391</v>
      </c>
      <c r="K210" s="226">
        <v>598</v>
      </c>
      <c r="L210" s="107">
        <f t="shared" ref="L210:P210" si="340">SUM(C210:C212)</f>
        <v>1119</v>
      </c>
      <c r="M210" s="160">
        <f t="shared" si="340"/>
        <v>532</v>
      </c>
      <c r="N210" s="160">
        <f t="shared" si="340"/>
        <v>1730</v>
      </c>
      <c r="O210" s="160">
        <f t="shared" si="340"/>
        <v>998</v>
      </c>
      <c r="P210" s="160">
        <f t="shared" si="340"/>
        <v>1339</v>
      </c>
      <c r="Q210" s="160">
        <f t="shared" ref="Q210" si="341">SUM(H210:H212)</f>
        <v>869</v>
      </c>
      <c r="R210" s="160">
        <f t="shared" ref="R210" si="342">SUM(I210:I212)</f>
        <v>689</v>
      </c>
      <c r="S210" s="160">
        <f t="shared" ref="S210" si="343">SUM(J210:J212)</f>
        <v>1039</v>
      </c>
      <c r="T210" s="160">
        <f t="shared" ref="T210" si="344">SUM(K210:K212)</f>
        <v>1198</v>
      </c>
      <c r="U210" s="232">
        <f t="shared" ref="U210" si="345">AVERAGE(L210:T210)</f>
        <v>1057</v>
      </c>
      <c r="V210" s="409"/>
      <c r="W210" s="230"/>
      <c r="X210" s="230"/>
      <c r="Y210" s="230"/>
      <c r="Z210" s="230"/>
      <c r="AA210" s="230"/>
      <c r="AB210" s="230"/>
      <c r="AC210" s="230"/>
      <c r="AD210" s="230"/>
      <c r="AE210" s="230"/>
      <c r="AF210" s="230"/>
      <c r="AG210" s="92"/>
      <c r="AH210" s="92"/>
      <c r="AI210" s="92"/>
      <c r="AJ210" s="92"/>
      <c r="AK210" s="92"/>
      <c r="AL210" s="92"/>
      <c r="AM210" s="92"/>
      <c r="AN210" s="92"/>
      <c r="AO210" s="92"/>
      <c r="AP210" s="92"/>
      <c r="AQ210" s="92"/>
      <c r="AR210" s="231"/>
    </row>
    <row r="211" spans="1:44">
      <c r="A211" s="233">
        <v>43725</v>
      </c>
      <c r="B211" s="234">
        <v>1.7655787037037001</v>
      </c>
      <c r="C211" s="408">
        <v>518</v>
      </c>
      <c r="D211" s="226">
        <v>61</v>
      </c>
      <c r="E211" s="226">
        <v>953</v>
      </c>
      <c r="F211" s="226">
        <v>407</v>
      </c>
      <c r="G211" s="226">
        <v>410</v>
      </c>
      <c r="H211" s="226">
        <v>547</v>
      </c>
      <c r="I211" s="226">
        <v>300</v>
      </c>
      <c r="J211" s="226">
        <v>440</v>
      </c>
      <c r="K211" s="226">
        <v>61</v>
      </c>
      <c r="L211" s="107"/>
      <c r="M211" s="160"/>
      <c r="N211" s="160"/>
      <c r="O211" s="160"/>
      <c r="P211" s="160"/>
      <c r="Q211" s="160"/>
      <c r="R211" s="160"/>
      <c r="S211" s="160"/>
      <c r="T211" s="160"/>
      <c r="U211" s="232">
        <f t="shared" ref="U211" si="346">STDEV(L210:T210)/SQRT(COUNT(L210:T210))</f>
        <v>118.22624262169734</v>
      </c>
      <c r="V211" s="409"/>
      <c r="W211" s="230"/>
      <c r="X211" s="230"/>
      <c r="Y211" s="230"/>
      <c r="Z211" s="230"/>
      <c r="AA211" s="230"/>
      <c r="AB211" s="230"/>
      <c r="AC211" s="230"/>
      <c r="AD211" s="230"/>
      <c r="AE211" s="230"/>
      <c r="AF211" s="230"/>
      <c r="AG211" s="92"/>
      <c r="AH211" s="92"/>
      <c r="AI211" s="92"/>
      <c r="AJ211" s="92"/>
      <c r="AK211" s="92"/>
      <c r="AL211" s="92"/>
      <c r="AM211" s="92"/>
      <c r="AN211" s="92"/>
      <c r="AO211" s="92"/>
      <c r="AP211" s="92"/>
      <c r="AQ211" s="92"/>
      <c r="AR211" s="231"/>
    </row>
    <row r="212" spans="1:44">
      <c r="A212" s="233">
        <v>43725</v>
      </c>
      <c r="B212" s="234">
        <v>1.77946759259259</v>
      </c>
      <c r="C212" s="408">
        <v>456</v>
      </c>
      <c r="D212" s="226">
        <v>356</v>
      </c>
      <c r="E212" s="226">
        <v>710</v>
      </c>
      <c r="F212" s="226">
        <v>259</v>
      </c>
      <c r="G212" s="226">
        <v>482</v>
      </c>
      <c r="H212" s="226">
        <v>241</v>
      </c>
      <c r="I212" s="226">
        <v>352</v>
      </c>
      <c r="J212" s="226">
        <v>208</v>
      </c>
      <c r="K212" s="226">
        <v>539</v>
      </c>
      <c r="L212" s="107"/>
      <c r="M212" s="160"/>
      <c r="N212" s="160"/>
      <c r="O212" s="160"/>
      <c r="P212" s="160"/>
      <c r="Q212" s="160"/>
      <c r="R212" s="160"/>
      <c r="S212" s="160"/>
      <c r="T212" s="160"/>
      <c r="U212" s="232"/>
      <c r="V212" s="409"/>
      <c r="W212" s="230"/>
      <c r="X212" s="230"/>
      <c r="Y212" s="230"/>
      <c r="Z212" s="230"/>
      <c r="AA212" s="230"/>
      <c r="AB212" s="230"/>
      <c r="AC212" s="230"/>
      <c r="AD212" s="230"/>
      <c r="AE212" s="230"/>
      <c r="AF212" s="230"/>
      <c r="AG212" s="92"/>
      <c r="AH212" s="92"/>
      <c r="AI212" s="92"/>
      <c r="AJ212" s="92"/>
      <c r="AK212" s="92"/>
      <c r="AL212" s="92"/>
      <c r="AM212" s="92"/>
      <c r="AN212" s="92"/>
      <c r="AO212" s="92"/>
      <c r="AP212" s="92"/>
      <c r="AQ212" s="92"/>
      <c r="AR212" s="231"/>
    </row>
    <row r="213" spans="1:44">
      <c r="A213" s="233">
        <v>43725</v>
      </c>
      <c r="B213" s="234">
        <v>1.79335648148148</v>
      </c>
      <c r="C213" s="408">
        <v>386</v>
      </c>
      <c r="D213" s="226">
        <v>125</v>
      </c>
      <c r="E213" s="226">
        <v>396</v>
      </c>
      <c r="F213" s="226">
        <v>516</v>
      </c>
      <c r="G213" s="226">
        <v>396</v>
      </c>
      <c r="H213" s="226">
        <v>114</v>
      </c>
      <c r="I213" s="226">
        <v>88</v>
      </c>
      <c r="J213" s="226">
        <v>809</v>
      </c>
      <c r="K213" s="226">
        <v>443</v>
      </c>
      <c r="L213" s="107">
        <f t="shared" ref="L213:P213" si="347">SUM(C213:C215)</f>
        <v>1674</v>
      </c>
      <c r="M213" s="160">
        <f t="shared" si="347"/>
        <v>1280</v>
      </c>
      <c r="N213" s="160">
        <f t="shared" si="347"/>
        <v>2056</v>
      </c>
      <c r="O213" s="160">
        <f t="shared" si="347"/>
        <v>1198</v>
      </c>
      <c r="P213" s="160">
        <f t="shared" si="347"/>
        <v>1468</v>
      </c>
      <c r="Q213" s="160">
        <f t="shared" ref="Q213" si="348">SUM(H213:H215)</f>
        <v>1051</v>
      </c>
      <c r="R213" s="160">
        <f t="shared" ref="R213" si="349">SUM(I213:I215)</f>
        <v>593</v>
      </c>
      <c r="S213" s="160">
        <f t="shared" ref="S213" si="350">SUM(J213:J215)</f>
        <v>3020</v>
      </c>
      <c r="T213" s="160">
        <f t="shared" ref="T213" si="351">SUM(K213:K215)</f>
        <v>999</v>
      </c>
      <c r="U213" s="232">
        <f t="shared" ref="U213" si="352">AVERAGE(L213:T213)</f>
        <v>1482.1111111111111</v>
      </c>
      <c r="V213" s="409"/>
      <c r="W213" s="230"/>
      <c r="X213" s="230"/>
      <c r="Y213" s="230"/>
      <c r="Z213" s="230"/>
      <c r="AA213" s="230"/>
      <c r="AB213" s="230"/>
      <c r="AC213" s="230"/>
      <c r="AD213" s="230"/>
      <c r="AE213" s="230"/>
      <c r="AF213" s="230"/>
      <c r="AG213" s="92"/>
      <c r="AH213" s="92"/>
      <c r="AI213" s="92"/>
      <c r="AJ213" s="92"/>
      <c r="AK213" s="92"/>
      <c r="AL213" s="92"/>
      <c r="AM213" s="92"/>
      <c r="AN213" s="92"/>
      <c r="AO213" s="92"/>
      <c r="AP213" s="92"/>
      <c r="AQ213" s="92"/>
      <c r="AR213" s="231"/>
    </row>
    <row r="214" spans="1:44">
      <c r="A214" s="233">
        <v>43725</v>
      </c>
      <c r="B214" s="234">
        <v>1.8072453703703699</v>
      </c>
      <c r="C214" s="408">
        <v>574</v>
      </c>
      <c r="D214" s="226">
        <v>442</v>
      </c>
      <c r="E214" s="226">
        <v>1000</v>
      </c>
      <c r="F214" s="226">
        <v>472</v>
      </c>
      <c r="G214" s="226">
        <v>755</v>
      </c>
      <c r="H214" s="226">
        <v>656</v>
      </c>
      <c r="I214" s="226">
        <v>45</v>
      </c>
      <c r="J214" s="226">
        <v>1560</v>
      </c>
      <c r="K214" s="226">
        <v>187</v>
      </c>
      <c r="L214" s="107"/>
      <c r="M214" s="160"/>
      <c r="N214" s="160"/>
      <c r="O214" s="160"/>
      <c r="P214" s="160"/>
      <c r="Q214" s="160"/>
      <c r="R214" s="160"/>
      <c r="S214" s="160"/>
      <c r="T214" s="160"/>
      <c r="U214" s="232">
        <f t="shared" ref="U214" si="353">STDEV(L213:T213)/SQRT(COUNT(L213:T213))</f>
        <v>237.54563564154503</v>
      </c>
      <c r="V214" s="409"/>
      <c r="W214" s="230"/>
      <c r="X214" s="230"/>
      <c r="Y214" s="230"/>
      <c r="Z214" s="230"/>
      <c r="AA214" s="230"/>
      <c r="AB214" s="230"/>
      <c r="AC214" s="230"/>
      <c r="AD214" s="230"/>
      <c r="AE214" s="230"/>
      <c r="AF214" s="230"/>
      <c r="AG214" s="92"/>
      <c r="AH214" s="92"/>
      <c r="AI214" s="92"/>
      <c r="AJ214" s="92"/>
      <c r="AK214" s="92"/>
      <c r="AL214" s="92"/>
      <c r="AM214" s="92"/>
      <c r="AN214" s="92"/>
      <c r="AO214" s="92"/>
      <c r="AP214" s="92"/>
      <c r="AQ214" s="92"/>
      <c r="AR214" s="231"/>
    </row>
    <row r="215" spans="1:44">
      <c r="A215" s="233">
        <v>43725</v>
      </c>
      <c r="B215" s="234">
        <v>1.8211342592592601</v>
      </c>
      <c r="C215" s="408">
        <v>714</v>
      </c>
      <c r="D215" s="226">
        <v>713</v>
      </c>
      <c r="E215" s="226">
        <v>660</v>
      </c>
      <c r="F215" s="226">
        <v>210</v>
      </c>
      <c r="G215" s="226">
        <v>317</v>
      </c>
      <c r="H215" s="226">
        <v>281</v>
      </c>
      <c r="I215" s="226">
        <v>460</v>
      </c>
      <c r="J215" s="226">
        <v>651</v>
      </c>
      <c r="K215" s="226">
        <v>369</v>
      </c>
      <c r="L215" s="107"/>
      <c r="M215" s="160"/>
      <c r="N215" s="160"/>
      <c r="O215" s="160"/>
      <c r="P215" s="160"/>
      <c r="Q215" s="160"/>
      <c r="R215" s="160"/>
      <c r="S215" s="160"/>
      <c r="T215" s="160"/>
      <c r="U215" s="232"/>
      <c r="V215" s="409"/>
      <c r="W215" s="230"/>
      <c r="X215" s="230"/>
      <c r="Y215" s="230"/>
      <c r="Z215" s="230"/>
      <c r="AA215" s="230"/>
      <c r="AB215" s="230"/>
      <c r="AC215" s="230"/>
      <c r="AD215" s="230"/>
      <c r="AE215" s="230"/>
      <c r="AF215" s="230"/>
      <c r="AG215" s="92"/>
      <c r="AH215" s="92"/>
      <c r="AI215" s="92"/>
      <c r="AJ215" s="92"/>
      <c r="AK215" s="92"/>
      <c r="AL215" s="92"/>
      <c r="AM215" s="92"/>
      <c r="AN215" s="92"/>
      <c r="AO215" s="92"/>
      <c r="AP215" s="92"/>
      <c r="AQ215" s="92"/>
      <c r="AR215" s="231"/>
    </row>
    <row r="216" spans="1:44">
      <c r="A216" s="233">
        <v>43725</v>
      </c>
      <c r="B216" s="234">
        <v>1.83502314814815</v>
      </c>
      <c r="C216" s="408">
        <v>341</v>
      </c>
      <c r="D216" s="226">
        <v>272</v>
      </c>
      <c r="E216" s="226">
        <v>623</v>
      </c>
      <c r="F216" s="226">
        <v>469</v>
      </c>
      <c r="G216" s="226">
        <v>441</v>
      </c>
      <c r="H216" s="226">
        <v>314</v>
      </c>
      <c r="I216" s="226">
        <v>987</v>
      </c>
      <c r="J216" s="226">
        <v>55</v>
      </c>
      <c r="K216" s="226">
        <v>165</v>
      </c>
      <c r="L216" s="107">
        <f t="shared" ref="L216:P216" si="354">SUM(C216:C218)</f>
        <v>717</v>
      </c>
      <c r="M216" s="160">
        <f t="shared" si="354"/>
        <v>596</v>
      </c>
      <c r="N216" s="160">
        <f t="shared" si="354"/>
        <v>1605</v>
      </c>
      <c r="O216" s="160">
        <f t="shared" si="354"/>
        <v>1663</v>
      </c>
      <c r="P216" s="160">
        <f t="shared" si="354"/>
        <v>1295</v>
      </c>
      <c r="Q216" s="160">
        <f t="shared" ref="Q216" si="355">SUM(H216:H218)</f>
        <v>840</v>
      </c>
      <c r="R216" s="160">
        <f t="shared" ref="R216" si="356">SUM(I216:I218)</f>
        <v>1278</v>
      </c>
      <c r="S216" s="160">
        <f t="shared" ref="S216" si="357">SUM(J216:J218)</f>
        <v>831</v>
      </c>
      <c r="T216" s="160">
        <f t="shared" ref="T216" si="358">SUM(K216:K218)</f>
        <v>932</v>
      </c>
      <c r="U216" s="232">
        <f t="shared" ref="U216" si="359">AVERAGE(L216:T216)</f>
        <v>1084.1111111111111</v>
      </c>
      <c r="V216" s="409"/>
      <c r="W216" s="230"/>
      <c r="X216" s="230"/>
      <c r="Y216" s="230"/>
      <c r="Z216" s="230"/>
      <c r="AA216" s="230"/>
      <c r="AB216" s="230"/>
      <c r="AC216" s="230"/>
      <c r="AD216" s="230"/>
      <c r="AE216" s="230"/>
      <c r="AF216" s="230"/>
      <c r="AG216" s="92"/>
      <c r="AH216" s="92"/>
      <c r="AI216" s="92"/>
      <c r="AJ216" s="92"/>
      <c r="AK216" s="92"/>
      <c r="AL216" s="92"/>
      <c r="AM216" s="92"/>
      <c r="AN216" s="92"/>
      <c r="AO216" s="92"/>
      <c r="AP216" s="92"/>
      <c r="AQ216" s="92"/>
      <c r="AR216" s="231"/>
    </row>
    <row r="217" spans="1:44">
      <c r="A217" s="233">
        <v>43725</v>
      </c>
      <c r="B217" s="234">
        <v>1.84891203703703</v>
      </c>
      <c r="C217" s="408">
        <v>321</v>
      </c>
      <c r="D217" s="226">
        <v>210</v>
      </c>
      <c r="E217" s="226">
        <v>80</v>
      </c>
      <c r="F217" s="226">
        <v>374</v>
      </c>
      <c r="G217" s="226">
        <v>288</v>
      </c>
      <c r="H217" s="226">
        <v>349</v>
      </c>
      <c r="I217" s="226">
        <v>250</v>
      </c>
      <c r="J217" s="226">
        <v>105</v>
      </c>
      <c r="K217" s="226">
        <v>244</v>
      </c>
      <c r="L217" s="107"/>
      <c r="M217" s="160"/>
      <c r="N217" s="160"/>
      <c r="O217" s="160"/>
      <c r="P217" s="160"/>
      <c r="Q217" s="160"/>
      <c r="R217" s="160"/>
      <c r="S217" s="160"/>
      <c r="T217" s="160"/>
      <c r="U217" s="232">
        <f t="shared" ref="U217" si="360">STDEV(L216:T216)/SQRT(COUNT(L216:T216))</f>
        <v>129.5462641989387</v>
      </c>
      <c r="V217" s="409"/>
      <c r="W217" s="230"/>
      <c r="X217" s="230"/>
      <c r="Y217" s="230"/>
      <c r="Z217" s="230"/>
      <c r="AA217" s="230"/>
      <c r="AB217" s="230"/>
      <c r="AC217" s="230"/>
      <c r="AD217" s="230"/>
      <c r="AE217" s="230"/>
      <c r="AF217" s="230"/>
      <c r="AG217" s="92"/>
      <c r="AH217" s="92"/>
      <c r="AI217" s="92"/>
      <c r="AJ217" s="92"/>
      <c r="AK217" s="92"/>
      <c r="AL217" s="92"/>
      <c r="AM217" s="92"/>
      <c r="AN217" s="92"/>
      <c r="AO217" s="92"/>
      <c r="AP217" s="92"/>
      <c r="AQ217" s="92"/>
      <c r="AR217" s="231"/>
    </row>
    <row r="218" spans="1:44">
      <c r="A218" s="233">
        <v>43725</v>
      </c>
      <c r="B218" s="234">
        <v>1.8628009259259199</v>
      </c>
      <c r="C218" s="408">
        <v>55</v>
      </c>
      <c r="D218" s="226">
        <v>114</v>
      </c>
      <c r="E218" s="226">
        <v>902</v>
      </c>
      <c r="F218" s="226">
        <v>820</v>
      </c>
      <c r="G218" s="226">
        <v>566</v>
      </c>
      <c r="H218" s="226">
        <v>177</v>
      </c>
      <c r="I218" s="226">
        <v>41</v>
      </c>
      <c r="J218" s="226">
        <v>671</v>
      </c>
      <c r="K218" s="226">
        <v>523</v>
      </c>
      <c r="L218" s="107"/>
      <c r="M218" s="160"/>
      <c r="N218" s="160"/>
      <c r="O218" s="160"/>
      <c r="P218" s="160"/>
      <c r="Q218" s="160"/>
      <c r="R218" s="160"/>
      <c r="S218" s="160"/>
      <c r="T218" s="160"/>
      <c r="U218" s="232"/>
      <c r="V218" s="409"/>
      <c r="W218" s="230"/>
      <c r="X218" s="230"/>
      <c r="Y218" s="230"/>
      <c r="Z218" s="230"/>
      <c r="AA218" s="230"/>
      <c r="AB218" s="230"/>
      <c r="AC218" s="230"/>
      <c r="AD218" s="230"/>
      <c r="AE218" s="230"/>
      <c r="AF218" s="230"/>
      <c r="AG218" s="92"/>
      <c r="AH218" s="92"/>
      <c r="AI218" s="92"/>
      <c r="AJ218" s="92"/>
      <c r="AK218" s="92"/>
      <c r="AL218" s="92"/>
      <c r="AM218" s="92"/>
      <c r="AN218" s="92"/>
      <c r="AO218" s="92"/>
      <c r="AP218" s="92"/>
      <c r="AQ218" s="92"/>
      <c r="AR218" s="231"/>
    </row>
    <row r="219" spans="1:44">
      <c r="A219" s="233">
        <v>43725</v>
      </c>
      <c r="B219" s="234">
        <v>1.8766898148148099</v>
      </c>
      <c r="C219" s="408">
        <v>452</v>
      </c>
      <c r="D219" s="226">
        <v>131</v>
      </c>
      <c r="E219" s="226">
        <v>774</v>
      </c>
      <c r="F219" s="226">
        <v>204</v>
      </c>
      <c r="G219" s="226">
        <v>225</v>
      </c>
      <c r="H219" s="226">
        <v>239</v>
      </c>
      <c r="I219" s="226">
        <v>321</v>
      </c>
      <c r="J219" s="226">
        <v>121</v>
      </c>
      <c r="K219" s="226">
        <v>538</v>
      </c>
      <c r="L219" s="107">
        <f t="shared" ref="L219:P219" si="361">SUM(C219:C221)</f>
        <v>1115</v>
      </c>
      <c r="M219" s="160">
        <f t="shared" si="361"/>
        <v>416</v>
      </c>
      <c r="N219" s="160">
        <f t="shared" si="361"/>
        <v>1685</v>
      </c>
      <c r="O219" s="160">
        <f t="shared" si="361"/>
        <v>1041</v>
      </c>
      <c r="P219" s="160">
        <f t="shared" si="361"/>
        <v>622</v>
      </c>
      <c r="Q219" s="160">
        <f t="shared" ref="Q219" si="362">SUM(H219:H221)</f>
        <v>709</v>
      </c>
      <c r="R219" s="160">
        <f t="shared" ref="R219" si="363">SUM(I219:I221)</f>
        <v>603</v>
      </c>
      <c r="S219" s="160">
        <f t="shared" ref="S219" si="364">SUM(J219:J221)</f>
        <v>768</v>
      </c>
      <c r="T219" s="160">
        <f t="shared" ref="T219" si="365">SUM(K219:K221)</f>
        <v>872</v>
      </c>
      <c r="U219" s="232">
        <f t="shared" ref="U219" si="366">AVERAGE(L219:T219)</f>
        <v>870.11111111111109</v>
      </c>
      <c r="V219" s="409"/>
      <c r="W219" s="230"/>
      <c r="X219" s="230"/>
      <c r="Y219" s="230"/>
      <c r="Z219" s="230"/>
      <c r="AA219" s="230"/>
      <c r="AB219" s="230"/>
      <c r="AC219" s="230"/>
      <c r="AD219" s="230"/>
      <c r="AE219" s="230"/>
      <c r="AF219" s="230"/>
      <c r="AG219" s="92"/>
      <c r="AH219" s="92"/>
      <c r="AI219" s="92"/>
      <c r="AJ219" s="92"/>
      <c r="AK219" s="92"/>
      <c r="AL219" s="92"/>
      <c r="AM219" s="92"/>
      <c r="AN219" s="92"/>
      <c r="AO219" s="92"/>
      <c r="AP219" s="92"/>
      <c r="AQ219" s="92"/>
      <c r="AR219" s="231"/>
    </row>
    <row r="220" spans="1:44">
      <c r="A220" s="233">
        <v>43725</v>
      </c>
      <c r="B220" s="234">
        <v>1.8905787037037001</v>
      </c>
      <c r="C220" s="408">
        <v>441</v>
      </c>
      <c r="D220" s="226">
        <v>222</v>
      </c>
      <c r="E220" s="226">
        <v>625</v>
      </c>
      <c r="F220" s="226">
        <v>451</v>
      </c>
      <c r="G220" s="226">
        <v>211</v>
      </c>
      <c r="H220" s="226">
        <v>374</v>
      </c>
      <c r="I220" s="226">
        <v>34</v>
      </c>
      <c r="J220" s="226">
        <v>430</v>
      </c>
      <c r="K220" s="226">
        <v>37</v>
      </c>
      <c r="L220" s="107"/>
      <c r="M220" s="160"/>
      <c r="N220" s="160"/>
      <c r="O220" s="160"/>
      <c r="P220" s="160"/>
      <c r="Q220" s="160"/>
      <c r="R220" s="160"/>
      <c r="S220" s="160"/>
      <c r="T220" s="160"/>
      <c r="U220" s="232">
        <f t="shared" ref="U220" si="367">STDEV(L219:T219)/SQRT(COUNT(L219:T219))</f>
        <v>125.20698911585085</v>
      </c>
      <c r="V220" s="409"/>
      <c r="W220" s="230"/>
      <c r="X220" s="230"/>
      <c r="Y220" s="230"/>
      <c r="Z220" s="230"/>
      <c r="AA220" s="230"/>
      <c r="AB220" s="230"/>
      <c r="AC220" s="230"/>
      <c r="AD220" s="230"/>
      <c r="AE220" s="230"/>
      <c r="AF220" s="230"/>
      <c r="AG220" s="92"/>
      <c r="AH220" s="92"/>
      <c r="AI220" s="92"/>
      <c r="AJ220" s="92"/>
      <c r="AK220" s="92"/>
      <c r="AL220" s="92"/>
      <c r="AM220" s="92"/>
      <c r="AN220" s="92"/>
      <c r="AO220" s="92"/>
      <c r="AP220" s="92"/>
      <c r="AQ220" s="92"/>
      <c r="AR220" s="231"/>
    </row>
    <row r="221" spans="1:44">
      <c r="A221" s="233">
        <v>43725</v>
      </c>
      <c r="B221" s="234">
        <v>1.90446759259259</v>
      </c>
      <c r="C221" s="408">
        <v>222</v>
      </c>
      <c r="D221" s="226">
        <v>63</v>
      </c>
      <c r="E221" s="226">
        <v>286</v>
      </c>
      <c r="F221" s="226">
        <v>386</v>
      </c>
      <c r="G221" s="226">
        <v>186</v>
      </c>
      <c r="H221" s="226">
        <v>96</v>
      </c>
      <c r="I221" s="226">
        <v>248</v>
      </c>
      <c r="J221" s="226">
        <v>217</v>
      </c>
      <c r="K221" s="226">
        <v>297</v>
      </c>
      <c r="L221" s="107"/>
      <c r="M221" s="160"/>
      <c r="N221" s="160"/>
      <c r="O221" s="160"/>
      <c r="P221" s="160"/>
      <c r="Q221" s="160"/>
      <c r="R221" s="160"/>
      <c r="S221" s="160"/>
      <c r="T221" s="160"/>
      <c r="U221" s="232"/>
      <c r="V221" s="409"/>
      <c r="W221" s="230"/>
      <c r="X221" s="230"/>
      <c r="Y221" s="230"/>
      <c r="Z221" s="230"/>
      <c r="AA221" s="230"/>
      <c r="AB221" s="230"/>
      <c r="AC221" s="230"/>
      <c r="AD221" s="230"/>
      <c r="AE221" s="230"/>
      <c r="AF221" s="230"/>
      <c r="AG221" s="92"/>
      <c r="AH221" s="92"/>
      <c r="AI221" s="92"/>
      <c r="AJ221" s="92"/>
      <c r="AK221" s="92"/>
      <c r="AL221" s="92"/>
      <c r="AM221" s="92"/>
      <c r="AN221" s="92"/>
      <c r="AO221" s="92"/>
      <c r="AP221" s="92"/>
      <c r="AQ221" s="92"/>
      <c r="AR221" s="231"/>
    </row>
    <row r="222" spans="1:44">
      <c r="A222" s="233">
        <v>43725</v>
      </c>
      <c r="B222" s="234">
        <v>1.91835648148148</v>
      </c>
      <c r="C222" s="408">
        <v>57</v>
      </c>
      <c r="D222" s="226">
        <v>307</v>
      </c>
      <c r="E222" s="226">
        <v>385</v>
      </c>
      <c r="F222" s="226">
        <v>481</v>
      </c>
      <c r="G222" s="226">
        <v>585</v>
      </c>
      <c r="H222" s="226">
        <v>668</v>
      </c>
      <c r="I222" s="226">
        <v>266</v>
      </c>
      <c r="J222" s="226">
        <v>813</v>
      </c>
      <c r="K222" s="226">
        <v>520</v>
      </c>
      <c r="L222" s="107">
        <f t="shared" ref="L222:P222" si="368">SUM(C222:C224)</f>
        <v>316</v>
      </c>
      <c r="M222" s="160">
        <f t="shared" si="368"/>
        <v>373</v>
      </c>
      <c r="N222" s="160">
        <f t="shared" si="368"/>
        <v>1561</v>
      </c>
      <c r="O222" s="160">
        <f t="shared" si="368"/>
        <v>1820</v>
      </c>
      <c r="P222" s="160">
        <f t="shared" si="368"/>
        <v>1192</v>
      </c>
      <c r="Q222" s="160">
        <f t="shared" ref="Q222" si="369">SUM(H222:H224)</f>
        <v>1179</v>
      </c>
      <c r="R222" s="160">
        <f t="shared" ref="R222" si="370">SUM(I222:I224)</f>
        <v>1093</v>
      </c>
      <c r="S222" s="160">
        <f t="shared" ref="S222" si="371">SUM(J222:J224)</f>
        <v>1794</v>
      </c>
      <c r="T222" s="160">
        <f t="shared" ref="T222" si="372">SUM(K222:K224)</f>
        <v>1190</v>
      </c>
      <c r="U222" s="232">
        <f t="shared" ref="U222" si="373">AVERAGE(L222:T222)</f>
        <v>1168.6666666666667</v>
      </c>
      <c r="V222" s="409"/>
      <c r="W222" s="230"/>
      <c r="X222" s="230"/>
      <c r="Y222" s="230"/>
      <c r="Z222" s="230"/>
      <c r="AA222" s="230"/>
      <c r="AB222" s="230"/>
      <c r="AC222" s="230"/>
      <c r="AD222" s="230"/>
      <c r="AE222" s="230"/>
      <c r="AF222" s="230"/>
      <c r="AG222" s="92"/>
      <c r="AH222" s="92"/>
      <c r="AI222" s="92"/>
      <c r="AJ222" s="92"/>
      <c r="AK222" s="92"/>
      <c r="AL222" s="92"/>
      <c r="AM222" s="92"/>
      <c r="AN222" s="92"/>
      <c r="AO222" s="92"/>
      <c r="AP222" s="92"/>
      <c r="AQ222" s="92"/>
      <c r="AR222" s="231"/>
    </row>
    <row r="223" spans="1:44">
      <c r="A223" s="233">
        <v>43725</v>
      </c>
      <c r="B223" s="234">
        <v>1.9322453703703699</v>
      </c>
      <c r="C223" s="408">
        <v>230</v>
      </c>
      <c r="D223" s="226">
        <v>31</v>
      </c>
      <c r="E223" s="226">
        <v>791</v>
      </c>
      <c r="F223" s="226">
        <v>931</v>
      </c>
      <c r="G223" s="226">
        <v>85</v>
      </c>
      <c r="H223" s="226">
        <v>324</v>
      </c>
      <c r="I223" s="226">
        <v>406</v>
      </c>
      <c r="J223" s="226">
        <v>394</v>
      </c>
      <c r="K223" s="226">
        <v>362</v>
      </c>
      <c r="L223" s="107"/>
      <c r="M223" s="160"/>
      <c r="N223" s="160"/>
      <c r="O223" s="160"/>
      <c r="P223" s="160"/>
      <c r="Q223" s="160"/>
      <c r="R223" s="160"/>
      <c r="S223" s="160"/>
      <c r="T223" s="160"/>
      <c r="U223" s="232">
        <f t="shared" ref="U223" si="374">STDEV(L222:T222)/SQRT(COUNT(L222:T222))</f>
        <v>180.12958298587898</v>
      </c>
      <c r="V223" s="409"/>
      <c r="W223" s="230"/>
      <c r="X223" s="230"/>
      <c r="Y223" s="230"/>
      <c r="Z223" s="230"/>
      <c r="AA223" s="230"/>
      <c r="AB223" s="230"/>
      <c r="AC223" s="230"/>
      <c r="AD223" s="230"/>
      <c r="AE223" s="230"/>
      <c r="AF223" s="230"/>
      <c r="AG223" s="92"/>
      <c r="AH223" s="92"/>
      <c r="AI223" s="92"/>
      <c r="AJ223" s="92"/>
      <c r="AK223" s="92"/>
      <c r="AL223" s="92"/>
      <c r="AM223" s="92"/>
      <c r="AN223" s="92"/>
      <c r="AO223" s="92"/>
      <c r="AP223" s="92"/>
      <c r="AQ223" s="92"/>
      <c r="AR223" s="231"/>
    </row>
    <row r="224" spans="1:44">
      <c r="A224" s="233">
        <v>43725</v>
      </c>
      <c r="B224" s="234">
        <v>1.9461342592592601</v>
      </c>
      <c r="C224" s="408">
        <v>29</v>
      </c>
      <c r="D224" s="226">
        <v>35</v>
      </c>
      <c r="E224" s="226">
        <v>385</v>
      </c>
      <c r="F224" s="226">
        <v>408</v>
      </c>
      <c r="G224" s="226">
        <v>522</v>
      </c>
      <c r="H224" s="226">
        <v>187</v>
      </c>
      <c r="I224" s="226">
        <v>421</v>
      </c>
      <c r="J224" s="226">
        <v>587</v>
      </c>
      <c r="K224" s="226">
        <v>308</v>
      </c>
      <c r="L224" s="107"/>
      <c r="M224" s="160"/>
      <c r="N224" s="160"/>
      <c r="O224" s="160"/>
      <c r="P224" s="160"/>
      <c r="Q224" s="160"/>
      <c r="R224" s="160"/>
      <c r="S224" s="160"/>
      <c r="T224" s="160"/>
      <c r="U224" s="232"/>
      <c r="V224" s="409"/>
      <c r="W224" s="230"/>
      <c r="X224" s="230"/>
      <c r="Y224" s="230"/>
      <c r="Z224" s="230"/>
      <c r="AA224" s="230"/>
      <c r="AB224" s="230"/>
      <c r="AC224" s="230"/>
      <c r="AD224" s="230"/>
      <c r="AE224" s="230"/>
      <c r="AF224" s="230"/>
      <c r="AG224" s="92"/>
      <c r="AH224" s="92"/>
      <c r="AI224" s="92"/>
      <c r="AJ224" s="92"/>
      <c r="AK224" s="92"/>
      <c r="AL224" s="92"/>
      <c r="AM224" s="92"/>
      <c r="AN224" s="92"/>
      <c r="AO224" s="92"/>
      <c r="AP224" s="92"/>
      <c r="AQ224" s="92"/>
      <c r="AR224" s="231"/>
    </row>
    <row r="225" spans="1:44">
      <c r="A225" s="233">
        <v>43725</v>
      </c>
      <c r="B225" s="234">
        <v>1.96002314814815</v>
      </c>
      <c r="C225" s="408">
        <v>601</v>
      </c>
      <c r="D225" s="226">
        <v>314</v>
      </c>
      <c r="E225" s="226">
        <v>777</v>
      </c>
      <c r="F225" s="226">
        <v>330</v>
      </c>
      <c r="G225" s="226">
        <v>131</v>
      </c>
      <c r="H225" s="226">
        <v>66</v>
      </c>
      <c r="I225" s="226">
        <v>599</v>
      </c>
      <c r="J225" s="226">
        <v>351</v>
      </c>
      <c r="K225" s="226">
        <v>587</v>
      </c>
      <c r="L225" s="107">
        <f t="shared" ref="L225:P225" si="375">SUM(C225:C227)</f>
        <v>1312</v>
      </c>
      <c r="M225" s="160">
        <f t="shared" si="375"/>
        <v>1356</v>
      </c>
      <c r="N225" s="160">
        <f t="shared" si="375"/>
        <v>1489</v>
      </c>
      <c r="O225" s="160">
        <f t="shared" si="375"/>
        <v>961</v>
      </c>
      <c r="P225" s="160">
        <f t="shared" si="375"/>
        <v>1540</v>
      </c>
      <c r="Q225" s="160">
        <f t="shared" ref="Q225" si="376">SUM(H225:H227)</f>
        <v>752</v>
      </c>
      <c r="R225" s="160">
        <f t="shared" ref="R225" si="377">SUM(I225:I227)</f>
        <v>786</v>
      </c>
      <c r="S225" s="160">
        <f t="shared" ref="S225" si="378">SUM(J225:J227)</f>
        <v>2444</v>
      </c>
      <c r="T225" s="160">
        <f t="shared" ref="T225" si="379">SUM(K225:K227)</f>
        <v>2320</v>
      </c>
      <c r="U225" s="232">
        <f t="shared" ref="U225" si="380">AVERAGE(L225:T225)</f>
        <v>1440</v>
      </c>
      <c r="V225" s="409"/>
      <c r="W225" s="230"/>
      <c r="X225" s="230"/>
      <c r="Y225" s="230"/>
      <c r="Z225" s="230"/>
      <c r="AA225" s="230"/>
      <c r="AB225" s="230"/>
      <c r="AC225" s="230"/>
      <c r="AD225" s="230"/>
      <c r="AE225" s="230"/>
      <c r="AF225" s="230"/>
      <c r="AG225" s="92"/>
      <c r="AH225" s="92"/>
      <c r="AI225" s="92"/>
      <c r="AJ225" s="92"/>
      <c r="AK225" s="92"/>
      <c r="AL225" s="92"/>
      <c r="AM225" s="92"/>
      <c r="AN225" s="92"/>
      <c r="AO225" s="92"/>
      <c r="AP225" s="92"/>
      <c r="AQ225" s="92"/>
      <c r="AR225" s="231"/>
    </row>
    <row r="226" spans="1:44">
      <c r="A226" s="233">
        <v>43725</v>
      </c>
      <c r="B226" s="234">
        <v>1.97391203703703</v>
      </c>
      <c r="C226" s="408">
        <v>68</v>
      </c>
      <c r="D226" s="226">
        <v>799</v>
      </c>
      <c r="E226" s="226">
        <v>198</v>
      </c>
      <c r="F226" s="226">
        <v>394</v>
      </c>
      <c r="G226" s="226">
        <v>768</v>
      </c>
      <c r="H226" s="226">
        <v>124</v>
      </c>
      <c r="I226" s="226">
        <v>103</v>
      </c>
      <c r="J226" s="226">
        <v>1324</v>
      </c>
      <c r="K226" s="226">
        <v>464</v>
      </c>
      <c r="L226" s="107"/>
      <c r="M226" s="160"/>
      <c r="N226" s="160"/>
      <c r="O226" s="160"/>
      <c r="P226" s="160"/>
      <c r="Q226" s="160"/>
      <c r="R226" s="160"/>
      <c r="S226" s="160"/>
      <c r="T226" s="160"/>
      <c r="U226" s="232">
        <f t="shared" ref="U226" si="381">STDEV(L225:T225)/SQRT(COUNT(L225:T225))</f>
        <v>202.37334859665248</v>
      </c>
      <c r="V226" s="409"/>
      <c r="W226" s="230"/>
      <c r="X226" s="230"/>
      <c r="Y226" s="230"/>
      <c r="Z226" s="230"/>
      <c r="AA226" s="230"/>
      <c r="AB226" s="230"/>
      <c r="AC226" s="230"/>
      <c r="AD226" s="230"/>
      <c r="AE226" s="230"/>
      <c r="AF226" s="230"/>
      <c r="AG226" s="92"/>
      <c r="AH226" s="92"/>
      <c r="AI226" s="92"/>
      <c r="AJ226" s="92"/>
      <c r="AK226" s="92"/>
      <c r="AL226" s="92"/>
      <c r="AM226" s="92"/>
      <c r="AN226" s="92"/>
      <c r="AO226" s="92"/>
      <c r="AP226" s="92"/>
      <c r="AQ226" s="92"/>
      <c r="AR226" s="231"/>
    </row>
    <row r="227" spans="1:44">
      <c r="A227" s="233">
        <v>43725</v>
      </c>
      <c r="B227" s="234">
        <v>1.9878009259259199</v>
      </c>
      <c r="C227" s="408">
        <v>643</v>
      </c>
      <c r="D227" s="226">
        <v>243</v>
      </c>
      <c r="E227" s="226">
        <v>514</v>
      </c>
      <c r="F227" s="226">
        <v>237</v>
      </c>
      <c r="G227" s="226">
        <v>641</v>
      </c>
      <c r="H227" s="226">
        <v>562</v>
      </c>
      <c r="I227" s="226">
        <v>84</v>
      </c>
      <c r="J227" s="226">
        <v>769</v>
      </c>
      <c r="K227" s="226">
        <v>1269</v>
      </c>
      <c r="L227" s="107"/>
      <c r="M227" s="160"/>
      <c r="N227" s="160"/>
      <c r="O227" s="160"/>
      <c r="P227" s="160"/>
      <c r="Q227" s="160"/>
      <c r="R227" s="160"/>
      <c r="S227" s="160"/>
      <c r="T227" s="160"/>
      <c r="U227" s="232"/>
      <c r="V227" s="409"/>
      <c r="W227" s="230"/>
      <c r="X227" s="230"/>
      <c r="Y227" s="230"/>
      <c r="Z227" s="230"/>
      <c r="AA227" s="230"/>
      <c r="AB227" s="230"/>
      <c r="AC227" s="230"/>
      <c r="AD227" s="230"/>
      <c r="AE227" s="230"/>
      <c r="AF227" s="230"/>
      <c r="AG227" s="92"/>
      <c r="AH227" s="92"/>
      <c r="AI227" s="92"/>
      <c r="AJ227" s="92"/>
      <c r="AK227" s="92"/>
      <c r="AL227" s="92"/>
      <c r="AM227" s="92"/>
      <c r="AN227" s="92"/>
      <c r="AO227" s="92"/>
      <c r="AP227" s="92"/>
      <c r="AQ227" s="92"/>
      <c r="AR227" s="231"/>
    </row>
    <row r="228" spans="1:44">
      <c r="A228" s="233">
        <v>43726</v>
      </c>
      <c r="B228" s="234">
        <v>2.001689814814815</v>
      </c>
      <c r="C228" s="408">
        <v>543</v>
      </c>
      <c r="D228" s="226">
        <v>11</v>
      </c>
      <c r="E228" s="226">
        <v>934</v>
      </c>
      <c r="F228" s="226">
        <v>336</v>
      </c>
      <c r="G228" s="226">
        <v>246</v>
      </c>
      <c r="H228" s="226">
        <v>721</v>
      </c>
      <c r="I228" s="226">
        <v>53</v>
      </c>
      <c r="J228" s="226">
        <v>778</v>
      </c>
      <c r="K228" s="226">
        <v>646</v>
      </c>
      <c r="L228" s="107">
        <f t="shared" ref="L228:P228" si="382">SUM(C228:C230)</f>
        <v>1427</v>
      </c>
      <c r="M228" s="160">
        <f t="shared" si="382"/>
        <v>282</v>
      </c>
      <c r="N228" s="160">
        <f t="shared" si="382"/>
        <v>2398</v>
      </c>
      <c r="O228" s="160">
        <f t="shared" si="382"/>
        <v>686</v>
      </c>
      <c r="P228" s="160">
        <f t="shared" si="382"/>
        <v>1317</v>
      </c>
      <c r="Q228" s="160">
        <f t="shared" ref="Q228" si="383">SUM(H228:H230)</f>
        <v>1080</v>
      </c>
      <c r="R228" s="160">
        <f t="shared" ref="R228" si="384">SUM(I228:I230)</f>
        <v>535</v>
      </c>
      <c r="S228" s="160">
        <f t="shared" ref="S228" si="385">SUM(J228:J230)</f>
        <v>1437</v>
      </c>
      <c r="T228" s="160">
        <f t="shared" ref="T228" si="386">SUM(K228:K230)</f>
        <v>1736</v>
      </c>
      <c r="U228" s="232">
        <f t="shared" ref="U228" si="387">AVERAGE(L228:T228)</f>
        <v>1210.8888888888889</v>
      </c>
      <c r="V228" s="409"/>
      <c r="W228" s="230"/>
      <c r="X228" s="230"/>
      <c r="Y228" s="230"/>
      <c r="Z228" s="230"/>
      <c r="AA228" s="230"/>
      <c r="AB228" s="230"/>
      <c r="AC228" s="230"/>
      <c r="AD228" s="230"/>
      <c r="AE228" s="230"/>
      <c r="AF228" s="230"/>
      <c r="AG228" s="92"/>
      <c r="AH228" s="92"/>
      <c r="AI228" s="92"/>
      <c r="AJ228" s="92"/>
      <c r="AK228" s="92"/>
      <c r="AL228" s="92"/>
      <c r="AM228" s="92"/>
      <c r="AN228" s="92"/>
      <c r="AO228" s="92"/>
      <c r="AP228" s="92"/>
      <c r="AQ228" s="92"/>
      <c r="AR228" s="231"/>
    </row>
    <row r="229" spans="1:44">
      <c r="A229" s="233">
        <v>43726</v>
      </c>
      <c r="B229" s="234">
        <v>2.0155787037036998</v>
      </c>
      <c r="C229" s="408">
        <v>688</v>
      </c>
      <c r="D229" s="226">
        <v>259</v>
      </c>
      <c r="E229" s="226">
        <v>1333</v>
      </c>
      <c r="F229" s="226">
        <v>140</v>
      </c>
      <c r="G229" s="226">
        <v>563</v>
      </c>
      <c r="H229" s="226">
        <v>303</v>
      </c>
      <c r="I229" s="226">
        <v>33</v>
      </c>
      <c r="J229" s="226">
        <v>84</v>
      </c>
      <c r="K229" s="226">
        <v>677</v>
      </c>
      <c r="L229" s="107"/>
      <c r="M229" s="160"/>
      <c r="N229" s="160"/>
      <c r="O229" s="160"/>
      <c r="P229" s="160"/>
      <c r="Q229" s="160"/>
      <c r="R229" s="160"/>
      <c r="S229" s="160"/>
      <c r="T229" s="160"/>
      <c r="U229" s="232">
        <f t="shared" ref="U229" si="388">STDEV(L228:T228)/SQRT(COUNT(L228:T228))</f>
        <v>217.51005369129518</v>
      </c>
      <c r="V229" s="409"/>
      <c r="W229" s="230"/>
      <c r="X229" s="230"/>
      <c r="Y229" s="230"/>
      <c r="Z229" s="230"/>
      <c r="AA229" s="230"/>
      <c r="AB229" s="230"/>
      <c r="AC229" s="230"/>
      <c r="AD229" s="230"/>
      <c r="AE229" s="230"/>
      <c r="AF229" s="230"/>
      <c r="AG229" s="92"/>
      <c r="AH229" s="92"/>
      <c r="AI229" s="92"/>
      <c r="AJ229" s="92"/>
      <c r="AK229" s="92"/>
      <c r="AL229" s="92"/>
      <c r="AM229" s="92"/>
      <c r="AN229" s="92"/>
      <c r="AO229" s="92"/>
      <c r="AP229" s="92"/>
      <c r="AQ229" s="92"/>
      <c r="AR229" s="231"/>
    </row>
    <row r="230" spans="1:44">
      <c r="A230" s="233">
        <v>43726</v>
      </c>
      <c r="B230" s="234">
        <v>2.02946759259259</v>
      </c>
      <c r="C230" s="408">
        <v>196</v>
      </c>
      <c r="D230" s="226">
        <v>12</v>
      </c>
      <c r="E230" s="226">
        <v>131</v>
      </c>
      <c r="F230" s="226">
        <v>210</v>
      </c>
      <c r="G230" s="226">
        <v>508</v>
      </c>
      <c r="H230" s="226">
        <v>56</v>
      </c>
      <c r="I230" s="226">
        <v>449</v>
      </c>
      <c r="J230" s="226">
        <v>575</v>
      </c>
      <c r="K230" s="226">
        <v>413</v>
      </c>
      <c r="L230" s="107"/>
      <c r="M230" s="160"/>
      <c r="N230" s="160"/>
      <c r="O230" s="160"/>
      <c r="P230" s="160"/>
      <c r="Q230" s="160"/>
      <c r="R230" s="160"/>
      <c r="S230" s="160"/>
      <c r="T230" s="160"/>
      <c r="U230" s="232"/>
      <c r="V230" s="409"/>
      <c r="W230" s="230"/>
      <c r="X230" s="230"/>
      <c r="Y230" s="230"/>
      <c r="Z230" s="230"/>
      <c r="AA230" s="230"/>
      <c r="AB230" s="230"/>
      <c r="AC230" s="230"/>
      <c r="AD230" s="230"/>
      <c r="AE230" s="230"/>
      <c r="AF230" s="230"/>
      <c r="AG230" s="92"/>
      <c r="AH230" s="92"/>
      <c r="AI230" s="92"/>
      <c r="AJ230" s="92"/>
      <c r="AK230" s="92"/>
      <c r="AL230" s="92"/>
      <c r="AM230" s="92"/>
      <c r="AN230" s="92"/>
      <c r="AO230" s="92"/>
      <c r="AP230" s="92"/>
      <c r="AQ230" s="92"/>
      <c r="AR230" s="231"/>
    </row>
    <row r="231" spans="1:44">
      <c r="A231" s="233">
        <v>43726</v>
      </c>
      <c r="B231" s="234">
        <v>2.0433564814814802</v>
      </c>
      <c r="C231" s="408">
        <v>22</v>
      </c>
      <c r="D231" s="226">
        <v>137</v>
      </c>
      <c r="E231" s="226">
        <v>854</v>
      </c>
      <c r="F231" s="226">
        <v>359</v>
      </c>
      <c r="G231" s="226">
        <v>219</v>
      </c>
      <c r="H231" s="226">
        <v>348</v>
      </c>
      <c r="I231" s="226">
        <v>247</v>
      </c>
      <c r="J231" s="226">
        <v>233</v>
      </c>
      <c r="K231" s="226">
        <v>54</v>
      </c>
      <c r="L231" s="107">
        <f t="shared" ref="L231:P231" si="389">SUM(C231:C233)</f>
        <v>643</v>
      </c>
      <c r="M231" s="160">
        <f t="shared" si="389"/>
        <v>760</v>
      </c>
      <c r="N231" s="160">
        <f t="shared" si="389"/>
        <v>2175</v>
      </c>
      <c r="O231" s="160">
        <f t="shared" si="389"/>
        <v>1659</v>
      </c>
      <c r="P231" s="160">
        <f t="shared" si="389"/>
        <v>1269</v>
      </c>
      <c r="Q231" s="160">
        <f t="shared" ref="Q231" si="390">SUM(H231:H233)</f>
        <v>1163</v>
      </c>
      <c r="R231" s="160">
        <f t="shared" ref="R231" si="391">SUM(I231:I233)</f>
        <v>1184</v>
      </c>
      <c r="S231" s="160">
        <f t="shared" ref="S231" si="392">SUM(J231:J233)</f>
        <v>1706</v>
      </c>
      <c r="T231" s="160">
        <f t="shared" ref="T231" si="393">SUM(K231:K233)</f>
        <v>517</v>
      </c>
      <c r="U231" s="232">
        <f t="shared" ref="U231" si="394">AVERAGE(L231:T231)</f>
        <v>1230.6666666666667</v>
      </c>
      <c r="V231" s="409"/>
      <c r="W231" s="230"/>
      <c r="X231" s="230"/>
      <c r="Y231" s="230"/>
      <c r="Z231" s="230"/>
      <c r="AA231" s="230"/>
      <c r="AB231" s="230"/>
      <c r="AC231" s="230"/>
      <c r="AD231" s="230"/>
      <c r="AE231" s="230"/>
      <c r="AF231" s="230"/>
      <c r="AG231" s="92"/>
      <c r="AH231" s="92"/>
      <c r="AI231" s="92"/>
      <c r="AJ231" s="92"/>
      <c r="AK231" s="92"/>
      <c r="AL231" s="92"/>
      <c r="AM231" s="92"/>
      <c r="AN231" s="92"/>
      <c r="AO231" s="92"/>
      <c r="AP231" s="92"/>
      <c r="AQ231" s="92"/>
      <c r="AR231" s="231"/>
    </row>
    <row r="232" spans="1:44">
      <c r="A232" s="233">
        <v>43726</v>
      </c>
      <c r="B232" s="234">
        <v>2.0572453703703699</v>
      </c>
      <c r="C232" s="408">
        <v>44</v>
      </c>
      <c r="D232" s="226">
        <v>476</v>
      </c>
      <c r="E232" s="226">
        <v>405</v>
      </c>
      <c r="F232" s="226">
        <v>873</v>
      </c>
      <c r="G232" s="226">
        <v>131</v>
      </c>
      <c r="H232" s="226">
        <v>391</v>
      </c>
      <c r="I232" s="226">
        <v>393</v>
      </c>
      <c r="J232" s="226">
        <v>400</v>
      </c>
      <c r="K232" s="226">
        <v>135</v>
      </c>
      <c r="L232" s="107"/>
      <c r="M232" s="160"/>
      <c r="N232" s="160"/>
      <c r="O232" s="160"/>
      <c r="P232" s="160"/>
      <c r="Q232" s="160"/>
      <c r="R232" s="160"/>
      <c r="S232" s="160"/>
      <c r="T232" s="160"/>
      <c r="U232" s="232">
        <f t="shared" ref="U232" si="395">STDEV(L231:T231)/SQRT(COUNT(L231:T231))</f>
        <v>182.02571552149195</v>
      </c>
      <c r="V232" s="409"/>
      <c r="W232" s="230"/>
      <c r="X232" s="230"/>
      <c r="Y232" s="230"/>
      <c r="Z232" s="230"/>
      <c r="AA232" s="230"/>
      <c r="AB232" s="230"/>
      <c r="AC232" s="230"/>
      <c r="AD232" s="230"/>
      <c r="AE232" s="230"/>
      <c r="AF232" s="230"/>
      <c r="AG232" s="92"/>
      <c r="AH232" s="92"/>
      <c r="AI232" s="92"/>
      <c r="AJ232" s="92"/>
      <c r="AK232" s="92"/>
      <c r="AL232" s="92"/>
      <c r="AM232" s="92"/>
      <c r="AN232" s="92"/>
      <c r="AO232" s="92"/>
      <c r="AP232" s="92"/>
      <c r="AQ232" s="92"/>
      <c r="AR232" s="231"/>
    </row>
    <row r="233" spans="1:44">
      <c r="A233" s="233">
        <v>43726</v>
      </c>
      <c r="B233" s="234">
        <v>2.0711342592592601</v>
      </c>
      <c r="C233" s="408">
        <v>577</v>
      </c>
      <c r="D233" s="226">
        <v>147</v>
      </c>
      <c r="E233" s="226">
        <v>916</v>
      </c>
      <c r="F233" s="226">
        <v>427</v>
      </c>
      <c r="G233" s="226">
        <v>919</v>
      </c>
      <c r="H233" s="226">
        <v>424</v>
      </c>
      <c r="I233" s="226">
        <v>544</v>
      </c>
      <c r="J233" s="226">
        <v>1073</v>
      </c>
      <c r="K233" s="226">
        <v>328</v>
      </c>
      <c r="L233" s="107"/>
      <c r="M233" s="160"/>
      <c r="N233" s="160"/>
      <c r="O233" s="160"/>
      <c r="P233" s="160"/>
      <c r="Q233" s="160"/>
      <c r="R233" s="160"/>
      <c r="S233" s="160"/>
      <c r="T233" s="160"/>
      <c r="U233" s="232"/>
      <c r="V233" s="409"/>
      <c r="W233" s="230"/>
      <c r="X233" s="230"/>
      <c r="Y233" s="230"/>
      <c r="Z233" s="230"/>
      <c r="AA233" s="230"/>
      <c r="AB233" s="230"/>
      <c r="AC233" s="230"/>
      <c r="AD233" s="230"/>
      <c r="AE233" s="230"/>
      <c r="AF233" s="230"/>
      <c r="AG233" s="92"/>
      <c r="AH233" s="92"/>
      <c r="AI233" s="92"/>
      <c r="AJ233" s="92"/>
      <c r="AK233" s="92"/>
      <c r="AL233" s="92"/>
      <c r="AM233" s="92"/>
      <c r="AN233" s="92"/>
      <c r="AO233" s="92"/>
      <c r="AP233" s="92"/>
      <c r="AQ233" s="92"/>
      <c r="AR233" s="231"/>
    </row>
    <row r="234" spans="1:44">
      <c r="A234" s="233">
        <v>43726</v>
      </c>
      <c r="B234" s="234">
        <v>2.0850231481481498</v>
      </c>
      <c r="C234" s="408">
        <v>309</v>
      </c>
      <c r="D234" s="226">
        <v>249</v>
      </c>
      <c r="E234" s="226">
        <v>547</v>
      </c>
      <c r="F234" s="226">
        <v>354</v>
      </c>
      <c r="G234" s="226">
        <v>591</v>
      </c>
      <c r="H234" s="226">
        <v>69</v>
      </c>
      <c r="I234" s="226">
        <v>414</v>
      </c>
      <c r="J234" s="226">
        <v>90</v>
      </c>
      <c r="K234" s="226">
        <v>382</v>
      </c>
      <c r="L234" s="107">
        <f t="shared" ref="L234:P234" si="396">SUM(C234:C236)</f>
        <v>433</v>
      </c>
      <c r="M234" s="160">
        <f t="shared" si="396"/>
        <v>1319</v>
      </c>
      <c r="N234" s="160">
        <f t="shared" si="396"/>
        <v>1553</v>
      </c>
      <c r="O234" s="160">
        <f t="shared" si="396"/>
        <v>1268</v>
      </c>
      <c r="P234" s="160">
        <f t="shared" si="396"/>
        <v>1784</v>
      </c>
      <c r="Q234" s="160">
        <f t="shared" ref="Q234" si="397">SUM(H234:H236)</f>
        <v>1112</v>
      </c>
      <c r="R234" s="160">
        <f t="shared" ref="R234" si="398">SUM(I234:I236)</f>
        <v>664</v>
      </c>
      <c r="S234" s="160">
        <f t="shared" ref="S234" si="399">SUM(J234:J236)</f>
        <v>1495</v>
      </c>
      <c r="T234" s="160">
        <f t="shared" ref="T234" si="400">SUM(K234:K236)</f>
        <v>1094</v>
      </c>
      <c r="U234" s="232">
        <f t="shared" ref="U234" si="401">AVERAGE(L234:T234)</f>
        <v>1191.3333333333333</v>
      </c>
      <c r="V234" s="409"/>
      <c r="W234" s="230"/>
      <c r="X234" s="230"/>
      <c r="Y234" s="230"/>
      <c r="Z234" s="230"/>
      <c r="AA234" s="230"/>
      <c r="AB234" s="230"/>
      <c r="AC234" s="230"/>
      <c r="AD234" s="230"/>
      <c r="AE234" s="230"/>
      <c r="AF234" s="230"/>
      <c r="AG234" s="92"/>
      <c r="AH234" s="92"/>
      <c r="AI234" s="92"/>
      <c r="AJ234" s="92"/>
      <c r="AK234" s="92"/>
      <c r="AL234" s="92"/>
      <c r="AM234" s="92"/>
      <c r="AN234" s="92"/>
      <c r="AO234" s="92"/>
      <c r="AP234" s="92"/>
      <c r="AQ234" s="92"/>
      <c r="AR234" s="231"/>
    </row>
    <row r="235" spans="1:44">
      <c r="A235" s="233">
        <v>43726</v>
      </c>
      <c r="B235" s="234">
        <v>2.0989120370370302</v>
      </c>
      <c r="C235" s="408">
        <v>71</v>
      </c>
      <c r="D235" s="226">
        <v>83</v>
      </c>
      <c r="E235" s="226">
        <v>279</v>
      </c>
      <c r="F235" s="226">
        <v>24</v>
      </c>
      <c r="G235" s="226">
        <v>631</v>
      </c>
      <c r="H235" s="226">
        <v>584</v>
      </c>
      <c r="I235" s="226">
        <v>126</v>
      </c>
      <c r="J235" s="226">
        <v>881</v>
      </c>
      <c r="K235" s="226">
        <v>642</v>
      </c>
      <c r="L235" s="107"/>
      <c r="M235" s="160"/>
      <c r="N235" s="160"/>
      <c r="O235" s="160"/>
      <c r="P235" s="160"/>
      <c r="Q235" s="160"/>
      <c r="R235" s="160"/>
      <c r="S235" s="160"/>
      <c r="T235" s="160"/>
      <c r="U235" s="232">
        <f t="shared" ref="U235" si="402">STDEV(L234:T234)/SQRT(COUNT(L234:T234))</f>
        <v>142.66140956046164</v>
      </c>
      <c r="V235" s="409"/>
      <c r="W235" s="230"/>
      <c r="X235" s="230"/>
      <c r="Y235" s="230"/>
      <c r="Z235" s="230"/>
      <c r="AA235" s="230"/>
      <c r="AB235" s="230"/>
      <c r="AC235" s="230"/>
      <c r="AD235" s="230"/>
      <c r="AE235" s="230"/>
      <c r="AF235" s="230"/>
      <c r="AG235" s="92"/>
      <c r="AH235" s="92"/>
      <c r="AI235" s="92"/>
      <c r="AJ235" s="92"/>
      <c r="AK235" s="92"/>
      <c r="AL235" s="92"/>
      <c r="AM235" s="92"/>
      <c r="AN235" s="92"/>
      <c r="AO235" s="92"/>
      <c r="AP235" s="92"/>
      <c r="AQ235" s="92"/>
      <c r="AR235" s="231"/>
    </row>
    <row r="236" spans="1:44">
      <c r="A236" s="233">
        <v>43726</v>
      </c>
      <c r="B236" s="234">
        <v>2.1128009259259199</v>
      </c>
      <c r="C236" s="408">
        <v>53</v>
      </c>
      <c r="D236" s="226">
        <v>987</v>
      </c>
      <c r="E236" s="226">
        <v>727</v>
      </c>
      <c r="F236" s="226">
        <v>890</v>
      </c>
      <c r="G236" s="226">
        <v>562</v>
      </c>
      <c r="H236" s="226">
        <v>459</v>
      </c>
      <c r="I236" s="226">
        <v>124</v>
      </c>
      <c r="J236" s="226">
        <v>524</v>
      </c>
      <c r="K236" s="226">
        <v>70</v>
      </c>
      <c r="L236" s="107"/>
      <c r="M236" s="160"/>
      <c r="N236" s="160"/>
      <c r="O236" s="160"/>
      <c r="P236" s="160"/>
      <c r="Q236" s="160"/>
      <c r="R236" s="160"/>
      <c r="S236" s="160"/>
      <c r="T236" s="160"/>
      <c r="U236" s="232"/>
      <c r="V236" s="409"/>
      <c r="W236" s="230"/>
      <c r="X236" s="230"/>
      <c r="Y236" s="230"/>
      <c r="Z236" s="230"/>
      <c r="AA236" s="230"/>
      <c r="AB236" s="230"/>
      <c r="AC236" s="230"/>
      <c r="AD236" s="230"/>
      <c r="AE236" s="230"/>
      <c r="AF236" s="230"/>
      <c r="AG236" s="92"/>
      <c r="AH236" s="92"/>
      <c r="AI236" s="92"/>
      <c r="AJ236" s="92"/>
      <c r="AK236" s="92"/>
      <c r="AL236" s="92"/>
      <c r="AM236" s="92"/>
      <c r="AN236" s="92"/>
      <c r="AO236" s="92"/>
      <c r="AP236" s="92"/>
      <c r="AQ236" s="92"/>
      <c r="AR236" s="231"/>
    </row>
    <row r="237" spans="1:44">
      <c r="A237" s="233">
        <v>43726</v>
      </c>
      <c r="B237" s="234">
        <v>2.1266898148148101</v>
      </c>
      <c r="C237" s="408">
        <v>612</v>
      </c>
      <c r="D237" s="226">
        <v>485</v>
      </c>
      <c r="E237" s="226">
        <v>281</v>
      </c>
      <c r="F237" s="226">
        <v>876</v>
      </c>
      <c r="G237" s="226">
        <v>130</v>
      </c>
      <c r="H237" s="226">
        <v>504</v>
      </c>
      <c r="I237" s="226">
        <v>40</v>
      </c>
      <c r="J237" s="226">
        <v>422</v>
      </c>
      <c r="K237" s="226">
        <v>466</v>
      </c>
      <c r="L237" s="107">
        <f t="shared" ref="L237:P237" si="403">SUM(C237:C239)</f>
        <v>975</v>
      </c>
      <c r="M237" s="160">
        <f t="shared" si="403"/>
        <v>865</v>
      </c>
      <c r="N237" s="160">
        <f t="shared" si="403"/>
        <v>1685</v>
      </c>
      <c r="O237" s="160">
        <f t="shared" si="403"/>
        <v>1727</v>
      </c>
      <c r="P237" s="160">
        <f t="shared" si="403"/>
        <v>868</v>
      </c>
      <c r="Q237" s="160">
        <f t="shared" ref="Q237" si="404">SUM(H237:H239)</f>
        <v>877</v>
      </c>
      <c r="R237" s="160">
        <f t="shared" ref="R237" si="405">SUM(I237:I239)</f>
        <v>729</v>
      </c>
      <c r="S237" s="160">
        <f t="shared" ref="S237" si="406">SUM(J237:J239)</f>
        <v>768</v>
      </c>
      <c r="T237" s="160">
        <f t="shared" ref="T237" si="407">SUM(K237:K239)</f>
        <v>1894</v>
      </c>
      <c r="U237" s="232">
        <f t="shared" ref="U237" si="408">AVERAGE(L237:T237)</f>
        <v>1154.2222222222222</v>
      </c>
      <c r="V237" s="409"/>
      <c r="W237" s="230"/>
      <c r="X237" s="230"/>
      <c r="Y237" s="230"/>
      <c r="Z237" s="230"/>
      <c r="AA237" s="230"/>
      <c r="AB237" s="230"/>
      <c r="AC237" s="230"/>
      <c r="AD237" s="230"/>
      <c r="AE237" s="230"/>
      <c r="AF237" s="230"/>
      <c r="AG237" s="92"/>
      <c r="AH237" s="92"/>
      <c r="AI237" s="92"/>
      <c r="AJ237" s="92"/>
      <c r="AK237" s="92"/>
      <c r="AL237" s="92"/>
      <c r="AM237" s="92"/>
      <c r="AN237" s="92"/>
      <c r="AO237" s="92"/>
      <c r="AP237" s="92"/>
      <c r="AQ237" s="92"/>
      <c r="AR237" s="231"/>
    </row>
    <row r="238" spans="1:44">
      <c r="A238" s="233">
        <v>43726</v>
      </c>
      <c r="B238" s="234">
        <v>2.1405787037036998</v>
      </c>
      <c r="C238" s="408">
        <v>319</v>
      </c>
      <c r="D238" s="226">
        <v>236</v>
      </c>
      <c r="E238" s="226">
        <v>927</v>
      </c>
      <c r="F238" s="226">
        <v>576</v>
      </c>
      <c r="G238" s="226">
        <v>454</v>
      </c>
      <c r="H238" s="226">
        <v>206</v>
      </c>
      <c r="I238" s="226">
        <v>87</v>
      </c>
      <c r="J238" s="226">
        <v>244</v>
      </c>
      <c r="K238" s="226">
        <v>1099</v>
      </c>
      <c r="L238" s="107"/>
      <c r="M238" s="160"/>
      <c r="N238" s="160"/>
      <c r="O238" s="160"/>
      <c r="P238" s="160"/>
      <c r="Q238" s="160"/>
      <c r="R238" s="160"/>
      <c r="S238" s="160"/>
      <c r="T238" s="160"/>
      <c r="U238" s="232">
        <f t="shared" ref="U238" si="409">STDEV(L237:T237)/SQRT(COUNT(L237:T237))</f>
        <v>156.41813423017609</v>
      </c>
      <c r="V238" s="409"/>
      <c r="W238" s="230"/>
      <c r="X238" s="230"/>
      <c r="Y238" s="230"/>
      <c r="Z238" s="230"/>
      <c r="AA238" s="230"/>
      <c r="AB238" s="230"/>
      <c r="AC238" s="230"/>
      <c r="AD238" s="230"/>
      <c r="AE238" s="230"/>
      <c r="AF238" s="230"/>
      <c r="AG238" s="92"/>
      <c r="AH238" s="92"/>
      <c r="AI238" s="92"/>
      <c r="AJ238" s="92"/>
      <c r="AK238" s="92"/>
      <c r="AL238" s="92"/>
      <c r="AM238" s="92"/>
      <c r="AN238" s="92"/>
      <c r="AO238" s="92"/>
      <c r="AP238" s="92"/>
      <c r="AQ238" s="92"/>
      <c r="AR238" s="231"/>
    </row>
    <row r="239" spans="1:44">
      <c r="A239" s="233">
        <v>43726</v>
      </c>
      <c r="B239" s="234">
        <v>2.15446759259259</v>
      </c>
      <c r="C239" s="408">
        <v>44</v>
      </c>
      <c r="D239" s="226">
        <v>144</v>
      </c>
      <c r="E239" s="226">
        <v>477</v>
      </c>
      <c r="F239" s="226">
        <v>275</v>
      </c>
      <c r="G239" s="226">
        <v>284</v>
      </c>
      <c r="H239" s="226">
        <v>167</v>
      </c>
      <c r="I239" s="226">
        <v>602</v>
      </c>
      <c r="J239" s="226">
        <v>102</v>
      </c>
      <c r="K239" s="226">
        <v>329</v>
      </c>
      <c r="L239" s="107"/>
      <c r="M239" s="160"/>
      <c r="N239" s="160"/>
      <c r="O239" s="160"/>
      <c r="P239" s="160"/>
      <c r="Q239" s="160"/>
      <c r="R239" s="160"/>
      <c r="S239" s="160"/>
      <c r="T239" s="160"/>
      <c r="U239" s="232"/>
      <c r="V239" s="409"/>
      <c r="W239" s="230"/>
      <c r="X239" s="230"/>
      <c r="Y239" s="230"/>
      <c r="Z239" s="230"/>
      <c r="AA239" s="230"/>
      <c r="AB239" s="230"/>
      <c r="AC239" s="230"/>
      <c r="AD239" s="230"/>
      <c r="AE239" s="230"/>
      <c r="AF239" s="230"/>
      <c r="AG239" s="92"/>
      <c r="AH239" s="92"/>
      <c r="AI239" s="92"/>
      <c r="AJ239" s="92"/>
      <c r="AK239" s="92"/>
      <c r="AL239" s="92"/>
      <c r="AM239" s="92"/>
      <c r="AN239" s="92"/>
      <c r="AO239" s="92"/>
      <c r="AP239" s="92"/>
      <c r="AQ239" s="92"/>
      <c r="AR239" s="231"/>
    </row>
    <row r="240" spans="1:44">
      <c r="A240" s="233">
        <v>43726</v>
      </c>
      <c r="B240" s="234">
        <v>2.1683564814814802</v>
      </c>
      <c r="C240" s="408">
        <v>511</v>
      </c>
      <c r="D240" s="226">
        <v>82</v>
      </c>
      <c r="E240" s="226">
        <v>384</v>
      </c>
      <c r="F240" s="226">
        <v>380</v>
      </c>
      <c r="G240" s="226">
        <v>62</v>
      </c>
      <c r="H240" s="226">
        <v>119</v>
      </c>
      <c r="I240" s="226">
        <v>420</v>
      </c>
      <c r="J240" s="226">
        <v>266</v>
      </c>
      <c r="K240" s="226">
        <v>172</v>
      </c>
      <c r="L240" s="107">
        <f t="shared" ref="L240:P240" si="410">SUM(C240:C242)</f>
        <v>2093</v>
      </c>
      <c r="M240" s="160">
        <f t="shared" si="410"/>
        <v>1678</v>
      </c>
      <c r="N240" s="160">
        <f t="shared" si="410"/>
        <v>1831</v>
      </c>
      <c r="O240" s="160">
        <f t="shared" si="410"/>
        <v>981</v>
      </c>
      <c r="P240" s="160">
        <f t="shared" si="410"/>
        <v>1318</v>
      </c>
      <c r="Q240" s="160">
        <f t="shared" ref="Q240" si="411">SUM(H240:H242)</f>
        <v>1066</v>
      </c>
      <c r="R240" s="160">
        <f t="shared" ref="R240" si="412">SUM(I240:I242)</f>
        <v>932</v>
      </c>
      <c r="S240" s="160">
        <f t="shared" ref="S240" si="413">SUM(J240:J242)</f>
        <v>1722</v>
      </c>
      <c r="T240" s="160">
        <f t="shared" ref="T240" si="414">SUM(K240:K242)</f>
        <v>1665</v>
      </c>
      <c r="U240" s="232">
        <f t="shared" ref="U240" si="415">AVERAGE(L240:T240)</f>
        <v>1476.2222222222222</v>
      </c>
      <c r="V240" s="409"/>
      <c r="W240" s="230"/>
      <c r="X240" s="230"/>
      <c r="Y240" s="230"/>
      <c r="Z240" s="230"/>
      <c r="AA240" s="230"/>
      <c r="AB240" s="230"/>
      <c r="AC240" s="230"/>
      <c r="AD240" s="230"/>
      <c r="AE240" s="230"/>
      <c r="AF240" s="230"/>
      <c r="AG240" s="92"/>
      <c r="AH240" s="92"/>
      <c r="AI240" s="92"/>
      <c r="AJ240" s="92"/>
      <c r="AK240" s="92"/>
      <c r="AL240" s="92"/>
      <c r="AM240" s="92"/>
      <c r="AN240" s="92"/>
      <c r="AO240" s="92"/>
      <c r="AP240" s="92"/>
      <c r="AQ240" s="92"/>
      <c r="AR240" s="231"/>
    </row>
    <row r="241" spans="1:44">
      <c r="A241" s="233">
        <v>43726</v>
      </c>
      <c r="B241" s="234">
        <v>2.1822453703703699</v>
      </c>
      <c r="C241" s="408">
        <v>560</v>
      </c>
      <c r="D241" s="226">
        <v>923</v>
      </c>
      <c r="E241" s="226">
        <v>564</v>
      </c>
      <c r="F241" s="226">
        <v>396</v>
      </c>
      <c r="G241" s="226">
        <v>368</v>
      </c>
      <c r="H241" s="226">
        <v>388</v>
      </c>
      <c r="I241" s="226">
        <v>293</v>
      </c>
      <c r="J241" s="226">
        <v>199</v>
      </c>
      <c r="K241" s="226">
        <v>1365</v>
      </c>
      <c r="L241" s="107"/>
      <c r="M241" s="160"/>
      <c r="N241" s="160"/>
      <c r="O241" s="160"/>
      <c r="P241" s="160"/>
      <c r="Q241" s="160"/>
      <c r="R241" s="160"/>
      <c r="S241" s="160"/>
      <c r="T241" s="160"/>
      <c r="U241" s="232">
        <f t="shared" ref="U241" si="416">STDEV(L240:T240)/SQRT(COUNT(L240:T240))</f>
        <v>138.33230700199368</v>
      </c>
      <c r="V241" s="409"/>
      <c r="W241" s="230"/>
      <c r="X241" s="230"/>
      <c r="Y241" s="230"/>
      <c r="Z241" s="230"/>
      <c r="AA241" s="230"/>
      <c r="AB241" s="230"/>
      <c r="AC241" s="230"/>
      <c r="AD241" s="230"/>
      <c r="AE241" s="230"/>
      <c r="AF241" s="230"/>
      <c r="AG241" s="92"/>
      <c r="AH241" s="92"/>
      <c r="AI241" s="92"/>
      <c r="AJ241" s="92"/>
      <c r="AK241" s="92"/>
      <c r="AL241" s="92"/>
      <c r="AM241" s="92"/>
      <c r="AN241" s="92"/>
      <c r="AO241" s="92"/>
      <c r="AP241" s="92"/>
      <c r="AQ241" s="92"/>
      <c r="AR241" s="231"/>
    </row>
    <row r="242" spans="1:44">
      <c r="A242" s="233">
        <v>43726</v>
      </c>
      <c r="B242" s="234">
        <v>2.1961342592592601</v>
      </c>
      <c r="C242" s="408">
        <v>1022</v>
      </c>
      <c r="D242" s="226">
        <v>673</v>
      </c>
      <c r="E242" s="226">
        <v>883</v>
      </c>
      <c r="F242" s="226">
        <v>205</v>
      </c>
      <c r="G242" s="226">
        <v>888</v>
      </c>
      <c r="H242" s="226">
        <v>559</v>
      </c>
      <c r="I242" s="226">
        <v>219</v>
      </c>
      <c r="J242" s="226">
        <v>1257</v>
      </c>
      <c r="K242" s="226">
        <v>128</v>
      </c>
      <c r="L242" s="107"/>
      <c r="M242" s="160"/>
      <c r="N242" s="160"/>
      <c r="O242" s="160"/>
      <c r="P242" s="160"/>
      <c r="Q242" s="160"/>
      <c r="R242" s="160"/>
      <c r="S242" s="160"/>
      <c r="T242" s="160"/>
      <c r="U242" s="232"/>
      <c r="V242" s="409"/>
      <c r="W242" s="230"/>
      <c r="X242" s="230"/>
      <c r="Y242" s="230"/>
      <c r="Z242" s="230"/>
      <c r="AA242" s="230"/>
      <c r="AB242" s="230"/>
      <c r="AC242" s="230"/>
      <c r="AD242" s="230"/>
      <c r="AE242" s="230"/>
      <c r="AF242" s="230"/>
      <c r="AG242" s="92"/>
      <c r="AH242" s="92"/>
      <c r="AI242" s="92"/>
      <c r="AJ242" s="92"/>
      <c r="AK242" s="92"/>
      <c r="AL242" s="92"/>
      <c r="AM242" s="92"/>
      <c r="AN242" s="92"/>
      <c r="AO242" s="92"/>
      <c r="AP242" s="92"/>
      <c r="AQ242" s="92"/>
      <c r="AR242" s="231"/>
    </row>
    <row r="243" spans="1:44">
      <c r="A243" s="233">
        <v>43726</v>
      </c>
      <c r="B243" s="234">
        <v>2.21002314814814</v>
      </c>
      <c r="C243" s="408">
        <v>380</v>
      </c>
      <c r="D243" s="226">
        <v>92</v>
      </c>
      <c r="E243" s="226">
        <v>394</v>
      </c>
      <c r="F243" s="226">
        <v>717</v>
      </c>
      <c r="G243" s="226">
        <v>327</v>
      </c>
      <c r="H243" s="226">
        <v>289</v>
      </c>
      <c r="I243" s="226">
        <v>93</v>
      </c>
      <c r="J243" s="226">
        <v>1503</v>
      </c>
      <c r="K243" s="226">
        <v>404</v>
      </c>
      <c r="L243" s="107">
        <f t="shared" ref="L243:P243" si="417">SUM(C243:C245)</f>
        <v>703</v>
      </c>
      <c r="M243" s="160">
        <f t="shared" si="417"/>
        <v>325</v>
      </c>
      <c r="N243" s="160">
        <f t="shared" si="417"/>
        <v>1798</v>
      </c>
      <c r="O243" s="160">
        <f t="shared" si="417"/>
        <v>1212</v>
      </c>
      <c r="P243" s="160">
        <f t="shared" si="417"/>
        <v>1127</v>
      </c>
      <c r="Q243" s="160">
        <f t="shared" ref="Q243" si="418">SUM(H243:H245)</f>
        <v>380</v>
      </c>
      <c r="R243" s="160">
        <f t="shared" ref="R243" si="419">SUM(I243:I245)</f>
        <v>211</v>
      </c>
      <c r="S243" s="160">
        <f t="shared" ref="S243" si="420">SUM(J243:J245)</f>
        <v>3105</v>
      </c>
      <c r="T243" s="160">
        <f t="shared" ref="T243" si="421">SUM(K243:K245)</f>
        <v>824</v>
      </c>
      <c r="U243" s="232">
        <f t="shared" ref="U243" si="422">AVERAGE(L243:T243)</f>
        <v>1076.1111111111111</v>
      </c>
      <c r="V243" s="409"/>
      <c r="W243" s="230"/>
      <c r="X243" s="230"/>
      <c r="Y243" s="230"/>
      <c r="Z243" s="230"/>
      <c r="AA243" s="230"/>
      <c r="AB243" s="230"/>
      <c r="AC243" s="230"/>
      <c r="AD243" s="230"/>
      <c r="AE243" s="230"/>
      <c r="AF243" s="230"/>
      <c r="AG243" s="92"/>
      <c r="AH243" s="92"/>
      <c r="AI243" s="92"/>
      <c r="AJ243" s="92"/>
      <c r="AK243" s="92"/>
      <c r="AL243" s="92"/>
      <c r="AM243" s="92"/>
      <c r="AN243" s="92"/>
      <c r="AO243" s="92"/>
      <c r="AP243" s="92"/>
      <c r="AQ243" s="92"/>
      <c r="AR243" s="231"/>
    </row>
    <row r="244" spans="1:44">
      <c r="A244" s="233">
        <v>43726</v>
      </c>
      <c r="B244" s="234">
        <v>2.2239120370370302</v>
      </c>
      <c r="C244" s="408">
        <v>269</v>
      </c>
      <c r="D244" s="226">
        <v>38</v>
      </c>
      <c r="E244" s="226">
        <v>455</v>
      </c>
      <c r="F244" s="226">
        <v>458</v>
      </c>
      <c r="G244" s="226">
        <v>728</v>
      </c>
      <c r="H244" s="226">
        <v>47</v>
      </c>
      <c r="I244" s="226">
        <v>55</v>
      </c>
      <c r="J244" s="226">
        <v>1000</v>
      </c>
      <c r="K244" s="226">
        <v>59</v>
      </c>
      <c r="L244" s="107"/>
      <c r="M244" s="160"/>
      <c r="N244" s="160"/>
      <c r="O244" s="160"/>
      <c r="P244" s="160"/>
      <c r="Q244" s="160"/>
      <c r="R244" s="160"/>
      <c r="S244" s="160"/>
      <c r="T244" s="160"/>
      <c r="U244" s="232">
        <f t="shared" ref="U244" si="423">STDEV(L243:T243)/SQRT(COUNT(L243:T243))</f>
        <v>304.10380375258399</v>
      </c>
      <c r="V244" s="409"/>
      <c r="W244" s="230"/>
      <c r="X244" s="230"/>
      <c r="Y244" s="230"/>
      <c r="Z244" s="230"/>
      <c r="AA244" s="230"/>
      <c r="AB244" s="230"/>
      <c r="AC244" s="230"/>
      <c r="AD244" s="230"/>
      <c r="AE244" s="230"/>
      <c r="AF244" s="230"/>
      <c r="AG244" s="92"/>
      <c r="AH244" s="92"/>
      <c r="AI244" s="92"/>
      <c r="AJ244" s="92"/>
      <c r="AK244" s="92"/>
      <c r="AL244" s="92"/>
      <c r="AM244" s="92"/>
      <c r="AN244" s="92"/>
      <c r="AO244" s="92"/>
      <c r="AP244" s="92"/>
      <c r="AQ244" s="92"/>
      <c r="AR244" s="231"/>
    </row>
    <row r="245" spans="1:44">
      <c r="A245" s="233">
        <v>43726</v>
      </c>
      <c r="B245" s="234">
        <v>2.2378009259259199</v>
      </c>
      <c r="C245" s="408">
        <v>54</v>
      </c>
      <c r="D245" s="226">
        <v>195</v>
      </c>
      <c r="E245" s="226">
        <v>949</v>
      </c>
      <c r="F245" s="226">
        <v>37</v>
      </c>
      <c r="G245" s="226">
        <v>72</v>
      </c>
      <c r="H245" s="226">
        <v>44</v>
      </c>
      <c r="I245" s="226">
        <v>63</v>
      </c>
      <c r="J245" s="226">
        <v>602</v>
      </c>
      <c r="K245" s="226">
        <v>361</v>
      </c>
      <c r="L245" s="107"/>
      <c r="M245" s="160"/>
      <c r="N245" s="160"/>
      <c r="O245" s="160"/>
      <c r="P245" s="160"/>
      <c r="Q245" s="160"/>
      <c r="R245" s="160"/>
      <c r="S245" s="160"/>
      <c r="T245" s="160"/>
      <c r="U245" s="232"/>
      <c r="V245" s="409"/>
      <c r="W245" s="230"/>
      <c r="X245" s="230"/>
      <c r="Y245" s="230"/>
      <c r="Z245" s="230"/>
      <c r="AA245" s="230"/>
      <c r="AB245" s="230"/>
      <c r="AC245" s="230"/>
      <c r="AD245" s="230"/>
      <c r="AE245" s="230"/>
      <c r="AF245" s="230"/>
      <c r="AG245" s="92"/>
      <c r="AH245" s="92"/>
      <c r="AI245" s="92"/>
      <c r="AJ245" s="92"/>
      <c r="AK245" s="92"/>
      <c r="AL245" s="92"/>
      <c r="AM245" s="92"/>
      <c r="AN245" s="92"/>
      <c r="AO245" s="92"/>
      <c r="AP245" s="92"/>
      <c r="AQ245" s="92"/>
      <c r="AR245" s="231"/>
    </row>
    <row r="246" spans="1:44">
      <c r="A246" s="223">
        <v>43726</v>
      </c>
      <c r="B246" s="224">
        <v>2.2516898148148101</v>
      </c>
      <c r="C246" s="408">
        <v>243</v>
      </c>
      <c r="D246" s="226">
        <v>23</v>
      </c>
      <c r="E246" s="226">
        <v>1470</v>
      </c>
      <c r="F246" s="226">
        <v>213</v>
      </c>
      <c r="G246" s="226">
        <v>492</v>
      </c>
      <c r="H246" s="226">
        <v>419</v>
      </c>
      <c r="I246" s="226">
        <v>31</v>
      </c>
      <c r="J246" s="226">
        <v>320</v>
      </c>
      <c r="K246" s="226">
        <v>866</v>
      </c>
      <c r="L246" s="107">
        <f t="shared" ref="L246:P246" si="424">SUM(C246:C248)</f>
        <v>352</v>
      </c>
      <c r="M246" s="160">
        <f t="shared" si="424"/>
        <v>932</v>
      </c>
      <c r="N246" s="160">
        <f t="shared" si="424"/>
        <v>2576</v>
      </c>
      <c r="O246" s="160">
        <f t="shared" si="424"/>
        <v>670</v>
      </c>
      <c r="P246" s="160">
        <f t="shared" si="424"/>
        <v>1189</v>
      </c>
      <c r="Q246" s="160">
        <f t="shared" ref="Q246" si="425">SUM(H246:H248)</f>
        <v>1222</v>
      </c>
      <c r="R246" s="160">
        <f t="shared" ref="R246" si="426">SUM(I246:I248)</f>
        <v>442</v>
      </c>
      <c r="S246" s="160">
        <f t="shared" ref="S246" si="427">SUM(J246:J248)</f>
        <v>515</v>
      </c>
      <c r="T246" s="160">
        <f t="shared" ref="T246" si="428">SUM(K246:K248)</f>
        <v>1168</v>
      </c>
      <c r="U246" s="232">
        <f t="shared" ref="U246" si="429">AVERAGE(L246:T246)</f>
        <v>1007.3333333333334</v>
      </c>
      <c r="V246" s="409"/>
      <c r="W246" s="230"/>
      <c r="X246" s="230"/>
      <c r="Y246" s="230"/>
      <c r="Z246" s="230"/>
      <c r="AA246" s="230"/>
      <c r="AB246" s="230"/>
      <c r="AC246" s="230"/>
      <c r="AD246" s="230"/>
      <c r="AE246" s="230"/>
      <c r="AF246" s="230"/>
      <c r="AG246" s="92"/>
      <c r="AH246" s="92"/>
      <c r="AI246" s="92"/>
      <c r="AJ246" s="92"/>
      <c r="AK246" s="92"/>
      <c r="AL246" s="92"/>
      <c r="AM246" s="92"/>
      <c r="AN246" s="92"/>
      <c r="AO246" s="92"/>
      <c r="AP246" s="92"/>
      <c r="AQ246" s="92"/>
      <c r="AR246" s="231"/>
    </row>
    <row r="247" spans="1:44">
      <c r="A247" s="223">
        <v>43726</v>
      </c>
      <c r="B247" s="224">
        <v>2.2655787037036998</v>
      </c>
      <c r="C247" s="408">
        <v>85</v>
      </c>
      <c r="D247" s="226">
        <v>473</v>
      </c>
      <c r="E247" s="226">
        <v>231</v>
      </c>
      <c r="F247" s="226">
        <v>356</v>
      </c>
      <c r="G247" s="226">
        <v>552</v>
      </c>
      <c r="H247" s="226">
        <v>539</v>
      </c>
      <c r="I247" s="226">
        <v>2</v>
      </c>
      <c r="J247" s="226">
        <v>138</v>
      </c>
      <c r="K247" s="226">
        <v>41</v>
      </c>
      <c r="L247" s="107"/>
      <c r="M247" s="160"/>
      <c r="N247" s="160"/>
      <c r="O247" s="160"/>
      <c r="P247" s="160"/>
      <c r="Q247" s="160"/>
      <c r="R247" s="160"/>
      <c r="S247" s="160"/>
      <c r="T247" s="160"/>
      <c r="U247" s="232">
        <f t="shared" ref="U247" si="430">STDEV(L246:T246)/SQRT(COUNT(L246:T246))</f>
        <v>225.97129857080915</v>
      </c>
      <c r="V247" s="409"/>
      <c r="W247" s="230"/>
      <c r="X247" s="230"/>
      <c r="Y247" s="230"/>
      <c r="Z247" s="230"/>
      <c r="AA247" s="230"/>
      <c r="AB247" s="230"/>
      <c r="AC247" s="230"/>
      <c r="AD247" s="230"/>
      <c r="AE247" s="230"/>
      <c r="AF247" s="230"/>
      <c r="AG247" s="92"/>
      <c r="AH247" s="92"/>
      <c r="AI247" s="92"/>
      <c r="AJ247" s="92"/>
      <c r="AK247" s="92"/>
      <c r="AL247" s="92"/>
      <c r="AM247" s="92"/>
      <c r="AN247" s="92"/>
      <c r="AO247" s="92"/>
      <c r="AP247" s="92"/>
      <c r="AQ247" s="92"/>
      <c r="AR247" s="231"/>
    </row>
    <row r="248" spans="1:44">
      <c r="A248" s="223">
        <v>43726</v>
      </c>
      <c r="B248" s="224">
        <v>2.27946759259259</v>
      </c>
      <c r="C248" s="408">
        <v>24</v>
      </c>
      <c r="D248" s="226">
        <v>436</v>
      </c>
      <c r="E248" s="226">
        <v>875</v>
      </c>
      <c r="F248" s="226">
        <v>101</v>
      </c>
      <c r="G248" s="226">
        <v>145</v>
      </c>
      <c r="H248" s="226">
        <v>264</v>
      </c>
      <c r="I248" s="226">
        <v>409</v>
      </c>
      <c r="J248" s="226">
        <v>57</v>
      </c>
      <c r="K248" s="226">
        <v>261</v>
      </c>
      <c r="L248" s="107"/>
      <c r="M248" s="160"/>
      <c r="N248" s="160"/>
      <c r="O248" s="160"/>
      <c r="P248" s="160"/>
      <c r="Q248" s="160"/>
      <c r="R248" s="160"/>
      <c r="S248" s="160"/>
      <c r="T248" s="160"/>
      <c r="U248" s="232"/>
      <c r="V248" s="409"/>
      <c r="W248" s="230"/>
      <c r="X248" s="230"/>
      <c r="Y248" s="230"/>
      <c r="Z248" s="230"/>
      <c r="AA248" s="230"/>
      <c r="AB248" s="230"/>
      <c r="AC248" s="230"/>
      <c r="AD248" s="230"/>
      <c r="AE248" s="230"/>
      <c r="AF248" s="230"/>
      <c r="AG248" s="92"/>
      <c r="AH248" s="92"/>
      <c r="AI248" s="92"/>
      <c r="AJ248" s="92"/>
      <c r="AK248" s="92"/>
      <c r="AL248" s="92"/>
      <c r="AM248" s="92"/>
      <c r="AN248" s="92"/>
      <c r="AO248" s="92"/>
      <c r="AP248" s="92"/>
      <c r="AQ248" s="92"/>
      <c r="AR248" s="231"/>
    </row>
    <row r="249" spans="1:44">
      <c r="A249" s="223">
        <v>43726</v>
      </c>
      <c r="B249" s="224">
        <v>2.2933564814814802</v>
      </c>
      <c r="C249" s="408">
        <v>151</v>
      </c>
      <c r="D249" s="226">
        <v>70</v>
      </c>
      <c r="E249" s="226">
        <v>479</v>
      </c>
      <c r="F249" s="226">
        <v>8</v>
      </c>
      <c r="G249" s="226">
        <v>492</v>
      </c>
      <c r="H249" s="226">
        <v>81</v>
      </c>
      <c r="I249" s="226">
        <v>344</v>
      </c>
      <c r="J249" s="226">
        <v>72</v>
      </c>
      <c r="K249" s="226">
        <v>186</v>
      </c>
      <c r="L249" s="107">
        <f t="shared" ref="L249:P249" si="431">SUM(C249:C251)</f>
        <v>181</v>
      </c>
      <c r="M249" s="160">
        <f t="shared" si="431"/>
        <v>175</v>
      </c>
      <c r="N249" s="160">
        <f t="shared" si="431"/>
        <v>2173</v>
      </c>
      <c r="O249" s="160">
        <f t="shared" si="431"/>
        <v>601</v>
      </c>
      <c r="P249" s="160">
        <f t="shared" si="431"/>
        <v>702</v>
      </c>
      <c r="Q249" s="160">
        <f t="shared" ref="Q249" si="432">SUM(H249:H251)</f>
        <v>655</v>
      </c>
      <c r="R249" s="160">
        <f t="shared" ref="R249" si="433">SUM(I249:I251)</f>
        <v>504</v>
      </c>
      <c r="S249" s="160">
        <f t="shared" ref="S249" si="434">SUM(J249:J251)</f>
        <v>1664</v>
      </c>
      <c r="T249" s="160">
        <f t="shared" ref="T249" si="435">SUM(K249:K251)</f>
        <v>1301</v>
      </c>
      <c r="U249" s="232">
        <f t="shared" ref="U249" si="436">AVERAGE(L249:T249)</f>
        <v>884</v>
      </c>
      <c r="V249" s="409"/>
      <c r="W249" s="230"/>
      <c r="X249" s="230"/>
      <c r="Y249" s="230"/>
      <c r="Z249" s="230"/>
      <c r="AA249" s="230"/>
      <c r="AB249" s="230"/>
      <c r="AC249" s="230"/>
      <c r="AD249" s="230"/>
      <c r="AE249" s="230"/>
      <c r="AF249" s="230"/>
      <c r="AG249" s="92"/>
      <c r="AH249" s="92"/>
      <c r="AI249" s="92"/>
      <c r="AJ249" s="92"/>
      <c r="AK249" s="92"/>
      <c r="AL249" s="92"/>
      <c r="AM249" s="92"/>
      <c r="AN249" s="92"/>
      <c r="AO249" s="92"/>
      <c r="AP249" s="92"/>
      <c r="AQ249" s="92"/>
      <c r="AR249" s="231"/>
    </row>
    <row r="250" spans="1:44">
      <c r="A250" s="223">
        <v>43726</v>
      </c>
      <c r="B250" s="224">
        <v>2.3072453703703699</v>
      </c>
      <c r="C250" s="408">
        <v>19</v>
      </c>
      <c r="D250" s="226">
        <v>46</v>
      </c>
      <c r="E250" s="226">
        <v>713</v>
      </c>
      <c r="F250" s="226">
        <v>27</v>
      </c>
      <c r="G250" s="226">
        <v>45</v>
      </c>
      <c r="H250" s="226">
        <v>484</v>
      </c>
      <c r="I250" s="226">
        <v>108</v>
      </c>
      <c r="J250" s="226">
        <v>798</v>
      </c>
      <c r="K250" s="226">
        <v>805</v>
      </c>
      <c r="L250" s="107"/>
      <c r="M250" s="160"/>
      <c r="N250" s="160"/>
      <c r="O250" s="160"/>
      <c r="P250" s="160"/>
      <c r="Q250" s="160"/>
      <c r="R250" s="160"/>
      <c r="S250" s="160"/>
      <c r="T250" s="160"/>
      <c r="U250" s="232">
        <f t="shared" ref="U250" si="437">STDEV(L249:T249)/SQRT(COUNT(L249:T249))</f>
        <v>228.24067462999571</v>
      </c>
      <c r="V250" s="409"/>
      <c r="W250" s="230"/>
      <c r="X250" s="230"/>
      <c r="Y250" s="230"/>
      <c r="Z250" s="230"/>
      <c r="AA250" s="230"/>
      <c r="AB250" s="230"/>
      <c r="AC250" s="230"/>
      <c r="AD250" s="230"/>
      <c r="AE250" s="230"/>
      <c r="AF250" s="230"/>
      <c r="AG250" s="92"/>
      <c r="AH250" s="92"/>
      <c r="AI250" s="92"/>
      <c r="AJ250" s="92"/>
      <c r="AK250" s="92"/>
      <c r="AL250" s="92"/>
      <c r="AM250" s="92"/>
      <c r="AN250" s="92"/>
      <c r="AO250" s="92"/>
      <c r="AP250" s="92"/>
      <c r="AQ250" s="92"/>
      <c r="AR250" s="231"/>
    </row>
    <row r="251" spans="1:44">
      <c r="A251" s="223">
        <v>43726</v>
      </c>
      <c r="B251" s="224">
        <v>2.3211342592592601</v>
      </c>
      <c r="C251" s="408">
        <v>11</v>
      </c>
      <c r="D251" s="226">
        <v>59</v>
      </c>
      <c r="E251" s="226">
        <v>981</v>
      </c>
      <c r="F251" s="226">
        <v>566</v>
      </c>
      <c r="G251" s="226">
        <v>165</v>
      </c>
      <c r="H251" s="226">
        <v>90</v>
      </c>
      <c r="I251" s="226">
        <v>52</v>
      </c>
      <c r="J251" s="226">
        <v>794</v>
      </c>
      <c r="K251" s="226">
        <v>310</v>
      </c>
      <c r="L251" s="107"/>
      <c r="M251" s="160"/>
      <c r="N251" s="160"/>
      <c r="O251" s="160"/>
      <c r="P251" s="160"/>
      <c r="Q251" s="160"/>
      <c r="R251" s="160"/>
      <c r="S251" s="160"/>
      <c r="T251" s="160"/>
      <c r="U251" s="232"/>
      <c r="V251" s="409"/>
      <c r="W251" s="230"/>
      <c r="X251" s="230"/>
      <c r="Y251" s="230"/>
      <c r="Z251" s="230"/>
      <c r="AA251" s="230"/>
      <c r="AB251" s="230"/>
      <c r="AC251" s="230"/>
      <c r="AD251" s="230"/>
      <c r="AE251" s="230"/>
      <c r="AF251" s="230"/>
      <c r="AG251" s="92"/>
      <c r="AH251" s="92"/>
      <c r="AI251" s="92"/>
      <c r="AJ251" s="92"/>
      <c r="AK251" s="92"/>
      <c r="AL251" s="92"/>
      <c r="AM251" s="92"/>
      <c r="AN251" s="92"/>
      <c r="AO251" s="92"/>
      <c r="AP251" s="92"/>
      <c r="AQ251" s="92"/>
      <c r="AR251" s="231"/>
    </row>
    <row r="252" spans="1:44">
      <c r="A252" s="223">
        <v>43726</v>
      </c>
      <c r="B252" s="224">
        <v>2.33502314814814</v>
      </c>
      <c r="C252" s="408">
        <v>352</v>
      </c>
      <c r="D252" s="226">
        <v>37</v>
      </c>
      <c r="E252" s="226">
        <v>435</v>
      </c>
      <c r="F252" s="226">
        <v>291</v>
      </c>
      <c r="G252" s="226">
        <v>723</v>
      </c>
      <c r="H252" s="226">
        <v>76</v>
      </c>
      <c r="I252" s="226">
        <v>67</v>
      </c>
      <c r="J252" s="226">
        <v>48</v>
      </c>
      <c r="K252" s="226">
        <v>494</v>
      </c>
      <c r="L252" s="107">
        <f t="shared" ref="L252:P252" si="438">SUM(C252:C254)</f>
        <v>987</v>
      </c>
      <c r="M252" s="160">
        <f t="shared" si="438"/>
        <v>809</v>
      </c>
      <c r="N252" s="160">
        <f t="shared" si="438"/>
        <v>878</v>
      </c>
      <c r="O252" s="160">
        <f t="shared" si="438"/>
        <v>704</v>
      </c>
      <c r="P252" s="160">
        <f t="shared" si="438"/>
        <v>972</v>
      </c>
      <c r="Q252" s="160">
        <f t="shared" ref="Q252" si="439">SUM(H252:H254)</f>
        <v>1072</v>
      </c>
      <c r="R252" s="160">
        <f t="shared" ref="R252" si="440">SUM(I252:I254)</f>
        <v>421</v>
      </c>
      <c r="S252" s="160">
        <f t="shared" ref="S252" si="441">SUM(J252:J254)</f>
        <v>412</v>
      </c>
      <c r="T252" s="160">
        <f t="shared" ref="T252" si="442">SUM(K252:K254)</f>
        <v>1036</v>
      </c>
      <c r="U252" s="232">
        <f t="shared" ref="U252" si="443">AVERAGE(L252:T252)</f>
        <v>810.11111111111109</v>
      </c>
      <c r="V252" s="409"/>
      <c r="W252" s="230"/>
      <c r="X252" s="230"/>
      <c r="Y252" s="230"/>
      <c r="Z252" s="230"/>
      <c r="AA252" s="230"/>
      <c r="AB252" s="230"/>
      <c r="AC252" s="230"/>
      <c r="AD252" s="230"/>
      <c r="AE252" s="230"/>
      <c r="AF252" s="230"/>
      <c r="AG252" s="92"/>
      <c r="AH252" s="92"/>
      <c r="AI252" s="92"/>
      <c r="AJ252" s="92"/>
      <c r="AK252" s="92"/>
      <c r="AL252" s="92"/>
      <c r="AM252" s="92"/>
      <c r="AN252" s="92"/>
      <c r="AO252" s="92"/>
      <c r="AP252" s="92"/>
      <c r="AQ252" s="92"/>
      <c r="AR252" s="231"/>
    </row>
    <row r="253" spans="1:44">
      <c r="A253" s="223">
        <v>43726</v>
      </c>
      <c r="B253" s="224">
        <v>2.3489120370370302</v>
      </c>
      <c r="C253" s="408">
        <v>453</v>
      </c>
      <c r="D253" s="226">
        <v>198</v>
      </c>
      <c r="E253" s="226">
        <v>303</v>
      </c>
      <c r="F253" s="226">
        <v>28</v>
      </c>
      <c r="G253" s="226">
        <v>206</v>
      </c>
      <c r="H253" s="226">
        <v>688</v>
      </c>
      <c r="I253" s="226">
        <v>338</v>
      </c>
      <c r="J253" s="226">
        <v>316</v>
      </c>
      <c r="K253" s="226">
        <v>65</v>
      </c>
      <c r="L253" s="107"/>
      <c r="M253" s="160"/>
      <c r="N253" s="160"/>
      <c r="O253" s="160"/>
      <c r="P253" s="160"/>
      <c r="Q253" s="160"/>
      <c r="R253" s="160"/>
      <c r="S253" s="160"/>
      <c r="T253" s="160"/>
      <c r="U253" s="232">
        <f t="shared" ref="U253" si="444">STDEV(L252:T252)/SQRT(COUNT(L252:T252))</f>
        <v>83.572896397969131</v>
      </c>
      <c r="V253" s="409"/>
      <c r="W253" s="230"/>
      <c r="X253" s="230"/>
      <c r="Y253" s="230"/>
      <c r="Z253" s="230"/>
      <c r="AA253" s="230"/>
      <c r="AB253" s="230"/>
      <c r="AC253" s="230"/>
      <c r="AD253" s="230"/>
      <c r="AE253" s="230"/>
      <c r="AF253" s="230"/>
      <c r="AG253" s="92"/>
      <c r="AH253" s="92"/>
      <c r="AI253" s="92"/>
      <c r="AJ253" s="92"/>
      <c r="AK253" s="92"/>
      <c r="AL253" s="92"/>
      <c r="AM253" s="92"/>
      <c r="AN253" s="92"/>
      <c r="AO253" s="92"/>
      <c r="AP253" s="92"/>
      <c r="AQ253" s="92"/>
      <c r="AR253" s="231"/>
    </row>
    <row r="254" spans="1:44">
      <c r="A254" s="223">
        <v>43726</v>
      </c>
      <c r="B254" s="224">
        <v>2.3628009259259199</v>
      </c>
      <c r="C254" s="408">
        <v>182</v>
      </c>
      <c r="D254" s="226">
        <v>574</v>
      </c>
      <c r="E254" s="226">
        <v>140</v>
      </c>
      <c r="F254" s="226">
        <v>385</v>
      </c>
      <c r="G254" s="226">
        <v>43</v>
      </c>
      <c r="H254" s="226">
        <v>308</v>
      </c>
      <c r="I254" s="226">
        <v>16</v>
      </c>
      <c r="J254" s="226">
        <v>48</v>
      </c>
      <c r="K254" s="226">
        <v>477</v>
      </c>
      <c r="L254" s="107"/>
      <c r="M254" s="160"/>
      <c r="N254" s="160"/>
      <c r="O254" s="160"/>
      <c r="P254" s="160"/>
      <c r="Q254" s="160"/>
      <c r="R254" s="160"/>
      <c r="S254" s="160"/>
      <c r="T254" s="160"/>
      <c r="U254" s="232"/>
      <c r="V254" s="409"/>
      <c r="W254" s="230"/>
      <c r="X254" s="230"/>
      <c r="Y254" s="230"/>
      <c r="Z254" s="230"/>
      <c r="AA254" s="230"/>
      <c r="AB254" s="230"/>
      <c r="AC254" s="230"/>
      <c r="AD254" s="230"/>
      <c r="AE254" s="230"/>
      <c r="AF254" s="230"/>
      <c r="AG254" s="92"/>
      <c r="AH254" s="92"/>
      <c r="AI254" s="92"/>
      <c r="AJ254" s="92"/>
      <c r="AK254" s="92"/>
      <c r="AL254" s="92"/>
      <c r="AM254" s="92"/>
      <c r="AN254" s="92"/>
      <c r="AO254" s="92"/>
      <c r="AP254" s="92"/>
      <c r="AQ254" s="92"/>
      <c r="AR254" s="231"/>
    </row>
    <row r="255" spans="1:44">
      <c r="A255" s="223">
        <v>43726</v>
      </c>
      <c r="B255" s="224">
        <v>2.3766898148148101</v>
      </c>
      <c r="C255" s="408">
        <v>222</v>
      </c>
      <c r="D255" s="226">
        <v>73</v>
      </c>
      <c r="E255" s="226">
        <v>824</v>
      </c>
      <c r="F255" s="226">
        <v>194</v>
      </c>
      <c r="G255" s="226">
        <v>392</v>
      </c>
      <c r="H255" s="226">
        <v>88</v>
      </c>
      <c r="I255" s="226">
        <v>42</v>
      </c>
      <c r="J255" s="226">
        <v>663</v>
      </c>
      <c r="K255" s="226">
        <v>57</v>
      </c>
      <c r="L255" s="107">
        <f t="shared" ref="L255:P255" si="445">SUM(C255:C257)</f>
        <v>1035</v>
      </c>
      <c r="M255" s="160">
        <f t="shared" si="445"/>
        <v>463</v>
      </c>
      <c r="N255" s="160">
        <f t="shared" si="445"/>
        <v>2350</v>
      </c>
      <c r="O255" s="160">
        <f t="shared" si="445"/>
        <v>824</v>
      </c>
      <c r="P255" s="160">
        <f t="shared" si="445"/>
        <v>741</v>
      </c>
      <c r="Q255" s="160">
        <f t="shared" ref="Q255" si="446">SUM(H255:H257)</f>
        <v>862</v>
      </c>
      <c r="R255" s="160">
        <f t="shared" ref="R255" si="447">SUM(I255:I257)</f>
        <v>931</v>
      </c>
      <c r="S255" s="160">
        <f t="shared" ref="S255" si="448">SUM(J255:J257)</f>
        <v>1777</v>
      </c>
      <c r="T255" s="160">
        <f t="shared" ref="T255" si="449">SUM(K255:K257)</f>
        <v>1919</v>
      </c>
      <c r="U255" s="232">
        <f t="shared" ref="U255" si="450">AVERAGE(L255:T255)</f>
        <v>1211.3333333333333</v>
      </c>
      <c r="V255" s="409"/>
      <c r="W255" s="230"/>
      <c r="X255" s="230"/>
      <c r="Y255" s="230"/>
      <c r="Z255" s="230"/>
      <c r="AA255" s="230"/>
      <c r="AB255" s="230"/>
      <c r="AC255" s="230"/>
      <c r="AD255" s="230"/>
      <c r="AE255" s="230"/>
      <c r="AF255" s="230"/>
      <c r="AG255" s="92"/>
      <c r="AH255" s="92"/>
      <c r="AI255" s="92"/>
      <c r="AJ255" s="92"/>
      <c r="AK255" s="92"/>
      <c r="AL255" s="92"/>
      <c r="AM255" s="92"/>
      <c r="AN255" s="92"/>
      <c r="AO255" s="92"/>
      <c r="AP255" s="92"/>
      <c r="AQ255" s="92"/>
      <c r="AR255" s="231"/>
    </row>
    <row r="256" spans="1:44">
      <c r="A256" s="223">
        <v>43726</v>
      </c>
      <c r="B256" s="224">
        <v>2.3905787037036998</v>
      </c>
      <c r="C256" s="408">
        <v>412</v>
      </c>
      <c r="D256" s="226">
        <v>76</v>
      </c>
      <c r="E256" s="226">
        <v>754</v>
      </c>
      <c r="F256" s="226">
        <v>80</v>
      </c>
      <c r="G256" s="226">
        <v>26</v>
      </c>
      <c r="H256" s="226">
        <v>122</v>
      </c>
      <c r="I256" s="226">
        <v>13</v>
      </c>
      <c r="J256" s="226">
        <v>653</v>
      </c>
      <c r="K256" s="226">
        <v>122</v>
      </c>
      <c r="L256" s="107"/>
      <c r="M256" s="160"/>
      <c r="N256" s="160"/>
      <c r="O256" s="160"/>
      <c r="P256" s="160"/>
      <c r="Q256" s="160"/>
      <c r="R256" s="160"/>
      <c r="S256" s="160"/>
      <c r="T256" s="160"/>
      <c r="U256" s="232">
        <f t="shared" ref="U256" si="451">STDEV(L255:T255)/SQRT(COUNT(L255:T255))</f>
        <v>213.44690987065925</v>
      </c>
      <c r="V256" s="409"/>
      <c r="W256" s="230"/>
      <c r="X256" s="230"/>
      <c r="Y256" s="230"/>
      <c r="Z256" s="230"/>
      <c r="AA256" s="230"/>
      <c r="AB256" s="230"/>
      <c r="AC256" s="230"/>
      <c r="AD256" s="230"/>
      <c r="AE256" s="230"/>
      <c r="AF256" s="230"/>
      <c r="AG256" s="92"/>
      <c r="AH256" s="92"/>
      <c r="AI256" s="92"/>
      <c r="AJ256" s="92"/>
      <c r="AK256" s="92"/>
      <c r="AL256" s="92"/>
      <c r="AM256" s="92"/>
      <c r="AN256" s="92"/>
      <c r="AO256" s="92"/>
      <c r="AP256" s="92"/>
      <c r="AQ256" s="92"/>
      <c r="AR256" s="231"/>
    </row>
    <row r="257" spans="1:44">
      <c r="A257" s="223">
        <v>43726</v>
      </c>
      <c r="B257" s="224">
        <v>2.40446759259259</v>
      </c>
      <c r="C257" s="408">
        <v>401</v>
      </c>
      <c r="D257" s="226">
        <v>314</v>
      </c>
      <c r="E257" s="226">
        <v>772</v>
      </c>
      <c r="F257" s="226">
        <v>550</v>
      </c>
      <c r="G257" s="226">
        <v>323</v>
      </c>
      <c r="H257" s="226">
        <v>652</v>
      </c>
      <c r="I257" s="226">
        <v>876</v>
      </c>
      <c r="J257" s="226">
        <v>461</v>
      </c>
      <c r="K257" s="226">
        <v>1740</v>
      </c>
      <c r="L257" s="107"/>
      <c r="M257" s="160"/>
      <c r="N257" s="160"/>
      <c r="O257" s="160"/>
      <c r="P257" s="160"/>
      <c r="Q257" s="160"/>
      <c r="R257" s="160"/>
      <c r="S257" s="160"/>
      <c r="T257" s="160"/>
      <c r="U257" s="232"/>
      <c r="V257" s="409"/>
      <c r="W257" s="230"/>
      <c r="X257" s="230"/>
      <c r="Y257" s="230"/>
      <c r="Z257" s="230"/>
      <c r="AA257" s="230"/>
      <c r="AB257" s="230"/>
      <c r="AC257" s="230"/>
      <c r="AD257" s="230"/>
      <c r="AE257" s="230"/>
      <c r="AF257" s="230"/>
      <c r="AG257" s="92"/>
      <c r="AH257" s="92"/>
      <c r="AI257" s="92"/>
      <c r="AJ257" s="92"/>
      <c r="AK257" s="92"/>
      <c r="AL257" s="92"/>
      <c r="AM257" s="92"/>
      <c r="AN257" s="92"/>
      <c r="AO257" s="92"/>
      <c r="AP257" s="92"/>
      <c r="AQ257" s="92"/>
      <c r="AR257" s="231"/>
    </row>
    <row r="258" spans="1:44">
      <c r="A258" s="223">
        <v>43726</v>
      </c>
      <c r="B258" s="224">
        <v>2.4183564814814802</v>
      </c>
      <c r="C258" s="408">
        <v>924</v>
      </c>
      <c r="D258" s="226">
        <v>971</v>
      </c>
      <c r="E258" s="226">
        <v>375</v>
      </c>
      <c r="F258" s="226">
        <v>426</v>
      </c>
      <c r="G258" s="226">
        <v>711</v>
      </c>
      <c r="H258" s="226">
        <v>126</v>
      </c>
      <c r="I258" s="226">
        <v>560</v>
      </c>
      <c r="J258" s="226">
        <v>218</v>
      </c>
      <c r="K258" s="226">
        <v>733</v>
      </c>
      <c r="L258" s="107">
        <f t="shared" ref="L258:P258" si="452">SUM(C258:C260)</f>
        <v>2281</v>
      </c>
      <c r="M258" s="160">
        <f t="shared" si="452"/>
        <v>1575</v>
      </c>
      <c r="N258" s="160">
        <f t="shared" si="452"/>
        <v>1182</v>
      </c>
      <c r="O258" s="160">
        <f t="shared" si="452"/>
        <v>950</v>
      </c>
      <c r="P258" s="160">
        <f t="shared" si="452"/>
        <v>1143</v>
      </c>
      <c r="Q258" s="160">
        <f t="shared" ref="Q258" si="453">SUM(H258:H260)</f>
        <v>1255</v>
      </c>
      <c r="R258" s="160">
        <f t="shared" ref="R258" si="454">SUM(I258:I260)</f>
        <v>1404</v>
      </c>
      <c r="S258" s="160">
        <f t="shared" ref="S258" si="455">SUM(J258:J260)</f>
        <v>814</v>
      </c>
      <c r="T258" s="160">
        <f t="shared" ref="T258" si="456">SUM(K258:K260)</f>
        <v>2257</v>
      </c>
      <c r="U258" s="232">
        <f t="shared" ref="U258" si="457">AVERAGE(L258:T258)</f>
        <v>1429</v>
      </c>
      <c r="V258" s="409"/>
      <c r="W258" s="230"/>
      <c r="X258" s="230"/>
      <c r="Y258" s="230"/>
      <c r="Z258" s="230"/>
      <c r="AA258" s="230"/>
      <c r="AB258" s="230"/>
      <c r="AC258" s="230"/>
      <c r="AD258" s="230"/>
      <c r="AE258" s="230"/>
      <c r="AF258" s="230"/>
      <c r="AG258" s="92"/>
      <c r="AH258" s="92"/>
      <c r="AI258" s="92"/>
      <c r="AJ258" s="92"/>
      <c r="AK258" s="92"/>
      <c r="AL258" s="92"/>
      <c r="AM258" s="92"/>
      <c r="AN258" s="92"/>
      <c r="AO258" s="92"/>
      <c r="AP258" s="92"/>
      <c r="AQ258" s="92"/>
      <c r="AR258" s="231"/>
    </row>
    <row r="259" spans="1:44">
      <c r="A259" s="223">
        <v>43726</v>
      </c>
      <c r="B259" s="224">
        <v>2.4322453703703699</v>
      </c>
      <c r="C259" s="408">
        <v>264</v>
      </c>
      <c r="D259" s="226">
        <v>312</v>
      </c>
      <c r="E259" s="226">
        <v>565</v>
      </c>
      <c r="F259" s="226">
        <v>55</v>
      </c>
      <c r="G259" s="226">
        <v>207</v>
      </c>
      <c r="H259" s="226">
        <v>955</v>
      </c>
      <c r="I259" s="226">
        <v>184</v>
      </c>
      <c r="J259" s="226">
        <v>86</v>
      </c>
      <c r="K259" s="226">
        <v>522</v>
      </c>
      <c r="L259" s="107"/>
      <c r="M259" s="160"/>
      <c r="N259" s="160"/>
      <c r="O259" s="160"/>
      <c r="P259" s="160"/>
      <c r="Q259" s="160"/>
      <c r="R259" s="160"/>
      <c r="S259" s="160"/>
      <c r="T259" s="160"/>
      <c r="U259" s="232">
        <f t="shared" ref="U259" si="458">STDEV(L258:T258)/SQRT(COUNT(L258:T258))</f>
        <v>175.36374894613894</v>
      </c>
      <c r="V259" s="409"/>
      <c r="W259" s="230"/>
      <c r="X259" s="230"/>
      <c r="Y259" s="230"/>
      <c r="Z259" s="230"/>
      <c r="AA259" s="230"/>
      <c r="AB259" s="230"/>
      <c r="AC259" s="230"/>
      <c r="AD259" s="230"/>
      <c r="AE259" s="230"/>
      <c r="AF259" s="230"/>
      <c r="AG259" s="92"/>
      <c r="AH259" s="92"/>
      <c r="AI259" s="92"/>
      <c r="AJ259" s="92"/>
      <c r="AK259" s="92"/>
      <c r="AL259" s="92"/>
      <c r="AM259" s="92"/>
      <c r="AN259" s="92"/>
      <c r="AO259" s="92"/>
      <c r="AP259" s="92"/>
      <c r="AQ259" s="92"/>
      <c r="AR259" s="231"/>
    </row>
    <row r="260" spans="1:44">
      <c r="A260" s="223">
        <v>43726</v>
      </c>
      <c r="B260" s="224">
        <v>2.4461342592592592</v>
      </c>
      <c r="C260" s="408">
        <v>1093</v>
      </c>
      <c r="D260" s="226">
        <v>292</v>
      </c>
      <c r="E260" s="226">
        <v>242</v>
      </c>
      <c r="F260" s="226">
        <v>469</v>
      </c>
      <c r="G260" s="226">
        <v>225</v>
      </c>
      <c r="H260" s="226">
        <v>174</v>
      </c>
      <c r="I260" s="226">
        <v>660</v>
      </c>
      <c r="J260" s="226">
        <v>510</v>
      </c>
      <c r="K260" s="226">
        <v>1002</v>
      </c>
      <c r="L260" s="107"/>
      <c r="M260" s="160"/>
      <c r="N260" s="160"/>
      <c r="O260" s="160"/>
      <c r="P260" s="160"/>
      <c r="Q260" s="160"/>
      <c r="R260" s="160"/>
      <c r="S260" s="160"/>
      <c r="T260" s="160"/>
      <c r="U260" s="232"/>
      <c r="V260" s="409"/>
      <c r="W260" s="230"/>
      <c r="X260" s="230"/>
      <c r="Y260" s="230"/>
      <c r="Z260" s="230"/>
      <c r="AA260" s="230"/>
      <c r="AB260" s="230"/>
      <c r="AC260" s="230"/>
      <c r="AD260" s="230"/>
      <c r="AE260" s="230"/>
      <c r="AF260" s="230"/>
      <c r="AG260" s="92"/>
      <c r="AH260" s="92"/>
      <c r="AI260" s="92"/>
      <c r="AJ260" s="92"/>
      <c r="AK260" s="92"/>
      <c r="AL260" s="92"/>
      <c r="AM260" s="92"/>
      <c r="AN260" s="92"/>
      <c r="AO260" s="92"/>
      <c r="AP260" s="92"/>
      <c r="AQ260" s="92"/>
      <c r="AR260" s="231"/>
    </row>
    <row r="261" spans="1:44">
      <c r="A261" s="223">
        <v>43726</v>
      </c>
      <c r="B261" s="224">
        <v>2.46002314814814</v>
      </c>
      <c r="C261" s="408">
        <v>223</v>
      </c>
      <c r="D261" s="226">
        <v>434</v>
      </c>
      <c r="E261" s="226">
        <v>815</v>
      </c>
      <c r="F261" s="226">
        <v>60</v>
      </c>
      <c r="G261" s="226">
        <v>84</v>
      </c>
      <c r="H261" s="226">
        <v>22</v>
      </c>
      <c r="I261" s="226">
        <v>56</v>
      </c>
      <c r="J261" s="226">
        <v>500</v>
      </c>
      <c r="K261" s="226">
        <v>324</v>
      </c>
      <c r="L261" s="107">
        <f t="shared" ref="L261:P261" si="459">SUM(C261:C263)</f>
        <v>273</v>
      </c>
      <c r="M261" s="160">
        <f t="shared" si="459"/>
        <v>892</v>
      </c>
      <c r="N261" s="160">
        <f t="shared" si="459"/>
        <v>1160</v>
      </c>
      <c r="O261" s="160">
        <f t="shared" si="459"/>
        <v>209</v>
      </c>
      <c r="P261" s="160">
        <f t="shared" si="459"/>
        <v>785</v>
      </c>
      <c r="Q261" s="160">
        <f t="shared" ref="Q261" si="460">SUM(H261:H263)</f>
        <v>150</v>
      </c>
      <c r="R261" s="160">
        <f t="shared" ref="R261" si="461">SUM(I261:I263)</f>
        <v>567</v>
      </c>
      <c r="S261" s="160">
        <f t="shared" ref="S261" si="462">SUM(J261:J263)</f>
        <v>632</v>
      </c>
      <c r="T261" s="160">
        <f t="shared" ref="T261" si="463">SUM(K261:K263)</f>
        <v>1446</v>
      </c>
      <c r="U261" s="232">
        <f t="shared" ref="U261" si="464">AVERAGE(L261:T261)</f>
        <v>679.33333333333337</v>
      </c>
      <c r="V261" s="409"/>
      <c r="W261" s="230"/>
      <c r="X261" s="230"/>
      <c r="Y261" s="230"/>
      <c r="Z261" s="230"/>
      <c r="AA261" s="230"/>
      <c r="AB261" s="230"/>
      <c r="AC261" s="230"/>
      <c r="AD261" s="230"/>
      <c r="AE261" s="230"/>
      <c r="AF261" s="230"/>
      <c r="AG261" s="92"/>
      <c r="AH261" s="92"/>
      <c r="AI261" s="92"/>
      <c r="AJ261" s="92"/>
      <c r="AK261" s="92"/>
      <c r="AL261" s="92"/>
      <c r="AM261" s="92"/>
      <c r="AN261" s="92"/>
      <c r="AO261" s="92"/>
      <c r="AP261" s="92"/>
      <c r="AQ261" s="92"/>
      <c r="AR261" s="231"/>
    </row>
    <row r="262" spans="1:44">
      <c r="A262" s="223">
        <v>43726</v>
      </c>
      <c r="B262" s="224">
        <v>2.4739120370370302</v>
      </c>
      <c r="C262" s="408">
        <v>20</v>
      </c>
      <c r="D262" s="226">
        <v>297</v>
      </c>
      <c r="E262" s="226">
        <v>178</v>
      </c>
      <c r="F262" s="226">
        <v>32</v>
      </c>
      <c r="G262" s="226">
        <v>356</v>
      </c>
      <c r="H262" s="226">
        <v>71</v>
      </c>
      <c r="I262" s="226">
        <v>40</v>
      </c>
      <c r="J262" s="226">
        <v>115</v>
      </c>
      <c r="K262" s="226">
        <v>622</v>
      </c>
      <c r="L262" s="107"/>
      <c r="M262" s="160"/>
      <c r="N262" s="160"/>
      <c r="O262" s="160"/>
      <c r="P262" s="160"/>
      <c r="Q262" s="160"/>
      <c r="R262" s="160"/>
      <c r="S262" s="160"/>
      <c r="T262" s="160"/>
      <c r="U262" s="232">
        <f t="shared" ref="U262" si="465">STDEV(L261:T261)/SQRT(COUNT(L261:T261))</f>
        <v>147.03476535235544</v>
      </c>
      <c r="V262" s="409"/>
      <c r="W262" s="230"/>
      <c r="X262" s="230"/>
      <c r="Y262" s="230"/>
      <c r="Z262" s="230"/>
      <c r="AA262" s="230"/>
      <c r="AB262" s="230"/>
      <c r="AC262" s="230"/>
      <c r="AD262" s="230"/>
      <c r="AE262" s="230"/>
      <c r="AF262" s="230"/>
      <c r="AG262" s="92"/>
      <c r="AH262" s="92"/>
      <c r="AI262" s="92"/>
      <c r="AJ262" s="92"/>
      <c r="AK262" s="92"/>
      <c r="AL262" s="92"/>
      <c r="AM262" s="92"/>
      <c r="AN262" s="92"/>
      <c r="AO262" s="92"/>
      <c r="AP262" s="92"/>
      <c r="AQ262" s="92"/>
      <c r="AR262" s="231"/>
    </row>
    <row r="263" spans="1:44">
      <c r="A263" s="223">
        <v>43726</v>
      </c>
      <c r="B263" s="224">
        <v>2.4878009259259199</v>
      </c>
      <c r="C263" s="408">
        <v>30</v>
      </c>
      <c r="D263" s="226">
        <v>161</v>
      </c>
      <c r="E263" s="226">
        <v>167</v>
      </c>
      <c r="F263" s="226">
        <v>117</v>
      </c>
      <c r="G263" s="226">
        <v>345</v>
      </c>
      <c r="H263" s="226">
        <v>57</v>
      </c>
      <c r="I263" s="226">
        <v>471</v>
      </c>
      <c r="J263" s="226">
        <v>17</v>
      </c>
      <c r="K263" s="226">
        <v>500</v>
      </c>
      <c r="L263" s="107"/>
      <c r="M263" s="160"/>
      <c r="N263" s="160"/>
      <c r="O263" s="160"/>
      <c r="P263" s="160"/>
      <c r="Q263" s="160"/>
      <c r="R263" s="160"/>
      <c r="S263" s="160"/>
      <c r="T263" s="160"/>
      <c r="U263" s="232"/>
      <c r="V263" s="409"/>
      <c r="W263" s="230"/>
      <c r="X263" s="230"/>
      <c r="Y263" s="230"/>
      <c r="Z263" s="230"/>
      <c r="AA263" s="230"/>
      <c r="AB263" s="230"/>
      <c r="AC263" s="230"/>
      <c r="AD263" s="230"/>
      <c r="AE263" s="230"/>
      <c r="AF263" s="230"/>
      <c r="AG263" s="92"/>
      <c r="AH263" s="92"/>
      <c r="AI263" s="92"/>
      <c r="AJ263" s="92"/>
      <c r="AK263" s="92"/>
      <c r="AL263" s="92"/>
      <c r="AM263" s="92"/>
      <c r="AN263" s="92"/>
      <c r="AO263" s="92"/>
      <c r="AP263" s="92"/>
      <c r="AQ263" s="92"/>
      <c r="AR263" s="231"/>
    </row>
    <row r="264" spans="1:44">
      <c r="A264" s="223">
        <v>43726</v>
      </c>
      <c r="B264" s="224">
        <v>2.5016898148148101</v>
      </c>
      <c r="C264" s="408">
        <v>490</v>
      </c>
      <c r="D264" s="226">
        <v>234</v>
      </c>
      <c r="E264" s="226">
        <v>209</v>
      </c>
      <c r="F264" s="226">
        <v>700</v>
      </c>
      <c r="G264" s="226">
        <v>18</v>
      </c>
      <c r="H264" s="226">
        <v>799</v>
      </c>
      <c r="I264" s="226">
        <v>263</v>
      </c>
      <c r="J264" s="226">
        <v>657</v>
      </c>
      <c r="K264" s="226">
        <v>770</v>
      </c>
      <c r="L264" s="107">
        <f t="shared" ref="L264:P264" si="466">SUM(C264:C266)</f>
        <v>551</v>
      </c>
      <c r="M264" s="160">
        <f t="shared" si="466"/>
        <v>567</v>
      </c>
      <c r="N264" s="160">
        <f t="shared" si="466"/>
        <v>1656</v>
      </c>
      <c r="O264" s="160">
        <f t="shared" si="466"/>
        <v>827</v>
      </c>
      <c r="P264" s="160">
        <f t="shared" si="466"/>
        <v>488</v>
      </c>
      <c r="Q264" s="160">
        <f t="shared" ref="Q264" si="467">SUM(H264:H266)</f>
        <v>1042</v>
      </c>
      <c r="R264" s="160">
        <f t="shared" ref="R264" si="468">SUM(I264:I266)</f>
        <v>371</v>
      </c>
      <c r="S264" s="160">
        <f t="shared" ref="S264" si="469">SUM(J264:J266)</f>
        <v>934</v>
      </c>
      <c r="T264" s="160">
        <f t="shared" ref="T264" si="470">SUM(K264:K266)</f>
        <v>946</v>
      </c>
      <c r="U264" s="232">
        <f t="shared" ref="U264" si="471">AVERAGE(L264:T264)</f>
        <v>820.22222222222217</v>
      </c>
      <c r="V264" s="409"/>
      <c r="W264" s="230"/>
      <c r="X264" s="230"/>
      <c r="Y264" s="230"/>
      <c r="Z264" s="230"/>
      <c r="AA264" s="230"/>
      <c r="AB264" s="230"/>
      <c r="AC264" s="230"/>
      <c r="AD264" s="230"/>
      <c r="AE264" s="230"/>
      <c r="AF264" s="230"/>
      <c r="AG264" s="92"/>
      <c r="AH264" s="92"/>
      <c r="AI264" s="92"/>
      <c r="AJ264" s="92"/>
      <c r="AK264" s="92"/>
      <c r="AL264" s="92"/>
      <c r="AM264" s="92"/>
      <c r="AN264" s="92"/>
      <c r="AO264" s="92"/>
      <c r="AP264" s="92"/>
      <c r="AQ264" s="92"/>
      <c r="AR264" s="231"/>
    </row>
    <row r="265" spans="1:44">
      <c r="A265" s="223">
        <v>43726</v>
      </c>
      <c r="B265" s="224">
        <v>2.5155787037036998</v>
      </c>
      <c r="C265" s="408">
        <v>51</v>
      </c>
      <c r="D265" s="226">
        <v>160</v>
      </c>
      <c r="E265" s="226">
        <v>1323</v>
      </c>
      <c r="F265" s="226">
        <v>85</v>
      </c>
      <c r="G265" s="226">
        <v>431</v>
      </c>
      <c r="H265" s="226">
        <v>231</v>
      </c>
      <c r="I265" s="226">
        <v>58</v>
      </c>
      <c r="J265" s="226">
        <v>196</v>
      </c>
      <c r="K265" s="226">
        <v>118</v>
      </c>
      <c r="L265" s="107"/>
      <c r="M265" s="160"/>
      <c r="N265" s="160"/>
      <c r="O265" s="160"/>
      <c r="P265" s="160"/>
      <c r="Q265" s="160"/>
      <c r="R265" s="160"/>
      <c r="S265" s="160"/>
      <c r="T265" s="160"/>
      <c r="U265" s="232">
        <f t="shared" ref="U265" si="472">STDEV(L264:T264)/SQRT(COUNT(L264:T264))</f>
        <v>130.45303303166432</v>
      </c>
      <c r="V265" s="409"/>
      <c r="W265" s="230"/>
      <c r="X265" s="230"/>
      <c r="Y265" s="230"/>
      <c r="Z265" s="230"/>
      <c r="AA265" s="230"/>
      <c r="AB265" s="230"/>
      <c r="AC265" s="230"/>
      <c r="AD265" s="230"/>
      <c r="AE265" s="230"/>
      <c r="AF265" s="230"/>
      <c r="AG265" s="92"/>
      <c r="AH265" s="92"/>
      <c r="AI265" s="92"/>
      <c r="AJ265" s="92"/>
      <c r="AK265" s="92"/>
      <c r="AL265" s="92"/>
      <c r="AM265" s="92"/>
      <c r="AN265" s="92"/>
      <c r="AO265" s="92"/>
      <c r="AP265" s="92"/>
      <c r="AQ265" s="92"/>
      <c r="AR265" s="231"/>
    </row>
    <row r="266" spans="1:44">
      <c r="A266" s="223">
        <v>43726</v>
      </c>
      <c r="B266" s="224">
        <v>2.52946759259259</v>
      </c>
      <c r="C266" s="408">
        <v>10</v>
      </c>
      <c r="D266" s="226">
        <v>173</v>
      </c>
      <c r="E266" s="226">
        <v>124</v>
      </c>
      <c r="F266" s="226">
        <v>42</v>
      </c>
      <c r="G266" s="226">
        <v>39</v>
      </c>
      <c r="H266" s="226">
        <v>12</v>
      </c>
      <c r="I266" s="226">
        <v>50</v>
      </c>
      <c r="J266" s="226">
        <v>81</v>
      </c>
      <c r="K266" s="226">
        <v>58</v>
      </c>
      <c r="L266" s="107"/>
      <c r="M266" s="160"/>
      <c r="N266" s="160"/>
      <c r="O266" s="160"/>
      <c r="P266" s="160"/>
      <c r="Q266" s="160"/>
      <c r="R266" s="160"/>
      <c r="S266" s="160"/>
      <c r="T266" s="160"/>
      <c r="U266" s="232"/>
      <c r="V266" s="409"/>
      <c r="W266" s="230"/>
      <c r="X266" s="230"/>
      <c r="Y266" s="230"/>
      <c r="Z266" s="230"/>
      <c r="AA266" s="230"/>
      <c r="AB266" s="230"/>
      <c r="AC266" s="230"/>
      <c r="AD266" s="230"/>
      <c r="AE266" s="230"/>
      <c r="AF266" s="230"/>
      <c r="AG266" s="92"/>
      <c r="AH266" s="92"/>
      <c r="AI266" s="92"/>
      <c r="AJ266" s="92"/>
      <c r="AK266" s="92"/>
      <c r="AL266" s="92"/>
      <c r="AM266" s="92"/>
      <c r="AN266" s="92"/>
      <c r="AO266" s="92"/>
      <c r="AP266" s="92"/>
      <c r="AQ266" s="92"/>
      <c r="AR266" s="231"/>
    </row>
    <row r="267" spans="1:44">
      <c r="A267" s="223">
        <v>43726</v>
      </c>
      <c r="B267" s="224">
        <v>2.5433564814814802</v>
      </c>
      <c r="C267" s="408">
        <v>252</v>
      </c>
      <c r="D267" s="226">
        <v>49</v>
      </c>
      <c r="E267" s="226">
        <v>85</v>
      </c>
      <c r="F267" s="226">
        <v>0</v>
      </c>
      <c r="G267" s="226">
        <v>147</v>
      </c>
      <c r="H267" s="226">
        <v>124</v>
      </c>
      <c r="I267" s="226">
        <v>215</v>
      </c>
      <c r="J267" s="226">
        <v>29</v>
      </c>
      <c r="K267" s="226">
        <v>453</v>
      </c>
      <c r="L267" s="107">
        <f t="shared" ref="L267:P267" si="473">SUM(C267:C269)</f>
        <v>1066</v>
      </c>
      <c r="M267" s="160">
        <f t="shared" si="473"/>
        <v>424</v>
      </c>
      <c r="N267" s="160">
        <f t="shared" si="473"/>
        <v>458</v>
      </c>
      <c r="O267" s="160">
        <f t="shared" si="473"/>
        <v>400</v>
      </c>
      <c r="P267" s="160">
        <f t="shared" si="473"/>
        <v>1187</v>
      </c>
      <c r="Q267" s="160">
        <f t="shared" ref="Q267" si="474">SUM(H267:H269)</f>
        <v>679</v>
      </c>
      <c r="R267" s="160">
        <f t="shared" ref="R267" si="475">SUM(I267:I269)</f>
        <v>636</v>
      </c>
      <c r="S267" s="160">
        <f t="shared" ref="S267" si="476">SUM(J267:J269)</f>
        <v>679</v>
      </c>
      <c r="T267" s="160">
        <f t="shared" ref="T267" si="477">SUM(K267:K269)</f>
        <v>834</v>
      </c>
      <c r="U267" s="232">
        <f t="shared" ref="U267" si="478">AVERAGE(L267:T267)</f>
        <v>707</v>
      </c>
      <c r="V267" s="409"/>
      <c r="W267" s="230"/>
      <c r="X267" s="230"/>
      <c r="Y267" s="230"/>
      <c r="Z267" s="230"/>
      <c r="AA267" s="230"/>
      <c r="AB267" s="230"/>
      <c r="AC267" s="230"/>
      <c r="AD267" s="230"/>
      <c r="AE267" s="230"/>
      <c r="AF267" s="230"/>
      <c r="AG267" s="92"/>
      <c r="AH267" s="92"/>
      <c r="AI267" s="92"/>
      <c r="AJ267" s="92"/>
      <c r="AK267" s="92"/>
      <c r="AL267" s="92"/>
      <c r="AM267" s="92"/>
      <c r="AN267" s="92"/>
      <c r="AO267" s="92"/>
      <c r="AP267" s="92"/>
      <c r="AQ267" s="92"/>
      <c r="AR267" s="231"/>
    </row>
    <row r="268" spans="1:44">
      <c r="A268" s="223">
        <v>43726</v>
      </c>
      <c r="B268" s="224">
        <v>2.5572453703703699</v>
      </c>
      <c r="C268" s="408">
        <v>109</v>
      </c>
      <c r="D268" s="226">
        <v>98</v>
      </c>
      <c r="E268" s="226">
        <v>286</v>
      </c>
      <c r="F268" s="226">
        <v>305</v>
      </c>
      <c r="G268" s="226">
        <v>798</v>
      </c>
      <c r="H268" s="226">
        <v>57</v>
      </c>
      <c r="I268" s="226">
        <v>35</v>
      </c>
      <c r="J268" s="226">
        <v>72</v>
      </c>
      <c r="K268" s="226">
        <v>311</v>
      </c>
      <c r="L268" s="107"/>
      <c r="M268" s="160"/>
      <c r="N268" s="160"/>
      <c r="O268" s="160"/>
      <c r="P268" s="160"/>
      <c r="Q268" s="160"/>
      <c r="R268" s="160"/>
      <c r="S268" s="160"/>
      <c r="T268" s="160"/>
      <c r="U268" s="232">
        <f t="shared" ref="U268" si="479">STDEV(L267:T267)/SQRT(COUNT(L267:T267))</f>
        <v>92.673111286691764</v>
      </c>
      <c r="V268" s="409"/>
      <c r="W268" s="230"/>
      <c r="X268" s="230"/>
      <c r="Y268" s="230"/>
      <c r="Z268" s="230"/>
      <c r="AA268" s="230"/>
      <c r="AB268" s="230"/>
      <c r="AC268" s="230"/>
      <c r="AD268" s="230"/>
      <c r="AE268" s="230"/>
      <c r="AF268" s="230"/>
      <c r="AG268" s="92"/>
      <c r="AH268" s="92"/>
      <c r="AI268" s="92"/>
      <c r="AJ268" s="92"/>
      <c r="AK268" s="92"/>
      <c r="AL268" s="92"/>
      <c r="AM268" s="92"/>
      <c r="AN268" s="92"/>
      <c r="AO268" s="92"/>
      <c r="AP268" s="92"/>
      <c r="AQ268" s="92"/>
      <c r="AR268" s="231"/>
    </row>
    <row r="269" spans="1:44">
      <c r="A269" s="223">
        <v>43726</v>
      </c>
      <c r="B269" s="224">
        <v>2.5711342592592499</v>
      </c>
      <c r="C269" s="408">
        <v>705</v>
      </c>
      <c r="D269" s="226">
        <v>277</v>
      </c>
      <c r="E269" s="226">
        <v>87</v>
      </c>
      <c r="F269" s="226">
        <v>95</v>
      </c>
      <c r="G269" s="226">
        <v>242</v>
      </c>
      <c r="H269" s="226">
        <v>498</v>
      </c>
      <c r="I269" s="226">
        <v>386</v>
      </c>
      <c r="J269" s="226">
        <v>578</v>
      </c>
      <c r="K269" s="226">
        <v>70</v>
      </c>
      <c r="L269" s="107"/>
      <c r="M269" s="160"/>
      <c r="N269" s="160"/>
      <c r="O269" s="160"/>
      <c r="P269" s="160"/>
      <c r="Q269" s="160"/>
      <c r="R269" s="160"/>
      <c r="S269" s="160"/>
      <c r="T269" s="160"/>
      <c r="U269" s="232"/>
      <c r="V269" s="409"/>
      <c r="W269" s="230"/>
      <c r="X269" s="230"/>
      <c r="Y269" s="230"/>
      <c r="Z269" s="230"/>
      <c r="AA269" s="230"/>
      <c r="AB269" s="230"/>
      <c r="AC269" s="230"/>
      <c r="AD269" s="230"/>
      <c r="AE269" s="230"/>
      <c r="AF269" s="230"/>
      <c r="AG269" s="92"/>
      <c r="AH269" s="92"/>
      <c r="AI269" s="92"/>
      <c r="AJ269" s="92"/>
      <c r="AK269" s="92"/>
      <c r="AL269" s="92"/>
      <c r="AM269" s="92"/>
      <c r="AN269" s="92"/>
      <c r="AO269" s="92"/>
      <c r="AP269" s="92"/>
      <c r="AQ269" s="92"/>
      <c r="AR269" s="231"/>
    </row>
    <row r="270" spans="1:44">
      <c r="A270" s="223">
        <v>43726</v>
      </c>
      <c r="B270" s="224">
        <v>2.58502314814814</v>
      </c>
      <c r="C270" s="408">
        <v>102</v>
      </c>
      <c r="D270" s="226">
        <v>17</v>
      </c>
      <c r="E270" s="226">
        <v>9</v>
      </c>
      <c r="F270" s="226">
        <v>398</v>
      </c>
      <c r="G270" s="226">
        <v>42</v>
      </c>
      <c r="H270" s="226">
        <v>609</v>
      </c>
      <c r="I270" s="226">
        <v>210</v>
      </c>
      <c r="J270" s="226">
        <v>1236</v>
      </c>
      <c r="K270" s="226">
        <v>340</v>
      </c>
      <c r="L270" s="107">
        <f t="shared" ref="L270:P270" si="480">SUM(C270:C272)</f>
        <v>119</v>
      </c>
      <c r="M270" s="160">
        <f t="shared" si="480"/>
        <v>258</v>
      </c>
      <c r="N270" s="160">
        <f t="shared" si="480"/>
        <v>1305</v>
      </c>
      <c r="O270" s="160">
        <f t="shared" si="480"/>
        <v>923</v>
      </c>
      <c r="P270" s="160">
        <f t="shared" si="480"/>
        <v>127</v>
      </c>
      <c r="Q270" s="160">
        <f t="shared" ref="Q270" si="481">SUM(H270:H272)</f>
        <v>683</v>
      </c>
      <c r="R270" s="160">
        <f t="shared" ref="R270" si="482">SUM(I270:I272)</f>
        <v>287</v>
      </c>
      <c r="S270" s="160">
        <f t="shared" ref="S270" si="483">SUM(J270:J272)</f>
        <v>1586</v>
      </c>
      <c r="T270" s="160">
        <f t="shared" ref="T270" si="484">SUM(K270:K272)</f>
        <v>482</v>
      </c>
      <c r="U270" s="232">
        <f t="shared" ref="U270" si="485">AVERAGE(L270:T270)</f>
        <v>641.11111111111109</v>
      </c>
      <c r="V270" s="409"/>
      <c r="W270" s="230"/>
      <c r="X270" s="230"/>
      <c r="Y270" s="230"/>
      <c r="Z270" s="230"/>
      <c r="AA270" s="230"/>
      <c r="AB270" s="230"/>
      <c r="AC270" s="230"/>
      <c r="AD270" s="230"/>
      <c r="AE270" s="230"/>
      <c r="AF270" s="230"/>
      <c r="AG270" s="92"/>
      <c r="AH270" s="92"/>
      <c r="AI270" s="92"/>
      <c r="AJ270" s="92"/>
      <c r="AK270" s="92"/>
      <c r="AL270" s="92"/>
      <c r="AM270" s="92"/>
      <c r="AN270" s="92"/>
      <c r="AO270" s="92"/>
      <c r="AP270" s="92"/>
      <c r="AQ270" s="92"/>
      <c r="AR270" s="231"/>
    </row>
    <row r="271" spans="1:44">
      <c r="A271" s="223">
        <v>43726</v>
      </c>
      <c r="B271" s="224">
        <v>2.5989120370370302</v>
      </c>
      <c r="C271" s="408">
        <v>11</v>
      </c>
      <c r="D271" s="226">
        <v>208</v>
      </c>
      <c r="E271" s="226">
        <v>382</v>
      </c>
      <c r="F271" s="226">
        <v>480</v>
      </c>
      <c r="G271" s="226">
        <v>28</v>
      </c>
      <c r="H271" s="226">
        <v>48</v>
      </c>
      <c r="I271" s="226">
        <v>48</v>
      </c>
      <c r="J271" s="226">
        <v>216</v>
      </c>
      <c r="K271" s="226">
        <v>70</v>
      </c>
      <c r="L271" s="107"/>
      <c r="M271" s="160"/>
      <c r="N271" s="160"/>
      <c r="O271" s="160"/>
      <c r="P271" s="160"/>
      <c r="Q271" s="160"/>
      <c r="R271" s="160"/>
      <c r="S271" s="160"/>
      <c r="T271" s="160"/>
      <c r="U271" s="232">
        <f t="shared" ref="U271" si="486">STDEV(L270:T270)/SQRT(COUNT(L270:T270))</f>
        <v>176.74427889879996</v>
      </c>
      <c r="V271" s="409"/>
      <c r="W271" s="230"/>
      <c r="X271" s="230"/>
      <c r="Y271" s="230"/>
      <c r="Z271" s="230"/>
      <c r="AA271" s="230"/>
      <c r="AB271" s="230"/>
      <c r="AC271" s="230"/>
      <c r="AD271" s="230"/>
      <c r="AE271" s="230"/>
      <c r="AF271" s="230"/>
      <c r="AG271" s="92"/>
      <c r="AH271" s="92"/>
      <c r="AI271" s="92"/>
      <c r="AJ271" s="92"/>
      <c r="AK271" s="92"/>
      <c r="AL271" s="92"/>
      <c r="AM271" s="92"/>
      <c r="AN271" s="92"/>
      <c r="AO271" s="92"/>
      <c r="AP271" s="92"/>
      <c r="AQ271" s="92"/>
      <c r="AR271" s="231"/>
    </row>
    <row r="272" spans="1:44">
      <c r="A272" s="223">
        <v>43726</v>
      </c>
      <c r="B272" s="224">
        <v>2.6128009259259199</v>
      </c>
      <c r="C272" s="408">
        <v>6</v>
      </c>
      <c r="D272" s="226">
        <v>33</v>
      </c>
      <c r="E272" s="226">
        <v>914</v>
      </c>
      <c r="F272" s="226">
        <v>45</v>
      </c>
      <c r="G272" s="226">
        <v>57</v>
      </c>
      <c r="H272" s="226">
        <v>26</v>
      </c>
      <c r="I272" s="226">
        <v>29</v>
      </c>
      <c r="J272" s="226">
        <v>134</v>
      </c>
      <c r="K272" s="226">
        <v>72</v>
      </c>
      <c r="L272" s="107"/>
      <c r="M272" s="160"/>
      <c r="N272" s="160"/>
      <c r="O272" s="160"/>
      <c r="P272" s="160"/>
      <c r="Q272" s="160"/>
      <c r="R272" s="160"/>
      <c r="S272" s="160"/>
      <c r="T272" s="160"/>
      <c r="U272" s="232"/>
      <c r="V272" s="409"/>
      <c r="W272" s="230"/>
      <c r="X272" s="230"/>
      <c r="Y272" s="230"/>
      <c r="Z272" s="230"/>
      <c r="AA272" s="230"/>
      <c r="AB272" s="230"/>
      <c r="AC272" s="230"/>
      <c r="AD272" s="230"/>
      <c r="AE272" s="230"/>
      <c r="AF272" s="230"/>
      <c r="AG272" s="92"/>
      <c r="AH272" s="92"/>
      <c r="AI272" s="92"/>
      <c r="AJ272" s="92"/>
      <c r="AK272" s="92"/>
      <c r="AL272" s="92"/>
      <c r="AM272" s="92"/>
      <c r="AN272" s="92"/>
      <c r="AO272" s="92"/>
      <c r="AP272" s="92"/>
      <c r="AQ272" s="92"/>
      <c r="AR272" s="231"/>
    </row>
    <row r="273" spans="1:44">
      <c r="A273" s="223">
        <v>43726</v>
      </c>
      <c r="B273" s="224">
        <v>2.6266898148148101</v>
      </c>
      <c r="C273" s="408">
        <v>30</v>
      </c>
      <c r="D273" s="226">
        <v>23</v>
      </c>
      <c r="E273" s="226">
        <v>736</v>
      </c>
      <c r="F273" s="226">
        <v>166</v>
      </c>
      <c r="G273" s="226">
        <v>56</v>
      </c>
      <c r="H273" s="226">
        <v>120</v>
      </c>
      <c r="I273" s="226">
        <v>86</v>
      </c>
      <c r="J273" s="226">
        <v>39</v>
      </c>
      <c r="K273" s="226">
        <v>490</v>
      </c>
      <c r="L273" s="107">
        <f t="shared" ref="L273:P273" si="487">SUM(C273:C275)</f>
        <v>1210</v>
      </c>
      <c r="M273" s="160">
        <f t="shared" si="487"/>
        <v>592</v>
      </c>
      <c r="N273" s="160">
        <f t="shared" si="487"/>
        <v>835</v>
      </c>
      <c r="O273" s="160">
        <f t="shared" si="487"/>
        <v>1109</v>
      </c>
      <c r="P273" s="160">
        <f t="shared" si="487"/>
        <v>1110</v>
      </c>
      <c r="Q273" s="160">
        <f t="shared" ref="Q273" si="488">SUM(H273:H275)</f>
        <v>538</v>
      </c>
      <c r="R273" s="160">
        <f t="shared" ref="R273" si="489">SUM(I273:I275)</f>
        <v>798</v>
      </c>
      <c r="S273" s="160">
        <f t="shared" ref="S273" si="490">SUM(J273:J275)</f>
        <v>424</v>
      </c>
      <c r="T273" s="160">
        <f t="shared" ref="T273" si="491">SUM(K273:K275)</f>
        <v>1015</v>
      </c>
      <c r="U273" s="232">
        <f t="shared" ref="U273" si="492">AVERAGE(L273:T273)</f>
        <v>847.88888888888891</v>
      </c>
      <c r="V273" s="409"/>
      <c r="W273" s="230"/>
      <c r="X273" s="230"/>
      <c r="Y273" s="230"/>
      <c r="Z273" s="230"/>
      <c r="AA273" s="230"/>
      <c r="AB273" s="230"/>
      <c r="AC273" s="230"/>
      <c r="AD273" s="230"/>
      <c r="AE273" s="230"/>
      <c r="AF273" s="230"/>
      <c r="AG273" s="92"/>
      <c r="AH273" s="92"/>
      <c r="AI273" s="92"/>
      <c r="AJ273" s="92"/>
      <c r="AK273" s="92"/>
      <c r="AL273" s="92"/>
      <c r="AM273" s="92"/>
      <c r="AN273" s="92"/>
      <c r="AO273" s="92"/>
      <c r="AP273" s="92"/>
      <c r="AQ273" s="92"/>
      <c r="AR273" s="231"/>
    </row>
    <row r="274" spans="1:44">
      <c r="A274" s="223">
        <v>43726</v>
      </c>
      <c r="B274" s="224">
        <v>2.6405787037036998</v>
      </c>
      <c r="C274" s="408">
        <v>438</v>
      </c>
      <c r="D274" s="226">
        <v>501</v>
      </c>
      <c r="E274" s="226">
        <v>17</v>
      </c>
      <c r="F274" s="226">
        <v>586</v>
      </c>
      <c r="G274" s="226">
        <v>368</v>
      </c>
      <c r="H274" s="226">
        <v>377</v>
      </c>
      <c r="I274" s="226">
        <v>570</v>
      </c>
      <c r="J274" s="226">
        <v>37</v>
      </c>
      <c r="K274" s="226">
        <v>476</v>
      </c>
      <c r="L274" s="107"/>
      <c r="M274" s="160"/>
      <c r="N274" s="160"/>
      <c r="O274" s="160"/>
      <c r="P274" s="160"/>
      <c r="Q274" s="160"/>
      <c r="R274" s="160"/>
      <c r="S274" s="160"/>
      <c r="T274" s="160"/>
      <c r="U274" s="232">
        <f t="shared" ref="U274" si="493">STDEV(L273:T273)/SQRT(COUNT(L273:T273))</f>
        <v>94.264616379819685</v>
      </c>
      <c r="V274" s="409"/>
      <c r="W274" s="230"/>
      <c r="X274" s="230"/>
      <c r="Y274" s="230"/>
      <c r="Z274" s="230"/>
      <c r="AA274" s="230"/>
      <c r="AB274" s="230"/>
      <c r="AC274" s="230"/>
      <c r="AD274" s="230"/>
      <c r="AE274" s="230"/>
      <c r="AF274" s="230"/>
      <c r="AG274" s="92"/>
      <c r="AH274" s="92"/>
      <c r="AI274" s="92"/>
      <c r="AJ274" s="92"/>
      <c r="AK274" s="92"/>
      <c r="AL274" s="92"/>
      <c r="AM274" s="92"/>
      <c r="AN274" s="92"/>
      <c r="AO274" s="92"/>
      <c r="AP274" s="92"/>
      <c r="AQ274" s="92"/>
      <c r="AR274" s="231"/>
    </row>
    <row r="275" spans="1:44">
      <c r="A275" s="223">
        <v>43726</v>
      </c>
      <c r="B275" s="235">
        <v>2.65446759259259</v>
      </c>
      <c r="C275" s="408">
        <v>742</v>
      </c>
      <c r="D275" s="226">
        <v>68</v>
      </c>
      <c r="E275" s="226">
        <v>82</v>
      </c>
      <c r="F275" s="226">
        <v>357</v>
      </c>
      <c r="G275" s="226">
        <v>686</v>
      </c>
      <c r="H275" s="226">
        <v>41</v>
      </c>
      <c r="I275" s="226">
        <v>142</v>
      </c>
      <c r="J275" s="226">
        <v>348</v>
      </c>
      <c r="K275" s="226">
        <v>49</v>
      </c>
      <c r="L275" s="107"/>
      <c r="M275" s="160"/>
      <c r="N275" s="160"/>
      <c r="O275" s="160"/>
      <c r="P275" s="160"/>
      <c r="Q275" s="160"/>
      <c r="R275" s="160"/>
      <c r="S275" s="160"/>
      <c r="T275" s="160"/>
      <c r="U275" s="232"/>
      <c r="V275" s="409"/>
      <c r="W275" s="230"/>
      <c r="X275" s="230"/>
      <c r="Y275" s="230"/>
      <c r="Z275" s="230"/>
      <c r="AA275" s="230"/>
      <c r="AB275" s="230"/>
      <c r="AC275" s="230"/>
      <c r="AD275" s="230"/>
      <c r="AE275" s="230"/>
      <c r="AF275" s="230"/>
      <c r="AG275" s="92"/>
      <c r="AH275" s="92"/>
      <c r="AI275" s="92"/>
      <c r="AJ275" s="92"/>
      <c r="AK275" s="92"/>
      <c r="AL275" s="92"/>
      <c r="AM275" s="92"/>
      <c r="AN275" s="92"/>
      <c r="AO275" s="92"/>
      <c r="AP275" s="92"/>
      <c r="AQ275" s="92"/>
      <c r="AR275" s="231"/>
    </row>
    <row r="276" spans="1:44">
      <c r="A276" s="223">
        <v>43726</v>
      </c>
      <c r="B276" s="235">
        <v>1.66835648148148</v>
      </c>
      <c r="C276" s="107">
        <v>880</v>
      </c>
      <c r="D276" s="160">
        <v>215</v>
      </c>
      <c r="E276" s="160">
        <v>81</v>
      </c>
      <c r="F276" s="160">
        <v>54</v>
      </c>
      <c r="G276" s="160">
        <v>336</v>
      </c>
      <c r="H276" s="160">
        <v>44</v>
      </c>
      <c r="I276" s="160">
        <v>47</v>
      </c>
      <c r="J276" s="160">
        <v>742</v>
      </c>
      <c r="K276" s="108">
        <v>359</v>
      </c>
      <c r="L276" s="107">
        <f t="shared" ref="L276:P276" si="494">SUM(C276:C278)</f>
        <v>1612</v>
      </c>
      <c r="M276" s="160">
        <f t="shared" si="494"/>
        <v>810</v>
      </c>
      <c r="N276" s="160">
        <f t="shared" si="494"/>
        <v>895</v>
      </c>
      <c r="O276" s="160">
        <f t="shared" si="494"/>
        <v>473</v>
      </c>
      <c r="P276" s="160">
        <f t="shared" si="494"/>
        <v>772</v>
      </c>
      <c r="Q276" s="160">
        <f t="shared" ref="Q276" si="495">SUM(H276:H278)</f>
        <v>1758</v>
      </c>
      <c r="R276" s="160">
        <f t="shared" ref="R276" si="496">SUM(I276:I278)</f>
        <v>959</v>
      </c>
      <c r="S276" s="160">
        <f t="shared" ref="S276" si="497">SUM(J276:J278)</f>
        <v>2118</v>
      </c>
      <c r="T276" s="160">
        <f t="shared" ref="T276" si="498">SUM(K276:K278)</f>
        <v>1609</v>
      </c>
      <c r="U276" s="232">
        <f t="shared" ref="U276" si="499">AVERAGE(L276:T276)</f>
        <v>1222.8888888888889</v>
      </c>
      <c r="V276" s="410"/>
      <c r="W276" s="410"/>
      <c r="X276" s="410"/>
      <c r="Y276" s="410"/>
      <c r="Z276" s="410"/>
      <c r="AA276" s="410"/>
      <c r="AB276" s="410"/>
      <c r="AC276" s="410"/>
      <c r="AD276" s="410"/>
      <c r="AE276" s="410"/>
      <c r="AF276" s="410"/>
      <c r="AG276" s="410"/>
      <c r="AH276" s="410"/>
      <c r="AI276" s="410"/>
      <c r="AJ276" s="410"/>
      <c r="AK276" s="410"/>
      <c r="AL276" s="410"/>
      <c r="AM276" s="410"/>
      <c r="AN276" s="410"/>
      <c r="AO276" s="410"/>
      <c r="AP276" s="410"/>
      <c r="AQ276" s="410"/>
      <c r="AR276" s="410"/>
    </row>
    <row r="277" spans="1:44">
      <c r="A277" s="223">
        <v>43726</v>
      </c>
      <c r="B277" s="235">
        <v>1.6822453703703699</v>
      </c>
      <c r="C277" s="291">
        <v>85</v>
      </c>
      <c r="D277" s="292">
        <v>27</v>
      </c>
      <c r="E277" s="292">
        <v>270</v>
      </c>
      <c r="F277" s="292">
        <v>27</v>
      </c>
      <c r="G277" s="292">
        <v>90</v>
      </c>
      <c r="H277" s="292">
        <v>859</v>
      </c>
      <c r="I277" s="292">
        <v>19</v>
      </c>
      <c r="J277" s="292">
        <v>462</v>
      </c>
      <c r="K277" s="239">
        <v>820</v>
      </c>
      <c r="L277" s="107"/>
      <c r="M277" s="160"/>
      <c r="N277" s="160"/>
      <c r="O277" s="160"/>
      <c r="P277" s="160"/>
      <c r="Q277" s="160"/>
      <c r="R277" s="160"/>
      <c r="S277" s="160"/>
      <c r="T277" s="160"/>
      <c r="U277" s="232">
        <f t="shared" ref="U277" si="500">STDEV(L276:T276)/SQRT(COUNT(L276:T276))</f>
        <v>186.38806921495541</v>
      </c>
    </row>
    <row r="278" spans="1:44">
      <c r="A278" s="223">
        <v>43726</v>
      </c>
      <c r="B278" s="235">
        <v>1.6961342592592601</v>
      </c>
      <c r="C278" s="291">
        <v>647</v>
      </c>
      <c r="D278" s="292">
        <v>568</v>
      </c>
      <c r="E278" s="292">
        <v>544</v>
      </c>
      <c r="F278" s="292">
        <v>392</v>
      </c>
      <c r="G278" s="292">
        <v>346</v>
      </c>
      <c r="H278" s="292">
        <v>855</v>
      </c>
      <c r="I278" s="292">
        <v>893</v>
      </c>
      <c r="J278" s="292">
        <v>914</v>
      </c>
      <c r="K278" s="239">
        <v>430</v>
      </c>
      <c r="L278" s="107"/>
      <c r="M278" s="160"/>
      <c r="N278" s="160"/>
      <c r="O278" s="160"/>
      <c r="P278" s="160"/>
      <c r="Q278" s="160"/>
      <c r="R278" s="160"/>
      <c r="S278" s="160"/>
      <c r="T278" s="160"/>
      <c r="U278" s="232"/>
    </row>
    <row r="279" spans="1:44">
      <c r="A279" s="223">
        <v>43726</v>
      </c>
      <c r="B279" s="235">
        <v>1.71002314814814</v>
      </c>
      <c r="C279" s="291">
        <v>811</v>
      </c>
      <c r="D279" s="292">
        <v>1002</v>
      </c>
      <c r="E279" s="292">
        <v>518</v>
      </c>
      <c r="F279" s="292">
        <v>301</v>
      </c>
      <c r="G279" s="292">
        <v>379</v>
      </c>
      <c r="H279" s="292">
        <v>314</v>
      </c>
      <c r="I279" s="292">
        <v>923</v>
      </c>
      <c r="J279" s="292">
        <v>1300</v>
      </c>
      <c r="K279" s="239">
        <v>145</v>
      </c>
      <c r="L279" s="107">
        <f t="shared" ref="L279:P279" si="501">SUM(C279:C281)</f>
        <v>1404</v>
      </c>
      <c r="M279" s="160">
        <f t="shared" si="501"/>
        <v>1691</v>
      </c>
      <c r="N279" s="160">
        <f t="shared" si="501"/>
        <v>1549</v>
      </c>
      <c r="O279" s="160">
        <f t="shared" si="501"/>
        <v>642</v>
      </c>
      <c r="P279" s="160">
        <f t="shared" si="501"/>
        <v>706</v>
      </c>
      <c r="Q279" s="160">
        <f t="shared" ref="Q279" si="502">SUM(H279:H281)</f>
        <v>766</v>
      </c>
      <c r="R279" s="160">
        <f t="shared" ref="R279" si="503">SUM(I279:I281)</f>
        <v>1831</v>
      </c>
      <c r="S279" s="160">
        <f t="shared" ref="S279" si="504">SUM(J279:J281)</f>
        <v>1913</v>
      </c>
      <c r="T279" s="160">
        <f t="shared" ref="T279" si="505">SUM(K279:K281)</f>
        <v>682</v>
      </c>
      <c r="U279" s="232">
        <f t="shared" ref="U279" si="506">AVERAGE(L279:T279)</f>
        <v>1242.6666666666667</v>
      </c>
    </row>
    <row r="280" spans="1:44">
      <c r="A280" s="223">
        <v>43726</v>
      </c>
      <c r="B280" s="235">
        <v>1.72391203703704</v>
      </c>
      <c r="C280" s="291">
        <v>87</v>
      </c>
      <c r="D280" s="292">
        <v>464</v>
      </c>
      <c r="E280" s="292">
        <v>626</v>
      </c>
      <c r="F280" s="292">
        <v>50</v>
      </c>
      <c r="G280" s="292">
        <v>281</v>
      </c>
      <c r="H280" s="292">
        <v>69</v>
      </c>
      <c r="I280" s="292">
        <v>130</v>
      </c>
      <c r="J280" s="292">
        <v>585</v>
      </c>
      <c r="K280" s="239">
        <v>146</v>
      </c>
      <c r="L280" s="107"/>
      <c r="M280" s="160"/>
      <c r="N280" s="160"/>
      <c r="O280" s="160"/>
      <c r="P280" s="160"/>
      <c r="Q280" s="160"/>
      <c r="R280" s="160"/>
      <c r="S280" s="160"/>
      <c r="T280" s="160"/>
      <c r="U280" s="232">
        <f t="shared" ref="U280" si="507">STDEV(L279:T279)/SQRT(COUNT(L279:T279))</f>
        <v>178.9911543438204</v>
      </c>
    </row>
    <row r="281" spans="1:44">
      <c r="A281" s="223">
        <v>43726</v>
      </c>
      <c r="B281" s="235">
        <v>1.7378009259259199</v>
      </c>
      <c r="C281" s="291">
        <v>506</v>
      </c>
      <c r="D281" s="292">
        <v>225</v>
      </c>
      <c r="E281" s="292">
        <v>405</v>
      </c>
      <c r="F281" s="292">
        <v>291</v>
      </c>
      <c r="G281" s="292">
        <v>46</v>
      </c>
      <c r="H281" s="292">
        <v>383</v>
      </c>
      <c r="I281" s="292">
        <v>778</v>
      </c>
      <c r="J281" s="292">
        <v>28</v>
      </c>
      <c r="K281" s="239">
        <v>391</v>
      </c>
      <c r="L281" s="107"/>
      <c r="M281" s="160"/>
      <c r="N281" s="160"/>
      <c r="O281" s="160"/>
      <c r="P281" s="160"/>
      <c r="Q281" s="160"/>
      <c r="R281" s="160"/>
      <c r="S281" s="160"/>
      <c r="T281" s="160"/>
      <c r="U281" s="232"/>
    </row>
    <row r="282" spans="1:44">
      <c r="A282" s="233">
        <v>43726</v>
      </c>
      <c r="B282" s="240">
        <v>1.7516898148148099</v>
      </c>
      <c r="C282" s="291">
        <v>657</v>
      </c>
      <c r="D282" s="292">
        <v>236</v>
      </c>
      <c r="E282" s="292">
        <v>597</v>
      </c>
      <c r="F282" s="292">
        <v>324</v>
      </c>
      <c r="G282" s="292">
        <v>592</v>
      </c>
      <c r="H282" s="292">
        <v>237</v>
      </c>
      <c r="I282" s="292">
        <v>469</v>
      </c>
      <c r="J282" s="292">
        <v>124</v>
      </c>
      <c r="K282" s="239">
        <v>347</v>
      </c>
      <c r="L282" s="107">
        <f t="shared" ref="L282:P282" si="508">SUM(C282:C284)</f>
        <v>1051</v>
      </c>
      <c r="M282" s="160">
        <f t="shared" si="508"/>
        <v>585</v>
      </c>
      <c r="N282" s="160">
        <f t="shared" si="508"/>
        <v>1335</v>
      </c>
      <c r="O282" s="160">
        <f t="shared" si="508"/>
        <v>1279</v>
      </c>
      <c r="P282" s="160">
        <f t="shared" si="508"/>
        <v>2465</v>
      </c>
      <c r="Q282" s="160">
        <f t="shared" ref="Q282" si="509">SUM(H282:H284)</f>
        <v>612</v>
      </c>
      <c r="R282" s="160">
        <f t="shared" ref="R282" si="510">SUM(I282:I284)</f>
        <v>1135</v>
      </c>
      <c r="S282" s="160">
        <f t="shared" ref="S282" si="511">SUM(J282:J284)</f>
        <v>2550</v>
      </c>
      <c r="T282" s="160">
        <f t="shared" ref="T282" si="512">SUM(K282:K284)</f>
        <v>784</v>
      </c>
      <c r="U282" s="232">
        <f t="shared" ref="U282" si="513">AVERAGE(L282:T282)</f>
        <v>1310.6666666666667</v>
      </c>
    </row>
    <row r="283" spans="1:44">
      <c r="A283" s="233">
        <v>43726</v>
      </c>
      <c r="B283" s="240">
        <v>1.7655787037037001</v>
      </c>
      <c r="C283" s="291">
        <v>196</v>
      </c>
      <c r="D283" s="292">
        <v>130</v>
      </c>
      <c r="E283" s="292">
        <v>426</v>
      </c>
      <c r="F283" s="292">
        <v>324</v>
      </c>
      <c r="G283" s="292">
        <v>770</v>
      </c>
      <c r="H283" s="292">
        <v>307</v>
      </c>
      <c r="I283" s="292">
        <v>595</v>
      </c>
      <c r="J283" s="292">
        <v>1343</v>
      </c>
      <c r="K283" s="239">
        <v>320</v>
      </c>
      <c r="L283" s="107"/>
      <c r="M283" s="160"/>
      <c r="N283" s="160"/>
      <c r="O283" s="160"/>
      <c r="P283" s="160"/>
      <c r="Q283" s="160"/>
      <c r="R283" s="160"/>
      <c r="S283" s="160"/>
      <c r="T283" s="160"/>
      <c r="U283" s="232">
        <f t="shared" ref="U283" si="514">STDEV(L282:T282)/SQRT(COUNT(L282:T282))</f>
        <v>243.25392539941103</v>
      </c>
    </row>
    <row r="284" spans="1:44">
      <c r="A284" s="233">
        <v>43726</v>
      </c>
      <c r="B284" s="240">
        <v>1.77946759259259</v>
      </c>
      <c r="C284" s="291">
        <v>198</v>
      </c>
      <c r="D284" s="292">
        <v>219</v>
      </c>
      <c r="E284" s="292">
        <v>312</v>
      </c>
      <c r="F284" s="292">
        <v>631</v>
      </c>
      <c r="G284" s="292">
        <v>1103</v>
      </c>
      <c r="H284" s="292">
        <v>68</v>
      </c>
      <c r="I284" s="292">
        <v>71</v>
      </c>
      <c r="J284" s="292">
        <v>1083</v>
      </c>
      <c r="K284" s="239">
        <v>117</v>
      </c>
      <c r="L284" s="107"/>
      <c r="M284" s="160"/>
      <c r="N284" s="160"/>
      <c r="O284" s="160"/>
      <c r="P284" s="160"/>
      <c r="Q284" s="160"/>
      <c r="R284" s="160"/>
      <c r="S284" s="160"/>
      <c r="T284" s="160"/>
      <c r="U284" s="232"/>
    </row>
    <row r="285" spans="1:44">
      <c r="A285" s="233">
        <v>43726</v>
      </c>
      <c r="B285" s="240">
        <v>1.79335648148148</v>
      </c>
      <c r="C285" s="291">
        <v>645</v>
      </c>
      <c r="D285" s="292">
        <v>142</v>
      </c>
      <c r="E285" s="292">
        <v>753</v>
      </c>
      <c r="F285" s="292">
        <v>458</v>
      </c>
      <c r="G285" s="292">
        <v>506</v>
      </c>
      <c r="H285" s="292">
        <v>892</v>
      </c>
      <c r="I285" s="292">
        <v>695</v>
      </c>
      <c r="J285" s="292">
        <v>265</v>
      </c>
      <c r="K285" s="239">
        <v>683</v>
      </c>
      <c r="L285" s="107">
        <f t="shared" ref="L285:P285" si="515">SUM(C285:C287)</f>
        <v>1421</v>
      </c>
      <c r="M285" s="160">
        <f t="shared" si="515"/>
        <v>1298</v>
      </c>
      <c r="N285" s="160">
        <f t="shared" si="515"/>
        <v>2323</v>
      </c>
      <c r="O285" s="160">
        <f t="shared" si="515"/>
        <v>1140</v>
      </c>
      <c r="P285" s="160">
        <f t="shared" si="515"/>
        <v>868</v>
      </c>
      <c r="Q285" s="160">
        <f t="shared" ref="Q285" si="516">SUM(H285:H287)</f>
        <v>1445</v>
      </c>
      <c r="R285" s="160">
        <f t="shared" ref="R285" si="517">SUM(I285:I287)</f>
        <v>1433</v>
      </c>
      <c r="S285" s="160">
        <f t="shared" ref="S285" si="518">SUM(J285:J287)</f>
        <v>1392</v>
      </c>
      <c r="T285" s="160">
        <f t="shared" ref="T285" si="519">SUM(K285:K287)</f>
        <v>1458</v>
      </c>
      <c r="U285" s="232">
        <f t="shared" ref="U285" si="520">AVERAGE(L285:T285)</f>
        <v>1419.7777777777778</v>
      </c>
    </row>
    <row r="286" spans="1:44">
      <c r="A286" s="233">
        <v>43726</v>
      </c>
      <c r="B286" s="240">
        <v>1.8072453703703699</v>
      </c>
      <c r="C286" s="291">
        <v>682</v>
      </c>
      <c r="D286" s="292">
        <v>769</v>
      </c>
      <c r="E286" s="292">
        <v>627</v>
      </c>
      <c r="F286" s="292">
        <v>333</v>
      </c>
      <c r="G286" s="292">
        <v>140</v>
      </c>
      <c r="H286" s="292">
        <v>493</v>
      </c>
      <c r="I286" s="292">
        <v>502</v>
      </c>
      <c r="J286" s="292">
        <v>163</v>
      </c>
      <c r="K286" s="239">
        <v>18</v>
      </c>
      <c r="L286" s="107"/>
      <c r="M286" s="160"/>
      <c r="N286" s="160"/>
      <c r="O286" s="160"/>
      <c r="P286" s="160"/>
      <c r="Q286" s="160"/>
      <c r="R286" s="160"/>
      <c r="S286" s="160"/>
      <c r="T286" s="160"/>
      <c r="U286" s="232">
        <f t="shared" ref="U286" si="521">STDEV(L285:T285)/SQRT(COUNT(L285:T285))</f>
        <v>129.97967552422463</v>
      </c>
    </row>
    <row r="287" spans="1:44">
      <c r="A287" s="233">
        <v>43726</v>
      </c>
      <c r="B287" s="240">
        <v>1.8211342592592601</v>
      </c>
      <c r="C287" s="291">
        <v>94</v>
      </c>
      <c r="D287" s="292">
        <v>387</v>
      </c>
      <c r="E287" s="292">
        <v>943</v>
      </c>
      <c r="F287" s="292">
        <v>349</v>
      </c>
      <c r="G287" s="292">
        <v>222</v>
      </c>
      <c r="H287" s="292">
        <v>60</v>
      </c>
      <c r="I287" s="292">
        <v>236</v>
      </c>
      <c r="J287" s="292">
        <v>964</v>
      </c>
      <c r="K287" s="239">
        <v>757</v>
      </c>
      <c r="L287" s="107"/>
      <c r="M287" s="160"/>
      <c r="N287" s="160"/>
      <c r="O287" s="160"/>
      <c r="P287" s="160"/>
      <c r="Q287" s="160"/>
      <c r="R287" s="160"/>
      <c r="S287" s="160"/>
      <c r="T287" s="160"/>
      <c r="U287" s="232"/>
    </row>
    <row r="288" spans="1:44">
      <c r="A288" s="233">
        <v>43726</v>
      </c>
      <c r="B288" s="240">
        <v>1.83502314814815</v>
      </c>
      <c r="C288" s="291">
        <v>269</v>
      </c>
      <c r="D288" s="292">
        <v>49</v>
      </c>
      <c r="E288" s="292">
        <v>644</v>
      </c>
      <c r="F288" s="292">
        <v>413</v>
      </c>
      <c r="G288" s="292">
        <v>533</v>
      </c>
      <c r="H288" s="292">
        <v>609</v>
      </c>
      <c r="I288" s="292">
        <v>524</v>
      </c>
      <c r="J288" s="292">
        <v>561</v>
      </c>
      <c r="K288" s="239">
        <v>594</v>
      </c>
      <c r="L288" s="107">
        <f t="shared" ref="L288:P288" si="522">SUM(C288:C290)</f>
        <v>1263</v>
      </c>
      <c r="M288" s="160">
        <f t="shared" si="522"/>
        <v>1123</v>
      </c>
      <c r="N288" s="160">
        <f t="shared" si="522"/>
        <v>2668</v>
      </c>
      <c r="O288" s="160">
        <f t="shared" si="522"/>
        <v>761</v>
      </c>
      <c r="P288" s="160">
        <f t="shared" si="522"/>
        <v>1855</v>
      </c>
      <c r="Q288" s="160">
        <f t="shared" ref="Q288" si="523">SUM(H288:H290)</f>
        <v>1104</v>
      </c>
      <c r="R288" s="160">
        <f t="shared" ref="R288" si="524">SUM(I288:I290)</f>
        <v>1069</v>
      </c>
      <c r="S288" s="160">
        <f t="shared" ref="S288" si="525">SUM(J288:J290)</f>
        <v>1993</v>
      </c>
      <c r="T288" s="160">
        <f t="shared" ref="T288" si="526">SUM(K288:K290)</f>
        <v>1338</v>
      </c>
      <c r="U288" s="232">
        <f t="shared" ref="U288" si="527">AVERAGE(L288:T288)</f>
        <v>1463.7777777777778</v>
      </c>
    </row>
    <row r="289" spans="1:21">
      <c r="A289" s="233">
        <v>43726</v>
      </c>
      <c r="B289" s="240">
        <v>1.84891203703703</v>
      </c>
      <c r="C289" s="291">
        <v>302</v>
      </c>
      <c r="D289" s="292">
        <v>309</v>
      </c>
      <c r="E289" s="292">
        <v>523</v>
      </c>
      <c r="F289" s="292">
        <v>117</v>
      </c>
      <c r="G289" s="292">
        <v>1179</v>
      </c>
      <c r="H289" s="292">
        <v>309</v>
      </c>
      <c r="I289" s="292">
        <v>181</v>
      </c>
      <c r="J289" s="292">
        <v>847</v>
      </c>
      <c r="K289" s="239">
        <v>454</v>
      </c>
      <c r="L289" s="107"/>
      <c r="M289" s="160"/>
      <c r="N289" s="160"/>
      <c r="O289" s="160"/>
      <c r="P289" s="160"/>
      <c r="Q289" s="160"/>
      <c r="R289" s="160"/>
      <c r="S289" s="160"/>
      <c r="T289" s="160"/>
      <c r="U289" s="232">
        <f t="shared" ref="U289" si="528">STDEV(L288:T288)/SQRT(COUNT(L288:T288))</f>
        <v>198.42188343819464</v>
      </c>
    </row>
    <row r="290" spans="1:21">
      <c r="A290" s="233">
        <v>43726</v>
      </c>
      <c r="B290" s="240">
        <v>1.8628009259259199</v>
      </c>
      <c r="C290" s="291">
        <v>692</v>
      </c>
      <c r="D290" s="292">
        <v>765</v>
      </c>
      <c r="E290" s="292">
        <v>1501</v>
      </c>
      <c r="F290" s="292">
        <v>231</v>
      </c>
      <c r="G290" s="292">
        <v>143</v>
      </c>
      <c r="H290" s="292">
        <v>186</v>
      </c>
      <c r="I290" s="292">
        <v>364</v>
      </c>
      <c r="J290" s="292">
        <v>585</v>
      </c>
      <c r="K290" s="239">
        <v>290</v>
      </c>
      <c r="L290" s="107"/>
      <c r="M290" s="160"/>
      <c r="N290" s="160"/>
      <c r="O290" s="160"/>
      <c r="P290" s="160"/>
      <c r="Q290" s="160"/>
      <c r="R290" s="160"/>
      <c r="S290" s="160"/>
      <c r="T290" s="160"/>
      <c r="U290" s="232"/>
    </row>
    <row r="291" spans="1:21">
      <c r="A291" s="233">
        <v>43726</v>
      </c>
      <c r="B291" s="240">
        <v>1.8766898148148099</v>
      </c>
      <c r="C291" s="291">
        <v>578</v>
      </c>
      <c r="D291" s="292">
        <v>223</v>
      </c>
      <c r="E291" s="292">
        <v>500</v>
      </c>
      <c r="F291" s="292">
        <v>764</v>
      </c>
      <c r="G291" s="292">
        <v>468</v>
      </c>
      <c r="H291" s="292">
        <v>74</v>
      </c>
      <c r="I291" s="292">
        <v>229</v>
      </c>
      <c r="J291" s="292">
        <v>67</v>
      </c>
      <c r="K291" s="239">
        <v>844</v>
      </c>
      <c r="L291" s="107">
        <f t="shared" ref="L291:P291" si="529">SUM(C291:C293)</f>
        <v>646</v>
      </c>
      <c r="M291" s="160">
        <f t="shared" si="529"/>
        <v>755</v>
      </c>
      <c r="N291" s="160">
        <f t="shared" si="529"/>
        <v>896</v>
      </c>
      <c r="O291" s="160">
        <f t="shared" si="529"/>
        <v>1377</v>
      </c>
      <c r="P291" s="160">
        <f t="shared" si="529"/>
        <v>985</v>
      </c>
      <c r="Q291" s="160">
        <f t="shared" ref="Q291" si="530">SUM(H291:H293)</f>
        <v>534</v>
      </c>
      <c r="R291" s="160">
        <f t="shared" ref="R291" si="531">SUM(I291:I293)</f>
        <v>638</v>
      </c>
      <c r="S291" s="160">
        <f t="shared" ref="S291" si="532">SUM(J291:J293)</f>
        <v>733</v>
      </c>
      <c r="T291" s="160">
        <f t="shared" ref="T291" si="533">SUM(K291:K293)</f>
        <v>1200</v>
      </c>
      <c r="U291" s="232">
        <f t="shared" ref="U291" si="534">AVERAGE(L291:T291)</f>
        <v>862.66666666666663</v>
      </c>
    </row>
    <row r="292" spans="1:21">
      <c r="A292" s="233">
        <v>43726</v>
      </c>
      <c r="B292" s="240">
        <v>1.8905787037037001</v>
      </c>
      <c r="C292" s="291">
        <v>52</v>
      </c>
      <c r="D292" s="292">
        <v>212</v>
      </c>
      <c r="E292" s="292">
        <v>57</v>
      </c>
      <c r="F292" s="292">
        <v>341</v>
      </c>
      <c r="G292" s="292">
        <v>251</v>
      </c>
      <c r="H292" s="292">
        <v>204</v>
      </c>
      <c r="I292" s="292">
        <v>162</v>
      </c>
      <c r="J292" s="292">
        <v>441</v>
      </c>
      <c r="K292" s="239">
        <v>33</v>
      </c>
      <c r="L292" s="107"/>
      <c r="M292" s="160"/>
      <c r="N292" s="160"/>
      <c r="O292" s="160"/>
      <c r="P292" s="160"/>
      <c r="Q292" s="160"/>
      <c r="R292" s="160"/>
      <c r="S292" s="160"/>
      <c r="T292" s="160"/>
      <c r="U292" s="232">
        <f t="shared" ref="U292" si="535">STDEV(L291:T291)/SQRT(COUNT(L291:T291))</f>
        <v>93.411871717559436</v>
      </c>
    </row>
    <row r="293" spans="1:21">
      <c r="A293" s="233">
        <v>43726</v>
      </c>
      <c r="B293" s="240">
        <v>1.90446759259259</v>
      </c>
      <c r="C293" s="291">
        <v>16</v>
      </c>
      <c r="D293" s="292">
        <v>320</v>
      </c>
      <c r="E293" s="292">
        <v>339</v>
      </c>
      <c r="F293" s="292">
        <v>272</v>
      </c>
      <c r="G293" s="292">
        <v>266</v>
      </c>
      <c r="H293" s="292">
        <v>256</v>
      </c>
      <c r="I293" s="292">
        <v>247</v>
      </c>
      <c r="J293" s="292">
        <v>225</v>
      </c>
      <c r="K293" s="239">
        <v>323</v>
      </c>
      <c r="L293" s="107"/>
      <c r="M293" s="160"/>
      <c r="N293" s="160"/>
      <c r="O293" s="160"/>
      <c r="P293" s="160"/>
      <c r="Q293" s="160"/>
      <c r="R293" s="160"/>
      <c r="S293" s="160"/>
      <c r="T293" s="160"/>
      <c r="U293" s="232"/>
    </row>
    <row r="294" spans="1:21">
      <c r="A294" s="233">
        <v>43726</v>
      </c>
      <c r="B294" s="240">
        <v>1.91835648148148</v>
      </c>
      <c r="C294" s="291">
        <v>184</v>
      </c>
      <c r="D294" s="292">
        <v>12</v>
      </c>
      <c r="E294" s="292">
        <v>689</v>
      </c>
      <c r="F294" s="292">
        <v>403</v>
      </c>
      <c r="G294" s="292">
        <v>456</v>
      </c>
      <c r="H294" s="292">
        <v>310</v>
      </c>
      <c r="I294" s="292">
        <v>384</v>
      </c>
      <c r="J294" s="292">
        <v>443</v>
      </c>
      <c r="K294" s="239">
        <v>92</v>
      </c>
      <c r="L294" s="107">
        <f t="shared" ref="L294:P294" si="536">SUM(C294:C296)</f>
        <v>768</v>
      </c>
      <c r="M294" s="160">
        <f t="shared" si="536"/>
        <v>1525</v>
      </c>
      <c r="N294" s="160">
        <f t="shared" si="536"/>
        <v>2235</v>
      </c>
      <c r="O294" s="160">
        <f t="shared" si="536"/>
        <v>875</v>
      </c>
      <c r="P294" s="160">
        <f t="shared" si="536"/>
        <v>968</v>
      </c>
      <c r="Q294" s="160">
        <f t="shared" ref="Q294" si="537">SUM(H294:H296)</f>
        <v>525</v>
      </c>
      <c r="R294" s="160">
        <f t="shared" ref="R294" si="538">SUM(I294:I296)</f>
        <v>799</v>
      </c>
      <c r="S294" s="160">
        <f t="shared" ref="S294" si="539">SUM(J294:J296)</f>
        <v>939</v>
      </c>
      <c r="T294" s="160">
        <f t="shared" ref="T294" si="540">SUM(K294:K296)</f>
        <v>1002</v>
      </c>
      <c r="U294" s="232">
        <f t="shared" ref="U294" si="541">AVERAGE(L294:T294)</f>
        <v>1070.6666666666667</v>
      </c>
    </row>
    <row r="295" spans="1:21">
      <c r="A295" s="233">
        <v>43726</v>
      </c>
      <c r="B295" s="240">
        <v>1.9322453703703699</v>
      </c>
      <c r="C295" s="291">
        <v>202</v>
      </c>
      <c r="D295" s="292">
        <v>533</v>
      </c>
      <c r="E295" s="292">
        <v>1191</v>
      </c>
      <c r="F295" s="292">
        <v>159</v>
      </c>
      <c r="G295" s="292">
        <v>130</v>
      </c>
      <c r="H295" s="292">
        <v>163</v>
      </c>
      <c r="I295" s="292">
        <v>75</v>
      </c>
      <c r="J295" s="292">
        <v>425</v>
      </c>
      <c r="K295" s="239">
        <v>516</v>
      </c>
      <c r="L295" s="107"/>
      <c r="M295" s="160"/>
      <c r="N295" s="160"/>
      <c r="O295" s="160"/>
      <c r="P295" s="160"/>
      <c r="Q295" s="160"/>
      <c r="R295" s="160"/>
      <c r="S295" s="160"/>
      <c r="T295" s="160"/>
      <c r="U295" s="232">
        <f t="shared" ref="U295" si="542">STDEV(L294:T294)/SQRT(COUNT(L294:T294))</f>
        <v>170.62507631255923</v>
      </c>
    </row>
    <row r="296" spans="1:21">
      <c r="A296" s="233">
        <v>43726</v>
      </c>
      <c r="B296" s="240">
        <v>1.9461342592592601</v>
      </c>
      <c r="C296" s="291">
        <v>382</v>
      </c>
      <c r="D296" s="292">
        <v>980</v>
      </c>
      <c r="E296" s="292">
        <v>355</v>
      </c>
      <c r="F296" s="292">
        <v>313</v>
      </c>
      <c r="G296" s="292">
        <v>382</v>
      </c>
      <c r="H296" s="292">
        <v>52</v>
      </c>
      <c r="I296" s="292">
        <v>340</v>
      </c>
      <c r="J296" s="292">
        <v>71</v>
      </c>
      <c r="K296" s="239">
        <v>394</v>
      </c>
      <c r="L296" s="107"/>
      <c r="M296" s="160"/>
      <c r="N296" s="160"/>
      <c r="O296" s="160"/>
      <c r="P296" s="160"/>
      <c r="Q296" s="160"/>
      <c r="R296" s="160"/>
      <c r="S296" s="160"/>
      <c r="T296" s="160"/>
      <c r="U296" s="232"/>
    </row>
    <row r="297" spans="1:21">
      <c r="A297" s="233">
        <v>43726</v>
      </c>
      <c r="B297" s="240">
        <v>1.96002314814815</v>
      </c>
      <c r="C297" s="291">
        <v>606</v>
      </c>
      <c r="D297" s="292">
        <v>41</v>
      </c>
      <c r="E297" s="292">
        <v>138</v>
      </c>
      <c r="F297" s="292">
        <v>305</v>
      </c>
      <c r="G297" s="292">
        <v>139</v>
      </c>
      <c r="H297" s="292">
        <v>301</v>
      </c>
      <c r="I297" s="292">
        <v>60</v>
      </c>
      <c r="J297" s="292">
        <v>363</v>
      </c>
      <c r="K297" s="239">
        <v>285</v>
      </c>
      <c r="L297" s="107">
        <f t="shared" ref="L297:P297" si="543">SUM(C297:C299)</f>
        <v>1328</v>
      </c>
      <c r="M297" s="160">
        <f t="shared" si="543"/>
        <v>108</v>
      </c>
      <c r="N297" s="160">
        <f t="shared" si="543"/>
        <v>1666</v>
      </c>
      <c r="O297" s="160">
        <f t="shared" si="543"/>
        <v>1399</v>
      </c>
      <c r="P297" s="160">
        <f t="shared" si="543"/>
        <v>1649</v>
      </c>
      <c r="Q297" s="160">
        <f t="shared" ref="Q297" si="544">SUM(H297:H299)</f>
        <v>1198</v>
      </c>
      <c r="R297" s="160">
        <f t="shared" ref="R297" si="545">SUM(I297:I299)</f>
        <v>869</v>
      </c>
      <c r="S297" s="160">
        <f t="shared" ref="S297" si="546">SUM(J297:J299)</f>
        <v>979</v>
      </c>
      <c r="T297" s="160">
        <f t="shared" ref="T297" si="547">SUM(K297:K299)</f>
        <v>811</v>
      </c>
      <c r="U297" s="232">
        <f t="shared" ref="U297" si="548">AVERAGE(L297:T297)</f>
        <v>1111.8888888888889</v>
      </c>
    </row>
    <row r="298" spans="1:21">
      <c r="A298" s="233">
        <v>43726</v>
      </c>
      <c r="B298" s="240">
        <v>1.97391203703703</v>
      </c>
      <c r="C298" s="291">
        <v>657</v>
      </c>
      <c r="D298" s="292">
        <v>36</v>
      </c>
      <c r="E298" s="292">
        <v>335</v>
      </c>
      <c r="F298" s="292">
        <v>651</v>
      </c>
      <c r="G298" s="292">
        <v>833</v>
      </c>
      <c r="H298" s="292">
        <v>139</v>
      </c>
      <c r="I298" s="292">
        <v>425</v>
      </c>
      <c r="J298" s="292">
        <v>512</v>
      </c>
      <c r="K298" s="239">
        <v>258</v>
      </c>
      <c r="L298" s="107"/>
      <c r="M298" s="160"/>
      <c r="N298" s="160"/>
      <c r="O298" s="160"/>
      <c r="P298" s="160"/>
      <c r="Q298" s="160"/>
      <c r="R298" s="160"/>
      <c r="S298" s="160"/>
      <c r="T298" s="160"/>
      <c r="U298" s="232">
        <f t="shared" ref="U298" si="549">STDEV(L297:T297)/SQRT(COUNT(L297:T297))</f>
        <v>162.74813912952567</v>
      </c>
    </row>
    <row r="299" spans="1:21">
      <c r="A299" s="233">
        <v>43726</v>
      </c>
      <c r="B299" s="240">
        <v>1.9878009259259199</v>
      </c>
      <c r="C299" s="291">
        <v>65</v>
      </c>
      <c r="D299" s="292">
        <v>31</v>
      </c>
      <c r="E299" s="292">
        <v>1193</v>
      </c>
      <c r="F299" s="292">
        <v>443</v>
      </c>
      <c r="G299" s="292">
        <v>677</v>
      </c>
      <c r="H299" s="292">
        <v>758</v>
      </c>
      <c r="I299" s="292">
        <v>384</v>
      </c>
      <c r="J299" s="292">
        <v>104</v>
      </c>
      <c r="K299" s="239">
        <v>268</v>
      </c>
      <c r="L299" s="107"/>
      <c r="M299" s="160"/>
      <c r="N299" s="160"/>
      <c r="O299" s="160"/>
      <c r="P299" s="160"/>
      <c r="Q299" s="160"/>
      <c r="R299" s="160"/>
      <c r="S299" s="160"/>
      <c r="T299" s="160"/>
      <c r="U299" s="232"/>
    </row>
    <row r="300" spans="1:21">
      <c r="A300" s="233">
        <v>43727</v>
      </c>
      <c r="B300" s="240">
        <v>2.001689814814815</v>
      </c>
      <c r="C300" s="291">
        <v>186</v>
      </c>
      <c r="D300" s="292">
        <v>273</v>
      </c>
      <c r="E300" s="292">
        <v>554</v>
      </c>
      <c r="F300" s="292">
        <v>73</v>
      </c>
      <c r="G300" s="292">
        <v>196</v>
      </c>
      <c r="H300" s="292">
        <v>458</v>
      </c>
      <c r="I300" s="292">
        <v>419</v>
      </c>
      <c r="J300" s="292">
        <v>47</v>
      </c>
      <c r="K300" s="239">
        <v>322</v>
      </c>
      <c r="L300" s="107">
        <f t="shared" ref="L300:P300" si="550">SUM(C300:C302)</f>
        <v>446</v>
      </c>
      <c r="M300" s="160">
        <f t="shared" si="550"/>
        <v>453</v>
      </c>
      <c r="N300" s="160">
        <f t="shared" si="550"/>
        <v>1071</v>
      </c>
      <c r="O300" s="160">
        <f t="shared" si="550"/>
        <v>872</v>
      </c>
      <c r="P300" s="160">
        <f t="shared" si="550"/>
        <v>705</v>
      </c>
      <c r="Q300" s="160">
        <f t="shared" ref="Q300" si="551">SUM(H300:H302)</f>
        <v>597</v>
      </c>
      <c r="R300" s="160">
        <f t="shared" ref="R300" si="552">SUM(I300:I302)</f>
        <v>707</v>
      </c>
      <c r="S300" s="160">
        <f t="shared" ref="S300" si="553">SUM(J300:J302)</f>
        <v>390</v>
      </c>
      <c r="T300" s="160">
        <f t="shared" ref="T300" si="554">SUM(K300:K302)</f>
        <v>405</v>
      </c>
      <c r="U300" s="232">
        <f t="shared" ref="U300" si="555">AVERAGE(L300:T300)</f>
        <v>627.33333333333337</v>
      </c>
    </row>
    <row r="301" spans="1:21">
      <c r="A301" s="233">
        <v>43727</v>
      </c>
      <c r="B301" s="240">
        <v>2.0155787037036998</v>
      </c>
      <c r="C301" s="291">
        <v>92</v>
      </c>
      <c r="D301" s="292">
        <v>139</v>
      </c>
      <c r="E301" s="292">
        <v>41</v>
      </c>
      <c r="F301" s="292">
        <v>130</v>
      </c>
      <c r="G301" s="292">
        <v>287</v>
      </c>
      <c r="H301" s="292">
        <v>85</v>
      </c>
      <c r="I301" s="292">
        <v>237</v>
      </c>
      <c r="J301" s="292">
        <v>85</v>
      </c>
      <c r="K301" s="239">
        <v>58</v>
      </c>
      <c r="L301" s="107"/>
      <c r="M301" s="160"/>
      <c r="N301" s="160"/>
      <c r="O301" s="160"/>
      <c r="P301" s="160"/>
      <c r="Q301" s="160"/>
      <c r="R301" s="160"/>
      <c r="S301" s="160"/>
      <c r="T301" s="160"/>
      <c r="U301" s="232">
        <f t="shared" ref="U301" si="556">STDEV(L300:T300)/SQRT(COUNT(L300:T300))</f>
        <v>78.087735557156762</v>
      </c>
    </row>
    <row r="302" spans="1:21">
      <c r="A302" s="233">
        <v>43727</v>
      </c>
      <c r="B302" s="240">
        <v>2.02946759259259</v>
      </c>
      <c r="C302" s="291">
        <v>168</v>
      </c>
      <c r="D302" s="292">
        <v>41</v>
      </c>
      <c r="E302" s="292">
        <v>476</v>
      </c>
      <c r="F302" s="292">
        <v>669</v>
      </c>
      <c r="G302" s="292">
        <v>222</v>
      </c>
      <c r="H302" s="292">
        <v>54</v>
      </c>
      <c r="I302" s="292">
        <v>51</v>
      </c>
      <c r="J302" s="292">
        <v>258</v>
      </c>
      <c r="K302" s="239">
        <v>25</v>
      </c>
      <c r="L302" s="107"/>
      <c r="M302" s="160"/>
      <c r="N302" s="160"/>
      <c r="O302" s="160"/>
      <c r="P302" s="160"/>
      <c r="Q302" s="160"/>
      <c r="R302" s="160"/>
      <c r="S302" s="160"/>
      <c r="T302" s="160"/>
      <c r="U302" s="232"/>
    </row>
    <row r="303" spans="1:21">
      <c r="A303" s="233">
        <v>43727</v>
      </c>
      <c r="B303" s="240">
        <v>2.0433564814814802</v>
      </c>
      <c r="C303" s="291">
        <v>51</v>
      </c>
      <c r="D303" s="292">
        <v>102</v>
      </c>
      <c r="E303" s="292">
        <v>518</v>
      </c>
      <c r="F303" s="292">
        <v>285</v>
      </c>
      <c r="G303" s="292">
        <v>132</v>
      </c>
      <c r="H303" s="292">
        <v>269</v>
      </c>
      <c r="I303" s="292">
        <v>177</v>
      </c>
      <c r="J303" s="292">
        <v>1035</v>
      </c>
      <c r="K303" s="239">
        <v>786</v>
      </c>
      <c r="L303" s="107">
        <f t="shared" ref="L303:P303" si="557">SUM(C303:C305)</f>
        <v>910</v>
      </c>
      <c r="M303" s="160">
        <f t="shared" si="557"/>
        <v>1051</v>
      </c>
      <c r="N303" s="160">
        <f t="shared" si="557"/>
        <v>2361</v>
      </c>
      <c r="O303" s="160">
        <f t="shared" si="557"/>
        <v>1855</v>
      </c>
      <c r="P303" s="160">
        <f t="shared" si="557"/>
        <v>1009</v>
      </c>
      <c r="Q303" s="160">
        <f t="shared" ref="Q303" si="558">SUM(H303:H305)</f>
        <v>868</v>
      </c>
      <c r="R303" s="160">
        <f t="shared" ref="R303" si="559">SUM(I303:I305)</f>
        <v>496</v>
      </c>
      <c r="S303" s="160">
        <f t="shared" ref="S303" si="560">SUM(J303:J305)</f>
        <v>2649</v>
      </c>
      <c r="T303" s="160">
        <f t="shared" ref="T303" si="561">SUM(K303:K305)</f>
        <v>1165</v>
      </c>
      <c r="U303" s="232">
        <f t="shared" ref="U303" si="562">AVERAGE(L303:T303)</f>
        <v>1373.7777777777778</v>
      </c>
    </row>
    <row r="304" spans="1:21">
      <c r="A304" s="233">
        <v>43727</v>
      </c>
      <c r="B304" s="240">
        <v>2.0572453703703699</v>
      </c>
      <c r="C304" s="291">
        <v>425</v>
      </c>
      <c r="D304" s="292">
        <v>661</v>
      </c>
      <c r="E304" s="292">
        <v>415</v>
      </c>
      <c r="F304" s="292">
        <v>809</v>
      </c>
      <c r="G304" s="292">
        <v>434</v>
      </c>
      <c r="H304" s="292">
        <v>81</v>
      </c>
      <c r="I304" s="292">
        <v>47</v>
      </c>
      <c r="J304" s="292">
        <v>812</v>
      </c>
      <c r="K304" s="239">
        <v>336</v>
      </c>
      <c r="L304" s="107"/>
      <c r="M304" s="160"/>
      <c r="N304" s="160"/>
      <c r="O304" s="160"/>
      <c r="P304" s="160"/>
      <c r="Q304" s="160"/>
      <c r="R304" s="160"/>
      <c r="S304" s="160"/>
      <c r="T304" s="160"/>
      <c r="U304" s="232">
        <f t="shared" ref="U304" si="563">STDEV(L303:T303)/SQRT(COUNT(L303:T303))</f>
        <v>245.92810477058003</v>
      </c>
    </row>
    <row r="305" spans="1:21">
      <c r="A305" s="233">
        <v>43727</v>
      </c>
      <c r="B305" s="240">
        <v>2.0711342592592601</v>
      </c>
      <c r="C305" s="291">
        <v>434</v>
      </c>
      <c r="D305" s="292">
        <v>288</v>
      </c>
      <c r="E305" s="292">
        <v>1428</v>
      </c>
      <c r="F305" s="292">
        <v>761</v>
      </c>
      <c r="G305" s="292">
        <v>443</v>
      </c>
      <c r="H305" s="292">
        <v>518</v>
      </c>
      <c r="I305" s="292">
        <v>272</v>
      </c>
      <c r="J305" s="292">
        <v>802</v>
      </c>
      <c r="K305" s="239">
        <v>43</v>
      </c>
      <c r="L305" s="107"/>
      <c r="M305" s="160"/>
      <c r="N305" s="160"/>
      <c r="O305" s="160"/>
      <c r="P305" s="160"/>
      <c r="Q305" s="160"/>
      <c r="R305" s="160"/>
      <c r="S305" s="160"/>
      <c r="T305" s="160"/>
      <c r="U305" s="232"/>
    </row>
    <row r="306" spans="1:21">
      <c r="A306" s="233">
        <v>43727</v>
      </c>
      <c r="B306" s="240">
        <v>2.0850231481481498</v>
      </c>
      <c r="C306" s="291">
        <v>68</v>
      </c>
      <c r="D306" s="292">
        <v>191</v>
      </c>
      <c r="E306" s="292">
        <v>479</v>
      </c>
      <c r="F306" s="292">
        <v>304</v>
      </c>
      <c r="G306" s="292">
        <v>653</v>
      </c>
      <c r="H306" s="292">
        <v>371</v>
      </c>
      <c r="I306" s="292">
        <v>118</v>
      </c>
      <c r="J306" s="292">
        <v>235</v>
      </c>
      <c r="K306" s="239">
        <v>147</v>
      </c>
      <c r="L306" s="107">
        <f t="shared" ref="L306:P306" si="564">SUM(C306:C308)</f>
        <v>810</v>
      </c>
      <c r="M306" s="160">
        <f t="shared" si="564"/>
        <v>583</v>
      </c>
      <c r="N306" s="160">
        <f t="shared" si="564"/>
        <v>1040</v>
      </c>
      <c r="O306" s="160">
        <f t="shared" si="564"/>
        <v>408</v>
      </c>
      <c r="P306" s="160">
        <f t="shared" si="564"/>
        <v>933</v>
      </c>
      <c r="Q306" s="160">
        <f t="shared" ref="Q306" si="565">SUM(H306:H308)</f>
        <v>1039</v>
      </c>
      <c r="R306" s="160">
        <f t="shared" ref="R306" si="566">SUM(I306:I308)</f>
        <v>713</v>
      </c>
      <c r="S306" s="160">
        <f t="shared" ref="S306" si="567">SUM(J306:J308)</f>
        <v>623</v>
      </c>
      <c r="T306" s="160">
        <f t="shared" ref="T306" si="568">SUM(K306:K308)</f>
        <v>523</v>
      </c>
      <c r="U306" s="232">
        <f t="shared" ref="U306" si="569">AVERAGE(L306:T306)</f>
        <v>741.33333333333337</v>
      </c>
    </row>
    <row r="307" spans="1:21">
      <c r="A307" s="233">
        <v>43727</v>
      </c>
      <c r="B307" s="240">
        <v>2.0989120370370302</v>
      </c>
      <c r="C307" s="291">
        <v>14</v>
      </c>
      <c r="D307" s="292">
        <v>30</v>
      </c>
      <c r="E307" s="292">
        <v>332</v>
      </c>
      <c r="F307" s="292">
        <v>87</v>
      </c>
      <c r="G307" s="292">
        <v>39</v>
      </c>
      <c r="H307" s="292">
        <v>575</v>
      </c>
      <c r="I307" s="292">
        <v>244</v>
      </c>
      <c r="J307" s="292">
        <v>357</v>
      </c>
      <c r="K307" s="239">
        <v>199</v>
      </c>
      <c r="L307" s="107"/>
      <c r="M307" s="160"/>
      <c r="N307" s="160"/>
      <c r="O307" s="160"/>
      <c r="P307" s="160"/>
      <c r="Q307" s="160"/>
      <c r="R307" s="160"/>
      <c r="S307" s="160"/>
      <c r="T307" s="160"/>
      <c r="U307" s="232">
        <f t="shared" ref="U307" si="570">STDEV(L306:T306)/SQRT(COUNT(L306:T306))</f>
        <v>76.186357775595965</v>
      </c>
    </row>
    <row r="308" spans="1:21">
      <c r="A308" s="233">
        <v>43727</v>
      </c>
      <c r="B308" s="240">
        <v>2.1128009259259199</v>
      </c>
      <c r="C308" s="291">
        <v>728</v>
      </c>
      <c r="D308" s="292">
        <v>362</v>
      </c>
      <c r="E308" s="292">
        <v>229</v>
      </c>
      <c r="F308" s="292">
        <v>17</v>
      </c>
      <c r="G308" s="292">
        <v>241</v>
      </c>
      <c r="H308" s="292">
        <v>93</v>
      </c>
      <c r="I308" s="292">
        <v>351</v>
      </c>
      <c r="J308" s="292">
        <v>31</v>
      </c>
      <c r="K308" s="239">
        <v>177</v>
      </c>
      <c r="L308" s="107"/>
      <c r="M308" s="160"/>
      <c r="N308" s="160"/>
      <c r="O308" s="160"/>
      <c r="P308" s="160"/>
      <c r="Q308" s="160"/>
      <c r="R308" s="160"/>
      <c r="S308" s="160"/>
      <c r="T308" s="160"/>
      <c r="U308" s="232"/>
    </row>
    <row r="309" spans="1:21">
      <c r="A309" s="233">
        <v>43727</v>
      </c>
      <c r="B309" s="240">
        <v>2.1266898148148101</v>
      </c>
      <c r="C309" s="291">
        <v>353</v>
      </c>
      <c r="D309" s="292">
        <v>33</v>
      </c>
      <c r="E309" s="292">
        <v>1219</v>
      </c>
      <c r="F309" s="292">
        <v>39</v>
      </c>
      <c r="G309" s="292">
        <v>194</v>
      </c>
      <c r="H309" s="292">
        <v>53</v>
      </c>
      <c r="I309" s="292">
        <v>212</v>
      </c>
      <c r="J309" s="292">
        <v>70</v>
      </c>
      <c r="K309" s="239">
        <v>252</v>
      </c>
      <c r="L309" s="107">
        <f t="shared" ref="L309:P309" si="571">SUM(C309:C311)</f>
        <v>1306</v>
      </c>
      <c r="M309" s="160">
        <f t="shared" si="571"/>
        <v>65</v>
      </c>
      <c r="N309" s="160">
        <f t="shared" si="571"/>
        <v>2661</v>
      </c>
      <c r="O309" s="160">
        <f t="shared" si="571"/>
        <v>1378</v>
      </c>
      <c r="P309" s="160">
        <f t="shared" si="571"/>
        <v>1359</v>
      </c>
      <c r="Q309" s="160">
        <f t="shared" ref="Q309" si="572">SUM(H309:H311)</f>
        <v>1129</v>
      </c>
      <c r="R309" s="160">
        <f t="shared" ref="R309" si="573">SUM(I309:I311)</f>
        <v>570</v>
      </c>
      <c r="S309" s="160">
        <f t="shared" ref="S309" si="574">SUM(J309:J311)</f>
        <v>811</v>
      </c>
      <c r="T309" s="160">
        <f t="shared" ref="T309" si="575">SUM(K309:K311)</f>
        <v>1030</v>
      </c>
      <c r="U309" s="232">
        <f t="shared" ref="U309" si="576">AVERAGE(L309:T309)</f>
        <v>1145.4444444444443</v>
      </c>
    </row>
    <row r="310" spans="1:21">
      <c r="A310" s="233">
        <v>43727</v>
      </c>
      <c r="B310" s="240">
        <v>2.1405787037036998</v>
      </c>
      <c r="C310" s="291">
        <v>709</v>
      </c>
      <c r="D310" s="292">
        <v>12</v>
      </c>
      <c r="E310" s="292">
        <v>1035</v>
      </c>
      <c r="F310" s="292">
        <v>575</v>
      </c>
      <c r="G310" s="292">
        <v>672</v>
      </c>
      <c r="H310" s="292">
        <v>189</v>
      </c>
      <c r="I310" s="292">
        <v>167</v>
      </c>
      <c r="J310" s="292">
        <v>74</v>
      </c>
      <c r="K310" s="239">
        <v>221</v>
      </c>
      <c r="L310" s="107"/>
      <c r="M310" s="160"/>
      <c r="N310" s="160"/>
      <c r="O310" s="160"/>
      <c r="P310" s="160"/>
      <c r="Q310" s="160"/>
      <c r="R310" s="160"/>
      <c r="S310" s="160"/>
      <c r="T310" s="160"/>
      <c r="U310" s="232">
        <f t="shared" ref="U310" si="577">STDEV(L309:T309)/SQRT(COUNT(L309:T309))</f>
        <v>237.06311343835509</v>
      </c>
    </row>
    <row r="311" spans="1:21">
      <c r="A311" s="233">
        <v>43727</v>
      </c>
      <c r="B311" s="240">
        <v>2.15446759259259</v>
      </c>
      <c r="C311" s="291">
        <v>244</v>
      </c>
      <c r="D311" s="292">
        <v>20</v>
      </c>
      <c r="E311" s="292">
        <v>407</v>
      </c>
      <c r="F311" s="292">
        <v>764</v>
      </c>
      <c r="G311" s="292">
        <v>493</v>
      </c>
      <c r="H311" s="292">
        <v>887</v>
      </c>
      <c r="I311" s="292">
        <v>191</v>
      </c>
      <c r="J311" s="292">
        <v>667</v>
      </c>
      <c r="K311" s="239">
        <v>557</v>
      </c>
      <c r="L311" s="107"/>
      <c r="M311" s="160"/>
      <c r="N311" s="160"/>
      <c r="O311" s="160"/>
      <c r="P311" s="160"/>
      <c r="Q311" s="160"/>
      <c r="R311" s="160"/>
      <c r="S311" s="160"/>
      <c r="T311" s="160"/>
      <c r="U311" s="232"/>
    </row>
    <row r="312" spans="1:21">
      <c r="A312" s="233">
        <v>43727</v>
      </c>
      <c r="B312" s="240">
        <v>2.1683564814814802</v>
      </c>
      <c r="C312" s="291">
        <v>350</v>
      </c>
      <c r="D312" s="292">
        <v>281</v>
      </c>
      <c r="E312" s="292">
        <v>501</v>
      </c>
      <c r="F312" s="292">
        <v>670</v>
      </c>
      <c r="G312" s="292">
        <v>46</v>
      </c>
      <c r="H312" s="292">
        <v>514</v>
      </c>
      <c r="I312" s="292">
        <v>164</v>
      </c>
      <c r="J312" s="292">
        <v>535</v>
      </c>
      <c r="K312" s="239">
        <v>827</v>
      </c>
      <c r="L312" s="107">
        <f t="shared" ref="L312:P312" si="578">SUM(C312:C314)</f>
        <v>791</v>
      </c>
      <c r="M312" s="160">
        <f t="shared" si="578"/>
        <v>512</v>
      </c>
      <c r="N312" s="160">
        <f t="shared" si="578"/>
        <v>2011</v>
      </c>
      <c r="O312" s="160">
        <f t="shared" si="578"/>
        <v>769</v>
      </c>
      <c r="P312" s="160">
        <f t="shared" si="578"/>
        <v>377</v>
      </c>
      <c r="Q312" s="160">
        <f t="shared" ref="Q312" si="579">SUM(H312:H314)</f>
        <v>1241</v>
      </c>
      <c r="R312" s="160">
        <f t="shared" ref="R312" si="580">SUM(I312:I314)</f>
        <v>647</v>
      </c>
      <c r="S312" s="160">
        <f t="shared" ref="S312" si="581">SUM(J312:J314)</f>
        <v>1199</v>
      </c>
      <c r="T312" s="160">
        <f t="shared" ref="T312" si="582">SUM(K312:K314)</f>
        <v>1014</v>
      </c>
      <c r="U312" s="232">
        <f t="shared" ref="U312" si="583">AVERAGE(L312:T312)</f>
        <v>951.22222222222217</v>
      </c>
    </row>
    <row r="313" spans="1:21">
      <c r="A313" s="233">
        <v>43727</v>
      </c>
      <c r="B313" s="240">
        <v>2.1822453703703699</v>
      </c>
      <c r="C313" s="291">
        <v>39</v>
      </c>
      <c r="D313" s="292">
        <v>194</v>
      </c>
      <c r="E313" s="292">
        <v>287</v>
      </c>
      <c r="F313" s="292">
        <v>56</v>
      </c>
      <c r="G313" s="292">
        <v>117</v>
      </c>
      <c r="H313" s="292">
        <v>410</v>
      </c>
      <c r="I313" s="292">
        <v>61</v>
      </c>
      <c r="J313" s="292">
        <v>37</v>
      </c>
      <c r="K313" s="239">
        <v>75</v>
      </c>
      <c r="L313" s="107"/>
      <c r="M313" s="160"/>
      <c r="N313" s="160"/>
      <c r="O313" s="160"/>
      <c r="P313" s="160"/>
      <c r="Q313" s="160"/>
      <c r="R313" s="160"/>
      <c r="S313" s="160"/>
      <c r="T313" s="160"/>
      <c r="U313" s="232">
        <f t="shared" ref="U313" si="584">STDEV(L312:T312)/SQRT(COUNT(L312:T312))</f>
        <v>164.42279324434193</v>
      </c>
    </row>
    <row r="314" spans="1:21">
      <c r="A314" s="233">
        <v>43727</v>
      </c>
      <c r="B314" s="240">
        <v>2.1961342592592601</v>
      </c>
      <c r="C314" s="291">
        <v>402</v>
      </c>
      <c r="D314" s="292">
        <v>37</v>
      </c>
      <c r="E314" s="292">
        <v>1223</v>
      </c>
      <c r="F314" s="292">
        <v>43</v>
      </c>
      <c r="G314" s="292">
        <v>214</v>
      </c>
      <c r="H314" s="292">
        <v>317</v>
      </c>
      <c r="I314" s="292">
        <v>422</v>
      </c>
      <c r="J314" s="292">
        <v>627</v>
      </c>
      <c r="K314" s="239">
        <v>112</v>
      </c>
      <c r="L314" s="107"/>
      <c r="M314" s="160"/>
      <c r="N314" s="160"/>
      <c r="O314" s="160"/>
      <c r="P314" s="160"/>
      <c r="Q314" s="160"/>
      <c r="R314" s="160"/>
      <c r="S314" s="160"/>
      <c r="T314" s="160"/>
      <c r="U314" s="232"/>
    </row>
    <row r="315" spans="1:21">
      <c r="A315" s="233">
        <v>43727</v>
      </c>
      <c r="B315" s="240">
        <v>2.21002314814814</v>
      </c>
      <c r="C315" s="291">
        <v>385</v>
      </c>
      <c r="D315" s="292">
        <v>226</v>
      </c>
      <c r="E315" s="292">
        <v>981</v>
      </c>
      <c r="F315" s="292">
        <v>406</v>
      </c>
      <c r="G315" s="292">
        <v>277</v>
      </c>
      <c r="H315" s="292">
        <v>55</v>
      </c>
      <c r="I315" s="292">
        <v>277</v>
      </c>
      <c r="J315" s="292">
        <v>325</v>
      </c>
      <c r="K315" s="239">
        <v>794</v>
      </c>
      <c r="L315" s="107">
        <f t="shared" ref="L315:P315" si="585">SUM(C315:C317)</f>
        <v>1676</v>
      </c>
      <c r="M315" s="160">
        <f t="shared" si="585"/>
        <v>1093</v>
      </c>
      <c r="N315" s="160">
        <f t="shared" si="585"/>
        <v>2345</v>
      </c>
      <c r="O315" s="160">
        <f t="shared" si="585"/>
        <v>1194</v>
      </c>
      <c r="P315" s="160">
        <f t="shared" si="585"/>
        <v>1463</v>
      </c>
      <c r="Q315" s="160">
        <f t="shared" ref="Q315" si="586">SUM(H315:H317)</f>
        <v>630</v>
      </c>
      <c r="R315" s="160">
        <f t="shared" ref="R315" si="587">SUM(I315:I317)</f>
        <v>839</v>
      </c>
      <c r="S315" s="160">
        <f t="shared" ref="S315" si="588">SUM(J315:J317)</f>
        <v>1393</v>
      </c>
      <c r="T315" s="160">
        <f t="shared" ref="T315" si="589">SUM(K315:K317)</f>
        <v>1403</v>
      </c>
      <c r="U315" s="232">
        <f t="shared" ref="U315" si="590">AVERAGE(L315:T315)</f>
        <v>1337.3333333333333</v>
      </c>
    </row>
    <row r="316" spans="1:21">
      <c r="A316" s="233">
        <v>43727</v>
      </c>
      <c r="B316" s="240">
        <v>2.2239120370370302</v>
      </c>
      <c r="C316" s="291">
        <v>616</v>
      </c>
      <c r="D316" s="292">
        <v>674</v>
      </c>
      <c r="E316" s="292">
        <v>903</v>
      </c>
      <c r="F316" s="292">
        <v>526</v>
      </c>
      <c r="G316" s="292">
        <v>835</v>
      </c>
      <c r="H316" s="292">
        <v>135</v>
      </c>
      <c r="I316" s="292">
        <v>386</v>
      </c>
      <c r="J316" s="292">
        <v>749</v>
      </c>
      <c r="K316" s="239">
        <v>521</v>
      </c>
      <c r="L316" s="107"/>
      <c r="M316" s="160"/>
      <c r="N316" s="160"/>
      <c r="O316" s="160"/>
      <c r="P316" s="160"/>
      <c r="Q316" s="160"/>
      <c r="R316" s="160"/>
      <c r="S316" s="160"/>
      <c r="T316" s="160"/>
      <c r="U316" s="232">
        <f t="shared" ref="U316" si="591">STDEV(L315:T315)/SQRT(COUNT(L315:T315))</f>
        <v>165.92292387330531</v>
      </c>
    </row>
    <row r="317" spans="1:21">
      <c r="A317" s="233">
        <v>43727</v>
      </c>
      <c r="B317" s="240">
        <v>2.2378009259259199</v>
      </c>
      <c r="C317" s="291">
        <v>675</v>
      </c>
      <c r="D317" s="292">
        <v>193</v>
      </c>
      <c r="E317" s="292">
        <v>461</v>
      </c>
      <c r="F317" s="292">
        <v>262</v>
      </c>
      <c r="G317" s="292">
        <v>351</v>
      </c>
      <c r="H317" s="292">
        <v>440</v>
      </c>
      <c r="I317" s="292">
        <v>176</v>
      </c>
      <c r="J317" s="292">
        <v>319</v>
      </c>
      <c r="K317" s="239">
        <v>88</v>
      </c>
      <c r="L317" s="107"/>
      <c r="M317" s="160"/>
      <c r="N317" s="160"/>
      <c r="O317" s="160"/>
      <c r="P317" s="160"/>
      <c r="Q317" s="160"/>
      <c r="R317" s="160"/>
      <c r="S317" s="160"/>
      <c r="T317" s="160"/>
      <c r="U317" s="232"/>
    </row>
    <row r="318" spans="1:21">
      <c r="A318" s="223">
        <v>43727</v>
      </c>
      <c r="B318" s="235">
        <v>2.2516898148148101</v>
      </c>
      <c r="C318" s="291">
        <v>137</v>
      </c>
      <c r="D318" s="292">
        <v>37</v>
      </c>
      <c r="E318" s="292">
        <v>150</v>
      </c>
      <c r="F318" s="292">
        <v>57</v>
      </c>
      <c r="G318" s="292">
        <v>201</v>
      </c>
      <c r="H318" s="292">
        <v>69</v>
      </c>
      <c r="I318" s="292">
        <v>155</v>
      </c>
      <c r="J318" s="292">
        <v>44</v>
      </c>
      <c r="K318" s="239">
        <v>268</v>
      </c>
      <c r="L318" s="107">
        <f t="shared" ref="L318:P318" si="592">SUM(C318:C320)</f>
        <v>212</v>
      </c>
      <c r="M318" s="160">
        <f t="shared" si="592"/>
        <v>46</v>
      </c>
      <c r="N318" s="160">
        <f t="shared" si="592"/>
        <v>1632</v>
      </c>
      <c r="O318" s="160">
        <f t="shared" si="592"/>
        <v>1307</v>
      </c>
      <c r="P318" s="160">
        <f t="shared" si="592"/>
        <v>506</v>
      </c>
      <c r="Q318" s="160">
        <f t="shared" ref="Q318" si="593">SUM(H318:H320)</f>
        <v>243</v>
      </c>
      <c r="R318" s="160">
        <f t="shared" ref="R318" si="594">SUM(I318:I320)</f>
        <v>452</v>
      </c>
      <c r="S318" s="160">
        <f t="shared" ref="S318" si="595">SUM(J318:J320)</f>
        <v>380</v>
      </c>
      <c r="T318" s="160">
        <f t="shared" ref="T318" si="596">SUM(K318:K320)</f>
        <v>1034</v>
      </c>
      <c r="U318" s="232">
        <f t="shared" ref="U318" si="597">AVERAGE(L318:T318)</f>
        <v>645.77777777777783</v>
      </c>
    </row>
    <row r="319" spans="1:21">
      <c r="A319" s="223">
        <v>43727</v>
      </c>
      <c r="B319" s="235">
        <v>2.2655787037036998</v>
      </c>
      <c r="C319" s="291">
        <v>36</v>
      </c>
      <c r="D319" s="292">
        <v>6</v>
      </c>
      <c r="E319" s="292">
        <v>701</v>
      </c>
      <c r="F319" s="292">
        <v>496</v>
      </c>
      <c r="G319" s="292">
        <v>268</v>
      </c>
      <c r="H319" s="292">
        <v>108</v>
      </c>
      <c r="I319" s="292">
        <v>173</v>
      </c>
      <c r="J319" s="292">
        <v>294</v>
      </c>
      <c r="K319" s="239">
        <v>214</v>
      </c>
      <c r="L319" s="107"/>
      <c r="M319" s="160"/>
      <c r="N319" s="160"/>
      <c r="O319" s="160"/>
      <c r="P319" s="160"/>
      <c r="Q319" s="160"/>
      <c r="R319" s="160"/>
      <c r="S319" s="160"/>
      <c r="T319" s="160"/>
      <c r="U319" s="232">
        <f t="shared" ref="U319" si="598">STDEV(L318:T318)/SQRT(COUNT(L318:T318))</f>
        <v>182.51398559636903</v>
      </c>
    </row>
    <row r="320" spans="1:21">
      <c r="A320" s="223">
        <v>43727</v>
      </c>
      <c r="B320" s="235">
        <v>2.27946759259259</v>
      </c>
      <c r="C320" s="291">
        <v>39</v>
      </c>
      <c r="D320" s="292">
        <v>3</v>
      </c>
      <c r="E320" s="292">
        <v>781</v>
      </c>
      <c r="F320" s="292">
        <v>754</v>
      </c>
      <c r="G320" s="292">
        <v>37</v>
      </c>
      <c r="H320" s="292">
        <v>66</v>
      </c>
      <c r="I320" s="292">
        <v>124</v>
      </c>
      <c r="J320" s="292">
        <v>42</v>
      </c>
      <c r="K320" s="239">
        <v>552</v>
      </c>
      <c r="L320" s="107"/>
      <c r="M320" s="160"/>
      <c r="N320" s="160"/>
      <c r="O320" s="160"/>
      <c r="P320" s="160"/>
      <c r="Q320" s="160"/>
      <c r="R320" s="160"/>
      <c r="S320" s="160"/>
      <c r="T320" s="160"/>
      <c r="U320" s="232"/>
    </row>
    <row r="321" spans="1:21">
      <c r="A321" s="223">
        <v>43727</v>
      </c>
      <c r="B321" s="235">
        <v>2.2933564814814802</v>
      </c>
      <c r="C321" s="291">
        <v>24</v>
      </c>
      <c r="D321" s="292">
        <v>126</v>
      </c>
      <c r="E321" s="292">
        <v>91</v>
      </c>
      <c r="F321" s="292">
        <v>114</v>
      </c>
      <c r="G321" s="292">
        <v>303</v>
      </c>
      <c r="H321" s="292">
        <v>494</v>
      </c>
      <c r="I321" s="292">
        <v>63</v>
      </c>
      <c r="J321" s="292">
        <v>21</v>
      </c>
      <c r="K321" s="239">
        <v>210</v>
      </c>
      <c r="L321" s="107">
        <f t="shared" ref="L321:P321" si="599">SUM(C321:C323)</f>
        <v>926</v>
      </c>
      <c r="M321" s="160">
        <f t="shared" si="599"/>
        <v>312</v>
      </c>
      <c r="N321" s="160">
        <f t="shared" si="599"/>
        <v>1243</v>
      </c>
      <c r="O321" s="160">
        <f t="shared" si="599"/>
        <v>162</v>
      </c>
      <c r="P321" s="160">
        <f t="shared" si="599"/>
        <v>1255</v>
      </c>
      <c r="Q321" s="160">
        <f t="shared" ref="Q321" si="600">SUM(H321:H323)</f>
        <v>1355</v>
      </c>
      <c r="R321" s="160">
        <f t="shared" ref="R321" si="601">SUM(I321:I323)</f>
        <v>344</v>
      </c>
      <c r="S321" s="160">
        <f t="shared" ref="S321" si="602">SUM(J321:J323)</f>
        <v>2486</v>
      </c>
      <c r="T321" s="160">
        <f t="shared" ref="T321" si="603">SUM(K321:K323)</f>
        <v>428</v>
      </c>
      <c r="U321" s="232">
        <f t="shared" ref="U321" si="604">AVERAGE(L321:T321)</f>
        <v>945.66666666666663</v>
      </c>
    </row>
    <row r="322" spans="1:21">
      <c r="A322" s="223">
        <v>43727</v>
      </c>
      <c r="B322" s="235">
        <v>2.3072453703703699</v>
      </c>
      <c r="C322" s="291">
        <v>223</v>
      </c>
      <c r="D322" s="292">
        <v>149</v>
      </c>
      <c r="E322" s="292">
        <v>1010</v>
      </c>
      <c r="F322" s="292">
        <v>21</v>
      </c>
      <c r="G322" s="292">
        <v>845</v>
      </c>
      <c r="H322" s="292">
        <v>639</v>
      </c>
      <c r="I322" s="292">
        <v>123</v>
      </c>
      <c r="J322" s="292">
        <v>773</v>
      </c>
      <c r="K322" s="239">
        <v>122</v>
      </c>
      <c r="L322" s="107"/>
      <c r="M322" s="160"/>
      <c r="N322" s="160"/>
      <c r="O322" s="160"/>
      <c r="P322" s="160"/>
      <c r="Q322" s="160"/>
      <c r="R322" s="160"/>
      <c r="S322" s="160"/>
      <c r="T322" s="160"/>
      <c r="U322" s="232">
        <f t="shared" ref="U322" si="605">STDEV(L321:T321)/SQRT(COUNT(L321:T321))</f>
        <v>246.37116308529292</v>
      </c>
    </row>
    <row r="323" spans="1:21">
      <c r="A323" s="223">
        <v>43727</v>
      </c>
      <c r="B323" s="235">
        <v>2.3211342592592601</v>
      </c>
      <c r="C323" s="291">
        <v>679</v>
      </c>
      <c r="D323" s="292">
        <v>37</v>
      </c>
      <c r="E323" s="292">
        <v>142</v>
      </c>
      <c r="F323" s="292">
        <v>27</v>
      </c>
      <c r="G323" s="292">
        <v>107</v>
      </c>
      <c r="H323" s="292">
        <v>222</v>
      </c>
      <c r="I323" s="292">
        <v>158</v>
      </c>
      <c r="J323" s="292">
        <v>1692</v>
      </c>
      <c r="K323" s="239">
        <v>96</v>
      </c>
      <c r="L323" s="107"/>
      <c r="M323" s="160"/>
      <c r="N323" s="160"/>
      <c r="O323" s="160"/>
      <c r="P323" s="160"/>
      <c r="Q323" s="160"/>
      <c r="R323" s="160"/>
      <c r="S323" s="160"/>
      <c r="T323" s="160"/>
      <c r="U323" s="232"/>
    </row>
    <row r="324" spans="1:21">
      <c r="A324" s="223">
        <v>43727</v>
      </c>
      <c r="B324" s="235">
        <v>2.33502314814814</v>
      </c>
      <c r="C324" s="291">
        <v>279</v>
      </c>
      <c r="D324" s="292">
        <v>111</v>
      </c>
      <c r="E324" s="292">
        <v>188</v>
      </c>
      <c r="F324" s="292">
        <v>40</v>
      </c>
      <c r="G324" s="292">
        <v>36</v>
      </c>
      <c r="H324" s="292">
        <v>4</v>
      </c>
      <c r="I324" s="292">
        <v>182</v>
      </c>
      <c r="J324" s="292">
        <v>113</v>
      </c>
      <c r="K324" s="239">
        <v>173</v>
      </c>
      <c r="L324" s="107">
        <f t="shared" ref="L324:P324" si="606">SUM(C324:C326)</f>
        <v>473</v>
      </c>
      <c r="M324" s="160">
        <f t="shared" si="606"/>
        <v>152</v>
      </c>
      <c r="N324" s="160">
        <f t="shared" si="606"/>
        <v>1076</v>
      </c>
      <c r="O324" s="160">
        <f t="shared" si="606"/>
        <v>1309</v>
      </c>
      <c r="P324" s="160">
        <f t="shared" si="606"/>
        <v>315</v>
      </c>
      <c r="Q324" s="160">
        <f t="shared" ref="Q324" si="607">SUM(H324:H326)</f>
        <v>556</v>
      </c>
      <c r="R324" s="160">
        <f t="shared" ref="R324" si="608">SUM(I324:I326)</f>
        <v>258</v>
      </c>
      <c r="S324" s="160">
        <f t="shared" ref="S324" si="609">SUM(J324:J326)</f>
        <v>438</v>
      </c>
      <c r="T324" s="160">
        <f t="shared" ref="T324" si="610">SUM(K324:K326)</f>
        <v>1142</v>
      </c>
      <c r="U324" s="232">
        <f t="shared" ref="U324" si="611">AVERAGE(L324:T324)</f>
        <v>635.44444444444446</v>
      </c>
    </row>
    <row r="325" spans="1:21">
      <c r="A325" s="223">
        <v>43727</v>
      </c>
      <c r="B325" s="235">
        <v>2.3489120370370302</v>
      </c>
      <c r="C325" s="291">
        <v>40</v>
      </c>
      <c r="D325" s="292">
        <v>16</v>
      </c>
      <c r="E325" s="292">
        <v>714</v>
      </c>
      <c r="F325" s="292">
        <v>491</v>
      </c>
      <c r="G325" s="292">
        <v>218</v>
      </c>
      <c r="H325" s="292">
        <v>1</v>
      </c>
      <c r="I325" s="292">
        <v>22</v>
      </c>
      <c r="J325" s="292">
        <v>67</v>
      </c>
      <c r="K325" s="239">
        <v>55</v>
      </c>
      <c r="L325" s="107"/>
      <c r="M325" s="160"/>
      <c r="N325" s="160"/>
      <c r="O325" s="160"/>
      <c r="P325" s="160"/>
      <c r="Q325" s="160"/>
      <c r="R325" s="160"/>
      <c r="S325" s="160"/>
      <c r="T325" s="160"/>
      <c r="U325" s="232">
        <f t="shared" ref="U325" si="612">STDEV(L324:T324)/SQRT(COUNT(L324:T324))</f>
        <v>142.15192490109453</v>
      </c>
    </row>
    <row r="326" spans="1:21">
      <c r="A326" s="223">
        <v>43727</v>
      </c>
      <c r="B326" s="235">
        <v>2.3628009259259199</v>
      </c>
      <c r="C326" s="291">
        <v>154</v>
      </c>
      <c r="D326" s="292">
        <v>25</v>
      </c>
      <c r="E326" s="292">
        <v>174</v>
      </c>
      <c r="F326" s="292">
        <v>778</v>
      </c>
      <c r="G326" s="292">
        <v>61</v>
      </c>
      <c r="H326" s="292">
        <v>551</v>
      </c>
      <c r="I326" s="292">
        <v>54</v>
      </c>
      <c r="J326" s="292">
        <v>258</v>
      </c>
      <c r="K326" s="239">
        <v>914</v>
      </c>
      <c r="L326" s="107"/>
      <c r="M326" s="160"/>
      <c r="N326" s="160"/>
      <c r="O326" s="160"/>
      <c r="P326" s="160"/>
      <c r="Q326" s="160"/>
      <c r="R326" s="160"/>
      <c r="S326" s="160"/>
      <c r="T326" s="160"/>
      <c r="U326" s="232"/>
    </row>
    <row r="327" spans="1:21">
      <c r="A327" s="223">
        <v>43727</v>
      </c>
      <c r="B327" s="235">
        <v>2.3766898148148101</v>
      </c>
      <c r="C327" s="291">
        <v>23</v>
      </c>
      <c r="D327" s="292">
        <v>198</v>
      </c>
      <c r="E327" s="292">
        <v>293</v>
      </c>
      <c r="F327" s="292">
        <v>89</v>
      </c>
      <c r="G327" s="292">
        <v>287</v>
      </c>
      <c r="H327" s="292">
        <v>48</v>
      </c>
      <c r="I327" s="292">
        <v>63</v>
      </c>
      <c r="J327" s="292">
        <v>371</v>
      </c>
      <c r="K327" s="239">
        <v>524</v>
      </c>
      <c r="L327" s="107">
        <f t="shared" ref="L327:P327" si="613">SUM(C327:C329)</f>
        <v>393</v>
      </c>
      <c r="M327" s="160">
        <f t="shared" si="613"/>
        <v>225</v>
      </c>
      <c r="N327" s="160">
        <f t="shared" si="613"/>
        <v>1118</v>
      </c>
      <c r="O327" s="160">
        <f t="shared" si="613"/>
        <v>352</v>
      </c>
      <c r="P327" s="160">
        <f t="shared" si="613"/>
        <v>1511</v>
      </c>
      <c r="Q327" s="160">
        <f t="shared" ref="Q327" si="614">SUM(H327:H329)</f>
        <v>464</v>
      </c>
      <c r="R327" s="160">
        <f t="shared" ref="R327" si="615">SUM(I327:I329)</f>
        <v>482</v>
      </c>
      <c r="S327" s="160">
        <f t="shared" ref="S327" si="616">SUM(J327:J329)</f>
        <v>939</v>
      </c>
      <c r="T327" s="160">
        <f t="shared" ref="T327" si="617">SUM(K327:K329)</f>
        <v>1266</v>
      </c>
      <c r="U327" s="232">
        <f t="shared" ref="U327" si="618">AVERAGE(L327:T327)</f>
        <v>750</v>
      </c>
    </row>
    <row r="328" spans="1:21">
      <c r="A328" s="223">
        <v>43727</v>
      </c>
      <c r="B328" s="235">
        <v>2.3905787037036998</v>
      </c>
      <c r="C328" s="291">
        <v>21</v>
      </c>
      <c r="D328" s="292">
        <v>4</v>
      </c>
      <c r="E328" s="292">
        <v>41</v>
      </c>
      <c r="F328" s="292">
        <v>30</v>
      </c>
      <c r="G328" s="292">
        <v>629</v>
      </c>
      <c r="H328" s="292">
        <v>107</v>
      </c>
      <c r="I328" s="292">
        <v>32</v>
      </c>
      <c r="J328" s="292">
        <v>153</v>
      </c>
      <c r="K328" s="239">
        <v>45</v>
      </c>
      <c r="L328" s="107"/>
      <c r="M328" s="160"/>
      <c r="N328" s="160"/>
      <c r="O328" s="160"/>
      <c r="P328" s="160"/>
      <c r="Q328" s="160"/>
      <c r="R328" s="160"/>
      <c r="S328" s="160"/>
      <c r="T328" s="160"/>
      <c r="U328" s="232">
        <f t="shared" ref="U328" si="619">STDEV(L327:T327)/SQRT(COUNT(L327:T327))</f>
        <v>155.08151978162252</v>
      </c>
    </row>
    <row r="329" spans="1:21">
      <c r="A329" s="223">
        <v>43727</v>
      </c>
      <c r="B329" s="235">
        <v>2.40446759259259</v>
      </c>
      <c r="C329" s="291">
        <v>349</v>
      </c>
      <c r="D329" s="292">
        <v>23</v>
      </c>
      <c r="E329" s="292">
        <v>784</v>
      </c>
      <c r="F329" s="292">
        <v>233</v>
      </c>
      <c r="G329" s="292">
        <v>595</v>
      </c>
      <c r="H329" s="292">
        <v>309</v>
      </c>
      <c r="I329" s="292">
        <v>387</v>
      </c>
      <c r="J329" s="292">
        <v>415</v>
      </c>
      <c r="K329" s="239">
        <v>697</v>
      </c>
      <c r="L329" s="107"/>
      <c r="M329" s="160"/>
      <c r="N329" s="160"/>
      <c r="O329" s="160"/>
      <c r="P329" s="160"/>
      <c r="Q329" s="160"/>
      <c r="R329" s="160"/>
      <c r="S329" s="160"/>
      <c r="T329" s="160"/>
      <c r="U329" s="232"/>
    </row>
    <row r="330" spans="1:21">
      <c r="A330" s="223">
        <v>43727</v>
      </c>
      <c r="B330" s="235">
        <v>2.4183564814814802</v>
      </c>
      <c r="C330" s="291">
        <v>629</v>
      </c>
      <c r="D330" s="292">
        <v>765</v>
      </c>
      <c r="E330" s="292">
        <v>617</v>
      </c>
      <c r="F330" s="292">
        <v>376</v>
      </c>
      <c r="G330" s="292">
        <v>595</v>
      </c>
      <c r="H330" s="292">
        <v>898</v>
      </c>
      <c r="I330" s="292">
        <v>375</v>
      </c>
      <c r="J330" s="292">
        <v>1575</v>
      </c>
      <c r="K330" s="239">
        <v>908</v>
      </c>
      <c r="L330" s="107">
        <f t="shared" ref="L330:P330" si="620">SUM(C330:C332)</f>
        <v>1606</v>
      </c>
      <c r="M330" s="160">
        <f t="shared" si="620"/>
        <v>2021</v>
      </c>
      <c r="N330" s="160">
        <f t="shared" si="620"/>
        <v>1394</v>
      </c>
      <c r="O330" s="160">
        <f t="shared" si="620"/>
        <v>509</v>
      </c>
      <c r="P330" s="160">
        <f t="shared" si="620"/>
        <v>1078</v>
      </c>
      <c r="Q330" s="160">
        <f t="shared" ref="Q330" si="621">SUM(H330:H332)</f>
        <v>1386</v>
      </c>
      <c r="R330" s="160">
        <f t="shared" ref="R330" si="622">SUM(I330:I332)</f>
        <v>973</v>
      </c>
      <c r="S330" s="160">
        <f t="shared" ref="S330" si="623">SUM(J330:J332)</f>
        <v>2706</v>
      </c>
      <c r="T330" s="160">
        <f t="shared" ref="T330" si="624">SUM(K330:K332)</f>
        <v>1780</v>
      </c>
      <c r="U330" s="232">
        <f t="shared" ref="U330" si="625">AVERAGE(L330:T330)</f>
        <v>1494.7777777777778</v>
      </c>
    </row>
    <row r="331" spans="1:21">
      <c r="A331" s="223">
        <v>43727</v>
      </c>
      <c r="B331" s="235">
        <v>2.4322453703703699</v>
      </c>
      <c r="C331" s="291">
        <v>224</v>
      </c>
      <c r="D331" s="292">
        <v>778</v>
      </c>
      <c r="E331" s="292">
        <v>130</v>
      </c>
      <c r="F331" s="292">
        <v>122</v>
      </c>
      <c r="G331" s="292">
        <v>37</v>
      </c>
      <c r="H331" s="292">
        <v>402</v>
      </c>
      <c r="I331" s="292">
        <v>500</v>
      </c>
      <c r="J331" s="292">
        <v>646</v>
      </c>
      <c r="K331" s="239">
        <v>702</v>
      </c>
      <c r="L331" s="107"/>
      <c r="M331" s="160"/>
      <c r="N331" s="160"/>
      <c r="O331" s="160"/>
      <c r="P331" s="160"/>
      <c r="Q331" s="160"/>
      <c r="R331" s="160"/>
      <c r="S331" s="160"/>
      <c r="T331" s="160"/>
      <c r="U331" s="232">
        <f t="shared" ref="U331" si="626">STDEV(L330:T330)/SQRT(COUNT(L330:T330))</f>
        <v>213.35265392835311</v>
      </c>
    </row>
    <row r="332" spans="1:21">
      <c r="A332" s="223">
        <v>43727</v>
      </c>
      <c r="B332" s="235">
        <v>2.4461342592592592</v>
      </c>
      <c r="C332" s="291">
        <v>753</v>
      </c>
      <c r="D332" s="292">
        <v>478</v>
      </c>
      <c r="E332" s="292">
        <v>647</v>
      </c>
      <c r="F332" s="292">
        <v>11</v>
      </c>
      <c r="G332" s="292">
        <v>446</v>
      </c>
      <c r="H332" s="292">
        <v>86</v>
      </c>
      <c r="I332" s="292">
        <v>98</v>
      </c>
      <c r="J332" s="292">
        <v>485</v>
      </c>
      <c r="K332" s="239">
        <v>170</v>
      </c>
      <c r="L332" s="107"/>
      <c r="M332" s="160"/>
      <c r="N332" s="160"/>
      <c r="O332" s="160"/>
      <c r="P332" s="160"/>
      <c r="Q332" s="160"/>
      <c r="R332" s="160"/>
      <c r="S332" s="160"/>
      <c r="T332" s="160"/>
      <c r="U332" s="232"/>
    </row>
    <row r="333" spans="1:21">
      <c r="A333" s="223">
        <v>43727</v>
      </c>
      <c r="B333" s="235">
        <v>2.46002314814814</v>
      </c>
      <c r="C333" s="291">
        <v>129</v>
      </c>
      <c r="D333" s="292">
        <v>306</v>
      </c>
      <c r="E333" s="292">
        <v>658</v>
      </c>
      <c r="F333" s="292">
        <v>398</v>
      </c>
      <c r="G333" s="292">
        <v>37</v>
      </c>
      <c r="H333" s="292">
        <v>167</v>
      </c>
      <c r="I333" s="292">
        <v>90</v>
      </c>
      <c r="J333" s="292">
        <v>396</v>
      </c>
      <c r="K333" s="239">
        <v>664</v>
      </c>
      <c r="L333" s="107">
        <f t="shared" ref="L333:P333" si="627">SUM(C333:C335)</f>
        <v>800</v>
      </c>
      <c r="M333" s="160">
        <f t="shared" si="627"/>
        <v>1093</v>
      </c>
      <c r="N333" s="160">
        <f t="shared" si="627"/>
        <v>1057</v>
      </c>
      <c r="O333" s="160">
        <f t="shared" si="627"/>
        <v>459</v>
      </c>
      <c r="P333" s="160">
        <f t="shared" si="627"/>
        <v>523</v>
      </c>
      <c r="Q333" s="160">
        <f t="shared" ref="Q333" si="628">SUM(H333:H335)</f>
        <v>1224</v>
      </c>
      <c r="R333" s="160">
        <f t="shared" ref="R333" si="629">SUM(I333:I335)</f>
        <v>801</v>
      </c>
      <c r="S333" s="160">
        <f t="shared" ref="S333" si="630">SUM(J333:J335)</f>
        <v>1487</v>
      </c>
      <c r="T333" s="160">
        <f t="shared" ref="T333" si="631">SUM(K333:K335)</f>
        <v>1085</v>
      </c>
      <c r="U333" s="232">
        <f t="shared" ref="U333" si="632">AVERAGE(L333:T333)</f>
        <v>947.66666666666663</v>
      </c>
    </row>
    <row r="334" spans="1:21">
      <c r="A334" s="223">
        <v>43727</v>
      </c>
      <c r="B334" s="235">
        <v>2.4739120370370302</v>
      </c>
      <c r="C334" s="291">
        <v>23</v>
      </c>
      <c r="D334" s="292">
        <v>286</v>
      </c>
      <c r="E334" s="292">
        <v>284</v>
      </c>
      <c r="F334" s="292">
        <v>44</v>
      </c>
      <c r="G334" s="292">
        <v>278</v>
      </c>
      <c r="H334" s="292">
        <v>650</v>
      </c>
      <c r="I334" s="292">
        <v>641</v>
      </c>
      <c r="J334" s="292">
        <v>103</v>
      </c>
      <c r="K334" s="239">
        <v>154</v>
      </c>
      <c r="L334" s="107"/>
      <c r="M334" s="160"/>
      <c r="N334" s="160"/>
      <c r="O334" s="160"/>
      <c r="P334" s="160"/>
      <c r="Q334" s="160"/>
      <c r="R334" s="160"/>
      <c r="S334" s="160"/>
      <c r="T334" s="160"/>
      <c r="U334" s="232">
        <f t="shared" ref="U334" si="633">STDEV(L333:T333)/SQRT(COUNT(L333:T333))</f>
        <v>110.65650053707243</v>
      </c>
    </row>
    <row r="335" spans="1:21">
      <c r="A335" s="223">
        <v>43727</v>
      </c>
      <c r="B335" s="235">
        <v>2.4878009259259199</v>
      </c>
      <c r="C335" s="291">
        <v>648</v>
      </c>
      <c r="D335" s="292">
        <v>501</v>
      </c>
      <c r="E335" s="292">
        <v>115</v>
      </c>
      <c r="F335" s="292">
        <v>17</v>
      </c>
      <c r="G335" s="292">
        <v>208</v>
      </c>
      <c r="H335" s="292">
        <v>407</v>
      </c>
      <c r="I335" s="292">
        <v>70</v>
      </c>
      <c r="J335" s="292">
        <v>988</v>
      </c>
      <c r="K335" s="239">
        <v>267</v>
      </c>
      <c r="L335" s="107"/>
      <c r="M335" s="160"/>
      <c r="N335" s="160"/>
      <c r="O335" s="160"/>
      <c r="P335" s="160"/>
      <c r="Q335" s="160"/>
      <c r="R335" s="160"/>
      <c r="S335" s="160"/>
      <c r="T335" s="160"/>
      <c r="U335" s="232"/>
    </row>
    <row r="336" spans="1:21">
      <c r="A336" s="223">
        <v>43727</v>
      </c>
      <c r="B336" s="235">
        <v>2.5016898148148101</v>
      </c>
      <c r="C336" s="291">
        <v>62</v>
      </c>
      <c r="D336" s="292">
        <v>519</v>
      </c>
      <c r="E336" s="292">
        <v>557</v>
      </c>
      <c r="F336" s="292">
        <v>19</v>
      </c>
      <c r="G336" s="292">
        <v>115</v>
      </c>
      <c r="H336" s="292">
        <v>41</v>
      </c>
      <c r="I336" s="292">
        <v>67</v>
      </c>
      <c r="J336" s="292">
        <v>74</v>
      </c>
      <c r="K336" s="239">
        <v>113</v>
      </c>
      <c r="L336" s="107">
        <f t="shared" ref="L336:P336" si="634">SUM(C336:C338)</f>
        <v>370</v>
      </c>
      <c r="M336" s="160">
        <f t="shared" si="634"/>
        <v>702</v>
      </c>
      <c r="N336" s="160">
        <f t="shared" si="634"/>
        <v>963</v>
      </c>
      <c r="O336" s="160">
        <f t="shared" si="634"/>
        <v>685</v>
      </c>
      <c r="P336" s="160">
        <f t="shared" si="634"/>
        <v>415</v>
      </c>
      <c r="Q336" s="160">
        <f t="shared" ref="Q336" si="635">SUM(H336:H338)</f>
        <v>664</v>
      </c>
      <c r="R336" s="160">
        <f t="shared" ref="R336" si="636">SUM(I336:I338)</f>
        <v>1065</v>
      </c>
      <c r="S336" s="160">
        <f t="shared" ref="S336" si="637">SUM(J336:J338)</f>
        <v>396</v>
      </c>
      <c r="T336" s="160">
        <f t="shared" ref="T336" si="638">SUM(K336:K338)</f>
        <v>975</v>
      </c>
      <c r="U336" s="232">
        <f t="shared" ref="U336" si="639">AVERAGE(L336:T336)</f>
        <v>692.77777777777783</v>
      </c>
    </row>
    <row r="337" spans="1:21">
      <c r="A337" s="223">
        <v>43727</v>
      </c>
      <c r="B337" s="235">
        <v>2.5155787037036998</v>
      </c>
      <c r="C337" s="291">
        <v>225</v>
      </c>
      <c r="D337" s="292">
        <v>126</v>
      </c>
      <c r="E337" s="292">
        <v>90</v>
      </c>
      <c r="F337" s="292">
        <v>284</v>
      </c>
      <c r="G337" s="292">
        <v>55</v>
      </c>
      <c r="H337" s="292">
        <v>122</v>
      </c>
      <c r="I337" s="292">
        <v>529</v>
      </c>
      <c r="J337" s="292">
        <v>283</v>
      </c>
      <c r="K337" s="239">
        <v>47</v>
      </c>
      <c r="L337" s="107"/>
      <c r="M337" s="160"/>
      <c r="N337" s="160"/>
      <c r="O337" s="160"/>
      <c r="P337" s="160"/>
      <c r="Q337" s="160"/>
      <c r="R337" s="160"/>
      <c r="S337" s="160"/>
      <c r="T337" s="160"/>
      <c r="U337" s="232">
        <f t="shared" ref="U337" si="640">STDEV(L336:T336)/SQRT(COUNT(L336:T336))</f>
        <v>88.318831793580259</v>
      </c>
    </row>
    <row r="338" spans="1:21">
      <c r="A338" s="223">
        <v>43727</v>
      </c>
      <c r="B338" s="235">
        <v>2.52946759259259</v>
      </c>
      <c r="C338" s="291">
        <v>83</v>
      </c>
      <c r="D338" s="292">
        <v>57</v>
      </c>
      <c r="E338" s="292">
        <v>316</v>
      </c>
      <c r="F338" s="292">
        <v>382</v>
      </c>
      <c r="G338" s="292">
        <v>245</v>
      </c>
      <c r="H338" s="292">
        <v>501</v>
      </c>
      <c r="I338" s="292">
        <v>469</v>
      </c>
      <c r="J338" s="292">
        <v>39</v>
      </c>
      <c r="K338" s="239">
        <v>815</v>
      </c>
      <c r="L338" s="107"/>
      <c r="M338" s="160"/>
      <c r="N338" s="160"/>
      <c r="O338" s="160"/>
      <c r="P338" s="160"/>
      <c r="Q338" s="160"/>
      <c r="R338" s="160"/>
      <c r="S338" s="160"/>
      <c r="T338" s="160"/>
      <c r="U338" s="232"/>
    </row>
    <row r="339" spans="1:21">
      <c r="A339" s="223">
        <v>43727</v>
      </c>
      <c r="B339" s="235">
        <v>2.5433564814814802</v>
      </c>
      <c r="C339" s="291">
        <v>17</v>
      </c>
      <c r="D339" s="292">
        <v>188</v>
      </c>
      <c r="E339" s="292">
        <v>993</v>
      </c>
      <c r="F339" s="292">
        <v>452</v>
      </c>
      <c r="G339" s="292">
        <v>261</v>
      </c>
      <c r="H339" s="292">
        <v>224</v>
      </c>
      <c r="I339" s="292">
        <v>94</v>
      </c>
      <c r="J339" s="292">
        <v>217</v>
      </c>
      <c r="K339" s="239">
        <v>91</v>
      </c>
      <c r="L339" s="107">
        <f t="shared" ref="L339:P339" si="641">SUM(C339:C341)</f>
        <v>601</v>
      </c>
      <c r="M339" s="160">
        <f t="shared" si="641"/>
        <v>548</v>
      </c>
      <c r="N339" s="160">
        <f t="shared" si="641"/>
        <v>1539</v>
      </c>
      <c r="O339" s="160">
        <f t="shared" si="641"/>
        <v>633</v>
      </c>
      <c r="P339" s="160">
        <f t="shared" si="641"/>
        <v>537</v>
      </c>
      <c r="Q339" s="160">
        <f t="shared" ref="Q339" si="642">SUM(H339:H341)</f>
        <v>799</v>
      </c>
      <c r="R339" s="160">
        <f t="shared" ref="R339" si="643">SUM(I339:I341)</f>
        <v>836</v>
      </c>
      <c r="S339" s="160">
        <f t="shared" ref="S339" si="644">SUM(J339:J341)</f>
        <v>959</v>
      </c>
      <c r="T339" s="160">
        <f t="shared" ref="T339" si="645">SUM(K339:K341)</f>
        <v>224</v>
      </c>
      <c r="U339" s="232">
        <f t="shared" ref="U339" si="646">AVERAGE(L339:T339)</f>
        <v>741.77777777777783</v>
      </c>
    </row>
    <row r="340" spans="1:21">
      <c r="A340" s="223">
        <v>43727</v>
      </c>
      <c r="B340" s="235">
        <v>2.5572453703703699</v>
      </c>
      <c r="C340" s="291">
        <v>58</v>
      </c>
      <c r="D340" s="292">
        <v>270</v>
      </c>
      <c r="E340" s="292">
        <v>424</v>
      </c>
      <c r="F340" s="292">
        <v>119</v>
      </c>
      <c r="G340" s="292">
        <v>257</v>
      </c>
      <c r="H340" s="292">
        <v>236</v>
      </c>
      <c r="I340" s="292">
        <v>227</v>
      </c>
      <c r="J340" s="292">
        <v>702</v>
      </c>
      <c r="K340" s="239">
        <v>75</v>
      </c>
      <c r="L340" s="107"/>
      <c r="M340" s="160"/>
      <c r="N340" s="160"/>
      <c r="O340" s="160"/>
      <c r="P340" s="160"/>
      <c r="Q340" s="160"/>
      <c r="R340" s="160"/>
      <c r="S340" s="160"/>
      <c r="T340" s="160"/>
      <c r="U340" s="232">
        <f t="shared" ref="U340" si="647">STDEV(L339:T339)/SQRT(COUNT(L339:T339))</f>
        <v>122.14117262161324</v>
      </c>
    </row>
    <row r="341" spans="1:21">
      <c r="A341" s="223">
        <v>43727</v>
      </c>
      <c r="B341" s="235">
        <v>2.5711342592592499</v>
      </c>
      <c r="C341" s="291">
        <v>526</v>
      </c>
      <c r="D341" s="292">
        <v>90</v>
      </c>
      <c r="E341" s="292">
        <v>122</v>
      </c>
      <c r="F341" s="292">
        <v>62</v>
      </c>
      <c r="G341" s="292">
        <v>19</v>
      </c>
      <c r="H341" s="292">
        <v>339</v>
      </c>
      <c r="I341" s="292">
        <v>515</v>
      </c>
      <c r="J341" s="292">
        <v>40</v>
      </c>
      <c r="K341" s="239">
        <v>58</v>
      </c>
      <c r="L341" s="107"/>
      <c r="M341" s="160"/>
      <c r="N341" s="160"/>
      <c r="O341" s="160"/>
      <c r="P341" s="160"/>
      <c r="Q341" s="160"/>
      <c r="R341" s="160"/>
      <c r="S341" s="160"/>
      <c r="T341" s="160"/>
      <c r="U341" s="232"/>
    </row>
    <row r="342" spans="1:21">
      <c r="A342" s="223">
        <v>43727</v>
      </c>
      <c r="B342" s="235">
        <v>2.58502314814814</v>
      </c>
      <c r="C342" s="291">
        <v>137</v>
      </c>
      <c r="D342" s="292">
        <v>243</v>
      </c>
      <c r="E342" s="292">
        <v>125</v>
      </c>
      <c r="F342" s="292">
        <v>1</v>
      </c>
      <c r="G342" s="292">
        <v>565</v>
      </c>
      <c r="H342" s="292">
        <v>113</v>
      </c>
      <c r="I342" s="292">
        <v>30</v>
      </c>
      <c r="J342" s="292">
        <v>80</v>
      </c>
      <c r="K342" s="239">
        <v>479</v>
      </c>
      <c r="L342" s="107">
        <f t="shared" ref="L342:P342" si="648">SUM(C342:C344)</f>
        <v>163</v>
      </c>
      <c r="M342" s="160">
        <f t="shared" si="648"/>
        <v>270</v>
      </c>
      <c r="N342" s="160">
        <f t="shared" si="648"/>
        <v>980</v>
      </c>
      <c r="O342" s="160">
        <f t="shared" si="648"/>
        <v>541</v>
      </c>
      <c r="P342" s="160">
        <f t="shared" si="648"/>
        <v>1077</v>
      </c>
      <c r="Q342" s="160">
        <f t="shared" ref="Q342" si="649">SUM(H342:H344)</f>
        <v>1059</v>
      </c>
      <c r="R342" s="160">
        <f t="shared" ref="R342" si="650">SUM(I342:I344)</f>
        <v>196</v>
      </c>
      <c r="S342" s="160">
        <f t="shared" ref="S342" si="651">SUM(J342:J344)</f>
        <v>1000</v>
      </c>
      <c r="T342" s="160">
        <f t="shared" ref="T342" si="652">SUM(K342:K344)</f>
        <v>952</v>
      </c>
      <c r="U342" s="232">
        <f t="shared" ref="U342" si="653">AVERAGE(L342:T342)</f>
        <v>693.11111111111109</v>
      </c>
    </row>
    <row r="343" spans="1:21">
      <c r="A343" s="223">
        <v>43727</v>
      </c>
      <c r="B343" s="235">
        <v>2.5989120370370302</v>
      </c>
      <c r="C343" s="291">
        <v>16</v>
      </c>
      <c r="D343" s="292">
        <v>5</v>
      </c>
      <c r="E343" s="292">
        <v>73</v>
      </c>
      <c r="F343" s="292">
        <v>61</v>
      </c>
      <c r="G343" s="292">
        <v>374</v>
      </c>
      <c r="H343" s="292">
        <v>546</v>
      </c>
      <c r="I343" s="292">
        <v>62</v>
      </c>
      <c r="J343" s="292">
        <v>318</v>
      </c>
      <c r="K343" s="239">
        <v>403</v>
      </c>
      <c r="L343" s="107"/>
      <c r="M343" s="160"/>
      <c r="N343" s="160"/>
      <c r="O343" s="160"/>
      <c r="P343" s="160"/>
      <c r="Q343" s="160"/>
      <c r="R343" s="160"/>
      <c r="S343" s="160"/>
      <c r="T343" s="160"/>
      <c r="U343" s="232">
        <f t="shared" ref="U343" si="654">STDEV(L342:T342)/SQRT(COUNT(L342:T342))</f>
        <v>132.02761121620276</v>
      </c>
    </row>
    <row r="344" spans="1:21">
      <c r="A344" s="223">
        <v>43727</v>
      </c>
      <c r="B344" s="235">
        <v>2.6128009259259199</v>
      </c>
      <c r="C344" s="291">
        <v>10</v>
      </c>
      <c r="D344" s="292">
        <v>22</v>
      </c>
      <c r="E344" s="292">
        <v>782</v>
      </c>
      <c r="F344" s="292">
        <v>479</v>
      </c>
      <c r="G344" s="292">
        <v>138</v>
      </c>
      <c r="H344" s="292">
        <v>400</v>
      </c>
      <c r="I344" s="292">
        <v>104</v>
      </c>
      <c r="J344" s="292">
        <v>602</v>
      </c>
      <c r="K344" s="239">
        <v>70</v>
      </c>
      <c r="L344" s="107"/>
      <c r="M344" s="160"/>
      <c r="N344" s="160"/>
      <c r="O344" s="160"/>
      <c r="P344" s="160"/>
      <c r="Q344" s="160"/>
      <c r="R344" s="160"/>
      <c r="S344" s="160"/>
      <c r="T344" s="160"/>
      <c r="U344" s="232"/>
    </row>
    <row r="345" spans="1:21">
      <c r="A345" s="223">
        <v>43727</v>
      </c>
      <c r="B345" s="235">
        <v>2.6266898148148101</v>
      </c>
      <c r="C345" s="291">
        <v>548</v>
      </c>
      <c r="D345" s="292">
        <v>8</v>
      </c>
      <c r="E345" s="292">
        <v>1</v>
      </c>
      <c r="F345" s="292">
        <v>147</v>
      </c>
      <c r="G345" s="292">
        <v>220</v>
      </c>
      <c r="H345" s="292">
        <v>150</v>
      </c>
      <c r="I345" s="292">
        <v>39</v>
      </c>
      <c r="J345" s="292">
        <v>77</v>
      </c>
      <c r="K345" s="239">
        <v>491</v>
      </c>
      <c r="L345" s="107">
        <f t="shared" ref="L345:P345" si="655">SUM(C345:C347)</f>
        <v>1100</v>
      </c>
      <c r="M345" s="160">
        <f t="shared" si="655"/>
        <v>104</v>
      </c>
      <c r="N345" s="160">
        <f t="shared" si="655"/>
        <v>193</v>
      </c>
      <c r="O345" s="160">
        <f t="shared" si="655"/>
        <v>212</v>
      </c>
      <c r="P345" s="160">
        <f t="shared" si="655"/>
        <v>1010</v>
      </c>
      <c r="Q345" s="160">
        <f t="shared" ref="Q345" si="656">SUM(H345:H347)</f>
        <v>546</v>
      </c>
      <c r="R345" s="160">
        <f t="shared" ref="R345" si="657">SUM(I345:I347)</f>
        <v>276</v>
      </c>
      <c r="S345" s="160">
        <f t="shared" ref="S345" si="658">SUM(J345:J347)</f>
        <v>756</v>
      </c>
      <c r="T345" s="160">
        <f t="shared" ref="T345" si="659">SUM(K345:K347)</f>
        <v>650</v>
      </c>
      <c r="U345" s="232">
        <f t="shared" ref="U345" si="660">AVERAGE(L345:T345)</f>
        <v>538.55555555555554</v>
      </c>
    </row>
    <row r="346" spans="1:21">
      <c r="A346" s="223">
        <v>43727</v>
      </c>
      <c r="B346" s="235">
        <v>2.6405787037036998</v>
      </c>
      <c r="C346" s="291">
        <v>464</v>
      </c>
      <c r="D346" s="292">
        <v>88</v>
      </c>
      <c r="E346" s="292">
        <v>117</v>
      </c>
      <c r="F346" s="292">
        <v>41</v>
      </c>
      <c r="G346" s="292">
        <v>249</v>
      </c>
      <c r="H346" s="292">
        <v>175</v>
      </c>
      <c r="I346" s="292">
        <v>51</v>
      </c>
      <c r="J346" s="292">
        <v>188</v>
      </c>
      <c r="K346" s="239">
        <v>95</v>
      </c>
      <c r="L346" s="107"/>
      <c r="M346" s="160"/>
      <c r="N346" s="160"/>
      <c r="O346" s="160"/>
      <c r="P346" s="160"/>
      <c r="Q346" s="160"/>
      <c r="R346" s="160"/>
      <c r="S346" s="160"/>
      <c r="T346" s="160"/>
      <c r="U346" s="232">
        <f t="shared" ref="U346" si="661">STDEV(L345:T345)/SQRT(COUNT(L345:T345))</f>
        <v>122.53447486672555</v>
      </c>
    </row>
    <row r="347" spans="1:21">
      <c r="A347" s="223">
        <v>43727</v>
      </c>
      <c r="B347" s="235">
        <v>2.65446759259259</v>
      </c>
      <c r="C347" s="291">
        <v>88</v>
      </c>
      <c r="D347" s="292">
        <v>8</v>
      </c>
      <c r="E347" s="292">
        <v>75</v>
      </c>
      <c r="F347" s="292">
        <v>24</v>
      </c>
      <c r="G347" s="292">
        <v>541</v>
      </c>
      <c r="H347" s="292">
        <v>221</v>
      </c>
      <c r="I347" s="292">
        <v>186</v>
      </c>
      <c r="J347" s="292">
        <v>491</v>
      </c>
      <c r="K347" s="239">
        <v>64</v>
      </c>
      <c r="L347" s="107"/>
      <c r="M347" s="160"/>
      <c r="N347" s="160"/>
      <c r="O347" s="160"/>
      <c r="P347" s="160"/>
      <c r="Q347" s="160"/>
      <c r="R347" s="160"/>
      <c r="S347" s="160"/>
      <c r="T347" s="160"/>
      <c r="U347" s="232"/>
    </row>
    <row r="348" spans="1:21">
      <c r="A348" s="223">
        <v>43727</v>
      </c>
      <c r="B348" s="235">
        <v>1.6822453703703699</v>
      </c>
      <c r="C348" s="291">
        <v>20</v>
      </c>
      <c r="D348" s="292">
        <v>194</v>
      </c>
      <c r="E348" s="292">
        <v>707</v>
      </c>
      <c r="F348" s="292">
        <v>105</v>
      </c>
      <c r="G348" s="292">
        <v>200</v>
      </c>
      <c r="H348" s="292">
        <v>70</v>
      </c>
      <c r="I348" s="292">
        <v>275</v>
      </c>
      <c r="J348" s="292">
        <v>19</v>
      </c>
      <c r="K348" s="239">
        <v>243</v>
      </c>
      <c r="L348" s="107">
        <f t="shared" ref="L348:P348" si="662">SUM(C348:C350)</f>
        <v>873</v>
      </c>
      <c r="M348" s="160">
        <f t="shared" si="662"/>
        <v>1443</v>
      </c>
      <c r="N348" s="160">
        <f t="shared" si="662"/>
        <v>3094</v>
      </c>
      <c r="O348" s="160">
        <f t="shared" si="662"/>
        <v>842</v>
      </c>
      <c r="P348" s="160">
        <f t="shared" si="662"/>
        <v>1116</v>
      </c>
      <c r="Q348" s="160">
        <f t="shared" ref="Q348" si="663">SUM(H348:H350)</f>
        <v>1122</v>
      </c>
      <c r="R348" s="160">
        <f t="shared" ref="R348" si="664">SUM(I348:I350)</f>
        <v>1297</v>
      </c>
      <c r="S348" s="160">
        <f t="shared" ref="S348" si="665">SUM(J348:J350)</f>
        <v>819</v>
      </c>
      <c r="T348" s="160">
        <f t="shared" ref="T348" si="666">SUM(K348:K350)</f>
        <v>2580</v>
      </c>
      <c r="U348" s="232">
        <f t="shared" ref="U348" si="667">AVERAGE(L348:T348)</f>
        <v>1465.1111111111111</v>
      </c>
    </row>
    <row r="349" spans="1:21">
      <c r="A349" s="223">
        <v>43727</v>
      </c>
      <c r="B349" s="235">
        <v>1.6961342592592601</v>
      </c>
      <c r="C349" s="291">
        <v>305</v>
      </c>
      <c r="D349" s="292">
        <v>544</v>
      </c>
      <c r="E349" s="292">
        <v>1070</v>
      </c>
      <c r="F349" s="292">
        <v>164</v>
      </c>
      <c r="G349" s="292">
        <v>148</v>
      </c>
      <c r="H349" s="292">
        <v>138</v>
      </c>
      <c r="I349" s="292">
        <v>459</v>
      </c>
      <c r="J349" s="292">
        <v>48</v>
      </c>
      <c r="K349" s="239">
        <v>549</v>
      </c>
      <c r="L349" s="107"/>
      <c r="M349" s="160"/>
      <c r="N349" s="160"/>
      <c r="O349" s="160"/>
      <c r="P349" s="160"/>
      <c r="Q349" s="160"/>
      <c r="R349" s="160"/>
      <c r="S349" s="160"/>
      <c r="T349" s="160"/>
      <c r="U349" s="232">
        <f t="shared" ref="U349" si="668">STDEV(L348:T348)/SQRT(COUNT(L348:T348))</f>
        <v>271.84893908016699</v>
      </c>
    </row>
    <row r="350" spans="1:21">
      <c r="A350" s="223">
        <v>43727</v>
      </c>
      <c r="B350" s="235">
        <v>1.71002314814814</v>
      </c>
      <c r="C350" s="291">
        <v>548</v>
      </c>
      <c r="D350" s="292">
        <v>705</v>
      </c>
      <c r="E350" s="292">
        <v>1317</v>
      </c>
      <c r="F350" s="292">
        <v>573</v>
      </c>
      <c r="G350" s="292">
        <v>768</v>
      </c>
      <c r="H350" s="292">
        <v>914</v>
      </c>
      <c r="I350" s="292">
        <v>563</v>
      </c>
      <c r="J350" s="292">
        <v>752</v>
      </c>
      <c r="K350" s="239">
        <v>1788</v>
      </c>
      <c r="L350" s="107"/>
      <c r="M350" s="160"/>
      <c r="N350" s="160"/>
      <c r="O350" s="160"/>
      <c r="P350" s="160"/>
      <c r="Q350" s="160"/>
      <c r="R350" s="160"/>
      <c r="S350" s="160"/>
      <c r="T350" s="160"/>
      <c r="U350" s="232"/>
    </row>
    <row r="351" spans="1:21">
      <c r="A351" s="223">
        <v>43727</v>
      </c>
      <c r="B351" s="235">
        <v>1.72391203703704</v>
      </c>
      <c r="C351" s="291">
        <v>945</v>
      </c>
      <c r="D351" s="292">
        <v>928</v>
      </c>
      <c r="E351" s="292">
        <v>528</v>
      </c>
      <c r="F351" s="292">
        <v>319</v>
      </c>
      <c r="G351" s="292">
        <v>493</v>
      </c>
      <c r="H351" s="292">
        <v>285</v>
      </c>
      <c r="I351" s="292">
        <v>429</v>
      </c>
      <c r="J351" s="292">
        <v>251</v>
      </c>
      <c r="K351" s="239">
        <v>557</v>
      </c>
      <c r="L351" s="107">
        <f t="shared" ref="L351:P351" si="669">SUM(C351:C353)</f>
        <v>2130</v>
      </c>
      <c r="M351" s="160">
        <f t="shared" si="669"/>
        <v>1582</v>
      </c>
      <c r="N351" s="160">
        <f t="shared" si="669"/>
        <v>1565</v>
      </c>
      <c r="O351" s="160">
        <f t="shared" si="669"/>
        <v>901</v>
      </c>
      <c r="P351" s="160">
        <f t="shared" si="669"/>
        <v>1032</v>
      </c>
      <c r="Q351" s="160">
        <f t="shared" ref="Q351" si="670">SUM(H351:H353)</f>
        <v>951</v>
      </c>
      <c r="R351" s="160">
        <f t="shared" ref="R351" si="671">SUM(I351:I353)</f>
        <v>778</v>
      </c>
      <c r="S351" s="160">
        <f t="shared" ref="S351" si="672">SUM(J351:J353)</f>
        <v>1300</v>
      </c>
      <c r="T351" s="160">
        <f t="shared" ref="T351" si="673">SUM(K351:K353)</f>
        <v>1228</v>
      </c>
      <c r="U351" s="232">
        <f t="shared" ref="U351" si="674">AVERAGE(L351:T351)</f>
        <v>1274.1111111111111</v>
      </c>
    </row>
    <row r="352" spans="1:21">
      <c r="A352" s="223">
        <v>43727</v>
      </c>
      <c r="B352" s="235">
        <v>1.7378009259259199</v>
      </c>
      <c r="C352" s="291">
        <v>869</v>
      </c>
      <c r="D352" s="292">
        <v>270</v>
      </c>
      <c r="E352" s="292">
        <v>78</v>
      </c>
      <c r="F352" s="292">
        <v>11</v>
      </c>
      <c r="G352" s="292">
        <v>200</v>
      </c>
      <c r="H352" s="292">
        <v>262</v>
      </c>
      <c r="I352" s="292">
        <v>318</v>
      </c>
      <c r="J352" s="292">
        <v>695</v>
      </c>
      <c r="K352" s="239">
        <v>224</v>
      </c>
      <c r="L352" s="107"/>
      <c r="M352" s="160"/>
      <c r="N352" s="160"/>
      <c r="O352" s="160"/>
      <c r="P352" s="160"/>
      <c r="Q352" s="160"/>
      <c r="R352" s="160"/>
      <c r="S352" s="160"/>
      <c r="T352" s="160"/>
      <c r="U352" s="232">
        <f t="shared" ref="U352" si="675">STDEV(L351:T351)/SQRT(COUNT(L351:T351))</f>
        <v>142.55169086300319</v>
      </c>
    </row>
    <row r="353" spans="1:21">
      <c r="A353" s="233">
        <v>43727</v>
      </c>
      <c r="B353" s="240">
        <v>1.7516898148148099</v>
      </c>
      <c r="C353" s="291">
        <v>316</v>
      </c>
      <c r="D353" s="292">
        <v>384</v>
      </c>
      <c r="E353" s="292">
        <v>959</v>
      </c>
      <c r="F353" s="292">
        <v>571</v>
      </c>
      <c r="G353" s="292">
        <v>339</v>
      </c>
      <c r="H353" s="292">
        <v>404</v>
      </c>
      <c r="I353" s="292">
        <v>31</v>
      </c>
      <c r="J353" s="292">
        <v>354</v>
      </c>
      <c r="K353" s="239">
        <v>447</v>
      </c>
      <c r="L353" s="107"/>
      <c r="M353" s="160"/>
      <c r="N353" s="160"/>
      <c r="O353" s="160"/>
      <c r="P353" s="160"/>
      <c r="Q353" s="160"/>
      <c r="R353" s="160"/>
      <c r="S353" s="160"/>
      <c r="T353" s="160"/>
      <c r="U353" s="232"/>
    </row>
    <row r="354" spans="1:21">
      <c r="A354" s="233">
        <v>43727</v>
      </c>
      <c r="B354" s="240">
        <v>1.7655787037037001</v>
      </c>
      <c r="C354" s="291">
        <v>14</v>
      </c>
      <c r="D354" s="292">
        <v>258</v>
      </c>
      <c r="E354" s="292">
        <v>500</v>
      </c>
      <c r="F354" s="292">
        <v>148</v>
      </c>
      <c r="G354" s="292">
        <v>461</v>
      </c>
      <c r="H354" s="292">
        <v>75</v>
      </c>
      <c r="I354" s="292">
        <v>393</v>
      </c>
      <c r="J354" s="292">
        <v>458</v>
      </c>
      <c r="K354" s="239">
        <v>159</v>
      </c>
      <c r="L354" s="107">
        <f t="shared" ref="L354:P354" si="676">SUM(C354:C356)</f>
        <v>834</v>
      </c>
      <c r="M354" s="160">
        <f t="shared" si="676"/>
        <v>616</v>
      </c>
      <c r="N354" s="160">
        <f t="shared" si="676"/>
        <v>1990</v>
      </c>
      <c r="O354" s="160">
        <f t="shared" si="676"/>
        <v>691</v>
      </c>
      <c r="P354" s="160">
        <f t="shared" si="676"/>
        <v>1689</v>
      </c>
      <c r="Q354" s="160">
        <f t="shared" ref="Q354" si="677">SUM(H354:H356)</f>
        <v>1459</v>
      </c>
      <c r="R354" s="160">
        <f t="shared" ref="R354" si="678">SUM(I354:I356)</f>
        <v>607</v>
      </c>
      <c r="S354" s="160">
        <f t="shared" ref="S354" si="679">SUM(J354:J356)</f>
        <v>1460</v>
      </c>
      <c r="T354" s="160">
        <f t="shared" ref="T354" si="680">SUM(K354:K356)</f>
        <v>552</v>
      </c>
      <c r="U354" s="232">
        <f t="shared" ref="U354" si="681">AVERAGE(L354:T354)</f>
        <v>1099.7777777777778</v>
      </c>
    </row>
    <row r="355" spans="1:21">
      <c r="A355" s="233">
        <v>43727</v>
      </c>
      <c r="B355" s="240">
        <v>1.77946759259259</v>
      </c>
      <c r="C355" s="291">
        <v>155</v>
      </c>
      <c r="D355" s="292">
        <v>237</v>
      </c>
      <c r="E355" s="292">
        <v>1156</v>
      </c>
      <c r="F355" s="292">
        <v>374</v>
      </c>
      <c r="G355" s="292">
        <v>742</v>
      </c>
      <c r="H355" s="292">
        <v>801</v>
      </c>
      <c r="I355" s="292">
        <v>147</v>
      </c>
      <c r="J355" s="292">
        <v>56</v>
      </c>
      <c r="K355" s="239">
        <v>329</v>
      </c>
      <c r="L355" s="107"/>
      <c r="M355" s="160"/>
      <c r="N355" s="160"/>
      <c r="O355" s="160"/>
      <c r="P355" s="160"/>
      <c r="Q355" s="160"/>
      <c r="R355" s="160"/>
      <c r="S355" s="160"/>
      <c r="T355" s="160"/>
      <c r="U355" s="232">
        <f t="shared" ref="U355" si="682">STDEV(L354:T354)/SQRT(COUNT(L354:T354))</f>
        <v>183.07358703976101</v>
      </c>
    </row>
    <row r="356" spans="1:21">
      <c r="A356" s="233">
        <v>43727</v>
      </c>
      <c r="B356" s="240">
        <v>1.79335648148148</v>
      </c>
      <c r="C356" s="291">
        <v>665</v>
      </c>
      <c r="D356" s="292">
        <v>121</v>
      </c>
      <c r="E356" s="292">
        <v>334</v>
      </c>
      <c r="F356" s="292">
        <v>169</v>
      </c>
      <c r="G356" s="292">
        <v>486</v>
      </c>
      <c r="H356" s="292">
        <v>583</v>
      </c>
      <c r="I356" s="292">
        <v>67</v>
      </c>
      <c r="J356" s="292">
        <v>946</v>
      </c>
      <c r="K356" s="239">
        <v>64</v>
      </c>
      <c r="L356" s="107"/>
      <c r="M356" s="160"/>
      <c r="N356" s="160"/>
      <c r="O356" s="160"/>
      <c r="P356" s="160"/>
      <c r="Q356" s="160"/>
      <c r="R356" s="160"/>
      <c r="S356" s="160"/>
      <c r="T356" s="160"/>
      <c r="U356" s="232"/>
    </row>
    <row r="357" spans="1:21">
      <c r="A357" s="233">
        <v>43727</v>
      </c>
      <c r="B357" s="240">
        <v>1.8072453703703699</v>
      </c>
      <c r="C357" s="291">
        <v>389</v>
      </c>
      <c r="D357" s="292">
        <v>1044</v>
      </c>
      <c r="E357" s="292">
        <v>881</v>
      </c>
      <c r="F357" s="292">
        <v>698</v>
      </c>
      <c r="G357" s="292">
        <v>497</v>
      </c>
      <c r="H357" s="292">
        <v>282</v>
      </c>
      <c r="I357" s="292">
        <v>680</v>
      </c>
      <c r="J357" s="292">
        <v>661</v>
      </c>
      <c r="K357" s="239">
        <v>1071</v>
      </c>
      <c r="L357" s="107">
        <f t="shared" ref="L357:P357" si="683">SUM(C357:C359)</f>
        <v>1477</v>
      </c>
      <c r="M357" s="160">
        <f t="shared" si="683"/>
        <v>1959</v>
      </c>
      <c r="N357" s="160">
        <f t="shared" si="683"/>
        <v>2197</v>
      </c>
      <c r="O357" s="160">
        <f t="shared" si="683"/>
        <v>1224</v>
      </c>
      <c r="P357" s="160">
        <f t="shared" si="683"/>
        <v>1376</v>
      </c>
      <c r="Q357" s="160">
        <f t="shared" ref="Q357" si="684">SUM(H357:H359)</f>
        <v>1287</v>
      </c>
      <c r="R357" s="160">
        <f t="shared" ref="R357" si="685">SUM(I357:I359)</f>
        <v>921</v>
      </c>
      <c r="S357" s="160">
        <f t="shared" ref="S357" si="686">SUM(J357:J359)</f>
        <v>1384</v>
      </c>
      <c r="T357" s="160">
        <f t="shared" ref="T357" si="687">SUM(K357:K359)</f>
        <v>1895</v>
      </c>
      <c r="U357" s="232">
        <f t="shared" ref="U357" si="688">AVERAGE(L357:T357)</f>
        <v>1524.4444444444443</v>
      </c>
    </row>
    <row r="358" spans="1:21">
      <c r="A358" s="233">
        <v>43727</v>
      </c>
      <c r="B358" s="240">
        <v>1.8211342592592601</v>
      </c>
      <c r="C358" s="291">
        <v>390</v>
      </c>
      <c r="D358" s="292">
        <v>452</v>
      </c>
      <c r="E358" s="292">
        <v>1236</v>
      </c>
      <c r="F358" s="292">
        <v>309</v>
      </c>
      <c r="G358" s="292">
        <v>485</v>
      </c>
      <c r="H358" s="292">
        <v>881</v>
      </c>
      <c r="I358" s="292">
        <v>138</v>
      </c>
      <c r="J358" s="292">
        <v>123</v>
      </c>
      <c r="K358" s="239">
        <v>371</v>
      </c>
      <c r="L358" s="107"/>
      <c r="M358" s="160"/>
      <c r="N358" s="160"/>
      <c r="O358" s="160"/>
      <c r="P358" s="160"/>
      <c r="Q358" s="160"/>
      <c r="R358" s="160"/>
      <c r="S358" s="160"/>
      <c r="T358" s="160"/>
      <c r="U358" s="232">
        <f t="shared" ref="U358" si="689">STDEV(L357:T357)/SQRT(COUNT(L357:T357))</f>
        <v>136.08025727398191</v>
      </c>
    </row>
    <row r="359" spans="1:21">
      <c r="A359" s="233">
        <v>43727</v>
      </c>
      <c r="B359" s="240">
        <v>1.83502314814815</v>
      </c>
      <c r="C359" s="291">
        <v>698</v>
      </c>
      <c r="D359" s="292">
        <v>463</v>
      </c>
      <c r="E359" s="292">
        <v>80</v>
      </c>
      <c r="F359" s="292">
        <v>217</v>
      </c>
      <c r="G359" s="292">
        <v>394</v>
      </c>
      <c r="H359" s="292">
        <v>124</v>
      </c>
      <c r="I359" s="292">
        <v>103</v>
      </c>
      <c r="J359" s="292">
        <v>600</v>
      </c>
      <c r="K359" s="239">
        <v>453</v>
      </c>
      <c r="L359" s="107"/>
      <c r="M359" s="160"/>
      <c r="N359" s="160"/>
      <c r="O359" s="160"/>
      <c r="P359" s="160"/>
      <c r="Q359" s="160"/>
      <c r="R359" s="160"/>
      <c r="S359" s="160"/>
      <c r="T359" s="160"/>
      <c r="U359" s="232"/>
    </row>
    <row r="360" spans="1:21">
      <c r="A360" s="233">
        <v>43727</v>
      </c>
      <c r="B360" s="240">
        <v>1.84891203703703</v>
      </c>
      <c r="C360" s="291">
        <v>472</v>
      </c>
      <c r="D360" s="292">
        <v>190</v>
      </c>
      <c r="E360" s="292">
        <v>476</v>
      </c>
      <c r="F360" s="292">
        <v>718</v>
      </c>
      <c r="G360" s="292">
        <v>305</v>
      </c>
      <c r="H360" s="292">
        <v>80</v>
      </c>
      <c r="I360" s="292">
        <v>969</v>
      </c>
      <c r="J360" s="292">
        <v>552</v>
      </c>
      <c r="K360" s="239">
        <v>366</v>
      </c>
      <c r="L360" s="107">
        <f t="shared" ref="L360:P360" si="690">SUM(C360:C362)</f>
        <v>1337</v>
      </c>
      <c r="M360" s="160">
        <f t="shared" si="690"/>
        <v>562</v>
      </c>
      <c r="N360" s="160">
        <f t="shared" si="690"/>
        <v>2564</v>
      </c>
      <c r="O360" s="160">
        <f t="shared" si="690"/>
        <v>1245</v>
      </c>
      <c r="P360" s="160">
        <f t="shared" si="690"/>
        <v>1539</v>
      </c>
      <c r="Q360" s="160">
        <f t="shared" ref="Q360" si="691">SUM(H360:H362)</f>
        <v>1416</v>
      </c>
      <c r="R360" s="160">
        <f t="shared" ref="R360" si="692">SUM(I360:I362)</f>
        <v>1386</v>
      </c>
      <c r="S360" s="160">
        <f t="shared" ref="S360" si="693">SUM(J360:J362)</f>
        <v>842</v>
      </c>
      <c r="T360" s="160">
        <f t="shared" ref="T360" si="694">SUM(K360:K362)</f>
        <v>1017</v>
      </c>
      <c r="U360" s="232">
        <f t="shared" ref="U360" si="695">AVERAGE(L360:T360)</f>
        <v>1323.1111111111111</v>
      </c>
    </row>
    <row r="361" spans="1:21">
      <c r="A361" s="233">
        <v>43727</v>
      </c>
      <c r="B361" s="240">
        <v>1.8628009259259199</v>
      </c>
      <c r="C361" s="291">
        <v>361</v>
      </c>
      <c r="D361" s="292">
        <v>268</v>
      </c>
      <c r="E361" s="292">
        <v>377</v>
      </c>
      <c r="F361" s="292">
        <v>408</v>
      </c>
      <c r="G361" s="292">
        <v>549</v>
      </c>
      <c r="H361" s="292">
        <v>646</v>
      </c>
      <c r="I361" s="292">
        <v>301</v>
      </c>
      <c r="J361" s="292">
        <v>167</v>
      </c>
      <c r="K361" s="239">
        <v>174</v>
      </c>
      <c r="L361" s="107"/>
      <c r="M361" s="160"/>
      <c r="N361" s="160"/>
      <c r="O361" s="160"/>
      <c r="P361" s="160"/>
      <c r="Q361" s="160"/>
      <c r="R361" s="160"/>
      <c r="S361" s="160"/>
      <c r="T361" s="160"/>
      <c r="U361" s="232">
        <f t="shared" ref="U361" si="696">STDEV(L360:T360)/SQRT(COUNT(L360:T360))</f>
        <v>186.70211303663828</v>
      </c>
    </row>
    <row r="362" spans="1:21">
      <c r="A362" s="233">
        <v>43727</v>
      </c>
      <c r="B362" s="240">
        <v>1.8766898148148099</v>
      </c>
      <c r="C362" s="291">
        <v>504</v>
      </c>
      <c r="D362" s="292">
        <v>104</v>
      </c>
      <c r="E362" s="292">
        <v>1711</v>
      </c>
      <c r="F362" s="292">
        <v>119</v>
      </c>
      <c r="G362" s="292">
        <v>685</v>
      </c>
      <c r="H362" s="292">
        <v>690</v>
      </c>
      <c r="I362" s="292">
        <v>116</v>
      </c>
      <c r="J362" s="292">
        <v>123</v>
      </c>
      <c r="K362" s="239">
        <v>477</v>
      </c>
      <c r="L362" s="107"/>
      <c r="M362" s="160"/>
      <c r="N362" s="160"/>
      <c r="O362" s="160"/>
      <c r="P362" s="160"/>
      <c r="Q362" s="160"/>
      <c r="R362" s="160"/>
      <c r="S362" s="160"/>
      <c r="T362" s="160"/>
      <c r="U362" s="232"/>
    </row>
    <row r="363" spans="1:21">
      <c r="A363" s="233">
        <v>43727</v>
      </c>
      <c r="B363" s="240">
        <v>1.8905787037037001</v>
      </c>
      <c r="C363" s="291">
        <v>648</v>
      </c>
      <c r="D363" s="292">
        <v>32</v>
      </c>
      <c r="E363" s="292">
        <v>335</v>
      </c>
      <c r="F363" s="292">
        <v>387</v>
      </c>
      <c r="G363" s="292">
        <v>488</v>
      </c>
      <c r="H363" s="292">
        <v>99</v>
      </c>
      <c r="I363" s="292">
        <v>488</v>
      </c>
      <c r="J363" s="292">
        <v>877</v>
      </c>
      <c r="K363" s="239">
        <v>307</v>
      </c>
      <c r="L363" s="107">
        <f t="shared" ref="L363:P363" si="697">SUM(C363:C365)</f>
        <v>2160</v>
      </c>
      <c r="M363" s="160">
        <f t="shared" si="697"/>
        <v>638</v>
      </c>
      <c r="N363" s="160">
        <f t="shared" si="697"/>
        <v>1416</v>
      </c>
      <c r="O363" s="160">
        <f t="shared" si="697"/>
        <v>1344</v>
      </c>
      <c r="P363" s="160">
        <f t="shared" si="697"/>
        <v>1216</v>
      </c>
      <c r="Q363" s="160">
        <f t="shared" ref="Q363" si="698">SUM(H363:H365)</f>
        <v>949</v>
      </c>
      <c r="R363" s="160">
        <f t="shared" ref="R363" si="699">SUM(I363:I365)</f>
        <v>736</v>
      </c>
      <c r="S363" s="160">
        <f t="shared" ref="S363" si="700">SUM(J363:J365)</f>
        <v>1877</v>
      </c>
      <c r="T363" s="160">
        <f t="shared" ref="T363" si="701">SUM(K363:K365)</f>
        <v>2095</v>
      </c>
      <c r="U363" s="232">
        <f t="shared" ref="U363" si="702">AVERAGE(L363:T363)</f>
        <v>1381.2222222222222</v>
      </c>
    </row>
    <row r="364" spans="1:21">
      <c r="A364" s="233">
        <v>43727</v>
      </c>
      <c r="B364" s="240">
        <v>1.90446759259259</v>
      </c>
      <c r="C364" s="291">
        <v>889</v>
      </c>
      <c r="D364" s="292">
        <v>200</v>
      </c>
      <c r="E364" s="292">
        <v>526</v>
      </c>
      <c r="F364" s="292">
        <v>471</v>
      </c>
      <c r="G364" s="292">
        <v>10</v>
      </c>
      <c r="H364" s="292">
        <v>385</v>
      </c>
      <c r="I364" s="292">
        <v>210</v>
      </c>
      <c r="J364" s="292">
        <v>473</v>
      </c>
      <c r="K364" s="239">
        <v>580</v>
      </c>
      <c r="L364" s="107"/>
      <c r="M364" s="160"/>
      <c r="N364" s="160"/>
      <c r="O364" s="160"/>
      <c r="P364" s="160"/>
      <c r="Q364" s="160"/>
      <c r="R364" s="160"/>
      <c r="S364" s="160"/>
      <c r="T364" s="160"/>
      <c r="U364" s="232">
        <f t="shared" ref="U364" si="703">STDEV(L363:T363)/SQRT(COUNT(L363:T363))</f>
        <v>188.08868902268316</v>
      </c>
    </row>
    <row r="365" spans="1:21">
      <c r="A365" s="233">
        <v>43727</v>
      </c>
      <c r="B365" s="240">
        <v>1.91835648148148</v>
      </c>
      <c r="C365" s="291">
        <v>623</v>
      </c>
      <c r="D365" s="292">
        <v>406</v>
      </c>
      <c r="E365" s="292">
        <v>555</v>
      </c>
      <c r="F365" s="292">
        <v>486</v>
      </c>
      <c r="G365" s="292">
        <v>718</v>
      </c>
      <c r="H365" s="292">
        <v>465</v>
      </c>
      <c r="I365" s="292">
        <v>38</v>
      </c>
      <c r="J365" s="292">
        <v>527</v>
      </c>
      <c r="K365" s="239">
        <v>1208</v>
      </c>
      <c r="L365" s="107"/>
      <c r="M365" s="160"/>
      <c r="N365" s="160"/>
      <c r="O365" s="160"/>
      <c r="P365" s="160"/>
      <c r="Q365" s="160"/>
      <c r="R365" s="160"/>
      <c r="S365" s="160"/>
      <c r="T365" s="160"/>
      <c r="U365" s="232"/>
    </row>
    <row r="366" spans="1:21">
      <c r="A366" s="233">
        <v>43727</v>
      </c>
      <c r="B366" s="240">
        <v>1.9322453703703699</v>
      </c>
      <c r="C366" s="291">
        <v>61</v>
      </c>
      <c r="D366" s="292">
        <v>28</v>
      </c>
      <c r="E366" s="292">
        <v>240</v>
      </c>
      <c r="F366" s="292">
        <v>471</v>
      </c>
      <c r="G366" s="292">
        <v>461</v>
      </c>
      <c r="H366" s="292">
        <v>277</v>
      </c>
      <c r="I366" s="292">
        <v>34</v>
      </c>
      <c r="J366" s="292">
        <v>119</v>
      </c>
      <c r="K366" s="239">
        <v>169</v>
      </c>
      <c r="L366" s="107">
        <f t="shared" ref="L366:P366" si="704">SUM(C366:C368)</f>
        <v>331</v>
      </c>
      <c r="M366" s="160">
        <f t="shared" si="704"/>
        <v>857</v>
      </c>
      <c r="N366" s="160">
        <f t="shared" si="704"/>
        <v>1649</v>
      </c>
      <c r="O366" s="160">
        <f t="shared" si="704"/>
        <v>1479</v>
      </c>
      <c r="P366" s="160">
        <f t="shared" si="704"/>
        <v>1374</v>
      </c>
      <c r="Q366" s="160">
        <f t="shared" ref="Q366" si="705">SUM(H366:H368)</f>
        <v>917</v>
      </c>
      <c r="R366" s="160">
        <f t="shared" ref="R366" si="706">SUM(I366:I368)</f>
        <v>950</v>
      </c>
      <c r="S366" s="160">
        <f t="shared" ref="S366" si="707">SUM(J366:J368)</f>
        <v>1187</v>
      </c>
      <c r="T366" s="160">
        <f t="shared" ref="T366" si="708">SUM(K366:K368)</f>
        <v>931</v>
      </c>
      <c r="U366" s="232">
        <f t="shared" ref="U366" si="709">AVERAGE(L366:T366)</f>
        <v>1075</v>
      </c>
    </row>
    <row r="367" spans="1:21">
      <c r="A367" s="233">
        <v>43727</v>
      </c>
      <c r="B367" s="240">
        <v>1.9461342592592601</v>
      </c>
      <c r="C367" s="291">
        <v>51</v>
      </c>
      <c r="D367" s="292">
        <v>235</v>
      </c>
      <c r="E367" s="292">
        <v>619</v>
      </c>
      <c r="F367" s="292">
        <v>753</v>
      </c>
      <c r="G367" s="292">
        <v>440</v>
      </c>
      <c r="H367" s="292">
        <v>162</v>
      </c>
      <c r="I367" s="292">
        <v>465</v>
      </c>
      <c r="J367" s="292">
        <v>632</v>
      </c>
      <c r="K367" s="239">
        <v>349</v>
      </c>
      <c r="L367" s="107"/>
      <c r="M367" s="160"/>
      <c r="N367" s="160"/>
      <c r="O367" s="160"/>
      <c r="P367" s="160"/>
      <c r="Q367" s="160"/>
      <c r="R367" s="160"/>
      <c r="S367" s="160"/>
      <c r="T367" s="160"/>
      <c r="U367" s="232">
        <f t="shared" ref="U367" si="710">STDEV(L366:T366)/SQRT(COUNT(L366:T366))</f>
        <v>132.13114276690749</v>
      </c>
    </row>
    <row r="368" spans="1:21">
      <c r="A368" s="233">
        <v>43727</v>
      </c>
      <c r="B368" s="240">
        <v>1.96002314814815</v>
      </c>
      <c r="C368" s="291">
        <v>219</v>
      </c>
      <c r="D368" s="292">
        <v>594</v>
      </c>
      <c r="E368" s="292">
        <v>790</v>
      </c>
      <c r="F368" s="292">
        <v>255</v>
      </c>
      <c r="G368" s="292">
        <v>473</v>
      </c>
      <c r="H368" s="292">
        <v>478</v>
      </c>
      <c r="I368" s="292">
        <v>451</v>
      </c>
      <c r="J368" s="292">
        <v>436</v>
      </c>
      <c r="K368" s="239">
        <v>413</v>
      </c>
      <c r="L368" s="107"/>
      <c r="M368" s="160"/>
      <c r="N368" s="160"/>
      <c r="O368" s="160"/>
      <c r="P368" s="160"/>
      <c r="Q368" s="160"/>
      <c r="R368" s="160"/>
      <c r="S368" s="160"/>
      <c r="T368" s="160"/>
      <c r="U368" s="232"/>
    </row>
    <row r="369" spans="1:21">
      <c r="A369" s="233">
        <v>43727</v>
      </c>
      <c r="B369" s="240">
        <v>1.97391203703703</v>
      </c>
      <c r="C369" s="291">
        <v>99</v>
      </c>
      <c r="D369" s="292">
        <v>33</v>
      </c>
      <c r="E369" s="292">
        <v>600</v>
      </c>
      <c r="F369" s="292">
        <v>530</v>
      </c>
      <c r="G369" s="292">
        <v>104</v>
      </c>
      <c r="H369" s="292">
        <v>91</v>
      </c>
      <c r="I369" s="292">
        <v>48</v>
      </c>
      <c r="J369" s="292">
        <v>56</v>
      </c>
      <c r="K369" s="239">
        <v>472</v>
      </c>
      <c r="L369" s="107">
        <f t="shared" ref="L369:P369" si="711">SUM(C369:C371)</f>
        <v>842</v>
      </c>
      <c r="M369" s="160">
        <f t="shared" si="711"/>
        <v>301</v>
      </c>
      <c r="N369" s="160">
        <f t="shared" si="711"/>
        <v>1860</v>
      </c>
      <c r="O369" s="160">
        <f t="shared" si="711"/>
        <v>900</v>
      </c>
      <c r="P369" s="160">
        <f t="shared" si="711"/>
        <v>1442</v>
      </c>
      <c r="Q369" s="160">
        <f t="shared" ref="Q369" si="712">SUM(H369:H371)</f>
        <v>1207</v>
      </c>
      <c r="R369" s="160">
        <f t="shared" ref="R369" si="713">SUM(I369:I371)</f>
        <v>668</v>
      </c>
      <c r="S369" s="160">
        <f t="shared" ref="S369" si="714">SUM(J369:J371)</f>
        <v>348</v>
      </c>
      <c r="T369" s="160">
        <f t="shared" ref="T369" si="715">SUM(K369:K371)</f>
        <v>1058</v>
      </c>
      <c r="U369" s="232">
        <f t="shared" ref="U369" si="716">AVERAGE(L369:T369)</f>
        <v>958.44444444444446</v>
      </c>
    </row>
    <row r="370" spans="1:21">
      <c r="A370" s="233">
        <v>43727</v>
      </c>
      <c r="B370" s="240">
        <v>1.9878009259259199</v>
      </c>
      <c r="C370" s="291">
        <v>42</v>
      </c>
      <c r="D370" s="292">
        <v>253</v>
      </c>
      <c r="E370" s="292">
        <v>663</v>
      </c>
      <c r="F370" s="292">
        <v>178</v>
      </c>
      <c r="G370" s="292">
        <v>643</v>
      </c>
      <c r="H370" s="292">
        <v>387</v>
      </c>
      <c r="I370" s="292">
        <v>238</v>
      </c>
      <c r="J370" s="292">
        <v>34</v>
      </c>
      <c r="K370" s="239">
        <v>167</v>
      </c>
      <c r="L370" s="107"/>
      <c r="M370" s="160"/>
      <c r="N370" s="160"/>
      <c r="O370" s="160"/>
      <c r="P370" s="160"/>
      <c r="Q370" s="160"/>
      <c r="R370" s="160"/>
      <c r="S370" s="160"/>
      <c r="T370" s="160"/>
      <c r="U370" s="232">
        <f t="shared" ref="U370" si="717">STDEV(L369:T369)/SQRT(COUNT(L369:T369))</f>
        <v>167.68556148596753</v>
      </c>
    </row>
    <row r="371" spans="1:21">
      <c r="A371" s="233">
        <v>43728</v>
      </c>
      <c r="B371" s="240">
        <v>2.001689814814815</v>
      </c>
      <c r="C371" s="291">
        <v>701</v>
      </c>
      <c r="D371" s="292">
        <v>15</v>
      </c>
      <c r="E371" s="292">
        <v>597</v>
      </c>
      <c r="F371" s="292">
        <v>192</v>
      </c>
      <c r="G371" s="292">
        <v>695</v>
      </c>
      <c r="H371" s="292">
        <v>729</v>
      </c>
      <c r="I371" s="292">
        <v>382</v>
      </c>
      <c r="J371" s="292">
        <v>258</v>
      </c>
      <c r="K371" s="239">
        <v>419</v>
      </c>
      <c r="L371" s="107"/>
      <c r="M371" s="160"/>
      <c r="N371" s="160"/>
      <c r="O371" s="160"/>
      <c r="P371" s="160"/>
      <c r="Q371" s="160"/>
      <c r="R371" s="160"/>
      <c r="S371" s="160"/>
      <c r="T371" s="160"/>
      <c r="U371" s="232"/>
    </row>
    <row r="372" spans="1:21">
      <c r="A372" s="233">
        <v>43728</v>
      </c>
      <c r="B372" s="240">
        <v>2.0155787037036998</v>
      </c>
      <c r="C372" s="291">
        <v>355</v>
      </c>
      <c r="D372" s="292">
        <v>59</v>
      </c>
      <c r="E372" s="292">
        <v>644</v>
      </c>
      <c r="F372" s="292">
        <v>641</v>
      </c>
      <c r="G372" s="292">
        <v>197</v>
      </c>
      <c r="H372" s="292">
        <v>524</v>
      </c>
      <c r="I372" s="292">
        <v>47</v>
      </c>
      <c r="J372" s="292">
        <v>504</v>
      </c>
      <c r="K372" s="239">
        <v>183</v>
      </c>
      <c r="L372" s="107">
        <f t="shared" ref="L372:P372" si="718">SUM(C372:C374)</f>
        <v>484</v>
      </c>
      <c r="M372" s="160">
        <f t="shared" si="718"/>
        <v>346</v>
      </c>
      <c r="N372" s="160">
        <f t="shared" si="718"/>
        <v>1435</v>
      </c>
      <c r="O372" s="160">
        <f t="shared" si="718"/>
        <v>1480</v>
      </c>
      <c r="P372" s="160">
        <f t="shared" si="718"/>
        <v>765</v>
      </c>
      <c r="Q372" s="160">
        <f t="shared" ref="Q372" si="719">SUM(H372:H374)</f>
        <v>890</v>
      </c>
      <c r="R372" s="160">
        <f t="shared" ref="R372" si="720">SUM(I372:I374)</f>
        <v>317</v>
      </c>
      <c r="S372" s="160">
        <f t="shared" ref="S372" si="721">SUM(J372:J374)</f>
        <v>1278</v>
      </c>
      <c r="T372" s="160">
        <f t="shared" ref="T372" si="722">SUM(K372:K374)</f>
        <v>1127</v>
      </c>
      <c r="U372" s="232">
        <f t="shared" ref="U372" si="723">AVERAGE(L372:T372)</f>
        <v>902.44444444444446</v>
      </c>
    </row>
    <row r="373" spans="1:21">
      <c r="A373" s="233">
        <v>43728</v>
      </c>
      <c r="B373" s="240">
        <v>2.02946759259259</v>
      </c>
      <c r="C373" s="291">
        <v>50</v>
      </c>
      <c r="D373" s="292">
        <v>254</v>
      </c>
      <c r="E373" s="292">
        <v>572</v>
      </c>
      <c r="F373" s="292">
        <v>708</v>
      </c>
      <c r="G373" s="292">
        <v>537</v>
      </c>
      <c r="H373" s="292">
        <v>288</v>
      </c>
      <c r="I373" s="292">
        <v>88</v>
      </c>
      <c r="J373" s="292">
        <v>313</v>
      </c>
      <c r="K373" s="239">
        <v>740</v>
      </c>
      <c r="L373" s="107"/>
      <c r="M373" s="160"/>
      <c r="N373" s="160"/>
      <c r="O373" s="160"/>
      <c r="P373" s="160"/>
      <c r="Q373" s="160"/>
      <c r="R373" s="160"/>
      <c r="S373" s="160"/>
      <c r="T373" s="160"/>
      <c r="U373" s="232">
        <f t="shared" ref="U373" si="724">STDEV(L372:T372)/SQRT(COUNT(L372:T372))</f>
        <v>151.61950833795092</v>
      </c>
    </row>
    <row r="374" spans="1:21">
      <c r="A374" s="233">
        <v>43728</v>
      </c>
      <c r="B374" s="240">
        <v>2.0433564814814802</v>
      </c>
      <c r="C374" s="291">
        <v>79</v>
      </c>
      <c r="D374" s="292">
        <v>33</v>
      </c>
      <c r="E374" s="292">
        <v>219</v>
      </c>
      <c r="F374" s="292">
        <v>131</v>
      </c>
      <c r="G374" s="292">
        <v>31</v>
      </c>
      <c r="H374" s="292">
        <v>78</v>
      </c>
      <c r="I374" s="292">
        <v>182</v>
      </c>
      <c r="J374" s="292">
        <v>461</v>
      </c>
      <c r="K374" s="239">
        <v>204</v>
      </c>
      <c r="L374" s="107"/>
      <c r="M374" s="160"/>
      <c r="N374" s="160"/>
      <c r="O374" s="160"/>
      <c r="P374" s="160"/>
      <c r="Q374" s="160"/>
      <c r="R374" s="160"/>
      <c r="S374" s="160"/>
      <c r="T374" s="160"/>
      <c r="U374" s="232"/>
    </row>
    <row r="375" spans="1:21">
      <c r="A375" s="233">
        <v>43728</v>
      </c>
      <c r="B375" s="240">
        <v>2.0572453703703699</v>
      </c>
      <c r="C375" s="291">
        <v>687</v>
      </c>
      <c r="D375" s="292">
        <v>29</v>
      </c>
      <c r="E375" s="292">
        <v>402</v>
      </c>
      <c r="F375" s="292">
        <v>329</v>
      </c>
      <c r="G375" s="292">
        <v>444</v>
      </c>
      <c r="H375" s="292">
        <v>32</v>
      </c>
      <c r="I375" s="292">
        <v>396</v>
      </c>
      <c r="J375" s="292">
        <v>78</v>
      </c>
      <c r="K375" s="239">
        <v>33</v>
      </c>
      <c r="L375" s="107">
        <f t="shared" ref="L375:P375" si="725">SUM(C375:C377)</f>
        <v>1617</v>
      </c>
      <c r="M375" s="160">
        <f t="shared" si="725"/>
        <v>768</v>
      </c>
      <c r="N375" s="160">
        <f t="shared" si="725"/>
        <v>1442</v>
      </c>
      <c r="O375" s="160">
        <f t="shared" si="725"/>
        <v>1545</v>
      </c>
      <c r="P375" s="160">
        <f t="shared" si="725"/>
        <v>1211</v>
      </c>
      <c r="Q375" s="160">
        <f t="shared" ref="Q375" si="726">SUM(H375:H377)</f>
        <v>875</v>
      </c>
      <c r="R375" s="160">
        <f t="shared" ref="R375" si="727">SUM(I375:I377)</f>
        <v>752</v>
      </c>
      <c r="S375" s="160">
        <f t="shared" ref="S375" si="728">SUM(J375:J377)</f>
        <v>422</v>
      </c>
      <c r="T375" s="160">
        <f t="shared" ref="T375" si="729">SUM(K375:K377)</f>
        <v>808</v>
      </c>
      <c r="U375" s="232">
        <f t="shared" ref="U375" si="730">AVERAGE(L375:T375)</f>
        <v>1048.8888888888889</v>
      </c>
    </row>
    <row r="376" spans="1:21">
      <c r="A376" s="233">
        <v>43728</v>
      </c>
      <c r="B376" s="240">
        <v>2.0711342592592601</v>
      </c>
      <c r="C376" s="291">
        <v>404</v>
      </c>
      <c r="D376" s="292">
        <v>372</v>
      </c>
      <c r="E376" s="292">
        <v>277</v>
      </c>
      <c r="F376" s="292">
        <v>529</v>
      </c>
      <c r="G376" s="292">
        <v>154</v>
      </c>
      <c r="H376" s="292">
        <v>232</v>
      </c>
      <c r="I376" s="292">
        <v>155</v>
      </c>
      <c r="J376" s="292">
        <v>67</v>
      </c>
      <c r="K376" s="239">
        <v>530</v>
      </c>
      <c r="L376" s="107"/>
      <c r="M376" s="160"/>
      <c r="N376" s="160"/>
      <c r="O376" s="160"/>
      <c r="P376" s="160"/>
      <c r="Q376" s="160"/>
      <c r="R376" s="160"/>
      <c r="S376" s="160"/>
      <c r="T376" s="160"/>
      <c r="U376" s="232">
        <f t="shared" ref="U376" si="731">STDEV(L375:T375)/SQRT(COUNT(L375:T375))</f>
        <v>139.34314603050629</v>
      </c>
    </row>
    <row r="377" spans="1:21">
      <c r="A377" s="233">
        <v>43728</v>
      </c>
      <c r="B377" s="240">
        <v>2.0850231481481498</v>
      </c>
      <c r="C377" s="291">
        <v>526</v>
      </c>
      <c r="D377" s="292">
        <v>367</v>
      </c>
      <c r="E377" s="292">
        <v>763</v>
      </c>
      <c r="F377" s="292">
        <v>687</v>
      </c>
      <c r="G377" s="292">
        <v>613</v>
      </c>
      <c r="H377" s="292">
        <v>611</v>
      </c>
      <c r="I377" s="292">
        <v>201</v>
      </c>
      <c r="J377" s="292">
        <v>277</v>
      </c>
      <c r="K377" s="239">
        <v>245</v>
      </c>
      <c r="L377" s="107"/>
      <c r="M377" s="160"/>
      <c r="N377" s="160"/>
      <c r="O377" s="160"/>
      <c r="P377" s="160"/>
      <c r="Q377" s="160"/>
      <c r="R377" s="160"/>
      <c r="S377" s="160"/>
      <c r="T377" s="160"/>
      <c r="U377" s="232"/>
    </row>
    <row r="378" spans="1:21">
      <c r="A378" s="233">
        <v>43728</v>
      </c>
      <c r="B378" s="240">
        <v>2.0989120370370302</v>
      </c>
      <c r="C378" s="291">
        <v>305</v>
      </c>
      <c r="D378" s="292">
        <v>17</v>
      </c>
      <c r="E378" s="292">
        <v>521</v>
      </c>
      <c r="F378" s="292">
        <v>254</v>
      </c>
      <c r="G378" s="292">
        <v>558</v>
      </c>
      <c r="H378" s="292">
        <v>321</v>
      </c>
      <c r="I378" s="292">
        <v>263</v>
      </c>
      <c r="J378" s="292">
        <v>224</v>
      </c>
      <c r="K378" s="239">
        <v>319</v>
      </c>
      <c r="L378" s="107">
        <f t="shared" ref="L378:P378" si="732">SUM(C378:C380)</f>
        <v>978</v>
      </c>
      <c r="M378" s="160">
        <f t="shared" si="732"/>
        <v>47</v>
      </c>
      <c r="N378" s="160">
        <f t="shared" si="732"/>
        <v>975</v>
      </c>
      <c r="O378" s="160">
        <f t="shared" si="732"/>
        <v>1065</v>
      </c>
      <c r="P378" s="160">
        <f t="shared" si="732"/>
        <v>846</v>
      </c>
      <c r="Q378" s="160">
        <f t="shared" ref="Q378" si="733">SUM(H378:H380)</f>
        <v>726</v>
      </c>
      <c r="R378" s="160">
        <f t="shared" ref="R378" si="734">SUM(I378:I380)</f>
        <v>597</v>
      </c>
      <c r="S378" s="160">
        <f t="shared" ref="S378" si="735">SUM(J378:J380)</f>
        <v>1476</v>
      </c>
      <c r="T378" s="160">
        <f t="shared" ref="T378" si="736">SUM(K378:K380)</f>
        <v>1300</v>
      </c>
      <c r="U378" s="232">
        <f t="shared" ref="U378" si="737">AVERAGE(L378:T378)</f>
        <v>890</v>
      </c>
    </row>
    <row r="379" spans="1:21">
      <c r="A379" s="233">
        <v>43728</v>
      </c>
      <c r="B379" s="240">
        <v>2.1128009259259199</v>
      </c>
      <c r="C379" s="291">
        <v>74</v>
      </c>
      <c r="D379" s="292">
        <v>11</v>
      </c>
      <c r="E379" s="292">
        <v>357</v>
      </c>
      <c r="F379" s="292">
        <v>98</v>
      </c>
      <c r="G379" s="292">
        <v>47</v>
      </c>
      <c r="H379" s="292">
        <v>359</v>
      </c>
      <c r="I379" s="292">
        <v>52</v>
      </c>
      <c r="J379" s="292">
        <v>675</v>
      </c>
      <c r="K379" s="239">
        <v>461</v>
      </c>
      <c r="L379" s="107"/>
      <c r="M379" s="160"/>
      <c r="N379" s="160"/>
      <c r="O379" s="160"/>
      <c r="P379" s="160"/>
      <c r="Q379" s="160"/>
      <c r="R379" s="160"/>
      <c r="S379" s="160"/>
      <c r="T379" s="160"/>
      <c r="U379" s="232">
        <f t="shared" ref="U379" si="738">STDEV(L378:T378)/SQRT(COUNT(L378:T378))</f>
        <v>138.56506694610218</v>
      </c>
    </row>
    <row r="380" spans="1:21">
      <c r="A380" s="233">
        <v>43728</v>
      </c>
      <c r="B380" s="240">
        <v>2.1266898148148101</v>
      </c>
      <c r="C380" s="291">
        <v>599</v>
      </c>
      <c r="D380" s="292">
        <v>19</v>
      </c>
      <c r="E380" s="292">
        <v>97</v>
      </c>
      <c r="F380" s="292">
        <v>713</v>
      </c>
      <c r="G380" s="292">
        <v>241</v>
      </c>
      <c r="H380" s="292">
        <v>46</v>
      </c>
      <c r="I380" s="292">
        <v>282</v>
      </c>
      <c r="J380" s="292">
        <v>577</v>
      </c>
      <c r="K380" s="239">
        <v>520</v>
      </c>
      <c r="L380" s="107"/>
      <c r="M380" s="160"/>
      <c r="N380" s="160"/>
      <c r="O380" s="160"/>
      <c r="P380" s="160"/>
      <c r="Q380" s="160"/>
      <c r="R380" s="160"/>
      <c r="S380" s="160"/>
      <c r="T380" s="160"/>
      <c r="U380" s="232"/>
    </row>
    <row r="381" spans="1:21">
      <c r="A381" s="233">
        <v>43728</v>
      </c>
      <c r="B381" s="240">
        <v>2.1405787037036998</v>
      </c>
      <c r="C381" s="291">
        <v>253</v>
      </c>
      <c r="D381" s="292">
        <v>23</v>
      </c>
      <c r="E381" s="292">
        <v>570</v>
      </c>
      <c r="F381" s="292">
        <v>945</v>
      </c>
      <c r="G381" s="292">
        <v>113</v>
      </c>
      <c r="H381" s="292">
        <v>108</v>
      </c>
      <c r="I381" s="292">
        <v>348</v>
      </c>
      <c r="J381" s="292">
        <v>443</v>
      </c>
      <c r="K381" s="239">
        <v>42</v>
      </c>
      <c r="L381" s="107">
        <f t="shared" ref="L381:P381" si="739">SUM(C381:C383)</f>
        <v>806</v>
      </c>
      <c r="M381" s="160">
        <f t="shared" si="739"/>
        <v>202</v>
      </c>
      <c r="N381" s="160">
        <f t="shared" si="739"/>
        <v>1856</v>
      </c>
      <c r="O381" s="160">
        <f t="shared" si="739"/>
        <v>1484</v>
      </c>
      <c r="P381" s="160">
        <f t="shared" si="739"/>
        <v>944</v>
      </c>
      <c r="Q381" s="160">
        <f t="shared" ref="Q381" si="740">SUM(H381:H383)</f>
        <v>1545</v>
      </c>
      <c r="R381" s="160">
        <f t="shared" ref="R381" si="741">SUM(I381:I383)</f>
        <v>1007</v>
      </c>
      <c r="S381" s="160">
        <f t="shared" ref="S381" si="742">SUM(J381:J383)</f>
        <v>721</v>
      </c>
      <c r="T381" s="160">
        <f t="shared" ref="T381" si="743">SUM(K381:K383)</f>
        <v>741</v>
      </c>
      <c r="U381" s="232">
        <f t="shared" ref="U381" si="744">AVERAGE(L381:T381)</f>
        <v>1034</v>
      </c>
    </row>
    <row r="382" spans="1:21">
      <c r="A382" s="233">
        <v>43728</v>
      </c>
      <c r="B382" s="240">
        <v>2.15446759259259</v>
      </c>
      <c r="C382" s="291">
        <v>404</v>
      </c>
      <c r="D382" s="292">
        <v>179</v>
      </c>
      <c r="E382" s="292">
        <v>450</v>
      </c>
      <c r="F382" s="292">
        <v>366</v>
      </c>
      <c r="G382" s="292">
        <v>267</v>
      </c>
      <c r="H382" s="292">
        <v>466</v>
      </c>
      <c r="I382" s="292">
        <v>424</v>
      </c>
      <c r="J382" s="292">
        <v>181</v>
      </c>
      <c r="K382" s="239">
        <v>512</v>
      </c>
      <c r="L382" s="107"/>
      <c r="M382" s="160"/>
      <c r="N382" s="160"/>
      <c r="O382" s="160"/>
      <c r="P382" s="160"/>
      <c r="Q382" s="160"/>
      <c r="R382" s="160"/>
      <c r="S382" s="160"/>
      <c r="T382" s="160"/>
      <c r="U382" s="232">
        <f t="shared" ref="U382" si="745">STDEV(L381:T381)/SQRT(COUNT(L381:T381))</f>
        <v>169.81035173261833</v>
      </c>
    </row>
    <row r="383" spans="1:21">
      <c r="A383" s="233">
        <v>43728</v>
      </c>
      <c r="B383" s="240">
        <v>2.1683564814814802</v>
      </c>
      <c r="C383" s="291">
        <v>149</v>
      </c>
      <c r="D383" s="292">
        <v>0</v>
      </c>
      <c r="E383" s="292">
        <v>836</v>
      </c>
      <c r="F383" s="292">
        <v>173</v>
      </c>
      <c r="G383" s="292">
        <v>564</v>
      </c>
      <c r="H383" s="292">
        <v>971</v>
      </c>
      <c r="I383" s="292">
        <v>235</v>
      </c>
      <c r="J383" s="292">
        <v>97</v>
      </c>
      <c r="K383" s="239">
        <v>187</v>
      </c>
      <c r="L383" s="107"/>
      <c r="M383" s="160"/>
      <c r="N383" s="160"/>
      <c r="O383" s="160"/>
      <c r="P383" s="160"/>
      <c r="Q383" s="160"/>
      <c r="R383" s="160"/>
      <c r="S383" s="160"/>
      <c r="T383" s="160"/>
      <c r="U383" s="232"/>
    </row>
    <row r="384" spans="1:21">
      <c r="A384" s="233">
        <v>43728</v>
      </c>
      <c r="B384" s="240">
        <v>2.1822453703703699</v>
      </c>
      <c r="C384" s="291">
        <v>614</v>
      </c>
      <c r="D384" s="292">
        <v>337</v>
      </c>
      <c r="E384" s="292">
        <v>231</v>
      </c>
      <c r="F384" s="292">
        <v>563</v>
      </c>
      <c r="G384" s="292">
        <v>489</v>
      </c>
      <c r="H384" s="292">
        <v>416</v>
      </c>
      <c r="I384" s="292">
        <v>93</v>
      </c>
      <c r="J384" s="292">
        <v>274</v>
      </c>
      <c r="K384" s="239">
        <v>58</v>
      </c>
      <c r="L384" s="107">
        <f t="shared" ref="L384:P384" si="746">SUM(C384:C386)</f>
        <v>1491</v>
      </c>
      <c r="M384" s="160">
        <f t="shared" si="746"/>
        <v>807</v>
      </c>
      <c r="N384" s="160">
        <f t="shared" si="746"/>
        <v>1388</v>
      </c>
      <c r="O384" s="160">
        <f t="shared" si="746"/>
        <v>1048</v>
      </c>
      <c r="P384" s="160">
        <f t="shared" si="746"/>
        <v>709</v>
      </c>
      <c r="Q384" s="160">
        <f t="shared" ref="Q384" si="747">SUM(H384:H386)</f>
        <v>980</v>
      </c>
      <c r="R384" s="160">
        <f t="shared" ref="R384" si="748">SUM(I384:I386)</f>
        <v>181</v>
      </c>
      <c r="S384" s="160">
        <f t="shared" ref="S384" si="749">SUM(J384:J386)</f>
        <v>1102</v>
      </c>
      <c r="T384" s="160">
        <f t="shared" ref="T384" si="750">SUM(K384:K386)</f>
        <v>945</v>
      </c>
      <c r="U384" s="232">
        <f t="shared" ref="U384" si="751">AVERAGE(L384:T384)</f>
        <v>961.22222222222217</v>
      </c>
    </row>
    <row r="385" spans="1:21">
      <c r="A385" s="233">
        <v>43728</v>
      </c>
      <c r="B385" s="240">
        <v>2.1961342592592601</v>
      </c>
      <c r="C385" s="291">
        <v>438</v>
      </c>
      <c r="D385" s="292">
        <v>166</v>
      </c>
      <c r="E385" s="292">
        <v>339</v>
      </c>
      <c r="F385" s="292">
        <v>443</v>
      </c>
      <c r="G385" s="292">
        <v>48</v>
      </c>
      <c r="H385" s="292">
        <v>357</v>
      </c>
      <c r="I385" s="292">
        <v>61</v>
      </c>
      <c r="J385" s="292">
        <v>490</v>
      </c>
      <c r="K385" s="239">
        <v>573</v>
      </c>
      <c r="L385" s="107"/>
      <c r="M385" s="160"/>
      <c r="N385" s="160"/>
      <c r="O385" s="160"/>
      <c r="P385" s="160"/>
      <c r="Q385" s="160"/>
      <c r="R385" s="160"/>
      <c r="S385" s="160"/>
      <c r="T385" s="160"/>
      <c r="U385" s="232">
        <f t="shared" ref="U385" si="752">STDEV(L384:T384)/SQRT(COUNT(L384:T384))</f>
        <v>128.39368470296716</v>
      </c>
    </row>
    <row r="386" spans="1:21">
      <c r="A386" s="233">
        <v>43728</v>
      </c>
      <c r="B386" s="240">
        <v>2.21002314814814</v>
      </c>
      <c r="C386" s="291">
        <v>439</v>
      </c>
      <c r="D386" s="292">
        <v>304</v>
      </c>
      <c r="E386" s="292">
        <v>818</v>
      </c>
      <c r="F386" s="292">
        <v>42</v>
      </c>
      <c r="G386" s="292">
        <v>172</v>
      </c>
      <c r="H386" s="292">
        <v>207</v>
      </c>
      <c r="I386" s="292">
        <v>27</v>
      </c>
      <c r="J386" s="292">
        <v>338</v>
      </c>
      <c r="K386" s="239">
        <v>314</v>
      </c>
      <c r="L386" s="107"/>
      <c r="M386" s="160"/>
      <c r="N386" s="160"/>
      <c r="O386" s="160"/>
      <c r="P386" s="160"/>
      <c r="Q386" s="160"/>
      <c r="R386" s="160"/>
      <c r="S386" s="160"/>
      <c r="T386" s="160"/>
      <c r="U386" s="232"/>
    </row>
    <row r="387" spans="1:21">
      <c r="A387" s="233">
        <v>43728</v>
      </c>
      <c r="B387" s="240">
        <v>2.2239120370370302</v>
      </c>
      <c r="C387" s="291">
        <v>624</v>
      </c>
      <c r="D387" s="292">
        <v>402</v>
      </c>
      <c r="E387" s="292">
        <v>90</v>
      </c>
      <c r="F387" s="292">
        <v>950</v>
      </c>
      <c r="G387" s="292">
        <v>351</v>
      </c>
      <c r="H387" s="292">
        <v>91</v>
      </c>
      <c r="I387" s="292">
        <v>469</v>
      </c>
      <c r="J387" s="292">
        <v>359</v>
      </c>
      <c r="K387" s="239">
        <v>388</v>
      </c>
      <c r="L387" s="107">
        <f t="shared" ref="L387:P387" si="753">SUM(C387:C389)</f>
        <v>796</v>
      </c>
      <c r="M387" s="160">
        <f t="shared" si="753"/>
        <v>1078</v>
      </c>
      <c r="N387" s="160">
        <f t="shared" si="753"/>
        <v>1749</v>
      </c>
      <c r="O387" s="160">
        <f t="shared" si="753"/>
        <v>2106</v>
      </c>
      <c r="P387" s="160">
        <f t="shared" si="753"/>
        <v>1576</v>
      </c>
      <c r="Q387" s="160">
        <f t="shared" ref="Q387" si="754">SUM(H387:H389)</f>
        <v>1126</v>
      </c>
      <c r="R387" s="160">
        <f t="shared" ref="R387" si="755">SUM(I387:I389)</f>
        <v>678</v>
      </c>
      <c r="S387" s="160">
        <f t="shared" ref="S387" si="756">SUM(J387:J389)</f>
        <v>543</v>
      </c>
      <c r="T387" s="160">
        <f t="shared" ref="T387" si="757">SUM(K387:K389)</f>
        <v>1045</v>
      </c>
      <c r="U387" s="232">
        <f t="shared" ref="U387" si="758">AVERAGE(L387:T387)</f>
        <v>1188.5555555555557</v>
      </c>
    </row>
    <row r="388" spans="1:21">
      <c r="A388" s="233">
        <v>43728</v>
      </c>
      <c r="B388" s="240">
        <v>2.2378009259259199</v>
      </c>
      <c r="C388" s="291">
        <v>139</v>
      </c>
      <c r="D388" s="292">
        <v>537</v>
      </c>
      <c r="E388" s="292">
        <v>958</v>
      </c>
      <c r="F388" s="292">
        <v>726</v>
      </c>
      <c r="G388" s="292">
        <v>610</v>
      </c>
      <c r="H388" s="292">
        <v>207</v>
      </c>
      <c r="I388" s="292">
        <v>138</v>
      </c>
      <c r="J388" s="292">
        <v>120</v>
      </c>
      <c r="K388" s="239">
        <v>130</v>
      </c>
      <c r="L388" s="107"/>
      <c r="M388" s="160"/>
      <c r="N388" s="160"/>
      <c r="O388" s="160"/>
      <c r="P388" s="160"/>
      <c r="Q388" s="160"/>
      <c r="R388" s="160"/>
      <c r="S388" s="160"/>
      <c r="T388" s="160"/>
      <c r="U388" s="232">
        <f t="shared" ref="U388" si="759">STDEV(L387:T387)/SQRT(COUNT(L387:T387))</f>
        <v>173.7722097005086</v>
      </c>
    </row>
    <row r="389" spans="1:21">
      <c r="A389" s="223">
        <v>43728</v>
      </c>
      <c r="B389" s="235">
        <v>2.2516898148148101</v>
      </c>
      <c r="C389" s="291">
        <v>33</v>
      </c>
      <c r="D389" s="292">
        <v>139</v>
      </c>
      <c r="E389" s="292">
        <v>701</v>
      </c>
      <c r="F389" s="292">
        <v>430</v>
      </c>
      <c r="G389" s="292">
        <v>615</v>
      </c>
      <c r="H389" s="292">
        <v>828</v>
      </c>
      <c r="I389" s="292">
        <v>71</v>
      </c>
      <c r="J389" s="292">
        <v>64</v>
      </c>
      <c r="K389" s="239">
        <v>527</v>
      </c>
      <c r="L389" s="107"/>
      <c r="M389" s="160"/>
      <c r="N389" s="160"/>
      <c r="O389" s="160"/>
      <c r="P389" s="160"/>
      <c r="Q389" s="160"/>
      <c r="R389" s="160"/>
      <c r="S389" s="160"/>
      <c r="T389" s="160"/>
      <c r="U389" s="232"/>
    </row>
    <row r="390" spans="1:21">
      <c r="A390" s="223">
        <v>43728</v>
      </c>
      <c r="B390" s="235">
        <v>2.2655787037036998</v>
      </c>
      <c r="C390" s="291">
        <v>294</v>
      </c>
      <c r="D390" s="292">
        <v>11</v>
      </c>
      <c r="E390" s="292">
        <v>859</v>
      </c>
      <c r="F390" s="292">
        <v>39</v>
      </c>
      <c r="G390" s="292">
        <v>122</v>
      </c>
      <c r="H390" s="292">
        <v>541</v>
      </c>
      <c r="I390" s="292">
        <v>49</v>
      </c>
      <c r="J390" s="292">
        <v>81</v>
      </c>
      <c r="K390" s="239">
        <v>260</v>
      </c>
      <c r="L390" s="107">
        <f t="shared" ref="L390:P390" si="760">SUM(C390:C392)</f>
        <v>650</v>
      </c>
      <c r="M390" s="160">
        <f t="shared" si="760"/>
        <v>43</v>
      </c>
      <c r="N390" s="160">
        <f t="shared" si="760"/>
        <v>2200</v>
      </c>
      <c r="O390" s="160">
        <f t="shared" si="760"/>
        <v>105</v>
      </c>
      <c r="P390" s="160">
        <f t="shared" si="760"/>
        <v>772</v>
      </c>
      <c r="Q390" s="160">
        <f t="shared" ref="Q390" si="761">SUM(H390:H392)</f>
        <v>1154</v>
      </c>
      <c r="R390" s="160">
        <f t="shared" ref="R390" si="762">SUM(I390:I392)</f>
        <v>306</v>
      </c>
      <c r="S390" s="160">
        <f t="shared" ref="S390" si="763">SUM(J390:J392)</f>
        <v>1142</v>
      </c>
      <c r="T390" s="160">
        <f t="shared" ref="T390" si="764">SUM(K390:K392)</f>
        <v>456</v>
      </c>
      <c r="U390" s="232">
        <f t="shared" ref="U390" si="765">AVERAGE(L390:T390)</f>
        <v>758.66666666666663</v>
      </c>
    </row>
    <row r="391" spans="1:21">
      <c r="A391" s="223">
        <v>43728</v>
      </c>
      <c r="B391" s="235">
        <v>2.27946759259259</v>
      </c>
      <c r="C391" s="291">
        <v>231</v>
      </c>
      <c r="D391" s="292">
        <v>32</v>
      </c>
      <c r="E391" s="292">
        <v>1079</v>
      </c>
      <c r="F391" s="292">
        <v>11</v>
      </c>
      <c r="G391" s="292">
        <v>300</v>
      </c>
      <c r="H391" s="292">
        <v>540</v>
      </c>
      <c r="I391" s="292">
        <v>28</v>
      </c>
      <c r="J391" s="292">
        <v>511</v>
      </c>
      <c r="K391" s="239">
        <v>54</v>
      </c>
      <c r="L391" s="107"/>
      <c r="M391" s="160"/>
      <c r="N391" s="160"/>
      <c r="O391" s="160"/>
      <c r="P391" s="160"/>
      <c r="Q391" s="160"/>
      <c r="R391" s="160"/>
      <c r="S391" s="160"/>
      <c r="T391" s="160"/>
      <c r="U391" s="232">
        <f t="shared" ref="U391" si="766">STDEV(L390:T390)/SQRT(COUNT(L390:T390))</f>
        <v>224.49430826736887</v>
      </c>
    </row>
    <row r="392" spans="1:21">
      <c r="A392" s="223">
        <v>43728</v>
      </c>
      <c r="B392" s="235">
        <v>2.2933564814814802</v>
      </c>
      <c r="C392" s="291">
        <v>125</v>
      </c>
      <c r="D392" s="292">
        <v>0</v>
      </c>
      <c r="E392" s="292">
        <v>262</v>
      </c>
      <c r="F392" s="292">
        <v>55</v>
      </c>
      <c r="G392" s="292">
        <v>350</v>
      </c>
      <c r="H392" s="292">
        <v>73</v>
      </c>
      <c r="I392" s="292">
        <v>229</v>
      </c>
      <c r="J392" s="292">
        <v>550</v>
      </c>
      <c r="K392" s="239">
        <v>142</v>
      </c>
      <c r="L392" s="107"/>
      <c r="M392" s="160"/>
      <c r="N392" s="160"/>
      <c r="O392" s="160"/>
      <c r="P392" s="160"/>
      <c r="Q392" s="160"/>
      <c r="R392" s="160"/>
      <c r="S392" s="160"/>
      <c r="T392" s="160"/>
      <c r="U392" s="232"/>
    </row>
    <row r="393" spans="1:21">
      <c r="A393" s="223">
        <v>43728</v>
      </c>
      <c r="B393" s="235">
        <v>2.3072453703703699</v>
      </c>
      <c r="C393" s="291">
        <v>15</v>
      </c>
      <c r="D393" s="292">
        <v>20</v>
      </c>
      <c r="E393" s="292">
        <v>631</v>
      </c>
      <c r="F393" s="292">
        <v>786</v>
      </c>
      <c r="G393" s="292">
        <v>121</v>
      </c>
      <c r="H393" s="292">
        <v>278</v>
      </c>
      <c r="I393" s="292">
        <v>243</v>
      </c>
      <c r="J393" s="292">
        <v>2924</v>
      </c>
      <c r="K393" s="239">
        <v>391</v>
      </c>
      <c r="L393" s="107">
        <f t="shared" ref="L393:P393" si="767">SUM(C393:C395)</f>
        <v>56</v>
      </c>
      <c r="M393" s="160">
        <f t="shared" si="767"/>
        <v>91</v>
      </c>
      <c r="N393" s="160">
        <f t="shared" si="767"/>
        <v>1823</v>
      </c>
      <c r="O393" s="160">
        <f t="shared" si="767"/>
        <v>865</v>
      </c>
      <c r="P393" s="160">
        <f t="shared" si="767"/>
        <v>445</v>
      </c>
      <c r="Q393" s="160">
        <f t="shared" ref="Q393" si="768">SUM(H393:H395)</f>
        <v>546</v>
      </c>
      <c r="R393" s="160">
        <f t="shared" ref="R393" si="769">SUM(I393:I395)</f>
        <v>652</v>
      </c>
      <c r="S393" s="160">
        <f t="shared" ref="S393" si="770">SUM(J393:J395)</f>
        <v>4546</v>
      </c>
      <c r="T393" s="160">
        <f t="shared" ref="T393" si="771">SUM(K393:K395)</f>
        <v>786</v>
      </c>
      <c r="U393" s="232">
        <f t="shared" ref="U393" si="772">AVERAGE(L393:T393)</f>
        <v>1090</v>
      </c>
    </row>
    <row r="394" spans="1:21">
      <c r="A394" s="223">
        <v>43728</v>
      </c>
      <c r="B394" s="235">
        <v>2.3211342592592601</v>
      </c>
      <c r="C394" s="291">
        <v>32</v>
      </c>
      <c r="D394" s="292">
        <v>21</v>
      </c>
      <c r="E394" s="292">
        <v>240</v>
      </c>
      <c r="F394" s="292">
        <v>33</v>
      </c>
      <c r="G394" s="292">
        <v>55</v>
      </c>
      <c r="H394" s="292">
        <v>236</v>
      </c>
      <c r="I394" s="292">
        <v>36</v>
      </c>
      <c r="J394" s="292">
        <v>1351</v>
      </c>
      <c r="K394" s="239">
        <v>375</v>
      </c>
      <c r="L394" s="107"/>
      <c r="M394" s="160"/>
      <c r="N394" s="160"/>
      <c r="O394" s="160"/>
      <c r="P394" s="160"/>
      <c r="Q394" s="160"/>
      <c r="R394" s="160"/>
      <c r="S394" s="160"/>
      <c r="T394" s="160"/>
      <c r="U394" s="232">
        <f t="shared" ref="U394" si="773">STDEV(L393:T393)/SQRT(COUNT(L393:T393))</f>
        <v>465.40346892657436</v>
      </c>
    </row>
    <row r="395" spans="1:21">
      <c r="A395" s="223">
        <v>43728</v>
      </c>
      <c r="B395" s="235">
        <v>2.33502314814814</v>
      </c>
      <c r="C395" s="291">
        <v>9</v>
      </c>
      <c r="D395" s="292">
        <v>50</v>
      </c>
      <c r="E395" s="292">
        <v>952</v>
      </c>
      <c r="F395" s="292">
        <v>46</v>
      </c>
      <c r="G395" s="292">
        <v>269</v>
      </c>
      <c r="H395" s="292">
        <v>32</v>
      </c>
      <c r="I395" s="292">
        <v>373</v>
      </c>
      <c r="J395" s="292">
        <v>271</v>
      </c>
      <c r="K395" s="239">
        <v>20</v>
      </c>
      <c r="L395" s="107"/>
      <c r="M395" s="160"/>
      <c r="N395" s="160"/>
      <c r="O395" s="160"/>
      <c r="P395" s="160"/>
      <c r="Q395" s="160"/>
      <c r="R395" s="160"/>
      <c r="S395" s="160"/>
      <c r="T395" s="160"/>
      <c r="U395" s="232"/>
    </row>
    <row r="396" spans="1:21">
      <c r="A396" s="223">
        <v>43728</v>
      </c>
      <c r="B396" s="235">
        <v>2.3489120370370302</v>
      </c>
      <c r="C396" s="291">
        <v>29</v>
      </c>
      <c r="D396" s="292">
        <v>286</v>
      </c>
      <c r="E396" s="292">
        <v>225</v>
      </c>
      <c r="F396" s="292">
        <v>17</v>
      </c>
      <c r="G396" s="292">
        <v>482</v>
      </c>
      <c r="H396" s="292">
        <v>68</v>
      </c>
      <c r="I396" s="292">
        <v>161</v>
      </c>
      <c r="J396" s="292">
        <v>59</v>
      </c>
      <c r="K396" s="239">
        <v>158</v>
      </c>
      <c r="L396" s="107">
        <f t="shared" ref="L396:P396" si="774">SUM(C396:C398)</f>
        <v>803</v>
      </c>
      <c r="M396" s="160">
        <f t="shared" si="774"/>
        <v>335</v>
      </c>
      <c r="N396" s="160">
        <f t="shared" si="774"/>
        <v>909</v>
      </c>
      <c r="O396" s="160">
        <f t="shared" si="774"/>
        <v>662</v>
      </c>
      <c r="P396" s="160">
        <f t="shared" si="774"/>
        <v>1219</v>
      </c>
      <c r="Q396" s="160">
        <f t="shared" ref="Q396" si="775">SUM(H396:H398)</f>
        <v>821</v>
      </c>
      <c r="R396" s="160">
        <f t="shared" ref="R396" si="776">SUM(I396:I398)</f>
        <v>249</v>
      </c>
      <c r="S396" s="160">
        <f t="shared" ref="S396" si="777">SUM(J396:J398)</f>
        <v>304</v>
      </c>
      <c r="T396" s="160">
        <f t="shared" ref="T396" si="778">SUM(K396:K398)</f>
        <v>764</v>
      </c>
      <c r="U396" s="232">
        <f t="shared" ref="U396" si="779">AVERAGE(L396:T396)</f>
        <v>674</v>
      </c>
    </row>
    <row r="397" spans="1:21">
      <c r="A397" s="223">
        <v>43728</v>
      </c>
      <c r="B397" s="235">
        <v>2.3628009259259199</v>
      </c>
      <c r="C397" s="291">
        <v>436</v>
      </c>
      <c r="D397" s="292">
        <v>24</v>
      </c>
      <c r="E397" s="292">
        <v>157</v>
      </c>
      <c r="F397" s="292">
        <v>311</v>
      </c>
      <c r="G397" s="292">
        <v>659</v>
      </c>
      <c r="H397" s="292">
        <v>134</v>
      </c>
      <c r="I397" s="292">
        <v>53</v>
      </c>
      <c r="J397" s="292">
        <v>187</v>
      </c>
      <c r="K397" s="239">
        <v>519</v>
      </c>
      <c r="L397" s="107"/>
      <c r="M397" s="160"/>
      <c r="N397" s="160"/>
      <c r="O397" s="160"/>
      <c r="P397" s="160"/>
      <c r="Q397" s="160"/>
      <c r="R397" s="160"/>
      <c r="S397" s="160"/>
      <c r="T397" s="160"/>
      <c r="U397" s="232">
        <f t="shared" ref="U397" si="780">STDEV(L396:T396)/SQRT(COUNT(L396:T396))</f>
        <v>107.44443008158011</v>
      </c>
    </row>
    <row r="398" spans="1:21">
      <c r="A398" s="223">
        <v>43728</v>
      </c>
      <c r="B398" s="235">
        <v>2.3766898148148101</v>
      </c>
      <c r="C398" s="291">
        <v>338</v>
      </c>
      <c r="D398" s="292">
        <v>25</v>
      </c>
      <c r="E398" s="292">
        <v>527</v>
      </c>
      <c r="F398" s="292">
        <v>334</v>
      </c>
      <c r="G398" s="292">
        <v>78</v>
      </c>
      <c r="H398" s="292">
        <v>619</v>
      </c>
      <c r="I398" s="292">
        <v>35</v>
      </c>
      <c r="J398" s="292">
        <v>58</v>
      </c>
      <c r="K398" s="239">
        <v>87</v>
      </c>
      <c r="L398" s="107"/>
      <c r="M398" s="160"/>
      <c r="N398" s="160"/>
      <c r="O398" s="160"/>
      <c r="P398" s="160"/>
      <c r="Q398" s="160"/>
      <c r="R398" s="160"/>
      <c r="S398" s="160"/>
      <c r="T398" s="160"/>
      <c r="U398" s="232"/>
    </row>
    <row r="399" spans="1:21">
      <c r="A399" s="223">
        <v>43728</v>
      </c>
      <c r="B399" s="235">
        <v>2.3905787037036998</v>
      </c>
      <c r="C399" s="291">
        <v>185</v>
      </c>
      <c r="D399" s="292">
        <v>112</v>
      </c>
      <c r="E399" s="292">
        <v>462</v>
      </c>
      <c r="F399" s="292">
        <v>51</v>
      </c>
      <c r="G399" s="292">
        <v>51</v>
      </c>
      <c r="H399" s="292">
        <v>102</v>
      </c>
      <c r="I399" s="292">
        <v>176</v>
      </c>
      <c r="J399" s="292">
        <v>222</v>
      </c>
      <c r="K399" s="239">
        <v>71</v>
      </c>
      <c r="L399" s="107">
        <f t="shared" ref="L399:P399" si="781">SUM(C399:C401)</f>
        <v>236</v>
      </c>
      <c r="M399" s="160">
        <f t="shared" si="781"/>
        <v>933</v>
      </c>
      <c r="N399" s="160">
        <f t="shared" si="781"/>
        <v>918</v>
      </c>
      <c r="O399" s="160">
        <f t="shared" si="781"/>
        <v>103</v>
      </c>
      <c r="P399" s="160">
        <f t="shared" si="781"/>
        <v>707</v>
      </c>
      <c r="Q399" s="160">
        <f t="shared" ref="Q399" si="782">SUM(H399:H401)</f>
        <v>629</v>
      </c>
      <c r="R399" s="160">
        <f t="shared" ref="R399" si="783">SUM(I399:I401)</f>
        <v>911</v>
      </c>
      <c r="S399" s="160">
        <f t="shared" ref="S399" si="784">SUM(J399:J401)</f>
        <v>1637</v>
      </c>
      <c r="T399" s="160">
        <f t="shared" ref="T399" si="785">SUM(K399:K401)</f>
        <v>540</v>
      </c>
      <c r="U399" s="232">
        <f t="shared" ref="U399" si="786">AVERAGE(L399:T399)</f>
        <v>734.88888888888891</v>
      </c>
    </row>
    <row r="400" spans="1:21">
      <c r="A400" s="223">
        <v>43728</v>
      </c>
      <c r="B400" s="235">
        <v>2.40446759259259</v>
      </c>
      <c r="C400" s="291">
        <v>10</v>
      </c>
      <c r="D400" s="292">
        <v>471</v>
      </c>
      <c r="E400" s="292">
        <v>113</v>
      </c>
      <c r="F400" s="292">
        <v>23</v>
      </c>
      <c r="G400" s="292">
        <v>510</v>
      </c>
      <c r="H400" s="292">
        <v>57</v>
      </c>
      <c r="I400" s="292">
        <v>708</v>
      </c>
      <c r="J400" s="292">
        <v>718</v>
      </c>
      <c r="K400" s="239">
        <v>67</v>
      </c>
      <c r="L400" s="107"/>
      <c r="M400" s="160"/>
      <c r="N400" s="160"/>
      <c r="O400" s="160"/>
      <c r="P400" s="160"/>
      <c r="Q400" s="160"/>
      <c r="R400" s="160"/>
      <c r="S400" s="160"/>
      <c r="T400" s="160"/>
      <c r="U400" s="232">
        <f t="shared" ref="U400" si="787">STDEV(L399:T399)/SQRT(COUNT(L399:T399))</f>
        <v>149.80278187266791</v>
      </c>
    </row>
    <row r="401" spans="1:21">
      <c r="A401" s="223">
        <v>43728</v>
      </c>
      <c r="B401" s="235">
        <v>2.4183564814814802</v>
      </c>
      <c r="C401" s="291">
        <v>41</v>
      </c>
      <c r="D401" s="292">
        <v>350</v>
      </c>
      <c r="E401" s="292">
        <v>343</v>
      </c>
      <c r="F401" s="292">
        <v>29</v>
      </c>
      <c r="G401" s="292">
        <v>146</v>
      </c>
      <c r="H401" s="292">
        <v>470</v>
      </c>
      <c r="I401" s="292">
        <v>27</v>
      </c>
      <c r="J401" s="292">
        <v>697</v>
      </c>
      <c r="K401" s="239">
        <v>402</v>
      </c>
      <c r="L401" s="107"/>
      <c r="M401" s="160"/>
      <c r="N401" s="160"/>
      <c r="O401" s="160"/>
      <c r="P401" s="160"/>
      <c r="Q401" s="160"/>
      <c r="R401" s="160"/>
      <c r="S401" s="160"/>
      <c r="T401" s="160"/>
      <c r="U401" s="232"/>
    </row>
    <row r="402" spans="1:21">
      <c r="A402" s="223">
        <v>43728</v>
      </c>
      <c r="B402" s="235">
        <v>2.4322453703703699</v>
      </c>
      <c r="C402" s="291">
        <v>137</v>
      </c>
      <c r="D402" s="292">
        <v>11</v>
      </c>
      <c r="E402" s="292">
        <v>1127</v>
      </c>
      <c r="F402" s="292">
        <v>331</v>
      </c>
      <c r="G402" s="292">
        <v>50</v>
      </c>
      <c r="H402" s="292">
        <v>696</v>
      </c>
      <c r="I402" s="292">
        <v>51</v>
      </c>
      <c r="J402" s="292">
        <v>258</v>
      </c>
      <c r="K402" s="239">
        <v>62</v>
      </c>
      <c r="L402" s="107">
        <f t="shared" ref="L402:P402" si="788">SUM(C402:C404)</f>
        <v>151</v>
      </c>
      <c r="M402" s="160">
        <f t="shared" si="788"/>
        <v>111</v>
      </c>
      <c r="N402" s="160">
        <f t="shared" si="788"/>
        <v>1522</v>
      </c>
      <c r="O402" s="160">
        <f t="shared" si="788"/>
        <v>804</v>
      </c>
      <c r="P402" s="160">
        <f t="shared" si="788"/>
        <v>407</v>
      </c>
      <c r="Q402" s="160">
        <f t="shared" ref="Q402" si="789">SUM(H402:H404)</f>
        <v>1303</v>
      </c>
      <c r="R402" s="160">
        <f t="shared" ref="R402" si="790">SUM(I402:I404)</f>
        <v>706</v>
      </c>
      <c r="S402" s="160">
        <f t="shared" ref="S402" si="791">SUM(J402:J404)</f>
        <v>350</v>
      </c>
      <c r="T402" s="160">
        <f t="shared" ref="T402" si="792">SUM(K402:K404)</f>
        <v>253</v>
      </c>
      <c r="U402" s="232">
        <f t="shared" ref="U402" si="793">AVERAGE(L402:T402)</f>
        <v>623</v>
      </c>
    </row>
    <row r="403" spans="1:21">
      <c r="A403" s="223">
        <v>43728</v>
      </c>
      <c r="B403" s="235">
        <v>2.4461342592592592</v>
      </c>
      <c r="C403" s="291">
        <v>7</v>
      </c>
      <c r="D403" s="292">
        <v>4</v>
      </c>
      <c r="E403" s="292">
        <v>100</v>
      </c>
      <c r="F403" s="292">
        <v>444</v>
      </c>
      <c r="G403" s="292">
        <v>323</v>
      </c>
      <c r="H403" s="292">
        <v>312</v>
      </c>
      <c r="I403" s="292">
        <v>331</v>
      </c>
      <c r="J403" s="292">
        <v>46</v>
      </c>
      <c r="K403" s="239">
        <v>113</v>
      </c>
      <c r="L403" s="107"/>
      <c r="M403" s="160"/>
      <c r="N403" s="160"/>
      <c r="O403" s="160"/>
      <c r="P403" s="160"/>
      <c r="Q403" s="160"/>
      <c r="R403" s="160"/>
      <c r="S403" s="160"/>
      <c r="T403" s="160"/>
      <c r="U403" s="232">
        <f t="shared" ref="U403" si="794">STDEV(L402:T402)/SQRT(COUNT(L402:T402))</f>
        <v>168.87141722492754</v>
      </c>
    </row>
    <row r="404" spans="1:21">
      <c r="A404" s="223">
        <v>43728</v>
      </c>
      <c r="B404" s="235">
        <v>2.46002314814814</v>
      </c>
      <c r="C404" s="291">
        <v>7</v>
      </c>
      <c r="D404" s="292">
        <v>96</v>
      </c>
      <c r="E404" s="292">
        <v>295</v>
      </c>
      <c r="F404" s="292">
        <v>29</v>
      </c>
      <c r="G404" s="292">
        <v>34</v>
      </c>
      <c r="H404" s="292">
        <v>295</v>
      </c>
      <c r="I404" s="292">
        <v>324</v>
      </c>
      <c r="J404" s="292">
        <v>46</v>
      </c>
      <c r="K404" s="239">
        <v>78</v>
      </c>
      <c r="L404" s="107"/>
      <c r="M404" s="160"/>
      <c r="N404" s="160"/>
      <c r="O404" s="160"/>
      <c r="P404" s="160"/>
      <c r="Q404" s="160"/>
      <c r="R404" s="160"/>
      <c r="S404" s="160"/>
      <c r="T404" s="160"/>
      <c r="U404" s="232"/>
    </row>
    <row r="405" spans="1:21">
      <c r="A405" s="223">
        <v>43728</v>
      </c>
      <c r="B405" s="235">
        <v>2.4739120370370302</v>
      </c>
      <c r="C405" s="291">
        <v>194</v>
      </c>
      <c r="D405" s="292">
        <v>205</v>
      </c>
      <c r="E405" s="292">
        <v>300</v>
      </c>
      <c r="F405" s="292">
        <v>17</v>
      </c>
      <c r="G405" s="292">
        <v>24</v>
      </c>
      <c r="H405" s="292">
        <v>307</v>
      </c>
      <c r="I405" s="292">
        <v>42</v>
      </c>
      <c r="J405" s="292">
        <v>563</v>
      </c>
      <c r="K405" s="239">
        <v>29</v>
      </c>
      <c r="L405" s="107">
        <f t="shared" ref="L405:P405" si="795">SUM(C405:C407)</f>
        <v>1123</v>
      </c>
      <c r="M405" s="160">
        <f t="shared" si="795"/>
        <v>363</v>
      </c>
      <c r="N405" s="160">
        <f t="shared" si="795"/>
        <v>1210</v>
      </c>
      <c r="O405" s="160">
        <f t="shared" si="795"/>
        <v>414</v>
      </c>
      <c r="P405" s="160">
        <f t="shared" si="795"/>
        <v>833</v>
      </c>
      <c r="Q405" s="160">
        <f t="shared" ref="Q405" si="796">SUM(H405:H407)</f>
        <v>494</v>
      </c>
      <c r="R405" s="160">
        <f t="shared" ref="R405" si="797">SUM(I405:I407)</f>
        <v>123</v>
      </c>
      <c r="S405" s="160">
        <f t="shared" ref="S405" si="798">SUM(J405:J407)</f>
        <v>2025</v>
      </c>
      <c r="T405" s="160">
        <f t="shared" ref="T405" si="799">SUM(K405:K407)</f>
        <v>762</v>
      </c>
      <c r="U405" s="232">
        <f t="shared" ref="U405" si="800">AVERAGE(L405:T405)</f>
        <v>816.33333333333337</v>
      </c>
    </row>
    <row r="406" spans="1:21">
      <c r="A406" s="223">
        <v>43728</v>
      </c>
      <c r="B406" s="235">
        <v>2.4878009259259199</v>
      </c>
      <c r="C406" s="291">
        <v>770</v>
      </c>
      <c r="D406" s="292">
        <v>11</v>
      </c>
      <c r="E406" s="292">
        <v>98</v>
      </c>
      <c r="F406" s="292">
        <v>61</v>
      </c>
      <c r="G406" s="292">
        <v>647</v>
      </c>
      <c r="H406" s="292">
        <v>84</v>
      </c>
      <c r="I406" s="292">
        <v>30</v>
      </c>
      <c r="J406" s="292">
        <v>1235</v>
      </c>
      <c r="K406" s="239">
        <v>534</v>
      </c>
      <c r="L406" s="107"/>
      <c r="M406" s="160"/>
      <c r="N406" s="160"/>
      <c r="O406" s="160"/>
      <c r="P406" s="160"/>
      <c r="Q406" s="160"/>
      <c r="R406" s="160"/>
      <c r="S406" s="160"/>
      <c r="T406" s="160"/>
      <c r="U406" s="232">
        <f t="shared" ref="U406" si="801">STDEV(L405:T405)/SQRT(COUNT(L405:T405))</f>
        <v>192.39412672948205</v>
      </c>
    </row>
    <row r="407" spans="1:21">
      <c r="A407" s="223">
        <v>43728</v>
      </c>
      <c r="B407" s="235">
        <v>2.5016898148148101</v>
      </c>
      <c r="C407" s="291">
        <v>159</v>
      </c>
      <c r="D407" s="292">
        <v>147</v>
      </c>
      <c r="E407" s="292">
        <v>812</v>
      </c>
      <c r="F407" s="292">
        <v>336</v>
      </c>
      <c r="G407" s="292">
        <v>162</v>
      </c>
      <c r="H407" s="292">
        <v>103</v>
      </c>
      <c r="I407" s="292">
        <v>51</v>
      </c>
      <c r="J407" s="292">
        <v>227</v>
      </c>
      <c r="K407" s="239">
        <v>199</v>
      </c>
      <c r="L407" s="107"/>
      <c r="M407" s="160"/>
      <c r="N407" s="160"/>
      <c r="O407" s="160"/>
      <c r="P407" s="160"/>
      <c r="Q407" s="160"/>
      <c r="R407" s="160"/>
      <c r="S407" s="160"/>
      <c r="T407" s="160"/>
      <c r="U407" s="232"/>
    </row>
    <row r="408" spans="1:21">
      <c r="A408" s="223">
        <v>43728</v>
      </c>
      <c r="B408" s="235">
        <v>2.5155787037036998</v>
      </c>
      <c r="C408" s="291">
        <v>1</v>
      </c>
      <c r="D408" s="292">
        <v>164</v>
      </c>
      <c r="E408" s="292">
        <v>618</v>
      </c>
      <c r="F408" s="292">
        <v>50</v>
      </c>
      <c r="G408" s="292">
        <v>46</v>
      </c>
      <c r="H408" s="292">
        <v>98</v>
      </c>
      <c r="I408" s="292">
        <v>727</v>
      </c>
      <c r="J408" s="292">
        <v>38</v>
      </c>
      <c r="K408" s="239">
        <v>46</v>
      </c>
      <c r="L408" s="107">
        <f t="shared" ref="L408:P408" si="802">SUM(C408:C410)</f>
        <v>260</v>
      </c>
      <c r="M408" s="160">
        <f t="shared" si="802"/>
        <v>356</v>
      </c>
      <c r="N408" s="160">
        <f t="shared" si="802"/>
        <v>808</v>
      </c>
      <c r="O408" s="160">
        <f t="shared" si="802"/>
        <v>644</v>
      </c>
      <c r="P408" s="160">
        <f t="shared" si="802"/>
        <v>881</v>
      </c>
      <c r="Q408" s="160">
        <f t="shared" ref="Q408" si="803">SUM(H408:H410)</f>
        <v>1769</v>
      </c>
      <c r="R408" s="160">
        <f t="shared" ref="R408" si="804">SUM(I408:I410)</f>
        <v>891</v>
      </c>
      <c r="S408" s="160">
        <f t="shared" ref="S408" si="805">SUM(J408:J410)</f>
        <v>223</v>
      </c>
      <c r="T408" s="160">
        <f t="shared" ref="T408" si="806">SUM(K408:K410)</f>
        <v>328</v>
      </c>
      <c r="U408" s="232">
        <f t="shared" ref="U408" si="807">AVERAGE(L408:T408)</f>
        <v>684.44444444444446</v>
      </c>
    </row>
    <row r="409" spans="1:21">
      <c r="A409" s="223">
        <v>43728</v>
      </c>
      <c r="B409" s="235">
        <v>2.52946759259259</v>
      </c>
      <c r="C409" s="291">
        <v>14</v>
      </c>
      <c r="D409" s="292">
        <v>19</v>
      </c>
      <c r="E409" s="292">
        <v>91</v>
      </c>
      <c r="F409" s="292">
        <v>15</v>
      </c>
      <c r="G409" s="292">
        <v>766</v>
      </c>
      <c r="H409" s="292">
        <v>993</v>
      </c>
      <c r="I409" s="292">
        <v>24</v>
      </c>
      <c r="J409" s="292">
        <v>51</v>
      </c>
      <c r="K409" s="239">
        <v>192</v>
      </c>
      <c r="L409" s="107"/>
      <c r="M409" s="160"/>
      <c r="N409" s="160"/>
      <c r="O409" s="160"/>
      <c r="P409" s="160"/>
      <c r="Q409" s="160"/>
      <c r="R409" s="160"/>
      <c r="S409" s="160"/>
      <c r="T409" s="160"/>
      <c r="U409" s="232">
        <f t="shared" ref="U409" si="808">STDEV(L408:T408)/SQRT(COUNT(L408:T408))</f>
        <v>162.55230876988415</v>
      </c>
    </row>
    <row r="410" spans="1:21">
      <c r="A410" s="223">
        <v>43728</v>
      </c>
      <c r="B410" s="235">
        <v>2.5433564814814802</v>
      </c>
      <c r="C410" s="291">
        <v>245</v>
      </c>
      <c r="D410" s="292">
        <v>173</v>
      </c>
      <c r="E410" s="292">
        <v>99</v>
      </c>
      <c r="F410" s="292">
        <v>579</v>
      </c>
      <c r="G410" s="292">
        <v>69</v>
      </c>
      <c r="H410" s="292">
        <v>678</v>
      </c>
      <c r="I410" s="292">
        <v>140</v>
      </c>
      <c r="J410" s="292">
        <v>134</v>
      </c>
      <c r="K410" s="239">
        <v>90</v>
      </c>
      <c r="L410" s="107"/>
      <c r="M410" s="160"/>
      <c r="N410" s="160"/>
      <c r="O410" s="160"/>
      <c r="P410" s="160"/>
      <c r="Q410" s="160"/>
      <c r="R410" s="160"/>
      <c r="S410" s="160"/>
      <c r="T410" s="160"/>
      <c r="U410" s="232"/>
    </row>
    <row r="411" spans="1:21">
      <c r="A411" s="223">
        <v>43728</v>
      </c>
      <c r="B411" s="235">
        <v>2.5572453703703699</v>
      </c>
      <c r="C411" s="291">
        <v>10</v>
      </c>
      <c r="D411" s="292">
        <v>93</v>
      </c>
      <c r="E411" s="292">
        <v>1021</v>
      </c>
      <c r="F411" s="292">
        <v>564</v>
      </c>
      <c r="G411" s="292">
        <v>362</v>
      </c>
      <c r="H411" s="292">
        <v>137</v>
      </c>
      <c r="I411" s="292">
        <v>352</v>
      </c>
      <c r="J411" s="292">
        <v>152</v>
      </c>
      <c r="K411" s="239">
        <v>37</v>
      </c>
      <c r="L411" s="107">
        <f t="shared" ref="L411:P411" si="809">SUM(C411:C413)</f>
        <v>56</v>
      </c>
      <c r="M411" s="160">
        <f t="shared" si="809"/>
        <v>117</v>
      </c>
      <c r="N411" s="160">
        <f t="shared" si="809"/>
        <v>1752</v>
      </c>
      <c r="O411" s="160">
        <f t="shared" si="809"/>
        <v>653</v>
      </c>
      <c r="P411" s="160">
        <f t="shared" si="809"/>
        <v>852</v>
      </c>
      <c r="Q411" s="160">
        <f t="shared" ref="Q411" si="810">SUM(H411:H413)</f>
        <v>952</v>
      </c>
      <c r="R411" s="160">
        <f t="shared" ref="R411" si="811">SUM(I411:I413)</f>
        <v>419</v>
      </c>
      <c r="S411" s="160">
        <f t="shared" ref="S411" si="812">SUM(J411:J413)</f>
        <v>995</v>
      </c>
      <c r="T411" s="160">
        <f t="shared" ref="T411" si="813">SUM(K411:K413)</f>
        <v>910</v>
      </c>
      <c r="U411" s="232">
        <f t="shared" ref="U411" si="814">AVERAGE(L411:T411)</f>
        <v>745.11111111111109</v>
      </c>
    </row>
    <row r="412" spans="1:21">
      <c r="A412" s="223">
        <v>43728</v>
      </c>
      <c r="B412" s="235">
        <v>2.5711342592592499</v>
      </c>
      <c r="C412" s="291">
        <v>16</v>
      </c>
      <c r="D412" s="292">
        <v>16</v>
      </c>
      <c r="E412" s="292">
        <v>150</v>
      </c>
      <c r="F412" s="292">
        <v>45</v>
      </c>
      <c r="G412" s="292">
        <v>437</v>
      </c>
      <c r="H412" s="292">
        <v>140</v>
      </c>
      <c r="I412" s="292">
        <v>20</v>
      </c>
      <c r="J412" s="292">
        <v>552</v>
      </c>
      <c r="K412" s="239">
        <v>223</v>
      </c>
      <c r="L412" s="107"/>
      <c r="M412" s="160"/>
      <c r="N412" s="160"/>
      <c r="O412" s="160"/>
      <c r="P412" s="160"/>
      <c r="Q412" s="160"/>
      <c r="R412" s="160"/>
      <c r="S412" s="160"/>
      <c r="T412" s="160"/>
      <c r="U412" s="232">
        <f t="shared" ref="U412" si="815">STDEV(L411:T411)/SQRT(COUNT(L411:T411))</f>
        <v>172.47853686477151</v>
      </c>
    </row>
    <row r="413" spans="1:21">
      <c r="A413" s="223">
        <v>43728</v>
      </c>
      <c r="B413" s="235">
        <v>2.58502314814814</v>
      </c>
      <c r="C413" s="291">
        <v>30</v>
      </c>
      <c r="D413" s="292">
        <v>8</v>
      </c>
      <c r="E413" s="292">
        <v>581</v>
      </c>
      <c r="F413" s="292">
        <v>44</v>
      </c>
      <c r="G413" s="292">
        <v>53</v>
      </c>
      <c r="H413" s="292">
        <v>675</v>
      </c>
      <c r="I413" s="292">
        <v>47</v>
      </c>
      <c r="J413" s="292">
        <v>291</v>
      </c>
      <c r="K413" s="239">
        <v>650</v>
      </c>
      <c r="L413" s="107"/>
      <c r="M413" s="160"/>
      <c r="N413" s="160"/>
      <c r="O413" s="160"/>
      <c r="P413" s="160"/>
      <c r="Q413" s="160"/>
      <c r="R413" s="160"/>
      <c r="S413" s="160"/>
      <c r="T413" s="160"/>
      <c r="U413" s="232"/>
    </row>
    <row r="414" spans="1:21">
      <c r="A414" s="223">
        <v>43728</v>
      </c>
      <c r="B414" s="235">
        <v>2.5989120370370302</v>
      </c>
      <c r="C414" s="291">
        <v>95</v>
      </c>
      <c r="D414" s="292">
        <v>274</v>
      </c>
      <c r="E414" s="292">
        <v>1028</v>
      </c>
      <c r="F414" s="292">
        <v>49</v>
      </c>
      <c r="G414" s="292">
        <v>254</v>
      </c>
      <c r="H414" s="292">
        <v>129</v>
      </c>
      <c r="I414" s="292">
        <v>118</v>
      </c>
      <c r="J414" s="292">
        <v>74</v>
      </c>
      <c r="K414" s="239">
        <v>53</v>
      </c>
      <c r="L414" s="107">
        <f t="shared" ref="L414:P414" si="816">SUM(C414:C416)</f>
        <v>454</v>
      </c>
      <c r="M414" s="160">
        <f t="shared" si="816"/>
        <v>720</v>
      </c>
      <c r="N414" s="160">
        <f t="shared" si="816"/>
        <v>2675</v>
      </c>
      <c r="O414" s="160">
        <f t="shared" si="816"/>
        <v>213</v>
      </c>
      <c r="P414" s="160">
        <f t="shared" si="816"/>
        <v>567</v>
      </c>
      <c r="Q414" s="160">
        <f t="shared" ref="Q414" si="817">SUM(H414:H416)</f>
        <v>663</v>
      </c>
      <c r="R414" s="160">
        <f t="shared" ref="R414" si="818">SUM(I414:I416)</f>
        <v>959</v>
      </c>
      <c r="S414" s="160">
        <f t="shared" ref="S414" si="819">SUM(J414:J416)</f>
        <v>196</v>
      </c>
      <c r="T414" s="160">
        <f t="shared" ref="T414" si="820">SUM(K414:K416)</f>
        <v>135</v>
      </c>
      <c r="U414" s="232">
        <f t="shared" ref="U414" si="821">AVERAGE(L414:T414)</f>
        <v>731.33333333333337</v>
      </c>
    </row>
    <row r="415" spans="1:21">
      <c r="A415" s="223">
        <v>43728</v>
      </c>
      <c r="B415" s="235">
        <v>2.6128009259259199</v>
      </c>
      <c r="C415" s="291">
        <v>349</v>
      </c>
      <c r="D415" s="292">
        <v>444</v>
      </c>
      <c r="E415" s="292">
        <v>1456</v>
      </c>
      <c r="F415" s="292">
        <v>147</v>
      </c>
      <c r="G415" s="292">
        <v>296</v>
      </c>
      <c r="H415" s="292">
        <v>413</v>
      </c>
      <c r="I415" s="292">
        <v>635</v>
      </c>
      <c r="J415" s="292">
        <v>74</v>
      </c>
      <c r="K415" s="239">
        <v>31</v>
      </c>
      <c r="L415" s="107"/>
      <c r="M415" s="160"/>
      <c r="N415" s="160"/>
      <c r="O415" s="160"/>
      <c r="P415" s="160"/>
      <c r="Q415" s="160"/>
      <c r="R415" s="160"/>
      <c r="S415" s="160"/>
      <c r="T415" s="160"/>
      <c r="U415" s="232">
        <f t="shared" ref="U415" si="822">STDEV(L414:T414)/SQRT(COUNT(L414:T414))</f>
        <v>259.52023042529845</v>
      </c>
    </row>
    <row r="416" spans="1:21">
      <c r="A416" s="223">
        <v>43728</v>
      </c>
      <c r="B416" s="235">
        <v>2.6266898148148101</v>
      </c>
      <c r="C416" s="291">
        <v>10</v>
      </c>
      <c r="D416" s="292">
        <v>2</v>
      </c>
      <c r="E416" s="292">
        <v>191</v>
      </c>
      <c r="F416" s="292">
        <v>17</v>
      </c>
      <c r="G416" s="292">
        <v>17</v>
      </c>
      <c r="H416" s="292">
        <v>121</v>
      </c>
      <c r="I416" s="292">
        <v>206</v>
      </c>
      <c r="J416" s="292">
        <v>48</v>
      </c>
      <c r="K416" s="239">
        <v>51</v>
      </c>
      <c r="L416" s="107"/>
      <c r="M416" s="160"/>
      <c r="N416" s="160"/>
      <c r="O416" s="160"/>
      <c r="P416" s="160"/>
      <c r="Q416" s="160"/>
      <c r="R416" s="160"/>
      <c r="S416" s="160"/>
      <c r="T416" s="160"/>
      <c r="U416" s="232"/>
    </row>
    <row r="417" spans="1:21">
      <c r="A417" s="223">
        <v>43728</v>
      </c>
      <c r="B417" s="235">
        <v>2.6405787037036998</v>
      </c>
      <c r="C417" s="291">
        <v>20</v>
      </c>
      <c r="D417" s="292">
        <v>4</v>
      </c>
      <c r="E417" s="292">
        <v>590</v>
      </c>
      <c r="F417" s="292">
        <v>305</v>
      </c>
      <c r="G417" s="292">
        <v>300</v>
      </c>
      <c r="H417" s="292">
        <v>69</v>
      </c>
      <c r="I417" s="292">
        <v>32</v>
      </c>
      <c r="J417" s="292">
        <v>0</v>
      </c>
      <c r="K417" s="239">
        <v>282</v>
      </c>
      <c r="L417" s="107">
        <f t="shared" ref="L417:P417" si="823">SUM(C417:C419)</f>
        <v>675</v>
      </c>
      <c r="M417" s="160">
        <f t="shared" si="823"/>
        <v>51</v>
      </c>
      <c r="N417" s="160">
        <f t="shared" si="823"/>
        <v>1481</v>
      </c>
      <c r="O417" s="160">
        <f t="shared" si="823"/>
        <v>1010</v>
      </c>
      <c r="P417" s="160">
        <f t="shared" si="823"/>
        <v>895</v>
      </c>
      <c r="Q417" s="160">
        <f t="shared" ref="Q417" si="824">SUM(H417:H419)</f>
        <v>1451</v>
      </c>
      <c r="R417" s="160">
        <f t="shared" ref="R417" si="825">SUM(I417:I419)</f>
        <v>138</v>
      </c>
      <c r="S417" s="160">
        <f t="shared" ref="S417" si="826">SUM(J417:J419)</f>
        <v>991</v>
      </c>
      <c r="T417" s="160">
        <f t="shared" ref="T417" si="827">SUM(K417:K419)</f>
        <v>959</v>
      </c>
      <c r="U417" s="232">
        <f t="shared" ref="U417" si="828">AVERAGE(L417:T417)</f>
        <v>850.11111111111109</v>
      </c>
    </row>
    <row r="418" spans="1:21">
      <c r="A418" s="223">
        <v>43728</v>
      </c>
      <c r="B418" s="235">
        <v>2.65446759259259</v>
      </c>
      <c r="C418" s="291">
        <v>416</v>
      </c>
      <c r="D418" s="292">
        <v>29</v>
      </c>
      <c r="E418" s="292">
        <v>748</v>
      </c>
      <c r="F418" s="292">
        <v>635</v>
      </c>
      <c r="G418" s="292">
        <v>45</v>
      </c>
      <c r="H418" s="292">
        <v>833</v>
      </c>
      <c r="I418" s="292">
        <v>30</v>
      </c>
      <c r="J418" s="292">
        <v>16</v>
      </c>
      <c r="K418" s="239">
        <v>649</v>
      </c>
      <c r="L418" s="107"/>
      <c r="M418" s="160"/>
      <c r="N418" s="160"/>
      <c r="O418" s="160"/>
      <c r="P418" s="160"/>
      <c r="Q418" s="160"/>
      <c r="R418" s="160"/>
      <c r="S418" s="160"/>
      <c r="T418" s="160"/>
      <c r="U418" s="232">
        <f t="shared" ref="U418" si="829">STDEV(L417:T417)/SQRT(COUNT(L417:T417))</f>
        <v>166.44647491715071</v>
      </c>
    </row>
    <row r="419" spans="1:21">
      <c r="A419" s="223">
        <v>43728</v>
      </c>
      <c r="B419" s="235">
        <v>1.66835648148148</v>
      </c>
      <c r="C419" s="241">
        <v>239</v>
      </c>
      <c r="D419" s="242">
        <v>18</v>
      </c>
      <c r="E419" s="242">
        <v>143</v>
      </c>
      <c r="F419" s="242">
        <v>70</v>
      </c>
      <c r="G419" s="242">
        <v>550</v>
      </c>
      <c r="H419" s="242">
        <v>549</v>
      </c>
      <c r="I419" s="242">
        <v>76</v>
      </c>
      <c r="J419" s="242">
        <v>975</v>
      </c>
      <c r="K419" s="293">
        <v>28</v>
      </c>
      <c r="L419" s="406"/>
      <c r="M419" s="406"/>
      <c r="N419" s="406"/>
      <c r="O419" s="406"/>
      <c r="P419" s="406"/>
      <c r="Q419" s="406"/>
      <c r="R419" s="406"/>
      <c r="S419" s="406"/>
      <c r="T419" s="406"/>
      <c r="U419" s="407"/>
    </row>
  </sheetData>
  <sheetProtection algorithmName="SHA-512" hashValue="aY0mstLf8Y9yoAykPyAxm9pmrREdCQqw+Jal9uX9HsVOVlXW+ZrEhlEcpgSz2vAUHFXAVNp3cWfPhRytOQ+rYQ==" saltValue="gwSr9JBuavbt7fAD8/Utmg==" spinCount="100000" sheet="1" objects="1" scenarios="1"/>
  <mergeCells count="15">
    <mergeCell ref="A2:V2"/>
    <mergeCell ref="A3:V3"/>
    <mergeCell ref="A4:V4"/>
    <mergeCell ref="A6:V6"/>
    <mergeCell ref="E30:G30"/>
    <mergeCell ref="H30:J30"/>
    <mergeCell ref="K30:M30"/>
    <mergeCell ref="A8:G8"/>
    <mergeCell ref="H8:N8"/>
    <mergeCell ref="O8:W8"/>
    <mergeCell ref="O21:W21"/>
    <mergeCell ref="A29:C29"/>
    <mergeCell ref="N30:P30"/>
    <mergeCell ref="Q30:S30"/>
    <mergeCell ref="T30:V30"/>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7" width="9.1796875" style="55"/>
    <col min="8" max="12" width="9.1796875" style="55" customWidth="1"/>
    <col min="13" max="22" width="9.1796875" style="55"/>
    <col min="23" max="35" width="9.1796875" style="55" customWidth="1"/>
    <col min="36"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c r="A25" s="41"/>
      <c r="B25" s="7"/>
      <c r="C25" s="7"/>
      <c r="D25" s="7"/>
      <c r="E25" s="7"/>
      <c r="F25" s="7"/>
      <c r="G25" s="7"/>
      <c r="H25" s="41"/>
      <c r="I25" s="7"/>
      <c r="J25" s="7"/>
      <c r="K25" s="13" t="s">
        <v>122</v>
      </c>
      <c r="L25" s="7"/>
      <c r="M25" s="37"/>
      <c r="N25" s="36"/>
      <c r="O25" s="41"/>
      <c r="P25" s="7"/>
      <c r="Q25" s="7"/>
      <c r="R25" s="7"/>
      <c r="S25" s="7"/>
      <c r="T25" s="7"/>
      <c r="U25" s="7"/>
      <c r="V25" s="7"/>
      <c r="W25" s="47"/>
    </row>
    <row r="26" spans="1:23">
      <c r="A26" s="14"/>
      <c r="B26" s="48"/>
      <c r="C26" s="48"/>
      <c r="D26" s="48"/>
      <c r="E26" s="49"/>
      <c r="F26" s="48"/>
      <c r="G26" s="48"/>
      <c r="H26" s="50"/>
      <c r="I26" s="48"/>
      <c r="J26" s="51"/>
      <c r="K26" s="48"/>
      <c r="L26" s="52"/>
      <c r="M26" s="52"/>
      <c r="N26" s="52"/>
      <c r="O26" s="53"/>
      <c r="P26" s="15"/>
      <c r="Q26" s="16"/>
      <c r="R26" s="48"/>
      <c r="S26" s="48"/>
      <c r="T26" s="48"/>
      <c r="U26" s="48"/>
      <c r="V26" s="48"/>
      <c r="W26" s="54"/>
    </row>
    <row r="27" spans="1:23">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47">
        <f>SUM(L$66:L$101)</f>
        <v>13399</v>
      </c>
      <c r="F32" s="147">
        <f>SUM(L$102:L$137)</f>
        <v>2785</v>
      </c>
      <c r="G32" s="148">
        <f>SUM(L$66:L$137)</f>
        <v>16184</v>
      </c>
      <c r="H32" s="149">
        <f>SUM(L$138:L$173)</f>
        <v>7719</v>
      </c>
      <c r="I32" s="147">
        <f>SUM(L$174:L$209)</f>
        <v>2964</v>
      </c>
      <c r="J32" s="148">
        <f>SUM(L$138:L$209)</f>
        <v>10683</v>
      </c>
      <c r="K32" s="149">
        <f>SUM(L$210:L$245)</f>
        <v>4883</v>
      </c>
      <c r="L32" s="147">
        <f>SUM(L$246:L$281)</f>
        <v>4070</v>
      </c>
      <c r="M32" s="148">
        <f>SUM(L$210:L$281)</f>
        <v>8953</v>
      </c>
      <c r="N32" s="149">
        <f>SUM(L282:L317)</f>
        <v>4433</v>
      </c>
      <c r="O32" s="147">
        <f>SUM(L318:L352)</f>
        <v>2975</v>
      </c>
      <c r="P32" s="148">
        <f>SUM(L282:L352)</f>
        <v>7408</v>
      </c>
      <c r="Q32" s="149">
        <f>SUM(L353:L388)</f>
        <v>4377</v>
      </c>
      <c r="R32" s="147">
        <f>SUM(L389:L419)</f>
        <v>832</v>
      </c>
      <c r="S32" s="148">
        <f>SUM(L353:L419)</f>
        <v>5209</v>
      </c>
      <c r="T32" s="149"/>
      <c r="U32" s="147"/>
      <c r="V32" s="150"/>
      <c r="W32" s="135"/>
    </row>
    <row r="33" spans="1:23" ht="12.75" customHeight="1">
      <c r="A33" s="136"/>
      <c r="B33" s="134"/>
      <c r="C33" s="264">
        <f>'VO2 Raw '!C33</f>
        <v>1</v>
      </c>
      <c r="D33" s="265">
        <f>'Body Composition'!D31</f>
        <v>306</v>
      </c>
      <c r="E33" s="153">
        <f>SUM(M$66:M$101)</f>
        <v>17029</v>
      </c>
      <c r="F33" s="153">
        <f>SUM(M$102:M$137)</f>
        <v>3923</v>
      </c>
      <c r="G33" s="154">
        <f>SUM(M$66:M$137)</f>
        <v>20952</v>
      </c>
      <c r="H33" s="155">
        <f>SUM(M$138:M$173)</f>
        <v>8064</v>
      </c>
      <c r="I33" s="153">
        <f>SUM(M$174:M$209)</f>
        <v>2814</v>
      </c>
      <c r="J33" s="154">
        <f>SUM(M$138:M$209)</f>
        <v>10878</v>
      </c>
      <c r="K33" s="155">
        <f>SUM(M$210:M$245)</f>
        <v>3581</v>
      </c>
      <c r="L33" s="153">
        <f>SUM(M$246:M$281)</f>
        <v>3146</v>
      </c>
      <c r="M33" s="154">
        <f>SUM(M$210:M$281)</f>
        <v>6727</v>
      </c>
      <c r="N33" s="155">
        <f>SUM(M282:M317)</f>
        <v>3480</v>
      </c>
      <c r="O33" s="153">
        <f>SUM(M318:M352)</f>
        <v>2876</v>
      </c>
      <c r="P33" s="154">
        <f>SUM(M282:M352)</f>
        <v>6356</v>
      </c>
      <c r="Q33" s="155">
        <f>SUM(M353:M388)</f>
        <v>2766</v>
      </c>
      <c r="R33" s="153">
        <f>SUM(M389:M419)</f>
        <v>864</v>
      </c>
      <c r="S33" s="154">
        <f>SUM(M353:M419)</f>
        <v>3630</v>
      </c>
      <c r="T33" s="155"/>
      <c r="U33" s="153"/>
      <c r="V33" s="156"/>
      <c r="W33" s="135"/>
    </row>
    <row r="34" spans="1:23" ht="13">
      <c r="A34" s="157"/>
      <c r="B34" s="158"/>
      <c r="C34" s="159"/>
      <c r="D34" s="265">
        <f>'Body Composition'!D32</f>
        <v>307</v>
      </c>
      <c r="E34" s="160">
        <f>SUM(N$66:N$101)</f>
        <v>22758</v>
      </c>
      <c r="F34" s="160">
        <f>SUM(N$102:N$137)</f>
        <v>9015</v>
      </c>
      <c r="G34" s="108">
        <f>SUM(N$66:N$137)</f>
        <v>31773</v>
      </c>
      <c r="H34" s="107">
        <f>SUM(N$138:N$173)</f>
        <v>12057</v>
      </c>
      <c r="I34" s="160">
        <f>SUM(N$174:N$209)</f>
        <v>6103</v>
      </c>
      <c r="J34" s="108">
        <f>SUM(N$138:N$209)</f>
        <v>18160</v>
      </c>
      <c r="K34" s="107">
        <f>SUM(N$210:N$245)</f>
        <v>10553</v>
      </c>
      <c r="L34" s="160">
        <f>SUM(N$246:N$281)</f>
        <v>7911</v>
      </c>
      <c r="M34" s="108">
        <f>SUM(N$210:N$281)</f>
        <v>18464</v>
      </c>
      <c r="N34" s="107">
        <f>SUM(N282:N317)</f>
        <v>11362</v>
      </c>
      <c r="O34" s="160">
        <f>SUM(N318:N352)</f>
        <v>7635</v>
      </c>
      <c r="P34" s="108">
        <f>SUM(N282:N352)</f>
        <v>18997</v>
      </c>
      <c r="Q34" s="107">
        <f>SUM(N353:N388)</f>
        <v>10323</v>
      </c>
      <c r="R34" s="160">
        <f>SUM(N389:N419)</f>
        <v>6848</v>
      </c>
      <c r="S34" s="108">
        <f>SUM(N353:N419)</f>
        <v>17171</v>
      </c>
      <c r="T34" s="107"/>
      <c r="U34" s="160"/>
      <c r="V34" s="161"/>
      <c r="W34" s="162"/>
    </row>
    <row r="35" spans="1:23" ht="13">
      <c r="A35" s="157"/>
      <c r="B35" s="158"/>
      <c r="C35" s="159"/>
      <c r="D35" s="265">
        <f>'Body Composition'!D33</f>
        <v>797</v>
      </c>
      <c r="E35" s="160">
        <f>SUM(O$66:O$101)</f>
        <v>11100</v>
      </c>
      <c r="F35" s="160">
        <f>SUM(O$102:O$137)</f>
        <v>3152</v>
      </c>
      <c r="G35" s="108">
        <f>SUM(O$66:O$137)</f>
        <v>14252</v>
      </c>
      <c r="H35" s="107">
        <f>SUM(O$138:O$173)</f>
        <v>4724</v>
      </c>
      <c r="I35" s="160">
        <f>SUM(O$174:O$209)</f>
        <v>2017</v>
      </c>
      <c r="J35" s="108">
        <f>SUM(O$138:O$209)</f>
        <v>6741</v>
      </c>
      <c r="K35" s="107">
        <f>SUM(O$210:O$245)</f>
        <v>4643</v>
      </c>
      <c r="L35" s="160">
        <f>SUM(O$246:O$281)</f>
        <v>2024</v>
      </c>
      <c r="M35" s="108">
        <f>SUM(O$210:O$281)</f>
        <v>6667</v>
      </c>
      <c r="N35" s="107">
        <f>SUM(O282:O317)</f>
        <v>3991</v>
      </c>
      <c r="O35" s="160">
        <f>SUM(O318:O352)</f>
        <v>1960</v>
      </c>
      <c r="P35" s="108">
        <f>SUM(O282:O352)</f>
        <v>5951</v>
      </c>
      <c r="Q35" s="107">
        <f>SUM(O353:O388)</f>
        <v>4755</v>
      </c>
      <c r="R35" s="160">
        <f>SUM(O389:O419)</f>
        <v>1304</v>
      </c>
      <c r="S35" s="108">
        <f>SUM(O353:O419)</f>
        <v>6059</v>
      </c>
      <c r="T35" s="107"/>
      <c r="U35" s="160"/>
      <c r="V35" s="161"/>
      <c r="W35" s="162"/>
    </row>
    <row r="36" spans="1:23" ht="13">
      <c r="A36" s="157"/>
      <c r="B36" s="158"/>
      <c r="C36" s="159"/>
      <c r="D36" s="265">
        <f>'Body Composition'!D34</f>
        <v>798</v>
      </c>
      <c r="E36" s="160">
        <f>SUM(P$66:P$101)</f>
        <v>12627</v>
      </c>
      <c r="F36" s="160">
        <f>SUM(P$102:P$137)</f>
        <v>3945</v>
      </c>
      <c r="G36" s="108">
        <f>SUM(P$66:P$137)</f>
        <v>16572</v>
      </c>
      <c r="H36" s="107">
        <f>SUM(P$138:P$173)</f>
        <v>5284</v>
      </c>
      <c r="I36" s="160">
        <f>SUM(P$174:P$209)</f>
        <v>2762</v>
      </c>
      <c r="J36" s="108">
        <f>SUM(P$138:P$209)</f>
        <v>8046</v>
      </c>
      <c r="K36" s="107">
        <f>SUM(P$210:P$245)</f>
        <v>4184</v>
      </c>
      <c r="L36" s="160">
        <f>SUM(P$246:P$281)</f>
        <v>2348</v>
      </c>
      <c r="M36" s="108">
        <f>SUM(P$210:P$281)</f>
        <v>6532</v>
      </c>
      <c r="N36" s="107">
        <f>SUM(P282:P317)</f>
        <v>4393</v>
      </c>
      <c r="O36" s="160">
        <f>SUM(P318:P352)</f>
        <v>2773</v>
      </c>
      <c r="P36" s="108">
        <f>SUM(P282:P352)</f>
        <v>7166</v>
      </c>
      <c r="Q36" s="107">
        <f>SUM(P353:P388)</f>
        <v>4031</v>
      </c>
      <c r="R36" s="160">
        <f>SUM(P389:P419)</f>
        <v>1725</v>
      </c>
      <c r="S36" s="108">
        <f>SUM(P353:P419)</f>
        <v>5756</v>
      </c>
      <c r="T36" s="107"/>
      <c r="U36" s="160"/>
      <c r="V36" s="161"/>
      <c r="W36" s="162"/>
    </row>
    <row r="37" spans="1:23" ht="13">
      <c r="A37" s="157"/>
      <c r="B37" s="158"/>
      <c r="C37" s="159"/>
      <c r="D37" s="265">
        <f>'Body Composition'!D35</f>
        <v>308</v>
      </c>
      <c r="E37" s="160">
        <f>SUM(Q$66:Q$101)</f>
        <v>9145</v>
      </c>
      <c r="F37" s="160">
        <f>SUM(Q$102:Q$137)</f>
        <v>2553</v>
      </c>
      <c r="G37" s="108">
        <f>SUM(Q$66:Q$137)</f>
        <v>11698</v>
      </c>
      <c r="H37" s="107">
        <f>SUM(Q$138:Q$173)</f>
        <v>3748</v>
      </c>
      <c r="I37" s="160">
        <f>SUM(Q$174:Q$209)</f>
        <v>2601</v>
      </c>
      <c r="J37" s="108">
        <f>SUM(Q$138:Q$209)</f>
        <v>6349</v>
      </c>
      <c r="K37" s="107">
        <f>SUM(Q$210:Q$245)</f>
        <v>2761</v>
      </c>
      <c r="L37" s="160">
        <f>SUM(Q$246:Q$281)</f>
        <v>2979</v>
      </c>
      <c r="M37" s="108">
        <f>SUM(Q$210:Q$281)</f>
        <v>5740</v>
      </c>
      <c r="N37" s="107">
        <f>SUM(Q282:Q317)</f>
        <v>3256</v>
      </c>
      <c r="O37" s="160">
        <f>SUM(Q318:Q352)</f>
        <v>2567</v>
      </c>
      <c r="P37" s="108">
        <f>SUM(Q282:Q352)</f>
        <v>5823</v>
      </c>
      <c r="Q37" s="107">
        <f>SUM(Q353:Q388)</f>
        <v>3957</v>
      </c>
      <c r="R37" s="160">
        <f>SUM(Q389:Q419)</f>
        <v>2034</v>
      </c>
      <c r="S37" s="108">
        <f>SUM(Q353:Q419)</f>
        <v>5991</v>
      </c>
      <c r="T37" s="107"/>
      <c r="U37" s="160"/>
      <c r="V37" s="161"/>
      <c r="W37" s="162"/>
    </row>
    <row r="38" spans="1:23" ht="13">
      <c r="A38" s="157"/>
      <c r="B38" s="158"/>
      <c r="C38" s="159"/>
      <c r="D38" s="265">
        <f>'Body Composition'!D36</f>
        <v>309</v>
      </c>
      <c r="E38" s="160">
        <f>SUM(R$66:R$101)</f>
        <v>7685</v>
      </c>
      <c r="F38" s="160">
        <f>SUM(R$102:R$137)</f>
        <v>1753</v>
      </c>
      <c r="G38" s="108">
        <f>SUM(R$66:R$137)</f>
        <v>9438</v>
      </c>
      <c r="H38" s="107">
        <f>SUM(R$138:R$173)</f>
        <v>3329</v>
      </c>
      <c r="I38" s="160">
        <f>SUM(R$174:R$209)</f>
        <v>1745</v>
      </c>
      <c r="J38" s="108">
        <f>SUM(R$138:R$209)</f>
        <v>5074</v>
      </c>
      <c r="K38" s="107">
        <f>SUM(R$210:R$245)</f>
        <v>3040</v>
      </c>
      <c r="L38" s="160">
        <f>SUM(R$246:R$281)</f>
        <v>2417</v>
      </c>
      <c r="M38" s="108">
        <f>SUM(R$210:R$281)</f>
        <v>5457</v>
      </c>
      <c r="N38" s="107">
        <f>SUM(R282:R317)</f>
        <v>3015</v>
      </c>
      <c r="O38" s="160">
        <f>SUM(H318:R352)</f>
        <v>38632</v>
      </c>
      <c r="P38" s="108">
        <f>SUM(R282:R352)</f>
        <v>5006</v>
      </c>
      <c r="Q38" s="107">
        <f>SUM(R353:R388)</f>
        <v>2518</v>
      </c>
      <c r="R38" s="160">
        <f>SUM(R389:R419)</f>
        <v>1106</v>
      </c>
      <c r="S38" s="108">
        <f>SUM(R353:R419)</f>
        <v>3624</v>
      </c>
      <c r="T38" s="107"/>
      <c r="U38" s="160"/>
      <c r="V38" s="161"/>
      <c r="W38" s="162"/>
    </row>
    <row r="39" spans="1:23" ht="13">
      <c r="A39" s="157"/>
      <c r="B39" s="158"/>
      <c r="C39" s="159"/>
      <c r="D39" s="265">
        <f>'Body Composition'!D37</f>
        <v>312</v>
      </c>
      <c r="E39" s="160">
        <f>SUM(S$66:S$101)</f>
        <v>23186</v>
      </c>
      <c r="F39" s="160">
        <f>SUM(S$102:S$137)</f>
        <v>4284</v>
      </c>
      <c r="G39" s="108">
        <f>SUM(S$66:S$137)</f>
        <v>27470</v>
      </c>
      <c r="H39" s="107">
        <f>SUM(S$138:S$173)</f>
        <v>12350</v>
      </c>
      <c r="I39" s="160">
        <f>SUM(S$174:S$209)</f>
        <v>8180</v>
      </c>
      <c r="J39" s="108">
        <f>SUM(S$138:S$209)</f>
        <v>20530</v>
      </c>
      <c r="K39" s="107">
        <f>SUM(S$210:S$245)</f>
        <v>10186</v>
      </c>
      <c r="L39" s="160">
        <f>SUM(S$246:S$281)</f>
        <v>5944</v>
      </c>
      <c r="M39" s="108">
        <f>SUM(S$210:S$281)</f>
        <v>16130</v>
      </c>
      <c r="N39" s="107">
        <f>SUM(S282:S317)</f>
        <v>8038</v>
      </c>
      <c r="O39" s="160">
        <f>SUM(S318:S352)</f>
        <v>6210</v>
      </c>
      <c r="P39" s="108">
        <f>SUM(S282:S352)</f>
        <v>14248</v>
      </c>
      <c r="Q39" s="107">
        <f>SUM(S353:S388)</f>
        <v>5795</v>
      </c>
      <c r="R39" s="160">
        <f>SUM(S389:S419)</f>
        <v>5688</v>
      </c>
      <c r="S39" s="108">
        <f>SUM(S353:S419)</f>
        <v>11483</v>
      </c>
      <c r="T39" s="107"/>
      <c r="U39" s="160"/>
      <c r="V39" s="161"/>
      <c r="W39" s="162"/>
    </row>
    <row r="40" spans="1:23" ht="13">
      <c r="A40" s="157"/>
      <c r="B40" s="158"/>
      <c r="C40" s="163"/>
      <c r="D40" s="266" t="str">
        <f>'Body Composition'!D38</f>
        <v>NT</v>
      </c>
      <c r="E40" s="160">
        <f>SUM(T$66:T$101)</f>
        <v>27244</v>
      </c>
      <c r="F40" s="160">
        <f>SUM(T$102:T$137)</f>
        <v>4615</v>
      </c>
      <c r="G40" s="108">
        <f>SUM(T$66:T$137)</f>
        <v>31859</v>
      </c>
      <c r="H40" s="107">
        <f>SUM(T$138:T$173)</f>
        <v>11244</v>
      </c>
      <c r="I40" s="160">
        <f>SUM(T$174:T$209)</f>
        <v>5325</v>
      </c>
      <c r="J40" s="108">
        <f>SUM(T$138:T$209)</f>
        <v>16569</v>
      </c>
      <c r="K40" s="107">
        <f>SUM(T$210:T$245)</f>
        <v>6938</v>
      </c>
      <c r="L40" s="160">
        <f>SUM(T$246:T$281)</f>
        <v>6556</v>
      </c>
      <c r="M40" s="108">
        <f>SUM(T$210:T$281)</f>
        <v>13494</v>
      </c>
      <c r="N40" s="107">
        <f>SUM(T282:T317)</f>
        <v>4988</v>
      </c>
      <c r="O40" s="160">
        <f>SUM(T318:T352)</f>
        <v>5450</v>
      </c>
      <c r="P40" s="108">
        <f>SUM(T282:T352)</f>
        <v>10438</v>
      </c>
      <c r="Q40" s="107">
        <f>SUM(T353:T388)</f>
        <v>5287</v>
      </c>
      <c r="R40" s="160">
        <f>SUM(T389:T419)</f>
        <v>1808</v>
      </c>
      <c r="S40" s="108">
        <f>SUM(T353:T419)</f>
        <v>7095</v>
      </c>
      <c r="T40" s="107"/>
      <c r="U40" s="160"/>
      <c r="V40" s="161"/>
      <c r="W40" s="162"/>
    </row>
    <row r="41" spans="1:23" ht="13">
      <c r="A41" s="157"/>
      <c r="B41" s="158"/>
      <c r="C41" s="165"/>
      <c r="D41" s="166" t="s">
        <v>25</v>
      </c>
      <c r="E41" s="167">
        <f>AVERAGE(E32:E40)</f>
        <v>16019.222222222223</v>
      </c>
      <c r="F41" s="168">
        <f>AVERAGE(F32:F40)</f>
        <v>4002.7777777777778</v>
      </c>
      <c r="G41" s="168">
        <f t="shared" ref="G41:S41" si="0">AVERAGE(G32:G40)</f>
        <v>20022</v>
      </c>
      <c r="H41" s="167">
        <f t="shared" si="0"/>
        <v>7613.2222222222226</v>
      </c>
      <c r="I41" s="168">
        <f t="shared" si="0"/>
        <v>3834.5555555555557</v>
      </c>
      <c r="J41" s="169">
        <f t="shared" si="0"/>
        <v>11447.777777777777</v>
      </c>
      <c r="K41" s="168">
        <f t="shared" si="0"/>
        <v>5641</v>
      </c>
      <c r="L41" s="168">
        <f t="shared" si="0"/>
        <v>4155</v>
      </c>
      <c r="M41" s="169">
        <f t="shared" si="0"/>
        <v>9796</v>
      </c>
      <c r="N41" s="168">
        <f t="shared" si="0"/>
        <v>5217.333333333333</v>
      </c>
      <c r="O41" s="168">
        <f t="shared" si="0"/>
        <v>7897.5555555555557</v>
      </c>
      <c r="P41" s="169">
        <f t="shared" si="0"/>
        <v>9043.6666666666661</v>
      </c>
      <c r="Q41" s="168">
        <f t="shared" si="0"/>
        <v>4867.666666666667</v>
      </c>
      <c r="R41" s="168">
        <f t="shared" si="0"/>
        <v>2467.6666666666665</v>
      </c>
      <c r="S41" s="169">
        <f t="shared" si="0"/>
        <v>7335.333333333333</v>
      </c>
      <c r="T41" s="168"/>
      <c r="U41" s="168"/>
      <c r="V41" s="170"/>
      <c r="W41" s="162"/>
    </row>
    <row r="42" spans="1:23" ht="13.5" thickBot="1">
      <c r="A42" s="157"/>
      <c r="B42" s="158"/>
      <c r="C42" s="165"/>
      <c r="D42" s="166" t="s">
        <v>15</v>
      </c>
      <c r="E42" s="173">
        <f>STDEV(E32:E40)/SQRT(COUNT(E32:E40))</f>
        <v>2306.6172669191087</v>
      </c>
      <c r="F42" s="174">
        <f>STDEV(F32:F40)/SQRT(COUNT(F32:F40))</f>
        <v>696.77967141258296</v>
      </c>
      <c r="G42" s="174">
        <f t="shared" ref="G42:M42" si="1">STDEV(G32:G40)/SQRT(COUNT(G32:G40))</f>
        <v>2827.871819545182</v>
      </c>
      <c r="H42" s="173">
        <f t="shared" si="1"/>
        <v>1194.0160148955963</v>
      </c>
      <c r="I42" s="174">
        <f t="shared" si="1"/>
        <v>730.21437322487543</v>
      </c>
      <c r="J42" s="175">
        <f t="shared" si="1"/>
        <v>1882.0259605141964</v>
      </c>
      <c r="K42" s="174">
        <f t="shared" si="1"/>
        <v>982.22816426055851</v>
      </c>
      <c r="L42" s="174">
        <f t="shared" si="1"/>
        <v>710.12708174116426</v>
      </c>
      <c r="M42" s="175">
        <f t="shared" si="1"/>
        <v>1644.7761921374658</v>
      </c>
      <c r="N42" s="174">
        <f>STDEV(N32:N40)/SQRT(COUNT(N32:N40))</f>
        <v>914.99626593045002</v>
      </c>
      <c r="O42" s="174">
        <f t="shared" ref="O42:S42" si="2">STDEV(O32:O40)/SQRT(COUNT(O32:O40))</f>
        <v>3896.0296995471031</v>
      </c>
      <c r="P42" s="175">
        <f t="shared" si="2"/>
        <v>1571.2818457835274</v>
      </c>
      <c r="Q42" s="174">
        <f t="shared" si="2"/>
        <v>768.45044299117524</v>
      </c>
      <c r="R42" s="174">
        <f t="shared" si="2"/>
        <v>737.75236736696115</v>
      </c>
      <c r="S42" s="175">
        <f t="shared" si="2"/>
        <v>1452.7587453607782</v>
      </c>
      <c r="T42" s="174"/>
      <c r="U42" s="174"/>
      <c r="V42" s="176"/>
      <c r="W42" s="162"/>
    </row>
    <row r="43" spans="1:23" ht="13">
      <c r="A43" s="157"/>
      <c r="B43" s="158"/>
      <c r="C43" s="275"/>
      <c r="D43" s="276"/>
      <c r="E43" s="107"/>
      <c r="F43" s="160"/>
      <c r="G43" s="108"/>
      <c r="H43" s="107"/>
      <c r="I43" s="160"/>
      <c r="J43" s="108"/>
      <c r="K43" s="107"/>
      <c r="L43" s="160"/>
      <c r="M43" s="108"/>
      <c r="N43" s="107"/>
      <c r="O43" s="160"/>
      <c r="P43" s="108"/>
      <c r="Q43" s="107"/>
      <c r="R43" s="160"/>
      <c r="S43" s="108"/>
      <c r="T43" s="107"/>
      <c r="U43" s="160"/>
      <c r="V43" s="161"/>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167"/>
      <c r="F54" s="168"/>
      <c r="G54" s="168"/>
      <c r="H54" s="167"/>
      <c r="I54" s="168"/>
      <c r="J54" s="169"/>
      <c r="K54" s="168"/>
      <c r="L54" s="168"/>
      <c r="M54" s="169"/>
      <c r="N54" s="168"/>
      <c r="O54" s="168"/>
      <c r="P54" s="169"/>
      <c r="Q54" s="168"/>
      <c r="R54" s="168"/>
      <c r="S54" s="169"/>
      <c r="T54" s="168"/>
      <c r="U54" s="168"/>
      <c r="V54" s="170"/>
      <c r="W54" s="162"/>
    </row>
    <row r="55" spans="1:44" ht="13.5" thickBot="1">
      <c r="A55" s="157"/>
      <c r="B55" s="158"/>
      <c r="C55" s="184"/>
      <c r="D55" s="284"/>
      <c r="E55" s="173"/>
      <c r="F55" s="174"/>
      <c r="G55" s="174"/>
      <c r="H55" s="173"/>
      <c r="I55" s="174"/>
      <c r="J55" s="175"/>
      <c r="K55" s="174"/>
      <c r="L55" s="174"/>
      <c r="M55" s="175"/>
      <c r="N55" s="174"/>
      <c r="O55" s="174"/>
      <c r="P55" s="175"/>
      <c r="Q55" s="174"/>
      <c r="R55" s="174"/>
      <c r="S55" s="175"/>
      <c r="T55" s="174"/>
      <c r="U55" s="174"/>
      <c r="V55" s="176"/>
      <c r="W55" s="186"/>
    </row>
    <row r="56" spans="1:44">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14"/>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97"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222"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408">
        <v>1369</v>
      </c>
      <c r="D63" s="226">
        <v>76</v>
      </c>
      <c r="E63" s="226">
        <v>180</v>
      </c>
      <c r="F63" s="226">
        <v>40</v>
      </c>
      <c r="G63" s="226">
        <v>92</v>
      </c>
      <c r="H63" s="226">
        <v>674</v>
      </c>
      <c r="I63" s="226">
        <v>279</v>
      </c>
      <c r="J63" s="226">
        <v>658</v>
      </c>
      <c r="K63" s="226">
        <v>4</v>
      </c>
      <c r="L63" s="227">
        <f>SUM(C63:C65)</f>
        <v>2623</v>
      </c>
      <c r="M63" s="228">
        <f>SUM(D63:D65)</f>
        <v>1877</v>
      </c>
      <c r="N63" s="228">
        <f>SUM(E63:E65)</f>
        <v>1987</v>
      </c>
      <c r="O63" s="228">
        <f>SUM(F63:F65)</f>
        <v>133</v>
      </c>
      <c r="P63" s="228">
        <f>SUM(G63:G65)</f>
        <v>894</v>
      </c>
      <c r="Q63" s="228">
        <f t="shared" ref="Q63:T63" si="4">SUM(H63:H65)</f>
        <v>905</v>
      </c>
      <c r="R63" s="228">
        <f t="shared" si="4"/>
        <v>1049</v>
      </c>
      <c r="S63" s="228">
        <f t="shared" si="4"/>
        <v>696</v>
      </c>
      <c r="T63" s="228">
        <f t="shared" si="4"/>
        <v>352</v>
      </c>
      <c r="U63" s="229">
        <f>AVERAGE(L63:T63)</f>
        <v>1168.4444444444443</v>
      </c>
      <c r="V63" s="409"/>
      <c r="W63" s="230"/>
      <c r="X63" s="230"/>
      <c r="Y63" s="230"/>
      <c r="Z63" s="230"/>
      <c r="AA63" s="230"/>
      <c r="AB63" s="230"/>
      <c r="AC63" s="230"/>
      <c r="AD63" s="230"/>
      <c r="AE63" s="230"/>
      <c r="AF63" s="230"/>
      <c r="AG63" s="92"/>
      <c r="AH63" s="92"/>
      <c r="AI63" s="92"/>
      <c r="AJ63" s="92"/>
      <c r="AK63" s="92"/>
      <c r="AL63" s="92"/>
      <c r="AM63" s="92"/>
      <c r="AN63" s="92"/>
      <c r="AO63" s="92"/>
      <c r="AP63" s="92"/>
      <c r="AQ63" s="92"/>
      <c r="AR63" s="231"/>
    </row>
    <row r="64" spans="1:44">
      <c r="A64" s="223">
        <v>43723</v>
      </c>
      <c r="B64" s="224">
        <v>0.72391203703703699</v>
      </c>
      <c r="C64" s="408">
        <v>512</v>
      </c>
      <c r="D64" s="226">
        <v>657</v>
      </c>
      <c r="E64" s="226">
        <v>1035</v>
      </c>
      <c r="F64" s="226">
        <v>92</v>
      </c>
      <c r="G64" s="226">
        <v>756</v>
      </c>
      <c r="H64" s="226">
        <v>197</v>
      </c>
      <c r="I64" s="226">
        <v>410</v>
      </c>
      <c r="J64" s="226">
        <v>30</v>
      </c>
      <c r="K64" s="226">
        <v>14</v>
      </c>
      <c r="L64" s="107"/>
      <c r="M64" s="160"/>
      <c r="N64" s="160"/>
      <c r="O64" s="160"/>
      <c r="P64" s="160"/>
      <c r="Q64" s="160"/>
      <c r="R64" s="160"/>
      <c r="S64" s="160"/>
      <c r="T64" s="160"/>
      <c r="U64" s="232">
        <f>STDEV(L63:T63)/SQRT(COUNT(L63:T63))</f>
        <v>274.08271820702794</v>
      </c>
      <c r="V64" s="409"/>
      <c r="W64" s="230"/>
      <c r="X64" s="230"/>
      <c r="Y64" s="230"/>
      <c r="Z64" s="230"/>
      <c r="AA64" s="230"/>
      <c r="AB64" s="230"/>
      <c r="AC64" s="230"/>
      <c r="AD64" s="230"/>
      <c r="AE64" s="230"/>
      <c r="AF64" s="230"/>
      <c r="AG64" s="92"/>
      <c r="AH64" s="92"/>
      <c r="AI64" s="92"/>
      <c r="AJ64" s="92"/>
      <c r="AK64" s="92"/>
      <c r="AL64" s="92"/>
      <c r="AM64" s="92"/>
      <c r="AN64" s="92"/>
      <c r="AO64" s="92"/>
      <c r="AP64" s="92"/>
      <c r="AQ64" s="92"/>
      <c r="AR64" s="231"/>
    </row>
    <row r="65" spans="1:44">
      <c r="A65" s="223">
        <v>43723</v>
      </c>
      <c r="B65" s="224">
        <v>0.73780092592592605</v>
      </c>
      <c r="C65" s="408">
        <v>742</v>
      </c>
      <c r="D65" s="226">
        <v>1144</v>
      </c>
      <c r="E65" s="226">
        <v>772</v>
      </c>
      <c r="F65" s="226">
        <v>1</v>
      </c>
      <c r="G65" s="226">
        <v>46</v>
      </c>
      <c r="H65" s="226">
        <v>34</v>
      </c>
      <c r="I65" s="226">
        <v>360</v>
      </c>
      <c r="J65" s="226">
        <v>8</v>
      </c>
      <c r="K65" s="226">
        <v>334</v>
      </c>
      <c r="L65" s="107"/>
      <c r="M65" s="160"/>
      <c r="N65" s="160"/>
      <c r="O65" s="160"/>
      <c r="P65" s="160"/>
      <c r="Q65" s="160"/>
      <c r="R65" s="160"/>
      <c r="S65" s="160"/>
      <c r="T65" s="160"/>
      <c r="U65" s="232"/>
      <c r="V65" s="409"/>
      <c r="W65" s="230"/>
      <c r="X65" s="230"/>
      <c r="Y65" s="230"/>
      <c r="Z65" s="230"/>
      <c r="AA65" s="230"/>
      <c r="AB65" s="230"/>
      <c r="AC65" s="230"/>
      <c r="AD65" s="230"/>
      <c r="AE65" s="230"/>
      <c r="AF65" s="230"/>
      <c r="AG65" s="92"/>
      <c r="AH65" s="92"/>
      <c r="AI65" s="92"/>
      <c r="AJ65" s="92"/>
      <c r="AK65" s="92"/>
      <c r="AL65" s="92"/>
      <c r="AM65" s="92"/>
      <c r="AN65" s="92"/>
      <c r="AO65" s="92"/>
      <c r="AP65" s="92"/>
      <c r="AQ65" s="92"/>
      <c r="AR65" s="231"/>
    </row>
    <row r="66" spans="1:44">
      <c r="A66" s="233">
        <v>43723</v>
      </c>
      <c r="B66" s="234">
        <v>0.751689814814815</v>
      </c>
      <c r="C66" s="408">
        <v>152</v>
      </c>
      <c r="D66" s="226">
        <v>91</v>
      </c>
      <c r="E66" s="226">
        <v>27</v>
      </c>
      <c r="F66" s="226">
        <v>349</v>
      </c>
      <c r="G66" s="226">
        <v>772</v>
      </c>
      <c r="H66" s="226">
        <v>27</v>
      </c>
      <c r="I66" s="226">
        <v>57</v>
      </c>
      <c r="J66" s="226">
        <v>10</v>
      </c>
      <c r="K66" s="226">
        <v>322</v>
      </c>
      <c r="L66" s="107">
        <f t="shared" ref="L66:P66" si="5">SUM(C66:C68)</f>
        <v>287</v>
      </c>
      <c r="M66" s="160">
        <f t="shared" si="5"/>
        <v>150</v>
      </c>
      <c r="N66" s="160">
        <f t="shared" si="5"/>
        <v>1678</v>
      </c>
      <c r="O66" s="160">
        <f t="shared" si="5"/>
        <v>600</v>
      </c>
      <c r="P66" s="160">
        <f t="shared" si="5"/>
        <v>2613</v>
      </c>
      <c r="Q66" s="160">
        <f t="shared" ref="Q66" si="6">SUM(H66:H68)</f>
        <v>936</v>
      </c>
      <c r="R66" s="160">
        <f t="shared" ref="R66" si="7">SUM(I66:I68)</f>
        <v>187</v>
      </c>
      <c r="S66" s="160">
        <f t="shared" ref="S66" si="8">SUM(J66:J68)</f>
        <v>2858</v>
      </c>
      <c r="T66" s="160">
        <f t="shared" ref="T66" si="9">SUM(K66:K68)</f>
        <v>366</v>
      </c>
      <c r="U66" s="232">
        <f t="shared" ref="U66" si="10">AVERAGE(L66:T66)</f>
        <v>1075</v>
      </c>
      <c r="V66" s="409"/>
      <c r="W66" s="230"/>
      <c r="X66" s="230"/>
      <c r="Y66" s="230"/>
      <c r="Z66" s="230"/>
      <c r="AA66" s="230"/>
      <c r="AB66" s="230"/>
      <c r="AC66" s="230"/>
      <c r="AD66" s="230"/>
      <c r="AE66" s="230"/>
      <c r="AF66" s="230"/>
      <c r="AG66" s="92"/>
      <c r="AH66" s="92"/>
      <c r="AI66" s="92"/>
      <c r="AJ66" s="92"/>
      <c r="AK66" s="92"/>
      <c r="AL66" s="92"/>
      <c r="AM66" s="92"/>
      <c r="AN66" s="92"/>
      <c r="AO66" s="92"/>
      <c r="AP66" s="92"/>
      <c r="AQ66" s="92"/>
      <c r="AR66" s="231"/>
    </row>
    <row r="67" spans="1:44">
      <c r="A67" s="233">
        <v>43723</v>
      </c>
      <c r="B67" s="234">
        <v>0.76557870370370396</v>
      </c>
      <c r="C67" s="408">
        <v>79</v>
      </c>
      <c r="D67" s="226">
        <v>51</v>
      </c>
      <c r="E67" s="226">
        <v>325</v>
      </c>
      <c r="F67" s="226">
        <v>66</v>
      </c>
      <c r="G67" s="226">
        <v>571</v>
      </c>
      <c r="H67" s="226">
        <v>704</v>
      </c>
      <c r="I67" s="226">
        <v>31</v>
      </c>
      <c r="J67" s="226">
        <v>714</v>
      </c>
      <c r="K67" s="226">
        <v>40</v>
      </c>
      <c r="L67" s="107"/>
      <c r="M67" s="160"/>
      <c r="N67" s="160"/>
      <c r="O67" s="160"/>
      <c r="P67" s="160"/>
      <c r="Q67" s="160"/>
      <c r="R67" s="160"/>
      <c r="S67" s="160"/>
      <c r="T67" s="160"/>
      <c r="U67" s="232">
        <f t="shared" ref="U67" si="11">STDEV(L66:T66)/SQRT(COUNT(L66:T66))</f>
        <v>351.9959358982556</v>
      </c>
      <c r="V67" s="409"/>
      <c r="W67" s="230"/>
      <c r="X67" s="230"/>
      <c r="Y67" s="230"/>
      <c r="Z67" s="230"/>
      <c r="AA67" s="230"/>
      <c r="AB67" s="230"/>
      <c r="AC67" s="230"/>
      <c r="AD67" s="230"/>
      <c r="AE67" s="230"/>
      <c r="AF67" s="230"/>
      <c r="AG67" s="92"/>
      <c r="AH67" s="92"/>
      <c r="AI67" s="92"/>
      <c r="AJ67" s="92"/>
      <c r="AK67" s="92"/>
      <c r="AL67" s="92"/>
      <c r="AM67" s="92"/>
      <c r="AN67" s="92"/>
      <c r="AO67" s="92"/>
      <c r="AP67" s="92"/>
      <c r="AQ67" s="92"/>
      <c r="AR67" s="231"/>
    </row>
    <row r="68" spans="1:44">
      <c r="A68" s="233">
        <v>43723</v>
      </c>
      <c r="B68" s="234">
        <v>0.77946759259259202</v>
      </c>
      <c r="C68" s="408">
        <v>56</v>
      </c>
      <c r="D68" s="226">
        <v>8</v>
      </c>
      <c r="E68" s="226">
        <v>1326</v>
      </c>
      <c r="F68" s="226">
        <v>185</v>
      </c>
      <c r="G68" s="226">
        <v>1270</v>
      </c>
      <c r="H68" s="226">
        <v>205</v>
      </c>
      <c r="I68" s="226">
        <v>99</v>
      </c>
      <c r="J68" s="226">
        <v>2134</v>
      </c>
      <c r="K68" s="226">
        <v>4</v>
      </c>
      <c r="L68" s="107"/>
      <c r="M68" s="160"/>
      <c r="N68" s="160"/>
      <c r="O68" s="160"/>
      <c r="P68" s="160"/>
      <c r="Q68" s="160"/>
      <c r="R68" s="160"/>
      <c r="S68" s="160"/>
      <c r="T68" s="160"/>
      <c r="U68" s="232"/>
      <c r="V68" s="409"/>
      <c r="W68" s="230"/>
      <c r="X68" s="230"/>
      <c r="Y68" s="230"/>
      <c r="Z68" s="230"/>
      <c r="AA68" s="230"/>
      <c r="AB68" s="230"/>
      <c r="AC68" s="230"/>
      <c r="AD68" s="230"/>
      <c r="AE68" s="230"/>
      <c r="AF68" s="230"/>
      <c r="AG68" s="92"/>
      <c r="AH68" s="92"/>
      <c r="AI68" s="92"/>
      <c r="AJ68" s="92"/>
      <c r="AK68" s="92"/>
      <c r="AL68" s="92"/>
      <c r="AM68" s="92"/>
      <c r="AN68" s="92"/>
      <c r="AO68" s="92"/>
      <c r="AP68" s="92"/>
      <c r="AQ68" s="92"/>
      <c r="AR68" s="231"/>
    </row>
    <row r="69" spans="1:44">
      <c r="A69" s="233">
        <v>43723</v>
      </c>
      <c r="B69" s="234">
        <v>0.79335648148148097</v>
      </c>
      <c r="C69" s="408">
        <v>91</v>
      </c>
      <c r="D69" s="226">
        <v>469</v>
      </c>
      <c r="E69" s="226">
        <v>117</v>
      </c>
      <c r="F69" s="226">
        <v>549</v>
      </c>
      <c r="G69" s="226">
        <v>610</v>
      </c>
      <c r="H69" s="226">
        <v>261</v>
      </c>
      <c r="I69" s="226">
        <v>317</v>
      </c>
      <c r="J69" s="226">
        <v>1960</v>
      </c>
      <c r="K69" s="226">
        <v>350</v>
      </c>
      <c r="L69" s="107">
        <f t="shared" ref="L69:P69" si="12">SUM(C69:C71)</f>
        <v>1679</v>
      </c>
      <c r="M69" s="160">
        <f t="shared" si="12"/>
        <v>1745</v>
      </c>
      <c r="N69" s="160">
        <f t="shared" si="12"/>
        <v>2072</v>
      </c>
      <c r="O69" s="160">
        <f t="shared" si="12"/>
        <v>2112</v>
      </c>
      <c r="P69" s="160">
        <f t="shared" si="12"/>
        <v>3192</v>
      </c>
      <c r="Q69" s="160">
        <f t="shared" ref="Q69" si="13">SUM(H69:H71)</f>
        <v>1651</v>
      </c>
      <c r="R69" s="160">
        <f t="shared" ref="R69" si="14">SUM(I69:I71)</f>
        <v>646</v>
      </c>
      <c r="S69" s="160">
        <f t="shared" ref="S69" si="15">SUM(J69:J71)</f>
        <v>5575</v>
      </c>
      <c r="T69" s="160">
        <f t="shared" ref="T69" si="16">SUM(K69:K71)</f>
        <v>841</v>
      </c>
      <c r="U69" s="232">
        <f t="shared" ref="U69" si="17">AVERAGE(L69:T69)</f>
        <v>2168.1111111111113</v>
      </c>
      <c r="V69" s="409"/>
      <c r="W69" s="230"/>
      <c r="X69" s="230"/>
      <c r="Y69" s="230"/>
      <c r="Z69" s="230"/>
      <c r="AA69" s="230"/>
      <c r="AB69" s="230"/>
      <c r="AC69" s="230"/>
      <c r="AD69" s="230"/>
      <c r="AE69" s="230"/>
      <c r="AF69" s="230"/>
      <c r="AG69" s="92"/>
      <c r="AH69" s="92"/>
      <c r="AI69" s="92"/>
      <c r="AJ69" s="92"/>
      <c r="AK69" s="92"/>
      <c r="AL69" s="92"/>
      <c r="AM69" s="92"/>
      <c r="AN69" s="92"/>
      <c r="AO69" s="92"/>
      <c r="AP69" s="92"/>
      <c r="AQ69" s="92"/>
      <c r="AR69" s="231"/>
    </row>
    <row r="70" spans="1:44">
      <c r="A70" s="233">
        <v>43723</v>
      </c>
      <c r="B70" s="234">
        <v>0.80724537037037003</v>
      </c>
      <c r="C70" s="408">
        <v>572</v>
      </c>
      <c r="D70" s="226">
        <v>664</v>
      </c>
      <c r="E70" s="226">
        <v>702</v>
      </c>
      <c r="F70" s="226">
        <v>604</v>
      </c>
      <c r="G70" s="226">
        <v>1370</v>
      </c>
      <c r="H70" s="226">
        <v>601</v>
      </c>
      <c r="I70" s="226">
        <v>223</v>
      </c>
      <c r="J70" s="226">
        <v>1666</v>
      </c>
      <c r="K70" s="226">
        <v>6</v>
      </c>
      <c r="L70" s="107"/>
      <c r="M70" s="160"/>
      <c r="N70" s="160"/>
      <c r="O70" s="160"/>
      <c r="P70" s="160"/>
      <c r="Q70" s="160"/>
      <c r="R70" s="160"/>
      <c r="S70" s="160"/>
      <c r="T70" s="160"/>
      <c r="U70" s="232">
        <f t="shared" ref="U70" si="18">STDEV(L69:T69)/SQRT(COUNT(L69:T69))</f>
        <v>492.0384030982305</v>
      </c>
      <c r="V70" s="409"/>
      <c r="W70" s="230"/>
      <c r="X70" s="230"/>
      <c r="Y70" s="230"/>
      <c r="Z70" s="230"/>
      <c r="AA70" s="230"/>
      <c r="AB70" s="230"/>
      <c r="AC70" s="230"/>
      <c r="AD70" s="230"/>
      <c r="AE70" s="230"/>
      <c r="AF70" s="230"/>
      <c r="AG70" s="92"/>
      <c r="AH70" s="92"/>
      <c r="AI70" s="92"/>
      <c r="AJ70" s="92"/>
      <c r="AK70" s="92"/>
      <c r="AL70" s="92"/>
      <c r="AM70" s="92"/>
      <c r="AN70" s="92"/>
      <c r="AO70" s="92"/>
      <c r="AP70" s="92"/>
      <c r="AQ70" s="92"/>
      <c r="AR70" s="231"/>
    </row>
    <row r="71" spans="1:44">
      <c r="A71" s="233">
        <v>43723</v>
      </c>
      <c r="B71" s="234">
        <v>0.82113425925925898</v>
      </c>
      <c r="C71" s="408">
        <v>1016</v>
      </c>
      <c r="D71" s="226">
        <v>612</v>
      </c>
      <c r="E71" s="226">
        <v>1253</v>
      </c>
      <c r="F71" s="226">
        <v>959</v>
      </c>
      <c r="G71" s="226">
        <v>1212</v>
      </c>
      <c r="H71" s="226">
        <v>789</v>
      </c>
      <c r="I71" s="226">
        <v>106</v>
      </c>
      <c r="J71" s="226">
        <v>1949</v>
      </c>
      <c r="K71" s="226">
        <v>485</v>
      </c>
      <c r="L71" s="107"/>
      <c r="M71" s="160"/>
      <c r="N71" s="160"/>
      <c r="O71" s="160"/>
      <c r="P71" s="160"/>
      <c r="Q71" s="160"/>
      <c r="R71" s="160"/>
      <c r="S71" s="160"/>
      <c r="T71" s="160"/>
      <c r="U71" s="232"/>
      <c r="V71" s="409"/>
      <c r="W71" s="230"/>
      <c r="X71" s="230"/>
      <c r="Y71" s="230"/>
      <c r="Z71" s="230"/>
      <c r="AA71" s="230"/>
      <c r="AB71" s="230"/>
      <c r="AC71" s="230"/>
      <c r="AD71" s="230"/>
      <c r="AE71" s="230"/>
      <c r="AF71" s="230"/>
      <c r="AG71" s="92"/>
      <c r="AH71" s="92"/>
      <c r="AI71" s="92"/>
      <c r="AJ71" s="92"/>
      <c r="AK71" s="92"/>
      <c r="AL71" s="92"/>
      <c r="AM71" s="92"/>
      <c r="AN71" s="92"/>
      <c r="AO71" s="92"/>
      <c r="AP71" s="92"/>
      <c r="AQ71" s="92"/>
      <c r="AR71" s="231"/>
    </row>
    <row r="72" spans="1:44">
      <c r="A72" s="233">
        <v>43723</v>
      </c>
      <c r="B72" s="234">
        <v>0.83502314814814804</v>
      </c>
      <c r="C72" s="408">
        <v>870</v>
      </c>
      <c r="D72" s="226">
        <v>964</v>
      </c>
      <c r="E72" s="226">
        <v>881</v>
      </c>
      <c r="F72" s="226">
        <v>684</v>
      </c>
      <c r="G72" s="226">
        <v>710</v>
      </c>
      <c r="H72" s="226">
        <v>1063</v>
      </c>
      <c r="I72" s="226">
        <v>530</v>
      </c>
      <c r="J72" s="226">
        <v>1356</v>
      </c>
      <c r="K72" s="226">
        <v>1874</v>
      </c>
      <c r="L72" s="107">
        <f t="shared" ref="L72:P72" si="19">SUM(C72:C74)</f>
        <v>3545</v>
      </c>
      <c r="M72" s="160">
        <f t="shared" si="19"/>
        <v>2572</v>
      </c>
      <c r="N72" s="160">
        <f t="shared" si="19"/>
        <v>2683</v>
      </c>
      <c r="O72" s="160">
        <f t="shared" si="19"/>
        <v>2638</v>
      </c>
      <c r="P72" s="160">
        <f t="shared" si="19"/>
        <v>1808</v>
      </c>
      <c r="Q72" s="160">
        <f t="shared" ref="Q72" si="20">SUM(H72:H74)</f>
        <v>1314</v>
      </c>
      <c r="R72" s="160">
        <f t="shared" ref="R72" si="21">SUM(I72:I74)</f>
        <v>1853</v>
      </c>
      <c r="S72" s="160">
        <f t="shared" ref="S72" si="22">SUM(J72:J74)</f>
        <v>3481</v>
      </c>
      <c r="T72" s="160">
        <f t="shared" ref="T72" si="23">SUM(K72:K74)</f>
        <v>4631</v>
      </c>
      <c r="U72" s="232">
        <f t="shared" ref="U72" si="24">AVERAGE(L72:T72)</f>
        <v>2725</v>
      </c>
      <c r="V72" s="409"/>
      <c r="W72" s="230"/>
      <c r="X72" s="230"/>
      <c r="Y72" s="230"/>
      <c r="Z72" s="230"/>
      <c r="AA72" s="230"/>
      <c r="AB72" s="230"/>
      <c r="AC72" s="230"/>
      <c r="AD72" s="230"/>
      <c r="AE72" s="230"/>
      <c r="AF72" s="230"/>
      <c r="AG72" s="92"/>
      <c r="AH72" s="92"/>
      <c r="AI72" s="92"/>
      <c r="AJ72" s="92"/>
      <c r="AK72" s="92"/>
      <c r="AL72" s="92"/>
      <c r="AM72" s="92"/>
      <c r="AN72" s="92"/>
      <c r="AO72" s="92"/>
      <c r="AP72" s="92"/>
      <c r="AQ72" s="92"/>
      <c r="AR72" s="231"/>
    </row>
    <row r="73" spans="1:44">
      <c r="A73" s="233">
        <v>43723</v>
      </c>
      <c r="B73" s="234">
        <v>0.84891203703703599</v>
      </c>
      <c r="C73" s="408">
        <v>1192</v>
      </c>
      <c r="D73" s="226">
        <v>1019</v>
      </c>
      <c r="E73" s="226">
        <v>1111</v>
      </c>
      <c r="F73" s="226">
        <v>1073</v>
      </c>
      <c r="G73" s="226">
        <v>667</v>
      </c>
      <c r="H73" s="226">
        <v>204</v>
      </c>
      <c r="I73" s="226">
        <v>683</v>
      </c>
      <c r="J73" s="226">
        <v>1207</v>
      </c>
      <c r="K73" s="226">
        <v>1838</v>
      </c>
      <c r="L73" s="107"/>
      <c r="M73" s="160"/>
      <c r="N73" s="160"/>
      <c r="O73" s="160"/>
      <c r="P73" s="160"/>
      <c r="Q73" s="160"/>
      <c r="R73" s="160"/>
      <c r="S73" s="160"/>
      <c r="T73" s="160"/>
      <c r="U73" s="232">
        <f t="shared" ref="U73" si="25">STDEV(L72:T72)/SQRT(COUNT(L72:T72))</f>
        <v>343.62665463810828</v>
      </c>
      <c r="V73" s="409"/>
      <c r="W73" s="230"/>
      <c r="X73" s="230"/>
      <c r="Y73" s="230"/>
      <c r="Z73" s="230"/>
      <c r="AA73" s="230"/>
      <c r="AB73" s="230"/>
      <c r="AC73" s="230"/>
      <c r="AD73" s="230"/>
      <c r="AE73" s="230"/>
      <c r="AF73" s="230"/>
      <c r="AG73" s="92"/>
      <c r="AH73" s="92"/>
      <c r="AI73" s="92"/>
      <c r="AJ73" s="92"/>
      <c r="AK73" s="92"/>
      <c r="AL73" s="92"/>
      <c r="AM73" s="92"/>
      <c r="AN73" s="92"/>
      <c r="AO73" s="92"/>
      <c r="AP73" s="92"/>
      <c r="AQ73" s="92"/>
      <c r="AR73" s="231"/>
    </row>
    <row r="74" spans="1:44">
      <c r="A74" s="233">
        <v>43723</v>
      </c>
      <c r="B74" s="234">
        <v>0.86280092592592506</v>
      </c>
      <c r="C74" s="408">
        <v>1483</v>
      </c>
      <c r="D74" s="226">
        <v>589</v>
      </c>
      <c r="E74" s="226">
        <v>691</v>
      </c>
      <c r="F74" s="226">
        <v>881</v>
      </c>
      <c r="G74" s="226">
        <v>431</v>
      </c>
      <c r="H74" s="226">
        <v>47</v>
      </c>
      <c r="I74" s="226">
        <v>640</v>
      </c>
      <c r="J74" s="226">
        <v>918</v>
      </c>
      <c r="K74" s="226">
        <v>919</v>
      </c>
      <c r="L74" s="107"/>
      <c r="M74" s="160"/>
      <c r="N74" s="160"/>
      <c r="O74" s="160"/>
      <c r="P74" s="160"/>
      <c r="Q74" s="160"/>
      <c r="R74" s="160"/>
      <c r="S74" s="160"/>
      <c r="T74" s="160"/>
      <c r="U74" s="232"/>
      <c r="V74" s="409"/>
      <c r="W74" s="230"/>
      <c r="X74" s="230"/>
      <c r="Y74" s="230"/>
      <c r="Z74" s="230"/>
      <c r="AA74" s="230"/>
      <c r="AB74" s="230"/>
      <c r="AC74" s="230"/>
      <c r="AD74" s="230"/>
      <c r="AE74" s="230"/>
      <c r="AF74" s="230"/>
      <c r="AG74" s="92"/>
      <c r="AH74" s="92"/>
      <c r="AI74" s="92"/>
      <c r="AJ74" s="92"/>
      <c r="AK74" s="92"/>
      <c r="AL74" s="92"/>
      <c r="AM74" s="92"/>
      <c r="AN74" s="92"/>
      <c r="AO74" s="92"/>
      <c r="AP74" s="92"/>
      <c r="AQ74" s="92"/>
      <c r="AR74" s="231"/>
    </row>
    <row r="75" spans="1:44">
      <c r="A75" s="233">
        <v>43723</v>
      </c>
      <c r="B75" s="234">
        <v>0.87668981481481401</v>
      </c>
      <c r="C75" s="408">
        <v>966</v>
      </c>
      <c r="D75" s="226">
        <v>1017</v>
      </c>
      <c r="E75" s="226">
        <v>134</v>
      </c>
      <c r="F75" s="226">
        <v>788</v>
      </c>
      <c r="G75" s="226">
        <v>266</v>
      </c>
      <c r="H75" s="226">
        <v>798</v>
      </c>
      <c r="I75" s="226">
        <v>500</v>
      </c>
      <c r="J75" s="226">
        <v>860</v>
      </c>
      <c r="K75" s="226">
        <v>1703</v>
      </c>
      <c r="L75" s="107">
        <f t="shared" ref="L75:P75" si="26">SUM(C75:C77)</f>
        <v>2598</v>
      </c>
      <c r="M75" s="160">
        <f t="shared" si="26"/>
        <v>1582</v>
      </c>
      <c r="N75" s="160">
        <f t="shared" si="26"/>
        <v>2026</v>
      </c>
      <c r="O75" s="160">
        <f t="shared" si="26"/>
        <v>1638</v>
      </c>
      <c r="P75" s="160">
        <f t="shared" si="26"/>
        <v>1011</v>
      </c>
      <c r="Q75" s="160">
        <f t="shared" ref="Q75" si="27">SUM(H75:H77)</f>
        <v>1447</v>
      </c>
      <c r="R75" s="160">
        <f t="shared" ref="R75" si="28">SUM(I75:I77)</f>
        <v>1133</v>
      </c>
      <c r="S75" s="160">
        <f t="shared" ref="S75" si="29">SUM(J75:J77)</f>
        <v>1310</v>
      </c>
      <c r="T75" s="160">
        <f t="shared" ref="T75" si="30">SUM(K75:K77)</f>
        <v>2764</v>
      </c>
      <c r="U75" s="232">
        <f t="shared" ref="U75" si="31">AVERAGE(L75:T75)</f>
        <v>1723.2222222222222</v>
      </c>
      <c r="V75" s="409"/>
      <c r="W75" s="230"/>
      <c r="X75" s="230"/>
      <c r="Y75" s="230"/>
      <c r="Z75" s="230"/>
      <c r="AA75" s="230"/>
      <c r="AB75" s="230"/>
      <c r="AC75" s="230"/>
      <c r="AD75" s="230"/>
      <c r="AE75" s="230"/>
      <c r="AF75" s="230"/>
      <c r="AG75" s="92"/>
      <c r="AH75" s="92"/>
      <c r="AI75" s="92"/>
      <c r="AJ75" s="92"/>
      <c r="AK75" s="92"/>
      <c r="AL75" s="92"/>
      <c r="AM75" s="92"/>
      <c r="AN75" s="92"/>
      <c r="AO75" s="92"/>
      <c r="AP75" s="92"/>
      <c r="AQ75" s="92"/>
      <c r="AR75" s="231"/>
    </row>
    <row r="76" spans="1:44">
      <c r="A76" s="233">
        <v>43723</v>
      </c>
      <c r="B76" s="234">
        <v>0.89057870370370373</v>
      </c>
      <c r="C76" s="408">
        <v>1102</v>
      </c>
      <c r="D76" s="226">
        <v>418</v>
      </c>
      <c r="E76" s="226">
        <v>320</v>
      </c>
      <c r="F76" s="226">
        <v>480</v>
      </c>
      <c r="G76" s="226">
        <v>215</v>
      </c>
      <c r="H76" s="226">
        <v>302</v>
      </c>
      <c r="I76" s="226">
        <v>495</v>
      </c>
      <c r="J76" s="226">
        <v>415</v>
      </c>
      <c r="K76" s="226">
        <v>929</v>
      </c>
      <c r="L76" s="107"/>
      <c r="M76" s="160"/>
      <c r="N76" s="160"/>
      <c r="O76" s="160"/>
      <c r="P76" s="160"/>
      <c r="Q76" s="160"/>
      <c r="R76" s="160"/>
      <c r="S76" s="160"/>
      <c r="T76" s="160"/>
      <c r="U76" s="232">
        <f t="shared" ref="U76" si="32">STDEV(L75:T75)/SQRT(COUNT(L75:T75))</f>
        <v>206.49218291484613</v>
      </c>
      <c r="V76" s="409"/>
      <c r="W76" s="230"/>
      <c r="X76" s="230"/>
      <c r="Y76" s="230"/>
      <c r="Z76" s="230"/>
      <c r="AA76" s="230"/>
      <c r="AB76" s="230"/>
      <c r="AC76" s="230"/>
      <c r="AD76" s="230"/>
      <c r="AE76" s="230"/>
      <c r="AF76" s="230"/>
      <c r="AG76" s="92"/>
      <c r="AH76" s="92"/>
      <c r="AI76" s="92"/>
      <c r="AJ76" s="92"/>
      <c r="AK76" s="92"/>
      <c r="AL76" s="92"/>
      <c r="AM76" s="92"/>
      <c r="AN76" s="92"/>
      <c r="AO76" s="92"/>
      <c r="AP76" s="92"/>
      <c r="AQ76" s="92"/>
      <c r="AR76" s="231"/>
    </row>
    <row r="77" spans="1:44">
      <c r="A77" s="233">
        <v>43723</v>
      </c>
      <c r="B77" s="234">
        <v>0.90446759259259202</v>
      </c>
      <c r="C77" s="408">
        <v>530</v>
      </c>
      <c r="D77" s="226">
        <v>147</v>
      </c>
      <c r="E77" s="226">
        <v>1572</v>
      </c>
      <c r="F77" s="226">
        <v>370</v>
      </c>
      <c r="G77" s="226">
        <v>530</v>
      </c>
      <c r="H77" s="226">
        <v>347</v>
      </c>
      <c r="I77" s="226">
        <v>138</v>
      </c>
      <c r="J77" s="226">
        <v>35</v>
      </c>
      <c r="K77" s="226">
        <v>132</v>
      </c>
      <c r="L77" s="107"/>
      <c r="M77" s="160"/>
      <c r="N77" s="160"/>
      <c r="O77" s="160"/>
      <c r="P77" s="160"/>
      <c r="Q77" s="160"/>
      <c r="R77" s="160"/>
      <c r="S77" s="160"/>
      <c r="T77" s="160"/>
      <c r="U77" s="232"/>
      <c r="V77" s="409"/>
      <c r="W77" s="230"/>
      <c r="X77" s="230"/>
      <c r="Y77" s="230"/>
      <c r="Z77" s="230"/>
      <c r="AA77" s="230"/>
      <c r="AB77" s="230"/>
      <c r="AC77" s="230"/>
      <c r="AD77" s="230"/>
      <c r="AE77" s="230"/>
      <c r="AF77" s="230"/>
      <c r="AG77" s="92"/>
      <c r="AH77" s="92"/>
      <c r="AI77" s="92"/>
      <c r="AJ77" s="92"/>
      <c r="AK77" s="92"/>
      <c r="AL77" s="92"/>
      <c r="AM77" s="92"/>
      <c r="AN77" s="92"/>
      <c r="AO77" s="92"/>
      <c r="AP77" s="92"/>
      <c r="AQ77" s="92"/>
      <c r="AR77" s="231"/>
    </row>
    <row r="78" spans="1:44">
      <c r="A78" s="233">
        <v>43723</v>
      </c>
      <c r="B78" s="234">
        <v>0.91835648148148097</v>
      </c>
      <c r="C78" s="408">
        <v>418</v>
      </c>
      <c r="D78" s="226">
        <v>857</v>
      </c>
      <c r="E78" s="226">
        <v>949</v>
      </c>
      <c r="F78" s="226">
        <v>163</v>
      </c>
      <c r="G78" s="226">
        <v>591</v>
      </c>
      <c r="H78" s="226">
        <v>142</v>
      </c>
      <c r="I78" s="226">
        <v>6</v>
      </c>
      <c r="J78" s="226">
        <v>595</v>
      </c>
      <c r="K78" s="226">
        <v>594</v>
      </c>
      <c r="L78" s="107">
        <f t="shared" ref="L78:P78" si="33">SUM(C78:C80)</f>
        <v>965</v>
      </c>
      <c r="M78" s="160">
        <f t="shared" si="33"/>
        <v>2090</v>
      </c>
      <c r="N78" s="160">
        <f t="shared" si="33"/>
        <v>2837</v>
      </c>
      <c r="O78" s="160">
        <f t="shared" si="33"/>
        <v>349</v>
      </c>
      <c r="P78" s="160">
        <f t="shared" si="33"/>
        <v>955</v>
      </c>
      <c r="Q78" s="160">
        <f t="shared" ref="Q78" si="34">SUM(H78:H80)</f>
        <v>405</v>
      </c>
      <c r="R78" s="160">
        <f t="shared" ref="R78" si="35">SUM(I78:I80)</f>
        <v>775</v>
      </c>
      <c r="S78" s="160">
        <f t="shared" ref="S78" si="36">SUM(J78:J80)</f>
        <v>2113</v>
      </c>
      <c r="T78" s="160">
        <f t="shared" ref="T78" si="37">SUM(K78:K80)</f>
        <v>6227</v>
      </c>
      <c r="U78" s="232">
        <f t="shared" ref="U78" si="38">AVERAGE(L78:T78)</f>
        <v>1857.3333333333333</v>
      </c>
      <c r="V78" s="409"/>
      <c r="W78" s="230"/>
      <c r="X78" s="230"/>
      <c r="Y78" s="230"/>
      <c r="Z78" s="230"/>
      <c r="AA78" s="230"/>
      <c r="AB78" s="230"/>
      <c r="AC78" s="230"/>
      <c r="AD78" s="230"/>
      <c r="AE78" s="230"/>
      <c r="AF78" s="230"/>
      <c r="AG78" s="92"/>
      <c r="AH78" s="92"/>
      <c r="AI78" s="92"/>
      <c r="AJ78" s="92"/>
      <c r="AK78" s="92"/>
      <c r="AL78" s="92"/>
      <c r="AM78" s="92"/>
      <c r="AN78" s="92"/>
      <c r="AO78" s="92"/>
      <c r="AP78" s="92"/>
      <c r="AQ78" s="92"/>
      <c r="AR78" s="231"/>
    </row>
    <row r="79" spans="1:44">
      <c r="A79" s="233">
        <v>43723</v>
      </c>
      <c r="B79" s="234">
        <v>0.93224537037036903</v>
      </c>
      <c r="C79" s="408">
        <v>450</v>
      </c>
      <c r="D79" s="226">
        <v>702</v>
      </c>
      <c r="E79" s="226">
        <v>346</v>
      </c>
      <c r="F79" s="226">
        <v>102</v>
      </c>
      <c r="G79" s="226">
        <v>216</v>
      </c>
      <c r="H79" s="226">
        <v>206</v>
      </c>
      <c r="I79" s="226">
        <v>182</v>
      </c>
      <c r="J79" s="226">
        <v>1014</v>
      </c>
      <c r="K79" s="226">
        <v>3039</v>
      </c>
      <c r="L79" s="107"/>
      <c r="M79" s="160"/>
      <c r="N79" s="160"/>
      <c r="O79" s="160"/>
      <c r="P79" s="160"/>
      <c r="Q79" s="160"/>
      <c r="R79" s="160"/>
      <c r="S79" s="160"/>
      <c r="T79" s="160"/>
      <c r="U79" s="232">
        <f t="shared" ref="U79" si="39">STDEV(L78:T78)/SQRT(COUNT(L78:T78))</f>
        <v>616.21023649040069</v>
      </c>
      <c r="V79" s="409"/>
      <c r="W79" s="230"/>
      <c r="X79" s="230"/>
      <c r="Y79" s="230"/>
      <c r="Z79" s="230"/>
      <c r="AA79" s="230"/>
      <c r="AB79" s="230"/>
      <c r="AC79" s="230"/>
      <c r="AD79" s="230"/>
      <c r="AE79" s="230"/>
      <c r="AF79" s="230"/>
      <c r="AG79" s="92"/>
      <c r="AH79" s="92"/>
      <c r="AI79" s="92"/>
      <c r="AJ79" s="92"/>
      <c r="AK79" s="92"/>
      <c r="AL79" s="92"/>
      <c r="AM79" s="92"/>
      <c r="AN79" s="92"/>
      <c r="AO79" s="92"/>
      <c r="AP79" s="92"/>
      <c r="AQ79" s="92"/>
      <c r="AR79" s="231"/>
    </row>
    <row r="80" spans="1:44">
      <c r="A80" s="233">
        <v>43723</v>
      </c>
      <c r="B80" s="234">
        <v>0.94613425925925798</v>
      </c>
      <c r="C80" s="408">
        <v>97</v>
      </c>
      <c r="D80" s="226">
        <v>531</v>
      </c>
      <c r="E80" s="226">
        <v>1542</v>
      </c>
      <c r="F80" s="226">
        <v>84</v>
      </c>
      <c r="G80" s="226">
        <v>148</v>
      </c>
      <c r="H80" s="226">
        <v>57</v>
      </c>
      <c r="I80" s="226">
        <v>587</v>
      </c>
      <c r="J80" s="226">
        <v>504</v>
      </c>
      <c r="K80" s="226">
        <v>2594</v>
      </c>
      <c r="L80" s="107"/>
      <c r="M80" s="160"/>
      <c r="N80" s="160"/>
      <c r="O80" s="160"/>
      <c r="P80" s="160"/>
      <c r="Q80" s="160"/>
      <c r="R80" s="160"/>
      <c r="S80" s="160"/>
      <c r="T80" s="160"/>
      <c r="U80" s="232"/>
      <c r="V80" s="409"/>
      <c r="W80" s="230"/>
      <c r="X80" s="230"/>
      <c r="Y80" s="230"/>
      <c r="Z80" s="230"/>
      <c r="AA80" s="230"/>
      <c r="AB80" s="230"/>
      <c r="AC80" s="230"/>
      <c r="AD80" s="230"/>
      <c r="AE80" s="230"/>
      <c r="AF80" s="230"/>
      <c r="AG80" s="92"/>
      <c r="AH80" s="92"/>
      <c r="AI80" s="92"/>
      <c r="AJ80" s="92"/>
      <c r="AK80" s="92"/>
      <c r="AL80" s="92"/>
      <c r="AM80" s="92"/>
      <c r="AN80" s="92"/>
      <c r="AO80" s="92"/>
      <c r="AP80" s="92"/>
      <c r="AQ80" s="92"/>
      <c r="AR80" s="231"/>
    </row>
    <row r="81" spans="1:44">
      <c r="A81" s="233">
        <v>43723</v>
      </c>
      <c r="B81" s="234">
        <v>0.96002314814814704</v>
      </c>
      <c r="C81" s="408">
        <v>134</v>
      </c>
      <c r="D81" s="226">
        <v>646</v>
      </c>
      <c r="E81" s="226">
        <v>1103</v>
      </c>
      <c r="F81" s="226">
        <v>287</v>
      </c>
      <c r="G81" s="226">
        <v>606</v>
      </c>
      <c r="H81" s="226">
        <v>617</v>
      </c>
      <c r="I81" s="226">
        <v>340</v>
      </c>
      <c r="J81" s="226">
        <v>1083</v>
      </c>
      <c r="K81" s="226">
        <v>2809</v>
      </c>
      <c r="L81" s="107">
        <f t="shared" ref="L81:P81" si="40">SUM(C81:C83)</f>
        <v>916</v>
      </c>
      <c r="M81" s="160">
        <f t="shared" si="40"/>
        <v>1069</v>
      </c>
      <c r="N81" s="160">
        <f t="shared" si="40"/>
        <v>3194</v>
      </c>
      <c r="O81" s="160">
        <f t="shared" si="40"/>
        <v>793</v>
      </c>
      <c r="P81" s="160">
        <f t="shared" si="40"/>
        <v>816</v>
      </c>
      <c r="Q81" s="160">
        <f t="shared" ref="Q81" si="41">SUM(H81:H83)</f>
        <v>1185</v>
      </c>
      <c r="R81" s="160">
        <f t="shared" ref="R81" si="42">SUM(I81:I83)</f>
        <v>714</v>
      </c>
      <c r="S81" s="160">
        <f t="shared" ref="S81" si="43">SUM(J81:J83)</f>
        <v>2875</v>
      </c>
      <c r="T81" s="160">
        <f t="shared" ref="T81" si="44">SUM(K81:K83)</f>
        <v>3998</v>
      </c>
      <c r="U81" s="232">
        <f t="shared" ref="U81" si="45">AVERAGE(L81:T81)</f>
        <v>1728.8888888888889</v>
      </c>
      <c r="V81" s="409"/>
      <c r="W81" s="230"/>
      <c r="X81" s="230"/>
      <c r="Y81" s="230"/>
      <c r="Z81" s="230"/>
      <c r="AA81" s="230"/>
      <c r="AB81" s="230"/>
      <c r="AC81" s="230"/>
      <c r="AD81" s="230"/>
      <c r="AE81" s="230"/>
      <c r="AF81" s="230"/>
      <c r="AG81" s="92"/>
      <c r="AH81" s="92"/>
      <c r="AI81" s="92"/>
      <c r="AJ81" s="92"/>
      <c r="AK81" s="92"/>
      <c r="AL81" s="92"/>
      <c r="AM81" s="92"/>
      <c r="AN81" s="92"/>
      <c r="AO81" s="92"/>
      <c r="AP81" s="92"/>
      <c r="AQ81" s="92"/>
      <c r="AR81" s="231"/>
    </row>
    <row r="82" spans="1:44">
      <c r="A82" s="233">
        <v>43723</v>
      </c>
      <c r="B82" s="234">
        <v>0.97391203703703599</v>
      </c>
      <c r="C82" s="408">
        <v>399</v>
      </c>
      <c r="D82" s="226">
        <v>252</v>
      </c>
      <c r="E82" s="226">
        <v>1198</v>
      </c>
      <c r="F82" s="226">
        <v>345</v>
      </c>
      <c r="G82" s="226">
        <v>160</v>
      </c>
      <c r="H82" s="226">
        <v>399</v>
      </c>
      <c r="I82" s="226">
        <v>261</v>
      </c>
      <c r="J82" s="226">
        <v>1319</v>
      </c>
      <c r="K82" s="226">
        <v>379</v>
      </c>
      <c r="L82" s="107"/>
      <c r="M82" s="160"/>
      <c r="N82" s="160"/>
      <c r="O82" s="160"/>
      <c r="P82" s="160"/>
      <c r="Q82" s="160"/>
      <c r="R82" s="160"/>
      <c r="S82" s="160"/>
      <c r="T82" s="160"/>
      <c r="U82" s="232">
        <f t="shared" ref="U82" si="46">STDEV(L81:T81)/SQRT(COUNT(L81:T81))</f>
        <v>420.65255009477187</v>
      </c>
      <c r="V82" s="409"/>
      <c r="W82" s="230"/>
      <c r="X82" s="230"/>
      <c r="Y82" s="230"/>
      <c r="Z82" s="230"/>
      <c r="AA82" s="230"/>
      <c r="AB82" s="230"/>
      <c r="AC82" s="230"/>
      <c r="AD82" s="230"/>
      <c r="AE82" s="230"/>
      <c r="AF82" s="230"/>
      <c r="AG82" s="92"/>
      <c r="AH82" s="92"/>
      <c r="AI82" s="92"/>
      <c r="AJ82" s="92"/>
      <c r="AK82" s="92"/>
      <c r="AL82" s="92"/>
      <c r="AM82" s="92"/>
      <c r="AN82" s="92"/>
      <c r="AO82" s="92"/>
      <c r="AP82" s="92"/>
      <c r="AQ82" s="92"/>
      <c r="AR82" s="231"/>
    </row>
    <row r="83" spans="1:44">
      <c r="A83" s="233">
        <v>43723</v>
      </c>
      <c r="B83" s="234">
        <v>0.98780092592592506</v>
      </c>
      <c r="C83" s="408">
        <v>383</v>
      </c>
      <c r="D83" s="226">
        <v>171</v>
      </c>
      <c r="E83" s="226">
        <v>893</v>
      </c>
      <c r="F83" s="226">
        <v>161</v>
      </c>
      <c r="G83" s="226">
        <v>50</v>
      </c>
      <c r="H83" s="226">
        <v>169</v>
      </c>
      <c r="I83" s="226">
        <v>113</v>
      </c>
      <c r="J83" s="226">
        <v>473</v>
      </c>
      <c r="K83" s="226">
        <v>810</v>
      </c>
      <c r="L83" s="107"/>
      <c r="M83" s="160"/>
      <c r="N83" s="160"/>
      <c r="O83" s="160"/>
      <c r="P83" s="160"/>
      <c r="Q83" s="160"/>
      <c r="R83" s="160"/>
      <c r="S83" s="160"/>
      <c r="T83" s="160"/>
      <c r="U83" s="232"/>
      <c r="V83" s="409"/>
      <c r="W83" s="230"/>
      <c r="X83" s="230"/>
      <c r="Y83" s="230"/>
      <c r="Z83" s="230"/>
      <c r="AA83" s="230"/>
      <c r="AB83" s="230"/>
      <c r="AC83" s="230"/>
      <c r="AD83" s="230"/>
      <c r="AE83" s="230"/>
      <c r="AF83" s="230"/>
      <c r="AG83" s="92"/>
      <c r="AH83" s="92"/>
      <c r="AI83" s="92"/>
      <c r="AJ83" s="92"/>
      <c r="AK83" s="92"/>
      <c r="AL83" s="92"/>
      <c r="AM83" s="92"/>
      <c r="AN83" s="92"/>
      <c r="AO83" s="92"/>
      <c r="AP83" s="92"/>
      <c r="AQ83" s="92"/>
      <c r="AR83" s="231"/>
    </row>
    <row r="84" spans="1:44">
      <c r="A84" s="233">
        <v>43724</v>
      </c>
      <c r="B84" s="234">
        <v>1.0016898148148148</v>
      </c>
      <c r="C84" s="408">
        <v>27</v>
      </c>
      <c r="D84" s="226">
        <v>11</v>
      </c>
      <c r="E84" s="226">
        <v>34</v>
      </c>
      <c r="F84" s="226">
        <v>221</v>
      </c>
      <c r="G84" s="226">
        <v>7</v>
      </c>
      <c r="H84" s="226">
        <v>445</v>
      </c>
      <c r="I84" s="226">
        <v>365</v>
      </c>
      <c r="J84" s="226">
        <v>586</v>
      </c>
      <c r="K84" s="226">
        <v>2513</v>
      </c>
      <c r="L84" s="107">
        <f t="shared" ref="L84:P84" si="47">SUM(C84:C86)</f>
        <v>375</v>
      </c>
      <c r="M84" s="160">
        <f t="shared" si="47"/>
        <v>1878</v>
      </c>
      <c r="N84" s="160">
        <f t="shared" si="47"/>
        <v>1018</v>
      </c>
      <c r="O84" s="160">
        <f t="shared" si="47"/>
        <v>396</v>
      </c>
      <c r="P84" s="160">
        <f t="shared" si="47"/>
        <v>368</v>
      </c>
      <c r="Q84" s="160">
        <f t="shared" ref="Q84" si="48">SUM(H84:H86)</f>
        <v>504</v>
      </c>
      <c r="R84" s="160">
        <f t="shared" ref="R84" si="49">SUM(I84:I86)</f>
        <v>624</v>
      </c>
      <c r="S84" s="160">
        <f t="shared" ref="S84" si="50">SUM(J84:J86)</f>
        <v>1952</v>
      </c>
      <c r="T84" s="160">
        <f t="shared" ref="T84" si="51">SUM(K84:K86)</f>
        <v>4541</v>
      </c>
      <c r="U84" s="232">
        <f t="shared" ref="U84" si="52">AVERAGE(L84:T84)</f>
        <v>1295.1111111111111</v>
      </c>
      <c r="V84" s="409"/>
      <c r="W84" s="230"/>
      <c r="X84" s="230"/>
      <c r="Y84" s="230"/>
      <c r="Z84" s="230"/>
      <c r="AA84" s="230"/>
      <c r="AB84" s="230"/>
      <c r="AC84" s="230"/>
      <c r="AD84" s="230"/>
      <c r="AE84" s="230"/>
      <c r="AF84" s="230"/>
      <c r="AG84" s="92"/>
      <c r="AH84" s="92"/>
      <c r="AI84" s="92"/>
      <c r="AJ84" s="92"/>
      <c r="AK84" s="92"/>
      <c r="AL84" s="92"/>
      <c r="AM84" s="92"/>
      <c r="AN84" s="92"/>
      <c r="AO84" s="92"/>
      <c r="AP84" s="92"/>
      <c r="AQ84" s="92"/>
      <c r="AR84" s="231"/>
    </row>
    <row r="85" spans="1:44">
      <c r="A85" s="233">
        <v>43724</v>
      </c>
      <c r="B85" s="234">
        <v>1.0155787037037001</v>
      </c>
      <c r="C85" s="408">
        <v>130</v>
      </c>
      <c r="D85" s="226">
        <v>981</v>
      </c>
      <c r="E85" s="226">
        <v>110</v>
      </c>
      <c r="F85" s="226">
        <v>28</v>
      </c>
      <c r="G85" s="226">
        <v>308</v>
      </c>
      <c r="H85" s="226">
        <v>6</v>
      </c>
      <c r="I85" s="226">
        <v>240</v>
      </c>
      <c r="J85" s="226">
        <v>582</v>
      </c>
      <c r="K85" s="226">
        <v>1284</v>
      </c>
      <c r="L85" s="107"/>
      <c r="M85" s="160"/>
      <c r="N85" s="160"/>
      <c r="O85" s="160"/>
      <c r="P85" s="160"/>
      <c r="Q85" s="160"/>
      <c r="R85" s="160"/>
      <c r="S85" s="160"/>
      <c r="T85" s="160"/>
      <c r="U85" s="232">
        <f t="shared" ref="U85" si="53">STDEV(L84:T84)/SQRT(COUNT(L84:T84))</f>
        <v>456.04938342624342</v>
      </c>
      <c r="V85" s="409"/>
      <c r="W85" s="230"/>
      <c r="X85" s="230"/>
      <c r="Y85" s="230"/>
      <c r="Z85" s="230"/>
      <c r="AA85" s="230"/>
      <c r="AB85" s="230"/>
      <c r="AC85" s="230"/>
      <c r="AD85" s="230"/>
      <c r="AE85" s="230"/>
      <c r="AF85" s="230"/>
      <c r="AG85" s="92"/>
      <c r="AH85" s="92"/>
      <c r="AI85" s="92"/>
      <c r="AJ85" s="92"/>
      <c r="AK85" s="92"/>
      <c r="AL85" s="92"/>
      <c r="AM85" s="92"/>
      <c r="AN85" s="92"/>
      <c r="AO85" s="92"/>
      <c r="AP85" s="92"/>
      <c r="AQ85" s="92"/>
      <c r="AR85" s="231"/>
    </row>
    <row r="86" spans="1:44">
      <c r="A86" s="233">
        <v>43724</v>
      </c>
      <c r="B86" s="234">
        <v>1.02946759259259</v>
      </c>
      <c r="C86" s="408">
        <v>218</v>
      </c>
      <c r="D86" s="226">
        <v>886</v>
      </c>
      <c r="E86" s="226">
        <v>874</v>
      </c>
      <c r="F86" s="226">
        <v>147</v>
      </c>
      <c r="G86" s="226">
        <v>53</v>
      </c>
      <c r="H86" s="226">
        <v>53</v>
      </c>
      <c r="I86" s="226">
        <v>19</v>
      </c>
      <c r="J86" s="226">
        <v>784</v>
      </c>
      <c r="K86" s="226">
        <v>744</v>
      </c>
      <c r="L86" s="107"/>
      <c r="M86" s="160"/>
      <c r="N86" s="160"/>
      <c r="O86" s="160"/>
      <c r="P86" s="160"/>
      <c r="Q86" s="160"/>
      <c r="R86" s="160"/>
      <c r="S86" s="160"/>
      <c r="T86" s="160"/>
      <c r="U86" s="232"/>
      <c r="V86" s="409"/>
      <c r="W86" s="230"/>
      <c r="X86" s="230"/>
      <c r="Y86" s="230"/>
      <c r="Z86" s="230"/>
      <c r="AA86" s="230"/>
      <c r="AB86" s="230"/>
      <c r="AC86" s="230"/>
      <c r="AD86" s="230"/>
      <c r="AE86" s="230"/>
      <c r="AF86" s="230"/>
      <c r="AG86" s="92"/>
      <c r="AH86" s="92"/>
      <c r="AI86" s="92"/>
      <c r="AJ86" s="92"/>
      <c r="AK86" s="92"/>
      <c r="AL86" s="92"/>
      <c r="AM86" s="92"/>
      <c r="AN86" s="92"/>
      <c r="AO86" s="92"/>
      <c r="AP86" s="92"/>
      <c r="AQ86" s="92"/>
      <c r="AR86" s="231"/>
    </row>
    <row r="87" spans="1:44">
      <c r="A87" s="233">
        <v>43724</v>
      </c>
      <c r="B87" s="234">
        <v>1.04335648148148</v>
      </c>
      <c r="C87" s="408">
        <v>270</v>
      </c>
      <c r="D87" s="226">
        <v>985</v>
      </c>
      <c r="E87" s="226">
        <v>570</v>
      </c>
      <c r="F87" s="226">
        <v>46</v>
      </c>
      <c r="G87" s="226">
        <v>195</v>
      </c>
      <c r="H87" s="226">
        <v>294</v>
      </c>
      <c r="I87" s="226">
        <v>330</v>
      </c>
      <c r="J87" s="226">
        <v>375</v>
      </c>
      <c r="K87" s="226">
        <v>414</v>
      </c>
      <c r="L87" s="107">
        <f t="shared" ref="L87:P87" si="54">SUM(C87:C89)</f>
        <v>859</v>
      </c>
      <c r="M87" s="160">
        <f t="shared" si="54"/>
        <v>2678</v>
      </c>
      <c r="N87" s="160">
        <f t="shared" si="54"/>
        <v>1765</v>
      </c>
      <c r="O87" s="160">
        <f t="shared" si="54"/>
        <v>519</v>
      </c>
      <c r="P87" s="160">
        <f t="shared" si="54"/>
        <v>413</v>
      </c>
      <c r="Q87" s="160">
        <f t="shared" ref="Q87" si="55">SUM(H87:H89)</f>
        <v>600</v>
      </c>
      <c r="R87" s="160">
        <f t="shared" ref="R87" si="56">SUM(I87:I89)</f>
        <v>555</v>
      </c>
      <c r="S87" s="160">
        <f t="shared" ref="S87" si="57">SUM(J87:J89)</f>
        <v>384</v>
      </c>
      <c r="T87" s="160">
        <f t="shared" ref="T87" si="58">SUM(K87:K89)</f>
        <v>647</v>
      </c>
      <c r="U87" s="232">
        <f t="shared" ref="U87" si="59">AVERAGE(L87:T87)</f>
        <v>935.55555555555554</v>
      </c>
      <c r="V87" s="409"/>
      <c r="W87" s="230"/>
      <c r="X87" s="230"/>
      <c r="Y87" s="230"/>
      <c r="Z87" s="230"/>
      <c r="AA87" s="230"/>
      <c r="AB87" s="230"/>
      <c r="AC87" s="230"/>
      <c r="AD87" s="230"/>
      <c r="AE87" s="230"/>
      <c r="AF87" s="230"/>
      <c r="AG87" s="92"/>
      <c r="AH87" s="92"/>
      <c r="AI87" s="92"/>
      <c r="AJ87" s="92"/>
      <c r="AK87" s="92"/>
      <c r="AL87" s="92"/>
      <c r="AM87" s="92"/>
      <c r="AN87" s="92"/>
      <c r="AO87" s="92"/>
      <c r="AP87" s="92"/>
      <c r="AQ87" s="92"/>
      <c r="AR87" s="231"/>
    </row>
    <row r="88" spans="1:44">
      <c r="A88" s="233">
        <v>43724</v>
      </c>
      <c r="B88" s="234">
        <v>1.0572453703703699</v>
      </c>
      <c r="C88" s="408">
        <v>294</v>
      </c>
      <c r="D88" s="226">
        <v>843</v>
      </c>
      <c r="E88" s="226">
        <v>685</v>
      </c>
      <c r="F88" s="226">
        <v>123</v>
      </c>
      <c r="G88" s="226">
        <v>81</v>
      </c>
      <c r="H88" s="226">
        <v>188</v>
      </c>
      <c r="I88" s="226">
        <v>143</v>
      </c>
      <c r="J88" s="226">
        <v>3</v>
      </c>
      <c r="K88" s="226">
        <v>2</v>
      </c>
      <c r="L88" s="107"/>
      <c r="M88" s="160"/>
      <c r="N88" s="160"/>
      <c r="O88" s="160"/>
      <c r="P88" s="160"/>
      <c r="Q88" s="160"/>
      <c r="R88" s="160"/>
      <c r="S88" s="160"/>
      <c r="T88" s="160"/>
      <c r="U88" s="232">
        <f t="shared" ref="U88" si="60">STDEV(L87:T87)/SQRT(COUNT(L87:T87))</f>
        <v>258.77468272563505</v>
      </c>
      <c r="V88" s="409"/>
      <c r="W88" s="230"/>
      <c r="X88" s="230"/>
      <c r="Y88" s="230"/>
      <c r="Z88" s="230"/>
      <c r="AA88" s="230"/>
      <c r="AB88" s="230"/>
      <c r="AC88" s="230"/>
      <c r="AD88" s="230"/>
      <c r="AE88" s="230"/>
      <c r="AF88" s="230"/>
      <c r="AG88" s="92"/>
      <c r="AH88" s="92"/>
      <c r="AI88" s="92"/>
      <c r="AJ88" s="92"/>
      <c r="AK88" s="92"/>
      <c r="AL88" s="92"/>
      <c r="AM88" s="92"/>
      <c r="AN88" s="92"/>
      <c r="AO88" s="92"/>
      <c r="AP88" s="92"/>
      <c r="AQ88" s="92"/>
      <c r="AR88" s="231"/>
    </row>
    <row r="89" spans="1:44">
      <c r="A89" s="233">
        <v>43724</v>
      </c>
      <c r="B89" s="234">
        <v>1.0711342592592601</v>
      </c>
      <c r="C89" s="408">
        <v>295</v>
      </c>
      <c r="D89" s="226">
        <v>850</v>
      </c>
      <c r="E89" s="226">
        <v>510</v>
      </c>
      <c r="F89" s="226">
        <v>350</v>
      </c>
      <c r="G89" s="226">
        <v>137</v>
      </c>
      <c r="H89" s="226">
        <v>118</v>
      </c>
      <c r="I89" s="226">
        <v>82</v>
      </c>
      <c r="J89" s="226">
        <v>6</v>
      </c>
      <c r="K89" s="226">
        <v>231</v>
      </c>
      <c r="L89" s="107"/>
      <c r="M89" s="160"/>
      <c r="N89" s="160"/>
      <c r="O89" s="160"/>
      <c r="P89" s="160"/>
      <c r="Q89" s="160"/>
      <c r="R89" s="160"/>
      <c r="S89" s="160"/>
      <c r="T89" s="160"/>
      <c r="U89" s="232"/>
      <c r="V89" s="409"/>
      <c r="W89" s="230"/>
      <c r="X89" s="230"/>
      <c r="Y89" s="230"/>
      <c r="Z89" s="230"/>
      <c r="AA89" s="230"/>
      <c r="AB89" s="230"/>
      <c r="AC89" s="230"/>
      <c r="AD89" s="230"/>
      <c r="AE89" s="230"/>
      <c r="AF89" s="230"/>
      <c r="AG89" s="92"/>
      <c r="AH89" s="92"/>
      <c r="AI89" s="92"/>
      <c r="AJ89" s="92"/>
      <c r="AK89" s="92"/>
      <c r="AL89" s="92"/>
      <c r="AM89" s="92"/>
      <c r="AN89" s="92"/>
      <c r="AO89" s="92"/>
      <c r="AP89" s="92"/>
      <c r="AQ89" s="92"/>
      <c r="AR89" s="231"/>
    </row>
    <row r="90" spans="1:44">
      <c r="A90" s="233">
        <v>43724</v>
      </c>
      <c r="B90" s="234">
        <v>1.08502314814815</v>
      </c>
      <c r="C90" s="408">
        <v>61</v>
      </c>
      <c r="D90" s="226">
        <v>569</v>
      </c>
      <c r="E90" s="226">
        <v>259</v>
      </c>
      <c r="F90" s="226">
        <v>166</v>
      </c>
      <c r="G90" s="226">
        <v>100</v>
      </c>
      <c r="H90" s="226">
        <v>30</v>
      </c>
      <c r="I90" s="226">
        <v>36</v>
      </c>
      <c r="J90" s="226">
        <v>297</v>
      </c>
      <c r="K90" s="226">
        <v>3</v>
      </c>
      <c r="L90" s="107">
        <f t="shared" ref="L90:P90" si="61">SUM(C90:C92)</f>
        <v>209</v>
      </c>
      <c r="M90" s="160">
        <f t="shared" si="61"/>
        <v>748</v>
      </c>
      <c r="N90" s="160">
        <f t="shared" si="61"/>
        <v>1020</v>
      </c>
      <c r="O90" s="160">
        <f t="shared" si="61"/>
        <v>394</v>
      </c>
      <c r="P90" s="160">
        <f t="shared" si="61"/>
        <v>601</v>
      </c>
      <c r="Q90" s="160">
        <f t="shared" ref="Q90" si="62">SUM(H90:H92)</f>
        <v>271</v>
      </c>
      <c r="R90" s="160">
        <f t="shared" ref="R90" si="63">SUM(I90:I92)</f>
        <v>68</v>
      </c>
      <c r="S90" s="160">
        <f t="shared" ref="S90" si="64">SUM(J90:J92)</f>
        <v>768</v>
      </c>
      <c r="T90" s="160">
        <f t="shared" ref="T90" si="65">SUM(K90:K92)</f>
        <v>1128</v>
      </c>
      <c r="U90" s="232">
        <f t="shared" ref="U90" si="66">AVERAGE(L90:T90)</f>
        <v>578.55555555555554</v>
      </c>
      <c r="V90" s="409"/>
      <c r="W90" s="230"/>
      <c r="X90" s="230"/>
      <c r="Y90" s="230"/>
      <c r="Z90" s="230"/>
      <c r="AA90" s="230"/>
      <c r="AB90" s="230"/>
      <c r="AC90" s="230"/>
      <c r="AD90" s="230"/>
      <c r="AE90" s="230"/>
      <c r="AF90" s="230"/>
      <c r="AG90" s="92"/>
      <c r="AH90" s="92"/>
      <c r="AI90" s="92"/>
      <c r="AJ90" s="92"/>
      <c r="AK90" s="92"/>
      <c r="AL90" s="92"/>
      <c r="AM90" s="92"/>
      <c r="AN90" s="92"/>
      <c r="AO90" s="92"/>
      <c r="AP90" s="92"/>
      <c r="AQ90" s="92"/>
      <c r="AR90" s="231"/>
    </row>
    <row r="91" spans="1:44">
      <c r="A91" s="233">
        <v>43724</v>
      </c>
      <c r="B91" s="234">
        <v>1.09891203703704</v>
      </c>
      <c r="C91" s="408">
        <v>15</v>
      </c>
      <c r="D91" s="226">
        <v>169</v>
      </c>
      <c r="E91" s="226">
        <v>632</v>
      </c>
      <c r="F91" s="226">
        <v>107</v>
      </c>
      <c r="G91" s="226">
        <v>209</v>
      </c>
      <c r="H91" s="226">
        <v>158</v>
      </c>
      <c r="I91" s="226">
        <v>5</v>
      </c>
      <c r="J91" s="226">
        <v>277</v>
      </c>
      <c r="K91" s="226">
        <v>115</v>
      </c>
      <c r="L91" s="107"/>
      <c r="M91" s="160"/>
      <c r="N91" s="160"/>
      <c r="O91" s="160"/>
      <c r="P91" s="160"/>
      <c r="Q91" s="160"/>
      <c r="R91" s="160"/>
      <c r="S91" s="160"/>
      <c r="T91" s="160"/>
      <c r="U91" s="232">
        <f t="shared" ref="U91" si="67">STDEV(L90:T90)/SQRT(COUNT(L90:T90))</f>
        <v>122.91348709007475</v>
      </c>
      <c r="V91" s="409"/>
      <c r="W91" s="230"/>
      <c r="X91" s="230"/>
      <c r="Y91" s="230"/>
      <c r="Z91" s="230"/>
      <c r="AA91" s="230"/>
      <c r="AB91" s="230"/>
      <c r="AC91" s="230"/>
      <c r="AD91" s="230"/>
      <c r="AE91" s="230"/>
      <c r="AF91" s="230"/>
      <c r="AG91" s="92"/>
      <c r="AH91" s="92"/>
      <c r="AI91" s="92"/>
      <c r="AJ91" s="92"/>
      <c r="AK91" s="92"/>
      <c r="AL91" s="92"/>
      <c r="AM91" s="92"/>
      <c r="AN91" s="92"/>
      <c r="AO91" s="92"/>
      <c r="AP91" s="92"/>
      <c r="AQ91" s="92"/>
      <c r="AR91" s="231"/>
    </row>
    <row r="92" spans="1:44">
      <c r="A92" s="233">
        <v>43724</v>
      </c>
      <c r="B92" s="234">
        <v>1.1128009259259199</v>
      </c>
      <c r="C92" s="408">
        <v>133</v>
      </c>
      <c r="D92" s="226">
        <v>10</v>
      </c>
      <c r="E92" s="226">
        <v>129</v>
      </c>
      <c r="F92" s="226">
        <v>121</v>
      </c>
      <c r="G92" s="226">
        <v>292</v>
      </c>
      <c r="H92" s="226">
        <v>83</v>
      </c>
      <c r="I92" s="226">
        <v>27</v>
      </c>
      <c r="J92" s="226">
        <v>194</v>
      </c>
      <c r="K92" s="226">
        <v>1010</v>
      </c>
      <c r="L92" s="107"/>
      <c r="M92" s="160"/>
      <c r="N92" s="160"/>
      <c r="O92" s="160"/>
      <c r="P92" s="160"/>
      <c r="Q92" s="160"/>
      <c r="R92" s="160"/>
      <c r="S92" s="160"/>
      <c r="T92" s="160"/>
      <c r="U92" s="232"/>
      <c r="V92" s="409"/>
      <c r="W92" s="230"/>
      <c r="X92" s="230"/>
      <c r="Y92" s="230"/>
      <c r="Z92" s="230"/>
      <c r="AA92" s="230"/>
      <c r="AB92" s="230"/>
      <c r="AC92" s="230"/>
      <c r="AD92" s="230"/>
      <c r="AE92" s="230"/>
      <c r="AF92" s="230"/>
      <c r="AG92" s="92"/>
      <c r="AH92" s="92"/>
      <c r="AI92" s="92"/>
      <c r="AJ92" s="92"/>
      <c r="AK92" s="92"/>
      <c r="AL92" s="92"/>
      <c r="AM92" s="92"/>
      <c r="AN92" s="92"/>
      <c r="AO92" s="92"/>
      <c r="AP92" s="92"/>
      <c r="AQ92" s="92"/>
      <c r="AR92" s="231"/>
    </row>
    <row r="93" spans="1:44">
      <c r="A93" s="233">
        <v>43724</v>
      </c>
      <c r="B93" s="234">
        <v>1.1266898148148099</v>
      </c>
      <c r="C93" s="408">
        <v>12</v>
      </c>
      <c r="D93" s="226">
        <v>0</v>
      </c>
      <c r="E93" s="226">
        <v>43</v>
      </c>
      <c r="F93" s="226">
        <v>371</v>
      </c>
      <c r="G93" s="226">
        <v>26</v>
      </c>
      <c r="H93" s="226">
        <v>85</v>
      </c>
      <c r="I93" s="226">
        <v>129</v>
      </c>
      <c r="J93" s="226">
        <v>89</v>
      </c>
      <c r="K93" s="226">
        <v>217</v>
      </c>
      <c r="L93" s="107">
        <f t="shared" ref="L93:P93" si="68">SUM(C93:C95)</f>
        <v>487</v>
      </c>
      <c r="M93" s="160">
        <f t="shared" si="68"/>
        <v>227</v>
      </c>
      <c r="N93" s="160">
        <f t="shared" si="68"/>
        <v>575</v>
      </c>
      <c r="O93" s="160">
        <f t="shared" si="68"/>
        <v>667</v>
      </c>
      <c r="P93" s="160">
        <f t="shared" si="68"/>
        <v>267</v>
      </c>
      <c r="Q93" s="160">
        <f t="shared" ref="Q93" si="69">SUM(H93:H95)</f>
        <v>148</v>
      </c>
      <c r="R93" s="160">
        <f t="shared" ref="R93" si="70">SUM(I93:I95)</f>
        <v>657</v>
      </c>
      <c r="S93" s="160">
        <f t="shared" ref="S93" si="71">SUM(J93:J95)</f>
        <v>295</v>
      </c>
      <c r="T93" s="160">
        <f t="shared" ref="T93" si="72">SUM(K93:K95)</f>
        <v>1337</v>
      </c>
      <c r="U93" s="232">
        <f t="shared" ref="U93" si="73">AVERAGE(L93:T93)</f>
        <v>517.77777777777783</v>
      </c>
      <c r="V93" s="409"/>
      <c r="W93" s="230"/>
      <c r="X93" s="230"/>
      <c r="Y93" s="230"/>
      <c r="Z93" s="230"/>
      <c r="AA93" s="230"/>
      <c r="AB93" s="230"/>
      <c r="AC93" s="230"/>
      <c r="AD93" s="230"/>
      <c r="AE93" s="230"/>
      <c r="AF93" s="230"/>
      <c r="AG93" s="92"/>
      <c r="AH93" s="92"/>
      <c r="AI93" s="92"/>
      <c r="AJ93" s="92"/>
      <c r="AK93" s="92"/>
      <c r="AL93" s="92"/>
      <c r="AM93" s="92"/>
      <c r="AN93" s="92"/>
      <c r="AO93" s="92"/>
      <c r="AP93" s="92"/>
      <c r="AQ93" s="92"/>
      <c r="AR93" s="231"/>
    </row>
    <row r="94" spans="1:44">
      <c r="A94" s="233">
        <v>43724</v>
      </c>
      <c r="B94" s="234">
        <v>1.1405787037037001</v>
      </c>
      <c r="C94" s="408">
        <v>187</v>
      </c>
      <c r="D94" s="226">
        <v>0</v>
      </c>
      <c r="E94" s="226">
        <v>3</v>
      </c>
      <c r="F94" s="226">
        <v>219</v>
      </c>
      <c r="G94" s="226">
        <v>197</v>
      </c>
      <c r="H94" s="226">
        <v>45</v>
      </c>
      <c r="I94" s="226">
        <v>320</v>
      </c>
      <c r="J94" s="226">
        <v>104</v>
      </c>
      <c r="K94" s="226">
        <v>537</v>
      </c>
      <c r="L94" s="107"/>
      <c r="M94" s="160"/>
      <c r="N94" s="160"/>
      <c r="O94" s="160"/>
      <c r="P94" s="160"/>
      <c r="Q94" s="160"/>
      <c r="R94" s="160"/>
      <c r="S94" s="160"/>
      <c r="T94" s="160"/>
      <c r="U94" s="232">
        <f t="shared" ref="U94" si="74">STDEV(L93:T93)/SQRT(COUNT(L93:T93))</f>
        <v>120.80767288198416</v>
      </c>
      <c r="V94" s="409"/>
      <c r="W94" s="230"/>
      <c r="X94" s="230"/>
      <c r="Y94" s="230"/>
      <c r="Z94" s="230"/>
      <c r="AA94" s="230"/>
      <c r="AB94" s="230"/>
      <c r="AC94" s="230"/>
      <c r="AD94" s="230"/>
      <c r="AE94" s="230"/>
      <c r="AF94" s="230"/>
      <c r="AG94" s="92"/>
      <c r="AH94" s="92"/>
      <c r="AI94" s="92"/>
      <c r="AJ94" s="92"/>
      <c r="AK94" s="92"/>
      <c r="AL94" s="92"/>
      <c r="AM94" s="92"/>
      <c r="AN94" s="92"/>
      <c r="AO94" s="92"/>
      <c r="AP94" s="92"/>
      <c r="AQ94" s="92"/>
      <c r="AR94" s="231"/>
    </row>
    <row r="95" spans="1:44">
      <c r="A95" s="233">
        <v>43724</v>
      </c>
      <c r="B95" s="234">
        <v>1.15446759259259</v>
      </c>
      <c r="C95" s="408">
        <v>288</v>
      </c>
      <c r="D95" s="226">
        <v>227</v>
      </c>
      <c r="E95" s="226">
        <v>529</v>
      </c>
      <c r="F95" s="226">
        <v>77</v>
      </c>
      <c r="G95" s="226">
        <v>44</v>
      </c>
      <c r="H95" s="226">
        <v>18</v>
      </c>
      <c r="I95" s="226">
        <v>208</v>
      </c>
      <c r="J95" s="226">
        <v>102</v>
      </c>
      <c r="K95" s="226">
        <v>583</v>
      </c>
      <c r="L95" s="107"/>
      <c r="M95" s="160"/>
      <c r="N95" s="160"/>
      <c r="O95" s="160"/>
      <c r="P95" s="160"/>
      <c r="Q95" s="160"/>
      <c r="R95" s="160"/>
      <c r="S95" s="160"/>
      <c r="T95" s="160"/>
      <c r="U95" s="232"/>
      <c r="V95" s="409"/>
      <c r="W95" s="230"/>
      <c r="X95" s="230"/>
      <c r="Y95" s="230"/>
      <c r="Z95" s="230"/>
      <c r="AA95" s="230"/>
      <c r="AB95" s="230"/>
      <c r="AC95" s="230"/>
      <c r="AD95" s="230"/>
      <c r="AE95" s="230"/>
      <c r="AF95" s="230"/>
      <c r="AG95" s="92"/>
      <c r="AH95" s="92"/>
      <c r="AI95" s="92"/>
      <c r="AJ95" s="92"/>
      <c r="AK95" s="92"/>
      <c r="AL95" s="92"/>
      <c r="AM95" s="92"/>
      <c r="AN95" s="92"/>
      <c r="AO95" s="92"/>
      <c r="AP95" s="92"/>
      <c r="AQ95" s="92"/>
      <c r="AR95" s="231"/>
    </row>
    <row r="96" spans="1:44">
      <c r="A96" s="233">
        <v>43724</v>
      </c>
      <c r="B96" s="234">
        <v>1.16835648148148</v>
      </c>
      <c r="C96" s="408">
        <v>759</v>
      </c>
      <c r="D96" s="226">
        <v>856</v>
      </c>
      <c r="E96" s="226">
        <v>99</v>
      </c>
      <c r="F96" s="226">
        <v>47</v>
      </c>
      <c r="G96" s="226">
        <v>59</v>
      </c>
      <c r="H96" s="226">
        <v>182</v>
      </c>
      <c r="I96" s="226">
        <v>142</v>
      </c>
      <c r="J96" s="226">
        <v>63</v>
      </c>
      <c r="K96" s="226">
        <v>113</v>
      </c>
      <c r="L96" s="107">
        <f t="shared" ref="L96:P96" si="75">SUM(C96:C98)</f>
        <v>832</v>
      </c>
      <c r="M96" s="160">
        <f t="shared" si="75"/>
        <v>1299</v>
      </c>
      <c r="N96" s="160">
        <f t="shared" si="75"/>
        <v>2341</v>
      </c>
      <c r="O96" s="160">
        <f t="shared" si="75"/>
        <v>294</v>
      </c>
      <c r="P96" s="160">
        <f t="shared" si="75"/>
        <v>171</v>
      </c>
      <c r="Q96" s="160">
        <f t="shared" ref="Q96" si="76">SUM(H96:H98)</f>
        <v>573</v>
      </c>
      <c r="R96" s="160">
        <f t="shared" ref="R96" si="77">SUM(I96:I98)</f>
        <v>164</v>
      </c>
      <c r="S96" s="160">
        <f t="shared" ref="S96" si="78">SUM(J96:J98)</f>
        <v>632</v>
      </c>
      <c r="T96" s="160">
        <f t="shared" ref="T96" si="79">SUM(K96:K98)</f>
        <v>167</v>
      </c>
      <c r="U96" s="232">
        <f t="shared" ref="U96" si="80">AVERAGE(L96:T96)</f>
        <v>719.22222222222217</v>
      </c>
      <c r="V96" s="409"/>
      <c r="W96" s="230"/>
      <c r="X96" s="230"/>
      <c r="Y96" s="230"/>
      <c r="Z96" s="230"/>
      <c r="AA96" s="230"/>
      <c r="AB96" s="230"/>
      <c r="AC96" s="230"/>
      <c r="AD96" s="230"/>
      <c r="AE96" s="230"/>
      <c r="AF96" s="230"/>
      <c r="AG96" s="92"/>
      <c r="AH96" s="92"/>
      <c r="AI96" s="92"/>
      <c r="AJ96" s="92"/>
      <c r="AK96" s="92"/>
      <c r="AL96" s="92"/>
      <c r="AM96" s="92"/>
      <c r="AN96" s="92"/>
      <c r="AO96" s="92"/>
      <c r="AP96" s="92"/>
      <c r="AQ96" s="92"/>
      <c r="AR96" s="231"/>
    </row>
    <row r="97" spans="1:44">
      <c r="A97" s="233">
        <v>43724</v>
      </c>
      <c r="B97" s="234">
        <v>1.1822453703703699</v>
      </c>
      <c r="C97" s="408">
        <v>71</v>
      </c>
      <c r="D97" s="226">
        <v>91</v>
      </c>
      <c r="E97" s="226">
        <v>896</v>
      </c>
      <c r="F97" s="226">
        <v>109</v>
      </c>
      <c r="G97" s="226">
        <v>37</v>
      </c>
      <c r="H97" s="226">
        <v>214</v>
      </c>
      <c r="I97" s="226">
        <v>12</v>
      </c>
      <c r="J97" s="226">
        <v>16</v>
      </c>
      <c r="K97" s="226">
        <v>44</v>
      </c>
      <c r="L97" s="107"/>
      <c r="M97" s="160"/>
      <c r="N97" s="160"/>
      <c r="O97" s="160"/>
      <c r="P97" s="160"/>
      <c r="Q97" s="160"/>
      <c r="R97" s="160"/>
      <c r="S97" s="160"/>
      <c r="T97" s="160"/>
      <c r="U97" s="232">
        <f t="shared" ref="U97" si="81">STDEV(L96:T96)/SQRT(COUNT(L96:T96))</f>
        <v>238.70587304706285</v>
      </c>
      <c r="V97" s="409"/>
      <c r="W97" s="230"/>
      <c r="X97" s="230"/>
      <c r="Y97" s="230"/>
      <c r="Z97" s="230"/>
      <c r="AA97" s="230"/>
      <c r="AB97" s="230"/>
      <c r="AC97" s="230"/>
      <c r="AD97" s="230"/>
      <c r="AE97" s="230"/>
      <c r="AF97" s="230"/>
      <c r="AG97" s="92"/>
      <c r="AH97" s="92"/>
      <c r="AI97" s="92"/>
      <c r="AJ97" s="92"/>
      <c r="AK97" s="92"/>
      <c r="AL97" s="92"/>
      <c r="AM97" s="92"/>
      <c r="AN97" s="92"/>
      <c r="AO97" s="92"/>
      <c r="AP97" s="92"/>
      <c r="AQ97" s="92"/>
      <c r="AR97" s="231"/>
    </row>
    <row r="98" spans="1:44">
      <c r="A98" s="233">
        <v>43724</v>
      </c>
      <c r="B98" s="234">
        <v>1.1961342592592601</v>
      </c>
      <c r="C98" s="408">
        <v>2</v>
      </c>
      <c r="D98" s="226">
        <v>352</v>
      </c>
      <c r="E98" s="226">
        <v>1346</v>
      </c>
      <c r="F98" s="226">
        <v>138</v>
      </c>
      <c r="G98" s="226">
        <v>75</v>
      </c>
      <c r="H98" s="226">
        <v>177</v>
      </c>
      <c r="I98" s="226">
        <v>10</v>
      </c>
      <c r="J98" s="226">
        <v>553</v>
      </c>
      <c r="K98" s="226">
        <v>10</v>
      </c>
      <c r="L98" s="107"/>
      <c r="M98" s="160"/>
      <c r="N98" s="160"/>
      <c r="O98" s="160"/>
      <c r="P98" s="160"/>
      <c r="Q98" s="160"/>
      <c r="R98" s="160"/>
      <c r="S98" s="160"/>
      <c r="T98" s="160"/>
      <c r="U98" s="232"/>
      <c r="V98" s="409"/>
      <c r="W98" s="230"/>
      <c r="X98" s="230"/>
      <c r="Y98" s="230"/>
      <c r="Z98" s="230"/>
      <c r="AA98" s="230"/>
      <c r="AB98" s="230"/>
      <c r="AC98" s="230"/>
      <c r="AD98" s="230"/>
      <c r="AE98" s="230"/>
      <c r="AF98" s="230"/>
      <c r="AG98" s="92"/>
      <c r="AH98" s="92"/>
      <c r="AI98" s="92"/>
      <c r="AJ98" s="92"/>
      <c r="AK98" s="92"/>
      <c r="AL98" s="92"/>
      <c r="AM98" s="92"/>
      <c r="AN98" s="92"/>
      <c r="AO98" s="92"/>
      <c r="AP98" s="92"/>
      <c r="AQ98" s="92"/>
      <c r="AR98" s="231"/>
    </row>
    <row r="99" spans="1:44">
      <c r="A99" s="233">
        <v>43724</v>
      </c>
      <c r="B99" s="234">
        <v>1.21002314814815</v>
      </c>
      <c r="C99" s="408">
        <v>2</v>
      </c>
      <c r="D99" s="226">
        <v>671</v>
      </c>
      <c r="E99" s="226">
        <v>1021</v>
      </c>
      <c r="F99" s="226">
        <v>303</v>
      </c>
      <c r="G99" s="226">
        <v>29</v>
      </c>
      <c r="H99" s="226">
        <v>5</v>
      </c>
      <c r="I99" s="226">
        <v>73</v>
      </c>
      <c r="J99" s="226">
        <v>663</v>
      </c>
      <c r="K99" s="226">
        <v>55</v>
      </c>
      <c r="L99" s="107">
        <f t="shared" ref="L99:P99" si="82">SUM(C99:C101)</f>
        <v>647</v>
      </c>
      <c r="M99" s="160">
        <f t="shared" si="82"/>
        <v>991</v>
      </c>
      <c r="N99" s="160">
        <f t="shared" si="82"/>
        <v>1549</v>
      </c>
      <c r="O99" s="160">
        <f t="shared" si="82"/>
        <v>700</v>
      </c>
      <c r="P99" s="160">
        <f t="shared" si="82"/>
        <v>412</v>
      </c>
      <c r="Q99" s="160">
        <f t="shared" ref="Q99" si="83">SUM(H99:H101)</f>
        <v>111</v>
      </c>
      <c r="R99" s="160">
        <f t="shared" ref="R99" si="84">SUM(I99:I101)</f>
        <v>309</v>
      </c>
      <c r="S99" s="160">
        <f t="shared" ref="S99" si="85">SUM(J99:J101)</f>
        <v>943</v>
      </c>
      <c r="T99" s="160">
        <f t="shared" ref="T99" si="86">SUM(K99:K101)</f>
        <v>597</v>
      </c>
      <c r="U99" s="232">
        <f t="shared" ref="U99" si="87">AVERAGE(L99:T99)</f>
        <v>695.44444444444446</v>
      </c>
      <c r="V99" s="409"/>
      <c r="W99" s="230"/>
      <c r="X99" s="230"/>
      <c r="Y99" s="230"/>
      <c r="Z99" s="230"/>
      <c r="AA99" s="230"/>
      <c r="AB99" s="230"/>
      <c r="AC99" s="230"/>
      <c r="AD99" s="230"/>
      <c r="AE99" s="230"/>
      <c r="AF99" s="230"/>
      <c r="AG99" s="92"/>
      <c r="AH99" s="92"/>
      <c r="AI99" s="92"/>
      <c r="AJ99" s="92"/>
      <c r="AK99" s="92"/>
      <c r="AL99" s="92"/>
      <c r="AM99" s="92"/>
      <c r="AN99" s="92"/>
      <c r="AO99" s="92"/>
      <c r="AP99" s="92"/>
      <c r="AQ99" s="92"/>
      <c r="AR99" s="231"/>
    </row>
    <row r="100" spans="1:44">
      <c r="A100" s="233">
        <v>43724</v>
      </c>
      <c r="B100" s="234">
        <v>1.22391203703704</v>
      </c>
      <c r="C100" s="408">
        <v>242</v>
      </c>
      <c r="D100" s="226">
        <v>319</v>
      </c>
      <c r="E100" s="226">
        <v>306</v>
      </c>
      <c r="F100" s="226">
        <v>311</v>
      </c>
      <c r="G100" s="226">
        <v>21</v>
      </c>
      <c r="H100" s="226">
        <v>98</v>
      </c>
      <c r="I100" s="226">
        <v>220</v>
      </c>
      <c r="J100" s="226">
        <v>19</v>
      </c>
      <c r="K100" s="226">
        <v>315</v>
      </c>
      <c r="L100" s="107"/>
      <c r="M100" s="160"/>
      <c r="N100" s="160"/>
      <c r="O100" s="160"/>
      <c r="P100" s="160"/>
      <c r="Q100" s="160"/>
      <c r="R100" s="160"/>
      <c r="S100" s="160"/>
      <c r="T100" s="160"/>
      <c r="U100" s="232">
        <f t="shared" ref="U100" si="88">STDEV(L99:T99)/SQRT(COUNT(L99:T99))</f>
        <v>142.42484481210812</v>
      </c>
      <c r="V100" s="409"/>
      <c r="W100" s="230"/>
      <c r="X100" s="230"/>
      <c r="Y100" s="230"/>
      <c r="Z100" s="230"/>
      <c r="AA100" s="230"/>
      <c r="AB100" s="230"/>
      <c r="AC100" s="230"/>
      <c r="AD100" s="230"/>
      <c r="AE100" s="230"/>
      <c r="AF100" s="230"/>
      <c r="AG100" s="92"/>
      <c r="AH100" s="92"/>
      <c r="AI100" s="92"/>
      <c r="AJ100" s="92"/>
      <c r="AK100" s="92"/>
      <c r="AL100" s="92"/>
      <c r="AM100" s="92"/>
      <c r="AN100" s="92"/>
      <c r="AO100" s="92"/>
      <c r="AP100" s="92"/>
      <c r="AQ100" s="92"/>
      <c r="AR100" s="231"/>
    </row>
    <row r="101" spans="1:44">
      <c r="A101" s="233">
        <v>43724</v>
      </c>
      <c r="B101" s="234">
        <v>1.2378009259259199</v>
      </c>
      <c r="C101" s="408">
        <v>403</v>
      </c>
      <c r="D101" s="226">
        <v>1</v>
      </c>
      <c r="E101" s="226">
        <v>222</v>
      </c>
      <c r="F101" s="226">
        <v>86</v>
      </c>
      <c r="G101" s="226">
        <v>362</v>
      </c>
      <c r="H101" s="226">
        <v>8</v>
      </c>
      <c r="I101" s="226">
        <v>16</v>
      </c>
      <c r="J101" s="226">
        <v>261</v>
      </c>
      <c r="K101" s="226">
        <v>227</v>
      </c>
      <c r="L101" s="107"/>
      <c r="M101" s="160"/>
      <c r="N101" s="160"/>
      <c r="O101" s="160"/>
      <c r="P101" s="160"/>
      <c r="Q101" s="160"/>
      <c r="R101" s="160"/>
      <c r="S101" s="160"/>
      <c r="T101" s="160"/>
      <c r="U101" s="232"/>
      <c r="V101" s="409"/>
      <c r="W101" s="230"/>
      <c r="X101" s="230"/>
      <c r="Y101" s="230"/>
      <c r="Z101" s="230"/>
      <c r="AA101" s="230"/>
      <c r="AB101" s="230"/>
      <c r="AC101" s="230"/>
      <c r="AD101" s="230"/>
      <c r="AE101" s="230"/>
      <c r="AF101" s="230"/>
      <c r="AG101" s="92"/>
      <c r="AH101" s="92"/>
      <c r="AI101" s="92"/>
      <c r="AJ101" s="92"/>
      <c r="AK101" s="92"/>
      <c r="AL101" s="92"/>
      <c r="AM101" s="92"/>
      <c r="AN101" s="92"/>
      <c r="AO101" s="92"/>
      <c r="AP101" s="92"/>
      <c r="AQ101" s="92"/>
      <c r="AR101" s="231"/>
    </row>
    <row r="102" spans="1:44">
      <c r="A102" s="223">
        <v>43724</v>
      </c>
      <c r="B102" s="224">
        <v>1.2516898148148099</v>
      </c>
      <c r="C102" s="408">
        <v>17</v>
      </c>
      <c r="D102" s="226">
        <v>115</v>
      </c>
      <c r="E102" s="226">
        <v>234</v>
      </c>
      <c r="F102" s="226">
        <v>136</v>
      </c>
      <c r="G102" s="226">
        <v>180</v>
      </c>
      <c r="H102" s="226">
        <v>8</v>
      </c>
      <c r="I102" s="226">
        <v>103</v>
      </c>
      <c r="J102" s="226">
        <v>139</v>
      </c>
      <c r="K102" s="226">
        <v>0</v>
      </c>
      <c r="L102" s="107">
        <f t="shared" ref="L102:P102" si="89">SUM(C102:C104)</f>
        <v>189</v>
      </c>
      <c r="M102" s="160">
        <f t="shared" si="89"/>
        <v>372</v>
      </c>
      <c r="N102" s="160">
        <f t="shared" si="89"/>
        <v>2041</v>
      </c>
      <c r="O102" s="160">
        <f t="shared" si="89"/>
        <v>331</v>
      </c>
      <c r="P102" s="160">
        <f t="shared" si="89"/>
        <v>652</v>
      </c>
      <c r="Q102" s="160">
        <f t="shared" ref="Q102" si="90">SUM(H102:H104)</f>
        <v>26</v>
      </c>
      <c r="R102" s="160">
        <f t="shared" ref="R102" si="91">SUM(I102:I104)</f>
        <v>106</v>
      </c>
      <c r="S102" s="160">
        <f t="shared" ref="S102" si="92">SUM(J102:J104)</f>
        <v>257</v>
      </c>
      <c r="T102" s="160">
        <f t="shared" ref="T102" si="93">SUM(K102:K104)</f>
        <v>565</v>
      </c>
      <c r="U102" s="232">
        <f t="shared" ref="U102" si="94">AVERAGE(L102:T102)</f>
        <v>504.33333333333331</v>
      </c>
      <c r="V102" s="409"/>
      <c r="W102" s="230"/>
      <c r="X102" s="230"/>
      <c r="Y102" s="230"/>
      <c r="Z102" s="230"/>
      <c r="AA102" s="230"/>
      <c r="AB102" s="230"/>
      <c r="AC102" s="230"/>
      <c r="AD102" s="230"/>
      <c r="AE102" s="230"/>
      <c r="AF102" s="230"/>
      <c r="AG102" s="92"/>
      <c r="AH102" s="92"/>
      <c r="AI102" s="92"/>
      <c r="AJ102" s="92"/>
      <c r="AK102" s="92"/>
      <c r="AL102" s="92"/>
      <c r="AM102" s="92"/>
      <c r="AN102" s="92"/>
      <c r="AO102" s="92"/>
      <c r="AP102" s="92"/>
      <c r="AQ102" s="92"/>
      <c r="AR102" s="231"/>
    </row>
    <row r="103" spans="1:44">
      <c r="A103" s="223">
        <v>43724</v>
      </c>
      <c r="B103" s="224">
        <v>1.2655787037037001</v>
      </c>
      <c r="C103" s="408">
        <v>146</v>
      </c>
      <c r="D103" s="226">
        <v>108</v>
      </c>
      <c r="E103" s="226">
        <v>1714</v>
      </c>
      <c r="F103" s="226">
        <v>171</v>
      </c>
      <c r="G103" s="226">
        <v>271</v>
      </c>
      <c r="H103" s="226">
        <v>4</v>
      </c>
      <c r="I103" s="226">
        <v>2</v>
      </c>
      <c r="J103" s="226">
        <v>99</v>
      </c>
      <c r="K103" s="226">
        <v>95</v>
      </c>
      <c r="L103" s="107"/>
      <c r="M103" s="160"/>
      <c r="N103" s="160"/>
      <c r="O103" s="160"/>
      <c r="P103" s="160"/>
      <c r="Q103" s="160"/>
      <c r="R103" s="160"/>
      <c r="S103" s="160"/>
      <c r="T103" s="160"/>
      <c r="U103" s="232">
        <f t="shared" ref="U103" si="95">STDEV(L102:T102)/SQRT(COUNT(L102:T102))</f>
        <v>203.5268205094028</v>
      </c>
      <c r="V103" s="409"/>
      <c r="W103" s="230"/>
      <c r="X103" s="230"/>
      <c r="Y103" s="230"/>
      <c r="Z103" s="230"/>
      <c r="AA103" s="230"/>
      <c r="AB103" s="230"/>
      <c r="AC103" s="230"/>
      <c r="AD103" s="230"/>
      <c r="AE103" s="230"/>
      <c r="AF103" s="230"/>
      <c r="AG103" s="92"/>
      <c r="AH103" s="92"/>
      <c r="AI103" s="92"/>
      <c r="AJ103" s="92"/>
      <c r="AK103" s="92"/>
      <c r="AL103" s="92"/>
      <c r="AM103" s="92"/>
      <c r="AN103" s="92"/>
      <c r="AO103" s="92"/>
      <c r="AP103" s="92"/>
      <c r="AQ103" s="92"/>
      <c r="AR103" s="231"/>
    </row>
    <row r="104" spans="1:44">
      <c r="A104" s="223">
        <v>43724</v>
      </c>
      <c r="B104" s="224">
        <v>1.27946759259259</v>
      </c>
      <c r="C104" s="408">
        <v>26</v>
      </c>
      <c r="D104" s="226">
        <v>149</v>
      </c>
      <c r="E104" s="226">
        <v>93</v>
      </c>
      <c r="F104" s="226">
        <v>24</v>
      </c>
      <c r="G104" s="226">
        <v>201</v>
      </c>
      <c r="H104" s="226">
        <v>14</v>
      </c>
      <c r="I104" s="226">
        <v>1</v>
      </c>
      <c r="J104" s="226">
        <v>19</v>
      </c>
      <c r="K104" s="226">
        <v>470</v>
      </c>
      <c r="L104" s="107"/>
      <c r="M104" s="160"/>
      <c r="N104" s="160"/>
      <c r="O104" s="160"/>
      <c r="P104" s="160"/>
      <c r="Q104" s="160"/>
      <c r="R104" s="160"/>
      <c r="S104" s="160"/>
      <c r="T104" s="160"/>
      <c r="U104" s="232"/>
      <c r="V104" s="409"/>
      <c r="W104" s="230"/>
      <c r="X104" s="230"/>
      <c r="Y104" s="230"/>
      <c r="Z104" s="230"/>
      <c r="AA104" s="230"/>
      <c r="AB104" s="230"/>
      <c r="AC104" s="230"/>
      <c r="AD104" s="230"/>
      <c r="AE104" s="230"/>
      <c r="AF104" s="230"/>
      <c r="AG104" s="92"/>
      <c r="AH104" s="92"/>
      <c r="AI104" s="92"/>
      <c r="AJ104" s="92"/>
      <c r="AK104" s="92"/>
      <c r="AL104" s="92"/>
      <c r="AM104" s="92"/>
      <c r="AN104" s="92"/>
      <c r="AO104" s="92"/>
      <c r="AP104" s="92"/>
      <c r="AQ104" s="92"/>
      <c r="AR104" s="231"/>
    </row>
    <row r="105" spans="1:44">
      <c r="A105" s="223">
        <v>43724</v>
      </c>
      <c r="B105" s="224">
        <v>1.29335648148148</v>
      </c>
      <c r="C105" s="408">
        <v>0</v>
      </c>
      <c r="D105" s="226">
        <v>6</v>
      </c>
      <c r="E105" s="226">
        <v>40</v>
      </c>
      <c r="F105" s="226">
        <v>43</v>
      </c>
      <c r="G105" s="226">
        <v>16</v>
      </c>
      <c r="H105" s="226">
        <v>230</v>
      </c>
      <c r="I105" s="226">
        <v>14</v>
      </c>
      <c r="J105" s="226">
        <v>320</v>
      </c>
      <c r="K105" s="226">
        <v>184</v>
      </c>
      <c r="L105" s="107">
        <f t="shared" ref="L105:P105" si="96">SUM(C105:C107)</f>
        <v>154</v>
      </c>
      <c r="M105" s="160">
        <f t="shared" si="96"/>
        <v>79</v>
      </c>
      <c r="N105" s="160">
        <f t="shared" si="96"/>
        <v>587</v>
      </c>
      <c r="O105" s="160">
        <f t="shared" si="96"/>
        <v>105</v>
      </c>
      <c r="P105" s="160">
        <f t="shared" si="96"/>
        <v>141</v>
      </c>
      <c r="Q105" s="160">
        <f t="shared" ref="Q105" si="97">SUM(H105:H107)</f>
        <v>528</v>
      </c>
      <c r="R105" s="160">
        <f t="shared" ref="R105" si="98">SUM(I105:I107)</f>
        <v>112</v>
      </c>
      <c r="S105" s="160">
        <f t="shared" ref="S105" si="99">SUM(J105:J107)</f>
        <v>501</v>
      </c>
      <c r="T105" s="160">
        <f t="shared" ref="T105" si="100">SUM(K105:K107)</f>
        <v>401</v>
      </c>
      <c r="U105" s="232">
        <f t="shared" ref="U105" si="101">AVERAGE(L105:T105)</f>
        <v>289.77777777777777</v>
      </c>
      <c r="V105" s="409"/>
      <c r="W105" s="230"/>
      <c r="X105" s="230"/>
      <c r="Y105" s="230"/>
      <c r="Z105" s="230"/>
      <c r="AA105" s="230"/>
      <c r="AB105" s="230"/>
      <c r="AC105" s="230"/>
      <c r="AD105" s="230"/>
      <c r="AE105" s="230"/>
      <c r="AF105" s="230"/>
      <c r="AG105" s="92"/>
      <c r="AH105" s="92"/>
      <c r="AI105" s="92"/>
      <c r="AJ105" s="92"/>
      <c r="AK105" s="92"/>
      <c r="AL105" s="92"/>
      <c r="AM105" s="92"/>
      <c r="AN105" s="92"/>
      <c r="AO105" s="92"/>
      <c r="AP105" s="92"/>
      <c r="AQ105" s="92"/>
      <c r="AR105" s="231"/>
    </row>
    <row r="106" spans="1:44">
      <c r="A106" s="223">
        <v>43724</v>
      </c>
      <c r="B106" s="224">
        <v>1.3072453703703699</v>
      </c>
      <c r="C106" s="408">
        <v>9</v>
      </c>
      <c r="D106" s="226">
        <v>2</v>
      </c>
      <c r="E106" s="226">
        <v>5</v>
      </c>
      <c r="F106" s="226">
        <v>7</v>
      </c>
      <c r="G106" s="226">
        <v>47</v>
      </c>
      <c r="H106" s="226">
        <v>84</v>
      </c>
      <c r="I106" s="226">
        <v>7</v>
      </c>
      <c r="J106" s="226">
        <v>157</v>
      </c>
      <c r="K106" s="226">
        <v>216</v>
      </c>
      <c r="L106" s="107"/>
      <c r="M106" s="160"/>
      <c r="N106" s="160"/>
      <c r="O106" s="160"/>
      <c r="P106" s="160"/>
      <c r="Q106" s="160"/>
      <c r="R106" s="160"/>
      <c r="S106" s="160"/>
      <c r="T106" s="160"/>
      <c r="U106" s="232">
        <f t="shared" ref="U106" si="102">STDEV(L105:T105)/SQRT(COUNT(L105:T105))</f>
        <v>70.002138415308778</v>
      </c>
      <c r="V106" s="409"/>
      <c r="W106" s="230"/>
      <c r="X106" s="230"/>
      <c r="Y106" s="230"/>
      <c r="Z106" s="230"/>
      <c r="AA106" s="230"/>
      <c r="AB106" s="230"/>
      <c r="AC106" s="230"/>
      <c r="AD106" s="230"/>
      <c r="AE106" s="230"/>
      <c r="AF106" s="230"/>
      <c r="AG106" s="92"/>
      <c r="AH106" s="92"/>
      <c r="AI106" s="92"/>
      <c r="AJ106" s="92"/>
      <c r="AK106" s="92"/>
      <c r="AL106" s="92"/>
      <c r="AM106" s="92"/>
      <c r="AN106" s="92"/>
      <c r="AO106" s="92"/>
      <c r="AP106" s="92"/>
      <c r="AQ106" s="92"/>
      <c r="AR106" s="231"/>
    </row>
    <row r="107" spans="1:44">
      <c r="A107" s="223">
        <v>43724</v>
      </c>
      <c r="B107" s="224">
        <v>1.3211342592592601</v>
      </c>
      <c r="C107" s="408">
        <v>145</v>
      </c>
      <c r="D107" s="226">
        <v>71</v>
      </c>
      <c r="E107" s="226">
        <v>542</v>
      </c>
      <c r="F107" s="226">
        <v>55</v>
      </c>
      <c r="G107" s="226">
        <v>78</v>
      </c>
      <c r="H107" s="226">
        <v>214</v>
      </c>
      <c r="I107" s="226">
        <v>91</v>
      </c>
      <c r="J107" s="226">
        <v>24</v>
      </c>
      <c r="K107" s="226">
        <v>1</v>
      </c>
      <c r="L107" s="107"/>
      <c r="M107" s="160"/>
      <c r="N107" s="160"/>
      <c r="O107" s="160"/>
      <c r="P107" s="160"/>
      <c r="Q107" s="160"/>
      <c r="R107" s="160"/>
      <c r="S107" s="160"/>
      <c r="T107" s="160"/>
      <c r="U107" s="232"/>
      <c r="V107" s="409"/>
      <c r="W107" s="230"/>
      <c r="X107" s="230"/>
      <c r="Y107" s="230"/>
      <c r="Z107" s="230"/>
      <c r="AA107" s="230"/>
      <c r="AB107" s="230"/>
      <c r="AC107" s="230"/>
      <c r="AD107" s="230"/>
      <c r="AE107" s="230"/>
      <c r="AF107" s="230"/>
      <c r="AG107" s="92"/>
      <c r="AH107" s="92"/>
      <c r="AI107" s="92"/>
      <c r="AJ107" s="92"/>
      <c r="AK107" s="92"/>
      <c r="AL107" s="92"/>
      <c r="AM107" s="92"/>
      <c r="AN107" s="92"/>
      <c r="AO107" s="92"/>
      <c r="AP107" s="92"/>
      <c r="AQ107" s="92"/>
      <c r="AR107" s="231"/>
    </row>
    <row r="108" spans="1:44">
      <c r="A108" s="223">
        <v>43724</v>
      </c>
      <c r="B108" s="224">
        <v>1.33502314814815</v>
      </c>
      <c r="C108" s="408">
        <v>4</v>
      </c>
      <c r="D108" s="226">
        <v>108</v>
      </c>
      <c r="E108" s="226">
        <v>778</v>
      </c>
      <c r="F108" s="226">
        <v>364</v>
      </c>
      <c r="G108" s="226">
        <v>14</v>
      </c>
      <c r="H108" s="226">
        <v>17</v>
      </c>
      <c r="I108" s="226">
        <v>62</v>
      </c>
      <c r="J108" s="226">
        <v>8</v>
      </c>
      <c r="K108" s="226">
        <v>57</v>
      </c>
      <c r="L108" s="107">
        <f t="shared" ref="L108:P108" si="103">SUM(C108:C110)</f>
        <v>103</v>
      </c>
      <c r="M108" s="160">
        <f t="shared" si="103"/>
        <v>128</v>
      </c>
      <c r="N108" s="160">
        <f t="shared" si="103"/>
        <v>851</v>
      </c>
      <c r="O108" s="160">
        <f t="shared" si="103"/>
        <v>435</v>
      </c>
      <c r="P108" s="160">
        <f t="shared" si="103"/>
        <v>218</v>
      </c>
      <c r="Q108" s="160">
        <f t="shared" ref="Q108" si="104">SUM(H108:H110)</f>
        <v>63</v>
      </c>
      <c r="R108" s="160">
        <f t="shared" ref="R108" si="105">SUM(I108:I110)</f>
        <v>91</v>
      </c>
      <c r="S108" s="160">
        <f t="shared" ref="S108" si="106">SUM(J108:J110)</f>
        <v>531</v>
      </c>
      <c r="T108" s="160">
        <f t="shared" ref="T108" si="107">SUM(K108:K110)</f>
        <v>61</v>
      </c>
      <c r="U108" s="232">
        <f t="shared" ref="U108" si="108">AVERAGE(L108:T108)</f>
        <v>275.66666666666669</v>
      </c>
      <c r="V108" s="409"/>
      <c r="W108" s="230"/>
      <c r="X108" s="230"/>
      <c r="Y108" s="230"/>
      <c r="Z108" s="230"/>
      <c r="AA108" s="230"/>
      <c r="AB108" s="230"/>
      <c r="AC108" s="230"/>
      <c r="AD108" s="230"/>
      <c r="AE108" s="230"/>
      <c r="AF108" s="230"/>
      <c r="AG108" s="92"/>
      <c r="AH108" s="92"/>
      <c r="AI108" s="92"/>
      <c r="AJ108" s="92"/>
      <c r="AK108" s="92"/>
      <c r="AL108" s="92"/>
      <c r="AM108" s="92"/>
      <c r="AN108" s="92"/>
      <c r="AO108" s="92"/>
      <c r="AP108" s="92"/>
      <c r="AQ108" s="92"/>
      <c r="AR108" s="231"/>
    </row>
    <row r="109" spans="1:44">
      <c r="A109" s="223">
        <v>43724</v>
      </c>
      <c r="B109" s="224">
        <v>1.34891203703704</v>
      </c>
      <c r="C109" s="408">
        <v>1</v>
      </c>
      <c r="D109" s="226">
        <v>9</v>
      </c>
      <c r="E109" s="226">
        <v>71</v>
      </c>
      <c r="F109" s="226">
        <v>65</v>
      </c>
      <c r="G109" s="226">
        <v>18</v>
      </c>
      <c r="H109" s="226">
        <v>2</v>
      </c>
      <c r="I109" s="226">
        <v>15</v>
      </c>
      <c r="J109" s="226">
        <v>377</v>
      </c>
      <c r="K109" s="226">
        <v>1</v>
      </c>
      <c r="L109" s="107"/>
      <c r="M109" s="160"/>
      <c r="N109" s="160"/>
      <c r="O109" s="160"/>
      <c r="P109" s="160"/>
      <c r="Q109" s="160"/>
      <c r="R109" s="160"/>
      <c r="S109" s="160"/>
      <c r="T109" s="160"/>
      <c r="U109" s="232">
        <f t="shared" ref="U109" si="109">STDEV(L108:T108)/SQRT(COUNT(L108:T108))</f>
        <v>91.43501031394436</v>
      </c>
      <c r="V109" s="409"/>
      <c r="W109" s="230"/>
      <c r="X109" s="230"/>
      <c r="Y109" s="230"/>
      <c r="Z109" s="230"/>
      <c r="AA109" s="230"/>
      <c r="AB109" s="230"/>
      <c r="AC109" s="230"/>
      <c r="AD109" s="230"/>
      <c r="AE109" s="230"/>
      <c r="AF109" s="230"/>
      <c r="AG109" s="92"/>
      <c r="AH109" s="92"/>
      <c r="AI109" s="92"/>
      <c r="AJ109" s="92"/>
      <c r="AK109" s="92"/>
      <c r="AL109" s="92"/>
      <c r="AM109" s="92"/>
      <c r="AN109" s="92"/>
      <c r="AO109" s="92"/>
      <c r="AP109" s="92"/>
      <c r="AQ109" s="92"/>
      <c r="AR109" s="231"/>
    </row>
    <row r="110" spans="1:44">
      <c r="A110" s="223">
        <v>43724</v>
      </c>
      <c r="B110" s="224">
        <v>1.3628009259259199</v>
      </c>
      <c r="C110" s="408">
        <v>98</v>
      </c>
      <c r="D110" s="226">
        <v>11</v>
      </c>
      <c r="E110" s="226">
        <v>2</v>
      </c>
      <c r="F110" s="226">
        <v>6</v>
      </c>
      <c r="G110" s="226">
        <v>186</v>
      </c>
      <c r="H110" s="226">
        <v>44</v>
      </c>
      <c r="I110" s="226">
        <v>14</v>
      </c>
      <c r="J110" s="226">
        <v>146</v>
      </c>
      <c r="K110" s="226">
        <v>3</v>
      </c>
      <c r="L110" s="107"/>
      <c r="M110" s="160"/>
      <c r="N110" s="160"/>
      <c r="O110" s="160"/>
      <c r="P110" s="160"/>
      <c r="Q110" s="160"/>
      <c r="R110" s="160"/>
      <c r="S110" s="160"/>
      <c r="T110" s="160"/>
      <c r="U110" s="232"/>
      <c r="V110" s="409"/>
      <c r="W110" s="230"/>
      <c r="X110" s="230"/>
      <c r="Y110" s="230"/>
      <c r="Z110" s="230"/>
      <c r="AA110" s="230"/>
      <c r="AB110" s="230"/>
      <c r="AC110" s="230"/>
      <c r="AD110" s="230"/>
      <c r="AE110" s="230"/>
      <c r="AF110" s="230"/>
      <c r="AG110" s="92"/>
      <c r="AH110" s="92"/>
      <c r="AI110" s="92"/>
      <c r="AJ110" s="92"/>
      <c r="AK110" s="92"/>
      <c r="AL110" s="92"/>
      <c r="AM110" s="92"/>
      <c r="AN110" s="92"/>
      <c r="AO110" s="92"/>
      <c r="AP110" s="92"/>
      <c r="AQ110" s="92"/>
      <c r="AR110" s="231"/>
    </row>
    <row r="111" spans="1:44">
      <c r="A111" s="223">
        <v>43724</v>
      </c>
      <c r="B111" s="224">
        <v>1.3766898148148099</v>
      </c>
      <c r="C111" s="408">
        <v>5</v>
      </c>
      <c r="D111" s="226">
        <v>9</v>
      </c>
      <c r="E111" s="226">
        <v>290</v>
      </c>
      <c r="F111" s="226">
        <v>116</v>
      </c>
      <c r="G111" s="226">
        <v>82</v>
      </c>
      <c r="H111" s="226">
        <v>219</v>
      </c>
      <c r="I111" s="226">
        <v>1</v>
      </c>
      <c r="J111" s="226">
        <v>9</v>
      </c>
      <c r="K111" s="226">
        <v>316</v>
      </c>
      <c r="L111" s="107">
        <f t="shared" ref="L111:P111" si="110">SUM(C111:C113)</f>
        <v>422</v>
      </c>
      <c r="M111" s="160">
        <f t="shared" si="110"/>
        <v>709</v>
      </c>
      <c r="N111" s="160">
        <f t="shared" si="110"/>
        <v>1246</v>
      </c>
      <c r="O111" s="160">
        <f t="shared" si="110"/>
        <v>541</v>
      </c>
      <c r="P111" s="160">
        <f t="shared" si="110"/>
        <v>1159</v>
      </c>
      <c r="Q111" s="160">
        <f t="shared" ref="Q111" si="111">SUM(H111:H113)</f>
        <v>542</v>
      </c>
      <c r="R111" s="160">
        <f t="shared" ref="R111" si="112">SUM(I111:I113)</f>
        <v>438</v>
      </c>
      <c r="S111" s="160">
        <f t="shared" ref="S111" si="113">SUM(J111:J113)</f>
        <v>150</v>
      </c>
      <c r="T111" s="160">
        <f t="shared" ref="T111" si="114">SUM(K111:K113)</f>
        <v>1567</v>
      </c>
      <c r="U111" s="232">
        <f t="shared" ref="U111" si="115">AVERAGE(L111:T111)</f>
        <v>752.66666666666663</v>
      </c>
      <c r="V111" s="409"/>
      <c r="W111" s="230"/>
      <c r="X111" s="230"/>
      <c r="Y111" s="230"/>
      <c r="Z111" s="230"/>
      <c r="AA111" s="230"/>
      <c r="AB111" s="230"/>
      <c r="AC111" s="230"/>
      <c r="AD111" s="230"/>
      <c r="AE111" s="230"/>
      <c r="AF111" s="230"/>
      <c r="AG111" s="92"/>
      <c r="AH111" s="92"/>
      <c r="AI111" s="92"/>
      <c r="AJ111" s="92"/>
      <c r="AK111" s="92"/>
      <c r="AL111" s="92"/>
      <c r="AM111" s="92"/>
      <c r="AN111" s="92"/>
      <c r="AO111" s="92"/>
      <c r="AP111" s="92"/>
      <c r="AQ111" s="92"/>
      <c r="AR111" s="231"/>
    </row>
    <row r="112" spans="1:44">
      <c r="A112" s="223">
        <v>43724</v>
      </c>
      <c r="B112" s="224">
        <v>1.3905787037037001</v>
      </c>
      <c r="C112" s="408">
        <v>26</v>
      </c>
      <c r="D112" s="226">
        <v>6</v>
      </c>
      <c r="E112" s="226">
        <v>883</v>
      </c>
      <c r="F112" s="226">
        <v>415</v>
      </c>
      <c r="G112" s="226">
        <v>280</v>
      </c>
      <c r="H112" s="226">
        <v>152</v>
      </c>
      <c r="I112" s="226">
        <v>231</v>
      </c>
      <c r="J112" s="226">
        <v>127</v>
      </c>
      <c r="K112" s="226">
        <v>703</v>
      </c>
      <c r="L112" s="107"/>
      <c r="M112" s="160"/>
      <c r="N112" s="160"/>
      <c r="O112" s="160"/>
      <c r="P112" s="160"/>
      <c r="Q112" s="160"/>
      <c r="R112" s="160"/>
      <c r="S112" s="160"/>
      <c r="T112" s="160"/>
      <c r="U112" s="232">
        <f t="shared" ref="U112" si="116">STDEV(L111:T111)/SQRT(COUNT(L111:T111))</f>
        <v>155.20040807506487</v>
      </c>
      <c r="V112" s="409"/>
      <c r="W112" s="230"/>
      <c r="X112" s="230"/>
      <c r="Y112" s="230"/>
      <c r="Z112" s="230"/>
      <c r="AA112" s="230"/>
      <c r="AB112" s="230"/>
      <c r="AC112" s="230"/>
      <c r="AD112" s="230"/>
      <c r="AE112" s="230"/>
      <c r="AF112" s="230"/>
      <c r="AG112" s="92"/>
      <c r="AH112" s="92"/>
      <c r="AI112" s="92"/>
      <c r="AJ112" s="92"/>
      <c r="AK112" s="92"/>
      <c r="AL112" s="92"/>
      <c r="AM112" s="92"/>
      <c r="AN112" s="92"/>
      <c r="AO112" s="92"/>
      <c r="AP112" s="92"/>
      <c r="AQ112" s="92"/>
      <c r="AR112" s="231"/>
    </row>
    <row r="113" spans="1:44">
      <c r="A113" s="223">
        <v>43724</v>
      </c>
      <c r="B113" s="224">
        <v>1.40446759259259</v>
      </c>
      <c r="C113" s="408">
        <v>391</v>
      </c>
      <c r="D113" s="226">
        <v>694</v>
      </c>
      <c r="E113" s="226">
        <v>73</v>
      </c>
      <c r="F113" s="226">
        <v>10</v>
      </c>
      <c r="G113" s="226">
        <v>797</v>
      </c>
      <c r="H113" s="226">
        <v>171</v>
      </c>
      <c r="I113" s="226">
        <v>206</v>
      </c>
      <c r="J113" s="226">
        <v>14</v>
      </c>
      <c r="K113" s="226">
        <v>548</v>
      </c>
      <c r="L113" s="107"/>
      <c r="M113" s="160"/>
      <c r="N113" s="160"/>
      <c r="O113" s="160"/>
      <c r="P113" s="160"/>
      <c r="Q113" s="160"/>
      <c r="R113" s="160"/>
      <c r="S113" s="160"/>
      <c r="T113" s="160"/>
      <c r="U113" s="232"/>
      <c r="V113" s="409"/>
      <c r="W113" s="230"/>
      <c r="X113" s="230"/>
      <c r="Y113" s="230"/>
      <c r="Z113" s="230"/>
      <c r="AA113" s="230"/>
      <c r="AB113" s="230"/>
      <c r="AC113" s="230"/>
      <c r="AD113" s="230"/>
      <c r="AE113" s="230"/>
      <c r="AF113" s="230"/>
      <c r="AG113" s="92"/>
      <c r="AH113" s="92"/>
      <c r="AI113" s="92"/>
      <c r="AJ113" s="92"/>
      <c r="AK113" s="92"/>
      <c r="AL113" s="92"/>
      <c r="AM113" s="92"/>
      <c r="AN113" s="92"/>
      <c r="AO113" s="92"/>
      <c r="AP113" s="92"/>
      <c r="AQ113" s="92"/>
      <c r="AR113" s="231"/>
    </row>
    <row r="114" spans="1:44">
      <c r="A114" s="223">
        <v>43724</v>
      </c>
      <c r="B114" s="224">
        <v>1.41835648148148</v>
      </c>
      <c r="C114" s="408">
        <v>291</v>
      </c>
      <c r="D114" s="226">
        <v>770</v>
      </c>
      <c r="E114" s="226">
        <v>58</v>
      </c>
      <c r="F114" s="226">
        <v>129</v>
      </c>
      <c r="G114" s="226">
        <v>121</v>
      </c>
      <c r="H114" s="226">
        <v>77</v>
      </c>
      <c r="I114" s="226">
        <v>12</v>
      </c>
      <c r="J114" s="226">
        <v>454</v>
      </c>
      <c r="K114" s="226">
        <v>68</v>
      </c>
      <c r="L114" s="107">
        <f t="shared" ref="L114:P114" si="117">SUM(C114:C116)</f>
        <v>360</v>
      </c>
      <c r="M114" s="160">
        <f t="shared" si="117"/>
        <v>1121</v>
      </c>
      <c r="N114" s="160">
        <f t="shared" si="117"/>
        <v>644</v>
      </c>
      <c r="O114" s="160">
        <f t="shared" si="117"/>
        <v>180</v>
      </c>
      <c r="P114" s="160">
        <f t="shared" si="117"/>
        <v>220</v>
      </c>
      <c r="Q114" s="160">
        <f t="shared" ref="Q114" si="118">SUM(H114:H116)</f>
        <v>96</v>
      </c>
      <c r="R114" s="160">
        <f t="shared" ref="R114" si="119">SUM(I114:I116)</f>
        <v>62</v>
      </c>
      <c r="S114" s="160">
        <f t="shared" ref="S114" si="120">SUM(J114:J116)</f>
        <v>572</v>
      </c>
      <c r="T114" s="160">
        <f t="shared" ref="T114" si="121">SUM(K114:K116)</f>
        <v>129</v>
      </c>
      <c r="U114" s="232">
        <f t="shared" ref="U114" si="122">AVERAGE(L114:T114)</f>
        <v>376</v>
      </c>
      <c r="V114" s="409"/>
      <c r="W114" s="230"/>
      <c r="X114" s="230"/>
      <c r="Y114" s="230"/>
      <c r="Z114" s="230"/>
      <c r="AA114" s="230"/>
      <c r="AB114" s="230"/>
      <c r="AC114" s="230"/>
      <c r="AD114" s="230"/>
      <c r="AE114" s="230"/>
      <c r="AF114" s="230"/>
      <c r="AG114" s="92"/>
      <c r="AH114" s="92"/>
      <c r="AI114" s="92"/>
      <c r="AJ114" s="92"/>
      <c r="AK114" s="92"/>
      <c r="AL114" s="92"/>
      <c r="AM114" s="92"/>
      <c r="AN114" s="92"/>
      <c r="AO114" s="92"/>
      <c r="AP114" s="92"/>
      <c r="AQ114" s="92"/>
      <c r="AR114" s="231"/>
    </row>
    <row r="115" spans="1:44">
      <c r="A115" s="223">
        <v>43724</v>
      </c>
      <c r="B115" s="224">
        <v>1.4322453703703699</v>
      </c>
      <c r="C115" s="408">
        <v>61</v>
      </c>
      <c r="D115" s="226">
        <v>136</v>
      </c>
      <c r="E115" s="226">
        <v>82</v>
      </c>
      <c r="F115" s="226">
        <v>17</v>
      </c>
      <c r="G115" s="226">
        <v>78</v>
      </c>
      <c r="H115" s="226">
        <v>18</v>
      </c>
      <c r="I115" s="226">
        <v>31</v>
      </c>
      <c r="J115" s="226">
        <v>114</v>
      </c>
      <c r="K115" s="226">
        <v>57</v>
      </c>
      <c r="L115" s="107"/>
      <c r="M115" s="160"/>
      <c r="N115" s="160"/>
      <c r="O115" s="160"/>
      <c r="P115" s="160"/>
      <c r="Q115" s="160"/>
      <c r="R115" s="160"/>
      <c r="S115" s="160"/>
      <c r="T115" s="160"/>
      <c r="U115" s="232">
        <f t="shared" ref="U115" si="123">STDEV(L114:T114)/SQRT(COUNT(L114:T114))</f>
        <v>115.84700159165872</v>
      </c>
      <c r="V115" s="409"/>
      <c r="W115" s="230"/>
      <c r="X115" s="230"/>
      <c r="Y115" s="230"/>
      <c r="Z115" s="230"/>
      <c r="AA115" s="230"/>
      <c r="AB115" s="230"/>
      <c r="AC115" s="230"/>
      <c r="AD115" s="230"/>
      <c r="AE115" s="230"/>
      <c r="AF115" s="230"/>
      <c r="AG115" s="92"/>
      <c r="AH115" s="92"/>
      <c r="AI115" s="92"/>
      <c r="AJ115" s="92"/>
      <c r="AK115" s="92"/>
      <c r="AL115" s="92"/>
      <c r="AM115" s="92"/>
      <c r="AN115" s="92"/>
      <c r="AO115" s="92"/>
      <c r="AP115" s="92"/>
      <c r="AQ115" s="92"/>
      <c r="AR115" s="231"/>
    </row>
    <row r="116" spans="1:44">
      <c r="A116" s="223">
        <v>43724</v>
      </c>
      <c r="B116" s="224">
        <v>1.4461342592592601</v>
      </c>
      <c r="C116" s="408">
        <v>8</v>
      </c>
      <c r="D116" s="226">
        <v>215</v>
      </c>
      <c r="E116" s="226">
        <v>504</v>
      </c>
      <c r="F116" s="226">
        <v>34</v>
      </c>
      <c r="G116" s="226">
        <v>21</v>
      </c>
      <c r="H116" s="226">
        <v>1</v>
      </c>
      <c r="I116" s="226">
        <v>19</v>
      </c>
      <c r="J116" s="226">
        <v>4</v>
      </c>
      <c r="K116" s="226">
        <v>4</v>
      </c>
      <c r="L116" s="107"/>
      <c r="M116" s="160"/>
      <c r="N116" s="160"/>
      <c r="O116" s="160"/>
      <c r="P116" s="160"/>
      <c r="Q116" s="160"/>
      <c r="R116" s="160"/>
      <c r="S116" s="160"/>
      <c r="T116" s="160"/>
      <c r="U116" s="232"/>
      <c r="V116" s="409"/>
      <c r="W116" s="230"/>
      <c r="X116" s="230"/>
      <c r="Y116" s="230"/>
      <c r="Z116" s="230"/>
      <c r="AA116" s="230"/>
      <c r="AB116" s="230"/>
      <c r="AC116" s="230"/>
      <c r="AD116" s="230"/>
      <c r="AE116" s="230"/>
      <c r="AF116" s="230"/>
      <c r="AG116" s="92"/>
      <c r="AH116" s="92"/>
      <c r="AI116" s="92"/>
      <c r="AJ116" s="92"/>
      <c r="AK116" s="92"/>
      <c r="AL116" s="92"/>
      <c r="AM116" s="92"/>
      <c r="AN116" s="92"/>
      <c r="AO116" s="92"/>
      <c r="AP116" s="92"/>
      <c r="AQ116" s="92"/>
      <c r="AR116" s="231"/>
    </row>
    <row r="117" spans="1:44">
      <c r="A117" s="223">
        <v>43724</v>
      </c>
      <c r="B117" s="224">
        <v>1.46002314814815</v>
      </c>
      <c r="C117" s="408">
        <v>22</v>
      </c>
      <c r="D117" s="226">
        <v>81</v>
      </c>
      <c r="E117" s="226">
        <v>8</v>
      </c>
      <c r="F117" s="226">
        <v>246</v>
      </c>
      <c r="G117" s="226">
        <v>15</v>
      </c>
      <c r="H117" s="226">
        <v>94</v>
      </c>
      <c r="I117" s="226">
        <v>14</v>
      </c>
      <c r="J117" s="226">
        <v>5</v>
      </c>
      <c r="K117" s="226">
        <v>6</v>
      </c>
      <c r="L117" s="107">
        <f t="shared" ref="L117:P117" si="124">SUM(C117:C119)</f>
        <v>35</v>
      </c>
      <c r="M117" s="160">
        <f t="shared" si="124"/>
        <v>92</v>
      </c>
      <c r="N117" s="160">
        <f t="shared" si="124"/>
        <v>41</v>
      </c>
      <c r="O117" s="160">
        <f t="shared" si="124"/>
        <v>252</v>
      </c>
      <c r="P117" s="160">
        <f t="shared" si="124"/>
        <v>221</v>
      </c>
      <c r="Q117" s="160">
        <f t="shared" ref="Q117" si="125">SUM(H117:H119)</f>
        <v>144</v>
      </c>
      <c r="R117" s="160">
        <f t="shared" ref="R117" si="126">SUM(I117:I119)</f>
        <v>69</v>
      </c>
      <c r="S117" s="160">
        <f t="shared" ref="S117" si="127">SUM(J117:J119)</f>
        <v>424</v>
      </c>
      <c r="T117" s="160">
        <f t="shared" ref="T117" si="128">SUM(K117:K119)</f>
        <v>318</v>
      </c>
      <c r="U117" s="232">
        <f t="shared" ref="U117" si="129">AVERAGE(L117:T117)</f>
        <v>177.33333333333334</v>
      </c>
      <c r="V117" s="409"/>
      <c r="W117" s="230"/>
      <c r="X117" s="230"/>
      <c r="Y117" s="230"/>
      <c r="Z117" s="230"/>
      <c r="AA117" s="230"/>
      <c r="AB117" s="230"/>
      <c r="AC117" s="230"/>
      <c r="AD117" s="230"/>
      <c r="AE117" s="230"/>
      <c r="AF117" s="230"/>
      <c r="AG117" s="92"/>
      <c r="AH117" s="92"/>
      <c r="AI117" s="92"/>
      <c r="AJ117" s="92"/>
      <c r="AK117" s="92"/>
      <c r="AL117" s="92"/>
      <c r="AM117" s="92"/>
      <c r="AN117" s="92"/>
      <c r="AO117" s="92"/>
      <c r="AP117" s="92"/>
      <c r="AQ117" s="92"/>
      <c r="AR117" s="231"/>
    </row>
    <row r="118" spans="1:44">
      <c r="A118" s="223">
        <v>43724</v>
      </c>
      <c r="B118" s="224">
        <v>1.47391203703703</v>
      </c>
      <c r="C118" s="408">
        <v>0</v>
      </c>
      <c r="D118" s="226">
        <v>7</v>
      </c>
      <c r="E118" s="226">
        <v>22</v>
      </c>
      <c r="F118" s="226">
        <v>2</v>
      </c>
      <c r="G118" s="226">
        <v>111</v>
      </c>
      <c r="H118" s="226">
        <v>43</v>
      </c>
      <c r="I118" s="226">
        <v>50</v>
      </c>
      <c r="J118" s="226">
        <v>10</v>
      </c>
      <c r="K118" s="226">
        <v>5</v>
      </c>
      <c r="L118" s="107"/>
      <c r="M118" s="160"/>
      <c r="N118" s="160"/>
      <c r="O118" s="160"/>
      <c r="P118" s="160"/>
      <c r="Q118" s="160"/>
      <c r="R118" s="160"/>
      <c r="S118" s="160"/>
      <c r="T118" s="160"/>
      <c r="U118" s="232">
        <f t="shared" ref="U118" si="130">STDEV(L117:T117)/SQRT(COUNT(L117:T117))</f>
        <v>45.198328386002167</v>
      </c>
      <c r="V118" s="409"/>
      <c r="W118" s="230"/>
      <c r="X118" s="230"/>
      <c r="Y118" s="230"/>
      <c r="Z118" s="230"/>
      <c r="AA118" s="230"/>
      <c r="AB118" s="230"/>
      <c r="AC118" s="230"/>
      <c r="AD118" s="230"/>
      <c r="AE118" s="230"/>
      <c r="AF118" s="230"/>
      <c r="AG118" s="92"/>
      <c r="AH118" s="92"/>
      <c r="AI118" s="92"/>
      <c r="AJ118" s="92"/>
      <c r="AK118" s="92"/>
      <c r="AL118" s="92"/>
      <c r="AM118" s="92"/>
      <c r="AN118" s="92"/>
      <c r="AO118" s="92"/>
      <c r="AP118" s="92"/>
      <c r="AQ118" s="92"/>
      <c r="AR118" s="231"/>
    </row>
    <row r="119" spans="1:44">
      <c r="A119" s="223">
        <v>43724</v>
      </c>
      <c r="B119" s="224">
        <v>1.4878009259259199</v>
      </c>
      <c r="C119" s="408">
        <v>13</v>
      </c>
      <c r="D119" s="226">
        <v>4</v>
      </c>
      <c r="E119" s="226">
        <v>11</v>
      </c>
      <c r="F119" s="226">
        <v>4</v>
      </c>
      <c r="G119" s="226">
        <v>95</v>
      </c>
      <c r="H119" s="226">
        <v>7</v>
      </c>
      <c r="I119" s="226">
        <v>5</v>
      </c>
      <c r="J119" s="226">
        <v>409</v>
      </c>
      <c r="K119" s="226">
        <v>307</v>
      </c>
      <c r="L119" s="107"/>
      <c r="M119" s="160"/>
      <c r="N119" s="160"/>
      <c r="O119" s="160"/>
      <c r="P119" s="160"/>
      <c r="Q119" s="160"/>
      <c r="R119" s="160"/>
      <c r="S119" s="160"/>
      <c r="T119" s="160"/>
      <c r="U119" s="232"/>
      <c r="V119" s="409"/>
      <c r="W119" s="230"/>
      <c r="X119" s="230"/>
      <c r="Y119" s="230"/>
      <c r="Z119" s="230"/>
      <c r="AA119" s="230"/>
      <c r="AB119" s="230"/>
      <c r="AC119" s="230"/>
      <c r="AD119" s="230"/>
      <c r="AE119" s="230"/>
      <c r="AF119" s="230"/>
      <c r="AG119" s="92"/>
      <c r="AH119" s="92"/>
      <c r="AI119" s="92"/>
      <c r="AJ119" s="92"/>
      <c r="AK119" s="92"/>
      <c r="AL119" s="92"/>
      <c r="AM119" s="92"/>
      <c r="AN119" s="92"/>
      <c r="AO119" s="92"/>
      <c r="AP119" s="92"/>
      <c r="AQ119" s="92"/>
      <c r="AR119" s="231"/>
    </row>
    <row r="120" spans="1:44">
      <c r="A120" s="223">
        <v>43724</v>
      </c>
      <c r="B120" s="224">
        <v>1.5016898148148099</v>
      </c>
      <c r="C120" s="408">
        <v>34</v>
      </c>
      <c r="D120" s="226">
        <v>168</v>
      </c>
      <c r="E120" s="226">
        <v>491</v>
      </c>
      <c r="F120" s="226">
        <v>7</v>
      </c>
      <c r="G120" s="226">
        <v>0</v>
      </c>
      <c r="H120" s="226">
        <v>48</v>
      </c>
      <c r="I120" s="226">
        <v>1</v>
      </c>
      <c r="J120" s="226">
        <v>18</v>
      </c>
      <c r="K120" s="226">
        <v>370</v>
      </c>
      <c r="L120" s="107">
        <f t="shared" ref="L120:P120" si="131">SUM(C120:C122)</f>
        <v>537</v>
      </c>
      <c r="M120" s="160">
        <f t="shared" si="131"/>
        <v>172</v>
      </c>
      <c r="N120" s="160">
        <f t="shared" si="131"/>
        <v>609</v>
      </c>
      <c r="O120" s="160">
        <f t="shared" si="131"/>
        <v>202</v>
      </c>
      <c r="P120" s="160">
        <f t="shared" si="131"/>
        <v>154</v>
      </c>
      <c r="Q120" s="160">
        <f t="shared" ref="Q120" si="132">SUM(H120:H122)</f>
        <v>230</v>
      </c>
      <c r="R120" s="160">
        <f t="shared" ref="R120" si="133">SUM(I120:I122)</f>
        <v>264</v>
      </c>
      <c r="S120" s="160">
        <f t="shared" ref="S120" si="134">SUM(J120:J122)</f>
        <v>77</v>
      </c>
      <c r="T120" s="160">
        <f t="shared" ref="T120" si="135">SUM(K120:K122)</f>
        <v>386</v>
      </c>
      <c r="U120" s="232">
        <f t="shared" ref="U120" si="136">AVERAGE(L120:T120)</f>
        <v>292.33333333333331</v>
      </c>
      <c r="V120" s="409"/>
      <c r="W120" s="230"/>
      <c r="X120" s="230"/>
      <c r="Y120" s="230"/>
      <c r="Z120" s="230"/>
      <c r="AA120" s="230"/>
      <c r="AB120" s="230"/>
      <c r="AC120" s="230"/>
      <c r="AD120" s="230"/>
      <c r="AE120" s="230"/>
      <c r="AF120" s="230"/>
      <c r="AG120" s="92"/>
      <c r="AH120" s="92"/>
      <c r="AI120" s="92"/>
      <c r="AJ120" s="92"/>
      <c r="AK120" s="92"/>
      <c r="AL120" s="92"/>
      <c r="AM120" s="92"/>
      <c r="AN120" s="92"/>
      <c r="AO120" s="92"/>
      <c r="AP120" s="92"/>
      <c r="AQ120" s="92"/>
      <c r="AR120" s="231"/>
    </row>
    <row r="121" spans="1:44">
      <c r="A121" s="223">
        <v>43724</v>
      </c>
      <c r="B121" s="224">
        <v>1.5155787037037001</v>
      </c>
      <c r="C121" s="408">
        <v>237</v>
      </c>
      <c r="D121" s="226">
        <v>3</v>
      </c>
      <c r="E121" s="226">
        <v>110</v>
      </c>
      <c r="F121" s="226">
        <v>13</v>
      </c>
      <c r="G121" s="226">
        <v>71</v>
      </c>
      <c r="H121" s="226">
        <v>140</v>
      </c>
      <c r="I121" s="226">
        <v>231</v>
      </c>
      <c r="J121" s="226">
        <v>57</v>
      </c>
      <c r="K121" s="226">
        <v>8</v>
      </c>
      <c r="L121" s="107"/>
      <c r="M121" s="160"/>
      <c r="N121" s="160"/>
      <c r="O121" s="160"/>
      <c r="P121" s="160"/>
      <c r="Q121" s="160"/>
      <c r="R121" s="160"/>
      <c r="S121" s="160"/>
      <c r="T121" s="160"/>
      <c r="U121" s="232">
        <f t="shared" ref="U121" si="137">STDEV(L120:T120)/SQRT(COUNT(L120:T120))</f>
        <v>60.293955842282493</v>
      </c>
      <c r="V121" s="409"/>
      <c r="W121" s="230"/>
      <c r="X121" s="230"/>
      <c r="Y121" s="230"/>
      <c r="Z121" s="230"/>
      <c r="AA121" s="230"/>
      <c r="AB121" s="230"/>
      <c r="AC121" s="230"/>
      <c r="AD121" s="230"/>
      <c r="AE121" s="230"/>
      <c r="AF121" s="230"/>
      <c r="AG121" s="92"/>
      <c r="AH121" s="92"/>
      <c r="AI121" s="92"/>
      <c r="AJ121" s="92"/>
      <c r="AK121" s="92"/>
      <c r="AL121" s="92"/>
      <c r="AM121" s="92"/>
      <c r="AN121" s="92"/>
      <c r="AO121" s="92"/>
      <c r="AP121" s="92"/>
      <c r="AQ121" s="92"/>
      <c r="AR121" s="231"/>
    </row>
    <row r="122" spans="1:44">
      <c r="A122" s="223">
        <v>43724</v>
      </c>
      <c r="B122" s="224">
        <v>1.52946759259259</v>
      </c>
      <c r="C122" s="408">
        <v>266</v>
      </c>
      <c r="D122" s="226">
        <v>1</v>
      </c>
      <c r="E122" s="226">
        <v>8</v>
      </c>
      <c r="F122" s="226">
        <v>182</v>
      </c>
      <c r="G122" s="226">
        <v>83</v>
      </c>
      <c r="H122" s="226">
        <v>42</v>
      </c>
      <c r="I122" s="226">
        <v>32</v>
      </c>
      <c r="J122" s="226">
        <v>2</v>
      </c>
      <c r="K122" s="226">
        <v>8</v>
      </c>
      <c r="L122" s="107"/>
      <c r="M122" s="160"/>
      <c r="N122" s="160"/>
      <c r="O122" s="160"/>
      <c r="P122" s="160"/>
      <c r="Q122" s="160"/>
      <c r="R122" s="160"/>
      <c r="S122" s="160"/>
      <c r="T122" s="160"/>
      <c r="U122" s="232"/>
      <c r="V122" s="409"/>
      <c r="W122" s="230"/>
      <c r="X122" s="230"/>
      <c r="Y122" s="230"/>
      <c r="Z122" s="230"/>
      <c r="AA122" s="230"/>
      <c r="AB122" s="230"/>
      <c r="AC122" s="230"/>
      <c r="AD122" s="230"/>
      <c r="AE122" s="230"/>
      <c r="AF122" s="230"/>
      <c r="AG122" s="92"/>
      <c r="AH122" s="92"/>
      <c r="AI122" s="92"/>
      <c r="AJ122" s="92"/>
      <c r="AK122" s="92"/>
      <c r="AL122" s="92"/>
      <c r="AM122" s="92"/>
      <c r="AN122" s="92"/>
      <c r="AO122" s="92"/>
      <c r="AP122" s="92"/>
      <c r="AQ122" s="92"/>
      <c r="AR122" s="231"/>
    </row>
    <row r="123" spans="1:44">
      <c r="A123" s="223">
        <v>43724</v>
      </c>
      <c r="B123" s="224">
        <v>1.54335648148148</v>
      </c>
      <c r="C123" s="408">
        <v>61</v>
      </c>
      <c r="D123" s="226">
        <v>1</v>
      </c>
      <c r="E123" s="226">
        <v>6</v>
      </c>
      <c r="F123" s="226">
        <v>39</v>
      </c>
      <c r="G123" s="226">
        <v>24</v>
      </c>
      <c r="H123" s="226">
        <v>51</v>
      </c>
      <c r="I123" s="226">
        <v>3</v>
      </c>
      <c r="J123" s="226">
        <v>245</v>
      </c>
      <c r="K123" s="226">
        <v>13</v>
      </c>
      <c r="L123" s="107">
        <f t="shared" ref="L123:P123" si="138">SUM(C123:C125)</f>
        <v>66</v>
      </c>
      <c r="M123" s="160">
        <f t="shared" si="138"/>
        <v>77</v>
      </c>
      <c r="N123" s="160">
        <f t="shared" si="138"/>
        <v>931</v>
      </c>
      <c r="O123" s="160">
        <f t="shared" si="138"/>
        <v>108</v>
      </c>
      <c r="P123" s="160">
        <f t="shared" si="138"/>
        <v>130</v>
      </c>
      <c r="Q123" s="160">
        <f t="shared" ref="Q123" si="139">SUM(H123:H125)</f>
        <v>74</v>
      </c>
      <c r="R123" s="160">
        <f t="shared" ref="R123" si="140">SUM(I123:I125)</f>
        <v>16</v>
      </c>
      <c r="S123" s="160">
        <f t="shared" ref="S123" si="141">SUM(J123:J125)</f>
        <v>429</v>
      </c>
      <c r="T123" s="160">
        <f t="shared" ref="T123" si="142">SUM(K123:K125)</f>
        <v>57</v>
      </c>
      <c r="U123" s="232">
        <f t="shared" ref="U123" si="143">AVERAGE(L123:T123)</f>
        <v>209.77777777777777</v>
      </c>
      <c r="V123" s="409"/>
      <c r="W123" s="230"/>
      <c r="X123" s="230"/>
      <c r="Y123" s="230"/>
      <c r="Z123" s="230"/>
      <c r="AA123" s="230"/>
      <c r="AB123" s="230"/>
      <c r="AC123" s="230"/>
      <c r="AD123" s="230"/>
      <c r="AE123" s="230"/>
      <c r="AF123" s="230"/>
      <c r="AG123" s="92"/>
      <c r="AH123" s="92"/>
      <c r="AI123" s="92"/>
      <c r="AJ123" s="92"/>
      <c r="AK123" s="92"/>
      <c r="AL123" s="92"/>
      <c r="AM123" s="92"/>
      <c r="AN123" s="92"/>
      <c r="AO123" s="92"/>
      <c r="AP123" s="92"/>
      <c r="AQ123" s="92"/>
      <c r="AR123" s="231"/>
    </row>
    <row r="124" spans="1:44">
      <c r="A124" s="223">
        <v>43724</v>
      </c>
      <c r="B124" s="224">
        <v>1.5572453703703699</v>
      </c>
      <c r="C124" s="408">
        <v>3</v>
      </c>
      <c r="D124" s="226">
        <v>7</v>
      </c>
      <c r="E124" s="226">
        <v>574</v>
      </c>
      <c r="F124" s="226">
        <v>22</v>
      </c>
      <c r="G124" s="226">
        <v>92</v>
      </c>
      <c r="H124" s="226">
        <v>11</v>
      </c>
      <c r="I124" s="226">
        <v>11</v>
      </c>
      <c r="J124" s="226">
        <v>174</v>
      </c>
      <c r="K124" s="226">
        <v>7</v>
      </c>
      <c r="L124" s="107"/>
      <c r="M124" s="160"/>
      <c r="N124" s="160"/>
      <c r="O124" s="160"/>
      <c r="P124" s="160"/>
      <c r="Q124" s="160"/>
      <c r="R124" s="160"/>
      <c r="S124" s="160"/>
      <c r="T124" s="160"/>
      <c r="U124" s="232">
        <f t="shared" ref="U124" si="144">STDEV(L123:T123)/SQRT(COUNT(L123:T123))</f>
        <v>98.782277112875548</v>
      </c>
      <c r="V124" s="409"/>
      <c r="W124" s="230"/>
      <c r="X124" s="230"/>
      <c r="Y124" s="230"/>
      <c r="Z124" s="230"/>
      <c r="AA124" s="230"/>
      <c r="AB124" s="230"/>
      <c r="AC124" s="230"/>
      <c r="AD124" s="230"/>
      <c r="AE124" s="230"/>
      <c r="AF124" s="230"/>
      <c r="AG124" s="92"/>
      <c r="AH124" s="92"/>
      <c r="AI124" s="92"/>
      <c r="AJ124" s="92"/>
      <c r="AK124" s="92"/>
      <c r="AL124" s="92"/>
      <c r="AM124" s="92"/>
      <c r="AN124" s="92"/>
      <c r="AO124" s="92"/>
      <c r="AP124" s="92"/>
      <c r="AQ124" s="92"/>
      <c r="AR124" s="231"/>
    </row>
    <row r="125" spans="1:44">
      <c r="A125" s="223">
        <v>43724</v>
      </c>
      <c r="B125" s="224">
        <v>1.5711342592592601</v>
      </c>
      <c r="C125" s="408">
        <v>2</v>
      </c>
      <c r="D125" s="226">
        <v>69</v>
      </c>
      <c r="E125" s="226">
        <v>351</v>
      </c>
      <c r="F125" s="226">
        <v>47</v>
      </c>
      <c r="G125" s="226">
        <v>14</v>
      </c>
      <c r="H125" s="226">
        <v>12</v>
      </c>
      <c r="I125" s="226">
        <v>2</v>
      </c>
      <c r="J125" s="226">
        <v>10</v>
      </c>
      <c r="K125" s="226">
        <v>37</v>
      </c>
      <c r="L125" s="107"/>
      <c r="M125" s="160"/>
      <c r="N125" s="160"/>
      <c r="O125" s="160"/>
      <c r="P125" s="160"/>
      <c r="Q125" s="160"/>
      <c r="R125" s="160"/>
      <c r="S125" s="160"/>
      <c r="T125" s="160"/>
      <c r="U125" s="232"/>
      <c r="V125" s="409"/>
      <c r="W125" s="230"/>
      <c r="X125" s="230"/>
      <c r="Y125" s="230"/>
      <c r="Z125" s="230"/>
      <c r="AA125" s="230"/>
      <c r="AB125" s="230"/>
      <c r="AC125" s="230"/>
      <c r="AD125" s="230"/>
      <c r="AE125" s="230"/>
      <c r="AF125" s="230"/>
      <c r="AG125" s="92"/>
      <c r="AH125" s="92"/>
      <c r="AI125" s="92"/>
      <c r="AJ125" s="92"/>
      <c r="AK125" s="92"/>
      <c r="AL125" s="92"/>
      <c r="AM125" s="92"/>
      <c r="AN125" s="92"/>
      <c r="AO125" s="92"/>
      <c r="AP125" s="92"/>
      <c r="AQ125" s="92"/>
      <c r="AR125" s="231"/>
    </row>
    <row r="126" spans="1:44">
      <c r="A126" s="223">
        <v>43724</v>
      </c>
      <c r="B126" s="224">
        <v>1.58502314814815</v>
      </c>
      <c r="C126" s="408">
        <v>7</v>
      </c>
      <c r="D126" s="226">
        <v>142</v>
      </c>
      <c r="E126" s="226">
        <v>45</v>
      </c>
      <c r="F126" s="226">
        <v>18</v>
      </c>
      <c r="G126" s="226">
        <v>50</v>
      </c>
      <c r="H126" s="226">
        <v>130</v>
      </c>
      <c r="I126" s="226">
        <v>9</v>
      </c>
      <c r="J126" s="226">
        <v>19</v>
      </c>
      <c r="K126" s="226">
        <v>13</v>
      </c>
      <c r="L126" s="107">
        <f t="shared" ref="L126:P126" si="145">SUM(C126:C128)</f>
        <v>220</v>
      </c>
      <c r="M126" s="160">
        <f t="shared" si="145"/>
        <v>159</v>
      </c>
      <c r="N126" s="160">
        <f t="shared" si="145"/>
        <v>110</v>
      </c>
      <c r="O126" s="160">
        <f t="shared" si="145"/>
        <v>181</v>
      </c>
      <c r="P126" s="160">
        <f t="shared" si="145"/>
        <v>161</v>
      </c>
      <c r="Q126" s="160">
        <f t="shared" ref="Q126" si="146">SUM(H126:H128)</f>
        <v>198</v>
      </c>
      <c r="R126" s="160">
        <f t="shared" ref="R126" si="147">SUM(I126:I128)</f>
        <v>297</v>
      </c>
      <c r="S126" s="160">
        <f t="shared" ref="S126" si="148">SUM(J126:J128)</f>
        <v>262</v>
      </c>
      <c r="T126" s="160">
        <f t="shared" ref="T126" si="149">SUM(K126:K128)</f>
        <v>291</v>
      </c>
      <c r="U126" s="232">
        <f t="shared" ref="U126" si="150">AVERAGE(L126:T126)</f>
        <v>208.77777777777777</v>
      </c>
      <c r="V126" s="409"/>
      <c r="W126" s="230"/>
      <c r="X126" s="230"/>
      <c r="Y126" s="230"/>
      <c r="Z126" s="230"/>
      <c r="AA126" s="230"/>
      <c r="AB126" s="230"/>
      <c r="AC126" s="230"/>
      <c r="AD126" s="230"/>
      <c r="AE126" s="230"/>
      <c r="AF126" s="230"/>
      <c r="AG126" s="92"/>
      <c r="AH126" s="92"/>
      <c r="AI126" s="92"/>
      <c r="AJ126" s="92"/>
      <c r="AK126" s="92"/>
      <c r="AL126" s="92"/>
      <c r="AM126" s="92"/>
      <c r="AN126" s="92"/>
      <c r="AO126" s="92"/>
      <c r="AP126" s="92"/>
      <c r="AQ126" s="92"/>
      <c r="AR126" s="231"/>
    </row>
    <row r="127" spans="1:44">
      <c r="A127" s="223">
        <v>43724</v>
      </c>
      <c r="B127" s="224">
        <v>1.59891203703703</v>
      </c>
      <c r="C127" s="408">
        <v>90</v>
      </c>
      <c r="D127" s="226">
        <v>8</v>
      </c>
      <c r="E127" s="226">
        <v>32</v>
      </c>
      <c r="F127" s="226">
        <v>12</v>
      </c>
      <c r="G127" s="226">
        <v>25</v>
      </c>
      <c r="H127" s="226">
        <v>32</v>
      </c>
      <c r="I127" s="226">
        <v>251</v>
      </c>
      <c r="J127" s="226">
        <v>221</v>
      </c>
      <c r="K127" s="226">
        <v>86</v>
      </c>
      <c r="L127" s="107"/>
      <c r="M127" s="160"/>
      <c r="N127" s="160"/>
      <c r="O127" s="160"/>
      <c r="P127" s="160"/>
      <c r="Q127" s="160"/>
      <c r="R127" s="160"/>
      <c r="S127" s="160"/>
      <c r="T127" s="160"/>
      <c r="U127" s="232">
        <f t="shared" ref="U127" si="151">STDEV(L126:T126)/SQRT(COUNT(L126:T126))</f>
        <v>21.378713308243075</v>
      </c>
      <c r="V127" s="409"/>
      <c r="W127" s="230"/>
      <c r="X127" s="230"/>
      <c r="Y127" s="230"/>
      <c r="Z127" s="230"/>
      <c r="AA127" s="230"/>
      <c r="AB127" s="230"/>
      <c r="AC127" s="230"/>
      <c r="AD127" s="230"/>
      <c r="AE127" s="230"/>
      <c r="AF127" s="230"/>
      <c r="AG127" s="92"/>
      <c r="AH127" s="92"/>
      <c r="AI127" s="92"/>
      <c r="AJ127" s="92"/>
      <c r="AK127" s="92"/>
      <c r="AL127" s="92"/>
      <c r="AM127" s="92"/>
      <c r="AN127" s="92"/>
      <c r="AO127" s="92"/>
      <c r="AP127" s="92"/>
      <c r="AQ127" s="92"/>
      <c r="AR127" s="231"/>
    </row>
    <row r="128" spans="1:44">
      <c r="A128" s="223">
        <v>43724</v>
      </c>
      <c r="B128" s="224">
        <v>1.6128009259259199</v>
      </c>
      <c r="C128" s="408">
        <v>123</v>
      </c>
      <c r="D128" s="226">
        <v>9</v>
      </c>
      <c r="E128" s="226">
        <v>33</v>
      </c>
      <c r="F128" s="226">
        <v>151</v>
      </c>
      <c r="G128" s="226">
        <v>86</v>
      </c>
      <c r="H128" s="226">
        <v>36</v>
      </c>
      <c r="I128" s="226">
        <v>37</v>
      </c>
      <c r="J128" s="226">
        <v>22</v>
      </c>
      <c r="K128" s="226">
        <v>192</v>
      </c>
      <c r="L128" s="107"/>
      <c r="M128" s="160"/>
      <c r="N128" s="160"/>
      <c r="O128" s="160"/>
      <c r="P128" s="160"/>
      <c r="Q128" s="160"/>
      <c r="R128" s="160"/>
      <c r="S128" s="160"/>
      <c r="T128" s="160"/>
      <c r="U128" s="232"/>
      <c r="V128" s="409"/>
      <c r="W128" s="230"/>
      <c r="X128" s="230"/>
      <c r="Y128" s="230"/>
      <c r="Z128" s="230"/>
      <c r="AA128" s="230"/>
      <c r="AB128" s="230"/>
      <c r="AC128" s="230"/>
      <c r="AD128" s="230"/>
      <c r="AE128" s="230"/>
      <c r="AF128" s="230"/>
      <c r="AG128" s="92"/>
      <c r="AH128" s="92"/>
      <c r="AI128" s="92"/>
      <c r="AJ128" s="92"/>
      <c r="AK128" s="92"/>
      <c r="AL128" s="92"/>
      <c r="AM128" s="92"/>
      <c r="AN128" s="92"/>
      <c r="AO128" s="92"/>
      <c r="AP128" s="92"/>
      <c r="AQ128" s="92"/>
      <c r="AR128" s="231"/>
    </row>
    <row r="129" spans="1:44">
      <c r="A129" s="223">
        <v>43724</v>
      </c>
      <c r="B129" s="224">
        <v>1.6266898148148099</v>
      </c>
      <c r="C129" s="408">
        <v>2</v>
      </c>
      <c r="D129" s="226">
        <v>34</v>
      </c>
      <c r="E129" s="226">
        <v>145</v>
      </c>
      <c r="F129" s="226">
        <v>7</v>
      </c>
      <c r="G129" s="226">
        <v>8</v>
      </c>
      <c r="H129" s="226">
        <v>8</v>
      </c>
      <c r="I129" s="226">
        <v>14</v>
      </c>
      <c r="J129" s="226">
        <v>159</v>
      </c>
      <c r="K129" s="226">
        <v>2</v>
      </c>
      <c r="L129" s="107">
        <f t="shared" ref="L129:P129" si="152">SUM(C129:C131)</f>
        <v>30</v>
      </c>
      <c r="M129" s="160">
        <f t="shared" si="152"/>
        <v>62</v>
      </c>
      <c r="N129" s="160">
        <f t="shared" si="152"/>
        <v>594</v>
      </c>
      <c r="O129" s="160">
        <f t="shared" si="152"/>
        <v>137</v>
      </c>
      <c r="P129" s="160">
        <f t="shared" si="152"/>
        <v>124</v>
      </c>
      <c r="Q129" s="160">
        <f t="shared" ref="Q129" si="153">SUM(H129:H131)</f>
        <v>26</v>
      </c>
      <c r="R129" s="160">
        <f t="shared" ref="R129" si="154">SUM(I129:I131)</f>
        <v>30</v>
      </c>
      <c r="S129" s="160">
        <f t="shared" ref="S129" si="155">SUM(J129:J131)</f>
        <v>459</v>
      </c>
      <c r="T129" s="160">
        <f t="shared" ref="T129" si="156">SUM(K129:K131)</f>
        <v>24</v>
      </c>
      <c r="U129" s="232">
        <f t="shared" ref="U129" si="157">AVERAGE(L129:T129)</f>
        <v>165.11111111111111</v>
      </c>
      <c r="V129" s="409"/>
      <c r="W129" s="230"/>
      <c r="X129" s="230"/>
      <c r="Y129" s="230"/>
      <c r="Z129" s="230"/>
      <c r="AA129" s="230"/>
      <c r="AB129" s="230"/>
      <c r="AC129" s="230"/>
      <c r="AD129" s="230"/>
      <c r="AE129" s="230"/>
      <c r="AF129" s="230"/>
      <c r="AG129" s="92"/>
      <c r="AH129" s="92"/>
      <c r="AI129" s="92"/>
      <c r="AJ129" s="92"/>
      <c r="AK129" s="92"/>
      <c r="AL129" s="92"/>
      <c r="AM129" s="92"/>
      <c r="AN129" s="92"/>
      <c r="AO129" s="92"/>
      <c r="AP129" s="92"/>
      <c r="AQ129" s="92"/>
      <c r="AR129" s="231"/>
    </row>
    <row r="130" spans="1:44">
      <c r="A130" s="223">
        <v>43724</v>
      </c>
      <c r="B130" s="224">
        <v>1.6405787037037001</v>
      </c>
      <c r="C130" s="408">
        <v>5</v>
      </c>
      <c r="D130" s="226">
        <v>26</v>
      </c>
      <c r="E130" s="226">
        <v>434</v>
      </c>
      <c r="F130" s="226">
        <v>14</v>
      </c>
      <c r="G130" s="226">
        <v>49</v>
      </c>
      <c r="H130" s="226">
        <v>12</v>
      </c>
      <c r="I130" s="226">
        <v>5</v>
      </c>
      <c r="J130" s="226">
        <v>92</v>
      </c>
      <c r="K130" s="226">
        <v>14</v>
      </c>
      <c r="L130" s="107"/>
      <c r="M130" s="160"/>
      <c r="N130" s="160"/>
      <c r="O130" s="160"/>
      <c r="P130" s="160"/>
      <c r="Q130" s="160"/>
      <c r="R130" s="160"/>
      <c r="S130" s="160"/>
      <c r="T130" s="160"/>
      <c r="U130" s="232">
        <f t="shared" ref="U130" si="158">STDEV(L129:T129)/SQRT(COUNT(L129:T129))</f>
        <v>70.632351032269057</v>
      </c>
      <c r="V130" s="409"/>
      <c r="W130" s="230"/>
      <c r="X130" s="230"/>
      <c r="Y130" s="230"/>
      <c r="Z130" s="230"/>
      <c r="AA130" s="230"/>
      <c r="AB130" s="230"/>
      <c r="AC130" s="230"/>
      <c r="AD130" s="230"/>
      <c r="AE130" s="230"/>
      <c r="AF130" s="230"/>
      <c r="AG130" s="92"/>
      <c r="AH130" s="92"/>
      <c r="AI130" s="92"/>
      <c r="AJ130" s="92"/>
      <c r="AK130" s="92"/>
      <c r="AL130" s="92"/>
      <c r="AM130" s="92"/>
      <c r="AN130" s="92"/>
      <c r="AO130" s="92"/>
      <c r="AP130" s="92"/>
      <c r="AQ130" s="92"/>
      <c r="AR130" s="231"/>
    </row>
    <row r="131" spans="1:44">
      <c r="A131" s="223">
        <v>43724</v>
      </c>
      <c r="B131" s="224">
        <v>1.65446759259259</v>
      </c>
      <c r="C131" s="408">
        <v>23</v>
      </c>
      <c r="D131" s="226">
        <v>2</v>
      </c>
      <c r="E131" s="226">
        <v>15</v>
      </c>
      <c r="F131" s="226">
        <v>116</v>
      </c>
      <c r="G131" s="226">
        <v>67</v>
      </c>
      <c r="H131" s="226">
        <v>6</v>
      </c>
      <c r="I131" s="226">
        <v>11</v>
      </c>
      <c r="J131" s="226">
        <v>208</v>
      </c>
      <c r="K131" s="226">
        <v>8</v>
      </c>
      <c r="L131" s="107"/>
      <c r="M131" s="160"/>
      <c r="N131" s="160"/>
      <c r="O131" s="160"/>
      <c r="P131" s="160"/>
      <c r="Q131" s="160"/>
      <c r="R131" s="160"/>
      <c r="S131" s="160"/>
      <c r="T131" s="160"/>
      <c r="U131" s="232"/>
      <c r="V131" s="409"/>
      <c r="W131" s="230"/>
      <c r="X131" s="230"/>
      <c r="Y131" s="230"/>
      <c r="Z131" s="230"/>
      <c r="AA131" s="230"/>
      <c r="AB131" s="230"/>
      <c r="AC131" s="230"/>
      <c r="AD131" s="230"/>
      <c r="AE131" s="230"/>
      <c r="AF131" s="230"/>
      <c r="AG131" s="92"/>
      <c r="AH131" s="92"/>
      <c r="AI131" s="92"/>
      <c r="AJ131" s="92"/>
      <c r="AK131" s="92"/>
      <c r="AL131" s="92"/>
      <c r="AM131" s="92"/>
      <c r="AN131" s="92"/>
      <c r="AO131" s="92"/>
      <c r="AP131" s="92"/>
      <c r="AQ131" s="92"/>
      <c r="AR131" s="231"/>
    </row>
    <row r="132" spans="1:44">
      <c r="A132" s="223">
        <v>43724</v>
      </c>
      <c r="B132" s="224">
        <v>1.66835648148148</v>
      </c>
      <c r="C132" s="408">
        <v>69</v>
      </c>
      <c r="D132" s="226">
        <v>1</v>
      </c>
      <c r="E132" s="226">
        <v>14</v>
      </c>
      <c r="F132" s="226">
        <v>10</v>
      </c>
      <c r="G132" s="226">
        <v>111</v>
      </c>
      <c r="H132" s="226">
        <v>102</v>
      </c>
      <c r="I132" s="226">
        <v>73</v>
      </c>
      <c r="J132" s="226">
        <v>13</v>
      </c>
      <c r="K132" s="226">
        <v>196</v>
      </c>
      <c r="L132" s="107">
        <f t="shared" ref="L132:P132" si="159">SUM(C132:C134)</f>
        <v>208</v>
      </c>
      <c r="M132" s="160">
        <f t="shared" si="159"/>
        <v>488</v>
      </c>
      <c r="N132" s="160">
        <f t="shared" si="159"/>
        <v>729</v>
      </c>
      <c r="O132" s="160">
        <f t="shared" si="159"/>
        <v>402</v>
      </c>
      <c r="P132" s="160">
        <f t="shared" si="159"/>
        <v>357</v>
      </c>
      <c r="Q132" s="160">
        <f t="shared" ref="Q132" si="160">SUM(H132:H134)</f>
        <v>456</v>
      </c>
      <c r="R132" s="160">
        <f t="shared" ref="R132" si="161">SUM(I132:I134)</f>
        <v>262</v>
      </c>
      <c r="S132" s="160">
        <f t="shared" ref="S132" si="162">SUM(J132:J134)</f>
        <v>352</v>
      </c>
      <c r="T132" s="160">
        <f t="shared" ref="T132" si="163">SUM(K132:K134)</f>
        <v>501</v>
      </c>
      <c r="U132" s="232">
        <f t="shared" ref="U132" si="164">AVERAGE(L132:T132)</f>
        <v>417.22222222222223</v>
      </c>
      <c r="V132" s="409"/>
      <c r="W132" s="230"/>
      <c r="X132" s="230"/>
      <c r="Y132" s="230"/>
      <c r="Z132" s="230"/>
      <c r="AA132" s="230"/>
      <c r="AB132" s="230"/>
      <c r="AC132" s="230"/>
      <c r="AD132" s="230"/>
      <c r="AE132" s="230"/>
      <c r="AF132" s="230"/>
      <c r="AG132" s="92"/>
      <c r="AH132" s="92"/>
      <c r="AI132" s="92"/>
      <c r="AJ132" s="92"/>
      <c r="AK132" s="92"/>
      <c r="AL132" s="92"/>
      <c r="AM132" s="92"/>
      <c r="AN132" s="92"/>
      <c r="AO132" s="92"/>
      <c r="AP132" s="92"/>
      <c r="AQ132" s="92"/>
      <c r="AR132" s="231"/>
    </row>
    <row r="133" spans="1:44">
      <c r="A133" s="223">
        <v>43724</v>
      </c>
      <c r="B133" s="224">
        <v>1.6822453703703699</v>
      </c>
      <c r="C133" s="408">
        <v>3</v>
      </c>
      <c r="D133" s="226">
        <v>317</v>
      </c>
      <c r="E133" s="226">
        <v>18</v>
      </c>
      <c r="F133" s="226">
        <v>61</v>
      </c>
      <c r="G133" s="226">
        <v>18</v>
      </c>
      <c r="H133" s="226">
        <v>141</v>
      </c>
      <c r="I133" s="226">
        <v>69</v>
      </c>
      <c r="J133" s="226">
        <v>18</v>
      </c>
      <c r="K133" s="226">
        <v>0</v>
      </c>
      <c r="L133" s="107"/>
      <c r="M133" s="160"/>
      <c r="N133" s="160"/>
      <c r="O133" s="160"/>
      <c r="P133" s="160"/>
      <c r="Q133" s="160"/>
      <c r="R133" s="160"/>
      <c r="S133" s="160"/>
      <c r="T133" s="160"/>
      <c r="U133" s="232">
        <f t="shared" ref="U133" si="165">STDEV(L132:T132)/SQRT(COUNT(L132:T132))</f>
        <v>50.924447789996201</v>
      </c>
      <c r="V133" s="409"/>
      <c r="W133" s="230"/>
      <c r="X133" s="230"/>
      <c r="Y133" s="230"/>
      <c r="Z133" s="230"/>
      <c r="AA133" s="230"/>
      <c r="AB133" s="230"/>
      <c r="AC133" s="230"/>
      <c r="AD133" s="230"/>
      <c r="AE133" s="230"/>
      <c r="AF133" s="230"/>
      <c r="AG133" s="92"/>
      <c r="AH133" s="92"/>
      <c r="AI133" s="92"/>
      <c r="AJ133" s="92"/>
      <c r="AK133" s="92"/>
      <c r="AL133" s="92"/>
      <c r="AM133" s="92"/>
      <c r="AN133" s="92"/>
      <c r="AO133" s="92"/>
      <c r="AP133" s="92"/>
      <c r="AQ133" s="92"/>
      <c r="AR133" s="231"/>
    </row>
    <row r="134" spans="1:44">
      <c r="A134" s="223">
        <v>43724</v>
      </c>
      <c r="B134" s="224">
        <v>1.6961342592592601</v>
      </c>
      <c r="C134" s="408">
        <v>136</v>
      </c>
      <c r="D134" s="226">
        <v>170</v>
      </c>
      <c r="E134" s="226">
        <v>697</v>
      </c>
      <c r="F134" s="226">
        <v>331</v>
      </c>
      <c r="G134" s="226">
        <v>228</v>
      </c>
      <c r="H134" s="226">
        <v>213</v>
      </c>
      <c r="I134" s="226">
        <v>120</v>
      </c>
      <c r="J134" s="226">
        <v>321</v>
      </c>
      <c r="K134" s="226">
        <v>305</v>
      </c>
      <c r="L134" s="107"/>
      <c r="M134" s="160"/>
      <c r="N134" s="160"/>
      <c r="O134" s="160"/>
      <c r="P134" s="160"/>
      <c r="Q134" s="160"/>
      <c r="R134" s="160"/>
      <c r="S134" s="160"/>
      <c r="T134" s="160"/>
      <c r="U134" s="232"/>
      <c r="V134" s="409"/>
      <c r="W134" s="230"/>
      <c r="X134" s="230"/>
      <c r="Y134" s="230"/>
      <c r="Z134" s="230"/>
      <c r="AA134" s="230"/>
      <c r="AB134" s="230"/>
      <c r="AC134" s="230"/>
      <c r="AD134" s="230"/>
      <c r="AE134" s="230"/>
      <c r="AF134" s="230"/>
      <c r="AG134" s="92"/>
      <c r="AH134" s="92"/>
      <c r="AI134" s="92"/>
      <c r="AJ134" s="92"/>
      <c r="AK134" s="92"/>
      <c r="AL134" s="92"/>
      <c r="AM134" s="92"/>
      <c r="AN134" s="92"/>
      <c r="AO134" s="92"/>
      <c r="AP134" s="92"/>
      <c r="AQ134" s="92"/>
      <c r="AR134" s="231"/>
    </row>
    <row r="135" spans="1:44">
      <c r="A135" s="223">
        <v>43724</v>
      </c>
      <c r="B135" s="224">
        <v>1.71002314814814</v>
      </c>
      <c r="C135" s="408">
        <v>228</v>
      </c>
      <c r="D135" s="226">
        <v>384</v>
      </c>
      <c r="E135" s="226">
        <v>62</v>
      </c>
      <c r="F135" s="226">
        <v>75</v>
      </c>
      <c r="G135" s="226">
        <v>137</v>
      </c>
      <c r="H135" s="226">
        <v>10</v>
      </c>
      <c r="I135" s="226">
        <v>1</v>
      </c>
      <c r="J135" s="226">
        <v>49</v>
      </c>
      <c r="K135" s="226">
        <v>313</v>
      </c>
      <c r="L135" s="107">
        <f t="shared" ref="L135:P135" si="166">SUM(C135:C137)</f>
        <v>461</v>
      </c>
      <c r="M135" s="160">
        <f t="shared" si="166"/>
        <v>464</v>
      </c>
      <c r="N135" s="160">
        <f t="shared" si="166"/>
        <v>632</v>
      </c>
      <c r="O135" s="160">
        <f t="shared" si="166"/>
        <v>278</v>
      </c>
      <c r="P135" s="160">
        <f t="shared" si="166"/>
        <v>408</v>
      </c>
      <c r="Q135" s="160">
        <f t="shared" ref="Q135" si="167">SUM(H135:H137)</f>
        <v>170</v>
      </c>
      <c r="R135" s="160">
        <f t="shared" ref="R135" si="168">SUM(I135:I137)</f>
        <v>6</v>
      </c>
      <c r="S135" s="160">
        <f t="shared" ref="S135" si="169">SUM(J135:J137)</f>
        <v>270</v>
      </c>
      <c r="T135" s="160">
        <f t="shared" ref="T135" si="170">SUM(K135:K137)</f>
        <v>315</v>
      </c>
      <c r="U135" s="232">
        <f t="shared" ref="U135" si="171">AVERAGE(L135:T135)</f>
        <v>333.77777777777777</v>
      </c>
      <c r="V135" s="409"/>
      <c r="W135" s="230"/>
      <c r="X135" s="230"/>
      <c r="Y135" s="230"/>
      <c r="Z135" s="230"/>
      <c r="AA135" s="230"/>
      <c r="AB135" s="230"/>
      <c r="AC135" s="230"/>
      <c r="AD135" s="230"/>
      <c r="AE135" s="230"/>
      <c r="AF135" s="230"/>
      <c r="AG135" s="92"/>
      <c r="AH135" s="92"/>
      <c r="AI135" s="92"/>
      <c r="AJ135" s="92"/>
      <c r="AK135" s="92"/>
      <c r="AL135" s="92"/>
      <c r="AM135" s="92"/>
      <c r="AN135" s="92"/>
      <c r="AO135" s="92"/>
      <c r="AP135" s="92"/>
      <c r="AQ135" s="92"/>
      <c r="AR135" s="231"/>
    </row>
    <row r="136" spans="1:44">
      <c r="A136" s="223">
        <v>43724</v>
      </c>
      <c r="B136" s="224">
        <v>1.72391203703704</v>
      </c>
      <c r="C136" s="408">
        <v>218</v>
      </c>
      <c r="D136" s="226">
        <v>5</v>
      </c>
      <c r="E136" s="226">
        <v>360</v>
      </c>
      <c r="F136" s="226">
        <v>45</v>
      </c>
      <c r="G136" s="226">
        <v>129</v>
      </c>
      <c r="H136" s="226">
        <v>125</v>
      </c>
      <c r="I136" s="226">
        <v>3</v>
      </c>
      <c r="J136" s="226">
        <v>21</v>
      </c>
      <c r="K136" s="226">
        <v>0</v>
      </c>
      <c r="L136" s="107"/>
      <c r="M136" s="160"/>
      <c r="N136" s="160"/>
      <c r="O136" s="160"/>
      <c r="P136" s="160"/>
      <c r="Q136" s="160"/>
      <c r="R136" s="160"/>
      <c r="S136" s="160"/>
      <c r="T136" s="160"/>
      <c r="U136" s="232">
        <f t="shared" ref="U136" si="172">STDEV(L135:T135)/SQRT(COUNT(L135:T135))</f>
        <v>61.167070338762834</v>
      </c>
      <c r="V136" s="409"/>
      <c r="W136" s="230"/>
      <c r="X136" s="230"/>
      <c r="Y136" s="230"/>
      <c r="Z136" s="230"/>
      <c r="AA136" s="230"/>
      <c r="AB136" s="230"/>
      <c r="AC136" s="230"/>
      <c r="AD136" s="230"/>
      <c r="AE136" s="230"/>
      <c r="AF136" s="230"/>
      <c r="AG136" s="92"/>
      <c r="AH136" s="92"/>
      <c r="AI136" s="92"/>
      <c r="AJ136" s="92"/>
      <c r="AK136" s="92"/>
      <c r="AL136" s="92"/>
      <c r="AM136" s="92"/>
      <c r="AN136" s="92"/>
      <c r="AO136" s="92"/>
      <c r="AP136" s="92"/>
      <c r="AQ136" s="92"/>
      <c r="AR136" s="231"/>
    </row>
    <row r="137" spans="1:44">
      <c r="A137" s="223">
        <v>43724</v>
      </c>
      <c r="B137" s="224">
        <v>1.7378009259259199</v>
      </c>
      <c r="C137" s="408">
        <v>15</v>
      </c>
      <c r="D137" s="226">
        <v>75</v>
      </c>
      <c r="E137" s="226">
        <v>210</v>
      </c>
      <c r="F137" s="226">
        <v>158</v>
      </c>
      <c r="G137" s="226">
        <v>142</v>
      </c>
      <c r="H137" s="226">
        <v>35</v>
      </c>
      <c r="I137" s="226">
        <v>2</v>
      </c>
      <c r="J137" s="226">
        <v>200</v>
      </c>
      <c r="K137" s="226">
        <v>2</v>
      </c>
      <c r="L137" s="107"/>
      <c r="M137" s="160"/>
      <c r="N137" s="160"/>
      <c r="O137" s="160"/>
      <c r="P137" s="160"/>
      <c r="Q137" s="160"/>
      <c r="R137" s="160"/>
      <c r="S137" s="160"/>
      <c r="T137" s="160"/>
      <c r="U137" s="232"/>
      <c r="V137" s="409"/>
      <c r="W137" s="230"/>
      <c r="X137" s="230"/>
      <c r="Y137" s="230"/>
      <c r="Z137" s="230"/>
      <c r="AA137" s="230"/>
      <c r="AB137" s="230"/>
      <c r="AC137" s="230"/>
      <c r="AD137" s="230"/>
      <c r="AE137" s="230"/>
      <c r="AF137" s="230"/>
      <c r="AG137" s="92"/>
      <c r="AH137" s="92"/>
      <c r="AI137" s="92"/>
      <c r="AJ137" s="92"/>
      <c r="AK137" s="92"/>
      <c r="AL137" s="92"/>
      <c r="AM137" s="92"/>
      <c r="AN137" s="92"/>
      <c r="AO137" s="92"/>
      <c r="AP137" s="92"/>
      <c r="AQ137" s="92"/>
      <c r="AR137" s="231"/>
    </row>
    <row r="138" spans="1:44">
      <c r="A138" s="233">
        <v>43724</v>
      </c>
      <c r="B138" s="234">
        <v>1.7516898148148099</v>
      </c>
      <c r="C138" s="408">
        <v>141</v>
      </c>
      <c r="D138" s="226">
        <v>67</v>
      </c>
      <c r="E138" s="226">
        <v>4</v>
      </c>
      <c r="F138" s="226">
        <v>5</v>
      </c>
      <c r="G138" s="226">
        <v>140</v>
      </c>
      <c r="H138" s="226">
        <v>98</v>
      </c>
      <c r="I138" s="226">
        <v>3</v>
      </c>
      <c r="J138" s="226">
        <v>247</v>
      </c>
      <c r="K138" s="226">
        <v>479</v>
      </c>
      <c r="L138" s="107">
        <f t="shared" ref="L138:P138" si="173">SUM(C138:C140)</f>
        <v>759</v>
      </c>
      <c r="M138" s="160">
        <f t="shared" si="173"/>
        <v>183</v>
      </c>
      <c r="N138" s="160">
        <f t="shared" si="173"/>
        <v>580</v>
      </c>
      <c r="O138" s="160">
        <f t="shared" si="173"/>
        <v>243</v>
      </c>
      <c r="P138" s="160">
        <f t="shared" si="173"/>
        <v>825</v>
      </c>
      <c r="Q138" s="160">
        <f t="shared" ref="Q138" si="174">SUM(H138:H140)</f>
        <v>241</v>
      </c>
      <c r="R138" s="160">
        <f t="shared" ref="R138" si="175">SUM(I138:I140)</f>
        <v>368</v>
      </c>
      <c r="S138" s="160">
        <f t="shared" ref="S138" si="176">SUM(J138:J140)</f>
        <v>542</v>
      </c>
      <c r="T138" s="160">
        <f t="shared" ref="T138" si="177">SUM(K138:K140)</f>
        <v>691</v>
      </c>
      <c r="U138" s="232">
        <f t="shared" ref="U138" si="178">AVERAGE(L138:T138)</f>
        <v>492.44444444444446</v>
      </c>
      <c r="V138" s="409"/>
      <c r="W138" s="230"/>
      <c r="X138" s="230"/>
      <c r="Y138" s="230"/>
      <c r="Z138" s="230"/>
      <c r="AA138" s="230"/>
      <c r="AB138" s="230"/>
      <c r="AC138" s="230"/>
      <c r="AD138" s="230"/>
      <c r="AE138" s="230"/>
      <c r="AF138" s="230"/>
      <c r="AG138" s="92"/>
      <c r="AH138" s="92"/>
      <c r="AI138" s="92"/>
      <c r="AJ138" s="92"/>
      <c r="AK138" s="92"/>
      <c r="AL138" s="92"/>
      <c r="AM138" s="92"/>
      <c r="AN138" s="92"/>
      <c r="AO138" s="92"/>
      <c r="AP138" s="92"/>
      <c r="AQ138" s="92"/>
      <c r="AR138" s="231"/>
    </row>
    <row r="139" spans="1:44">
      <c r="A139" s="233">
        <v>43724</v>
      </c>
      <c r="B139" s="234">
        <v>1.7655787037037001</v>
      </c>
      <c r="C139" s="408">
        <v>92</v>
      </c>
      <c r="D139" s="226">
        <v>101</v>
      </c>
      <c r="E139" s="226">
        <v>390</v>
      </c>
      <c r="F139" s="226">
        <v>65</v>
      </c>
      <c r="G139" s="226">
        <v>189</v>
      </c>
      <c r="H139" s="226">
        <v>44</v>
      </c>
      <c r="I139" s="226">
        <v>175</v>
      </c>
      <c r="J139" s="226">
        <v>278</v>
      </c>
      <c r="K139" s="226">
        <v>170</v>
      </c>
      <c r="L139" s="107"/>
      <c r="M139" s="160"/>
      <c r="N139" s="160"/>
      <c r="O139" s="160"/>
      <c r="P139" s="160"/>
      <c r="Q139" s="160"/>
      <c r="R139" s="160"/>
      <c r="S139" s="160"/>
      <c r="T139" s="160"/>
      <c r="U139" s="232">
        <f t="shared" ref="U139" si="179">STDEV(L138:T138)/SQRT(COUNT(L138:T138))</f>
        <v>80.612259736054312</v>
      </c>
      <c r="V139" s="409"/>
      <c r="W139" s="230"/>
      <c r="X139" s="230"/>
      <c r="Y139" s="230"/>
      <c r="Z139" s="230"/>
      <c r="AA139" s="230"/>
      <c r="AB139" s="230"/>
      <c r="AC139" s="230"/>
      <c r="AD139" s="230"/>
      <c r="AE139" s="230"/>
      <c r="AF139" s="230"/>
      <c r="AG139" s="92"/>
      <c r="AH139" s="92"/>
      <c r="AI139" s="92"/>
      <c r="AJ139" s="92"/>
      <c r="AK139" s="92"/>
      <c r="AL139" s="92"/>
      <c r="AM139" s="92"/>
      <c r="AN139" s="92"/>
      <c r="AO139" s="92"/>
      <c r="AP139" s="92"/>
      <c r="AQ139" s="92"/>
      <c r="AR139" s="231"/>
    </row>
    <row r="140" spans="1:44">
      <c r="A140" s="233">
        <v>43724</v>
      </c>
      <c r="B140" s="234">
        <v>1.77946759259259</v>
      </c>
      <c r="C140" s="408">
        <v>526</v>
      </c>
      <c r="D140" s="226">
        <v>15</v>
      </c>
      <c r="E140" s="226">
        <v>186</v>
      </c>
      <c r="F140" s="226">
        <v>173</v>
      </c>
      <c r="G140" s="226">
        <v>496</v>
      </c>
      <c r="H140" s="226">
        <v>99</v>
      </c>
      <c r="I140" s="226">
        <v>190</v>
      </c>
      <c r="J140" s="226">
        <v>17</v>
      </c>
      <c r="K140" s="226">
        <v>42</v>
      </c>
      <c r="L140" s="107"/>
      <c r="M140" s="160"/>
      <c r="N140" s="160"/>
      <c r="O140" s="160"/>
      <c r="P140" s="160"/>
      <c r="Q140" s="160"/>
      <c r="R140" s="160"/>
      <c r="S140" s="160"/>
      <c r="T140" s="160"/>
      <c r="U140" s="232"/>
      <c r="V140" s="409"/>
      <c r="W140" s="230"/>
      <c r="X140" s="230"/>
      <c r="Y140" s="230"/>
      <c r="Z140" s="230"/>
      <c r="AA140" s="230"/>
      <c r="AB140" s="230"/>
      <c r="AC140" s="230"/>
      <c r="AD140" s="230"/>
      <c r="AE140" s="230"/>
      <c r="AF140" s="230"/>
      <c r="AG140" s="92"/>
      <c r="AH140" s="92"/>
      <c r="AI140" s="92"/>
      <c r="AJ140" s="92"/>
      <c r="AK140" s="92"/>
      <c r="AL140" s="92"/>
      <c r="AM140" s="92"/>
      <c r="AN140" s="92"/>
      <c r="AO140" s="92"/>
      <c r="AP140" s="92"/>
      <c r="AQ140" s="92"/>
      <c r="AR140" s="231"/>
    </row>
    <row r="141" spans="1:44">
      <c r="A141" s="233">
        <v>43724</v>
      </c>
      <c r="B141" s="234">
        <v>1.79335648148148</v>
      </c>
      <c r="C141" s="408">
        <v>78</v>
      </c>
      <c r="D141" s="226">
        <v>47</v>
      </c>
      <c r="E141" s="226">
        <v>60</v>
      </c>
      <c r="F141" s="226">
        <v>155</v>
      </c>
      <c r="G141" s="226">
        <v>116</v>
      </c>
      <c r="H141" s="226">
        <v>146</v>
      </c>
      <c r="I141" s="226">
        <v>67</v>
      </c>
      <c r="J141" s="226">
        <v>235</v>
      </c>
      <c r="K141" s="226">
        <v>42</v>
      </c>
      <c r="L141" s="107">
        <f t="shared" ref="L141:P141" si="180">SUM(C141:C143)</f>
        <v>694</v>
      </c>
      <c r="M141" s="160">
        <f t="shared" si="180"/>
        <v>837</v>
      </c>
      <c r="N141" s="160">
        <f t="shared" si="180"/>
        <v>858</v>
      </c>
      <c r="O141" s="160">
        <f t="shared" si="180"/>
        <v>279</v>
      </c>
      <c r="P141" s="160">
        <f t="shared" si="180"/>
        <v>370</v>
      </c>
      <c r="Q141" s="160">
        <f t="shared" ref="Q141" si="181">SUM(H141:H143)</f>
        <v>311</v>
      </c>
      <c r="R141" s="160">
        <f t="shared" ref="R141" si="182">SUM(I141:I143)</f>
        <v>249</v>
      </c>
      <c r="S141" s="160">
        <f t="shared" ref="S141" si="183">SUM(J141:J143)</f>
        <v>742</v>
      </c>
      <c r="T141" s="160">
        <f t="shared" ref="T141" si="184">SUM(K141:K143)</f>
        <v>494</v>
      </c>
      <c r="U141" s="232">
        <f t="shared" ref="U141" si="185">AVERAGE(L141:T141)</f>
        <v>537.11111111111109</v>
      </c>
      <c r="V141" s="409"/>
      <c r="W141" s="230"/>
      <c r="X141" s="230"/>
      <c r="Y141" s="230"/>
      <c r="Z141" s="230"/>
      <c r="AA141" s="230"/>
      <c r="AB141" s="230"/>
      <c r="AC141" s="230"/>
      <c r="AD141" s="230"/>
      <c r="AE141" s="230"/>
      <c r="AF141" s="230"/>
      <c r="AG141" s="92"/>
      <c r="AH141" s="92"/>
      <c r="AI141" s="92"/>
      <c r="AJ141" s="92"/>
      <c r="AK141" s="92"/>
      <c r="AL141" s="92"/>
      <c r="AM141" s="92"/>
      <c r="AN141" s="92"/>
      <c r="AO141" s="92"/>
      <c r="AP141" s="92"/>
      <c r="AQ141" s="92"/>
      <c r="AR141" s="231"/>
    </row>
    <row r="142" spans="1:44">
      <c r="A142" s="233">
        <v>43724</v>
      </c>
      <c r="B142" s="234">
        <v>1.8072453703703699</v>
      </c>
      <c r="C142" s="408">
        <v>119</v>
      </c>
      <c r="D142" s="226">
        <v>40</v>
      </c>
      <c r="E142" s="226">
        <v>101</v>
      </c>
      <c r="F142" s="226">
        <v>64</v>
      </c>
      <c r="G142" s="226">
        <v>207</v>
      </c>
      <c r="H142" s="226">
        <v>53</v>
      </c>
      <c r="I142" s="226">
        <v>21</v>
      </c>
      <c r="J142" s="226">
        <v>45</v>
      </c>
      <c r="K142" s="226">
        <v>171</v>
      </c>
      <c r="L142" s="107"/>
      <c r="M142" s="160"/>
      <c r="N142" s="160"/>
      <c r="O142" s="160"/>
      <c r="P142" s="160"/>
      <c r="Q142" s="160"/>
      <c r="R142" s="160"/>
      <c r="S142" s="160"/>
      <c r="T142" s="160"/>
      <c r="U142" s="232">
        <f t="shared" ref="U142" si="186">STDEV(L141:T141)/SQRT(COUNT(L141:T141))</f>
        <v>82.498896363736705</v>
      </c>
      <c r="V142" s="409"/>
      <c r="W142" s="230"/>
      <c r="X142" s="230"/>
      <c r="Y142" s="230"/>
      <c r="Z142" s="230"/>
      <c r="AA142" s="230"/>
      <c r="AB142" s="230"/>
      <c r="AC142" s="230"/>
      <c r="AD142" s="230"/>
      <c r="AE142" s="230"/>
      <c r="AF142" s="230"/>
      <c r="AG142" s="92"/>
      <c r="AH142" s="92"/>
      <c r="AI142" s="92"/>
      <c r="AJ142" s="92"/>
      <c r="AK142" s="92"/>
      <c r="AL142" s="92"/>
      <c r="AM142" s="92"/>
      <c r="AN142" s="92"/>
      <c r="AO142" s="92"/>
      <c r="AP142" s="92"/>
      <c r="AQ142" s="92"/>
      <c r="AR142" s="231"/>
    </row>
    <row r="143" spans="1:44">
      <c r="A143" s="233">
        <v>43724</v>
      </c>
      <c r="B143" s="234">
        <v>1.8211342592592601</v>
      </c>
      <c r="C143" s="408">
        <v>497</v>
      </c>
      <c r="D143" s="226">
        <v>750</v>
      </c>
      <c r="E143" s="226">
        <v>697</v>
      </c>
      <c r="F143" s="226">
        <v>60</v>
      </c>
      <c r="G143" s="226">
        <v>47</v>
      </c>
      <c r="H143" s="226">
        <v>112</v>
      </c>
      <c r="I143" s="226">
        <v>161</v>
      </c>
      <c r="J143" s="226">
        <v>462</v>
      </c>
      <c r="K143" s="226">
        <v>281</v>
      </c>
      <c r="L143" s="107"/>
      <c r="M143" s="160"/>
      <c r="N143" s="160"/>
      <c r="O143" s="160"/>
      <c r="P143" s="160"/>
      <c r="Q143" s="160"/>
      <c r="R143" s="160"/>
      <c r="S143" s="160"/>
      <c r="T143" s="160"/>
      <c r="U143" s="232"/>
      <c r="V143" s="409"/>
      <c r="W143" s="230"/>
      <c r="X143" s="230"/>
      <c r="Y143" s="230"/>
      <c r="Z143" s="230"/>
      <c r="AA143" s="230"/>
      <c r="AB143" s="230"/>
      <c r="AC143" s="230"/>
      <c r="AD143" s="230"/>
      <c r="AE143" s="230"/>
      <c r="AF143" s="230"/>
      <c r="AG143" s="92"/>
      <c r="AH143" s="92"/>
      <c r="AI143" s="92"/>
      <c r="AJ143" s="92"/>
      <c r="AK143" s="92"/>
      <c r="AL143" s="92"/>
      <c r="AM143" s="92"/>
      <c r="AN143" s="92"/>
      <c r="AO143" s="92"/>
      <c r="AP143" s="92"/>
      <c r="AQ143" s="92"/>
      <c r="AR143" s="231"/>
    </row>
    <row r="144" spans="1:44">
      <c r="A144" s="233">
        <v>43724</v>
      </c>
      <c r="B144" s="234">
        <v>1.83502314814815</v>
      </c>
      <c r="C144" s="408">
        <v>1106</v>
      </c>
      <c r="D144" s="226">
        <v>895</v>
      </c>
      <c r="E144" s="226">
        <v>58</v>
      </c>
      <c r="F144" s="226">
        <v>80</v>
      </c>
      <c r="G144" s="226">
        <v>496</v>
      </c>
      <c r="H144" s="226">
        <v>537</v>
      </c>
      <c r="I144" s="226">
        <v>74</v>
      </c>
      <c r="J144" s="226">
        <v>670</v>
      </c>
      <c r="K144" s="226">
        <v>6</v>
      </c>
      <c r="L144" s="107">
        <f t="shared" ref="L144:P144" si="187">SUM(C144:C146)</f>
        <v>2643</v>
      </c>
      <c r="M144" s="160">
        <f t="shared" si="187"/>
        <v>1221</v>
      </c>
      <c r="N144" s="160">
        <f t="shared" si="187"/>
        <v>636</v>
      </c>
      <c r="O144" s="160">
        <f t="shared" si="187"/>
        <v>799</v>
      </c>
      <c r="P144" s="160">
        <f t="shared" si="187"/>
        <v>1074</v>
      </c>
      <c r="Q144" s="160">
        <f t="shared" ref="Q144" si="188">SUM(H144:H146)</f>
        <v>800</v>
      </c>
      <c r="R144" s="160">
        <f t="shared" ref="R144" si="189">SUM(I144:I146)</f>
        <v>369</v>
      </c>
      <c r="S144" s="160">
        <f t="shared" ref="S144" si="190">SUM(J144:J146)</f>
        <v>920</v>
      </c>
      <c r="T144" s="160">
        <f t="shared" ref="T144" si="191">SUM(K144:K146)</f>
        <v>703</v>
      </c>
      <c r="U144" s="232">
        <f t="shared" ref="U144" si="192">AVERAGE(L144:T144)</f>
        <v>1018.3333333333334</v>
      </c>
      <c r="V144" s="409"/>
      <c r="W144" s="230"/>
      <c r="X144" s="230"/>
      <c r="Y144" s="230"/>
      <c r="Z144" s="230"/>
      <c r="AA144" s="230"/>
      <c r="AB144" s="230"/>
      <c r="AC144" s="230"/>
      <c r="AD144" s="230"/>
      <c r="AE144" s="230"/>
      <c r="AF144" s="230"/>
      <c r="AG144" s="92"/>
      <c r="AH144" s="92"/>
      <c r="AI144" s="92"/>
      <c r="AJ144" s="92"/>
      <c r="AK144" s="92"/>
      <c r="AL144" s="92"/>
      <c r="AM144" s="92"/>
      <c r="AN144" s="92"/>
      <c r="AO144" s="92"/>
      <c r="AP144" s="92"/>
      <c r="AQ144" s="92"/>
      <c r="AR144" s="231"/>
    </row>
    <row r="145" spans="1:44">
      <c r="A145" s="233">
        <v>43724</v>
      </c>
      <c r="B145" s="234">
        <v>1.84891203703703</v>
      </c>
      <c r="C145" s="408">
        <v>671</v>
      </c>
      <c r="D145" s="226">
        <v>228</v>
      </c>
      <c r="E145" s="226">
        <v>76</v>
      </c>
      <c r="F145" s="226">
        <v>612</v>
      </c>
      <c r="G145" s="226">
        <v>436</v>
      </c>
      <c r="H145" s="226">
        <v>38</v>
      </c>
      <c r="I145" s="226">
        <v>14</v>
      </c>
      <c r="J145" s="226">
        <v>228</v>
      </c>
      <c r="K145" s="226">
        <v>482</v>
      </c>
      <c r="L145" s="107"/>
      <c r="M145" s="160"/>
      <c r="N145" s="160"/>
      <c r="O145" s="160"/>
      <c r="P145" s="160"/>
      <c r="Q145" s="160"/>
      <c r="R145" s="160"/>
      <c r="S145" s="160"/>
      <c r="T145" s="160"/>
      <c r="U145" s="232">
        <f t="shared" ref="U145" si="193">STDEV(L144:T144)/SQRT(COUNT(L144:T144))</f>
        <v>219.10195495856871</v>
      </c>
      <c r="V145" s="409"/>
      <c r="W145" s="230"/>
      <c r="X145" s="230"/>
      <c r="Y145" s="230"/>
      <c r="Z145" s="230"/>
      <c r="AA145" s="230"/>
      <c r="AB145" s="230"/>
      <c r="AC145" s="230"/>
      <c r="AD145" s="230"/>
      <c r="AE145" s="230"/>
      <c r="AF145" s="230"/>
      <c r="AG145" s="92"/>
      <c r="AH145" s="92"/>
      <c r="AI145" s="92"/>
      <c r="AJ145" s="92"/>
      <c r="AK145" s="92"/>
      <c r="AL145" s="92"/>
      <c r="AM145" s="92"/>
      <c r="AN145" s="92"/>
      <c r="AO145" s="92"/>
      <c r="AP145" s="92"/>
      <c r="AQ145" s="92"/>
      <c r="AR145" s="231"/>
    </row>
    <row r="146" spans="1:44">
      <c r="A146" s="233">
        <v>43724</v>
      </c>
      <c r="B146" s="234">
        <v>1.8628009259259199</v>
      </c>
      <c r="C146" s="408">
        <v>866</v>
      </c>
      <c r="D146" s="226">
        <v>98</v>
      </c>
      <c r="E146" s="226">
        <v>502</v>
      </c>
      <c r="F146" s="226">
        <v>107</v>
      </c>
      <c r="G146" s="226">
        <v>142</v>
      </c>
      <c r="H146" s="226">
        <v>225</v>
      </c>
      <c r="I146" s="226">
        <v>281</v>
      </c>
      <c r="J146" s="226">
        <v>22</v>
      </c>
      <c r="K146" s="226">
        <v>215</v>
      </c>
      <c r="L146" s="107"/>
      <c r="M146" s="160"/>
      <c r="N146" s="160"/>
      <c r="O146" s="160"/>
      <c r="P146" s="160"/>
      <c r="Q146" s="160"/>
      <c r="R146" s="160"/>
      <c r="S146" s="160"/>
      <c r="T146" s="160"/>
      <c r="U146" s="232"/>
      <c r="V146" s="409"/>
      <c r="W146" s="230"/>
      <c r="X146" s="230"/>
      <c r="Y146" s="230"/>
      <c r="Z146" s="230"/>
      <c r="AA146" s="230"/>
      <c r="AB146" s="230"/>
      <c r="AC146" s="230"/>
      <c r="AD146" s="230"/>
      <c r="AE146" s="230"/>
      <c r="AF146" s="230"/>
      <c r="AG146" s="92"/>
      <c r="AH146" s="92"/>
      <c r="AI146" s="92"/>
      <c r="AJ146" s="92"/>
      <c r="AK146" s="92"/>
      <c r="AL146" s="92"/>
      <c r="AM146" s="92"/>
      <c r="AN146" s="92"/>
      <c r="AO146" s="92"/>
      <c r="AP146" s="92"/>
      <c r="AQ146" s="92"/>
      <c r="AR146" s="231"/>
    </row>
    <row r="147" spans="1:44">
      <c r="A147" s="233">
        <v>43724</v>
      </c>
      <c r="B147" s="234">
        <v>1.8766898148148099</v>
      </c>
      <c r="C147" s="408">
        <v>112</v>
      </c>
      <c r="D147" s="226">
        <v>736</v>
      </c>
      <c r="E147" s="226">
        <v>22</v>
      </c>
      <c r="F147" s="226">
        <v>62</v>
      </c>
      <c r="G147" s="226">
        <v>166</v>
      </c>
      <c r="H147" s="226">
        <v>83</v>
      </c>
      <c r="I147" s="226">
        <v>112</v>
      </c>
      <c r="J147" s="226">
        <v>105</v>
      </c>
      <c r="K147" s="226">
        <v>153</v>
      </c>
      <c r="L147" s="107">
        <f t="shared" ref="L147:P147" si="194">SUM(C147:C149)</f>
        <v>166</v>
      </c>
      <c r="M147" s="160">
        <f t="shared" si="194"/>
        <v>868</v>
      </c>
      <c r="N147" s="160">
        <f t="shared" si="194"/>
        <v>787</v>
      </c>
      <c r="O147" s="160">
        <f t="shared" si="194"/>
        <v>346</v>
      </c>
      <c r="P147" s="160">
        <f t="shared" si="194"/>
        <v>503</v>
      </c>
      <c r="Q147" s="160">
        <f t="shared" ref="Q147" si="195">SUM(H147:H149)</f>
        <v>285</v>
      </c>
      <c r="R147" s="160">
        <f t="shared" ref="R147" si="196">SUM(I147:I149)</f>
        <v>304</v>
      </c>
      <c r="S147" s="160">
        <f t="shared" ref="S147" si="197">SUM(J147:J149)</f>
        <v>2006</v>
      </c>
      <c r="T147" s="160">
        <f t="shared" ref="T147" si="198">SUM(K147:K149)</f>
        <v>590</v>
      </c>
      <c r="U147" s="232">
        <f t="shared" ref="U147" si="199">AVERAGE(L147:T147)</f>
        <v>650.55555555555554</v>
      </c>
      <c r="V147" s="409"/>
      <c r="W147" s="230"/>
      <c r="X147" s="230"/>
      <c r="Y147" s="230"/>
      <c r="Z147" s="230"/>
      <c r="AA147" s="230"/>
      <c r="AB147" s="230"/>
      <c r="AC147" s="230"/>
      <c r="AD147" s="230"/>
      <c r="AE147" s="230"/>
      <c r="AF147" s="230"/>
      <c r="AG147" s="92"/>
      <c r="AH147" s="92"/>
      <c r="AI147" s="92"/>
      <c r="AJ147" s="92"/>
      <c r="AK147" s="92"/>
      <c r="AL147" s="92"/>
      <c r="AM147" s="92"/>
      <c r="AN147" s="92"/>
      <c r="AO147" s="92"/>
      <c r="AP147" s="92"/>
      <c r="AQ147" s="92"/>
      <c r="AR147" s="231"/>
    </row>
    <row r="148" spans="1:44">
      <c r="A148" s="233">
        <v>43724</v>
      </c>
      <c r="B148" s="234">
        <v>1.8905787037037001</v>
      </c>
      <c r="C148" s="408">
        <v>26</v>
      </c>
      <c r="D148" s="226">
        <v>48</v>
      </c>
      <c r="E148" s="226">
        <v>410</v>
      </c>
      <c r="F148" s="226">
        <v>166</v>
      </c>
      <c r="G148" s="226">
        <v>258</v>
      </c>
      <c r="H148" s="226">
        <v>151</v>
      </c>
      <c r="I148" s="226">
        <v>13</v>
      </c>
      <c r="J148" s="226">
        <v>456</v>
      </c>
      <c r="K148" s="226">
        <v>165</v>
      </c>
      <c r="L148" s="107"/>
      <c r="M148" s="160"/>
      <c r="N148" s="160"/>
      <c r="O148" s="160"/>
      <c r="P148" s="160"/>
      <c r="Q148" s="160"/>
      <c r="R148" s="160"/>
      <c r="S148" s="160"/>
      <c r="T148" s="160"/>
      <c r="U148" s="232">
        <f t="shared" ref="U148" si="200">STDEV(L147:T147)/SQRT(COUNT(L147:T147))</f>
        <v>186.70565895660408</v>
      </c>
      <c r="V148" s="409"/>
      <c r="W148" s="230"/>
      <c r="X148" s="230"/>
      <c r="Y148" s="230"/>
      <c r="Z148" s="230"/>
      <c r="AA148" s="230"/>
      <c r="AB148" s="230"/>
      <c r="AC148" s="230"/>
      <c r="AD148" s="230"/>
      <c r="AE148" s="230"/>
      <c r="AF148" s="230"/>
      <c r="AG148" s="92"/>
      <c r="AH148" s="92"/>
      <c r="AI148" s="92"/>
      <c r="AJ148" s="92"/>
      <c r="AK148" s="92"/>
      <c r="AL148" s="92"/>
      <c r="AM148" s="92"/>
      <c r="AN148" s="92"/>
      <c r="AO148" s="92"/>
      <c r="AP148" s="92"/>
      <c r="AQ148" s="92"/>
      <c r="AR148" s="231"/>
    </row>
    <row r="149" spans="1:44">
      <c r="A149" s="233">
        <v>43724</v>
      </c>
      <c r="B149" s="234">
        <v>1.90446759259259</v>
      </c>
      <c r="C149" s="408">
        <v>28</v>
      </c>
      <c r="D149" s="226">
        <v>84</v>
      </c>
      <c r="E149" s="226">
        <v>355</v>
      </c>
      <c r="F149" s="226">
        <v>118</v>
      </c>
      <c r="G149" s="226">
        <v>79</v>
      </c>
      <c r="H149" s="226">
        <v>51</v>
      </c>
      <c r="I149" s="226">
        <v>179</v>
      </c>
      <c r="J149" s="226">
        <v>1445</v>
      </c>
      <c r="K149" s="226">
        <v>272</v>
      </c>
      <c r="L149" s="107"/>
      <c r="M149" s="160"/>
      <c r="N149" s="160"/>
      <c r="O149" s="160"/>
      <c r="P149" s="160"/>
      <c r="Q149" s="160"/>
      <c r="R149" s="160"/>
      <c r="S149" s="160"/>
      <c r="T149" s="160"/>
      <c r="U149" s="232"/>
      <c r="V149" s="409"/>
      <c r="W149" s="230"/>
      <c r="X149" s="230"/>
      <c r="Y149" s="230"/>
      <c r="Z149" s="230"/>
      <c r="AA149" s="230"/>
      <c r="AB149" s="230"/>
      <c r="AC149" s="230"/>
      <c r="AD149" s="230"/>
      <c r="AE149" s="230"/>
      <c r="AF149" s="230"/>
      <c r="AG149" s="92"/>
      <c r="AH149" s="92"/>
      <c r="AI149" s="92"/>
      <c r="AJ149" s="92"/>
      <c r="AK149" s="92"/>
      <c r="AL149" s="92"/>
      <c r="AM149" s="92"/>
      <c r="AN149" s="92"/>
      <c r="AO149" s="92"/>
      <c r="AP149" s="92"/>
      <c r="AQ149" s="92"/>
      <c r="AR149" s="231"/>
    </row>
    <row r="150" spans="1:44">
      <c r="A150" s="233">
        <v>43724</v>
      </c>
      <c r="B150" s="234">
        <v>1.91835648148148</v>
      </c>
      <c r="C150" s="408">
        <v>24</v>
      </c>
      <c r="D150" s="226">
        <v>13</v>
      </c>
      <c r="E150" s="226">
        <v>128</v>
      </c>
      <c r="F150" s="226">
        <v>69</v>
      </c>
      <c r="G150" s="226">
        <v>143</v>
      </c>
      <c r="H150" s="226">
        <v>62</v>
      </c>
      <c r="I150" s="226">
        <v>421</v>
      </c>
      <c r="J150" s="226">
        <v>908</v>
      </c>
      <c r="K150" s="226">
        <v>44</v>
      </c>
      <c r="L150" s="107">
        <f t="shared" ref="L150:P150" si="201">SUM(C150:C152)</f>
        <v>263</v>
      </c>
      <c r="M150" s="160">
        <f t="shared" si="201"/>
        <v>291</v>
      </c>
      <c r="N150" s="160">
        <f t="shared" si="201"/>
        <v>1039</v>
      </c>
      <c r="O150" s="160">
        <f t="shared" si="201"/>
        <v>611</v>
      </c>
      <c r="P150" s="160">
        <f t="shared" si="201"/>
        <v>314</v>
      </c>
      <c r="Q150" s="160">
        <f t="shared" ref="Q150" si="202">SUM(H150:H152)</f>
        <v>102</v>
      </c>
      <c r="R150" s="160">
        <f t="shared" ref="R150" si="203">SUM(I150:I152)</f>
        <v>480</v>
      </c>
      <c r="S150" s="160">
        <f t="shared" ref="S150" si="204">SUM(J150:J152)</f>
        <v>2335</v>
      </c>
      <c r="T150" s="160">
        <f t="shared" ref="T150" si="205">SUM(K150:K152)</f>
        <v>1513</v>
      </c>
      <c r="U150" s="232">
        <f t="shared" ref="U150" si="206">AVERAGE(L150:T150)</f>
        <v>772</v>
      </c>
      <c r="V150" s="409"/>
      <c r="W150" s="230"/>
      <c r="X150" s="230"/>
      <c r="Y150" s="230"/>
      <c r="Z150" s="230"/>
      <c r="AA150" s="230"/>
      <c r="AB150" s="230"/>
      <c r="AC150" s="230"/>
      <c r="AD150" s="230"/>
      <c r="AE150" s="230"/>
      <c r="AF150" s="230"/>
      <c r="AG150" s="92"/>
      <c r="AH150" s="92"/>
      <c r="AI150" s="92"/>
      <c r="AJ150" s="92"/>
      <c r="AK150" s="92"/>
      <c r="AL150" s="92"/>
      <c r="AM150" s="92"/>
      <c r="AN150" s="92"/>
      <c r="AO150" s="92"/>
      <c r="AP150" s="92"/>
      <c r="AQ150" s="92"/>
      <c r="AR150" s="231"/>
    </row>
    <row r="151" spans="1:44">
      <c r="A151" s="233">
        <v>43724</v>
      </c>
      <c r="B151" s="234">
        <v>1.9322453703703699</v>
      </c>
      <c r="C151" s="408">
        <v>11</v>
      </c>
      <c r="D151" s="226">
        <v>23</v>
      </c>
      <c r="E151" s="226">
        <v>57</v>
      </c>
      <c r="F151" s="226">
        <v>169</v>
      </c>
      <c r="G151" s="226">
        <v>110</v>
      </c>
      <c r="H151" s="226">
        <v>11</v>
      </c>
      <c r="I151" s="226">
        <v>50</v>
      </c>
      <c r="J151" s="226">
        <v>525</v>
      </c>
      <c r="K151" s="226">
        <v>332</v>
      </c>
      <c r="L151" s="107"/>
      <c r="M151" s="160"/>
      <c r="N151" s="160"/>
      <c r="O151" s="160"/>
      <c r="P151" s="160"/>
      <c r="Q151" s="160"/>
      <c r="R151" s="160"/>
      <c r="S151" s="160"/>
      <c r="T151" s="160"/>
      <c r="U151" s="232">
        <f t="shared" ref="U151" si="207">STDEV(L150:T150)/SQRT(COUNT(L150:T150))</f>
        <v>245.05186525849311</v>
      </c>
      <c r="V151" s="409"/>
      <c r="W151" s="230"/>
      <c r="X151" s="230"/>
      <c r="Y151" s="230"/>
      <c r="Z151" s="230"/>
      <c r="AA151" s="230"/>
      <c r="AB151" s="230"/>
      <c r="AC151" s="230"/>
      <c r="AD151" s="230"/>
      <c r="AE151" s="230"/>
      <c r="AF151" s="230"/>
      <c r="AG151" s="92"/>
      <c r="AH151" s="92"/>
      <c r="AI151" s="92"/>
      <c r="AJ151" s="92"/>
      <c r="AK151" s="92"/>
      <c r="AL151" s="92"/>
      <c r="AM151" s="92"/>
      <c r="AN151" s="92"/>
      <c r="AO151" s="92"/>
      <c r="AP151" s="92"/>
      <c r="AQ151" s="92"/>
      <c r="AR151" s="231"/>
    </row>
    <row r="152" spans="1:44">
      <c r="A152" s="233">
        <v>43724</v>
      </c>
      <c r="B152" s="234">
        <v>1.9461342592592601</v>
      </c>
      <c r="C152" s="408">
        <v>228</v>
      </c>
      <c r="D152" s="226">
        <v>255</v>
      </c>
      <c r="E152" s="226">
        <v>854</v>
      </c>
      <c r="F152" s="226">
        <v>373</v>
      </c>
      <c r="G152" s="226">
        <v>61</v>
      </c>
      <c r="H152" s="226">
        <v>29</v>
      </c>
      <c r="I152" s="226">
        <v>9</v>
      </c>
      <c r="J152" s="226">
        <v>902</v>
      </c>
      <c r="K152" s="226">
        <v>1137</v>
      </c>
      <c r="L152" s="107"/>
      <c r="M152" s="160"/>
      <c r="N152" s="160"/>
      <c r="O152" s="160"/>
      <c r="P152" s="160"/>
      <c r="Q152" s="160"/>
      <c r="R152" s="160"/>
      <c r="S152" s="160"/>
      <c r="T152" s="160"/>
      <c r="U152" s="232"/>
      <c r="V152" s="409"/>
      <c r="W152" s="230"/>
      <c r="X152" s="230"/>
      <c r="Y152" s="230"/>
      <c r="Z152" s="230"/>
      <c r="AA152" s="230"/>
      <c r="AB152" s="230"/>
      <c r="AC152" s="230"/>
      <c r="AD152" s="230"/>
      <c r="AE152" s="230"/>
      <c r="AF152" s="230"/>
      <c r="AG152" s="92"/>
      <c r="AH152" s="92"/>
      <c r="AI152" s="92"/>
      <c r="AJ152" s="92"/>
      <c r="AK152" s="92"/>
      <c r="AL152" s="92"/>
      <c r="AM152" s="92"/>
      <c r="AN152" s="92"/>
      <c r="AO152" s="92"/>
      <c r="AP152" s="92"/>
      <c r="AQ152" s="92"/>
      <c r="AR152" s="231"/>
    </row>
    <row r="153" spans="1:44">
      <c r="A153" s="233">
        <v>43724</v>
      </c>
      <c r="B153" s="234">
        <v>1.96002314814815</v>
      </c>
      <c r="C153" s="408">
        <v>42</v>
      </c>
      <c r="D153" s="226">
        <v>12</v>
      </c>
      <c r="E153" s="226">
        <v>1007</v>
      </c>
      <c r="F153" s="226">
        <v>101</v>
      </c>
      <c r="G153" s="226">
        <v>112</v>
      </c>
      <c r="H153" s="226">
        <v>117</v>
      </c>
      <c r="I153" s="226">
        <v>101</v>
      </c>
      <c r="J153" s="226">
        <v>568</v>
      </c>
      <c r="K153" s="226">
        <v>415</v>
      </c>
      <c r="L153" s="107">
        <f t="shared" ref="L153:P153" si="208">SUM(C153:C155)</f>
        <v>960</v>
      </c>
      <c r="M153" s="160">
        <f t="shared" si="208"/>
        <v>807</v>
      </c>
      <c r="N153" s="160">
        <f t="shared" si="208"/>
        <v>2206</v>
      </c>
      <c r="O153" s="160">
        <f t="shared" si="208"/>
        <v>321</v>
      </c>
      <c r="P153" s="160">
        <f t="shared" si="208"/>
        <v>321</v>
      </c>
      <c r="Q153" s="160">
        <f t="shared" ref="Q153" si="209">SUM(H153:H155)</f>
        <v>169</v>
      </c>
      <c r="R153" s="160">
        <f t="shared" ref="R153" si="210">SUM(I153:I155)</f>
        <v>268</v>
      </c>
      <c r="S153" s="160">
        <f t="shared" ref="S153" si="211">SUM(J153:J155)</f>
        <v>1312</v>
      </c>
      <c r="T153" s="160">
        <f t="shared" ref="T153" si="212">SUM(K153:K155)</f>
        <v>1522</v>
      </c>
      <c r="U153" s="232">
        <f t="shared" ref="U153" si="213">AVERAGE(L153:T153)</f>
        <v>876.22222222222217</v>
      </c>
      <c r="V153" s="409"/>
      <c r="W153" s="230"/>
      <c r="X153" s="230"/>
      <c r="Y153" s="230"/>
      <c r="Z153" s="230"/>
      <c r="AA153" s="230"/>
      <c r="AB153" s="230"/>
      <c r="AC153" s="230"/>
      <c r="AD153" s="230"/>
      <c r="AE153" s="230"/>
      <c r="AF153" s="230"/>
      <c r="AG153" s="92"/>
      <c r="AH153" s="92"/>
      <c r="AI153" s="92"/>
      <c r="AJ153" s="92"/>
      <c r="AK153" s="92"/>
      <c r="AL153" s="92"/>
      <c r="AM153" s="92"/>
      <c r="AN153" s="92"/>
      <c r="AO153" s="92"/>
      <c r="AP153" s="92"/>
      <c r="AQ153" s="92"/>
      <c r="AR153" s="231"/>
    </row>
    <row r="154" spans="1:44">
      <c r="A154" s="233">
        <v>43724</v>
      </c>
      <c r="B154" s="234">
        <v>1.97391203703703</v>
      </c>
      <c r="C154" s="408">
        <v>448</v>
      </c>
      <c r="D154" s="226">
        <v>14</v>
      </c>
      <c r="E154" s="226">
        <v>1079</v>
      </c>
      <c r="F154" s="226">
        <v>184</v>
      </c>
      <c r="G154" s="226">
        <v>66</v>
      </c>
      <c r="H154" s="226">
        <v>27</v>
      </c>
      <c r="I154" s="226">
        <v>156</v>
      </c>
      <c r="J154" s="226">
        <v>463</v>
      </c>
      <c r="K154" s="226">
        <v>20</v>
      </c>
      <c r="L154" s="107"/>
      <c r="M154" s="160"/>
      <c r="N154" s="160"/>
      <c r="O154" s="160"/>
      <c r="P154" s="160"/>
      <c r="Q154" s="160"/>
      <c r="R154" s="160"/>
      <c r="S154" s="160"/>
      <c r="T154" s="160"/>
      <c r="U154" s="232">
        <f t="shared" ref="U154" si="214">STDEV(L153:T153)/SQRT(COUNT(L153:T153))</f>
        <v>231.95101121775323</v>
      </c>
      <c r="V154" s="409"/>
      <c r="W154" s="230"/>
      <c r="X154" s="230"/>
      <c r="Y154" s="230"/>
      <c r="Z154" s="230"/>
      <c r="AA154" s="230"/>
      <c r="AB154" s="230"/>
      <c r="AC154" s="230"/>
      <c r="AD154" s="230"/>
      <c r="AE154" s="230"/>
      <c r="AF154" s="230"/>
      <c r="AG154" s="92"/>
      <c r="AH154" s="92"/>
      <c r="AI154" s="92"/>
      <c r="AJ154" s="92"/>
      <c r="AK154" s="92"/>
      <c r="AL154" s="92"/>
      <c r="AM154" s="92"/>
      <c r="AN154" s="92"/>
      <c r="AO154" s="92"/>
      <c r="AP154" s="92"/>
      <c r="AQ154" s="92"/>
      <c r="AR154" s="231"/>
    </row>
    <row r="155" spans="1:44">
      <c r="A155" s="233">
        <v>43724</v>
      </c>
      <c r="B155" s="234">
        <v>1.9878009259259199</v>
      </c>
      <c r="C155" s="408">
        <v>470</v>
      </c>
      <c r="D155" s="226">
        <v>781</v>
      </c>
      <c r="E155" s="226">
        <v>120</v>
      </c>
      <c r="F155" s="226">
        <v>36</v>
      </c>
      <c r="G155" s="226">
        <v>143</v>
      </c>
      <c r="H155" s="226">
        <v>25</v>
      </c>
      <c r="I155" s="226">
        <v>11</v>
      </c>
      <c r="J155" s="226">
        <v>281</v>
      </c>
      <c r="K155" s="226">
        <v>1087</v>
      </c>
      <c r="L155" s="107"/>
      <c r="M155" s="160"/>
      <c r="N155" s="160"/>
      <c r="O155" s="160"/>
      <c r="P155" s="160"/>
      <c r="Q155" s="160"/>
      <c r="R155" s="160"/>
      <c r="S155" s="160"/>
      <c r="T155" s="160"/>
      <c r="U155" s="232"/>
      <c r="V155" s="409"/>
      <c r="W155" s="230"/>
      <c r="X155" s="230"/>
      <c r="Y155" s="230"/>
      <c r="Z155" s="230"/>
      <c r="AA155" s="230"/>
      <c r="AB155" s="230"/>
      <c r="AC155" s="230"/>
      <c r="AD155" s="230"/>
      <c r="AE155" s="230"/>
      <c r="AF155" s="230"/>
      <c r="AG155" s="92"/>
      <c r="AH155" s="92"/>
      <c r="AI155" s="92"/>
      <c r="AJ155" s="92"/>
      <c r="AK155" s="92"/>
      <c r="AL155" s="92"/>
      <c r="AM155" s="92"/>
      <c r="AN155" s="92"/>
      <c r="AO155" s="92"/>
      <c r="AP155" s="92"/>
      <c r="AQ155" s="92"/>
      <c r="AR155" s="231"/>
    </row>
    <row r="156" spans="1:44">
      <c r="A156" s="233">
        <v>43725</v>
      </c>
      <c r="B156" s="234">
        <v>2.001689814814815</v>
      </c>
      <c r="C156" s="408">
        <v>238</v>
      </c>
      <c r="D156" s="226">
        <v>42</v>
      </c>
      <c r="E156" s="226">
        <v>43</v>
      </c>
      <c r="F156" s="226">
        <v>156</v>
      </c>
      <c r="G156" s="226">
        <v>49</v>
      </c>
      <c r="H156" s="226">
        <v>66</v>
      </c>
      <c r="I156" s="226">
        <v>75</v>
      </c>
      <c r="J156" s="226">
        <v>153</v>
      </c>
      <c r="K156" s="226">
        <v>1516</v>
      </c>
      <c r="L156" s="107">
        <f t="shared" ref="L156:P156" si="215">SUM(C156:C158)</f>
        <v>291</v>
      </c>
      <c r="M156" s="160">
        <f t="shared" si="215"/>
        <v>904</v>
      </c>
      <c r="N156" s="160">
        <f t="shared" si="215"/>
        <v>867</v>
      </c>
      <c r="O156" s="160">
        <f t="shared" si="215"/>
        <v>408</v>
      </c>
      <c r="P156" s="160">
        <f t="shared" si="215"/>
        <v>251</v>
      </c>
      <c r="Q156" s="160">
        <f t="shared" ref="Q156" si="216">SUM(H156:H158)</f>
        <v>304</v>
      </c>
      <c r="R156" s="160">
        <f t="shared" ref="R156" si="217">SUM(I156:I158)</f>
        <v>160</v>
      </c>
      <c r="S156" s="160">
        <f t="shared" ref="S156" si="218">SUM(J156:J158)</f>
        <v>398</v>
      </c>
      <c r="T156" s="160">
        <f t="shared" ref="T156" si="219">SUM(K156:K158)</f>
        <v>1899</v>
      </c>
      <c r="U156" s="232">
        <f t="shared" ref="U156" si="220">AVERAGE(L156:T156)</f>
        <v>609.11111111111109</v>
      </c>
      <c r="V156" s="409"/>
      <c r="W156" s="230"/>
      <c r="X156" s="230"/>
      <c r="Y156" s="230"/>
      <c r="Z156" s="230"/>
      <c r="AA156" s="230"/>
      <c r="AB156" s="230"/>
      <c r="AC156" s="230"/>
      <c r="AD156" s="230"/>
      <c r="AE156" s="230"/>
      <c r="AF156" s="230"/>
      <c r="AG156" s="92"/>
      <c r="AH156" s="92"/>
      <c r="AI156" s="92"/>
      <c r="AJ156" s="92"/>
      <c r="AK156" s="92"/>
      <c r="AL156" s="92"/>
      <c r="AM156" s="92"/>
      <c r="AN156" s="92"/>
      <c r="AO156" s="92"/>
      <c r="AP156" s="92"/>
      <c r="AQ156" s="92"/>
      <c r="AR156" s="231"/>
    </row>
    <row r="157" spans="1:44">
      <c r="A157" s="233">
        <v>43725</v>
      </c>
      <c r="B157" s="234">
        <v>2.0155787037037038</v>
      </c>
      <c r="C157" s="408">
        <v>25</v>
      </c>
      <c r="D157" s="226">
        <v>550</v>
      </c>
      <c r="E157" s="226">
        <v>591</v>
      </c>
      <c r="F157" s="226">
        <v>195</v>
      </c>
      <c r="G157" s="226">
        <v>154</v>
      </c>
      <c r="H157" s="226">
        <v>221</v>
      </c>
      <c r="I157" s="226">
        <v>59</v>
      </c>
      <c r="J157" s="226">
        <v>174</v>
      </c>
      <c r="K157" s="226">
        <v>163</v>
      </c>
      <c r="L157" s="107"/>
      <c r="M157" s="160"/>
      <c r="N157" s="160"/>
      <c r="O157" s="160"/>
      <c r="P157" s="160"/>
      <c r="Q157" s="160"/>
      <c r="R157" s="160"/>
      <c r="S157" s="160"/>
      <c r="T157" s="160"/>
      <c r="U157" s="232">
        <f t="shared" ref="U157" si="221">STDEV(L156:T156)/SQRT(COUNT(L156:T156))</f>
        <v>183.58032184278693</v>
      </c>
      <c r="V157" s="409"/>
      <c r="W157" s="230"/>
      <c r="X157" s="230"/>
      <c r="Y157" s="230"/>
      <c r="Z157" s="230"/>
      <c r="AA157" s="230"/>
      <c r="AB157" s="230"/>
      <c r="AC157" s="230"/>
      <c r="AD157" s="230"/>
      <c r="AE157" s="230"/>
      <c r="AF157" s="230"/>
      <c r="AG157" s="92"/>
      <c r="AH157" s="92"/>
      <c r="AI157" s="92"/>
      <c r="AJ157" s="92"/>
      <c r="AK157" s="92"/>
      <c r="AL157" s="92"/>
      <c r="AM157" s="92"/>
      <c r="AN157" s="92"/>
      <c r="AO157" s="92"/>
      <c r="AP157" s="92"/>
      <c r="AQ157" s="92"/>
      <c r="AR157" s="231"/>
    </row>
    <row r="158" spans="1:44">
      <c r="A158" s="233">
        <v>43725</v>
      </c>
      <c r="B158" s="234">
        <v>2.02946759259259</v>
      </c>
      <c r="C158" s="408">
        <v>28</v>
      </c>
      <c r="D158" s="226">
        <v>312</v>
      </c>
      <c r="E158" s="226">
        <v>233</v>
      </c>
      <c r="F158" s="226">
        <v>57</v>
      </c>
      <c r="G158" s="226">
        <v>48</v>
      </c>
      <c r="H158" s="226">
        <v>17</v>
      </c>
      <c r="I158" s="226">
        <v>26</v>
      </c>
      <c r="J158" s="226">
        <v>71</v>
      </c>
      <c r="K158" s="226">
        <v>220</v>
      </c>
      <c r="L158" s="107"/>
      <c r="M158" s="160"/>
      <c r="N158" s="160"/>
      <c r="O158" s="160"/>
      <c r="P158" s="160"/>
      <c r="Q158" s="160"/>
      <c r="R158" s="160"/>
      <c r="S158" s="160"/>
      <c r="T158" s="160"/>
      <c r="U158" s="232"/>
      <c r="V158" s="409"/>
      <c r="W158" s="230"/>
      <c r="X158" s="230"/>
      <c r="Y158" s="230"/>
      <c r="Z158" s="230"/>
      <c r="AA158" s="230"/>
      <c r="AB158" s="230"/>
      <c r="AC158" s="230"/>
      <c r="AD158" s="230"/>
      <c r="AE158" s="230"/>
      <c r="AF158" s="230"/>
      <c r="AG158" s="92"/>
      <c r="AH158" s="92"/>
      <c r="AI158" s="92"/>
      <c r="AJ158" s="92"/>
      <c r="AK158" s="92"/>
      <c r="AL158" s="92"/>
      <c r="AM158" s="92"/>
      <c r="AN158" s="92"/>
      <c r="AO158" s="92"/>
      <c r="AP158" s="92"/>
      <c r="AQ158" s="92"/>
      <c r="AR158" s="231"/>
    </row>
    <row r="159" spans="1:44">
      <c r="A159" s="233">
        <v>43725</v>
      </c>
      <c r="B159" s="234">
        <v>2.0433564814814802</v>
      </c>
      <c r="C159" s="408">
        <v>10</v>
      </c>
      <c r="D159" s="226">
        <v>355</v>
      </c>
      <c r="E159" s="226">
        <v>41</v>
      </c>
      <c r="F159" s="226">
        <v>142</v>
      </c>
      <c r="G159" s="226">
        <v>66</v>
      </c>
      <c r="H159" s="226">
        <v>21</v>
      </c>
      <c r="I159" s="226">
        <v>112</v>
      </c>
      <c r="J159" s="226">
        <v>151</v>
      </c>
      <c r="K159" s="226">
        <v>47</v>
      </c>
      <c r="L159" s="107">
        <f t="shared" ref="L159:P159" si="222">SUM(C159:C161)</f>
        <v>285</v>
      </c>
      <c r="M159" s="160">
        <f t="shared" si="222"/>
        <v>445</v>
      </c>
      <c r="N159" s="160">
        <f t="shared" si="222"/>
        <v>324</v>
      </c>
      <c r="O159" s="160">
        <f t="shared" si="222"/>
        <v>490</v>
      </c>
      <c r="P159" s="160">
        <f t="shared" si="222"/>
        <v>289</v>
      </c>
      <c r="Q159" s="160">
        <f t="shared" ref="Q159" si="223">SUM(H159:H161)</f>
        <v>182</v>
      </c>
      <c r="R159" s="160">
        <f t="shared" ref="R159" si="224">SUM(I159:I161)</f>
        <v>448</v>
      </c>
      <c r="S159" s="160">
        <f t="shared" ref="S159" si="225">SUM(J159:J161)</f>
        <v>404</v>
      </c>
      <c r="T159" s="160">
        <f t="shared" ref="T159" si="226">SUM(K159:K161)</f>
        <v>944</v>
      </c>
      <c r="U159" s="232">
        <f t="shared" ref="U159" si="227">AVERAGE(L159:T159)</f>
        <v>423.44444444444446</v>
      </c>
      <c r="V159" s="409"/>
      <c r="W159" s="230"/>
      <c r="X159" s="230"/>
      <c r="Y159" s="230"/>
      <c r="Z159" s="230"/>
      <c r="AA159" s="230"/>
      <c r="AB159" s="230"/>
      <c r="AC159" s="230"/>
      <c r="AD159" s="230"/>
      <c r="AE159" s="230"/>
      <c r="AF159" s="230"/>
      <c r="AG159" s="92"/>
      <c r="AH159" s="92"/>
      <c r="AI159" s="92"/>
      <c r="AJ159" s="92"/>
      <c r="AK159" s="92"/>
      <c r="AL159" s="92"/>
      <c r="AM159" s="92"/>
      <c r="AN159" s="92"/>
      <c r="AO159" s="92"/>
      <c r="AP159" s="92"/>
      <c r="AQ159" s="92"/>
      <c r="AR159" s="231"/>
    </row>
    <row r="160" spans="1:44">
      <c r="A160" s="233">
        <v>43725</v>
      </c>
      <c r="B160" s="234">
        <v>2.0572453703703699</v>
      </c>
      <c r="C160" s="408">
        <v>32</v>
      </c>
      <c r="D160" s="226">
        <v>22</v>
      </c>
      <c r="E160" s="226">
        <v>154</v>
      </c>
      <c r="F160" s="226">
        <v>215</v>
      </c>
      <c r="G160" s="226">
        <v>85</v>
      </c>
      <c r="H160" s="226">
        <v>16</v>
      </c>
      <c r="I160" s="226">
        <v>146</v>
      </c>
      <c r="J160" s="226">
        <v>171</v>
      </c>
      <c r="K160" s="226">
        <v>697</v>
      </c>
      <c r="L160" s="107"/>
      <c r="M160" s="160"/>
      <c r="N160" s="160"/>
      <c r="O160" s="160"/>
      <c r="P160" s="160"/>
      <c r="Q160" s="160"/>
      <c r="R160" s="160"/>
      <c r="S160" s="160"/>
      <c r="T160" s="160"/>
      <c r="U160" s="232">
        <f t="shared" ref="U160" si="228">STDEV(L159:T159)/SQRT(COUNT(L159:T159))</f>
        <v>72.86595591127724</v>
      </c>
      <c r="V160" s="409"/>
      <c r="W160" s="230"/>
      <c r="X160" s="230"/>
      <c r="Y160" s="230"/>
      <c r="Z160" s="230"/>
      <c r="AA160" s="230"/>
      <c r="AB160" s="230"/>
      <c r="AC160" s="230"/>
      <c r="AD160" s="230"/>
      <c r="AE160" s="230"/>
      <c r="AF160" s="230"/>
      <c r="AG160" s="92"/>
      <c r="AH160" s="92"/>
      <c r="AI160" s="92"/>
      <c r="AJ160" s="92"/>
      <c r="AK160" s="92"/>
      <c r="AL160" s="92"/>
      <c r="AM160" s="92"/>
      <c r="AN160" s="92"/>
      <c r="AO160" s="92"/>
      <c r="AP160" s="92"/>
      <c r="AQ160" s="92"/>
      <c r="AR160" s="231"/>
    </row>
    <row r="161" spans="1:44">
      <c r="A161" s="233">
        <v>43725</v>
      </c>
      <c r="B161" s="234">
        <v>2.0711342592592601</v>
      </c>
      <c r="C161" s="408">
        <v>243</v>
      </c>
      <c r="D161" s="226">
        <v>68</v>
      </c>
      <c r="E161" s="226">
        <v>129</v>
      </c>
      <c r="F161" s="226">
        <v>133</v>
      </c>
      <c r="G161" s="226">
        <v>138</v>
      </c>
      <c r="H161" s="226">
        <v>145</v>
      </c>
      <c r="I161" s="226">
        <v>190</v>
      </c>
      <c r="J161" s="226">
        <v>82</v>
      </c>
      <c r="K161" s="226">
        <v>200</v>
      </c>
      <c r="L161" s="107"/>
      <c r="M161" s="160"/>
      <c r="N161" s="160"/>
      <c r="O161" s="160"/>
      <c r="P161" s="160"/>
      <c r="Q161" s="160"/>
      <c r="R161" s="160"/>
      <c r="S161" s="160"/>
      <c r="T161" s="160"/>
      <c r="U161" s="232"/>
      <c r="V161" s="409"/>
      <c r="W161" s="230"/>
      <c r="X161" s="230"/>
      <c r="Y161" s="230"/>
      <c r="Z161" s="230"/>
      <c r="AA161" s="230"/>
      <c r="AB161" s="230"/>
      <c r="AC161" s="230"/>
      <c r="AD161" s="230"/>
      <c r="AE161" s="230"/>
      <c r="AF161" s="230"/>
      <c r="AG161" s="92"/>
      <c r="AH161" s="92"/>
      <c r="AI161" s="92"/>
      <c r="AJ161" s="92"/>
      <c r="AK161" s="92"/>
      <c r="AL161" s="92"/>
      <c r="AM161" s="92"/>
      <c r="AN161" s="92"/>
      <c r="AO161" s="92"/>
      <c r="AP161" s="92"/>
      <c r="AQ161" s="92"/>
      <c r="AR161" s="231"/>
    </row>
    <row r="162" spans="1:44">
      <c r="A162" s="233">
        <v>43725</v>
      </c>
      <c r="B162" s="234">
        <v>2.0850231481481498</v>
      </c>
      <c r="C162" s="408">
        <v>464</v>
      </c>
      <c r="D162" s="226">
        <v>85</v>
      </c>
      <c r="E162" s="226">
        <v>486</v>
      </c>
      <c r="F162" s="226">
        <v>50</v>
      </c>
      <c r="G162" s="226">
        <v>5</v>
      </c>
      <c r="H162" s="226">
        <v>317</v>
      </c>
      <c r="I162" s="226">
        <v>2</v>
      </c>
      <c r="J162" s="226">
        <v>9</v>
      </c>
      <c r="K162" s="226">
        <v>37</v>
      </c>
      <c r="L162" s="107">
        <f t="shared" ref="L162:P162" si="229">SUM(C162:C164)</f>
        <v>652</v>
      </c>
      <c r="M162" s="160">
        <f t="shared" si="229"/>
        <v>649</v>
      </c>
      <c r="N162" s="160">
        <f t="shared" si="229"/>
        <v>1325</v>
      </c>
      <c r="O162" s="160">
        <f t="shared" si="229"/>
        <v>240</v>
      </c>
      <c r="P162" s="160">
        <f t="shared" si="229"/>
        <v>172</v>
      </c>
      <c r="Q162" s="160">
        <f t="shared" ref="Q162" si="230">SUM(H162:H164)</f>
        <v>633</v>
      </c>
      <c r="R162" s="160">
        <f t="shared" ref="R162" si="231">SUM(I162:I164)</f>
        <v>13</v>
      </c>
      <c r="S162" s="160">
        <f t="shared" ref="S162" si="232">SUM(J162:J164)</f>
        <v>1072</v>
      </c>
      <c r="T162" s="160">
        <f t="shared" ref="T162" si="233">SUM(K162:K164)</f>
        <v>564</v>
      </c>
      <c r="U162" s="232">
        <f t="shared" ref="U162" si="234">AVERAGE(L162:T162)</f>
        <v>591.11111111111109</v>
      </c>
      <c r="V162" s="409"/>
      <c r="W162" s="230"/>
      <c r="X162" s="230"/>
      <c r="Y162" s="230"/>
      <c r="Z162" s="230"/>
      <c r="AA162" s="230"/>
      <c r="AB162" s="230"/>
      <c r="AC162" s="230"/>
      <c r="AD162" s="230"/>
      <c r="AE162" s="230"/>
      <c r="AF162" s="230"/>
      <c r="AG162" s="92"/>
      <c r="AH162" s="92"/>
      <c r="AI162" s="92"/>
      <c r="AJ162" s="92"/>
      <c r="AK162" s="92"/>
      <c r="AL162" s="92"/>
      <c r="AM162" s="92"/>
      <c r="AN162" s="92"/>
      <c r="AO162" s="92"/>
      <c r="AP162" s="92"/>
      <c r="AQ162" s="92"/>
      <c r="AR162" s="231"/>
    </row>
    <row r="163" spans="1:44">
      <c r="A163" s="233">
        <v>43725</v>
      </c>
      <c r="B163" s="234">
        <v>2.0989120370370302</v>
      </c>
      <c r="C163" s="408">
        <v>22</v>
      </c>
      <c r="D163" s="226">
        <v>12</v>
      </c>
      <c r="E163" s="226">
        <v>641</v>
      </c>
      <c r="F163" s="226">
        <v>35</v>
      </c>
      <c r="G163" s="226">
        <v>66</v>
      </c>
      <c r="H163" s="226">
        <v>41</v>
      </c>
      <c r="I163" s="226">
        <v>6</v>
      </c>
      <c r="J163" s="226">
        <v>339</v>
      </c>
      <c r="K163" s="226">
        <v>244</v>
      </c>
      <c r="L163" s="107"/>
      <c r="M163" s="160"/>
      <c r="N163" s="160"/>
      <c r="O163" s="160"/>
      <c r="P163" s="160"/>
      <c r="Q163" s="160"/>
      <c r="R163" s="160"/>
      <c r="S163" s="160"/>
      <c r="T163" s="160"/>
      <c r="U163" s="232">
        <f t="shared" ref="U163" si="235">STDEV(L162:T162)/SQRT(COUNT(L162:T162))</f>
        <v>140.06649655356603</v>
      </c>
      <c r="V163" s="409"/>
      <c r="W163" s="230"/>
      <c r="X163" s="230"/>
      <c r="Y163" s="230"/>
      <c r="Z163" s="230"/>
      <c r="AA163" s="230"/>
      <c r="AB163" s="230"/>
      <c r="AC163" s="230"/>
      <c r="AD163" s="230"/>
      <c r="AE163" s="230"/>
      <c r="AF163" s="230"/>
      <c r="AG163" s="92"/>
      <c r="AH163" s="92"/>
      <c r="AI163" s="92"/>
      <c r="AJ163" s="92"/>
      <c r="AK163" s="92"/>
      <c r="AL163" s="92"/>
      <c r="AM163" s="92"/>
      <c r="AN163" s="92"/>
      <c r="AO163" s="92"/>
      <c r="AP163" s="92"/>
      <c r="AQ163" s="92"/>
      <c r="AR163" s="231"/>
    </row>
    <row r="164" spans="1:44">
      <c r="A164" s="233">
        <v>43725</v>
      </c>
      <c r="B164" s="234">
        <v>2.1128009259259199</v>
      </c>
      <c r="C164" s="408">
        <v>166</v>
      </c>
      <c r="D164" s="226">
        <v>552</v>
      </c>
      <c r="E164" s="226">
        <v>198</v>
      </c>
      <c r="F164" s="226">
        <v>155</v>
      </c>
      <c r="G164" s="226">
        <v>101</v>
      </c>
      <c r="H164" s="226">
        <v>275</v>
      </c>
      <c r="I164" s="226">
        <v>5</v>
      </c>
      <c r="J164" s="226">
        <v>724</v>
      </c>
      <c r="K164" s="226">
        <v>283</v>
      </c>
      <c r="L164" s="107"/>
      <c r="M164" s="160"/>
      <c r="N164" s="160"/>
      <c r="O164" s="160"/>
      <c r="P164" s="160"/>
      <c r="Q164" s="160"/>
      <c r="R164" s="160"/>
      <c r="S164" s="160"/>
      <c r="T164" s="160"/>
      <c r="U164" s="232"/>
      <c r="V164" s="409"/>
      <c r="W164" s="230"/>
      <c r="X164" s="230"/>
      <c r="Y164" s="230"/>
      <c r="Z164" s="230"/>
      <c r="AA164" s="230"/>
      <c r="AB164" s="230"/>
      <c r="AC164" s="230"/>
      <c r="AD164" s="230"/>
      <c r="AE164" s="230"/>
      <c r="AF164" s="230"/>
      <c r="AG164" s="92"/>
      <c r="AH164" s="92"/>
      <c r="AI164" s="92"/>
      <c r="AJ164" s="92"/>
      <c r="AK164" s="92"/>
      <c r="AL164" s="92"/>
      <c r="AM164" s="92"/>
      <c r="AN164" s="92"/>
      <c r="AO164" s="92"/>
      <c r="AP164" s="92"/>
      <c r="AQ164" s="92"/>
      <c r="AR164" s="231"/>
    </row>
    <row r="165" spans="1:44">
      <c r="A165" s="233">
        <v>43725</v>
      </c>
      <c r="B165" s="234">
        <v>2.1266898148148101</v>
      </c>
      <c r="C165" s="408">
        <v>270</v>
      </c>
      <c r="D165" s="226">
        <v>700</v>
      </c>
      <c r="E165" s="226">
        <v>66</v>
      </c>
      <c r="F165" s="226">
        <v>162</v>
      </c>
      <c r="G165" s="226">
        <v>262</v>
      </c>
      <c r="H165" s="226">
        <v>69</v>
      </c>
      <c r="I165" s="226">
        <v>128</v>
      </c>
      <c r="J165" s="226">
        <v>590</v>
      </c>
      <c r="K165" s="226">
        <v>282</v>
      </c>
      <c r="L165" s="107">
        <f t="shared" ref="L165:P165" si="236">SUM(C165:C167)</f>
        <v>417</v>
      </c>
      <c r="M165" s="160">
        <f t="shared" si="236"/>
        <v>1140</v>
      </c>
      <c r="N165" s="160">
        <f t="shared" si="236"/>
        <v>991</v>
      </c>
      <c r="O165" s="160">
        <f t="shared" si="236"/>
        <v>436</v>
      </c>
      <c r="P165" s="160">
        <f t="shared" si="236"/>
        <v>396</v>
      </c>
      <c r="Q165" s="160">
        <f t="shared" ref="Q165" si="237">SUM(H165:H167)</f>
        <v>157</v>
      </c>
      <c r="R165" s="160">
        <f t="shared" ref="R165" si="238">SUM(I165:I167)</f>
        <v>361</v>
      </c>
      <c r="S165" s="160">
        <f t="shared" ref="S165" si="239">SUM(J165:J167)</f>
        <v>1535</v>
      </c>
      <c r="T165" s="160">
        <f t="shared" ref="T165" si="240">SUM(K165:K167)</f>
        <v>1398</v>
      </c>
      <c r="U165" s="232">
        <f t="shared" ref="U165" si="241">AVERAGE(L165:T165)</f>
        <v>759</v>
      </c>
      <c r="V165" s="409"/>
      <c r="W165" s="230"/>
      <c r="X165" s="230"/>
      <c r="Y165" s="230"/>
      <c r="Z165" s="230"/>
      <c r="AA165" s="230"/>
      <c r="AB165" s="230"/>
      <c r="AC165" s="230"/>
      <c r="AD165" s="230"/>
      <c r="AE165" s="230"/>
      <c r="AF165" s="230"/>
      <c r="AG165" s="92"/>
      <c r="AH165" s="92"/>
      <c r="AI165" s="92"/>
      <c r="AJ165" s="92"/>
      <c r="AK165" s="92"/>
      <c r="AL165" s="92"/>
      <c r="AM165" s="92"/>
      <c r="AN165" s="92"/>
      <c r="AO165" s="92"/>
      <c r="AP165" s="92"/>
      <c r="AQ165" s="92"/>
      <c r="AR165" s="231"/>
    </row>
    <row r="166" spans="1:44">
      <c r="A166" s="233">
        <v>43725</v>
      </c>
      <c r="B166" s="234">
        <v>2.1405787037036998</v>
      </c>
      <c r="C166" s="408">
        <v>8</v>
      </c>
      <c r="D166" s="226">
        <v>52</v>
      </c>
      <c r="E166" s="226">
        <v>764</v>
      </c>
      <c r="F166" s="226">
        <v>211</v>
      </c>
      <c r="G166" s="226">
        <v>51</v>
      </c>
      <c r="H166" s="226">
        <v>23</v>
      </c>
      <c r="I166" s="226">
        <v>216</v>
      </c>
      <c r="J166" s="226">
        <v>572</v>
      </c>
      <c r="K166" s="226">
        <v>231</v>
      </c>
      <c r="L166" s="107"/>
      <c r="M166" s="160"/>
      <c r="N166" s="160"/>
      <c r="O166" s="160"/>
      <c r="P166" s="160"/>
      <c r="Q166" s="160"/>
      <c r="R166" s="160"/>
      <c r="S166" s="160"/>
      <c r="T166" s="160"/>
      <c r="U166" s="232">
        <f t="shared" ref="U166" si="242">STDEV(L165:T165)/SQRT(COUNT(L165:T165))</f>
        <v>170.10421642171144</v>
      </c>
      <c r="V166" s="409"/>
      <c r="W166" s="230"/>
      <c r="X166" s="230"/>
      <c r="Y166" s="230"/>
      <c r="Z166" s="230"/>
      <c r="AA166" s="230"/>
      <c r="AB166" s="230"/>
      <c r="AC166" s="230"/>
      <c r="AD166" s="230"/>
      <c r="AE166" s="230"/>
      <c r="AF166" s="230"/>
      <c r="AG166" s="92"/>
      <c r="AH166" s="92"/>
      <c r="AI166" s="92"/>
      <c r="AJ166" s="92"/>
      <c r="AK166" s="92"/>
      <c r="AL166" s="92"/>
      <c r="AM166" s="92"/>
      <c r="AN166" s="92"/>
      <c r="AO166" s="92"/>
      <c r="AP166" s="92"/>
      <c r="AQ166" s="92"/>
      <c r="AR166" s="231"/>
    </row>
    <row r="167" spans="1:44">
      <c r="A167" s="233">
        <v>43725</v>
      </c>
      <c r="B167" s="234">
        <v>2.15446759259259</v>
      </c>
      <c r="C167" s="408">
        <v>139</v>
      </c>
      <c r="D167" s="226">
        <v>388</v>
      </c>
      <c r="E167" s="226">
        <v>161</v>
      </c>
      <c r="F167" s="226">
        <v>63</v>
      </c>
      <c r="G167" s="226">
        <v>83</v>
      </c>
      <c r="H167" s="226">
        <v>65</v>
      </c>
      <c r="I167" s="226">
        <v>17</v>
      </c>
      <c r="J167" s="226">
        <v>373</v>
      </c>
      <c r="K167" s="226">
        <v>885</v>
      </c>
      <c r="L167" s="107"/>
      <c r="M167" s="160"/>
      <c r="N167" s="160"/>
      <c r="O167" s="160"/>
      <c r="P167" s="160"/>
      <c r="Q167" s="160"/>
      <c r="R167" s="160"/>
      <c r="S167" s="160"/>
      <c r="T167" s="160"/>
      <c r="U167" s="232"/>
      <c r="V167" s="409"/>
      <c r="W167" s="230"/>
      <c r="X167" s="230"/>
      <c r="Y167" s="230"/>
      <c r="Z167" s="230"/>
      <c r="AA167" s="230"/>
      <c r="AB167" s="230"/>
      <c r="AC167" s="230"/>
      <c r="AD167" s="230"/>
      <c r="AE167" s="230"/>
      <c r="AF167" s="230"/>
      <c r="AG167" s="92"/>
      <c r="AH167" s="92"/>
      <c r="AI167" s="92"/>
      <c r="AJ167" s="92"/>
      <c r="AK167" s="92"/>
      <c r="AL167" s="92"/>
      <c r="AM167" s="92"/>
      <c r="AN167" s="92"/>
      <c r="AO167" s="92"/>
      <c r="AP167" s="92"/>
      <c r="AQ167" s="92"/>
      <c r="AR167" s="231"/>
    </row>
    <row r="168" spans="1:44">
      <c r="A168" s="233">
        <v>43725</v>
      </c>
      <c r="B168" s="234">
        <v>2.1683564814814802</v>
      </c>
      <c r="C168" s="408">
        <v>137</v>
      </c>
      <c r="D168" s="226">
        <v>43</v>
      </c>
      <c r="E168" s="226">
        <v>266</v>
      </c>
      <c r="F168" s="226">
        <v>6</v>
      </c>
      <c r="G168" s="226">
        <v>33</v>
      </c>
      <c r="H168" s="226">
        <v>27</v>
      </c>
      <c r="I168" s="226">
        <v>143</v>
      </c>
      <c r="J168" s="226">
        <v>241</v>
      </c>
      <c r="K168" s="226">
        <v>117</v>
      </c>
      <c r="L168" s="107">
        <f t="shared" ref="L168:P168" si="243">SUM(C168:C170)</f>
        <v>316</v>
      </c>
      <c r="M168" s="160">
        <f t="shared" si="243"/>
        <v>155</v>
      </c>
      <c r="N168" s="160">
        <f t="shared" si="243"/>
        <v>1682</v>
      </c>
      <c r="O168" s="160">
        <f t="shared" si="243"/>
        <v>273</v>
      </c>
      <c r="P168" s="160">
        <f t="shared" si="243"/>
        <v>125</v>
      </c>
      <c r="Q168" s="160">
        <f t="shared" ref="Q168" si="244">SUM(H168:H170)</f>
        <v>433</v>
      </c>
      <c r="R168" s="160">
        <f t="shared" ref="R168" si="245">SUM(I168:I170)</f>
        <v>293</v>
      </c>
      <c r="S168" s="160">
        <f t="shared" ref="S168" si="246">SUM(J168:J170)</f>
        <v>458</v>
      </c>
      <c r="T168" s="160">
        <f t="shared" ref="T168" si="247">SUM(K168:K170)</f>
        <v>392</v>
      </c>
      <c r="U168" s="232">
        <f t="shared" ref="U168" si="248">AVERAGE(L168:T168)</f>
        <v>458.55555555555554</v>
      </c>
      <c r="V168" s="409"/>
      <c r="W168" s="230"/>
      <c r="X168" s="230"/>
      <c r="Y168" s="230"/>
      <c r="Z168" s="230"/>
      <c r="AA168" s="230"/>
      <c r="AB168" s="230"/>
      <c r="AC168" s="230"/>
      <c r="AD168" s="230"/>
      <c r="AE168" s="230"/>
      <c r="AF168" s="230"/>
      <c r="AG168" s="92"/>
      <c r="AH168" s="92"/>
      <c r="AI168" s="92"/>
      <c r="AJ168" s="92"/>
      <c r="AK168" s="92"/>
      <c r="AL168" s="92"/>
      <c r="AM168" s="92"/>
      <c r="AN168" s="92"/>
      <c r="AO168" s="92"/>
      <c r="AP168" s="92"/>
      <c r="AQ168" s="92"/>
      <c r="AR168" s="231"/>
    </row>
    <row r="169" spans="1:44">
      <c r="A169" s="233">
        <v>43725</v>
      </c>
      <c r="B169" s="234">
        <v>2.1822453703703699</v>
      </c>
      <c r="C169" s="408">
        <v>19</v>
      </c>
      <c r="D169" s="226">
        <v>24</v>
      </c>
      <c r="E169" s="226">
        <v>846</v>
      </c>
      <c r="F169" s="226">
        <v>21</v>
      </c>
      <c r="G169" s="226">
        <v>1</v>
      </c>
      <c r="H169" s="226">
        <v>321</v>
      </c>
      <c r="I169" s="226">
        <v>96</v>
      </c>
      <c r="J169" s="226">
        <v>43</v>
      </c>
      <c r="K169" s="226">
        <v>164</v>
      </c>
      <c r="L169" s="107"/>
      <c r="M169" s="160"/>
      <c r="N169" s="160"/>
      <c r="O169" s="160"/>
      <c r="P169" s="160"/>
      <c r="Q169" s="160"/>
      <c r="R169" s="160"/>
      <c r="S169" s="160"/>
      <c r="T169" s="160"/>
      <c r="U169" s="232">
        <f t="shared" ref="U169" si="249">STDEV(L168:T168)/SQRT(COUNT(L168:T168))</f>
        <v>157.5624312870502</v>
      </c>
      <c r="V169" s="409"/>
      <c r="W169" s="230"/>
      <c r="X169" s="230"/>
      <c r="Y169" s="230"/>
      <c r="Z169" s="230"/>
      <c r="AA169" s="230"/>
      <c r="AB169" s="230"/>
      <c r="AC169" s="230"/>
      <c r="AD169" s="230"/>
      <c r="AE169" s="230"/>
      <c r="AF169" s="230"/>
      <c r="AG169" s="92"/>
      <c r="AH169" s="92"/>
      <c r="AI169" s="92"/>
      <c r="AJ169" s="92"/>
      <c r="AK169" s="92"/>
      <c r="AL169" s="92"/>
      <c r="AM169" s="92"/>
      <c r="AN169" s="92"/>
      <c r="AO169" s="92"/>
      <c r="AP169" s="92"/>
      <c r="AQ169" s="92"/>
      <c r="AR169" s="231"/>
    </row>
    <row r="170" spans="1:44">
      <c r="A170" s="233">
        <v>43725</v>
      </c>
      <c r="B170" s="234">
        <v>2.1961342592592601</v>
      </c>
      <c r="C170" s="408">
        <v>160</v>
      </c>
      <c r="D170" s="226">
        <v>88</v>
      </c>
      <c r="E170" s="226">
        <v>570</v>
      </c>
      <c r="F170" s="226">
        <v>246</v>
      </c>
      <c r="G170" s="226">
        <v>91</v>
      </c>
      <c r="H170" s="226">
        <v>85</v>
      </c>
      <c r="I170" s="226">
        <v>54</v>
      </c>
      <c r="J170" s="226">
        <v>174</v>
      </c>
      <c r="K170" s="226">
        <v>111</v>
      </c>
      <c r="L170" s="107"/>
      <c r="M170" s="160"/>
      <c r="N170" s="160"/>
      <c r="O170" s="160"/>
      <c r="P170" s="160"/>
      <c r="Q170" s="160"/>
      <c r="R170" s="160"/>
      <c r="S170" s="160"/>
      <c r="T170" s="160"/>
      <c r="U170" s="232"/>
      <c r="V170" s="409"/>
      <c r="W170" s="230"/>
      <c r="X170" s="230"/>
      <c r="Y170" s="230"/>
      <c r="Z170" s="230"/>
      <c r="AA170" s="230"/>
      <c r="AB170" s="230"/>
      <c r="AC170" s="230"/>
      <c r="AD170" s="230"/>
      <c r="AE170" s="230"/>
      <c r="AF170" s="230"/>
      <c r="AG170" s="92"/>
      <c r="AH170" s="92"/>
      <c r="AI170" s="92"/>
      <c r="AJ170" s="92"/>
      <c r="AK170" s="92"/>
      <c r="AL170" s="92"/>
      <c r="AM170" s="92"/>
      <c r="AN170" s="92"/>
      <c r="AO170" s="92"/>
      <c r="AP170" s="92"/>
      <c r="AQ170" s="92"/>
      <c r="AR170" s="231"/>
    </row>
    <row r="171" spans="1:44">
      <c r="A171" s="233">
        <v>43725</v>
      </c>
      <c r="B171" s="234">
        <v>2.21002314814814</v>
      </c>
      <c r="C171" s="408">
        <v>0</v>
      </c>
      <c r="D171" s="226">
        <v>50</v>
      </c>
      <c r="E171" s="226">
        <v>28</v>
      </c>
      <c r="F171" s="226">
        <v>211</v>
      </c>
      <c r="G171" s="226">
        <v>162</v>
      </c>
      <c r="H171" s="226">
        <v>10</v>
      </c>
      <c r="I171" s="226">
        <v>5</v>
      </c>
      <c r="J171" s="226">
        <v>157</v>
      </c>
      <c r="K171" s="226">
        <v>1</v>
      </c>
      <c r="L171" s="107">
        <f t="shared" ref="L171:P171" si="250">SUM(C171:C173)</f>
        <v>273</v>
      </c>
      <c r="M171" s="160">
        <f t="shared" si="250"/>
        <v>564</v>
      </c>
      <c r="N171" s="160">
        <f t="shared" si="250"/>
        <v>762</v>
      </c>
      <c r="O171" s="160">
        <f t="shared" si="250"/>
        <v>278</v>
      </c>
      <c r="P171" s="160">
        <f t="shared" si="250"/>
        <v>644</v>
      </c>
      <c r="Q171" s="160">
        <f t="shared" ref="Q171" si="251">SUM(H171:H173)</f>
        <v>131</v>
      </c>
      <c r="R171" s="160">
        <f t="shared" ref="R171" si="252">SUM(I171:I173)</f>
        <v>16</v>
      </c>
      <c r="S171" s="160">
        <f t="shared" ref="S171" si="253">SUM(J171:J173)</f>
        <v>626</v>
      </c>
      <c r="T171" s="160">
        <f t="shared" ref="T171" si="254">SUM(K171:K173)</f>
        <v>534</v>
      </c>
      <c r="U171" s="232">
        <f t="shared" ref="U171" si="255">AVERAGE(L171:T171)</f>
        <v>425.33333333333331</v>
      </c>
      <c r="V171" s="409"/>
      <c r="W171" s="230"/>
      <c r="X171" s="230"/>
      <c r="Y171" s="230"/>
      <c r="Z171" s="230"/>
      <c r="AA171" s="230"/>
      <c r="AB171" s="230"/>
      <c r="AC171" s="230"/>
      <c r="AD171" s="230"/>
      <c r="AE171" s="230"/>
      <c r="AF171" s="230"/>
      <c r="AG171" s="92"/>
      <c r="AH171" s="92"/>
      <c r="AI171" s="92"/>
      <c r="AJ171" s="92"/>
      <c r="AK171" s="92"/>
      <c r="AL171" s="92"/>
      <c r="AM171" s="92"/>
      <c r="AN171" s="92"/>
      <c r="AO171" s="92"/>
      <c r="AP171" s="92"/>
      <c r="AQ171" s="92"/>
      <c r="AR171" s="231"/>
    </row>
    <row r="172" spans="1:44">
      <c r="A172" s="233">
        <v>43725</v>
      </c>
      <c r="B172" s="234">
        <v>2.2239120370370302</v>
      </c>
      <c r="C172" s="408">
        <v>2</v>
      </c>
      <c r="D172" s="226">
        <v>14</v>
      </c>
      <c r="E172" s="226">
        <v>92</v>
      </c>
      <c r="F172" s="226">
        <v>47</v>
      </c>
      <c r="G172" s="226">
        <v>177</v>
      </c>
      <c r="H172" s="226">
        <v>99</v>
      </c>
      <c r="I172" s="226">
        <v>9</v>
      </c>
      <c r="J172" s="226">
        <v>447</v>
      </c>
      <c r="K172" s="226">
        <v>500</v>
      </c>
      <c r="L172" s="107"/>
      <c r="M172" s="160"/>
      <c r="N172" s="160"/>
      <c r="O172" s="160"/>
      <c r="P172" s="160"/>
      <c r="Q172" s="160"/>
      <c r="R172" s="160"/>
      <c r="S172" s="160"/>
      <c r="T172" s="160"/>
      <c r="U172" s="232">
        <f t="shared" ref="U172" si="256">STDEV(L171:T171)/SQRT(COUNT(L171:T171))</f>
        <v>85.923253869692076</v>
      </c>
      <c r="V172" s="409"/>
      <c r="W172" s="230"/>
      <c r="X172" s="230"/>
      <c r="Y172" s="230"/>
      <c r="Z172" s="230"/>
      <c r="AA172" s="230"/>
      <c r="AB172" s="230"/>
      <c r="AC172" s="230"/>
      <c r="AD172" s="230"/>
      <c r="AE172" s="230"/>
      <c r="AF172" s="230"/>
      <c r="AG172" s="92"/>
      <c r="AH172" s="92"/>
      <c r="AI172" s="92"/>
      <c r="AJ172" s="92"/>
      <c r="AK172" s="92"/>
      <c r="AL172" s="92"/>
      <c r="AM172" s="92"/>
      <c r="AN172" s="92"/>
      <c r="AO172" s="92"/>
      <c r="AP172" s="92"/>
      <c r="AQ172" s="92"/>
      <c r="AR172" s="231"/>
    </row>
    <row r="173" spans="1:44">
      <c r="A173" s="233">
        <v>43725</v>
      </c>
      <c r="B173" s="234">
        <v>2.2378009259259199</v>
      </c>
      <c r="C173" s="408">
        <v>271</v>
      </c>
      <c r="D173" s="226">
        <v>500</v>
      </c>
      <c r="E173" s="226">
        <v>642</v>
      </c>
      <c r="F173" s="226">
        <v>20</v>
      </c>
      <c r="G173" s="226">
        <v>305</v>
      </c>
      <c r="H173" s="226">
        <v>22</v>
      </c>
      <c r="I173" s="226">
        <v>2</v>
      </c>
      <c r="J173" s="226">
        <v>22</v>
      </c>
      <c r="K173" s="226">
        <v>33</v>
      </c>
      <c r="L173" s="107"/>
      <c r="M173" s="160"/>
      <c r="N173" s="160"/>
      <c r="O173" s="160"/>
      <c r="P173" s="160"/>
      <c r="Q173" s="160"/>
      <c r="R173" s="160"/>
      <c r="S173" s="160"/>
      <c r="T173" s="160"/>
      <c r="U173" s="232"/>
      <c r="V173" s="409"/>
      <c r="W173" s="230"/>
      <c r="X173" s="230"/>
      <c r="Y173" s="230"/>
      <c r="Z173" s="230"/>
      <c r="AA173" s="230"/>
      <c r="AB173" s="230"/>
      <c r="AC173" s="230"/>
      <c r="AD173" s="230"/>
      <c r="AE173" s="230"/>
      <c r="AF173" s="230"/>
      <c r="AG173" s="92"/>
      <c r="AH173" s="92"/>
      <c r="AI173" s="92"/>
      <c r="AJ173" s="92"/>
      <c r="AK173" s="92"/>
      <c r="AL173" s="92"/>
      <c r="AM173" s="92"/>
      <c r="AN173" s="92"/>
      <c r="AO173" s="92"/>
      <c r="AP173" s="92"/>
      <c r="AQ173" s="92"/>
      <c r="AR173" s="231"/>
    </row>
    <row r="174" spans="1:44">
      <c r="A174" s="223">
        <v>43725</v>
      </c>
      <c r="B174" s="224">
        <v>1.2516898148148099</v>
      </c>
      <c r="C174" s="408">
        <v>328</v>
      </c>
      <c r="D174" s="226">
        <v>47</v>
      </c>
      <c r="E174" s="226">
        <v>451</v>
      </c>
      <c r="F174" s="226">
        <v>6</v>
      </c>
      <c r="G174" s="226">
        <v>19</v>
      </c>
      <c r="H174" s="226">
        <v>33</v>
      </c>
      <c r="I174" s="226">
        <v>8</v>
      </c>
      <c r="J174" s="226">
        <v>671</v>
      </c>
      <c r="K174" s="226">
        <v>149</v>
      </c>
      <c r="L174" s="107">
        <f t="shared" ref="L174:P174" si="257">SUM(C174:C176)</f>
        <v>348</v>
      </c>
      <c r="M174" s="160">
        <f t="shared" si="257"/>
        <v>103</v>
      </c>
      <c r="N174" s="160">
        <f t="shared" si="257"/>
        <v>505</v>
      </c>
      <c r="O174" s="160">
        <f t="shared" si="257"/>
        <v>316</v>
      </c>
      <c r="P174" s="160">
        <f t="shared" si="257"/>
        <v>415</v>
      </c>
      <c r="Q174" s="160">
        <f t="shared" ref="Q174" si="258">SUM(H174:H176)</f>
        <v>217</v>
      </c>
      <c r="R174" s="160">
        <f t="shared" ref="R174" si="259">SUM(I174:I176)</f>
        <v>33</v>
      </c>
      <c r="S174" s="160">
        <f t="shared" ref="S174" si="260">SUM(J174:J176)</f>
        <v>925</v>
      </c>
      <c r="T174" s="160">
        <f t="shared" ref="T174" si="261">SUM(K174:K176)</f>
        <v>261</v>
      </c>
      <c r="U174" s="232">
        <f t="shared" ref="U174" si="262">AVERAGE(L174:T174)</f>
        <v>347</v>
      </c>
      <c r="V174" s="409"/>
      <c r="W174" s="230"/>
      <c r="X174" s="230"/>
      <c r="Y174" s="230"/>
      <c r="Z174" s="230"/>
      <c r="AA174" s="230"/>
      <c r="AB174" s="230"/>
      <c r="AC174" s="230"/>
      <c r="AD174" s="230"/>
      <c r="AE174" s="230"/>
      <c r="AF174" s="230"/>
      <c r="AG174" s="92"/>
      <c r="AH174" s="92"/>
      <c r="AI174" s="92"/>
      <c r="AJ174" s="92"/>
      <c r="AK174" s="92"/>
      <c r="AL174" s="92"/>
      <c r="AM174" s="92"/>
      <c r="AN174" s="92"/>
      <c r="AO174" s="92"/>
      <c r="AP174" s="92"/>
      <c r="AQ174" s="92"/>
      <c r="AR174" s="231"/>
    </row>
    <row r="175" spans="1:44">
      <c r="A175" s="223">
        <v>43725</v>
      </c>
      <c r="B175" s="224">
        <v>1.2655787037037001</v>
      </c>
      <c r="C175" s="408">
        <v>14</v>
      </c>
      <c r="D175" s="226">
        <v>46</v>
      </c>
      <c r="E175" s="226">
        <v>22</v>
      </c>
      <c r="F175" s="226">
        <v>248</v>
      </c>
      <c r="G175" s="226">
        <v>27</v>
      </c>
      <c r="H175" s="226">
        <v>130</v>
      </c>
      <c r="I175" s="226">
        <v>3</v>
      </c>
      <c r="J175" s="226">
        <v>117</v>
      </c>
      <c r="K175" s="226">
        <v>93</v>
      </c>
      <c r="L175" s="107"/>
      <c r="M175" s="160"/>
      <c r="N175" s="160"/>
      <c r="O175" s="160"/>
      <c r="P175" s="160"/>
      <c r="Q175" s="160"/>
      <c r="R175" s="160"/>
      <c r="S175" s="160"/>
      <c r="T175" s="160"/>
      <c r="U175" s="232">
        <f t="shared" ref="U175" si="263">STDEV(L174:T174)/SQRT(COUNT(L174:T174))</f>
        <v>87.166985340398995</v>
      </c>
      <c r="V175" s="409"/>
      <c r="W175" s="230"/>
      <c r="X175" s="230"/>
      <c r="Y175" s="230"/>
      <c r="Z175" s="230"/>
      <c r="AA175" s="230"/>
      <c r="AB175" s="230"/>
      <c r="AC175" s="230"/>
      <c r="AD175" s="230"/>
      <c r="AE175" s="230"/>
      <c r="AF175" s="230"/>
      <c r="AG175" s="92"/>
      <c r="AH175" s="92"/>
      <c r="AI175" s="92"/>
      <c r="AJ175" s="92"/>
      <c r="AK175" s="92"/>
      <c r="AL175" s="92"/>
      <c r="AM175" s="92"/>
      <c r="AN175" s="92"/>
      <c r="AO175" s="92"/>
      <c r="AP175" s="92"/>
      <c r="AQ175" s="92"/>
      <c r="AR175" s="231"/>
    </row>
    <row r="176" spans="1:44">
      <c r="A176" s="223">
        <v>43725</v>
      </c>
      <c r="B176" s="224">
        <v>1.27946759259259</v>
      </c>
      <c r="C176" s="408">
        <v>6</v>
      </c>
      <c r="D176" s="226">
        <v>10</v>
      </c>
      <c r="E176" s="226">
        <v>32</v>
      </c>
      <c r="F176" s="226">
        <v>62</v>
      </c>
      <c r="G176" s="226">
        <v>369</v>
      </c>
      <c r="H176" s="226">
        <v>54</v>
      </c>
      <c r="I176" s="226">
        <v>22</v>
      </c>
      <c r="J176" s="226">
        <v>137</v>
      </c>
      <c r="K176" s="226">
        <v>19</v>
      </c>
      <c r="L176" s="107"/>
      <c r="M176" s="160"/>
      <c r="N176" s="160"/>
      <c r="O176" s="160"/>
      <c r="P176" s="160"/>
      <c r="Q176" s="160"/>
      <c r="R176" s="160"/>
      <c r="S176" s="160"/>
      <c r="T176" s="160"/>
      <c r="U176" s="232"/>
      <c r="V176" s="409"/>
      <c r="W176" s="230"/>
      <c r="X176" s="230"/>
      <c r="Y176" s="230"/>
      <c r="Z176" s="230"/>
      <c r="AA176" s="230"/>
      <c r="AB176" s="230"/>
      <c r="AC176" s="230"/>
      <c r="AD176" s="230"/>
      <c r="AE176" s="230"/>
      <c r="AF176" s="230"/>
      <c r="AG176" s="92"/>
      <c r="AH176" s="92"/>
      <c r="AI176" s="92"/>
      <c r="AJ176" s="92"/>
      <c r="AK176" s="92"/>
      <c r="AL176" s="92"/>
      <c r="AM176" s="92"/>
      <c r="AN176" s="92"/>
      <c r="AO176" s="92"/>
      <c r="AP176" s="92"/>
      <c r="AQ176" s="92"/>
      <c r="AR176" s="231"/>
    </row>
    <row r="177" spans="1:44">
      <c r="A177" s="223">
        <v>43725</v>
      </c>
      <c r="B177" s="224">
        <v>1.29335648148148</v>
      </c>
      <c r="C177" s="408">
        <v>7</v>
      </c>
      <c r="D177" s="226">
        <v>9</v>
      </c>
      <c r="E177" s="226">
        <v>198</v>
      </c>
      <c r="F177" s="226">
        <v>5</v>
      </c>
      <c r="G177" s="226">
        <v>30</v>
      </c>
      <c r="H177" s="226">
        <v>39</v>
      </c>
      <c r="I177" s="226">
        <v>37</v>
      </c>
      <c r="J177" s="226">
        <v>11</v>
      </c>
      <c r="K177" s="226">
        <v>311</v>
      </c>
      <c r="L177" s="107">
        <f t="shared" ref="L177:P177" si="264">SUM(C177:C179)</f>
        <v>17</v>
      </c>
      <c r="M177" s="160">
        <f t="shared" si="264"/>
        <v>332</v>
      </c>
      <c r="N177" s="160">
        <f t="shared" si="264"/>
        <v>505</v>
      </c>
      <c r="O177" s="160">
        <f t="shared" si="264"/>
        <v>16</v>
      </c>
      <c r="P177" s="160">
        <f t="shared" si="264"/>
        <v>112</v>
      </c>
      <c r="Q177" s="160">
        <f t="shared" ref="Q177" si="265">SUM(H177:H179)</f>
        <v>55</v>
      </c>
      <c r="R177" s="160">
        <f t="shared" ref="R177" si="266">SUM(I177:I179)</f>
        <v>84</v>
      </c>
      <c r="S177" s="160">
        <f t="shared" ref="S177" si="267">SUM(J177:J179)</f>
        <v>1585</v>
      </c>
      <c r="T177" s="160">
        <f t="shared" ref="T177" si="268">SUM(K177:K179)</f>
        <v>321</v>
      </c>
      <c r="U177" s="232">
        <f t="shared" ref="U177" si="269">AVERAGE(L177:T177)</f>
        <v>336.33333333333331</v>
      </c>
      <c r="V177" s="409"/>
      <c r="W177" s="230"/>
      <c r="X177" s="230"/>
      <c r="Y177" s="230"/>
      <c r="Z177" s="230"/>
      <c r="AA177" s="230"/>
      <c r="AB177" s="230"/>
      <c r="AC177" s="230"/>
      <c r="AD177" s="230"/>
      <c r="AE177" s="230"/>
      <c r="AF177" s="230"/>
      <c r="AG177" s="92"/>
      <c r="AH177" s="92"/>
      <c r="AI177" s="92"/>
      <c r="AJ177" s="92"/>
      <c r="AK177" s="92"/>
      <c r="AL177" s="92"/>
      <c r="AM177" s="92"/>
      <c r="AN177" s="92"/>
      <c r="AO177" s="92"/>
      <c r="AP177" s="92"/>
      <c r="AQ177" s="92"/>
      <c r="AR177" s="231"/>
    </row>
    <row r="178" spans="1:44">
      <c r="A178" s="223">
        <v>43725</v>
      </c>
      <c r="B178" s="224">
        <v>1.3072453703703699</v>
      </c>
      <c r="C178" s="408">
        <v>2</v>
      </c>
      <c r="D178" s="226">
        <v>10</v>
      </c>
      <c r="E178" s="226">
        <v>89</v>
      </c>
      <c r="F178" s="226">
        <v>7</v>
      </c>
      <c r="G178" s="226">
        <v>0</v>
      </c>
      <c r="H178" s="226">
        <v>10</v>
      </c>
      <c r="I178" s="226">
        <v>1</v>
      </c>
      <c r="J178" s="226">
        <v>383</v>
      </c>
      <c r="K178" s="226">
        <v>1</v>
      </c>
      <c r="L178" s="107"/>
      <c r="M178" s="160"/>
      <c r="N178" s="160"/>
      <c r="O178" s="160"/>
      <c r="P178" s="160"/>
      <c r="Q178" s="160"/>
      <c r="R178" s="160"/>
      <c r="S178" s="160"/>
      <c r="T178" s="160"/>
      <c r="U178" s="232">
        <f t="shared" ref="U178" si="270">STDEV(L177:T177)/SQRT(COUNT(L177:T177))</f>
        <v>166.06575003092399</v>
      </c>
      <c r="V178" s="409"/>
      <c r="W178" s="230"/>
      <c r="X178" s="230"/>
      <c r="Y178" s="230"/>
      <c r="Z178" s="230"/>
      <c r="AA178" s="230"/>
      <c r="AB178" s="230"/>
      <c r="AC178" s="230"/>
      <c r="AD178" s="230"/>
      <c r="AE178" s="230"/>
      <c r="AF178" s="230"/>
      <c r="AG178" s="92"/>
      <c r="AH178" s="92"/>
      <c r="AI178" s="92"/>
      <c r="AJ178" s="92"/>
      <c r="AK178" s="92"/>
      <c r="AL178" s="92"/>
      <c r="AM178" s="92"/>
      <c r="AN178" s="92"/>
      <c r="AO178" s="92"/>
      <c r="AP178" s="92"/>
      <c r="AQ178" s="92"/>
      <c r="AR178" s="231"/>
    </row>
    <row r="179" spans="1:44">
      <c r="A179" s="223">
        <v>43725</v>
      </c>
      <c r="B179" s="224">
        <v>1.3211342592592601</v>
      </c>
      <c r="C179" s="408">
        <v>8</v>
      </c>
      <c r="D179" s="226">
        <v>313</v>
      </c>
      <c r="E179" s="226">
        <v>218</v>
      </c>
      <c r="F179" s="226">
        <v>4</v>
      </c>
      <c r="G179" s="226">
        <v>82</v>
      </c>
      <c r="H179" s="226">
        <v>6</v>
      </c>
      <c r="I179" s="226">
        <v>46</v>
      </c>
      <c r="J179" s="226">
        <v>1191</v>
      </c>
      <c r="K179" s="226">
        <v>9</v>
      </c>
      <c r="L179" s="107"/>
      <c r="M179" s="160"/>
      <c r="N179" s="160"/>
      <c r="O179" s="160"/>
      <c r="P179" s="160"/>
      <c r="Q179" s="160"/>
      <c r="R179" s="160"/>
      <c r="S179" s="160"/>
      <c r="T179" s="160"/>
      <c r="U179" s="232"/>
      <c r="V179" s="409"/>
      <c r="W179" s="230"/>
      <c r="X179" s="230"/>
      <c r="Y179" s="230"/>
      <c r="Z179" s="230"/>
      <c r="AA179" s="230"/>
      <c r="AB179" s="230"/>
      <c r="AC179" s="230"/>
      <c r="AD179" s="230"/>
      <c r="AE179" s="230"/>
      <c r="AF179" s="230"/>
      <c r="AG179" s="92"/>
      <c r="AH179" s="92"/>
      <c r="AI179" s="92"/>
      <c r="AJ179" s="92"/>
      <c r="AK179" s="92"/>
      <c r="AL179" s="92"/>
      <c r="AM179" s="92"/>
      <c r="AN179" s="92"/>
      <c r="AO179" s="92"/>
      <c r="AP179" s="92"/>
      <c r="AQ179" s="92"/>
      <c r="AR179" s="231"/>
    </row>
    <row r="180" spans="1:44">
      <c r="A180" s="223">
        <v>43725</v>
      </c>
      <c r="B180" s="224">
        <v>1.33502314814815</v>
      </c>
      <c r="C180" s="408">
        <v>4</v>
      </c>
      <c r="D180" s="226">
        <v>181</v>
      </c>
      <c r="E180" s="226">
        <v>414</v>
      </c>
      <c r="F180" s="226">
        <v>43</v>
      </c>
      <c r="G180" s="226">
        <v>3</v>
      </c>
      <c r="H180" s="226">
        <v>11</v>
      </c>
      <c r="I180" s="226">
        <v>63</v>
      </c>
      <c r="J180" s="226">
        <v>278</v>
      </c>
      <c r="K180" s="226">
        <v>422</v>
      </c>
      <c r="L180" s="107">
        <f t="shared" ref="L180:P180" si="271">SUM(C180:C182)</f>
        <v>107</v>
      </c>
      <c r="M180" s="160">
        <f t="shared" si="271"/>
        <v>205</v>
      </c>
      <c r="N180" s="160">
        <f t="shared" si="271"/>
        <v>803</v>
      </c>
      <c r="O180" s="160">
        <f t="shared" si="271"/>
        <v>155</v>
      </c>
      <c r="P180" s="160">
        <f t="shared" si="271"/>
        <v>276</v>
      </c>
      <c r="Q180" s="160">
        <f t="shared" ref="Q180" si="272">SUM(H180:H182)</f>
        <v>283</v>
      </c>
      <c r="R180" s="160">
        <f t="shared" ref="R180" si="273">SUM(I180:I182)</f>
        <v>115</v>
      </c>
      <c r="S180" s="160">
        <f t="shared" ref="S180" si="274">SUM(J180:J182)</f>
        <v>813</v>
      </c>
      <c r="T180" s="160">
        <f t="shared" ref="T180" si="275">SUM(K180:K182)</f>
        <v>814</v>
      </c>
      <c r="U180" s="232">
        <f t="shared" ref="U180" si="276">AVERAGE(L180:T180)</f>
        <v>396.77777777777777</v>
      </c>
      <c r="V180" s="409"/>
      <c r="W180" s="230"/>
      <c r="X180" s="230"/>
      <c r="Y180" s="230"/>
      <c r="Z180" s="230"/>
      <c r="AA180" s="230"/>
      <c r="AB180" s="230"/>
      <c r="AC180" s="230"/>
      <c r="AD180" s="230"/>
      <c r="AE180" s="230"/>
      <c r="AF180" s="230"/>
      <c r="AG180" s="92"/>
      <c r="AH180" s="92"/>
      <c r="AI180" s="92"/>
      <c r="AJ180" s="92"/>
      <c r="AK180" s="92"/>
      <c r="AL180" s="92"/>
      <c r="AM180" s="92"/>
      <c r="AN180" s="92"/>
      <c r="AO180" s="92"/>
      <c r="AP180" s="92"/>
      <c r="AQ180" s="92"/>
      <c r="AR180" s="231"/>
    </row>
    <row r="181" spans="1:44">
      <c r="A181" s="223">
        <v>43725</v>
      </c>
      <c r="B181" s="224">
        <v>1.34891203703704</v>
      </c>
      <c r="C181" s="408">
        <v>3</v>
      </c>
      <c r="D181" s="226">
        <v>9</v>
      </c>
      <c r="E181" s="226">
        <v>347</v>
      </c>
      <c r="F181" s="226">
        <v>112</v>
      </c>
      <c r="G181" s="226">
        <v>147</v>
      </c>
      <c r="H181" s="226">
        <v>160</v>
      </c>
      <c r="I181" s="226">
        <v>3</v>
      </c>
      <c r="J181" s="226">
        <v>299</v>
      </c>
      <c r="K181" s="226">
        <v>367</v>
      </c>
      <c r="L181" s="107"/>
      <c r="M181" s="160"/>
      <c r="N181" s="160"/>
      <c r="O181" s="160"/>
      <c r="P181" s="160"/>
      <c r="Q181" s="160"/>
      <c r="R181" s="160"/>
      <c r="S181" s="160"/>
      <c r="T181" s="160"/>
      <c r="U181" s="232">
        <f t="shared" ref="U181" si="277">STDEV(L180:T180)/SQRT(COUNT(L180:T180))</f>
        <v>105.30838019014253</v>
      </c>
      <c r="V181" s="409"/>
      <c r="W181" s="230"/>
      <c r="X181" s="230"/>
      <c r="Y181" s="230"/>
      <c r="Z181" s="230"/>
      <c r="AA181" s="230"/>
      <c r="AB181" s="230"/>
      <c r="AC181" s="230"/>
      <c r="AD181" s="230"/>
      <c r="AE181" s="230"/>
      <c r="AF181" s="230"/>
      <c r="AG181" s="92"/>
      <c r="AH181" s="92"/>
      <c r="AI181" s="92"/>
      <c r="AJ181" s="92"/>
      <c r="AK181" s="92"/>
      <c r="AL181" s="92"/>
      <c r="AM181" s="92"/>
      <c r="AN181" s="92"/>
      <c r="AO181" s="92"/>
      <c r="AP181" s="92"/>
      <c r="AQ181" s="92"/>
      <c r="AR181" s="231"/>
    </row>
    <row r="182" spans="1:44">
      <c r="A182" s="223">
        <v>43725</v>
      </c>
      <c r="B182" s="224">
        <v>1.3628009259259199</v>
      </c>
      <c r="C182" s="408">
        <v>100</v>
      </c>
      <c r="D182" s="226">
        <v>15</v>
      </c>
      <c r="E182" s="226">
        <v>42</v>
      </c>
      <c r="F182" s="226">
        <v>0</v>
      </c>
      <c r="G182" s="226">
        <v>126</v>
      </c>
      <c r="H182" s="226">
        <v>112</v>
      </c>
      <c r="I182" s="226">
        <v>49</v>
      </c>
      <c r="J182" s="226">
        <v>236</v>
      </c>
      <c r="K182" s="226">
        <v>25</v>
      </c>
      <c r="L182" s="107"/>
      <c r="M182" s="160"/>
      <c r="N182" s="160"/>
      <c r="O182" s="160"/>
      <c r="P182" s="160"/>
      <c r="Q182" s="160"/>
      <c r="R182" s="160"/>
      <c r="S182" s="160"/>
      <c r="T182" s="160"/>
      <c r="U182" s="232"/>
      <c r="V182" s="409"/>
      <c r="W182" s="230"/>
      <c r="X182" s="230"/>
      <c r="Y182" s="230"/>
      <c r="Z182" s="230"/>
      <c r="AA182" s="230"/>
      <c r="AB182" s="230"/>
      <c r="AC182" s="230"/>
      <c r="AD182" s="230"/>
      <c r="AE182" s="230"/>
      <c r="AF182" s="230"/>
      <c r="AG182" s="92"/>
      <c r="AH182" s="92"/>
      <c r="AI182" s="92"/>
      <c r="AJ182" s="92"/>
      <c r="AK182" s="92"/>
      <c r="AL182" s="92"/>
      <c r="AM182" s="92"/>
      <c r="AN182" s="92"/>
      <c r="AO182" s="92"/>
      <c r="AP182" s="92"/>
      <c r="AQ182" s="92"/>
      <c r="AR182" s="231"/>
    </row>
    <row r="183" spans="1:44">
      <c r="A183" s="223">
        <v>43725</v>
      </c>
      <c r="B183" s="224">
        <v>1.3766898148148099</v>
      </c>
      <c r="C183" s="408">
        <v>260</v>
      </c>
      <c r="D183" s="226">
        <v>4</v>
      </c>
      <c r="E183" s="226">
        <v>31</v>
      </c>
      <c r="F183" s="226">
        <v>6</v>
      </c>
      <c r="G183" s="226">
        <v>10</v>
      </c>
      <c r="H183" s="226">
        <v>3</v>
      </c>
      <c r="I183" s="226">
        <v>34</v>
      </c>
      <c r="J183" s="226">
        <v>48</v>
      </c>
      <c r="K183" s="226">
        <v>31</v>
      </c>
      <c r="L183" s="107">
        <f t="shared" ref="L183:P183" si="278">SUM(C183:C185)</f>
        <v>407</v>
      </c>
      <c r="M183" s="160">
        <f t="shared" si="278"/>
        <v>232</v>
      </c>
      <c r="N183" s="160">
        <f t="shared" si="278"/>
        <v>474</v>
      </c>
      <c r="O183" s="160">
        <f t="shared" si="278"/>
        <v>237</v>
      </c>
      <c r="P183" s="160">
        <f t="shared" si="278"/>
        <v>321</v>
      </c>
      <c r="Q183" s="160">
        <f t="shared" ref="Q183" si="279">SUM(H183:H185)</f>
        <v>143</v>
      </c>
      <c r="R183" s="160">
        <f t="shared" ref="R183" si="280">SUM(I183:I185)</f>
        <v>205</v>
      </c>
      <c r="S183" s="160">
        <f t="shared" ref="S183" si="281">SUM(J183:J185)</f>
        <v>285</v>
      </c>
      <c r="T183" s="160">
        <f t="shared" ref="T183" si="282">SUM(K183:K185)</f>
        <v>763</v>
      </c>
      <c r="U183" s="232">
        <f t="shared" ref="U183" si="283">AVERAGE(L183:T183)</f>
        <v>340.77777777777777</v>
      </c>
      <c r="V183" s="409"/>
      <c r="W183" s="230"/>
      <c r="X183" s="230"/>
      <c r="Y183" s="230"/>
      <c r="Z183" s="230"/>
      <c r="AA183" s="230"/>
      <c r="AB183" s="230"/>
      <c r="AC183" s="230"/>
      <c r="AD183" s="230"/>
      <c r="AE183" s="230"/>
      <c r="AF183" s="230"/>
      <c r="AG183" s="92"/>
      <c r="AH183" s="92"/>
      <c r="AI183" s="92"/>
      <c r="AJ183" s="92"/>
      <c r="AK183" s="92"/>
      <c r="AL183" s="92"/>
      <c r="AM183" s="92"/>
      <c r="AN183" s="92"/>
      <c r="AO183" s="92"/>
      <c r="AP183" s="92"/>
      <c r="AQ183" s="92"/>
      <c r="AR183" s="231"/>
    </row>
    <row r="184" spans="1:44">
      <c r="A184" s="223">
        <v>43725</v>
      </c>
      <c r="B184" s="224">
        <v>1.3905787037037001</v>
      </c>
      <c r="C184" s="408">
        <v>81</v>
      </c>
      <c r="D184" s="226">
        <v>139</v>
      </c>
      <c r="E184" s="226">
        <v>4</v>
      </c>
      <c r="F184" s="226">
        <v>103</v>
      </c>
      <c r="G184" s="226">
        <v>38</v>
      </c>
      <c r="H184" s="226">
        <v>16</v>
      </c>
      <c r="I184" s="226">
        <v>32</v>
      </c>
      <c r="J184" s="226">
        <v>5</v>
      </c>
      <c r="K184" s="226">
        <v>174</v>
      </c>
      <c r="L184" s="107"/>
      <c r="M184" s="160"/>
      <c r="N184" s="160"/>
      <c r="O184" s="160"/>
      <c r="P184" s="160"/>
      <c r="Q184" s="160"/>
      <c r="R184" s="160"/>
      <c r="S184" s="160"/>
      <c r="T184" s="160"/>
      <c r="U184" s="232">
        <f t="shared" ref="U184" si="284">STDEV(L183:T183)/SQRT(COUNT(L183:T183))</f>
        <v>62.811618214435846</v>
      </c>
      <c r="V184" s="409"/>
      <c r="W184" s="230"/>
      <c r="X184" s="230"/>
      <c r="Y184" s="230"/>
      <c r="Z184" s="230"/>
      <c r="AA184" s="230"/>
      <c r="AB184" s="230"/>
      <c r="AC184" s="230"/>
      <c r="AD184" s="230"/>
      <c r="AE184" s="230"/>
      <c r="AF184" s="230"/>
      <c r="AG184" s="92"/>
      <c r="AH184" s="92"/>
      <c r="AI184" s="92"/>
      <c r="AJ184" s="92"/>
      <c r="AK184" s="92"/>
      <c r="AL184" s="92"/>
      <c r="AM184" s="92"/>
      <c r="AN184" s="92"/>
      <c r="AO184" s="92"/>
      <c r="AP184" s="92"/>
      <c r="AQ184" s="92"/>
      <c r="AR184" s="231"/>
    </row>
    <row r="185" spans="1:44">
      <c r="A185" s="223">
        <v>43725</v>
      </c>
      <c r="B185" s="224">
        <v>1.40446759259259</v>
      </c>
      <c r="C185" s="408">
        <v>66</v>
      </c>
      <c r="D185" s="226">
        <v>89</v>
      </c>
      <c r="E185" s="226">
        <v>439</v>
      </c>
      <c r="F185" s="226">
        <v>128</v>
      </c>
      <c r="G185" s="226">
        <v>273</v>
      </c>
      <c r="H185" s="226">
        <v>124</v>
      </c>
      <c r="I185" s="226">
        <v>139</v>
      </c>
      <c r="J185" s="226">
        <v>232</v>
      </c>
      <c r="K185" s="226">
        <v>558</v>
      </c>
      <c r="L185" s="107"/>
      <c r="M185" s="160"/>
      <c r="N185" s="160"/>
      <c r="O185" s="160"/>
      <c r="P185" s="160"/>
      <c r="Q185" s="160"/>
      <c r="R185" s="160"/>
      <c r="S185" s="160"/>
      <c r="T185" s="160"/>
      <c r="U185" s="232"/>
      <c r="V185" s="409"/>
      <c r="W185" s="230"/>
      <c r="X185" s="230"/>
      <c r="Y185" s="230"/>
      <c r="Z185" s="230"/>
      <c r="AA185" s="230"/>
      <c r="AB185" s="230"/>
      <c r="AC185" s="230"/>
      <c r="AD185" s="230"/>
      <c r="AE185" s="230"/>
      <c r="AF185" s="230"/>
      <c r="AG185" s="92"/>
      <c r="AH185" s="92"/>
      <c r="AI185" s="92"/>
      <c r="AJ185" s="92"/>
      <c r="AK185" s="92"/>
      <c r="AL185" s="92"/>
      <c r="AM185" s="92"/>
      <c r="AN185" s="92"/>
      <c r="AO185" s="92"/>
      <c r="AP185" s="92"/>
      <c r="AQ185" s="92"/>
      <c r="AR185" s="231"/>
    </row>
    <row r="186" spans="1:44">
      <c r="A186" s="223">
        <v>43725</v>
      </c>
      <c r="B186" s="224">
        <v>1.41835648148148</v>
      </c>
      <c r="C186" s="408">
        <v>279</v>
      </c>
      <c r="D186" s="226">
        <v>352</v>
      </c>
      <c r="E186" s="226">
        <v>120</v>
      </c>
      <c r="F186" s="226">
        <v>58</v>
      </c>
      <c r="G186" s="226">
        <v>79</v>
      </c>
      <c r="H186" s="226">
        <v>131</v>
      </c>
      <c r="I186" s="226">
        <v>59</v>
      </c>
      <c r="J186" s="226">
        <v>44</v>
      </c>
      <c r="K186" s="226">
        <v>14</v>
      </c>
      <c r="L186" s="107">
        <f t="shared" ref="L186:P186" si="285">SUM(C186:C188)</f>
        <v>287</v>
      </c>
      <c r="M186" s="160">
        <f t="shared" si="285"/>
        <v>407</v>
      </c>
      <c r="N186" s="160">
        <f t="shared" si="285"/>
        <v>662</v>
      </c>
      <c r="O186" s="160">
        <f t="shared" si="285"/>
        <v>80</v>
      </c>
      <c r="P186" s="160">
        <f t="shared" si="285"/>
        <v>260</v>
      </c>
      <c r="Q186" s="160">
        <f t="shared" ref="Q186" si="286">SUM(H186:H188)</f>
        <v>188</v>
      </c>
      <c r="R186" s="160">
        <f t="shared" ref="R186" si="287">SUM(I186:I188)</f>
        <v>121</v>
      </c>
      <c r="S186" s="160">
        <f t="shared" ref="S186" si="288">SUM(J186:J188)</f>
        <v>90</v>
      </c>
      <c r="T186" s="160">
        <f t="shared" ref="T186" si="289">SUM(K186:K188)</f>
        <v>314</v>
      </c>
      <c r="U186" s="232">
        <f t="shared" ref="U186" si="290">AVERAGE(L186:T186)</f>
        <v>267.66666666666669</v>
      </c>
      <c r="V186" s="409"/>
      <c r="W186" s="230"/>
      <c r="X186" s="230"/>
      <c r="Y186" s="230"/>
      <c r="Z186" s="230"/>
      <c r="AA186" s="230"/>
      <c r="AB186" s="230"/>
      <c r="AC186" s="230"/>
      <c r="AD186" s="230"/>
      <c r="AE186" s="230"/>
      <c r="AF186" s="230"/>
      <c r="AG186" s="92"/>
      <c r="AH186" s="92"/>
      <c r="AI186" s="92"/>
      <c r="AJ186" s="92"/>
      <c r="AK186" s="92"/>
      <c r="AL186" s="92"/>
      <c r="AM186" s="92"/>
      <c r="AN186" s="92"/>
      <c r="AO186" s="92"/>
      <c r="AP186" s="92"/>
      <c r="AQ186" s="92"/>
      <c r="AR186" s="231"/>
    </row>
    <row r="187" spans="1:44">
      <c r="A187" s="223">
        <v>43725</v>
      </c>
      <c r="B187" s="224">
        <v>1.4322453703703699</v>
      </c>
      <c r="C187" s="408">
        <v>1</v>
      </c>
      <c r="D187" s="226">
        <v>52</v>
      </c>
      <c r="E187" s="226">
        <v>176</v>
      </c>
      <c r="F187" s="226">
        <v>16</v>
      </c>
      <c r="G187" s="226">
        <v>28</v>
      </c>
      <c r="H187" s="226">
        <v>41</v>
      </c>
      <c r="I187" s="226">
        <v>10</v>
      </c>
      <c r="J187" s="226">
        <v>13</v>
      </c>
      <c r="K187" s="226">
        <v>121</v>
      </c>
      <c r="L187" s="107"/>
      <c r="M187" s="160"/>
      <c r="N187" s="160"/>
      <c r="O187" s="160"/>
      <c r="P187" s="160"/>
      <c r="Q187" s="160"/>
      <c r="R187" s="160"/>
      <c r="S187" s="160"/>
      <c r="T187" s="160"/>
      <c r="U187" s="232">
        <f t="shared" ref="U187" si="291">STDEV(L186:T186)/SQRT(COUNT(L186:T186))</f>
        <v>61.478767789285506</v>
      </c>
      <c r="V187" s="409"/>
      <c r="W187" s="230"/>
      <c r="X187" s="230"/>
      <c r="Y187" s="230"/>
      <c r="Z187" s="230"/>
      <c r="AA187" s="230"/>
      <c r="AB187" s="230"/>
      <c r="AC187" s="230"/>
      <c r="AD187" s="230"/>
      <c r="AE187" s="230"/>
      <c r="AF187" s="230"/>
      <c r="AG187" s="92"/>
      <c r="AH187" s="92"/>
      <c r="AI187" s="92"/>
      <c r="AJ187" s="92"/>
      <c r="AK187" s="92"/>
      <c r="AL187" s="92"/>
      <c r="AM187" s="92"/>
      <c r="AN187" s="92"/>
      <c r="AO187" s="92"/>
      <c r="AP187" s="92"/>
      <c r="AQ187" s="92"/>
      <c r="AR187" s="231"/>
    </row>
    <row r="188" spans="1:44">
      <c r="A188" s="223">
        <v>43725</v>
      </c>
      <c r="B188" s="224">
        <v>1.4461342592592601</v>
      </c>
      <c r="C188" s="408">
        <v>7</v>
      </c>
      <c r="D188" s="226">
        <v>3</v>
      </c>
      <c r="E188" s="226">
        <v>366</v>
      </c>
      <c r="F188" s="226">
        <v>6</v>
      </c>
      <c r="G188" s="226">
        <v>153</v>
      </c>
      <c r="H188" s="226">
        <v>16</v>
      </c>
      <c r="I188" s="226">
        <v>52</v>
      </c>
      <c r="J188" s="226">
        <v>33</v>
      </c>
      <c r="K188" s="226">
        <v>179</v>
      </c>
      <c r="L188" s="107"/>
      <c r="M188" s="160"/>
      <c r="N188" s="160"/>
      <c r="O188" s="160"/>
      <c r="P188" s="160"/>
      <c r="Q188" s="160"/>
      <c r="R188" s="160"/>
      <c r="S188" s="160"/>
      <c r="T188" s="160"/>
      <c r="U188" s="232"/>
      <c r="V188" s="409"/>
      <c r="W188" s="230"/>
      <c r="X188" s="230"/>
      <c r="Y188" s="230"/>
      <c r="Z188" s="230"/>
      <c r="AA188" s="230"/>
      <c r="AB188" s="230"/>
      <c r="AC188" s="230"/>
      <c r="AD188" s="230"/>
      <c r="AE188" s="230"/>
      <c r="AF188" s="230"/>
      <c r="AG188" s="92"/>
      <c r="AH188" s="92"/>
      <c r="AI188" s="92"/>
      <c r="AJ188" s="92"/>
      <c r="AK188" s="92"/>
      <c r="AL188" s="92"/>
      <c r="AM188" s="92"/>
      <c r="AN188" s="92"/>
      <c r="AO188" s="92"/>
      <c r="AP188" s="92"/>
      <c r="AQ188" s="92"/>
      <c r="AR188" s="231"/>
    </row>
    <row r="189" spans="1:44">
      <c r="A189" s="223">
        <v>43725</v>
      </c>
      <c r="B189" s="224">
        <v>1.46002314814815</v>
      </c>
      <c r="C189" s="408">
        <v>7</v>
      </c>
      <c r="D189" s="226">
        <v>73</v>
      </c>
      <c r="E189" s="226">
        <v>5</v>
      </c>
      <c r="F189" s="226">
        <v>121</v>
      </c>
      <c r="G189" s="226">
        <v>97</v>
      </c>
      <c r="H189" s="226">
        <v>121</v>
      </c>
      <c r="I189" s="226">
        <v>214</v>
      </c>
      <c r="J189" s="226">
        <v>306</v>
      </c>
      <c r="K189" s="226">
        <v>80</v>
      </c>
      <c r="L189" s="107">
        <f t="shared" ref="L189:P189" si="292">SUM(C189:C191)</f>
        <v>242</v>
      </c>
      <c r="M189" s="160">
        <f t="shared" si="292"/>
        <v>164</v>
      </c>
      <c r="N189" s="160">
        <f t="shared" si="292"/>
        <v>52</v>
      </c>
      <c r="O189" s="160">
        <f t="shared" si="292"/>
        <v>174</v>
      </c>
      <c r="P189" s="160">
        <f t="shared" si="292"/>
        <v>126</v>
      </c>
      <c r="Q189" s="160">
        <f t="shared" ref="Q189" si="293">SUM(H189:H191)</f>
        <v>260</v>
      </c>
      <c r="R189" s="160">
        <f t="shared" ref="R189" si="294">SUM(I189:I191)</f>
        <v>262</v>
      </c>
      <c r="S189" s="160">
        <f t="shared" ref="S189" si="295">SUM(J189:J191)</f>
        <v>1098</v>
      </c>
      <c r="T189" s="160">
        <f t="shared" ref="T189" si="296">SUM(K189:K191)</f>
        <v>120</v>
      </c>
      <c r="U189" s="232">
        <f t="shared" ref="U189" si="297">AVERAGE(L189:T189)</f>
        <v>277.55555555555554</v>
      </c>
      <c r="V189" s="409"/>
      <c r="W189" s="230"/>
      <c r="X189" s="230"/>
      <c r="Y189" s="230"/>
      <c r="Z189" s="230"/>
      <c r="AA189" s="230"/>
      <c r="AB189" s="230"/>
      <c r="AC189" s="230"/>
      <c r="AD189" s="230"/>
      <c r="AE189" s="230"/>
      <c r="AF189" s="230"/>
      <c r="AG189" s="92"/>
      <c r="AH189" s="92"/>
      <c r="AI189" s="92"/>
      <c r="AJ189" s="92"/>
      <c r="AK189" s="92"/>
      <c r="AL189" s="92"/>
      <c r="AM189" s="92"/>
      <c r="AN189" s="92"/>
      <c r="AO189" s="92"/>
      <c r="AP189" s="92"/>
      <c r="AQ189" s="92"/>
      <c r="AR189" s="231"/>
    </row>
    <row r="190" spans="1:44">
      <c r="A190" s="223">
        <v>43725</v>
      </c>
      <c r="B190" s="224">
        <v>1.47391203703703</v>
      </c>
      <c r="C190" s="408">
        <v>59</v>
      </c>
      <c r="D190" s="226">
        <v>81</v>
      </c>
      <c r="E190" s="226">
        <v>41</v>
      </c>
      <c r="F190" s="226">
        <v>21</v>
      </c>
      <c r="G190" s="226">
        <v>24</v>
      </c>
      <c r="H190" s="226">
        <v>58</v>
      </c>
      <c r="I190" s="226">
        <v>33</v>
      </c>
      <c r="J190" s="226">
        <v>370</v>
      </c>
      <c r="K190" s="226">
        <v>38</v>
      </c>
      <c r="L190" s="107"/>
      <c r="M190" s="160"/>
      <c r="N190" s="160"/>
      <c r="O190" s="160"/>
      <c r="P190" s="160"/>
      <c r="Q190" s="160"/>
      <c r="R190" s="160"/>
      <c r="S190" s="160"/>
      <c r="T190" s="160"/>
      <c r="U190" s="232">
        <f t="shared" ref="U190" si="298">STDEV(L189:T189)/SQRT(COUNT(L189:T189))</f>
        <v>105.22662198944069</v>
      </c>
      <c r="V190" s="409"/>
      <c r="W190" s="230"/>
      <c r="X190" s="230"/>
      <c r="Y190" s="230"/>
      <c r="Z190" s="230"/>
      <c r="AA190" s="230"/>
      <c r="AB190" s="230"/>
      <c r="AC190" s="230"/>
      <c r="AD190" s="230"/>
      <c r="AE190" s="230"/>
      <c r="AF190" s="230"/>
      <c r="AG190" s="92"/>
      <c r="AH190" s="92"/>
      <c r="AI190" s="92"/>
      <c r="AJ190" s="92"/>
      <c r="AK190" s="92"/>
      <c r="AL190" s="92"/>
      <c r="AM190" s="92"/>
      <c r="AN190" s="92"/>
      <c r="AO190" s="92"/>
      <c r="AP190" s="92"/>
      <c r="AQ190" s="92"/>
      <c r="AR190" s="231"/>
    </row>
    <row r="191" spans="1:44">
      <c r="A191" s="223">
        <v>43725</v>
      </c>
      <c r="B191" s="224">
        <v>1.4878009259259199</v>
      </c>
      <c r="C191" s="408">
        <v>176</v>
      </c>
      <c r="D191" s="226">
        <v>10</v>
      </c>
      <c r="E191" s="226">
        <v>6</v>
      </c>
      <c r="F191" s="226">
        <v>32</v>
      </c>
      <c r="G191" s="226">
        <v>5</v>
      </c>
      <c r="H191" s="226">
        <v>81</v>
      </c>
      <c r="I191" s="226">
        <v>15</v>
      </c>
      <c r="J191" s="226">
        <v>422</v>
      </c>
      <c r="K191" s="226">
        <v>2</v>
      </c>
      <c r="L191" s="107"/>
      <c r="M191" s="160"/>
      <c r="N191" s="160"/>
      <c r="O191" s="160"/>
      <c r="P191" s="160"/>
      <c r="Q191" s="160"/>
      <c r="R191" s="160"/>
      <c r="S191" s="160"/>
      <c r="T191" s="160"/>
      <c r="U191" s="232"/>
      <c r="V191" s="409"/>
      <c r="W191" s="230"/>
      <c r="X191" s="230"/>
      <c r="Y191" s="230"/>
      <c r="Z191" s="230"/>
      <c r="AA191" s="230"/>
      <c r="AB191" s="230"/>
      <c r="AC191" s="230"/>
      <c r="AD191" s="230"/>
      <c r="AE191" s="230"/>
      <c r="AF191" s="230"/>
      <c r="AG191" s="92"/>
      <c r="AH191" s="92"/>
      <c r="AI191" s="92"/>
      <c r="AJ191" s="92"/>
      <c r="AK191" s="92"/>
      <c r="AL191" s="92"/>
      <c r="AM191" s="92"/>
      <c r="AN191" s="92"/>
      <c r="AO191" s="92"/>
      <c r="AP191" s="92"/>
      <c r="AQ191" s="92"/>
      <c r="AR191" s="231"/>
    </row>
    <row r="192" spans="1:44">
      <c r="A192" s="223">
        <v>43725</v>
      </c>
      <c r="B192" s="224">
        <v>1.5016898148148099</v>
      </c>
      <c r="C192" s="408">
        <v>2</v>
      </c>
      <c r="D192" s="226">
        <v>27</v>
      </c>
      <c r="E192" s="226">
        <v>570</v>
      </c>
      <c r="F192" s="226">
        <v>0</v>
      </c>
      <c r="G192" s="226">
        <v>96</v>
      </c>
      <c r="H192" s="226">
        <v>158</v>
      </c>
      <c r="I192" s="226">
        <v>27</v>
      </c>
      <c r="J192" s="226">
        <v>65</v>
      </c>
      <c r="K192" s="226">
        <v>11</v>
      </c>
      <c r="L192" s="107">
        <f t="shared" ref="L192:P192" si="299">SUM(C192:C194)</f>
        <v>6</v>
      </c>
      <c r="M192" s="160">
        <f t="shared" si="299"/>
        <v>43</v>
      </c>
      <c r="N192" s="160">
        <f t="shared" si="299"/>
        <v>799</v>
      </c>
      <c r="O192" s="160">
        <f t="shared" si="299"/>
        <v>163</v>
      </c>
      <c r="P192" s="160">
        <f t="shared" si="299"/>
        <v>214</v>
      </c>
      <c r="Q192" s="160">
        <f t="shared" ref="Q192" si="300">SUM(H192:H194)</f>
        <v>243</v>
      </c>
      <c r="R192" s="160">
        <f t="shared" ref="R192" si="301">SUM(I192:I194)</f>
        <v>72</v>
      </c>
      <c r="S192" s="160">
        <f t="shared" ref="S192" si="302">SUM(J192:J194)</f>
        <v>278</v>
      </c>
      <c r="T192" s="160">
        <f t="shared" ref="T192" si="303">SUM(K192:K194)</f>
        <v>378</v>
      </c>
      <c r="U192" s="232">
        <f t="shared" ref="U192" si="304">AVERAGE(L192:T192)</f>
        <v>244</v>
      </c>
      <c r="V192" s="409"/>
      <c r="W192" s="230"/>
      <c r="X192" s="230"/>
      <c r="Y192" s="230"/>
      <c r="Z192" s="230"/>
      <c r="AA192" s="230"/>
      <c r="AB192" s="230"/>
      <c r="AC192" s="230"/>
      <c r="AD192" s="230"/>
      <c r="AE192" s="230"/>
      <c r="AF192" s="230"/>
      <c r="AG192" s="92"/>
      <c r="AH192" s="92"/>
      <c r="AI192" s="92"/>
      <c r="AJ192" s="92"/>
      <c r="AK192" s="92"/>
      <c r="AL192" s="92"/>
      <c r="AM192" s="92"/>
      <c r="AN192" s="92"/>
      <c r="AO192" s="92"/>
      <c r="AP192" s="92"/>
      <c r="AQ192" s="92"/>
      <c r="AR192" s="231"/>
    </row>
    <row r="193" spans="1:44">
      <c r="A193" s="223">
        <v>43725</v>
      </c>
      <c r="B193" s="224">
        <v>1.5155787037037001</v>
      </c>
      <c r="C193" s="408">
        <v>1</v>
      </c>
      <c r="D193" s="226">
        <v>15</v>
      </c>
      <c r="E193" s="226">
        <v>205</v>
      </c>
      <c r="F193" s="226">
        <v>69</v>
      </c>
      <c r="G193" s="226">
        <v>2</v>
      </c>
      <c r="H193" s="226">
        <v>65</v>
      </c>
      <c r="I193" s="226">
        <v>44</v>
      </c>
      <c r="J193" s="226">
        <v>198</v>
      </c>
      <c r="K193" s="226">
        <v>236</v>
      </c>
      <c r="L193" s="107"/>
      <c r="M193" s="160"/>
      <c r="N193" s="160"/>
      <c r="O193" s="160"/>
      <c r="P193" s="160"/>
      <c r="Q193" s="160"/>
      <c r="R193" s="160"/>
      <c r="S193" s="160"/>
      <c r="T193" s="160"/>
      <c r="U193" s="232">
        <f t="shared" ref="U193" si="305">STDEV(L192:T192)/SQRT(COUNT(L192:T192))</f>
        <v>80.037144154726334</v>
      </c>
      <c r="V193" s="409"/>
      <c r="W193" s="230"/>
      <c r="X193" s="230"/>
      <c r="Y193" s="230"/>
      <c r="Z193" s="230"/>
      <c r="AA193" s="230"/>
      <c r="AB193" s="230"/>
      <c r="AC193" s="230"/>
      <c r="AD193" s="230"/>
      <c r="AE193" s="230"/>
      <c r="AF193" s="230"/>
      <c r="AG193" s="92"/>
      <c r="AH193" s="92"/>
      <c r="AI193" s="92"/>
      <c r="AJ193" s="92"/>
      <c r="AK193" s="92"/>
      <c r="AL193" s="92"/>
      <c r="AM193" s="92"/>
      <c r="AN193" s="92"/>
      <c r="AO193" s="92"/>
      <c r="AP193" s="92"/>
      <c r="AQ193" s="92"/>
      <c r="AR193" s="231"/>
    </row>
    <row r="194" spans="1:44">
      <c r="A194" s="223">
        <v>43725</v>
      </c>
      <c r="B194" s="224">
        <v>1.52946759259259</v>
      </c>
      <c r="C194" s="408">
        <v>3</v>
      </c>
      <c r="D194" s="226">
        <v>1</v>
      </c>
      <c r="E194" s="226">
        <v>24</v>
      </c>
      <c r="F194" s="226">
        <v>94</v>
      </c>
      <c r="G194" s="226">
        <v>116</v>
      </c>
      <c r="H194" s="226">
        <v>20</v>
      </c>
      <c r="I194" s="226">
        <v>1</v>
      </c>
      <c r="J194" s="226">
        <v>15</v>
      </c>
      <c r="K194" s="226">
        <v>131</v>
      </c>
      <c r="L194" s="107"/>
      <c r="M194" s="160"/>
      <c r="N194" s="160"/>
      <c r="O194" s="160"/>
      <c r="P194" s="160"/>
      <c r="Q194" s="160"/>
      <c r="R194" s="160"/>
      <c r="S194" s="160"/>
      <c r="T194" s="160"/>
      <c r="U194" s="232"/>
      <c r="V194" s="409"/>
      <c r="W194" s="230"/>
      <c r="X194" s="230"/>
      <c r="Y194" s="230"/>
      <c r="Z194" s="230"/>
      <c r="AA194" s="230"/>
      <c r="AB194" s="230"/>
      <c r="AC194" s="230"/>
      <c r="AD194" s="230"/>
      <c r="AE194" s="230"/>
      <c r="AF194" s="230"/>
      <c r="AG194" s="92"/>
      <c r="AH194" s="92"/>
      <c r="AI194" s="92"/>
      <c r="AJ194" s="92"/>
      <c r="AK194" s="92"/>
      <c r="AL194" s="92"/>
      <c r="AM194" s="92"/>
      <c r="AN194" s="92"/>
      <c r="AO194" s="92"/>
      <c r="AP194" s="92"/>
      <c r="AQ194" s="92"/>
      <c r="AR194" s="231"/>
    </row>
    <row r="195" spans="1:44">
      <c r="A195" s="223">
        <v>43725</v>
      </c>
      <c r="B195" s="224">
        <v>1.54335648148148</v>
      </c>
      <c r="C195" s="408">
        <v>6</v>
      </c>
      <c r="D195" s="226">
        <v>68</v>
      </c>
      <c r="E195" s="226">
        <v>201</v>
      </c>
      <c r="F195" s="226">
        <v>0</v>
      </c>
      <c r="G195" s="226">
        <v>42</v>
      </c>
      <c r="H195" s="226">
        <v>32</v>
      </c>
      <c r="I195" s="226">
        <v>38</v>
      </c>
      <c r="J195" s="226">
        <v>16</v>
      </c>
      <c r="K195" s="226">
        <v>12</v>
      </c>
      <c r="L195" s="107">
        <f t="shared" ref="L195:P195" si="306">SUM(C195:C197)</f>
        <v>224</v>
      </c>
      <c r="M195" s="160">
        <f t="shared" si="306"/>
        <v>98</v>
      </c>
      <c r="N195" s="160">
        <f t="shared" si="306"/>
        <v>242</v>
      </c>
      <c r="O195" s="160">
        <f t="shared" si="306"/>
        <v>50</v>
      </c>
      <c r="P195" s="160">
        <f t="shared" si="306"/>
        <v>96</v>
      </c>
      <c r="Q195" s="160">
        <f t="shared" ref="Q195" si="307">SUM(H195:H197)</f>
        <v>72</v>
      </c>
      <c r="R195" s="160">
        <f t="shared" ref="R195" si="308">SUM(I195:I197)</f>
        <v>190</v>
      </c>
      <c r="S195" s="160">
        <f t="shared" ref="S195" si="309">SUM(J195:J197)</f>
        <v>1565</v>
      </c>
      <c r="T195" s="160">
        <f t="shared" ref="T195" si="310">SUM(K195:K197)</f>
        <v>62</v>
      </c>
      <c r="U195" s="232">
        <f t="shared" ref="U195" si="311">AVERAGE(L195:T195)</f>
        <v>288.77777777777777</v>
      </c>
      <c r="V195" s="409"/>
      <c r="W195" s="230"/>
      <c r="X195" s="230"/>
      <c r="Y195" s="230"/>
      <c r="Z195" s="230"/>
      <c r="AA195" s="230"/>
      <c r="AB195" s="230"/>
      <c r="AC195" s="230"/>
      <c r="AD195" s="230"/>
      <c r="AE195" s="230"/>
      <c r="AF195" s="230"/>
      <c r="AG195" s="92"/>
      <c r="AH195" s="92"/>
      <c r="AI195" s="92"/>
      <c r="AJ195" s="92"/>
      <c r="AK195" s="92"/>
      <c r="AL195" s="92"/>
      <c r="AM195" s="92"/>
      <c r="AN195" s="92"/>
      <c r="AO195" s="92"/>
      <c r="AP195" s="92"/>
      <c r="AQ195" s="92"/>
      <c r="AR195" s="231"/>
    </row>
    <row r="196" spans="1:44">
      <c r="A196" s="223">
        <v>43725</v>
      </c>
      <c r="B196" s="224">
        <v>1.5572453703703699</v>
      </c>
      <c r="C196" s="408">
        <v>4</v>
      </c>
      <c r="D196" s="226">
        <v>27</v>
      </c>
      <c r="E196" s="226">
        <v>11</v>
      </c>
      <c r="F196" s="226">
        <v>48</v>
      </c>
      <c r="G196" s="226">
        <v>1</v>
      </c>
      <c r="H196" s="226">
        <v>11</v>
      </c>
      <c r="I196" s="226">
        <v>152</v>
      </c>
      <c r="J196" s="226">
        <v>115</v>
      </c>
      <c r="K196" s="226">
        <v>43</v>
      </c>
      <c r="L196" s="107"/>
      <c r="M196" s="160"/>
      <c r="N196" s="160"/>
      <c r="O196" s="160"/>
      <c r="P196" s="160"/>
      <c r="Q196" s="160"/>
      <c r="R196" s="160"/>
      <c r="S196" s="160"/>
      <c r="T196" s="160"/>
      <c r="U196" s="232">
        <f t="shared" ref="U196" si="312">STDEV(L195:T195)/SQRT(COUNT(L195:T195))</f>
        <v>161.32608263474199</v>
      </c>
      <c r="V196" s="409"/>
      <c r="W196" s="230"/>
      <c r="X196" s="230"/>
      <c r="Y196" s="230"/>
      <c r="Z196" s="230"/>
      <c r="AA196" s="230"/>
      <c r="AB196" s="230"/>
      <c r="AC196" s="230"/>
      <c r="AD196" s="230"/>
      <c r="AE196" s="230"/>
      <c r="AF196" s="230"/>
      <c r="AG196" s="92"/>
      <c r="AH196" s="92"/>
      <c r="AI196" s="92"/>
      <c r="AJ196" s="92"/>
      <c r="AK196" s="92"/>
      <c r="AL196" s="92"/>
      <c r="AM196" s="92"/>
      <c r="AN196" s="92"/>
      <c r="AO196" s="92"/>
      <c r="AP196" s="92"/>
      <c r="AQ196" s="92"/>
      <c r="AR196" s="231"/>
    </row>
    <row r="197" spans="1:44">
      <c r="A197" s="223">
        <v>43725</v>
      </c>
      <c r="B197" s="224">
        <v>1.5711342592592601</v>
      </c>
      <c r="C197" s="408">
        <v>214</v>
      </c>
      <c r="D197" s="226">
        <v>3</v>
      </c>
      <c r="E197" s="226">
        <v>30</v>
      </c>
      <c r="F197" s="226">
        <v>2</v>
      </c>
      <c r="G197" s="226">
        <v>53</v>
      </c>
      <c r="H197" s="226">
        <v>29</v>
      </c>
      <c r="I197" s="226">
        <v>0</v>
      </c>
      <c r="J197" s="226">
        <v>1434</v>
      </c>
      <c r="K197" s="226">
        <v>7</v>
      </c>
      <c r="L197" s="107"/>
      <c r="M197" s="160"/>
      <c r="N197" s="160"/>
      <c r="O197" s="160"/>
      <c r="P197" s="160"/>
      <c r="Q197" s="160"/>
      <c r="R197" s="160"/>
      <c r="S197" s="160"/>
      <c r="T197" s="160"/>
      <c r="U197" s="232"/>
      <c r="V197" s="409"/>
      <c r="W197" s="230"/>
      <c r="X197" s="230"/>
      <c r="Y197" s="230"/>
      <c r="Z197" s="230"/>
      <c r="AA197" s="230"/>
      <c r="AB197" s="230"/>
      <c r="AC197" s="230"/>
      <c r="AD197" s="230"/>
      <c r="AE197" s="230"/>
      <c r="AF197" s="230"/>
      <c r="AG197" s="92"/>
      <c r="AH197" s="92"/>
      <c r="AI197" s="92"/>
      <c r="AJ197" s="92"/>
      <c r="AK197" s="92"/>
      <c r="AL197" s="92"/>
      <c r="AM197" s="92"/>
      <c r="AN197" s="92"/>
      <c r="AO197" s="92"/>
      <c r="AP197" s="92"/>
      <c r="AQ197" s="92"/>
      <c r="AR197" s="231"/>
    </row>
    <row r="198" spans="1:44">
      <c r="A198" s="223">
        <v>43725</v>
      </c>
      <c r="B198" s="224">
        <v>1.58502314814815</v>
      </c>
      <c r="C198" s="408">
        <v>102</v>
      </c>
      <c r="D198" s="226">
        <v>14</v>
      </c>
      <c r="E198" s="226">
        <v>40</v>
      </c>
      <c r="F198" s="226">
        <v>68</v>
      </c>
      <c r="G198" s="226">
        <v>14</v>
      </c>
      <c r="H198" s="226">
        <v>25</v>
      </c>
      <c r="I198" s="226">
        <v>2</v>
      </c>
      <c r="J198" s="226">
        <v>488</v>
      </c>
      <c r="K198" s="226">
        <v>6</v>
      </c>
      <c r="L198" s="107">
        <f t="shared" ref="L198:P198" si="313">SUM(C198:C200)</f>
        <v>175</v>
      </c>
      <c r="M198" s="160">
        <f t="shared" si="313"/>
        <v>113</v>
      </c>
      <c r="N198" s="160">
        <f t="shared" si="313"/>
        <v>104</v>
      </c>
      <c r="O198" s="160">
        <f t="shared" si="313"/>
        <v>124</v>
      </c>
      <c r="P198" s="160">
        <f t="shared" si="313"/>
        <v>159</v>
      </c>
      <c r="Q198" s="160">
        <f t="shared" ref="Q198" si="314">SUM(H198:H200)</f>
        <v>226</v>
      </c>
      <c r="R198" s="160">
        <f t="shared" ref="R198" si="315">SUM(I198:I200)</f>
        <v>38</v>
      </c>
      <c r="S198" s="160">
        <f t="shared" ref="S198" si="316">SUM(J198:J200)</f>
        <v>581</v>
      </c>
      <c r="T198" s="160">
        <f t="shared" ref="T198" si="317">SUM(K198:K200)</f>
        <v>247</v>
      </c>
      <c r="U198" s="232">
        <f t="shared" ref="U198" si="318">AVERAGE(L198:T198)</f>
        <v>196.33333333333334</v>
      </c>
      <c r="V198" s="409"/>
      <c r="W198" s="230"/>
      <c r="X198" s="230"/>
      <c r="Y198" s="230"/>
      <c r="Z198" s="230"/>
      <c r="AA198" s="230"/>
      <c r="AB198" s="230"/>
      <c r="AC198" s="230"/>
      <c r="AD198" s="230"/>
      <c r="AE198" s="230"/>
      <c r="AF198" s="230"/>
      <c r="AG198" s="92"/>
      <c r="AH198" s="92"/>
      <c r="AI198" s="92"/>
      <c r="AJ198" s="92"/>
      <c r="AK198" s="92"/>
      <c r="AL198" s="92"/>
      <c r="AM198" s="92"/>
      <c r="AN198" s="92"/>
      <c r="AO198" s="92"/>
      <c r="AP198" s="92"/>
      <c r="AQ198" s="92"/>
      <c r="AR198" s="231"/>
    </row>
    <row r="199" spans="1:44">
      <c r="A199" s="223">
        <v>43725</v>
      </c>
      <c r="B199" s="224">
        <v>1.59891203703703</v>
      </c>
      <c r="C199" s="408">
        <v>5</v>
      </c>
      <c r="D199" s="226">
        <v>94</v>
      </c>
      <c r="E199" s="226">
        <v>61</v>
      </c>
      <c r="F199" s="226">
        <v>47</v>
      </c>
      <c r="G199" s="226">
        <v>66</v>
      </c>
      <c r="H199" s="226">
        <v>94</v>
      </c>
      <c r="I199" s="226">
        <v>19</v>
      </c>
      <c r="J199" s="226">
        <v>70</v>
      </c>
      <c r="K199" s="226">
        <v>44</v>
      </c>
      <c r="L199" s="107"/>
      <c r="M199" s="160"/>
      <c r="N199" s="160"/>
      <c r="O199" s="160"/>
      <c r="P199" s="160"/>
      <c r="Q199" s="160"/>
      <c r="R199" s="160"/>
      <c r="S199" s="160"/>
      <c r="T199" s="160"/>
      <c r="U199" s="232">
        <f t="shared" ref="U199" si="319">STDEV(L198:T198)/SQRT(COUNT(L198:T198))</f>
        <v>52.577456089933541</v>
      </c>
      <c r="V199" s="409"/>
      <c r="W199" s="230"/>
      <c r="X199" s="230"/>
      <c r="Y199" s="230"/>
      <c r="Z199" s="230"/>
      <c r="AA199" s="230"/>
      <c r="AB199" s="230"/>
      <c r="AC199" s="230"/>
      <c r="AD199" s="230"/>
      <c r="AE199" s="230"/>
      <c r="AF199" s="230"/>
      <c r="AG199" s="92"/>
      <c r="AH199" s="92"/>
      <c r="AI199" s="92"/>
      <c r="AJ199" s="92"/>
      <c r="AK199" s="92"/>
      <c r="AL199" s="92"/>
      <c r="AM199" s="92"/>
      <c r="AN199" s="92"/>
      <c r="AO199" s="92"/>
      <c r="AP199" s="92"/>
      <c r="AQ199" s="92"/>
      <c r="AR199" s="231"/>
    </row>
    <row r="200" spans="1:44">
      <c r="A200" s="223">
        <v>43725</v>
      </c>
      <c r="B200" s="224">
        <v>1.6128009259259199</v>
      </c>
      <c r="C200" s="408">
        <v>68</v>
      </c>
      <c r="D200" s="226">
        <v>5</v>
      </c>
      <c r="E200" s="226">
        <v>3</v>
      </c>
      <c r="F200" s="226">
        <v>9</v>
      </c>
      <c r="G200" s="226">
        <v>79</v>
      </c>
      <c r="H200" s="226">
        <v>107</v>
      </c>
      <c r="I200" s="226">
        <v>17</v>
      </c>
      <c r="J200" s="226">
        <v>23</v>
      </c>
      <c r="K200" s="226">
        <v>197</v>
      </c>
      <c r="L200" s="107"/>
      <c r="M200" s="160"/>
      <c r="N200" s="160"/>
      <c r="O200" s="160"/>
      <c r="P200" s="160"/>
      <c r="Q200" s="160"/>
      <c r="R200" s="160"/>
      <c r="S200" s="160"/>
      <c r="T200" s="160"/>
      <c r="U200" s="232"/>
      <c r="V200" s="409"/>
      <c r="W200" s="230"/>
      <c r="X200" s="230"/>
      <c r="Y200" s="230"/>
      <c r="Z200" s="230"/>
      <c r="AA200" s="230"/>
      <c r="AB200" s="230"/>
      <c r="AC200" s="230"/>
      <c r="AD200" s="230"/>
      <c r="AE200" s="230"/>
      <c r="AF200" s="230"/>
      <c r="AG200" s="92"/>
      <c r="AH200" s="92"/>
      <c r="AI200" s="92"/>
      <c r="AJ200" s="92"/>
      <c r="AK200" s="92"/>
      <c r="AL200" s="92"/>
      <c r="AM200" s="92"/>
      <c r="AN200" s="92"/>
      <c r="AO200" s="92"/>
      <c r="AP200" s="92"/>
      <c r="AQ200" s="92"/>
      <c r="AR200" s="231"/>
    </row>
    <row r="201" spans="1:44">
      <c r="A201" s="223">
        <v>43725</v>
      </c>
      <c r="B201" s="224">
        <v>1.6266898148148099</v>
      </c>
      <c r="C201" s="408">
        <v>124</v>
      </c>
      <c r="D201" s="226">
        <v>0</v>
      </c>
      <c r="E201" s="226">
        <v>214</v>
      </c>
      <c r="F201" s="226">
        <v>19</v>
      </c>
      <c r="G201" s="226">
        <v>20</v>
      </c>
      <c r="H201" s="226">
        <v>169</v>
      </c>
      <c r="I201" s="226">
        <v>21</v>
      </c>
      <c r="J201" s="226">
        <v>27</v>
      </c>
      <c r="K201" s="226">
        <v>1</v>
      </c>
      <c r="L201" s="107">
        <f t="shared" ref="L201:P201" si="320">SUM(C201:C203)</f>
        <v>166</v>
      </c>
      <c r="M201" s="160">
        <f t="shared" si="320"/>
        <v>336</v>
      </c>
      <c r="N201" s="160">
        <f t="shared" si="320"/>
        <v>567</v>
      </c>
      <c r="O201" s="160">
        <f t="shared" si="320"/>
        <v>244</v>
      </c>
      <c r="P201" s="160">
        <f t="shared" si="320"/>
        <v>364</v>
      </c>
      <c r="Q201" s="160">
        <f t="shared" ref="Q201" si="321">SUM(H201:H203)</f>
        <v>201</v>
      </c>
      <c r="R201" s="160">
        <f t="shared" ref="R201" si="322">SUM(I201:I203)</f>
        <v>199</v>
      </c>
      <c r="S201" s="160">
        <f t="shared" ref="S201" si="323">SUM(J201:J203)</f>
        <v>233</v>
      </c>
      <c r="T201" s="160">
        <f t="shared" ref="T201" si="324">SUM(K201:K203)</f>
        <v>406</v>
      </c>
      <c r="U201" s="232">
        <f t="shared" ref="U201" si="325">AVERAGE(L201:T201)</f>
        <v>301.77777777777777</v>
      </c>
      <c r="V201" s="409"/>
      <c r="W201" s="230"/>
      <c r="X201" s="230"/>
      <c r="Y201" s="230"/>
      <c r="Z201" s="230"/>
      <c r="AA201" s="230"/>
      <c r="AB201" s="230"/>
      <c r="AC201" s="230"/>
      <c r="AD201" s="230"/>
      <c r="AE201" s="230"/>
      <c r="AF201" s="230"/>
      <c r="AG201" s="92"/>
      <c r="AH201" s="92"/>
      <c r="AI201" s="92"/>
      <c r="AJ201" s="92"/>
      <c r="AK201" s="92"/>
      <c r="AL201" s="92"/>
      <c r="AM201" s="92"/>
      <c r="AN201" s="92"/>
      <c r="AO201" s="92"/>
      <c r="AP201" s="92"/>
      <c r="AQ201" s="92"/>
      <c r="AR201" s="231"/>
    </row>
    <row r="202" spans="1:44">
      <c r="A202" s="223">
        <v>43725</v>
      </c>
      <c r="B202" s="224">
        <v>1.6405787037037001</v>
      </c>
      <c r="C202" s="408">
        <v>0</v>
      </c>
      <c r="D202" s="226">
        <v>77</v>
      </c>
      <c r="E202" s="226">
        <v>352</v>
      </c>
      <c r="F202" s="226">
        <v>54</v>
      </c>
      <c r="G202" s="226">
        <v>114</v>
      </c>
      <c r="H202" s="226">
        <v>18</v>
      </c>
      <c r="I202" s="226">
        <v>112</v>
      </c>
      <c r="J202" s="226">
        <v>184</v>
      </c>
      <c r="K202" s="226">
        <v>111</v>
      </c>
      <c r="L202" s="107"/>
      <c r="M202" s="160"/>
      <c r="N202" s="160"/>
      <c r="O202" s="160"/>
      <c r="P202" s="160"/>
      <c r="Q202" s="160"/>
      <c r="R202" s="160"/>
      <c r="S202" s="160"/>
      <c r="T202" s="160"/>
      <c r="U202" s="232">
        <f t="shared" ref="U202" si="326">STDEV(L201:T201)/SQRT(COUNT(L201:T201))</f>
        <v>43.055448028539558</v>
      </c>
      <c r="V202" s="409"/>
      <c r="W202" s="230"/>
      <c r="X202" s="230"/>
      <c r="Y202" s="230"/>
      <c r="Z202" s="230"/>
      <c r="AA202" s="230"/>
      <c r="AB202" s="230"/>
      <c r="AC202" s="230"/>
      <c r="AD202" s="230"/>
      <c r="AE202" s="230"/>
      <c r="AF202" s="230"/>
      <c r="AG202" s="92"/>
      <c r="AH202" s="92"/>
      <c r="AI202" s="92"/>
      <c r="AJ202" s="92"/>
      <c r="AK202" s="92"/>
      <c r="AL202" s="92"/>
      <c r="AM202" s="92"/>
      <c r="AN202" s="92"/>
      <c r="AO202" s="92"/>
      <c r="AP202" s="92"/>
      <c r="AQ202" s="92"/>
      <c r="AR202" s="231"/>
    </row>
    <row r="203" spans="1:44">
      <c r="A203" s="223">
        <v>43725</v>
      </c>
      <c r="B203" s="224">
        <v>1.65446759259259</v>
      </c>
      <c r="C203" s="408">
        <v>42</v>
      </c>
      <c r="D203" s="226">
        <v>259</v>
      </c>
      <c r="E203" s="226">
        <v>1</v>
      </c>
      <c r="F203" s="226">
        <v>171</v>
      </c>
      <c r="G203" s="226">
        <v>230</v>
      </c>
      <c r="H203" s="226">
        <v>14</v>
      </c>
      <c r="I203" s="226">
        <v>66</v>
      </c>
      <c r="J203" s="226">
        <v>22</v>
      </c>
      <c r="K203" s="226">
        <v>294</v>
      </c>
      <c r="L203" s="107"/>
      <c r="M203" s="160"/>
      <c r="N203" s="160"/>
      <c r="O203" s="160"/>
      <c r="P203" s="160"/>
      <c r="Q203" s="160"/>
      <c r="R203" s="160"/>
      <c r="S203" s="160"/>
      <c r="T203" s="160"/>
      <c r="U203" s="232"/>
      <c r="V203" s="409"/>
      <c r="W203" s="230"/>
      <c r="X203" s="230"/>
      <c r="Y203" s="230"/>
      <c r="Z203" s="230"/>
      <c r="AA203" s="230"/>
      <c r="AB203" s="230"/>
      <c r="AC203" s="230"/>
      <c r="AD203" s="230"/>
      <c r="AE203" s="230"/>
      <c r="AF203" s="230"/>
      <c r="AG203" s="92"/>
      <c r="AH203" s="92"/>
      <c r="AI203" s="92"/>
      <c r="AJ203" s="92"/>
      <c r="AK203" s="92"/>
      <c r="AL203" s="92"/>
      <c r="AM203" s="92"/>
      <c r="AN203" s="92"/>
      <c r="AO203" s="92"/>
      <c r="AP203" s="92"/>
      <c r="AQ203" s="92"/>
      <c r="AR203" s="231"/>
    </row>
    <row r="204" spans="1:44">
      <c r="A204" s="223">
        <v>43725</v>
      </c>
      <c r="B204" s="224">
        <v>1.66835648148148</v>
      </c>
      <c r="C204" s="408">
        <v>248</v>
      </c>
      <c r="D204" s="226">
        <v>7</v>
      </c>
      <c r="E204" s="226">
        <v>67</v>
      </c>
      <c r="F204" s="226">
        <v>2</v>
      </c>
      <c r="G204" s="226">
        <v>29</v>
      </c>
      <c r="H204" s="226">
        <v>26</v>
      </c>
      <c r="I204" s="226">
        <v>12</v>
      </c>
      <c r="J204" s="226">
        <v>11</v>
      </c>
      <c r="K204" s="226">
        <v>11</v>
      </c>
      <c r="L204" s="107">
        <f t="shared" ref="L204:P204" si="327">SUM(C204:C206)</f>
        <v>846</v>
      </c>
      <c r="M204" s="160">
        <f t="shared" si="327"/>
        <v>210</v>
      </c>
      <c r="N204" s="160">
        <f t="shared" si="327"/>
        <v>624</v>
      </c>
      <c r="O204" s="160">
        <f t="shared" si="327"/>
        <v>239</v>
      </c>
      <c r="P204" s="160">
        <f t="shared" si="327"/>
        <v>257</v>
      </c>
      <c r="Q204" s="160">
        <f t="shared" ref="Q204" si="328">SUM(H204:H206)</f>
        <v>413</v>
      </c>
      <c r="R204" s="160">
        <f t="shared" ref="R204" si="329">SUM(I204:I206)</f>
        <v>256</v>
      </c>
      <c r="S204" s="160">
        <f t="shared" ref="S204" si="330">SUM(J204:J206)</f>
        <v>580</v>
      </c>
      <c r="T204" s="160">
        <f t="shared" ref="T204" si="331">SUM(K204:K206)</f>
        <v>1263</v>
      </c>
      <c r="U204" s="232">
        <f t="shared" ref="U204" si="332">AVERAGE(L204:T204)</f>
        <v>520.88888888888891</v>
      </c>
      <c r="V204" s="409"/>
      <c r="W204" s="230"/>
      <c r="X204" s="230"/>
      <c r="Y204" s="230"/>
      <c r="Z204" s="230"/>
      <c r="AA204" s="230"/>
      <c r="AB204" s="230"/>
      <c r="AC204" s="230"/>
      <c r="AD204" s="230"/>
      <c r="AE204" s="230"/>
      <c r="AF204" s="230"/>
      <c r="AG204" s="92"/>
      <c r="AH204" s="92"/>
      <c r="AI204" s="92"/>
      <c r="AJ204" s="92"/>
      <c r="AK204" s="92"/>
      <c r="AL204" s="92"/>
      <c r="AM204" s="92"/>
      <c r="AN204" s="92"/>
      <c r="AO204" s="92"/>
      <c r="AP204" s="92"/>
      <c r="AQ204" s="92"/>
      <c r="AR204" s="231"/>
    </row>
    <row r="205" spans="1:44">
      <c r="A205" s="223">
        <v>43725</v>
      </c>
      <c r="B205" s="224">
        <v>1.6822453703703699</v>
      </c>
      <c r="C205" s="408">
        <v>369</v>
      </c>
      <c r="D205" s="226">
        <v>0</v>
      </c>
      <c r="E205" s="226">
        <v>112</v>
      </c>
      <c r="F205" s="226">
        <v>46</v>
      </c>
      <c r="G205" s="226">
        <v>13</v>
      </c>
      <c r="H205" s="226">
        <v>30</v>
      </c>
      <c r="I205" s="226">
        <v>15</v>
      </c>
      <c r="J205" s="226">
        <v>323</v>
      </c>
      <c r="K205" s="226">
        <v>10</v>
      </c>
      <c r="L205" s="107"/>
      <c r="M205" s="160"/>
      <c r="N205" s="160"/>
      <c r="O205" s="160"/>
      <c r="P205" s="160"/>
      <c r="Q205" s="160"/>
      <c r="R205" s="160"/>
      <c r="S205" s="160"/>
      <c r="T205" s="160"/>
      <c r="U205" s="232">
        <f t="shared" ref="U205" si="333">STDEV(L204:T204)/SQRT(COUNT(L204:T204))</f>
        <v>117.73964267310363</v>
      </c>
      <c r="V205" s="409"/>
      <c r="W205" s="230"/>
      <c r="X205" s="230"/>
      <c r="Y205" s="230"/>
      <c r="Z205" s="230"/>
      <c r="AA205" s="230"/>
      <c r="AB205" s="230"/>
      <c r="AC205" s="230"/>
      <c r="AD205" s="230"/>
      <c r="AE205" s="230"/>
      <c r="AF205" s="230"/>
      <c r="AG205" s="92"/>
      <c r="AH205" s="92"/>
      <c r="AI205" s="92"/>
      <c r="AJ205" s="92"/>
      <c r="AK205" s="92"/>
      <c r="AL205" s="92"/>
      <c r="AM205" s="92"/>
      <c r="AN205" s="92"/>
      <c r="AO205" s="92"/>
      <c r="AP205" s="92"/>
      <c r="AQ205" s="92"/>
      <c r="AR205" s="231"/>
    </row>
    <row r="206" spans="1:44">
      <c r="A206" s="223">
        <v>43725</v>
      </c>
      <c r="B206" s="224">
        <v>1.6961342592592601</v>
      </c>
      <c r="C206" s="408">
        <v>229</v>
      </c>
      <c r="D206" s="226">
        <v>203</v>
      </c>
      <c r="E206" s="226">
        <v>445</v>
      </c>
      <c r="F206" s="226">
        <v>191</v>
      </c>
      <c r="G206" s="226">
        <v>215</v>
      </c>
      <c r="H206" s="226">
        <v>357</v>
      </c>
      <c r="I206" s="226">
        <v>229</v>
      </c>
      <c r="J206" s="226">
        <v>246</v>
      </c>
      <c r="K206" s="226">
        <v>1242</v>
      </c>
      <c r="L206" s="107"/>
      <c r="M206" s="160"/>
      <c r="N206" s="160"/>
      <c r="O206" s="160"/>
      <c r="P206" s="160"/>
      <c r="Q206" s="160"/>
      <c r="R206" s="160"/>
      <c r="S206" s="160"/>
      <c r="T206" s="160"/>
      <c r="U206" s="232"/>
      <c r="V206" s="409"/>
      <c r="W206" s="230"/>
      <c r="X206" s="230"/>
      <c r="Y206" s="230"/>
      <c r="Z206" s="230"/>
      <c r="AA206" s="230"/>
      <c r="AB206" s="230"/>
      <c r="AC206" s="230"/>
      <c r="AD206" s="230"/>
      <c r="AE206" s="230"/>
      <c r="AF206" s="230"/>
      <c r="AG206" s="92"/>
      <c r="AH206" s="92"/>
      <c r="AI206" s="92"/>
      <c r="AJ206" s="92"/>
      <c r="AK206" s="92"/>
      <c r="AL206" s="92"/>
      <c r="AM206" s="92"/>
      <c r="AN206" s="92"/>
      <c r="AO206" s="92"/>
      <c r="AP206" s="92"/>
      <c r="AQ206" s="92"/>
      <c r="AR206" s="231"/>
    </row>
    <row r="207" spans="1:44">
      <c r="A207" s="223">
        <v>43725</v>
      </c>
      <c r="B207" s="224">
        <v>1.71002314814814</v>
      </c>
      <c r="C207" s="408">
        <v>11</v>
      </c>
      <c r="D207" s="226">
        <v>460</v>
      </c>
      <c r="E207" s="226">
        <v>18</v>
      </c>
      <c r="F207" s="226">
        <v>150</v>
      </c>
      <c r="G207" s="226">
        <v>10</v>
      </c>
      <c r="H207" s="226">
        <v>30</v>
      </c>
      <c r="I207" s="226">
        <v>147</v>
      </c>
      <c r="J207" s="226">
        <v>103</v>
      </c>
      <c r="K207" s="226">
        <v>123</v>
      </c>
      <c r="L207" s="107">
        <f t="shared" ref="L207:P207" si="334">SUM(C207:C209)</f>
        <v>139</v>
      </c>
      <c r="M207" s="160">
        <f t="shared" si="334"/>
        <v>571</v>
      </c>
      <c r="N207" s="160">
        <f t="shared" si="334"/>
        <v>766</v>
      </c>
      <c r="O207" s="160">
        <f t="shared" si="334"/>
        <v>219</v>
      </c>
      <c r="P207" s="160">
        <f t="shared" si="334"/>
        <v>162</v>
      </c>
      <c r="Q207" s="160">
        <f t="shared" ref="Q207" si="335">SUM(H207:H209)</f>
        <v>300</v>
      </c>
      <c r="R207" s="160">
        <f t="shared" ref="R207" si="336">SUM(I207:I209)</f>
        <v>170</v>
      </c>
      <c r="S207" s="160">
        <f t="shared" ref="S207" si="337">SUM(J207:J209)</f>
        <v>147</v>
      </c>
      <c r="T207" s="160">
        <f t="shared" ref="T207" si="338">SUM(K207:K209)</f>
        <v>376</v>
      </c>
      <c r="U207" s="232">
        <f t="shared" ref="U207" si="339">AVERAGE(L207:T207)</f>
        <v>316.66666666666669</v>
      </c>
      <c r="V207" s="409"/>
      <c r="W207" s="230"/>
      <c r="X207" s="230"/>
      <c r="Y207" s="230"/>
      <c r="Z207" s="230"/>
      <c r="AA207" s="230"/>
      <c r="AB207" s="230"/>
      <c r="AC207" s="230"/>
      <c r="AD207" s="230"/>
      <c r="AE207" s="230"/>
      <c r="AF207" s="230"/>
      <c r="AG207" s="92"/>
      <c r="AH207" s="92"/>
      <c r="AI207" s="92"/>
      <c r="AJ207" s="92"/>
      <c r="AK207" s="92"/>
      <c r="AL207" s="92"/>
      <c r="AM207" s="92"/>
      <c r="AN207" s="92"/>
      <c r="AO207" s="92"/>
      <c r="AP207" s="92"/>
      <c r="AQ207" s="92"/>
      <c r="AR207" s="231"/>
    </row>
    <row r="208" spans="1:44">
      <c r="A208" s="223">
        <v>43725</v>
      </c>
      <c r="B208" s="224">
        <v>1.72391203703704</v>
      </c>
      <c r="C208" s="408">
        <v>5</v>
      </c>
      <c r="D208" s="226">
        <v>85</v>
      </c>
      <c r="E208" s="226">
        <v>141</v>
      </c>
      <c r="F208" s="226">
        <v>1</v>
      </c>
      <c r="G208" s="226">
        <v>120</v>
      </c>
      <c r="H208" s="226">
        <v>236</v>
      </c>
      <c r="I208" s="226">
        <v>21</v>
      </c>
      <c r="J208" s="226">
        <v>13</v>
      </c>
      <c r="K208" s="226">
        <v>221</v>
      </c>
      <c r="L208" s="107"/>
      <c r="M208" s="160"/>
      <c r="N208" s="160"/>
      <c r="O208" s="160"/>
      <c r="P208" s="160"/>
      <c r="Q208" s="160"/>
      <c r="R208" s="160"/>
      <c r="S208" s="160"/>
      <c r="T208" s="160"/>
      <c r="U208" s="232">
        <f t="shared" ref="U208" si="340">STDEV(L207:T207)/SQRT(COUNT(L207:T207))</f>
        <v>73.191909085332341</v>
      </c>
      <c r="V208" s="409"/>
      <c r="W208" s="230"/>
      <c r="X208" s="230"/>
      <c r="Y208" s="230"/>
      <c r="Z208" s="230"/>
      <c r="AA208" s="230"/>
      <c r="AB208" s="230"/>
      <c r="AC208" s="230"/>
      <c r="AD208" s="230"/>
      <c r="AE208" s="230"/>
      <c r="AF208" s="230"/>
      <c r="AG208" s="92"/>
      <c r="AH208" s="92"/>
      <c r="AI208" s="92"/>
      <c r="AJ208" s="92"/>
      <c r="AK208" s="92"/>
      <c r="AL208" s="92"/>
      <c r="AM208" s="92"/>
      <c r="AN208" s="92"/>
      <c r="AO208" s="92"/>
      <c r="AP208" s="92"/>
      <c r="AQ208" s="92"/>
      <c r="AR208" s="231"/>
    </row>
    <row r="209" spans="1:44">
      <c r="A209" s="223">
        <v>43725</v>
      </c>
      <c r="B209" s="224">
        <v>1.7378009259259199</v>
      </c>
      <c r="C209" s="408">
        <v>123</v>
      </c>
      <c r="D209" s="226">
        <v>26</v>
      </c>
      <c r="E209" s="226">
        <v>607</v>
      </c>
      <c r="F209" s="226">
        <v>68</v>
      </c>
      <c r="G209" s="226">
        <v>32</v>
      </c>
      <c r="H209" s="226">
        <v>34</v>
      </c>
      <c r="I209" s="226">
        <v>2</v>
      </c>
      <c r="J209" s="226">
        <v>31</v>
      </c>
      <c r="K209" s="226">
        <v>32</v>
      </c>
      <c r="L209" s="107"/>
      <c r="M209" s="160"/>
      <c r="N209" s="160"/>
      <c r="O209" s="160"/>
      <c r="P209" s="160"/>
      <c r="Q209" s="160"/>
      <c r="R209" s="160"/>
      <c r="S209" s="160"/>
      <c r="T209" s="160"/>
      <c r="U209" s="232"/>
      <c r="V209" s="409"/>
      <c r="W209" s="230"/>
      <c r="X209" s="230"/>
      <c r="Y209" s="230"/>
      <c r="Z209" s="230"/>
      <c r="AA209" s="230"/>
      <c r="AB209" s="230"/>
      <c r="AC209" s="230"/>
      <c r="AD209" s="230"/>
      <c r="AE209" s="230"/>
      <c r="AF209" s="230"/>
      <c r="AG209" s="92"/>
      <c r="AH209" s="92"/>
      <c r="AI209" s="92"/>
      <c r="AJ209" s="92"/>
      <c r="AK209" s="92"/>
      <c r="AL209" s="92"/>
      <c r="AM209" s="92"/>
      <c r="AN209" s="92"/>
      <c r="AO209" s="92"/>
      <c r="AP209" s="92"/>
      <c r="AQ209" s="92"/>
      <c r="AR209" s="231"/>
    </row>
    <row r="210" spans="1:44">
      <c r="A210" s="233">
        <v>43725</v>
      </c>
      <c r="B210" s="234">
        <v>1.7516898148148099</v>
      </c>
      <c r="C210" s="408">
        <v>43</v>
      </c>
      <c r="D210" s="226">
        <v>16</v>
      </c>
      <c r="E210" s="226">
        <v>23</v>
      </c>
      <c r="F210" s="226">
        <v>61</v>
      </c>
      <c r="G210" s="226">
        <v>108</v>
      </c>
      <c r="H210" s="226">
        <v>14</v>
      </c>
      <c r="I210" s="226">
        <v>13</v>
      </c>
      <c r="J210" s="226">
        <v>203</v>
      </c>
      <c r="K210" s="226">
        <v>231</v>
      </c>
      <c r="L210" s="107">
        <f t="shared" ref="L210:P210" si="341">SUM(C210:C212)</f>
        <v>334</v>
      </c>
      <c r="M210" s="160">
        <f t="shared" si="341"/>
        <v>116</v>
      </c>
      <c r="N210" s="160">
        <f t="shared" si="341"/>
        <v>851</v>
      </c>
      <c r="O210" s="160">
        <f t="shared" si="341"/>
        <v>226</v>
      </c>
      <c r="P210" s="160">
        <f t="shared" si="341"/>
        <v>393</v>
      </c>
      <c r="Q210" s="160">
        <f t="shared" ref="Q210" si="342">SUM(H210:H212)</f>
        <v>185</v>
      </c>
      <c r="R210" s="160">
        <f t="shared" ref="R210" si="343">SUM(I210:I212)</f>
        <v>189</v>
      </c>
      <c r="S210" s="160">
        <f t="shared" ref="S210" si="344">SUM(J210:J212)</f>
        <v>449</v>
      </c>
      <c r="T210" s="160">
        <f t="shared" ref="T210" si="345">SUM(K210:K212)</f>
        <v>443</v>
      </c>
      <c r="U210" s="232">
        <f t="shared" ref="U210" si="346">AVERAGE(L210:T210)</f>
        <v>354</v>
      </c>
      <c r="V210" s="409"/>
      <c r="W210" s="230"/>
      <c r="X210" s="230"/>
      <c r="Y210" s="230"/>
      <c r="Z210" s="230"/>
      <c r="AA210" s="230"/>
      <c r="AB210" s="230"/>
      <c r="AC210" s="230"/>
      <c r="AD210" s="230"/>
      <c r="AE210" s="230"/>
      <c r="AF210" s="230"/>
      <c r="AG210" s="92"/>
      <c r="AH210" s="92"/>
      <c r="AI210" s="92"/>
      <c r="AJ210" s="92"/>
      <c r="AK210" s="92"/>
      <c r="AL210" s="92"/>
      <c r="AM210" s="92"/>
      <c r="AN210" s="92"/>
      <c r="AO210" s="92"/>
      <c r="AP210" s="92"/>
      <c r="AQ210" s="92"/>
      <c r="AR210" s="231"/>
    </row>
    <row r="211" spans="1:44">
      <c r="A211" s="233">
        <v>43725</v>
      </c>
      <c r="B211" s="234">
        <v>1.7655787037037001</v>
      </c>
      <c r="C211" s="408">
        <v>38</v>
      </c>
      <c r="D211" s="226">
        <v>19</v>
      </c>
      <c r="E211" s="226">
        <v>516</v>
      </c>
      <c r="F211" s="226">
        <v>130</v>
      </c>
      <c r="G211" s="226">
        <v>154</v>
      </c>
      <c r="H211" s="226">
        <v>101</v>
      </c>
      <c r="I211" s="226">
        <v>67</v>
      </c>
      <c r="J211" s="226">
        <v>191</v>
      </c>
      <c r="K211" s="226">
        <v>29</v>
      </c>
      <c r="L211" s="107"/>
      <c r="M211" s="160"/>
      <c r="N211" s="160"/>
      <c r="O211" s="160"/>
      <c r="P211" s="160"/>
      <c r="Q211" s="160"/>
      <c r="R211" s="160"/>
      <c r="S211" s="160"/>
      <c r="T211" s="160"/>
      <c r="U211" s="232">
        <f t="shared" ref="U211" si="347">STDEV(L210:T210)/SQRT(COUNT(L210:T210))</f>
        <v>74.039216335368891</v>
      </c>
      <c r="V211" s="409"/>
      <c r="W211" s="230"/>
      <c r="X211" s="230"/>
      <c r="Y211" s="230"/>
      <c r="Z211" s="230"/>
      <c r="AA211" s="230"/>
      <c r="AB211" s="230"/>
      <c r="AC211" s="230"/>
      <c r="AD211" s="230"/>
      <c r="AE211" s="230"/>
      <c r="AF211" s="230"/>
      <c r="AG211" s="92"/>
      <c r="AH211" s="92"/>
      <c r="AI211" s="92"/>
      <c r="AJ211" s="92"/>
      <c r="AK211" s="92"/>
      <c r="AL211" s="92"/>
      <c r="AM211" s="92"/>
      <c r="AN211" s="92"/>
      <c r="AO211" s="92"/>
      <c r="AP211" s="92"/>
      <c r="AQ211" s="92"/>
      <c r="AR211" s="231"/>
    </row>
    <row r="212" spans="1:44">
      <c r="A212" s="233">
        <v>43725</v>
      </c>
      <c r="B212" s="234">
        <v>1.77946759259259</v>
      </c>
      <c r="C212" s="408">
        <v>253</v>
      </c>
      <c r="D212" s="226">
        <v>81</v>
      </c>
      <c r="E212" s="226">
        <v>312</v>
      </c>
      <c r="F212" s="226">
        <v>35</v>
      </c>
      <c r="G212" s="226">
        <v>131</v>
      </c>
      <c r="H212" s="226">
        <v>70</v>
      </c>
      <c r="I212" s="226">
        <v>109</v>
      </c>
      <c r="J212" s="226">
        <v>55</v>
      </c>
      <c r="K212" s="226">
        <v>183</v>
      </c>
      <c r="L212" s="107"/>
      <c r="M212" s="160"/>
      <c r="N212" s="160"/>
      <c r="O212" s="160"/>
      <c r="P212" s="160"/>
      <c r="Q212" s="160"/>
      <c r="R212" s="160"/>
      <c r="S212" s="160"/>
      <c r="T212" s="160"/>
      <c r="U212" s="232"/>
      <c r="V212" s="409"/>
      <c r="W212" s="230"/>
      <c r="X212" s="230"/>
      <c r="Y212" s="230"/>
      <c r="Z212" s="230"/>
      <c r="AA212" s="230"/>
      <c r="AB212" s="230"/>
      <c r="AC212" s="230"/>
      <c r="AD212" s="230"/>
      <c r="AE212" s="230"/>
      <c r="AF212" s="230"/>
      <c r="AG212" s="92"/>
      <c r="AH212" s="92"/>
      <c r="AI212" s="92"/>
      <c r="AJ212" s="92"/>
      <c r="AK212" s="92"/>
      <c r="AL212" s="92"/>
      <c r="AM212" s="92"/>
      <c r="AN212" s="92"/>
      <c r="AO212" s="92"/>
      <c r="AP212" s="92"/>
      <c r="AQ212" s="92"/>
      <c r="AR212" s="231"/>
    </row>
    <row r="213" spans="1:44">
      <c r="A213" s="233">
        <v>43725</v>
      </c>
      <c r="B213" s="234">
        <v>1.79335648148148</v>
      </c>
      <c r="C213" s="408">
        <v>147</v>
      </c>
      <c r="D213" s="226">
        <v>60</v>
      </c>
      <c r="E213" s="226">
        <v>245</v>
      </c>
      <c r="F213" s="226">
        <v>80</v>
      </c>
      <c r="G213" s="226">
        <v>174</v>
      </c>
      <c r="H213" s="226">
        <v>7</v>
      </c>
      <c r="I213" s="226">
        <v>28</v>
      </c>
      <c r="J213" s="226">
        <v>393</v>
      </c>
      <c r="K213" s="226">
        <v>197</v>
      </c>
      <c r="L213" s="107">
        <f t="shared" ref="L213:P213" si="348">SUM(C213:C215)</f>
        <v>825</v>
      </c>
      <c r="M213" s="160">
        <f t="shared" si="348"/>
        <v>662</v>
      </c>
      <c r="N213" s="160">
        <f t="shared" si="348"/>
        <v>1147</v>
      </c>
      <c r="O213" s="160">
        <f t="shared" si="348"/>
        <v>278</v>
      </c>
      <c r="P213" s="160">
        <f t="shared" si="348"/>
        <v>537</v>
      </c>
      <c r="Q213" s="160">
        <f t="shared" ref="Q213" si="349">SUM(H213:H215)</f>
        <v>259</v>
      </c>
      <c r="R213" s="160">
        <f t="shared" ref="R213" si="350">SUM(I213:I215)</f>
        <v>184</v>
      </c>
      <c r="S213" s="160">
        <f t="shared" ref="S213" si="351">SUM(J213:J215)</f>
        <v>1730</v>
      </c>
      <c r="T213" s="160">
        <f t="shared" ref="T213" si="352">SUM(K213:K215)</f>
        <v>424</v>
      </c>
      <c r="U213" s="232">
        <f t="shared" ref="U213" si="353">AVERAGE(L213:T213)</f>
        <v>671.77777777777783</v>
      </c>
      <c r="V213" s="409"/>
      <c r="W213" s="230"/>
      <c r="X213" s="230"/>
      <c r="Y213" s="230"/>
      <c r="Z213" s="230"/>
      <c r="AA213" s="230"/>
      <c r="AB213" s="230"/>
      <c r="AC213" s="230"/>
      <c r="AD213" s="230"/>
      <c r="AE213" s="230"/>
      <c r="AF213" s="230"/>
      <c r="AG213" s="92"/>
      <c r="AH213" s="92"/>
      <c r="AI213" s="92"/>
      <c r="AJ213" s="92"/>
      <c r="AK213" s="92"/>
      <c r="AL213" s="92"/>
      <c r="AM213" s="92"/>
      <c r="AN213" s="92"/>
      <c r="AO213" s="92"/>
      <c r="AP213" s="92"/>
      <c r="AQ213" s="92"/>
      <c r="AR213" s="231"/>
    </row>
    <row r="214" spans="1:44">
      <c r="A214" s="233">
        <v>43725</v>
      </c>
      <c r="B214" s="234">
        <v>1.8072453703703699</v>
      </c>
      <c r="C214" s="408">
        <v>280</v>
      </c>
      <c r="D214" s="226">
        <v>165</v>
      </c>
      <c r="E214" s="226">
        <v>546</v>
      </c>
      <c r="F214" s="226">
        <v>126</v>
      </c>
      <c r="G214" s="226">
        <v>317</v>
      </c>
      <c r="H214" s="226">
        <v>171</v>
      </c>
      <c r="I214" s="226">
        <v>5</v>
      </c>
      <c r="J214" s="226">
        <v>967</v>
      </c>
      <c r="K214" s="226">
        <v>121</v>
      </c>
      <c r="L214" s="107"/>
      <c r="M214" s="160"/>
      <c r="N214" s="160"/>
      <c r="O214" s="160"/>
      <c r="P214" s="160"/>
      <c r="Q214" s="160"/>
      <c r="R214" s="160"/>
      <c r="S214" s="160"/>
      <c r="T214" s="160"/>
      <c r="U214" s="232">
        <f t="shared" ref="U214" si="354">STDEV(L213:T213)/SQRT(COUNT(L213:T213))</f>
        <v>167.17321171781495</v>
      </c>
      <c r="V214" s="409"/>
      <c r="W214" s="230"/>
      <c r="X214" s="230"/>
      <c r="Y214" s="230"/>
      <c r="Z214" s="230"/>
      <c r="AA214" s="230"/>
      <c r="AB214" s="230"/>
      <c r="AC214" s="230"/>
      <c r="AD214" s="230"/>
      <c r="AE214" s="230"/>
      <c r="AF214" s="230"/>
      <c r="AG214" s="92"/>
      <c r="AH214" s="92"/>
      <c r="AI214" s="92"/>
      <c r="AJ214" s="92"/>
      <c r="AK214" s="92"/>
      <c r="AL214" s="92"/>
      <c r="AM214" s="92"/>
      <c r="AN214" s="92"/>
      <c r="AO214" s="92"/>
      <c r="AP214" s="92"/>
      <c r="AQ214" s="92"/>
      <c r="AR214" s="231"/>
    </row>
    <row r="215" spans="1:44">
      <c r="A215" s="233">
        <v>43725</v>
      </c>
      <c r="B215" s="234">
        <v>1.8211342592592601</v>
      </c>
      <c r="C215" s="408">
        <v>398</v>
      </c>
      <c r="D215" s="226">
        <v>437</v>
      </c>
      <c r="E215" s="226">
        <v>356</v>
      </c>
      <c r="F215" s="226">
        <v>72</v>
      </c>
      <c r="G215" s="226">
        <v>46</v>
      </c>
      <c r="H215" s="226">
        <v>81</v>
      </c>
      <c r="I215" s="226">
        <v>151</v>
      </c>
      <c r="J215" s="226">
        <v>370</v>
      </c>
      <c r="K215" s="226">
        <v>106</v>
      </c>
      <c r="L215" s="107"/>
      <c r="M215" s="160"/>
      <c r="N215" s="160"/>
      <c r="O215" s="160"/>
      <c r="P215" s="160"/>
      <c r="Q215" s="160"/>
      <c r="R215" s="160"/>
      <c r="S215" s="160"/>
      <c r="T215" s="160"/>
      <c r="U215" s="232"/>
      <c r="V215" s="409"/>
      <c r="W215" s="230"/>
      <c r="X215" s="230"/>
      <c r="Y215" s="230"/>
      <c r="Z215" s="230"/>
      <c r="AA215" s="230"/>
      <c r="AB215" s="230"/>
      <c r="AC215" s="230"/>
      <c r="AD215" s="230"/>
      <c r="AE215" s="230"/>
      <c r="AF215" s="230"/>
      <c r="AG215" s="92"/>
      <c r="AH215" s="92"/>
      <c r="AI215" s="92"/>
      <c r="AJ215" s="92"/>
      <c r="AK215" s="92"/>
      <c r="AL215" s="92"/>
      <c r="AM215" s="92"/>
      <c r="AN215" s="92"/>
      <c r="AO215" s="92"/>
      <c r="AP215" s="92"/>
      <c r="AQ215" s="92"/>
      <c r="AR215" s="231"/>
    </row>
    <row r="216" spans="1:44">
      <c r="A216" s="233">
        <v>43725</v>
      </c>
      <c r="B216" s="234">
        <v>1.83502314814815</v>
      </c>
      <c r="C216" s="408">
        <v>193</v>
      </c>
      <c r="D216" s="226">
        <v>84</v>
      </c>
      <c r="E216" s="226">
        <v>334</v>
      </c>
      <c r="F216" s="226">
        <v>150</v>
      </c>
      <c r="G216" s="226">
        <v>180</v>
      </c>
      <c r="H216" s="226">
        <v>69</v>
      </c>
      <c r="I216" s="226">
        <v>460</v>
      </c>
      <c r="J216" s="226">
        <v>5</v>
      </c>
      <c r="K216" s="226">
        <v>87</v>
      </c>
      <c r="L216" s="107">
        <f t="shared" ref="L216:P216" si="355">SUM(C216:C218)</f>
        <v>283</v>
      </c>
      <c r="M216" s="160">
        <f t="shared" si="355"/>
        <v>136</v>
      </c>
      <c r="N216" s="160">
        <f t="shared" si="355"/>
        <v>801</v>
      </c>
      <c r="O216" s="160">
        <f t="shared" si="355"/>
        <v>628</v>
      </c>
      <c r="P216" s="160">
        <f t="shared" si="355"/>
        <v>358</v>
      </c>
      <c r="Q216" s="160">
        <f t="shared" ref="Q216" si="356">SUM(H216:H218)</f>
        <v>240</v>
      </c>
      <c r="R216" s="160">
        <f t="shared" ref="R216" si="357">SUM(I216:I218)</f>
        <v>500</v>
      </c>
      <c r="S216" s="160">
        <f t="shared" ref="S216" si="358">SUM(J216:J218)</f>
        <v>385</v>
      </c>
      <c r="T216" s="160">
        <f t="shared" ref="T216" si="359">SUM(K216:K218)</f>
        <v>523</v>
      </c>
      <c r="U216" s="232">
        <f t="shared" ref="U216" si="360">AVERAGE(L216:T216)</f>
        <v>428.22222222222223</v>
      </c>
      <c r="V216" s="409"/>
      <c r="W216" s="230"/>
      <c r="X216" s="230"/>
      <c r="Y216" s="230"/>
      <c r="Z216" s="230"/>
      <c r="AA216" s="230"/>
      <c r="AB216" s="230"/>
      <c r="AC216" s="230"/>
      <c r="AD216" s="230"/>
      <c r="AE216" s="230"/>
      <c r="AF216" s="230"/>
      <c r="AG216" s="92"/>
      <c r="AH216" s="92"/>
      <c r="AI216" s="92"/>
      <c r="AJ216" s="92"/>
      <c r="AK216" s="92"/>
      <c r="AL216" s="92"/>
      <c r="AM216" s="92"/>
      <c r="AN216" s="92"/>
      <c r="AO216" s="92"/>
      <c r="AP216" s="92"/>
      <c r="AQ216" s="92"/>
      <c r="AR216" s="231"/>
    </row>
    <row r="217" spans="1:44">
      <c r="A217" s="233">
        <v>43725</v>
      </c>
      <c r="B217" s="234">
        <v>1.84891203703703</v>
      </c>
      <c r="C217" s="408">
        <v>79</v>
      </c>
      <c r="D217" s="226">
        <v>31</v>
      </c>
      <c r="E217" s="226">
        <v>22</v>
      </c>
      <c r="F217" s="226">
        <v>175</v>
      </c>
      <c r="G217" s="226">
        <v>33</v>
      </c>
      <c r="H217" s="226">
        <v>131</v>
      </c>
      <c r="I217" s="226">
        <v>29</v>
      </c>
      <c r="J217" s="226">
        <v>39</v>
      </c>
      <c r="K217" s="226">
        <v>101</v>
      </c>
      <c r="L217" s="107"/>
      <c r="M217" s="160"/>
      <c r="N217" s="160"/>
      <c r="O217" s="160"/>
      <c r="P217" s="160"/>
      <c r="Q217" s="160"/>
      <c r="R217" s="160"/>
      <c r="S217" s="160"/>
      <c r="T217" s="160"/>
      <c r="U217" s="232">
        <f t="shared" ref="U217" si="361">STDEV(L216:T216)/SQRT(COUNT(L216:T216))</f>
        <v>68.89198021737802</v>
      </c>
      <c r="V217" s="409"/>
      <c r="W217" s="230"/>
      <c r="X217" s="230"/>
      <c r="Y217" s="230"/>
      <c r="Z217" s="230"/>
      <c r="AA217" s="230"/>
      <c r="AB217" s="230"/>
      <c r="AC217" s="230"/>
      <c r="AD217" s="230"/>
      <c r="AE217" s="230"/>
      <c r="AF217" s="230"/>
      <c r="AG217" s="92"/>
      <c r="AH217" s="92"/>
      <c r="AI217" s="92"/>
      <c r="AJ217" s="92"/>
      <c r="AK217" s="92"/>
      <c r="AL217" s="92"/>
      <c r="AM217" s="92"/>
      <c r="AN217" s="92"/>
      <c r="AO217" s="92"/>
      <c r="AP217" s="92"/>
      <c r="AQ217" s="92"/>
      <c r="AR217" s="231"/>
    </row>
    <row r="218" spans="1:44">
      <c r="A218" s="233">
        <v>43725</v>
      </c>
      <c r="B218" s="234">
        <v>1.8628009259259199</v>
      </c>
      <c r="C218" s="408">
        <v>11</v>
      </c>
      <c r="D218" s="226">
        <v>21</v>
      </c>
      <c r="E218" s="226">
        <v>445</v>
      </c>
      <c r="F218" s="226">
        <v>303</v>
      </c>
      <c r="G218" s="226">
        <v>145</v>
      </c>
      <c r="H218" s="226">
        <v>40</v>
      </c>
      <c r="I218" s="226">
        <v>11</v>
      </c>
      <c r="J218" s="226">
        <v>341</v>
      </c>
      <c r="K218" s="226">
        <v>335</v>
      </c>
      <c r="L218" s="107"/>
      <c r="M218" s="160"/>
      <c r="N218" s="160"/>
      <c r="O218" s="160"/>
      <c r="P218" s="160"/>
      <c r="Q218" s="160"/>
      <c r="R218" s="160"/>
      <c r="S218" s="160"/>
      <c r="T218" s="160"/>
      <c r="U218" s="232"/>
      <c r="V218" s="409"/>
      <c r="W218" s="230"/>
      <c r="X218" s="230"/>
      <c r="Y218" s="230"/>
      <c r="Z218" s="230"/>
      <c r="AA218" s="230"/>
      <c r="AB218" s="230"/>
      <c r="AC218" s="230"/>
      <c r="AD218" s="230"/>
      <c r="AE218" s="230"/>
      <c r="AF218" s="230"/>
      <c r="AG218" s="92"/>
      <c r="AH218" s="92"/>
      <c r="AI218" s="92"/>
      <c r="AJ218" s="92"/>
      <c r="AK218" s="92"/>
      <c r="AL218" s="92"/>
      <c r="AM218" s="92"/>
      <c r="AN218" s="92"/>
      <c r="AO218" s="92"/>
      <c r="AP218" s="92"/>
      <c r="AQ218" s="92"/>
      <c r="AR218" s="231"/>
    </row>
    <row r="219" spans="1:44">
      <c r="A219" s="233">
        <v>43725</v>
      </c>
      <c r="B219" s="234">
        <v>1.8766898148148099</v>
      </c>
      <c r="C219" s="408">
        <v>105</v>
      </c>
      <c r="D219" s="226">
        <v>41</v>
      </c>
      <c r="E219" s="226">
        <v>437</v>
      </c>
      <c r="F219" s="226">
        <v>71</v>
      </c>
      <c r="G219" s="226">
        <v>21</v>
      </c>
      <c r="H219" s="226">
        <v>37</v>
      </c>
      <c r="I219" s="226">
        <v>141</v>
      </c>
      <c r="J219" s="226">
        <v>51</v>
      </c>
      <c r="K219" s="226">
        <v>219</v>
      </c>
      <c r="L219" s="107">
        <f t="shared" ref="L219:P219" si="362">SUM(C219:C221)</f>
        <v>405</v>
      </c>
      <c r="M219" s="160">
        <f t="shared" si="362"/>
        <v>93</v>
      </c>
      <c r="N219" s="160">
        <f t="shared" si="362"/>
        <v>853</v>
      </c>
      <c r="O219" s="160">
        <f t="shared" si="362"/>
        <v>400</v>
      </c>
      <c r="P219" s="160">
        <f t="shared" si="362"/>
        <v>154</v>
      </c>
      <c r="Q219" s="160">
        <f t="shared" ref="Q219" si="363">SUM(H219:H221)</f>
        <v>145</v>
      </c>
      <c r="R219" s="160">
        <f t="shared" ref="R219" si="364">SUM(I219:I221)</f>
        <v>204</v>
      </c>
      <c r="S219" s="160">
        <f t="shared" ref="S219" si="365">SUM(J219:J221)</f>
        <v>341</v>
      </c>
      <c r="T219" s="160">
        <f t="shared" ref="T219" si="366">SUM(K219:K221)</f>
        <v>343</v>
      </c>
      <c r="U219" s="232">
        <f t="shared" ref="U219" si="367">AVERAGE(L219:T219)</f>
        <v>326.44444444444446</v>
      </c>
      <c r="V219" s="409"/>
      <c r="W219" s="230"/>
      <c r="X219" s="230"/>
      <c r="Y219" s="230"/>
      <c r="Z219" s="230"/>
      <c r="AA219" s="230"/>
      <c r="AB219" s="230"/>
      <c r="AC219" s="230"/>
      <c r="AD219" s="230"/>
      <c r="AE219" s="230"/>
      <c r="AF219" s="230"/>
      <c r="AG219" s="92"/>
      <c r="AH219" s="92"/>
      <c r="AI219" s="92"/>
      <c r="AJ219" s="92"/>
      <c r="AK219" s="92"/>
      <c r="AL219" s="92"/>
      <c r="AM219" s="92"/>
      <c r="AN219" s="92"/>
      <c r="AO219" s="92"/>
      <c r="AP219" s="92"/>
      <c r="AQ219" s="92"/>
      <c r="AR219" s="231"/>
    </row>
    <row r="220" spans="1:44">
      <c r="A220" s="233">
        <v>43725</v>
      </c>
      <c r="B220" s="234">
        <v>1.8905787037037001</v>
      </c>
      <c r="C220" s="408">
        <v>209</v>
      </c>
      <c r="D220" s="226">
        <v>29</v>
      </c>
      <c r="E220" s="226">
        <v>286</v>
      </c>
      <c r="F220" s="226">
        <v>183</v>
      </c>
      <c r="G220" s="226">
        <v>59</v>
      </c>
      <c r="H220" s="226">
        <v>103</v>
      </c>
      <c r="I220" s="226">
        <v>4</v>
      </c>
      <c r="J220" s="226">
        <v>210</v>
      </c>
      <c r="K220" s="226">
        <v>8</v>
      </c>
      <c r="L220" s="107"/>
      <c r="M220" s="160"/>
      <c r="N220" s="160"/>
      <c r="O220" s="160"/>
      <c r="P220" s="160"/>
      <c r="Q220" s="160"/>
      <c r="R220" s="160"/>
      <c r="S220" s="160"/>
      <c r="T220" s="160"/>
      <c r="U220" s="232">
        <f t="shared" ref="U220" si="368">STDEV(L219:T219)/SQRT(COUNT(L219:T219))</f>
        <v>76.510368053964342</v>
      </c>
      <c r="V220" s="409"/>
      <c r="W220" s="230"/>
      <c r="X220" s="230"/>
      <c r="Y220" s="230"/>
      <c r="Z220" s="230"/>
      <c r="AA220" s="230"/>
      <c r="AB220" s="230"/>
      <c r="AC220" s="230"/>
      <c r="AD220" s="230"/>
      <c r="AE220" s="230"/>
      <c r="AF220" s="230"/>
      <c r="AG220" s="92"/>
      <c r="AH220" s="92"/>
      <c r="AI220" s="92"/>
      <c r="AJ220" s="92"/>
      <c r="AK220" s="92"/>
      <c r="AL220" s="92"/>
      <c r="AM220" s="92"/>
      <c r="AN220" s="92"/>
      <c r="AO220" s="92"/>
      <c r="AP220" s="92"/>
      <c r="AQ220" s="92"/>
      <c r="AR220" s="231"/>
    </row>
    <row r="221" spans="1:44">
      <c r="A221" s="233">
        <v>43725</v>
      </c>
      <c r="B221" s="234">
        <v>1.90446759259259</v>
      </c>
      <c r="C221" s="408">
        <v>91</v>
      </c>
      <c r="D221" s="226">
        <v>23</v>
      </c>
      <c r="E221" s="226">
        <v>130</v>
      </c>
      <c r="F221" s="226">
        <v>146</v>
      </c>
      <c r="G221" s="226">
        <v>74</v>
      </c>
      <c r="H221" s="226">
        <v>5</v>
      </c>
      <c r="I221" s="226">
        <v>59</v>
      </c>
      <c r="J221" s="226">
        <v>80</v>
      </c>
      <c r="K221" s="226">
        <v>116</v>
      </c>
      <c r="L221" s="107"/>
      <c r="M221" s="160"/>
      <c r="N221" s="160"/>
      <c r="O221" s="160"/>
      <c r="P221" s="160"/>
      <c r="Q221" s="160"/>
      <c r="R221" s="160"/>
      <c r="S221" s="160"/>
      <c r="T221" s="160"/>
      <c r="U221" s="232"/>
      <c r="V221" s="409"/>
      <c r="W221" s="230"/>
      <c r="X221" s="230"/>
      <c r="Y221" s="230"/>
      <c r="Z221" s="230"/>
      <c r="AA221" s="230"/>
      <c r="AB221" s="230"/>
      <c r="AC221" s="230"/>
      <c r="AD221" s="230"/>
      <c r="AE221" s="230"/>
      <c r="AF221" s="230"/>
      <c r="AG221" s="92"/>
      <c r="AH221" s="92"/>
      <c r="AI221" s="92"/>
      <c r="AJ221" s="92"/>
      <c r="AK221" s="92"/>
      <c r="AL221" s="92"/>
      <c r="AM221" s="92"/>
      <c r="AN221" s="92"/>
      <c r="AO221" s="92"/>
      <c r="AP221" s="92"/>
      <c r="AQ221" s="92"/>
      <c r="AR221" s="231"/>
    </row>
    <row r="222" spans="1:44">
      <c r="A222" s="233">
        <v>43725</v>
      </c>
      <c r="B222" s="234">
        <v>1.91835648148148</v>
      </c>
      <c r="C222" s="408">
        <v>14</v>
      </c>
      <c r="D222" s="226">
        <v>70</v>
      </c>
      <c r="E222" s="226">
        <v>219</v>
      </c>
      <c r="F222" s="226">
        <v>225</v>
      </c>
      <c r="G222" s="226">
        <v>201</v>
      </c>
      <c r="H222" s="226">
        <v>125</v>
      </c>
      <c r="I222" s="226">
        <v>95</v>
      </c>
      <c r="J222" s="226">
        <v>457</v>
      </c>
      <c r="K222" s="226">
        <v>273</v>
      </c>
      <c r="L222" s="107">
        <f t="shared" ref="L222:P222" si="369">SUM(C222:C224)</f>
        <v>79</v>
      </c>
      <c r="M222" s="160">
        <f t="shared" si="369"/>
        <v>98</v>
      </c>
      <c r="N222" s="160">
        <f t="shared" si="369"/>
        <v>751</v>
      </c>
      <c r="O222" s="160">
        <f t="shared" si="369"/>
        <v>643</v>
      </c>
      <c r="P222" s="160">
        <f t="shared" si="369"/>
        <v>361</v>
      </c>
      <c r="Q222" s="160">
        <f t="shared" ref="Q222" si="370">SUM(H222:H224)</f>
        <v>220</v>
      </c>
      <c r="R222" s="160">
        <f t="shared" ref="R222" si="371">SUM(I222:I224)</f>
        <v>344</v>
      </c>
      <c r="S222" s="160">
        <f t="shared" ref="S222" si="372">SUM(J222:J224)</f>
        <v>898</v>
      </c>
      <c r="T222" s="160">
        <f t="shared" ref="T222" si="373">SUM(K222:K224)</f>
        <v>494</v>
      </c>
      <c r="U222" s="232">
        <f t="shared" ref="U222" si="374">AVERAGE(L222:T222)</f>
        <v>432</v>
      </c>
      <c r="V222" s="409"/>
      <c r="W222" s="230"/>
      <c r="X222" s="230"/>
      <c r="Y222" s="230"/>
      <c r="Z222" s="230"/>
      <c r="AA222" s="230"/>
      <c r="AB222" s="230"/>
      <c r="AC222" s="230"/>
      <c r="AD222" s="230"/>
      <c r="AE222" s="230"/>
      <c r="AF222" s="230"/>
      <c r="AG222" s="92"/>
      <c r="AH222" s="92"/>
      <c r="AI222" s="92"/>
      <c r="AJ222" s="92"/>
      <c r="AK222" s="92"/>
      <c r="AL222" s="92"/>
      <c r="AM222" s="92"/>
      <c r="AN222" s="92"/>
      <c r="AO222" s="92"/>
      <c r="AP222" s="92"/>
      <c r="AQ222" s="92"/>
      <c r="AR222" s="231"/>
    </row>
    <row r="223" spans="1:44">
      <c r="A223" s="233">
        <v>43725</v>
      </c>
      <c r="B223" s="234">
        <v>1.9322453703703699</v>
      </c>
      <c r="C223" s="408">
        <v>61</v>
      </c>
      <c r="D223" s="226">
        <v>12</v>
      </c>
      <c r="E223" s="226">
        <v>331</v>
      </c>
      <c r="F223" s="226">
        <v>247</v>
      </c>
      <c r="G223" s="226">
        <v>5</v>
      </c>
      <c r="H223" s="226">
        <v>75</v>
      </c>
      <c r="I223" s="226">
        <v>193</v>
      </c>
      <c r="J223" s="226">
        <v>175</v>
      </c>
      <c r="K223" s="226">
        <v>130</v>
      </c>
      <c r="L223" s="107"/>
      <c r="M223" s="160"/>
      <c r="N223" s="160"/>
      <c r="O223" s="160"/>
      <c r="P223" s="160"/>
      <c r="Q223" s="160"/>
      <c r="R223" s="160"/>
      <c r="S223" s="160"/>
      <c r="T223" s="160"/>
      <c r="U223" s="232">
        <f t="shared" ref="U223" si="375">STDEV(L222:T222)/SQRT(COUNT(L222:T222))</f>
        <v>95.827970864461065</v>
      </c>
      <c r="V223" s="409"/>
      <c r="W223" s="230"/>
      <c r="X223" s="230"/>
      <c r="Y223" s="230"/>
      <c r="Z223" s="230"/>
      <c r="AA223" s="230"/>
      <c r="AB223" s="230"/>
      <c r="AC223" s="230"/>
      <c r="AD223" s="230"/>
      <c r="AE223" s="230"/>
      <c r="AF223" s="230"/>
      <c r="AG223" s="92"/>
      <c r="AH223" s="92"/>
      <c r="AI223" s="92"/>
      <c r="AJ223" s="92"/>
      <c r="AK223" s="92"/>
      <c r="AL223" s="92"/>
      <c r="AM223" s="92"/>
      <c r="AN223" s="92"/>
      <c r="AO223" s="92"/>
      <c r="AP223" s="92"/>
      <c r="AQ223" s="92"/>
      <c r="AR223" s="231"/>
    </row>
    <row r="224" spans="1:44">
      <c r="A224" s="233">
        <v>43725</v>
      </c>
      <c r="B224" s="234">
        <v>1.9461342592592601</v>
      </c>
      <c r="C224" s="408">
        <v>4</v>
      </c>
      <c r="D224" s="226">
        <v>16</v>
      </c>
      <c r="E224" s="226">
        <v>201</v>
      </c>
      <c r="F224" s="226">
        <v>171</v>
      </c>
      <c r="G224" s="226">
        <v>155</v>
      </c>
      <c r="H224" s="226">
        <v>20</v>
      </c>
      <c r="I224" s="226">
        <v>56</v>
      </c>
      <c r="J224" s="226">
        <v>266</v>
      </c>
      <c r="K224" s="226">
        <v>91</v>
      </c>
      <c r="L224" s="107"/>
      <c r="M224" s="160"/>
      <c r="N224" s="160"/>
      <c r="O224" s="160"/>
      <c r="P224" s="160"/>
      <c r="Q224" s="160"/>
      <c r="R224" s="160"/>
      <c r="S224" s="160"/>
      <c r="T224" s="160"/>
      <c r="U224" s="232"/>
      <c r="V224" s="409"/>
      <c r="W224" s="230"/>
      <c r="X224" s="230"/>
      <c r="Y224" s="230"/>
      <c r="Z224" s="230"/>
      <c r="AA224" s="230"/>
      <c r="AB224" s="230"/>
      <c r="AC224" s="230"/>
      <c r="AD224" s="230"/>
      <c r="AE224" s="230"/>
      <c r="AF224" s="230"/>
      <c r="AG224" s="92"/>
      <c r="AH224" s="92"/>
      <c r="AI224" s="92"/>
      <c r="AJ224" s="92"/>
      <c r="AK224" s="92"/>
      <c r="AL224" s="92"/>
      <c r="AM224" s="92"/>
      <c r="AN224" s="92"/>
      <c r="AO224" s="92"/>
      <c r="AP224" s="92"/>
      <c r="AQ224" s="92"/>
      <c r="AR224" s="231"/>
    </row>
    <row r="225" spans="1:44">
      <c r="A225" s="233">
        <v>43725</v>
      </c>
      <c r="B225" s="234">
        <v>1.96002314814815</v>
      </c>
      <c r="C225" s="408">
        <v>167</v>
      </c>
      <c r="D225" s="226">
        <v>63</v>
      </c>
      <c r="E225" s="226">
        <v>283</v>
      </c>
      <c r="F225" s="226">
        <v>65</v>
      </c>
      <c r="G225" s="226">
        <v>32</v>
      </c>
      <c r="H225" s="226">
        <v>15</v>
      </c>
      <c r="I225" s="226">
        <v>220</v>
      </c>
      <c r="J225" s="226">
        <v>149</v>
      </c>
      <c r="K225" s="226">
        <v>342</v>
      </c>
      <c r="L225" s="107">
        <f t="shared" ref="L225:P225" si="376">SUM(C225:C227)</f>
        <v>452</v>
      </c>
      <c r="M225" s="160">
        <f t="shared" si="376"/>
        <v>505</v>
      </c>
      <c r="N225" s="160">
        <f t="shared" si="376"/>
        <v>606</v>
      </c>
      <c r="O225" s="160">
        <f t="shared" si="376"/>
        <v>225</v>
      </c>
      <c r="P225" s="160">
        <f t="shared" si="376"/>
        <v>473</v>
      </c>
      <c r="Q225" s="160">
        <f t="shared" ref="Q225" si="377">SUM(H225:H227)</f>
        <v>177</v>
      </c>
      <c r="R225" s="160">
        <f t="shared" ref="R225" si="378">SUM(I225:I227)</f>
        <v>252</v>
      </c>
      <c r="S225" s="160">
        <f t="shared" ref="S225" si="379">SUM(J225:J227)</f>
        <v>1334</v>
      </c>
      <c r="T225" s="160">
        <f t="shared" ref="T225" si="380">SUM(K225:K227)</f>
        <v>1368</v>
      </c>
      <c r="U225" s="232">
        <f t="shared" ref="U225" si="381">AVERAGE(L225:T225)</f>
        <v>599.11111111111109</v>
      </c>
      <c r="V225" s="409"/>
      <c r="W225" s="230"/>
      <c r="X225" s="230"/>
      <c r="Y225" s="230"/>
      <c r="Z225" s="230"/>
      <c r="AA225" s="230"/>
      <c r="AB225" s="230"/>
      <c r="AC225" s="230"/>
      <c r="AD225" s="230"/>
      <c r="AE225" s="230"/>
      <c r="AF225" s="230"/>
      <c r="AG225" s="92"/>
      <c r="AH225" s="92"/>
      <c r="AI225" s="92"/>
      <c r="AJ225" s="92"/>
      <c r="AK225" s="92"/>
      <c r="AL225" s="92"/>
      <c r="AM225" s="92"/>
      <c r="AN225" s="92"/>
      <c r="AO225" s="92"/>
      <c r="AP225" s="92"/>
      <c r="AQ225" s="92"/>
      <c r="AR225" s="231"/>
    </row>
    <row r="226" spans="1:44">
      <c r="A226" s="233">
        <v>43725</v>
      </c>
      <c r="B226" s="234">
        <v>1.97391203703703</v>
      </c>
      <c r="C226" s="408">
        <v>24</v>
      </c>
      <c r="D226" s="226">
        <v>361</v>
      </c>
      <c r="E226" s="226">
        <v>84</v>
      </c>
      <c r="F226" s="226">
        <v>122</v>
      </c>
      <c r="G226" s="226">
        <v>354</v>
      </c>
      <c r="H226" s="226">
        <v>18</v>
      </c>
      <c r="I226" s="226">
        <v>19</v>
      </c>
      <c r="J226" s="226">
        <v>782</v>
      </c>
      <c r="K226" s="226">
        <v>247</v>
      </c>
      <c r="L226" s="107"/>
      <c r="M226" s="160"/>
      <c r="N226" s="160"/>
      <c r="O226" s="160"/>
      <c r="P226" s="160"/>
      <c r="Q226" s="160"/>
      <c r="R226" s="160"/>
      <c r="S226" s="160"/>
      <c r="T226" s="160"/>
      <c r="U226" s="232">
        <f t="shared" ref="U226" si="382">STDEV(L225:T225)/SQRT(COUNT(L225:T225))</f>
        <v>149.82975936082744</v>
      </c>
      <c r="V226" s="409"/>
      <c r="W226" s="230"/>
      <c r="X226" s="230"/>
      <c r="Y226" s="230"/>
      <c r="Z226" s="230"/>
      <c r="AA226" s="230"/>
      <c r="AB226" s="230"/>
      <c r="AC226" s="230"/>
      <c r="AD226" s="230"/>
      <c r="AE226" s="230"/>
      <c r="AF226" s="230"/>
      <c r="AG226" s="92"/>
      <c r="AH226" s="92"/>
      <c r="AI226" s="92"/>
      <c r="AJ226" s="92"/>
      <c r="AK226" s="92"/>
      <c r="AL226" s="92"/>
      <c r="AM226" s="92"/>
      <c r="AN226" s="92"/>
      <c r="AO226" s="92"/>
      <c r="AP226" s="92"/>
      <c r="AQ226" s="92"/>
      <c r="AR226" s="231"/>
    </row>
    <row r="227" spans="1:44">
      <c r="A227" s="233">
        <v>43725</v>
      </c>
      <c r="B227" s="234">
        <v>1.9878009259259199</v>
      </c>
      <c r="C227" s="408">
        <v>261</v>
      </c>
      <c r="D227" s="226">
        <v>81</v>
      </c>
      <c r="E227" s="226">
        <v>239</v>
      </c>
      <c r="F227" s="226">
        <v>38</v>
      </c>
      <c r="G227" s="226">
        <v>87</v>
      </c>
      <c r="H227" s="226">
        <v>144</v>
      </c>
      <c r="I227" s="226">
        <v>13</v>
      </c>
      <c r="J227" s="226">
        <v>403</v>
      </c>
      <c r="K227" s="226">
        <v>779</v>
      </c>
      <c r="L227" s="107"/>
      <c r="M227" s="160"/>
      <c r="N227" s="160"/>
      <c r="O227" s="160"/>
      <c r="P227" s="160"/>
      <c r="Q227" s="160"/>
      <c r="R227" s="160"/>
      <c r="S227" s="160"/>
      <c r="T227" s="160"/>
      <c r="U227" s="232"/>
      <c r="V227" s="409"/>
      <c r="W227" s="230"/>
      <c r="X227" s="230"/>
      <c r="Y227" s="230"/>
      <c r="Z227" s="230"/>
      <c r="AA227" s="230"/>
      <c r="AB227" s="230"/>
      <c r="AC227" s="230"/>
      <c r="AD227" s="230"/>
      <c r="AE227" s="230"/>
      <c r="AF227" s="230"/>
      <c r="AG227" s="92"/>
      <c r="AH227" s="92"/>
      <c r="AI227" s="92"/>
      <c r="AJ227" s="92"/>
      <c r="AK227" s="92"/>
      <c r="AL227" s="92"/>
      <c r="AM227" s="92"/>
      <c r="AN227" s="92"/>
      <c r="AO227" s="92"/>
      <c r="AP227" s="92"/>
      <c r="AQ227" s="92"/>
      <c r="AR227" s="231"/>
    </row>
    <row r="228" spans="1:44">
      <c r="A228" s="233">
        <v>43726</v>
      </c>
      <c r="B228" s="234">
        <v>2.001689814814815</v>
      </c>
      <c r="C228" s="408">
        <v>284</v>
      </c>
      <c r="D228" s="226">
        <v>3</v>
      </c>
      <c r="E228" s="226">
        <v>481</v>
      </c>
      <c r="F228" s="226">
        <v>83</v>
      </c>
      <c r="G228" s="226">
        <v>14</v>
      </c>
      <c r="H228" s="226">
        <v>261</v>
      </c>
      <c r="I228" s="226">
        <v>8</v>
      </c>
      <c r="J228" s="226">
        <v>314</v>
      </c>
      <c r="K228" s="226">
        <v>275</v>
      </c>
      <c r="L228" s="107">
        <f t="shared" ref="L228:P228" si="383">SUM(C228:C230)</f>
        <v>776</v>
      </c>
      <c r="M228" s="160">
        <f t="shared" si="383"/>
        <v>24</v>
      </c>
      <c r="N228" s="160">
        <f t="shared" si="383"/>
        <v>1344</v>
      </c>
      <c r="O228" s="160">
        <f t="shared" si="383"/>
        <v>147</v>
      </c>
      <c r="P228" s="160">
        <f t="shared" si="383"/>
        <v>310</v>
      </c>
      <c r="Q228" s="160">
        <f t="shared" ref="Q228" si="384">SUM(H228:H230)</f>
        <v>323</v>
      </c>
      <c r="R228" s="160">
        <f t="shared" ref="R228" si="385">SUM(I228:I230)</f>
        <v>132</v>
      </c>
      <c r="S228" s="160">
        <f t="shared" ref="S228" si="386">SUM(J228:J230)</f>
        <v>581</v>
      </c>
      <c r="T228" s="160">
        <f t="shared" ref="T228" si="387">SUM(K228:K230)</f>
        <v>683</v>
      </c>
      <c r="U228" s="232">
        <f t="shared" ref="U228" si="388">AVERAGE(L228:T228)</f>
        <v>480</v>
      </c>
      <c r="V228" s="409"/>
      <c r="W228" s="230"/>
      <c r="X228" s="230"/>
      <c r="Y228" s="230"/>
      <c r="Z228" s="230"/>
      <c r="AA228" s="230"/>
      <c r="AB228" s="230"/>
      <c r="AC228" s="230"/>
      <c r="AD228" s="230"/>
      <c r="AE228" s="230"/>
      <c r="AF228" s="230"/>
      <c r="AG228" s="92"/>
      <c r="AH228" s="92"/>
      <c r="AI228" s="92"/>
      <c r="AJ228" s="92"/>
      <c r="AK228" s="92"/>
      <c r="AL228" s="92"/>
      <c r="AM228" s="92"/>
      <c r="AN228" s="92"/>
      <c r="AO228" s="92"/>
      <c r="AP228" s="92"/>
      <c r="AQ228" s="92"/>
      <c r="AR228" s="231"/>
    </row>
    <row r="229" spans="1:44">
      <c r="A229" s="233">
        <v>43726</v>
      </c>
      <c r="B229" s="234">
        <v>2.0155787037036998</v>
      </c>
      <c r="C229" s="408">
        <v>415</v>
      </c>
      <c r="D229" s="226">
        <v>16</v>
      </c>
      <c r="E229" s="226">
        <v>785</v>
      </c>
      <c r="F229" s="226">
        <v>30</v>
      </c>
      <c r="G229" s="226">
        <v>154</v>
      </c>
      <c r="H229" s="226">
        <v>46</v>
      </c>
      <c r="I229" s="226">
        <v>8</v>
      </c>
      <c r="J229" s="226">
        <v>17</v>
      </c>
      <c r="K229" s="226">
        <v>336</v>
      </c>
      <c r="L229" s="107"/>
      <c r="M229" s="160"/>
      <c r="N229" s="160"/>
      <c r="O229" s="160"/>
      <c r="P229" s="160"/>
      <c r="Q229" s="160"/>
      <c r="R229" s="160"/>
      <c r="S229" s="160"/>
      <c r="T229" s="160"/>
      <c r="U229" s="232">
        <f t="shared" ref="U229" si="389">STDEV(L228:T228)/SQRT(COUNT(L228:T228))</f>
        <v>138.3935611861252</v>
      </c>
      <c r="V229" s="409"/>
      <c r="W229" s="230"/>
      <c r="X229" s="230"/>
      <c r="Y229" s="230"/>
      <c r="Z229" s="230"/>
      <c r="AA229" s="230"/>
      <c r="AB229" s="230"/>
      <c r="AC229" s="230"/>
      <c r="AD229" s="230"/>
      <c r="AE229" s="230"/>
      <c r="AF229" s="230"/>
      <c r="AG229" s="92"/>
      <c r="AH229" s="92"/>
      <c r="AI229" s="92"/>
      <c r="AJ229" s="92"/>
      <c r="AK229" s="92"/>
      <c r="AL229" s="92"/>
      <c r="AM229" s="92"/>
      <c r="AN229" s="92"/>
      <c r="AO229" s="92"/>
      <c r="AP229" s="92"/>
      <c r="AQ229" s="92"/>
      <c r="AR229" s="231"/>
    </row>
    <row r="230" spans="1:44">
      <c r="A230" s="233">
        <v>43726</v>
      </c>
      <c r="B230" s="234">
        <v>2.02946759259259</v>
      </c>
      <c r="C230" s="408">
        <v>77</v>
      </c>
      <c r="D230" s="226">
        <v>5</v>
      </c>
      <c r="E230" s="226">
        <v>78</v>
      </c>
      <c r="F230" s="226">
        <v>34</v>
      </c>
      <c r="G230" s="226">
        <v>142</v>
      </c>
      <c r="H230" s="226">
        <v>16</v>
      </c>
      <c r="I230" s="226">
        <v>116</v>
      </c>
      <c r="J230" s="226">
        <v>250</v>
      </c>
      <c r="K230" s="226">
        <v>72</v>
      </c>
      <c r="L230" s="107"/>
      <c r="M230" s="160"/>
      <c r="N230" s="160"/>
      <c r="O230" s="160"/>
      <c r="P230" s="160"/>
      <c r="Q230" s="160"/>
      <c r="R230" s="160"/>
      <c r="S230" s="160"/>
      <c r="T230" s="160"/>
      <c r="U230" s="232"/>
      <c r="V230" s="409"/>
      <c r="W230" s="230"/>
      <c r="X230" s="230"/>
      <c r="Y230" s="230"/>
      <c r="Z230" s="230"/>
      <c r="AA230" s="230"/>
      <c r="AB230" s="230"/>
      <c r="AC230" s="230"/>
      <c r="AD230" s="230"/>
      <c r="AE230" s="230"/>
      <c r="AF230" s="230"/>
      <c r="AG230" s="92"/>
      <c r="AH230" s="92"/>
      <c r="AI230" s="92"/>
      <c r="AJ230" s="92"/>
      <c r="AK230" s="92"/>
      <c r="AL230" s="92"/>
      <c r="AM230" s="92"/>
      <c r="AN230" s="92"/>
      <c r="AO230" s="92"/>
      <c r="AP230" s="92"/>
      <c r="AQ230" s="92"/>
      <c r="AR230" s="231"/>
    </row>
    <row r="231" spans="1:44">
      <c r="A231" s="233">
        <v>43726</v>
      </c>
      <c r="B231" s="234">
        <v>2.0433564814814802</v>
      </c>
      <c r="C231" s="408">
        <v>4</v>
      </c>
      <c r="D231" s="226">
        <v>73</v>
      </c>
      <c r="E231" s="226">
        <v>355</v>
      </c>
      <c r="F231" s="226">
        <v>172</v>
      </c>
      <c r="G231" s="226">
        <v>21</v>
      </c>
      <c r="H231" s="226">
        <v>50</v>
      </c>
      <c r="I231" s="226">
        <v>104</v>
      </c>
      <c r="J231" s="226">
        <v>32</v>
      </c>
      <c r="K231" s="226">
        <v>15</v>
      </c>
      <c r="L231" s="107">
        <f t="shared" ref="L231:P231" si="390">SUM(C231:C233)</f>
        <v>141</v>
      </c>
      <c r="M231" s="160">
        <f t="shared" si="390"/>
        <v>239</v>
      </c>
      <c r="N231" s="160">
        <f t="shared" si="390"/>
        <v>1069</v>
      </c>
      <c r="O231" s="160">
        <f t="shared" si="390"/>
        <v>672</v>
      </c>
      <c r="P231" s="160">
        <f t="shared" si="390"/>
        <v>312</v>
      </c>
      <c r="Q231" s="160">
        <f t="shared" ref="Q231" si="391">SUM(H231:H233)</f>
        <v>295</v>
      </c>
      <c r="R231" s="160">
        <f t="shared" ref="R231" si="392">SUM(I231:I233)</f>
        <v>543</v>
      </c>
      <c r="S231" s="160">
        <f t="shared" ref="S231" si="393">SUM(J231:J233)</f>
        <v>784</v>
      </c>
      <c r="T231" s="160">
        <f t="shared" ref="T231" si="394">SUM(K231:K233)</f>
        <v>222</v>
      </c>
      <c r="U231" s="232">
        <f t="shared" ref="U231" si="395">AVERAGE(L231:T231)</f>
        <v>475.22222222222223</v>
      </c>
      <c r="V231" s="409"/>
      <c r="W231" s="230"/>
      <c r="X231" s="230"/>
      <c r="Y231" s="230"/>
      <c r="Z231" s="230"/>
      <c r="AA231" s="230"/>
      <c r="AB231" s="230"/>
      <c r="AC231" s="230"/>
      <c r="AD231" s="230"/>
      <c r="AE231" s="230"/>
      <c r="AF231" s="230"/>
      <c r="AG231" s="92"/>
      <c r="AH231" s="92"/>
      <c r="AI231" s="92"/>
      <c r="AJ231" s="92"/>
      <c r="AK231" s="92"/>
      <c r="AL231" s="92"/>
      <c r="AM231" s="92"/>
      <c r="AN231" s="92"/>
      <c r="AO231" s="92"/>
      <c r="AP231" s="92"/>
      <c r="AQ231" s="92"/>
      <c r="AR231" s="231"/>
    </row>
    <row r="232" spans="1:44">
      <c r="A232" s="233">
        <v>43726</v>
      </c>
      <c r="B232" s="234">
        <v>2.0572453703703699</v>
      </c>
      <c r="C232" s="408">
        <v>4</v>
      </c>
      <c r="D232" s="226">
        <v>146</v>
      </c>
      <c r="E232" s="226">
        <v>180</v>
      </c>
      <c r="F232" s="226">
        <v>374</v>
      </c>
      <c r="G232" s="226">
        <v>21</v>
      </c>
      <c r="H232" s="226">
        <v>140</v>
      </c>
      <c r="I232" s="226">
        <v>180</v>
      </c>
      <c r="J232" s="226">
        <v>179</v>
      </c>
      <c r="K232" s="226">
        <v>66</v>
      </c>
      <c r="L232" s="107"/>
      <c r="M232" s="160"/>
      <c r="N232" s="160"/>
      <c r="O232" s="160"/>
      <c r="P232" s="160"/>
      <c r="Q232" s="160"/>
      <c r="R232" s="160"/>
      <c r="S232" s="160"/>
      <c r="T232" s="160"/>
      <c r="U232" s="232">
        <f t="shared" ref="U232" si="396">STDEV(L231:T231)/SQRT(COUNT(L231:T231))</f>
        <v>104.21529235430772</v>
      </c>
      <c r="V232" s="409"/>
      <c r="W232" s="230"/>
      <c r="X232" s="230"/>
      <c r="Y232" s="230"/>
      <c r="Z232" s="230"/>
      <c r="AA232" s="230"/>
      <c r="AB232" s="230"/>
      <c r="AC232" s="230"/>
      <c r="AD232" s="230"/>
      <c r="AE232" s="230"/>
      <c r="AF232" s="230"/>
      <c r="AG232" s="92"/>
      <c r="AH232" s="92"/>
      <c r="AI232" s="92"/>
      <c r="AJ232" s="92"/>
      <c r="AK232" s="92"/>
      <c r="AL232" s="92"/>
      <c r="AM232" s="92"/>
      <c r="AN232" s="92"/>
      <c r="AO232" s="92"/>
      <c r="AP232" s="92"/>
      <c r="AQ232" s="92"/>
      <c r="AR232" s="231"/>
    </row>
    <row r="233" spans="1:44">
      <c r="A233" s="233">
        <v>43726</v>
      </c>
      <c r="B233" s="234">
        <v>2.0711342592592601</v>
      </c>
      <c r="C233" s="408">
        <v>133</v>
      </c>
      <c r="D233" s="226">
        <v>20</v>
      </c>
      <c r="E233" s="226">
        <v>534</v>
      </c>
      <c r="F233" s="226">
        <v>126</v>
      </c>
      <c r="G233" s="226">
        <v>270</v>
      </c>
      <c r="H233" s="226">
        <v>105</v>
      </c>
      <c r="I233" s="226">
        <v>259</v>
      </c>
      <c r="J233" s="226">
        <v>573</v>
      </c>
      <c r="K233" s="226">
        <v>141</v>
      </c>
      <c r="L233" s="107"/>
      <c r="M233" s="160"/>
      <c r="N233" s="160"/>
      <c r="O233" s="160"/>
      <c r="P233" s="160"/>
      <c r="Q233" s="160"/>
      <c r="R233" s="160"/>
      <c r="S233" s="160"/>
      <c r="T233" s="160"/>
      <c r="U233" s="232"/>
      <c r="V233" s="409"/>
      <c r="W233" s="230"/>
      <c r="X233" s="230"/>
      <c r="Y233" s="230"/>
      <c r="Z233" s="230"/>
      <c r="AA233" s="230"/>
      <c r="AB233" s="230"/>
      <c r="AC233" s="230"/>
      <c r="AD233" s="230"/>
      <c r="AE233" s="230"/>
      <c r="AF233" s="230"/>
      <c r="AG233" s="92"/>
      <c r="AH233" s="92"/>
      <c r="AI233" s="92"/>
      <c r="AJ233" s="92"/>
      <c r="AK233" s="92"/>
      <c r="AL233" s="92"/>
      <c r="AM233" s="92"/>
      <c r="AN233" s="92"/>
      <c r="AO233" s="92"/>
      <c r="AP233" s="92"/>
      <c r="AQ233" s="92"/>
      <c r="AR233" s="231"/>
    </row>
    <row r="234" spans="1:44">
      <c r="A234" s="233">
        <v>43726</v>
      </c>
      <c r="B234" s="234">
        <v>2.0850231481481498</v>
      </c>
      <c r="C234" s="408">
        <v>113</v>
      </c>
      <c r="D234" s="226">
        <v>53</v>
      </c>
      <c r="E234" s="226">
        <v>176</v>
      </c>
      <c r="F234" s="226">
        <v>33</v>
      </c>
      <c r="G234" s="226">
        <v>181</v>
      </c>
      <c r="H234" s="226">
        <v>16</v>
      </c>
      <c r="I234" s="226">
        <v>122</v>
      </c>
      <c r="J234" s="226">
        <v>18</v>
      </c>
      <c r="K234" s="226">
        <v>44</v>
      </c>
      <c r="L234" s="107">
        <f t="shared" ref="L234:P234" si="397">SUM(C234:C236)</f>
        <v>122</v>
      </c>
      <c r="M234" s="160">
        <f t="shared" si="397"/>
        <v>544</v>
      </c>
      <c r="N234" s="160">
        <f t="shared" si="397"/>
        <v>648</v>
      </c>
      <c r="O234" s="160">
        <f t="shared" si="397"/>
        <v>393</v>
      </c>
      <c r="P234" s="160">
        <f t="shared" si="397"/>
        <v>420</v>
      </c>
      <c r="Q234" s="160">
        <f t="shared" ref="Q234" si="398">SUM(H234:H236)</f>
        <v>357</v>
      </c>
      <c r="R234" s="160">
        <f t="shared" ref="R234" si="399">SUM(I234:I236)</f>
        <v>179</v>
      </c>
      <c r="S234" s="160">
        <f t="shared" ref="S234" si="400">SUM(J234:J236)</f>
        <v>744</v>
      </c>
      <c r="T234" s="160">
        <f t="shared" ref="T234" si="401">SUM(K234:K236)</f>
        <v>434</v>
      </c>
      <c r="U234" s="232">
        <f t="shared" ref="U234" si="402">AVERAGE(L234:T234)</f>
        <v>426.77777777777777</v>
      </c>
      <c r="V234" s="409"/>
      <c r="W234" s="230"/>
      <c r="X234" s="230"/>
      <c r="Y234" s="230"/>
      <c r="Z234" s="230"/>
      <c r="AA234" s="230"/>
      <c r="AB234" s="230"/>
      <c r="AC234" s="230"/>
      <c r="AD234" s="230"/>
      <c r="AE234" s="230"/>
      <c r="AF234" s="230"/>
      <c r="AG234" s="92"/>
      <c r="AH234" s="92"/>
      <c r="AI234" s="92"/>
      <c r="AJ234" s="92"/>
      <c r="AK234" s="92"/>
      <c r="AL234" s="92"/>
      <c r="AM234" s="92"/>
      <c r="AN234" s="92"/>
      <c r="AO234" s="92"/>
      <c r="AP234" s="92"/>
      <c r="AQ234" s="92"/>
      <c r="AR234" s="231"/>
    </row>
    <row r="235" spans="1:44">
      <c r="A235" s="233">
        <v>43726</v>
      </c>
      <c r="B235" s="234">
        <v>2.0989120370370302</v>
      </c>
      <c r="C235" s="408">
        <v>4</v>
      </c>
      <c r="D235" s="226">
        <v>26</v>
      </c>
      <c r="E235" s="226">
        <v>169</v>
      </c>
      <c r="F235" s="226">
        <v>8</v>
      </c>
      <c r="G235" s="226">
        <v>108</v>
      </c>
      <c r="H235" s="226">
        <v>200</v>
      </c>
      <c r="I235" s="226">
        <v>29</v>
      </c>
      <c r="J235" s="226">
        <v>459</v>
      </c>
      <c r="K235" s="226">
        <v>353</v>
      </c>
      <c r="L235" s="107"/>
      <c r="M235" s="160"/>
      <c r="N235" s="160"/>
      <c r="O235" s="160"/>
      <c r="P235" s="160"/>
      <c r="Q235" s="160"/>
      <c r="R235" s="160"/>
      <c r="S235" s="160"/>
      <c r="T235" s="160"/>
      <c r="U235" s="232">
        <f t="shared" ref="U235" si="403">STDEV(L234:T234)/SQRT(COUNT(L234:T234))</f>
        <v>67.051136741084449</v>
      </c>
      <c r="V235" s="409"/>
      <c r="W235" s="230"/>
      <c r="X235" s="230"/>
      <c r="Y235" s="230"/>
      <c r="Z235" s="230"/>
      <c r="AA235" s="230"/>
      <c r="AB235" s="230"/>
      <c r="AC235" s="230"/>
      <c r="AD235" s="230"/>
      <c r="AE235" s="230"/>
      <c r="AF235" s="230"/>
      <c r="AG235" s="92"/>
      <c r="AH235" s="92"/>
      <c r="AI235" s="92"/>
      <c r="AJ235" s="92"/>
      <c r="AK235" s="92"/>
      <c r="AL235" s="92"/>
      <c r="AM235" s="92"/>
      <c r="AN235" s="92"/>
      <c r="AO235" s="92"/>
      <c r="AP235" s="92"/>
      <c r="AQ235" s="92"/>
      <c r="AR235" s="231"/>
    </row>
    <row r="236" spans="1:44">
      <c r="A236" s="233">
        <v>43726</v>
      </c>
      <c r="B236" s="234">
        <v>2.1128009259259199</v>
      </c>
      <c r="C236" s="408">
        <v>5</v>
      </c>
      <c r="D236" s="226">
        <v>465</v>
      </c>
      <c r="E236" s="226">
        <v>303</v>
      </c>
      <c r="F236" s="226">
        <v>352</v>
      </c>
      <c r="G236" s="226">
        <v>131</v>
      </c>
      <c r="H236" s="226">
        <v>141</v>
      </c>
      <c r="I236" s="226">
        <v>28</v>
      </c>
      <c r="J236" s="226">
        <v>267</v>
      </c>
      <c r="K236" s="226">
        <v>37</v>
      </c>
      <c r="L236" s="107"/>
      <c r="M236" s="160"/>
      <c r="N236" s="160"/>
      <c r="O236" s="160"/>
      <c r="P236" s="160"/>
      <c r="Q236" s="160"/>
      <c r="R236" s="160"/>
      <c r="S236" s="160"/>
      <c r="T236" s="160"/>
      <c r="U236" s="232"/>
      <c r="V236" s="409"/>
      <c r="W236" s="230"/>
      <c r="X236" s="230"/>
      <c r="Y236" s="230"/>
      <c r="Z236" s="230"/>
      <c r="AA236" s="230"/>
      <c r="AB236" s="230"/>
      <c r="AC236" s="230"/>
      <c r="AD236" s="230"/>
      <c r="AE236" s="230"/>
      <c r="AF236" s="230"/>
      <c r="AG236" s="92"/>
      <c r="AH236" s="92"/>
      <c r="AI236" s="92"/>
      <c r="AJ236" s="92"/>
      <c r="AK236" s="92"/>
      <c r="AL236" s="92"/>
      <c r="AM236" s="92"/>
      <c r="AN236" s="92"/>
      <c r="AO236" s="92"/>
      <c r="AP236" s="92"/>
      <c r="AQ236" s="92"/>
      <c r="AR236" s="231"/>
    </row>
    <row r="237" spans="1:44">
      <c r="A237" s="233">
        <v>43726</v>
      </c>
      <c r="B237" s="234">
        <v>2.1266898148148101</v>
      </c>
      <c r="C237" s="408">
        <v>169</v>
      </c>
      <c r="D237" s="226">
        <v>139</v>
      </c>
      <c r="E237" s="226">
        <v>116</v>
      </c>
      <c r="F237" s="226">
        <v>204</v>
      </c>
      <c r="G237" s="226">
        <v>28</v>
      </c>
      <c r="H237" s="226">
        <v>116</v>
      </c>
      <c r="I237" s="226">
        <v>10</v>
      </c>
      <c r="J237" s="226">
        <v>137</v>
      </c>
      <c r="K237" s="226">
        <v>139</v>
      </c>
      <c r="L237" s="107">
        <f t="shared" ref="L237:P237" si="404">SUM(C237:C239)</f>
        <v>290</v>
      </c>
      <c r="M237" s="160">
        <f t="shared" si="404"/>
        <v>207</v>
      </c>
      <c r="N237" s="160">
        <f t="shared" si="404"/>
        <v>742</v>
      </c>
      <c r="O237" s="160">
        <f t="shared" si="404"/>
        <v>365</v>
      </c>
      <c r="P237" s="160">
        <f t="shared" si="404"/>
        <v>231</v>
      </c>
      <c r="Q237" s="160">
        <f t="shared" ref="Q237" si="405">SUM(H237:H239)</f>
        <v>201</v>
      </c>
      <c r="R237" s="160">
        <f t="shared" ref="R237" si="406">SUM(I237:I239)</f>
        <v>206</v>
      </c>
      <c r="S237" s="160">
        <f t="shared" ref="S237" si="407">SUM(J237:J239)</f>
        <v>279</v>
      </c>
      <c r="T237" s="160">
        <f t="shared" ref="T237" si="408">SUM(K237:K239)</f>
        <v>932</v>
      </c>
      <c r="U237" s="232">
        <f t="shared" ref="U237" si="409">AVERAGE(L237:T237)</f>
        <v>383.66666666666669</v>
      </c>
      <c r="V237" s="409"/>
      <c r="W237" s="230"/>
      <c r="X237" s="230"/>
      <c r="Y237" s="230"/>
      <c r="Z237" s="230"/>
      <c r="AA237" s="230"/>
      <c r="AB237" s="230"/>
      <c r="AC237" s="230"/>
      <c r="AD237" s="230"/>
      <c r="AE237" s="230"/>
      <c r="AF237" s="230"/>
      <c r="AG237" s="92"/>
      <c r="AH237" s="92"/>
      <c r="AI237" s="92"/>
      <c r="AJ237" s="92"/>
      <c r="AK237" s="92"/>
      <c r="AL237" s="92"/>
      <c r="AM237" s="92"/>
      <c r="AN237" s="92"/>
      <c r="AO237" s="92"/>
      <c r="AP237" s="92"/>
      <c r="AQ237" s="92"/>
      <c r="AR237" s="231"/>
    </row>
    <row r="238" spans="1:44">
      <c r="A238" s="233">
        <v>43726</v>
      </c>
      <c r="B238" s="234">
        <v>2.1405787037036998</v>
      </c>
      <c r="C238" s="408">
        <v>112</v>
      </c>
      <c r="D238" s="226">
        <v>41</v>
      </c>
      <c r="E238" s="226">
        <v>377</v>
      </c>
      <c r="F238" s="226">
        <v>111</v>
      </c>
      <c r="G238" s="226">
        <v>122</v>
      </c>
      <c r="H238" s="226">
        <v>49</v>
      </c>
      <c r="I238" s="226">
        <v>16</v>
      </c>
      <c r="J238" s="226">
        <v>110</v>
      </c>
      <c r="K238" s="226">
        <v>623</v>
      </c>
      <c r="L238" s="107"/>
      <c r="M238" s="160"/>
      <c r="N238" s="160"/>
      <c r="O238" s="160"/>
      <c r="P238" s="160"/>
      <c r="Q238" s="160"/>
      <c r="R238" s="160"/>
      <c r="S238" s="160"/>
      <c r="T238" s="160"/>
      <c r="U238" s="232">
        <f t="shared" ref="U238" si="410">STDEV(L237:T237)/SQRT(COUNT(L237:T237))</f>
        <v>88.866316578455212</v>
      </c>
      <c r="V238" s="409"/>
      <c r="W238" s="230"/>
      <c r="X238" s="230"/>
      <c r="Y238" s="230"/>
      <c r="Z238" s="230"/>
      <c r="AA238" s="230"/>
      <c r="AB238" s="230"/>
      <c r="AC238" s="230"/>
      <c r="AD238" s="230"/>
      <c r="AE238" s="230"/>
      <c r="AF238" s="230"/>
      <c r="AG238" s="92"/>
      <c r="AH238" s="92"/>
      <c r="AI238" s="92"/>
      <c r="AJ238" s="92"/>
      <c r="AK238" s="92"/>
      <c r="AL238" s="92"/>
      <c r="AM238" s="92"/>
      <c r="AN238" s="92"/>
      <c r="AO238" s="92"/>
      <c r="AP238" s="92"/>
      <c r="AQ238" s="92"/>
      <c r="AR238" s="231"/>
    </row>
    <row r="239" spans="1:44">
      <c r="A239" s="233">
        <v>43726</v>
      </c>
      <c r="B239" s="234">
        <v>2.15446759259259</v>
      </c>
      <c r="C239" s="408">
        <v>9</v>
      </c>
      <c r="D239" s="226">
        <v>27</v>
      </c>
      <c r="E239" s="226">
        <v>249</v>
      </c>
      <c r="F239" s="226">
        <v>50</v>
      </c>
      <c r="G239" s="226">
        <v>81</v>
      </c>
      <c r="H239" s="226">
        <v>36</v>
      </c>
      <c r="I239" s="226">
        <v>180</v>
      </c>
      <c r="J239" s="226">
        <v>32</v>
      </c>
      <c r="K239" s="226">
        <v>170</v>
      </c>
      <c r="L239" s="107"/>
      <c r="M239" s="160"/>
      <c r="N239" s="160"/>
      <c r="O239" s="160"/>
      <c r="P239" s="160"/>
      <c r="Q239" s="160"/>
      <c r="R239" s="160"/>
      <c r="S239" s="160"/>
      <c r="T239" s="160"/>
      <c r="U239" s="232"/>
      <c r="V239" s="409"/>
      <c r="W239" s="230"/>
      <c r="X239" s="230"/>
      <c r="Y239" s="230"/>
      <c r="Z239" s="230"/>
      <c r="AA239" s="230"/>
      <c r="AB239" s="230"/>
      <c r="AC239" s="230"/>
      <c r="AD239" s="230"/>
      <c r="AE239" s="230"/>
      <c r="AF239" s="230"/>
      <c r="AG239" s="92"/>
      <c r="AH239" s="92"/>
      <c r="AI239" s="92"/>
      <c r="AJ239" s="92"/>
      <c r="AK239" s="92"/>
      <c r="AL239" s="92"/>
      <c r="AM239" s="92"/>
      <c r="AN239" s="92"/>
      <c r="AO239" s="92"/>
      <c r="AP239" s="92"/>
      <c r="AQ239" s="92"/>
      <c r="AR239" s="231"/>
    </row>
    <row r="240" spans="1:44">
      <c r="A240" s="233">
        <v>43726</v>
      </c>
      <c r="B240" s="234">
        <v>2.1683564814814802</v>
      </c>
      <c r="C240" s="408">
        <v>208</v>
      </c>
      <c r="D240" s="226">
        <v>37</v>
      </c>
      <c r="E240" s="226">
        <v>186</v>
      </c>
      <c r="F240" s="226">
        <v>122</v>
      </c>
      <c r="G240" s="226">
        <v>14</v>
      </c>
      <c r="H240" s="226">
        <v>9</v>
      </c>
      <c r="I240" s="226">
        <v>136</v>
      </c>
      <c r="J240" s="226">
        <v>87</v>
      </c>
      <c r="K240" s="226">
        <v>95</v>
      </c>
      <c r="L240" s="107">
        <f t="shared" ref="L240:P240" si="411">SUM(C240:C242)</f>
        <v>1062</v>
      </c>
      <c r="M240" s="160">
        <f t="shared" si="411"/>
        <v>830</v>
      </c>
      <c r="N240" s="160">
        <f t="shared" si="411"/>
        <v>858</v>
      </c>
      <c r="O240" s="160">
        <f t="shared" si="411"/>
        <v>325</v>
      </c>
      <c r="P240" s="160">
        <f t="shared" si="411"/>
        <v>418</v>
      </c>
      <c r="Q240" s="160">
        <f t="shared" ref="Q240" si="412">SUM(H240:H242)</f>
        <v>318</v>
      </c>
      <c r="R240" s="160">
        <f t="shared" ref="R240" si="413">SUM(I240:I242)</f>
        <v>281</v>
      </c>
      <c r="S240" s="160">
        <f t="shared" ref="S240" si="414">SUM(J240:J242)</f>
        <v>934</v>
      </c>
      <c r="T240" s="160">
        <f t="shared" ref="T240" si="415">SUM(K240:K242)</f>
        <v>880</v>
      </c>
      <c r="U240" s="232">
        <f t="shared" ref="U240" si="416">AVERAGE(L240:T240)</f>
        <v>656.22222222222217</v>
      </c>
      <c r="V240" s="409"/>
      <c r="W240" s="230"/>
      <c r="X240" s="230"/>
      <c r="Y240" s="230"/>
      <c r="Z240" s="230"/>
      <c r="AA240" s="230"/>
      <c r="AB240" s="230"/>
      <c r="AC240" s="230"/>
      <c r="AD240" s="230"/>
      <c r="AE240" s="230"/>
      <c r="AF240" s="230"/>
      <c r="AG240" s="92"/>
      <c r="AH240" s="92"/>
      <c r="AI240" s="92"/>
      <c r="AJ240" s="92"/>
      <c r="AK240" s="92"/>
      <c r="AL240" s="92"/>
      <c r="AM240" s="92"/>
      <c r="AN240" s="92"/>
      <c r="AO240" s="92"/>
      <c r="AP240" s="92"/>
      <c r="AQ240" s="92"/>
      <c r="AR240" s="231"/>
    </row>
    <row r="241" spans="1:44">
      <c r="A241" s="233">
        <v>43726</v>
      </c>
      <c r="B241" s="234">
        <v>2.1822453703703699</v>
      </c>
      <c r="C241" s="408">
        <v>265</v>
      </c>
      <c r="D241" s="226">
        <v>581</v>
      </c>
      <c r="E241" s="226">
        <v>204</v>
      </c>
      <c r="F241" s="226">
        <v>149</v>
      </c>
      <c r="G241" s="226">
        <v>63</v>
      </c>
      <c r="H241" s="226">
        <v>87</v>
      </c>
      <c r="I241" s="226">
        <v>106</v>
      </c>
      <c r="J241" s="226">
        <v>90</v>
      </c>
      <c r="K241" s="226">
        <v>740</v>
      </c>
      <c r="L241" s="107"/>
      <c r="M241" s="160"/>
      <c r="N241" s="160"/>
      <c r="O241" s="160"/>
      <c r="P241" s="160"/>
      <c r="Q241" s="160"/>
      <c r="R241" s="160"/>
      <c r="S241" s="160"/>
      <c r="T241" s="160"/>
      <c r="U241" s="232">
        <f t="shared" ref="U241" si="417">STDEV(L240:T240)/SQRT(COUNT(L240:T240))</f>
        <v>104.37975242377892</v>
      </c>
      <c r="V241" s="409"/>
      <c r="W241" s="230"/>
      <c r="X241" s="230"/>
      <c r="Y241" s="230"/>
      <c r="Z241" s="230"/>
      <c r="AA241" s="230"/>
      <c r="AB241" s="230"/>
      <c r="AC241" s="230"/>
      <c r="AD241" s="230"/>
      <c r="AE241" s="230"/>
      <c r="AF241" s="230"/>
      <c r="AG241" s="92"/>
      <c r="AH241" s="92"/>
      <c r="AI241" s="92"/>
      <c r="AJ241" s="92"/>
      <c r="AK241" s="92"/>
      <c r="AL241" s="92"/>
      <c r="AM241" s="92"/>
      <c r="AN241" s="92"/>
      <c r="AO241" s="92"/>
      <c r="AP241" s="92"/>
      <c r="AQ241" s="92"/>
      <c r="AR241" s="231"/>
    </row>
    <row r="242" spans="1:44">
      <c r="A242" s="233">
        <v>43726</v>
      </c>
      <c r="B242" s="234">
        <v>2.1961342592592601</v>
      </c>
      <c r="C242" s="408">
        <v>589</v>
      </c>
      <c r="D242" s="226">
        <v>212</v>
      </c>
      <c r="E242" s="226">
        <v>468</v>
      </c>
      <c r="F242" s="226">
        <v>54</v>
      </c>
      <c r="G242" s="226">
        <v>341</v>
      </c>
      <c r="H242" s="226">
        <v>222</v>
      </c>
      <c r="I242" s="226">
        <v>39</v>
      </c>
      <c r="J242" s="226">
        <v>757</v>
      </c>
      <c r="K242" s="226">
        <v>45</v>
      </c>
      <c r="L242" s="107"/>
      <c r="M242" s="160"/>
      <c r="N242" s="160"/>
      <c r="O242" s="160"/>
      <c r="P242" s="160"/>
      <c r="Q242" s="160"/>
      <c r="R242" s="160"/>
      <c r="S242" s="160"/>
      <c r="T242" s="160"/>
      <c r="U242" s="232"/>
      <c r="V242" s="409"/>
      <c r="W242" s="230"/>
      <c r="X242" s="230"/>
      <c r="Y242" s="230"/>
      <c r="Z242" s="230"/>
      <c r="AA242" s="230"/>
      <c r="AB242" s="230"/>
      <c r="AC242" s="230"/>
      <c r="AD242" s="230"/>
      <c r="AE242" s="230"/>
      <c r="AF242" s="230"/>
      <c r="AG242" s="92"/>
      <c r="AH242" s="92"/>
      <c r="AI242" s="92"/>
      <c r="AJ242" s="92"/>
      <c r="AK242" s="92"/>
      <c r="AL242" s="92"/>
      <c r="AM242" s="92"/>
      <c r="AN242" s="92"/>
      <c r="AO242" s="92"/>
      <c r="AP242" s="92"/>
      <c r="AQ242" s="92"/>
      <c r="AR242" s="231"/>
    </row>
    <row r="243" spans="1:44">
      <c r="A243" s="233">
        <v>43726</v>
      </c>
      <c r="B243" s="234">
        <v>2.21002314814814</v>
      </c>
      <c r="C243" s="408">
        <v>57</v>
      </c>
      <c r="D243" s="226">
        <v>26</v>
      </c>
      <c r="E243" s="226">
        <v>209</v>
      </c>
      <c r="F243" s="226">
        <v>246</v>
      </c>
      <c r="G243" s="226">
        <v>49</v>
      </c>
      <c r="H243" s="226">
        <v>29</v>
      </c>
      <c r="I243" s="226">
        <v>14</v>
      </c>
      <c r="J243" s="226">
        <v>916</v>
      </c>
      <c r="K243" s="226">
        <v>126</v>
      </c>
      <c r="L243" s="107">
        <f t="shared" ref="L243:P243" si="418">SUM(C243:C245)</f>
        <v>114</v>
      </c>
      <c r="M243" s="160">
        <f t="shared" si="418"/>
        <v>127</v>
      </c>
      <c r="N243" s="160">
        <f t="shared" si="418"/>
        <v>883</v>
      </c>
      <c r="O243" s="160">
        <f t="shared" si="418"/>
        <v>341</v>
      </c>
      <c r="P243" s="160">
        <f t="shared" si="418"/>
        <v>217</v>
      </c>
      <c r="Q243" s="160">
        <f t="shared" ref="Q243" si="419">SUM(H243:H245)</f>
        <v>41</v>
      </c>
      <c r="R243" s="160">
        <f t="shared" ref="R243" si="420">SUM(I243:I245)</f>
        <v>26</v>
      </c>
      <c r="S243" s="160">
        <f t="shared" ref="S243" si="421">SUM(J243:J245)</f>
        <v>1727</v>
      </c>
      <c r="T243" s="160">
        <f t="shared" ref="T243" si="422">SUM(K243:K245)</f>
        <v>192</v>
      </c>
      <c r="U243" s="232">
        <f t="shared" ref="U243" si="423">AVERAGE(L243:T243)</f>
        <v>407.55555555555554</v>
      </c>
      <c r="V243" s="409"/>
      <c r="W243" s="230"/>
      <c r="X243" s="230"/>
      <c r="Y243" s="230"/>
      <c r="Z243" s="230"/>
      <c r="AA243" s="230"/>
      <c r="AB243" s="230"/>
      <c r="AC243" s="230"/>
      <c r="AD243" s="230"/>
      <c r="AE243" s="230"/>
      <c r="AF243" s="230"/>
      <c r="AG243" s="92"/>
      <c r="AH243" s="92"/>
      <c r="AI243" s="92"/>
      <c r="AJ243" s="92"/>
      <c r="AK243" s="92"/>
      <c r="AL243" s="92"/>
      <c r="AM243" s="92"/>
      <c r="AN243" s="92"/>
      <c r="AO243" s="92"/>
      <c r="AP243" s="92"/>
      <c r="AQ243" s="92"/>
      <c r="AR243" s="231"/>
    </row>
    <row r="244" spans="1:44">
      <c r="A244" s="233">
        <v>43726</v>
      </c>
      <c r="B244" s="234">
        <v>2.2239120370370302</v>
      </c>
      <c r="C244" s="408">
        <v>43</v>
      </c>
      <c r="D244" s="226">
        <v>8</v>
      </c>
      <c r="E244" s="226">
        <v>210</v>
      </c>
      <c r="F244" s="226">
        <v>85</v>
      </c>
      <c r="G244" s="226">
        <v>163</v>
      </c>
      <c r="H244" s="226">
        <v>9</v>
      </c>
      <c r="I244" s="226">
        <v>4</v>
      </c>
      <c r="J244" s="226">
        <v>513</v>
      </c>
      <c r="K244" s="226">
        <v>24</v>
      </c>
      <c r="L244" s="107"/>
      <c r="M244" s="160"/>
      <c r="N244" s="160"/>
      <c r="O244" s="160"/>
      <c r="P244" s="160"/>
      <c r="Q244" s="160"/>
      <c r="R244" s="160"/>
      <c r="S244" s="160"/>
      <c r="T244" s="160"/>
      <c r="U244" s="232">
        <f t="shared" ref="U244" si="424">STDEV(L243:T243)/SQRT(COUNT(L243:T243))</f>
        <v>186.30248038480556</v>
      </c>
      <c r="V244" s="409"/>
      <c r="W244" s="230"/>
      <c r="X244" s="230"/>
      <c r="Y244" s="230"/>
      <c r="Z244" s="230"/>
      <c r="AA244" s="230"/>
      <c r="AB244" s="230"/>
      <c r="AC244" s="230"/>
      <c r="AD244" s="230"/>
      <c r="AE244" s="230"/>
      <c r="AF244" s="230"/>
      <c r="AG244" s="92"/>
      <c r="AH244" s="92"/>
      <c r="AI244" s="92"/>
      <c r="AJ244" s="92"/>
      <c r="AK244" s="92"/>
      <c r="AL244" s="92"/>
      <c r="AM244" s="92"/>
      <c r="AN244" s="92"/>
      <c r="AO244" s="92"/>
      <c r="AP244" s="92"/>
      <c r="AQ244" s="92"/>
      <c r="AR244" s="231"/>
    </row>
    <row r="245" spans="1:44">
      <c r="A245" s="233">
        <v>43726</v>
      </c>
      <c r="B245" s="234">
        <v>2.2378009259259199</v>
      </c>
      <c r="C245" s="408">
        <v>14</v>
      </c>
      <c r="D245" s="226">
        <v>93</v>
      </c>
      <c r="E245" s="226">
        <v>464</v>
      </c>
      <c r="F245" s="226">
        <v>10</v>
      </c>
      <c r="G245" s="226">
        <v>5</v>
      </c>
      <c r="H245" s="226">
        <v>3</v>
      </c>
      <c r="I245" s="226">
        <v>8</v>
      </c>
      <c r="J245" s="226">
        <v>298</v>
      </c>
      <c r="K245" s="226">
        <v>42</v>
      </c>
      <c r="L245" s="107"/>
      <c r="M245" s="160"/>
      <c r="N245" s="160"/>
      <c r="O245" s="160"/>
      <c r="P245" s="160"/>
      <c r="Q245" s="160"/>
      <c r="R245" s="160"/>
      <c r="S245" s="160"/>
      <c r="T245" s="160"/>
      <c r="U245" s="232"/>
      <c r="V245" s="409"/>
      <c r="W245" s="230"/>
      <c r="X245" s="230"/>
      <c r="Y245" s="230"/>
      <c r="Z245" s="230"/>
      <c r="AA245" s="230"/>
      <c r="AB245" s="230"/>
      <c r="AC245" s="230"/>
      <c r="AD245" s="230"/>
      <c r="AE245" s="230"/>
      <c r="AF245" s="230"/>
      <c r="AG245" s="92"/>
      <c r="AH245" s="92"/>
      <c r="AI245" s="92"/>
      <c r="AJ245" s="92"/>
      <c r="AK245" s="92"/>
      <c r="AL245" s="92"/>
      <c r="AM245" s="92"/>
      <c r="AN245" s="92"/>
      <c r="AO245" s="92"/>
      <c r="AP245" s="92"/>
      <c r="AQ245" s="92"/>
      <c r="AR245" s="231"/>
    </row>
    <row r="246" spans="1:44">
      <c r="A246" s="223">
        <v>43726</v>
      </c>
      <c r="B246" s="224">
        <v>2.2516898148148101</v>
      </c>
      <c r="C246" s="408">
        <v>95</v>
      </c>
      <c r="D246" s="226">
        <v>4</v>
      </c>
      <c r="E246" s="226">
        <v>759</v>
      </c>
      <c r="F246" s="226">
        <v>45</v>
      </c>
      <c r="G246" s="226">
        <v>135</v>
      </c>
      <c r="H246" s="226">
        <v>118</v>
      </c>
      <c r="I246" s="226">
        <v>5</v>
      </c>
      <c r="J246" s="226">
        <v>85</v>
      </c>
      <c r="K246" s="226">
        <v>446</v>
      </c>
      <c r="L246" s="107">
        <f t="shared" ref="L246:P246" si="425">SUM(C246:C248)</f>
        <v>106</v>
      </c>
      <c r="M246" s="160">
        <f t="shared" si="425"/>
        <v>314</v>
      </c>
      <c r="N246" s="160">
        <f t="shared" si="425"/>
        <v>1253</v>
      </c>
      <c r="O246" s="160">
        <f t="shared" si="425"/>
        <v>147</v>
      </c>
      <c r="P246" s="160">
        <f t="shared" si="425"/>
        <v>264</v>
      </c>
      <c r="Q246" s="160">
        <f t="shared" ref="Q246" si="426">SUM(H246:H248)</f>
        <v>381</v>
      </c>
      <c r="R246" s="160">
        <f t="shared" ref="R246" si="427">SUM(I246:I248)</f>
        <v>102</v>
      </c>
      <c r="S246" s="160">
        <f t="shared" ref="S246" si="428">SUM(J246:J248)</f>
        <v>133</v>
      </c>
      <c r="T246" s="160">
        <f t="shared" ref="T246" si="429">SUM(K246:K248)</f>
        <v>512</v>
      </c>
      <c r="U246" s="232">
        <f t="shared" ref="U246" si="430">AVERAGE(L246:T246)</f>
        <v>356.88888888888891</v>
      </c>
      <c r="V246" s="409"/>
      <c r="W246" s="230"/>
      <c r="X246" s="230"/>
      <c r="Y246" s="230"/>
      <c r="Z246" s="230"/>
      <c r="AA246" s="230"/>
      <c r="AB246" s="230"/>
      <c r="AC246" s="230"/>
      <c r="AD246" s="230"/>
      <c r="AE246" s="230"/>
      <c r="AF246" s="230"/>
      <c r="AG246" s="92"/>
      <c r="AH246" s="92"/>
      <c r="AI246" s="92"/>
      <c r="AJ246" s="92"/>
      <c r="AK246" s="92"/>
      <c r="AL246" s="92"/>
      <c r="AM246" s="92"/>
      <c r="AN246" s="92"/>
      <c r="AO246" s="92"/>
      <c r="AP246" s="92"/>
      <c r="AQ246" s="92"/>
      <c r="AR246" s="231"/>
    </row>
    <row r="247" spans="1:44">
      <c r="A247" s="223">
        <v>43726</v>
      </c>
      <c r="B247" s="224">
        <v>2.2655787037036998</v>
      </c>
      <c r="C247" s="408">
        <v>10</v>
      </c>
      <c r="D247" s="226">
        <v>215</v>
      </c>
      <c r="E247" s="226">
        <v>116</v>
      </c>
      <c r="F247" s="226">
        <v>92</v>
      </c>
      <c r="G247" s="226">
        <v>118</v>
      </c>
      <c r="H247" s="226">
        <v>224</v>
      </c>
      <c r="I247" s="226">
        <v>0</v>
      </c>
      <c r="J247" s="226">
        <v>37</v>
      </c>
      <c r="K247" s="226">
        <v>15</v>
      </c>
      <c r="L247" s="107"/>
      <c r="M247" s="160"/>
      <c r="N247" s="160"/>
      <c r="O247" s="160"/>
      <c r="P247" s="160"/>
      <c r="Q247" s="160"/>
      <c r="R247" s="160"/>
      <c r="S247" s="160"/>
      <c r="T247" s="160"/>
      <c r="U247" s="232">
        <f t="shared" ref="U247" si="431">STDEV(L246:T246)/SQRT(COUNT(L246:T246))</f>
        <v>121.34757751146594</v>
      </c>
      <c r="V247" s="409"/>
      <c r="W247" s="230"/>
      <c r="X247" s="230"/>
      <c r="Y247" s="230"/>
      <c r="Z247" s="230"/>
      <c r="AA247" s="230"/>
      <c r="AB247" s="230"/>
      <c r="AC247" s="230"/>
      <c r="AD247" s="230"/>
      <c r="AE247" s="230"/>
      <c r="AF247" s="230"/>
      <c r="AG247" s="92"/>
      <c r="AH247" s="92"/>
      <c r="AI247" s="92"/>
      <c r="AJ247" s="92"/>
      <c r="AK247" s="92"/>
      <c r="AL247" s="92"/>
      <c r="AM247" s="92"/>
      <c r="AN247" s="92"/>
      <c r="AO247" s="92"/>
      <c r="AP247" s="92"/>
      <c r="AQ247" s="92"/>
      <c r="AR247" s="231"/>
    </row>
    <row r="248" spans="1:44">
      <c r="A248" s="223">
        <v>43726</v>
      </c>
      <c r="B248" s="224">
        <v>2.27946759259259</v>
      </c>
      <c r="C248" s="408">
        <v>1</v>
      </c>
      <c r="D248" s="226">
        <v>95</v>
      </c>
      <c r="E248" s="226">
        <v>378</v>
      </c>
      <c r="F248" s="226">
        <v>10</v>
      </c>
      <c r="G248" s="226">
        <v>11</v>
      </c>
      <c r="H248" s="226">
        <v>39</v>
      </c>
      <c r="I248" s="226">
        <v>97</v>
      </c>
      <c r="J248" s="226">
        <v>11</v>
      </c>
      <c r="K248" s="226">
        <v>51</v>
      </c>
      <c r="L248" s="107"/>
      <c r="M248" s="160"/>
      <c r="N248" s="160"/>
      <c r="O248" s="160"/>
      <c r="P248" s="160"/>
      <c r="Q248" s="160"/>
      <c r="R248" s="160"/>
      <c r="S248" s="160"/>
      <c r="T248" s="160"/>
      <c r="U248" s="232"/>
      <c r="V248" s="409"/>
      <c r="W248" s="230"/>
      <c r="X248" s="230"/>
      <c r="Y248" s="230"/>
      <c r="Z248" s="230"/>
      <c r="AA248" s="230"/>
      <c r="AB248" s="230"/>
      <c r="AC248" s="230"/>
      <c r="AD248" s="230"/>
      <c r="AE248" s="230"/>
      <c r="AF248" s="230"/>
      <c r="AG248" s="92"/>
      <c r="AH248" s="92"/>
      <c r="AI248" s="92"/>
      <c r="AJ248" s="92"/>
      <c r="AK248" s="92"/>
      <c r="AL248" s="92"/>
      <c r="AM248" s="92"/>
      <c r="AN248" s="92"/>
      <c r="AO248" s="92"/>
      <c r="AP248" s="92"/>
      <c r="AQ248" s="92"/>
      <c r="AR248" s="231"/>
    </row>
    <row r="249" spans="1:44">
      <c r="A249" s="223">
        <v>43726</v>
      </c>
      <c r="B249" s="224">
        <v>2.2933564814814802</v>
      </c>
      <c r="C249" s="408">
        <v>14</v>
      </c>
      <c r="D249" s="226">
        <v>3</v>
      </c>
      <c r="E249" s="226">
        <v>165</v>
      </c>
      <c r="F249" s="226">
        <v>2</v>
      </c>
      <c r="G249" s="226">
        <v>81</v>
      </c>
      <c r="H249" s="226">
        <v>6</v>
      </c>
      <c r="I249" s="226">
        <v>74</v>
      </c>
      <c r="J249" s="226">
        <v>26</v>
      </c>
      <c r="K249" s="226">
        <v>33</v>
      </c>
      <c r="L249" s="107">
        <f t="shared" ref="L249:P249" si="432">SUM(C249:C251)</f>
        <v>21</v>
      </c>
      <c r="M249" s="160">
        <f t="shared" si="432"/>
        <v>33</v>
      </c>
      <c r="N249" s="160">
        <f t="shared" si="432"/>
        <v>1141</v>
      </c>
      <c r="O249" s="160">
        <f t="shared" si="432"/>
        <v>245</v>
      </c>
      <c r="P249" s="160">
        <f t="shared" si="432"/>
        <v>122</v>
      </c>
      <c r="Q249" s="160">
        <f t="shared" ref="Q249" si="433">SUM(H249:H251)</f>
        <v>150</v>
      </c>
      <c r="R249" s="160">
        <f t="shared" ref="R249" si="434">SUM(I249:I251)</f>
        <v>103</v>
      </c>
      <c r="S249" s="160">
        <f t="shared" ref="S249" si="435">SUM(J249:J251)</f>
        <v>951</v>
      </c>
      <c r="T249" s="160">
        <f t="shared" ref="T249" si="436">SUM(K249:K251)</f>
        <v>539</v>
      </c>
      <c r="U249" s="232">
        <f t="shared" ref="U249" si="437">AVERAGE(L249:T249)</f>
        <v>367.22222222222223</v>
      </c>
      <c r="V249" s="409"/>
      <c r="W249" s="230"/>
      <c r="X249" s="230"/>
      <c r="Y249" s="230"/>
      <c r="Z249" s="230"/>
      <c r="AA249" s="230"/>
      <c r="AB249" s="230"/>
      <c r="AC249" s="230"/>
      <c r="AD249" s="230"/>
      <c r="AE249" s="230"/>
      <c r="AF249" s="230"/>
      <c r="AG249" s="92"/>
      <c r="AH249" s="92"/>
      <c r="AI249" s="92"/>
      <c r="AJ249" s="92"/>
      <c r="AK249" s="92"/>
      <c r="AL249" s="92"/>
      <c r="AM249" s="92"/>
      <c r="AN249" s="92"/>
      <c r="AO249" s="92"/>
      <c r="AP249" s="92"/>
      <c r="AQ249" s="92"/>
      <c r="AR249" s="231"/>
    </row>
    <row r="250" spans="1:44">
      <c r="A250" s="223">
        <v>43726</v>
      </c>
      <c r="B250" s="224">
        <v>2.3072453703703699</v>
      </c>
      <c r="C250" s="408">
        <v>7</v>
      </c>
      <c r="D250" s="226">
        <v>16</v>
      </c>
      <c r="E250" s="226">
        <v>428</v>
      </c>
      <c r="F250" s="226">
        <v>8</v>
      </c>
      <c r="G250" s="226">
        <v>19</v>
      </c>
      <c r="H250" s="226">
        <v>134</v>
      </c>
      <c r="I250" s="226">
        <v>19</v>
      </c>
      <c r="J250" s="226">
        <v>500</v>
      </c>
      <c r="K250" s="226">
        <v>414</v>
      </c>
      <c r="L250" s="107"/>
      <c r="M250" s="160"/>
      <c r="N250" s="160"/>
      <c r="O250" s="160"/>
      <c r="P250" s="160"/>
      <c r="Q250" s="160"/>
      <c r="R250" s="160"/>
      <c r="S250" s="160"/>
      <c r="T250" s="160"/>
      <c r="U250" s="232">
        <f t="shared" ref="U250" si="438">STDEV(L249:T249)/SQRT(COUNT(L249:T249))</f>
        <v>139.07839293979512</v>
      </c>
      <c r="V250" s="409"/>
      <c r="W250" s="230"/>
      <c r="X250" s="230"/>
      <c r="Y250" s="230"/>
      <c r="Z250" s="230"/>
      <c r="AA250" s="230"/>
      <c r="AB250" s="230"/>
      <c r="AC250" s="230"/>
      <c r="AD250" s="230"/>
      <c r="AE250" s="230"/>
      <c r="AF250" s="230"/>
      <c r="AG250" s="92"/>
      <c r="AH250" s="92"/>
      <c r="AI250" s="92"/>
      <c r="AJ250" s="92"/>
      <c r="AK250" s="92"/>
      <c r="AL250" s="92"/>
      <c r="AM250" s="92"/>
      <c r="AN250" s="92"/>
      <c r="AO250" s="92"/>
      <c r="AP250" s="92"/>
      <c r="AQ250" s="92"/>
      <c r="AR250" s="231"/>
    </row>
    <row r="251" spans="1:44">
      <c r="A251" s="223">
        <v>43726</v>
      </c>
      <c r="B251" s="224">
        <v>2.3211342592592601</v>
      </c>
      <c r="C251" s="408">
        <v>0</v>
      </c>
      <c r="D251" s="226">
        <v>14</v>
      </c>
      <c r="E251" s="226">
        <v>548</v>
      </c>
      <c r="F251" s="226">
        <v>235</v>
      </c>
      <c r="G251" s="226">
        <v>22</v>
      </c>
      <c r="H251" s="226">
        <v>10</v>
      </c>
      <c r="I251" s="226">
        <v>10</v>
      </c>
      <c r="J251" s="226">
        <v>425</v>
      </c>
      <c r="K251" s="226">
        <v>92</v>
      </c>
      <c r="L251" s="107"/>
      <c r="M251" s="160"/>
      <c r="N251" s="160"/>
      <c r="O251" s="160"/>
      <c r="P251" s="160"/>
      <c r="Q251" s="160"/>
      <c r="R251" s="160"/>
      <c r="S251" s="160"/>
      <c r="T251" s="160"/>
      <c r="U251" s="232"/>
      <c r="V251" s="409"/>
      <c r="W251" s="230"/>
      <c r="X251" s="230"/>
      <c r="Y251" s="230"/>
      <c r="Z251" s="230"/>
      <c r="AA251" s="230"/>
      <c r="AB251" s="230"/>
      <c r="AC251" s="230"/>
      <c r="AD251" s="230"/>
      <c r="AE251" s="230"/>
      <c r="AF251" s="230"/>
      <c r="AG251" s="92"/>
      <c r="AH251" s="92"/>
      <c r="AI251" s="92"/>
      <c r="AJ251" s="92"/>
      <c r="AK251" s="92"/>
      <c r="AL251" s="92"/>
      <c r="AM251" s="92"/>
      <c r="AN251" s="92"/>
      <c r="AO251" s="92"/>
      <c r="AP251" s="92"/>
      <c r="AQ251" s="92"/>
      <c r="AR251" s="231"/>
    </row>
    <row r="252" spans="1:44">
      <c r="A252" s="223">
        <v>43726</v>
      </c>
      <c r="B252" s="224">
        <v>2.33502314814814</v>
      </c>
      <c r="C252" s="408">
        <v>46</v>
      </c>
      <c r="D252" s="226">
        <v>18</v>
      </c>
      <c r="E252" s="226">
        <v>192</v>
      </c>
      <c r="F252" s="226">
        <v>36</v>
      </c>
      <c r="G252" s="226">
        <v>228</v>
      </c>
      <c r="H252" s="226">
        <v>14</v>
      </c>
      <c r="I252" s="226">
        <v>7</v>
      </c>
      <c r="J252" s="226">
        <v>15</v>
      </c>
      <c r="K252" s="226">
        <v>238</v>
      </c>
      <c r="L252" s="107">
        <f t="shared" ref="L252:P252" si="439">SUM(C252:C254)</f>
        <v>170</v>
      </c>
      <c r="M252" s="160">
        <f t="shared" si="439"/>
        <v>284</v>
      </c>
      <c r="N252" s="160">
        <f t="shared" si="439"/>
        <v>297</v>
      </c>
      <c r="O252" s="160">
        <f t="shared" si="439"/>
        <v>103</v>
      </c>
      <c r="P252" s="160">
        <f t="shared" si="439"/>
        <v>255</v>
      </c>
      <c r="Q252" s="160">
        <f t="shared" ref="Q252" si="440">SUM(H252:H254)</f>
        <v>261</v>
      </c>
      <c r="R252" s="160">
        <f t="shared" ref="R252" si="441">SUM(I252:I254)</f>
        <v>76</v>
      </c>
      <c r="S252" s="160">
        <f t="shared" ref="S252" si="442">SUM(J252:J254)</f>
        <v>152</v>
      </c>
      <c r="T252" s="160">
        <f t="shared" ref="T252" si="443">SUM(K252:K254)</f>
        <v>371</v>
      </c>
      <c r="U252" s="232">
        <f t="shared" ref="U252" si="444">AVERAGE(L252:T252)</f>
        <v>218.77777777777777</v>
      </c>
      <c r="V252" s="409"/>
      <c r="W252" s="230"/>
      <c r="X252" s="230"/>
      <c r="Y252" s="230"/>
      <c r="Z252" s="230"/>
      <c r="AA252" s="230"/>
      <c r="AB252" s="230"/>
      <c r="AC252" s="230"/>
      <c r="AD252" s="230"/>
      <c r="AE252" s="230"/>
      <c r="AF252" s="230"/>
      <c r="AG252" s="92"/>
      <c r="AH252" s="92"/>
      <c r="AI252" s="92"/>
      <c r="AJ252" s="92"/>
      <c r="AK252" s="92"/>
      <c r="AL252" s="92"/>
      <c r="AM252" s="92"/>
      <c r="AN252" s="92"/>
      <c r="AO252" s="92"/>
      <c r="AP252" s="92"/>
      <c r="AQ252" s="92"/>
      <c r="AR252" s="231"/>
    </row>
    <row r="253" spans="1:44">
      <c r="A253" s="223">
        <v>43726</v>
      </c>
      <c r="B253" s="224">
        <v>2.3489120370370302</v>
      </c>
      <c r="C253" s="408">
        <v>102</v>
      </c>
      <c r="D253" s="226">
        <v>54</v>
      </c>
      <c r="E253" s="226">
        <v>74</v>
      </c>
      <c r="F253" s="226">
        <v>8</v>
      </c>
      <c r="G253" s="226">
        <v>24</v>
      </c>
      <c r="H253" s="226">
        <v>152</v>
      </c>
      <c r="I253" s="226">
        <v>63</v>
      </c>
      <c r="J253" s="226">
        <v>123</v>
      </c>
      <c r="K253" s="226">
        <v>28</v>
      </c>
      <c r="L253" s="107"/>
      <c r="M253" s="160"/>
      <c r="N253" s="160"/>
      <c r="O253" s="160"/>
      <c r="P253" s="160"/>
      <c r="Q253" s="160"/>
      <c r="R253" s="160"/>
      <c r="S253" s="160"/>
      <c r="T253" s="160"/>
      <c r="U253" s="232">
        <f t="shared" ref="U253" si="445">STDEV(L252:T252)/SQRT(COUNT(L252:T252))</f>
        <v>32.759128404570852</v>
      </c>
      <c r="V253" s="409"/>
      <c r="W253" s="230"/>
      <c r="X253" s="230"/>
      <c r="Y253" s="230"/>
      <c r="Z253" s="230"/>
      <c r="AA253" s="230"/>
      <c r="AB253" s="230"/>
      <c r="AC253" s="230"/>
      <c r="AD253" s="230"/>
      <c r="AE253" s="230"/>
      <c r="AF253" s="230"/>
      <c r="AG253" s="92"/>
      <c r="AH253" s="92"/>
      <c r="AI253" s="92"/>
      <c r="AJ253" s="92"/>
      <c r="AK253" s="92"/>
      <c r="AL253" s="92"/>
      <c r="AM253" s="92"/>
      <c r="AN253" s="92"/>
      <c r="AO253" s="92"/>
      <c r="AP253" s="92"/>
      <c r="AQ253" s="92"/>
      <c r="AR253" s="231"/>
    </row>
    <row r="254" spans="1:44">
      <c r="A254" s="223">
        <v>43726</v>
      </c>
      <c r="B254" s="224">
        <v>2.3628009259259199</v>
      </c>
      <c r="C254" s="408">
        <v>22</v>
      </c>
      <c r="D254" s="226">
        <v>212</v>
      </c>
      <c r="E254" s="226">
        <v>31</v>
      </c>
      <c r="F254" s="226">
        <v>59</v>
      </c>
      <c r="G254" s="226">
        <v>3</v>
      </c>
      <c r="H254" s="226">
        <v>95</v>
      </c>
      <c r="I254" s="226">
        <v>6</v>
      </c>
      <c r="J254" s="226">
        <v>14</v>
      </c>
      <c r="K254" s="226">
        <v>105</v>
      </c>
      <c r="L254" s="107"/>
      <c r="M254" s="160"/>
      <c r="N254" s="160"/>
      <c r="O254" s="160"/>
      <c r="P254" s="160"/>
      <c r="Q254" s="160"/>
      <c r="R254" s="160"/>
      <c r="S254" s="160"/>
      <c r="T254" s="160"/>
      <c r="U254" s="232"/>
      <c r="V254" s="409"/>
      <c r="W254" s="230"/>
      <c r="X254" s="230"/>
      <c r="Y254" s="230"/>
      <c r="Z254" s="230"/>
      <c r="AA254" s="230"/>
      <c r="AB254" s="230"/>
      <c r="AC254" s="230"/>
      <c r="AD254" s="230"/>
      <c r="AE254" s="230"/>
      <c r="AF254" s="230"/>
      <c r="AG254" s="92"/>
      <c r="AH254" s="92"/>
      <c r="AI254" s="92"/>
      <c r="AJ254" s="92"/>
      <c r="AK254" s="92"/>
      <c r="AL254" s="92"/>
      <c r="AM254" s="92"/>
      <c r="AN254" s="92"/>
      <c r="AO254" s="92"/>
      <c r="AP254" s="92"/>
      <c r="AQ254" s="92"/>
      <c r="AR254" s="231"/>
    </row>
    <row r="255" spans="1:44">
      <c r="A255" s="223">
        <v>43726</v>
      </c>
      <c r="B255" s="224">
        <v>2.3766898148148101</v>
      </c>
      <c r="C255" s="408">
        <v>80</v>
      </c>
      <c r="D255" s="226">
        <v>17</v>
      </c>
      <c r="E255" s="226">
        <v>342</v>
      </c>
      <c r="F255" s="226">
        <v>27</v>
      </c>
      <c r="G255" s="226">
        <v>55</v>
      </c>
      <c r="H255" s="226">
        <v>13</v>
      </c>
      <c r="I255" s="226">
        <v>16</v>
      </c>
      <c r="J255" s="226">
        <v>269</v>
      </c>
      <c r="K255" s="226">
        <v>14</v>
      </c>
      <c r="L255" s="107">
        <f t="shared" ref="L255:P255" si="446">SUM(C255:C257)</f>
        <v>453</v>
      </c>
      <c r="M255" s="160">
        <f t="shared" si="446"/>
        <v>193</v>
      </c>
      <c r="N255" s="160">
        <f t="shared" si="446"/>
        <v>1164</v>
      </c>
      <c r="O255" s="160">
        <f t="shared" si="446"/>
        <v>211</v>
      </c>
      <c r="P255" s="160">
        <f t="shared" si="446"/>
        <v>214</v>
      </c>
      <c r="Q255" s="160">
        <f t="shared" ref="Q255" si="447">SUM(H255:H257)</f>
        <v>233</v>
      </c>
      <c r="R255" s="160">
        <f t="shared" ref="R255" si="448">SUM(I255:I257)</f>
        <v>305</v>
      </c>
      <c r="S255" s="160">
        <f t="shared" ref="S255" si="449">SUM(J255:J257)</f>
        <v>810</v>
      </c>
      <c r="T255" s="160">
        <f t="shared" ref="T255" si="450">SUM(K255:K257)</f>
        <v>1293</v>
      </c>
      <c r="U255" s="232">
        <f t="shared" ref="U255" si="451">AVERAGE(L255:T255)</f>
        <v>541.77777777777783</v>
      </c>
      <c r="V255" s="409"/>
      <c r="W255" s="230"/>
      <c r="X255" s="230"/>
      <c r="Y255" s="230"/>
      <c r="Z255" s="230"/>
      <c r="AA255" s="230"/>
      <c r="AB255" s="230"/>
      <c r="AC255" s="230"/>
      <c r="AD255" s="230"/>
      <c r="AE255" s="230"/>
      <c r="AF255" s="230"/>
      <c r="AG255" s="92"/>
      <c r="AH255" s="92"/>
      <c r="AI255" s="92"/>
      <c r="AJ255" s="92"/>
      <c r="AK255" s="92"/>
      <c r="AL255" s="92"/>
      <c r="AM255" s="92"/>
      <c r="AN255" s="92"/>
      <c r="AO255" s="92"/>
      <c r="AP255" s="92"/>
      <c r="AQ255" s="92"/>
      <c r="AR255" s="231"/>
    </row>
    <row r="256" spans="1:44">
      <c r="A256" s="223">
        <v>43726</v>
      </c>
      <c r="B256" s="224">
        <v>2.3905787037036998</v>
      </c>
      <c r="C256" s="408">
        <v>132</v>
      </c>
      <c r="D256" s="226">
        <v>15</v>
      </c>
      <c r="E256" s="226">
        <v>315</v>
      </c>
      <c r="F256" s="226">
        <v>17</v>
      </c>
      <c r="G256" s="226">
        <v>9</v>
      </c>
      <c r="H256" s="226">
        <v>11</v>
      </c>
      <c r="I256" s="226">
        <v>0</v>
      </c>
      <c r="J256" s="226">
        <v>295</v>
      </c>
      <c r="K256" s="226">
        <v>64</v>
      </c>
      <c r="L256" s="107"/>
      <c r="M256" s="160"/>
      <c r="N256" s="160"/>
      <c r="O256" s="160"/>
      <c r="P256" s="160"/>
      <c r="Q256" s="160"/>
      <c r="R256" s="160"/>
      <c r="S256" s="160"/>
      <c r="T256" s="160"/>
      <c r="U256" s="232">
        <f t="shared" ref="U256" si="452">STDEV(L255:T255)/SQRT(COUNT(L255:T255))</f>
        <v>145.35519500881068</v>
      </c>
      <c r="V256" s="409"/>
      <c r="W256" s="230"/>
      <c r="X256" s="230"/>
      <c r="Y256" s="230"/>
      <c r="Z256" s="230"/>
      <c r="AA256" s="230"/>
      <c r="AB256" s="230"/>
      <c r="AC256" s="230"/>
      <c r="AD256" s="230"/>
      <c r="AE256" s="230"/>
      <c r="AF256" s="230"/>
      <c r="AG256" s="92"/>
      <c r="AH256" s="92"/>
      <c r="AI256" s="92"/>
      <c r="AJ256" s="92"/>
      <c r="AK256" s="92"/>
      <c r="AL256" s="92"/>
      <c r="AM256" s="92"/>
      <c r="AN256" s="92"/>
      <c r="AO256" s="92"/>
      <c r="AP256" s="92"/>
      <c r="AQ256" s="92"/>
      <c r="AR256" s="231"/>
    </row>
    <row r="257" spans="1:44">
      <c r="A257" s="223">
        <v>43726</v>
      </c>
      <c r="B257" s="224">
        <v>2.40446759259259</v>
      </c>
      <c r="C257" s="408">
        <v>241</v>
      </c>
      <c r="D257" s="226">
        <v>161</v>
      </c>
      <c r="E257" s="226">
        <v>507</v>
      </c>
      <c r="F257" s="226">
        <v>167</v>
      </c>
      <c r="G257" s="226">
        <v>150</v>
      </c>
      <c r="H257" s="226">
        <v>209</v>
      </c>
      <c r="I257" s="226">
        <v>289</v>
      </c>
      <c r="J257" s="226">
        <v>246</v>
      </c>
      <c r="K257" s="226">
        <v>1215</v>
      </c>
      <c r="L257" s="107"/>
      <c r="M257" s="160"/>
      <c r="N257" s="160"/>
      <c r="O257" s="160"/>
      <c r="P257" s="160"/>
      <c r="Q257" s="160"/>
      <c r="R257" s="160"/>
      <c r="S257" s="160"/>
      <c r="T257" s="160"/>
      <c r="U257" s="232"/>
      <c r="V257" s="409"/>
      <c r="W257" s="230"/>
      <c r="X257" s="230"/>
      <c r="Y257" s="230"/>
      <c r="Z257" s="230"/>
      <c r="AA257" s="230"/>
      <c r="AB257" s="230"/>
      <c r="AC257" s="230"/>
      <c r="AD257" s="230"/>
      <c r="AE257" s="230"/>
      <c r="AF257" s="230"/>
      <c r="AG257" s="92"/>
      <c r="AH257" s="92"/>
      <c r="AI257" s="92"/>
      <c r="AJ257" s="92"/>
      <c r="AK257" s="92"/>
      <c r="AL257" s="92"/>
      <c r="AM257" s="92"/>
      <c r="AN257" s="92"/>
      <c r="AO257" s="92"/>
      <c r="AP257" s="92"/>
      <c r="AQ257" s="92"/>
      <c r="AR257" s="231"/>
    </row>
    <row r="258" spans="1:44">
      <c r="A258" s="223">
        <v>43726</v>
      </c>
      <c r="B258" s="224">
        <v>2.4183564814814802</v>
      </c>
      <c r="C258" s="408">
        <v>392</v>
      </c>
      <c r="D258" s="226">
        <v>451</v>
      </c>
      <c r="E258" s="226">
        <v>167</v>
      </c>
      <c r="F258" s="226">
        <v>50</v>
      </c>
      <c r="G258" s="226">
        <v>224</v>
      </c>
      <c r="H258" s="226">
        <v>40</v>
      </c>
      <c r="I258" s="226">
        <v>161</v>
      </c>
      <c r="J258" s="226">
        <v>47</v>
      </c>
      <c r="K258" s="226">
        <v>360</v>
      </c>
      <c r="L258" s="107">
        <f t="shared" ref="L258:P258" si="453">SUM(C258:C260)</f>
        <v>1140</v>
      </c>
      <c r="M258" s="160">
        <f t="shared" si="453"/>
        <v>642</v>
      </c>
      <c r="N258" s="160">
        <f t="shared" si="453"/>
        <v>531</v>
      </c>
      <c r="O258" s="160">
        <f t="shared" si="453"/>
        <v>186</v>
      </c>
      <c r="P258" s="160">
        <f t="shared" si="453"/>
        <v>305</v>
      </c>
      <c r="Q258" s="160">
        <f t="shared" ref="Q258" si="454">SUM(H258:H260)</f>
        <v>441</v>
      </c>
      <c r="R258" s="160">
        <f t="shared" ref="R258" si="455">SUM(I258:I260)</f>
        <v>320</v>
      </c>
      <c r="S258" s="160">
        <f t="shared" ref="S258" si="456">SUM(J258:J260)</f>
        <v>311</v>
      </c>
      <c r="T258" s="160">
        <f t="shared" ref="T258" si="457">SUM(K258:K260)</f>
        <v>1144</v>
      </c>
      <c r="U258" s="232">
        <f t="shared" ref="U258" si="458">AVERAGE(L258:T258)</f>
        <v>557.77777777777783</v>
      </c>
      <c r="V258" s="409"/>
      <c r="W258" s="230"/>
      <c r="X258" s="230"/>
      <c r="Y258" s="230"/>
      <c r="Z258" s="230"/>
      <c r="AA258" s="230"/>
      <c r="AB258" s="230"/>
      <c r="AC258" s="230"/>
      <c r="AD258" s="230"/>
      <c r="AE258" s="230"/>
      <c r="AF258" s="230"/>
      <c r="AG258" s="92"/>
      <c r="AH258" s="92"/>
      <c r="AI258" s="92"/>
      <c r="AJ258" s="92"/>
      <c r="AK258" s="92"/>
      <c r="AL258" s="92"/>
      <c r="AM258" s="92"/>
      <c r="AN258" s="92"/>
      <c r="AO258" s="92"/>
      <c r="AP258" s="92"/>
      <c r="AQ258" s="92"/>
      <c r="AR258" s="231"/>
    </row>
    <row r="259" spans="1:44">
      <c r="A259" s="223">
        <v>43726</v>
      </c>
      <c r="B259" s="224">
        <v>2.4322453703703699</v>
      </c>
      <c r="C259" s="408">
        <v>134</v>
      </c>
      <c r="D259" s="226">
        <v>129</v>
      </c>
      <c r="E259" s="226">
        <v>270</v>
      </c>
      <c r="F259" s="226">
        <v>5</v>
      </c>
      <c r="G259" s="226">
        <v>33</v>
      </c>
      <c r="H259" s="226">
        <v>370</v>
      </c>
      <c r="I259" s="226">
        <v>31</v>
      </c>
      <c r="J259" s="226">
        <v>29</v>
      </c>
      <c r="K259" s="226">
        <v>242</v>
      </c>
      <c r="L259" s="107"/>
      <c r="M259" s="160"/>
      <c r="N259" s="160"/>
      <c r="O259" s="160"/>
      <c r="P259" s="160"/>
      <c r="Q259" s="160"/>
      <c r="R259" s="160"/>
      <c r="S259" s="160"/>
      <c r="T259" s="160"/>
      <c r="U259" s="232">
        <f t="shared" ref="U259" si="459">STDEV(L258:T258)/SQRT(COUNT(L258:T258))</f>
        <v>119.23596793494283</v>
      </c>
      <c r="V259" s="409"/>
      <c r="W259" s="230"/>
      <c r="X259" s="230"/>
      <c r="Y259" s="230"/>
      <c r="Z259" s="230"/>
      <c r="AA259" s="230"/>
      <c r="AB259" s="230"/>
      <c r="AC259" s="230"/>
      <c r="AD259" s="230"/>
      <c r="AE259" s="230"/>
      <c r="AF259" s="230"/>
      <c r="AG259" s="92"/>
      <c r="AH259" s="92"/>
      <c r="AI259" s="92"/>
      <c r="AJ259" s="92"/>
      <c r="AK259" s="92"/>
      <c r="AL259" s="92"/>
      <c r="AM259" s="92"/>
      <c r="AN259" s="92"/>
      <c r="AO259" s="92"/>
      <c r="AP259" s="92"/>
      <c r="AQ259" s="92"/>
      <c r="AR259" s="231"/>
    </row>
    <row r="260" spans="1:44">
      <c r="A260" s="223">
        <v>43726</v>
      </c>
      <c r="B260" s="224">
        <v>2.4461342592592592</v>
      </c>
      <c r="C260" s="408">
        <v>614</v>
      </c>
      <c r="D260" s="226">
        <v>62</v>
      </c>
      <c r="E260" s="226">
        <v>94</v>
      </c>
      <c r="F260" s="226">
        <v>131</v>
      </c>
      <c r="G260" s="226">
        <v>48</v>
      </c>
      <c r="H260" s="226">
        <v>31</v>
      </c>
      <c r="I260" s="226">
        <v>128</v>
      </c>
      <c r="J260" s="226">
        <v>235</v>
      </c>
      <c r="K260" s="226">
        <v>542</v>
      </c>
      <c r="L260" s="107"/>
      <c r="M260" s="160"/>
      <c r="N260" s="160"/>
      <c r="O260" s="160"/>
      <c r="P260" s="160"/>
      <c r="Q260" s="160"/>
      <c r="R260" s="160"/>
      <c r="S260" s="160"/>
      <c r="T260" s="160"/>
      <c r="U260" s="232"/>
      <c r="V260" s="409"/>
      <c r="W260" s="230"/>
      <c r="X260" s="230"/>
      <c r="Y260" s="230"/>
      <c r="Z260" s="230"/>
      <c r="AA260" s="230"/>
      <c r="AB260" s="230"/>
      <c r="AC260" s="230"/>
      <c r="AD260" s="230"/>
      <c r="AE260" s="230"/>
      <c r="AF260" s="230"/>
      <c r="AG260" s="92"/>
      <c r="AH260" s="92"/>
      <c r="AI260" s="92"/>
      <c r="AJ260" s="92"/>
      <c r="AK260" s="92"/>
      <c r="AL260" s="92"/>
      <c r="AM260" s="92"/>
      <c r="AN260" s="92"/>
      <c r="AO260" s="92"/>
      <c r="AP260" s="92"/>
      <c r="AQ260" s="92"/>
      <c r="AR260" s="231"/>
    </row>
    <row r="261" spans="1:44">
      <c r="A261" s="223">
        <v>43726</v>
      </c>
      <c r="B261" s="224">
        <v>2.46002314814814</v>
      </c>
      <c r="C261" s="408">
        <v>40</v>
      </c>
      <c r="D261" s="226">
        <v>193</v>
      </c>
      <c r="E261" s="226">
        <v>442</v>
      </c>
      <c r="F261" s="226">
        <v>11</v>
      </c>
      <c r="G261" s="226">
        <v>12</v>
      </c>
      <c r="H261" s="226">
        <v>4</v>
      </c>
      <c r="I261" s="226">
        <v>15</v>
      </c>
      <c r="J261" s="226">
        <v>167</v>
      </c>
      <c r="K261" s="226">
        <v>84</v>
      </c>
      <c r="L261" s="107">
        <f t="shared" ref="L261:P261" si="460">SUM(C261:C263)</f>
        <v>54</v>
      </c>
      <c r="M261" s="160">
        <f t="shared" si="460"/>
        <v>286</v>
      </c>
      <c r="N261" s="160">
        <f t="shared" si="460"/>
        <v>591</v>
      </c>
      <c r="O261" s="160">
        <f t="shared" si="460"/>
        <v>38</v>
      </c>
      <c r="P261" s="160">
        <f t="shared" si="460"/>
        <v>188</v>
      </c>
      <c r="Q261" s="160">
        <f t="shared" ref="Q261" si="461">SUM(H261:H263)</f>
        <v>10</v>
      </c>
      <c r="R261" s="160">
        <f t="shared" ref="R261" si="462">SUM(I261:I263)</f>
        <v>133</v>
      </c>
      <c r="S261" s="160">
        <f t="shared" ref="S261" si="463">SUM(J261:J263)</f>
        <v>212</v>
      </c>
      <c r="T261" s="160">
        <f t="shared" ref="T261" si="464">SUM(K261:K263)</f>
        <v>544</v>
      </c>
      <c r="U261" s="232">
        <f t="shared" ref="U261" si="465">AVERAGE(L261:T261)</f>
        <v>228.44444444444446</v>
      </c>
      <c r="V261" s="409"/>
      <c r="W261" s="230"/>
      <c r="X261" s="230"/>
      <c r="Y261" s="230"/>
      <c r="Z261" s="230"/>
      <c r="AA261" s="230"/>
      <c r="AB261" s="230"/>
      <c r="AC261" s="230"/>
      <c r="AD261" s="230"/>
      <c r="AE261" s="230"/>
      <c r="AF261" s="230"/>
      <c r="AG261" s="92"/>
      <c r="AH261" s="92"/>
      <c r="AI261" s="92"/>
      <c r="AJ261" s="92"/>
      <c r="AK261" s="92"/>
      <c r="AL261" s="92"/>
      <c r="AM261" s="92"/>
      <c r="AN261" s="92"/>
      <c r="AO261" s="92"/>
      <c r="AP261" s="92"/>
      <c r="AQ261" s="92"/>
      <c r="AR261" s="231"/>
    </row>
    <row r="262" spans="1:44">
      <c r="A262" s="223">
        <v>43726</v>
      </c>
      <c r="B262" s="224">
        <v>2.4739120370370302</v>
      </c>
      <c r="C262" s="408">
        <v>5</v>
      </c>
      <c r="D262" s="226">
        <v>64</v>
      </c>
      <c r="E262" s="226">
        <v>65</v>
      </c>
      <c r="F262" s="226">
        <v>10</v>
      </c>
      <c r="G262" s="226">
        <v>97</v>
      </c>
      <c r="H262" s="226">
        <v>4</v>
      </c>
      <c r="I262" s="226">
        <v>11</v>
      </c>
      <c r="J262" s="226">
        <v>45</v>
      </c>
      <c r="K262" s="226">
        <v>246</v>
      </c>
      <c r="L262" s="107"/>
      <c r="M262" s="160"/>
      <c r="N262" s="160"/>
      <c r="O262" s="160"/>
      <c r="P262" s="160"/>
      <c r="Q262" s="160"/>
      <c r="R262" s="160"/>
      <c r="S262" s="160"/>
      <c r="T262" s="160"/>
      <c r="U262" s="232">
        <f t="shared" ref="U262" si="466">STDEV(L261:T261)/SQRT(COUNT(L261:T261))</f>
        <v>70.687911726104417</v>
      </c>
      <c r="V262" s="409"/>
      <c r="W262" s="230"/>
      <c r="X262" s="230"/>
      <c r="Y262" s="230"/>
      <c r="Z262" s="230"/>
      <c r="AA262" s="230"/>
      <c r="AB262" s="230"/>
      <c r="AC262" s="230"/>
      <c r="AD262" s="230"/>
      <c r="AE262" s="230"/>
      <c r="AF262" s="230"/>
      <c r="AG262" s="92"/>
      <c r="AH262" s="92"/>
      <c r="AI262" s="92"/>
      <c r="AJ262" s="92"/>
      <c r="AK262" s="92"/>
      <c r="AL262" s="92"/>
      <c r="AM262" s="92"/>
      <c r="AN262" s="92"/>
      <c r="AO262" s="92"/>
      <c r="AP262" s="92"/>
      <c r="AQ262" s="92"/>
      <c r="AR262" s="231"/>
    </row>
    <row r="263" spans="1:44">
      <c r="A263" s="223">
        <v>43726</v>
      </c>
      <c r="B263" s="224">
        <v>2.4878009259259199</v>
      </c>
      <c r="C263" s="408">
        <v>9</v>
      </c>
      <c r="D263" s="226">
        <v>29</v>
      </c>
      <c r="E263" s="226">
        <v>84</v>
      </c>
      <c r="F263" s="226">
        <v>17</v>
      </c>
      <c r="G263" s="226">
        <v>79</v>
      </c>
      <c r="H263" s="226">
        <v>2</v>
      </c>
      <c r="I263" s="226">
        <v>107</v>
      </c>
      <c r="J263" s="226">
        <v>0</v>
      </c>
      <c r="K263" s="226">
        <v>214</v>
      </c>
      <c r="L263" s="107"/>
      <c r="M263" s="160"/>
      <c r="N263" s="160"/>
      <c r="O263" s="160"/>
      <c r="P263" s="160"/>
      <c r="Q263" s="160"/>
      <c r="R263" s="160"/>
      <c r="S263" s="160"/>
      <c r="T263" s="160"/>
      <c r="U263" s="232"/>
      <c r="V263" s="409"/>
      <c r="W263" s="230"/>
      <c r="X263" s="230"/>
      <c r="Y263" s="230"/>
      <c r="Z263" s="230"/>
      <c r="AA263" s="230"/>
      <c r="AB263" s="230"/>
      <c r="AC263" s="230"/>
      <c r="AD263" s="230"/>
      <c r="AE263" s="230"/>
      <c r="AF263" s="230"/>
      <c r="AG263" s="92"/>
      <c r="AH263" s="92"/>
      <c r="AI263" s="92"/>
      <c r="AJ263" s="92"/>
      <c r="AK263" s="92"/>
      <c r="AL263" s="92"/>
      <c r="AM263" s="92"/>
      <c r="AN263" s="92"/>
      <c r="AO263" s="92"/>
      <c r="AP263" s="92"/>
      <c r="AQ263" s="92"/>
      <c r="AR263" s="231"/>
    </row>
    <row r="264" spans="1:44">
      <c r="A264" s="223">
        <v>43726</v>
      </c>
      <c r="B264" s="224">
        <v>2.5016898148148101</v>
      </c>
      <c r="C264" s="408">
        <v>147</v>
      </c>
      <c r="D264" s="226">
        <v>87</v>
      </c>
      <c r="E264" s="226">
        <v>57</v>
      </c>
      <c r="F264" s="226">
        <v>230</v>
      </c>
      <c r="G264" s="226">
        <v>3</v>
      </c>
      <c r="H264" s="226">
        <v>270</v>
      </c>
      <c r="I264" s="226">
        <v>81</v>
      </c>
      <c r="J264" s="226">
        <v>273</v>
      </c>
      <c r="K264" s="226">
        <v>333</v>
      </c>
      <c r="L264" s="107">
        <f t="shared" ref="L264:P264" si="467">SUM(C264:C266)</f>
        <v>163</v>
      </c>
      <c r="M264" s="160">
        <f t="shared" si="467"/>
        <v>146</v>
      </c>
      <c r="N264" s="160">
        <f t="shared" si="467"/>
        <v>779</v>
      </c>
      <c r="O264" s="160">
        <f t="shared" si="467"/>
        <v>254</v>
      </c>
      <c r="P264" s="160">
        <f t="shared" si="467"/>
        <v>90</v>
      </c>
      <c r="Q264" s="160">
        <f t="shared" ref="Q264" si="468">SUM(H264:H266)</f>
        <v>310</v>
      </c>
      <c r="R264" s="160">
        <f t="shared" ref="R264" si="469">SUM(I264:I266)</f>
        <v>97</v>
      </c>
      <c r="S264" s="160">
        <f t="shared" ref="S264" si="470">SUM(J264:J266)</f>
        <v>316</v>
      </c>
      <c r="T264" s="160">
        <f t="shared" ref="T264" si="471">SUM(K264:K266)</f>
        <v>366</v>
      </c>
      <c r="U264" s="232">
        <f t="shared" ref="U264" si="472">AVERAGE(L264:T264)</f>
        <v>280.11111111111109</v>
      </c>
      <c r="V264" s="409"/>
      <c r="W264" s="230"/>
      <c r="X264" s="230"/>
      <c r="Y264" s="230"/>
      <c r="Z264" s="230"/>
      <c r="AA264" s="230"/>
      <c r="AB264" s="230"/>
      <c r="AC264" s="230"/>
      <c r="AD264" s="230"/>
      <c r="AE264" s="230"/>
      <c r="AF264" s="230"/>
      <c r="AG264" s="92"/>
      <c r="AH264" s="92"/>
      <c r="AI264" s="92"/>
      <c r="AJ264" s="92"/>
      <c r="AK264" s="92"/>
      <c r="AL264" s="92"/>
      <c r="AM264" s="92"/>
      <c r="AN264" s="92"/>
      <c r="AO264" s="92"/>
      <c r="AP264" s="92"/>
      <c r="AQ264" s="92"/>
      <c r="AR264" s="231"/>
    </row>
    <row r="265" spans="1:44">
      <c r="A265" s="223">
        <v>43726</v>
      </c>
      <c r="B265" s="224">
        <v>2.5155787037036998</v>
      </c>
      <c r="C265" s="408">
        <v>14</v>
      </c>
      <c r="D265" s="226">
        <v>14</v>
      </c>
      <c r="E265" s="226">
        <v>666</v>
      </c>
      <c r="F265" s="226">
        <v>17</v>
      </c>
      <c r="G265" s="226">
        <v>76</v>
      </c>
      <c r="H265" s="226">
        <v>39</v>
      </c>
      <c r="I265" s="226">
        <v>8</v>
      </c>
      <c r="J265" s="226">
        <v>22</v>
      </c>
      <c r="K265" s="226">
        <v>24</v>
      </c>
      <c r="L265" s="107"/>
      <c r="M265" s="160"/>
      <c r="N265" s="160"/>
      <c r="O265" s="160"/>
      <c r="P265" s="160"/>
      <c r="Q265" s="160"/>
      <c r="R265" s="160"/>
      <c r="S265" s="160"/>
      <c r="T265" s="160"/>
      <c r="U265" s="232">
        <f t="shared" ref="U265" si="473">STDEV(L264:T264)/SQRT(COUNT(L264:T264))</f>
        <v>70.760049236141967</v>
      </c>
      <c r="V265" s="409"/>
      <c r="W265" s="230"/>
      <c r="X265" s="230"/>
      <c r="Y265" s="230"/>
      <c r="Z265" s="230"/>
      <c r="AA265" s="230"/>
      <c r="AB265" s="230"/>
      <c r="AC265" s="230"/>
      <c r="AD265" s="230"/>
      <c r="AE265" s="230"/>
      <c r="AF265" s="230"/>
      <c r="AG265" s="92"/>
      <c r="AH265" s="92"/>
      <c r="AI265" s="92"/>
      <c r="AJ265" s="92"/>
      <c r="AK265" s="92"/>
      <c r="AL265" s="92"/>
      <c r="AM265" s="92"/>
      <c r="AN265" s="92"/>
      <c r="AO265" s="92"/>
      <c r="AP265" s="92"/>
      <c r="AQ265" s="92"/>
      <c r="AR265" s="231"/>
    </row>
    <row r="266" spans="1:44">
      <c r="A266" s="223">
        <v>43726</v>
      </c>
      <c r="B266" s="224">
        <v>2.52946759259259</v>
      </c>
      <c r="C266" s="408">
        <v>2</v>
      </c>
      <c r="D266" s="226">
        <v>45</v>
      </c>
      <c r="E266" s="226">
        <v>56</v>
      </c>
      <c r="F266" s="226">
        <v>7</v>
      </c>
      <c r="G266" s="226">
        <v>11</v>
      </c>
      <c r="H266" s="226">
        <v>1</v>
      </c>
      <c r="I266" s="226">
        <v>8</v>
      </c>
      <c r="J266" s="226">
        <v>21</v>
      </c>
      <c r="K266" s="226">
        <v>9</v>
      </c>
      <c r="L266" s="107"/>
      <c r="M266" s="160"/>
      <c r="N266" s="160"/>
      <c r="O266" s="160"/>
      <c r="P266" s="160"/>
      <c r="Q266" s="160"/>
      <c r="R266" s="160"/>
      <c r="S266" s="160"/>
      <c r="T266" s="160"/>
      <c r="U266" s="232"/>
      <c r="V266" s="409"/>
      <c r="W266" s="230"/>
      <c r="X266" s="230"/>
      <c r="Y266" s="230"/>
      <c r="Z266" s="230"/>
      <c r="AA266" s="230"/>
      <c r="AB266" s="230"/>
      <c r="AC266" s="230"/>
      <c r="AD266" s="230"/>
      <c r="AE266" s="230"/>
      <c r="AF266" s="230"/>
      <c r="AG266" s="92"/>
      <c r="AH266" s="92"/>
      <c r="AI266" s="92"/>
      <c r="AJ266" s="92"/>
      <c r="AK266" s="92"/>
      <c r="AL266" s="92"/>
      <c r="AM266" s="92"/>
      <c r="AN266" s="92"/>
      <c r="AO266" s="92"/>
      <c r="AP266" s="92"/>
      <c r="AQ266" s="92"/>
      <c r="AR266" s="231"/>
    </row>
    <row r="267" spans="1:44">
      <c r="A267" s="223">
        <v>43726</v>
      </c>
      <c r="B267" s="224">
        <v>2.5433564814814802</v>
      </c>
      <c r="C267" s="408">
        <v>28</v>
      </c>
      <c r="D267" s="226">
        <v>17</v>
      </c>
      <c r="E267" s="226">
        <v>22</v>
      </c>
      <c r="F267" s="226">
        <v>0</v>
      </c>
      <c r="G267" s="226">
        <v>18</v>
      </c>
      <c r="H267" s="226">
        <v>14</v>
      </c>
      <c r="I267" s="226">
        <v>24</v>
      </c>
      <c r="J267" s="226">
        <v>8</v>
      </c>
      <c r="K267" s="226">
        <v>162</v>
      </c>
      <c r="L267" s="107">
        <f t="shared" ref="L267:P267" si="474">SUM(C267:C269)</f>
        <v>280</v>
      </c>
      <c r="M267" s="160">
        <f t="shared" si="474"/>
        <v>136</v>
      </c>
      <c r="N267" s="160">
        <f t="shared" si="474"/>
        <v>183</v>
      </c>
      <c r="O267" s="160">
        <f t="shared" si="474"/>
        <v>73</v>
      </c>
      <c r="P267" s="160">
        <f t="shared" si="474"/>
        <v>227</v>
      </c>
      <c r="Q267" s="160">
        <f t="shared" ref="Q267" si="475">SUM(H267:H269)</f>
        <v>150</v>
      </c>
      <c r="R267" s="160">
        <f t="shared" ref="R267" si="476">SUM(I267:I269)</f>
        <v>130</v>
      </c>
      <c r="S267" s="160">
        <f t="shared" ref="S267" si="477">SUM(J267:J269)</f>
        <v>287</v>
      </c>
      <c r="T267" s="160">
        <f t="shared" ref="T267" si="478">SUM(K267:K269)</f>
        <v>326</v>
      </c>
      <c r="U267" s="232">
        <f t="shared" ref="U267" si="479">AVERAGE(L267:T267)</f>
        <v>199.11111111111111</v>
      </c>
      <c r="V267" s="409"/>
      <c r="W267" s="230"/>
      <c r="X267" s="230"/>
      <c r="Y267" s="230"/>
      <c r="Z267" s="230"/>
      <c r="AA267" s="230"/>
      <c r="AB267" s="230"/>
      <c r="AC267" s="230"/>
      <c r="AD267" s="230"/>
      <c r="AE267" s="230"/>
      <c r="AF267" s="230"/>
      <c r="AG267" s="92"/>
      <c r="AH267" s="92"/>
      <c r="AI267" s="92"/>
      <c r="AJ267" s="92"/>
      <c r="AK267" s="92"/>
      <c r="AL267" s="92"/>
      <c r="AM267" s="92"/>
      <c r="AN267" s="92"/>
      <c r="AO267" s="92"/>
      <c r="AP267" s="92"/>
      <c r="AQ267" s="92"/>
      <c r="AR267" s="231"/>
    </row>
    <row r="268" spans="1:44">
      <c r="A268" s="223">
        <v>43726</v>
      </c>
      <c r="B268" s="224">
        <v>2.5572453703703699</v>
      </c>
      <c r="C268" s="408">
        <v>13</v>
      </c>
      <c r="D268" s="226">
        <v>27</v>
      </c>
      <c r="E268" s="226">
        <v>120</v>
      </c>
      <c r="F268" s="226">
        <v>51</v>
      </c>
      <c r="G268" s="226">
        <v>189</v>
      </c>
      <c r="H268" s="226">
        <v>10</v>
      </c>
      <c r="I268" s="226">
        <v>5</v>
      </c>
      <c r="J268" s="226">
        <v>18</v>
      </c>
      <c r="K268" s="226">
        <v>144</v>
      </c>
      <c r="L268" s="107"/>
      <c r="M268" s="160"/>
      <c r="N268" s="160"/>
      <c r="O268" s="160"/>
      <c r="P268" s="160"/>
      <c r="Q268" s="160"/>
      <c r="R268" s="160"/>
      <c r="S268" s="160"/>
      <c r="T268" s="160"/>
      <c r="U268" s="232">
        <f t="shared" ref="U268" si="480">STDEV(L267:T267)/SQRT(COUNT(L267:T267))</f>
        <v>28.499729260139201</v>
      </c>
      <c r="V268" s="409"/>
      <c r="W268" s="230"/>
      <c r="X268" s="230"/>
      <c r="Y268" s="230"/>
      <c r="Z268" s="230"/>
      <c r="AA268" s="230"/>
      <c r="AB268" s="230"/>
      <c r="AC268" s="230"/>
      <c r="AD268" s="230"/>
      <c r="AE268" s="230"/>
      <c r="AF268" s="230"/>
      <c r="AG268" s="92"/>
      <c r="AH268" s="92"/>
      <c r="AI268" s="92"/>
      <c r="AJ268" s="92"/>
      <c r="AK268" s="92"/>
      <c r="AL268" s="92"/>
      <c r="AM268" s="92"/>
      <c r="AN268" s="92"/>
      <c r="AO268" s="92"/>
      <c r="AP268" s="92"/>
      <c r="AQ268" s="92"/>
      <c r="AR268" s="231"/>
    </row>
    <row r="269" spans="1:44">
      <c r="A269" s="223">
        <v>43726</v>
      </c>
      <c r="B269" s="224">
        <v>2.5711342592592499</v>
      </c>
      <c r="C269" s="408">
        <v>239</v>
      </c>
      <c r="D269" s="226">
        <v>92</v>
      </c>
      <c r="E269" s="226">
        <v>41</v>
      </c>
      <c r="F269" s="226">
        <v>22</v>
      </c>
      <c r="G269" s="226">
        <v>20</v>
      </c>
      <c r="H269" s="226">
        <v>126</v>
      </c>
      <c r="I269" s="226">
        <v>101</v>
      </c>
      <c r="J269" s="226">
        <v>261</v>
      </c>
      <c r="K269" s="226">
        <v>20</v>
      </c>
      <c r="L269" s="107"/>
      <c r="M269" s="160"/>
      <c r="N269" s="160"/>
      <c r="O269" s="160"/>
      <c r="P269" s="160"/>
      <c r="Q269" s="160"/>
      <c r="R269" s="160"/>
      <c r="S269" s="160"/>
      <c r="T269" s="160"/>
      <c r="U269" s="232"/>
      <c r="V269" s="409"/>
      <c r="W269" s="230"/>
      <c r="X269" s="230"/>
      <c r="Y269" s="230"/>
      <c r="Z269" s="230"/>
      <c r="AA269" s="230"/>
      <c r="AB269" s="230"/>
      <c r="AC269" s="230"/>
      <c r="AD269" s="230"/>
      <c r="AE269" s="230"/>
      <c r="AF269" s="230"/>
      <c r="AG269" s="92"/>
      <c r="AH269" s="92"/>
      <c r="AI269" s="92"/>
      <c r="AJ269" s="92"/>
      <c r="AK269" s="92"/>
      <c r="AL269" s="92"/>
      <c r="AM269" s="92"/>
      <c r="AN269" s="92"/>
      <c r="AO269" s="92"/>
      <c r="AP269" s="92"/>
      <c r="AQ269" s="92"/>
      <c r="AR269" s="231"/>
    </row>
    <row r="270" spans="1:44">
      <c r="A270" s="223">
        <v>43726</v>
      </c>
      <c r="B270" s="224">
        <v>2.58502314814814</v>
      </c>
      <c r="C270" s="408">
        <v>41</v>
      </c>
      <c r="D270" s="226">
        <v>6</v>
      </c>
      <c r="E270" s="226">
        <v>1</v>
      </c>
      <c r="F270" s="226">
        <v>107</v>
      </c>
      <c r="G270" s="226">
        <v>8</v>
      </c>
      <c r="H270" s="226">
        <v>163</v>
      </c>
      <c r="I270" s="226">
        <v>69</v>
      </c>
      <c r="J270" s="226">
        <v>622</v>
      </c>
      <c r="K270" s="226">
        <v>118</v>
      </c>
      <c r="L270" s="107">
        <f t="shared" ref="L270:P270" si="481">SUM(C270:C272)</f>
        <v>46</v>
      </c>
      <c r="M270" s="160">
        <f t="shared" si="481"/>
        <v>53</v>
      </c>
      <c r="N270" s="160">
        <f t="shared" si="481"/>
        <v>579</v>
      </c>
      <c r="O270" s="160">
        <f t="shared" si="481"/>
        <v>265</v>
      </c>
      <c r="P270" s="160">
        <f t="shared" si="481"/>
        <v>23</v>
      </c>
      <c r="Q270" s="160">
        <f t="shared" ref="Q270" si="482">SUM(H270:H272)</f>
        <v>166</v>
      </c>
      <c r="R270" s="160">
        <f t="shared" ref="R270" si="483">SUM(I270:I272)</f>
        <v>83</v>
      </c>
      <c r="S270" s="160">
        <f t="shared" ref="S270" si="484">SUM(J270:J272)</f>
        <v>700</v>
      </c>
      <c r="T270" s="160">
        <f t="shared" ref="T270" si="485">SUM(K270:K272)</f>
        <v>147</v>
      </c>
      <c r="U270" s="232">
        <f t="shared" ref="U270" si="486">AVERAGE(L270:T270)</f>
        <v>229.11111111111111</v>
      </c>
      <c r="V270" s="409"/>
      <c r="W270" s="230"/>
      <c r="X270" s="230"/>
      <c r="Y270" s="230"/>
      <c r="Z270" s="230"/>
      <c r="AA270" s="230"/>
      <c r="AB270" s="230"/>
      <c r="AC270" s="230"/>
      <c r="AD270" s="230"/>
      <c r="AE270" s="230"/>
      <c r="AF270" s="230"/>
      <c r="AG270" s="92"/>
      <c r="AH270" s="92"/>
      <c r="AI270" s="92"/>
      <c r="AJ270" s="92"/>
      <c r="AK270" s="92"/>
      <c r="AL270" s="92"/>
      <c r="AM270" s="92"/>
      <c r="AN270" s="92"/>
      <c r="AO270" s="92"/>
      <c r="AP270" s="92"/>
      <c r="AQ270" s="92"/>
      <c r="AR270" s="231"/>
    </row>
    <row r="271" spans="1:44">
      <c r="A271" s="223">
        <v>43726</v>
      </c>
      <c r="B271" s="224">
        <v>2.5989120370370302</v>
      </c>
      <c r="C271" s="408">
        <v>4</v>
      </c>
      <c r="D271" s="226">
        <v>31</v>
      </c>
      <c r="E271" s="226">
        <v>93</v>
      </c>
      <c r="F271" s="226">
        <v>152</v>
      </c>
      <c r="G271" s="226">
        <v>10</v>
      </c>
      <c r="H271" s="226">
        <v>1</v>
      </c>
      <c r="I271" s="226">
        <v>10</v>
      </c>
      <c r="J271" s="226">
        <v>43</v>
      </c>
      <c r="K271" s="226">
        <v>16</v>
      </c>
      <c r="L271" s="107"/>
      <c r="M271" s="160"/>
      <c r="N271" s="160"/>
      <c r="O271" s="160"/>
      <c r="P271" s="160"/>
      <c r="Q271" s="160"/>
      <c r="R271" s="160"/>
      <c r="S271" s="160"/>
      <c r="T271" s="160"/>
      <c r="U271" s="232">
        <f t="shared" ref="U271" si="487">STDEV(L270:T270)/SQRT(COUNT(L270:T270))</f>
        <v>82.035467337210733</v>
      </c>
      <c r="V271" s="409"/>
      <c r="W271" s="230"/>
      <c r="X271" s="230"/>
      <c r="Y271" s="230"/>
      <c r="Z271" s="230"/>
      <c r="AA271" s="230"/>
      <c r="AB271" s="230"/>
      <c r="AC271" s="230"/>
      <c r="AD271" s="230"/>
      <c r="AE271" s="230"/>
      <c r="AF271" s="230"/>
      <c r="AG271" s="92"/>
      <c r="AH271" s="92"/>
      <c r="AI271" s="92"/>
      <c r="AJ271" s="92"/>
      <c r="AK271" s="92"/>
      <c r="AL271" s="92"/>
      <c r="AM271" s="92"/>
      <c r="AN271" s="92"/>
      <c r="AO271" s="92"/>
      <c r="AP271" s="92"/>
      <c r="AQ271" s="92"/>
      <c r="AR271" s="231"/>
    </row>
    <row r="272" spans="1:44">
      <c r="A272" s="223">
        <v>43726</v>
      </c>
      <c r="B272" s="224">
        <v>2.6128009259259199</v>
      </c>
      <c r="C272" s="408">
        <v>1</v>
      </c>
      <c r="D272" s="226">
        <v>16</v>
      </c>
      <c r="E272" s="226">
        <v>485</v>
      </c>
      <c r="F272" s="226">
        <v>6</v>
      </c>
      <c r="G272" s="226">
        <v>5</v>
      </c>
      <c r="H272" s="226">
        <v>2</v>
      </c>
      <c r="I272" s="226">
        <v>4</v>
      </c>
      <c r="J272" s="226">
        <v>35</v>
      </c>
      <c r="K272" s="226">
        <v>13</v>
      </c>
      <c r="L272" s="107"/>
      <c r="M272" s="160"/>
      <c r="N272" s="160"/>
      <c r="O272" s="160"/>
      <c r="P272" s="160"/>
      <c r="Q272" s="160"/>
      <c r="R272" s="160"/>
      <c r="S272" s="160"/>
      <c r="T272" s="160"/>
      <c r="U272" s="232"/>
      <c r="V272" s="409"/>
      <c r="W272" s="230"/>
      <c r="X272" s="230"/>
      <c r="Y272" s="230"/>
      <c r="Z272" s="230"/>
      <c r="AA272" s="230"/>
      <c r="AB272" s="230"/>
      <c r="AC272" s="230"/>
      <c r="AD272" s="230"/>
      <c r="AE272" s="230"/>
      <c r="AF272" s="230"/>
      <c r="AG272" s="92"/>
      <c r="AH272" s="92"/>
      <c r="AI272" s="92"/>
      <c r="AJ272" s="92"/>
      <c r="AK272" s="92"/>
      <c r="AL272" s="92"/>
      <c r="AM272" s="92"/>
      <c r="AN272" s="92"/>
      <c r="AO272" s="92"/>
      <c r="AP272" s="92"/>
      <c r="AQ272" s="92"/>
      <c r="AR272" s="231"/>
    </row>
    <row r="273" spans="1:44">
      <c r="A273" s="223">
        <v>43726</v>
      </c>
      <c r="B273" s="224">
        <v>2.6266898148148101</v>
      </c>
      <c r="C273" s="408">
        <v>7</v>
      </c>
      <c r="D273" s="226">
        <v>6</v>
      </c>
      <c r="E273" s="226">
        <v>358</v>
      </c>
      <c r="F273" s="226">
        <v>30</v>
      </c>
      <c r="G273" s="226">
        <v>11</v>
      </c>
      <c r="H273" s="226">
        <v>9</v>
      </c>
      <c r="I273" s="226">
        <v>21</v>
      </c>
      <c r="J273" s="226">
        <v>16</v>
      </c>
      <c r="K273" s="226">
        <v>113</v>
      </c>
      <c r="L273" s="107">
        <f t="shared" ref="L273:P273" si="488">SUM(C273:C275)</f>
        <v>350</v>
      </c>
      <c r="M273" s="160">
        <f t="shared" si="488"/>
        <v>222</v>
      </c>
      <c r="N273" s="160">
        <f t="shared" si="488"/>
        <v>397</v>
      </c>
      <c r="O273" s="160">
        <f t="shared" si="488"/>
        <v>199</v>
      </c>
      <c r="P273" s="160">
        <f t="shared" si="488"/>
        <v>299</v>
      </c>
      <c r="Q273" s="160">
        <f t="shared" ref="Q273" si="489">SUM(H273:H275)</f>
        <v>69</v>
      </c>
      <c r="R273" s="160">
        <f t="shared" ref="R273" si="490">SUM(I273:I275)</f>
        <v>214</v>
      </c>
      <c r="S273" s="160">
        <f t="shared" ref="S273" si="491">SUM(J273:J275)</f>
        <v>147</v>
      </c>
      <c r="T273" s="160">
        <f t="shared" ref="T273" si="492">SUM(K273:K275)</f>
        <v>332</v>
      </c>
      <c r="U273" s="232">
        <f t="shared" ref="U273" si="493">AVERAGE(L273:T273)</f>
        <v>247.66666666666666</v>
      </c>
      <c r="V273" s="409"/>
      <c r="W273" s="230"/>
      <c r="X273" s="230"/>
      <c r="Y273" s="230"/>
      <c r="Z273" s="230"/>
      <c r="AA273" s="230"/>
      <c r="AB273" s="230"/>
      <c r="AC273" s="230"/>
      <c r="AD273" s="230"/>
      <c r="AE273" s="230"/>
      <c r="AF273" s="230"/>
      <c r="AG273" s="92"/>
      <c r="AH273" s="92"/>
      <c r="AI273" s="92"/>
      <c r="AJ273" s="92"/>
      <c r="AK273" s="92"/>
      <c r="AL273" s="92"/>
      <c r="AM273" s="92"/>
      <c r="AN273" s="92"/>
      <c r="AO273" s="92"/>
      <c r="AP273" s="92"/>
      <c r="AQ273" s="92"/>
      <c r="AR273" s="231"/>
    </row>
    <row r="274" spans="1:44">
      <c r="A274" s="223">
        <v>43726</v>
      </c>
      <c r="B274" s="224">
        <v>2.6405787037036998</v>
      </c>
      <c r="C274" s="408">
        <v>59</v>
      </c>
      <c r="D274" s="226">
        <v>201</v>
      </c>
      <c r="E274" s="226">
        <v>3</v>
      </c>
      <c r="F274" s="226">
        <v>89</v>
      </c>
      <c r="G274" s="226">
        <v>79</v>
      </c>
      <c r="H274" s="226">
        <v>45</v>
      </c>
      <c r="I274" s="226">
        <v>169</v>
      </c>
      <c r="J274" s="226">
        <v>11</v>
      </c>
      <c r="K274" s="226">
        <v>213</v>
      </c>
      <c r="L274" s="107"/>
      <c r="M274" s="160"/>
      <c r="N274" s="160"/>
      <c r="O274" s="160"/>
      <c r="P274" s="160"/>
      <c r="Q274" s="160"/>
      <c r="R274" s="160"/>
      <c r="S274" s="160"/>
      <c r="T274" s="160"/>
      <c r="U274" s="232">
        <f t="shared" ref="U274" si="494">STDEV(L273:T273)/SQRT(COUNT(L273:T273))</f>
        <v>35.10618812181756</v>
      </c>
      <c r="V274" s="409"/>
      <c r="W274" s="230"/>
      <c r="X274" s="230"/>
      <c r="Y274" s="230"/>
      <c r="Z274" s="230"/>
      <c r="AA274" s="230"/>
      <c r="AB274" s="230"/>
      <c r="AC274" s="230"/>
      <c r="AD274" s="230"/>
      <c r="AE274" s="230"/>
      <c r="AF274" s="230"/>
      <c r="AG274" s="92"/>
      <c r="AH274" s="92"/>
      <c r="AI274" s="92"/>
      <c r="AJ274" s="92"/>
      <c r="AK274" s="92"/>
      <c r="AL274" s="92"/>
      <c r="AM274" s="92"/>
      <c r="AN274" s="92"/>
      <c r="AO274" s="92"/>
      <c r="AP274" s="92"/>
      <c r="AQ274" s="92"/>
      <c r="AR274" s="231"/>
    </row>
    <row r="275" spans="1:44">
      <c r="A275" s="223">
        <v>43726</v>
      </c>
      <c r="B275" s="235">
        <v>2.65446759259259</v>
      </c>
      <c r="C275" s="408">
        <v>284</v>
      </c>
      <c r="D275" s="226">
        <v>15</v>
      </c>
      <c r="E275" s="226">
        <v>36</v>
      </c>
      <c r="F275" s="226">
        <v>80</v>
      </c>
      <c r="G275" s="226">
        <v>209</v>
      </c>
      <c r="H275" s="226">
        <v>15</v>
      </c>
      <c r="I275" s="226">
        <v>24</v>
      </c>
      <c r="J275" s="226">
        <v>120</v>
      </c>
      <c r="K275" s="226">
        <v>6</v>
      </c>
      <c r="L275" s="107"/>
      <c r="M275" s="160"/>
      <c r="N275" s="160"/>
      <c r="O275" s="160"/>
      <c r="P275" s="160"/>
      <c r="Q275" s="160"/>
      <c r="R275" s="160"/>
      <c r="S275" s="160"/>
      <c r="T275" s="160"/>
      <c r="U275" s="232"/>
      <c r="V275" s="409"/>
      <c r="W275" s="230"/>
      <c r="X275" s="230"/>
      <c r="Y275" s="230"/>
      <c r="Z275" s="230"/>
      <c r="AA275" s="230"/>
      <c r="AB275" s="230"/>
      <c r="AC275" s="230"/>
      <c r="AD275" s="230"/>
      <c r="AE275" s="230"/>
      <c r="AF275" s="230"/>
      <c r="AG275" s="92"/>
      <c r="AH275" s="92"/>
      <c r="AI275" s="92"/>
      <c r="AJ275" s="92"/>
      <c r="AK275" s="92"/>
      <c r="AL275" s="92"/>
      <c r="AM275" s="92"/>
      <c r="AN275" s="92"/>
      <c r="AO275" s="92"/>
      <c r="AP275" s="92"/>
      <c r="AQ275" s="92"/>
      <c r="AR275" s="231"/>
    </row>
    <row r="276" spans="1:44">
      <c r="A276" s="223">
        <v>43726</v>
      </c>
      <c r="B276" s="235">
        <v>1.66835648148148</v>
      </c>
      <c r="C276" s="291">
        <v>379</v>
      </c>
      <c r="D276" s="292">
        <v>14</v>
      </c>
      <c r="E276" s="292">
        <v>38</v>
      </c>
      <c r="F276" s="292">
        <v>7</v>
      </c>
      <c r="G276" s="292">
        <v>85</v>
      </c>
      <c r="H276" s="292">
        <v>14</v>
      </c>
      <c r="I276" s="292">
        <v>9</v>
      </c>
      <c r="J276" s="292">
        <v>426</v>
      </c>
      <c r="K276" s="239">
        <v>39</v>
      </c>
      <c r="L276" s="107">
        <f t="shared" ref="L276:P276" si="495">SUM(C276:C278)</f>
        <v>762</v>
      </c>
      <c r="M276" s="160">
        <f t="shared" si="495"/>
        <v>230</v>
      </c>
      <c r="N276" s="160">
        <f t="shared" si="495"/>
        <v>383</v>
      </c>
      <c r="O276" s="160">
        <f t="shared" si="495"/>
        <v>178</v>
      </c>
      <c r="P276" s="160">
        <f t="shared" si="495"/>
        <v>228</v>
      </c>
      <c r="Q276" s="160">
        <f t="shared" ref="Q276" si="496">SUM(H276:H278)</f>
        <v>643</v>
      </c>
      <c r="R276" s="160">
        <f t="shared" ref="R276" si="497">SUM(I276:I278)</f>
        <v>409</v>
      </c>
      <c r="S276" s="160">
        <f t="shared" ref="S276" si="498">SUM(J276:J278)</f>
        <v>1129</v>
      </c>
      <c r="T276" s="160">
        <f t="shared" ref="T276" si="499">SUM(K276:K278)</f>
        <v>764</v>
      </c>
      <c r="U276" s="232">
        <f t="shared" ref="U276" si="500">AVERAGE(L276:T276)</f>
        <v>525.11111111111109</v>
      </c>
    </row>
    <row r="277" spans="1:44">
      <c r="A277" s="223">
        <v>43726</v>
      </c>
      <c r="B277" s="235">
        <v>1.6822453703703699</v>
      </c>
      <c r="C277" s="291">
        <v>8</v>
      </c>
      <c r="D277" s="292">
        <v>8</v>
      </c>
      <c r="E277" s="292">
        <v>55</v>
      </c>
      <c r="F277" s="292">
        <v>12</v>
      </c>
      <c r="G277" s="292">
        <v>11</v>
      </c>
      <c r="H277" s="292">
        <v>319</v>
      </c>
      <c r="I277" s="292">
        <v>5</v>
      </c>
      <c r="J277" s="292">
        <v>200</v>
      </c>
      <c r="K277" s="239">
        <v>446</v>
      </c>
      <c r="L277" s="107"/>
      <c r="M277" s="160"/>
      <c r="N277" s="160"/>
      <c r="O277" s="160"/>
      <c r="P277" s="160"/>
      <c r="Q277" s="160"/>
      <c r="R277" s="160"/>
      <c r="S277" s="160"/>
      <c r="T277" s="160"/>
      <c r="U277" s="232">
        <f t="shared" ref="U277" si="501">STDEV(L276:T276)/SQRT(COUNT(L276:T276))</f>
        <v>106.80283553825876</v>
      </c>
    </row>
    <row r="278" spans="1:44">
      <c r="A278" s="223">
        <v>43726</v>
      </c>
      <c r="B278" s="235">
        <v>1.6961342592592601</v>
      </c>
      <c r="C278" s="291">
        <v>375</v>
      </c>
      <c r="D278" s="292">
        <v>208</v>
      </c>
      <c r="E278" s="292">
        <v>290</v>
      </c>
      <c r="F278" s="292">
        <v>159</v>
      </c>
      <c r="G278" s="292">
        <v>132</v>
      </c>
      <c r="H278" s="292">
        <v>310</v>
      </c>
      <c r="I278" s="292">
        <v>395</v>
      </c>
      <c r="J278" s="292">
        <v>503</v>
      </c>
      <c r="K278" s="239">
        <v>279</v>
      </c>
      <c r="L278" s="107"/>
      <c r="M278" s="160"/>
      <c r="N278" s="160"/>
      <c r="O278" s="160"/>
      <c r="P278" s="160"/>
      <c r="Q278" s="160"/>
      <c r="R278" s="160"/>
      <c r="S278" s="160"/>
      <c r="T278" s="160"/>
      <c r="U278" s="232"/>
    </row>
    <row r="279" spans="1:44">
      <c r="A279" s="223">
        <v>43726</v>
      </c>
      <c r="B279" s="235">
        <v>1.71002314814814</v>
      </c>
      <c r="C279" s="291">
        <v>392</v>
      </c>
      <c r="D279" s="292">
        <v>411</v>
      </c>
      <c r="E279" s="292">
        <v>143</v>
      </c>
      <c r="F279" s="292">
        <v>73</v>
      </c>
      <c r="G279" s="292">
        <v>78</v>
      </c>
      <c r="H279" s="292">
        <v>88</v>
      </c>
      <c r="I279" s="292">
        <v>299</v>
      </c>
      <c r="J279" s="292">
        <v>572</v>
      </c>
      <c r="K279" s="239">
        <v>41</v>
      </c>
      <c r="L279" s="107">
        <f t="shared" ref="L279:P279" si="502">SUM(C279:C281)</f>
        <v>525</v>
      </c>
      <c r="M279" s="160">
        <f t="shared" si="502"/>
        <v>607</v>
      </c>
      <c r="N279" s="160">
        <f t="shared" si="502"/>
        <v>613</v>
      </c>
      <c r="O279" s="160">
        <f t="shared" si="502"/>
        <v>125</v>
      </c>
      <c r="P279" s="160">
        <f t="shared" si="502"/>
        <v>133</v>
      </c>
      <c r="Q279" s="160">
        <f t="shared" ref="Q279" si="503">SUM(H279:H281)</f>
        <v>165</v>
      </c>
      <c r="R279" s="160">
        <f t="shared" ref="R279" si="504">SUM(I279:I281)</f>
        <v>445</v>
      </c>
      <c r="S279" s="160">
        <f t="shared" ref="S279" si="505">SUM(J279:J281)</f>
        <v>796</v>
      </c>
      <c r="T279" s="160">
        <f t="shared" ref="T279" si="506">SUM(K279:K281)</f>
        <v>218</v>
      </c>
      <c r="U279" s="232">
        <f t="shared" ref="U279" si="507">AVERAGE(L279:T279)</f>
        <v>403</v>
      </c>
    </row>
    <row r="280" spans="1:44">
      <c r="A280" s="223">
        <v>43726</v>
      </c>
      <c r="B280" s="235">
        <v>1.72391203703704</v>
      </c>
      <c r="C280" s="291">
        <v>49</v>
      </c>
      <c r="D280" s="292">
        <v>106</v>
      </c>
      <c r="E280" s="292">
        <v>320</v>
      </c>
      <c r="F280" s="292">
        <v>10</v>
      </c>
      <c r="G280" s="292">
        <v>45</v>
      </c>
      <c r="H280" s="292">
        <v>12</v>
      </c>
      <c r="I280" s="292">
        <v>24</v>
      </c>
      <c r="J280" s="292">
        <v>217</v>
      </c>
      <c r="K280" s="239">
        <v>71</v>
      </c>
      <c r="L280" s="107"/>
      <c r="M280" s="160"/>
      <c r="N280" s="160"/>
      <c r="O280" s="160"/>
      <c r="P280" s="160"/>
      <c r="Q280" s="160"/>
      <c r="R280" s="160"/>
      <c r="S280" s="160"/>
      <c r="T280" s="160"/>
      <c r="U280" s="232">
        <f t="shared" ref="U280" si="508">STDEV(L279:T279)/SQRT(COUNT(L279:T279))</f>
        <v>83.155309845827375</v>
      </c>
    </row>
    <row r="281" spans="1:44">
      <c r="A281" s="223">
        <v>43726</v>
      </c>
      <c r="B281" s="235">
        <v>1.7378009259259199</v>
      </c>
      <c r="C281" s="291">
        <v>84</v>
      </c>
      <c r="D281" s="292">
        <v>90</v>
      </c>
      <c r="E281" s="292">
        <v>150</v>
      </c>
      <c r="F281" s="292">
        <v>42</v>
      </c>
      <c r="G281" s="292">
        <v>10</v>
      </c>
      <c r="H281" s="292">
        <v>65</v>
      </c>
      <c r="I281" s="292">
        <v>122</v>
      </c>
      <c r="J281" s="292">
        <v>7</v>
      </c>
      <c r="K281" s="239">
        <v>106</v>
      </c>
      <c r="L281" s="107"/>
      <c r="M281" s="160"/>
      <c r="N281" s="160"/>
      <c r="O281" s="160"/>
      <c r="P281" s="160"/>
      <c r="Q281" s="160"/>
      <c r="R281" s="160"/>
      <c r="S281" s="160"/>
      <c r="T281" s="160"/>
      <c r="U281" s="232"/>
    </row>
    <row r="282" spans="1:44">
      <c r="A282" s="233">
        <v>43726</v>
      </c>
      <c r="B282" s="240">
        <v>1.7516898148148099</v>
      </c>
      <c r="C282" s="291">
        <v>325</v>
      </c>
      <c r="D282" s="292">
        <v>35</v>
      </c>
      <c r="E282" s="292">
        <v>253</v>
      </c>
      <c r="F282" s="292">
        <v>85</v>
      </c>
      <c r="G282" s="292">
        <v>109</v>
      </c>
      <c r="H282" s="292">
        <v>118</v>
      </c>
      <c r="I282" s="292">
        <v>154</v>
      </c>
      <c r="J282" s="292">
        <v>38</v>
      </c>
      <c r="K282" s="239">
        <v>128</v>
      </c>
      <c r="L282" s="107">
        <f t="shared" ref="L282:P282" si="509">SUM(C282:C284)</f>
        <v>374</v>
      </c>
      <c r="M282" s="160">
        <f t="shared" si="509"/>
        <v>128</v>
      </c>
      <c r="N282" s="160">
        <f t="shared" si="509"/>
        <v>611</v>
      </c>
      <c r="O282" s="160">
        <f t="shared" si="509"/>
        <v>342</v>
      </c>
      <c r="P282" s="160">
        <f t="shared" si="509"/>
        <v>925</v>
      </c>
      <c r="Q282" s="160">
        <f t="shared" ref="Q282" si="510">SUM(H282:H284)</f>
        <v>156</v>
      </c>
      <c r="R282" s="160">
        <f t="shared" ref="R282" si="511">SUM(I282:I284)</f>
        <v>303</v>
      </c>
      <c r="S282" s="160">
        <f t="shared" ref="S282" si="512">SUM(J282:J284)</f>
        <v>1495</v>
      </c>
      <c r="T282" s="160">
        <f t="shared" ref="T282" si="513">SUM(K282:K284)</f>
        <v>209</v>
      </c>
      <c r="U282" s="232">
        <f t="shared" ref="U282" si="514">AVERAGE(L282:T282)</f>
        <v>504.77777777777777</v>
      </c>
    </row>
    <row r="283" spans="1:44">
      <c r="A283" s="233">
        <v>43726</v>
      </c>
      <c r="B283" s="240">
        <v>1.7655787037037001</v>
      </c>
      <c r="C283" s="291">
        <v>19</v>
      </c>
      <c r="D283" s="292">
        <v>45</v>
      </c>
      <c r="E283" s="292">
        <v>144</v>
      </c>
      <c r="F283" s="292">
        <v>36</v>
      </c>
      <c r="G283" s="292">
        <v>278</v>
      </c>
      <c r="H283" s="292">
        <v>14</v>
      </c>
      <c r="I283" s="292">
        <v>132</v>
      </c>
      <c r="J283" s="292">
        <v>801</v>
      </c>
      <c r="K283" s="239">
        <v>61</v>
      </c>
      <c r="L283" s="107"/>
      <c r="M283" s="160"/>
      <c r="N283" s="160"/>
      <c r="O283" s="160"/>
      <c r="P283" s="160"/>
      <c r="Q283" s="160"/>
      <c r="R283" s="160"/>
      <c r="S283" s="160"/>
      <c r="T283" s="160"/>
      <c r="U283" s="232">
        <f t="shared" ref="U283" si="515">STDEV(L282:T282)/SQRT(COUNT(L282:T282))</f>
        <v>149.24883935690326</v>
      </c>
    </row>
    <row r="284" spans="1:44">
      <c r="A284" s="233">
        <v>43726</v>
      </c>
      <c r="B284" s="240">
        <v>1.77946759259259</v>
      </c>
      <c r="C284" s="291">
        <v>30</v>
      </c>
      <c r="D284" s="292">
        <v>48</v>
      </c>
      <c r="E284" s="292">
        <v>214</v>
      </c>
      <c r="F284" s="292">
        <v>221</v>
      </c>
      <c r="G284" s="292">
        <v>538</v>
      </c>
      <c r="H284" s="292">
        <v>24</v>
      </c>
      <c r="I284" s="292">
        <v>17</v>
      </c>
      <c r="J284" s="292">
        <v>656</v>
      </c>
      <c r="K284" s="239">
        <v>20</v>
      </c>
      <c r="L284" s="107"/>
      <c r="M284" s="160"/>
      <c r="N284" s="160"/>
      <c r="O284" s="160"/>
      <c r="P284" s="160"/>
      <c r="Q284" s="160"/>
      <c r="R284" s="160"/>
      <c r="S284" s="160"/>
      <c r="T284" s="160"/>
      <c r="U284" s="232"/>
    </row>
    <row r="285" spans="1:44">
      <c r="A285" s="233">
        <v>43726</v>
      </c>
      <c r="B285" s="240">
        <v>1.79335648148148</v>
      </c>
      <c r="C285" s="291">
        <v>190</v>
      </c>
      <c r="D285" s="292">
        <v>30</v>
      </c>
      <c r="E285" s="292">
        <v>247</v>
      </c>
      <c r="F285" s="292">
        <v>77</v>
      </c>
      <c r="G285" s="292">
        <v>170</v>
      </c>
      <c r="H285" s="292">
        <v>298</v>
      </c>
      <c r="I285" s="292">
        <v>140</v>
      </c>
      <c r="J285" s="292">
        <v>92</v>
      </c>
      <c r="K285" s="239">
        <v>338</v>
      </c>
      <c r="L285" s="107">
        <f t="shared" ref="L285:P285" si="516">SUM(C285:C287)</f>
        <v>551</v>
      </c>
      <c r="M285" s="160">
        <f t="shared" si="516"/>
        <v>406</v>
      </c>
      <c r="N285" s="160">
        <f t="shared" si="516"/>
        <v>1128</v>
      </c>
      <c r="O285" s="160">
        <f t="shared" si="516"/>
        <v>216</v>
      </c>
      <c r="P285" s="160">
        <f t="shared" si="516"/>
        <v>265</v>
      </c>
      <c r="Q285" s="160">
        <f t="shared" ref="Q285" si="517">SUM(H285:H287)</f>
        <v>403</v>
      </c>
      <c r="R285" s="160">
        <f t="shared" ref="R285" si="518">SUM(I285:I287)</f>
        <v>420</v>
      </c>
      <c r="S285" s="160">
        <f t="shared" ref="S285" si="519">SUM(J285:J287)</f>
        <v>691</v>
      </c>
      <c r="T285" s="160">
        <f t="shared" ref="T285" si="520">SUM(K285:K287)</f>
        <v>617</v>
      </c>
      <c r="U285" s="232">
        <f t="shared" ref="U285" si="521">AVERAGE(L285:T285)</f>
        <v>521.88888888888891</v>
      </c>
    </row>
    <row r="286" spans="1:44">
      <c r="A286" s="233">
        <v>43726</v>
      </c>
      <c r="B286" s="240">
        <v>1.8072453703703699</v>
      </c>
      <c r="C286" s="291">
        <v>329</v>
      </c>
      <c r="D286" s="292">
        <v>259</v>
      </c>
      <c r="E286" s="292">
        <v>315</v>
      </c>
      <c r="F286" s="292">
        <v>59</v>
      </c>
      <c r="G286" s="292">
        <v>19</v>
      </c>
      <c r="H286" s="292">
        <v>97</v>
      </c>
      <c r="I286" s="292">
        <v>218</v>
      </c>
      <c r="J286" s="292">
        <v>47</v>
      </c>
      <c r="K286" s="239">
        <v>3</v>
      </c>
      <c r="L286" s="107"/>
      <c r="M286" s="160"/>
      <c r="N286" s="160"/>
      <c r="O286" s="160"/>
      <c r="P286" s="160"/>
      <c r="Q286" s="160"/>
      <c r="R286" s="160"/>
      <c r="S286" s="160"/>
      <c r="T286" s="160"/>
      <c r="U286" s="232">
        <f t="shared" ref="U286" si="522">STDEV(L285:T285)/SQRT(COUNT(L285:T285))</f>
        <v>91.543014243524468</v>
      </c>
    </row>
    <row r="287" spans="1:44">
      <c r="A287" s="233">
        <v>43726</v>
      </c>
      <c r="B287" s="240">
        <v>1.8211342592592601</v>
      </c>
      <c r="C287" s="291">
        <v>32</v>
      </c>
      <c r="D287" s="292">
        <v>117</v>
      </c>
      <c r="E287" s="292">
        <v>566</v>
      </c>
      <c r="F287" s="292">
        <v>80</v>
      </c>
      <c r="G287" s="292">
        <v>76</v>
      </c>
      <c r="H287" s="292">
        <v>8</v>
      </c>
      <c r="I287" s="292">
        <v>62</v>
      </c>
      <c r="J287" s="292">
        <v>552</v>
      </c>
      <c r="K287" s="239">
        <v>276</v>
      </c>
      <c r="L287" s="107"/>
      <c r="M287" s="160"/>
      <c r="N287" s="160"/>
      <c r="O287" s="160"/>
      <c r="P287" s="160"/>
      <c r="Q287" s="160"/>
      <c r="R287" s="160"/>
      <c r="S287" s="160"/>
      <c r="T287" s="160"/>
      <c r="U287" s="232"/>
    </row>
    <row r="288" spans="1:44">
      <c r="A288" s="233">
        <v>43726</v>
      </c>
      <c r="B288" s="240">
        <v>1.83502314814815</v>
      </c>
      <c r="C288" s="291">
        <v>29</v>
      </c>
      <c r="D288" s="292">
        <v>17</v>
      </c>
      <c r="E288" s="292">
        <v>396</v>
      </c>
      <c r="F288" s="292">
        <v>115</v>
      </c>
      <c r="G288" s="292">
        <v>192</v>
      </c>
      <c r="H288" s="292">
        <v>270</v>
      </c>
      <c r="I288" s="292">
        <v>209</v>
      </c>
      <c r="J288" s="292">
        <v>314</v>
      </c>
      <c r="K288" s="239">
        <v>239</v>
      </c>
      <c r="L288" s="107">
        <f t="shared" ref="L288:P288" si="523">SUM(C288:C290)</f>
        <v>525</v>
      </c>
      <c r="M288" s="160">
        <f t="shared" si="523"/>
        <v>514</v>
      </c>
      <c r="N288" s="160">
        <f t="shared" si="523"/>
        <v>1491</v>
      </c>
      <c r="O288" s="160">
        <f t="shared" si="523"/>
        <v>210</v>
      </c>
      <c r="P288" s="160">
        <f t="shared" si="523"/>
        <v>698</v>
      </c>
      <c r="Q288" s="160">
        <f t="shared" ref="Q288" si="524">SUM(H288:H290)</f>
        <v>394</v>
      </c>
      <c r="R288" s="160">
        <f t="shared" ref="R288" si="525">SUM(I288:I290)</f>
        <v>319</v>
      </c>
      <c r="S288" s="160">
        <f t="shared" ref="S288" si="526">SUM(J288:J290)</f>
        <v>1113</v>
      </c>
      <c r="T288" s="160">
        <f t="shared" ref="T288" si="527">SUM(K288:K290)</f>
        <v>652</v>
      </c>
      <c r="U288" s="232">
        <f t="shared" ref="U288" si="528">AVERAGE(L288:T288)</f>
        <v>657.33333333333337</v>
      </c>
    </row>
    <row r="289" spans="1:21">
      <c r="A289" s="233">
        <v>43726</v>
      </c>
      <c r="B289" s="240">
        <v>1.84891203703703</v>
      </c>
      <c r="C289" s="291">
        <v>138</v>
      </c>
      <c r="D289" s="292">
        <v>106</v>
      </c>
      <c r="E289" s="292">
        <v>236</v>
      </c>
      <c r="F289" s="292">
        <v>33</v>
      </c>
      <c r="G289" s="292">
        <v>478</v>
      </c>
      <c r="H289" s="292">
        <v>86</v>
      </c>
      <c r="I289" s="292">
        <v>31</v>
      </c>
      <c r="J289" s="292">
        <v>486</v>
      </c>
      <c r="K289" s="239">
        <v>235</v>
      </c>
      <c r="L289" s="107"/>
      <c r="M289" s="160"/>
      <c r="N289" s="160"/>
      <c r="O289" s="160"/>
      <c r="P289" s="160"/>
      <c r="Q289" s="160"/>
      <c r="R289" s="160"/>
      <c r="S289" s="160"/>
      <c r="T289" s="160"/>
      <c r="U289" s="232">
        <f t="shared" ref="U289" si="529">STDEV(L288:T288)/SQRT(COUNT(L288:T288))</f>
        <v>135.72296129329857</v>
      </c>
    </row>
    <row r="290" spans="1:21">
      <c r="A290" s="233">
        <v>43726</v>
      </c>
      <c r="B290" s="240">
        <v>1.8628009259259199</v>
      </c>
      <c r="C290" s="291">
        <v>358</v>
      </c>
      <c r="D290" s="292">
        <v>391</v>
      </c>
      <c r="E290" s="292">
        <v>859</v>
      </c>
      <c r="F290" s="292">
        <v>62</v>
      </c>
      <c r="G290" s="292">
        <v>28</v>
      </c>
      <c r="H290" s="292">
        <v>38</v>
      </c>
      <c r="I290" s="292">
        <v>79</v>
      </c>
      <c r="J290" s="292">
        <v>313</v>
      </c>
      <c r="K290" s="239">
        <v>178</v>
      </c>
      <c r="L290" s="107"/>
      <c r="M290" s="160"/>
      <c r="N290" s="160"/>
      <c r="O290" s="160"/>
      <c r="P290" s="160"/>
      <c r="Q290" s="160"/>
      <c r="R290" s="160"/>
      <c r="S290" s="160"/>
      <c r="T290" s="160"/>
      <c r="U290" s="232"/>
    </row>
    <row r="291" spans="1:21">
      <c r="A291" s="233">
        <v>43726</v>
      </c>
      <c r="B291" s="240">
        <v>1.8766898148148099</v>
      </c>
      <c r="C291" s="291">
        <v>253</v>
      </c>
      <c r="D291" s="292">
        <v>60</v>
      </c>
      <c r="E291" s="292">
        <v>247</v>
      </c>
      <c r="F291" s="292">
        <v>345</v>
      </c>
      <c r="G291" s="292">
        <v>109</v>
      </c>
      <c r="H291" s="292">
        <v>15</v>
      </c>
      <c r="I291" s="292">
        <v>125</v>
      </c>
      <c r="J291" s="292">
        <v>10</v>
      </c>
      <c r="K291" s="239">
        <v>458</v>
      </c>
      <c r="L291" s="107">
        <f t="shared" ref="L291:P291" si="530">SUM(C291:C293)</f>
        <v>260</v>
      </c>
      <c r="M291" s="160">
        <f t="shared" si="530"/>
        <v>209</v>
      </c>
      <c r="N291" s="160">
        <f t="shared" si="530"/>
        <v>407</v>
      </c>
      <c r="O291" s="160">
        <f t="shared" si="530"/>
        <v>561</v>
      </c>
      <c r="P291" s="160">
        <f t="shared" si="530"/>
        <v>242</v>
      </c>
      <c r="Q291" s="160">
        <f t="shared" ref="Q291" si="531">SUM(H291:H293)</f>
        <v>138</v>
      </c>
      <c r="R291" s="160">
        <f t="shared" ref="R291" si="532">SUM(I291:I293)</f>
        <v>210</v>
      </c>
      <c r="S291" s="160">
        <f t="shared" ref="S291" si="533">SUM(J291:J293)</f>
        <v>280</v>
      </c>
      <c r="T291" s="160">
        <f t="shared" ref="T291" si="534">SUM(K291:K293)</f>
        <v>584</v>
      </c>
      <c r="U291" s="232">
        <f t="shared" ref="U291" si="535">AVERAGE(L291:T291)</f>
        <v>321.22222222222223</v>
      </c>
    </row>
    <row r="292" spans="1:21">
      <c r="A292" s="233">
        <v>43726</v>
      </c>
      <c r="B292" s="240">
        <v>1.8905787037037001</v>
      </c>
      <c r="C292" s="291">
        <v>5</v>
      </c>
      <c r="D292" s="292">
        <v>24</v>
      </c>
      <c r="E292" s="292">
        <v>34</v>
      </c>
      <c r="F292" s="292">
        <v>161</v>
      </c>
      <c r="G292" s="292">
        <v>84</v>
      </c>
      <c r="H292" s="292">
        <v>58</v>
      </c>
      <c r="I292" s="292">
        <v>25</v>
      </c>
      <c r="J292" s="292">
        <v>186</v>
      </c>
      <c r="K292" s="239">
        <v>7</v>
      </c>
      <c r="L292" s="107"/>
      <c r="M292" s="160"/>
      <c r="N292" s="160"/>
      <c r="O292" s="160"/>
      <c r="P292" s="160"/>
      <c r="Q292" s="160"/>
      <c r="R292" s="160"/>
      <c r="S292" s="160"/>
      <c r="T292" s="160"/>
      <c r="U292" s="232">
        <f t="shared" ref="U292" si="536">STDEV(L291:T291)/SQRT(COUNT(L291:T291))</f>
        <v>53.250137657041101</v>
      </c>
    </row>
    <row r="293" spans="1:21">
      <c r="A293" s="233">
        <v>43726</v>
      </c>
      <c r="B293" s="240">
        <v>1.90446759259259</v>
      </c>
      <c r="C293" s="291">
        <v>2</v>
      </c>
      <c r="D293" s="292">
        <v>125</v>
      </c>
      <c r="E293" s="292">
        <v>126</v>
      </c>
      <c r="F293" s="292">
        <v>55</v>
      </c>
      <c r="G293" s="292">
        <v>49</v>
      </c>
      <c r="H293" s="292">
        <v>65</v>
      </c>
      <c r="I293" s="292">
        <v>60</v>
      </c>
      <c r="J293" s="292">
        <v>84</v>
      </c>
      <c r="K293" s="239">
        <v>119</v>
      </c>
      <c r="L293" s="107"/>
      <c r="M293" s="160"/>
      <c r="N293" s="160"/>
      <c r="O293" s="160"/>
      <c r="P293" s="160"/>
      <c r="Q293" s="160"/>
      <c r="R293" s="160"/>
      <c r="S293" s="160"/>
      <c r="T293" s="160"/>
      <c r="U293" s="232"/>
    </row>
    <row r="294" spans="1:21">
      <c r="A294" s="233">
        <v>43726</v>
      </c>
      <c r="B294" s="240">
        <v>1.91835648148148</v>
      </c>
      <c r="C294" s="291">
        <v>38</v>
      </c>
      <c r="D294" s="292">
        <v>2</v>
      </c>
      <c r="E294" s="292">
        <v>310</v>
      </c>
      <c r="F294" s="292">
        <v>118</v>
      </c>
      <c r="G294" s="292">
        <v>80</v>
      </c>
      <c r="H294" s="292">
        <v>51</v>
      </c>
      <c r="I294" s="292">
        <v>166</v>
      </c>
      <c r="J294" s="292">
        <v>221</v>
      </c>
      <c r="K294" s="239">
        <v>35</v>
      </c>
      <c r="L294" s="107">
        <f t="shared" ref="L294:P294" si="537">SUM(C294:C296)</f>
        <v>229</v>
      </c>
      <c r="M294" s="160">
        <f t="shared" si="537"/>
        <v>878</v>
      </c>
      <c r="N294" s="160">
        <f t="shared" si="537"/>
        <v>1172</v>
      </c>
      <c r="O294" s="160">
        <f t="shared" si="537"/>
        <v>267</v>
      </c>
      <c r="P294" s="160">
        <f t="shared" si="537"/>
        <v>234</v>
      </c>
      <c r="Q294" s="160">
        <f t="shared" ref="Q294" si="538">SUM(H294:H296)</f>
        <v>91</v>
      </c>
      <c r="R294" s="160">
        <f t="shared" ref="R294" si="539">SUM(I294:I296)</f>
        <v>296</v>
      </c>
      <c r="S294" s="160">
        <f t="shared" ref="S294" si="540">SUM(J294:J296)</f>
        <v>489</v>
      </c>
      <c r="T294" s="160">
        <f t="shared" ref="T294" si="541">SUM(K294:K296)</f>
        <v>432</v>
      </c>
      <c r="U294" s="232">
        <f t="shared" ref="U294" si="542">AVERAGE(L294:T294)</f>
        <v>454.22222222222223</v>
      </c>
    </row>
    <row r="295" spans="1:21">
      <c r="A295" s="233">
        <v>43726</v>
      </c>
      <c r="B295" s="240">
        <v>1.9322453703703699</v>
      </c>
      <c r="C295" s="291">
        <v>49</v>
      </c>
      <c r="D295" s="292">
        <v>280</v>
      </c>
      <c r="E295" s="292">
        <v>692</v>
      </c>
      <c r="F295" s="292">
        <v>25</v>
      </c>
      <c r="G295" s="292">
        <v>31</v>
      </c>
      <c r="H295" s="292">
        <v>35</v>
      </c>
      <c r="I295" s="292">
        <v>12</v>
      </c>
      <c r="J295" s="292">
        <v>237</v>
      </c>
      <c r="K295" s="239">
        <v>194</v>
      </c>
      <c r="L295" s="107"/>
      <c r="M295" s="160"/>
      <c r="N295" s="160"/>
      <c r="O295" s="160"/>
      <c r="P295" s="160"/>
      <c r="Q295" s="160"/>
      <c r="R295" s="160"/>
      <c r="S295" s="160"/>
      <c r="T295" s="160"/>
      <c r="U295" s="232">
        <f t="shared" ref="U295" si="543">STDEV(L294:T294)/SQRT(COUNT(L294:T294))</f>
        <v>117.12621133937547</v>
      </c>
    </row>
    <row r="296" spans="1:21">
      <c r="A296" s="233">
        <v>43726</v>
      </c>
      <c r="B296" s="240">
        <v>1.9461342592592601</v>
      </c>
      <c r="C296" s="291">
        <v>142</v>
      </c>
      <c r="D296" s="292">
        <v>596</v>
      </c>
      <c r="E296" s="292">
        <v>170</v>
      </c>
      <c r="F296" s="292">
        <v>124</v>
      </c>
      <c r="G296" s="292">
        <v>123</v>
      </c>
      <c r="H296" s="292">
        <v>5</v>
      </c>
      <c r="I296" s="292">
        <v>118</v>
      </c>
      <c r="J296" s="292">
        <v>31</v>
      </c>
      <c r="K296" s="239">
        <v>203</v>
      </c>
      <c r="L296" s="107"/>
      <c r="M296" s="160"/>
      <c r="N296" s="160"/>
      <c r="O296" s="160"/>
      <c r="P296" s="160"/>
      <c r="Q296" s="160"/>
      <c r="R296" s="160"/>
      <c r="S296" s="160"/>
      <c r="T296" s="160"/>
      <c r="U296" s="232"/>
    </row>
    <row r="297" spans="1:21">
      <c r="A297" s="233">
        <v>43726</v>
      </c>
      <c r="B297" s="240">
        <v>1.96002314814815</v>
      </c>
      <c r="C297" s="291">
        <v>305</v>
      </c>
      <c r="D297" s="292">
        <v>13</v>
      </c>
      <c r="E297" s="292">
        <v>82</v>
      </c>
      <c r="F297" s="292">
        <v>127</v>
      </c>
      <c r="G297" s="292">
        <v>19</v>
      </c>
      <c r="H297" s="292">
        <v>73</v>
      </c>
      <c r="I297" s="292">
        <v>15</v>
      </c>
      <c r="J297" s="292">
        <v>142</v>
      </c>
      <c r="K297" s="239">
        <v>135</v>
      </c>
      <c r="L297" s="107">
        <f t="shared" ref="L297:P297" si="544">SUM(C297:C299)</f>
        <v>604</v>
      </c>
      <c r="M297" s="160">
        <f t="shared" si="544"/>
        <v>29</v>
      </c>
      <c r="N297" s="160">
        <f t="shared" si="544"/>
        <v>910</v>
      </c>
      <c r="O297" s="160">
        <f t="shared" si="544"/>
        <v>517</v>
      </c>
      <c r="P297" s="160">
        <f t="shared" si="544"/>
        <v>524</v>
      </c>
      <c r="Q297" s="160">
        <f t="shared" ref="Q297" si="545">SUM(H297:H299)</f>
        <v>431</v>
      </c>
      <c r="R297" s="160">
        <f t="shared" ref="R297" si="546">SUM(I297:I299)</f>
        <v>302</v>
      </c>
      <c r="S297" s="160">
        <f t="shared" ref="S297" si="547">SUM(J297:J299)</f>
        <v>432</v>
      </c>
      <c r="T297" s="160">
        <f t="shared" ref="T297" si="548">SUM(K297:K299)</f>
        <v>309</v>
      </c>
      <c r="U297" s="232">
        <f t="shared" ref="U297" si="549">AVERAGE(L297:T297)</f>
        <v>450.88888888888891</v>
      </c>
    </row>
    <row r="298" spans="1:21">
      <c r="A298" s="233">
        <v>43726</v>
      </c>
      <c r="B298" s="240">
        <v>1.97391203703703</v>
      </c>
      <c r="C298" s="291">
        <v>289</v>
      </c>
      <c r="D298" s="292">
        <v>10</v>
      </c>
      <c r="E298" s="292">
        <v>123</v>
      </c>
      <c r="F298" s="292">
        <v>281</v>
      </c>
      <c r="G298" s="292">
        <v>271</v>
      </c>
      <c r="H298" s="292">
        <v>29</v>
      </c>
      <c r="I298" s="292">
        <v>101</v>
      </c>
      <c r="J298" s="292">
        <v>249</v>
      </c>
      <c r="K298" s="239">
        <v>62</v>
      </c>
      <c r="L298" s="107"/>
      <c r="M298" s="160"/>
      <c r="N298" s="160"/>
      <c r="O298" s="160"/>
      <c r="P298" s="160"/>
      <c r="Q298" s="160"/>
      <c r="R298" s="160"/>
      <c r="S298" s="160"/>
      <c r="T298" s="160"/>
      <c r="U298" s="232">
        <f t="shared" ref="U298" si="550">STDEV(L297:T297)/SQRT(COUNT(L297:T297))</f>
        <v>80.362450539976223</v>
      </c>
    </row>
    <row r="299" spans="1:21">
      <c r="A299" s="233">
        <v>43726</v>
      </c>
      <c r="B299" s="240">
        <v>1.9878009259259199</v>
      </c>
      <c r="C299" s="291">
        <v>10</v>
      </c>
      <c r="D299" s="292">
        <v>6</v>
      </c>
      <c r="E299" s="292">
        <v>705</v>
      </c>
      <c r="F299" s="292">
        <v>109</v>
      </c>
      <c r="G299" s="292">
        <v>234</v>
      </c>
      <c r="H299" s="292">
        <v>329</v>
      </c>
      <c r="I299" s="292">
        <v>186</v>
      </c>
      <c r="J299" s="292">
        <v>41</v>
      </c>
      <c r="K299" s="239">
        <v>112</v>
      </c>
      <c r="L299" s="107"/>
      <c r="M299" s="160"/>
      <c r="N299" s="160"/>
      <c r="O299" s="160"/>
      <c r="P299" s="160"/>
      <c r="Q299" s="160"/>
      <c r="R299" s="160"/>
      <c r="S299" s="160"/>
      <c r="T299" s="160"/>
      <c r="U299" s="232"/>
    </row>
    <row r="300" spans="1:21">
      <c r="A300" s="233">
        <v>43727</v>
      </c>
      <c r="B300" s="240">
        <v>2.001689814814815</v>
      </c>
      <c r="C300" s="291">
        <v>15</v>
      </c>
      <c r="D300" s="292">
        <v>70</v>
      </c>
      <c r="E300" s="292">
        <v>206</v>
      </c>
      <c r="F300" s="292">
        <v>16</v>
      </c>
      <c r="G300" s="292">
        <v>37</v>
      </c>
      <c r="H300" s="292">
        <v>184</v>
      </c>
      <c r="I300" s="292">
        <v>219</v>
      </c>
      <c r="J300" s="292">
        <v>23</v>
      </c>
      <c r="K300" s="239">
        <v>81</v>
      </c>
      <c r="L300" s="107">
        <f t="shared" ref="L300:P300" si="551">SUM(C300:C302)</f>
        <v>32</v>
      </c>
      <c r="M300" s="160">
        <f t="shared" si="551"/>
        <v>133</v>
      </c>
      <c r="N300" s="160">
        <f t="shared" si="551"/>
        <v>438</v>
      </c>
      <c r="O300" s="160">
        <f t="shared" si="551"/>
        <v>259</v>
      </c>
      <c r="P300" s="160">
        <f t="shared" si="551"/>
        <v>114</v>
      </c>
      <c r="Q300" s="160">
        <f t="shared" ref="Q300" si="552">SUM(H300:H302)</f>
        <v>213</v>
      </c>
      <c r="R300" s="160">
        <f t="shared" ref="R300" si="553">SUM(I300:I302)</f>
        <v>250</v>
      </c>
      <c r="S300" s="160">
        <f t="shared" ref="S300" si="554">SUM(J300:J302)</f>
        <v>173</v>
      </c>
      <c r="T300" s="160">
        <f t="shared" ref="T300" si="555">SUM(K300:K302)</f>
        <v>93</v>
      </c>
      <c r="U300" s="232">
        <f t="shared" ref="U300" si="556">AVERAGE(L300:T300)</f>
        <v>189.44444444444446</v>
      </c>
    </row>
    <row r="301" spans="1:21">
      <c r="A301" s="233">
        <v>43727</v>
      </c>
      <c r="B301" s="240">
        <v>2.0155787037036998</v>
      </c>
      <c r="C301" s="291">
        <v>3</v>
      </c>
      <c r="D301" s="292">
        <v>52</v>
      </c>
      <c r="E301" s="292">
        <v>16</v>
      </c>
      <c r="F301" s="292">
        <v>27</v>
      </c>
      <c r="G301" s="292">
        <v>48</v>
      </c>
      <c r="H301" s="292">
        <v>17</v>
      </c>
      <c r="I301" s="292">
        <v>22</v>
      </c>
      <c r="J301" s="292">
        <v>42</v>
      </c>
      <c r="K301" s="239">
        <v>7</v>
      </c>
      <c r="L301" s="107"/>
      <c r="M301" s="160"/>
      <c r="N301" s="160"/>
      <c r="O301" s="160"/>
      <c r="P301" s="160"/>
      <c r="Q301" s="160"/>
      <c r="R301" s="160"/>
      <c r="S301" s="160"/>
      <c r="T301" s="160"/>
      <c r="U301" s="232">
        <f t="shared" ref="U301" si="557">STDEV(L300:T300)/SQRT(COUNT(L300:T300))</f>
        <v>39.804770481519178</v>
      </c>
    </row>
    <row r="302" spans="1:21">
      <c r="A302" s="233">
        <v>43727</v>
      </c>
      <c r="B302" s="240">
        <v>2.02946759259259</v>
      </c>
      <c r="C302" s="291">
        <v>14</v>
      </c>
      <c r="D302" s="292">
        <v>11</v>
      </c>
      <c r="E302" s="292">
        <v>216</v>
      </c>
      <c r="F302" s="292">
        <v>216</v>
      </c>
      <c r="G302" s="292">
        <v>29</v>
      </c>
      <c r="H302" s="292">
        <v>12</v>
      </c>
      <c r="I302" s="292">
        <v>9</v>
      </c>
      <c r="J302" s="292">
        <v>108</v>
      </c>
      <c r="K302" s="239">
        <v>5</v>
      </c>
      <c r="L302" s="107"/>
      <c r="M302" s="160"/>
      <c r="N302" s="160"/>
      <c r="O302" s="160"/>
      <c r="P302" s="160"/>
      <c r="Q302" s="160"/>
      <c r="R302" s="160"/>
      <c r="S302" s="160"/>
      <c r="T302" s="160"/>
      <c r="U302" s="232"/>
    </row>
    <row r="303" spans="1:21">
      <c r="A303" s="233">
        <v>43727</v>
      </c>
      <c r="B303" s="240">
        <v>2.0433564814814802</v>
      </c>
      <c r="C303" s="291">
        <v>12</v>
      </c>
      <c r="D303" s="292">
        <v>11</v>
      </c>
      <c r="E303" s="292">
        <v>132</v>
      </c>
      <c r="F303" s="292">
        <v>94</v>
      </c>
      <c r="G303" s="292">
        <v>23</v>
      </c>
      <c r="H303" s="292">
        <v>48</v>
      </c>
      <c r="I303" s="292">
        <v>12</v>
      </c>
      <c r="J303" s="292">
        <v>564</v>
      </c>
      <c r="K303" s="239">
        <v>221</v>
      </c>
      <c r="L303" s="107">
        <f t="shared" ref="L303:P303" si="558">SUM(C303:C305)</f>
        <v>334</v>
      </c>
      <c r="M303" s="160">
        <f t="shared" si="558"/>
        <v>405</v>
      </c>
      <c r="N303" s="160">
        <f t="shared" si="558"/>
        <v>1170</v>
      </c>
      <c r="O303" s="160">
        <f t="shared" si="558"/>
        <v>624</v>
      </c>
      <c r="P303" s="160">
        <f t="shared" si="558"/>
        <v>264</v>
      </c>
      <c r="Q303" s="160">
        <f t="shared" ref="Q303" si="559">SUM(H303:H305)</f>
        <v>230</v>
      </c>
      <c r="R303" s="160">
        <f t="shared" ref="R303" si="560">SUM(I303:I305)</f>
        <v>88</v>
      </c>
      <c r="S303" s="160">
        <f t="shared" ref="S303" si="561">SUM(J303:J305)</f>
        <v>1462</v>
      </c>
      <c r="T303" s="160">
        <f t="shared" ref="T303" si="562">SUM(K303:K305)</f>
        <v>400</v>
      </c>
      <c r="U303" s="232">
        <f t="shared" ref="U303" si="563">AVERAGE(L303:T303)</f>
        <v>553</v>
      </c>
    </row>
    <row r="304" spans="1:21">
      <c r="A304" s="233">
        <v>43727</v>
      </c>
      <c r="B304" s="240">
        <v>2.0572453703703699</v>
      </c>
      <c r="C304" s="291">
        <v>101</v>
      </c>
      <c r="D304" s="292">
        <v>302</v>
      </c>
      <c r="E304" s="292">
        <v>139</v>
      </c>
      <c r="F304" s="292">
        <v>300</v>
      </c>
      <c r="G304" s="292">
        <v>99</v>
      </c>
      <c r="H304" s="292">
        <v>11</v>
      </c>
      <c r="I304" s="292">
        <v>7</v>
      </c>
      <c r="J304" s="292">
        <v>470</v>
      </c>
      <c r="K304" s="239">
        <v>167</v>
      </c>
      <c r="L304" s="107"/>
      <c r="M304" s="160"/>
      <c r="N304" s="160"/>
      <c r="O304" s="160"/>
      <c r="P304" s="160"/>
      <c r="Q304" s="160"/>
      <c r="R304" s="160"/>
      <c r="S304" s="160"/>
      <c r="T304" s="160"/>
      <c r="U304" s="232">
        <f t="shared" ref="U304" si="564">STDEV(L303:T303)/SQRT(COUNT(L303:T303))</f>
        <v>154.08150801154275</v>
      </c>
    </row>
    <row r="305" spans="1:21">
      <c r="A305" s="233">
        <v>43727</v>
      </c>
      <c r="B305" s="240">
        <v>2.0711342592592601</v>
      </c>
      <c r="C305" s="291">
        <v>221</v>
      </c>
      <c r="D305" s="292">
        <v>92</v>
      </c>
      <c r="E305" s="292">
        <v>899</v>
      </c>
      <c r="F305" s="292">
        <v>230</v>
      </c>
      <c r="G305" s="292">
        <v>142</v>
      </c>
      <c r="H305" s="292">
        <v>171</v>
      </c>
      <c r="I305" s="292">
        <v>69</v>
      </c>
      <c r="J305" s="292">
        <v>428</v>
      </c>
      <c r="K305" s="239">
        <v>12</v>
      </c>
      <c r="L305" s="107"/>
      <c r="M305" s="160"/>
      <c r="N305" s="160"/>
      <c r="O305" s="160"/>
      <c r="P305" s="160"/>
      <c r="Q305" s="160"/>
      <c r="R305" s="160"/>
      <c r="S305" s="160"/>
      <c r="T305" s="160"/>
      <c r="U305" s="232"/>
    </row>
    <row r="306" spans="1:21">
      <c r="A306" s="233">
        <v>43727</v>
      </c>
      <c r="B306" s="240">
        <v>2.0850231481481498</v>
      </c>
      <c r="C306" s="291">
        <v>16</v>
      </c>
      <c r="D306" s="292">
        <v>19</v>
      </c>
      <c r="E306" s="292">
        <v>220</v>
      </c>
      <c r="F306" s="292">
        <v>60</v>
      </c>
      <c r="G306" s="292">
        <v>139</v>
      </c>
      <c r="H306" s="292">
        <v>95</v>
      </c>
      <c r="I306" s="292">
        <v>29</v>
      </c>
      <c r="J306" s="292">
        <v>111</v>
      </c>
      <c r="K306" s="239">
        <v>52</v>
      </c>
      <c r="L306" s="107">
        <f t="shared" ref="L306:P306" si="565">SUM(C306:C308)</f>
        <v>252</v>
      </c>
      <c r="M306" s="160">
        <f t="shared" si="565"/>
        <v>126</v>
      </c>
      <c r="N306" s="160">
        <f t="shared" si="565"/>
        <v>406</v>
      </c>
      <c r="O306" s="160">
        <f t="shared" si="565"/>
        <v>83</v>
      </c>
      <c r="P306" s="160">
        <f t="shared" si="565"/>
        <v>192</v>
      </c>
      <c r="Q306" s="160">
        <f t="shared" ref="Q306" si="566">SUM(H306:H308)</f>
        <v>326</v>
      </c>
      <c r="R306" s="160">
        <f t="shared" ref="R306" si="567">SUM(I306:I308)</f>
        <v>257</v>
      </c>
      <c r="S306" s="160">
        <f t="shared" ref="S306" si="568">SUM(J306:J308)</f>
        <v>249</v>
      </c>
      <c r="T306" s="160">
        <f t="shared" ref="T306" si="569">SUM(K306:K308)</f>
        <v>173</v>
      </c>
      <c r="U306" s="232">
        <f t="shared" ref="U306" si="570">AVERAGE(L306:T306)</f>
        <v>229.33333333333334</v>
      </c>
    </row>
    <row r="307" spans="1:21">
      <c r="A307" s="233">
        <v>43727</v>
      </c>
      <c r="B307" s="240">
        <v>2.0989120370370302</v>
      </c>
      <c r="C307" s="291">
        <v>3</v>
      </c>
      <c r="D307" s="292">
        <v>5</v>
      </c>
      <c r="E307" s="292">
        <v>85</v>
      </c>
      <c r="F307" s="292">
        <v>19</v>
      </c>
      <c r="G307" s="292">
        <v>7</v>
      </c>
      <c r="H307" s="292">
        <v>206</v>
      </c>
      <c r="I307" s="292">
        <v>98</v>
      </c>
      <c r="J307" s="292">
        <v>129</v>
      </c>
      <c r="K307" s="239">
        <v>84</v>
      </c>
      <c r="L307" s="107"/>
      <c r="M307" s="160"/>
      <c r="N307" s="160"/>
      <c r="O307" s="160"/>
      <c r="P307" s="160"/>
      <c r="Q307" s="160"/>
      <c r="R307" s="160"/>
      <c r="S307" s="160"/>
      <c r="T307" s="160"/>
      <c r="U307" s="232">
        <f t="shared" ref="U307" si="571">STDEV(L306:T306)/SQRT(COUNT(L306:T306))</f>
        <v>33.099177566150424</v>
      </c>
    </row>
    <row r="308" spans="1:21">
      <c r="A308" s="233">
        <v>43727</v>
      </c>
      <c r="B308" s="240">
        <v>2.1128009259259199</v>
      </c>
      <c r="C308" s="291">
        <v>233</v>
      </c>
      <c r="D308" s="292">
        <v>102</v>
      </c>
      <c r="E308" s="292">
        <v>101</v>
      </c>
      <c r="F308" s="292">
        <v>4</v>
      </c>
      <c r="G308" s="292">
        <v>46</v>
      </c>
      <c r="H308" s="292">
        <v>25</v>
      </c>
      <c r="I308" s="292">
        <v>130</v>
      </c>
      <c r="J308" s="292">
        <v>9</v>
      </c>
      <c r="K308" s="239">
        <v>37</v>
      </c>
      <c r="L308" s="107"/>
      <c r="M308" s="160"/>
      <c r="N308" s="160"/>
      <c r="O308" s="160"/>
      <c r="P308" s="160"/>
      <c r="Q308" s="160"/>
      <c r="R308" s="160"/>
      <c r="S308" s="160"/>
      <c r="T308" s="160"/>
      <c r="U308" s="232"/>
    </row>
    <row r="309" spans="1:21">
      <c r="A309" s="233">
        <v>43727</v>
      </c>
      <c r="B309" s="240">
        <v>2.1266898148148101</v>
      </c>
      <c r="C309" s="291">
        <v>142</v>
      </c>
      <c r="D309" s="292">
        <v>8</v>
      </c>
      <c r="E309" s="292">
        <v>645</v>
      </c>
      <c r="F309" s="292">
        <v>7</v>
      </c>
      <c r="G309" s="292">
        <v>45</v>
      </c>
      <c r="H309" s="292">
        <v>6</v>
      </c>
      <c r="I309" s="292">
        <v>42</v>
      </c>
      <c r="J309" s="292">
        <v>19</v>
      </c>
      <c r="K309" s="239">
        <v>127</v>
      </c>
      <c r="L309" s="107">
        <f t="shared" ref="L309:P309" si="572">SUM(C309:C311)</f>
        <v>459</v>
      </c>
      <c r="M309" s="160">
        <f t="shared" si="572"/>
        <v>13</v>
      </c>
      <c r="N309" s="160">
        <f t="shared" si="572"/>
        <v>1372</v>
      </c>
      <c r="O309" s="160">
        <f t="shared" si="572"/>
        <v>429</v>
      </c>
      <c r="P309" s="160">
        <f t="shared" si="572"/>
        <v>408</v>
      </c>
      <c r="Q309" s="160">
        <f t="shared" ref="Q309" si="573">SUM(H309:H311)</f>
        <v>325</v>
      </c>
      <c r="R309" s="160">
        <f t="shared" ref="R309" si="574">SUM(I309:I311)</f>
        <v>140</v>
      </c>
      <c r="S309" s="160">
        <f t="shared" ref="S309" si="575">SUM(J309:J311)</f>
        <v>398</v>
      </c>
      <c r="T309" s="160">
        <f t="shared" ref="T309" si="576">SUM(K309:K311)</f>
        <v>362</v>
      </c>
      <c r="U309" s="232">
        <f t="shared" ref="U309" si="577">AVERAGE(L309:T309)</f>
        <v>434</v>
      </c>
    </row>
    <row r="310" spans="1:21">
      <c r="A310" s="233">
        <v>43727</v>
      </c>
      <c r="B310" s="240">
        <v>2.1405787037036998</v>
      </c>
      <c r="C310" s="291">
        <v>280</v>
      </c>
      <c r="D310" s="292">
        <v>2</v>
      </c>
      <c r="E310" s="292">
        <v>556</v>
      </c>
      <c r="F310" s="292">
        <v>142</v>
      </c>
      <c r="G310" s="292">
        <v>228</v>
      </c>
      <c r="H310" s="292">
        <v>36</v>
      </c>
      <c r="I310" s="292">
        <v>37</v>
      </c>
      <c r="J310" s="292">
        <v>37</v>
      </c>
      <c r="K310" s="239">
        <v>48</v>
      </c>
      <c r="L310" s="107"/>
      <c r="M310" s="160"/>
      <c r="N310" s="160"/>
      <c r="O310" s="160"/>
      <c r="P310" s="160"/>
      <c r="Q310" s="160"/>
      <c r="R310" s="160"/>
      <c r="S310" s="160"/>
      <c r="T310" s="160"/>
      <c r="U310" s="232">
        <f t="shared" ref="U310" si="578">STDEV(L309:T309)/SQRT(COUNT(L309:T309))</f>
        <v>127.10494351781392</v>
      </c>
    </row>
    <row r="311" spans="1:21">
      <c r="A311" s="233">
        <v>43727</v>
      </c>
      <c r="B311" s="240">
        <v>2.15446759259259</v>
      </c>
      <c r="C311" s="291">
        <v>37</v>
      </c>
      <c r="D311" s="292">
        <v>3</v>
      </c>
      <c r="E311" s="292">
        <v>171</v>
      </c>
      <c r="F311" s="292">
        <v>280</v>
      </c>
      <c r="G311" s="292">
        <v>135</v>
      </c>
      <c r="H311" s="292">
        <v>283</v>
      </c>
      <c r="I311" s="292">
        <v>61</v>
      </c>
      <c r="J311" s="292">
        <v>342</v>
      </c>
      <c r="K311" s="239">
        <v>187</v>
      </c>
      <c r="L311" s="107"/>
      <c r="M311" s="160"/>
      <c r="N311" s="160"/>
      <c r="O311" s="160"/>
      <c r="P311" s="160"/>
      <c r="Q311" s="160"/>
      <c r="R311" s="160"/>
      <c r="S311" s="160"/>
      <c r="T311" s="160"/>
      <c r="U311" s="232"/>
    </row>
    <row r="312" spans="1:21">
      <c r="A312" s="233">
        <v>43727</v>
      </c>
      <c r="B312" s="240">
        <v>2.1683564814814802</v>
      </c>
      <c r="C312" s="291">
        <v>44</v>
      </c>
      <c r="D312" s="292">
        <v>90</v>
      </c>
      <c r="E312" s="292">
        <v>200</v>
      </c>
      <c r="F312" s="292">
        <v>64</v>
      </c>
      <c r="G312" s="292">
        <v>16</v>
      </c>
      <c r="H312" s="292">
        <v>203</v>
      </c>
      <c r="I312" s="292">
        <v>46</v>
      </c>
      <c r="J312" s="292">
        <v>268</v>
      </c>
      <c r="K312" s="239">
        <v>494</v>
      </c>
      <c r="L312" s="107">
        <f t="shared" ref="L312:P312" si="579">SUM(C312:C314)</f>
        <v>122</v>
      </c>
      <c r="M312" s="160">
        <f t="shared" si="579"/>
        <v>181</v>
      </c>
      <c r="N312" s="160">
        <f t="shared" si="579"/>
        <v>986</v>
      </c>
      <c r="O312" s="160">
        <f t="shared" si="579"/>
        <v>93</v>
      </c>
      <c r="P312" s="160">
        <f t="shared" si="579"/>
        <v>80</v>
      </c>
      <c r="Q312" s="160">
        <f t="shared" ref="Q312" si="580">SUM(H312:H314)</f>
        <v>398</v>
      </c>
      <c r="R312" s="160">
        <f t="shared" ref="R312" si="581">SUM(I312:I314)</f>
        <v>245</v>
      </c>
      <c r="S312" s="160">
        <f t="shared" ref="S312" si="582">SUM(J312:J314)</f>
        <v>612</v>
      </c>
      <c r="T312" s="160">
        <f t="shared" ref="T312" si="583">SUM(K312:K314)</f>
        <v>543</v>
      </c>
      <c r="U312" s="232">
        <f t="shared" ref="U312" si="584">AVERAGE(L312:T312)</f>
        <v>362.22222222222223</v>
      </c>
    </row>
    <row r="313" spans="1:21">
      <c r="A313" s="233">
        <v>43727</v>
      </c>
      <c r="B313" s="240">
        <v>2.1822453703703699</v>
      </c>
      <c r="C313" s="291">
        <v>13</v>
      </c>
      <c r="D313" s="292">
        <v>82</v>
      </c>
      <c r="E313" s="292">
        <v>155</v>
      </c>
      <c r="F313" s="292">
        <v>16</v>
      </c>
      <c r="G313" s="292">
        <v>13</v>
      </c>
      <c r="H313" s="292">
        <v>128</v>
      </c>
      <c r="I313" s="292">
        <v>14</v>
      </c>
      <c r="J313" s="292">
        <v>7</v>
      </c>
      <c r="K313" s="239">
        <v>27</v>
      </c>
      <c r="L313" s="107"/>
      <c r="M313" s="160"/>
      <c r="N313" s="160"/>
      <c r="O313" s="160"/>
      <c r="P313" s="160"/>
      <c r="Q313" s="160"/>
      <c r="R313" s="160"/>
      <c r="S313" s="160"/>
      <c r="T313" s="160"/>
      <c r="U313" s="232">
        <f t="shared" ref="U313" si="585">STDEV(L312:T312)/SQRT(COUNT(L312:T312))</f>
        <v>101.50722166123313</v>
      </c>
    </row>
    <row r="314" spans="1:21">
      <c r="A314" s="233">
        <v>43727</v>
      </c>
      <c r="B314" s="240">
        <v>2.1961342592592601</v>
      </c>
      <c r="C314" s="291">
        <v>65</v>
      </c>
      <c r="D314" s="292">
        <v>9</v>
      </c>
      <c r="E314" s="292">
        <v>631</v>
      </c>
      <c r="F314" s="292">
        <v>13</v>
      </c>
      <c r="G314" s="292">
        <v>51</v>
      </c>
      <c r="H314" s="292">
        <v>67</v>
      </c>
      <c r="I314" s="292">
        <v>185</v>
      </c>
      <c r="J314" s="292">
        <v>337</v>
      </c>
      <c r="K314" s="239">
        <v>22</v>
      </c>
      <c r="L314" s="107"/>
      <c r="M314" s="160"/>
      <c r="N314" s="160"/>
      <c r="O314" s="160"/>
      <c r="P314" s="160"/>
      <c r="Q314" s="160"/>
      <c r="R314" s="160"/>
      <c r="S314" s="160"/>
      <c r="T314" s="160"/>
      <c r="U314" s="232"/>
    </row>
    <row r="315" spans="1:21">
      <c r="A315" s="233">
        <v>43727</v>
      </c>
      <c r="B315" s="240">
        <v>2.21002314814814</v>
      </c>
      <c r="C315" s="291">
        <v>129</v>
      </c>
      <c r="D315" s="292">
        <v>119</v>
      </c>
      <c r="E315" s="292">
        <v>559</v>
      </c>
      <c r="F315" s="292">
        <v>220</v>
      </c>
      <c r="G315" s="292">
        <v>62</v>
      </c>
      <c r="H315" s="292">
        <v>9</v>
      </c>
      <c r="I315" s="292">
        <v>86</v>
      </c>
      <c r="J315" s="292">
        <v>125</v>
      </c>
      <c r="K315" s="239">
        <v>312</v>
      </c>
      <c r="L315" s="107">
        <f t="shared" ref="L315:P315" si="586">SUM(C315:C317)</f>
        <v>691</v>
      </c>
      <c r="M315" s="160">
        <f t="shared" si="586"/>
        <v>458</v>
      </c>
      <c r="N315" s="160">
        <f t="shared" si="586"/>
        <v>1271</v>
      </c>
      <c r="O315" s="160">
        <f t="shared" si="586"/>
        <v>390</v>
      </c>
      <c r="P315" s="160">
        <f t="shared" si="586"/>
        <v>447</v>
      </c>
      <c r="Q315" s="160">
        <f t="shared" ref="Q315" si="587">SUM(H315:H317)</f>
        <v>151</v>
      </c>
      <c r="R315" s="160">
        <f t="shared" ref="R315" si="588">SUM(I315:I317)</f>
        <v>185</v>
      </c>
      <c r="S315" s="160">
        <f t="shared" ref="S315" si="589">SUM(J315:J317)</f>
        <v>644</v>
      </c>
      <c r="T315" s="160">
        <f t="shared" ref="T315" si="590">SUM(K315:K317)</f>
        <v>614</v>
      </c>
      <c r="U315" s="232">
        <f t="shared" ref="U315" si="591">AVERAGE(L315:T315)</f>
        <v>539</v>
      </c>
    </row>
    <row r="316" spans="1:21">
      <c r="A316" s="233">
        <v>43727</v>
      </c>
      <c r="B316" s="240">
        <v>2.2239120370370302</v>
      </c>
      <c r="C316" s="291">
        <v>264</v>
      </c>
      <c r="D316" s="292">
        <v>316</v>
      </c>
      <c r="E316" s="292">
        <v>513</v>
      </c>
      <c r="F316" s="292">
        <v>144</v>
      </c>
      <c r="G316" s="292">
        <v>334</v>
      </c>
      <c r="H316" s="292">
        <v>25</v>
      </c>
      <c r="I316" s="292">
        <v>71</v>
      </c>
      <c r="J316" s="292">
        <v>382</v>
      </c>
      <c r="K316" s="239">
        <v>244</v>
      </c>
      <c r="L316" s="107"/>
      <c r="M316" s="160"/>
      <c r="N316" s="160"/>
      <c r="O316" s="160"/>
      <c r="P316" s="160"/>
      <c r="Q316" s="160"/>
      <c r="R316" s="160"/>
      <c r="S316" s="160"/>
      <c r="T316" s="160"/>
      <c r="U316" s="232">
        <f t="shared" ref="U316" si="592">STDEV(L315:T315)/SQRT(COUNT(L315:T315))</f>
        <v>111.09705466642919</v>
      </c>
    </row>
    <row r="317" spans="1:21">
      <c r="A317" s="233">
        <v>43727</v>
      </c>
      <c r="B317" s="240">
        <v>2.2378009259259199</v>
      </c>
      <c r="C317" s="291">
        <v>298</v>
      </c>
      <c r="D317" s="292">
        <v>23</v>
      </c>
      <c r="E317" s="292">
        <v>199</v>
      </c>
      <c r="F317" s="292">
        <v>26</v>
      </c>
      <c r="G317" s="292">
        <v>51</v>
      </c>
      <c r="H317" s="292">
        <v>117</v>
      </c>
      <c r="I317" s="292">
        <v>28</v>
      </c>
      <c r="J317" s="292">
        <v>137</v>
      </c>
      <c r="K317" s="239">
        <v>58</v>
      </c>
      <c r="L317" s="107"/>
      <c r="M317" s="160"/>
      <c r="N317" s="160"/>
      <c r="O317" s="160"/>
      <c r="P317" s="160"/>
      <c r="Q317" s="160"/>
      <c r="R317" s="160"/>
      <c r="S317" s="160"/>
      <c r="T317" s="160"/>
      <c r="U317" s="232"/>
    </row>
    <row r="318" spans="1:21">
      <c r="A318" s="223">
        <v>43727</v>
      </c>
      <c r="B318" s="235">
        <v>2.2516898148148101</v>
      </c>
      <c r="C318" s="291">
        <v>44</v>
      </c>
      <c r="D318" s="292">
        <v>5</v>
      </c>
      <c r="E318" s="292">
        <v>76</v>
      </c>
      <c r="F318" s="292">
        <v>15</v>
      </c>
      <c r="G318" s="292">
        <v>34</v>
      </c>
      <c r="H318" s="292">
        <v>13</v>
      </c>
      <c r="I318" s="292">
        <v>28</v>
      </c>
      <c r="J318" s="292">
        <v>8</v>
      </c>
      <c r="K318" s="239">
        <v>54</v>
      </c>
      <c r="L318" s="107">
        <f t="shared" ref="L318:P318" si="593">SUM(C318:C320)</f>
        <v>61</v>
      </c>
      <c r="M318" s="160">
        <f t="shared" si="593"/>
        <v>6</v>
      </c>
      <c r="N318" s="160">
        <f t="shared" si="593"/>
        <v>887</v>
      </c>
      <c r="O318" s="160">
        <f t="shared" si="593"/>
        <v>312</v>
      </c>
      <c r="P318" s="160">
        <f t="shared" si="593"/>
        <v>131</v>
      </c>
      <c r="Q318" s="160">
        <f t="shared" ref="Q318" si="594">SUM(H318:H320)</f>
        <v>30</v>
      </c>
      <c r="R318" s="160">
        <f t="shared" ref="R318" si="595">SUM(I318:I320)</f>
        <v>85</v>
      </c>
      <c r="S318" s="160">
        <f t="shared" ref="S318" si="596">SUM(J318:J320)</f>
        <v>117</v>
      </c>
      <c r="T318" s="160">
        <f t="shared" ref="T318" si="597">SUM(K318:K320)</f>
        <v>426</v>
      </c>
      <c r="U318" s="232">
        <f t="shared" ref="U318" si="598">AVERAGE(L318:T318)</f>
        <v>228.33333333333334</v>
      </c>
    </row>
    <row r="319" spans="1:21">
      <c r="A319" s="223">
        <v>43727</v>
      </c>
      <c r="B319" s="235">
        <v>2.2655787037036998</v>
      </c>
      <c r="C319" s="291">
        <v>4</v>
      </c>
      <c r="D319" s="292">
        <v>1</v>
      </c>
      <c r="E319" s="292">
        <v>371</v>
      </c>
      <c r="F319" s="292">
        <v>192</v>
      </c>
      <c r="G319" s="292">
        <v>91</v>
      </c>
      <c r="H319" s="292">
        <v>12</v>
      </c>
      <c r="I319" s="292">
        <v>21</v>
      </c>
      <c r="J319" s="292">
        <v>97</v>
      </c>
      <c r="K319" s="239">
        <v>78</v>
      </c>
      <c r="L319" s="107"/>
      <c r="M319" s="160"/>
      <c r="N319" s="160"/>
      <c r="O319" s="160"/>
      <c r="P319" s="160"/>
      <c r="Q319" s="160"/>
      <c r="R319" s="160"/>
      <c r="S319" s="160"/>
      <c r="T319" s="160"/>
      <c r="U319" s="232">
        <f t="shared" ref="U319" si="599">STDEV(L318:T318)/SQRT(COUNT(L318:T318))</f>
        <v>94.214294739881879</v>
      </c>
    </row>
    <row r="320" spans="1:21">
      <c r="A320" s="223">
        <v>43727</v>
      </c>
      <c r="B320" s="235">
        <v>2.27946759259259</v>
      </c>
      <c r="C320" s="291">
        <v>13</v>
      </c>
      <c r="D320" s="292">
        <v>0</v>
      </c>
      <c r="E320" s="292">
        <v>440</v>
      </c>
      <c r="F320" s="292">
        <v>105</v>
      </c>
      <c r="G320" s="292">
        <v>6</v>
      </c>
      <c r="H320" s="292">
        <v>5</v>
      </c>
      <c r="I320" s="292">
        <v>36</v>
      </c>
      <c r="J320" s="292">
        <v>12</v>
      </c>
      <c r="K320" s="239">
        <v>294</v>
      </c>
      <c r="L320" s="107"/>
      <c r="M320" s="160"/>
      <c r="N320" s="160"/>
      <c r="O320" s="160"/>
      <c r="P320" s="160"/>
      <c r="Q320" s="160"/>
      <c r="R320" s="160"/>
      <c r="S320" s="160"/>
      <c r="T320" s="160"/>
      <c r="U320" s="232"/>
    </row>
    <row r="321" spans="1:21">
      <c r="A321" s="223">
        <v>43727</v>
      </c>
      <c r="B321" s="235">
        <v>2.2933564814814802</v>
      </c>
      <c r="C321" s="291">
        <v>2</v>
      </c>
      <c r="D321" s="292">
        <v>23</v>
      </c>
      <c r="E321" s="292">
        <v>22</v>
      </c>
      <c r="F321" s="292">
        <v>13</v>
      </c>
      <c r="G321" s="292">
        <v>48</v>
      </c>
      <c r="H321" s="292">
        <v>141</v>
      </c>
      <c r="I321" s="292">
        <v>13</v>
      </c>
      <c r="J321" s="292">
        <v>3</v>
      </c>
      <c r="K321" s="239">
        <v>77</v>
      </c>
      <c r="L321" s="107">
        <f t="shared" ref="L321:P321" si="600">SUM(C321:C323)</f>
        <v>256</v>
      </c>
      <c r="M321" s="160">
        <f t="shared" si="600"/>
        <v>102</v>
      </c>
      <c r="N321" s="160">
        <f t="shared" si="600"/>
        <v>562</v>
      </c>
      <c r="O321" s="160">
        <f t="shared" si="600"/>
        <v>25</v>
      </c>
      <c r="P321" s="160">
        <f t="shared" si="600"/>
        <v>385</v>
      </c>
      <c r="Q321" s="160">
        <f t="shared" ref="Q321" si="601">SUM(H321:H323)</f>
        <v>381</v>
      </c>
      <c r="R321" s="160">
        <f t="shared" ref="R321" si="602">SUM(I321:I323)</f>
        <v>71</v>
      </c>
      <c r="S321" s="160">
        <f t="shared" ref="S321" si="603">SUM(J321:J323)</f>
        <v>1337</v>
      </c>
      <c r="T321" s="160">
        <f t="shared" ref="T321" si="604">SUM(K321:K323)</f>
        <v>122</v>
      </c>
      <c r="U321" s="232">
        <f t="shared" ref="U321" si="605">AVERAGE(L321:T321)</f>
        <v>360.11111111111109</v>
      </c>
    </row>
    <row r="322" spans="1:21">
      <c r="A322" s="223">
        <v>43727</v>
      </c>
      <c r="B322" s="235">
        <v>2.3072453703703699</v>
      </c>
      <c r="C322" s="291">
        <v>48</v>
      </c>
      <c r="D322" s="292">
        <v>63</v>
      </c>
      <c r="E322" s="292">
        <v>470</v>
      </c>
      <c r="F322" s="292">
        <v>3</v>
      </c>
      <c r="G322" s="292">
        <v>330</v>
      </c>
      <c r="H322" s="292">
        <v>201</v>
      </c>
      <c r="I322" s="292">
        <v>35</v>
      </c>
      <c r="J322" s="292">
        <v>385</v>
      </c>
      <c r="K322" s="239">
        <v>18</v>
      </c>
      <c r="L322" s="107"/>
      <c r="M322" s="160"/>
      <c r="N322" s="160"/>
      <c r="O322" s="160"/>
      <c r="P322" s="160"/>
      <c r="Q322" s="160"/>
      <c r="R322" s="160"/>
      <c r="S322" s="160"/>
      <c r="T322" s="160"/>
      <c r="U322" s="232">
        <f t="shared" ref="U322" si="606">STDEV(L321:T321)/SQRT(COUNT(L321:T321))</f>
        <v>135.71666200463014</v>
      </c>
    </row>
    <row r="323" spans="1:21">
      <c r="A323" s="223">
        <v>43727</v>
      </c>
      <c r="B323" s="235">
        <v>2.3211342592592601</v>
      </c>
      <c r="C323" s="291">
        <v>206</v>
      </c>
      <c r="D323" s="292">
        <v>16</v>
      </c>
      <c r="E323" s="292">
        <v>70</v>
      </c>
      <c r="F323" s="292">
        <v>9</v>
      </c>
      <c r="G323" s="292">
        <v>7</v>
      </c>
      <c r="H323" s="292">
        <v>39</v>
      </c>
      <c r="I323" s="292">
        <v>23</v>
      </c>
      <c r="J323" s="292">
        <v>949</v>
      </c>
      <c r="K323" s="239">
        <v>27</v>
      </c>
      <c r="L323" s="107"/>
      <c r="M323" s="160"/>
      <c r="N323" s="160"/>
      <c r="O323" s="160"/>
      <c r="P323" s="160"/>
      <c r="Q323" s="160"/>
      <c r="R323" s="160"/>
      <c r="S323" s="160"/>
      <c r="T323" s="160"/>
      <c r="U323" s="232"/>
    </row>
    <row r="324" spans="1:21">
      <c r="A324" s="223">
        <v>43727</v>
      </c>
      <c r="B324" s="235">
        <v>2.33502314814814</v>
      </c>
      <c r="C324" s="291">
        <v>94</v>
      </c>
      <c r="D324" s="292">
        <v>59</v>
      </c>
      <c r="E324" s="292">
        <v>72</v>
      </c>
      <c r="F324" s="292">
        <v>3</v>
      </c>
      <c r="G324" s="292">
        <v>6</v>
      </c>
      <c r="H324" s="292">
        <v>1</v>
      </c>
      <c r="I324" s="292">
        <v>67</v>
      </c>
      <c r="J324" s="292">
        <v>51</v>
      </c>
      <c r="K324" s="239">
        <v>25</v>
      </c>
      <c r="L324" s="107">
        <f t="shared" ref="L324:P324" si="607">SUM(C324:C326)</f>
        <v>118</v>
      </c>
      <c r="M324" s="160">
        <f t="shared" si="607"/>
        <v>72</v>
      </c>
      <c r="N324" s="160">
        <f t="shared" si="607"/>
        <v>475</v>
      </c>
      <c r="O324" s="160">
        <f t="shared" si="607"/>
        <v>273</v>
      </c>
      <c r="P324" s="160">
        <f t="shared" si="607"/>
        <v>42</v>
      </c>
      <c r="Q324" s="160">
        <f t="shared" ref="Q324" si="608">SUM(H324:H326)</f>
        <v>94</v>
      </c>
      <c r="R324" s="160">
        <f t="shared" ref="R324" si="609">SUM(I324:I326)</f>
        <v>82</v>
      </c>
      <c r="S324" s="160">
        <f t="shared" ref="S324" si="610">SUM(J324:J326)</f>
        <v>132</v>
      </c>
      <c r="T324" s="160">
        <f t="shared" ref="T324" si="611">SUM(K324:K326)</f>
        <v>516</v>
      </c>
      <c r="U324" s="232">
        <f t="shared" ref="U324" si="612">AVERAGE(L324:T324)</f>
        <v>200.44444444444446</v>
      </c>
    </row>
    <row r="325" spans="1:21">
      <c r="A325" s="223">
        <v>43727</v>
      </c>
      <c r="B325" s="235">
        <v>2.3489120370370302</v>
      </c>
      <c r="C325" s="291">
        <v>12</v>
      </c>
      <c r="D325" s="292">
        <v>5</v>
      </c>
      <c r="E325" s="292">
        <v>312</v>
      </c>
      <c r="F325" s="292">
        <v>114</v>
      </c>
      <c r="G325" s="292">
        <v>14</v>
      </c>
      <c r="H325" s="292">
        <v>0</v>
      </c>
      <c r="I325" s="292">
        <v>6</v>
      </c>
      <c r="J325" s="292">
        <v>21</v>
      </c>
      <c r="K325" s="239">
        <v>15</v>
      </c>
      <c r="L325" s="107"/>
      <c r="M325" s="160"/>
      <c r="N325" s="160"/>
      <c r="O325" s="160"/>
      <c r="P325" s="160"/>
      <c r="Q325" s="160"/>
      <c r="R325" s="160"/>
      <c r="S325" s="160"/>
      <c r="T325" s="160"/>
      <c r="U325" s="232">
        <f t="shared" ref="U325" si="613">STDEV(L324:T324)/SQRT(COUNT(L324:T324))</f>
        <v>59.937956604936979</v>
      </c>
    </row>
    <row r="326" spans="1:21">
      <c r="A326" s="223">
        <v>43727</v>
      </c>
      <c r="B326" s="235">
        <v>2.3628009259259199</v>
      </c>
      <c r="C326" s="291">
        <v>12</v>
      </c>
      <c r="D326" s="292">
        <v>8</v>
      </c>
      <c r="E326" s="292">
        <v>91</v>
      </c>
      <c r="F326" s="292">
        <v>156</v>
      </c>
      <c r="G326" s="292">
        <v>22</v>
      </c>
      <c r="H326" s="292">
        <v>93</v>
      </c>
      <c r="I326" s="292">
        <v>9</v>
      </c>
      <c r="J326" s="292">
        <v>60</v>
      </c>
      <c r="K326" s="239">
        <v>476</v>
      </c>
      <c r="L326" s="107"/>
      <c r="M326" s="160"/>
      <c r="N326" s="160"/>
      <c r="O326" s="160"/>
      <c r="P326" s="160"/>
      <c r="Q326" s="160"/>
      <c r="R326" s="160"/>
      <c r="S326" s="160"/>
      <c r="T326" s="160"/>
      <c r="U326" s="232"/>
    </row>
    <row r="327" spans="1:21">
      <c r="A327" s="223">
        <v>43727</v>
      </c>
      <c r="B327" s="235">
        <v>2.3766898148148101</v>
      </c>
      <c r="C327" s="291">
        <v>9</v>
      </c>
      <c r="D327" s="292">
        <v>75</v>
      </c>
      <c r="E327" s="292">
        <v>119</v>
      </c>
      <c r="F327" s="292">
        <v>18</v>
      </c>
      <c r="G327" s="292">
        <v>5</v>
      </c>
      <c r="H327" s="292">
        <v>6</v>
      </c>
      <c r="I327" s="292">
        <v>22</v>
      </c>
      <c r="J327" s="292">
        <v>129</v>
      </c>
      <c r="K327" s="239">
        <v>193</v>
      </c>
      <c r="L327" s="107">
        <f t="shared" ref="L327:P327" si="614">SUM(C327:C329)</f>
        <v>100</v>
      </c>
      <c r="M327" s="160">
        <f t="shared" si="614"/>
        <v>78</v>
      </c>
      <c r="N327" s="160">
        <f t="shared" si="614"/>
        <v>503</v>
      </c>
      <c r="O327" s="160">
        <f t="shared" si="614"/>
        <v>155</v>
      </c>
      <c r="P327" s="160">
        <f t="shared" si="614"/>
        <v>461</v>
      </c>
      <c r="Q327" s="160">
        <f t="shared" ref="Q327" si="615">SUM(H327:H329)</f>
        <v>176</v>
      </c>
      <c r="R327" s="160">
        <f t="shared" ref="R327" si="616">SUM(I327:I329)</f>
        <v>195</v>
      </c>
      <c r="S327" s="160">
        <f t="shared" ref="S327" si="617">SUM(J327:J329)</f>
        <v>383</v>
      </c>
      <c r="T327" s="160">
        <f t="shared" ref="T327" si="618">SUM(K327:K329)</f>
        <v>562</v>
      </c>
      <c r="U327" s="232">
        <f t="shared" ref="U327" si="619">AVERAGE(L327:T327)</f>
        <v>290.33333333333331</v>
      </c>
    </row>
    <row r="328" spans="1:21">
      <c r="A328" s="223">
        <v>43727</v>
      </c>
      <c r="B328" s="235">
        <v>2.3905787037036998</v>
      </c>
      <c r="C328" s="291">
        <v>5</v>
      </c>
      <c r="D328" s="292">
        <v>0</v>
      </c>
      <c r="E328" s="292">
        <v>15</v>
      </c>
      <c r="F328" s="292">
        <v>3</v>
      </c>
      <c r="G328" s="292">
        <v>150</v>
      </c>
      <c r="H328" s="292">
        <v>29</v>
      </c>
      <c r="I328" s="292">
        <v>13</v>
      </c>
      <c r="J328" s="292">
        <v>6</v>
      </c>
      <c r="K328" s="239">
        <v>10</v>
      </c>
      <c r="L328" s="107"/>
      <c r="M328" s="160"/>
      <c r="N328" s="160"/>
      <c r="O328" s="160"/>
      <c r="P328" s="160"/>
      <c r="Q328" s="160"/>
      <c r="R328" s="160"/>
      <c r="S328" s="160"/>
      <c r="T328" s="160"/>
      <c r="U328" s="232">
        <f t="shared" ref="U328" si="620">STDEV(L327:T327)/SQRT(COUNT(L327:T327))</f>
        <v>62.197266820978562</v>
      </c>
    </row>
    <row r="329" spans="1:21">
      <c r="A329" s="223">
        <v>43727</v>
      </c>
      <c r="B329" s="235">
        <v>2.40446759259259</v>
      </c>
      <c r="C329" s="291">
        <v>86</v>
      </c>
      <c r="D329" s="292">
        <v>3</v>
      </c>
      <c r="E329" s="292">
        <v>369</v>
      </c>
      <c r="F329" s="292">
        <v>134</v>
      </c>
      <c r="G329" s="292">
        <v>306</v>
      </c>
      <c r="H329" s="292">
        <v>141</v>
      </c>
      <c r="I329" s="292">
        <v>160</v>
      </c>
      <c r="J329" s="292">
        <v>248</v>
      </c>
      <c r="K329" s="239">
        <v>359</v>
      </c>
      <c r="L329" s="107"/>
      <c r="M329" s="160"/>
      <c r="N329" s="160"/>
      <c r="O329" s="160"/>
      <c r="P329" s="160"/>
      <c r="Q329" s="160"/>
      <c r="R329" s="160"/>
      <c r="S329" s="160"/>
      <c r="T329" s="160"/>
      <c r="U329" s="232"/>
    </row>
    <row r="330" spans="1:21">
      <c r="A330" s="223">
        <v>43727</v>
      </c>
      <c r="B330" s="235">
        <v>2.4183564814814802</v>
      </c>
      <c r="C330" s="291">
        <v>313</v>
      </c>
      <c r="D330" s="292">
        <v>348</v>
      </c>
      <c r="E330" s="292">
        <v>270</v>
      </c>
      <c r="F330" s="292">
        <v>117</v>
      </c>
      <c r="G330" s="292">
        <v>188</v>
      </c>
      <c r="H330" s="292">
        <v>308</v>
      </c>
      <c r="I330" s="292">
        <v>53</v>
      </c>
      <c r="J330" s="292">
        <v>989</v>
      </c>
      <c r="K330" s="239">
        <v>410</v>
      </c>
      <c r="L330" s="107">
        <f t="shared" ref="L330:P330" si="621">SUM(C330:C332)</f>
        <v>669</v>
      </c>
      <c r="M330" s="160">
        <f t="shared" si="621"/>
        <v>808</v>
      </c>
      <c r="N330" s="160">
        <f t="shared" si="621"/>
        <v>680</v>
      </c>
      <c r="O330" s="160">
        <f t="shared" si="621"/>
        <v>137</v>
      </c>
      <c r="P330" s="160">
        <f t="shared" si="621"/>
        <v>269</v>
      </c>
      <c r="Q330" s="160">
        <f t="shared" ref="Q330" si="622">SUM(H330:H332)</f>
        <v>398</v>
      </c>
      <c r="R330" s="160">
        <f t="shared" ref="R330" si="623">SUM(I330:I332)</f>
        <v>167</v>
      </c>
      <c r="S330" s="160">
        <f t="shared" ref="S330" si="624">SUM(J330:J332)</f>
        <v>1363</v>
      </c>
      <c r="T330" s="160">
        <f t="shared" ref="T330" si="625">SUM(K330:K332)</f>
        <v>789</v>
      </c>
      <c r="U330" s="232">
        <f t="shared" ref="U330" si="626">AVERAGE(L330:T330)</f>
        <v>586.66666666666663</v>
      </c>
    </row>
    <row r="331" spans="1:21">
      <c r="A331" s="223">
        <v>43727</v>
      </c>
      <c r="B331" s="235">
        <v>2.4322453703703699</v>
      </c>
      <c r="C331" s="291">
        <v>42</v>
      </c>
      <c r="D331" s="292">
        <v>212</v>
      </c>
      <c r="E331" s="292">
        <v>73</v>
      </c>
      <c r="F331" s="292">
        <v>20</v>
      </c>
      <c r="G331" s="292">
        <v>5</v>
      </c>
      <c r="H331" s="292">
        <v>83</v>
      </c>
      <c r="I331" s="292">
        <v>99</v>
      </c>
      <c r="J331" s="292">
        <v>195</v>
      </c>
      <c r="K331" s="239">
        <v>301</v>
      </c>
      <c r="L331" s="107"/>
      <c r="M331" s="160"/>
      <c r="N331" s="160"/>
      <c r="O331" s="160"/>
      <c r="P331" s="160"/>
      <c r="Q331" s="160"/>
      <c r="R331" s="160"/>
      <c r="S331" s="160"/>
      <c r="T331" s="160"/>
      <c r="U331" s="232">
        <f t="shared" ref="U331" si="627">STDEV(L330:T330)/SQRT(COUNT(L330:T330))</f>
        <v>130.32747216147484</v>
      </c>
    </row>
    <row r="332" spans="1:21">
      <c r="A332" s="223">
        <v>43727</v>
      </c>
      <c r="B332" s="235">
        <v>2.4461342592592592</v>
      </c>
      <c r="C332" s="291">
        <v>314</v>
      </c>
      <c r="D332" s="292">
        <v>248</v>
      </c>
      <c r="E332" s="292">
        <v>337</v>
      </c>
      <c r="F332" s="292">
        <v>0</v>
      </c>
      <c r="G332" s="292">
        <v>76</v>
      </c>
      <c r="H332" s="292">
        <v>7</v>
      </c>
      <c r="I332" s="292">
        <v>15</v>
      </c>
      <c r="J332" s="292">
        <v>179</v>
      </c>
      <c r="K332" s="239">
        <v>78</v>
      </c>
      <c r="L332" s="107"/>
      <c r="M332" s="160"/>
      <c r="N332" s="160"/>
      <c r="O332" s="160"/>
      <c r="P332" s="160"/>
      <c r="Q332" s="160"/>
      <c r="R332" s="160"/>
      <c r="S332" s="160"/>
      <c r="T332" s="160"/>
      <c r="U332" s="232"/>
    </row>
    <row r="333" spans="1:21">
      <c r="A333" s="223">
        <v>43727</v>
      </c>
      <c r="B333" s="235">
        <v>2.46002314814814</v>
      </c>
      <c r="C333" s="291">
        <v>32</v>
      </c>
      <c r="D333" s="292">
        <v>127</v>
      </c>
      <c r="E333" s="292">
        <v>350</v>
      </c>
      <c r="F333" s="292">
        <v>61</v>
      </c>
      <c r="G333" s="292">
        <v>11</v>
      </c>
      <c r="H333" s="292">
        <v>25</v>
      </c>
      <c r="I333" s="292">
        <v>21</v>
      </c>
      <c r="J333" s="292">
        <v>159</v>
      </c>
      <c r="K333" s="239">
        <v>252</v>
      </c>
      <c r="L333" s="107">
        <f t="shared" ref="L333:P333" si="628">SUM(C333:C335)</f>
        <v>223</v>
      </c>
      <c r="M333" s="160">
        <f t="shared" si="628"/>
        <v>336</v>
      </c>
      <c r="N333" s="160">
        <f t="shared" si="628"/>
        <v>602</v>
      </c>
      <c r="O333" s="160">
        <f t="shared" si="628"/>
        <v>77</v>
      </c>
      <c r="P333" s="160">
        <f t="shared" si="628"/>
        <v>89</v>
      </c>
      <c r="Q333" s="160">
        <f t="shared" ref="Q333" si="629">SUM(H333:H335)</f>
        <v>275</v>
      </c>
      <c r="R333" s="160">
        <f t="shared" ref="R333" si="630">SUM(I333:I335)</f>
        <v>252</v>
      </c>
      <c r="S333" s="160">
        <f t="shared" ref="S333" si="631">SUM(J333:J335)</f>
        <v>729</v>
      </c>
      <c r="T333" s="160">
        <f t="shared" ref="T333" si="632">SUM(K333:K335)</f>
        <v>360</v>
      </c>
      <c r="U333" s="232">
        <f t="shared" ref="U333" si="633">AVERAGE(L333:T333)</f>
        <v>327</v>
      </c>
    </row>
    <row r="334" spans="1:21">
      <c r="A334" s="223">
        <v>43727</v>
      </c>
      <c r="B334" s="235">
        <v>2.4739120370370302</v>
      </c>
      <c r="C334" s="291">
        <v>9</v>
      </c>
      <c r="D334" s="292">
        <v>39</v>
      </c>
      <c r="E334" s="292">
        <v>188</v>
      </c>
      <c r="F334" s="292">
        <v>8</v>
      </c>
      <c r="G334" s="292">
        <v>36</v>
      </c>
      <c r="H334" s="292">
        <v>190</v>
      </c>
      <c r="I334" s="292">
        <v>221</v>
      </c>
      <c r="J334" s="292">
        <v>30</v>
      </c>
      <c r="K334" s="239">
        <v>60</v>
      </c>
      <c r="L334" s="107"/>
      <c r="M334" s="160"/>
      <c r="N334" s="160"/>
      <c r="O334" s="160"/>
      <c r="P334" s="160"/>
      <c r="Q334" s="160"/>
      <c r="R334" s="160"/>
      <c r="S334" s="160"/>
      <c r="T334" s="160"/>
      <c r="U334" s="232">
        <f t="shared" ref="U334" si="634">STDEV(L333:T333)/SQRT(COUNT(L333:T333))</f>
        <v>72.331029149167918</v>
      </c>
    </row>
    <row r="335" spans="1:21">
      <c r="A335" s="223">
        <v>43727</v>
      </c>
      <c r="B335" s="235">
        <v>2.4878009259259199</v>
      </c>
      <c r="C335" s="291">
        <v>182</v>
      </c>
      <c r="D335" s="292">
        <v>170</v>
      </c>
      <c r="E335" s="292">
        <v>64</v>
      </c>
      <c r="F335" s="292">
        <v>8</v>
      </c>
      <c r="G335" s="292">
        <v>42</v>
      </c>
      <c r="H335" s="292">
        <v>60</v>
      </c>
      <c r="I335" s="292">
        <v>10</v>
      </c>
      <c r="J335" s="292">
        <v>540</v>
      </c>
      <c r="K335" s="239">
        <v>48</v>
      </c>
      <c r="L335" s="107"/>
      <c r="M335" s="160"/>
      <c r="N335" s="160"/>
      <c r="O335" s="160"/>
      <c r="P335" s="160"/>
      <c r="Q335" s="160"/>
      <c r="R335" s="160"/>
      <c r="S335" s="160"/>
      <c r="T335" s="160"/>
      <c r="U335" s="232"/>
    </row>
    <row r="336" spans="1:21">
      <c r="A336" s="223">
        <v>43727</v>
      </c>
      <c r="B336" s="235">
        <v>2.5016898148148101</v>
      </c>
      <c r="C336" s="291">
        <v>4</v>
      </c>
      <c r="D336" s="292">
        <v>203</v>
      </c>
      <c r="E336" s="292">
        <v>235</v>
      </c>
      <c r="F336" s="292">
        <v>3</v>
      </c>
      <c r="G336" s="292">
        <v>21</v>
      </c>
      <c r="H336" s="292">
        <v>3</v>
      </c>
      <c r="I336" s="292">
        <v>7</v>
      </c>
      <c r="J336" s="292">
        <v>21</v>
      </c>
      <c r="K336" s="239">
        <v>31</v>
      </c>
      <c r="L336" s="107">
        <f t="shared" ref="L336:P336" si="635">SUM(C336:C338)</f>
        <v>95</v>
      </c>
      <c r="M336" s="160">
        <f t="shared" si="635"/>
        <v>254</v>
      </c>
      <c r="N336" s="160">
        <f t="shared" si="635"/>
        <v>356</v>
      </c>
      <c r="O336" s="160">
        <f t="shared" si="635"/>
        <v>284</v>
      </c>
      <c r="P336" s="160">
        <f t="shared" si="635"/>
        <v>82</v>
      </c>
      <c r="Q336" s="160">
        <f t="shared" ref="Q336" si="636">SUM(H336:H338)</f>
        <v>160</v>
      </c>
      <c r="R336" s="160">
        <f t="shared" ref="R336" si="637">SUM(I336:I338)</f>
        <v>218</v>
      </c>
      <c r="S336" s="160">
        <f t="shared" ref="S336" si="638">SUM(J336:J338)</f>
        <v>118</v>
      </c>
      <c r="T336" s="160">
        <f t="shared" ref="T336" si="639">SUM(K336:K338)</f>
        <v>360</v>
      </c>
      <c r="U336" s="232">
        <f t="shared" ref="U336" si="640">AVERAGE(L336:T336)</f>
        <v>214.11111111111111</v>
      </c>
    </row>
    <row r="337" spans="1:21">
      <c r="A337" s="223">
        <v>43727</v>
      </c>
      <c r="B337" s="235">
        <v>2.5155787037036998</v>
      </c>
      <c r="C337" s="291">
        <v>57</v>
      </c>
      <c r="D337" s="292">
        <v>32</v>
      </c>
      <c r="E337" s="292">
        <v>53</v>
      </c>
      <c r="F337" s="292">
        <v>158</v>
      </c>
      <c r="G337" s="292">
        <v>25</v>
      </c>
      <c r="H337" s="292">
        <v>11</v>
      </c>
      <c r="I337" s="292">
        <v>71</v>
      </c>
      <c r="J337" s="292">
        <v>93</v>
      </c>
      <c r="K337" s="239">
        <v>19</v>
      </c>
      <c r="L337" s="107"/>
      <c r="M337" s="160"/>
      <c r="N337" s="160"/>
      <c r="O337" s="160"/>
      <c r="P337" s="160"/>
      <c r="Q337" s="160"/>
      <c r="R337" s="160"/>
      <c r="S337" s="160"/>
      <c r="T337" s="160"/>
      <c r="U337" s="232">
        <f t="shared" ref="U337" si="641">STDEV(L336:T336)/SQRT(COUNT(L336:T336))</f>
        <v>35.690196461448487</v>
      </c>
    </row>
    <row r="338" spans="1:21">
      <c r="A338" s="223">
        <v>43727</v>
      </c>
      <c r="B338" s="235">
        <v>2.52946759259259</v>
      </c>
      <c r="C338" s="291">
        <v>34</v>
      </c>
      <c r="D338" s="292">
        <v>19</v>
      </c>
      <c r="E338" s="292">
        <v>68</v>
      </c>
      <c r="F338" s="292">
        <v>123</v>
      </c>
      <c r="G338" s="292">
        <v>36</v>
      </c>
      <c r="H338" s="292">
        <v>146</v>
      </c>
      <c r="I338" s="292">
        <v>140</v>
      </c>
      <c r="J338" s="292">
        <v>4</v>
      </c>
      <c r="K338" s="239">
        <v>310</v>
      </c>
      <c r="L338" s="107"/>
      <c r="M338" s="160"/>
      <c r="N338" s="160"/>
      <c r="O338" s="160"/>
      <c r="P338" s="160"/>
      <c r="Q338" s="160"/>
      <c r="R338" s="160"/>
      <c r="S338" s="160"/>
      <c r="T338" s="160"/>
      <c r="U338" s="232"/>
    </row>
    <row r="339" spans="1:21">
      <c r="A339" s="223">
        <v>43727</v>
      </c>
      <c r="B339" s="235">
        <v>2.5433564814814802</v>
      </c>
      <c r="C339" s="291">
        <v>0</v>
      </c>
      <c r="D339" s="292">
        <v>83</v>
      </c>
      <c r="E339" s="292">
        <v>566</v>
      </c>
      <c r="F339" s="292">
        <v>56</v>
      </c>
      <c r="G339" s="292">
        <v>34</v>
      </c>
      <c r="H339" s="292">
        <v>36</v>
      </c>
      <c r="I339" s="292">
        <v>15</v>
      </c>
      <c r="J339" s="292">
        <v>52</v>
      </c>
      <c r="K339" s="239">
        <v>19</v>
      </c>
      <c r="L339" s="107">
        <f t="shared" ref="L339:P339" si="642">SUM(C339:C341)</f>
        <v>81</v>
      </c>
      <c r="M339" s="160">
        <f t="shared" si="642"/>
        <v>147</v>
      </c>
      <c r="N339" s="160">
        <f t="shared" si="642"/>
        <v>770</v>
      </c>
      <c r="O339" s="160">
        <f t="shared" si="642"/>
        <v>89</v>
      </c>
      <c r="P339" s="160">
        <f t="shared" si="642"/>
        <v>83</v>
      </c>
      <c r="Q339" s="160">
        <f t="shared" ref="Q339" si="643">SUM(H339:H341)</f>
        <v>104</v>
      </c>
      <c r="R339" s="160">
        <f t="shared" ref="R339" si="644">SUM(I339:I341)</f>
        <v>183</v>
      </c>
      <c r="S339" s="160">
        <f t="shared" ref="S339" si="645">SUM(J339:J341)</f>
        <v>317</v>
      </c>
      <c r="T339" s="160">
        <f t="shared" ref="T339" si="646">SUM(K339:K341)</f>
        <v>46</v>
      </c>
      <c r="U339" s="232">
        <f t="shared" ref="U339" si="647">AVERAGE(L339:T339)</f>
        <v>202.22222222222223</v>
      </c>
    </row>
    <row r="340" spans="1:21">
      <c r="A340" s="223">
        <v>43727</v>
      </c>
      <c r="B340" s="235">
        <v>2.5572453703703699</v>
      </c>
      <c r="C340" s="291">
        <v>3</v>
      </c>
      <c r="D340" s="292">
        <v>49</v>
      </c>
      <c r="E340" s="292">
        <v>148</v>
      </c>
      <c r="F340" s="292">
        <v>21</v>
      </c>
      <c r="G340" s="292">
        <v>42</v>
      </c>
      <c r="H340" s="292">
        <v>20</v>
      </c>
      <c r="I340" s="292">
        <v>57</v>
      </c>
      <c r="J340" s="292">
        <v>260</v>
      </c>
      <c r="K340" s="239">
        <v>14</v>
      </c>
      <c r="L340" s="107"/>
      <c r="M340" s="160"/>
      <c r="N340" s="160"/>
      <c r="O340" s="160"/>
      <c r="P340" s="160"/>
      <c r="Q340" s="160"/>
      <c r="R340" s="160"/>
      <c r="S340" s="160"/>
      <c r="T340" s="160"/>
      <c r="U340" s="232">
        <f t="shared" ref="U340" si="648">STDEV(L339:T339)/SQRT(COUNT(L339:T339))</f>
        <v>75.897002169200363</v>
      </c>
    </row>
    <row r="341" spans="1:21">
      <c r="A341" s="223">
        <v>43727</v>
      </c>
      <c r="B341" s="235">
        <v>2.5711342592592499</v>
      </c>
      <c r="C341" s="291">
        <v>78</v>
      </c>
      <c r="D341" s="292">
        <v>15</v>
      </c>
      <c r="E341" s="292">
        <v>56</v>
      </c>
      <c r="F341" s="292">
        <v>12</v>
      </c>
      <c r="G341" s="292">
        <v>7</v>
      </c>
      <c r="H341" s="292">
        <v>48</v>
      </c>
      <c r="I341" s="292">
        <v>111</v>
      </c>
      <c r="J341" s="292">
        <v>5</v>
      </c>
      <c r="K341" s="239">
        <v>13</v>
      </c>
      <c r="L341" s="107"/>
      <c r="M341" s="160"/>
      <c r="N341" s="160"/>
      <c r="O341" s="160"/>
      <c r="P341" s="160"/>
      <c r="Q341" s="160"/>
      <c r="R341" s="160"/>
      <c r="S341" s="160"/>
      <c r="T341" s="160"/>
      <c r="U341" s="232"/>
    </row>
    <row r="342" spans="1:21">
      <c r="A342" s="223">
        <v>43727</v>
      </c>
      <c r="B342" s="235">
        <v>2.58502314814814</v>
      </c>
      <c r="C342" s="291">
        <v>1</v>
      </c>
      <c r="D342" s="292">
        <v>85</v>
      </c>
      <c r="E342" s="292">
        <v>48</v>
      </c>
      <c r="F342" s="292">
        <v>0</v>
      </c>
      <c r="G342" s="292">
        <v>224</v>
      </c>
      <c r="H342" s="292">
        <v>8</v>
      </c>
      <c r="I342" s="292">
        <v>9</v>
      </c>
      <c r="J342" s="292">
        <v>25</v>
      </c>
      <c r="K342" s="239">
        <v>208</v>
      </c>
      <c r="L342" s="107">
        <f t="shared" ref="L342:P342" si="649">SUM(C342:C344)</f>
        <v>5</v>
      </c>
      <c r="M342" s="160">
        <f t="shared" si="649"/>
        <v>90</v>
      </c>
      <c r="N342" s="160">
        <f t="shared" si="649"/>
        <v>320</v>
      </c>
      <c r="O342" s="160">
        <f t="shared" si="649"/>
        <v>154</v>
      </c>
      <c r="P342" s="160">
        <f t="shared" si="649"/>
        <v>354</v>
      </c>
      <c r="Q342" s="160">
        <f t="shared" ref="Q342" si="650">SUM(H342:H344)</f>
        <v>258</v>
      </c>
      <c r="R342" s="160">
        <f t="shared" ref="R342" si="651">SUM(I342:I344)</f>
        <v>39</v>
      </c>
      <c r="S342" s="160">
        <f t="shared" ref="S342" si="652">SUM(J342:J344)</f>
        <v>460</v>
      </c>
      <c r="T342" s="160">
        <f t="shared" ref="T342" si="653">SUM(K342:K344)</f>
        <v>319</v>
      </c>
      <c r="U342" s="232">
        <f t="shared" ref="U342" si="654">AVERAGE(L342:T342)</f>
        <v>222.11111111111111</v>
      </c>
    </row>
    <row r="343" spans="1:21">
      <c r="A343" s="223">
        <v>43727</v>
      </c>
      <c r="B343" s="235">
        <v>2.5989120370370302</v>
      </c>
      <c r="C343" s="291">
        <v>3</v>
      </c>
      <c r="D343" s="292">
        <v>2</v>
      </c>
      <c r="E343" s="292">
        <v>33</v>
      </c>
      <c r="F343" s="292">
        <v>23</v>
      </c>
      <c r="G343" s="292">
        <v>128</v>
      </c>
      <c r="H343" s="292">
        <v>150</v>
      </c>
      <c r="I343" s="292">
        <v>19</v>
      </c>
      <c r="J343" s="292">
        <v>158</v>
      </c>
      <c r="K343" s="239">
        <v>98</v>
      </c>
      <c r="L343" s="107"/>
      <c r="M343" s="160"/>
      <c r="N343" s="160"/>
      <c r="O343" s="160"/>
      <c r="P343" s="160"/>
      <c r="Q343" s="160"/>
      <c r="R343" s="160"/>
      <c r="S343" s="160"/>
      <c r="T343" s="160"/>
      <c r="U343" s="232">
        <f t="shared" ref="U343" si="655">STDEV(L342:T342)/SQRT(COUNT(L342:T342))</f>
        <v>52.308232952068842</v>
      </c>
    </row>
    <row r="344" spans="1:21">
      <c r="A344" s="223">
        <v>43727</v>
      </c>
      <c r="B344" s="235">
        <v>2.6128009259259199</v>
      </c>
      <c r="C344" s="291">
        <v>1</v>
      </c>
      <c r="D344" s="292">
        <v>3</v>
      </c>
      <c r="E344" s="292">
        <v>239</v>
      </c>
      <c r="F344" s="292">
        <v>131</v>
      </c>
      <c r="G344" s="292">
        <v>2</v>
      </c>
      <c r="H344" s="292">
        <v>100</v>
      </c>
      <c r="I344" s="292">
        <v>11</v>
      </c>
      <c r="J344" s="292">
        <v>277</v>
      </c>
      <c r="K344" s="239">
        <v>13</v>
      </c>
      <c r="L344" s="107"/>
      <c r="M344" s="160"/>
      <c r="N344" s="160"/>
      <c r="O344" s="160"/>
      <c r="P344" s="160"/>
      <c r="Q344" s="160"/>
      <c r="R344" s="160"/>
      <c r="S344" s="160"/>
      <c r="T344" s="160"/>
      <c r="U344" s="232"/>
    </row>
    <row r="345" spans="1:21">
      <c r="A345" s="223">
        <v>43727</v>
      </c>
      <c r="B345" s="235">
        <v>2.6266898148148101</v>
      </c>
      <c r="C345" s="291">
        <v>137</v>
      </c>
      <c r="D345" s="292">
        <v>1</v>
      </c>
      <c r="E345" s="292">
        <v>0</v>
      </c>
      <c r="F345" s="292">
        <v>31</v>
      </c>
      <c r="G345" s="292">
        <v>37</v>
      </c>
      <c r="H345" s="292">
        <v>44</v>
      </c>
      <c r="I345" s="292">
        <v>12</v>
      </c>
      <c r="J345" s="292">
        <v>17</v>
      </c>
      <c r="K345" s="239">
        <v>97</v>
      </c>
      <c r="L345" s="107">
        <f t="shared" ref="L345:P345" si="656">SUM(C345:C347)</f>
        <v>338</v>
      </c>
      <c r="M345" s="160">
        <f t="shared" si="656"/>
        <v>23</v>
      </c>
      <c r="N345" s="160">
        <f t="shared" si="656"/>
        <v>96</v>
      </c>
      <c r="O345" s="160">
        <f t="shared" si="656"/>
        <v>40</v>
      </c>
      <c r="P345" s="160">
        <f t="shared" si="656"/>
        <v>187</v>
      </c>
      <c r="Q345" s="160">
        <f t="shared" ref="Q345" si="657">SUM(H345:H347)</f>
        <v>100</v>
      </c>
      <c r="R345" s="160">
        <f t="shared" ref="R345" si="658">SUM(I345:I347)</f>
        <v>61</v>
      </c>
      <c r="S345" s="160">
        <f t="shared" ref="S345" si="659">SUM(J345:J347)</f>
        <v>190</v>
      </c>
      <c r="T345" s="160">
        <f t="shared" ref="T345" si="660">SUM(K345:K347)</f>
        <v>152</v>
      </c>
      <c r="U345" s="232">
        <f t="shared" ref="U345" si="661">AVERAGE(L345:T345)</f>
        <v>131.88888888888889</v>
      </c>
    </row>
    <row r="346" spans="1:21">
      <c r="A346" s="223">
        <v>43727</v>
      </c>
      <c r="B346" s="235">
        <v>2.6405787037036998</v>
      </c>
      <c r="C346" s="291">
        <v>165</v>
      </c>
      <c r="D346" s="292">
        <v>21</v>
      </c>
      <c r="E346" s="292">
        <v>77</v>
      </c>
      <c r="F346" s="292">
        <v>2</v>
      </c>
      <c r="G346" s="292">
        <v>58</v>
      </c>
      <c r="H346" s="292">
        <v>23</v>
      </c>
      <c r="I346" s="292">
        <v>2</v>
      </c>
      <c r="J346" s="292">
        <v>61</v>
      </c>
      <c r="K346" s="239">
        <v>44</v>
      </c>
      <c r="L346" s="107"/>
      <c r="M346" s="160"/>
      <c r="N346" s="160"/>
      <c r="O346" s="160"/>
      <c r="P346" s="160"/>
      <c r="Q346" s="160"/>
      <c r="R346" s="160"/>
      <c r="S346" s="160"/>
      <c r="T346" s="160"/>
      <c r="U346" s="232">
        <f t="shared" ref="U346" si="662">STDEV(L345:T345)/SQRT(COUNT(L345:T345))</f>
        <v>32.687682204482385</v>
      </c>
    </row>
    <row r="347" spans="1:21">
      <c r="A347" s="223">
        <v>43727</v>
      </c>
      <c r="B347" s="235">
        <v>2.65446759259259</v>
      </c>
      <c r="C347" s="291">
        <v>36</v>
      </c>
      <c r="D347" s="292">
        <v>1</v>
      </c>
      <c r="E347" s="292">
        <v>19</v>
      </c>
      <c r="F347" s="292">
        <v>7</v>
      </c>
      <c r="G347" s="292">
        <v>92</v>
      </c>
      <c r="H347" s="292">
        <v>33</v>
      </c>
      <c r="I347" s="292">
        <v>47</v>
      </c>
      <c r="J347" s="292">
        <v>112</v>
      </c>
      <c r="K347" s="239">
        <v>11</v>
      </c>
      <c r="L347" s="107"/>
      <c r="M347" s="160"/>
      <c r="N347" s="160"/>
      <c r="O347" s="160"/>
      <c r="P347" s="160"/>
      <c r="Q347" s="160"/>
      <c r="R347" s="160"/>
      <c r="S347" s="160"/>
      <c r="T347" s="160"/>
      <c r="U347" s="232"/>
    </row>
    <row r="348" spans="1:21">
      <c r="A348" s="223">
        <v>43727</v>
      </c>
      <c r="B348" s="235">
        <v>1.6822453703703699</v>
      </c>
      <c r="C348" s="291">
        <v>1</v>
      </c>
      <c r="D348" s="292">
        <v>23</v>
      </c>
      <c r="E348" s="292">
        <v>262</v>
      </c>
      <c r="F348" s="292">
        <v>25</v>
      </c>
      <c r="G348" s="292">
        <v>29</v>
      </c>
      <c r="H348" s="292">
        <v>4</v>
      </c>
      <c r="I348" s="292">
        <v>105</v>
      </c>
      <c r="J348" s="292">
        <v>6</v>
      </c>
      <c r="K348" s="239">
        <v>39</v>
      </c>
      <c r="L348" s="107">
        <f t="shared" ref="L348:P348" si="663">SUM(C348:C350)</f>
        <v>339</v>
      </c>
      <c r="M348" s="160">
        <f t="shared" si="663"/>
        <v>551</v>
      </c>
      <c r="N348" s="160">
        <f t="shared" si="663"/>
        <v>1742</v>
      </c>
      <c r="O348" s="160">
        <f t="shared" si="663"/>
        <v>253</v>
      </c>
      <c r="P348" s="160">
        <f t="shared" si="663"/>
        <v>391</v>
      </c>
      <c r="Q348" s="160">
        <f t="shared" ref="Q348" si="664">SUM(H348:H350)</f>
        <v>432</v>
      </c>
      <c r="R348" s="160">
        <f t="shared" ref="R348" si="665">SUM(I348:I350)</f>
        <v>432</v>
      </c>
      <c r="S348" s="160">
        <f t="shared" ref="S348" si="666">SUM(J348:J350)</f>
        <v>435</v>
      </c>
      <c r="T348" s="160">
        <f t="shared" ref="T348" si="667">SUM(K348:K350)</f>
        <v>1452</v>
      </c>
      <c r="U348" s="232">
        <f t="shared" ref="U348" si="668">AVERAGE(L348:T348)</f>
        <v>669.66666666666663</v>
      </c>
    </row>
    <row r="349" spans="1:21">
      <c r="A349" s="223">
        <v>43727</v>
      </c>
      <c r="B349" s="235">
        <v>1.6961342592592601</v>
      </c>
      <c r="C349" s="291">
        <v>31</v>
      </c>
      <c r="D349" s="292">
        <v>161</v>
      </c>
      <c r="E349" s="292">
        <v>601</v>
      </c>
      <c r="F349" s="292">
        <v>17</v>
      </c>
      <c r="G349" s="292">
        <v>71</v>
      </c>
      <c r="H349" s="292">
        <v>9</v>
      </c>
      <c r="I349" s="292">
        <v>86</v>
      </c>
      <c r="J349" s="292">
        <v>22</v>
      </c>
      <c r="K349" s="239">
        <v>193</v>
      </c>
      <c r="L349" s="107"/>
      <c r="M349" s="160"/>
      <c r="N349" s="160"/>
      <c r="O349" s="160"/>
      <c r="P349" s="160"/>
      <c r="Q349" s="160"/>
      <c r="R349" s="160"/>
      <c r="S349" s="160"/>
      <c r="T349" s="160"/>
      <c r="U349" s="232">
        <f t="shared" ref="U349" si="669">STDEV(L348:T348)/SQRT(COUNT(L348:T348))</f>
        <v>178.91152375778742</v>
      </c>
    </row>
    <row r="350" spans="1:21">
      <c r="A350" s="223">
        <v>43727</v>
      </c>
      <c r="B350" s="235">
        <v>1.71002314814814</v>
      </c>
      <c r="C350" s="291">
        <v>307</v>
      </c>
      <c r="D350" s="292">
        <v>367</v>
      </c>
      <c r="E350" s="292">
        <v>879</v>
      </c>
      <c r="F350" s="292">
        <v>211</v>
      </c>
      <c r="G350" s="292">
        <v>291</v>
      </c>
      <c r="H350" s="292">
        <v>419</v>
      </c>
      <c r="I350" s="292">
        <v>241</v>
      </c>
      <c r="J350" s="292">
        <v>407</v>
      </c>
      <c r="K350" s="239">
        <v>1220</v>
      </c>
      <c r="L350" s="107"/>
      <c r="M350" s="160"/>
      <c r="N350" s="160"/>
      <c r="O350" s="160"/>
      <c r="P350" s="160"/>
      <c r="Q350" s="160"/>
      <c r="R350" s="160"/>
      <c r="S350" s="160"/>
      <c r="T350" s="160"/>
      <c r="U350" s="232"/>
    </row>
    <row r="351" spans="1:21">
      <c r="A351" s="223">
        <v>43727</v>
      </c>
      <c r="B351" s="235">
        <v>1.72391203703704</v>
      </c>
      <c r="C351" s="291">
        <v>360</v>
      </c>
      <c r="D351" s="292">
        <v>269</v>
      </c>
      <c r="E351" s="292">
        <v>202</v>
      </c>
      <c r="F351" s="292">
        <v>31</v>
      </c>
      <c r="G351" s="292">
        <v>127</v>
      </c>
      <c r="H351" s="292">
        <v>55</v>
      </c>
      <c r="I351" s="292">
        <v>132</v>
      </c>
      <c r="J351" s="292">
        <v>152</v>
      </c>
      <c r="K351" s="239">
        <v>113</v>
      </c>
      <c r="L351" s="107">
        <f t="shared" ref="L351:P351" si="670">SUM(C351:C353)</f>
        <v>690</v>
      </c>
      <c r="M351" s="160">
        <f t="shared" si="670"/>
        <v>409</v>
      </c>
      <c r="N351" s="160">
        <f t="shared" si="670"/>
        <v>642</v>
      </c>
      <c r="O351" s="160">
        <f t="shared" si="670"/>
        <v>161</v>
      </c>
      <c r="P351" s="160">
        <f t="shared" si="670"/>
        <v>299</v>
      </c>
      <c r="Q351" s="160">
        <f t="shared" ref="Q351" si="671">SUM(H351:H353)</f>
        <v>159</v>
      </c>
      <c r="R351" s="160">
        <f t="shared" ref="R351" si="672">SUM(I351:I353)</f>
        <v>206</v>
      </c>
      <c r="S351" s="160">
        <f t="shared" ref="S351" si="673">SUM(J351:J353)</f>
        <v>629</v>
      </c>
      <c r="T351" s="160">
        <f t="shared" ref="T351" si="674">SUM(K351:K353)</f>
        <v>346</v>
      </c>
      <c r="U351" s="232">
        <f t="shared" ref="U351" si="675">AVERAGE(L351:T351)</f>
        <v>393.44444444444446</v>
      </c>
    </row>
    <row r="352" spans="1:21">
      <c r="A352" s="223">
        <v>43727</v>
      </c>
      <c r="B352" s="235">
        <v>1.7378009259259199</v>
      </c>
      <c r="C352" s="291">
        <v>281</v>
      </c>
      <c r="D352" s="292">
        <v>58</v>
      </c>
      <c r="E352" s="292">
        <v>45</v>
      </c>
      <c r="F352" s="292">
        <v>1</v>
      </c>
      <c r="G352" s="292">
        <v>45</v>
      </c>
      <c r="H352" s="292">
        <v>31</v>
      </c>
      <c r="I352" s="292">
        <v>66</v>
      </c>
      <c r="J352" s="292">
        <v>350</v>
      </c>
      <c r="K352" s="239">
        <v>78</v>
      </c>
      <c r="L352" s="107"/>
      <c r="M352" s="160"/>
      <c r="N352" s="160"/>
      <c r="O352" s="160"/>
      <c r="P352" s="160"/>
      <c r="Q352" s="160"/>
      <c r="R352" s="160"/>
      <c r="S352" s="160"/>
      <c r="T352" s="160"/>
      <c r="U352" s="232">
        <f t="shared" ref="U352" si="676">STDEV(L351:T351)/SQRT(COUNT(L351:T351))</f>
        <v>70.784710980846526</v>
      </c>
    </row>
    <row r="353" spans="1:21">
      <c r="A353" s="233">
        <v>43727</v>
      </c>
      <c r="B353" s="240">
        <v>1.7516898148148099</v>
      </c>
      <c r="C353" s="291">
        <v>49</v>
      </c>
      <c r="D353" s="292">
        <v>82</v>
      </c>
      <c r="E353" s="292">
        <v>395</v>
      </c>
      <c r="F353" s="292">
        <v>129</v>
      </c>
      <c r="G353" s="292">
        <v>127</v>
      </c>
      <c r="H353" s="292">
        <v>73</v>
      </c>
      <c r="I353" s="292">
        <v>8</v>
      </c>
      <c r="J353" s="292">
        <v>127</v>
      </c>
      <c r="K353" s="239">
        <v>155</v>
      </c>
      <c r="L353" s="107"/>
      <c r="M353" s="160"/>
      <c r="N353" s="160"/>
      <c r="O353" s="160"/>
      <c r="P353" s="160"/>
      <c r="Q353" s="160"/>
      <c r="R353" s="160"/>
      <c r="S353" s="160"/>
      <c r="T353" s="160"/>
      <c r="U353" s="232"/>
    </row>
    <row r="354" spans="1:21">
      <c r="A354" s="233">
        <v>43727</v>
      </c>
      <c r="B354" s="240">
        <v>1.7655787037037001</v>
      </c>
      <c r="C354" s="291">
        <v>3</v>
      </c>
      <c r="D354" s="292">
        <v>60</v>
      </c>
      <c r="E354" s="292">
        <v>234</v>
      </c>
      <c r="F354" s="292">
        <v>29</v>
      </c>
      <c r="G354" s="292">
        <v>72</v>
      </c>
      <c r="H354" s="292">
        <v>5</v>
      </c>
      <c r="I354" s="292">
        <v>78</v>
      </c>
      <c r="J354" s="292">
        <v>215</v>
      </c>
      <c r="K354" s="239">
        <v>32</v>
      </c>
      <c r="L354" s="107">
        <f t="shared" ref="L354:P354" si="677">SUM(C354:C356)</f>
        <v>222</v>
      </c>
      <c r="M354" s="160">
        <f t="shared" si="677"/>
        <v>109</v>
      </c>
      <c r="N354" s="160">
        <f t="shared" si="677"/>
        <v>1112</v>
      </c>
      <c r="O354" s="160">
        <f t="shared" si="677"/>
        <v>213</v>
      </c>
      <c r="P354" s="160">
        <f t="shared" si="677"/>
        <v>478</v>
      </c>
      <c r="Q354" s="160">
        <f t="shared" ref="Q354" si="678">SUM(H354:H356)</f>
        <v>413</v>
      </c>
      <c r="R354" s="160">
        <f t="shared" ref="R354" si="679">SUM(I354:I356)</f>
        <v>108</v>
      </c>
      <c r="S354" s="160">
        <f t="shared" ref="S354" si="680">SUM(J354:J356)</f>
        <v>679</v>
      </c>
      <c r="T354" s="160">
        <f t="shared" ref="T354" si="681">SUM(K354:K356)</f>
        <v>151</v>
      </c>
      <c r="U354" s="232">
        <f t="shared" ref="U354" si="682">AVERAGE(L354:T354)</f>
        <v>387.22222222222223</v>
      </c>
    </row>
    <row r="355" spans="1:21">
      <c r="A355" s="233">
        <v>43727</v>
      </c>
      <c r="B355" s="240">
        <v>1.77946759259259</v>
      </c>
      <c r="C355" s="291">
        <v>18</v>
      </c>
      <c r="D355" s="292">
        <v>33</v>
      </c>
      <c r="E355" s="292">
        <v>702</v>
      </c>
      <c r="F355" s="292">
        <v>127</v>
      </c>
      <c r="G355" s="292">
        <v>232</v>
      </c>
      <c r="H355" s="292">
        <v>334</v>
      </c>
      <c r="I355" s="292">
        <v>21</v>
      </c>
      <c r="J355" s="292">
        <v>26</v>
      </c>
      <c r="K355" s="239">
        <v>99</v>
      </c>
      <c r="L355" s="107"/>
      <c r="M355" s="160"/>
      <c r="N355" s="160"/>
      <c r="O355" s="160"/>
      <c r="P355" s="160"/>
      <c r="Q355" s="160"/>
      <c r="R355" s="160"/>
      <c r="S355" s="160"/>
      <c r="T355" s="160"/>
      <c r="U355" s="232">
        <f t="shared" ref="U355" si="683">STDEV(L354:T354)/SQRT(COUNT(L354:T354))</f>
        <v>111.06601862778354</v>
      </c>
    </row>
    <row r="356" spans="1:21">
      <c r="A356" s="233">
        <v>43727</v>
      </c>
      <c r="B356" s="240">
        <v>1.79335648148148</v>
      </c>
      <c r="C356" s="291">
        <v>201</v>
      </c>
      <c r="D356" s="292">
        <v>16</v>
      </c>
      <c r="E356" s="292">
        <v>176</v>
      </c>
      <c r="F356" s="292">
        <v>57</v>
      </c>
      <c r="G356" s="292">
        <v>174</v>
      </c>
      <c r="H356" s="292">
        <v>74</v>
      </c>
      <c r="I356" s="292">
        <v>9</v>
      </c>
      <c r="J356" s="292">
        <v>438</v>
      </c>
      <c r="K356" s="239">
        <v>20</v>
      </c>
      <c r="L356" s="107"/>
      <c r="M356" s="160"/>
      <c r="N356" s="160"/>
      <c r="O356" s="160"/>
      <c r="P356" s="160"/>
      <c r="Q356" s="160"/>
      <c r="R356" s="160"/>
      <c r="S356" s="160"/>
      <c r="T356" s="160"/>
      <c r="U356" s="232"/>
    </row>
    <row r="357" spans="1:21">
      <c r="A357" s="233">
        <v>43727</v>
      </c>
      <c r="B357" s="240">
        <v>1.8072453703703699</v>
      </c>
      <c r="C357" s="291">
        <v>127</v>
      </c>
      <c r="D357" s="292">
        <v>427</v>
      </c>
      <c r="E357" s="292">
        <v>443</v>
      </c>
      <c r="F357" s="292">
        <v>121</v>
      </c>
      <c r="G357" s="292">
        <v>206</v>
      </c>
      <c r="H357" s="292">
        <v>95</v>
      </c>
      <c r="I357" s="292">
        <v>208</v>
      </c>
      <c r="J357" s="292">
        <v>391</v>
      </c>
      <c r="K357" s="239">
        <v>437</v>
      </c>
      <c r="L357" s="107">
        <f t="shared" ref="L357:P357" si="684">SUM(C357:C359)</f>
        <v>578</v>
      </c>
      <c r="M357" s="160">
        <f t="shared" si="684"/>
        <v>713</v>
      </c>
      <c r="N357" s="160">
        <f t="shared" si="684"/>
        <v>1287</v>
      </c>
      <c r="O357" s="160">
        <f t="shared" si="684"/>
        <v>228</v>
      </c>
      <c r="P357" s="160">
        <f t="shared" si="684"/>
        <v>499</v>
      </c>
      <c r="Q357" s="160">
        <f t="shared" ref="Q357" si="685">SUM(H357:H359)</f>
        <v>415</v>
      </c>
      <c r="R357" s="160">
        <f t="shared" ref="R357" si="686">SUM(I357:I359)</f>
        <v>285</v>
      </c>
      <c r="S357" s="160">
        <f t="shared" ref="S357" si="687">SUM(J357:J359)</f>
        <v>751</v>
      </c>
      <c r="T357" s="160">
        <f t="shared" ref="T357" si="688">SUM(K357:K359)</f>
        <v>742</v>
      </c>
      <c r="U357" s="232">
        <f t="shared" ref="U357" si="689">AVERAGE(L357:T357)</f>
        <v>610.88888888888891</v>
      </c>
    </row>
    <row r="358" spans="1:21">
      <c r="A358" s="233">
        <v>43727</v>
      </c>
      <c r="B358" s="240">
        <v>1.8211342592592601</v>
      </c>
      <c r="C358" s="291">
        <v>105</v>
      </c>
      <c r="D358" s="292">
        <v>102</v>
      </c>
      <c r="E358" s="292">
        <v>790</v>
      </c>
      <c r="F358" s="292">
        <v>51</v>
      </c>
      <c r="G358" s="292">
        <v>153</v>
      </c>
      <c r="H358" s="292">
        <v>301</v>
      </c>
      <c r="I358" s="292">
        <v>48</v>
      </c>
      <c r="J358" s="292">
        <v>49</v>
      </c>
      <c r="K358" s="239">
        <v>82</v>
      </c>
      <c r="L358" s="107"/>
      <c r="M358" s="160"/>
      <c r="N358" s="160"/>
      <c r="O358" s="160"/>
      <c r="P358" s="160"/>
      <c r="Q358" s="160"/>
      <c r="R358" s="160"/>
      <c r="S358" s="160"/>
      <c r="T358" s="160"/>
      <c r="U358" s="232">
        <f t="shared" ref="U358" si="690">STDEV(L357:T357)/SQRT(COUNT(L357:T357))</f>
        <v>106.01067090476795</v>
      </c>
    </row>
    <row r="359" spans="1:21">
      <c r="A359" s="233">
        <v>43727</v>
      </c>
      <c r="B359" s="240">
        <v>1.83502314814815</v>
      </c>
      <c r="C359" s="291">
        <v>346</v>
      </c>
      <c r="D359" s="292">
        <v>184</v>
      </c>
      <c r="E359" s="292">
        <v>54</v>
      </c>
      <c r="F359" s="292">
        <v>56</v>
      </c>
      <c r="G359" s="292">
        <v>140</v>
      </c>
      <c r="H359" s="292">
        <v>19</v>
      </c>
      <c r="I359" s="292">
        <v>29</v>
      </c>
      <c r="J359" s="292">
        <v>311</v>
      </c>
      <c r="K359" s="239">
        <v>223</v>
      </c>
      <c r="L359" s="107"/>
      <c r="M359" s="160"/>
      <c r="N359" s="160"/>
      <c r="O359" s="160"/>
      <c r="P359" s="160"/>
      <c r="Q359" s="160"/>
      <c r="R359" s="160"/>
      <c r="S359" s="160"/>
      <c r="T359" s="160"/>
      <c r="U359" s="232"/>
    </row>
    <row r="360" spans="1:21">
      <c r="A360" s="233">
        <v>43727</v>
      </c>
      <c r="B360" s="240">
        <v>1.84891203703703</v>
      </c>
      <c r="C360" s="291">
        <v>272</v>
      </c>
      <c r="D360" s="292">
        <v>53</v>
      </c>
      <c r="E360" s="292">
        <v>210</v>
      </c>
      <c r="F360" s="292">
        <v>388</v>
      </c>
      <c r="G360" s="292">
        <v>43</v>
      </c>
      <c r="H360" s="292">
        <v>6</v>
      </c>
      <c r="I360" s="292">
        <v>360</v>
      </c>
      <c r="J360" s="292">
        <v>272</v>
      </c>
      <c r="K360" s="239">
        <v>175</v>
      </c>
      <c r="L360" s="107">
        <f t="shared" ref="L360:P360" si="691">SUM(C360:C362)</f>
        <v>495</v>
      </c>
      <c r="M360" s="160">
        <f t="shared" si="691"/>
        <v>170</v>
      </c>
      <c r="N360" s="160">
        <f t="shared" si="691"/>
        <v>1449</v>
      </c>
      <c r="O360" s="160">
        <f t="shared" si="691"/>
        <v>587</v>
      </c>
      <c r="P360" s="160">
        <f t="shared" si="691"/>
        <v>443</v>
      </c>
      <c r="Q360" s="160">
        <f t="shared" ref="Q360" si="692">SUM(H360:H362)</f>
        <v>468</v>
      </c>
      <c r="R360" s="160">
        <f t="shared" ref="R360" si="693">SUM(I360:I362)</f>
        <v>469</v>
      </c>
      <c r="S360" s="160">
        <f t="shared" ref="S360" si="694">SUM(J360:J362)</f>
        <v>400</v>
      </c>
      <c r="T360" s="160">
        <f t="shared" ref="T360" si="695">SUM(K360:K362)</f>
        <v>519</v>
      </c>
      <c r="U360" s="232">
        <f t="shared" ref="U360" si="696">AVERAGE(L360:T360)</f>
        <v>555.55555555555554</v>
      </c>
    </row>
    <row r="361" spans="1:21">
      <c r="A361" s="233">
        <v>43727</v>
      </c>
      <c r="B361" s="240">
        <v>1.8628009259259199</v>
      </c>
      <c r="C361" s="291">
        <v>86</v>
      </c>
      <c r="D361" s="292">
        <v>94</v>
      </c>
      <c r="E361" s="292">
        <v>150</v>
      </c>
      <c r="F361" s="292">
        <v>146</v>
      </c>
      <c r="G361" s="292">
        <v>230</v>
      </c>
      <c r="H361" s="292">
        <v>251</v>
      </c>
      <c r="I361" s="292">
        <v>75</v>
      </c>
      <c r="J361" s="292">
        <v>74</v>
      </c>
      <c r="K361" s="239">
        <v>90</v>
      </c>
      <c r="L361" s="107"/>
      <c r="M361" s="160"/>
      <c r="N361" s="160"/>
      <c r="O361" s="160"/>
      <c r="P361" s="160"/>
      <c r="Q361" s="160"/>
      <c r="R361" s="160"/>
      <c r="S361" s="160"/>
      <c r="T361" s="160"/>
      <c r="U361" s="232">
        <f t="shared" ref="U361" si="697">STDEV(L360:T360)/SQRT(COUNT(L360:T360))</f>
        <v>118.14023107109136</v>
      </c>
    </row>
    <row r="362" spans="1:21">
      <c r="A362" s="233">
        <v>43727</v>
      </c>
      <c r="B362" s="240">
        <v>1.8766898148148099</v>
      </c>
      <c r="C362" s="291">
        <v>137</v>
      </c>
      <c r="D362" s="292">
        <v>23</v>
      </c>
      <c r="E362" s="292">
        <v>1089</v>
      </c>
      <c r="F362" s="292">
        <v>53</v>
      </c>
      <c r="G362" s="292">
        <v>170</v>
      </c>
      <c r="H362" s="292">
        <v>211</v>
      </c>
      <c r="I362" s="292">
        <v>34</v>
      </c>
      <c r="J362" s="292">
        <v>54</v>
      </c>
      <c r="K362" s="239">
        <v>254</v>
      </c>
      <c r="L362" s="107"/>
      <c r="M362" s="160"/>
      <c r="N362" s="160"/>
      <c r="O362" s="160"/>
      <c r="P362" s="160"/>
      <c r="Q362" s="160"/>
      <c r="R362" s="160"/>
      <c r="S362" s="160"/>
      <c r="T362" s="160"/>
      <c r="U362" s="232"/>
    </row>
    <row r="363" spans="1:21">
      <c r="A363" s="233">
        <v>43727</v>
      </c>
      <c r="B363" s="240">
        <v>1.8905787037037001</v>
      </c>
      <c r="C363" s="291">
        <v>255</v>
      </c>
      <c r="D363" s="292">
        <v>8</v>
      </c>
      <c r="E363" s="292">
        <v>104</v>
      </c>
      <c r="F363" s="292">
        <v>82</v>
      </c>
      <c r="G363" s="292">
        <v>126</v>
      </c>
      <c r="H363" s="292">
        <v>31</v>
      </c>
      <c r="I363" s="292">
        <v>149</v>
      </c>
      <c r="J363" s="292">
        <v>422</v>
      </c>
      <c r="K363" s="239">
        <v>118</v>
      </c>
      <c r="L363" s="107">
        <f t="shared" ref="L363:P363" si="698">SUM(C363:C365)</f>
        <v>958</v>
      </c>
      <c r="M363" s="160">
        <f t="shared" si="698"/>
        <v>182</v>
      </c>
      <c r="N363" s="160">
        <f t="shared" si="698"/>
        <v>622</v>
      </c>
      <c r="O363" s="160">
        <f t="shared" si="698"/>
        <v>432</v>
      </c>
      <c r="P363" s="160">
        <f t="shared" si="698"/>
        <v>322</v>
      </c>
      <c r="Q363" s="160">
        <f t="shared" ref="Q363" si="699">SUM(H363:H365)</f>
        <v>267</v>
      </c>
      <c r="R363" s="160">
        <f t="shared" ref="R363" si="700">SUM(I363:I365)</f>
        <v>262</v>
      </c>
      <c r="S363" s="160">
        <f t="shared" ref="S363" si="701">SUM(J363:J365)</f>
        <v>893</v>
      </c>
      <c r="T363" s="160">
        <f t="shared" ref="T363" si="702">SUM(K363:K365)</f>
        <v>1034</v>
      </c>
      <c r="U363" s="232">
        <f t="shared" ref="U363" si="703">AVERAGE(L363:T363)</f>
        <v>552.44444444444446</v>
      </c>
    </row>
    <row r="364" spans="1:21">
      <c r="A364" s="233">
        <v>43727</v>
      </c>
      <c r="B364" s="240">
        <v>1.90446759259259</v>
      </c>
      <c r="C364" s="291">
        <v>451</v>
      </c>
      <c r="D364" s="292">
        <v>38</v>
      </c>
      <c r="E364" s="292">
        <v>178</v>
      </c>
      <c r="F364" s="292">
        <v>177</v>
      </c>
      <c r="G364" s="292">
        <v>1</v>
      </c>
      <c r="H364" s="292">
        <v>84</v>
      </c>
      <c r="I364" s="292">
        <v>94</v>
      </c>
      <c r="J364" s="292">
        <v>203</v>
      </c>
      <c r="K364" s="239">
        <v>238</v>
      </c>
      <c r="L364" s="107"/>
      <c r="M364" s="160"/>
      <c r="N364" s="160"/>
      <c r="O364" s="160"/>
      <c r="P364" s="160"/>
      <c r="Q364" s="160"/>
      <c r="R364" s="160"/>
      <c r="S364" s="160"/>
      <c r="T364" s="160"/>
      <c r="U364" s="232">
        <f t="shared" ref="U364" si="704">STDEV(L363:T363)/SQRT(COUNT(L363:T363))</f>
        <v>111.04705097779136</v>
      </c>
    </row>
    <row r="365" spans="1:21">
      <c r="A365" s="233">
        <v>43727</v>
      </c>
      <c r="B365" s="240">
        <v>1.91835648148148</v>
      </c>
      <c r="C365" s="291">
        <v>252</v>
      </c>
      <c r="D365" s="292">
        <v>136</v>
      </c>
      <c r="E365" s="292">
        <v>340</v>
      </c>
      <c r="F365" s="292">
        <v>173</v>
      </c>
      <c r="G365" s="292">
        <v>195</v>
      </c>
      <c r="H365" s="292">
        <v>152</v>
      </c>
      <c r="I365" s="292">
        <v>19</v>
      </c>
      <c r="J365" s="292">
        <v>268</v>
      </c>
      <c r="K365" s="239">
        <v>678</v>
      </c>
      <c r="L365" s="107"/>
      <c r="M365" s="160"/>
      <c r="N365" s="160"/>
      <c r="O365" s="160"/>
      <c r="P365" s="160"/>
      <c r="Q365" s="160"/>
      <c r="R365" s="160"/>
      <c r="S365" s="160"/>
      <c r="T365" s="160"/>
      <c r="U365" s="232"/>
    </row>
    <row r="366" spans="1:21">
      <c r="A366" s="233">
        <v>43727</v>
      </c>
      <c r="B366" s="240">
        <v>1.9322453703703699</v>
      </c>
      <c r="C366" s="291">
        <v>13</v>
      </c>
      <c r="D366" s="292">
        <v>7</v>
      </c>
      <c r="E366" s="292">
        <v>113</v>
      </c>
      <c r="F366" s="292">
        <v>273</v>
      </c>
      <c r="G366" s="292">
        <v>152</v>
      </c>
      <c r="H366" s="292">
        <v>107</v>
      </c>
      <c r="I366" s="292">
        <v>15</v>
      </c>
      <c r="J366" s="292">
        <v>33</v>
      </c>
      <c r="K366" s="239">
        <v>38</v>
      </c>
      <c r="L366" s="107">
        <f t="shared" ref="L366:P366" si="705">SUM(C366:C368)</f>
        <v>48</v>
      </c>
      <c r="M366" s="160">
        <f t="shared" si="705"/>
        <v>418</v>
      </c>
      <c r="N366" s="160">
        <f t="shared" si="705"/>
        <v>835</v>
      </c>
      <c r="O366" s="160">
        <f t="shared" si="705"/>
        <v>584</v>
      </c>
      <c r="P366" s="160">
        <f t="shared" si="705"/>
        <v>361</v>
      </c>
      <c r="Q366" s="160">
        <f t="shared" ref="Q366" si="706">SUM(H366:H368)</f>
        <v>212</v>
      </c>
      <c r="R366" s="160">
        <f t="shared" ref="R366" si="707">SUM(I366:I368)</f>
        <v>235</v>
      </c>
      <c r="S366" s="160">
        <f t="shared" ref="S366" si="708">SUM(J366:J368)</f>
        <v>562</v>
      </c>
      <c r="T366" s="160">
        <f t="shared" ref="T366" si="709">SUM(K366:K368)</f>
        <v>372</v>
      </c>
      <c r="U366" s="232">
        <f t="shared" ref="U366" si="710">AVERAGE(L366:T366)</f>
        <v>403</v>
      </c>
    </row>
    <row r="367" spans="1:21">
      <c r="A367" s="233">
        <v>43727</v>
      </c>
      <c r="B367" s="240">
        <v>1.9461342592592601</v>
      </c>
      <c r="C367" s="291">
        <v>7</v>
      </c>
      <c r="D367" s="292">
        <v>32</v>
      </c>
      <c r="E367" s="292">
        <v>296</v>
      </c>
      <c r="F367" s="292">
        <v>277</v>
      </c>
      <c r="G367" s="292">
        <v>123</v>
      </c>
      <c r="H367" s="292">
        <v>51</v>
      </c>
      <c r="I367" s="292">
        <v>118</v>
      </c>
      <c r="J367" s="292">
        <v>328</v>
      </c>
      <c r="K367" s="239">
        <v>154</v>
      </c>
      <c r="L367" s="107"/>
      <c r="M367" s="160"/>
      <c r="N367" s="160"/>
      <c r="O367" s="160"/>
      <c r="P367" s="160"/>
      <c r="Q367" s="160"/>
      <c r="R367" s="160"/>
      <c r="S367" s="160"/>
      <c r="T367" s="160"/>
      <c r="U367" s="232">
        <f t="shared" ref="U367" si="711">STDEV(L366:T366)/SQRT(COUNT(L366:T366))</f>
        <v>78.026526828309414</v>
      </c>
    </row>
    <row r="368" spans="1:21">
      <c r="A368" s="233">
        <v>43727</v>
      </c>
      <c r="B368" s="240">
        <v>1.96002314814815</v>
      </c>
      <c r="C368" s="291">
        <v>28</v>
      </c>
      <c r="D368" s="292">
        <v>379</v>
      </c>
      <c r="E368" s="292">
        <v>426</v>
      </c>
      <c r="F368" s="292">
        <v>34</v>
      </c>
      <c r="G368" s="292">
        <v>86</v>
      </c>
      <c r="H368" s="292">
        <v>54</v>
      </c>
      <c r="I368" s="292">
        <v>102</v>
      </c>
      <c r="J368" s="292">
        <v>201</v>
      </c>
      <c r="K368" s="239">
        <v>180</v>
      </c>
      <c r="L368" s="107"/>
      <c r="M368" s="160"/>
      <c r="N368" s="160"/>
      <c r="O368" s="160"/>
      <c r="P368" s="160"/>
      <c r="Q368" s="160"/>
      <c r="R368" s="160"/>
      <c r="S368" s="160"/>
      <c r="T368" s="160"/>
      <c r="U368" s="232"/>
    </row>
    <row r="369" spans="1:21">
      <c r="A369" s="233">
        <v>43727</v>
      </c>
      <c r="B369" s="240">
        <v>1.97391203703703</v>
      </c>
      <c r="C369" s="291">
        <v>10</v>
      </c>
      <c r="D369" s="292">
        <v>7</v>
      </c>
      <c r="E369" s="292">
        <v>312</v>
      </c>
      <c r="F369" s="292">
        <v>162</v>
      </c>
      <c r="G369" s="292">
        <v>15</v>
      </c>
      <c r="H369" s="292">
        <v>16</v>
      </c>
      <c r="I369" s="292">
        <v>12</v>
      </c>
      <c r="J369" s="292">
        <v>18</v>
      </c>
      <c r="K369" s="239">
        <v>137</v>
      </c>
      <c r="L369" s="107">
        <f t="shared" ref="L369:P369" si="712">SUM(C369:C371)</f>
        <v>130</v>
      </c>
      <c r="M369" s="160">
        <f t="shared" si="712"/>
        <v>24</v>
      </c>
      <c r="N369" s="160">
        <f t="shared" si="712"/>
        <v>883</v>
      </c>
      <c r="O369" s="160">
        <f t="shared" si="712"/>
        <v>249</v>
      </c>
      <c r="P369" s="160">
        <f t="shared" si="712"/>
        <v>433</v>
      </c>
      <c r="Q369" s="160">
        <f t="shared" ref="Q369" si="713">SUM(H369:H371)</f>
        <v>452</v>
      </c>
      <c r="R369" s="160">
        <f t="shared" ref="R369" si="714">SUM(I369:I371)</f>
        <v>223</v>
      </c>
      <c r="S369" s="160">
        <f t="shared" ref="S369" si="715">SUM(J369:J371)</f>
        <v>74</v>
      </c>
      <c r="T369" s="160">
        <f t="shared" ref="T369" si="716">SUM(K369:K371)</f>
        <v>367</v>
      </c>
      <c r="U369" s="232">
        <f t="shared" ref="U369" si="717">AVERAGE(L369:T369)</f>
        <v>315</v>
      </c>
    </row>
    <row r="370" spans="1:21">
      <c r="A370" s="233">
        <v>43727</v>
      </c>
      <c r="B370" s="240">
        <v>1.9878009259259199</v>
      </c>
      <c r="C370" s="291">
        <v>4</v>
      </c>
      <c r="D370" s="292">
        <v>16</v>
      </c>
      <c r="E370" s="292">
        <v>332</v>
      </c>
      <c r="F370" s="292">
        <v>22</v>
      </c>
      <c r="G370" s="292">
        <v>195</v>
      </c>
      <c r="H370" s="292">
        <v>92</v>
      </c>
      <c r="I370" s="292">
        <v>43</v>
      </c>
      <c r="J370" s="292">
        <v>3</v>
      </c>
      <c r="K370" s="239">
        <v>95</v>
      </c>
      <c r="L370" s="107"/>
      <c r="M370" s="160"/>
      <c r="N370" s="160"/>
      <c r="O370" s="160"/>
      <c r="P370" s="160"/>
      <c r="Q370" s="160"/>
      <c r="R370" s="160"/>
      <c r="S370" s="160"/>
      <c r="T370" s="160"/>
      <c r="U370" s="232">
        <f t="shared" ref="U370" si="718">STDEV(L369:T369)/SQRT(COUNT(L369:T369))</f>
        <v>87.227989901305307</v>
      </c>
    </row>
    <row r="371" spans="1:21">
      <c r="A371" s="233">
        <v>43728</v>
      </c>
      <c r="B371" s="240">
        <v>2.001689814814815</v>
      </c>
      <c r="C371" s="291">
        <v>116</v>
      </c>
      <c r="D371" s="292">
        <v>1</v>
      </c>
      <c r="E371" s="292">
        <v>239</v>
      </c>
      <c r="F371" s="292">
        <v>65</v>
      </c>
      <c r="G371" s="292">
        <v>223</v>
      </c>
      <c r="H371" s="292">
        <v>344</v>
      </c>
      <c r="I371" s="292">
        <v>168</v>
      </c>
      <c r="J371" s="292">
        <v>53</v>
      </c>
      <c r="K371" s="239">
        <v>135</v>
      </c>
      <c r="L371" s="107"/>
      <c r="M371" s="160"/>
      <c r="N371" s="160"/>
      <c r="O371" s="160"/>
      <c r="P371" s="160"/>
      <c r="Q371" s="160"/>
      <c r="R371" s="160"/>
      <c r="S371" s="160"/>
      <c r="T371" s="160"/>
      <c r="U371" s="232"/>
    </row>
    <row r="372" spans="1:21">
      <c r="A372" s="233">
        <v>43728</v>
      </c>
      <c r="B372" s="240">
        <v>2.0155787037036998</v>
      </c>
      <c r="C372" s="291">
        <v>131</v>
      </c>
      <c r="D372" s="292">
        <v>1</v>
      </c>
      <c r="E372" s="292">
        <v>370</v>
      </c>
      <c r="F372" s="292">
        <v>285</v>
      </c>
      <c r="G372" s="292">
        <v>22</v>
      </c>
      <c r="H372" s="292">
        <v>114</v>
      </c>
      <c r="I372" s="292">
        <v>11</v>
      </c>
      <c r="J372" s="292">
        <v>245</v>
      </c>
      <c r="K372" s="239">
        <v>64</v>
      </c>
      <c r="L372" s="107">
        <f t="shared" ref="L372:P372" si="719">SUM(C372:C374)</f>
        <v>149</v>
      </c>
      <c r="M372" s="160">
        <f t="shared" si="719"/>
        <v>111</v>
      </c>
      <c r="N372" s="160">
        <f t="shared" si="719"/>
        <v>729</v>
      </c>
      <c r="O372" s="160">
        <f t="shared" si="719"/>
        <v>566</v>
      </c>
      <c r="P372" s="160">
        <f t="shared" si="719"/>
        <v>123</v>
      </c>
      <c r="Q372" s="160">
        <f t="shared" ref="Q372" si="720">SUM(H372:H374)</f>
        <v>203</v>
      </c>
      <c r="R372" s="160">
        <f t="shared" ref="R372" si="721">SUM(I372:I374)</f>
        <v>70</v>
      </c>
      <c r="S372" s="160">
        <f t="shared" ref="S372" si="722">SUM(J372:J374)</f>
        <v>638</v>
      </c>
      <c r="T372" s="160">
        <f t="shared" ref="T372" si="723">SUM(K372:K374)</f>
        <v>493</v>
      </c>
      <c r="U372" s="232">
        <f t="shared" ref="U372" si="724">AVERAGE(L372:T372)</f>
        <v>342.44444444444446</v>
      </c>
    </row>
    <row r="373" spans="1:21">
      <c r="A373" s="233">
        <v>43728</v>
      </c>
      <c r="B373" s="240">
        <v>2.02946759259259</v>
      </c>
      <c r="C373" s="291">
        <v>7</v>
      </c>
      <c r="D373" s="292">
        <v>109</v>
      </c>
      <c r="E373" s="292">
        <v>276</v>
      </c>
      <c r="F373" s="292">
        <v>247</v>
      </c>
      <c r="G373" s="292">
        <v>93</v>
      </c>
      <c r="H373" s="292">
        <v>64</v>
      </c>
      <c r="I373" s="292">
        <v>21</v>
      </c>
      <c r="J373" s="292">
        <v>169</v>
      </c>
      <c r="K373" s="239">
        <v>355</v>
      </c>
      <c r="L373" s="107"/>
      <c r="M373" s="160"/>
      <c r="N373" s="160"/>
      <c r="O373" s="160"/>
      <c r="P373" s="160"/>
      <c r="Q373" s="160"/>
      <c r="R373" s="160"/>
      <c r="S373" s="160"/>
      <c r="T373" s="160"/>
      <c r="U373" s="232">
        <f t="shared" ref="U373" si="725">STDEV(L372:T372)/SQRT(COUNT(L372:T372))</f>
        <v>86.781672269986302</v>
      </c>
    </row>
    <row r="374" spans="1:21">
      <c r="A374" s="233">
        <v>43728</v>
      </c>
      <c r="B374" s="240">
        <v>2.0433564814814802</v>
      </c>
      <c r="C374" s="291">
        <v>11</v>
      </c>
      <c r="D374" s="292">
        <v>1</v>
      </c>
      <c r="E374" s="292">
        <v>83</v>
      </c>
      <c r="F374" s="292">
        <v>34</v>
      </c>
      <c r="G374" s="292">
        <v>8</v>
      </c>
      <c r="H374" s="292">
        <v>25</v>
      </c>
      <c r="I374" s="292">
        <v>38</v>
      </c>
      <c r="J374" s="292">
        <v>224</v>
      </c>
      <c r="K374" s="239">
        <v>74</v>
      </c>
      <c r="L374" s="107"/>
      <c r="M374" s="160"/>
      <c r="N374" s="160"/>
      <c r="O374" s="160"/>
      <c r="P374" s="160"/>
      <c r="Q374" s="160"/>
      <c r="R374" s="160"/>
      <c r="S374" s="160"/>
      <c r="T374" s="160"/>
      <c r="U374" s="232"/>
    </row>
    <row r="375" spans="1:21">
      <c r="A375" s="233">
        <v>43728</v>
      </c>
      <c r="B375" s="240">
        <v>2.0572453703703699</v>
      </c>
      <c r="C375" s="291">
        <v>176</v>
      </c>
      <c r="D375" s="292">
        <v>3</v>
      </c>
      <c r="E375" s="292">
        <v>162</v>
      </c>
      <c r="F375" s="292">
        <v>122</v>
      </c>
      <c r="G375" s="292">
        <v>38</v>
      </c>
      <c r="H375" s="292">
        <v>3</v>
      </c>
      <c r="I375" s="292">
        <v>154</v>
      </c>
      <c r="J375" s="292">
        <v>37</v>
      </c>
      <c r="K375" s="239">
        <v>5</v>
      </c>
      <c r="L375" s="107">
        <f t="shared" ref="L375:P375" si="726">SUM(C375:C377)</f>
        <v>511</v>
      </c>
      <c r="M375" s="160">
        <f t="shared" si="726"/>
        <v>248</v>
      </c>
      <c r="N375" s="160">
        <f t="shared" si="726"/>
        <v>634</v>
      </c>
      <c r="O375" s="160">
        <f t="shared" si="726"/>
        <v>439</v>
      </c>
      <c r="P375" s="160">
        <f t="shared" si="726"/>
        <v>332</v>
      </c>
      <c r="Q375" s="160">
        <f t="shared" ref="Q375" si="727">SUM(H375:H377)</f>
        <v>214</v>
      </c>
      <c r="R375" s="160">
        <f t="shared" ref="R375" si="728">SUM(I375:I377)</f>
        <v>240</v>
      </c>
      <c r="S375" s="160">
        <f t="shared" ref="S375" si="729">SUM(J375:J377)</f>
        <v>175</v>
      </c>
      <c r="T375" s="160">
        <f t="shared" ref="T375" si="730">SUM(K375:K377)</f>
        <v>283</v>
      </c>
      <c r="U375" s="232">
        <f t="shared" ref="U375" si="731">AVERAGE(L375:T375)</f>
        <v>341.77777777777777</v>
      </c>
    </row>
    <row r="376" spans="1:21">
      <c r="A376" s="233">
        <v>43728</v>
      </c>
      <c r="B376" s="240">
        <v>2.0711342592592601</v>
      </c>
      <c r="C376" s="291">
        <v>126</v>
      </c>
      <c r="D376" s="292">
        <v>95</v>
      </c>
      <c r="E376" s="292">
        <v>127</v>
      </c>
      <c r="F376" s="292">
        <v>183</v>
      </c>
      <c r="G376" s="292">
        <v>49</v>
      </c>
      <c r="H376" s="292">
        <v>66</v>
      </c>
      <c r="I376" s="292">
        <v>46</v>
      </c>
      <c r="J376" s="292">
        <v>16</v>
      </c>
      <c r="K376" s="239">
        <v>145</v>
      </c>
      <c r="L376" s="107"/>
      <c r="M376" s="160"/>
      <c r="N376" s="160"/>
      <c r="O376" s="160"/>
      <c r="P376" s="160"/>
      <c r="Q376" s="160"/>
      <c r="R376" s="160"/>
      <c r="S376" s="160"/>
      <c r="T376" s="160"/>
      <c r="U376" s="232">
        <f t="shared" ref="U376" si="732">STDEV(L375:T375)/SQRT(COUNT(L375:T375))</f>
        <v>51.414378062998459</v>
      </c>
    </row>
    <row r="377" spans="1:21">
      <c r="A377" s="233">
        <v>43728</v>
      </c>
      <c r="B377" s="240">
        <v>2.0850231481481498</v>
      </c>
      <c r="C377" s="291">
        <v>209</v>
      </c>
      <c r="D377" s="292">
        <v>150</v>
      </c>
      <c r="E377" s="292">
        <v>345</v>
      </c>
      <c r="F377" s="292">
        <v>134</v>
      </c>
      <c r="G377" s="292">
        <v>245</v>
      </c>
      <c r="H377" s="292">
        <v>145</v>
      </c>
      <c r="I377" s="292">
        <v>40</v>
      </c>
      <c r="J377" s="292">
        <v>122</v>
      </c>
      <c r="K377" s="239">
        <v>133</v>
      </c>
      <c r="L377" s="107"/>
      <c r="M377" s="160"/>
      <c r="N377" s="160"/>
      <c r="O377" s="160"/>
      <c r="P377" s="160"/>
      <c r="Q377" s="160"/>
      <c r="R377" s="160"/>
      <c r="S377" s="160"/>
      <c r="T377" s="160"/>
      <c r="U377" s="232"/>
    </row>
    <row r="378" spans="1:21">
      <c r="A378" s="233">
        <v>43728</v>
      </c>
      <c r="B378" s="240">
        <v>2.0989120370370302</v>
      </c>
      <c r="C378" s="291">
        <v>92</v>
      </c>
      <c r="D378" s="292">
        <v>6</v>
      </c>
      <c r="E378" s="292">
        <v>233</v>
      </c>
      <c r="F378" s="292">
        <v>17</v>
      </c>
      <c r="G378" s="292">
        <v>77</v>
      </c>
      <c r="H378" s="292">
        <v>124</v>
      </c>
      <c r="I378" s="292">
        <v>35</v>
      </c>
      <c r="J378" s="292">
        <v>79</v>
      </c>
      <c r="K378" s="239">
        <v>47</v>
      </c>
      <c r="L378" s="107">
        <f t="shared" ref="L378:P378" si="733">SUM(C378:C380)</f>
        <v>316</v>
      </c>
      <c r="M378" s="160">
        <f t="shared" si="733"/>
        <v>16</v>
      </c>
      <c r="N378" s="160">
        <f t="shared" si="733"/>
        <v>428</v>
      </c>
      <c r="O378" s="160">
        <f t="shared" si="733"/>
        <v>269</v>
      </c>
      <c r="P378" s="160">
        <f t="shared" si="733"/>
        <v>118</v>
      </c>
      <c r="Q378" s="160">
        <f t="shared" ref="Q378" si="734">SUM(H378:H380)</f>
        <v>187</v>
      </c>
      <c r="R378" s="160">
        <f t="shared" ref="R378" si="735">SUM(I378:I380)</f>
        <v>130</v>
      </c>
      <c r="S378" s="160">
        <f t="shared" ref="S378" si="736">SUM(J378:J380)</f>
        <v>667</v>
      </c>
      <c r="T378" s="160">
        <f t="shared" ref="T378" si="737">SUM(K378:K380)</f>
        <v>414</v>
      </c>
      <c r="U378" s="232">
        <f t="shared" ref="U378" si="738">AVERAGE(L378:T378)</f>
        <v>282.77777777777777</v>
      </c>
    </row>
    <row r="379" spans="1:21">
      <c r="A379" s="233">
        <v>43728</v>
      </c>
      <c r="B379" s="240">
        <v>2.1128009259259199</v>
      </c>
      <c r="C379" s="291">
        <v>19</v>
      </c>
      <c r="D379" s="292">
        <v>6</v>
      </c>
      <c r="E379" s="292">
        <v>139</v>
      </c>
      <c r="F379" s="292">
        <v>13</v>
      </c>
      <c r="G379" s="292">
        <v>9</v>
      </c>
      <c r="H379" s="292">
        <v>51</v>
      </c>
      <c r="I379" s="292">
        <v>9</v>
      </c>
      <c r="J379" s="292">
        <v>292</v>
      </c>
      <c r="K379" s="239">
        <v>165</v>
      </c>
      <c r="L379" s="107"/>
      <c r="M379" s="160"/>
      <c r="N379" s="160"/>
      <c r="O379" s="160"/>
      <c r="P379" s="160"/>
      <c r="Q379" s="160"/>
      <c r="R379" s="160"/>
      <c r="S379" s="160"/>
      <c r="T379" s="160"/>
      <c r="U379" s="232">
        <f t="shared" ref="U379" si="739">STDEV(L378:T378)/SQRT(COUNT(L378:T378))</f>
        <v>66.464856582210629</v>
      </c>
    </row>
    <row r="380" spans="1:21">
      <c r="A380" s="233">
        <v>43728</v>
      </c>
      <c r="B380" s="240">
        <v>2.1266898148148101</v>
      </c>
      <c r="C380" s="291">
        <v>205</v>
      </c>
      <c r="D380" s="292">
        <v>4</v>
      </c>
      <c r="E380" s="292">
        <v>56</v>
      </c>
      <c r="F380" s="292">
        <v>239</v>
      </c>
      <c r="G380" s="292">
        <v>32</v>
      </c>
      <c r="H380" s="292">
        <v>12</v>
      </c>
      <c r="I380" s="292">
        <v>86</v>
      </c>
      <c r="J380" s="292">
        <v>296</v>
      </c>
      <c r="K380" s="239">
        <v>202</v>
      </c>
      <c r="L380" s="107"/>
      <c r="M380" s="160"/>
      <c r="N380" s="160"/>
      <c r="O380" s="160"/>
      <c r="P380" s="160"/>
      <c r="Q380" s="160"/>
      <c r="R380" s="160"/>
      <c r="S380" s="160"/>
      <c r="T380" s="160"/>
      <c r="U380" s="232"/>
    </row>
    <row r="381" spans="1:21">
      <c r="A381" s="233">
        <v>43728</v>
      </c>
      <c r="B381" s="240">
        <v>2.1405787037036998</v>
      </c>
      <c r="C381" s="291">
        <v>52</v>
      </c>
      <c r="D381" s="292">
        <v>4</v>
      </c>
      <c r="E381" s="292">
        <v>239</v>
      </c>
      <c r="F381" s="292">
        <v>299</v>
      </c>
      <c r="G381" s="292">
        <v>35</v>
      </c>
      <c r="H381" s="292">
        <v>24</v>
      </c>
      <c r="I381" s="292">
        <v>89</v>
      </c>
      <c r="J381" s="292">
        <v>194</v>
      </c>
      <c r="K381" s="239">
        <v>8</v>
      </c>
      <c r="L381" s="107">
        <f t="shared" ref="L381:P381" si="740">SUM(C381:C383)</f>
        <v>259</v>
      </c>
      <c r="M381" s="160">
        <f t="shared" si="740"/>
        <v>45</v>
      </c>
      <c r="N381" s="160">
        <f t="shared" si="740"/>
        <v>849</v>
      </c>
      <c r="O381" s="160">
        <f t="shared" si="740"/>
        <v>378</v>
      </c>
      <c r="P381" s="160">
        <f t="shared" si="740"/>
        <v>335</v>
      </c>
      <c r="Q381" s="160">
        <f t="shared" ref="Q381" si="741">SUM(H381:H383)</f>
        <v>556</v>
      </c>
      <c r="R381" s="160">
        <f t="shared" ref="R381" si="742">SUM(I381:I383)</f>
        <v>297</v>
      </c>
      <c r="S381" s="160">
        <f t="shared" ref="S381" si="743">SUM(J381:J383)</f>
        <v>300</v>
      </c>
      <c r="T381" s="160">
        <f t="shared" ref="T381" si="744">SUM(K381:K383)</f>
        <v>255</v>
      </c>
      <c r="U381" s="232">
        <f t="shared" ref="U381" si="745">AVERAGE(L381:T381)</f>
        <v>363.77777777777777</v>
      </c>
    </row>
    <row r="382" spans="1:21">
      <c r="A382" s="233">
        <v>43728</v>
      </c>
      <c r="B382" s="240">
        <v>2.15446759259259</v>
      </c>
      <c r="C382" s="291">
        <v>173</v>
      </c>
      <c r="D382" s="292">
        <v>41</v>
      </c>
      <c r="E382" s="292">
        <v>189</v>
      </c>
      <c r="F382" s="292">
        <v>56</v>
      </c>
      <c r="G382" s="292">
        <v>75</v>
      </c>
      <c r="H382" s="292">
        <v>116</v>
      </c>
      <c r="I382" s="292">
        <v>149</v>
      </c>
      <c r="J382" s="292">
        <v>86</v>
      </c>
      <c r="K382" s="239">
        <v>140</v>
      </c>
      <c r="L382" s="107"/>
      <c r="M382" s="160"/>
      <c r="N382" s="160"/>
      <c r="O382" s="160"/>
      <c r="P382" s="160"/>
      <c r="Q382" s="160"/>
      <c r="R382" s="160"/>
      <c r="S382" s="160"/>
      <c r="T382" s="160"/>
      <c r="U382" s="232">
        <f t="shared" ref="U382" si="746">STDEV(L381:T381)/SQRT(COUNT(L381:T381))</f>
        <v>75.127443161932391</v>
      </c>
    </row>
    <row r="383" spans="1:21">
      <c r="A383" s="233">
        <v>43728</v>
      </c>
      <c r="B383" s="240">
        <v>2.1683564814814802</v>
      </c>
      <c r="C383" s="291">
        <v>34</v>
      </c>
      <c r="D383" s="292">
        <v>0</v>
      </c>
      <c r="E383" s="292">
        <v>421</v>
      </c>
      <c r="F383" s="292">
        <v>23</v>
      </c>
      <c r="G383" s="292">
        <v>225</v>
      </c>
      <c r="H383" s="292">
        <v>416</v>
      </c>
      <c r="I383" s="292">
        <v>59</v>
      </c>
      <c r="J383" s="292">
        <v>20</v>
      </c>
      <c r="K383" s="239">
        <v>107</v>
      </c>
      <c r="L383" s="107"/>
      <c r="M383" s="160"/>
      <c r="N383" s="160"/>
      <c r="O383" s="160"/>
      <c r="P383" s="160"/>
      <c r="Q383" s="160"/>
      <c r="R383" s="160"/>
      <c r="S383" s="160"/>
      <c r="T383" s="160"/>
      <c r="U383" s="232"/>
    </row>
    <row r="384" spans="1:21">
      <c r="A384" s="233">
        <v>43728</v>
      </c>
      <c r="B384" s="240">
        <v>2.1822453703703699</v>
      </c>
      <c r="C384" s="291">
        <v>210</v>
      </c>
      <c r="D384" s="292">
        <v>56</v>
      </c>
      <c r="E384" s="292">
        <v>122</v>
      </c>
      <c r="F384" s="292">
        <v>126</v>
      </c>
      <c r="G384" s="292">
        <v>100</v>
      </c>
      <c r="H384" s="292">
        <v>134</v>
      </c>
      <c r="I384" s="292">
        <v>21</v>
      </c>
      <c r="J384" s="292">
        <v>61</v>
      </c>
      <c r="K384" s="239">
        <v>17</v>
      </c>
      <c r="L384" s="107">
        <f t="shared" ref="L384:P384" si="747">SUM(C384:C386)</f>
        <v>409</v>
      </c>
      <c r="M384" s="160">
        <f t="shared" si="747"/>
        <v>255</v>
      </c>
      <c r="N384" s="160">
        <f t="shared" si="747"/>
        <v>660</v>
      </c>
      <c r="O384" s="160">
        <f t="shared" si="747"/>
        <v>192</v>
      </c>
      <c r="P384" s="160">
        <f t="shared" si="747"/>
        <v>131</v>
      </c>
      <c r="Q384" s="160">
        <f t="shared" ref="Q384" si="748">SUM(H384:H386)</f>
        <v>255</v>
      </c>
      <c r="R384" s="160">
        <f t="shared" ref="R384" si="749">SUM(I384:I386)</f>
        <v>35</v>
      </c>
      <c r="S384" s="160">
        <f t="shared" ref="S384" si="750">SUM(J384:J386)</f>
        <v>432</v>
      </c>
      <c r="T384" s="160">
        <f t="shared" ref="T384" si="751">SUM(K384:K386)</f>
        <v>357</v>
      </c>
      <c r="U384" s="232">
        <f t="shared" ref="U384" si="752">AVERAGE(L384:T384)</f>
        <v>302.88888888888891</v>
      </c>
    </row>
    <row r="385" spans="1:21">
      <c r="A385" s="233">
        <v>43728</v>
      </c>
      <c r="B385" s="240">
        <v>2.1961342592592601</v>
      </c>
      <c r="C385" s="291">
        <v>92</v>
      </c>
      <c r="D385" s="292">
        <v>83</v>
      </c>
      <c r="E385" s="292">
        <v>166</v>
      </c>
      <c r="F385" s="292">
        <v>57</v>
      </c>
      <c r="G385" s="292">
        <v>7</v>
      </c>
      <c r="H385" s="292">
        <v>74</v>
      </c>
      <c r="I385" s="292">
        <v>7</v>
      </c>
      <c r="J385" s="292">
        <v>228</v>
      </c>
      <c r="K385" s="239">
        <v>206</v>
      </c>
      <c r="L385" s="107"/>
      <c r="M385" s="160"/>
      <c r="N385" s="160"/>
      <c r="O385" s="160"/>
      <c r="P385" s="160"/>
      <c r="Q385" s="160"/>
      <c r="R385" s="160"/>
      <c r="S385" s="160"/>
      <c r="T385" s="160"/>
      <c r="U385" s="232">
        <f t="shared" ref="U385" si="753">STDEV(L384:T384)/SQRT(COUNT(L384:T384))</f>
        <v>61.978814580388054</v>
      </c>
    </row>
    <row r="386" spans="1:21">
      <c r="A386" s="233">
        <v>43728</v>
      </c>
      <c r="B386" s="240">
        <v>2.21002314814814</v>
      </c>
      <c r="C386" s="291">
        <v>107</v>
      </c>
      <c r="D386" s="292">
        <v>116</v>
      </c>
      <c r="E386" s="292">
        <v>372</v>
      </c>
      <c r="F386" s="292">
        <v>9</v>
      </c>
      <c r="G386" s="292">
        <v>24</v>
      </c>
      <c r="H386" s="292">
        <v>47</v>
      </c>
      <c r="I386" s="292">
        <v>7</v>
      </c>
      <c r="J386" s="292">
        <v>143</v>
      </c>
      <c r="K386" s="239">
        <v>134</v>
      </c>
      <c r="L386" s="107"/>
      <c r="M386" s="160"/>
      <c r="N386" s="160"/>
      <c r="O386" s="160"/>
      <c r="P386" s="160"/>
      <c r="Q386" s="160"/>
      <c r="R386" s="160"/>
      <c r="S386" s="160"/>
      <c r="T386" s="160"/>
      <c r="U386" s="232"/>
    </row>
    <row r="387" spans="1:21">
      <c r="A387" s="233">
        <v>43728</v>
      </c>
      <c r="B387" s="240">
        <v>2.2239120370370302</v>
      </c>
      <c r="C387" s="291">
        <v>236</v>
      </c>
      <c r="D387" s="292">
        <v>173</v>
      </c>
      <c r="E387" s="292">
        <v>61</v>
      </c>
      <c r="F387" s="292">
        <v>381</v>
      </c>
      <c r="G387" s="292">
        <v>57</v>
      </c>
      <c r="H387" s="292">
        <v>12</v>
      </c>
      <c r="I387" s="292">
        <v>95</v>
      </c>
      <c r="J387" s="292">
        <v>171</v>
      </c>
      <c r="K387" s="239">
        <v>39</v>
      </c>
      <c r="L387" s="107">
        <f t="shared" ref="L387:P387" si="754">SUM(C387:C389)</f>
        <v>302</v>
      </c>
      <c r="M387" s="160">
        <f t="shared" si="754"/>
        <v>475</v>
      </c>
      <c r="N387" s="160">
        <f t="shared" si="754"/>
        <v>835</v>
      </c>
      <c r="O387" s="160">
        <f t="shared" si="754"/>
        <v>618</v>
      </c>
      <c r="P387" s="160">
        <f t="shared" si="754"/>
        <v>456</v>
      </c>
      <c r="Q387" s="160">
        <f t="shared" ref="Q387" si="755">SUM(H387:H389)</f>
        <v>315</v>
      </c>
      <c r="R387" s="160">
        <f t="shared" ref="R387" si="756">SUM(I387:I389)</f>
        <v>164</v>
      </c>
      <c r="S387" s="160">
        <f t="shared" ref="S387" si="757">SUM(J387:J389)</f>
        <v>224</v>
      </c>
      <c r="T387" s="160">
        <f t="shared" ref="T387" si="758">SUM(K387:K389)</f>
        <v>300</v>
      </c>
      <c r="U387" s="232">
        <f t="shared" ref="U387" si="759">AVERAGE(L387:T387)</f>
        <v>409.88888888888891</v>
      </c>
    </row>
    <row r="388" spans="1:21">
      <c r="A388" s="233">
        <v>43728</v>
      </c>
      <c r="B388" s="240">
        <v>2.2378009259259199</v>
      </c>
      <c r="C388" s="291">
        <v>62</v>
      </c>
      <c r="D388" s="292">
        <v>267</v>
      </c>
      <c r="E388" s="292">
        <v>400</v>
      </c>
      <c r="F388" s="292">
        <v>171</v>
      </c>
      <c r="G388" s="292">
        <v>208</v>
      </c>
      <c r="H388" s="292">
        <v>42</v>
      </c>
      <c r="I388" s="292">
        <v>51</v>
      </c>
      <c r="J388" s="292">
        <v>30</v>
      </c>
      <c r="K388" s="239">
        <v>63</v>
      </c>
      <c r="L388" s="107"/>
      <c r="M388" s="160"/>
      <c r="N388" s="160"/>
      <c r="O388" s="160"/>
      <c r="P388" s="160"/>
      <c r="Q388" s="160"/>
      <c r="R388" s="160"/>
      <c r="S388" s="160"/>
      <c r="T388" s="160"/>
      <c r="U388" s="232">
        <f t="shared" ref="U388" si="760">STDEV(L387:T387)/SQRT(COUNT(L387:T387))</f>
        <v>70.526875185682172</v>
      </c>
    </row>
    <row r="389" spans="1:21">
      <c r="A389" s="223">
        <v>43728</v>
      </c>
      <c r="B389" s="235">
        <v>2.2516898148148101</v>
      </c>
      <c r="C389" s="291">
        <v>4</v>
      </c>
      <c r="D389" s="292">
        <v>35</v>
      </c>
      <c r="E389" s="292">
        <v>374</v>
      </c>
      <c r="F389" s="292">
        <v>66</v>
      </c>
      <c r="G389" s="292">
        <v>191</v>
      </c>
      <c r="H389" s="292">
        <v>261</v>
      </c>
      <c r="I389" s="292">
        <v>18</v>
      </c>
      <c r="J389" s="292">
        <v>23</v>
      </c>
      <c r="K389" s="239">
        <v>198</v>
      </c>
      <c r="L389" s="107"/>
      <c r="M389" s="160"/>
      <c r="N389" s="160"/>
      <c r="O389" s="160"/>
      <c r="P389" s="160"/>
      <c r="Q389" s="160"/>
      <c r="R389" s="160"/>
      <c r="S389" s="160"/>
      <c r="T389" s="160"/>
      <c r="U389" s="232"/>
    </row>
    <row r="390" spans="1:21">
      <c r="A390" s="223">
        <v>43728</v>
      </c>
      <c r="B390" s="235">
        <v>2.2655787037036998</v>
      </c>
      <c r="C390" s="291">
        <v>26</v>
      </c>
      <c r="D390" s="292">
        <v>3</v>
      </c>
      <c r="E390" s="292">
        <v>381</v>
      </c>
      <c r="F390" s="292">
        <v>9</v>
      </c>
      <c r="G390" s="292">
        <v>12</v>
      </c>
      <c r="H390" s="292">
        <v>121</v>
      </c>
      <c r="I390" s="292">
        <v>14</v>
      </c>
      <c r="J390" s="292">
        <v>12</v>
      </c>
      <c r="K390" s="239">
        <v>92</v>
      </c>
      <c r="L390" s="107">
        <f t="shared" ref="L390:P390" si="761">SUM(C390:C392)</f>
        <v>110</v>
      </c>
      <c r="M390" s="160">
        <f t="shared" si="761"/>
        <v>14</v>
      </c>
      <c r="N390" s="160">
        <f t="shared" si="761"/>
        <v>996</v>
      </c>
      <c r="O390" s="160">
        <f t="shared" si="761"/>
        <v>29</v>
      </c>
      <c r="P390" s="160">
        <f t="shared" si="761"/>
        <v>98</v>
      </c>
      <c r="Q390" s="160">
        <f t="shared" ref="Q390" si="762">SUM(H390:H392)</f>
        <v>239</v>
      </c>
      <c r="R390" s="160">
        <f t="shared" ref="R390" si="763">SUM(I390:I392)</f>
        <v>58</v>
      </c>
      <c r="S390" s="160">
        <f t="shared" ref="S390" si="764">SUM(J390:J392)</f>
        <v>503</v>
      </c>
      <c r="T390" s="160">
        <f t="shared" ref="T390" si="765">SUM(K390:K392)</f>
        <v>143</v>
      </c>
      <c r="U390" s="232">
        <f t="shared" ref="U390" si="766">AVERAGE(L390:T390)</f>
        <v>243.33333333333334</v>
      </c>
    </row>
    <row r="391" spans="1:21">
      <c r="A391" s="223">
        <v>43728</v>
      </c>
      <c r="B391" s="235">
        <v>2.27946759259259</v>
      </c>
      <c r="C391" s="291">
        <v>72</v>
      </c>
      <c r="D391" s="292">
        <v>11</v>
      </c>
      <c r="E391" s="292">
        <v>497</v>
      </c>
      <c r="F391" s="292">
        <v>0</v>
      </c>
      <c r="G391" s="292">
        <v>40</v>
      </c>
      <c r="H391" s="292">
        <v>107</v>
      </c>
      <c r="I391" s="292">
        <v>7</v>
      </c>
      <c r="J391" s="292">
        <v>206</v>
      </c>
      <c r="K391" s="239">
        <v>12</v>
      </c>
      <c r="L391" s="107"/>
      <c r="M391" s="160"/>
      <c r="N391" s="160"/>
      <c r="O391" s="160"/>
      <c r="P391" s="160"/>
      <c r="Q391" s="160"/>
      <c r="R391" s="160"/>
      <c r="S391" s="160"/>
      <c r="T391" s="160"/>
      <c r="U391" s="232">
        <f t="shared" ref="U391" si="767">STDEV(L390:T390)/SQRT(COUNT(L390:T390))</f>
        <v>106.44508234557178</v>
      </c>
    </row>
    <row r="392" spans="1:21">
      <c r="A392" s="223">
        <v>43728</v>
      </c>
      <c r="B392" s="235">
        <v>2.2933564814814802</v>
      </c>
      <c r="C392" s="291">
        <v>12</v>
      </c>
      <c r="D392" s="292">
        <v>0</v>
      </c>
      <c r="E392" s="292">
        <v>118</v>
      </c>
      <c r="F392" s="292">
        <v>20</v>
      </c>
      <c r="G392" s="292">
        <v>46</v>
      </c>
      <c r="H392" s="292">
        <v>11</v>
      </c>
      <c r="I392" s="292">
        <v>37</v>
      </c>
      <c r="J392" s="292">
        <v>285</v>
      </c>
      <c r="K392" s="239">
        <v>39</v>
      </c>
      <c r="L392" s="107"/>
      <c r="M392" s="160"/>
      <c r="N392" s="160"/>
      <c r="O392" s="160"/>
      <c r="P392" s="160"/>
      <c r="Q392" s="160"/>
      <c r="R392" s="160"/>
      <c r="S392" s="160"/>
      <c r="T392" s="160"/>
      <c r="U392" s="232"/>
    </row>
    <row r="393" spans="1:21">
      <c r="A393" s="223">
        <v>43728</v>
      </c>
      <c r="B393" s="235">
        <v>2.3072453703703699</v>
      </c>
      <c r="C393" s="291">
        <v>2</v>
      </c>
      <c r="D393" s="292">
        <v>4</v>
      </c>
      <c r="E393" s="292">
        <v>170</v>
      </c>
      <c r="F393" s="292">
        <v>168</v>
      </c>
      <c r="G393" s="292">
        <v>11</v>
      </c>
      <c r="H393" s="292">
        <v>62</v>
      </c>
      <c r="I393" s="292">
        <v>44</v>
      </c>
      <c r="J393" s="292">
        <v>1733</v>
      </c>
      <c r="K393" s="239">
        <v>164</v>
      </c>
      <c r="L393" s="107">
        <f t="shared" ref="L393:P393" si="768">SUM(C393:C395)</f>
        <v>6</v>
      </c>
      <c r="M393" s="160">
        <f t="shared" si="768"/>
        <v>21</v>
      </c>
      <c r="N393" s="160">
        <f t="shared" si="768"/>
        <v>719</v>
      </c>
      <c r="O393" s="160">
        <f t="shared" si="768"/>
        <v>184</v>
      </c>
      <c r="P393" s="160">
        <f t="shared" si="768"/>
        <v>83</v>
      </c>
      <c r="Q393" s="160">
        <f t="shared" ref="Q393" si="769">SUM(H393:H395)</f>
        <v>118</v>
      </c>
      <c r="R393" s="160">
        <f t="shared" ref="R393" si="770">SUM(I393:I395)</f>
        <v>113</v>
      </c>
      <c r="S393" s="160">
        <f t="shared" ref="S393" si="771">SUM(J393:J395)</f>
        <v>2548</v>
      </c>
      <c r="T393" s="160">
        <f t="shared" ref="T393" si="772">SUM(K393:K395)</f>
        <v>247</v>
      </c>
      <c r="U393" s="232">
        <f t="shared" ref="U393" si="773">AVERAGE(L393:T393)</f>
        <v>448.77777777777777</v>
      </c>
    </row>
    <row r="394" spans="1:21">
      <c r="A394" s="223">
        <v>43728</v>
      </c>
      <c r="B394" s="235">
        <v>2.3211342592592601</v>
      </c>
      <c r="C394" s="291">
        <v>3</v>
      </c>
      <c r="D394" s="292">
        <v>4</v>
      </c>
      <c r="E394" s="292">
        <v>137</v>
      </c>
      <c r="F394" s="292">
        <v>3</v>
      </c>
      <c r="G394" s="292">
        <v>16</v>
      </c>
      <c r="H394" s="292">
        <v>55</v>
      </c>
      <c r="I394" s="292">
        <v>10</v>
      </c>
      <c r="J394" s="292">
        <v>735</v>
      </c>
      <c r="K394" s="239">
        <v>81</v>
      </c>
      <c r="L394" s="107"/>
      <c r="M394" s="160"/>
      <c r="N394" s="160"/>
      <c r="O394" s="160"/>
      <c r="P394" s="160"/>
      <c r="Q394" s="160"/>
      <c r="R394" s="160"/>
      <c r="S394" s="160"/>
      <c r="T394" s="160"/>
      <c r="U394" s="232">
        <f t="shared" ref="U394" si="774">STDEV(L393:T393)/SQRT(COUNT(L393:T393))</f>
        <v>271.96751122237714</v>
      </c>
    </row>
    <row r="395" spans="1:21">
      <c r="A395" s="223">
        <v>43728</v>
      </c>
      <c r="B395" s="235">
        <v>2.33502314814814</v>
      </c>
      <c r="C395" s="291">
        <v>1</v>
      </c>
      <c r="D395" s="292">
        <v>13</v>
      </c>
      <c r="E395" s="292">
        <v>412</v>
      </c>
      <c r="F395" s="292">
        <v>13</v>
      </c>
      <c r="G395" s="292">
        <v>56</v>
      </c>
      <c r="H395" s="292">
        <v>1</v>
      </c>
      <c r="I395" s="292">
        <v>59</v>
      </c>
      <c r="J395" s="292">
        <v>80</v>
      </c>
      <c r="K395" s="239">
        <v>2</v>
      </c>
      <c r="L395" s="107"/>
      <c r="M395" s="160"/>
      <c r="N395" s="160"/>
      <c r="O395" s="160"/>
      <c r="P395" s="160"/>
      <c r="Q395" s="160"/>
      <c r="R395" s="160"/>
      <c r="S395" s="160"/>
      <c r="T395" s="160"/>
      <c r="U395" s="232"/>
    </row>
    <row r="396" spans="1:21">
      <c r="A396" s="223">
        <v>43728</v>
      </c>
      <c r="B396" s="235">
        <v>2.3489120370370302</v>
      </c>
      <c r="C396" s="291">
        <v>2</v>
      </c>
      <c r="D396" s="292">
        <v>112</v>
      </c>
      <c r="E396" s="292">
        <v>69</v>
      </c>
      <c r="F396" s="292">
        <v>5</v>
      </c>
      <c r="G396" s="292">
        <v>157</v>
      </c>
      <c r="H396" s="292">
        <v>6</v>
      </c>
      <c r="I396" s="292">
        <v>21</v>
      </c>
      <c r="J396" s="292">
        <v>20</v>
      </c>
      <c r="K396" s="239">
        <v>34</v>
      </c>
      <c r="L396" s="107">
        <f t="shared" ref="L396:P396" si="775">SUM(C396:C398)</f>
        <v>107</v>
      </c>
      <c r="M396" s="160">
        <f t="shared" si="775"/>
        <v>130</v>
      </c>
      <c r="N396" s="160">
        <f t="shared" si="775"/>
        <v>416</v>
      </c>
      <c r="O396" s="160">
        <f t="shared" si="775"/>
        <v>166</v>
      </c>
      <c r="P396" s="160">
        <f t="shared" si="775"/>
        <v>400</v>
      </c>
      <c r="Q396" s="160">
        <f t="shared" ref="Q396" si="776">SUM(H396:H398)</f>
        <v>168</v>
      </c>
      <c r="R396" s="160">
        <f t="shared" ref="R396" si="777">SUM(I396:I398)</f>
        <v>50</v>
      </c>
      <c r="S396" s="160">
        <f t="shared" ref="S396" si="778">SUM(J396:J398)</f>
        <v>85</v>
      </c>
      <c r="T396" s="160">
        <f t="shared" ref="T396" si="779">SUM(K396:K398)</f>
        <v>253</v>
      </c>
      <c r="U396" s="232">
        <f t="shared" ref="U396" si="780">AVERAGE(L396:T396)</f>
        <v>197.22222222222223</v>
      </c>
    </row>
    <row r="397" spans="1:21">
      <c r="A397" s="223">
        <v>43728</v>
      </c>
      <c r="B397" s="235">
        <v>2.3628009259259199</v>
      </c>
      <c r="C397" s="291">
        <v>26</v>
      </c>
      <c r="D397" s="292">
        <v>11</v>
      </c>
      <c r="E397" s="292">
        <v>66</v>
      </c>
      <c r="F397" s="292">
        <v>65</v>
      </c>
      <c r="G397" s="292">
        <v>234</v>
      </c>
      <c r="H397" s="292">
        <v>18</v>
      </c>
      <c r="I397" s="292">
        <v>19</v>
      </c>
      <c r="J397" s="292">
        <v>41</v>
      </c>
      <c r="K397" s="239">
        <v>203</v>
      </c>
      <c r="L397" s="107"/>
      <c r="M397" s="160"/>
      <c r="N397" s="160"/>
      <c r="O397" s="160"/>
      <c r="P397" s="160"/>
      <c r="Q397" s="160"/>
      <c r="R397" s="160"/>
      <c r="S397" s="160"/>
      <c r="T397" s="160"/>
      <c r="U397" s="232">
        <f t="shared" ref="U397" si="781">STDEV(L396:T396)/SQRT(COUNT(L396:T396))</f>
        <v>44.229445250426714</v>
      </c>
    </row>
    <row r="398" spans="1:21">
      <c r="A398" s="223">
        <v>43728</v>
      </c>
      <c r="B398" s="235">
        <v>2.3766898148148101</v>
      </c>
      <c r="C398" s="291">
        <v>79</v>
      </c>
      <c r="D398" s="292">
        <v>7</v>
      </c>
      <c r="E398" s="292">
        <v>281</v>
      </c>
      <c r="F398" s="292">
        <v>96</v>
      </c>
      <c r="G398" s="292">
        <v>9</v>
      </c>
      <c r="H398" s="292">
        <v>144</v>
      </c>
      <c r="I398" s="292">
        <v>10</v>
      </c>
      <c r="J398" s="292">
        <v>24</v>
      </c>
      <c r="K398" s="239">
        <v>16</v>
      </c>
      <c r="L398" s="107"/>
      <c r="M398" s="160"/>
      <c r="N398" s="160"/>
      <c r="O398" s="160"/>
      <c r="P398" s="160"/>
      <c r="Q398" s="160"/>
      <c r="R398" s="160"/>
      <c r="S398" s="160"/>
      <c r="T398" s="160"/>
      <c r="U398" s="232"/>
    </row>
    <row r="399" spans="1:21">
      <c r="A399" s="223">
        <v>43728</v>
      </c>
      <c r="B399" s="235">
        <v>2.3905787037036998</v>
      </c>
      <c r="C399" s="291">
        <v>28</v>
      </c>
      <c r="D399" s="292">
        <v>19</v>
      </c>
      <c r="E399" s="292">
        <v>225</v>
      </c>
      <c r="F399" s="292">
        <v>16</v>
      </c>
      <c r="G399" s="292">
        <v>11</v>
      </c>
      <c r="H399" s="292">
        <v>22</v>
      </c>
      <c r="I399" s="292">
        <v>47</v>
      </c>
      <c r="J399" s="292">
        <v>33</v>
      </c>
      <c r="K399" s="239">
        <v>19</v>
      </c>
      <c r="L399" s="107">
        <f t="shared" ref="L399:P399" si="782">SUM(C399:C401)</f>
        <v>32</v>
      </c>
      <c r="M399" s="160">
        <f t="shared" si="782"/>
        <v>227</v>
      </c>
      <c r="N399" s="160">
        <f t="shared" si="782"/>
        <v>395</v>
      </c>
      <c r="O399" s="160">
        <f t="shared" si="782"/>
        <v>42</v>
      </c>
      <c r="P399" s="160">
        <f t="shared" si="782"/>
        <v>86</v>
      </c>
      <c r="Q399" s="160">
        <f t="shared" ref="Q399" si="783">SUM(H399:H401)</f>
        <v>111</v>
      </c>
      <c r="R399" s="160">
        <f t="shared" ref="R399" si="784">SUM(I399:I401)</f>
        <v>155</v>
      </c>
      <c r="S399" s="160">
        <f t="shared" ref="S399" si="785">SUM(J399:J401)</f>
        <v>659</v>
      </c>
      <c r="T399" s="160">
        <f t="shared" ref="T399" si="786">SUM(K399:K401)</f>
        <v>201</v>
      </c>
      <c r="U399" s="232">
        <f t="shared" ref="U399" si="787">AVERAGE(L399:T399)</f>
        <v>212</v>
      </c>
    </row>
    <row r="400" spans="1:21">
      <c r="A400" s="223">
        <v>43728</v>
      </c>
      <c r="B400" s="235">
        <v>2.40446759259259</v>
      </c>
      <c r="C400" s="291">
        <v>2</v>
      </c>
      <c r="D400" s="292">
        <v>161</v>
      </c>
      <c r="E400" s="292">
        <v>61</v>
      </c>
      <c r="F400" s="292">
        <v>11</v>
      </c>
      <c r="G400" s="292">
        <v>56</v>
      </c>
      <c r="H400" s="292">
        <v>10</v>
      </c>
      <c r="I400" s="292">
        <v>102</v>
      </c>
      <c r="J400" s="292">
        <v>314</v>
      </c>
      <c r="K400" s="239">
        <v>22</v>
      </c>
      <c r="L400" s="107"/>
      <c r="M400" s="160"/>
      <c r="N400" s="160"/>
      <c r="O400" s="160"/>
      <c r="P400" s="160"/>
      <c r="Q400" s="160"/>
      <c r="R400" s="160"/>
      <c r="S400" s="160"/>
      <c r="T400" s="160"/>
      <c r="U400" s="232">
        <f t="shared" ref="U400" si="788">STDEV(L399:T399)/SQRT(COUNT(L399:T399))</f>
        <v>67.109984354043775</v>
      </c>
    </row>
    <row r="401" spans="1:21">
      <c r="A401" s="223">
        <v>43728</v>
      </c>
      <c r="B401" s="235">
        <v>2.4183564814814802</v>
      </c>
      <c r="C401" s="291">
        <v>2</v>
      </c>
      <c r="D401" s="292">
        <v>47</v>
      </c>
      <c r="E401" s="292">
        <v>109</v>
      </c>
      <c r="F401" s="292">
        <v>15</v>
      </c>
      <c r="G401" s="292">
        <v>19</v>
      </c>
      <c r="H401" s="292">
        <v>79</v>
      </c>
      <c r="I401" s="292">
        <v>6</v>
      </c>
      <c r="J401" s="292">
        <v>312</v>
      </c>
      <c r="K401" s="239">
        <v>160</v>
      </c>
      <c r="L401" s="107"/>
      <c r="M401" s="160"/>
      <c r="N401" s="160"/>
      <c r="O401" s="160"/>
      <c r="P401" s="160"/>
      <c r="Q401" s="160"/>
      <c r="R401" s="160"/>
      <c r="S401" s="160"/>
      <c r="T401" s="160"/>
      <c r="U401" s="232"/>
    </row>
    <row r="402" spans="1:21">
      <c r="A402" s="223">
        <v>43728</v>
      </c>
      <c r="B402" s="235">
        <v>2.4322453703703699</v>
      </c>
      <c r="C402" s="291">
        <v>33</v>
      </c>
      <c r="D402" s="292">
        <v>2</v>
      </c>
      <c r="E402" s="292">
        <v>627</v>
      </c>
      <c r="F402" s="292">
        <v>74</v>
      </c>
      <c r="G402" s="292">
        <v>5</v>
      </c>
      <c r="H402" s="292">
        <v>162</v>
      </c>
      <c r="I402" s="292">
        <v>14</v>
      </c>
      <c r="J402" s="292">
        <v>40</v>
      </c>
      <c r="K402" s="239">
        <v>6</v>
      </c>
      <c r="L402" s="107">
        <f t="shared" ref="L402:P402" si="789">SUM(C402:C404)</f>
        <v>33</v>
      </c>
      <c r="M402" s="160">
        <f t="shared" si="789"/>
        <v>27</v>
      </c>
      <c r="N402" s="160">
        <f t="shared" si="789"/>
        <v>765</v>
      </c>
      <c r="O402" s="160">
        <f t="shared" si="789"/>
        <v>180</v>
      </c>
      <c r="P402" s="160">
        <f t="shared" si="789"/>
        <v>89</v>
      </c>
      <c r="Q402" s="160">
        <f t="shared" ref="Q402" si="790">SUM(H402:H404)</f>
        <v>247</v>
      </c>
      <c r="R402" s="160">
        <f t="shared" ref="R402" si="791">SUM(I402:I404)</f>
        <v>172</v>
      </c>
      <c r="S402" s="160">
        <f t="shared" ref="S402" si="792">SUM(J402:J404)</f>
        <v>67</v>
      </c>
      <c r="T402" s="160">
        <f t="shared" ref="T402" si="793">SUM(K402:K404)</f>
        <v>61</v>
      </c>
      <c r="U402" s="232">
        <f t="shared" ref="U402" si="794">AVERAGE(L402:T402)</f>
        <v>182.33333333333334</v>
      </c>
    </row>
    <row r="403" spans="1:21">
      <c r="A403" s="223">
        <v>43728</v>
      </c>
      <c r="B403" s="235">
        <v>2.4461342592592592</v>
      </c>
      <c r="C403" s="291">
        <v>0</v>
      </c>
      <c r="D403" s="292">
        <v>1</v>
      </c>
      <c r="E403" s="292">
        <v>38</v>
      </c>
      <c r="F403" s="292">
        <v>100</v>
      </c>
      <c r="G403" s="292">
        <v>70</v>
      </c>
      <c r="H403" s="292">
        <v>55</v>
      </c>
      <c r="I403" s="292">
        <v>112</v>
      </c>
      <c r="J403" s="292">
        <v>14</v>
      </c>
      <c r="K403" s="239">
        <v>22</v>
      </c>
      <c r="L403" s="107"/>
      <c r="M403" s="160"/>
      <c r="N403" s="160"/>
      <c r="O403" s="160"/>
      <c r="P403" s="160"/>
      <c r="Q403" s="160"/>
      <c r="R403" s="160"/>
      <c r="S403" s="160"/>
      <c r="T403" s="160"/>
      <c r="U403" s="232">
        <f t="shared" ref="U403" si="795">STDEV(L402:T402)/SQRT(COUNT(L402:T402))</f>
        <v>77.006312872531581</v>
      </c>
    </row>
    <row r="404" spans="1:21">
      <c r="A404" s="223">
        <v>43728</v>
      </c>
      <c r="B404" s="235">
        <v>2.46002314814814</v>
      </c>
      <c r="C404" s="291">
        <v>0</v>
      </c>
      <c r="D404" s="292">
        <v>24</v>
      </c>
      <c r="E404" s="292">
        <v>100</v>
      </c>
      <c r="F404" s="292">
        <v>6</v>
      </c>
      <c r="G404" s="292">
        <v>14</v>
      </c>
      <c r="H404" s="292">
        <v>30</v>
      </c>
      <c r="I404" s="292">
        <v>46</v>
      </c>
      <c r="J404" s="292">
        <v>13</v>
      </c>
      <c r="K404" s="239">
        <v>33</v>
      </c>
      <c r="L404" s="107"/>
      <c r="M404" s="160"/>
      <c r="N404" s="160"/>
      <c r="O404" s="160"/>
      <c r="P404" s="160"/>
      <c r="Q404" s="160"/>
      <c r="R404" s="160"/>
      <c r="S404" s="160"/>
      <c r="T404" s="160"/>
      <c r="U404" s="232"/>
    </row>
    <row r="405" spans="1:21">
      <c r="A405" s="223">
        <v>43728</v>
      </c>
      <c r="B405" s="235">
        <v>2.4739120370370302</v>
      </c>
      <c r="C405" s="291">
        <v>36</v>
      </c>
      <c r="D405" s="292">
        <v>19</v>
      </c>
      <c r="E405" s="292">
        <v>124</v>
      </c>
      <c r="F405" s="292">
        <v>4</v>
      </c>
      <c r="G405" s="292">
        <v>4</v>
      </c>
      <c r="H405" s="292">
        <v>41</v>
      </c>
      <c r="I405" s="292">
        <v>12</v>
      </c>
      <c r="J405" s="292">
        <v>171</v>
      </c>
      <c r="K405" s="239">
        <v>5</v>
      </c>
      <c r="L405" s="107">
        <f t="shared" ref="L405:P405" si="796">SUM(C405:C407)</f>
        <v>263</v>
      </c>
      <c r="M405" s="160">
        <f t="shared" si="796"/>
        <v>53</v>
      </c>
      <c r="N405" s="160">
        <f t="shared" si="796"/>
        <v>538</v>
      </c>
      <c r="O405" s="160">
        <f t="shared" si="796"/>
        <v>53</v>
      </c>
      <c r="P405" s="160">
        <f t="shared" si="796"/>
        <v>212</v>
      </c>
      <c r="Q405" s="160">
        <f t="shared" ref="Q405" si="797">SUM(H405:H407)</f>
        <v>56</v>
      </c>
      <c r="R405" s="160">
        <f t="shared" ref="R405" si="798">SUM(I405:I407)</f>
        <v>37</v>
      </c>
      <c r="S405" s="160">
        <f t="shared" ref="S405" si="799">SUM(J405:J407)</f>
        <v>905</v>
      </c>
      <c r="T405" s="160">
        <f t="shared" ref="T405" si="800">SUM(K405:K407)</f>
        <v>228</v>
      </c>
      <c r="U405" s="232">
        <f t="shared" ref="U405" si="801">AVERAGE(L405:T405)</f>
        <v>260.55555555555554</v>
      </c>
    </row>
    <row r="406" spans="1:21">
      <c r="A406" s="223">
        <v>43728</v>
      </c>
      <c r="B406" s="235">
        <v>2.4878009259259199</v>
      </c>
      <c r="C406" s="291">
        <v>207</v>
      </c>
      <c r="D406" s="292">
        <v>2</v>
      </c>
      <c r="E406" s="292">
        <v>49</v>
      </c>
      <c r="F406" s="292">
        <v>18</v>
      </c>
      <c r="G406" s="292">
        <v>182</v>
      </c>
      <c r="H406" s="292">
        <v>6</v>
      </c>
      <c r="I406" s="292">
        <v>6</v>
      </c>
      <c r="J406" s="292">
        <v>690</v>
      </c>
      <c r="K406" s="239">
        <v>189</v>
      </c>
      <c r="L406" s="107"/>
      <c r="M406" s="160"/>
      <c r="N406" s="160"/>
      <c r="O406" s="160"/>
      <c r="P406" s="160"/>
      <c r="Q406" s="160"/>
      <c r="R406" s="160"/>
      <c r="S406" s="160"/>
      <c r="T406" s="160"/>
      <c r="U406" s="232">
        <f t="shared" ref="U406" si="802">STDEV(L405:T405)/SQRT(COUNT(L405:T405))</f>
        <v>96.730311104739826</v>
      </c>
    </row>
    <row r="407" spans="1:21">
      <c r="A407" s="223">
        <v>43728</v>
      </c>
      <c r="B407" s="235">
        <v>2.5016898148148101</v>
      </c>
      <c r="C407" s="291">
        <v>20</v>
      </c>
      <c r="D407" s="292">
        <v>32</v>
      </c>
      <c r="E407" s="292">
        <v>365</v>
      </c>
      <c r="F407" s="292">
        <v>31</v>
      </c>
      <c r="G407" s="292">
        <v>26</v>
      </c>
      <c r="H407" s="292">
        <v>9</v>
      </c>
      <c r="I407" s="292">
        <v>19</v>
      </c>
      <c r="J407" s="292">
        <v>44</v>
      </c>
      <c r="K407" s="239">
        <v>34</v>
      </c>
      <c r="L407" s="107"/>
      <c r="M407" s="160"/>
      <c r="N407" s="160"/>
      <c r="O407" s="160"/>
      <c r="P407" s="160"/>
      <c r="Q407" s="160"/>
      <c r="R407" s="160"/>
      <c r="S407" s="160"/>
      <c r="T407" s="160"/>
      <c r="U407" s="232"/>
    </row>
    <row r="408" spans="1:21">
      <c r="A408" s="223">
        <v>43728</v>
      </c>
      <c r="B408" s="235">
        <v>2.5155787037036998</v>
      </c>
      <c r="C408" s="291">
        <v>1</v>
      </c>
      <c r="D408" s="292">
        <v>25</v>
      </c>
      <c r="E408" s="292">
        <v>322</v>
      </c>
      <c r="F408" s="292">
        <v>6</v>
      </c>
      <c r="G408" s="292">
        <v>0</v>
      </c>
      <c r="H408" s="292">
        <v>20</v>
      </c>
      <c r="I408" s="292">
        <v>155</v>
      </c>
      <c r="J408" s="292">
        <v>14</v>
      </c>
      <c r="K408" s="239">
        <v>13</v>
      </c>
      <c r="L408" s="107">
        <f t="shared" ref="L408:P408" si="803">SUM(C408:C410)</f>
        <v>51</v>
      </c>
      <c r="M408" s="160">
        <f t="shared" si="803"/>
        <v>109</v>
      </c>
      <c r="N408" s="160">
        <f t="shared" si="803"/>
        <v>419</v>
      </c>
      <c r="O408" s="160">
        <f t="shared" si="803"/>
        <v>187</v>
      </c>
      <c r="P408" s="160">
        <f t="shared" si="803"/>
        <v>262</v>
      </c>
      <c r="Q408" s="160">
        <f t="shared" ref="Q408" si="804">SUM(H408:H410)</f>
        <v>395</v>
      </c>
      <c r="R408" s="160">
        <f t="shared" ref="R408" si="805">SUM(I408:I410)</f>
        <v>180</v>
      </c>
      <c r="S408" s="160">
        <f t="shared" ref="S408" si="806">SUM(J408:J410)</f>
        <v>88</v>
      </c>
      <c r="T408" s="160">
        <f t="shared" ref="T408" si="807">SUM(K408:K410)</f>
        <v>81</v>
      </c>
      <c r="U408" s="232">
        <f t="shared" ref="U408" si="808">AVERAGE(L408:T408)</f>
        <v>196.88888888888889</v>
      </c>
    </row>
    <row r="409" spans="1:21">
      <c r="A409" s="223">
        <v>43728</v>
      </c>
      <c r="B409" s="235">
        <v>2.52946759259259</v>
      </c>
      <c r="C409" s="291">
        <v>4</v>
      </c>
      <c r="D409" s="292">
        <v>10</v>
      </c>
      <c r="E409" s="292">
        <v>44</v>
      </c>
      <c r="F409" s="292">
        <v>6</v>
      </c>
      <c r="G409" s="292">
        <v>251</v>
      </c>
      <c r="H409" s="292">
        <v>235</v>
      </c>
      <c r="I409" s="292">
        <v>2</v>
      </c>
      <c r="J409" s="292">
        <v>17</v>
      </c>
      <c r="K409" s="239">
        <v>43</v>
      </c>
      <c r="L409" s="107"/>
      <c r="M409" s="160"/>
      <c r="N409" s="160"/>
      <c r="O409" s="160"/>
      <c r="P409" s="160"/>
      <c r="Q409" s="160"/>
      <c r="R409" s="160"/>
      <c r="S409" s="160"/>
      <c r="T409" s="160"/>
      <c r="U409" s="232">
        <f t="shared" ref="U409" si="809">STDEV(L408:T408)/SQRT(COUNT(L408:T408))</f>
        <v>45.261414902898757</v>
      </c>
    </row>
    <row r="410" spans="1:21">
      <c r="A410" s="223">
        <v>43728</v>
      </c>
      <c r="B410" s="235">
        <v>2.5433564814814802</v>
      </c>
      <c r="C410" s="291">
        <v>46</v>
      </c>
      <c r="D410" s="292">
        <v>74</v>
      </c>
      <c r="E410" s="292">
        <v>53</v>
      </c>
      <c r="F410" s="292">
        <v>175</v>
      </c>
      <c r="G410" s="292">
        <v>11</v>
      </c>
      <c r="H410" s="292">
        <v>140</v>
      </c>
      <c r="I410" s="292">
        <v>23</v>
      </c>
      <c r="J410" s="292">
        <v>57</v>
      </c>
      <c r="K410" s="239">
        <v>25</v>
      </c>
      <c r="L410" s="107"/>
      <c r="M410" s="160"/>
      <c r="N410" s="160"/>
      <c r="O410" s="160"/>
      <c r="P410" s="160"/>
      <c r="Q410" s="160"/>
      <c r="R410" s="160"/>
      <c r="S410" s="160"/>
      <c r="T410" s="160"/>
      <c r="U410" s="232"/>
    </row>
    <row r="411" spans="1:21">
      <c r="A411" s="223">
        <v>43728</v>
      </c>
      <c r="B411" s="235">
        <v>2.5572453703703699</v>
      </c>
      <c r="C411" s="291">
        <v>0</v>
      </c>
      <c r="D411" s="292">
        <v>13</v>
      </c>
      <c r="E411" s="292">
        <v>358</v>
      </c>
      <c r="F411" s="292">
        <v>198</v>
      </c>
      <c r="G411" s="292">
        <v>62</v>
      </c>
      <c r="H411" s="292">
        <v>12</v>
      </c>
      <c r="I411" s="292">
        <v>49</v>
      </c>
      <c r="J411" s="292">
        <v>43</v>
      </c>
      <c r="K411" s="239">
        <v>10</v>
      </c>
      <c r="L411" s="107">
        <f t="shared" ref="L411:P411" si="810">SUM(C411:C413)</f>
        <v>1</v>
      </c>
      <c r="M411" s="160">
        <f t="shared" si="810"/>
        <v>18</v>
      </c>
      <c r="N411" s="160">
        <f t="shared" si="810"/>
        <v>638</v>
      </c>
      <c r="O411" s="160">
        <f t="shared" si="810"/>
        <v>216</v>
      </c>
      <c r="P411" s="160">
        <f t="shared" si="810"/>
        <v>232</v>
      </c>
      <c r="Q411" s="160">
        <f t="shared" ref="Q411" si="811">SUM(H411:H413)</f>
        <v>155</v>
      </c>
      <c r="R411" s="160">
        <f t="shared" ref="R411" si="812">SUM(I411:I413)</f>
        <v>58</v>
      </c>
      <c r="S411" s="160">
        <f t="shared" ref="S411" si="813">SUM(J411:J413)</f>
        <v>294</v>
      </c>
      <c r="T411" s="160">
        <f t="shared" ref="T411" si="814">SUM(K411:K413)</f>
        <v>245</v>
      </c>
      <c r="U411" s="232">
        <f t="shared" ref="U411" si="815">AVERAGE(L411:T411)</f>
        <v>206.33333333333334</v>
      </c>
    </row>
    <row r="412" spans="1:21">
      <c r="A412" s="223">
        <v>43728</v>
      </c>
      <c r="B412" s="235">
        <v>2.5711342592592499</v>
      </c>
      <c r="C412" s="291">
        <v>1</v>
      </c>
      <c r="D412" s="292">
        <v>4</v>
      </c>
      <c r="E412" s="292">
        <v>77</v>
      </c>
      <c r="F412" s="292">
        <v>11</v>
      </c>
      <c r="G412" s="292">
        <v>151</v>
      </c>
      <c r="H412" s="292">
        <v>38</v>
      </c>
      <c r="I412" s="292">
        <v>2</v>
      </c>
      <c r="J412" s="292">
        <v>143</v>
      </c>
      <c r="K412" s="239">
        <v>58</v>
      </c>
      <c r="L412" s="107"/>
      <c r="M412" s="160"/>
      <c r="N412" s="160"/>
      <c r="O412" s="160"/>
      <c r="P412" s="160"/>
      <c r="Q412" s="160"/>
      <c r="R412" s="160"/>
      <c r="S412" s="160"/>
      <c r="T412" s="160"/>
      <c r="U412" s="232">
        <f t="shared" ref="U412" si="816">STDEV(L411:T411)/SQRT(COUNT(L411:T411))</f>
        <v>64.392244184459912</v>
      </c>
    </row>
    <row r="413" spans="1:21">
      <c r="A413" s="223">
        <v>43728</v>
      </c>
      <c r="B413" s="235">
        <v>2.58502314814814</v>
      </c>
      <c r="C413" s="291">
        <v>0</v>
      </c>
      <c r="D413" s="292">
        <v>1</v>
      </c>
      <c r="E413" s="292">
        <v>203</v>
      </c>
      <c r="F413" s="292">
        <v>7</v>
      </c>
      <c r="G413" s="292">
        <v>19</v>
      </c>
      <c r="H413" s="292">
        <v>105</v>
      </c>
      <c r="I413" s="292">
        <v>7</v>
      </c>
      <c r="J413" s="292">
        <v>108</v>
      </c>
      <c r="K413" s="239">
        <v>177</v>
      </c>
      <c r="L413" s="107"/>
      <c r="M413" s="160"/>
      <c r="N413" s="160"/>
      <c r="O413" s="160"/>
      <c r="P413" s="160"/>
      <c r="Q413" s="160"/>
      <c r="R413" s="160"/>
      <c r="S413" s="160"/>
      <c r="T413" s="160"/>
      <c r="U413" s="232"/>
    </row>
    <row r="414" spans="1:21">
      <c r="A414" s="223">
        <v>43728</v>
      </c>
      <c r="B414" s="235">
        <v>2.5989120370370302</v>
      </c>
      <c r="C414" s="291">
        <v>21</v>
      </c>
      <c r="D414" s="292">
        <v>53</v>
      </c>
      <c r="E414" s="292">
        <v>512</v>
      </c>
      <c r="F414" s="292">
        <v>12</v>
      </c>
      <c r="G414" s="292">
        <v>44</v>
      </c>
      <c r="H414" s="292">
        <v>21</v>
      </c>
      <c r="I414" s="292">
        <v>20</v>
      </c>
      <c r="J414" s="292">
        <v>15</v>
      </c>
      <c r="K414" s="239">
        <v>11</v>
      </c>
      <c r="L414" s="107">
        <f t="shared" ref="L414:P414" si="817">SUM(C414:C416)</f>
        <v>133</v>
      </c>
      <c r="M414" s="160">
        <f t="shared" si="817"/>
        <v>257</v>
      </c>
      <c r="N414" s="160">
        <f t="shared" si="817"/>
        <v>1424</v>
      </c>
      <c r="O414" s="160">
        <f t="shared" si="817"/>
        <v>33</v>
      </c>
      <c r="P414" s="160">
        <f t="shared" si="817"/>
        <v>85</v>
      </c>
      <c r="Q414" s="160">
        <f t="shared" ref="Q414" si="818">SUM(H414:H416)</f>
        <v>99</v>
      </c>
      <c r="R414" s="160">
        <f t="shared" ref="R414" si="819">SUM(I414:I416)</f>
        <v>256</v>
      </c>
      <c r="S414" s="160">
        <f t="shared" ref="S414" si="820">SUM(J414:J416)</f>
        <v>55</v>
      </c>
      <c r="T414" s="160">
        <f t="shared" ref="T414" si="821">SUM(K414:K416)</f>
        <v>32</v>
      </c>
      <c r="U414" s="232">
        <f t="shared" ref="U414" si="822">AVERAGE(L414:T414)</f>
        <v>263.77777777777777</v>
      </c>
    </row>
    <row r="415" spans="1:21">
      <c r="A415" s="223">
        <v>43728</v>
      </c>
      <c r="B415" s="235">
        <v>2.6128009259259199</v>
      </c>
      <c r="C415" s="291">
        <v>107</v>
      </c>
      <c r="D415" s="292">
        <v>204</v>
      </c>
      <c r="E415" s="292">
        <v>855</v>
      </c>
      <c r="F415" s="292">
        <v>21</v>
      </c>
      <c r="G415" s="292">
        <v>41</v>
      </c>
      <c r="H415" s="292">
        <v>61</v>
      </c>
      <c r="I415" s="292">
        <v>216</v>
      </c>
      <c r="J415" s="292">
        <v>23</v>
      </c>
      <c r="K415" s="239">
        <v>10</v>
      </c>
      <c r="L415" s="107"/>
      <c r="M415" s="160"/>
      <c r="N415" s="160"/>
      <c r="O415" s="160"/>
      <c r="P415" s="160"/>
      <c r="Q415" s="160"/>
      <c r="R415" s="160"/>
      <c r="S415" s="160"/>
      <c r="T415" s="160"/>
      <c r="U415" s="232">
        <f t="shared" ref="U415" si="823">STDEV(L414:T414)/SQRT(COUNT(L414:T414))</f>
        <v>147.80831973443188</v>
      </c>
    </row>
    <row r="416" spans="1:21">
      <c r="A416" s="223">
        <v>43728</v>
      </c>
      <c r="B416" s="235">
        <v>2.6266898148148101</v>
      </c>
      <c r="C416" s="291">
        <v>5</v>
      </c>
      <c r="D416" s="292">
        <v>0</v>
      </c>
      <c r="E416" s="292">
        <v>57</v>
      </c>
      <c r="F416" s="292">
        <v>0</v>
      </c>
      <c r="G416" s="292">
        <v>0</v>
      </c>
      <c r="H416" s="292">
        <v>17</v>
      </c>
      <c r="I416" s="292">
        <v>20</v>
      </c>
      <c r="J416" s="292">
        <v>17</v>
      </c>
      <c r="K416" s="239">
        <v>11</v>
      </c>
      <c r="L416" s="107"/>
      <c r="M416" s="160"/>
      <c r="N416" s="160"/>
      <c r="O416" s="160"/>
      <c r="P416" s="160"/>
      <c r="Q416" s="160"/>
      <c r="R416" s="160"/>
      <c r="S416" s="160"/>
      <c r="T416" s="160"/>
      <c r="U416" s="232"/>
    </row>
    <row r="417" spans="1:21">
      <c r="A417" s="223">
        <v>43728</v>
      </c>
      <c r="B417" s="235">
        <v>2.6405787037036998</v>
      </c>
      <c r="C417" s="291">
        <v>3</v>
      </c>
      <c r="D417" s="292">
        <v>2</v>
      </c>
      <c r="E417" s="292">
        <v>211</v>
      </c>
      <c r="F417" s="292">
        <v>65</v>
      </c>
      <c r="G417" s="292">
        <v>56</v>
      </c>
      <c r="H417" s="292">
        <v>14</v>
      </c>
      <c r="I417" s="292">
        <v>4</v>
      </c>
      <c r="J417" s="292">
        <v>0</v>
      </c>
      <c r="K417" s="239">
        <v>35</v>
      </c>
      <c r="L417" s="107">
        <f t="shared" ref="L417:P417" si="824">SUM(C417:C419)</f>
        <v>96</v>
      </c>
      <c r="M417" s="160">
        <f t="shared" si="824"/>
        <v>8</v>
      </c>
      <c r="N417" s="160">
        <f t="shared" si="824"/>
        <v>538</v>
      </c>
      <c r="O417" s="160">
        <f t="shared" si="824"/>
        <v>214</v>
      </c>
      <c r="P417" s="160">
        <f t="shared" si="824"/>
        <v>178</v>
      </c>
      <c r="Q417" s="160">
        <f t="shared" ref="Q417" si="825">SUM(H417:H419)</f>
        <v>446</v>
      </c>
      <c r="R417" s="160">
        <f t="shared" ref="R417" si="826">SUM(I417:I419)</f>
        <v>27</v>
      </c>
      <c r="S417" s="160">
        <f t="shared" ref="S417" si="827">SUM(J417:J419)</f>
        <v>484</v>
      </c>
      <c r="T417" s="160">
        <f t="shared" ref="T417" si="828">SUM(K417:K419)</f>
        <v>317</v>
      </c>
      <c r="U417" s="232">
        <f t="shared" ref="U417" si="829">AVERAGE(L417:T417)</f>
        <v>256.44444444444446</v>
      </c>
    </row>
    <row r="418" spans="1:21">
      <c r="A418" s="223">
        <v>43728</v>
      </c>
      <c r="B418" s="235">
        <v>2.65446759259259</v>
      </c>
      <c r="C418" s="291">
        <v>37</v>
      </c>
      <c r="D418" s="292">
        <v>6</v>
      </c>
      <c r="E418" s="292">
        <v>267</v>
      </c>
      <c r="F418" s="292">
        <v>132</v>
      </c>
      <c r="G418" s="292">
        <v>8</v>
      </c>
      <c r="H418" s="292">
        <v>323</v>
      </c>
      <c r="I418" s="292">
        <v>9</v>
      </c>
      <c r="J418" s="292">
        <v>1</v>
      </c>
      <c r="K418" s="239">
        <v>274</v>
      </c>
      <c r="L418" s="107"/>
      <c r="M418" s="160"/>
      <c r="N418" s="160"/>
      <c r="O418" s="160"/>
      <c r="P418" s="160"/>
      <c r="Q418" s="160"/>
      <c r="R418" s="160"/>
      <c r="S418" s="160"/>
      <c r="T418" s="160"/>
      <c r="U418" s="232">
        <f t="shared" ref="U418" si="830">STDEV(L417:T417)/SQRT(COUNT(L417:T417))</f>
        <v>66.533222927244552</v>
      </c>
    </row>
    <row r="419" spans="1:21">
      <c r="A419" s="223">
        <v>43728</v>
      </c>
      <c r="B419" s="235">
        <v>1.66835648148148</v>
      </c>
      <c r="C419" s="241">
        <v>56</v>
      </c>
      <c r="D419" s="242">
        <v>0</v>
      </c>
      <c r="E419" s="242">
        <v>60</v>
      </c>
      <c r="F419" s="242">
        <v>17</v>
      </c>
      <c r="G419" s="242">
        <v>114</v>
      </c>
      <c r="H419" s="242">
        <v>109</v>
      </c>
      <c r="I419" s="242">
        <v>14</v>
      </c>
      <c r="J419" s="242">
        <v>483</v>
      </c>
      <c r="K419" s="293">
        <v>8</v>
      </c>
      <c r="L419" s="406"/>
      <c r="M419" s="406"/>
      <c r="N419" s="406"/>
      <c r="O419" s="406"/>
      <c r="P419" s="406"/>
      <c r="Q419" s="406"/>
      <c r="R419" s="406"/>
      <c r="S419" s="406"/>
      <c r="T419" s="406"/>
      <c r="U419" s="407"/>
    </row>
  </sheetData>
  <sheetProtection algorithmName="SHA-512" hashValue="ItmlXV7U0vwltv+4wzM+GlJukBucDDS1xX9bnhPxa/zNlf1tpe0t3iuG9CYB9i7+6RiiMxu+VigAQw+5a2YUkQ==" saltValue="U4knAVnmQ+vyFsIUBW4DmQ==" spinCount="100000" sheet="1" objects="1" scenarios="1"/>
  <mergeCells count="15">
    <mergeCell ref="A2:V2"/>
    <mergeCell ref="A3:V3"/>
    <mergeCell ref="A4:V4"/>
    <mergeCell ref="A6:V6"/>
    <mergeCell ref="E30:G30"/>
    <mergeCell ref="H30:J30"/>
    <mergeCell ref="K30:M30"/>
    <mergeCell ref="A8:G8"/>
    <mergeCell ref="H8:N8"/>
    <mergeCell ref="O8:W8"/>
    <mergeCell ref="O21:W21"/>
    <mergeCell ref="A29:C29"/>
    <mergeCell ref="N30:P30"/>
    <mergeCell ref="Q30:S30"/>
    <mergeCell ref="T30:V30"/>
  </mergeCell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AR419"/>
  <sheetViews>
    <sheetView zoomScaleNormal="100" workbookViewId="0"/>
  </sheetViews>
  <sheetFormatPr defaultColWidth="9.1796875" defaultRowHeight="12.5"/>
  <cols>
    <col min="1" max="1" width="9.1796875" style="55"/>
    <col min="2" max="2" width="9.1796875" style="55" customWidth="1"/>
    <col min="3" max="12" width="9.1796875" style="55"/>
    <col min="13" max="13" width="9.1796875" style="55" customWidth="1"/>
    <col min="14" max="22" width="9.1796875" style="55"/>
    <col min="23" max="34" width="9.1796875" style="55" customWidth="1"/>
    <col min="35"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3">
      <c r="A7" s="29"/>
      <c r="B7" s="30"/>
      <c r="C7" s="30"/>
      <c r="D7" s="30"/>
      <c r="E7" s="30"/>
      <c r="F7" s="30"/>
      <c r="G7" s="30"/>
      <c r="H7" s="30"/>
      <c r="I7" s="30"/>
      <c r="J7" s="30"/>
      <c r="K7" s="30"/>
      <c r="L7" s="30"/>
      <c r="M7" s="30"/>
      <c r="N7" s="30"/>
      <c r="O7" s="30"/>
      <c r="P7" s="30"/>
      <c r="Q7" s="30"/>
      <c r="R7" s="30"/>
      <c r="S7" s="30"/>
      <c r="T7" s="30"/>
      <c r="U7" s="31"/>
      <c r="V7" s="24" t="s">
        <v>156</v>
      </c>
      <c r="W7" s="28"/>
    </row>
    <row r="8" spans="1:23" ht="14">
      <c r="A8" s="649" t="s">
        <v>1</v>
      </c>
      <c r="B8" s="650"/>
      <c r="C8" s="650"/>
      <c r="D8" s="650"/>
      <c r="E8" s="650"/>
      <c r="F8" s="650"/>
      <c r="G8" s="650"/>
      <c r="H8" s="649" t="s">
        <v>14</v>
      </c>
      <c r="I8" s="650"/>
      <c r="J8" s="650"/>
      <c r="K8" s="650"/>
      <c r="L8" s="650"/>
      <c r="M8" s="650"/>
      <c r="N8" s="651"/>
      <c r="O8" s="652" t="s">
        <v>157</v>
      </c>
      <c r="P8" s="652"/>
      <c r="Q8" s="652"/>
      <c r="R8" s="652"/>
      <c r="S8" s="652"/>
      <c r="T8" s="652"/>
      <c r="U8" s="652"/>
      <c r="V8" s="652"/>
      <c r="W8" s="653"/>
    </row>
    <row r="9" spans="1:23">
      <c r="A9" s="1" t="s">
        <v>134</v>
      </c>
      <c r="B9" s="32"/>
      <c r="C9" s="32"/>
      <c r="D9" s="32"/>
      <c r="E9" s="2" t="s">
        <v>132</v>
      </c>
      <c r="F9" s="33"/>
      <c r="G9" s="32"/>
      <c r="H9" s="1" t="s">
        <v>13</v>
      </c>
      <c r="I9" s="32"/>
      <c r="J9" s="32"/>
      <c r="K9" s="34" t="s">
        <v>138</v>
      </c>
      <c r="L9" s="2"/>
      <c r="M9" s="32"/>
      <c r="N9" s="32"/>
      <c r="O9" s="1" t="s">
        <v>0</v>
      </c>
      <c r="P9" s="2"/>
      <c r="Q9" s="2"/>
      <c r="R9" s="3"/>
      <c r="S9" s="3"/>
      <c r="T9" s="3"/>
      <c r="U9" s="3"/>
      <c r="V9" s="3"/>
      <c r="W9" s="4"/>
    </row>
    <row r="10" spans="1:23">
      <c r="A10" s="5" t="s">
        <v>9</v>
      </c>
      <c r="B10" s="7"/>
      <c r="C10" s="7"/>
      <c r="D10" s="7"/>
      <c r="E10" s="6" t="s">
        <v>2</v>
      </c>
      <c r="F10" s="7"/>
      <c r="G10" s="7"/>
      <c r="H10" s="35" t="s">
        <v>177</v>
      </c>
      <c r="I10" s="36"/>
      <c r="J10" s="37"/>
      <c r="K10" s="13" t="s">
        <v>140</v>
      </c>
      <c r="L10" s="6"/>
      <c r="M10" s="7"/>
      <c r="N10" s="7"/>
      <c r="O10" s="5" t="s">
        <v>147</v>
      </c>
      <c r="P10" s="6"/>
      <c r="Q10" s="6"/>
      <c r="R10" s="7"/>
      <c r="S10" s="7"/>
      <c r="T10" s="7"/>
      <c r="U10" s="7"/>
      <c r="V10" s="7"/>
      <c r="W10" s="8"/>
    </row>
    <row r="11" spans="1:23">
      <c r="A11" s="5" t="s">
        <v>59</v>
      </c>
      <c r="B11" s="7"/>
      <c r="C11" s="38"/>
      <c r="D11" s="7"/>
      <c r="E11" s="38" t="s">
        <v>202</v>
      </c>
      <c r="F11" s="38"/>
      <c r="G11" s="7"/>
      <c r="H11" s="39" t="s">
        <v>135</v>
      </c>
      <c r="I11" s="37"/>
      <c r="J11" s="37"/>
      <c r="K11" s="40" t="s">
        <v>136</v>
      </c>
      <c r="L11" s="6"/>
      <c r="M11" s="7"/>
      <c r="N11" s="7"/>
      <c r="O11" s="9"/>
      <c r="P11" s="6"/>
      <c r="Q11" s="6"/>
      <c r="R11" s="10"/>
      <c r="S11" s="10"/>
      <c r="T11" s="10"/>
      <c r="U11" s="10"/>
      <c r="V11" s="10"/>
      <c r="W11" s="8"/>
    </row>
    <row r="12" spans="1:23">
      <c r="A12" s="5"/>
      <c r="B12" s="7"/>
      <c r="C12" s="7"/>
      <c r="D12" s="7"/>
      <c r="E12" s="6"/>
      <c r="F12" s="7"/>
      <c r="G12" s="7"/>
      <c r="H12" s="5" t="s">
        <v>178</v>
      </c>
      <c r="I12" s="7"/>
      <c r="J12" s="7"/>
      <c r="K12" s="13" t="s">
        <v>139</v>
      </c>
      <c r="L12" s="6"/>
      <c r="M12" s="7"/>
      <c r="N12" s="7"/>
      <c r="O12" s="11" t="s">
        <v>148</v>
      </c>
      <c r="P12" s="6"/>
      <c r="Q12" s="6"/>
      <c r="R12" s="10"/>
      <c r="S12" s="10"/>
      <c r="T12" s="10"/>
      <c r="U12" s="10"/>
      <c r="V12" s="10"/>
      <c r="W12" s="8"/>
    </row>
    <row r="13" spans="1:23">
      <c r="A13" s="5" t="s">
        <v>146</v>
      </c>
      <c r="B13" s="7"/>
      <c r="C13" s="7"/>
      <c r="D13" s="7"/>
      <c r="E13" s="13">
        <v>1</v>
      </c>
      <c r="F13" s="7"/>
      <c r="G13" s="7"/>
      <c r="H13" s="35" t="s">
        <v>179</v>
      </c>
      <c r="I13" s="36"/>
      <c r="J13" s="37"/>
      <c r="K13" s="13" t="s">
        <v>141</v>
      </c>
      <c r="L13" s="6"/>
      <c r="M13" s="7"/>
      <c r="N13" s="7"/>
      <c r="O13" s="5" t="s">
        <v>194</v>
      </c>
      <c r="P13" s="6"/>
      <c r="Q13" s="6"/>
      <c r="R13" s="10"/>
      <c r="S13" s="10"/>
      <c r="T13" s="10"/>
      <c r="U13" s="10"/>
      <c r="V13" s="10"/>
      <c r="W13" s="8"/>
    </row>
    <row r="14" spans="1:23" ht="12.75" customHeight="1">
      <c r="A14" s="41"/>
      <c r="B14" s="7"/>
      <c r="C14" s="7"/>
      <c r="D14" s="7"/>
      <c r="E14" s="38"/>
      <c r="F14" s="7"/>
      <c r="G14" s="7"/>
      <c r="H14" s="39" t="s">
        <v>180</v>
      </c>
      <c r="I14" s="7"/>
      <c r="J14" s="7"/>
      <c r="K14" s="13" t="s">
        <v>189</v>
      </c>
      <c r="L14" s="6"/>
      <c r="M14" s="7"/>
      <c r="N14" s="7"/>
      <c r="O14" s="9"/>
      <c r="P14" s="6"/>
      <c r="Q14" s="6"/>
      <c r="R14" s="10"/>
      <c r="S14" s="10"/>
      <c r="T14" s="10"/>
      <c r="U14" s="10"/>
      <c r="V14" s="10"/>
      <c r="W14" s="8"/>
    </row>
    <row r="15" spans="1:23">
      <c r="A15" s="5" t="s">
        <v>170</v>
      </c>
      <c r="B15" s="7"/>
      <c r="C15" s="7"/>
      <c r="D15" s="7"/>
      <c r="E15" s="6" t="s">
        <v>62</v>
      </c>
      <c r="F15" s="7"/>
      <c r="G15" s="7"/>
      <c r="H15" s="39" t="s">
        <v>181</v>
      </c>
      <c r="I15" s="37"/>
      <c r="J15" s="37"/>
      <c r="K15" s="40" t="s">
        <v>137</v>
      </c>
      <c r="L15" s="6"/>
      <c r="M15" s="7"/>
      <c r="N15" s="7"/>
      <c r="O15" s="5" t="s">
        <v>149</v>
      </c>
      <c r="P15" s="6"/>
      <c r="Q15" s="6"/>
      <c r="R15" s="10"/>
      <c r="S15" s="10"/>
      <c r="T15" s="10"/>
      <c r="U15" s="10"/>
      <c r="V15" s="10"/>
      <c r="W15" s="8"/>
    </row>
    <row r="16" spans="1:23">
      <c r="A16" s="5" t="s">
        <v>171</v>
      </c>
      <c r="B16" s="7"/>
      <c r="C16" s="7"/>
      <c r="D16" s="7"/>
      <c r="E16" s="6"/>
      <c r="F16" s="7"/>
      <c r="G16" s="7"/>
      <c r="H16" s="39" t="s">
        <v>182</v>
      </c>
      <c r="I16" s="37"/>
      <c r="J16" s="37"/>
      <c r="K16" s="40" t="s">
        <v>142</v>
      </c>
      <c r="L16" s="7"/>
      <c r="M16" s="7"/>
      <c r="N16" s="7"/>
      <c r="O16" s="5" t="s">
        <v>150</v>
      </c>
      <c r="P16" s="12"/>
      <c r="Q16" s="12"/>
      <c r="R16" s="10"/>
      <c r="S16" s="10"/>
      <c r="T16" s="10"/>
      <c r="U16" s="10"/>
      <c r="V16" s="10"/>
      <c r="W16" s="8"/>
    </row>
    <row r="17" spans="1:23" ht="12.75" customHeight="1">
      <c r="A17" s="41"/>
      <c r="B17" s="6" t="s">
        <v>6</v>
      </c>
      <c r="C17" s="7"/>
      <c r="D17" s="7"/>
      <c r="E17" s="42">
        <v>0.20930000000000001</v>
      </c>
      <c r="F17" s="7"/>
      <c r="G17" s="7"/>
      <c r="H17" s="39" t="s">
        <v>183</v>
      </c>
      <c r="I17" s="7"/>
      <c r="J17" s="7"/>
      <c r="K17" s="40" t="s">
        <v>188</v>
      </c>
      <c r="L17" s="6"/>
      <c r="M17" s="7"/>
      <c r="N17" s="7"/>
      <c r="O17" s="5" t="s">
        <v>151</v>
      </c>
      <c r="P17" s="12"/>
      <c r="Q17" s="12"/>
      <c r="R17" s="10"/>
      <c r="S17" s="10"/>
      <c r="T17" s="10"/>
      <c r="U17" s="10"/>
      <c r="V17" s="10"/>
      <c r="W17" s="8"/>
    </row>
    <row r="18" spans="1:23" ht="12.75" customHeight="1">
      <c r="A18" s="41"/>
      <c r="B18" s="6" t="s">
        <v>7</v>
      </c>
      <c r="C18" s="7"/>
      <c r="D18" s="7"/>
      <c r="E18" s="42">
        <v>0.20499999999999999</v>
      </c>
      <c r="F18" s="7"/>
      <c r="G18" s="7"/>
      <c r="H18" s="5" t="s">
        <v>184</v>
      </c>
      <c r="I18" s="7"/>
      <c r="J18" s="7"/>
      <c r="K18" s="13" t="s">
        <v>114</v>
      </c>
      <c r="L18" s="6"/>
      <c r="M18" s="7"/>
      <c r="N18" s="7"/>
      <c r="O18" s="11" t="s">
        <v>152</v>
      </c>
      <c r="P18" s="13"/>
      <c r="Q18" s="12"/>
      <c r="R18" s="12"/>
      <c r="S18" s="12"/>
      <c r="T18" s="10"/>
      <c r="U18" s="10"/>
      <c r="V18" s="10"/>
      <c r="W18" s="8"/>
    </row>
    <row r="19" spans="1:23" ht="12.75" customHeight="1">
      <c r="A19" s="41"/>
      <c r="B19" s="6" t="s">
        <v>8</v>
      </c>
      <c r="C19" s="7"/>
      <c r="D19" s="7"/>
      <c r="E19" s="43">
        <v>5.0000000000000001E-3</v>
      </c>
      <c r="F19" s="7"/>
      <c r="G19" s="7"/>
      <c r="H19" s="5" t="s">
        <v>185</v>
      </c>
      <c r="I19" s="7"/>
      <c r="J19" s="7"/>
      <c r="K19" s="13" t="s">
        <v>60</v>
      </c>
      <c r="L19" s="6"/>
      <c r="M19" s="7"/>
      <c r="N19" s="7"/>
      <c r="O19" s="11" t="s">
        <v>153</v>
      </c>
      <c r="P19" s="13"/>
      <c r="Q19" s="12"/>
      <c r="R19" s="12"/>
      <c r="S19" s="12"/>
      <c r="T19" s="10"/>
      <c r="U19" s="10"/>
      <c r="V19" s="10"/>
      <c r="W19" s="8"/>
    </row>
    <row r="20" spans="1:23" ht="12.75" customHeight="1">
      <c r="A20" s="5" t="s">
        <v>172</v>
      </c>
      <c r="B20" s="7"/>
      <c r="C20" s="7"/>
      <c r="D20" s="7"/>
      <c r="E20" s="6" t="s">
        <v>61</v>
      </c>
      <c r="F20" s="7"/>
      <c r="G20" s="7"/>
      <c r="H20" s="5" t="s">
        <v>186</v>
      </c>
      <c r="I20" s="7"/>
      <c r="J20" s="44"/>
      <c r="K20" s="13" t="s">
        <v>115</v>
      </c>
      <c r="L20" s="13"/>
      <c r="M20" s="7"/>
      <c r="N20" s="13"/>
      <c r="O20" s="11"/>
      <c r="P20" s="13"/>
      <c r="Q20" s="12"/>
      <c r="R20" s="12"/>
      <c r="S20" s="12"/>
      <c r="T20" s="10"/>
      <c r="U20" s="10"/>
      <c r="V20" s="10"/>
      <c r="W20" s="8"/>
    </row>
    <row r="21" spans="1:23" ht="12.75" customHeight="1">
      <c r="A21" s="5" t="s">
        <v>173</v>
      </c>
      <c r="B21" s="7"/>
      <c r="C21" s="7"/>
      <c r="D21" s="7"/>
      <c r="E21" s="6" t="s">
        <v>106</v>
      </c>
      <c r="F21" s="7"/>
      <c r="G21" s="7"/>
      <c r="H21" s="5" t="s">
        <v>187</v>
      </c>
      <c r="I21" s="7"/>
      <c r="J21" s="7"/>
      <c r="K21" s="7"/>
      <c r="L21" s="13"/>
      <c r="M21" s="7"/>
      <c r="N21" s="13"/>
      <c r="O21" s="654"/>
      <c r="P21" s="655"/>
      <c r="Q21" s="655"/>
      <c r="R21" s="655"/>
      <c r="S21" s="655"/>
      <c r="T21" s="655"/>
      <c r="U21" s="655"/>
      <c r="V21" s="655"/>
      <c r="W21" s="656"/>
    </row>
    <row r="22" spans="1:23" ht="12.75" customHeight="1">
      <c r="A22" s="5" t="s">
        <v>174</v>
      </c>
      <c r="B22" s="7"/>
      <c r="C22" s="7"/>
      <c r="D22" s="7"/>
      <c r="E22" s="6" t="s">
        <v>27</v>
      </c>
      <c r="F22" s="7"/>
      <c r="G22" s="7"/>
      <c r="H22" s="11" t="s">
        <v>144</v>
      </c>
      <c r="I22" s="7"/>
      <c r="J22" s="7"/>
      <c r="K22" s="13" t="s">
        <v>119</v>
      </c>
      <c r="L22" s="37"/>
      <c r="M22" s="7"/>
      <c r="N22" s="13"/>
      <c r="O22" s="41"/>
      <c r="P22" s="45"/>
      <c r="Q22" s="45"/>
      <c r="R22" s="45"/>
      <c r="S22" s="45"/>
      <c r="T22" s="45"/>
      <c r="U22" s="45"/>
      <c r="V22" s="45"/>
      <c r="W22" s="46"/>
    </row>
    <row r="23" spans="1:23" ht="12.75" customHeight="1">
      <c r="A23" s="5" t="s">
        <v>175</v>
      </c>
      <c r="B23" s="7"/>
      <c r="C23" s="7"/>
      <c r="D23" s="7"/>
      <c r="E23" s="6" t="s">
        <v>28</v>
      </c>
      <c r="F23" s="7"/>
      <c r="G23" s="7"/>
      <c r="H23" s="11" t="s">
        <v>145</v>
      </c>
      <c r="I23" s="7"/>
      <c r="J23" s="44"/>
      <c r="K23" s="6" t="s">
        <v>120</v>
      </c>
      <c r="L23" s="36"/>
      <c r="M23" s="7"/>
      <c r="N23" s="37"/>
      <c r="O23" s="41"/>
      <c r="P23" s="13"/>
      <c r="Q23" s="12"/>
      <c r="R23" s="7"/>
      <c r="S23" s="7"/>
      <c r="T23" s="7"/>
      <c r="U23" s="7"/>
      <c r="V23" s="7"/>
      <c r="W23" s="47"/>
    </row>
    <row r="24" spans="1:23">
      <c r="A24" s="5" t="s">
        <v>176</v>
      </c>
      <c r="B24" s="7"/>
      <c r="C24" s="7"/>
      <c r="D24" s="7"/>
      <c r="E24" s="6" t="s">
        <v>195</v>
      </c>
      <c r="F24" s="7"/>
      <c r="G24" s="7"/>
      <c r="H24" s="11" t="s">
        <v>143</v>
      </c>
      <c r="I24" s="7"/>
      <c r="J24" s="44"/>
      <c r="K24" s="13" t="s">
        <v>121</v>
      </c>
      <c r="L24" s="7"/>
      <c r="M24" s="7"/>
      <c r="N24" s="36"/>
      <c r="O24" s="41"/>
      <c r="P24" s="7"/>
      <c r="Q24" s="7"/>
      <c r="R24" s="7"/>
      <c r="S24" s="7"/>
      <c r="T24" s="7"/>
      <c r="U24" s="7"/>
      <c r="V24" s="7"/>
      <c r="W24" s="47"/>
    </row>
    <row r="25" spans="1:23">
      <c r="A25" s="41"/>
      <c r="B25" s="7"/>
      <c r="C25" s="7"/>
      <c r="D25" s="7"/>
      <c r="E25" s="7"/>
      <c r="F25" s="7"/>
      <c r="G25" s="7"/>
      <c r="H25" s="41"/>
      <c r="I25" s="7"/>
      <c r="J25" s="7"/>
      <c r="K25" s="13" t="s">
        <v>122</v>
      </c>
      <c r="L25" s="7"/>
      <c r="M25" s="37"/>
      <c r="N25" s="36"/>
      <c r="O25" s="41"/>
      <c r="P25" s="7"/>
      <c r="Q25" s="7"/>
      <c r="R25" s="7"/>
      <c r="S25" s="7"/>
      <c r="T25" s="7"/>
      <c r="U25" s="7"/>
      <c r="V25" s="7"/>
      <c r="W25" s="47"/>
    </row>
    <row r="26" spans="1:23">
      <c r="A26" s="14"/>
      <c r="B26" s="48"/>
      <c r="C26" s="48"/>
      <c r="D26" s="48"/>
      <c r="E26" s="49"/>
      <c r="F26" s="48"/>
      <c r="G26" s="48"/>
      <c r="H26" s="50"/>
      <c r="I26" s="48"/>
      <c r="J26" s="51"/>
      <c r="K26" s="48"/>
      <c r="L26" s="52"/>
      <c r="M26" s="52"/>
      <c r="N26" s="52"/>
      <c r="O26" s="53"/>
      <c r="P26" s="15"/>
      <c r="Q26" s="16"/>
      <c r="R26" s="48"/>
      <c r="S26" s="48"/>
      <c r="T26" s="48"/>
      <c r="U26" s="48"/>
      <c r="V26" s="48"/>
      <c r="W26" s="54"/>
    </row>
    <row r="27" spans="1:23">
      <c r="A27" s="320"/>
      <c r="B27" s="321"/>
      <c r="C27" s="321"/>
      <c r="D27" s="321"/>
      <c r="E27" s="321"/>
      <c r="F27" s="321"/>
      <c r="G27" s="321"/>
      <c r="H27" s="321"/>
      <c r="I27" s="321"/>
      <c r="J27" s="321"/>
      <c r="K27" s="322"/>
      <c r="L27" s="322"/>
      <c r="M27" s="321"/>
      <c r="N27" s="321"/>
      <c r="O27" s="321"/>
      <c r="P27" s="321"/>
      <c r="Q27" s="321"/>
      <c r="R27" s="321"/>
      <c r="S27" s="244"/>
      <c r="T27" s="244"/>
      <c r="U27" s="244"/>
    </row>
    <row r="28" spans="1:23" ht="12.75" customHeight="1">
      <c r="A28" s="130"/>
      <c r="B28" s="131"/>
      <c r="C28" s="131"/>
      <c r="D28" s="131"/>
      <c r="E28" s="131"/>
      <c r="F28" s="131"/>
      <c r="G28" s="131"/>
      <c r="H28" s="131"/>
      <c r="I28" s="131"/>
      <c r="J28" s="131"/>
      <c r="K28" s="131"/>
      <c r="L28" s="131"/>
      <c r="M28" s="131"/>
      <c r="N28" s="131"/>
      <c r="O28" s="131"/>
      <c r="P28" s="131"/>
      <c r="Q28" s="131"/>
      <c r="R28" s="131"/>
      <c r="S28" s="131"/>
      <c r="T28" s="131"/>
      <c r="U28" s="131"/>
      <c r="V28" s="131"/>
      <c r="W28" s="132"/>
    </row>
    <row r="29" spans="1:23" ht="12.75" customHeight="1" thickBot="1">
      <c r="A29" s="660"/>
      <c r="B29" s="661"/>
      <c r="C29" s="661"/>
      <c r="D29" s="134"/>
      <c r="E29" s="134"/>
      <c r="F29" s="134"/>
      <c r="G29" s="134"/>
      <c r="H29" s="134"/>
      <c r="I29" s="134"/>
      <c r="J29" s="134"/>
      <c r="K29" s="134"/>
      <c r="L29" s="134"/>
      <c r="M29" s="134"/>
      <c r="N29" s="134"/>
      <c r="O29" s="134"/>
      <c r="P29" s="134"/>
      <c r="Q29" s="134"/>
      <c r="R29" s="134"/>
      <c r="S29" s="134"/>
      <c r="T29" s="134"/>
      <c r="U29" s="134"/>
      <c r="V29" s="134"/>
      <c r="W29" s="135"/>
    </row>
    <row r="30" spans="1:23" ht="12.75" customHeight="1">
      <c r="A30" s="136"/>
      <c r="B30" s="134"/>
      <c r="C30" s="137"/>
      <c r="D30" s="138"/>
      <c r="E30" s="663" t="s">
        <v>22</v>
      </c>
      <c r="F30" s="663"/>
      <c r="G30" s="664"/>
      <c r="H30" s="662" t="s">
        <v>23</v>
      </c>
      <c r="I30" s="663"/>
      <c r="J30" s="664"/>
      <c r="K30" s="662" t="s">
        <v>131</v>
      </c>
      <c r="L30" s="663"/>
      <c r="M30" s="664"/>
      <c r="N30" s="662" t="s">
        <v>158</v>
      </c>
      <c r="O30" s="663"/>
      <c r="P30" s="664"/>
      <c r="Q30" s="662" t="s">
        <v>159</v>
      </c>
      <c r="R30" s="663"/>
      <c r="S30" s="664"/>
      <c r="T30" s="662" t="s">
        <v>160</v>
      </c>
      <c r="U30" s="663"/>
      <c r="V30" s="665"/>
      <c r="W30" s="135"/>
    </row>
    <row r="31" spans="1:23" ht="12.75" customHeight="1" thickBot="1">
      <c r="A31" s="136"/>
      <c r="B31" s="134"/>
      <c r="C31" s="139"/>
      <c r="D31" s="140" t="s">
        <v>26</v>
      </c>
      <c r="E31" s="141" t="s">
        <v>20</v>
      </c>
      <c r="F31" s="141" t="s">
        <v>21</v>
      </c>
      <c r="G31" s="141" t="s">
        <v>24</v>
      </c>
      <c r="H31" s="142" t="s">
        <v>20</v>
      </c>
      <c r="I31" s="141" t="s">
        <v>21</v>
      </c>
      <c r="J31" s="143" t="s">
        <v>24</v>
      </c>
      <c r="K31" s="142" t="s">
        <v>20</v>
      </c>
      <c r="L31" s="141" t="s">
        <v>21</v>
      </c>
      <c r="M31" s="143" t="s">
        <v>24</v>
      </c>
      <c r="N31" s="142" t="s">
        <v>20</v>
      </c>
      <c r="O31" s="141" t="s">
        <v>21</v>
      </c>
      <c r="P31" s="143" t="s">
        <v>24</v>
      </c>
      <c r="Q31" s="142" t="s">
        <v>20</v>
      </c>
      <c r="R31" s="141" t="s">
        <v>21</v>
      </c>
      <c r="S31" s="143" t="s">
        <v>24</v>
      </c>
      <c r="T31" s="142" t="s">
        <v>20</v>
      </c>
      <c r="U31" s="141" t="s">
        <v>21</v>
      </c>
      <c r="V31" s="144" t="s">
        <v>24</v>
      </c>
      <c r="W31" s="135"/>
    </row>
    <row r="32" spans="1:23" ht="12.75" customHeight="1">
      <c r="A32" s="136"/>
      <c r="B32" s="134"/>
      <c r="C32" s="260" t="str">
        <f>'VO2 Raw '!C32</f>
        <v>Group 1:</v>
      </c>
      <c r="D32" s="261">
        <f>'Body Composition'!D30</f>
        <v>310</v>
      </c>
      <c r="E32" s="147">
        <f>SUM(L$66:L$101)</f>
        <v>7261</v>
      </c>
      <c r="F32" s="147">
        <f>SUM(L$102:L$137)</f>
        <v>870</v>
      </c>
      <c r="G32" s="148">
        <f>SUM(L$66:L$137)</f>
        <v>8131</v>
      </c>
      <c r="H32" s="149">
        <f>SUM(L$138:L$173)</f>
        <v>3689</v>
      </c>
      <c r="I32" s="147">
        <f>SUM(L$174:L$209)</f>
        <v>804</v>
      </c>
      <c r="J32" s="148">
        <f>SUM(L$138:L$209)</f>
        <v>4493</v>
      </c>
      <c r="K32" s="149">
        <f>SUM(L$210:L$245)</f>
        <v>1677</v>
      </c>
      <c r="L32" s="147">
        <f>SUM(L$246:L$281)</f>
        <v>991</v>
      </c>
      <c r="M32" s="148">
        <f>SUM(L$210:L$281)</f>
        <v>2668</v>
      </c>
      <c r="N32" s="149">
        <f>SUM(L282:L317)</f>
        <v>1547</v>
      </c>
      <c r="O32" s="147">
        <f>SUM(L318:L352)</f>
        <v>522</v>
      </c>
      <c r="P32" s="148">
        <f>SUM(L282:L352)</f>
        <v>2069</v>
      </c>
      <c r="Q32" s="149">
        <f>SUM(L353:L388)</f>
        <v>1141</v>
      </c>
      <c r="R32" s="147">
        <f>SUM(L389:L419)</f>
        <v>43</v>
      </c>
      <c r="S32" s="148">
        <f>SUM(L353:L419)</f>
        <v>1184</v>
      </c>
      <c r="T32" s="149"/>
      <c r="U32" s="147"/>
      <c r="V32" s="150"/>
      <c r="W32" s="135"/>
    </row>
    <row r="33" spans="1:23" ht="13">
      <c r="A33" s="136"/>
      <c r="B33" s="134"/>
      <c r="C33" s="264">
        <f>'VO2 Raw '!C33</f>
        <v>1</v>
      </c>
      <c r="D33" s="265">
        <f>'Body Composition'!D31</f>
        <v>306</v>
      </c>
      <c r="E33" s="153">
        <f>SUM(M$66:M$101)</f>
        <v>7885</v>
      </c>
      <c r="F33" s="153">
        <f>SUM(M$102:M$137)</f>
        <v>1161</v>
      </c>
      <c r="G33" s="154">
        <f>SUM(M$66:M$137)</f>
        <v>9046</v>
      </c>
      <c r="H33" s="155">
        <f>SUM(M$138:M$173)</f>
        <v>4218</v>
      </c>
      <c r="I33" s="153">
        <f>SUM(M$174:M$209)</f>
        <v>972</v>
      </c>
      <c r="J33" s="154">
        <f>SUM(M$138:M$209)</f>
        <v>5190</v>
      </c>
      <c r="K33" s="155">
        <f>SUM(M$210:M$245)</f>
        <v>1332</v>
      </c>
      <c r="L33" s="153">
        <f>SUM(M$246:M$281)</f>
        <v>577</v>
      </c>
      <c r="M33" s="154">
        <f>SUM(M$210:M$281)</f>
        <v>1909</v>
      </c>
      <c r="N33" s="155">
        <f>SUM(M282:M317)</f>
        <v>980</v>
      </c>
      <c r="O33" s="153">
        <f>SUM(M318:M352)</f>
        <v>559</v>
      </c>
      <c r="P33" s="154">
        <f>SUM(M282:M352)</f>
        <v>1539</v>
      </c>
      <c r="Q33" s="155">
        <f>SUM(M353:M388)</f>
        <v>691</v>
      </c>
      <c r="R33" s="153">
        <f>SUM(M389:M419)</f>
        <v>98</v>
      </c>
      <c r="S33" s="154">
        <f>SUM(M353:M419)</f>
        <v>789</v>
      </c>
      <c r="T33" s="155"/>
      <c r="U33" s="153"/>
      <c r="V33" s="156"/>
      <c r="W33" s="135"/>
    </row>
    <row r="34" spans="1:23" ht="13">
      <c r="A34" s="157"/>
      <c r="B34" s="158"/>
      <c r="C34" s="159"/>
      <c r="D34" s="265">
        <f>'Body Composition'!D32</f>
        <v>307</v>
      </c>
      <c r="E34" s="160">
        <f>SUM(N$66:N$101)</f>
        <v>13032</v>
      </c>
      <c r="F34" s="160">
        <f>SUM(N$102:N$137)</f>
        <v>6175</v>
      </c>
      <c r="G34" s="108">
        <f>SUM(N$66:N$137)</f>
        <v>19207</v>
      </c>
      <c r="H34" s="107">
        <f>SUM(N$138:N$173)</f>
        <v>10359</v>
      </c>
      <c r="I34" s="160">
        <f>SUM(N$174:N$209)</f>
        <v>5587</v>
      </c>
      <c r="J34" s="108">
        <f>SUM(N$138:N$209)</f>
        <v>15946</v>
      </c>
      <c r="K34" s="107">
        <f>SUM(N$210:N$245)</f>
        <v>12296</v>
      </c>
      <c r="L34" s="160">
        <f>SUM(N$246:N$281)</f>
        <v>6904</v>
      </c>
      <c r="M34" s="108">
        <f>SUM(N$210:N$281)</f>
        <v>19200</v>
      </c>
      <c r="N34" s="107">
        <f>SUM(N282:N317)</f>
        <v>9946</v>
      </c>
      <c r="O34" s="160">
        <f>SUM(N318:N352)</f>
        <v>6037</v>
      </c>
      <c r="P34" s="108">
        <f>SUM(N282:N352)</f>
        <v>15983</v>
      </c>
      <c r="Q34" s="107">
        <f>SUM(N353:N388)</f>
        <v>11443</v>
      </c>
      <c r="R34" s="160">
        <f>SUM(N389:N419)</f>
        <v>6146</v>
      </c>
      <c r="S34" s="108">
        <f>SUM(N353:N419)</f>
        <v>17589</v>
      </c>
      <c r="T34" s="107"/>
      <c r="U34" s="160"/>
      <c r="V34" s="161"/>
      <c r="W34" s="162"/>
    </row>
    <row r="35" spans="1:23" ht="13">
      <c r="A35" s="157"/>
      <c r="B35" s="158"/>
      <c r="C35" s="159"/>
      <c r="D35" s="265">
        <f>'Body Composition'!D33</f>
        <v>797</v>
      </c>
      <c r="E35" s="160">
        <f>SUM(O$66:O$101)</f>
        <v>3569</v>
      </c>
      <c r="F35" s="160">
        <f>SUM(O$102:O$137)</f>
        <v>532</v>
      </c>
      <c r="G35" s="108">
        <f>SUM(O$66:O$137)</f>
        <v>4101</v>
      </c>
      <c r="H35" s="107">
        <f>SUM(O$138:O$173)</f>
        <v>1006</v>
      </c>
      <c r="I35" s="160">
        <f>SUM(O$174:O$209)</f>
        <v>260</v>
      </c>
      <c r="J35" s="108">
        <f>SUM(O$138:O$209)</f>
        <v>1266</v>
      </c>
      <c r="K35" s="107">
        <f>SUM(O$210:O$245)</f>
        <v>974</v>
      </c>
      <c r="L35" s="160">
        <f>SUM(O$246:O$281)</f>
        <v>288</v>
      </c>
      <c r="M35" s="108">
        <f>SUM(O$210:O$281)</f>
        <v>1262</v>
      </c>
      <c r="N35" s="107">
        <f>SUM(O282:O317)</f>
        <v>932</v>
      </c>
      <c r="O35" s="160">
        <f>SUM(O318:O352)</f>
        <v>242</v>
      </c>
      <c r="P35" s="108">
        <f>SUM(O282:O352)</f>
        <v>1174</v>
      </c>
      <c r="Q35" s="107">
        <f>SUM(O353:O388)</f>
        <v>1180</v>
      </c>
      <c r="R35" s="160">
        <f>SUM(O389:O419)</f>
        <v>115</v>
      </c>
      <c r="S35" s="108">
        <f>SUM(O353:O419)</f>
        <v>1295</v>
      </c>
      <c r="T35" s="107"/>
      <c r="U35" s="160"/>
      <c r="V35" s="161"/>
      <c r="W35" s="162"/>
    </row>
    <row r="36" spans="1:23" ht="13">
      <c r="A36" s="157"/>
      <c r="B36" s="158"/>
      <c r="C36" s="159"/>
      <c r="D36" s="265">
        <f>'Body Composition'!D34</f>
        <v>798</v>
      </c>
      <c r="E36" s="160">
        <f>SUM(P$66:P$101)</f>
        <v>5729</v>
      </c>
      <c r="F36" s="160">
        <f>SUM(P$102:P$137)</f>
        <v>1056</v>
      </c>
      <c r="G36" s="108">
        <f>SUM(P$66:P$137)</f>
        <v>6785</v>
      </c>
      <c r="H36" s="107">
        <f>SUM(P$138:P$173)</f>
        <v>1831</v>
      </c>
      <c r="I36" s="160">
        <f>SUM(P$174:P$209)</f>
        <v>643</v>
      </c>
      <c r="J36" s="108">
        <f>SUM(P$138:P$209)</f>
        <v>2474</v>
      </c>
      <c r="K36" s="107">
        <f>SUM(P$210:P$245)</f>
        <v>1080</v>
      </c>
      <c r="L36" s="160">
        <f>SUM(P$246:P$281)</f>
        <v>294</v>
      </c>
      <c r="M36" s="108">
        <f>SUM(P$210:P$281)</f>
        <v>1374</v>
      </c>
      <c r="N36" s="107">
        <f>SUM(P282:P317)</f>
        <v>1316</v>
      </c>
      <c r="O36" s="160">
        <f>SUM(P318:P352)</f>
        <v>622</v>
      </c>
      <c r="P36" s="108">
        <f>SUM(P282:P352)</f>
        <v>1938</v>
      </c>
      <c r="Q36" s="107">
        <f>SUM(P353:P388)</f>
        <v>1038</v>
      </c>
      <c r="R36" s="160">
        <f>SUM(P389:P419)</f>
        <v>177</v>
      </c>
      <c r="S36" s="108">
        <f>SUM(P353:P419)</f>
        <v>1215</v>
      </c>
      <c r="T36" s="107"/>
      <c r="U36" s="160"/>
      <c r="V36" s="161"/>
      <c r="W36" s="162"/>
    </row>
    <row r="37" spans="1:23" ht="13">
      <c r="A37" s="157"/>
      <c r="B37" s="158"/>
      <c r="C37" s="159"/>
      <c r="D37" s="265">
        <f>'Body Composition'!D35</f>
        <v>308</v>
      </c>
      <c r="E37" s="160">
        <f>SUM(Q$66:Q$101)</f>
        <v>4445</v>
      </c>
      <c r="F37" s="160">
        <f>SUM(Q$102:Q$137)</f>
        <v>558</v>
      </c>
      <c r="G37" s="108">
        <f>SUM(Q$66:Q$137)</f>
        <v>5003</v>
      </c>
      <c r="H37" s="107">
        <f>SUM(Q$138:Q$173)</f>
        <v>1230</v>
      </c>
      <c r="I37" s="160">
        <f>SUM(Q$174:Q$209)</f>
        <v>374</v>
      </c>
      <c r="J37" s="108">
        <f>SUM(Q$138:Q$209)</f>
        <v>1604</v>
      </c>
      <c r="K37" s="107">
        <f>SUM(Q$210:Q$245)</f>
        <v>617</v>
      </c>
      <c r="L37" s="160">
        <f>SUM(Q$246:Q$281)</f>
        <v>427</v>
      </c>
      <c r="M37" s="108">
        <f>SUM(Q$210:Q$281)</f>
        <v>1044</v>
      </c>
      <c r="N37" s="107">
        <f>SUM(Q282:Q317)</f>
        <v>949</v>
      </c>
      <c r="O37" s="160">
        <f>SUM(Q318:Q352)</f>
        <v>439</v>
      </c>
      <c r="P37" s="108">
        <f>SUM(Q282:Q352)</f>
        <v>1388</v>
      </c>
      <c r="Q37" s="107">
        <f>SUM(Q353:Q388)</f>
        <v>1006</v>
      </c>
      <c r="R37" s="160">
        <f>SUM(Q389:Q419)</f>
        <v>309</v>
      </c>
      <c r="S37" s="108">
        <f>SUM(Q353:Q419)</f>
        <v>1315</v>
      </c>
      <c r="T37" s="107"/>
      <c r="U37" s="160"/>
      <c r="V37" s="161"/>
      <c r="W37" s="162"/>
    </row>
    <row r="38" spans="1:23" ht="13">
      <c r="A38" s="157"/>
      <c r="B38" s="158"/>
      <c r="C38" s="159"/>
      <c r="D38" s="265">
        <f>'Body Composition'!D36</f>
        <v>309</v>
      </c>
      <c r="E38" s="160">
        <f>SUM(R$66:R$101)</f>
        <v>3424</v>
      </c>
      <c r="F38" s="160">
        <f>SUM(R$102:R$137)</f>
        <v>392</v>
      </c>
      <c r="G38" s="108">
        <f>SUM(R$66:R$137)</f>
        <v>3816</v>
      </c>
      <c r="H38" s="107">
        <f>SUM(R$138:R$173)</f>
        <v>2104</v>
      </c>
      <c r="I38" s="160">
        <f>SUM(R$174:R$209)</f>
        <v>310</v>
      </c>
      <c r="J38" s="108">
        <f>SUM(R$138:R$209)</f>
        <v>2414</v>
      </c>
      <c r="K38" s="107">
        <f>SUM(R$210:R$245)</f>
        <v>1141</v>
      </c>
      <c r="L38" s="160">
        <f>SUM(R$246:R$281)</f>
        <v>1253</v>
      </c>
      <c r="M38" s="108">
        <f>SUM(R$210:R$281)</f>
        <v>2394</v>
      </c>
      <c r="N38" s="107">
        <f>SUM(R282:R317)</f>
        <v>1069</v>
      </c>
      <c r="O38" s="160">
        <f>SUM(H318:R352)</f>
        <v>16277</v>
      </c>
      <c r="P38" s="108">
        <f>SUM(R282:R352)</f>
        <v>1412</v>
      </c>
      <c r="Q38" s="107">
        <f>SUM(R353:R388)</f>
        <v>555</v>
      </c>
      <c r="R38" s="160">
        <f>SUM(R389:R419)</f>
        <v>49</v>
      </c>
      <c r="S38" s="108">
        <f>SUM(R353:R419)</f>
        <v>604</v>
      </c>
      <c r="T38" s="107"/>
      <c r="U38" s="160"/>
      <c r="V38" s="161"/>
      <c r="W38" s="162"/>
    </row>
    <row r="39" spans="1:23" ht="13">
      <c r="A39" s="157"/>
      <c r="B39" s="158"/>
      <c r="C39" s="159"/>
      <c r="D39" s="265">
        <f>'Body Composition'!D37</f>
        <v>312</v>
      </c>
      <c r="E39" s="160">
        <f>SUM(S$66:S$101)</f>
        <v>15245</v>
      </c>
      <c r="F39" s="160">
        <f>SUM(S$102:S$137)</f>
        <v>4274</v>
      </c>
      <c r="G39" s="108">
        <f>SUM(S$66:S$137)</f>
        <v>19519</v>
      </c>
      <c r="H39" s="107">
        <f>SUM(S$138:S$173)</f>
        <v>9039</v>
      </c>
      <c r="I39" s="160">
        <f>SUM(S$174:S$209)</f>
        <v>7087</v>
      </c>
      <c r="J39" s="108">
        <f>SUM(S$138:S$209)</f>
        <v>16126</v>
      </c>
      <c r="K39" s="107">
        <f>SUM(S$210:S$245)</f>
        <v>8215</v>
      </c>
      <c r="L39" s="160">
        <f>SUM(S$246:S$281)</f>
        <v>6763</v>
      </c>
      <c r="M39" s="108">
        <f>SUM(S$210:S$281)</f>
        <v>14978</v>
      </c>
      <c r="N39" s="107">
        <f>SUM(S282:S317)</f>
        <v>6608</v>
      </c>
      <c r="O39" s="160">
        <f>SUM(S318:S352)</f>
        <v>6193</v>
      </c>
      <c r="P39" s="108">
        <f>SUM(S282:S352)</f>
        <v>12801</v>
      </c>
      <c r="Q39" s="107">
        <f>SUM(S353:S388)</f>
        <v>5256</v>
      </c>
      <c r="R39" s="160">
        <f>SUM(S389:S419)</f>
        <v>4869</v>
      </c>
      <c r="S39" s="108">
        <f>SUM(S353:S419)</f>
        <v>10125</v>
      </c>
      <c r="T39" s="107"/>
      <c r="U39" s="160"/>
      <c r="V39" s="161"/>
      <c r="W39" s="162"/>
    </row>
    <row r="40" spans="1:23" ht="13">
      <c r="A40" s="157"/>
      <c r="B40" s="158"/>
      <c r="C40" s="163"/>
      <c r="D40" s="266" t="str">
        <f>'Body Composition'!D38</f>
        <v>NT</v>
      </c>
      <c r="E40" s="160">
        <f>SUM(T$66:T$101)</f>
        <v>13941</v>
      </c>
      <c r="F40" s="160">
        <f>SUM(T$102:T$137)</f>
        <v>1748</v>
      </c>
      <c r="G40" s="108">
        <f>SUM(T$66:T$137)</f>
        <v>15689</v>
      </c>
      <c r="H40" s="107">
        <f>SUM(T$138:T$173)</f>
        <v>4338</v>
      </c>
      <c r="I40" s="160">
        <f>SUM(T$174:T$209)</f>
        <v>905</v>
      </c>
      <c r="J40" s="108">
        <f>SUM(T$138:T$209)</f>
        <v>5243</v>
      </c>
      <c r="K40" s="107">
        <f>SUM(T$210:T$245)</f>
        <v>1828</v>
      </c>
      <c r="L40" s="160">
        <f>SUM(T$246:T$281)</f>
        <v>1016</v>
      </c>
      <c r="M40" s="108">
        <f>SUM(T$210:T$281)</f>
        <v>2844</v>
      </c>
      <c r="N40" s="107">
        <f>SUM(T282:T317)</f>
        <v>1475</v>
      </c>
      <c r="O40" s="160">
        <f>SUM(T318:T352)</f>
        <v>1156</v>
      </c>
      <c r="P40" s="108">
        <f>SUM(T282:T352)</f>
        <v>2631</v>
      </c>
      <c r="Q40" s="107">
        <f>SUM(T353:T388)</f>
        <v>2001</v>
      </c>
      <c r="R40" s="160">
        <f>SUM(T389:T419)</f>
        <v>285</v>
      </c>
      <c r="S40" s="108">
        <f>SUM(T353:T419)</f>
        <v>2286</v>
      </c>
      <c r="T40" s="107"/>
      <c r="U40" s="160"/>
      <c r="V40" s="161"/>
      <c r="W40" s="162"/>
    </row>
    <row r="41" spans="1:23" ht="13">
      <c r="A41" s="157"/>
      <c r="B41" s="158"/>
      <c r="C41" s="165"/>
      <c r="D41" s="166" t="s">
        <v>25</v>
      </c>
      <c r="E41" s="167">
        <f>AVERAGE(E32:E40)</f>
        <v>8281.2222222222226</v>
      </c>
      <c r="F41" s="168">
        <f>AVERAGE(F32:F40)</f>
        <v>1862.8888888888889</v>
      </c>
      <c r="G41" s="168">
        <f t="shared" ref="G41:S41" si="0">AVERAGE(G32:G40)</f>
        <v>10144.111111111111</v>
      </c>
      <c r="H41" s="167">
        <f t="shared" si="0"/>
        <v>4201.5555555555557</v>
      </c>
      <c r="I41" s="168">
        <f t="shared" si="0"/>
        <v>1882.4444444444443</v>
      </c>
      <c r="J41" s="169">
        <f t="shared" si="0"/>
        <v>6084</v>
      </c>
      <c r="K41" s="168">
        <f t="shared" si="0"/>
        <v>3240</v>
      </c>
      <c r="L41" s="168">
        <f t="shared" si="0"/>
        <v>2057</v>
      </c>
      <c r="M41" s="169">
        <f t="shared" si="0"/>
        <v>5297</v>
      </c>
      <c r="N41" s="168">
        <f t="shared" si="0"/>
        <v>2758</v>
      </c>
      <c r="O41" s="168">
        <f t="shared" si="0"/>
        <v>3560.7777777777778</v>
      </c>
      <c r="P41" s="169">
        <f t="shared" si="0"/>
        <v>4548.333333333333</v>
      </c>
      <c r="Q41" s="168">
        <f t="shared" si="0"/>
        <v>2701.2222222222222</v>
      </c>
      <c r="R41" s="168">
        <f t="shared" si="0"/>
        <v>1343.4444444444443</v>
      </c>
      <c r="S41" s="169">
        <f t="shared" si="0"/>
        <v>4044.6666666666665</v>
      </c>
      <c r="T41" s="168"/>
      <c r="U41" s="168"/>
      <c r="V41" s="170"/>
      <c r="W41" s="162"/>
    </row>
    <row r="42" spans="1:23" ht="13.5" thickBot="1">
      <c r="A42" s="157"/>
      <c r="B42" s="158"/>
      <c r="C42" s="165"/>
      <c r="D42" s="166" t="s">
        <v>15</v>
      </c>
      <c r="E42" s="173">
        <f>STDEV(E32:E40)/SQRT(COUNT(E32:E40))</f>
        <v>1542.558775917629</v>
      </c>
      <c r="F42" s="174">
        <f>STDEV(F32:F40)/SQRT(COUNT(F32:F40))</f>
        <v>668.62232829994139</v>
      </c>
      <c r="G42" s="174">
        <f t="shared" ref="G42:M42" si="1">STDEV(G32:G40)/SQRT(COUNT(G32:G40))</f>
        <v>2109.1980666992608</v>
      </c>
      <c r="H42" s="173">
        <f t="shared" si="1"/>
        <v>1122.1109955881159</v>
      </c>
      <c r="I42" s="174">
        <f t="shared" si="1"/>
        <v>855.33468288915219</v>
      </c>
      <c r="J42" s="175">
        <f t="shared" si="1"/>
        <v>1943.3759643694495</v>
      </c>
      <c r="K42" s="174">
        <f t="shared" si="1"/>
        <v>1373.9906598421014</v>
      </c>
      <c r="L42" s="174">
        <f t="shared" si="1"/>
        <v>909.7552173829813</v>
      </c>
      <c r="M42" s="175">
        <f t="shared" si="1"/>
        <v>2265.7140645329059</v>
      </c>
      <c r="N42" s="174">
        <f>STDEV(N32:N40)/SQRT(COUNT(N32:N40))</f>
        <v>1082.0670804837687</v>
      </c>
      <c r="O42" s="174">
        <f t="shared" ref="O42:S42" si="2">STDEV(O32:O40)/SQRT(COUNT(O32:O40))</f>
        <v>1780.2409775846654</v>
      </c>
      <c r="P42" s="175">
        <f t="shared" si="2"/>
        <v>1884.7403151510171</v>
      </c>
      <c r="Q42" s="174">
        <f t="shared" si="2"/>
        <v>1192.9866789069285</v>
      </c>
      <c r="R42" s="174">
        <f t="shared" si="2"/>
        <v>794.70473397201488</v>
      </c>
      <c r="S42" s="175">
        <f t="shared" si="2"/>
        <v>1961.9719884170961</v>
      </c>
      <c r="T42" s="174"/>
      <c r="U42" s="174"/>
      <c r="V42" s="176"/>
      <c r="W42" s="162"/>
    </row>
    <row r="43" spans="1:23" ht="13">
      <c r="A43" s="157"/>
      <c r="B43" s="158"/>
      <c r="C43" s="275"/>
      <c r="D43" s="276"/>
      <c r="E43" s="107"/>
      <c r="F43" s="160"/>
      <c r="G43" s="108"/>
      <c r="H43" s="107"/>
      <c r="I43" s="160"/>
      <c r="J43" s="108"/>
      <c r="K43" s="107"/>
      <c r="L43" s="160"/>
      <c r="M43" s="108"/>
      <c r="N43" s="107"/>
      <c r="O43" s="160"/>
      <c r="P43" s="108"/>
      <c r="Q43" s="107"/>
      <c r="R43" s="160"/>
      <c r="S43" s="108"/>
      <c r="T43" s="107"/>
      <c r="U43" s="160"/>
      <c r="V43" s="161"/>
      <c r="W43" s="162"/>
    </row>
    <row r="44" spans="1:23" ht="13">
      <c r="A44" s="157"/>
      <c r="B44" s="158"/>
      <c r="C44" s="177"/>
      <c r="D44" s="281"/>
      <c r="E44" s="107"/>
      <c r="F44" s="160"/>
      <c r="G44" s="108"/>
      <c r="H44" s="107"/>
      <c r="I44" s="160"/>
      <c r="J44" s="108"/>
      <c r="K44" s="107"/>
      <c r="L44" s="160"/>
      <c r="M44" s="108"/>
      <c r="N44" s="107"/>
      <c r="O44" s="160"/>
      <c r="P44" s="108"/>
      <c r="Q44" s="107"/>
      <c r="R44" s="160"/>
      <c r="S44" s="108"/>
      <c r="T44" s="107"/>
      <c r="U44" s="160"/>
      <c r="V44" s="161"/>
      <c r="W44" s="162"/>
    </row>
    <row r="45" spans="1:23" ht="13">
      <c r="A45" s="157"/>
      <c r="B45" s="158"/>
      <c r="C45" s="179"/>
      <c r="D45" s="281"/>
      <c r="E45" s="107"/>
      <c r="F45" s="160"/>
      <c r="G45" s="108"/>
      <c r="H45" s="107"/>
      <c r="I45" s="160"/>
      <c r="J45" s="108"/>
      <c r="K45" s="107"/>
      <c r="L45" s="160"/>
      <c r="M45" s="108"/>
      <c r="N45" s="107"/>
      <c r="O45" s="160"/>
      <c r="P45" s="108"/>
      <c r="Q45" s="107"/>
      <c r="R45" s="160"/>
      <c r="S45" s="108"/>
      <c r="T45" s="107"/>
      <c r="U45" s="160"/>
      <c r="V45" s="161"/>
      <c r="W45" s="162"/>
    </row>
    <row r="46" spans="1:23" ht="13">
      <c r="A46" s="157"/>
      <c r="B46" s="158"/>
      <c r="C46" s="179"/>
      <c r="D46" s="281"/>
      <c r="E46" s="107"/>
      <c r="F46" s="160"/>
      <c r="G46" s="108"/>
      <c r="H46" s="107"/>
      <c r="I46" s="160"/>
      <c r="J46" s="108"/>
      <c r="K46" s="107"/>
      <c r="L46" s="160"/>
      <c r="M46" s="108"/>
      <c r="N46" s="107"/>
      <c r="O46" s="160"/>
      <c r="P46" s="108"/>
      <c r="Q46" s="107"/>
      <c r="R46" s="160"/>
      <c r="S46" s="108"/>
      <c r="T46" s="107"/>
      <c r="U46" s="160"/>
      <c r="V46" s="161"/>
      <c r="W46" s="162"/>
    </row>
    <row r="47" spans="1:23" ht="13">
      <c r="A47" s="157"/>
      <c r="B47" s="158"/>
      <c r="C47" s="179"/>
      <c r="D47" s="281"/>
      <c r="E47" s="107"/>
      <c r="F47" s="160"/>
      <c r="G47" s="108"/>
      <c r="H47" s="107"/>
      <c r="I47" s="160"/>
      <c r="J47" s="108"/>
      <c r="K47" s="107"/>
      <c r="L47" s="160"/>
      <c r="M47" s="108"/>
      <c r="N47" s="107"/>
      <c r="O47" s="160"/>
      <c r="P47" s="108"/>
      <c r="Q47" s="107"/>
      <c r="R47" s="160"/>
      <c r="S47" s="108"/>
      <c r="T47" s="107"/>
      <c r="U47" s="160"/>
      <c r="V47" s="161"/>
      <c r="W47" s="162"/>
    </row>
    <row r="48" spans="1:23" ht="13">
      <c r="A48" s="157"/>
      <c r="B48" s="158"/>
      <c r="C48" s="179"/>
      <c r="D48" s="281"/>
      <c r="E48" s="107"/>
      <c r="F48" s="160"/>
      <c r="G48" s="108"/>
      <c r="H48" s="107"/>
      <c r="I48" s="160"/>
      <c r="J48" s="108"/>
      <c r="K48" s="107"/>
      <c r="L48" s="160"/>
      <c r="M48" s="108"/>
      <c r="N48" s="107"/>
      <c r="O48" s="160"/>
      <c r="P48" s="108"/>
      <c r="Q48" s="107"/>
      <c r="R48" s="160"/>
      <c r="S48" s="108"/>
      <c r="T48" s="107"/>
      <c r="U48" s="160"/>
      <c r="V48" s="161"/>
      <c r="W48" s="162"/>
    </row>
    <row r="49" spans="1:44" ht="13">
      <c r="A49" s="157"/>
      <c r="B49" s="158"/>
      <c r="C49" s="179"/>
      <c r="D49" s="281"/>
      <c r="E49" s="107"/>
      <c r="F49" s="160"/>
      <c r="G49" s="108"/>
      <c r="H49" s="107"/>
      <c r="I49" s="160"/>
      <c r="J49" s="108"/>
      <c r="K49" s="107"/>
      <c r="L49" s="160"/>
      <c r="M49" s="108"/>
      <c r="N49" s="107"/>
      <c r="O49" s="160"/>
      <c r="P49" s="108"/>
      <c r="Q49" s="107"/>
      <c r="R49" s="160"/>
      <c r="S49" s="108"/>
      <c r="T49" s="107"/>
      <c r="U49" s="160"/>
      <c r="V49" s="161"/>
      <c r="W49" s="162"/>
    </row>
    <row r="50" spans="1:44" ht="13">
      <c r="A50" s="157"/>
      <c r="B50" s="158"/>
      <c r="C50" s="179"/>
      <c r="D50" s="281"/>
      <c r="E50" s="107"/>
      <c r="F50" s="160"/>
      <c r="G50" s="108"/>
      <c r="H50" s="107"/>
      <c r="I50" s="160"/>
      <c r="J50" s="108"/>
      <c r="K50" s="107"/>
      <c r="L50" s="160"/>
      <c r="M50" s="108"/>
      <c r="N50" s="107"/>
      <c r="O50" s="160"/>
      <c r="P50" s="108"/>
      <c r="Q50" s="107"/>
      <c r="R50" s="160"/>
      <c r="S50" s="108"/>
      <c r="T50" s="107"/>
      <c r="U50" s="160"/>
      <c r="V50" s="161"/>
      <c r="W50" s="162"/>
    </row>
    <row r="51" spans="1:44" ht="13">
      <c r="A51" s="157"/>
      <c r="B51" s="158"/>
      <c r="C51" s="179"/>
      <c r="D51" s="281"/>
      <c r="E51" s="107"/>
      <c r="F51" s="160"/>
      <c r="G51" s="108"/>
      <c r="H51" s="107"/>
      <c r="I51" s="160"/>
      <c r="J51" s="108"/>
      <c r="K51" s="107"/>
      <c r="L51" s="160"/>
      <c r="M51" s="108"/>
      <c r="N51" s="160"/>
      <c r="O51" s="160"/>
      <c r="P51" s="108"/>
      <c r="Q51" s="160"/>
      <c r="R51" s="160"/>
      <c r="S51" s="108"/>
      <c r="T51" s="160"/>
      <c r="U51" s="160"/>
      <c r="V51" s="161"/>
      <c r="W51" s="162"/>
    </row>
    <row r="52" spans="1:44" ht="13">
      <c r="A52" s="157"/>
      <c r="B52" s="158"/>
      <c r="C52" s="179"/>
      <c r="D52" s="281"/>
      <c r="E52" s="107"/>
      <c r="F52" s="160"/>
      <c r="G52" s="108"/>
      <c r="H52" s="107"/>
      <c r="I52" s="160"/>
      <c r="J52" s="108"/>
      <c r="K52" s="107"/>
      <c r="L52" s="160"/>
      <c r="M52" s="108"/>
      <c r="N52" s="160"/>
      <c r="O52" s="160"/>
      <c r="P52" s="108"/>
      <c r="Q52" s="160"/>
      <c r="R52" s="160"/>
      <c r="S52" s="108"/>
      <c r="T52" s="160"/>
      <c r="U52" s="160"/>
      <c r="V52" s="161"/>
      <c r="W52" s="162"/>
    </row>
    <row r="53" spans="1:44" ht="13">
      <c r="A53" s="157"/>
      <c r="B53" s="158"/>
      <c r="C53" s="180"/>
      <c r="D53" s="282"/>
      <c r="E53" s="107"/>
      <c r="F53" s="160"/>
      <c r="G53" s="108"/>
      <c r="H53" s="107"/>
      <c r="I53" s="160"/>
      <c r="J53" s="108"/>
      <c r="K53" s="107"/>
      <c r="L53" s="160"/>
      <c r="M53" s="108"/>
      <c r="N53" s="160"/>
      <c r="O53" s="160"/>
      <c r="P53" s="108"/>
      <c r="Q53" s="160"/>
      <c r="R53" s="160"/>
      <c r="S53" s="108"/>
      <c r="T53" s="160"/>
      <c r="U53" s="160"/>
      <c r="V53" s="161"/>
      <c r="W53" s="162"/>
    </row>
    <row r="54" spans="1:44" ht="13">
      <c r="A54" s="157"/>
      <c r="B54" s="158"/>
      <c r="C54" s="182"/>
      <c r="D54" s="283"/>
      <c r="E54" s="167"/>
      <c r="F54" s="168"/>
      <c r="G54" s="168"/>
      <c r="H54" s="167"/>
      <c r="I54" s="168"/>
      <c r="J54" s="169"/>
      <c r="K54" s="168"/>
      <c r="L54" s="168"/>
      <c r="M54" s="169"/>
      <c r="N54" s="168"/>
      <c r="O54" s="168"/>
      <c r="P54" s="169"/>
      <c r="Q54" s="168"/>
      <c r="R54" s="168"/>
      <c r="S54" s="169"/>
      <c r="T54" s="168"/>
      <c r="U54" s="168"/>
      <c r="V54" s="170"/>
      <c r="W54" s="162"/>
    </row>
    <row r="55" spans="1:44" ht="13.5" thickBot="1">
      <c r="A55" s="157"/>
      <c r="B55" s="158"/>
      <c r="C55" s="184"/>
      <c r="D55" s="284"/>
      <c r="E55" s="173"/>
      <c r="F55" s="174"/>
      <c r="G55" s="174"/>
      <c r="H55" s="173"/>
      <c r="I55" s="174"/>
      <c r="J55" s="175"/>
      <c r="K55" s="174"/>
      <c r="L55" s="174"/>
      <c r="M55" s="175"/>
      <c r="N55" s="174"/>
      <c r="O55" s="174"/>
      <c r="P55" s="175"/>
      <c r="Q55" s="174"/>
      <c r="R55" s="174"/>
      <c r="S55" s="175"/>
      <c r="T55" s="174"/>
      <c r="U55" s="174"/>
      <c r="V55" s="176"/>
      <c r="W55" s="186"/>
    </row>
    <row r="56" spans="1:44">
      <c r="A56" s="157"/>
      <c r="B56" s="158"/>
      <c r="C56" s="187"/>
      <c r="D56" s="188"/>
      <c r="E56" s="189"/>
      <c r="F56" s="189"/>
      <c r="G56" s="189"/>
      <c r="H56" s="189"/>
      <c r="I56" s="189"/>
      <c r="J56" s="189"/>
      <c r="K56" s="189"/>
      <c r="L56" s="189"/>
      <c r="M56" s="189"/>
      <c r="N56" s="189"/>
      <c r="O56" s="189"/>
      <c r="P56" s="189"/>
      <c r="Q56" s="189"/>
      <c r="R56" s="189"/>
      <c r="S56" s="189"/>
      <c r="T56" s="189"/>
      <c r="U56" s="189"/>
      <c r="V56" s="189"/>
      <c r="W56" s="162"/>
    </row>
    <row r="57" spans="1:44">
      <c r="A57" s="190"/>
      <c r="B57" s="191"/>
      <c r="C57" s="192"/>
      <c r="D57" s="192"/>
      <c r="E57" s="193"/>
      <c r="F57" s="194"/>
      <c r="G57" s="194"/>
      <c r="H57" s="194"/>
      <c r="I57" s="194"/>
      <c r="J57" s="194"/>
      <c r="K57" s="194"/>
      <c r="L57" s="194"/>
      <c r="M57" s="194"/>
      <c r="N57" s="195"/>
      <c r="O57" s="195"/>
      <c r="P57" s="195"/>
      <c r="Q57" s="195"/>
      <c r="R57" s="195"/>
      <c r="S57" s="191"/>
      <c r="T57" s="191"/>
      <c r="U57" s="191"/>
      <c r="V57" s="191"/>
      <c r="W57" s="196"/>
    </row>
    <row r="59" spans="1:44" ht="13">
      <c r="A59" s="197"/>
      <c r="B59" s="198" t="s">
        <v>11</v>
      </c>
      <c r="C59" s="64" t="str">
        <f>'VO2 Raw '!C59</f>
        <v>Group 1:</v>
      </c>
      <c r="D59" s="65">
        <f>'VO2 Raw '!D59</f>
        <v>1</v>
      </c>
      <c r="E59" s="65"/>
      <c r="F59" s="65"/>
      <c r="G59" s="65"/>
      <c r="H59" s="65"/>
      <c r="I59" s="65"/>
      <c r="J59" s="65"/>
      <c r="K59" s="65"/>
      <c r="L59" s="65"/>
      <c r="M59" s="65"/>
      <c r="N59" s="65"/>
      <c r="O59" s="65"/>
      <c r="P59" s="65"/>
      <c r="Q59" s="65"/>
      <c r="R59" s="65"/>
      <c r="S59" s="65"/>
      <c r="T59" s="65"/>
      <c r="U59" s="201"/>
      <c r="V59" s="66"/>
      <c r="W59" s="67"/>
      <c r="X59" s="67"/>
      <c r="Y59" s="67"/>
      <c r="Z59" s="67"/>
      <c r="AA59" s="67"/>
      <c r="AB59" s="67"/>
      <c r="AC59" s="67"/>
      <c r="AD59" s="67"/>
      <c r="AE59" s="67"/>
      <c r="AF59" s="67"/>
      <c r="AG59" s="67"/>
      <c r="AH59" s="67"/>
      <c r="AI59" s="67"/>
      <c r="AJ59" s="67"/>
      <c r="AK59" s="67"/>
      <c r="AL59" s="67"/>
      <c r="AM59" s="67"/>
      <c r="AN59" s="67"/>
      <c r="AO59" s="67"/>
      <c r="AP59" s="67"/>
      <c r="AQ59" s="67"/>
      <c r="AR59" s="67"/>
    </row>
    <row r="60" spans="1:44" ht="13">
      <c r="A60" s="202" t="s">
        <v>3</v>
      </c>
      <c r="B60" s="203" t="s">
        <v>10</v>
      </c>
      <c r="C60" s="287">
        <f>'Body Composition'!D30</f>
        <v>310</v>
      </c>
      <c r="D60" s="222">
        <f>'Body Composition'!D31</f>
        <v>306</v>
      </c>
      <c r="E60" s="222">
        <f>'Body Composition'!D32</f>
        <v>307</v>
      </c>
      <c r="F60" s="222">
        <f>'Body Composition'!D33</f>
        <v>797</v>
      </c>
      <c r="G60" s="222">
        <f>'Body Composition'!D34</f>
        <v>798</v>
      </c>
      <c r="H60" s="222">
        <f>'Body Composition'!D35</f>
        <v>308</v>
      </c>
      <c r="I60" s="222">
        <f>'Body Composition'!D36</f>
        <v>309</v>
      </c>
      <c r="J60" s="222">
        <f>'Body Composition'!D37</f>
        <v>312</v>
      </c>
      <c r="K60" s="288" t="str">
        <f>'Body Composition'!D38</f>
        <v>NT</v>
      </c>
      <c r="L60" s="289" t="s">
        <v>18</v>
      </c>
      <c r="M60" s="289"/>
      <c r="N60" s="289"/>
      <c r="O60" s="289"/>
      <c r="P60" s="289"/>
      <c r="Q60" s="289"/>
      <c r="R60" s="289"/>
      <c r="S60" s="289"/>
      <c r="T60" s="289"/>
      <c r="U60" s="208"/>
      <c r="V60" s="296"/>
      <c r="W60" s="209"/>
      <c r="X60" s="209"/>
      <c r="Y60" s="209"/>
      <c r="Z60" s="209"/>
      <c r="AA60" s="209"/>
      <c r="AB60" s="209"/>
      <c r="AC60" s="209"/>
      <c r="AD60" s="209"/>
      <c r="AE60" s="209"/>
      <c r="AF60" s="209"/>
      <c r="AG60" s="210"/>
      <c r="AH60" s="210"/>
      <c r="AI60" s="210"/>
      <c r="AJ60" s="210"/>
      <c r="AK60" s="210"/>
      <c r="AL60" s="210"/>
      <c r="AM60" s="210"/>
      <c r="AN60" s="210"/>
      <c r="AO60" s="210"/>
      <c r="AP60" s="210"/>
      <c r="AQ60" s="210"/>
      <c r="AR60" s="58"/>
    </row>
    <row r="61" spans="1:44" ht="13">
      <c r="A61" s="202" t="s">
        <v>4</v>
      </c>
      <c r="B61" s="203" t="s">
        <v>16</v>
      </c>
      <c r="C61" s="211">
        <f>'Body Composition'!E30</f>
        <v>27.1</v>
      </c>
      <c r="D61" s="212">
        <f>'Body Composition'!E31</f>
        <v>30.5</v>
      </c>
      <c r="E61" s="212">
        <f>'Body Composition'!E32</f>
        <v>27</v>
      </c>
      <c r="F61" s="212">
        <f>'Body Composition'!E33</f>
        <v>26.4</v>
      </c>
      <c r="G61" s="212">
        <f>'Body Composition'!E34</f>
        <v>24.7</v>
      </c>
      <c r="H61" s="212">
        <f>'Body Composition'!E35</f>
        <v>21.4</v>
      </c>
      <c r="I61" s="212">
        <f>'Body Composition'!E36</f>
        <v>23</v>
      </c>
      <c r="J61" s="212">
        <f>'Body Composition'!E37</f>
        <v>21.8</v>
      </c>
      <c r="K61" s="213">
        <f>'Body Composition'!E38</f>
        <v>19.7</v>
      </c>
      <c r="L61" s="214"/>
      <c r="M61" s="214"/>
      <c r="N61" s="214"/>
      <c r="O61" s="214"/>
      <c r="P61" s="214"/>
      <c r="Q61" s="214"/>
      <c r="R61" s="214"/>
      <c r="S61" s="214"/>
      <c r="T61" s="214"/>
      <c r="U61" s="215" t="s">
        <v>19</v>
      </c>
      <c r="V61" s="298"/>
      <c r="W61" s="216"/>
      <c r="X61" s="216"/>
      <c r="Y61" s="216"/>
      <c r="Z61" s="216"/>
      <c r="AA61" s="216"/>
      <c r="AB61" s="216"/>
      <c r="AC61" s="216"/>
      <c r="AD61" s="216"/>
      <c r="AE61" s="216"/>
      <c r="AF61" s="216"/>
      <c r="AG61" s="58"/>
      <c r="AH61" s="58"/>
      <c r="AI61" s="58"/>
      <c r="AJ61" s="58"/>
      <c r="AK61" s="58"/>
      <c r="AL61" s="58"/>
      <c r="AM61" s="58"/>
      <c r="AN61" s="58"/>
      <c r="AO61" s="58"/>
      <c r="AP61" s="58"/>
      <c r="AQ61" s="58"/>
      <c r="AR61" s="69"/>
    </row>
    <row r="62" spans="1:44" ht="13">
      <c r="A62" s="217" t="s">
        <v>5</v>
      </c>
      <c r="B62" s="218" t="s">
        <v>17</v>
      </c>
      <c r="C62" s="219">
        <f>'Body Composition'!E62</f>
        <v>25.9</v>
      </c>
      <c r="D62" s="220">
        <f>'Body Composition'!E63</f>
        <v>27.3</v>
      </c>
      <c r="E62" s="220">
        <f>'Body Composition'!E64</f>
        <v>25.4</v>
      </c>
      <c r="F62" s="220">
        <f>'Body Composition'!E65</f>
        <v>24.1</v>
      </c>
      <c r="G62" s="220">
        <f>'Body Composition'!E66</f>
        <v>23</v>
      </c>
      <c r="H62" s="220">
        <f>'Body Composition'!E67</f>
        <v>20.5</v>
      </c>
      <c r="I62" s="220">
        <f>'Body Composition'!E68</f>
        <v>22.2</v>
      </c>
      <c r="J62" s="220">
        <f>'Body Composition'!E69</f>
        <v>20.9</v>
      </c>
      <c r="K62" s="221">
        <f>'Body Composition'!E70</f>
        <v>20.6</v>
      </c>
      <c r="L62" s="222">
        <f t="shared" ref="L62:T62" si="3">C60</f>
        <v>310</v>
      </c>
      <c r="M62" s="222">
        <f t="shared" si="3"/>
        <v>306</v>
      </c>
      <c r="N62" s="222">
        <f t="shared" si="3"/>
        <v>307</v>
      </c>
      <c r="O62" s="222">
        <f t="shared" si="3"/>
        <v>797</v>
      </c>
      <c r="P62" s="222">
        <f t="shared" si="3"/>
        <v>798</v>
      </c>
      <c r="Q62" s="222">
        <f t="shared" si="3"/>
        <v>308</v>
      </c>
      <c r="R62" s="222">
        <f t="shared" si="3"/>
        <v>309</v>
      </c>
      <c r="S62" s="222">
        <f t="shared" si="3"/>
        <v>312</v>
      </c>
      <c r="T62" s="222" t="str">
        <f t="shared" si="3"/>
        <v>NT</v>
      </c>
      <c r="U62" s="324" t="str">
        <f>'VO2 Raw '!U62</f>
        <v>Average</v>
      </c>
      <c r="V62" s="298"/>
      <c r="W62" s="216"/>
      <c r="X62" s="216"/>
      <c r="Y62" s="216"/>
      <c r="Z62" s="216"/>
      <c r="AA62" s="216"/>
      <c r="AB62" s="216"/>
      <c r="AC62" s="216"/>
      <c r="AD62" s="216"/>
      <c r="AE62" s="216"/>
      <c r="AF62" s="216"/>
      <c r="AG62" s="209"/>
      <c r="AH62" s="209"/>
      <c r="AI62" s="209"/>
      <c r="AJ62" s="209"/>
      <c r="AK62" s="209"/>
      <c r="AL62" s="209"/>
      <c r="AM62" s="209"/>
      <c r="AN62" s="209"/>
      <c r="AO62" s="209"/>
      <c r="AP62" s="209"/>
      <c r="AQ62" s="209"/>
      <c r="AR62" s="69"/>
    </row>
    <row r="63" spans="1:44">
      <c r="A63" s="223">
        <v>43723</v>
      </c>
      <c r="B63" s="224">
        <v>0.71002314814814815</v>
      </c>
      <c r="C63" s="408">
        <v>483</v>
      </c>
      <c r="D63" s="226">
        <v>6</v>
      </c>
      <c r="E63" s="226">
        <v>32</v>
      </c>
      <c r="F63" s="226">
        <v>0</v>
      </c>
      <c r="G63" s="226">
        <v>8</v>
      </c>
      <c r="H63" s="226">
        <v>265</v>
      </c>
      <c r="I63" s="226">
        <v>52</v>
      </c>
      <c r="J63" s="226">
        <v>483</v>
      </c>
      <c r="K63" s="226">
        <v>0</v>
      </c>
      <c r="L63" s="227">
        <f>SUM(C63:C65)</f>
        <v>1131</v>
      </c>
      <c r="M63" s="228">
        <f>SUM(D63:D65)</f>
        <v>711</v>
      </c>
      <c r="N63" s="228">
        <f>SUM(E63:E65)</f>
        <v>647</v>
      </c>
      <c r="O63" s="228">
        <f>SUM(F63:F65)</f>
        <v>9</v>
      </c>
      <c r="P63" s="228">
        <f>SUM(G63:G65)</f>
        <v>196</v>
      </c>
      <c r="Q63" s="228">
        <f t="shared" ref="Q63:T63" si="4">SUM(H63:H65)</f>
        <v>314</v>
      </c>
      <c r="R63" s="228">
        <f t="shared" si="4"/>
        <v>309</v>
      </c>
      <c r="S63" s="228">
        <f t="shared" si="4"/>
        <v>483</v>
      </c>
      <c r="T63" s="228">
        <f t="shared" si="4"/>
        <v>37</v>
      </c>
      <c r="U63" s="229">
        <f>AVERAGE(L63:T63)</f>
        <v>426.33333333333331</v>
      </c>
      <c r="V63" s="409"/>
      <c r="W63" s="230"/>
      <c r="X63" s="230"/>
      <c r="Y63" s="230"/>
      <c r="Z63" s="230"/>
      <c r="AA63" s="230"/>
      <c r="AB63" s="230"/>
      <c r="AC63" s="230"/>
      <c r="AD63" s="230"/>
      <c r="AE63" s="230"/>
      <c r="AF63" s="230"/>
      <c r="AG63" s="92"/>
      <c r="AH63" s="92"/>
      <c r="AI63" s="92"/>
      <c r="AJ63" s="92"/>
      <c r="AK63" s="92"/>
      <c r="AL63" s="92"/>
      <c r="AM63" s="92"/>
      <c r="AN63" s="92"/>
      <c r="AO63" s="92"/>
      <c r="AP63" s="92"/>
      <c r="AQ63" s="92"/>
      <c r="AR63" s="231"/>
    </row>
    <row r="64" spans="1:44">
      <c r="A64" s="223">
        <v>43723</v>
      </c>
      <c r="B64" s="224">
        <v>0.72391203703703699</v>
      </c>
      <c r="C64" s="408">
        <v>92</v>
      </c>
      <c r="D64" s="226">
        <v>138</v>
      </c>
      <c r="E64" s="226">
        <v>361</v>
      </c>
      <c r="F64" s="226">
        <v>9</v>
      </c>
      <c r="G64" s="226">
        <v>185</v>
      </c>
      <c r="H64" s="226">
        <v>49</v>
      </c>
      <c r="I64" s="226">
        <v>102</v>
      </c>
      <c r="J64" s="226">
        <v>0</v>
      </c>
      <c r="K64" s="226">
        <v>0</v>
      </c>
      <c r="L64" s="107"/>
      <c r="M64" s="160"/>
      <c r="N64" s="160"/>
      <c r="O64" s="160"/>
      <c r="P64" s="160"/>
      <c r="Q64" s="160"/>
      <c r="R64" s="160"/>
      <c r="S64" s="160"/>
      <c r="T64" s="160"/>
      <c r="U64" s="232">
        <f>STDEV(L63:T63)/SQRT(COUNT(L63:T63))</f>
        <v>119.87736789458357</v>
      </c>
      <c r="V64" s="409"/>
      <c r="W64" s="230"/>
      <c r="X64" s="230"/>
      <c r="Y64" s="230"/>
      <c r="Z64" s="230"/>
      <c r="AA64" s="230"/>
      <c r="AB64" s="230"/>
      <c r="AC64" s="230"/>
      <c r="AD64" s="230"/>
      <c r="AE64" s="230"/>
      <c r="AF64" s="230"/>
      <c r="AG64" s="92"/>
      <c r="AH64" s="92"/>
      <c r="AI64" s="92"/>
      <c r="AJ64" s="92"/>
      <c r="AK64" s="92"/>
      <c r="AL64" s="92"/>
      <c r="AM64" s="92"/>
      <c r="AN64" s="92"/>
      <c r="AO64" s="92"/>
      <c r="AP64" s="92"/>
      <c r="AQ64" s="92"/>
      <c r="AR64" s="231"/>
    </row>
    <row r="65" spans="1:44">
      <c r="A65" s="223">
        <v>43723</v>
      </c>
      <c r="B65" s="224">
        <v>0.73780092592592605</v>
      </c>
      <c r="C65" s="408">
        <v>556</v>
      </c>
      <c r="D65" s="226">
        <v>567</v>
      </c>
      <c r="E65" s="226">
        <v>254</v>
      </c>
      <c r="F65" s="226">
        <v>0</v>
      </c>
      <c r="G65" s="226">
        <v>3</v>
      </c>
      <c r="H65" s="226">
        <v>0</v>
      </c>
      <c r="I65" s="226">
        <v>155</v>
      </c>
      <c r="J65" s="226">
        <v>0</v>
      </c>
      <c r="K65" s="226">
        <v>37</v>
      </c>
      <c r="L65" s="107"/>
      <c r="M65" s="160"/>
      <c r="N65" s="160"/>
      <c r="O65" s="160"/>
      <c r="P65" s="160"/>
      <c r="Q65" s="160"/>
      <c r="R65" s="160"/>
      <c r="S65" s="160"/>
      <c r="T65" s="160"/>
      <c r="U65" s="232"/>
      <c r="V65" s="409"/>
      <c r="W65" s="230"/>
      <c r="X65" s="230"/>
      <c r="Y65" s="230"/>
      <c r="Z65" s="230"/>
      <c r="AA65" s="230"/>
      <c r="AB65" s="230"/>
      <c r="AC65" s="230"/>
      <c r="AD65" s="230"/>
      <c r="AE65" s="230"/>
      <c r="AF65" s="230"/>
      <c r="AG65" s="92"/>
      <c r="AH65" s="92"/>
      <c r="AI65" s="92"/>
      <c r="AJ65" s="92"/>
      <c r="AK65" s="92"/>
      <c r="AL65" s="92"/>
      <c r="AM65" s="92"/>
      <c r="AN65" s="92"/>
      <c r="AO65" s="92"/>
      <c r="AP65" s="92"/>
      <c r="AQ65" s="92"/>
      <c r="AR65" s="231"/>
    </row>
    <row r="66" spans="1:44">
      <c r="A66" s="233">
        <v>43723</v>
      </c>
      <c r="B66" s="234">
        <v>0.751689814814815</v>
      </c>
      <c r="C66" s="408">
        <v>15</v>
      </c>
      <c r="D66" s="226">
        <v>2</v>
      </c>
      <c r="E66" s="226">
        <v>0</v>
      </c>
      <c r="F66" s="226">
        <v>89</v>
      </c>
      <c r="G66" s="226">
        <v>181</v>
      </c>
      <c r="H66" s="226">
        <v>0</v>
      </c>
      <c r="I66" s="226">
        <v>0</v>
      </c>
      <c r="J66" s="226">
        <v>0</v>
      </c>
      <c r="K66" s="226">
        <v>128</v>
      </c>
      <c r="L66" s="107">
        <f>SUM(C66:C68)</f>
        <v>32</v>
      </c>
      <c r="M66" s="160">
        <f>SUM(D66:D68)</f>
        <v>2</v>
      </c>
      <c r="N66" s="160">
        <f>SUM(E66:E68)</f>
        <v>739</v>
      </c>
      <c r="O66" s="160">
        <f>SUM(F66:F68)</f>
        <v>111</v>
      </c>
      <c r="P66" s="160">
        <f>SUM(G66:G68)</f>
        <v>508</v>
      </c>
      <c r="Q66" s="160">
        <f t="shared" ref="Q66:T66" si="5">SUM(H66:H68)</f>
        <v>414</v>
      </c>
      <c r="R66" s="160">
        <f t="shared" si="5"/>
        <v>10</v>
      </c>
      <c r="S66" s="160">
        <f t="shared" si="5"/>
        <v>1803</v>
      </c>
      <c r="T66" s="160">
        <f t="shared" si="5"/>
        <v>131</v>
      </c>
      <c r="U66" s="232">
        <f>AVERAGE(L66:T66)</f>
        <v>416.66666666666669</v>
      </c>
      <c r="V66" s="409"/>
      <c r="W66" s="230"/>
      <c r="X66" s="230"/>
      <c r="Y66" s="230"/>
      <c r="Z66" s="230"/>
      <c r="AA66" s="230"/>
      <c r="AB66" s="230"/>
      <c r="AC66" s="230"/>
      <c r="AD66" s="230"/>
      <c r="AE66" s="230"/>
      <c r="AF66" s="230"/>
      <c r="AG66" s="92"/>
      <c r="AH66" s="92"/>
      <c r="AI66" s="92"/>
      <c r="AJ66" s="92"/>
      <c r="AK66" s="92"/>
      <c r="AL66" s="92"/>
      <c r="AM66" s="92"/>
      <c r="AN66" s="92"/>
      <c r="AO66" s="92"/>
      <c r="AP66" s="92"/>
      <c r="AQ66" s="92"/>
      <c r="AR66" s="231"/>
    </row>
    <row r="67" spans="1:44">
      <c r="A67" s="233">
        <v>43723</v>
      </c>
      <c r="B67" s="234">
        <v>0.76557870370370396</v>
      </c>
      <c r="C67" s="408">
        <v>4</v>
      </c>
      <c r="D67" s="226">
        <v>0</v>
      </c>
      <c r="E67" s="226">
        <v>54</v>
      </c>
      <c r="F67" s="226">
        <v>3</v>
      </c>
      <c r="G67" s="226">
        <v>63</v>
      </c>
      <c r="H67" s="226">
        <v>385</v>
      </c>
      <c r="I67" s="226">
        <v>1</v>
      </c>
      <c r="J67" s="226">
        <v>291</v>
      </c>
      <c r="K67" s="226">
        <v>3</v>
      </c>
      <c r="L67" s="107"/>
      <c r="M67" s="160"/>
      <c r="N67" s="160"/>
      <c r="O67" s="160"/>
      <c r="P67" s="160"/>
      <c r="Q67" s="160"/>
      <c r="R67" s="160"/>
      <c r="S67" s="160"/>
      <c r="T67" s="160"/>
      <c r="U67" s="232">
        <f>STDEV(L66:T66)/SQRT(COUNT(L66:T66))</f>
        <v>193.4518315010512</v>
      </c>
      <c r="V67" s="409"/>
      <c r="W67" s="230"/>
      <c r="X67" s="230"/>
      <c r="Y67" s="230"/>
      <c r="Z67" s="230"/>
      <c r="AA67" s="230"/>
      <c r="AB67" s="230"/>
      <c r="AC67" s="230"/>
      <c r="AD67" s="230"/>
      <c r="AE67" s="230"/>
      <c r="AF67" s="230"/>
      <c r="AG67" s="92"/>
      <c r="AH67" s="92"/>
      <c r="AI67" s="92"/>
      <c r="AJ67" s="92"/>
      <c r="AK67" s="92"/>
      <c r="AL67" s="92"/>
      <c r="AM67" s="92"/>
      <c r="AN67" s="92"/>
      <c r="AO67" s="92"/>
      <c r="AP67" s="92"/>
      <c r="AQ67" s="92"/>
      <c r="AR67" s="231"/>
    </row>
    <row r="68" spans="1:44">
      <c r="A68" s="233">
        <v>43723</v>
      </c>
      <c r="B68" s="234">
        <v>0.77946759259259202</v>
      </c>
      <c r="C68" s="408">
        <v>13</v>
      </c>
      <c r="D68" s="226">
        <v>0</v>
      </c>
      <c r="E68" s="226">
        <v>685</v>
      </c>
      <c r="F68" s="226">
        <v>19</v>
      </c>
      <c r="G68" s="226">
        <v>264</v>
      </c>
      <c r="H68" s="226">
        <v>29</v>
      </c>
      <c r="I68" s="226">
        <v>9</v>
      </c>
      <c r="J68" s="226">
        <v>1512</v>
      </c>
      <c r="K68" s="226">
        <v>0</v>
      </c>
      <c r="L68" s="107"/>
      <c r="M68" s="160"/>
      <c r="N68" s="160"/>
      <c r="O68" s="160"/>
      <c r="P68" s="160"/>
      <c r="Q68" s="160"/>
      <c r="R68" s="160"/>
      <c r="S68" s="160"/>
      <c r="T68" s="160"/>
      <c r="U68" s="232"/>
      <c r="V68" s="409"/>
      <c r="W68" s="230"/>
      <c r="X68" s="230"/>
      <c r="Y68" s="230"/>
      <c r="Z68" s="230"/>
      <c r="AA68" s="230"/>
      <c r="AB68" s="230"/>
      <c r="AC68" s="230"/>
      <c r="AD68" s="230"/>
      <c r="AE68" s="230"/>
      <c r="AF68" s="230"/>
      <c r="AG68" s="92"/>
      <c r="AH68" s="92"/>
      <c r="AI68" s="92"/>
      <c r="AJ68" s="92"/>
      <c r="AK68" s="92"/>
      <c r="AL68" s="92"/>
      <c r="AM68" s="92"/>
      <c r="AN68" s="92"/>
      <c r="AO68" s="92"/>
      <c r="AP68" s="92"/>
      <c r="AQ68" s="92"/>
      <c r="AR68" s="231"/>
    </row>
    <row r="69" spans="1:44">
      <c r="A69" s="233">
        <v>43723</v>
      </c>
      <c r="B69" s="234">
        <v>0.79335648148148097</v>
      </c>
      <c r="C69" s="408">
        <v>6</v>
      </c>
      <c r="D69" s="226">
        <v>136</v>
      </c>
      <c r="E69" s="226">
        <v>2</v>
      </c>
      <c r="F69" s="226">
        <v>143</v>
      </c>
      <c r="G69" s="226">
        <v>75</v>
      </c>
      <c r="H69" s="226">
        <v>78</v>
      </c>
      <c r="I69" s="226">
        <v>66</v>
      </c>
      <c r="J69" s="226">
        <v>1353</v>
      </c>
      <c r="K69" s="226">
        <v>45</v>
      </c>
      <c r="L69" s="107">
        <f>SUM(C69:C71)</f>
        <v>791</v>
      </c>
      <c r="M69" s="160">
        <f>SUM(D69:D71)</f>
        <v>848</v>
      </c>
      <c r="N69" s="160">
        <f>SUM(E69:E71)</f>
        <v>831</v>
      </c>
      <c r="O69" s="160">
        <f>SUM(F69:F71)</f>
        <v>786</v>
      </c>
      <c r="P69" s="160">
        <f>SUM(G69:G71)</f>
        <v>1405</v>
      </c>
      <c r="Q69" s="160">
        <f t="shared" ref="Q69:T69" si="6">SUM(H69:H71)</f>
        <v>1151</v>
      </c>
      <c r="R69" s="160">
        <f t="shared" si="6"/>
        <v>118</v>
      </c>
      <c r="S69" s="160">
        <f t="shared" si="6"/>
        <v>4038</v>
      </c>
      <c r="T69" s="160">
        <f t="shared" si="6"/>
        <v>211</v>
      </c>
      <c r="U69" s="232">
        <f>AVERAGE(L69:T69)</f>
        <v>1131</v>
      </c>
      <c r="V69" s="409"/>
      <c r="W69" s="230"/>
      <c r="X69" s="230"/>
      <c r="Y69" s="230"/>
      <c r="Z69" s="230"/>
      <c r="AA69" s="230"/>
      <c r="AB69" s="230"/>
      <c r="AC69" s="230"/>
      <c r="AD69" s="230"/>
      <c r="AE69" s="230"/>
      <c r="AF69" s="230"/>
      <c r="AG69" s="92"/>
      <c r="AH69" s="92"/>
      <c r="AI69" s="92"/>
      <c r="AJ69" s="92"/>
      <c r="AK69" s="92"/>
      <c r="AL69" s="92"/>
      <c r="AM69" s="92"/>
      <c r="AN69" s="92"/>
      <c r="AO69" s="92"/>
      <c r="AP69" s="92"/>
      <c r="AQ69" s="92"/>
      <c r="AR69" s="231"/>
    </row>
    <row r="70" spans="1:44">
      <c r="A70" s="233">
        <v>43723</v>
      </c>
      <c r="B70" s="234">
        <v>0.80724537037037003</v>
      </c>
      <c r="C70" s="408">
        <v>311</v>
      </c>
      <c r="D70" s="226">
        <v>374</v>
      </c>
      <c r="E70" s="226">
        <v>240</v>
      </c>
      <c r="F70" s="226">
        <v>254</v>
      </c>
      <c r="G70" s="226">
        <v>404</v>
      </c>
      <c r="H70" s="226">
        <v>544</v>
      </c>
      <c r="I70" s="226">
        <v>31</v>
      </c>
      <c r="J70" s="226">
        <v>1535</v>
      </c>
      <c r="K70" s="226">
        <v>0</v>
      </c>
      <c r="L70" s="107"/>
      <c r="M70" s="160"/>
      <c r="N70" s="160"/>
      <c r="O70" s="160"/>
      <c r="P70" s="160"/>
      <c r="Q70" s="160"/>
      <c r="R70" s="160"/>
      <c r="S70" s="160"/>
      <c r="T70" s="160"/>
      <c r="U70" s="232">
        <f>STDEV(L69:T69)/SQRT(COUNT(L69:T69))</f>
        <v>387.35943687140667</v>
      </c>
      <c r="V70" s="409"/>
      <c r="W70" s="230"/>
      <c r="X70" s="230"/>
      <c r="Y70" s="230"/>
      <c r="Z70" s="230"/>
      <c r="AA70" s="230"/>
      <c r="AB70" s="230"/>
      <c r="AC70" s="230"/>
      <c r="AD70" s="230"/>
      <c r="AE70" s="230"/>
      <c r="AF70" s="230"/>
      <c r="AG70" s="92"/>
      <c r="AH70" s="92"/>
      <c r="AI70" s="92"/>
      <c r="AJ70" s="92"/>
      <c r="AK70" s="92"/>
      <c r="AL70" s="92"/>
      <c r="AM70" s="92"/>
      <c r="AN70" s="92"/>
      <c r="AO70" s="92"/>
      <c r="AP70" s="92"/>
      <c r="AQ70" s="92"/>
      <c r="AR70" s="231"/>
    </row>
    <row r="71" spans="1:44">
      <c r="A71" s="233">
        <v>43723</v>
      </c>
      <c r="B71" s="234">
        <v>0.82113425925925898</v>
      </c>
      <c r="C71" s="408">
        <v>474</v>
      </c>
      <c r="D71" s="226">
        <v>338</v>
      </c>
      <c r="E71" s="226">
        <v>589</v>
      </c>
      <c r="F71" s="226">
        <v>389</v>
      </c>
      <c r="G71" s="226">
        <v>926</v>
      </c>
      <c r="H71" s="226">
        <v>529</v>
      </c>
      <c r="I71" s="226">
        <v>21</v>
      </c>
      <c r="J71" s="226">
        <v>1150</v>
      </c>
      <c r="K71" s="226">
        <v>166</v>
      </c>
      <c r="L71" s="107"/>
      <c r="M71" s="160"/>
      <c r="N71" s="160"/>
      <c r="O71" s="160"/>
      <c r="P71" s="160"/>
      <c r="Q71" s="160"/>
      <c r="R71" s="160"/>
      <c r="S71" s="160"/>
      <c r="T71" s="160"/>
      <c r="U71" s="232"/>
      <c r="V71" s="409"/>
      <c r="W71" s="230"/>
      <c r="X71" s="230"/>
      <c r="Y71" s="230"/>
      <c r="Z71" s="230"/>
      <c r="AA71" s="230"/>
      <c r="AB71" s="230"/>
      <c r="AC71" s="230"/>
      <c r="AD71" s="230"/>
      <c r="AE71" s="230"/>
      <c r="AF71" s="230"/>
      <c r="AG71" s="92"/>
      <c r="AH71" s="92"/>
      <c r="AI71" s="92"/>
      <c r="AJ71" s="92"/>
      <c r="AK71" s="92"/>
      <c r="AL71" s="92"/>
      <c r="AM71" s="92"/>
      <c r="AN71" s="92"/>
      <c r="AO71" s="92"/>
      <c r="AP71" s="92"/>
      <c r="AQ71" s="92"/>
      <c r="AR71" s="231"/>
    </row>
    <row r="72" spans="1:44">
      <c r="A72" s="233">
        <v>43723</v>
      </c>
      <c r="B72" s="234">
        <v>0.83502314814814804</v>
      </c>
      <c r="C72" s="408">
        <v>853</v>
      </c>
      <c r="D72" s="226">
        <v>394</v>
      </c>
      <c r="E72" s="226">
        <v>326</v>
      </c>
      <c r="F72" s="226">
        <v>265</v>
      </c>
      <c r="G72" s="226">
        <v>330</v>
      </c>
      <c r="H72" s="226">
        <v>704</v>
      </c>
      <c r="I72" s="226">
        <v>202</v>
      </c>
      <c r="J72" s="226">
        <v>850</v>
      </c>
      <c r="K72" s="226">
        <v>884</v>
      </c>
      <c r="L72" s="107">
        <f>SUM(C72:C74)</f>
        <v>2341</v>
      </c>
      <c r="M72" s="160">
        <f>SUM(D72:D74)</f>
        <v>1178</v>
      </c>
      <c r="N72" s="160">
        <f>SUM(E72:E74)</f>
        <v>1374</v>
      </c>
      <c r="O72" s="160">
        <f>SUM(F72:F74)</f>
        <v>1041</v>
      </c>
      <c r="P72" s="160">
        <f>SUM(G72:G74)</f>
        <v>666</v>
      </c>
      <c r="Q72" s="160">
        <f t="shared" ref="Q72:T72" si="7">SUM(H72:H74)</f>
        <v>720</v>
      </c>
      <c r="R72" s="160">
        <f t="shared" si="7"/>
        <v>1041</v>
      </c>
      <c r="S72" s="160">
        <f t="shared" si="7"/>
        <v>2145</v>
      </c>
      <c r="T72" s="160">
        <f t="shared" si="7"/>
        <v>1997</v>
      </c>
      <c r="U72" s="232">
        <f>AVERAGE(L72:T72)</f>
        <v>1389.2222222222222</v>
      </c>
      <c r="V72" s="409"/>
      <c r="W72" s="230"/>
      <c r="X72" s="230"/>
      <c r="Y72" s="230"/>
      <c r="Z72" s="230"/>
      <c r="AA72" s="230"/>
      <c r="AB72" s="230"/>
      <c r="AC72" s="230"/>
      <c r="AD72" s="230"/>
      <c r="AE72" s="230"/>
      <c r="AF72" s="230"/>
      <c r="AG72" s="92"/>
      <c r="AH72" s="92"/>
      <c r="AI72" s="92"/>
      <c r="AJ72" s="92"/>
      <c r="AK72" s="92"/>
      <c r="AL72" s="92"/>
      <c r="AM72" s="92"/>
      <c r="AN72" s="92"/>
      <c r="AO72" s="92"/>
      <c r="AP72" s="92"/>
      <c r="AQ72" s="92"/>
      <c r="AR72" s="231"/>
    </row>
    <row r="73" spans="1:44">
      <c r="A73" s="233">
        <v>43723</v>
      </c>
      <c r="B73" s="234">
        <v>0.84891203703703599</v>
      </c>
      <c r="C73" s="408">
        <v>699</v>
      </c>
      <c r="D73" s="226">
        <v>632</v>
      </c>
      <c r="E73" s="226">
        <v>688</v>
      </c>
      <c r="F73" s="226">
        <v>383</v>
      </c>
      <c r="G73" s="226">
        <v>224</v>
      </c>
      <c r="H73" s="226">
        <v>16</v>
      </c>
      <c r="I73" s="226">
        <v>540</v>
      </c>
      <c r="J73" s="226">
        <v>683</v>
      </c>
      <c r="K73" s="226">
        <v>807</v>
      </c>
      <c r="L73" s="107"/>
      <c r="M73" s="160"/>
      <c r="N73" s="160"/>
      <c r="O73" s="160"/>
      <c r="P73" s="160"/>
      <c r="Q73" s="160"/>
      <c r="R73" s="160"/>
      <c r="S73" s="160"/>
      <c r="T73" s="160"/>
      <c r="U73" s="232">
        <f>STDEV(L72:T72)/SQRT(COUNT(L72:T72))</f>
        <v>207.65715452919144</v>
      </c>
      <c r="V73" s="409"/>
      <c r="W73" s="230"/>
      <c r="X73" s="230"/>
      <c r="Y73" s="230"/>
      <c r="Z73" s="230"/>
      <c r="AA73" s="230"/>
      <c r="AB73" s="230"/>
      <c r="AC73" s="230"/>
      <c r="AD73" s="230"/>
      <c r="AE73" s="230"/>
      <c r="AF73" s="230"/>
      <c r="AG73" s="92"/>
      <c r="AH73" s="92"/>
      <c r="AI73" s="92"/>
      <c r="AJ73" s="92"/>
      <c r="AK73" s="92"/>
      <c r="AL73" s="92"/>
      <c r="AM73" s="92"/>
      <c r="AN73" s="92"/>
      <c r="AO73" s="92"/>
      <c r="AP73" s="92"/>
      <c r="AQ73" s="92"/>
      <c r="AR73" s="231"/>
    </row>
    <row r="74" spans="1:44">
      <c r="A74" s="233">
        <v>43723</v>
      </c>
      <c r="B74" s="234">
        <v>0.86280092592592506</v>
      </c>
      <c r="C74" s="408">
        <v>789</v>
      </c>
      <c r="D74" s="226">
        <v>152</v>
      </c>
      <c r="E74" s="226">
        <v>360</v>
      </c>
      <c r="F74" s="226">
        <v>393</v>
      </c>
      <c r="G74" s="226">
        <v>112</v>
      </c>
      <c r="H74" s="226">
        <v>0</v>
      </c>
      <c r="I74" s="226">
        <v>299</v>
      </c>
      <c r="J74" s="226">
        <v>612</v>
      </c>
      <c r="K74" s="226">
        <v>306</v>
      </c>
      <c r="L74" s="107"/>
      <c r="M74" s="160"/>
      <c r="N74" s="160"/>
      <c r="O74" s="160"/>
      <c r="P74" s="160"/>
      <c r="Q74" s="160"/>
      <c r="R74" s="160"/>
      <c r="S74" s="160"/>
      <c r="T74" s="160"/>
      <c r="U74" s="232"/>
      <c r="V74" s="409"/>
      <c r="W74" s="230"/>
      <c r="X74" s="230"/>
      <c r="Y74" s="230"/>
      <c r="Z74" s="230"/>
      <c r="AA74" s="230"/>
      <c r="AB74" s="230"/>
      <c r="AC74" s="230"/>
      <c r="AD74" s="230"/>
      <c r="AE74" s="230"/>
      <c r="AF74" s="230"/>
      <c r="AG74" s="92"/>
      <c r="AH74" s="92"/>
      <c r="AI74" s="92"/>
      <c r="AJ74" s="92"/>
      <c r="AK74" s="92"/>
      <c r="AL74" s="92"/>
      <c r="AM74" s="92"/>
      <c r="AN74" s="92"/>
      <c r="AO74" s="92"/>
      <c r="AP74" s="92"/>
      <c r="AQ74" s="92"/>
      <c r="AR74" s="231"/>
    </row>
    <row r="75" spans="1:44">
      <c r="A75" s="233">
        <v>43723</v>
      </c>
      <c r="B75" s="234">
        <v>0.87668981481481401</v>
      </c>
      <c r="C75" s="408">
        <v>621</v>
      </c>
      <c r="D75" s="226">
        <v>543</v>
      </c>
      <c r="E75" s="226">
        <v>105</v>
      </c>
      <c r="F75" s="226">
        <v>177</v>
      </c>
      <c r="G75" s="226">
        <v>22</v>
      </c>
      <c r="H75" s="226">
        <v>307</v>
      </c>
      <c r="I75" s="226">
        <v>182</v>
      </c>
      <c r="J75" s="226">
        <v>999</v>
      </c>
      <c r="K75" s="226">
        <v>670</v>
      </c>
      <c r="L75" s="107">
        <f>SUM(C75:C77)</f>
        <v>1626</v>
      </c>
      <c r="M75" s="160">
        <f>SUM(D75:D77)</f>
        <v>676</v>
      </c>
      <c r="N75" s="160">
        <f>SUM(E75:E77)</f>
        <v>1018</v>
      </c>
      <c r="O75" s="160">
        <f>SUM(F75:F77)</f>
        <v>480</v>
      </c>
      <c r="P75" s="160">
        <f>SUM(G75:G77)</f>
        <v>605</v>
      </c>
      <c r="Q75" s="160">
        <f t="shared" ref="Q75:T75" si="8">SUM(H75:H77)</f>
        <v>595</v>
      </c>
      <c r="R75" s="160">
        <f t="shared" si="8"/>
        <v>375</v>
      </c>
      <c r="S75" s="160">
        <f t="shared" si="8"/>
        <v>1254</v>
      </c>
      <c r="T75" s="160">
        <f t="shared" si="8"/>
        <v>1188</v>
      </c>
      <c r="U75" s="232">
        <f>AVERAGE(L75:T75)</f>
        <v>868.55555555555554</v>
      </c>
      <c r="V75" s="409"/>
      <c r="W75" s="230"/>
      <c r="X75" s="230"/>
      <c r="Y75" s="230"/>
      <c r="Z75" s="230"/>
      <c r="AA75" s="230"/>
      <c r="AB75" s="230"/>
      <c r="AC75" s="230"/>
      <c r="AD75" s="230"/>
      <c r="AE75" s="230"/>
      <c r="AF75" s="230"/>
      <c r="AG75" s="92"/>
      <c r="AH75" s="92"/>
      <c r="AI75" s="92"/>
      <c r="AJ75" s="92"/>
      <c r="AK75" s="92"/>
      <c r="AL75" s="92"/>
      <c r="AM75" s="92"/>
      <c r="AN75" s="92"/>
      <c r="AO75" s="92"/>
      <c r="AP75" s="92"/>
      <c r="AQ75" s="92"/>
      <c r="AR75" s="231"/>
    </row>
    <row r="76" spans="1:44">
      <c r="A76" s="233">
        <v>43723</v>
      </c>
      <c r="B76" s="234">
        <v>0.89057870370370373</v>
      </c>
      <c r="C76" s="408">
        <v>654</v>
      </c>
      <c r="D76" s="226">
        <v>114</v>
      </c>
      <c r="E76" s="226">
        <v>41</v>
      </c>
      <c r="F76" s="226">
        <v>272</v>
      </c>
      <c r="G76" s="226">
        <v>55</v>
      </c>
      <c r="H76" s="226">
        <v>105</v>
      </c>
      <c r="I76" s="226">
        <v>176</v>
      </c>
      <c r="J76" s="226">
        <v>249</v>
      </c>
      <c r="K76" s="226">
        <v>501</v>
      </c>
      <c r="L76" s="107"/>
      <c r="M76" s="160"/>
      <c r="N76" s="160"/>
      <c r="O76" s="160"/>
      <c r="P76" s="160"/>
      <c r="Q76" s="160"/>
      <c r="R76" s="160"/>
      <c r="S76" s="160"/>
      <c r="T76" s="160"/>
      <c r="U76" s="232">
        <f>STDEV(L75:T75)/SQRT(COUNT(L75:T75))</f>
        <v>140.56494259387634</v>
      </c>
      <c r="V76" s="409"/>
      <c r="W76" s="230"/>
      <c r="X76" s="230"/>
      <c r="Y76" s="230"/>
      <c r="Z76" s="230"/>
      <c r="AA76" s="230"/>
      <c r="AB76" s="230"/>
      <c r="AC76" s="230"/>
      <c r="AD76" s="230"/>
      <c r="AE76" s="230"/>
      <c r="AF76" s="230"/>
      <c r="AG76" s="92"/>
      <c r="AH76" s="92"/>
      <c r="AI76" s="92"/>
      <c r="AJ76" s="92"/>
      <c r="AK76" s="92"/>
      <c r="AL76" s="92"/>
      <c r="AM76" s="92"/>
      <c r="AN76" s="92"/>
      <c r="AO76" s="92"/>
      <c r="AP76" s="92"/>
      <c r="AQ76" s="92"/>
      <c r="AR76" s="231"/>
    </row>
    <row r="77" spans="1:44">
      <c r="A77" s="233">
        <v>43723</v>
      </c>
      <c r="B77" s="234">
        <v>0.90446759259259202</v>
      </c>
      <c r="C77" s="408">
        <v>351</v>
      </c>
      <c r="D77" s="226">
        <v>19</v>
      </c>
      <c r="E77" s="226">
        <v>872</v>
      </c>
      <c r="F77" s="226">
        <v>31</v>
      </c>
      <c r="G77" s="226">
        <v>528</v>
      </c>
      <c r="H77" s="226">
        <v>183</v>
      </c>
      <c r="I77" s="226">
        <v>17</v>
      </c>
      <c r="J77" s="226">
        <v>6</v>
      </c>
      <c r="K77" s="226">
        <v>17</v>
      </c>
      <c r="L77" s="107"/>
      <c r="M77" s="160"/>
      <c r="N77" s="160"/>
      <c r="O77" s="160"/>
      <c r="P77" s="160"/>
      <c r="Q77" s="160"/>
      <c r="R77" s="160"/>
      <c r="S77" s="160"/>
      <c r="T77" s="160"/>
      <c r="U77" s="232"/>
      <c r="V77" s="409"/>
      <c r="W77" s="230"/>
      <c r="X77" s="230"/>
      <c r="Y77" s="230"/>
      <c r="Z77" s="230"/>
      <c r="AA77" s="230"/>
      <c r="AB77" s="230"/>
      <c r="AC77" s="230"/>
      <c r="AD77" s="230"/>
      <c r="AE77" s="230"/>
      <c r="AF77" s="230"/>
      <c r="AG77" s="92"/>
      <c r="AH77" s="92"/>
      <c r="AI77" s="92"/>
      <c r="AJ77" s="92"/>
      <c r="AK77" s="92"/>
      <c r="AL77" s="92"/>
      <c r="AM77" s="92"/>
      <c r="AN77" s="92"/>
      <c r="AO77" s="92"/>
      <c r="AP77" s="92"/>
      <c r="AQ77" s="92"/>
      <c r="AR77" s="231"/>
    </row>
    <row r="78" spans="1:44">
      <c r="A78" s="233">
        <v>43723</v>
      </c>
      <c r="B78" s="234">
        <v>0.91835648148148097</v>
      </c>
      <c r="C78" s="408">
        <v>203</v>
      </c>
      <c r="D78" s="226">
        <v>440</v>
      </c>
      <c r="E78" s="226">
        <v>848</v>
      </c>
      <c r="F78" s="226">
        <v>74</v>
      </c>
      <c r="G78" s="226">
        <v>449</v>
      </c>
      <c r="H78" s="226">
        <v>90</v>
      </c>
      <c r="I78" s="226">
        <v>0</v>
      </c>
      <c r="J78" s="226">
        <v>499</v>
      </c>
      <c r="K78" s="226">
        <v>287</v>
      </c>
      <c r="L78" s="107">
        <f t="shared" ref="L78:T78" si="9">SUM(C78:C80)</f>
        <v>398</v>
      </c>
      <c r="M78" s="160">
        <f t="shared" si="9"/>
        <v>1162</v>
      </c>
      <c r="N78" s="160">
        <f t="shared" si="9"/>
        <v>2107</v>
      </c>
      <c r="O78" s="160">
        <f t="shared" si="9"/>
        <v>123</v>
      </c>
      <c r="P78" s="160">
        <f t="shared" si="9"/>
        <v>583</v>
      </c>
      <c r="Q78" s="160">
        <f t="shared" si="9"/>
        <v>144</v>
      </c>
      <c r="R78" s="160">
        <f t="shared" si="9"/>
        <v>516</v>
      </c>
      <c r="S78" s="160">
        <f t="shared" si="9"/>
        <v>1228</v>
      </c>
      <c r="T78" s="160">
        <f t="shared" si="9"/>
        <v>3877</v>
      </c>
      <c r="U78" s="232">
        <f>AVERAGE(L78:T78)</f>
        <v>1126.4444444444443</v>
      </c>
      <c r="V78" s="409"/>
      <c r="W78" s="230"/>
      <c r="X78" s="230"/>
      <c r="Y78" s="230"/>
      <c r="Z78" s="230"/>
      <c r="AA78" s="230"/>
      <c r="AB78" s="230"/>
      <c r="AC78" s="230"/>
      <c r="AD78" s="230"/>
      <c r="AE78" s="230"/>
      <c r="AF78" s="230"/>
      <c r="AG78" s="92"/>
      <c r="AH78" s="92"/>
      <c r="AI78" s="92"/>
      <c r="AJ78" s="92"/>
      <c r="AK78" s="92"/>
      <c r="AL78" s="92"/>
      <c r="AM78" s="92"/>
      <c r="AN78" s="92"/>
      <c r="AO78" s="92"/>
      <c r="AP78" s="92"/>
      <c r="AQ78" s="92"/>
      <c r="AR78" s="231"/>
    </row>
    <row r="79" spans="1:44">
      <c r="A79" s="233">
        <v>43723</v>
      </c>
      <c r="B79" s="234">
        <v>0.93224537037036903</v>
      </c>
      <c r="C79" s="408">
        <v>141</v>
      </c>
      <c r="D79" s="226">
        <v>528</v>
      </c>
      <c r="E79" s="226">
        <v>25</v>
      </c>
      <c r="F79" s="226">
        <v>35</v>
      </c>
      <c r="G79" s="226">
        <v>104</v>
      </c>
      <c r="H79" s="226">
        <v>54</v>
      </c>
      <c r="I79" s="226">
        <v>131</v>
      </c>
      <c r="J79" s="226">
        <v>529</v>
      </c>
      <c r="K79" s="226">
        <v>2022</v>
      </c>
      <c r="L79" s="107"/>
      <c r="M79" s="160"/>
      <c r="N79" s="160"/>
      <c r="O79" s="160"/>
      <c r="P79" s="160"/>
      <c r="Q79" s="160"/>
      <c r="R79" s="160"/>
      <c r="S79" s="160"/>
      <c r="T79" s="160"/>
      <c r="U79" s="232">
        <f>STDEV(L78:T78)/SQRT(COUNT(L78:T78))</f>
        <v>403.27351867460567</v>
      </c>
      <c r="V79" s="409"/>
      <c r="W79" s="230"/>
      <c r="X79" s="230"/>
      <c r="Y79" s="230"/>
      <c r="Z79" s="230"/>
      <c r="AA79" s="230"/>
      <c r="AB79" s="230"/>
      <c r="AC79" s="230"/>
      <c r="AD79" s="230"/>
      <c r="AE79" s="230"/>
      <c r="AF79" s="230"/>
      <c r="AG79" s="92"/>
      <c r="AH79" s="92"/>
      <c r="AI79" s="92"/>
      <c r="AJ79" s="92"/>
      <c r="AK79" s="92"/>
      <c r="AL79" s="92"/>
      <c r="AM79" s="92"/>
      <c r="AN79" s="92"/>
      <c r="AO79" s="92"/>
      <c r="AP79" s="92"/>
      <c r="AQ79" s="92"/>
      <c r="AR79" s="231"/>
    </row>
    <row r="80" spans="1:44">
      <c r="A80" s="233">
        <v>43723</v>
      </c>
      <c r="B80" s="234">
        <v>0.94613425925925798</v>
      </c>
      <c r="C80" s="408">
        <v>54</v>
      </c>
      <c r="D80" s="226">
        <v>194</v>
      </c>
      <c r="E80" s="226">
        <v>1234</v>
      </c>
      <c r="F80" s="226">
        <v>14</v>
      </c>
      <c r="G80" s="226">
        <v>30</v>
      </c>
      <c r="H80" s="226">
        <v>0</v>
      </c>
      <c r="I80" s="226">
        <v>385</v>
      </c>
      <c r="J80" s="226">
        <v>200</v>
      </c>
      <c r="K80" s="226">
        <v>1568</v>
      </c>
      <c r="L80" s="107"/>
      <c r="M80" s="160"/>
      <c r="N80" s="160"/>
      <c r="O80" s="160"/>
      <c r="P80" s="160"/>
      <c r="Q80" s="160"/>
      <c r="R80" s="160"/>
      <c r="S80" s="160"/>
      <c r="T80" s="160"/>
      <c r="U80" s="232"/>
      <c r="V80" s="409"/>
      <c r="W80" s="230"/>
      <c r="X80" s="230"/>
      <c r="Y80" s="230"/>
      <c r="Z80" s="230"/>
      <c r="AA80" s="230"/>
      <c r="AB80" s="230"/>
      <c r="AC80" s="230"/>
      <c r="AD80" s="230"/>
      <c r="AE80" s="230"/>
      <c r="AF80" s="230"/>
      <c r="AG80" s="92"/>
      <c r="AH80" s="92"/>
      <c r="AI80" s="92"/>
      <c r="AJ80" s="92"/>
      <c r="AK80" s="92"/>
      <c r="AL80" s="92"/>
      <c r="AM80" s="92"/>
      <c r="AN80" s="92"/>
      <c r="AO80" s="92"/>
      <c r="AP80" s="92"/>
      <c r="AQ80" s="92"/>
      <c r="AR80" s="231"/>
    </row>
    <row r="81" spans="1:44">
      <c r="A81" s="233">
        <v>43723</v>
      </c>
      <c r="B81" s="234">
        <v>0.96002314814814704</v>
      </c>
      <c r="C81" s="408">
        <v>44</v>
      </c>
      <c r="D81" s="226">
        <v>261</v>
      </c>
      <c r="E81" s="226">
        <v>420</v>
      </c>
      <c r="F81" s="226">
        <v>116</v>
      </c>
      <c r="G81" s="226">
        <v>514</v>
      </c>
      <c r="H81" s="226">
        <v>261</v>
      </c>
      <c r="I81" s="226">
        <v>175</v>
      </c>
      <c r="J81" s="226">
        <v>439</v>
      </c>
      <c r="K81" s="226">
        <v>1553</v>
      </c>
      <c r="L81" s="107">
        <f t="shared" ref="L81:T81" si="10">SUM(C81:C83)</f>
        <v>439</v>
      </c>
      <c r="M81" s="160">
        <f t="shared" si="10"/>
        <v>384</v>
      </c>
      <c r="N81" s="160">
        <f t="shared" si="10"/>
        <v>1853</v>
      </c>
      <c r="O81" s="160">
        <f t="shared" si="10"/>
        <v>238</v>
      </c>
      <c r="P81" s="160">
        <f t="shared" si="10"/>
        <v>668</v>
      </c>
      <c r="Q81" s="160">
        <f t="shared" si="10"/>
        <v>589</v>
      </c>
      <c r="R81" s="160">
        <f t="shared" si="10"/>
        <v>420</v>
      </c>
      <c r="S81" s="160">
        <f t="shared" si="10"/>
        <v>1346</v>
      </c>
      <c r="T81" s="160">
        <f t="shared" si="10"/>
        <v>2224</v>
      </c>
      <c r="U81" s="232">
        <f>AVERAGE(L81:T81)</f>
        <v>906.77777777777783</v>
      </c>
      <c r="V81" s="409"/>
      <c r="W81" s="230"/>
      <c r="X81" s="230"/>
      <c r="Y81" s="230"/>
      <c r="Z81" s="230"/>
      <c r="AA81" s="230"/>
      <c r="AB81" s="230"/>
      <c r="AC81" s="230"/>
      <c r="AD81" s="230"/>
      <c r="AE81" s="230"/>
      <c r="AF81" s="230"/>
      <c r="AG81" s="92"/>
      <c r="AH81" s="92"/>
      <c r="AI81" s="92"/>
      <c r="AJ81" s="92"/>
      <c r="AK81" s="92"/>
      <c r="AL81" s="92"/>
      <c r="AM81" s="92"/>
      <c r="AN81" s="92"/>
      <c r="AO81" s="92"/>
      <c r="AP81" s="92"/>
      <c r="AQ81" s="92"/>
      <c r="AR81" s="231"/>
    </row>
    <row r="82" spans="1:44">
      <c r="A82" s="233">
        <v>43723</v>
      </c>
      <c r="B82" s="234">
        <v>0.97391203703703599</v>
      </c>
      <c r="C82" s="408">
        <v>160</v>
      </c>
      <c r="D82" s="226">
        <v>95</v>
      </c>
      <c r="E82" s="226">
        <v>743</v>
      </c>
      <c r="F82" s="226">
        <v>98</v>
      </c>
      <c r="G82" s="226">
        <v>129</v>
      </c>
      <c r="H82" s="226">
        <v>253</v>
      </c>
      <c r="I82" s="226">
        <v>92</v>
      </c>
      <c r="J82" s="226">
        <v>838</v>
      </c>
      <c r="K82" s="226">
        <v>123</v>
      </c>
      <c r="L82" s="107"/>
      <c r="M82" s="160"/>
      <c r="N82" s="160"/>
      <c r="O82" s="160"/>
      <c r="P82" s="160"/>
      <c r="Q82" s="160"/>
      <c r="R82" s="160"/>
      <c r="S82" s="160"/>
      <c r="T82" s="160"/>
      <c r="U82" s="232">
        <f>STDEV(L81:T81)/SQRT(COUNT(L81:T81))</f>
        <v>240.30228519846614</v>
      </c>
      <c r="V82" s="409"/>
      <c r="W82" s="230"/>
      <c r="X82" s="230"/>
      <c r="Y82" s="230"/>
      <c r="Z82" s="230"/>
      <c r="AA82" s="230"/>
      <c r="AB82" s="230"/>
      <c r="AC82" s="230"/>
      <c r="AD82" s="230"/>
      <c r="AE82" s="230"/>
      <c r="AF82" s="230"/>
      <c r="AG82" s="92"/>
      <c r="AH82" s="92"/>
      <c r="AI82" s="92"/>
      <c r="AJ82" s="92"/>
      <c r="AK82" s="92"/>
      <c r="AL82" s="92"/>
      <c r="AM82" s="92"/>
      <c r="AN82" s="92"/>
      <c r="AO82" s="92"/>
      <c r="AP82" s="92"/>
      <c r="AQ82" s="92"/>
      <c r="AR82" s="231"/>
    </row>
    <row r="83" spans="1:44">
      <c r="A83" s="233">
        <v>43723</v>
      </c>
      <c r="B83" s="234">
        <v>0.98780092592592506</v>
      </c>
      <c r="C83" s="408">
        <v>235</v>
      </c>
      <c r="D83" s="226">
        <v>28</v>
      </c>
      <c r="E83" s="226">
        <v>690</v>
      </c>
      <c r="F83" s="226">
        <v>24</v>
      </c>
      <c r="G83" s="226">
        <v>25</v>
      </c>
      <c r="H83" s="226">
        <v>75</v>
      </c>
      <c r="I83" s="226">
        <v>153</v>
      </c>
      <c r="J83" s="226">
        <v>69</v>
      </c>
      <c r="K83" s="226">
        <v>548</v>
      </c>
      <c r="L83" s="107"/>
      <c r="M83" s="160"/>
      <c r="N83" s="160"/>
      <c r="O83" s="160"/>
      <c r="P83" s="160"/>
      <c r="Q83" s="160"/>
      <c r="R83" s="160"/>
      <c r="S83" s="160"/>
      <c r="T83" s="160"/>
      <c r="U83" s="232"/>
      <c r="V83" s="409"/>
      <c r="W83" s="230"/>
      <c r="X83" s="230"/>
      <c r="Y83" s="230"/>
      <c r="Z83" s="230"/>
      <c r="AA83" s="230"/>
      <c r="AB83" s="230"/>
      <c r="AC83" s="230"/>
      <c r="AD83" s="230"/>
      <c r="AE83" s="230"/>
      <c r="AF83" s="230"/>
      <c r="AG83" s="92"/>
      <c r="AH83" s="92"/>
      <c r="AI83" s="92"/>
      <c r="AJ83" s="92"/>
      <c r="AK83" s="92"/>
      <c r="AL83" s="92"/>
      <c r="AM83" s="92"/>
      <c r="AN83" s="92"/>
      <c r="AO83" s="92"/>
      <c r="AP83" s="92"/>
      <c r="AQ83" s="92"/>
      <c r="AR83" s="231"/>
    </row>
    <row r="84" spans="1:44">
      <c r="A84" s="233">
        <v>43724</v>
      </c>
      <c r="B84" s="234">
        <v>1.0016898148148148</v>
      </c>
      <c r="C84" s="408">
        <v>0</v>
      </c>
      <c r="D84" s="226">
        <v>0</v>
      </c>
      <c r="E84" s="226">
        <v>0</v>
      </c>
      <c r="F84" s="226">
        <v>77</v>
      </c>
      <c r="G84" s="226">
        <v>0</v>
      </c>
      <c r="H84" s="226">
        <v>139</v>
      </c>
      <c r="I84" s="226">
        <v>286</v>
      </c>
      <c r="J84" s="226">
        <v>371</v>
      </c>
      <c r="K84" s="226">
        <v>1670</v>
      </c>
      <c r="L84" s="107">
        <f t="shared" ref="L84:T84" si="11">SUM(C84:C86)</f>
        <v>207</v>
      </c>
      <c r="M84" s="160">
        <f t="shared" si="11"/>
        <v>859</v>
      </c>
      <c r="N84" s="160">
        <f t="shared" si="11"/>
        <v>439</v>
      </c>
      <c r="O84" s="160">
        <f t="shared" si="11"/>
        <v>108</v>
      </c>
      <c r="P84" s="160">
        <f t="shared" si="11"/>
        <v>32</v>
      </c>
      <c r="Q84" s="160">
        <f t="shared" si="11"/>
        <v>139</v>
      </c>
      <c r="R84" s="160">
        <f t="shared" si="11"/>
        <v>372</v>
      </c>
      <c r="S84" s="160">
        <f t="shared" si="11"/>
        <v>1059</v>
      </c>
      <c r="T84" s="160">
        <f t="shared" si="11"/>
        <v>2486</v>
      </c>
      <c r="U84" s="232">
        <f>AVERAGE(L84:T84)</f>
        <v>633.44444444444446</v>
      </c>
      <c r="V84" s="409"/>
      <c r="W84" s="230"/>
      <c r="X84" s="230"/>
      <c r="Y84" s="230"/>
      <c r="Z84" s="230"/>
      <c r="AA84" s="230"/>
      <c r="AB84" s="230"/>
      <c r="AC84" s="230"/>
      <c r="AD84" s="230"/>
      <c r="AE84" s="230"/>
      <c r="AF84" s="230"/>
      <c r="AG84" s="92"/>
      <c r="AH84" s="92"/>
      <c r="AI84" s="92"/>
      <c r="AJ84" s="92"/>
      <c r="AK84" s="92"/>
      <c r="AL84" s="92"/>
      <c r="AM84" s="92"/>
      <c r="AN84" s="92"/>
      <c r="AO84" s="92"/>
      <c r="AP84" s="92"/>
      <c r="AQ84" s="92"/>
      <c r="AR84" s="231"/>
    </row>
    <row r="85" spans="1:44">
      <c r="A85" s="233">
        <v>43724</v>
      </c>
      <c r="B85" s="234">
        <v>1.0155787037037001</v>
      </c>
      <c r="C85" s="408">
        <v>61</v>
      </c>
      <c r="D85" s="226">
        <v>550</v>
      </c>
      <c r="E85" s="226">
        <v>10</v>
      </c>
      <c r="F85" s="226">
        <v>0</v>
      </c>
      <c r="G85" s="226">
        <v>24</v>
      </c>
      <c r="H85" s="226">
        <v>0</v>
      </c>
      <c r="I85" s="226">
        <v>85</v>
      </c>
      <c r="J85" s="226">
        <v>256</v>
      </c>
      <c r="K85" s="226">
        <v>475</v>
      </c>
      <c r="L85" s="107"/>
      <c r="M85" s="160"/>
      <c r="N85" s="160"/>
      <c r="O85" s="160"/>
      <c r="P85" s="160"/>
      <c r="Q85" s="160"/>
      <c r="R85" s="160"/>
      <c r="S85" s="160"/>
      <c r="T85" s="160"/>
      <c r="U85" s="232">
        <f>STDEV(L84:T84)/SQRT(COUNT(L84:T84))</f>
        <v>259.11854382325942</v>
      </c>
      <c r="V85" s="409"/>
      <c r="W85" s="230"/>
      <c r="X85" s="230"/>
      <c r="Y85" s="230"/>
      <c r="Z85" s="230"/>
      <c r="AA85" s="230"/>
      <c r="AB85" s="230"/>
      <c r="AC85" s="230"/>
      <c r="AD85" s="230"/>
      <c r="AE85" s="230"/>
      <c r="AF85" s="230"/>
      <c r="AG85" s="92"/>
      <c r="AH85" s="92"/>
      <c r="AI85" s="92"/>
      <c r="AJ85" s="92"/>
      <c r="AK85" s="92"/>
      <c r="AL85" s="92"/>
      <c r="AM85" s="92"/>
      <c r="AN85" s="92"/>
      <c r="AO85" s="92"/>
      <c r="AP85" s="92"/>
      <c r="AQ85" s="92"/>
      <c r="AR85" s="231"/>
    </row>
    <row r="86" spans="1:44">
      <c r="A86" s="233">
        <v>43724</v>
      </c>
      <c r="B86" s="234">
        <v>1.02946759259259</v>
      </c>
      <c r="C86" s="408">
        <v>146</v>
      </c>
      <c r="D86" s="226">
        <v>309</v>
      </c>
      <c r="E86" s="226">
        <v>429</v>
      </c>
      <c r="F86" s="226">
        <v>31</v>
      </c>
      <c r="G86" s="226">
        <v>8</v>
      </c>
      <c r="H86" s="226">
        <v>0</v>
      </c>
      <c r="I86" s="226">
        <v>1</v>
      </c>
      <c r="J86" s="226">
        <v>432</v>
      </c>
      <c r="K86" s="226">
        <v>341</v>
      </c>
      <c r="L86" s="107"/>
      <c r="M86" s="160"/>
      <c r="N86" s="160"/>
      <c r="O86" s="160"/>
      <c r="P86" s="160"/>
      <c r="Q86" s="160"/>
      <c r="R86" s="160"/>
      <c r="S86" s="160"/>
      <c r="T86" s="160"/>
      <c r="U86" s="232"/>
      <c r="V86" s="409"/>
      <c r="W86" s="230"/>
      <c r="X86" s="230"/>
      <c r="Y86" s="230"/>
      <c r="Z86" s="230"/>
      <c r="AA86" s="230"/>
      <c r="AB86" s="230"/>
      <c r="AC86" s="230"/>
      <c r="AD86" s="230"/>
      <c r="AE86" s="230"/>
      <c r="AF86" s="230"/>
      <c r="AG86" s="92"/>
      <c r="AH86" s="92"/>
      <c r="AI86" s="92"/>
      <c r="AJ86" s="92"/>
      <c r="AK86" s="92"/>
      <c r="AL86" s="92"/>
      <c r="AM86" s="92"/>
      <c r="AN86" s="92"/>
      <c r="AO86" s="92"/>
      <c r="AP86" s="92"/>
      <c r="AQ86" s="92"/>
      <c r="AR86" s="231"/>
    </row>
    <row r="87" spans="1:44">
      <c r="A87" s="233">
        <v>43724</v>
      </c>
      <c r="B87" s="234">
        <v>1.04335648148148</v>
      </c>
      <c r="C87" s="408">
        <v>133</v>
      </c>
      <c r="D87" s="226">
        <v>534</v>
      </c>
      <c r="E87" s="226">
        <v>181</v>
      </c>
      <c r="F87" s="226">
        <v>3</v>
      </c>
      <c r="G87" s="226">
        <v>80</v>
      </c>
      <c r="H87" s="226">
        <v>183</v>
      </c>
      <c r="I87" s="226">
        <v>128</v>
      </c>
      <c r="J87" s="226">
        <v>645</v>
      </c>
      <c r="K87" s="226">
        <v>218</v>
      </c>
      <c r="L87" s="107">
        <f t="shared" ref="L87:T87" si="12">SUM(C87:C89)</f>
        <v>441</v>
      </c>
      <c r="M87" s="160">
        <f t="shared" si="12"/>
        <v>1349</v>
      </c>
      <c r="N87" s="160">
        <f t="shared" si="12"/>
        <v>1082</v>
      </c>
      <c r="O87" s="160">
        <f t="shared" si="12"/>
        <v>87</v>
      </c>
      <c r="P87" s="160">
        <f t="shared" si="12"/>
        <v>163</v>
      </c>
      <c r="Q87" s="160">
        <f t="shared" si="12"/>
        <v>280</v>
      </c>
      <c r="R87" s="160">
        <f t="shared" si="12"/>
        <v>224</v>
      </c>
      <c r="S87" s="160">
        <f t="shared" si="12"/>
        <v>645</v>
      </c>
      <c r="T87" s="160">
        <f t="shared" si="12"/>
        <v>285</v>
      </c>
      <c r="U87" s="232">
        <f>AVERAGE(L87:T87)</f>
        <v>506.22222222222223</v>
      </c>
      <c r="V87" s="409"/>
      <c r="W87" s="230"/>
      <c r="X87" s="230"/>
      <c r="Y87" s="230"/>
      <c r="Z87" s="230"/>
      <c r="AA87" s="230"/>
      <c r="AB87" s="230"/>
      <c r="AC87" s="230"/>
      <c r="AD87" s="230"/>
      <c r="AE87" s="230"/>
      <c r="AF87" s="230"/>
      <c r="AG87" s="92"/>
      <c r="AH87" s="92"/>
      <c r="AI87" s="92"/>
      <c r="AJ87" s="92"/>
      <c r="AK87" s="92"/>
      <c r="AL87" s="92"/>
      <c r="AM87" s="92"/>
      <c r="AN87" s="92"/>
      <c r="AO87" s="92"/>
      <c r="AP87" s="92"/>
      <c r="AQ87" s="92"/>
      <c r="AR87" s="231"/>
    </row>
    <row r="88" spans="1:44">
      <c r="A88" s="233">
        <v>43724</v>
      </c>
      <c r="B88" s="234">
        <v>1.0572453703703699</v>
      </c>
      <c r="C88" s="408">
        <v>223</v>
      </c>
      <c r="D88" s="226">
        <v>330</v>
      </c>
      <c r="E88" s="226">
        <v>387</v>
      </c>
      <c r="F88" s="226">
        <v>35</v>
      </c>
      <c r="G88" s="226">
        <v>38</v>
      </c>
      <c r="H88" s="226">
        <v>30</v>
      </c>
      <c r="I88" s="226">
        <v>75</v>
      </c>
      <c r="J88" s="226">
        <v>0</v>
      </c>
      <c r="K88" s="226">
        <v>0</v>
      </c>
      <c r="L88" s="107"/>
      <c r="M88" s="160"/>
      <c r="N88" s="160"/>
      <c r="O88" s="160"/>
      <c r="P88" s="160"/>
      <c r="Q88" s="160"/>
      <c r="R88" s="160"/>
      <c r="S88" s="160"/>
      <c r="T88" s="160"/>
      <c r="U88" s="232">
        <f>STDEV(L87:T87)/SQRT(COUNT(L87:T87))</f>
        <v>146.18393833510058</v>
      </c>
      <c r="V88" s="409"/>
      <c r="W88" s="230"/>
      <c r="X88" s="230"/>
      <c r="Y88" s="230"/>
      <c r="Z88" s="230"/>
      <c r="AA88" s="230"/>
      <c r="AB88" s="230"/>
      <c r="AC88" s="230"/>
      <c r="AD88" s="230"/>
      <c r="AE88" s="230"/>
      <c r="AF88" s="230"/>
      <c r="AG88" s="92"/>
      <c r="AH88" s="92"/>
      <c r="AI88" s="92"/>
      <c r="AJ88" s="92"/>
      <c r="AK88" s="92"/>
      <c r="AL88" s="92"/>
      <c r="AM88" s="92"/>
      <c r="AN88" s="92"/>
      <c r="AO88" s="92"/>
      <c r="AP88" s="92"/>
      <c r="AQ88" s="92"/>
      <c r="AR88" s="231"/>
    </row>
    <row r="89" spans="1:44">
      <c r="A89" s="233">
        <v>43724</v>
      </c>
      <c r="B89" s="234">
        <v>1.0711342592592601</v>
      </c>
      <c r="C89" s="408">
        <v>85</v>
      </c>
      <c r="D89" s="226">
        <v>485</v>
      </c>
      <c r="E89" s="226">
        <v>514</v>
      </c>
      <c r="F89" s="226">
        <v>49</v>
      </c>
      <c r="G89" s="226">
        <v>45</v>
      </c>
      <c r="H89" s="226">
        <v>67</v>
      </c>
      <c r="I89" s="226">
        <v>21</v>
      </c>
      <c r="J89" s="226">
        <v>0</v>
      </c>
      <c r="K89" s="226">
        <v>67</v>
      </c>
      <c r="L89" s="107"/>
      <c r="M89" s="160"/>
      <c r="N89" s="160"/>
      <c r="O89" s="160"/>
      <c r="P89" s="160"/>
      <c r="Q89" s="160"/>
      <c r="R89" s="160"/>
      <c r="S89" s="160"/>
      <c r="T89" s="160"/>
      <c r="U89" s="232"/>
      <c r="V89" s="409"/>
      <c r="W89" s="230"/>
      <c r="X89" s="230"/>
      <c r="Y89" s="230"/>
      <c r="Z89" s="230"/>
      <c r="AA89" s="230"/>
      <c r="AB89" s="230"/>
      <c r="AC89" s="230"/>
      <c r="AD89" s="230"/>
      <c r="AE89" s="230"/>
      <c r="AF89" s="230"/>
      <c r="AG89" s="92"/>
      <c r="AH89" s="92"/>
      <c r="AI89" s="92"/>
      <c r="AJ89" s="92"/>
      <c r="AK89" s="92"/>
      <c r="AL89" s="92"/>
      <c r="AM89" s="92"/>
      <c r="AN89" s="92"/>
      <c r="AO89" s="92"/>
      <c r="AP89" s="92"/>
      <c r="AQ89" s="92"/>
      <c r="AR89" s="231"/>
    </row>
    <row r="90" spans="1:44">
      <c r="A90" s="233">
        <v>43724</v>
      </c>
      <c r="B90" s="234">
        <v>1.08502314814815</v>
      </c>
      <c r="C90" s="408">
        <v>6</v>
      </c>
      <c r="D90" s="226">
        <v>266</v>
      </c>
      <c r="E90" s="226">
        <v>276</v>
      </c>
      <c r="F90" s="226">
        <v>100</v>
      </c>
      <c r="G90" s="226">
        <v>66</v>
      </c>
      <c r="H90" s="226">
        <v>0</v>
      </c>
      <c r="I90" s="226">
        <v>0</v>
      </c>
      <c r="J90" s="226">
        <v>230</v>
      </c>
      <c r="K90" s="226">
        <v>0</v>
      </c>
      <c r="L90" s="107">
        <f t="shared" ref="L90:T90" si="13">SUM(C90:C92)</f>
        <v>36</v>
      </c>
      <c r="M90" s="160">
        <f t="shared" si="13"/>
        <v>278</v>
      </c>
      <c r="N90" s="160">
        <f t="shared" si="13"/>
        <v>630</v>
      </c>
      <c r="O90" s="160">
        <f t="shared" si="13"/>
        <v>134</v>
      </c>
      <c r="P90" s="160">
        <f t="shared" si="13"/>
        <v>456</v>
      </c>
      <c r="Q90" s="160">
        <f t="shared" si="13"/>
        <v>101</v>
      </c>
      <c r="R90" s="160">
        <f t="shared" si="13"/>
        <v>6</v>
      </c>
      <c r="S90" s="160">
        <f t="shared" si="13"/>
        <v>598</v>
      </c>
      <c r="T90" s="160">
        <f t="shared" si="13"/>
        <v>487</v>
      </c>
      <c r="U90" s="232">
        <f>AVERAGE(L90:T90)</f>
        <v>302.88888888888891</v>
      </c>
      <c r="V90" s="409"/>
      <c r="W90" s="230"/>
      <c r="X90" s="230"/>
      <c r="Y90" s="230"/>
      <c r="Z90" s="230"/>
      <c r="AA90" s="230"/>
      <c r="AB90" s="230"/>
      <c r="AC90" s="230"/>
      <c r="AD90" s="230"/>
      <c r="AE90" s="230"/>
      <c r="AF90" s="230"/>
      <c r="AG90" s="92"/>
      <c r="AH90" s="92"/>
      <c r="AI90" s="92"/>
      <c r="AJ90" s="92"/>
      <c r="AK90" s="92"/>
      <c r="AL90" s="92"/>
      <c r="AM90" s="92"/>
      <c r="AN90" s="92"/>
      <c r="AO90" s="92"/>
      <c r="AP90" s="92"/>
      <c r="AQ90" s="92"/>
      <c r="AR90" s="231"/>
    </row>
    <row r="91" spans="1:44">
      <c r="A91" s="233">
        <v>43724</v>
      </c>
      <c r="B91" s="234">
        <v>1.09891203703704</v>
      </c>
      <c r="C91" s="408">
        <v>0</v>
      </c>
      <c r="D91" s="226">
        <v>12</v>
      </c>
      <c r="E91" s="226">
        <v>301</v>
      </c>
      <c r="F91" s="226">
        <v>23</v>
      </c>
      <c r="G91" s="226">
        <v>19</v>
      </c>
      <c r="H91" s="226">
        <v>64</v>
      </c>
      <c r="I91" s="226">
        <v>0</v>
      </c>
      <c r="J91" s="226">
        <v>208</v>
      </c>
      <c r="K91" s="226">
        <v>4</v>
      </c>
      <c r="L91" s="107"/>
      <c r="M91" s="160"/>
      <c r="N91" s="160"/>
      <c r="O91" s="160"/>
      <c r="P91" s="160"/>
      <c r="Q91" s="160"/>
      <c r="R91" s="160"/>
      <c r="S91" s="160"/>
      <c r="T91" s="160"/>
      <c r="U91" s="232">
        <f>STDEV(L90:T90)/SQRT(COUNT(L90:T90))</f>
        <v>81.709758094741872</v>
      </c>
      <c r="V91" s="409"/>
      <c r="W91" s="230"/>
      <c r="X91" s="230"/>
      <c r="Y91" s="230"/>
      <c r="Z91" s="230"/>
      <c r="AA91" s="230"/>
      <c r="AB91" s="230"/>
      <c r="AC91" s="230"/>
      <c r="AD91" s="230"/>
      <c r="AE91" s="230"/>
      <c r="AF91" s="230"/>
      <c r="AG91" s="92"/>
      <c r="AH91" s="92"/>
      <c r="AI91" s="92"/>
      <c r="AJ91" s="92"/>
      <c r="AK91" s="92"/>
      <c r="AL91" s="92"/>
      <c r="AM91" s="92"/>
      <c r="AN91" s="92"/>
      <c r="AO91" s="92"/>
      <c r="AP91" s="92"/>
      <c r="AQ91" s="92"/>
      <c r="AR91" s="231"/>
    </row>
    <row r="92" spans="1:44">
      <c r="A92" s="233">
        <v>43724</v>
      </c>
      <c r="B92" s="234">
        <v>1.1128009259259199</v>
      </c>
      <c r="C92" s="408">
        <v>30</v>
      </c>
      <c r="D92" s="226">
        <v>0</v>
      </c>
      <c r="E92" s="226">
        <v>53</v>
      </c>
      <c r="F92" s="226">
        <v>11</v>
      </c>
      <c r="G92" s="226">
        <v>371</v>
      </c>
      <c r="H92" s="226">
        <v>37</v>
      </c>
      <c r="I92" s="226">
        <v>6</v>
      </c>
      <c r="J92" s="226">
        <v>160</v>
      </c>
      <c r="K92" s="226">
        <v>483</v>
      </c>
      <c r="L92" s="107"/>
      <c r="M92" s="160"/>
      <c r="N92" s="160"/>
      <c r="O92" s="160"/>
      <c r="P92" s="160"/>
      <c r="Q92" s="160"/>
      <c r="R92" s="160"/>
      <c r="S92" s="160"/>
      <c r="T92" s="160"/>
      <c r="U92" s="232"/>
      <c r="V92" s="409"/>
      <c r="W92" s="230"/>
      <c r="X92" s="230"/>
      <c r="Y92" s="230"/>
      <c r="Z92" s="230"/>
      <c r="AA92" s="230"/>
      <c r="AB92" s="230"/>
      <c r="AC92" s="230"/>
      <c r="AD92" s="230"/>
      <c r="AE92" s="230"/>
      <c r="AF92" s="230"/>
      <c r="AG92" s="92"/>
      <c r="AH92" s="92"/>
      <c r="AI92" s="92"/>
      <c r="AJ92" s="92"/>
      <c r="AK92" s="92"/>
      <c r="AL92" s="92"/>
      <c r="AM92" s="92"/>
      <c r="AN92" s="92"/>
      <c r="AO92" s="92"/>
      <c r="AP92" s="92"/>
      <c r="AQ92" s="92"/>
      <c r="AR92" s="231"/>
    </row>
    <row r="93" spans="1:44">
      <c r="A93" s="233">
        <v>43724</v>
      </c>
      <c r="B93" s="234">
        <v>1.1266898148148099</v>
      </c>
      <c r="C93" s="408">
        <v>0</v>
      </c>
      <c r="D93" s="226">
        <v>0</v>
      </c>
      <c r="E93" s="226">
        <v>12</v>
      </c>
      <c r="F93" s="226">
        <v>290</v>
      </c>
      <c r="G93" s="226">
        <v>0</v>
      </c>
      <c r="H93" s="226">
        <v>38</v>
      </c>
      <c r="I93" s="226">
        <v>37</v>
      </c>
      <c r="J93" s="226">
        <v>50</v>
      </c>
      <c r="K93" s="226">
        <v>128</v>
      </c>
      <c r="L93" s="107">
        <f t="shared" ref="L93:T93" si="14">SUM(C93:C95)</f>
        <v>127</v>
      </c>
      <c r="M93" s="160">
        <f t="shared" si="14"/>
        <v>33</v>
      </c>
      <c r="N93" s="160">
        <f t="shared" si="14"/>
        <v>189</v>
      </c>
      <c r="O93" s="160">
        <f t="shared" si="14"/>
        <v>303</v>
      </c>
      <c r="P93" s="160">
        <f t="shared" si="14"/>
        <v>221</v>
      </c>
      <c r="Q93" s="160">
        <f t="shared" si="14"/>
        <v>52</v>
      </c>
      <c r="R93" s="160">
        <f t="shared" si="14"/>
        <v>188</v>
      </c>
      <c r="S93" s="160">
        <f t="shared" si="14"/>
        <v>196</v>
      </c>
      <c r="T93" s="160">
        <f t="shared" si="14"/>
        <v>820</v>
      </c>
      <c r="U93" s="232">
        <f>AVERAGE(L93:T93)</f>
        <v>236.55555555555554</v>
      </c>
      <c r="V93" s="409"/>
      <c r="W93" s="230"/>
      <c r="X93" s="230"/>
      <c r="Y93" s="230"/>
      <c r="Z93" s="230"/>
      <c r="AA93" s="230"/>
      <c r="AB93" s="230"/>
      <c r="AC93" s="230"/>
      <c r="AD93" s="230"/>
      <c r="AE93" s="230"/>
      <c r="AF93" s="230"/>
      <c r="AG93" s="92"/>
      <c r="AH93" s="92"/>
      <c r="AI93" s="92"/>
      <c r="AJ93" s="92"/>
      <c r="AK93" s="92"/>
      <c r="AL93" s="92"/>
      <c r="AM93" s="92"/>
      <c r="AN93" s="92"/>
      <c r="AO93" s="92"/>
      <c r="AP93" s="92"/>
      <c r="AQ93" s="92"/>
      <c r="AR93" s="231"/>
    </row>
    <row r="94" spans="1:44">
      <c r="A94" s="233">
        <v>43724</v>
      </c>
      <c r="B94" s="234">
        <v>1.1405787037037001</v>
      </c>
      <c r="C94" s="408">
        <v>47</v>
      </c>
      <c r="D94" s="226">
        <v>0</v>
      </c>
      <c r="E94" s="226">
        <v>2</v>
      </c>
      <c r="F94" s="226">
        <v>13</v>
      </c>
      <c r="G94" s="226">
        <v>221</v>
      </c>
      <c r="H94" s="226">
        <v>14</v>
      </c>
      <c r="I94" s="226">
        <v>130</v>
      </c>
      <c r="J94" s="226">
        <v>102</v>
      </c>
      <c r="K94" s="226">
        <v>287</v>
      </c>
      <c r="L94" s="107"/>
      <c r="M94" s="160"/>
      <c r="N94" s="160"/>
      <c r="O94" s="160"/>
      <c r="P94" s="160"/>
      <c r="Q94" s="160"/>
      <c r="R94" s="160"/>
      <c r="S94" s="160"/>
      <c r="T94" s="160"/>
      <c r="U94" s="232">
        <f>STDEV(L93:T93)/SQRT(COUNT(L93:T93))</f>
        <v>78.069255420910153</v>
      </c>
      <c r="V94" s="409"/>
      <c r="W94" s="230"/>
      <c r="X94" s="230"/>
      <c r="Y94" s="230"/>
      <c r="Z94" s="230"/>
      <c r="AA94" s="230"/>
      <c r="AB94" s="230"/>
      <c r="AC94" s="230"/>
      <c r="AD94" s="230"/>
      <c r="AE94" s="230"/>
      <c r="AF94" s="230"/>
      <c r="AG94" s="92"/>
      <c r="AH94" s="92"/>
      <c r="AI94" s="92"/>
      <c r="AJ94" s="92"/>
      <c r="AK94" s="92"/>
      <c r="AL94" s="92"/>
      <c r="AM94" s="92"/>
      <c r="AN94" s="92"/>
      <c r="AO94" s="92"/>
      <c r="AP94" s="92"/>
      <c r="AQ94" s="92"/>
      <c r="AR94" s="231"/>
    </row>
    <row r="95" spans="1:44">
      <c r="A95" s="233">
        <v>43724</v>
      </c>
      <c r="B95" s="234">
        <v>1.15446759259259</v>
      </c>
      <c r="C95" s="408">
        <v>80</v>
      </c>
      <c r="D95" s="226">
        <v>33</v>
      </c>
      <c r="E95" s="226">
        <v>175</v>
      </c>
      <c r="F95" s="226">
        <v>0</v>
      </c>
      <c r="G95" s="226">
        <v>0</v>
      </c>
      <c r="H95" s="226">
        <v>0</v>
      </c>
      <c r="I95" s="226">
        <v>21</v>
      </c>
      <c r="J95" s="226">
        <v>44</v>
      </c>
      <c r="K95" s="226">
        <v>405</v>
      </c>
      <c r="L95" s="107"/>
      <c r="M95" s="160"/>
      <c r="N95" s="160"/>
      <c r="O95" s="160"/>
      <c r="P95" s="160"/>
      <c r="Q95" s="160"/>
      <c r="R95" s="160"/>
      <c r="S95" s="160"/>
      <c r="T95" s="160"/>
      <c r="U95" s="232"/>
      <c r="V95" s="409"/>
      <c r="W95" s="230"/>
      <c r="X95" s="230"/>
      <c r="Y95" s="230"/>
      <c r="Z95" s="230"/>
      <c r="AA95" s="230"/>
      <c r="AB95" s="230"/>
      <c r="AC95" s="230"/>
      <c r="AD95" s="230"/>
      <c r="AE95" s="230"/>
      <c r="AF95" s="230"/>
      <c r="AG95" s="92"/>
      <c r="AH95" s="92"/>
      <c r="AI95" s="92"/>
      <c r="AJ95" s="92"/>
      <c r="AK95" s="92"/>
      <c r="AL95" s="92"/>
      <c r="AM95" s="92"/>
      <c r="AN95" s="92"/>
      <c r="AO95" s="92"/>
      <c r="AP95" s="92"/>
      <c r="AQ95" s="92"/>
      <c r="AR95" s="231"/>
    </row>
    <row r="96" spans="1:44">
      <c r="A96" s="233">
        <v>43724</v>
      </c>
      <c r="B96" s="234">
        <v>1.16835648148148</v>
      </c>
      <c r="C96" s="408">
        <v>449</v>
      </c>
      <c r="D96" s="226">
        <v>471</v>
      </c>
      <c r="E96" s="226">
        <v>11</v>
      </c>
      <c r="F96" s="226">
        <v>0</v>
      </c>
      <c r="G96" s="226">
        <v>22</v>
      </c>
      <c r="H96" s="226">
        <v>56</v>
      </c>
      <c r="I96" s="226">
        <v>88</v>
      </c>
      <c r="J96" s="226">
        <v>2</v>
      </c>
      <c r="K96" s="226">
        <v>29</v>
      </c>
      <c r="L96" s="107">
        <f t="shared" ref="L96:T96" si="15">SUM(C96:C98)</f>
        <v>544</v>
      </c>
      <c r="M96" s="160">
        <f t="shared" si="15"/>
        <v>683</v>
      </c>
      <c r="N96" s="160">
        <f t="shared" si="15"/>
        <v>1980</v>
      </c>
      <c r="O96" s="160">
        <f t="shared" si="15"/>
        <v>11</v>
      </c>
      <c r="P96" s="160">
        <f t="shared" si="15"/>
        <v>198</v>
      </c>
      <c r="Q96" s="160">
        <f t="shared" si="15"/>
        <v>250</v>
      </c>
      <c r="R96" s="160">
        <f t="shared" si="15"/>
        <v>88</v>
      </c>
      <c r="S96" s="160">
        <f t="shared" si="15"/>
        <v>390</v>
      </c>
      <c r="T96" s="160">
        <f t="shared" si="15"/>
        <v>46</v>
      </c>
      <c r="U96" s="232">
        <f>AVERAGE(L96:T96)</f>
        <v>465.55555555555554</v>
      </c>
      <c r="V96" s="409"/>
      <c r="W96" s="230"/>
      <c r="X96" s="230"/>
      <c r="Y96" s="230"/>
      <c r="Z96" s="230"/>
      <c r="AA96" s="230"/>
      <c r="AB96" s="230"/>
      <c r="AC96" s="230"/>
      <c r="AD96" s="230"/>
      <c r="AE96" s="230"/>
      <c r="AF96" s="230"/>
      <c r="AG96" s="92"/>
      <c r="AH96" s="92"/>
      <c r="AI96" s="92"/>
      <c r="AJ96" s="92"/>
      <c r="AK96" s="92"/>
      <c r="AL96" s="92"/>
      <c r="AM96" s="92"/>
      <c r="AN96" s="92"/>
      <c r="AO96" s="92"/>
      <c r="AP96" s="92"/>
      <c r="AQ96" s="92"/>
      <c r="AR96" s="231"/>
    </row>
    <row r="97" spans="1:44">
      <c r="A97" s="233">
        <v>43724</v>
      </c>
      <c r="B97" s="234">
        <v>1.1822453703703699</v>
      </c>
      <c r="C97" s="408">
        <v>95</v>
      </c>
      <c r="D97" s="226">
        <v>33</v>
      </c>
      <c r="E97" s="226">
        <v>658</v>
      </c>
      <c r="F97" s="226">
        <v>0</v>
      </c>
      <c r="G97" s="226">
        <v>0</v>
      </c>
      <c r="H97" s="226">
        <v>132</v>
      </c>
      <c r="I97" s="226">
        <v>0</v>
      </c>
      <c r="J97" s="226">
        <v>0</v>
      </c>
      <c r="K97" s="226">
        <v>17</v>
      </c>
      <c r="L97" s="107"/>
      <c r="M97" s="160"/>
      <c r="N97" s="160"/>
      <c r="O97" s="160"/>
      <c r="P97" s="160"/>
      <c r="Q97" s="160"/>
      <c r="R97" s="160"/>
      <c r="S97" s="160"/>
      <c r="T97" s="160"/>
      <c r="U97" s="232">
        <f>STDEV(L96:T96)/SQRT(COUNT(L96:T96))</f>
        <v>203.98570967861062</v>
      </c>
      <c r="V97" s="409"/>
      <c r="W97" s="230"/>
      <c r="X97" s="230"/>
      <c r="Y97" s="230"/>
      <c r="Z97" s="230"/>
      <c r="AA97" s="230"/>
      <c r="AB97" s="230"/>
      <c r="AC97" s="230"/>
      <c r="AD97" s="230"/>
      <c r="AE97" s="230"/>
      <c r="AF97" s="230"/>
      <c r="AG97" s="92"/>
      <c r="AH97" s="92"/>
      <c r="AI97" s="92"/>
      <c r="AJ97" s="92"/>
      <c r="AK97" s="92"/>
      <c r="AL97" s="92"/>
      <c r="AM97" s="92"/>
      <c r="AN97" s="92"/>
      <c r="AO97" s="92"/>
      <c r="AP97" s="92"/>
      <c r="AQ97" s="92"/>
      <c r="AR97" s="231"/>
    </row>
    <row r="98" spans="1:44">
      <c r="A98" s="233">
        <v>43724</v>
      </c>
      <c r="B98" s="234">
        <v>1.1961342592592601</v>
      </c>
      <c r="C98" s="408">
        <v>0</v>
      </c>
      <c r="D98" s="226">
        <v>179</v>
      </c>
      <c r="E98" s="226">
        <v>1311</v>
      </c>
      <c r="F98" s="226">
        <v>11</v>
      </c>
      <c r="G98" s="226">
        <v>176</v>
      </c>
      <c r="H98" s="226">
        <v>62</v>
      </c>
      <c r="I98" s="226">
        <v>0</v>
      </c>
      <c r="J98" s="226">
        <v>388</v>
      </c>
      <c r="K98" s="226">
        <v>0</v>
      </c>
      <c r="L98" s="107"/>
      <c r="M98" s="160"/>
      <c r="N98" s="160"/>
      <c r="O98" s="160"/>
      <c r="P98" s="160"/>
      <c r="Q98" s="160"/>
      <c r="R98" s="160"/>
      <c r="S98" s="160"/>
      <c r="T98" s="160"/>
      <c r="U98" s="232"/>
      <c r="V98" s="409"/>
      <c r="W98" s="230"/>
      <c r="X98" s="230"/>
      <c r="Y98" s="230"/>
      <c r="Z98" s="230"/>
      <c r="AA98" s="230"/>
      <c r="AB98" s="230"/>
      <c r="AC98" s="230"/>
      <c r="AD98" s="230"/>
      <c r="AE98" s="230"/>
      <c r="AF98" s="230"/>
      <c r="AG98" s="92"/>
      <c r="AH98" s="92"/>
      <c r="AI98" s="92"/>
      <c r="AJ98" s="92"/>
      <c r="AK98" s="92"/>
      <c r="AL98" s="92"/>
      <c r="AM98" s="92"/>
      <c r="AN98" s="92"/>
      <c r="AO98" s="92"/>
      <c r="AP98" s="92"/>
      <c r="AQ98" s="92"/>
      <c r="AR98" s="231"/>
    </row>
    <row r="99" spans="1:44">
      <c r="A99" s="233">
        <v>43724</v>
      </c>
      <c r="B99" s="234">
        <v>1.21002314814815</v>
      </c>
      <c r="C99" s="408">
        <v>0</v>
      </c>
      <c r="D99" s="226">
        <v>253</v>
      </c>
      <c r="E99" s="226">
        <v>372</v>
      </c>
      <c r="F99" s="226">
        <v>79</v>
      </c>
      <c r="G99" s="226">
        <v>11</v>
      </c>
      <c r="H99" s="226">
        <v>0</v>
      </c>
      <c r="I99" s="226">
        <v>0</v>
      </c>
      <c r="J99" s="226">
        <v>390</v>
      </c>
      <c r="K99" s="226">
        <v>0</v>
      </c>
      <c r="L99" s="107">
        <f t="shared" ref="L99:T99" si="16">SUM(C99:C101)</f>
        <v>279</v>
      </c>
      <c r="M99" s="160">
        <f t="shared" si="16"/>
        <v>433</v>
      </c>
      <c r="N99" s="160">
        <f t="shared" si="16"/>
        <v>790</v>
      </c>
      <c r="O99" s="160">
        <f t="shared" si="16"/>
        <v>147</v>
      </c>
      <c r="P99" s="160">
        <f t="shared" si="16"/>
        <v>224</v>
      </c>
      <c r="Q99" s="160">
        <f t="shared" si="16"/>
        <v>10</v>
      </c>
      <c r="R99" s="160">
        <f t="shared" si="16"/>
        <v>66</v>
      </c>
      <c r="S99" s="160">
        <f t="shared" si="16"/>
        <v>543</v>
      </c>
      <c r="T99" s="160">
        <f t="shared" si="16"/>
        <v>189</v>
      </c>
      <c r="U99" s="232">
        <f>AVERAGE(L99:T99)</f>
        <v>297.88888888888891</v>
      </c>
      <c r="V99" s="409"/>
      <c r="W99" s="230"/>
      <c r="X99" s="230"/>
      <c r="Y99" s="230"/>
      <c r="Z99" s="230"/>
      <c r="AA99" s="230"/>
      <c r="AB99" s="230"/>
      <c r="AC99" s="230"/>
      <c r="AD99" s="230"/>
      <c r="AE99" s="230"/>
      <c r="AF99" s="230"/>
      <c r="AG99" s="92"/>
      <c r="AH99" s="92"/>
      <c r="AI99" s="92"/>
      <c r="AJ99" s="92"/>
      <c r="AK99" s="92"/>
      <c r="AL99" s="92"/>
      <c r="AM99" s="92"/>
      <c r="AN99" s="92"/>
      <c r="AO99" s="92"/>
      <c r="AP99" s="92"/>
      <c r="AQ99" s="92"/>
      <c r="AR99" s="231"/>
    </row>
    <row r="100" spans="1:44">
      <c r="A100" s="233">
        <v>43724</v>
      </c>
      <c r="B100" s="234">
        <v>1.22391203703704</v>
      </c>
      <c r="C100" s="408">
        <v>119</v>
      </c>
      <c r="D100" s="226">
        <v>180</v>
      </c>
      <c r="E100" s="226">
        <v>243</v>
      </c>
      <c r="F100" s="226">
        <v>68</v>
      </c>
      <c r="G100" s="226">
        <v>0</v>
      </c>
      <c r="H100" s="226">
        <v>10</v>
      </c>
      <c r="I100" s="226">
        <v>56</v>
      </c>
      <c r="J100" s="226">
        <v>0</v>
      </c>
      <c r="K100" s="226">
        <v>109</v>
      </c>
      <c r="L100" s="107"/>
      <c r="M100" s="160"/>
      <c r="N100" s="160"/>
      <c r="O100" s="160"/>
      <c r="P100" s="160"/>
      <c r="Q100" s="160"/>
      <c r="R100" s="160"/>
      <c r="S100" s="160"/>
      <c r="T100" s="160"/>
      <c r="U100" s="232">
        <f>STDEV(L99:T99)/SQRT(COUNT(L99:T99))</f>
        <v>83.133167008060767</v>
      </c>
      <c r="V100" s="409"/>
      <c r="W100" s="230"/>
      <c r="X100" s="230"/>
      <c r="Y100" s="230"/>
      <c r="Z100" s="230"/>
      <c r="AA100" s="230"/>
      <c r="AB100" s="230"/>
      <c r="AC100" s="230"/>
      <c r="AD100" s="230"/>
      <c r="AE100" s="230"/>
      <c r="AF100" s="230"/>
      <c r="AG100" s="92"/>
      <c r="AH100" s="92"/>
      <c r="AI100" s="92"/>
      <c r="AJ100" s="92"/>
      <c r="AK100" s="92"/>
      <c r="AL100" s="92"/>
      <c r="AM100" s="92"/>
      <c r="AN100" s="92"/>
      <c r="AO100" s="92"/>
      <c r="AP100" s="92"/>
      <c r="AQ100" s="92"/>
      <c r="AR100" s="231"/>
    </row>
    <row r="101" spans="1:44">
      <c r="A101" s="233">
        <v>43724</v>
      </c>
      <c r="B101" s="234">
        <v>1.2378009259259199</v>
      </c>
      <c r="C101" s="408">
        <v>160</v>
      </c>
      <c r="D101" s="226">
        <v>0</v>
      </c>
      <c r="E101" s="226">
        <v>175</v>
      </c>
      <c r="F101" s="226">
        <v>0</v>
      </c>
      <c r="G101" s="226">
        <v>213</v>
      </c>
      <c r="H101" s="226">
        <v>0</v>
      </c>
      <c r="I101" s="226">
        <v>10</v>
      </c>
      <c r="J101" s="226">
        <v>153</v>
      </c>
      <c r="K101" s="226">
        <v>80</v>
      </c>
      <c r="L101" s="107"/>
      <c r="M101" s="160"/>
      <c r="N101" s="160"/>
      <c r="O101" s="160"/>
      <c r="P101" s="160"/>
      <c r="Q101" s="160"/>
      <c r="R101" s="160"/>
      <c r="S101" s="160"/>
      <c r="T101" s="160"/>
      <c r="U101" s="232"/>
      <c r="V101" s="409"/>
      <c r="W101" s="230"/>
      <c r="X101" s="230"/>
      <c r="Y101" s="230"/>
      <c r="Z101" s="230"/>
      <c r="AA101" s="230"/>
      <c r="AB101" s="230"/>
      <c r="AC101" s="230"/>
      <c r="AD101" s="230"/>
      <c r="AE101" s="230"/>
      <c r="AF101" s="230"/>
      <c r="AG101" s="92"/>
      <c r="AH101" s="92"/>
      <c r="AI101" s="92"/>
      <c r="AJ101" s="92"/>
      <c r="AK101" s="92"/>
      <c r="AL101" s="92"/>
      <c r="AM101" s="92"/>
      <c r="AN101" s="92"/>
      <c r="AO101" s="92"/>
      <c r="AP101" s="92"/>
      <c r="AQ101" s="92"/>
      <c r="AR101" s="231"/>
    </row>
    <row r="102" spans="1:44">
      <c r="A102" s="223">
        <v>43724</v>
      </c>
      <c r="B102" s="224">
        <v>1.2516898148148099</v>
      </c>
      <c r="C102" s="408">
        <v>0</v>
      </c>
      <c r="D102" s="226">
        <v>30</v>
      </c>
      <c r="E102" s="226">
        <v>212</v>
      </c>
      <c r="F102" s="226">
        <v>16</v>
      </c>
      <c r="G102" s="226">
        <v>139</v>
      </c>
      <c r="H102" s="226">
        <v>0</v>
      </c>
      <c r="I102" s="226">
        <v>14</v>
      </c>
      <c r="J102" s="226">
        <v>49</v>
      </c>
      <c r="K102" s="226">
        <v>0</v>
      </c>
      <c r="L102" s="107">
        <f t="shared" ref="L102:T102" si="17">SUM(C102:C104)</f>
        <v>93</v>
      </c>
      <c r="M102" s="160">
        <f t="shared" si="17"/>
        <v>92</v>
      </c>
      <c r="N102" s="160">
        <f t="shared" si="17"/>
        <v>1374</v>
      </c>
      <c r="O102" s="160">
        <f t="shared" si="17"/>
        <v>59</v>
      </c>
      <c r="P102" s="160">
        <f t="shared" si="17"/>
        <v>298</v>
      </c>
      <c r="Q102" s="160">
        <f t="shared" si="17"/>
        <v>0</v>
      </c>
      <c r="R102" s="160">
        <f t="shared" si="17"/>
        <v>14</v>
      </c>
      <c r="S102" s="160">
        <f t="shared" si="17"/>
        <v>79</v>
      </c>
      <c r="T102" s="160">
        <f t="shared" si="17"/>
        <v>262</v>
      </c>
      <c r="U102" s="232">
        <f>AVERAGE(L102:T102)</f>
        <v>252.33333333333334</v>
      </c>
      <c r="V102" s="409"/>
      <c r="W102" s="230"/>
      <c r="X102" s="230"/>
      <c r="Y102" s="230"/>
      <c r="Z102" s="230"/>
      <c r="AA102" s="230"/>
      <c r="AB102" s="230"/>
      <c r="AC102" s="230"/>
      <c r="AD102" s="230"/>
      <c r="AE102" s="230"/>
      <c r="AF102" s="230"/>
      <c r="AG102" s="92"/>
      <c r="AH102" s="92"/>
      <c r="AI102" s="92"/>
      <c r="AJ102" s="92"/>
      <c r="AK102" s="92"/>
      <c r="AL102" s="92"/>
      <c r="AM102" s="92"/>
      <c r="AN102" s="92"/>
      <c r="AO102" s="92"/>
      <c r="AP102" s="92"/>
      <c r="AQ102" s="92"/>
      <c r="AR102" s="231"/>
    </row>
    <row r="103" spans="1:44">
      <c r="A103" s="223">
        <v>43724</v>
      </c>
      <c r="B103" s="224">
        <v>1.2655787037037001</v>
      </c>
      <c r="C103" s="408">
        <v>93</v>
      </c>
      <c r="D103" s="226">
        <v>11</v>
      </c>
      <c r="E103" s="226">
        <v>1031</v>
      </c>
      <c r="F103" s="226">
        <v>41</v>
      </c>
      <c r="G103" s="226">
        <v>139</v>
      </c>
      <c r="H103" s="226">
        <v>0</v>
      </c>
      <c r="I103" s="226">
        <v>0</v>
      </c>
      <c r="J103" s="226">
        <v>30</v>
      </c>
      <c r="K103" s="226">
        <v>9</v>
      </c>
      <c r="L103" s="107"/>
      <c r="M103" s="160"/>
      <c r="N103" s="160"/>
      <c r="O103" s="160"/>
      <c r="P103" s="160"/>
      <c r="Q103" s="160"/>
      <c r="R103" s="160"/>
      <c r="S103" s="160"/>
      <c r="T103" s="160"/>
      <c r="U103" s="232">
        <f>STDEV(L102:T102)/SQRT(COUNT(L102:T102))</f>
        <v>144.30417334382415</v>
      </c>
      <c r="V103" s="409"/>
      <c r="W103" s="230"/>
      <c r="X103" s="230"/>
      <c r="Y103" s="230"/>
      <c r="Z103" s="230"/>
      <c r="AA103" s="230"/>
      <c r="AB103" s="230"/>
      <c r="AC103" s="230"/>
      <c r="AD103" s="230"/>
      <c r="AE103" s="230"/>
      <c r="AF103" s="230"/>
      <c r="AG103" s="92"/>
      <c r="AH103" s="92"/>
      <c r="AI103" s="92"/>
      <c r="AJ103" s="92"/>
      <c r="AK103" s="92"/>
      <c r="AL103" s="92"/>
      <c r="AM103" s="92"/>
      <c r="AN103" s="92"/>
      <c r="AO103" s="92"/>
      <c r="AP103" s="92"/>
      <c r="AQ103" s="92"/>
      <c r="AR103" s="231"/>
    </row>
    <row r="104" spans="1:44">
      <c r="A104" s="223">
        <v>43724</v>
      </c>
      <c r="B104" s="224">
        <v>1.27946759259259</v>
      </c>
      <c r="C104" s="408">
        <v>0</v>
      </c>
      <c r="D104" s="226">
        <v>51</v>
      </c>
      <c r="E104" s="226">
        <v>131</v>
      </c>
      <c r="F104" s="226">
        <v>2</v>
      </c>
      <c r="G104" s="226">
        <v>20</v>
      </c>
      <c r="H104" s="226">
        <v>0</v>
      </c>
      <c r="I104" s="226">
        <v>0</v>
      </c>
      <c r="J104" s="226">
        <v>0</v>
      </c>
      <c r="K104" s="226">
        <v>253</v>
      </c>
      <c r="L104" s="107"/>
      <c r="M104" s="160"/>
      <c r="N104" s="160"/>
      <c r="O104" s="160"/>
      <c r="P104" s="160"/>
      <c r="Q104" s="160"/>
      <c r="R104" s="160"/>
      <c r="S104" s="160"/>
      <c r="T104" s="160"/>
      <c r="U104" s="232"/>
      <c r="V104" s="409"/>
      <c r="W104" s="230"/>
      <c r="X104" s="230"/>
      <c r="Y104" s="230"/>
      <c r="Z104" s="230"/>
      <c r="AA104" s="230"/>
      <c r="AB104" s="230"/>
      <c r="AC104" s="230"/>
      <c r="AD104" s="230"/>
      <c r="AE104" s="230"/>
      <c r="AF104" s="230"/>
      <c r="AG104" s="92"/>
      <c r="AH104" s="92"/>
      <c r="AI104" s="92"/>
      <c r="AJ104" s="92"/>
      <c r="AK104" s="92"/>
      <c r="AL104" s="92"/>
      <c r="AM104" s="92"/>
      <c r="AN104" s="92"/>
      <c r="AO104" s="92"/>
      <c r="AP104" s="92"/>
      <c r="AQ104" s="92"/>
      <c r="AR104" s="231"/>
    </row>
    <row r="105" spans="1:44">
      <c r="A105" s="223">
        <v>43724</v>
      </c>
      <c r="B105" s="224">
        <v>1.29335648148148</v>
      </c>
      <c r="C105" s="408">
        <v>0</v>
      </c>
      <c r="D105" s="226">
        <v>0</v>
      </c>
      <c r="E105" s="226">
        <v>7</v>
      </c>
      <c r="F105" s="226">
        <v>3</v>
      </c>
      <c r="G105" s="226">
        <v>0</v>
      </c>
      <c r="H105" s="226">
        <v>63</v>
      </c>
      <c r="I105" s="226">
        <v>0</v>
      </c>
      <c r="J105" s="226">
        <v>260</v>
      </c>
      <c r="K105" s="226">
        <v>87</v>
      </c>
      <c r="L105" s="107">
        <f t="shared" ref="L105:T105" si="18">SUM(C105:C107)</f>
        <v>10</v>
      </c>
      <c r="M105" s="160">
        <f t="shared" si="18"/>
        <v>7</v>
      </c>
      <c r="N105" s="160">
        <f t="shared" si="18"/>
        <v>283</v>
      </c>
      <c r="O105" s="160">
        <f t="shared" si="18"/>
        <v>3</v>
      </c>
      <c r="P105" s="160">
        <f t="shared" si="18"/>
        <v>11</v>
      </c>
      <c r="Q105" s="160">
        <f t="shared" si="18"/>
        <v>162</v>
      </c>
      <c r="R105" s="160">
        <f t="shared" si="18"/>
        <v>0</v>
      </c>
      <c r="S105" s="160">
        <f t="shared" si="18"/>
        <v>291</v>
      </c>
      <c r="T105" s="160">
        <f t="shared" si="18"/>
        <v>133</v>
      </c>
      <c r="U105" s="232">
        <f>AVERAGE(L105:T105)</f>
        <v>100</v>
      </c>
      <c r="V105" s="409"/>
      <c r="W105" s="230"/>
      <c r="X105" s="230"/>
      <c r="Y105" s="230"/>
      <c r="Z105" s="230"/>
      <c r="AA105" s="230"/>
      <c r="AB105" s="230"/>
      <c r="AC105" s="230"/>
      <c r="AD105" s="230"/>
      <c r="AE105" s="230"/>
      <c r="AF105" s="230"/>
      <c r="AG105" s="92"/>
      <c r="AH105" s="92"/>
      <c r="AI105" s="92"/>
      <c r="AJ105" s="92"/>
      <c r="AK105" s="92"/>
      <c r="AL105" s="92"/>
      <c r="AM105" s="92"/>
      <c r="AN105" s="92"/>
      <c r="AO105" s="92"/>
      <c r="AP105" s="92"/>
      <c r="AQ105" s="92"/>
      <c r="AR105" s="231"/>
    </row>
    <row r="106" spans="1:44">
      <c r="A106" s="223">
        <v>43724</v>
      </c>
      <c r="B106" s="224">
        <v>1.3072453703703699</v>
      </c>
      <c r="C106" s="408">
        <v>0</v>
      </c>
      <c r="D106" s="226">
        <v>0</v>
      </c>
      <c r="E106" s="226">
        <v>1</v>
      </c>
      <c r="F106" s="226">
        <v>0</v>
      </c>
      <c r="G106" s="226">
        <v>0</v>
      </c>
      <c r="H106" s="226">
        <v>33</v>
      </c>
      <c r="I106" s="226">
        <v>0</v>
      </c>
      <c r="J106" s="226">
        <v>28</v>
      </c>
      <c r="K106" s="226">
        <v>46</v>
      </c>
      <c r="L106" s="107"/>
      <c r="M106" s="160"/>
      <c r="N106" s="160"/>
      <c r="O106" s="160"/>
      <c r="P106" s="160"/>
      <c r="Q106" s="160"/>
      <c r="R106" s="160"/>
      <c r="S106" s="160"/>
      <c r="T106" s="160"/>
      <c r="U106" s="232">
        <f>STDEV(L105:T105)/SQRT(COUNT(L105:T105))</f>
        <v>40.651294908991247</v>
      </c>
      <c r="V106" s="409"/>
      <c r="W106" s="230"/>
      <c r="X106" s="230"/>
      <c r="Y106" s="230"/>
      <c r="Z106" s="230"/>
      <c r="AA106" s="230"/>
      <c r="AB106" s="230"/>
      <c r="AC106" s="230"/>
      <c r="AD106" s="230"/>
      <c r="AE106" s="230"/>
      <c r="AF106" s="230"/>
      <c r="AG106" s="92"/>
      <c r="AH106" s="92"/>
      <c r="AI106" s="92"/>
      <c r="AJ106" s="92"/>
      <c r="AK106" s="92"/>
      <c r="AL106" s="92"/>
      <c r="AM106" s="92"/>
      <c r="AN106" s="92"/>
      <c r="AO106" s="92"/>
      <c r="AP106" s="92"/>
      <c r="AQ106" s="92"/>
      <c r="AR106" s="231"/>
    </row>
    <row r="107" spans="1:44">
      <c r="A107" s="223">
        <v>43724</v>
      </c>
      <c r="B107" s="224">
        <v>1.3211342592592601</v>
      </c>
      <c r="C107" s="408">
        <v>10</v>
      </c>
      <c r="D107" s="226">
        <v>7</v>
      </c>
      <c r="E107" s="226">
        <v>275</v>
      </c>
      <c r="F107" s="226">
        <v>0</v>
      </c>
      <c r="G107" s="226">
        <v>11</v>
      </c>
      <c r="H107" s="226">
        <v>66</v>
      </c>
      <c r="I107" s="226">
        <v>0</v>
      </c>
      <c r="J107" s="226">
        <v>3</v>
      </c>
      <c r="K107" s="226">
        <v>0</v>
      </c>
      <c r="L107" s="107"/>
      <c r="M107" s="160"/>
      <c r="N107" s="160"/>
      <c r="O107" s="160"/>
      <c r="P107" s="160"/>
      <c r="Q107" s="160"/>
      <c r="R107" s="160"/>
      <c r="S107" s="160"/>
      <c r="T107" s="160"/>
      <c r="U107" s="232"/>
      <c r="V107" s="409"/>
      <c r="W107" s="230"/>
      <c r="X107" s="230"/>
      <c r="Y107" s="230"/>
      <c r="Z107" s="230"/>
      <c r="AA107" s="230"/>
      <c r="AB107" s="230"/>
      <c r="AC107" s="230"/>
      <c r="AD107" s="230"/>
      <c r="AE107" s="230"/>
      <c r="AF107" s="230"/>
      <c r="AG107" s="92"/>
      <c r="AH107" s="92"/>
      <c r="AI107" s="92"/>
      <c r="AJ107" s="92"/>
      <c r="AK107" s="92"/>
      <c r="AL107" s="92"/>
      <c r="AM107" s="92"/>
      <c r="AN107" s="92"/>
      <c r="AO107" s="92"/>
      <c r="AP107" s="92"/>
      <c r="AQ107" s="92"/>
      <c r="AR107" s="231"/>
    </row>
    <row r="108" spans="1:44">
      <c r="A108" s="223">
        <v>43724</v>
      </c>
      <c r="B108" s="224">
        <v>1.33502314814815</v>
      </c>
      <c r="C108" s="408">
        <v>0</v>
      </c>
      <c r="D108" s="226">
        <v>18</v>
      </c>
      <c r="E108" s="226">
        <v>780</v>
      </c>
      <c r="F108" s="226">
        <v>97</v>
      </c>
      <c r="G108" s="226">
        <v>0</v>
      </c>
      <c r="H108" s="226">
        <v>0</v>
      </c>
      <c r="I108" s="226">
        <v>6</v>
      </c>
      <c r="J108" s="226">
        <v>0</v>
      </c>
      <c r="K108" s="226">
        <v>2</v>
      </c>
      <c r="L108" s="107">
        <f t="shared" ref="L108:T108" si="19">SUM(C108:C110)</f>
        <v>4</v>
      </c>
      <c r="M108" s="160">
        <f t="shared" si="19"/>
        <v>18</v>
      </c>
      <c r="N108" s="160">
        <f t="shared" si="19"/>
        <v>889</v>
      </c>
      <c r="O108" s="160">
        <f t="shared" si="19"/>
        <v>97</v>
      </c>
      <c r="P108" s="160">
        <f t="shared" si="19"/>
        <v>64</v>
      </c>
      <c r="Q108" s="160">
        <f t="shared" si="19"/>
        <v>0</v>
      </c>
      <c r="R108" s="160">
        <f t="shared" si="19"/>
        <v>6</v>
      </c>
      <c r="S108" s="160">
        <f t="shared" si="19"/>
        <v>297</v>
      </c>
      <c r="T108" s="160">
        <f t="shared" si="19"/>
        <v>2</v>
      </c>
      <c r="U108" s="232">
        <f>AVERAGE(L108:T108)</f>
        <v>153</v>
      </c>
      <c r="V108" s="409"/>
      <c r="W108" s="230"/>
      <c r="X108" s="230"/>
      <c r="Y108" s="230"/>
      <c r="Z108" s="230"/>
      <c r="AA108" s="230"/>
      <c r="AB108" s="230"/>
      <c r="AC108" s="230"/>
      <c r="AD108" s="230"/>
      <c r="AE108" s="230"/>
      <c r="AF108" s="230"/>
      <c r="AG108" s="92"/>
      <c r="AH108" s="92"/>
      <c r="AI108" s="92"/>
      <c r="AJ108" s="92"/>
      <c r="AK108" s="92"/>
      <c r="AL108" s="92"/>
      <c r="AM108" s="92"/>
      <c r="AN108" s="92"/>
      <c r="AO108" s="92"/>
      <c r="AP108" s="92"/>
      <c r="AQ108" s="92"/>
      <c r="AR108" s="231"/>
    </row>
    <row r="109" spans="1:44">
      <c r="A109" s="223">
        <v>43724</v>
      </c>
      <c r="B109" s="224">
        <v>1.34891203703704</v>
      </c>
      <c r="C109" s="408">
        <v>0</v>
      </c>
      <c r="D109" s="226">
        <v>0</v>
      </c>
      <c r="E109" s="226">
        <v>109</v>
      </c>
      <c r="F109" s="226">
        <v>0</v>
      </c>
      <c r="G109" s="226">
        <v>0</v>
      </c>
      <c r="H109" s="226">
        <v>0</v>
      </c>
      <c r="I109" s="226">
        <v>0</v>
      </c>
      <c r="J109" s="226">
        <v>203</v>
      </c>
      <c r="K109" s="226">
        <v>0</v>
      </c>
      <c r="L109" s="107"/>
      <c r="M109" s="160"/>
      <c r="N109" s="160"/>
      <c r="O109" s="160"/>
      <c r="P109" s="160"/>
      <c r="Q109" s="160"/>
      <c r="R109" s="160"/>
      <c r="S109" s="160"/>
      <c r="T109" s="160"/>
      <c r="U109" s="232">
        <f>STDEV(L108:T108)/SQRT(COUNT(L108:T108))</f>
        <v>97.306360417897551</v>
      </c>
      <c r="V109" s="409"/>
      <c r="W109" s="230"/>
      <c r="X109" s="230"/>
      <c r="Y109" s="230"/>
      <c r="Z109" s="230"/>
      <c r="AA109" s="230"/>
      <c r="AB109" s="230"/>
      <c r="AC109" s="230"/>
      <c r="AD109" s="230"/>
      <c r="AE109" s="230"/>
      <c r="AF109" s="230"/>
      <c r="AG109" s="92"/>
      <c r="AH109" s="92"/>
      <c r="AI109" s="92"/>
      <c r="AJ109" s="92"/>
      <c r="AK109" s="92"/>
      <c r="AL109" s="92"/>
      <c r="AM109" s="92"/>
      <c r="AN109" s="92"/>
      <c r="AO109" s="92"/>
      <c r="AP109" s="92"/>
      <c r="AQ109" s="92"/>
      <c r="AR109" s="231"/>
    </row>
    <row r="110" spans="1:44">
      <c r="A110" s="223">
        <v>43724</v>
      </c>
      <c r="B110" s="224">
        <v>1.3628009259259199</v>
      </c>
      <c r="C110" s="408">
        <v>4</v>
      </c>
      <c r="D110" s="226">
        <v>0</v>
      </c>
      <c r="E110" s="226">
        <v>0</v>
      </c>
      <c r="F110" s="226">
        <v>0</v>
      </c>
      <c r="G110" s="226">
        <v>64</v>
      </c>
      <c r="H110" s="226">
        <v>0</v>
      </c>
      <c r="I110" s="226">
        <v>0</v>
      </c>
      <c r="J110" s="226">
        <v>94</v>
      </c>
      <c r="K110" s="226">
        <v>0</v>
      </c>
      <c r="L110" s="107"/>
      <c r="M110" s="160"/>
      <c r="N110" s="160"/>
      <c r="O110" s="160"/>
      <c r="P110" s="160"/>
      <c r="Q110" s="160"/>
      <c r="R110" s="160"/>
      <c r="S110" s="160"/>
      <c r="T110" s="160"/>
      <c r="U110" s="232"/>
      <c r="V110" s="409"/>
      <c r="W110" s="230"/>
      <c r="X110" s="230"/>
      <c r="Y110" s="230"/>
      <c r="Z110" s="230"/>
      <c r="AA110" s="230"/>
      <c r="AB110" s="230"/>
      <c r="AC110" s="230"/>
      <c r="AD110" s="230"/>
      <c r="AE110" s="230"/>
      <c r="AF110" s="230"/>
      <c r="AG110" s="92"/>
      <c r="AH110" s="92"/>
      <c r="AI110" s="92"/>
      <c r="AJ110" s="92"/>
      <c r="AK110" s="92"/>
      <c r="AL110" s="92"/>
      <c r="AM110" s="92"/>
      <c r="AN110" s="92"/>
      <c r="AO110" s="92"/>
      <c r="AP110" s="92"/>
      <c r="AQ110" s="92"/>
      <c r="AR110" s="231"/>
    </row>
    <row r="111" spans="1:44">
      <c r="A111" s="223">
        <v>43724</v>
      </c>
      <c r="B111" s="224">
        <v>1.3766898148148099</v>
      </c>
      <c r="C111" s="408">
        <v>0</v>
      </c>
      <c r="D111" s="226">
        <v>0</v>
      </c>
      <c r="E111" s="226">
        <v>191</v>
      </c>
      <c r="F111" s="226">
        <v>0</v>
      </c>
      <c r="G111" s="226">
        <v>0</v>
      </c>
      <c r="H111" s="226">
        <v>72</v>
      </c>
      <c r="I111" s="226">
        <v>0</v>
      </c>
      <c r="J111" s="226">
        <v>0</v>
      </c>
      <c r="K111" s="226">
        <v>154</v>
      </c>
      <c r="L111" s="107">
        <f t="shared" ref="L111:T111" si="20">SUM(C111:C113)</f>
        <v>87</v>
      </c>
      <c r="M111" s="160">
        <f t="shared" si="20"/>
        <v>309</v>
      </c>
      <c r="N111" s="160">
        <f t="shared" si="20"/>
        <v>533</v>
      </c>
      <c r="O111" s="160">
        <f t="shared" si="20"/>
        <v>82</v>
      </c>
      <c r="P111" s="160">
        <f t="shared" si="20"/>
        <v>339</v>
      </c>
      <c r="Q111" s="160">
        <f t="shared" si="20"/>
        <v>178</v>
      </c>
      <c r="R111" s="160">
        <f t="shared" si="20"/>
        <v>164</v>
      </c>
      <c r="S111" s="160">
        <f t="shared" si="20"/>
        <v>27</v>
      </c>
      <c r="T111" s="160">
        <f t="shared" si="20"/>
        <v>854</v>
      </c>
      <c r="U111" s="232">
        <f>AVERAGE(L111:T111)</f>
        <v>285.88888888888891</v>
      </c>
      <c r="V111" s="409"/>
      <c r="W111" s="230"/>
      <c r="X111" s="230"/>
      <c r="Y111" s="230"/>
      <c r="Z111" s="230"/>
      <c r="AA111" s="230"/>
      <c r="AB111" s="230"/>
      <c r="AC111" s="230"/>
      <c r="AD111" s="230"/>
      <c r="AE111" s="230"/>
      <c r="AF111" s="230"/>
      <c r="AG111" s="92"/>
      <c r="AH111" s="92"/>
      <c r="AI111" s="92"/>
      <c r="AJ111" s="92"/>
      <c r="AK111" s="92"/>
      <c r="AL111" s="92"/>
      <c r="AM111" s="92"/>
      <c r="AN111" s="92"/>
      <c r="AO111" s="92"/>
      <c r="AP111" s="92"/>
      <c r="AQ111" s="92"/>
      <c r="AR111" s="231"/>
    </row>
    <row r="112" spans="1:44">
      <c r="A112" s="223">
        <v>43724</v>
      </c>
      <c r="B112" s="224">
        <v>1.3905787037037001</v>
      </c>
      <c r="C112" s="408">
        <v>0</v>
      </c>
      <c r="D112" s="226">
        <v>0</v>
      </c>
      <c r="E112" s="226">
        <v>331</v>
      </c>
      <c r="F112" s="226">
        <v>82</v>
      </c>
      <c r="G112" s="226">
        <v>141</v>
      </c>
      <c r="H112" s="226">
        <v>47</v>
      </c>
      <c r="I112" s="226">
        <v>124</v>
      </c>
      <c r="J112" s="226">
        <v>27</v>
      </c>
      <c r="K112" s="226">
        <v>350</v>
      </c>
      <c r="L112" s="107"/>
      <c r="M112" s="160"/>
      <c r="N112" s="160"/>
      <c r="O112" s="160"/>
      <c r="P112" s="160"/>
      <c r="Q112" s="160"/>
      <c r="R112" s="160"/>
      <c r="S112" s="160"/>
      <c r="T112" s="160"/>
      <c r="U112" s="232">
        <f>STDEV(L111:T111)/SQRT(COUNT(L111:T111))</f>
        <v>88.33466106619197</v>
      </c>
      <c r="V112" s="409"/>
      <c r="W112" s="230"/>
      <c r="X112" s="230"/>
      <c r="Y112" s="230"/>
      <c r="Z112" s="230"/>
      <c r="AA112" s="230"/>
      <c r="AB112" s="230"/>
      <c r="AC112" s="230"/>
      <c r="AD112" s="230"/>
      <c r="AE112" s="230"/>
      <c r="AF112" s="230"/>
      <c r="AG112" s="92"/>
      <c r="AH112" s="92"/>
      <c r="AI112" s="92"/>
      <c r="AJ112" s="92"/>
      <c r="AK112" s="92"/>
      <c r="AL112" s="92"/>
      <c r="AM112" s="92"/>
      <c r="AN112" s="92"/>
      <c r="AO112" s="92"/>
      <c r="AP112" s="92"/>
      <c r="AQ112" s="92"/>
      <c r="AR112" s="231"/>
    </row>
    <row r="113" spans="1:44">
      <c r="A113" s="223">
        <v>43724</v>
      </c>
      <c r="B113" s="224">
        <v>1.40446759259259</v>
      </c>
      <c r="C113" s="408">
        <v>87</v>
      </c>
      <c r="D113" s="226">
        <v>309</v>
      </c>
      <c r="E113" s="226">
        <v>11</v>
      </c>
      <c r="F113" s="226">
        <v>0</v>
      </c>
      <c r="G113" s="226">
        <v>198</v>
      </c>
      <c r="H113" s="226">
        <v>59</v>
      </c>
      <c r="I113" s="226">
        <v>40</v>
      </c>
      <c r="J113" s="226">
        <v>0</v>
      </c>
      <c r="K113" s="226">
        <v>350</v>
      </c>
      <c r="L113" s="107"/>
      <c r="M113" s="160"/>
      <c r="N113" s="160"/>
      <c r="O113" s="160"/>
      <c r="P113" s="160"/>
      <c r="Q113" s="160"/>
      <c r="R113" s="160"/>
      <c r="S113" s="160"/>
      <c r="T113" s="160"/>
      <c r="U113" s="232"/>
      <c r="V113" s="409"/>
      <c r="W113" s="230"/>
      <c r="X113" s="230"/>
      <c r="Y113" s="230"/>
      <c r="Z113" s="230"/>
      <c r="AA113" s="230"/>
      <c r="AB113" s="230"/>
      <c r="AC113" s="230"/>
      <c r="AD113" s="230"/>
      <c r="AE113" s="230"/>
      <c r="AF113" s="230"/>
      <c r="AG113" s="92"/>
      <c r="AH113" s="92"/>
      <c r="AI113" s="92"/>
      <c r="AJ113" s="92"/>
      <c r="AK113" s="92"/>
      <c r="AL113" s="92"/>
      <c r="AM113" s="92"/>
      <c r="AN113" s="92"/>
      <c r="AO113" s="92"/>
      <c r="AP113" s="92"/>
      <c r="AQ113" s="92"/>
      <c r="AR113" s="231"/>
    </row>
    <row r="114" spans="1:44">
      <c r="A114" s="223">
        <v>43724</v>
      </c>
      <c r="B114" s="224">
        <v>1.41835648148148</v>
      </c>
      <c r="C114" s="408">
        <v>18</v>
      </c>
      <c r="D114" s="226">
        <v>219</v>
      </c>
      <c r="E114" s="226">
        <v>1</v>
      </c>
      <c r="F114" s="226">
        <v>11</v>
      </c>
      <c r="G114" s="226">
        <v>47</v>
      </c>
      <c r="H114" s="226">
        <v>6</v>
      </c>
      <c r="I114" s="226">
        <v>0</v>
      </c>
      <c r="J114" s="226">
        <v>108</v>
      </c>
      <c r="K114" s="226">
        <v>37</v>
      </c>
      <c r="L114" s="107">
        <f t="shared" ref="L114:T114" si="21">SUM(C114:C116)</f>
        <v>18</v>
      </c>
      <c r="M114" s="160">
        <f t="shared" si="21"/>
        <v>315</v>
      </c>
      <c r="N114" s="160">
        <f t="shared" si="21"/>
        <v>384</v>
      </c>
      <c r="O114" s="160">
        <f t="shared" si="21"/>
        <v>12</v>
      </c>
      <c r="P114" s="160">
        <f t="shared" si="21"/>
        <v>49</v>
      </c>
      <c r="Q114" s="160">
        <f t="shared" si="21"/>
        <v>17</v>
      </c>
      <c r="R114" s="160">
        <f t="shared" si="21"/>
        <v>0</v>
      </c>
      <c r="S114" s="160">
        <f t="shared" si="21"/>
        <v>120</v>
      </c>
      <c r="T114" s="160">
        <f t="shared" si="21"/>
        <v>37</v>
      </c>
      <c r="U114" s="232">
        <f>AVERAGE(L114:T114)</f>
        <v>105.77777777777777</v>
      </c>
      <c r="V114" s="409"/>
      <c r="W114" s="230"/>
      <c r="X114" s="230"/>
      <c r="Y114" s="230"/>
      <c r="Z114" s="230"/>
      <c r="AA114" s="230"/>
      <c r="AB114" s="230"/>
      <c r="AC114" s="230"/>
      <c r="AD114" s="230"/>
      <c r="AE114" s="230"/>
      <c r="AF114" s="230"/>
      <c r="AG114" s="92"/>
      <c r="AH114" s="92"/>
      <c r="AI114" s="92"/>
      <c r="AJ114" s="92"/>
      <c r="AK114" s="92"/>
      <c r="AL114" s="92"/>
      <c r="AM114" s="92"/>
      <c r="AN114" s="92"/>
      <c r="AO114" s="92"/>
      <c r="AP114" s="92"/>
      <c r="AQ114" s="92"/>
      <c r="AR114" s="231"/>
    </row>
    <row r="115" spans="1:44">
      <c r="A115" s="223">
        <v>43724</v>
      </c>
      <c r="B115" s="224">
        <v>1.4322453703703699</v>
      </c>
      <c r="C115" s="408">
        <v>0</v>
      </c>
      <c r="D115" s="226">
        <v>15</v>
      </c>
      <c r="E115" s="226">
        <v>100</v>
      </c>
      <c r="F115" s="226">
        <v>0</v>
      </c>
      <c r="G115" s="226">
        <v>2</v>
      </c>
      <c r="H115" s="226">
        <v>11</v>
      </c>
      <c r="I115" s="226">
        <v>0</v>
      </c>
      <c r="J115" s="226">
        <v>12</v>
      </c>
      <c r="K115" s="226">
        <v>0</v>
      </c>
      <c r="L115" s="107"/>
      <c r="M115" s="160"/>
      <c r="N115" s="160"/>
      <c r="O115" s="160"/>
      <c r="P115" s="160"/>
      <c r="Q115" s="160"/>
      <c r="R115" s="160"/>
      <c r="S115" s="160"/>
      <c r="T115" s="160"/>
      <c r="U115" s="232">
        <f>STDEV(L114:T114)/SQRT(COUNT(L114:T114))</f>
        <v>47.857943082098529</v>
      </c>
      <c r="V115" s="409"/>
      <c r="W115" s="230"/>
      <c r="X115" s="230"/>
      <c r="Y115" s="230"/>
      <c r="Z115" s="230"/>
      <c r="AA115" s="230"/>
      <c r="AB115" s="230"/>
      <c r="AC115" s="230"/>
      <c r="AD115" s="230"/>
      <c r="AE115" s="230"/>
      <c r="AF115" s="230"/>
      <c r="AG115" s="92"/>
      <c r="AH115" s="92"/>
      <c r="AI115" s="92"/>
      <c r="AJ115" s="92"/>
      <c r="AK115" s="92"/>
      <c r="AL115" s="92"/>
      <c r="AM115" s="92"/>
      <c r="AN115" s="92"/>
      <c r="AO115" s="92"/>
      <c r="AP115" s="92"/>
      <c r="AQ115" s="92"/>
      <c r="AR115" s="231"/>
    </row>
    <row r="116" spans="1:44">
      <c r="A116" s="223">
        <v>43724</v>
      </c>
      <c r="B116" s="224">
        <v>1.4461342592592601</v>
      </c>
      <c r="C116" s="408">
        <v>0</v>
      </c>
      <c r="D116" s="226">
        <v>81</v>
      </c>
      <c r="E116" s="226">
        <v>283</v>
      </c>
      <c r="F116" s="226">
        <v>1</v>
      </c>
      <c r="G116" s="226">
        <v>0</v>
      </c>
      <c r="H116" s="226">
        <v>0</v>
      </c>
      <c r="I116" s="226">
        <v>0</v>
      </c>
      <c r="J116" s="226">
        <v>0</v>
      </c>
      <c r="K116" s="226">
        <v>0</v>
      </c>
      <c r="L116" s="107"/>
      <c r="M116" s="160"/>
      <c r="N116" s="160"/>
      <c r="O116" s="160"/>
      <c r="P116" s="160"/>
      <c r="Q116" s="160"/>
      <c r="R116" s="160"/>
      <c r="S116" s="160"/>
      <c r="T116" s="160"/>
      <c r="U116" s="232"/>
      <c r="V116" s="409"/>
      <c r="W116" s="230"/>
      <c r="X116" s="230"/>
      <c r="Y116" s="230"/>
      <c r="Z116" s="230"/>
      <c r="AA116" s="230"/>
      <c r="AB116" s="230"/>
      <c r="AC116" s="230"/>
      <c r="AD116" s="230"/>
      <c r="AE116" s="230"/>
      <c r="AF116" s="230"/>
      <c r="AG116" s="92"/>
      <c r="AH116" s="92"/>
      <c r="AI116" s="92"/>
      <c r="AJ116" s="92"/>
      <c r="AK116" s="92"/>
      <c r="AL116" s="92"/>
      <c r="AM116" s="92"/>
      <c r="AN116" s="92"/>
      <c r="AO116" s="92"/>
      <c r="AP116" s="92"/>
      <c r="AQ116" s="92"/>
      <c r="AR116" s="231"/>
    </row>
    <row r="117" spans="1:44">
      <c r="A117" s="223">
        <v>43724</v>
      </c>
      <c r="B117" s="224">
        <v>1.46002314814815</v>
      </c>
      <c r="C117" s="408">
        <v>0</v>
      </c>
      <c r="D117" s="226">
        <v>14</v>
      </c>
      <c r="E117" s="226">
        <v>0</v>
      </c>
      <c r="F117" s="226">
        <v>79</v>
      </c>
      <c r="G117" s="226">
        <v>0</v>
      </c>
      <c r="H117" s="226">
        <v>6</v>
      </c>
      <c r="I117" s="226">
        <v>0</v>
      </c>
      <c r="J117" s="226">
        <v>0</v>
      </c>
      <c r="K117" s="226">
        <v>0</v>
      </c>
      <c r="L117" s="107">
        <f t="shared" ref="L117:T117" si="22">SUM(C117:C119)</f>
        <v>0</v>
      </c>
      <c r="M117" s="160">
        <f t="shared" si="22"/>
        <v>14</v>
      </c>
      <c r="N117" s="160">
        <f t="shared" si="22"/>
        <v>3</v>
      </c>
      <c r="O117" s="160">
        <f t="shared" si="22"/>
        <v>79</v>
      </c>
      <c r="P117" s="160">
        <f t="shared" si="22"/>
        <v>34</v>
      </c>
      <c r="Q117" s="160">
        <f t="shared" si="22"/>
        <v>8</v>
      </c>
      <c r="R117" s="160">
        <f t="shared" si="22"/>
        <v>0</v>
      </c>
      <c r="S117" s="160">
        <f t="shared" si="22"/>
        <v>436</v>
      </c>
      <c r="T117" s="160">
        <f t="shared" si="22"/>
        <v>60</v>
      </c>
      <c r="U117" s="232">
        <f>AVERAGE(L117:T117)</f>
        <v>70.444444444444443</v>
      </c>
      <c r="V117" s="409"/>
      <c r="W117" s="230"/>
      <c r="X117" s="230"/>
      <c r="Y117" s="230"/>
      <c r="Z117" s="230"/>
      <c r="AA117" s="230"/>
      <c r="AB117" s="230"/>
      <c r="AC117" s="230"/>
      <c r="AD117" s="230"/>
      <c r="AE117" s="230"/>
      <c r="AF117" s="230"/>
      <c r="AG117" s="92"/>
      <c r="AH117" s="92"/>
      <c r="AI117" s="92"/>
      <c r="AJ117" s="92"/>
      <c r="AK117" s="92"/>
      <c r="AL117" s="92"/>
      <c r="AM117" s="92"/>
      <c r="AN117" s="92"/>
      <c r="AO117" s="92"/>
      <c r="AP117" s="92"/>
      <c r="AQ117" s="92"/>
      <c r="AR117" s="231"/>
    </row>
    <row r="118" spans="1:44">
      <c r="A118" s="223">
        <v>43724</v>
      </c>
      <c r="B118" s="224">
        <v>1.47391203703703</v>
      </c>
      <c r="C118" s="408">
        <v>0</v>
      </c>
      <c r="D118" s="226">
        <v>0</v>
      </c>
      <c r="E118" s="226">
        <v>3</v>
      </c>
      <c r="F118" s="226">
        <v>0</v>
      </c>
      <c r="G118" s="226">
        <v>22</v>
      </c>
      <c r="H118" s="226">
        <v>2</v>
      </c>
      <c r="I118" s="226">
        <v>0</v>
      </c>
      <c r="J118" s="226">
        <v>21</v>
      </c>
      <c r="K118" s="226">
        <v>0</v>
      </c>
      <c r="L118" s="107"/>
      <c r="M118" s="160"/>
      <c r="N118" s="160"/>
      <c r="O118" s="160"/>
      <c r="P118" s="160"/>
      <c r="Q118" s="160"/>
      <c r="R118" s="160"/>
      <c r="S118" s="160"/>
      <c r="T118" s="160"/>
      <c r="U118" s="232">
        <f>STDEV(L117:T117)/SQRT(COUNT(L117:T117))</f>
        <v>46.651816420249297</v>
      </c>
      <c r="V118" s="409"/>
      <c r="W118" s="230"/>
      <c r="X118" s="230"/>
      <c r="Y118" s="230"/>
      <c r="Z118" s="230"/>
      <c r="AA118" s="230"/>
      <c r="AB118" s="230"/>
      <c r="AC118" s="230"/>
      <c r="AD118" s="230"/>
      <c r="AE118" s="230"/>
      <c r="AF118" s="230"/>
      <c r="AG118" s="92"/>
      <c r="AH118" s="92"/>
      <c r="AI118" s="92"/>
      <c r="AJ118" s="92"/>
      <c r="AK118" s="92"/>
      <c r="AL118" s="92"/>
      <c r="AM118" s="92"/>
      <c r="AN118" s="92"/>
      <c r="AO118" s="92"/>
      <c r="AP118" s="92"/>
      <c r="AQ118" s="92"/>
      <c r="AR118" s="231"/>
    </row>
    <row r="119" spans="1:44">
      <c r="A119" s="223">
        <v>43724</v>
      </c>
      <c r="B119" s="224">
        <v>1.4878009259259199</v>
      </c>
      <c r="C119" s="408">
        <v>0</v>
      </c>
      <c r="D119" s="226">
        <v>0</v>
      </c>
      <c r="E119" s="226">
        <v>0</v>
      </c>
      <c r="F119" s="226">
        <v>0</v>
      </c>
      <c r="G119" s="226">
        <v>12</v>
      </c>
      <c r="H119" s="226">
        <v>0</v>
      </c>
      <c r="I119" s="226">
        <v>0</v>
      </c>
      <c r="J119" s="226">
        <v>415</v>
      </c>
      <c r="K119" s="226">
        <v>60</v>
      </c>
      <c r="L119" s="107"/>
      <c r="M119" s="160"/>
      <c r="N119" s="160"/>
      <c r="O119" s="160"/>
      <c r="P119" s="160"/>
      <c r="Q119" s="160"/>
      <c r="R119" s="160"/>
      <c r="S119" s="160"/>
      <c r="T119" s="160"/>
      <c r="U119" s="232"/>
      <c r="V119" s="409"/>
      <c r="W119" s="230"/>
      <c r="X119" s="230"/>
      <c r="Y119" s="230"/>
      <c r="Z119" s="230"/>
      <c r="AA119" s="230"/>
      <c r="AB119" s="230"/>
      <c r="AC119" s="230"/>
      <c r="AD119" s="230"/>
      <c r="AE119" s="230"/>
      <c r="AF119" s="230"/>
      <c r="AG119" s="92"/>
      <c r="AH119" s="92"/>
      <c r="AI119" s="92"/>
      <c r="AJ119" s="92"/>
      <c r="AK119" s="92"/>
      <c r="AL119" s="92"/>
      <c r="AM119" s="92"/>
      <c r="AN119" s="92"/>
      <c r="AO119" s="92"/>
      <c r="AP119" s="92"/>
      <c r="AQ119" s="92"/>
      <c r="AR119" s="231"/>
    </row>
    <row r="120" spans="1:44">
      <c r="A120" s="223">
        <v>43724</v>
      </c>
      <c r="B120" s="224">
        <v>1.5016898148148099</v>
      </c>
      <c r="C120" s="408">
        <v>0</v>
      </c>
      <c r="D120" s="226">
        <v>29</v>
      </c>
      <c r="E120" s="226">
        <v>430</v>
      </c>
      <c r="F120" s="226">
        <v>0</v>
      </c>
      <c r="G120" s="226">
        <v>0</v>
      </c>
      <c r="H120" s="226">
        <v>3</v>
      </c>
      <c r="I120" s="226">
        <v>0</v>
      </c>
      <c r="J120" s="226">
        <v>0</v>
      </c>
      <c r="K120" s="226">
        <v>191</v>
      </c>
      <c r="L120" s="107">
        <f t="shared" ref="L120:T120" si="23">SUM(C120:C122)</f>
        <v>427</v>
      </c>
      <c r="M120" s="160">
        <f t="shared" si="23"/>
        <v>29</v>
      </c>
      <c r="N120" s="160">
        <f t="shared" si="23"/>
        <v>465</v>
      </c>
      <c r="O120" s="160">
        <f t="shared" si="23"/>
        <v>12</v>
      </c>
      <c r="P120" s="160">
        <f t="shared" si="23"/>
        <v>18</v>
      </c>
      <c r="Q120" s="160">
        <f t="shared" si="23"/>
        <v>33</v>
      </c>
      <c r="R120" s="160">
        <f t="shared" si="23"/>
        <v>2</v>
      </c>
      <c r="S120" s="160">
        <f t="shared" si="23"/>
        <v>6</v>
      </c>
      <c r="T120" s="160">
        <f t="shared" si="23"/>
        <v>191</v>
      </c>
      <c r="U120" s="232">
        <f>AVERAGE(L120:T120)</f>
        <v>131.44444444444446</v>
      </c>
      <c r="V120" s="409"/>
      <c r="W120" s="230"/>
      <c r="X120" s="230"/>
      <c r="Y120" s="230"/>
      <c r="Z120" s="230"/>
      <c r="AA120" s="230"/>
      <c r="AB120" s="230"/>
      <c r="AC120" s="230"/>
      <c r="AD120" s="230"/>
      <c r="AE120" s="230"/>
      <c r="AF120" s="230"/>
      <c r="AG120" s="92"/>
      <c r="AH120" s="92"/>
      <c r="AI120" s="92"/>
      <c r="AJ120" s="92"/>
      <c r="AK120" s="92"/>
      <c r="AL120" s="92"/>
      <c r="AM120" s="92"/>
      <c r="AN120" s="92"/>
      <c r="AO120" s="92"/>
      <c r="AP120" s="92"/>
      <c r="AQ120" s="92"/>
      <c r="AR120" s="231"/>
    </row>
    <row r="121" spans="1:44">
      <c r="A121" s="223">
        <v>43724</v>
      </c>
      <c r="B121" s="224">
        <v>1.5155787037037001</v>
      </c>
      <c r="C121" s="408">
        <v>156</v>
      </c>
      <c r="D121" s="226">
        <v>0</v>
      </c>
      <c r="E121" s="226">
        <v>35</v>
      </c>
      <c r="F121" s="226">
        <v>0</v>
      </c>
      <c r="G121" s="226">
        <v>0</v>
      </c>
      <c r="H121" s="226">
        <v>30</v>
      </c>
      <c r="I121" s="226">
        <v>2</v>
      </c>
      <c r="J121" s="226">
        <v>6</v>
      </c>
      <c r="K121" s="226">
        <v>0</v>
      </c>
      <c r="L121" s="107"/>
      <c r="M121" s="160"/>
      <c r="N121" s="160"/>
      <c r="O121" s="160"/>
      <c r="P121" s="160"/>
      <c r="Q121" s="160"/>
      <c r="R121" s="160"/>
      <c r="S121" s="160"/>
      <c r="T121" s="160"/>
      <c r="U121" s="232">
        <f>STDEV(L120:T120)/SQRT(COUNT(L120:T120))</f>
        <v>62.580417400136518</v>
      </c>
      <c r="V121" s="409"/>
      <c r="W121" s="230"/>
      <c r="X121" s="230"/>
      <c r="Y121" s="230"/>
      <c r="Z121" s="230"/>
      <c r="AA121" s="230"/>
      <c r="AB121" s="230"/>
      <c r="AC121" s="230"/>
      <c r="AD121" s="230"/>
      <c r="AE121" s="230"/>
      <c r="AF121" s="230"/>
      <c r="AG121" s="92"/>
      <c r="AH121" s="92"/>
      <c r="AI121" s="92"/>
      <c r="AJ121" s="92"/>
      <c r="AK121" s="92"/>
      <c r="AL121" s="92"/>
      <c r="AM121" s="92"/>
      <c r="AN121" s="92"/>
      <c r="AO121" s="92"/>
      <c r="AP121" s="92"/>
      <c r="AQ121" s="92"/>
      <c r="AR121" s="231"/>
    </row>
    <row r="122" spans="1:44">
      <c r="A122" s="223">
        <v>43724</v>
      </c>
      <c r="B122" s="224">
        <v>1.52946759259259</v>
      </c>
      <c r="C122" s="408">
        <v>271</v>
      </c>
      <c r="D122" s="226">
        <v>0</v>
      </c>
      <c r="E122" s="226">
        <v>0</v>
      </c>
      <c r="F122" s="226">
        <v>12</v>
      </c>
      <c r="G122" s="226">
        <v>18</v>
      </c>
      <c r="H122" s="226">
        <v>0</v>
      </c>
      <c r="I122" s="226">
        <v>0</v>
      </c>
      <c r="J122" s="226">
        <v>0</v>
      </c>
      <c r="K122" s="226">
        <v>0</v>
      </c>
      <c r="L122" s="107"/>
      <c r="M122" s="160"/>
      <c r="N122" s="160"/>
      <c r="O122" s="160"/>
      <c r="P122" s="160"/>
      <c r="Q122" s="160"/>
      <c r="R122" s="160"/>
      <c r="S122" s="160"/>
      <c r="T122" s="160"/>
      <c r="U122" s="232"/>
      <c r="V122" s="409"/>
      <c r="W122" s="230"/>
      <c r="X122" s="230"/>
      <c r="Y122" s="230"/>
      <c r="Z122" s="230"/>
      <c r="AA122" s="230"/>
      <c r="AB122" s="230"/>
      <c r="AC122" s="230"/>
      <c r="AD122" s="230"/>
      <c r="AE122" s="230"/>
      <c r="AF122" s="230"/>
      <c r="AG122" s="92"/>
      <c r="AH122" s="92"/>
      <c r="AI122" s="92"/>
      <c r="AJ122" s="92"/>
      <c r="AK122" s="92"/>
      <c r="AL122" s="92"/>
      <c r="AM122" s="92"/>
      <c r="AN122" s="92"/>
      <c r="AO122" s="92"/>
      <c r="AP122" s="92"/>
      <c r="AQ122" s="92"/>
      <c r="AR122" s="231"/>
    </row>
    <row r="123" spans="1:44">
      <c r="A123" s="223">
        <v>43724</v>
      </c>
      <c r="B123" s="224">
        <v>1.54335648148148</v>
      </c>
      <c r="C123" s="408">
        <v>0</v>
      </c>
      <c r="D123" s="226">
        <v>0</v>
      </c>
      <c r="E123" s="226">
        <v>0</v>
      </c>
      <c r="F123" s="226">
        <v>0</v>
      </c>
      <c r="G123" s="226">
        <v>0</v>
      </c>
      <c r="H123" s="226">
        <v>0</v>
      </c>
      <c r="I123" s="226">
        <v>0</v>
      </c>
      <c r="J123" s="226">
        <v>282</v>
      </c>
      <c r="K123" s="226">
        <v>0</v>
      </c>
      <c r="L123" s="107">
        <f t="shared" ref="L123:T123" si="24">SUM(C123:C125)</f>
        <v>0</v>
      </c>
      <c r="M123" s="160">
        <f t="shared" si="24"/>
        <v>0</v>
      </c>
      <c r="N123" s="160">
        <f t="shared" si="24"/>
        <v>784</v>
      </c>
      <c r="O123" s="160">
        <f t="shared" si="24"/>
        <v>19</v>
      </c>
      <c r="P123" s="160">
        <f t="shared" si="24"/>
        <v>42</v>
      </c>
      <c r="Q123" s="160">
        <f t="shared" si="24"/>
        <v>0</v>
      </c>
      <c r="R123" s="160">
        <f t="shared" si="24"/>
        <v>0</v>
      </c>
      <c r="S123" s="160">
        <f t="shared" si="24"/>
        <v>612</v>
      </c>
      <c r="T123" s="160">
        <f t="shared" si="24"/>
        <v>0</v>
      </c>
      <c r="U123" s="232">
        <f>AVERAGE(L123:T123)</f>
        <v>161.88888888888889</v>
      </c>
      <c r="V123" s="409"/>
      <c r="W123" s="230"/>
      <c r="X123" s="230"/>
      <c r="Y123" s="230"/>
      <c r="Z123" s="230"/>
      <c r="AA123" s="230"/>
      <c r="AB123" s="230"/>
      <c r="AC123" s="230"/>
      <c r="AD123" s="230"/>
      <c r="AE123" s="230"/>
      <c r="AF123" s="230"/>
      <c r="AG123" s="92"/>
      <c r="AH123" s="92"/>
      <c r="AI123" s="92"/>
      <c r="AJ123" s="92"/>
      <c r="AK123" s="92"/>
      <c r="AL123" s="92"/>
      <c r="AM123" s="92"/>
      <c r="AN123" s="92"/>
      <c r="AO123" s="92"/>
      <c r="AP123" s="92"/>
      <c r="AQ123" s="92"/>
      <c r="AR123" s="231"/>
    </row>
    <row r="124" spans="1:44">
      <c r="A124" s="223">
        <v>43724</v>
      </c>
      <c r="B124" s="224">
        <v>1.5572453703703699</v>
      </c>
      <c r="C124" s="408">
        <v>0</v>
      </c>
      <c r="D124" s="226">
        <v>0</v>
      </c>
      <c r="E124" s="226">
        <v>350</v>
      </c>
      <c r="F124" s="226">
        <v>0</v>
      </c>
      <c r="G124" s="226">
        <v>42</v>
      </c>
      <c r="H124" s="226">
        <v>0</v>
      </c>
      <c r="I124" s="226">
        <v>0</v>
      </c>
      <c r="J124" s="226">
        <v>330</v>
      </c>
      <c r="K124" s="226">
        <v>0</v>
      </c>
      <c r="L124" s="107"/>
      <c r="M124" s="160"/>
      <c r="N124" s="160"/>
      <c r="O124" s="160"/>
      <c r="P124" s="160"/>
      <c r="Q124" s="160"/>
      <c r="R124" s="160"/>
      <c r="S124" s="160"/>
      <c r="T124" s="160"/>
      <c r="U124" s="232">
        <f>STDEV(L123:T123)/SQRT(COUNT(L123:T123))</f>
        <v>102.43242277017517</v>
      </c>
      <c r="V124" s="409"/>
      <c r="W124" s="230"/>
      <c r="X124" s="230"/>
      <c r="Y124" s="230"/>
      <c r="Z124" s="230"/>
      <c r="AA124" s="230"/>
      <c r="AB124" s="230"/>
      <c r="AC124" s="230"/>
      <c r="AD124" s="230"/>
      <c r="AE124" s="230"/>
      <c r="AF124" s="230"/>
      <c r="AG124" s="92"/>
      <c r="AH124" s="92"/>
      <c r="AI124" s="92"/>
      <c r="AJ124" s="92"/>
      <c r="AK124" s="92"/>
      <c r="AL124" s="92"/>
      <c r="AM124" s="92"/>
      <c r="AN124" s="92"/>
      <c r="AO124" s="92"/>
      <c r="AP124" s="92"/>
      <c r="AQ124" s="92"/>
      <c r="AR124" s="231"/>
    </row>
    <row r="125" spans="1:44">
      <c r="A125" s="223">
        <v>43724</v>
      </c>
      <c r="B125" s="224">
        <v>1.5711342592592601</v>
      </c>
      <c r="C125" s="408">
        <v>0</v>
      </c>
      <c r="D125" s="226">
        <v>0</v>
      </c>
      <c r="E125" s="226">
        <v>434</v>
      </c>
      <c r="F125" s="226">
        <v>19</v>
      </c>
      <c r="G125" s="226">
        <v>0</v>
      </c>
      <c r="H125" s="226">
        <v>0</v>
      </c>
      <c r="I125" s="226">
        <v>0</v>
      </c>
      <c r="J125" s="226">
        <v>0</v>
      </c>
      <c r="K125" s="226">
        <v>0</v>
      </c>
      <c r="L125" s="107"/>
      <c r="M125" s="160"/>
      <c r="N125" s="160"/>
      <c r="O125" s="160"/>
      <c r="P125" s="160"/>
      <c r="Q125" s="160"/>
      <c r="R125" s="160"/>
      <c r="S125" s="160"/>
      <c r="T125" s="160"/>
      <c r="U125" s="232"/>
      <c r="V125" s="409"/>
      <c r="W125" s="230"/>
      <c r="X125" s="230"/>
      <c r="Y125" s="230"/>
      <c r="Z125" s="230"/>
      <c r="AA125" s="230"/>
      <c r="AB125" s="230"/>
      <c r="AC125" s="230"/>
      <c r="AD125" s="230"/>
      <c r="AE125" s="230"/>
      <c r="AF125" s="230"/>
      <c r="AG125" s="92"/>
      <c r="AH125" s="92"/>
      <c r="AI125" s="92"/>
      <c r="AJ125" s="92"/>
      <c r="AK125" s="92"/>
      <c r="AL125" s="92"/>
      <c r="AM125" s="92"/>
      <c r="AN125" s="92"/>
      <c r="AO125" s="92"/>
      <c r="AP125" s="92"/>
      <c r="AQ125" s="92"/>
      <c r="AR125" s="231"/>
    </row>
    <row r="126" spans="1:44">
      <c r="A126" s="223">
        <v>43724</v>
      </c>
      <c r="B126" s="224">
        <v>1.58502314814815</v>
      </c>
      <c r="C126" s="408">
        <v>0</v>
      </c>
      <c r="D126" s="226">
        <v>43</v>
      </c>
      <c r="E126" s="226">
        <v>4</v>
      </c>
      <c r="F126" s="226">
        <v>0</v>
      </c>
      <c r="G126" s="226">
        <v>3</v>
      </c>
      <c r="H126" s="226">
        <v>39</v>
      </c>
      <c r="I126" s="226">
        <v>0</v>
      </c>
      <c r="J126" s="226">
        <v>0</v>
      </c>
      <c r="K126" s="226">
        <v>0</v>
      </c>
      <c r="L126" s="107">
        <f t="shared" ref="L126:T126" si="25">SUM(C126:C128)</f>
        <v>92</v>
      </c>
      <c r="M126" s="160">
        <f t="shared" si="25"/>
        <v>43</v>
      </c>
      <c r="N126" s="160">
        <f t="shared" si="25"/>
        <v>50</v>
      </c>
      <c r="O126" s="160">
        <f t="shared" si="25"/>
        <v>29</v>
      </c>
      <c r="P126" s="160">
        <f t="shared" si="25"/>
        <v>7</v>
      </c>
      <c r="Q126" s="160">
        <f t="shared" si="25"/>
        <v>45</v>
      </c>
      <c r="R126" s="160">
        <f t="shared" si="25"/>
        <v>162</v>
      </c>
      <c r="S126" s="160">
        <f t="shared" si="25"/>
        <v>561</v>
      </c>
      <c r="T126" s="160">
        <f t="shared" si="25"/>
        <v>49</v>
      </c>
      <c r="U126" s="232">
        <f>AVERAGE(L126:T126)</f>
        <v>115.33333333333333</v>
      </c>
      <c r="V126" s="409"/>
      <c r="W126" s="230"/>
      <c r="X126" s="230"/>
      <c r="Y126" s="230"/>
      <c r="Z126" s="230"/>
      <c r="AA126" s="230"/>
      <c r="AB126" s="230"/>
      <c r="AC126" s="230"/>
      <c r="AD126" s="230"/>
      <c r="AE126" s="230"/>
      <c r="AF126" s="230"/>
      <c r="AG126" s="92"/>
      <c r="AH126" s="92"/>
      <c r="AI126" s="92"/>
      <c r="AJ126" s="92"/>
      <c r="AK126" s="92"/>
      <c r="AL126" s="92"/>
      <c r="AM126" s="92"/>
      <c r="AN126" s="92"/>
      <c r="AO126" s="92"/>
      <c r="AP126" s="92"/>
      <c r="AQ126" s="92"/>
      <c r="AR126" s="231"/>
    </row>
    <row r="127" spans="1:44">
      <c r="A127" s="223">
        <v>43724</v>
      </c>
      <c r="B127" s="224">
        <v>1.59891203703703</v>
      </c>
      <c r="C127" s="408">
        <v>0</v>
      </c>
      <c r="D127" s="226">
        <v>0</v>
      </c>
      <c r="E127" s="226">
        <v>37</v>
      </c>
      <c r="F127" s="226">
        <v>8</v>
      </c>
      <c r="G127" s="226">
        <v>0</v>
      </c>
      <c r="H127" s="226">
        <v>6</v>
      </c>
      <c r="I127" s="226">
        <v>162</v>
      </c>
      <c r="J127" s="226">
        <v>456</v>
      </c>
      <c r="K127" s="226">
        <v>0</v>
      </c>
      <c r="L127" s="107"/>
      <c r="M127" s="160"/>
      <c r="N127" s="160"/>
      <c r="O127" s="160"/>
      <c r="P127" s="160"/>
      <c r="Q127" s="160"/>
      <c r="R127" s="160"/>
      <c r="S127" s="160"/>
      <c r="T127" s="160"/>
      <c r="U127" s="232">
        <f>STDEV(L126:T126)/SQRT(COUNT(L126:T126))</f>
        <v>57.660163409796581</v>
      </c>
      <c r="V127" s="409"/>
      <c r="W127" s="230"/>
      <c r="X127" s="230"/>
      <c r="Y127" s="230"/>
      <c r="Z127" s="230"/>
      <c r="AA127" s="230"/>
      <c r="AB127" s="230"/>
      <c r="AC127" s="230"/>
      <c r="AD127" s="230"/>
      <c r="AE127" s="230"/>
      <c r="AF127" s="230"/>
      <c r="AG127" s="92"/>
      <c r="AH127" s="92"/>
      <c r="AI127" s="92"/>
      <c r="AJ127" s="92"/>
      <c r="AK127" s="92"/>
      <c r="AL127" s="92"/>
      <c r="AM127" s="92"/>
      <c r="AN127" s="92"/>
      <c r="AO127" s="92"/>
      <c r="AP127" s="92"/>
      <c r="AQ127" s="92"/>
      <c r="AR127" s="231"/>
    </row>
    <row r="128" spans="1:44">
      <c r="A128" s="223">
        <v>43724</v>
      </c>
      <c r="B128" s="224">
        <v>1.6128009259259199</v>
      </c>
      <c r="C128" s="408">
        <v>92</v>
      </c>
      <c r="D128" s="226">
        <v>0</v>
      </c>
      <c r="E128" s="226">
        <v>9</v>
      </c>
      <c r="F128" s="226">
        <v>21</v>
      </c>
      <c r="G128" s="226">
        <v>4</v>
      </c>
      <c r="H128" s="226">
        <v>0</v>
      </c>
      <c r="I128" s="226">
        <v>0</v>
      </c>
      <c r="J128" s="226">
        <v>105</v>
      </c>
      <c r="K128" s="226">
        <v>49</v>
      </c>
      <c r="L128" s="107"/>
      <c r="M128" s="160"/>
      <c r="N128" s="160"/>
      <c r="O128" s="160"/>
      <c r="P128" s="160"/>
      <c r="Q128" s="160"/>
      <c r="R128" s="160"/>
      <c r="S128" s="160"/>
      <c r="T128" s="160"/>
      <c r="U128" s="232"/>
      <c r="V128" s="409"/>
      <c r="W128" s="230"/>
      <c r="X128" s="230"/>
      <c r="Y128" s="230"/>
      <c r="Z128" s="230"/>
      <c r="AA128" s="230"/>
      <c r="AB128" s="230"/>
      <c r="AC128" s="230"/>
      <c r="AD128" s="230"/>
      <c r="AE128" s="230"/>
      <c r="AF128" s="230"/>
      <c r="AG128" s="92"/>
      <c r="AH128" s="92"/>
      <c r="AI128" s="92"/>
      <c r="AJ128" s="92"/>
      <c r="AK128" s="92"/>
      <c r="AL128" s="92"/>
      <c r="AM128" s="92"/>
      <c r="AN128" s="92"/>
      <c r="AO128" s="92"/>
      <c r="AP128" s="92"/>
      <c r="AQ128" s="92"/>
      <c r="AR128" s="231"/>
    </row>
    <row r="129" spans="1:44">
      <c r="A129" s="223">
        <v>43724</v>
      </c>
      <c r="B129" s="224">
        <v>1.6266898148148099</v>
      </c>
      <c r="C129" s="408">
        <v>0</v>
      </c>
      <c r="D129" s="226">
        <v>5</v>
      </c>
      <c r="E129" s="226">
        <v>228</v>
      </c>
      <c r="F129" s="226">
        <v>0</v>
      </c>
      <c r="G129" s="226">
        <v>0</v>
      </c>
      <c r="H129" s="226">
        <v>0</v>
      </c>
      <c r="I129" s="226">
        <v>0</v>
      </c>
      <c r="J129" s="226">
        <v>181</v>
      </c>
      <c r="K129" s="226">
        <v>0</v>
      </c>
      <c r="L129" s="107">
        <f t="shared" ref="L129:T129" si="26">SUM(C129:C131)</f>
        <v>0</v>
      </c>
      <c r="M129" s="160">
        <f t="shared" si="26"/>
        <v>5</v>
      </c>
      <c r="N129" s="160">
        <f t="shared" si="26"/>
        <v>479</v>
      </c>
      <c r="O129" s="160">
        <f t="shared" si="26"/>
        <v>67</v>
      </c>
      <c r="P129" s="160">
        <f t="shared" si="26"/>
        <v>14</v>
      </c>
      <c r="Q129" s="160">
        <f t="shared" si="26"/>
        <v>0</v>
      </c>
      <c r="R129" s="160">
        <f t="shared" si="26"/>
        <v>0</v>
      </c>
      <c r="S129" s="160">
        <f t="shared" si="26"/>
        <v>601</v>
      </c>
      <c r="T129" s="160">
        <f t="shared" si="26"/>
        <v>0</v>
      </c>
      <c r="U129" s="232">
        <f>AVERAGE(L129:T129)</f>
        <v>129.55555555555554</v>
      </c>
      <c r="V129" s="409"/>
      <c r="W129" s="230"/>
      <c r="X129" s="230"/>
      <c r="Y129" s="230"/>
      <c r="Z129" s="230"/>
      <c r="AA129" s="230"/>
      <c r="AB129" s="230"/>
      <c r="AC129" s="230"/>
      <c r="AD129" s="230"/>
      <c r="AE129" s="230"/>
      <c r="AF129" s="230"/>
      <c r="AG129" s="92"/>
      <c r="AH129" s="92"/>
      <c r="AI129" s="92"/>
      <c r="AJ129" s="92"/>
      <c r="AK129" s="92"/>
      <c r="AL129" s="92"/>
      <c r="AM129" s="92"/>
      <c r="AN129" s="92"/>
      <c r="AO129" s="92"/>
      <c r="AP129" s="92"/>
      <c r="AQ129" s="92"/>
      <c r="AR129" s="231"/>
    </row>
    <row r="130" spans="1:44">
      <c r="A130" s="223">
        <v>43724</v>
      </c>
      <c r="B130" s="224">
        <v>1.6405787037037001</v>
      </c>
      <c r="C130" s="408">
        <v>0</v>
      </c>
      <c r="D130" s="226">
        <v>0</v>
      </c>
      <c r="E130" s="226">
        <v>245</v>
      </c>
      <c r="F130" s="226">
        <v>0</v>
      </c>
      <c r="G130" s="226">
        <v>0</v>
      </c>
      <c r="H130" s="226">
        <v>0</v>
      </c>
      <c r="I130" s="226">
        <v>0</v>
      </c>
      <c r="J130" s="226">
        <v>101</v>
      </c>
      <c r="K130" s="226">
        <v>0</v>
      </c>
      <c r="L130" s="107"/>
      <c r="M130" s="160"/>
      <c r="N130" s="160"/>
      <c r="O130" s="160"/>
      <c r="P130" s="160"/>
      <c r="Q130" s="160"/>
      <c r="R130" s="160"/>
      <c r="S130" s="160"/>
      <c r="T130" s="160"/>
      <c r="U130" s="232">
        <f>STDEV(L129:T129)/SQRT(COUNT(L129:T129))</f>
        <v>78.553787501712463</v>
      </c>
      <c r="V130" s="409"/>
      <c r="W130" s="230"/>
      <c r="X130" s="230"/>
      <c r="Y130" s="230"/>
      <c r="Z130" s="230"/>
      <c r="AA130" s="230"/>
      <c r="AB130" s="230"/>
      <c r="AC130" s="230"/>
      <c r="AD130" s="230"/>
      <c r="AE130" s="230"/>
      <c r="AF130" s="230"/>
      <c r="AG130" s="92"/>
      <c r="AH130" s="92"/>
      <c r="AI130" s="92"/>
      <c r="AJ130" s="92"/>
      <c r="AK130" s="92"/>
      <c r="AL130" s="92"/>
      <c r="AM130" s="92"/>
      <c r="AN130" s="92"/>
      <c r="AO130" s="92"/>
      <c r="AP130" s="92"/>
      <c r="AQ130" s="92"/>
      <c r="AR130" s="231"/>
    </row>
    <row r="131" spans="1:44">
      <c r="A131" s="223">
        <v>43724</v>
      </c>
      <c r="B131" s="224">
        <v>1.65446759259259</v>
      </c>
      <c r="C131" s="408">
        <v>0</v>
      </c>
      <c r="D131" s="226">
        <v>0</v>
      </c>
      <c r="E131" s="226">
        <v>6</v>
      </c>
      <c r="F131" s="226">
        <v>67</v>
      </c>
      <c r="G131" s="226">
        <v>14</v>
      </c>
      <c r="H131" s="226">
        <v>0</v>
      </c>
      <c r="I131" s="226">
        <v>0</v>
      </c>
      <c r="J131" s="226">
        <v>319</v>
      </c>
      <c r="K131" s="226">
        <v>0</v>
      </c>
      <c r="L131" s="107"/>
      <c r="M131" s="160"/>
      <c r="N131" s="160"/>
      <c r="O131" s="160"/>
      <c r="P131" s="160"/>
      <c r="Q131" s="160"/>
      <c r="R131" s="160"/>
      <c r="S131" s="160"/>
      <c r="T131" s="160"/>
      <c r="U131" s="232"/>
      <c r="V131" s="409"/>
      <c r="W131" s="230"/>
      <c r="X131" s="230"/>
      <c r="Y131" s="230"/>
      <c r="Z131" s="230"/>
      <c r="AA131" s="230"/>
      <c r="AB131" s="230"/>
      <c r="AC131" s="230"/>
      <c r="AD131" s="230"/>
      <c r="AE131" s="230"/>
      <c r="AF131" s="230"/>
      <c r="AG131" s="92"/>
      <c r="AH131" s="92"/>
      <c r="AI131" s="92"/>
      <c r="AJ131" s="92"/>
      <c r="AK131" s="92"/>
      <c r="AL131" s="92"/>
      <c r="AM131" s="92"/>
      <c r="AN131" s="92"/>
      <c r="AO131" s="92"/>
      <c r="AP131" s="92"/>
      <c r="AQ131" s="92"/>
      <c r="AR131" s="231"/>
    </row>
    <row r="132" spans="1:44">
      <c r="A132" s="223">
        <v>43724</v>
      </c>
      <c r="B132" s="224">
        <v>1.66835648148148</v>
      </c>
      <c r="C132" s="408">
        <v>13</v>
      </c>
      <c r="D132" s="226">
        <v>0</v>
      </c>
      <c r="E132" s="226">
        <v>0</v>
      </c>
      <c r="F132" s="226">
        <v>0</v>
      </c>
      <c r="G132" s="226">
        <v>21</v>
      </c>
      <c r="H132" s="226">
        <v>5</v>
      </c>
      <c r="I132" s="226">
        <v>0</v>
      </c>
      <c r="J132" s="226">
        <v>3</v>
      </c>
      <c r="K132" s="226">
        <v>57</v>
      </c>
      <c r="L132" s="107">
        <f t="shared" ref="L132:T132" si="27">SUM(C132:C134)</f>
        <v>41</v>
      </c>
      <c r="M132" s="160">
        <f t="shared" si="27"/>
        <v>164</v>
      </c>
      <c r="N132" s="160">
        <f t="shared" si="27"/>
        <v>334</v>
      </c>
      <c r="O132" s="160">
        <f t="shared" si="27"/>
        <v>62</v>
      </c>
      <c r="P132" s="160">
        <f t="shared" si="27"/>
        <v>108</v>
      </c>
      <c r="Q132" s="160">
        <f t="shared" si="27"/>
        <v>98</v>
      </c>
      <c r="R132" s="160">
        <f t="shared" si="27"/>
        <v>44</v>
      </c>
      <c r="S132" s="160">
        <f t="shared" si="27"/>
        <v>724</v>
      </c>
      <c r="T132" s="160">
        <f t="shared" si="27"/>
        <v>117</v>
      </c>
      <c r="U132" s="232">
        <f>AVERAGE(L132:T132)</f>
        <v>188</v>
      </c>
      <c r="V132" s="409"/>
      <c r="W132" s="230"/>
      <c r="X132" s="230"/>
      <c r="Y132" s="230"/>
      <c r="Z132" s="230"/>
      <c r="AA132" s="230"/>
      <c r="AB132" s="230"/>
      <c r="AC132" s="230"/>
      <c r="AD132" s="230"/>
      <c r="AE132" s="230"/>
      <c r="AF132" s="230"/>
      <c r="AG132" s="92"/>
      <c r="AH132" s="92"/>
      <c r="AI132" s="92"/>
      <c r="AJ132" s="92"/>
      <c r="AK132" s="92"/>
      <c r="AL132" s="92"/>
      <c r="AM132" s="92"/>
      <c r="AN132" s="92"/>
      <c r="AO132" s="92"/>
      <c r="AP132" s="92"/>
      <c r="AQ132" s="92"/>
      <c r="AR132" s="231"/>
    </row>
    <row r="133" spans="1:44">
      <c r="A133" s="223">
        <v>43724</v>
      </c>
      <c r="B133" s="224">
        <v>1.6822453703703699</v>
      </c>
      <c r="C133" s="408">
        <v>0</v>
      </c>
      <c r="D133" s="226">
        <v>133</v>
      </c>
      <c r="E133" s="226">
        <v>40</v>
      </c>
      <c r="F133" s="226">
        <v>2</v>
      </c>
      <c r="G133" s="226">
        <v>0</v>
      </c>
      <c r="H133" s="226">
        <v>47</v>
      </c>
      <c r="I133" s="226">
        <v>0</v>
      </c>
      <c r="J133" s="226">
        <v>0</v>
      </c>
      <c r="K133" s="226">
        <v>0</v>
      </c>
      <c r="L133" s="107"/>
      <c r="M133" s="160"/>
      <c r="N133" s="160"/>
      <c r="O133" s="160"/>
      <c r="P133" s="160"/>
      <c r="Q133" s="160"/>
      <c r="R133" s="160"/>
      <c r="S133" s="160"/>
      <c r="T133" s="160"/>
      <c r="U133" s="232">
        <f>STDEV(L132:T132)/SQRT(COUNT(L132:T132))</f>
        <v>73.309655268290243</v>
      </c>
      <c r="V133" s="409"/>
      <c r="W133" s="230"/>
      <c r="X133" s="230"/>
      <c r="Y133" s="230"/>
      <c r="Z133" s="230"/>
      <c r="AA133" s="230"/>
      <c r="AB133" s="230"/>
      <c r="AC133" s="230"/>
      <c r="AD133" s="230"/>
      <c r="AE133" s="230"/>
      <c r="AF133" s="230"/>
      <c r="AG133" s="92"/>
      <c r="AH133" s="92"/>
      <c r="AI133" s="92"/>
      <c r="AJ133" s="92"/>
      <c r="AK133" s="92"/>
      <c r="AL133" s="92"/>
      <c r="AM133" s="92"/>
      <c r="AN133" s="92"/>
      <c r="AO133" s="92"/>
      <c r="AP133" s="92"/>
      <c r="AQ133" s="92"/>
      <c r="AR133" s="231"/>
    </row>
    <row r="134" spans="1:44">
      <c r="A134" s="223">
        <v>43724</v>
      </c>
      <c r="B134" s="224">
        <v>1.6961342592592601</v>
      </c>
      <c r="C134" s="408">
        <v>28</v>
      </c>
      <c r="D134" s="226">
        <v>31</v>
      </c>
      <c r="E134" s="226">
        <v>294</v>
      </c>
      <c r="F134" s="226">
        <v>60</v>
      </c>
      <c r="G134" s="226">
        <v>87</v>
      </c>
      <c r="H134" s="226">
        <v>46</v>
      </c>
      <c r="I134" s="226">
        <v>44</v>
      </c>
      <c r="J134" s="226">
        <v>721</v>
      </c>
      <c r="K134" s="226">
        <v>60</v>
      </c>
      <c r="L134" s="107"/>
      <c r="M134" s="160"/>
      <c r="N134" s="160"/>
      <c r="O134" s="160"/>
      <c r="P134" s="160"/>
      <c r="Q134" s="160"/>
      <c r="R134" s="160"/>
      <c r="S134" s="160"/>
      <c r="T134" s="160"/>
      <c r="U134" s="232"/>
      <c r="V134" s="409"/>
      <c r="W134" s="230"/>
      <c r="X134" s="230"/>
      <c r="Y134" s="230"/>
      <c r="Z134" s="230"/>
      <c r="AA134" s="230"/>
      <c r="AB134" s="230"/>
      <c r="AC134" s="230"/>
      <c r="AD134" s="230"/>
      <c r="AE134" s="230"/>
      <c r="AF134" s="230"/>
      <c r="AG134" s="92"/>
      <c r="AH134" s="92"/>
      <c r="AI134" s="92"/>
      <c r="AJ134" s="92"/>
      <c r="AK134" s="92"/>
      <c r="AL134" s="92"/>
      <c r="AM134" s="92"/>
      <c r="AN134" s="92"/>
      <c r="AO134" s="92"/>
      <c r="AP134" s="92"/>
      <c r="AQ134" s="92"/>
      <c r="AR134" s="231"/>
    </row>
    <row r="135" spans="1:44">
      <c r="A135" s="223">
        <v>43724</v>
      </c>
      <c r="B135" s="224">
        <v>1.71002314814814</v>
      </c>
      <c r="C135" s="408">
        <v>55</v>
      </c>
      <c r="D135" s="226">
        <v>159</v>
      </c>
      <c r="E135" s="226">
        <v>0</v>
      </c>
      <c r="F135" s="226">
        <v>3</v>
      </c>
      <c r="G135" s="226">
        <v>27</v>
      </c>
      <c r="H135" s="226">
        <v>0</v>
      </c>
      <c r="I135" s="226">
        <v>0</v>
      </c>
      <c r="J135" s="226">
        <v>315</v>
      </c>
      <c r="K135" s="226">
        <v>43</v>
      </c>
      <c r="L135" s="107">
        <f t="shared" ref="L135:T135" si="28">SUM(C135:C137)</f>
        <v>98</v>
      </c>
      <c r="M135" s="160">
        <f t="shared" si="28"/>
        <v>165</v>
      </c>
      <c r="N135" s="160">
        <f t="shared" si="28"/>
        <v>597</v>
      </c>
      <c r="O135" s="160">
        <f t="shared" si="28"/>
        <v>11</v>
      </c>
      <c r="P135" s="160">
        <f t="shared" si="28"/>
        <v>72</v>
      </c>
      <c r="Q135" s="160">
        <f t="shared" si="28"/>
        <v>17</v>
      </c>
      <c r="R135" s="160">
        <f t="shared" si="28"/>
        <v>0</v>
      </c>
      <c r="S135" s="160">
        <f t="shared" si="28"/>
        <v>520</v>
      </c>
      <c r="T135" s="160">
        <f t="shared" si="28"/>
        <v>43</v>
      </c>
      <c r="U135" s="232">
        <f>AVERAGE(L135:T135)</f>
        <v>169.22222222222223</v>
      </c>
      <c r="V135" s="409"/>
      <c r="W135" s="230"/>
      <c r="X135" s="230"/>
      <c r="Y135" s="230"/>
      <c r="Z135" s="230"/>
      <c r="AA135" s="230"/>
      <c r="AB135" s="230"/>
      <c r="AC135" s="230"/>
      <c r="AD135" s="230"/>
      <c r="AE135" s="230"/>
      <c r="AF135" s="230"/>
      <c r="AG135" s="92"/>
      <c r="AH135" s="92"/>
      <c r="AI135" s="92"/>
      <c r="AJ135" s="92"/>
      <c r="AK135" s="92"/>
      <c r="AL135" s="92"/>
      <c r="AM135" s="92"/>
      <c r="AN135" s="92"/>
      <c r="AO135" s="92"/>
      <c r="AP135" s="92"/>
      <c r="AQ135" s="92"/>
      <c r="AR135" s="231"/>
    </row>
    <row r="136" spans="1:44">
      <c r="A136" s="223">
        <v>43724</v>
      </c>
      <c r="B136" s="224">
        <v>1.72391203703704</v>
      </c>
      <c r="C136" s="408">
        <v>43</v>
      </c>
      <c r="D136" s="226">
        <v>0</v>
      </c>
      <c r="E136" s="226">
        <v>106</v>
      </c>
      <c r="F136" s="226">
        <v>0</v>
      </c>
      <c r="G136" s="226">
        <v>23</v>
      </c>
      <c r="H136" s="226">
        <v>16</v>
      </c>
      <c r="I136" s="226">
        <v>0</v>
      </c>
      <c r="J136" s="226">
        <v>1</v>
      </c>
      <c r="K136" s="226">
        <v>0</v>
      </c>
      <c r="L136" s="107"/>
      <c r="M136" s="160"/>
      <c r="N136" s="160"/>
      <c r="O136" s="160"/>
      <c r="P136" s="160"/>
      <c r="Q136" s="160"/>
      <c r="R136" s="160"/>
      <c r="S136" s="160"/>
      <c r="T136" s="160"/>
      <c r="U136" s="232">
        <f>STDEV(L135:T135)/SQRT(COUNT(L135:T135))</f>
        <v>75.769712832477126</v>
      </c>
      <c r="V136" s="409"/>
      <c r="W136" s="230"/>
      <c r="X136" s="230"/>
      <c r="Y136" s="230"/>
      <c r="Z136" s="230"/>
      <c r="AA136" s="230"/>
      <c r="AB136" s="230"/>
      <c r="AC136" s="230"/>
      <c r="AD136" s="230"/>
      <c r="AE136" s="230"/>
      <c r="AF136" s="230"/>
      <c r="AG136" s="92"/>
      <c r="AH136" s="92"/>
      <c r="AI136" s="92"/>
      <c r="AJ136" s="92"/>
      <c r="AK136" s="92"/>
      <c r="AL136" s="92"/>
      <c r="AM136" s="92"/>
      <c r="AN136" s="92"/>
      <c r="AO136" s="92"/>
      <c r="AP136" s="92"/>
      <c r="AQ136" s="92"/>
      <c r="AR136" s="231"/>
    </row>
    <row r="137" spans="1:44">
      <c r="A137" s="223">
        <v>43724</v>
      </c>
      <c r="B137" s="224">
        <v>1.7378009259259199</v>
      </c>
      <c r="C137" s="408">
        <v>0</v>
      </c>
      <c r="D137" s="226">
        <v>6</v>
      </c>
      <c r="E137" s="226">
        <v>491</v>
      </c>
      <c r="F137" s="226">
        <v>8</v>
      </c>
      <c r="G137" s="226">
        <v>22</v>
      </c>
      <c r="H137" s="226">
        <v>1</v>
      </c>
      <c r="I137" s="226">
        <v>0</v>
      </c>
      <c r="J137" s="226">
        <v>204</v>
      </c>
      <c r="K137" s="226">
        <v>0</v>
      </c>
      <c r="L137" s="107"/>
      <c r="M137" s="160"/>
      <c r="N137" s="160"/>
      <c r="O137" s="160"/>
      <c r="P137" s="160"/>
      <c r="Q137" s="160"/>
      <c r="R137" s="160"/>
      <c r="S137" s="160"/>
      <c r="T137" s="160"/>
      <c r="U137" s="232"/>
      <c r="V137" s="409"/>
      <c r="W137" s="230"/>
      <c r="X137" s="230"/>
      <c r="Y137" s="230"/>
      <c r="Z137" s="230"/>
      <c r="AA137" s="230"/>
      <c r="AB137" s="230"/>
      <c r="AC137" s="230"/>
      <c r="AD137" s="230"/>
      <c r="AE137" s="230"/>
      <c r="AF137" s="230"/>
      <c r="AG137" s="92"/>
      <c r="AH137" s="92"/>
      <c r="AI137" s="92"/>
      <c r="AJ137" s="92"/>
      <c r="AK137" s="92"/>
      <c r="AL137" s="92"/>
      <c r="AM137" s="92"/>
      <c r="AN137" s="92"/>
      <c r="AO137" s="92"/>
      <c r="AP137" s="92"/>
      <c r="AQ137" s="92"/>
      <c r="AR137" s="231"/>
    </row>
    <row r="138" spans="1:44">
      <c r="A138" s="233">
        <v>43724</v>
      </c>
      <c r="B138" s="234">
        <v>1.7516898148148099</v>
      </c>
      <c r="C138" s="408">
        <v>49</v>
      </c>
      <c r="D138" s="226">
        <v>6</v>
      </c>
      <c r="E138" s="226">
        <v>0</v>
      </c>
      <c r="F138" s="226">
        <v>0</v>
      </c>
      <c r="G138" s="226">
        <v>20</v>
      </c>
      <c r="H138" s="226">
        <v>5</v>
      </c>
      <c r="I138" s="226">
        <v>0</v>
      </c>
      <c r="J138" s="226">
        <v>305</v>
      </c>
      <c r="K138" s="226">
        <v>69</v>
      </c>
      <c r="L138" s="107">
        <f t="shared" ref="L138:T138" si="29">SUM(C138:C140)</f>
        <v>295</v>
      </c>
      <c r="M138" s="160">
        <f t="shared" si="29"/>
        <v>46</v>
      </c>
      <c r="N138" s="160">
        <f t="shared" si="29"/>
        <v>585</v>
      </c>
      <c r="O138" s="160">
        <f t="shared" si="29"/>
        <v>24</v>
      </c>
      <c r="P138" s="160">
        <f t="shared" si="29"/>
        <v>399</v>
      </c>
      <c r="Q138" s="160">
        <f t="shared" si="29"/>
        <v>19</v>
      </c>
      <c r="R138" s="160">
        <f t="shared" si="29"/>
        <v>195</v>
      </c>
      <c r="S138" s="160">
        <f t="shared" si="29"/>
        <v>554</v>
      </c>
      <c r="T138" s="160">
        <f t="shared" si="29"/>
        <v>114</v>
      </c>
      <c r="U138" s="232">
        <f>AVERAGE(L138:T138)</f>
        <v>247.88888888888889</v>
      </c>
      <c r="V138" s="409"/>
      <c r="W138" s="230"/>
      <c r="X138" s="230"/>
      <c r="Y138" s="230"/>
      <c r="Z138" s="230"/>
      <c r="AA138" s="230"/>
      <c r="AB138" s="230"/>
      <c r="AC138" s="230"/>
      <c r="AD138" s="230"/>
      <c r="AE138" s="230"/>
      <c r="AF138" s="230"/>
      <c r="AG138" s="92"/>
      <c r="AH138" s="92"/>
      <c r="AI138" s="92"/>
      <c r="AJ138" s="92"/>
      <c r="AK138" s="92"/>
      <c r="AL138" s="92"/>
      <c r="AM138" s="92"/>
      <c r="AN138" s="92"/>
      <c r="AO138" s="92"/>
      <c r="AP138" s="92"/>
      <c r="AQ138" s="92"/>
      <c r="AR138" s="231"/>
    </row>
    <row r="139" spans="1:44">
      <c r="A139" s="233">
        <v>43724</v>
      </c>
      <c r="B139" s="234">
        <v>1.7655787037037001</v>
      </c>
      <c r="C139" s="408">
        <v>0</v>
      </c>
      <c r="D139" s="226">
        <v>40</v>
      </c>
      <c r="E139" s="226">
        <v>440</v>
      </c>
      <c r="F139" s="226">
        <v>2</v>
      </c>
      <c r="G139" s="226">
        <v>22</v>
      </c>
      <c r="H139" s="226">
        <v>0</v>
      </c>
      <c r="I139" s="226">
        <v>50</v>
      </c>
      <c r="J139" s="226">
        <v>247</v>
      </c>
      <c r="K139" s="226">
        <v>45</v>
      </c>
      <c r="L139" s="107"/>
      <c r="M139" s="160"/>
      <c r="N139" s="160"/>
      <c r="O139" s="160"/>
      <c r="P139" s="160"/>
      <c r="Q139" s="160"/>
      <c r="R139" s="160"/>
      <c r="S139" s="160"/>
      <c r="T139" s="160"/>
      <c r="U139" s="232">
        <f>STDEV(L138:T138)/SQRT(COUNT(L138:T138))</f>
        <v>74.199514157671999</v>
      </c>
      <c r="V139" s="409"/>
      <c r="W139" s="230"/>
      <c r="X139" s="230"/>
      <c r="Y139" s="230"/>
      <c r="Z139" s="230"/>
      <c r="AA139" s="230"/>
      <c r="AB139" s="230"/>
      <c r="AC139" s="230"/>
      <c r="AD139" s="230"/>
      <c r="AE139" s="230"/>
      <c r="AF139" s="230"/>
      <c r="AG139" s="92"/>
      <c r="AH139" s="92"/>
      <c r="AI139" s="92"/>
      <c r="AJ139" s="92"/>
      <c r="AK139" s="92"/>
      <c r="AL139" s="92"/>
      <c r="AM139" s="92"/>
      <c r="AN139" s="92"/>
      <c r="AO139" s="92"/>
      <c r="AP139" s="92"/>
      <c r="AQ139" s="92"/>
      <c r="AR139" s="231"/>
    </row>
    <row r="140" spans="1:44">
      <c r="A140" s="233">
        <v>43724</v>
      </c>
      <c r="B140" s="234">
        <v>1.77946759259259</v>
      </c>
      <c r="C140" s="408">
        <v>246</v>
      </c>
      <c r="D140" s="226">
        <v>0</v>
      </c>
      <c r="E140" s="226">
        <v>145</v>
      </c>
      <c r="F140" s="226">
        <v>22</v>
      </c>
      <c r="G140" s="226">
        <v>357</v>
      </c>
      <c r="H140" s="226">
        <v>14</v>
      </c>
      <c r="I140" s="226">
        <v>145</v>
      </c>
      <c r="J140" s="226">
        <v>2</v>
      </c>
      <c r="K140" s="226">
        <v>0</v>
      </c>
      <c r="L140" s="107"/>
      <c r="M140" s="160"/>
      <c r="N140" s="160"/>
      <c r="O140" s="160"/>
      <c r="P140" s="160"/>
      <c r="Q140" s="160"/>
      <c r="R140" s="160"/>
      <c r="S140" s="160"/>
      <c r="T140" s="160"/>
      <c r="U140" s="232"/>
      <c r="V140" s="409"/>
      <c r="W140" s="230"/>
      <c r="X140" s="230"/>
      <c r="Y140" s="230"/>
      <c r="Z140" s="230"/>
      <c r="AA140" s="230"/>
      <c r="AB140" s="230"/>
      <c r="AC140" s="230"/>
      <c r="AD140" s="230"/>
      <c r="AE140" s="230"/>
      <c r="AF140" s="230"/>
      <c r="AG140" s="92"/>
      <c r="AH140" s="92"/>
      <c r="AI140" s="92"/>
      <c r="AJ140" s="92"/>
      <c r="AK140" s="92"/>
      <c r="AL140" s="92"/>
      <c r="AM140" s="92"/>
      <c r="AN140" s="92"/>
      <c r="AO140" s="92"/>
      <c r="AP140" s="92"/>
      <c r="AQ140" s="92"/>
      <c r="AR140" s="231"/>
    </row>
    <row r="141" spans="1:44">
      <c r="A141" s="233">
        <v>43724</v>
      </c>
      <c r="B141" s="234">
        <v>1.79335648148148</v>
      </c>
      <c r="C141" s="408">
        <v>24</v>
      </c>
      <c r="D141" s="226">
        <v>0</v>
      </c>
      <c r="E141" s="226">
        <v>139</v>
      </c>
      <c r="F141" s="226">
        <v>57</v>
      </c>
      <c r="G141" s="226">
        <v>29</v>
      </c>
      <c r="H141" s="226">
        <v>80</v>
      </c>
      <c r="I141" s="226">
        <v>6</v>
      </c>
      <c r="J141" s="226">
        <v>579</v>
      </c>
      <c r="K141" s="226">
        <v>0</v>
      </c>
      <c r="L141" s="107">
        <f>SUM(C141:C143)</f>
        <v>367</v>
      </c>
      <c r="M141" s="160">
        <f>SUM(D141:D143)</f>
        <v>544</v>
      </c>
      <c r="N141" s="160">
        <f>SUM(E141:E143)</f>
        <v>702</v>
      </c>
      <c r="O141" s="160">
        <f>SUM(F141:F143)</f>
        <v>107</v>
      </c>
      <c r="P141" s="160">
        <f>SUM(G141:G143)</f>
        <v>72</v>
      </c>
      <c r="Q141" s="160">
        <f t="shared" ref="Q141:T141" si="30">SUM(H141:H143)</f>
        <v>86</v>
      </c>
      <c r="R141" s="160">
        <f t="shared" si="30"/>
        <v>150</v>
      </c>
      <c r="S141" s="160">
        <f t="shared" si="30"/>
        <v>1014</v>
      </c>
      <c r="T141" s="160">
        <f t="shared" si="30"/>
        <v>168</v>
      </c>
      <c r="U141" s="232">
        <f>AVERAGE(L141:T141)</f>
        <v>356.66666666666669</v>
      </c>
      <c r="V141" s="409"/>
      <c r="W141" s="230"/>
      <c r="X141" s="230"/>
      <c r="Y141" s="230"/>
      <c r="Z141" s="230"/>
      <c r="AA141" s="230"/>
      <c r="AB141" s="230"/>
      <c r="AC141" s="230"/>
      <c r="AD141" s="230"/>
      <c r="AE141" s="230"/>
      <c r="AF141" s="230"/>
      <c r="AG141" s="92"/>
      <c r="AH141" s="92"/>
      <c r="AI141" s="92"/>
      <c r="AJ141" s="92"/>
      <c r="AK141" s="92"/>
      <c r="AL141" s="92"/>
      <c r="AM141" s="92"/>
      <c r="AN141" s="92"/>
      <c r="AO141" s="92"/>
      <c r="AP141" s="92"/>
      <c r="AQ141" s="92"/>
      <c r="AR141" s="231"/>
    </row>
    <row r="142" spans="1:44">
      <c r="A142" s="233">
        <v>43724</v>
      </c>
      <c r="B142" s="234">
        <v>1.8072453703703699</v>
      </c>
      <c r="C142" s="408">
        <v>93</v>
      </c>
      <c r="D142" s="226">
        <v>0</v>
      </c>
      <c r="E142" s="226">
        <v>88</v>
      </c>
      <c r="F142" s="226">
        <v>32</v>
      </c>
      <c r="G142" s="226">
        <v>42</v>
      </c>
      <c r="H142" s="226">
        <v>6</v>
      </c>
      <c r="I142" s="226">
        <v>0</v>
      </c>
      <c r="J142" s="226">
        <v>0</v>
      </c>
      <c r="K142" s="226">
        <v>49</v>
      </c>
      <c r="L142" s="107"/>
      <c r="M142" s="160"/>
      <c r="N142" s="160"/>
      <c r="O142" s="160"/>
      <c r="P142" s="160"/>
      <c r="Q142" s="160"/>
      <c r="R142" s="160"/>
      <c r="S142" s="160"/>
      <c r="T142" s="160"/>
      <c r="U142" s="232">
        <f>STDEV(L141:T141)/SQRT(COUNT(L141:T141))</f>
        <v>110.64696109699533</v>
      </c>
      <c r="V142" s="409"/>
      <c r="W142" s="230"/>
      <c r="X142" s="230"/>
      <c r="Y142" s="230"/>
      <c r="Z142" s="230"/>
      <c r="AA142" s="230"/>
      <c r="AB142" s="230"/>
      <c r="AC142" s="230"/>
      <c r="AD142" s="230"/>
      <c r="AE142" s="230"/>
      <c r="AF142" s="230"/>
      <c r="AG142" s="92"/>
      <c r="AH142" s="92"/>
      <c r="AI142" s="92"/>
      <c r="AJ142" s="92"/>
      <c r="AK142" s="92"/>
      <c r="AL142" s="92"/>
      <c r="AM142" s="92"/>
      <c r="AN142" s="92"/>
      <c r="AO142" s="92"/>
      <c r="AP142" s="92"/>
      <c r="AQ142" s="92"/>
      <c r="AR142" s="231"/>
    </row>
    <row r="143" spans="1:44">
      <c r="A143" s="233">
        <v>43724</v>
      </c>
      <c r="B143" s="234">
        <v>1.8211342592592601</v>
      </c>
      <c r="C143" s="408">
        <v>250</v>
      </c>
      <c r="D143" s="226">
        <v>544</v>
      </c>
      <c r="E143" s="226">
        <v>475</v>
      </c>
      <c r="F143" s="226">
        <v>18</v>
      </c>
      <c r="G143" s="226">
        <v>1</v>
      </c>
      <c r="H143" s="226">
        <v>0</v>
      </c>
      <c r="I143" s="226">
        <v>144</v>
      </c>
      <c r="J143" s="226">
        <v>435</v>
      </c>
      <c r="K143" s="226">
        <v>119</v>
      </c>
      <c r="L143" s="107"/>
      <c r="M143" s="160"/>
      <c r="N143" s="160"/>
      <c r="O143" s="160"/>
      <c r="P143" s="160"/>
      <c r="Q143" s="160"/>
      <c r="R143" s="160"/>
      <c r="S143" s="160"/>
      <c r="T143" s="160"/>
      <c r="U143" s="232"/>
      <c r="V143" s="409"/>
      <c r="W143" s="230"/>
      <c r="X143" s="230"/>
      <c r="Y143" s="230"/>
      <c r="Z143" s="230"/>
      <c r="AA143" s="230"/>
      <c r="AB143" s="230"/>
      <c r="AC143" s="230"/>
      <c r="AD143" s="230"/>
      <c r="AE143" s="230"/>
      <c r="AF143" s="230"/>
      <c r="AG143" s="92"/>
      <c r="AH143" s="92"/>
      <c r="AI143" s="92"/>
      <c r="AJ143" s="92"/>
      <c r="AK143" s="92"/>
      <c r="AL143" s="92"/>
      <c r="AM143" s="92"/>
      <c r="AN143" s="92"/>
      <c r="AO143" s="92"/>
      <c r="AP143" s="92"/>
      <c r="AQ143" s="92"/>
      <c r="AR143" s="231"/>
    </row>
    <row r="144" spans="1:44">
      <c r="A144" s="233">
        <v>43724</v>
      </c>
      <c r="B144" s="234">
        <v>1.83502314814815</v>
      </c>
      <c r="C144" s="408">
        <v>905</v>
      </c>
      <c r="D144" s="226">
        <v>661</v>
      </c>
      <c r="E144" s="226">
        <v>5</v>
      </c>
      <c r="F144" s="226">
        <v>15</v>
      </c>
      <c r="G144" s="226">
        <v>230</v>
      </c>
      <c r="H144" s="226">
        <v>282</v>
      </c>
      <c r="I144" s="226">
        <v>31</v>
      </c>
      <c r="J144" s="226">
        <v>238</v>
      </c>
      <c r="K144" s="226">
        <v>0</v>
      </c>
      <c r="L144" s="107">
        <f>SUM(C144:C146)</f>
        <v>1812</v>
      </c>
      <c r="M144" s="160">
        <f>SUM(D144:D146)</f>
        <v>791</v>
      </c>
      <c r="N144" s="160">
        <f>SUM(E144:E146)</f>
        <v>423</v>
      </c>
      <c r="O144" s="160">
        <f>SUM(F144:F146)</f>
        <v>352</v>
      </c>
      <c r="P144" s="160">
        <f>SUM(G144:G146)</f>
        <v>531</v>
      </c>
      <c r="Q144" s="160">
        <f t="shared" ref="Q144:T144" si="31">SUM(H144:H146)</f>
        <v>434</v>
      </c>
      <c r="R144" s="160">
        <f t="shared" si="31"/>
        <v>368</v>
      </c>
      <c r="S144" s="160">
        <f t="shared" si="31"/>
        <v>458</v>
      </c>
      <c r="T144" s="160">
        <f t="shared" si="31"/>
        <v>248</v>
      </c>
      <c r="U144" s="232">
        <f>AVERAGE(L144:T144)</f>
        <v>601.88888888888891</v>
      </c>
      <c r="V144" s="409"/>
      <c r="W144" s="230"/>
      <c r="X144" s="230"/>
      <c r="Y144" s="230"/>
      <c r="Z144" s="230"/>
      <c r="AA144" s="230"/>
      <c r="AB144" s="230"/>
      <c r="AC144" s="230"/>
      <c r="AD144" s="230"/>
      <c r="AE144" s="230"/>
      <c r="AF144" s="230"/>
      <c r="AG144" s="92"/>
      <c r="AH144" s="92"/>
      <c r="AI144" s="92"/>
      <c r="AJ144" s="92"/>
      <c r="AK144" s="92"/>
      <c r="AL144" s="92"/>
      <c r="AM144" s="92"/>
      <c r="AN144" s="92"/>
      <c r="AO144" s="92"/>
      <c r="AP144" s="92"/>
      <c r="AQ144" s="92"/>
      <c r="AR144" s="231"/>
    </row>
    <row r="145" spans="1:44">
      <c r="A145" s="233">
        <v>43724</v>
      </c>
      <c r="B145" s="234">
        <v>1.84891203703703</v>
      </c>
      <c r="C145" s="408">
        <v>456</v>
      </c>
      <c r="D145" s="226">
        <v>118</v>
      </c>
      <c r="E145" s="226">
        <v>316</v>
      </c>
      <c r="F145" s="226">
        <v>322</v>
      </c>
      <c r="G145" s="226">
        <v>267</v>
      </c>
      <c r="H145" s="226">
        <v>0</v>
      </c>
      <c r="I145" s="226">
        <v>0</v>
      </c>
      <c r="J145" s="226">
        <v>216</v>
      </c>
      <c r="K145" s="226">
        <v>197</v>
      </c>
      <c r="L145" s="107"/>
      <c r="M145" s="160"/>
      <c r="N145" s="160"/>
      <c r="O145" s="160"/>
      <c r="P145" s="160"/>
      <c r="Q145" s="160"/>
      <c r="R145" s="160"/>
      <c r="S145" s="160"/>
      <c r="T145" s="160"/>
      <c r="U145" s="232">
        <f>STDEV(L144:T144)/SQRT(COUNT(L144:T144))</f>
        <v>159.35786460776163</v>
      </c>
      <c r="V145" s="409"/>
      <c r="W145" s="230"/>
      <c r="X145" s="230"/>
      <c r="Y145" s="230"/>
      <c r="Z145" s="230"/>
      <c r="AA145" s="230"/>
      <c r="AB145" s="230"/>
      <c r="AC145" s="230"/>
      <c r="AD145" s="230"/>
      <c r="AE145" s="230"/>
      <c r="AF145" s="230"/>
      <c r="AG145" s="92"/>
      <c r="AH145" s="92"/>
      <c r="AI145" s="92"/>
      <c r="AJ145" s="92"/>
      <c r="AK145" s="92"/>
      <c r="AL145" s="92"/>
      <c r="AM145" s="92"/>
      <c r="AN145" s="92"/>
      <c r="AO145" s="92"/>
      <c r="AP145" s="92"/>
      <c r="AQ145" s="92"/>
      <c r="AR145" s="231"/>
    </row>
    <row r="146" spans="1:44">
      <c r="A146" s="233">
        <v>43724</v>
      </c>
      <c r="B146" s="234">
        <v>1.8628009259259199</v>
      </c>
      <c r="C146" s="408">
        <v>451</v>
      </c>
      <c r="D146" s="226">
        <v>12</v>
      </c>
      <c r="E146" s="226">
        <v>102</v>
      </c>
      <c r="F146" s="226">
        <v>15</v>
      </c>
      <c r="G146" s="226">
        <v>34</v>
      </c>
      <c r="H146" s="226">
        <v>152</v>
      </c>
      <c r="I146" s="226">
        <v>337</v>
      </c>
      <c r="J146" s="226">
        <v>4</v>
      </c>
      <c r="K146" s="226">
        <v>51</v>
      </c>
      <c r="L146" s="107"/>
      <c r="M146" s="160"/>
      <c r="N146" s="160"/>
      <c r="O146" s="160"/>
      <c r="P146" s="160"/>
      <c r="Q146" s="160"/>
      <c r="R146" s="160"/>
      <c r="S146" s="160"/>
      <c r="T146" s="160"/>
      <c r="U146" s="232"/>
      <c r="V146" s="409"/>
      <c r="W146" s="230"/>
      <c r="X146" s="230"/>
      <c r="Y146" s="230"/>
      <c r="Z146" s="230"/>
      <c r="AA146" s="230"/>
      <c r="AB146" s="230"/>
      <c r="AC146" s="230"/>
      <c r="AD146" s="230"/>
      <c r="AE146" s="230"/>
      <c r="AF146" s="230"/>
      <c r="AG146" s="92"/>
      <c r="AH146" s="92"/>
      <c r="AI146" s="92"/>
      <c r="AJ146" s="92"/>
      <c r="AK146" s="92"/>
      <c r="AL146" s="92"/>
      <c r="AM146" s="92"/>
      <c r="AN146" s="92"/>
      <c r="AO146" s="92"/>
      <c r="AP146" s="92"/>
      <c r="AQ146" s="92"/>
      <c r="AR146" s="231"/>
    </row>
    <row r="147" spans="1:44">
      <c r="A147" s="233">
        <v>43724</v>
      </c>
      <c r="B147" s="234">
        <v>1.8766898148148099</v>
      </c>
      <c r="C147" s="408">
        <v>22</v>
      </c>
      <c r="D147" s="226">
        <v>516</v>
      </c>
      <c r="E147" s="226">
        <v>6</v>
      </c>
      <c r="F147" s="226">
        <v>17</v>
      </c>
      <c r="G147" s="226">
        <v>19</v>
      </c>
      <c r="H147" s="226">
        <v>21</v>
      </c>
      <c r="I147" s="226">
        <v>63</v>
      </c>
      <c r="J147" s="226">
        <v>222</v>
      </c>
      <c r="K147" s="226">
        <v>38</v>
      </c>
      <c r="L147" s="107">
        <f>SUM(C147:C149)</f>
        <v>35</v>
      </c>
      <c r="M147" s="160">
        <f>SUM(D147:D149)</f>
        <v>541</v>
      </c>
      <c r="N147" s="160">
        <f>SUM(E147:E149)</f>
        <v>785</v>
      </c>
      <c r="O147" s="160">
        <f>SUM(F147:F149)</f>
        <v>97</v>
      </c>
      <c r="P147" s="160">
        <f>SUM(G147:G149)</f>
        <v>208</v>
      </c>
      <c r="Q147" s="160">
        <f t="shared" ref="Q147:T147" si="32">SUM(H147:H149)</f>
        <v>70</v>
      </c>
      <c r="R147" s="160">
        <f t="shared" si="32"/>
        <v>110</v>
      </c>
      <c r="S147" s="160">
        <f t="shared" si="32"/>
        <v>1461</v>
      </c>
      <c r="T147" s="160">
        <f t="shared" si="32"/>
        <v>189</v>
      </c>
      <c r="U147" s="232">
        <f>AVERAGE(L147:T147)</f>
        <v>388.44444444444446</v>
      </c>
      <c r="V147" s="409"/>
      <c r="W147" s="230"/>
      <c r="X147" s="230"/>
      <c r="Y147" s="230"/>
      <c r="Z147" s="230"/>
      <c r="AA147" s="230"/>
      <c r="AB147" s="230"/>
      <c r="AC147" s="230"/>
      <c r="AD147" s="230"/>
      <c r="AE147" s="230"/>
      <c r="AF147" s="230"/>
      <c r="AG147" s="92"/>
      <c r="AH147" s="92"/>
      <c r="AI147" s="92"/>
      <c r="AJ147" s="92"/>
      <c r="AK147" s="92"/>
      <c r="AL147" s="92"/>
      <c r="AM147" s="92"/>
      <c r="AN147" s="92"/>
      <c r="AO147" s="92"/>
      <c r="AP147" s="92"/>
      <c r="AQ147" s="92"/>
      <c r="AR147" s="231"/>
    </row>
    <row r="148" spans="1:44">
      <c r="A148" s="233">
        <v>43724</v>
      </c>
      <c r="B148" s="234">
        <v>1.8905787037037001</v>
      </c>
      <c r="C148" s="408">
        <v>13</v>
      </c>
      <c r="D148" s="226">
        <v>0</v>
      </c>
      <c r="E148" s="226">
        <v>468</v>
      </c>
      <c r="F148" s="226">
        <v>25</v>
      </c>
      <c r="G148" s="226">
        <v>175</v>
      </c>
      <c r="H148" s="226">
        <v>49</v>
      </c>
      <c r="I148" s="226">
        <v>0</v>
      </c>
      <c r="J148" s="226">
        <v>239</v>
      </c>
      <c r="K148" s="226">
        <v>51</v>
      </c>
      <c r="L148" s="107"/>
      <c r="M148" s="160"/>
      <c r="N148" s="160"/>
      <c r="O148" s="160"/>
      <c r="P148" s="160"/>
      <c r="Q148" s="160"/>
      <c r="R148" s="160"/>
      <c r="S148" s="160"/>
      <c r="T148" s="160"/>
      <c r="U148" s="232">
        <f>STDEV(L147:T147)/SQRT(COUNT(L147:T147))</f>
        <v>157.76407413102564</v>
      </c>
      <c r="V148" s="409"/>
      <c r="W148" s="230"/>
      <c r="X148" s="230"/>
      <c r="Y148" s="230"/>
      <c r="Z148" s="230"/>
      <c r="AA148" s="230"/>
      <c r="AB148" s="230"/>
      <c r="AC148" s="230"/>
      <c r="AD148" s="230"/>
      <c r="AE148" s="230"/>
      <c r="AF148" s="230"/>
      <c r="AG148" s="92"/>
      <c r="AH148" s="92"/>
      <c r="AI148" s="92"/>
      <c r="AJ148" s="92"/>
      <c r="AK148" s="92"/>
      <c r="AL148" s="92"/>
      <c r="AM148" s="92"/>
      <c r="AN148" s="92"/>
      <c r="AO148" s="92"/>
      <c r="AP148" s="92"/>
      <c r="AQ148" s="92"/>
      <c r="AR148" s="231"/>
    </row>
    <row r="149" spans="1:44">
      <c r="A149" s="233">
        <v>43724</v>
      </c>
      <c r="B149" s="234">
        <v>1.90446759259259</v>
      </c>
      <c r="C149" s="408">
        <v>0</v>
      </c>
      <c r="D149" s="226">
        <v>25</v>
      </c>
      <c r="E149" s="226">
        <v>311</v>
      </c>
      <c r="F149" s="226">
        <v>55</v>
      </c>
      <c r="G149" s="226">
        <v>14</v>
      </c>
      <c r="H149" s="226">
        <v>0</v>
      </c>
      <c r="I149" s="226">
        <v>47</v>
      </c>
      <c r="J149" s="226">
        <v>1000</v>
      </c>
      <c r="K149" s="226">
        <v>100</v>
      </c>
      <c r="L149" s="107"/>
      <c r="M149" s="160"/>
      <c r="N149" s="160"/>
      <c r="O149" s="160"/>
      <c r="P149" s="160"/>
      <c r="Q149" s="160"/>
      <c r="R149" s="160"/>
      <c r="S149" s="160"/>
      <c r="T149" s="160"/>
      <c r="U149" s="232"/>
      <c r="V149" s="409"/>
      <c r="W149" s="230"/>
      <c r="X149" s="230"/>
      <c r="Y149" s="230"/>
      <c r="Z149" s="230"/>
      <c r="AA149" s="230"/>
      <c r="AB149" s="230"/>
      <c r="AC149" s="230"/>
      <c r="AD149" s="230"/>
      <c r="AE149" s="230"/>
      <c r="AF149" s="230"/>
      <c r="AG149" s="92"/>
      <c r="AH149" s="92"/>
      <c r="AI149" s="92"/>
      <c r="AJ149" s="92"/>
      <c r="AK149" s="92"/>
      <c r="AL149" s="92"/>
      <c r="AM149" s="92"/>
      <c r="AN149" s="92"/>
      <c r="AO149" s="92"/>
      <c r="AP149" s="92"/>
      <c r="AQ149" s="92"/>
      <c r="AR149" s="231"/>
    </row>
    <row r="150" spans="1:44">
      <c r="A150" s="233">
        <v>43724</v>
      </c>
      <c r="B150" s="234">
        <v>1.91835648148148</v>
      </c>
      <c r="C150" s="408">
        <v>0</v>
      </c>
      <c r="D150" s="226">
        <v>1</v>
      </c>
      <c r="E150" s="226">
        <v>29</v>
      </c>
      <c r="F150" s="226">
        <v>3</v>
      </c>
      <c r="G150" s="226">
        <v>37</v>
      </c>
      <c r="H150" s="226">
        <v>6</v>
      </c>
      <c r="I150" s="226">
        <v>481</v>
      </c>
      <c r="J150" s="226">
        <v>552</v>
      </c>
      <c r="K150" s="226">
        <v>2</v>
      </c>
      <c r="L150" s="107">
        <f>SUM(C150:C152)</f>
        <v>43</v>
      </c>
      <c r="M150" s="160">
        <f>SUM(D150:D152)</f>
        <v>79</v>
      </c>
      <c r="N150" s="160">
        <f>SUM(E150:E152)</f>
        <v>961</v>
      </c>
      <c r="O150" s="160">
        <f>SUM(F150:F152)</f>
        <v>96</v>
      </c>
      <c r="P150" s="160">
        <f>SUM(G150:G152)</f>
        <v>68</v>
      </c>
      <c r="Q150" s="160">
        <f t="shared" ref="Q150:T150" si="33">SUM(H150:H152)</f>
        <v>6</v>
      </c>
      <c r="R150" s="160">
        <f t="shared" si="33"/>
        <v>572</v>
      </c>
      <c r="S150" s="160">
        <f t="shared" si="33"/>
        <v>1485</v>
      </c>
      <c r="T150" s="160">
        <f t="shared" si="33"/>
        <v>663</v>
      </c>
      <c r="U150" s="232">
        <f>AVERAGE(L150:T150)</f>
        <v>441.44444444444446</v>
      </c>
      <c r="V150" s="409"/>
      <c r="W150" s="230"/>
      <c r="X150" s="230"/>
      <c r="Y150" s="230"/>
      <c r="Z150" s="230"/>
      <c r="AA150" s="230"/>
      <c r="AB150" s="230"/>
      <c r="AC150" s="230"/>
      <c r="AD150" s="230"/>
      <c r="AE150" s="230"/>
      <c r="AF150" s="230"/>
      <c r="AG150" s="92"/>
      <c r="AH150" s="92"/>
      <c r="AI150" s="92"/>
      <c r="AJ150" s="92"/>
      <c r="AK150" s="92"/>
      <c r="AL150" s="92"/>
      <c r="AM150" s="92"/>
      <c r="AN150" s="92"/>
      <c r="AO150" s="92"/>
      <c r="AP150" s="92"/>
      <c r="AQ150" s="92"/>
      <c r="AR150" s="231"/>
    </row>
    <row r="151" spans="1:44">
      <c r="A151" s="233">
        <v>43724</v>
      </c>
      <c r="B151" s="234">
        <v>1.9322453703703699</v>
      </c>
      <c r="C151" s="408">
        <v>0</v>
      </c>
      <c r="D151" s="226">
        <v>2</v>
      </c>
      <c r="E151" s="226">
        <v>129</v>
      </c>
      <c r="F151" s="226">
        <v>35</v>
      </c>
      <c r="G151" s="226">
        <v>8</v>
      </c>
      <c r="H151" s="226">
        <v>0</v>
      </c>
      <c r="I151" s="226">
        <v>91</v>
      </c>
      <c r="J151" s="226">
        <v>321</v>
      </c>
      <c r="K151" s="226">
        <v>113</v>
      </c>
      <c r="L151" s="107"/>
      <c r="M151" s="160"/>
      <c r="N151" s="160"/>
      <c r="O151" s="160"/>
      <c r="P151" s="160"/>
      <c r="Q151" s="160"/>
      <c r="R151" s="160"/>
      <c r="S151" s="160"/>
      <c r="T151" s="160"/>
      <c r="U151" s="232">
        <f>STDEV(L150:T150)/SQRT(COUNT(L150:T150))</f>
        <v>173.34960749812237</v>
      </c>
      <c r="V151" s="409"/>
      <c r="W151" s="230"/>
      <c r="X151" s="230"/>
      <c r="Y151" s="230"/>
      <c r="Z151" s="230"/>
      <c r="AA151" s="230"/>
      <c r="AB151" s="230"/>
      <c r="AC151" s="230"/>
      <c r="AD151" s="230"/>
      <c r="AE151" s="230"/>
      <c r="AF151" s="230"/>
      <c r="AG151" s="92"/>
      <c r="AH151" s="92"/>
      <c r="AI151" s="92"/>
      <c r="AJ151" s="92"/>
      <c r="AK151" s="92"/>
      <c r="AL151" s="92"/>
      <c r="AM151" s="92"/>
      <c r="AN151" s="92"/>
      <c r="AO151" s="92"/>
      <c r="AP151" s="92"/>
      <c r="AQ151" s="92"/>
      <c r="AR151" s="231"/>
    </row>
    <row r="152" spans="1:44">
      <c r="A152" s="233">
        <v>43724</v>
      </c>
      <c r="B152" s="234">
        <v>1.9461342592592601</v>
      </c>
      <c r="C152" s="408">
        <v>43</v>
      </c>
      <c r="D152" s="226">
        <v>76</v>
      </c>
      <c r="E152" s="226">
        <v>803</v>
      </c>
      <c r="F152" s="226">
        <v>58</v>
      </c>
      <c r="G152" s="226">
        <v>23</v>
      </c>
      <c r="H152" s="226">
        <v>0</v>
      </c>
      <c r="I152" s="226">
        <v>0</v>
      </c>
      <c r="J152" s="226">
        <v>612</v>
      </c>
      <c r="K152" s="226">
        <v>548</v>
      </c>
      <c r="L152" s="107"/>
      <c r="M152" s="160"/>
      <c r="N152" s="160"/>
      <c r="O152" s="160"/>
      <c r="P152" s="160"/>
      <c r="Q152" s="160"/>
      <c r="R152" s="160"/>
      <c r="S152" s="160"/>
      <c r="T152" s="160"/>
      <c r="U152" s="232"/>
      <c r="V152" s="409"/>
      <c r="W152" s="230"/>
      <c r="X152" s="230"/>
      <c r="Y152" s="230"/>
      <c r="Z152" s="230"/>
      <c r="AA152" s="230"/>
      <c r="AB152" s="230"/>
      <c r="AC152" s="230"/>
      <c r="AD152" s="230"/>
      <c r="AE152" s="230"/>
      <c r="AF152" s="230"/>
      <c r="AG152" s="92"/>
      <c r="AH152" s="92"/>
      <c r="AI152" s="92"/>
      <c r="AJ152" s="92"/>
      <c r="AK152" s="92"/>
      <c r="AL152" s="92"/>
      <c r="AM152" s="92"/>
      <c r="AN152" s="92"/>
      <c r="AO152" s="92"/>
      <c r="AP152" s="92"/>
      <c r="AQ152" s="92"/>
      <c r="AR152" s="231"/>
    </row>
    <row r="153" spans="1:44">
      <c r="A153" s="233">
        <v>43724</v>
      </c>
      <c r="B153" s="234">
        <v>1.96002314814815</v>
      </c>
      <c r="C153" s="408">
        <v>0</v>
      </c>
      <c r="D153" s="226">
        <v>0</v>
      </c>
      <c r="E153" s="226">
        <v>990</v>
      </c>
      <c r="F153" s="226">
        <v>1</v>
      </c>
      <c r="G153" s="226">
        <v>17</v>
      </c>
      <c r="H153" s="226">
        <v>57</v>
      </c>
      <c r="I153" s="226">
        <v>48</v>
      </c>
      <c r="J153" s="226">
        <v>478</v>
      </c>
      <c r="K153" s="226">
        <v>175</v>
      </c>
      <c r="L153" s="107">
        <f>SUM(C153:C155)</f>
        <v>461</v>
      </c>
      <c r="M153" s="160">
        <f>SUM(D153:D155)</f>
        <v>436</v>
      </c>
      <c r="N153" s="160">
        <f>SUM(E153:E155)</f>
        <v>1547</v>
      </c>
      <c r="O153" s="160">
        <f>SUM(F153:F155)</f>
        <v>38</v>
      </c>
      <c r="P153" s="160">
        <f>SUM(G153:G155)</f>
        <v>57</v>
      </c>
      <c r="Q153" s="160">
        <f t="shared" ref="Q153:T153" si="34">SUM(H153:H155)</f>
        <v>58</v>
      </c>
      <c r="R153" s="160">
        <f t="shared" si="34"/>
        <v>87</v>
      </c>
      <c r="S153" s="160">
        <f t="shared" si="34"/>
        <v>740</v>
      </c>
      <c r="T153" s="160">
        <f t="shared" si="34"/>
        <v>753</v>
      </c>
      <c r="U153" s="232">
        <f>AVERAGE(L153:T153)</f>
        <v>464.11111111111109</v>
      </c>
      <c r="V153" s="409"/>
      <c r="W153" s="230"/>
      <c r="X153" s="230"/>
      <c r="Y153" s="230"/>
      <c r="Z153" s="230"/>
      <c r="AA153" s="230"/>
      <c r="AB153" s="230"/>
      <c r="AC153" s="230"/>
      <c r="AD153" s="230"/>
      <c r="AE153" s="230"/>
      <c r="AF153" s="230"/>
      <c r="AG153" s="92"/>
      <c r="AH153" s="92"/>
      <c r="AI153" s="92"/>
      <c r="AJ153" s="92"/>
      <c r="AK153" s="92"/>
      <c r="AL153" s="92"/>
      <c r="AM153" s="92"/>
      <c r="AN153" s="92"/>
      <c r="AO153" s="92"/>
      <c r="AP153" s="92"/>
      <c r="AQ153" s="92"/>
      <c r="AR153" s="231"/>
    </row>
    <row r="154" spans="1:44">
      <c r="A154" s="233">
        <v>43724</v>
      </c>
      <c r="B154" s="234">
        <v>1.97391203703703</v>
      </c>
      <c r="C154" s="408">
        <v>239</v>
      </c>
      <c r="D154" s="226">
        <v>0</v>
      </c>
      <c r="E154" s="226">
        <v>503</v>
      </c>
      <c r="F154" s="226">
        <v>37</v>
      </c>
      <c r="G154" s="226">
        <v>6</v>
      </c>
      <c r="H154" s="226">
        <v>1</v>
      </c>
      <c r="I154" s="226">
        <v>39</v>
      </c>
      <c r="J154" s="226">
        <v>163</v>
      </c>
      <c r="K154" s="226">
        <v>0</v>
      </c>
      <c r="L154" s="107"/>
      <c r="M154" s="160"/>
      <c r="N154" s="160"/>
      <c r="O154" s="160"/>
      <c r="P154" s="160"/>
      <c r="Q154" s="160"/>
      <c r="R154" s="160"/>
      <c r="S154" s="160"/>
      <c r="T154" s="160"/>
      <c r="U154" s="232">
        <f>STDEV(L153:T153)/SQRT(COUNT(L153:T153))</f>
        <v>166.14371660674152</v>
      </c>
      <c r="V154" s="409"/>
      <c r="W154" s="230"/>
      <c r="X154" s="230"/>
      <c r="Y154" s="230"/>
      <c r="Z154" s="230"/>
      <c r="AA154" s="230"/>
      <c r="AB154" s="230"/>
      <c r="AC154" s="230"/>
      <c r="AD154" s="230"/>
      <c r="AE154" s="230"/>
      <c r="AF154" s="230"/>
      <c r="AG154" s="92"/>
      <c r="AH154" s="92"/>
      <c r="AI154" s="92"/>
      <c r="AJ154" s="92"/>
      <c r="AK154" s="92"/>
      <c r="AL154" s="92"/>
      <c r="AM154" s="92"/>
      <c r="AN154" s="92"/>
      <c r="AO154" s="92"/>
      <c r="AP154" s="92"/>
      <c r="AQ154" s="92"/>
      <c r="AR154" s="231"/>
    </row>
    <row r="155" spans="1:44">
      <c r="A155" s="233">
        <v>43724</v>
      </c>
      <c r="B155" s="234">
        <v>1.9878009259259199</v>
      </c>
      <c r="C155" s="408">
        <v>222</v>
      </c>
      <c r="D155" s="226">
        <v>436</v>
      </c>
      <c r="E155" s="226">
        <v>54</v>
      </c>
      <c r="F155" s="226">
        <v>0</v>
      </c>
      <c r="G155" s="226">
        <v>34</v>
      </c>
      <c r="H155" s="226">
        <v>0</v>
      </c>
      <c r="I155" s="226">
        <v>0</v>
      </c>
      <c r="J155" s="226">
        <v>99</v>
      </c>
      <c r="K155" s="226">
        <v>578</v>
      </c>
      <c r="L155" s="107"/>
      <c r="M155" s="160"/>
      <c r="N155" s="160"/>
      <c r="O155" s="160"/>
      <c r="P155" s="160"/>
      <c r="Q155" s="160"/>
      <c r="R155" s="160"/>
      <c r="S155" s="160"/>
      <c r="T155" s="160"/>
      <c r="U155" s="232"/>
      <c r="V155" s="409"/>
      <c r="W155" s="230"/>
      <c r="X155" s="230"/>
      <c r="Y155" s="230"/>
      <c r="Z155" s="230"/>
      <c r="AA155" s="230"/>
      <c r="AB155" s="230"/>
      <c r="AC155" s="230"/>
      <c r="AD155" s="230"/>
      <c r="AE155" s="230"/>
      <c r="AF155" s="230"/>
      <c r="AG155" s="92"/>
      <c r="AH155" s="92"/>
      <c r="AI155" s="92"/>
      <c r="AJ155" s="92"/>
      <c r="AK155" s="92"/>
      <c r="AL155" s="92"/>
      <c r="AM155" s="92"/>
      <c r="AN155" s="92"/>
      <c r="AO155" s="92"/>
      <c r="AP155" s="92"/>
      <c r="AQ155" s="92"/>
      <c r="AR155" s="231"/>
    </row>
    <row r="156" spans="1:44">
      <c r="A156" s="233">
        <v>43725</v>
      </c>
      <c r="B156" s="234">
        <v>2.001689814814815</v>
      </c>
      <c r="C156" s="408">
        <v>122</v>
      </c>
      <c r="D156" s="226">
        <v>0</v>
      </c>
      <c r="E156" s="226">
        <v>24</v>
      </c>
      <c r="F156" s="226">
        <v>26</v>
      </c>
      <c r="G156" s="226">
        <v>0</v>
      </c>
      <c r="H156" s="226">
        <v>0</v>
      </c>
      <c r="I156" s="226">
        <v>4</v>
      </c>
      <c r="J156" s="226">
        <v>164</v>
      </c>
      <c r="K156" s="226">
        <v>822</v>
      </c>
      <c r="L156" s="107">
        <f>SUM(C156:C158)</f>
        <v>125</v>
      </c>
      <c r="M156" s="160">
        <f>SUM(D156:D158)</f>
        <v>494</v>
      </c>
      <c r="N156" s="160">
        <f>SUM(E156:E158)</f>
        <v>718</v>
      </c>
      <c r="O156" s="160">
        <f>SUM(F156:F158)</f>
        <v>43</v>
      </c>
      <c r="P156" s="160">
        <f>SUM(G156:G158)</f>
        <v>106</v>
      </c>
      <c r="Q156" s="160">
        <f t="shared" ref="Q156:T156" si="35">SUM(H156:H158)</f>
        <v>75</v>
      </c>
      <c r="R156" s="160">
        <f t="shared" si="35"/>
        <v>26</v>
      </c>
      <c r="S156" s="160">
        <f t="shared" si="35"/>
        <v>594</v>
      </c>
      <c r="T156" s="160">
        <f t="shared" si="35"/>
        <v>918</v>
      </c>
      <c r="U156" s="232">
        <f>AVERAGE(L156:T156)</f>
        <v>344.33333333333331</v>
      </c>
      <c r="V156" s="409"/>
      <c r="W156" s="230"/>
      <c r="X156" s="230"/>
      <c r="Y156" s="230"/>
      <c r="Z156" s="230"/>
      <c r="AA156" s="230"/>
      <c r="AB156" s="230"/>
      <c r="AC156" s="230"/>
      <c r="AD156" s="230"/>
      <c r="AE156" s="230"/>
      <c r="AF156" s="230"/>
      <c r="AG156" s="92"/>
      <c r="AH156" s="92"/>
      <c r="AI156" s="92"/>
      <c r="AJ156" s="92"/>
      <c r="AK156" s="92"/>
      <c r="AL156" s="92"/>
      <c r="AM156" s="92"/>
      <c r="AN156" s="92"/>
      <c r="AO156" s="92"/>
      <c r="AP156" s="92"/>
      <c r="AQ156" s="92"/>
      <c r="AR156" s="231"/>
    </row>
    <row r="157" spans="1:44">
      <c r="A157" s="233">
        <v>43725</v>
      </c>
      <c r="B157" s="234">
        <v>2.0155787037037038</v>
      </c>
      <c r="C157" s="408">
        <v>0</v>
      </c>
      <c r="D157" s="226">
        <v>360</v>
      </c>
      <c r="E157" s="226">
        <v>253</v>
      </c>
      <c r="F157" s="226">
        <v>14</v>
      </c>
      <c r="G157" s="226">
        <v>102</v>
      </c>
      <c r="H157" s="226">
        <v>75</v>
      </c>
      <c r="I157" s="226">
        <v>22</v>
      </c>
      <c r="J157" s="226">
        <v>411</v>
      </c>
      <c r="K157" s="226">
        <v>24</v>
      </c>
      <c r="L157" s="107"/>
      <c r="M157" s="160"/>
      <c r="N157" s="160"/>
      <c r="O157" s="160"/>
      <c r="P157" s="160"/>
      <c r="Q157" s="160"/>
      <c r="R157" s="160"/>
      <c r="S157" s="160"/>
      <c r="T157" s="160"/>
      <c r="U157" s="232">
        <f>STDEV(L156:T156)/SQRT(COUNT(L156:T156))</f>
        <v>113.22556150347755</v>
      </c>
      <c r="V157" s="409"/>
      <c r="W157" s="230"/>
      <c r="X157" s="230"/>
      <c r="Y157" s="230"/>
      <c r="Z157" s="230"/>
      <c r="AA157" s="230"/>
      <c r="AB157" s="230"/>
      <c r="AC157" s="230"/>
      <c r="AD157" s="230"/>
      <c r="AE157" s="230"/>
      <c r="AF157" s="230"/>
      <c r="AG157" s="92"/>
      <c r="AH157" s="92"/>
      <c r="AI157" s="92"/>
      <c r="AJ157" s="92"/>
      <c r="AK157" s="92"/>
      <c r="AL157" s="92"/>
      <c r="AM157" s="92"/>
      <c r="AN157" s="92"/>
      <c r="AO157" s="92"/>
      <c r="AP157" s="92"/>
      <c r="AQ157" s="92"/>
      <c r="AR157" s="231"/>
    </row>
    <row r="158" spans="1:44">
      <c r="A158" s="233">
        <v>43725</v>
      </c>
      <c r="B158" s="234">
        <v>2.02946759259259</v>
      </c>
      <c r="C158" s="408">
        <v>3</v>
      </c>
      <c r="D158" s="226">
        <v>134</v>
      </c>
      <c r="E158" s="226">
        <v>441</v>
      </c>
      <c r="F158" s="226">
        <v>3</v>
      </c>
      <c r="G158" s="226">
        <v>4</v>
      </c>
      <c r="H158" s="226">
        <v>0</v>
      </c>
      <c r="I158" s="226">
        <v>0</v>
      </c>
      <c r="J158" s="226">
        <v>19</v>
      </c>
      <c r="K158" s="226">
        <v>72</v>
      </c>
      <c r="L158" s="107"/>
      <c r="M158" s="160"/>
      <c r="N158" s="160"/>
      <c r="O158" s="160"/>
      <c r="P158" s="160"/>
      <c r="Q158" s="160"/>
      <c r="R158" s="160"/>
      <c r="S158" s="160"/>
      <c r="T158" s="160"/>
      <c r="U158" s="232"/>
      <c r="V158" s="409"/>
      <c r="W158" s="230"/>
      <c r="X158" s="230"/>
      <c r="Y158" s="230"/>
      <c r="Z158" s="230"/>
      <c r="AA158" s="230"/>
      <c r="AB158" s="230"/>
      <c r="AC158" s="230"/>
      <c r="AD158" s="230"/>
      <c r="AE158" s="230"/>
      <c r="AF158" s="230"/>
      <c r="AG158" s="92"/>
      <c r="AH158" s="92"/>
      <c r="AI158" s="92"/>
      <c r="AJ158" s="92"/>
      <c r="AK158" s="92"/>
      <c r="AL158" s="92"/>
      <c r="AM158" s="92"/>
      <c r="AN158" s="92"/>
      <c r="AO158" s="92"/>
      <c r="AP158" s="92"/>
      <c r="AQ158" s="92"/>
      <c r="AR158" s="231"/>
    </row>
    <row r="159" spans="1:44">
      <c r="A159" s="233">
        <v>43725</v>
      </c>
      <c r="B159" s="234">
        <v>2.0433564814814802</v>
      </c>
      <c r="C159" s="408">
        <v>0</v>
      </c>
      <c r="D159" s="226">
        <v>163</v>
      </c>
      <c r="E159" s="226">
        <v>39</v>
      </c>
      <c r="F159" s="226">
        <v>15</v>
      </c>
      <c r="G159" s="226">
        <v>7</v>
      </c>
      <c r="H159" s="226">
        <v>0</v>
      </c>
      <c r="I159" s="226">
        <v>25</v>
      </c>
      <c r="J159" s="226">
        <v>167</v>
      </c>
      <c r="K159" s="226">
        <v>0</v>
      </c>
      <c r="L159" s="107">
        <f>SUM(C159:C161)</f>
        <v>60</v>
      </c>
      <c r="M159" s="160">
        <f>SUM(D159:D161)</f>
        <v>170</v>
      </c>
      <c r="N159" s="160">
        <f>SUM(E159:E161)</f>
        <v>344</v>
      </c>
      <c r="O159" s="160">
        <f>SUM(F159:F161)</f>
        <v>60</v>
      </c>
      <c r="P159" s="160">
        <f>SUM(G159:G161)</f>
        <v>67</v>
      </c>
      <c r="Q159" s="160">
        <f t="shared" ref="Q159:T159" si="36">SUM(H159:H161)</f>
        <v>19</v>
      </c>
      <c r="R159" s="160">
        <f t="shared" si="36"/>
        <v>298</v>
      </c>
      <c r="S159" s="160">
        <f t="shared" si="36"/>
        <v>340</v>
      </c>
      <c r="T159" s="160">
        <f t="shared" si="36"/>
        <v>379</v>
      </c>
      <c r="U159" s="232">
        <f>AVERAGE(L159:T159)</f>
        <v>193</v>
      </c>
      <c r="V159" s="409"/>
      <c r="W159" s="230"/>
      <c r="X159" s="230"/>
      <c r="Y159" s="230"/>
      <c r="Z159" s="230"/>
      <c r="AA159" s="230"/>
      <c r="AB159" s="230"/>
      <c r="AC159" s="230"/>
      <c r="AD159" s="230"/>
      <c r="AE159" s="230"/>
      <c r="AF159" s="230"/>
      <c r="AG159" s="92"/>
      <c r="AH159" s="92"/>
      <c r="AI159" s="92"/>
      <c r="AJ159" s="92"/>
      <c r="AK159" s="92"/>
      <c r="AL159" s="92"/>
      <c r="AM159" s="92"/>
      <c r="AN159" s="92"/>
      <c r="AO159" s="92"/>
      <c r="AP159" s="92"/>
      <c r="AQ159" s="92"/>
      <c r="AR159" s="231"/>
    </row>
    <row r="160" spans="1:44">
      <c r="A160" s="233">
        <v>43725</v>
      </c>
      <c r="B160" s="234">
        <v>2.0572453703703699</v>
      </c>
      <c r="C160" s="408">
        <v>0</v>
      </c>
      <c r="D160" s="226">
        <v>0</v>
      </c>
      <c r="E160" s="226">
        <v>223</v>
      </c>
      <c r="F160" s="226">
        <v>23</v>
      </c>
      <c r="G160" s="226">
        <v>6</v>
      </c>
      <c r="H160" s="226">
        <v>0</v>
      </c>
      <c r="I160" s="226">
        <v>76</v>
      </c>
      <c r="J160" s="226">
        <v>159</v>
      </c>
      <c r="K160" s="226">
        <v>293</v>
      </c>
      <c r="L160" s="107"/>
      <c r="M160" s="160"/>
      <c r="N160" s="160"/>
      <c r="O160" s="160"/>
      <c r="P160" s="160"/>
      <c r="Q160" s="160"/>
      <c r="R160" s="160"/>
      <c r="S160" s="160"/>
      <c r="T160" s="160"/>
      <c r="U160" s="232">
        <f>STDEV(L159:T159)/SQRT(COUNT(L159:T159))</f>
        <v>48.889046716916958</v>
      </c>
      <c r="V160" s="409"/>
      <c r="W160" s="230"/>
      <c r="X160" s="230"/>
      <c r="Y160" s="230"/>
      <c r="Z160" s="230"/>
      <c r="AA160" s="230"/>
      <c r="AB160" s="230"/>
      <c r="AC160" s="230"/>
      <c r="AD160" s="230"/>
      <c r="AE160" s="230"/>
      <c r="AF160" s="230"/>
      <c r="AG160" s="92"/>
      <c r="AH160" s="92"/>
      <c r="AI160" s="92"/>
      <c r="AJ160" s="92"/>
      <c r="AK160" s="92"/>
      <c r="AL160" s="92"/>
      <c r="AM160" s="92"/>
      <c r="AN160" s="92"/>
      <c r="AO160" s="92"/>
      <c r="AP160" s="92"/>
      <c r="AQ160" s="92"/>
      <c r="AR160" s="231"/>
    </row>
    <row r="161" spans="1:44">
      <c r="A161" s="233">
        <v>43725</v>
      </c>
      <c r="B161" s="234">
        <v>2.0711342592592601</v>
      </c>
      <c r="C161" s="408">
        <v>60</v>
      </c>
      <c r="D161" s="226">
        <v>7</v>
      </c>
      <c r="E161" s="226">
        <v>82</v>
      </c>
      <c r="F161" s="226">
        <v>22</v>
      </c>
      <c r="G161" s="226">
        <v>54</v>
      </c>
      <c r="H161" s="226">
        <v>19</v>
      </c>
      <c r="I161" s="226">
        <v>197</v>
      </c>
      <c r="J161" s="226">
        <v>14</v>
      </c>
      <c r="K161" s="226">
        <v>86</v>
      </c>
      <c r="L161" s="107"/>
      <c r="M161" s="160"/>
      <c r="N161" s="160"/>
      <c r="O161" s="160"/>
      <c r="P161" s="160"/>
      <c r="Q161" s="160"/>
      <c r="R161" s="160"/>
      <c r="S161" s="160"/>
      <c r="T161" s="160"/>
      <c r="U161" s="232"/>
      <c r="V161" s="409"/>
      <c r="W161" s="230"/>
      <c r="X161" s="230"/>
      <c r="Y161" s="230"/>
      <c r="Z161" s="230"/>
      <c r="AA161" s="230"/>
      <c r="AB161" s="230"/>
      <c r="AC161" s="230"/>
      <c r="AD161" s="230"/>
      <c r="AE161" s="230"/>
      <c r="AF161" s="230"/>
      <c r="AG161" s="92"/>
      <c r="AH161" s="92"/>
      <c r="AI161" s="92"/>
      <c r="AJ161" s="92"/>
      <c r="AK161" s="92"/>
      <c r="AL161" s="92"/>
      <c r="AM161" s="92"/>
      <c r="AN161" s="92"/>
      <c r="AO161" s="92"/>
      <c r="AP161" s="92"/>
      <c r="AQ161" s="92"/>
      <c r="AR161" s="231"/>
    </row>
    <row r="162" spans="1:44">
      <c r="A162" s="233">
        <v>43725</v>
      </c>
      <c r="B162" s="234">
        <v>2.0850231481481498</v>
      </c>
      <c r="C162" s="408">
        <v>200</v>
      </c>
      <c r="D162" s="226">
        <v>7</v>
      </c>
      <c r="E162" s="226">
        <v>492</v>
      </c>
      <c r="F162" s="226">
        <v>0</v>
      </c>
      <c r="G162" s="226">
        <v>0</v>
      </c>
      <c r="H162" s="226">
        <v>193</v>
      </c>
      <c r="I162" s="226">
        <v>0</v>
      </c>
      <c r="J162" s="226">
        <v>0</v>
      </c>
      <c r="K162" s="226">
        <v>3</v>
      </c>
      <c r="L162" s="107">
        <f>SUM(C162:C164)</f>
        <v>240</v>
      </c>
      <c r="M162" s="160">
        <f>SUM(D162:D164)</f>
        <v>251</v>
      </c>
      <c r="N162" s="160">
        <f>SUM(E162:E164)</f>
        <v>1226</v>
      </c>
      <c r="O162" s="160">
        <f>SUM(F162:F164)</f>
        <v>8</v>
      </c>
      <c r="P162" s="160">
        <f>SUM(G162:G164)</f>
        <v>52</v>
      </c>
      <c r="Q162" s="160">
        <f t="shared" ref="Q162:T162" si="37">SUM(H162:H164)</f>
        <v>305</v>
      </c>
      <c r="R162" s="160">
        <f t="shared" si="37"/>
        <v>0</v>
      </c>
      <c r="S162" s="160">
        <f t="shared" si="37"/>
        <v>793</v>
      </c>
      <c r="T162" s="160">
        <f t="shared" si="37"/>
        <v>133</v>
      </c>
      <c r="U162" s="232">
        <f>AVERAGE(L162:T162)</f>
        <v>334.22222222222223</v>
      </c>
      <c r="V162" s="409"/>
      <c r="W162" s="230"/>
      <c r="X162" s="230"/>
      <c r="Y162" s="230"/>
      <c r="Z162" s="230"/>
      <c r="AA162" s="230"/>
      <c r="AB162" s="230"/>
      <c r="AC162" s="230"/>
      <c r="AD162" s="230"/>
      <c r="AE162" s="230"/>
      <c r="AF162" s="230"/>
      <c r="AG162" s="92"/>
      <c r="AH162" s="92"/>
      <c r="AI162" s="92"/>
      <c r="AJ162" s="92"/>
      <c r="AK162" s="92"/>
      <c r="AL162" s="92"/>
      <c r="AM162" s="92"/>
      <c r="AN162" s="92"/>
      <c r="AO162" s="92"/>
      <c r="AP162" s="92"/>
      <c r="AQ162" s="92"/>
      <c r="AR162" s="231"/>
    </row>
    <row r="163" spans="1:44">
      <c r="A163" s="233">
        <v>43725</v>
      </c>
      <c r="B163" s="234">
        <v>2.0989120370370302</v>
      </c>
      <c r="C163" s="408">
        <v>0</v>
      </c>
      <c r="D163" s="226">
        <v>0</v>
      </c>
      <c r="E163" s="226">
        <v>507</v>
      </c>
      <c r="F163" s="226">
        <v>0</v>
      </c>
      <c r="G163" s="226">
        <v>0</v>
      </c>
      <c r="H163" s="226">
        <v>1</v>
      </c>
      <c r="I163" s="226">
        <v>0</v>
      </c>
      <c r="J163" s="226">
        <v>259</v>
      </c>
      <c r="K163" s="226">
        <v>64</v>
      </c>
      <c r="L163" s="107"/>
      <c r="M163" s="160"/>
      <c r="N163" s="160"/>
      <c r="O163" s="160"/>
      <c r="P163" s="160"/>
      <c r="Q163" s="160"/>
      <c r="R163" s="160"/>
      <c r="S163" s="160"/>
      <c r="T163" s="160"/>
      <c r="U163" s="232">
        <f>STDEV(L162:T162)/SQRT(COUNT(L162:T162))</f>
        <v>137.47058046661169</v>
      </c>
      <c r="V163" s="409"/>
      <c r="W163" s="230"/>
      <c r="X163" s="230"/>
      <c r="Y163" s="230"/>
      <c r="Z163" s="230"/>
      <c r="AA163" s="230"/>
      <c r="AB163" s="230"/>
      <c r="AC163" s="230"/>
      <c r="AD163" s="230"/>
      <c r="AE163" s="230"/>
      <c r="AF163" s="230"/>
      <c r="AG163" s="92"/>
      <c r="AH163" s="92"/>
      <c r="AI163" s="92"/>
      <c r="AJ163" s="92"/>
      <c r="AK163" s="92"/>
      <c r="AL163" s="92"/>
      <c r="AM163" s="92"/>
      <c r="AN163" s="92"/>
      <c r="AO163" s="92"/>
      <c r="AP163" s="92"/>
      <c r="AQ163" s="92"/>
      <c r="AR163" s="231"/>
    </row>
    <row r="164" spans="1:44">
      <c r="A164" s="233">
        <v>43725</v>
      </c>
      <c r="B164" s="234">
        <v>2.1128009259259199</v>
      </c>
      <c r="C164" s="408">
        <v>40</v>
      </c>
      <c r="D164" s="226">
        <v>244</v>
      </c>
      <c r="E164" s="226">
        <v>227</v>
      </c>
      <c r="F164" s="226">
        <v>8</v>
      </c>
      <c r="G164" s="226">
        <v>52</v>
      </c>
      <c r="H164" s="226">
        <v>111</v>
      </c>
      <c r="I164" s="226">
        <v>0</v>
      </c>
      <c r="J164" s="226">
        <v>534</v>
      </c>
      <c r="K164" s="226">
        <v>66</v>
      </c>
      <c r="L164" s="107"/>
      <c r="M164" s="160"/>
      <c r="N164" s="160"/>
      <c r="O164" s="160"/>
      <c r="P164" s="160"/>
      <c r="Q164" s="160"/>
      <c r="R164" s="160"/>
      <c r="S164" s="160"/>
      <c r="T164" s="160"/>
      <c r="U164" s="232"/>
      <c r="V164" s="409"/>
      <c r="W164" s="230"/>
      <c r="X164" s="230"/>
      <c r="Y164" s="230"/>
      <c r="Z164" s="230"/>
      <c r="AA164" s="230"/>
      <c r="AB164" s="230"/>
      <c r="AC164" s="230"/>
      <c r="AD164" s="230"/>
      <c r="AE164" s="230"/>
      <c r="AF164" s="230"/>
      <c r="AG164" s="92"/>
      <c r="AH164" s="92"/>
      <c r="AI164" s="92"/>
      <c r="AJ164" s="92"/>
      <c r="AK164" s="92"/>
      <c r="AL164" s="92"/>
      <c r="AM164" s="92"/>
      <c r="AN164" s="92"/>
      <c r="AO164" s="92"/>
      <c r="AP164" s="92"/>
      <c r="AQ164" s="92"/>
      <c r="AR164" s="231"/>
    </row>
    <row r="165" spans="1:44">
      <c r="A165" s="233">
        <v>43725</v>
      </c>
      <c r="B165" s="234">
        <v>2.1266898148148101</v>
      </c>
      <c r="C165" s="408">
        <v>104</v>
      </c>
      <c r="D165" s="226">
        <v>457</v>
      </c>
      <c r="E165" s="226">
        <v>107</v>
      </c>
      <c r="F165" s="226">
        <v>27</v>
      </c>
      <c r="G165" s="226">
        <v>100</v>
      </c>
      <c r="H165" s="226">
        <v>6</v>
      </c>
      <c r="I165" s="226">
        <v>7</v>
      </c>
      <c r="J165" s="226">
        <v>253</v>
      </c>
      <c r="K165" s="226">
        <v>114</v>
      </c>
      <c r="L165" s="107">
        <f>SUM(C165:C167)</f>
        <v>113</v>
      </c>
      <c r="M165" s="160">
        <f>SUM(D165:D167)</f>
        <v>627</v>
      </c>
      <c r="N165" s="160">
        <f>SUM(E165:E167)</f>
        <v>778</v>
      </c>
      <c r="O165" s="160">
        <f>SUM(F165:F167)</f>
        <v>47</v>
      </c>
      <c r="P165" s="160">
        <f>SUM(G165:G167)</f>
        <v>117</v>
      </c>
      <c r="Q165" s="160">
        <f t="shared" ref="Q165:T165" si="38">SUM(H165:H167)</f>
        <v>6</v>
      </c>
      <c r="R165" s="160">
        <f t="shared" si="38"/>
        <v>254</v>
      </c>
      <c r="S165" s="160">
        <f t="shared" si="38"/>
        <v>649</v>
      </c>
      <c r="T165" s="160">
        <f t="shared" si="38"/>
        <v>615</v>
      </c>
      <c r="U165" s="232">
        <f>AVERAGE(L165:T165)</f>
        <v>356.22222222222223</v>
      </c>
      <c r="V165" s="409"/>
      <c r="W165" s="230"/>
      <c r="X165" s="230"/>
      <c r="Y165" s="230"/>
      <c r="Z165" s="230"/>
      <c r="AA165" s="230"/>
      <c r="AB165" s="230"/>
      <c r="AC165" s="230"/>
      <c r="AD165" s="230"/>
      <c r="AE165" s="230"/>
      <c r="AF165" s="230"/>
      <c r="AG165" s="92"/>
      <c r="AH165" s="92"/>
      <c r="AI165" s="92"/>
      <c r="AJ165" s="92"/>
      <c r="AK165" s="92"/>
      <c r="AL165" s="92"/>
      <c r="AM165" s="92"/>
      <c r="AN165" s="92"/>
      <c r="AO165" s="92"/>
      <c r="AP165" s="92"/>
      <c r="AQ165" s="92"/>
      <c r="AR165" s="231"/>
    </row>
    <row r="166" spans="1:44">
      <c r="A166" s="233">
        <v>43725</v>
      </c>
      <c r="B166" s="234">
        <v>2.1405787037036998</v>
      </c>
      <c r="C166" s="408">
        <v>0</v>
      </c>
      <c r="D166" s="226">
        <v>0</v>
      </c>
      <c r="E166" s="226">
        <v>542</v>
      </c>
      <c r="F166" s="226">
        <v>20</v>
      </c>
      <c r="G166" s="226">
        <v>0</v>
      </c>
      <c r="H166" s="226">
        <v>0</v>
      </c>
      <c r="I166" s="226">
        <v>247</v>
      </c>
      <c r="J166" s="226">
        <v>275</v>
      </c>
      <c r="K166" s="226">
        <v>64</v>
      </c>
      <c r="L166" s="107"/>
      <c r="M166" s="160"/>
      <c r="N166" s="160"/>
      <c r="O166" s="160"/>
      <c r="P166" s="160"/>
      <c r="Q166" s="160"/>
      <c r="R166" s="160"/>
      <c r="S166" s="160"/>
      <c r="T166" s="160"/>
      <c r="U166" s="232">
        <f>STDEV(L165:T165)/SQRT(COUNT(L165:T165))</f>
        <v>101.99465914363928</v>
      </c>
      <c r="V166" s="409"/>
      <c r="W166" s="230"/>
      <c r="X166" s="230"/>
      <c r="Y166" s="230"/>
      <c r="Z166" s="230"/>
      <c r="AA166" s="230"/>
      <c r="AB166" s="230"/>
      <c r="AC166" s="230"/>
      <c r="AD166" s="230"/>
      <c r="AE166" s="230"/>
      <c r="AF166" s="230"/>
      <c r="AG166" s="92"/>
      <c r="AH166" s="92"/>
      <c r="AI166" s="92"/>
      <c r="AJ166" s="92"/>
      <c r="AK166" s="92"/>
      <c r="AL166" s="92"/>
      <c r="AM166" s="92"/>
      <c r="AN166" s="92"/>
      <c r="AO166" s="92"/>
      <c r="AP166" s="92"/>
      <c r="AQ166" s="92"/>
      <c r="AR166" s="231"/>
    </row>
    <row r="167" spans="1:44">
      <c r="A167" s="233">
        <v>43725</v>
      </c>
      <c r="B167" s="234">
        <v>2.15446759259259</v>
      </c>
      <c r="C167" s="408">
        <v>9</v>
      </c>
      <c r="D167" s="226">
        <v>170</v>
      </c>
      <c r="E167" s="226">
        <v>129</v>
      </c>
      <c r="F167" s="226">
        <v>0</v>
      </c>
      <c r="G167" s="226">
        <v>17</v>
      </c>
      <c r="H167" s="226">
        <v>0</v>
      </c>
      <c r="I167" s="226">
        <v>0</v>
      </c>
      <c r="J167" s="226">
        <v>121</v>
      </c>
      <c r="K167" s="226">
        <v>437</v>
      </c>
      <c r="L167" s="107"/>
      <c r="M167" s="160"/>
      <c r="N167" s="160"/>
      <c r="O167" s="160"/>
      <c r="P167" s="160"/>
      <c r="Q167" s="160"/>
      <c r="R167" s="160"/>
      <c r="S167" s="160"/>
      <c r="T167" s="160"/>
      <c r="U167" s="232"/>
      <c r="V167" s="409"/>
      <c r="W167" s="230"/>
      <c r="X167" s="230"/>
      <c r="Y167" s="230"/>
      <c r="Z167" s="230"/>
      <c r="AA167" s="230"/>
      <c r="AB167" s="230"/>
      <c r="AC167" s="230"/>
      <c r="AD167" s="230"/>
      <c r="AE167" s="230"/>
      <c r="AF167" s="230"/>
      <c r="AG167" s="92"/>
      <c r="AH167" s="92"/>
      <c r="AI167" s="92"/>
      <c r="AJ167" s="92"/>
      <c r="AK167" s="92"/>
      <c r="AL167" s="92"/>
      <c r="AM167" s="92"/>
      <c r="AN167" s="92"/>
      <c r="AO167" s="92"/>
      <c r="AP167" s="92"/>
      <c r="AQ167" s="92"/>
      <c r="AR167" s="231"/>
    </row>
    <row r="168" spans="1:44">
      <c r="A168" s="233">
        <v>43725</v>
      </c>
      <c r="B168" s="234">
        <v>2.1683564814814802</v>
      </c>
      <c r="C168" s="408">
        <v>7</v>
      </c>
      <c r="D168" s="226">
        <v>0</v>
      </c>
      <c r="E168" s="226">
        <v>404</v>
      </c>
      <c r="F168" s="226">
        <v>0</v>
      </c>
      <c r="G168" s="226">
        <v>0</v>
      </c>
      <c r="H168" s="226">
        <v>0</v>
      </c>
      <c r="I168" s="226">
        <v>0</v>
      </c>
      <c r="J168" s="226">
        <v>255</v>
      </c>
      <c r="K168" s="226">
        <v>16</v>
      </c>
      <c r="L168" s="107">
        <f>SUM(C168:C170)</f>
        <v>32</v>
      </c>
      <c r="M168" s="160">
        <f>SUM(D168:D170)</f>
        <v>20</v>
      </c>
      <c r="N168" s="160">
        <f>SUM(E168:E170)</f>
        <v>1635</v>
      </c>
      <c r="O168" s="160">
        <f>SUM(F168:F170)</f>
        <v>51</v>
      </c>
      <c r="P168" s="160">
        <f>SUM(G168:G170)</f>
        <v>5</v>
      </c>
      <c r="Q168" s="160">
        <f t="shared" ref="Q168:T168" si="39">SUM(H168:H170)</f>
        <v>134</v>
      </c>
      <c r="R168" s="160">
        <f t="shared" si="39"/>
        <v>44</v>
      </c>
      <c r="S168" s="160">
        <f t="shared" si="39"/>
        <v>604</v>
      </c>
      <c r="T168" s="160">
        <f t="shared" si="39"/>
        <v>72</v>
      </c>
      <c r="U168" s="232">
        <f>AVERAGE(L168:T168)</f>
        <v>288.55555555555554</v>
      </c>
      <c r="V168" s="409"/>
      <c r="W168" s="230"/>
      <c r="X168" s="230"/>
      <c r="Y168" s="230"/>
      <c r="Z168" s="230"/>
      <c r="AA168" s="230"/>
      <c r="AB168" s="230"/>
      <c r="AC168" s="230"/>
      <c r="AD168" s="230"/>
      <c r="AE168" s="230"/>
      <c r="AF168" s="230"/>
      <c r="AG168" s="92"/>
      <c r="AH168" s="92"/>
      <c r="AI168" s="92"/>
      <c r="AJ168" s="92"/>
      <c r="AK168" s="92"/>
      <c r="AL168" s="92"/>
      <c r="AM168" s="92"/>
      <c r="AN168" s="92"/>
      <c r="AO168" s="92"/>
      <c r="AP168" s="92"/>
      <c r="AQ168" s="92"/>
      <c r="AR168" s="231"/>
    </row>
    <row r="169" spans="1:44">
      <c r="A169" s="233">
        <v>43725</v>
      </c>
      <c r="B169" s="234">
        <v>2.1822453703703699</v>
      </c>
      <c r="C169" s="408">
        <v>0</v>
      </c>
      <c r="D169" s="226">
        <v>0</v>
      </c>
      <c r="E169" s="226">
        <v>573</v>
      </c>
      <c r="F169" s="226">
        <v>0</v>
      </c>
      <c r="G169" s="226">
        <v>0</v>
      </c>
      <c r="H169" s="226">
        <v>124</v>
      </c>
      <c r="I169" s="226">
        <v>44</v>
      </c>
      <c r="J169" s="226">
        <v>8</v>
      </c>
      <c r="K169" s="226">
        <v>52</v>
      </c>
      <c r="L169" s="107"/>
      <c r="M169" s="160"/>
      <c r="N169" s="160"/>
      <c r="O169" s="160"/>
      <c r="P169" s="160"/>
      <c r="Q169" s="160"/>
      <c r="R169" s="160"/>
      <c r="S169" s="160"/>
      <c r="T169" s="160"/>
      <c r="U169" s="232">
        <f>STDEV(L168:T168)/SQRT(COUNT(L168:T168))</f>
        <v>179.41990716311204</v>
      </c>
      <c r="V169" s="409"/>
      <c r="W169" s="230"/>
      <c r="X169" s="230"/>
      <c r="Y169" s="230"/>
      <c r="Z169" s="230"/>
      <c r="AA169" s="230"/>
      <c r="AB169" s="230"/>
      <c r="AC169" s="230"/>
      <c r="AD169" s="230"/>
      <c r="AE169" s="230"/>
      <c r="AF169" s="230"/>
      <c r="AG169" s="92"/>
      <c r="AH169" s="92"/>
      <c r="AI169" s="92"/>
      <c r="AJ169" s="92"/>
      <c r="AK169" s="92"/>
      <c r="AL169" s="92"/>
      <c r="AM169" s="92"/>
      <c r="AN169" s="92"/>
      <c r="AO169" s="92"/>
      <c r="AP169" s="92"/>
      <c r="AQ169" s="92"/>
      <c r="AR169" s="231"/>
    </row>
    <row r="170" spans="1:44">
      <c r="A170" s="233">
        <v>43725</v>
      </c>
      <c r="B170" s="234">
        <v>2.1961342592592601</v>
      </c>
      <c r="C170" s="408">
        <v>25</v>
      </c>
      <c r="D170" s="226">
        <v>20</v>
      </c>
      <c r="E170" s="226">
        <v>658</v>
      </c>
      <c r="F170" s="226">
        <v>51</v>
      </c>
      <c r="G170" s="226">
        <v>5</v>
      </c>
      <c r="H170" s="226">
        <v>10</v>
      </c>
      <c r="I170" s="226">
        <v>0</v>
      </c>
      <c r="J170" s="226">
        <v>341</v>
      </c>
      <c r="K170" s="226">
        <v>4</v>
      </c>
      <c r="L170" s="107"/>
      <c r="M170" s="160"/>
      <c r="N170" s="160"/>
      <c r="O170" s="160"/>
      <c r="P170" s="160"/>
      <c r="Q170" s="160"/>
      <c r="R170" s="160"/>
      <c r="S170" s="160"/>
      <c r="T170" s="160"/>
      <c r="U170" s="232"/>
      <c r="V170" s="409"/>
      <c r="W170" s="230"/>
      <c r="X170" s="230"/>
      <c r="Y170" s="230"/>
      <c r="Z170" s="230"/>
      <c r="AA170" s="230"/>
      <c r="AB170" s="230"/>
      <c r="AC170" s="230"/>
      <c r="AD170" s="230"/>
      <c r="AE170" s="230"/>
      <c r="AF170" s="230"/>
      <c r="AG170" s="92"/>
      <c r="AH170" s="92"/>
      <c r="AI170" s="92"/>
      <c r="AJ170" s="92"/>
      <c r="AK170" s="92"/>
      <c r="AL170" s="92"/>
      <c r="AM170" s="92"/>
      <c r="AN170" s="92"/>
      <c r="AO170" s="92"/>
      <c r="AP170" s="92"/>
      <c r="AQ170" s="92"/>
      <c r="AR170" s="231"/>
    </row>
    <row r="171" spans="1:44">
      <c r="A171" s="233">
        <v>43725</v>
      </c>
      <c r="B171" s="234">
        <v>2.21002314814814</v>
      </c>
      <c r="C171" s="408">
        <v>0</v>
      </c>
      <c r="D171" s="226">
        <v>8</v>
      </c>
      <c r="E171" s="226">
        <v>117</v>
      </c>
      <c r="F171" s="226">
        <v>83</v>
      </c>
      <c r="G171" s="226">
        <v>84</v>
      </c>
      <c r="H171" s="226">
        <v>0</v>
      </c>
      <c r="I171" s="226">
        <v>0</v>
      </c>
      <c r="J171" s="226">
        <v>150</v>
      </c>
      <c r="K171" s="226">
        <v>0</v>
      </c>
      <c r="L171" s="107">
        <f>SUM(C171:C173)</f>
        <v>106</v>
      </c>
      <c r="M171" s="160">
        <f>SUM(D171:D173)</f>
        <v>219</v>
      </c>
      <c r="N171" s="160">
        <f>SUM(E171:E173)</f>
        <v>655</v>
      </c>
      <c r="O171" s="160">
        <f>SUM(F171:F173)</f>
        <v>83</v>
      </c>
      <c r="P171" s="160">
        <f>SUM(G171:G173)</f>
        <v>149</v>
      </c>
      <c r="Q171" s="160">
        <f t="shared" ref="Q171:T171" si="40">SUM(H171:H173)</f>
        <v>18</v>
      </c>
      <c r="R171" s="160">
        <f t="shared" si="40"/>
        <v>0</v>
      </c>
      <c r="S171" s="160">
        <f t="shared" si="40"/>
        <v>347</v>
      </c>
      <c r="T171" s="160">
        <f t="shared" si="40"/>
        <v>86</v>
      </c>
      <c r="U171" s="232">
        <f>AVERAGE(L171:T171)</f>
        <v>184.77777777777777</v>
      </c>
      <c r="V171" s="409"/>
      <c r="W171" s="230"/>
      <c r="X171" s="230"/>
      <c r="Y171" s="230"/>
      <c r="Z171" s="230"/>
      <c r="AA171" s="230"/>
      <c r="AB171" s="230"/>
      <c r="AC171" s="230"/>
      <c r="AD171" s="230"/>
      <c r="AE171" s="230"/>
      <c r="AF171" s="230"/>
      <c r="AG171" s="92"/>
      <c r="AH171" s="92"/>
      <c r="AI171" s="92"/>
      <c r="AJ171" s="92"/>
      <c r="AK171" s="92"/>
      <c r="AL171" s="92"/>
      <c r="AM171" s="92"/>
      <c r="AN171" s="92"/>
      <c r="AO171" s="92"/>
      <c r="AP171" s="92"/>
      <c r="AQ171" s="92"/>
      <c r="AR171" s="231"/>
    </row>
    <row r="172" spans="1:44">
      <c r="A172" s="233">
        <v>43725</v>
      </c>
      <c r="B172" s="234">
        <v>2.2239120370370302</v>
      </c>
      <c r="C172" s="408">
        <v>0</v>
      </c>
      <c r="D172" s="226">
        <v>0</v>
      </c>
      <c r="E172" s="226">
        <v>255</v>
      </c>
      <c r="F172" s="226">
        <v>0</v>
      </c>
      <c r="G172" s="226">
        <v>57</v>
      </c>
      <c r="H172" s="226">
        <v>15</v>
      </c>
      <c r="I172" s="226">
        <v>0</v>
      </c>
      <c r="J172" s="226">
        <v>154</v>
      </c>
      <c r="K172" s="226">
        <v>86</v>
      </c>
      <c r="L172" s="107"/>
      <c r="M172" s="160"/>
      <c r="N172" s="160"/>
      <c r="O172" s="160"/>
      <c r="P172" s="160"/>
      <c r="Q172" s="160"/>
      <c r="R172" s="160"/>
      <c r="S172" s="160"/>
      <c r="T172" s="160"/>
      <c r="U172" s="232">
        <f>STDEV(L171:T171)/SQRT(COUNT(L171:T171))</f>
        <v>68.531780498332338</v>
      </c>
      <c r="V172" s="409"/>
      <c r="W172" s="230"/>
      <c r="X172" s="230"/>
      <c r="Y172" s="230"/>
      <c r="Z172" s="230"/>
      <c r="AA172" s="230"/>
      <c r="AB172" s="230"/>
      <c r="AC172" s="230"/>
      <c r="AD172" s="230"/>
      <c r="AE172" s="230"/>
      <c r="AF172" s="230"/>
      <c r="AG172" s="92"/>
      <c r="AH172" s="92"/>
      <c r="AI172" s="92"/>
      <c r="AJ172" s="92"/>
      <c r="AK172" s="92"/>
      <c r="AL172" s="92"/>
      <c r="AM172" s="92"/>
      <c r="AN172" s="92"/>
      <c r="AO172" s="92"/>
      <c r="AP172" s="92"/>
      <c r="AQ172" s="92"/>
      <c r="AR172" s="231"/>
    </row>
    <row r="173" spans="1:44">
      <c r="A173" s="233">
        <v>43725</v>
      </c>
      <c r="B173" s="234">
        <v>2.2378009259259199</v>
      </c>
      <c r="C173" s="408">
        <v>106</v>
      </c>
      <c r="D173" s="226">
        <v>211</v>
      </c>
      <c r="E173" s="226">
        <v>283</v>
      </c>
      <c r="F173" s="226">
        <v>0</v>
      </c>
      <c r="G173" s="226">
        <v>8</v>
      </c>
      <c r="H173" s="226">
        <v>3</v>
      </c>
      <c r="I173" s="226">
        <v>0</v>
      </c>
      <c r="J173" s="226">
        <v>43</v>
      </c>
      <c r="K173" s="226">
        <v>0</v>
      </c>
      <c r="L173" s="107"/>
      <c r="M173" s="160"/>
      <c r="N173" s="160"/>
      <c r="O173" s="160"/>
      <c r="P173" s="160"/>
      <c r="Q173" s="160"/>
      <c r="R173" s="160"/>
      <c r="S173" s="160"/>
      <c r="T173" s="160"/>
      <c r="U173" s="232"/>
      <c r="V173" s="409"/>
      <c r="W173" s="230"/>
      <c r="X173" s="230"/>
      <c r="Y173" s="230"/>
      <c r="Z173" s="230"/>
      <c r="AA173" s="230"/>
      <c r="AB173" s="230"/>
      <c r="AC173" s="230"/>
      <c r="AD173" s="230"/>
      <c r="AE173" s="230"/>
      <c r="AF173" s="230"/>
      <c r="AG173" s="92"/>
      <c r="AH173" s="92"/>
      <c r="AI173" s="92"/>
      <c r="AJ173" s="92"/>
      <c r="AK173" s="92"/>
      <c r="AL173" s="92"/>
      <c r="AM173" s="92"/>
      <c r="AN173" s="92"/>
      <c r="AO173" s="92"/>
      <c r="AP173" s="92"/>
      <c r="AQ173" s="92"/>
      <c r="AR173" s="231"/>
    </row>
    <row r="174" spans="1:44">
      <c r="A174" s="223">
        <v>43725</v>
      </c>
      <c r="B174" s="224">
        <v>1.2516898148148099</v>
      </c>
      <c r="C174" s="408">
        <v>236</v>
      </c>
      <c r="D174" s="226">
        <v>0</v>
      </c>
      <c r="E174" s="226">
        <v>305</v>
      </c>
      <c r="F174" s="226">
        <v>0</v>
      </c>
      <c r="G174" s="226">
        <v>0</v>
      </c>
      <c r="H174" s="226">
        <v>0</v>
      </c>
      <c r="I174" s="226">
        <v>0</v>
      </c>
      <c r="J174" s="226">
        <v>644</v>
      </c>
      <c r="K174" s="226">
        <v>4</v>
      </c>
      <c r="L174" s="107">
        <f>SUM(C174:C176)</f>
        <v>239</v>
      </c>
      <c r="M174" s="160">
        <f>SUM(D174:D176)</f>
        <v>1</v>
      </c>
      <c r="N174" s="160">
        <f>SUM(E174:E176)</f>
        <v>334</v>
      </c>
      <c r="O174" s="160">
        <f>SUM(F174:F176)</f>
        <v>48</v>
      </c>
      <c r="P174" s="160">
        <f>SUM(G174:G176)</f>
        <v>131</v>
      </c>
      <c r="Q174" s="160">
        <f t="shared" ref="Q174:T174" si="41">SUM(H174:H176)</f>
        <v>28</v>
      </c>
      <c r="R174" s="160">
        <f t="shared" si="41"/>
        <v>0</v>
      </c>
      <c r="S174" s="160">
        <f t="shared" si="41"/>
        <v>1006</v>
      </c>
      <c r="T174" s="160">
        <f t="shared" si="41"/>
        <v>40</v>
      </c>
      <c r="U174" s="232">
        <f>AVERAGE(L174:T174)</f>
        <v>203</v>
      </c>
      <c r="V174" s="409"/>
      <c r="W174" s="230"/>
      <c r="X174" s="230"/>
      <c r="Y174" s="230"/>
      <c r="Z174" s="230"/>
      <c r="AA174" s="230"/>
      <c r="AB174" s="230"/>
      <c r="AC174" s="230"/>
      <c r="AD174" s="230"/>
      <c r="AE174" s="230"/>
      <c r="AF174" s="230"/>
      <c r="AG174" s="92"/>
      <c r="AH174" s="92"/>
      <c r="AI174" s="92"/>
      <c r="AJ174" s="92"/>
      <c r="AK174" s="92"/>
      <c r="AL174" s="92"/>
      <c r="AM174" s="92"/>
      <c r="AN174" s="92"/>
      <c r="AO174" s="92"/>
      <c r="AP174" s="92"/>
      <c r="AQ174" s="92"/>
      <c r="AR174" s="231"/>
    </row>
    <row r="175" spans="1:44">
      <c r="A175" s="223">
        <v>43725</v>
      </c>
      <c r="B175" s="224">
        <v>1.2655787037037001</v>
      </c>
      <c r="C175" s="408">
        <v>3</v>
      </c>
      <c r="D175" s="226">
        <v>1</v>
      </c>
      <c r="E175" s="226">
        <v>0</v>
      </c>
      <c r="F175" s="226">
        <v>48</v>
      </c>
      <c r="G175" s="226">
        <v>0</v>
      </c>
      <c r="H175" s="226">
        <v>15</v>
      </c>
      <c r="I175" s="226">
        <v>0</v>
      </c>
      <c r="J175" s="226">
        <v>39</v>
      </c>
      <c r="K175" s="226">
        <v>36</v>
      </c>
      <c r="L175" s="107"/>
      <c r="M175" s="160"/>
      <c r="N175" s="160"/>
      <c r="O175" s="160"/>
      <c r="P175" s="160"/>
      <c r="Q175" s="160"/>
      <c r="R175" s="160"/>
      <c r="S175" s="160"/>
      <c r="T175" s="160"/>
      <c r="U175" s="232">
        <f>STDEV(L174:T174)/SQRT(COUNT(L174:T174))</f>
        <v>107.47622476105535</v>
      </c>
      <c r="V175" s="409"/>
      <c r="W175" s="230"/>
      <c r="X175" s="230"/>
      <c r="Y175" s="230"/>
      <c r="Z175" s="230"/>
      <c r="AA175" s="230"/>
      <c r="AB175" s="230"/>
      <c r="AC175" s="230"/>
      <c r="AD175" s="230"/>
      <c r="AE175" s="230"/>
      <c r="AF175" s="230"/>
      <c r="AG175" s="92"/>
      <c r="AH175" s="92"/>
      <c r="AI175" s="92"/>
      <c r="AJ175" s="92"/>
      <c r="AK175" s="92"/>
      <c r="AL175" s="92"/>
      <c r="AM175" s="92"/>
      <c r="AN175" s="92"/>
      <c r="AO175" s="92"/>
      <c r="AP175" s="92"/>
      <c r="AQ175" s="92"/>
      <c r="AR175" s="231"/>
    </row>
    <row r="176" spans="1:44">
      <c r="A176" s="223">
        <v>43725</v>
      </c>
      <c r="B176" s="224">
        <v>1.27946759259259</v>
      </c>
      <c r="C176" s="408">
        <v>0</v>
      </c>
      <c r="D176" s="226">
        <v>0</v>
      </c>
      <c r="E176" s="226">
        <v>29</v>
      </c>
      <c r="F176" s="226">
        <v>0</v>
      </c>
      <c r="G176" s="226">
        <v>131</v>
      </c>
      <c r="H176" s="226">
        <v>13</v>
      </c>
      <c r="I176" s="226">
        <v>0</v>
      </c>
      <c r="J176" s="226">
        <v>323</v>
      </c>
      <c r="K176" s="226">
        <v>0</v>
      </c>
      <c r="L176" s="107"/>
      <c r="M176" s="160"/>
      <c r="N176" s="160"/>
      <c r="O176" s="160"/>
      <c r="P176" s="160"/>
      <c r="Q176" s="160"/>
      <c r="R176" s="160"/>
      <c r="S176" s="160"/>
      <c r="T176" s="160"/>
      <c r="U176" s="232"/>
      <c r="V176" s="409"/>
      <c r="W176" s="230"/>
      <c r="X176" s="230"/>
      <c r="Y176" s="230"/>
      <c r="Z176" s="230"/>
      <c r="AA176" s="230"/>
      <c r="AB176" s="230"/>
      <c r="AC176" s="230"/>
      <c r="AD176" s="230"/>
      <c r="AE176" s="230"/>
      <c r="AF176" s="230"/>
      <c r="AG176" s="92"/>
      <c r="AH176" s="92"/>
      <c r="AI176" s="92"/>
      <c r="AJ176" s="92"/>
      <c r="AK176" s="92"/>
      <c r="AL176" s="92"/>
      <c r="AM176" s="92"/>
      <c r="AN176" s="92"/>
      <c r="AO176" s="92"/>
      <c r="AP176" s="92"/>
      <c r="AQ176" s="92"/>
      <c r="AR176" s="231"/>
    </row>
    <row r="177" spans="1:44">
      <c r="A177" s="223">
        <v>43725</v>
      </c>
      <c r="B177" s="224">
        <v>1.29335648148148</v>
      </c>
      <c r="C177" s="408">
        <v>0</v>
      </c>
      <c r="D177" s="226">
        <v>0</v>
      </c>
      <c r="E177" s="226">
        <v>320</v>
      </c>
      <c r="F177" s="226">
        <v>0</v>
      </c>
      <c r="G177" s="226">
        <v>0</v>
      </c>
      <c r="H177" s="226">
        <v>0</v>
      </c>
      <c r="I177" s="226">
        <v>0</v>
      </c>
      <c r="J177" s="226">
        <v>0</v>
      </c>
      <c r="K177" s="226">
        <v>62</v>
      </c>
      <c r="L177" s="107">
        <f>SUM(C177:C179)</f>
        <v>0</v>
      </c>
      <c r="M177" s="160">
        <f>SUM(D177:D179)</f>
        <v>103</v>
      </c>
      <c r="N177" s="160">
        <f>SUM(E177:E179)</f>
        <v>627</v>
      </c>
      <c r="O177" s="160">
        <f>SUM(F177:F179)</f>
        <v>0</v>
      </c>
      <c r="P177" s="160">
        <f>SUM(G177:G179)</f>
        <v>0</v>
      </c>
      <c r="Q177" s="160">
        <f t="shared" ref="Q177:T177" si="42">SUM(H177:H179)</f>
        <v>0</v>
      </c>
      <c r="R177" s="160">
        <f t="shared" si="42"/>
        <v>9</v>
      </c>
      <c r="S177" s="160">
        <f t="shared" si="42"/>
        <v>817</v>
      </c>
      <c r="T177" s="160">
        <f t="shared" si="42"/>
        <v>62</v>
      </c>
      <c r="U177" s="232">
        <f>AVERAGE(L177:T177)</f>
        <v>179.77777777777777</v>
      </c>
      <c r="V177" s="409"/>
      <c r="W177" s="230"/>
      <c r="X177" s="230"/>
      <c r="Y177" s="230"/>
      <c r="Z177" s="230"/>
      <c r="AA177" s="230"/>
      <c r="AB177" s="230"/>
      <c r="AC177" s="230"/>
      <c r="AD177" s="230"/>
      <c r="AE177" s="230"/>
      <c r="AF177" s="230"/>
      <c r="AG177" s="92"/>
      <c r="AH177" s="92"/>
      <c r="AI177" s="92"/>
      <c r="AJ177" s="92"/>
      <c r="AK177" s="92"/>
      <c r="AL177" s="92"/>
      <c r="AM177" s="92"/>
      <c r="AN177" s="92"/>
      <c r="AO177" s="92"/>
      <c r="AP177" s="92"/>
      <c r="AQ177" s="92"/>
      <c r="AR177" s="231"/>
    </row>
    <row r="178" spans="1:44">
      <c r="A178" s="223">
        <v>43725</v>
      </c>
      <c r="B178" s="224">
        <v>1.3072453703703699</v>
      </c>
      <c r="C178" s="408">
        <v>0</v>
      </c>
      <c r="D178" s="226">
        <v>0</v>
      </c>
      <c r="E178" s="226">
        <v>124</v>
      </c>
      <c r="F178" s="226">
        <v>0</v>
      </c>
      <c r="G178" s="226">
        <v>0</v>
      </c>
      <c r="H178" s="226">
        <v>0</v>
      </c>
      <c r="I178" s="226">
        <v>0</v>
      </c>
      <c r="J178" s="226">
        <v>333</v>
      </c>
      <c r="K178" s="226">
        <v>0</v>
      </c>
      <c r="L178" s="107"/>
      <c r="M178" s="160"/>
      <c r="N178" s="160"/>
      <c r="O178" s="160"/>
      <c r="P178" s="160"/>
      <c r="Q178" s="160"/>
      <c r="R178" s="160"/>
      <c r="S178" s="160"/>
      <c r="T178" s="160"/>
      <c r="U178" s="232">
        <f>STDEV(L177:T177)/SQRT(COUNT(L177:T177))</f>
        <v>104.36790931041571</v>
      </c>
      <c r="V178" s="409"/>
      <c r="W178" s="230"/>
      <c r="X178" s="230"/>
      <c r="Y178" s="230"/>
      <c r="Z178" s="230"/>
      <c r="AA178" s="230"/>
      <c r="AB178" s="230"/>
      <c r="AC178" s="230"/>
      <c r="AD178" s="230"/>
      <c r="AE178" s="230"/>
      <c r="AF178" s="230"/>
      <c r="AG178" s="92"/>
      <c r="AH178" s="92"/>
      <c r="AI178" s="92"/>
      <c r="AJ178" s="92"/>
      <c r="AK178" s="92"/>
      <c r="AL178" s="92"/>
      <c r="AM178" s="92"/>
      <c r="AN178" s="92"/>
      <c r="AO178" s="92"/>
      <c r="AP178" s="92"/>
      <c r="AQ178" s="92"/>
      <c r="AR178" s="231"/>
    </row>
    <row r="179" spans="1:44">
      <c r="A179" s="223">
        <v>43725</v>
      </c>
      <c r="B179" s="224">
        <v>1.3211342592592601</v>
      </c>
      <c r="C179" s="408">
        <v>0</v>
      </c>
      <c r="D179" s="226">
        <v>103</v>
      </c>
      <c r="E179" s="226">
        <v>183</v>
      </c>
      <c r="F179" s="226">
        <v>0</v>
      </c>
      <c r="G179" s="226">
        <v>0</v>
      </c>
      <c r="H179" s="226">
        <v>0</v>
      </c>
      <c r="I179" s="226">
        <v>9</v>
      </c>
      <c r="J179" s="226">
        <v>484</v>
      </c>
      <c r="K179" s="226">
        <v>0</v>
      </c>
      <c r="L179" s="107"/>
      <c r="M179" s="160"/>
      <c r="N179" s="160"/>
      <c r="O179" s="160"/>
      <c r="P179" s="160"/>
      <c r="Q179" s="160"/>
      <c r="R179" s="160"/>
      <c r="S179" s="160"/>
      <c r="T179" s="160"/>
      <c r="U179" s="232"/>
      <c r="V179" s="409"/>
      <c r="W179" s="230"/>
      <c r="X179" s="230"/>
      <c r="Y179" s="230"/>
      <c r="Z179" s="230"/>
      <c r="AA179" s="230"/>
      <c r="AB179" s="230"/>
      <c r="AC179" s="230"/>
      <c r="AD179" s="230"/>
      <c r="AE179" s="230"/>
      <c r="AF179" s="230"/>
      <c r="AG179" s="92"/>
      <c r="AH179" s="92"/>
      <c r="AI179" s="92"/>
      <c r="AJ179" s="92"/>
      <c r="AK179" s="92"/>
      <c r="AL179" s="92"/>
      <c r="AM179" s="92"/>
      <c r="AN179" s="92"/>
      <c r="AO179" s="92"/>
      <c r="AP179" s="92"/>
      <c r="AQ179" s="92"/>
      <c r="AR179" s="231"/>
    </row>
    <row r="180" spans="1:44">
      <c r="A180" s="223">
        <v>43725</v>
      </c>
      <c r="B180" s="224">
        <v>1.33502314814815</v>
      </c>
      <c r="C180" s="408">
        <v>0</v>
      </c>
      <c r="D180" s="226">
        <v>61</v>
      </c>
      <c r="E180" s="226">
        <v>306</v>
      </c>
      <c r="F180" s="226">
        <v>0</v>
      </c>
      <c r="G180" s="226">
        <v>0</v>
      </c>
      <c r="H180" s="226">
        <v>0</v>
      </c>
      <c r="I180" s="226">
        <v>9</v>
      </c>
      <c r="J180" s="226">
        <v>78</v>
      </c>
      <c r="K180" s="226">
        <v>66</v>
      </c>
      <c r="L180" s="107">
        <f>SUM(C180:C182)</f>
        <v>8</v>
      </c>
      <c r="M180" s="160">
        <f>SUM(D180:D182)</f>
        <v>61</v>
      </c>
      <c r="N180" s="160">
        <f>SUM(E180:E182)</f>
        <v>664</v>
      </c>
      <c r="O180" s="160">
        <f>SUM(F180:F182)</f>
        <v>5</v>
      </c>
      <c r="P180" s="160">
        <f>SUM(G180:G182)</f>
        <v>44</v>
      </c>
      <c r="Q180" s="160">
        <f t="shared" ref="Q180:T180" si="43">SUM(H180:H182)</f>
        <v>46</v>
      </c>
      <c r="R180" s="160">
        <f t="shared" si="43"/>
        <v>9</v>
      </c>
      <c r="S180" s="160">
        <f t="shared" si="43"/>
        <v>935</v>
      </c>
      <c r="T180" s="160">
        <f t="shared" si="43"/>
        <v>170</v>
      </c>
      <c r="U180" s="232">
        <f>AVERAGE(L180:T180)</f>
        <v>215.77777777777777</v>
      </c>
      <c r="V180" s="409"/>
      <c r="W180" s="230"/>
      <c r="X180" s="230"/>
      <c r="Y180" s="230"/>
      <c r="Z180" s="230"/>
      <c r="AA180" s="230"/>
      <c r="AB180" s="230"/>
      <c r="AC180" s="230"/>
      <c r="AD180" s="230"/>
      <c r="AE180" s="230"/>
      <c r="AF180" s="230"/>
      <c r="AG180" s="92"/>
      <c r="AH180" s="92"/>
      <c r="AI180" s="92"/>
      <c r="AJ180" s="92"/>
      <c r="AK180" s="92"/>
      <c r="AL180" s="92"/>
      <c r="AM180" s="92"/>
      <c r="AN180" s="92"/>
      <c r="AO180" s="92"/>
      <c r="AP180" s="92"/>
      <c r="AQ180" s="92"/>
      <c r="AR180" s="231"/>
    </row>
    <row r="181" spans="1:44">
      <c r="A181" s="223">
        <v>43725</v>
      </c>
      <c r="B181" s="224">
        <v>1.34891203703704</v>
      </c>
      <c r="C181" s="408">
        <v>0</v>
      </c>
      <c r="D181" s="226">
        <v>0</v>
      </c>
      <c r="E181" s="226">
        <v>336</v>
      </c>
      <c r="F181" s="226">
        <v>5</v>
      </c>
      <c r="G181" s="226">
        <v>9</v>
      </c>
      <c r="H181" s="226">
        <v>31</v>
      </c>
      <c r="I181" s="226">
        <v>0</v>
      </c>
      <c r="J181" s="226">
        <v>454</v>
      </c>
      <c r="K181" s="226">
        <v>104</v>
      </c>
      <c r="L181" s="107"/>
      <c r="M181" s="160"/>
      <c r="N181" s="160"/>
      <c r="O181" s="160"/>
      <c r="P181" s="160"/>
      <c r="Q181" s="160"/>
      <c r="R181" s="160"/>
      <c r="S181" s="160"/>
      <c r="T181" s="160"/>
      <c r="U181" s="232">
        <f>STDEV(L180:T180)/SQRT(COUNT(L180:T180))</f>
        <v>113.83001188148172</v>
      </c>
      <c r="V181" s="409"/>
      <c r="W181" s="230"/>
      <c r="X181" s="230"/>
      <c r="Y181" s="230"/>
      <c r="Z181" s="230"/>
      <c r="AA181" s="230"/>
      <c r="AB181" s="230"/>
      <c r="AC181" s="230"/>
      <c r="AD181" s="230"/>
      <c r="AE181" s="230"/>
      <c r="AF181" s="230"/>
      <c r="AG181" s="92"/>
      <c r="AH181" s="92"/>
      <c r="AI181" s="92"/>
      <c r="AJ181" s="92"/>
      <c r="AK181" s="92"/>
      <c r="AL181" s="92"/>
      <c r="AM181" s="92"/>
      <c r="AN181" s="92"/>
      <c r="AO181" s="92"/>
      <c r="AP181" s="92"/>
      <c r="AQ181" s="92"/>
      <c r="AR181" s="231"/>
    </row>
    <row r="182" spans="1:44">
      <c r="A182" s="223">
        <v>43725</v>
      </c>
      <c r="B182" s="224">
        <v>1.3628009259259199</v>
      </c>
      <c r="C182" s="408">
        <v>8</v>
      </c>
      <c r="D182" s="226">
        <v>0</v>
      </c>
      <c r="E182" s="226">
        <v>22</v>
      </c>
      <c r="F182" s="226">
        <v>0</v>
      </c>
      <c r="G182" s="226">
        <v>35</v>
      </c>
      <c r="H182" s="226">
        <v>15</v>
      </c>
      <c r="I182" s="226">
        <v>0</v>
      </c>
      <c r="J182" s="226">
        <v>403</v>
      </c>
      <c r="K182" s="226">
        <v>0</v>
      </c>
      <c r="L182" s="107"/>
      <c r="M182" s="160"/>
      <c r="N182" s="160"/>
      <c r="O182" s="160"/>
      <c r="P182" s="160"/>
      <c r="Q182" s="160"/>
      <c r="R182" s="160"/>
      <c r="S182" s="160"/>
      <c r="T182" s="160"/>
      <c r="U182" s="232"/>
      <c r="V182" s="409"/>
      <c r="W182" s="230"/>
      <c r="X182" s="230"/>
      <c r="Y182" s="230"/>
      <c r="Z182" s="230"/>
      <c r="AA182" s="230"/>
      <c r="AB182" s="230"/>
      <c r="AC182" s="230"/>
      <c r="AD182" s="230"/>
      <c r="AE182" s="230"/>
      <c r="AF182" s="230"/>
      <c r="AG182" s="92"/>
      <c r="AH182" s="92"/>
      <c r="AI182" s="92"/>
      <c r="AJ182" s="92"/>
      <c r="AK182" s="92"/>
      <c r="AL182" s="92"/>
      <c r="AM182" s="92"/>
      <c r="AN182" s="92"/>
      <c r="AO182" s="92"/>
      <c r="AP182" s="92"/>
      <c r="AQ182" s="92"/>
      <c r="AR182" s="231"/>
    </row>
    <row r="183" spans="1:44">
      <c r="A183" s="223">
        <v>43725</v>
      </c>
      <c r="B183" s="224">
        <v>1.3766898148148099</v>
      </c>
      <c r="C183" s="408">
        <v>71</v>
      </c>
      <c r="D183" s="226">
        <v>0</v>
      </c>
      <c r="E183" s="226">
        <v>8</v>
      </c>
      <c r="F183" s="226">
        <v>0</v>
      </c>
      <c r="G183" s="226">
        <v>0</v>
      </c>
      <c r="H183" s="226">
        <v>0</v>
      </c>
      <c r="I183" s="226">
        <v>0</v>
      </c>
      <c r="J183" s="226">
        <v>76</v>
      </c>
      <c r="K183" s="226">
        <v>0</v>
      </c>
      <c r="L183" s="107">
        <f>SUM(C183:C185)</f>
        <v>78</v>
      </c>
      <c r="M183" s="160">
        <f>SUM(D183:D185)</f>
        <v>23</v>
      </c>
      <c r="N183" s="160">
        <f>SUM(E183:E185)</f>
        <v>325</v>
      </c>
      <c r="O183" s="160">
        <f>SUM(F183:F185)</f>
        <v>67</v>
      </c>
      <c r="P183" s="160">
        <f>SUM(G183:G185)</f>
        <v>177</v>
      </c>
      <c r="Q183" s="160">
        <f t="shared" ref="Q183:T183" si="44">SUM(H183:H185)</f>
        <v>42</v>
      </c>
      <c r="R183" s="160">
        <f t="shared" si="44"/>
        <v>70</v>
      </c>
      <c r="S183" s="160">
        <f t="shared" si="44"/>
        <v>262</v>
      </c>
      <c r="T183" s="160">
        <f t="shared" si="44"/>
        <v>211</v>
      </c>
      <c r="U183" s="232">
        <f>AVERAGE(L183:T183)</f>
        <v>139.44444444444446</v>
      </c>
      <c r="V183" s="409"/>
      <c r="W183" s="230"/>
      <c r="X183" s="230"/>
      <c r="Y183" s="230"/>
      <c r="Z183" s="230"/>
      <c r="AA183" s="230"/>
      <c r="AB183" s="230"/>
      <c r="AC183" s="230"/>
      <c r="AD183" s="230"/>
      <c r="AE183" s="230"/>
      <c r="AF183" s="230"/>
      <c r="AG183" s="92"/>
      <c r="AH183" s="92"/>
      <c r="AI183" s="92"/>
      <c r="AJ183" s="92"/>
      <c r="AK183" s="92"/>
      <c r="AL183" s="92"/>
      <c r="AM183" s="92"/>
      <c r="AN183" s="92"/>
      <c r="AO183" s="92"/>
      <c r="AP183" s="92"/>
      <c r="AQ183" s="92"/>
      <c r="AR183" s="231"/>
    </row>
    <row r="184" spans="1:44">
      <c r="A184" s="223">
        <v>43725</v>
      </c>
      <c r="B184" s="224">
        <v>1.3905787037037001</v>
      </c>
      <c r="C184" s="408">
        <v>6</v>
      </c>
      <c r="D184" s="226">
        <v>5</v>
      </c>
      <c r="E184" s="226">
        <v>7</v>
      </c>
      <c r="F184" s="226">
        <v>14</v>
      </c>
      <c r="G184" s="226">
        <v>0</v>
      </c>
      <c r="H184" s="226">
        <v>0</v>
      </c>
      <c r="I184" s="226">
        <v>0</v>
      </c>
      <c r="J184" s="226">
        <v>0</v>
      </c>
      <c r="K184" s="226">
        <v>22</v>
      </c>
      <c r="L184" s="107"/>
      <c r="M184" s="160"/>
      <c r="N184" s="160"/>
      <c r="O184" s="160"/>
      <c r="P184" s="160"/>
      <c r="Q184" s="160"/>
      <c r="R184" s="160"/>
      <c r="S184" s="160"/>
      <c r="T184" s="160"/>
      <c r="U184" s="232">
        <f>STDEV(L183:T183)/SQRT(COUNT(L183:T183))</f>
        <v>35.91699965472521</v>
      </c>
      <c r="V184" s="409"/>
      <c r="W184" s="230"/>
      <c r="X184" s="230"/>
      <c r="Y184" s="230"/>
      <c r="Z184" s="230"/>
      <c r="AA184" s="230"/>
      <c r="AB184" s="230"/>
      <c r="AC184" s="230"/>
      <c r="AD184" s="230"/>
      <c r="AE184" s="230"/>
      <c r="AF184" s="230"/>
      <c r="AG184" s="92"/>
      <c r="AH184" s="92"/>
      <c r="AI184" s="92"/>
      <c r="AJ184" s="92"/>
      <c r="AK184" s="92"/>
      <c r="AL184" s="92"/>
      <c r="AM184" s="92"/>
      <c r="AN184" s="92"/>
      <c r="AO184" s="92"/>
      <c r="AP184" s="92"/>
      <c r="AQ184" s="92"/>
      <c r="AR184" s="231"/>
    </row>
    <row r="185" spans="1:44">
      <c r="A185" s="223">
        <v>43725</v>
      </c>
      <c r="B185" s="224">
        <v>1.40446759259259</v>
      </c>
      <c r="C185" s="408">
        <v>1</v>
      </c>
      <c r="D185" s="226">
        <v>18</v>
      </c>
      <c r="E185" s="226">
        <v>310</v>
      </c>
      <c r="F185" s="226">
        <v>53</v>
      </c>
      <c r="G185" s="226">
        <v>177</v>
      </c>
      <c r="H185" s="226">
        <v>42</v>
      </c>
      <c r="I185" s="226">
        <v>70</v>
      </c>
      <c r="J185" s="226">
        <v>186</v>
      </c>
      <c r="K185" s="226">
        <v>189</v>
      </c>
      <c r="L185" s="107"/>
      <c r="M185" s="160"/>
      <c r="N185" s="160"/>
      <c r="O185" s="160"/>
      <c r="P185" s="160"/>
      <c r="Q185" s="160"/>
      <c r="R185" s="160"/>
      <c r="S185" s="160"/>
      <c r="T185" s="160"/>
      <c r="U185" s="232"/>
      <c r="V185" s="409"/>
      <c r="W185" s="230"/>
      <c r="X185" s="230"/>
      <c r="Y185" s="230"/>
      <c r="Z185" s="230"/>
      <c r="AA185" s="230"/>
      <c r="AB185" s="230"/>
      <c r="AC185" s="230"/>
      <c r="AD185" s="230"/>
      <c r="AE185" s="230"/>
      <c r="AF185" s="230"/>
      <c r="AG185" s="92"/>
      <c r="AH185" s="92"/>
      <c r="AI185" s="92"/>
      <c r="AJ185" s="92"/>
      <c r="AK185" s="92"/>
      <c r="AL185" s="92"/>
      <c r="AM185" s="92"/>
      <c r="AN185" s="92"/>
      <c r="AO185" s="92"/>
      <c r="AP185" s="92"/>
      <c r="AQ185" s="92"/>
      <c r="AR185" s="231"/>
    </row>
    <row r="186" spans="1:44">
      <c r="A186" s="223">
        <v>43725</v>
      </c>
      <c r="B186" s="224">
        <v>1.41835648148148</v>
      </c>
      <c r="C186" s="408">
        <v>81</v>
      </c>
      <c r="D186" s="226">
        <v>189</v>
      </c>
      <c r="E186" s="226">
        <v>178</v>
      </c>
      <c r="F186" s="226">
        <v>2</v>
      </c>
      <c r="G186" s="226">
        <v>0</v>
      </c>
      <c r="H186" s="226">
        <v>10</v>
      </c>
      <c r="I186" s="226">
        <v>0</v>
      </c>
      <c r="J186" s="226">
        <v>1</v>
      </c>
      <c r="K186" s="226">
        <v>0</v>
      </c>
      <c r="L186" s="107">
        <f>SUM(C186:C188)</f>
        <v>81</v>
      </c>
      <c r="M186" s="160">
        <f>SUM(D186:D188)</f>
        <v>189</v>
      </c>
      <c r="N186" s="160">
        <f>SUM(E186:E188)</f>
        <v>514</v>
      </c>
      <c r="O186" s="160">
        <f>SUM(F186:F188)</f>
        <v>2</v>
      </c>
      <c r="P186" s="160">
        <f>SUM(G186:G188)</f>
        <v>13</v>
      </c>
      <c r="Q186" s="160">
        <f t="shared" ref="Q186:T186" si="45">SUM(H186:H188)</f>
        <v>15</v>
      </c>
      <c r="R186" s="160">
        <f t="shared" si="45"/>
        <v>4</v>
      </c>
      <c r="S186" s="160">
        <f t="shared" si="45"/>
        <v>12</v>
      </c>
      <c r="T186" s="160">
        <f t="shared" si="45"/>
        <v>40</v>
      </c>
      <c r="U186" s="232">
        <f>AVERAGE(L186:T186)</f>
        <v>96.666666666666671</v>
      </c>
      <c r="V186" s="409"/>
      <c r="W186" s="230"/>
      <c r="X186" s="230"/>
      <c r="Y186" s="230"/>
      <c r="Z186" s="230"/>
      <c r="AA186" s="230"/>
      <c r="AB186" s="230"/>
      <c r="AC186" s="230"/>
      <c r="AD186" s="230"/>
      <c r="AE186" s="230"/>
      <c r="AF186" s="230"/>
      <c r="AG186" s="92"/>
      <c r="AH186" s="92"/>
      <c r="AI186" s="92"/>
      <c r="AJ186" s="92"/>
      <c r="AK186" s="92"/>
      <c r="AL186" s="92"/>
      <c r="AM186" s="92"/>
      <c r="AN186" s="92"/>
      <c r="AO186" s="92"/>
      <c r="AP186" s="92"/>
      <c r="AQ186" s="92"/>
      <c r="AR186" s="231"/>
    </row>
    <row r="187" spans="1:44">
      <c r="A187" s="223">
        <v>43725</v>
      </c>
      <c r="B187" s="224">
        <v>1.4322453703703699</v>
      </c>
      <c r="C187" s="408">
        <v>0</v>
      </c>
      <c r="D187" s="226">
        <v>0</v>
      </c>
      <c r="E187" s="226">
        <v>186</v>
      </c>
      <c r="F187" s="226">
        <v>0</v>
      </c>
      <c r="G187" s="226">
        <v>0</v>
      </c>
      <c r="H187" s="226">
        <v>5</v>
      </c>
      <c r="I187" s="226">
        <v>0</v>
      </c>
      <c r="J187" s="226">
        <v>9</v>
      </c>
      <c r="K187" s="226">
        <v>1</v>
      </c>
      <c r="L187" s="107"/>
      <c r="M187" s="160"/>
      <c r="N187" s="160"/>
      <c r="O187" s="160"/>
      <c r="P187" s="160"/>
      <c r="Q187" s="160"/>
      <c r="R187" s="160"/>
      <c r="S187" s="160"/>
      <c r="T187" s="160"/>
      <c r="U187" s="232">
        <f>STDEV(L186:T186)/SQRT(COUNT(L186:T186))</f>
        <v>55.84402882632623</v>
      </c>
      <c r="V187" s="409"/>
      <c r="W187" s="230"/>
      <c r="X187" s="230"/>
      <c r="Y187" s="230"/>
      <c r="Z187" s="230"/>
      <c r="AA187" s="230"/>
      <c r="AB187" s="230"/>
      <c r="AC187" s="230"/>
      <c r="AD187" s="230"/>
      <c r="AE187" s="230"/>
      <c r="AF187" s="230"/>
      <c r="AG187" s="92"/>
      <c r="AH187" s="92"/>
      <c r="AI187" s="92"/>
      <c r="AJ187" s="92"/>
      <c r="AK187" s="92"/>
      <c r="AL187" s="92"/>
      <c r="AM187" s="92"/>
      <c r="AN187" s="92"/>
      <c r="AO187" s="92"/>
      <c r="AP187" s="92"/>
      <c r="AQ187" s="92"/>
      <c r="AR187" s="231"/>
    </row>
    <row r="188" spans="1:44">
      <c r="A188" s="223">
        <v>43725</v>
      </c>
      <c r="B188" s="224">
        <v>1.4461342592592601</v>
      </c>
      <c r="C188" s="408">
        <v>0</v>
      </c>
      <c r="D188" s="226">
        <v>0</v>
      </c>
      <c r="E188" s="226">
        <v>150</v>
      </c>
      <c r="F188" s="226">
        <v>0</v>
      </c>
      <c r="G188" s="226">
        <v>13</v>
      </c>
      <c r="H188" s="226">
        <v>0</v>
      </c>
      <c r="I188" s="226">
        <v>4</v>
      </c>
      <c r="J188" s="226">
        <v>2</v>
      </c>
      <c r="K188" s="226">
        <v>39</v>
      </c>
      <c r="L188" s="107"/>
      <c r="M188" s="160"/>
      <c r="N188" s="160"/>
      <c r="O188" s="160"/>
      <c r="P188" s="160"/>
      <c r="Q188" s="160"/>
      <c r="R188" s="160"/>
      <c r="S188" s="160"/>
      <c r="T188" s="160"/>
      <c r="U188" s="232"/>
      <c r="V188" s="409"/>
      <c r="W188" s="230"/>
      <c r="X188" s="230"/>
      <c r="Y188" s="230"/>
      <c r="Z188" s="230"/>
      <c r="AA188" s="230"/>
      <c r="AB188" s="230"/>
      <c r="AC188" s="230"/>
      <c r="AD188" s="230"/>
      <c r="AE188" s="230"/>
      <c r="AF188" s="230"/>
      <c r="AG188" s="92"/>
      <c r="AH188" s="92"/>
      <c r="AI188" s="92"/>
      <c r="AJ188" s="92"/>
      <c r="AK188" s="92"/>
      <c r="AL188" s="92"/>
      <c r="AM188" s="92"/>
      <c r="AN188" s="92"/>
      <c r="AO188" s="92"/>
      <c r="AP188" s="92"/>
      <c r="AQ188" s="92"/>
      <c r="AR188" s="231"/>
    </row>
    <row r="189" spans="1:44">
      <c r="A189" s="223">
        <v>43725</v>
      </c>
      <c r="B189" s="224">
        <v>1.46002314814815</v>
      </c>
      <c r="C189" s="408">
        <v>0</v>
      </c>
      <c r="D189" s="226">
        <v>6</v>
      </c>
      <c r="E189" s="226">
        <v>11</v>
      </c>
      <c r="F189" s="226">
        <v>4</v>
      </c>
      <c r="G189" s="226">
        <v>26</v>
      </c>
      <c r="H189" s="226">
        <v>7</v>
      </c>
      <c r="I189" s="226">
        <v>66</v>
      </c>
      <c r="J189" s="226">
        <v>247</v>
      </c>
      <c r="K189" s="226">
        <v>0</v>
      </c>
      <c r="L189" s="107">
        <f>SUM(C189:C191)</f>
        <v>20</v>
      </c>
      <c r="M189" s="160">
        <f>SUM(D189:D191)</f>
        <v>18</v>
      </c>
      <c r="N189" s="160">
        <f>SUM(E189:E191)</f>
        <v>25</v>
      </c>
      <c r="O189" s="160">
        <f>SUM(F189:F191)</f>
        <v>7</v>
      </c>
      <c r="P189" s="160">
        <f>SUM(G189:G191)</f>
        <v>26</v>
      </c>
      <c r="Q189" s="160">
        <f t="shared" ref="Q189:T189" si="46">SUM(H189:H191)</f>
        <v>30</v>
      </c>
      <c r="R189" s="160">
        <f t="shared" si="46"/>
        <v>66</v>
      </c>
      <c r="S189" s="160">
        <f t="shared" si="46"/>
        <v>865</v>
      </c>
      <c r="T189" s="160">
        <f t="shared" si="46"/>
        <v>3</v>
      </c>
      <c r="U189" s="232">
        <f>AVERAGE(L189:T189)</f>
        <v>117.77777777777777</v>
      </c>
      <c r="V189" s="409"/>
      <c r="W189" s="230"/>
      <c r="X189" s="230"/>
      <c r="Y189" s="230"/>
      <c r="Z189" s="230"/>
      <c r="AA189" s="230"/>
      <c r="AB189" s="230"/>
      <c r="AC189" s="230"/>
      <c r="AD189" s="230"/>
      <c r="AE189" s="230"/>
      <c r="AF189" s="230"/>
      <c r="AG189" s="92"/>
      <c r="AH189" s="92"/>
      <c r="AI189" s="92"/>
      <c r="AJ189" s="92"/>
      <c r="AK189" s="92"/>
      <c r="AL189" s="92"/>
      <c r="AM189" s="92"/>
      <c r="AN189" s="92"/>
      <c r="AO189" s="92"/>
      <c r="AP189" s="92"/>
      <c r="AQ189" s="92"/>
      <c r="AR189" s="231"/>
    </row>
    <row r="190" spans="1:44">
      <c r="A190" s="223">
        <v>43725</v>
      </c>
      <c r="B190" s="224">
        <v>1.47391203703703</v>
      </c>
      <c r="C190" s="408">
        <v>3</v>
      </c>
      <c r="D190" s="226">
        <v>12</v>
      </c>
      <c r="E190" s="226">
        <v>5</v>
      </c>
      <c r="F190" s="226">
        <v>3</v>
      </c>
      <c r="G190" s="226">
        <v>0</v>
      </c>
      <c r="H190" s="226">
        <v>0</v>
      </c>
      <c r="I190" s="226">
        <v>0</v>
      </c>
      <c r="J190" s="226">
        <v>198</v>
      </c>
      <c r="K190" s="226">
        <v>3</v>
      </c>
      <c r="L190" s="107"/>
      <c r="M190" s="160"/>
      <c r="N190" s="160"/>
      <c r="O190" s="160"/>
      <c r="P190" s="160"/>
      <c r="Q190" s="160"/>
      <c r="R190" s="160"/>
      <c r="S190" s="160"/>
      <c r="T190" s="160"/>
      <c r="U190" s="232">
        <f>STDEV(L189:T189)/SQRT(COUNT(L189:T189))</f>
        <v>93.594838677998112</v>
      </c>
      <c r="V190" s="409"/>
      <c r="W190" s="230"/>
      <c r="X190" s="230"/>
      <c r="Y190" s="230"/>
      <c r="Z190" s="230"/>
      <c r="AA190" s="230"/>
      <c r="AB190" s="230"/>
      <c r="AC190" s="230"/>
      <c r="AD190" s="230"/>
      <c r="AE190" s="230"/>
      <c r="AF190" s="230"/>
      <c r="AG190" s="92"/>
      <c r="AH190" s="92"/>
      <c r="AI190" s="92"/>
      <c r="AJ190" s="92"/>
      <c r="AK190" s="92"/>
      <c r="AL190" s="92"/>
      <c r="AM190" s="92"/>
      <c r="AN190" s="92"/>
      <c r="AO190" s="92"/>
      <c r="AP190" s="92"/>
      <c r="AQ190" s="92"/>
      <c r="AR190" s="231"/>
    </row>
    <row r="191" spans="1:44">
      <c r="A191" s="223">
        <v>43725</v>
      </c>
      <c r="B191" s="224">
        <v>1.4878009259259199</v>
      </c>
      <c r="C191" s="408">
        <v>17</v>
      </c>
      <c r="D191" s="226">
        <v>0</v>
      </c>
      <c r="E191" s="226">
        <v>9</v>
      </c>
      <c r="F191" s="226">
        <v>0</v>
      </c>
      <c r="G191" s="226">
        <v>0</v>
      </c>
      <c r="H191" s="226">
        <v>23</v>
      </c>
      <c r="I191" s="226">
        <v>0</v>
      </c>
      <c r="J191" s="226">
        <v>420</v>
      </c>
      <c r="K191" s="226">
        <v>0</v>
      </c>
      <c r="L191" s="107"/>
      <c r="M191" s="160"/>
      <c r="N191" s="160"/>
      <c r="O191" s="160"/>
      <c r="P191" s="160"/>
      <c r="Q191" s="160"/>
      <c r="R191" s="160"/>
      <c r="S191" s="160"/>
      <c r="T191" s="160"/>
      <c r="U191" s="232"/>
      <c r="V191" s="409"/>
      <c r="W191" s="230"/>
      <c r="X191" s="230"/>
      <c r="Y191" s="230"/>
      <c r="Z191" s="230"/>
      <c r="AA191" s="230"/>
      <c r="AB191" s="230"/>
      <c r="AC191" s="230"/>
      <c r="AD191" s="230"/>
      <c r="AE191" s="230"/>
      <c r="AF191" s="230"/>
      <c r="AG191" s="92"/>
      <c r="AH191" s="92"/>
      <c r="AI191" s="92"/>
      <c r="AJ191" s="92"/>
      <c r="AK191" s="92"/>
      <c r="AL191" s="92"/>
      <c r="AM191" s="92"/>
      <c r="AN191" s="92"/>
      <c r="AO191" s="92"/>
      <c r="AP191" s="92"/>
      <c r="AQ191" s="92"/>
      <c r="AR191" s="231"/>
    </row>
    <row r="192" spans="1:44">
      <c r="A192" s="223">
        <v>43725</v>
      </c>
      <c r="B192" s="224">
        <v>1.5016898148148099</v>
      </c>
      <c r="C192" s="408">
        <v>0</v>
      </c>
      <c r="D192" s="226">
        <v>0</v>
      </c>
      <c r="E192" s="226">
        <v>406</v>
      </c>
      <c r="F192" s="226">
        <v>0</v>
      </c>
      <c r="G192" s="226">
        <v>0</v>
      </c>
      <c r="H192" s="226">
        <v>10</v>
      </c>
      <c r="I192" s="226">
        <v>0</v>
      </c>
      <c r="J192" s="226">
        <v>5</v>
      </c>
      <c r="K192" s="226">
        <v>0</v>
      </c>
      <c r="L192" s="107">
        <f>SUM(C192:C194)</f>
        <v>0</v>
      </c>
      <c r="M192" s="160">
        <f>SUM(D192:D194)</f>
        <v>0</v>
      </c>
      <c r="N192" s="160">
        <f>SUM(E192:E194)</f>
        <v>876</v>
      </c>
      <c r="O192" s="160">
        <f>SUM(F192:F194)</f>
        <v>13</v>
      </c>
      <c r="P192" s="160">
        <f>SUM(G192:G194)</f>
        <v>6</v>
      </c>
      <c r="Q192" s="160">
        <f t="shared" ref="Q192:T192" si="47">SUM(H192:H194)</f>
        <v>16</v>
      </c>
      <c r="R192" s="160">
        <f t="shared" si="47"/>
        <v>3</v>
      </c>
      <c r="S192" s="160">
        <f t="shared" si="47"/>
        <v>358</v>
      </c>
      <c r="T192" s="160">
        <f t="shared" si="47"/>
        <v>54</v>
      </c>
      <c r="U192" s="232">
        <f>AVERAGE(L192:T192)</f>
        <v>147.33333333333334</v>
      </c>
      <c r="V192" s="409"/>
      <c r="W192" s="230"/>
      <c r="X192" s="230"/>
      <c r="Y192" s="230"/>
      <c r="Z192" s="230"/>
      <c r="AA192" s="230"/>
      <c r="AB192" s="230"/>
      <c r="AC192" s="230"/>
      <c r="AD192" s="230"/>
      <c r="AE192" s="230"/>
      <c r="AF192" s="230"/>
      <c r="AG192" s="92"/>
      <c r="AH192" s="92"/>
      <c r="AI192" s="92"/>
      <c r="AJ192" s="92"/>
      <c r="AK192" s="92"/>
      <c r="AL192" s="92"/>
      <c r="AM192" s="92"/>
      <c r="AN192" s="92"/>
      <c r="AO192" s="92"/>
      <c r="AP192" s="92"/>
      <c r="AQ192" s="92"/>
      <c r="AR192" s="231"/>
    </row>
    <row r="193" spans="1:44">
      <c r="A193" s="223">
        <v>43725</v>
      </c>
      <c r="B193" s="224">
        <v>1.5155787037037001</v>
      </c>
      <c r="C193" s="408">
        <v>0</v>
      </c>
      <c r="D193" s="226">
        <v>0</v>
      </c>
      <c r="E193" s="226">
        <v>450</v>
      </c>
      <c r="F193" s="226">
        <v>0</v>
      </c>
      <c r="G193" s="226">
        <v>0</v>
      </c>
      <c r="H193" s="226">
        <v>6</v>
      </c>
      <c r="I193" s="226">
        <v>3</v>
      </c>
      <c r="J193" s="226">
        <v>350</v>
      </c>
      <c r="K193" s="226">
        <v>29</v>
      </c>
      <c r="L193" s="107"/>
      <c r="M193" s="160"/>
      <c r="N193" s="160"/>
      <c r="O193" s="160"/>
      <c r="P193" s="160"/>
      <c r="Q193" s="160"/>
      <c r="R193" s="160"/>
      <c r="S193" s="160"/>
      <c r="T193" s="160"/>
      <c r="U193" s="232">
        <f>STDEV(L192:T192)/SQRT(COUNT(L192:T192))</f>
        <v>98.851881339934266</v>
      </c>
      <c r="V193" s="409"/>
      <c r="W193" s="230"/>
      <c r="X193" s="230"/>
      <c r="Y193" s="230"/>
      <c r="Z193" s="230"/>
      <c r="AA193" s="230"/>
      <c r="AB193" s="230"/>
      <c r="AC193" s="230"/>
      <c r="AD193" s="230"/>
      <c r="AE193" s="230"/>
      <c r="AF193" s="230"/>
      <c r="AG193" s="92"/>
      <c r="AH193" s="92"/>
      <c r="AI193" s="92"/>
      <c r="AJ193" s="92"/>
      <c r="AK193" s="92"/>
      <c r="AL193" s="92"/>
      <c r="AM193" s="92"/>
      <c r="AN193" s="92"/>
      <c r="AO193" s="92"/>
      <c r="AP193" s="92"/>
      <c r="AQ193" s="92"/>
      <c r="AR193" s="231"/>
    </row>
    <row r="194" spans="1:44">
      <c r="A194" s="223">
        <v>43725</v>
      </c>
      <c r="B194" s="224">
        <v>1.52946759259259</v>
      </c>
      <c r="C194" s="408">
        <v>0</v>
      </c>
      <c r="D194" s="226">
        <v>0</v>
      </c>
      <c r="E194" s="226">
        <v>20</v>
      </c>
      <c r="F194" s="226">
        <v>13</v>
      </c>
      <c r="G194" s="226">
        <v>6</v>
      </c>
      <c r="H194" s="226">
        <v>0</v>
      </c>
      <c r="I194" s="226">
        <v>0</v>
      </c>
      <c r="J194" s="226">
        <v>3</v>
      </c>
      <c r="K194" s="226">
        <v>25</v>
      </c>
      <c r="L194" s="107"/>
      <c r="M194" s="160"/>
      <c r="N194" s="160"/>
      <c r="O194" s="160"/>
      <c r="P194" s="160"/>
      <c r="Q194" s="160"/>
      <c r="R194" s="160"/>
      <c r="S194" s="160"/>
      <c r="T194" s="160"/>
      <c r="U194" s="232"/>
      <c r="V194" s="409"/>
      <c r="W194" s="230"/>
      <c r="X194" s="230"/>
      <c r="Y194" s="230"/>
      <c r="Z194" s="230"/>
      <c r="AA194" s="230"/>
      <c r="AB194" s="230"/>
      <c r="AC194" s="230"/>
      <c r="AD194" s="230"/>
      <c r="AE194" s="230"/>
      <c r="AF194" s="230"/>
      <c r="AG194" s="92"/>
      <c r="AH194" s="92"/>
      <c r="AI194" s="92"/>
      <c r="AJ194" s="92"/>
      <c r="AK194" s="92"/>
      <c r="AL194" s="92"/>
      <c r="AM194" s="92"/>
      <c r="AN194" s="92"/>
      <c r="AO194" s="92"/>
      <c r="AP194" s="92"/>
      <c r="AQ194" s="92"/>
      <c r="AR194" s="231"/>
    </row>
    <row r="195" spans="1:44">
      <c r="A195" s="223">
        <v>43725</v>
      </c>
      <c r="B195" s="224">
        <v>1.54335648148148</v>
      </c>
      <c r="C195" s="408">
        <v>0</v>
      </c>
      <c r="D195" s="226">
        <v>0</v>
      </c>
      <c r="E195" s="226">
        <v>444</v>
      </c>
      <c r="F195" s="226">
        <v>0</v>
      </c>
      <c r="G195" s="226">
        <v>0</v>
      </c>
      <c r="H195" s="226">
        <v>0</v>
      </c>
      <c r="I195" s="226">
        <v>0</v>
      </c>
      <c r="J195" s="226">
        <v>0</v>
      </c>
      <c r="K195" s="226">
        <v>0</v>
      </c>
      <c r="L195" s="107">
        <f>SUM(C195:C197)</f>
        <v>50</v>
      </c>
      <c r="M195" s="160">
        <f>SUM(D195:D197)</f>
        <v>0</v>
      </c>
      <c r="N195" s="160">
        <f>SUM(E195:E197)</f>
        <v>465</v>
      </c>
      <c r="O195" s="160">
        <f>SUM(F195:F197)</f>
        <v>4</v>
      </c>
      <c r="P195" s="160">
        <f>SUM(G195:G197)</f>
        <v>0</v>
      </c>
      <c r="Q195" s="160">
        <f t="shared" ref="Q195:T195" si="48">SUM(H195:H197)</f>
        <v>0</v>
      </c>
      <c r="R195" s="160">
        <f t="shared" si="48"/>
        <v>6</v>
      </c>
      <c r="S195" s="160">
        <f t="shared" si="48"/>
        <v>868</v>
      </c>
      <c r="T195" s="160">
        <f t="shared" si="48"/>
        <v>0</v>
      </c>
      <c r="U195" s="232">
        <f>AVERAGE(L195:T195)</f>
        <v>154.77777777777777</v>
      </c>
      <c r="V195" s="409"/>
      <c r="W195" s="230"/>
      <c r="X195" s="230"/>
      <c r="Y195" s="230"/>
      <c r="Z195" s="230"/>
      <c r="AA195" s="230"/>
      <c r="AB195" s="230"/>
      <c r="AC195" s="230"/>
      <c r="AD195" s="230"/>
      <c r="AE195" s="230"/>
      <c r="AF195" s="230"/>
      <c r="AG195" s="92"/>
      <c r="AH195" s="92"/>
      <c r="AI195" s="92"/>
      <c r="AJ195" s="92"/>
      <c r="AK195" s="92"/>
      <c r="AL195" s="92"/>
      <c r="AM195" s="92"/>
      <c r="AN195" s="92"/>
      <c r="AO195" s="92"/>
      <c r="AP195" s="92"/>
      <c r="AQ195" s="92"/>
      <c r="AR195" s="231"/>
    </row>
    <row r="196" spans="1:44">
      <c r="A196" s="223">
        <v>43725</v>
      </c>
      <c r="B196" s="224">
        <v>1.5572453703703699</v>
      </c>
      <c r="C196" s="408">
        <v>0</v>
      </c>
      <c r="D196" s="226">
        <v>0</v>
      </c>
      <c r="E196" s="226">
        <v>21</v>
      </c>
      <c r="F196" s="226">
        <v>4</v>
      </c>
      <c r="G196" s="226">
        <v>0</v>
      </c>
      <c r="H196" s="226">
        <v>0</v>
      </c>
      <c r="I196" s="226">
        <v>6</v>
      </c>
      <c r="J196" s="226">
        <v>313</v>
      </c>
      <c r="K196" s="226">
        <v>0</v>
      </c>
      <c r="L196" s="107"/>
      <c r="M196" s="160"/>
      <c r="N196" s="160"/>
      <c r="O196" s="160"/>
      <c r="P196" s="160"/>
      <c r="Q196" s="160"/>
      <c r="R196" s="160"/>
      <c r="S196" s="160"/>
      <c r="T196" s="160"/>
      <c r="U196" s="232">
        <f>STDEV(L195:T195)/SQRT(COUNT(L195:T195))</f>
        <v>102.50986101316435</v>
      </c>
      <c r="V196" s="409"/>
      <c r="W196" s="230"/>
      <c r="X196" s="230"/>
      <c r="Y196" s="230"/>
      <c r="Z196" s="230"/>
      <c r="AA196" s="230"/>
      <c r="AB196" s="230"/>
      <c r="AC196" s="230"/>
      <c r="AD196" s="230"/>
      <c r="AE196" s="230"/>
      <c r="AF196" s="230"/>
      <c r="AG196" s="92"/>
      <c r="AH196" s="92"/>
      <c r="AI196" s="92"/>
      <c r="AJ196" s="92"/>
      <c r="AK196" s="92"/>
      <c r="AL196" s="92"/>
      <c r="AM196" s="92"/>
      <c r="AN196" s="92"/>
      <c r="AO196" s="92"/>
      <c r="AP196" s="92"/>
      <c r="AQ196" s="92"/>
      <c r="AR196" s="231"/>
    </row>
    <row r="197" spans="1:44">
      <c r="A197" s="223">
        <v>43725</v>
      </c>
      <c r="B197" s="224">
        <v>1.5711342592592601</v>
      </c>
      <c r="C197" s="408">
        <v>50</v>
      </c>
      <c r="D197" s="226">
        <v>0</v>
      </c>
      <c r="E197" s="226">
        <v>0</v>
      </c>
      <c r="F197" s="226">
        <v>0</v>
      </c>
      <c r="G197" s="226">
        <v>0</v>
      </c>
      <c r="H197" s="226">
        <v>0</v>
      </c>
      <c r="I197" s="226">
        <v>0</v>
      </c>
      <c r="J197" s="226">
        <v>555</v>
      </c>
      <c r="K197" s="226">
        <v>0</v>
      </c>
      <c r="L197" s="107"/>
      <c r="M197" s="160"/>
      <c r="N197" s="160"/>
      <c r="O197" s="160"/>
      <c r="P197" s="160"/>
      <c r="Q197" s="160"/>
      <c r="R197" s="160"/>
      <c r="S197" s="160"/>
      <c r="T197" s="160"/>
      <c r="U197" s="232"/>
      <c r="V197" s="409"/>
      <c r="W197" s="230"/>
      <c r="X197" s="230"/>
      <c r="Y197" s="230"/>
      <c r="Z197" s="230"/>
      <c r="AA197" s="230"/>
      <c r="AB197" s="230"/>
      <c r="AC197" s="230"/>
      <c r="AD197" s="230"/>
      <c r="AE197" s="230"/>
      <c r="AF197" s="230"/>
      <c r="AG197" s="92"/>
      <c r="AH197" s="92"/>
      <c r="AI197" s="92"/>
      <c r="AJ197" s="92"/>
      <c r="AK197" s="92"/>
      <c r="AL197" s="92"/>
      <c r="AM197" s="92"/>
      <c r="AN197" s="92"/>
      <c r="AO197" s="92"/>
      <c r="AP197" s="92"/>
      <c r="AQ197" s="92"/>
      <c r="AR197" s="231"/>
    </row>
    <row r="198" spans="1:44">
      <c r="A198" s="223">
        <v>43725</v>
      </c>
      <c r="B198" s="224">
        <v>1.58502314814815</v>
      </c>
      <c r="C198" s="408">
        <v>14</v>
      </c>
      <c r="D198" s="226">
        <v>0</v>
      </c>
      <c r="E198" s="226">
        <v>9</v>
      </c>
      <c r="F198" s="226">
        <v>11</v>
      </c>
      <c r="G198" s="226">
        <v>0</v>
      </c>
      <c r="H198" s="226">
        <v>0</v>
      </c>
      <c r="I198" s="226">
        <v>0</v>
      </c>
      <c r="J198" s="226">
        <v>181</v>
      </c>
      <c r="K198" s="226">
        <v>0</v>
      </c>
      <c r="L198" s="107">
        <f>SUM(C198:C200)</f>
        <v>14</v>
      </c>
      <c r="M198" s="160">
        <f>SUM(D198:D200)</f>
        <v>6</v>
      </c>
      <c r="N198" s="160">
        <f>SUM(E198:E200)</f>
        <v>54</v>
      </c>
      <c r="O198" s="160">
        <f>SUM(F198:F200)</f>
        <v>11</v>
      </c>
      <c r="P198" s="160">
        <f>SUM(G198:G200)</f>
        <v>59</v>
      </c>
      <c r="Q198" s="160">
        <f t="shared" ref="Q198:T198" si="49">SUM(H198:H200)</f>
        <v>17</v>
      </c>
      <c r="R198" s="160">
        <f t="shared" si="49"/>
        <v>0</v>
      </c>
      <c r="S198" s="160">
        <f t="shared" si="49"/>
        <v>512</v>
      </c>
      <c r="T198" s="160">
        <f t="shared" si="49"/>
        <v>15</v>
      </c>
      <c r="U198" s="232">
        <f>AVERAGE(L198:T198)</f>
        <v>76.444444444444443</v>
      </c>
      <c r="V198" s="409"/>
      <c r="W198" s="230"/>
      <c r="X198" s="230"/>
      <c r="Y198" s="230"/>
      <c r="Z198" s="230"/>
      <c r="AA198" s="230"/>
      <c r="AB198" s="230"/>
      <c r="AC198" s="230"/>
      <c r="AD198" s="230"/>
      <c r="AE198" s="230"/>
      <c r="AF198" s="230"/>
      <c r="AG198" s="92"/>
      <c r="AH198" s="92"/>
      <c r="AI198" s="92"/>
      <c r="AJ198" s="92"/>
      <c r="AK198" s="92"/>
      <c r="AL198" s="92"/>
      <c r="AM198" s="92"/>
      <c r="AN198" s="92"/>
      <c r="AO198" s="92"/>
      <c r="AP198" s="92"/>
      <c r="AQ198" s="92"/>
      <c r="AR198" s="231"/>
    </row>
    <row r="199" spans="1:44">
      <c r="A199" s="223">
        <v>43725</v>
      </c>
      <c r="B199" s="224">
        <v>1.59891203703703</v>
      </c>
      <c r="C199" s="408">
        <v>0</v>
      </c>
      <c r="D199" s="226">
        <v>6</v>
      </c>
      <c r="E199" s="226">
        <v>45</v>
      </c>
      <c r="F199" s="226">
        <v>0</v>
      </c>
      <c r="G199" s="226">
        <v>3</v>
      </c>
      <c r="H199" s="226">
        <v>12</v>
      </c>
      <c r="I199" s="226">
        <v>0</v>
      </c>
      <c r="J199" s="226">
        <v>331</v>
      </c>
      <c r="K199" s="226">
        <v>0</v>
      </c>
      <c r="L199" s="107"/>
      <c r="M199" s="160"/>
      <c r="N199" s="160"/>
      <c r="O199" s="160"/>
      <c r="P199" s="160"/>
      <c r="Q199" s="160"/>
      <c r="R199" s="160"/>
      <c r="S199" s="160"/>
      <c r="T199" s="160"/>
      <c r="U199" s="232">
        <f>STDEV(L198:T198)/SQRT(COUNT(L198:T198))</f>
        <v>54.875391952817147</v>
      </c>
      <c r="V199" s="409"/>
      <c r="W199" s="230"/>
      <c r="X199" s="230"/>
      <c r="Y199" s="230"/>
      <c r="Z199" s="230"/>
      <c r="AA199" s="230"/>
      <c r="AB199" s="230"/>
      <c r="AC199" s="230"/>
      <c r="AD199" s="230"/>
      <c r="AE199" s="230"/>
      <c r="AF199" s="230"/>
      <c r="AG199" s="92"/>
      <c r="AH199" s="92"/>
      <c r="AI199" s="92"/>
      <c r="AJ199" s="92"/>
      <c r="AK199" s="92"/>
      <c r="AL199" s="92"/>
      <c r="AM199" s="92"/>
      <c r="AN199" s="92"/>
      <c r="AO199" s="92"/>
      <c r="AP199" s="92"/>
      <c r="AQ199" s="92"/>
      <c r="AR199" s="231"/>
    </row>
    <row r="200" spans="1:44">
      <c r="A200" s="223">
        <v>43725</v>
      </c>
      <c r="B200" s="224">
        <v>1.6128009259259199</v>
      </c>
      <c r="C200" s="408">
        <v>0</v>
      </c>
      <c r="D200" s="226">
        <v>0</v>
      </c>
      <c r="E200" s="226">
        <v>0</v>
      </c>
      <c r="F200" s="226">
        <v>0</v>
      </c>
      <c r="G200" s="226">
        <v>56</v>
      </c>
      <c r="H200" s="226">
        <v>5</v>
      </c>
      <c r="I200" s="226">
        <v>0</v>
      </c>
      <c r="J200" s="226">
        <v>0</v>
      </c>
      <c r="K200" s="226">
        <v>15</v>
      </c>
      <c r="L200" s="107"/>
      <c r="M200" s="160"/>
      <c r="N200" s="160"/>
      <c r="O200" s="160"/>
      <c r="P200" s="160"/>
      <c r="Q200" s="160"/>
      <c r="R200" s="160"/>
      <c r="S200" s="160"/>
      <c r="T200" s="160"/>
      <c r="U200" s="232"/>
      <c r="V200" s="409"/>
      <c r="W200" s="230"/>
      <c r="X200" s="230"/>
      <c r="Y200" s="230"/>
      <c r="Z200" s="230"/>
      <c r="AA200" s="230"/>
      <c r="AB200" s="230"/>
      <c r="AC200" s="230"/>
      <c r="AD200" s="230"/>
      <c r="AE200" s="230"/>
      <c r="AF200" s="230"/>
      <c r="AG200" s="92"/>
      <c r="AH200" s="92"/>
      <c r="AI200" s="92"/>
      <c r="AJ200" s="92"/>
      <c r="AK200" s="92"/>
      <c r="AL200" s="92"/>
      <c r="AM200" s="92"/>
      <c r="AN200" s="92"/>
      <c r="AO200" s="92"/>
      <c r="AP200" s="92"/>
      <c r="AQ200" s="92"/>
      <c r="AR200" s="231"/>
    </row>
    <row r="201" spans="1:44">
      <c r="A201" s="223">
        <v>43725</v>
      </c>
      <c r="B201" s="224">
        <v>1.6266898148148099</v>
      </c>
      <c r="C201" s="408">
        <v>14</v>
      </c>
      <c r="D201" s="226">
        <v>0</v>
      </c>
      <c r="E201" s="226">
        <v>143</v>
      </c>
      <c r="F201" s="226">
        <v>0</v>
      </c>
      <c r="G201" s="226">
        <v>0</v>
      </c>
      <c r="H201" s="226">
        <v>16</v>
      </c>
      <c r="I201" s="226">
        <v>0</v>
      </c>
      <c r="J201" s="226">
        <v>0</v>
      </c>
      <c r="K201" s="226">
        <v>0</v>
      </c>
      <c r="L201" s="107">
        <f>SUM(C201:C203)</f>
        <v>14</v>
      </c>
      <c r="M201" s="160">
        <f>SUM(D201:D203)</f>
        <v>172</v>
      </c>
      <c r="N201" s="160">
        <f>SUM(E201:E203)</f>
        <v>442</v>
      </c>
      <c r="O201" s="160">
        <f>SUM(F201:F203)</f>
        <v>28</v>
      </c>
      <c r="P201" s="160">
        <f>SUM(G201:G203)</f>
        <v>55</v>
      </c>
      <c r="Q201" s="160">
        <f t="shared" ref="Q201:T201" si="50">SUM(H201:H203)</f>
        <v>18</v>
      </c>
      <c r="R201" s="160">
        <f t="shared" si="50"/>
        <v>12</v>
      </c>
      <c r="S201" s="160">
        <f t="shared" si="50"/>
        <v>495</v>
      </c>
      <c r="T201" s="160">
        <f t="shared" si="50"/>
        <v>77</v>
      </c>
      <c r="U201" s="232">
        <f>AVERAGE(L201:T201)</f>
        <v>145.88888888888889</v>
      </c>
      <c r="V201" s="409"/>
      <c r="W201" s="230"/>
      <c r="X201" s="230"/>
      <c r="Y201" s="230"/>
      <c r="Z201" s="230"/>
      <c r="AA201" s="230"/>
      <c r="AB201" s="230"/>
      <c r="AC201" s="230"/>
      <c r="AD201" s="230"/>
      <c r="AE201" s="230"/>
      <c r="AF201" s="230"/>
      <c r="AG201" s="92"/>
      <c r="AH201" s="92"/>
      <c r="AI201" s="92"/>
      <c r="AJ201" s="92"/>
      <c r="AK201" s="92"/>
      <c r="AL201" s="92"/>
      <c r="AM201" s="92"/>
      <c r="AN201" s="92"/>
      <c r="AO201" s="92"/>
      <c r="AP201" s="92"/>
      <c r="AQ201" s="92"/>
      <c r="AR201" s="231"/>
    </row>
    <row r="202" spans="1:44">
      <c r="A202" s="223">
        <v>43725</v>
      </c>
      <c r="B202" s="224">
        <v>1.6405787037037001</v>
      </c>
      <c r="C202" s="408">
        <v>0</v>
      </c>
      <c r="D202" s="226">
        <v>6</v>
      </c>
      <c r="E202" s="226">
        <v>299</v>
      </c>
      <c r="F202" s="226">
        <v>2</v>
      </c>
      <c r="G202" s="226">
        <v>4</v>
      </c>
      <c r="H202" s="226">
        <v>2</v>
      </c>
      <c r="I202" s="226">
        <v>0</v>
      </c>
      <c r="J202" s="226">
        <v>494</v>
      </c>
      <c r="K202" s="226">
        <v>0</v>
      </c>
      <c r="L202" s="107"/>
      <c r="M202" s="160"/>
      <c r="N202" s="160"/>
      <c r="O202" s="160"/>
      <c r="P202" s="160"/>
      <c r="Q202" s="160"/>
      <c r="R202" s="160"/>
      <c r="S202" s="160"/>
      <c r="T202" s="160"/>
      <c r="U202" s="232">
        <f>STDEV(L201:T201)/SQRT(COUNT(L201:T201))</f>
        <v>63.335843030196408</v>
      </c>
      <c r="V202" s="409"/>
      <c r="W202" s="230"/>
      <c r="X202" s="230"/>
      <c r="Y202" s="230"/>
      <c r="Z202" s="230"/>
      <c r="AA202" s="230"/>
      <c r="AB202" s="230"/>
      <c r="AC202" s="230"/>
      <c r="AD202" s="230"/>
      <c r="AE202" s="230"/>
      <c r="AF202" s="230"/>
      <c r="AG202" s="92"/>
      <c r="AH202" s="92"/>
      <c r="AI202" s="92"/>
      <c r="AJ202" s="92"/>
      <c r="AK202" s="92"/>
      <c r="AL202" s="92"/>
      <c r="AM202" s="92"/>
      <c r="AN202" s="92"/>
      <c r="AO202" s="92"/>
      <c r="AP202" s="92"/>
      <c r="AQ202" s="92"/>
      <c r="AR202" s="231"/>
    </row>
    <row r="203" spans="1:44">
      <c r="A203" s="223">
        <v>43725</v>
      </c>
      <c r="B203" s="224">
        <v>1.65446759259259</v>
      </c>
      <c r="C203" s="408">
        <v>0</v>
      </c>
      <c r="D203" s="226">
        <v>166</v>
      </c>
      <c r="E203" s="226">
        <v>0</v>
      </c>
      <c r="F203" s="226">
        <v>26</v>
      </c>
      <c r="G203" s="226">
        <v>51</v>
      </c>
      <c r="H203" s="226">
        <v>0</v>
      </c>
      <c r="I203" s="226">
        <v>12</v>
      </c>
      <c r="J203" s="226">
        <v>1</v>
      </c>
      <c r="K203" s="226">
        <v>77</v>
      </c>
      <c r="L203" s="107"/>
      <c r="M203" s="160"/>
      <c r="N203" s="160"/>
      <c r="O203" s="160"/>
      <c r="P203" s="160"/>
      <c r="Q203" s="160"/>
      <c r="R203" s="160"/>
      <c r="S203" s="160"/>
      <c r="T203" s="160"/>
      <c r="U203" s="232"/>
      <c r="V203" s="409"/>
      <c r="W203" s="230"/>
      <c r="X203" s="230"/>
      <c r="Y203" s="230"/>
      <c r="Z203" s="230"/>
      <c r="AA203" s="230"/>
      <c r="AB203" s="230"/>
      <c r="AC203" s="230"/>
      <c r="AD203" s="230"/>
      <c r="AE203" s="230"/>
      <c r="AF203" s="230"/>
      <c r="AG203" s="92"/>
      <c r="AH203" s="92"/>
      <c r="AI203" s="92"/>
      <c r="AJ203" s="92"/>
      <c r="AK203" s="92"/>
      <c r="AL203" s="92"/>
      <c r="AM203" s="92"/>
      <c r="AN203" s="92"/>
      <c r="AO203" s="92"/>
      <c r="AP203" s="92"/>
      <c r="AQ203" s="92"/>
      <c r="AR203" s="231"/>
    </row>
    <row r="204" spans="1:44">
      <c r="A204" s="223">
        <v>43725</v>
      </c>
      <c r="B204" s="224">
        <v>1.66835648148148</v>
      </c>
      <c r="C204" s="408">
        <v>21</v>
      </c>
      <c r="D204" s="226">
        <v>0</v>
      </c>
      <c r="E204" s="226">
        <v>26</v>
      </c>
      <c r="F204" s="226">
        <v>0</v>
      </c>
      <c r="G204" s="226">
        <v>0</v>
      </c>
      <c r="H204" s="226">
        <v>0</v>
      </c>
      <c r="I204" s="226">
        <v>0</v>
      </c>
      <c r="J204" s="226">
        <v>0</v>
      </c>
      <c r="K204" s="226">
        <v>0</v>
      </c>
      <c r="L204" s="107">
        <f>SUM(C204:C206)</f>
        <v>289</v>
      </c>
      <c r="M204" s="160">
        <f>SUM(D204:D206)</f>
        <v>196</v>
      </c>
      <c r="N204" s="160">
        <f>SUM(E204:E206)</f>
        <v>402</v>
      </c>
      <c r="O204" s="160">
        <f>SUM(F204:F206)</f>
        <v>72</v>
      </c>
      <c r="P204" s="160">
        <f>SUM(G204:G206)</f>
        <v>24</v>
      </c>
      <c r="Q204" s="160">
        <f t="shared" ref="Q204:T204" si="51">SUM(H204:H206)</f>
        <v>92</v>
      </c>
      <c r="R204" s="160">
        <f t="shared" si="51"/>
        <v>83</v>
      </c>
      <c r="S204" s="160">
        <f t="shared" si="51"/>
        <v>320</v>
      </c>
      <c r="T204" s="160">
        <f t="shared" si="51"/>
        <v>199</v>
      </c>
      <c r="U204" s="232">
        <f>AVERAGE(L204:T204)</f>
        <v>186.33333333333334</v>
      </c>
      <c r="V204" s="409"/>
      <c r="W204" s="230"/>
      <c r="X204" s="230"/>
      <c r="Y204" s="230"/>
      <c r="Z204" s="230"/>
      <c r="AA204" s="230"/>
      <c r="AB204" s="230"/>
      <c r="AC204" s="230"/>
      <c r="AD204" s="230"/>
      <c r="AE204" s="230"/>
      <c r="AF204" s="230"/>
      <c r="AG204" s="92"/>
      <c r="AH204" s="92"/>
      <c r="AI204" s="92"/>
      <c r="AJ204" s="92"/>
      <c r="AK204" s="92"/>
      <c r="AL204" s="92"/>
      <c r="AM204" s="92"/>
      <c r="AN204" s="92"/>
      <c r="AO204" s="92"/>
      <c r="AP204" s="92"/>
      <c r="AQ204" s="92"/>
      <c r="AR204" s="231"/>
    </row>
    <row r="205" spans="1:44">
      <c r="A205" s="223">
        <v>43725</v>
      </c>
      <c r="B205" s="224">
        <v>1.6822453703703699</v>
      </c>
      <c r="C205" s="408">
        <v>197</v>
      </c>
      <c r="D205" s="226">
        <v>0</v>
      </c>
      <c r="E205" s="226">
        <v>159</v>
      </c>
      <c r="F205" s="226">
        <v>0</v>
      </c>
      <c r="G205" s="226">
        <v>0</v>
      </c>
      <c r="H205" s="226">
        <v>0</v>
      </c>
      <c r="I205" s="226">
        <v>0</v>
      </c>
      <c r="J205" s="226">
        <v>258</v>
      </c>
      <c r="K205" s="226">
        <v>0</v>
      </c>
      <c r="L205" s="107"/>
      <c r="M205" s="160"/>
      <c r="N205" s="160"/>
      <c r="O205" s="160"/>
      <c r="P205" s="160"/>
      <c r="Q205" s="160"/>
      <c r="R205" s="160"/>
      <c r="S205" s="160"/>
      <c r="T205" s="160"/>
      <c r="U205" s="232">
        <f>STDEV(L204:T204)/SQRT(COUNT(L204:T204))</f>
        <v>43.168597125431091</v>
      </c>
      <c r="V205" s="409"/>
      <c r="W205" s="230"/>
      <c r="X205" s="230"/>
      <c r="Y205" s="230"/>
      <c r="Z205" s="230"/>
      <c r="AA205" s="230"/>
      <c r="AB205" s="230"/>
      <c r="AC205" s="230"/>
      <c r="AD205" s="230"/>
      <c r="AE205" s="230"/>
      <c r="AF205" s="230"/>
      <c r="AG205" s="92"/>
      <c r="AH205" s="92"/>
      <c r="AI205" s="92"/>
      <c r="AJ205" s="92"/>
      <c r="AK205" s="92"/>
      <c r="AL205" s="92"/>
      <c r="AM205" s="92"/>
      <c r="AN205" s="92"/>
      <c r="AO205" s="92"/>
      <c r="AP205" s="92"/>
      <c r="AQ205" s="92"/>
      <c r="AR205" s="231"/>
    </row>
    <row r="206" spans="1:44">
      <c r="A206" s="223">
        <v>43725</v>
      </c>
      <c r="B206" s="224">
        <v>1.6961342592592601</v>
      </c>
      <c r="C206" s="408">
        <v>71</v>
      </c>
      <c r="D206" s="226">
        <v>196</v>
      </c>
      <c r="E206" s="226">
        <v>217</v>
      </c>
      <c r="F206" s="226">
        <v>72</v>
      </c>
      <c r="G206" s="226">
        <v>24</v>
      </c>
      <c r="H206" s="226">
        <v>92</v>
      </c>
      <c r="I206" s="226">
        <v>83</v>
      </c>
      <c r="J206" s="226">
        <v>62</v>
      </c>
      <c r="K206" s="226">
        <v>199</v>
      </c>
      <c r="L206" s="107"/>
      <c r="M206" s="160"/>
      <c r="N206" s="160"/>
      <c r="O206" s="160"/>
      <c r="P206" s="160"/>
      <c r="Q206" s="160"/>
      <c r="R206" s="160"/>
      <c r="S206" s="160"/>
      <c r="T206" s="160"/>
      <c r="U206" s="232"/>
      <c r="V206" s="409"/>
      <c r="W206" s="230"/>
      <c r="X206" s="230"/>
      <c r="Y206" s="230"/>
      <c r="Z206" s="230"/>
      <c r="AA206" s="230"/>
      <c r="AB206" s="230"/>
      <c r="AC206" s="230"/>
      <c r="AD206" s="230"/>
      <c r="AE206" s="230"/>
      <c r="AF206" s="230"/>
      <c r="AG206" s="92"/>
      <c r="AH206" s="92"/>
      <c r="AI206" s="92"/>
      <c r="AJ206" s="92"/>
      <c r="AK206" s="92"/>
      <c r="AL206" s="92"/>
      <c r="AM206" s="92"/>
      <c r="AN206" s="92"/>
      <c r="AO206" s="92"/>
      <c r="AP206" s="92"/>
      <c r="AQ206" s="92"/>
      <c r="AR206" s="231"/>
    </row>
    <row r="207" spans="1:44">
      <c r="A207" s="223">
        <v>43725</v>
      </c>
      <c r="B207" s="224">
        <v>1.71002314814814</v>
      </c>
      <c r="C207" s="408">
        <v>0</v>
      </c>
      <c r="D207" s="226">
        <v>171</v>
      </c>
      <c r="E207" s="226">
        <v>10</v>
      </c>
      <c r="F207" s="226">
        <v>3</v>
      </c>
      <c r="G207" s="226">
        <v>0</v>
      </c>
      <c r="H207" s="226">
        <v>0</v>
      </c>
      <c r="I207" s="226">
        <v>48</v>
      </c>
      <c r="J207" s="226">
        <v>340</v>
      </c>
      <c r="K207" s="226">
        <v>4</v>
      </c>
      <c r="L207" s="107">
        <f>SUM(C207:C209)</f>
        <v>11</v>
      </c>
      <c r="M207" s="160">
        <f>SUM(D207:D209)</f>
        <v>203</v>
      </c>
      <c r="N207" s="160">
        <f>SUM(E207:E209)</f>
        <v>859</v>
      </c>
      <c r="O207" s="160">
        <f>SUM(F207:F209)</f>
        <v>3</v>
      </c>
      <c r="P207" s="160">
        <f>SUM(G207:G209)</f>
        <v>108</v>
      </c>
      <c r="Q207" s="160">
        <f t="shared" ref="Q207:T207" si="52">SUM(H207:H209)</f>
        <v>70</v>
      </c>
      <c r="R207" s="160">
        <f t="shared" si="52"/>
        <v>48</v>
      </c>
      <c r="S207" s="160">
        <f t="shared" si="52"/>
        <v>637</v>
      </c>
      <c r="T207" s="160">
        <f t="shared" si="52"/>
        <v>34</v>
      </c>
      <c r="U207" s="232">
        <f>AVERAGE(L207:T207)</f>
        <v>219.22222222222223</v>
      </c>
      <c r="V207" s="409"/>
      <c r="W207" s="230"/>
      <c r="X207" s="230"/>
      <c r="Y207" s="230"/>
      <c r="Z207" s="230"/>
      <c r="AA207" s="230"/>
      <c r="AB207" s="230"/>
      <c r="AC207" s="230"/>
      <c r="AD207" s="230"/>
      <c r="AE207" s="230"/>
      <c r="AF207" s="230"/>
      <c r="AG207" s="92"/>
      <c r="AH207" s="92"/>
      <c r="AI207" s="92"/>
      <c r="AJ207" s="92"/>
      <c r="AK207" s="92"/>
      <c r="AL207" s="92"/>
      <c r="AM207" s="92"/>
      <c r="AN207" s="92"/>
      <c r="AO207" s="92"/>
      <c r="AP207" s="92"/>
      <c r="AQ207" s="92"/>
      <c r="AR207" s="231"/>
    </row>
    <row r="208" spans="1:44">
      <c r="A208" s="223">
        <v>43725</v>
      </c>
      <c r="B208" s="224">
        <v>1.72391203703704</v>
      </c>
      <c r="C208" s="408">
        <v>0</v>
      </c>
      <c r="D208" s="226">
        <v>7</v>
      </c>
      <c r="E208" s="226">
        <v>375</v>
      </c>
      <c r="F208" s="226">
        <v>0</v>
      </c>
      <c r="G208" s="226">
        <v>108</v>
      </c>
      <c r="H208" s="226">
        <v>70</v>
      </c>
      <c r="I208" s="226">
        <v>0</v>
      </c>
      <c r="J208" s="226">
        <v>15</v>
      </c>
      <c r="K208" s="226">
        <v>30</v>
      </c>
      <c r="L208" s="107"/>
      <c r="M208" s="160"/>
      <c r="N208" s="160"/>
      <c r="O208" s="160"/>
      <c r="P208" s="160"/>
      <c r="Q208" s="160"/>
      <c r="R208" s="160"/>
      <c r="S208" s="160"/>
      <c r="T208" s="160"/>
      <c r="U208" s="232">
        <f>STDEV(L207:T207)/SQRT(COUNT(L207:T207))</f>
        <v>103.58085647049118</v>
      </c>
      <c r="V208" s="409"/>
      <c r="W208" s="230"/>
      <c r="X208" s="230"/>
      <c r="Y208" s="230"/>
      <c r="Z208" s="230"/>
      <c r="AA208" s="230"/>
      <c r="AB208" s="230"/>
      <c r="AC208" s="230"/>
      <c r="AD208" s="230"/>
      <c r="AE208" s="230"/>
      <c r="AF208" s="230"/>
      <c r="AG208" s="92"/>
      <c r="AH208" s="92"/>
      <c r="AI208" s="92"/>
      <c r="AJ208" s="92"/>
      <c r="AK208" s="92"/>
      <c r="AL208" s="92"/>
      <c r="AM208" s="92"/>
      <c r="AN208" s="92"/>
      <c r="AO208" s="92"/>
      <c r="AP208" s="92"/>
      <c r="AQ208" s="92"/>
      <c r="AR208" s="231"/>
    </row>
    <row r="209" spans="1:44">
      <c r="A209" s="223">
        <v>43725</v>
      </c>
      <c r="B209" s="224">
        <v>1.7378009259259199</v>
      </c>
      <c r="C209" s="408">
        <v>11</v>
      </c>
      <c r="D209" s="226">
        <v>25</v>
      </c>
      <c r="E209" s="226">
        <v>474</v>
      </c>
      <c r="F209" s="226">
        <v>0</v>
      </c>
      <c r="G209" s="226">
        <v>0</v>
      </c>
      <c r="H209" s="226">
        <v>0</v>
      </c>
      <c r="I209" s="226">
        <v>0</v>
      </c>
      <c r="J209" s="226">
        <v>282</v>
      </c>
      <c r="K209" s="226">
        <v>0</v>
      </c>
      <c r="L209" s="107"/>
      <c r="M209" s="160"/>
      <c r="N209" s="160"/>
      <c r="O209" s="160"/>
      <c r="P209" s="160"/>
      <c r="Q209" s="160"/>
      <c r="R209" s="160"/>
      <c r="S209" s="160"/>
      <c r="T209" s="160"/>
      <c r="U209" s="232"/>
      <c r="V209" s="409"/>
      <c r="W209" s="230"/>
      <c r="X209" s="230"/>
      <c r="Y209" s="230"/>
      <c r="Z209" s="230"/>
      <c r="AA209" s="230"/>
      <c r="AB209" s="230"/>
      <c r="AC209" s="230"/>
      <c r="AD209" s="230"/>
      <c r="AE209" s="230"/>
      <c r="AF209" s="230"/>
      <c r="AG209" s="92"/>
      <c r="AH209" s="92"/>
      <c r="AI209" s="92"/>
      <c r="AJ209" s="92"/>
      <c r="AK209" s="92"/>
      <c r="AL209" s="92"/>
      <c r="AM209" s="92"/>
      <c r="AN209" s="92"/>
      <c r="AO209" s="92"/>
      <c r="AP209" s="92"/>
      <c r="AQ209" s="92"/>
      <c r="AR209" s="231"/>
    </row>
    <row r="210" spans="1:44">
      <c r="A210" s="233">
        <v>43725</v>
      </c>
      <c r="B210" s="234">
        <v>1.7516898148148099</v>
      </c>
      <c r="C210" s="408">
        <v>0</v>
      </c>
      <c r="D210" s="226">
        <v>0</v>
      </c>
      <c r="E210" s="226">
        <v>0</v>
      </c>
      <c r="F210" s="226">
        <v>39</v>
      </c>
      <c r="G210" s="226">
        <v>19</v>
      </c>
      <c r="H210" s="226">
        <v>0</v>
      </c>
      <c r="I210" s="226">
        <v>0</v>
      </c>
      <c r="J210" s="226">
        <v>183</v>
      </c>
      <c r="K210" s="226">
        <v>27</v>
      </c>
      <c r="L210" s="107">
        <f>SUM(C210:C212)</f>
        <v>126</v>
      </c>
      <c r="M210" s="160">
        <f>SUM(D210:D212)</f>
        <v>22</v>
      </c>
      <c r="N210" s="160">
        <f>SUM(E210:E212)</f>
        <v>933</v>
      </c>
      <c r="O210" s="160">
        <f>SUM(F210:F212)</f>
        <v>74</v>
      </c>
      <c r="P210" s="160">
        <f>SUM(G210:G212)</f>
        <v>74</v>
      </c>
      <c r="Q210" s="160">
        <f t="shared" ref="Q210:T210" si="53">SUM(H210:H212)</f>
        <v>23</v>
      </c>
      <c r="R210" s="160">
        <f t="shared" si="53"/>
        <v>18</v>
      </c>
      <c r="S210" s="160">
        <f t="shared" si="53"/>
        <v>395</v>
      </c>
      <c r="T210" s="160">
        <f t="shared" si="53"/>
        <v>42</v>
      </c>
      <c r="U210" s="232">
        <f>AVERAGE(L210:T210)</f>
        <v>189.66666666666666</v>
      </c>
      <c r="V210" s="409"/>
      <c r="W210" s="230"/>
      <c r="X210" s="230"/>
      <c r="Y210" s="230"/>
      <c r="Z210" s="230"/>
      <c r="AA210" s="230"/>
      <c r="AB210" s="230"/>
      <c r="AC210" s="230"/>
      <c r="AD210" s="230"/>
      <c r="AE210" s="230"/>
      <c r="AF210" s="230"/>
      <c r="AG210" s="92"/>
      <c r="AH210" s="92"/>
      <c r="AI210" s="92"/>
      <c r="AJ210" s="92"/>
      <c r="AK210" s="92"/>
      <c r="AL210" s="92"/>
      <c r="AM210" s="92"/>
      <c r="AN210" s="92"/>
      <c r="AO210" s="92"/>
      <c r="AP210" s="92"/>
      <c r="AQ210" s="92"/>
      <c r="AR210" s="231"/>
    </row>
    <row r="211" spans="1:44">
      <c r="A211" s="233">
        <v>43725</v>
      </c>
      <c r="B211" s="234">
        <v>1.7655787037037001</v>
      </c>
      <c r="C211" s="408">
        <v>0</v>
      </c>
      <c r="D211" s="226">
        <v>22</v>
      </c>
      <c r="E211" s="226">
        <v>460</v>
      </c>
      <c r="F211" s="226">
        <v>30</v>
      </c>
      <c r="G211" s="226">
        <v>35</v>
      </c>
      <c r="H211" s="226">
        <v>0</v>
      </c>
      <c r="I211" s="226">
        <v>0</v>
      </c>
      <c r="J211" s="226">
        <v>212</v>
      </c>
      <c r="K211" s="226">
        <v>0</v>
      </c>
      <c r="L211" s="107"/>
      <c r="M211" s="160"/>
      <c r="N211" s="160"/>
      <c r="O211" s="160"/>
      <c r="P211" s="160"/>
      <c r="Q211" s="160"/>
      <c r="R211" s="160"/>
      <c r="S211" s="160"/>
      <c r="T211" s="160"/>
      <c r="U211" s="232">
        <f>STDEV(L210:T210)/SQRT(COUNT(L210:T210))</f>
        <v>100.87685011383378</v>
      </c>
      <c r="V211" s="409"/>
      <c r="W211" s="230"/>
      <c r="X211" s="230"/>
      <c r="Y211" s="230"/>
      <c r="Z211" s="230"/>
      <c r="AA211" s="230"/>
      <c r="AB211" s="230"/>
      <c r="AC211" s="230"/>
      <c r="AD211" s="230"/>
      <c r="AE211" s="230"/>
      <c r="AF211" s="230"/>
      <c r="AG211" s="92"/>
      <c r="AH211" s="92"/>
      <c r="AI211" s="92"/>
      <c r="AJ211" s="92"/>
      <c r="AK211" s="92"/>
      <c r="AL211" s="92"/>
      <c r="AM211" s="92"/>
      <c r="AN211" s="92"/>
      <c r="AO211" s="92"/>
      <c r="AP211" s="92"/>
      <c r="AQ211" s="92"/>
      <c r="AR211" s="231"/>
    </row>
    <row r="212" spans="1:44">
      <c r="A212" s="233">
        <v>43725</v>
      </c>
      <c r="B212" s="234">
        <v>1.77946759259259</v>
      </c>
      <c r="C212" s="408">
        <v>126</v>
      </c>
      <c r="D212" s="226">
        <v>0</v>
      </c>
      <c r="E212" s="226">
        <v>473</v>
      </c>
      <c r="F212" s="226">
        <v>5</v>
      </c>
      <c r="G212" s="226">
        <v>20</v>
      </c>
      <c r="H212" s="226">
        <v>23</v>
      </c>
      <c r="I212" s="226">
        <v>18</v>
      </c>
      <c r="J212" s="226">
        <v>0</v>
      </c>
      <c r="K212" s="226">
        <v>15</v>
      </c>
      <c r="L212" s="107"/>
      <c r="M212" s="160"/>
      <c r="N212" s="160"/>
      <c r="O212" s="160"/>
      <c r="P212" s="160"/>
      <c r="Q212" s="160"/>
      <c r="R212" s="160"/>
      <c r="S212" s="160"/>
      <c r="T212" s="160"/>
      <c r="U212" s="232"/>
      <c r="V212" s="409"/>
      <c r="W212" s="230"/>
      <c r="X212" s="230"/>
      <c r="Y212" s="230"/>
      <c r="Z212" s="230"/>
      <c r="AA212" s="230"/>
      <c r="AB212" s="230"/>
      <c r="AC212" s="230"/>
      <c r="AD212" s="230"/>
      <c r="AE212" s="230"/>
      <c r="AF212" s="230"/>
      <c r="AG212" s="92"/>
      <c r="AH212" s="92"/>
      <c r="AI212" s="92"/>
      <c r="AJ212" s="92"/>
      <c r="AK212" s="92"/>
      <c r="AL212" s="92"/>
      <c r="AM212" s="92"/>
      <c r="AN212" s="92"/>
      <c r="AO212" s="92"/>
      <c r="AP212" s="92"/>
      <c r="AQ212" s="92"/>
      <c r="AR212" s="231"/>
    </row>
    <row r="213" spans="1:44">
      <c r="A213" s="233">
        <v>43725</v>
      </c>
      <c r="B213" s="234">
        <v>1.79335648148148</v>
      </c>
      <c r="C213" s="408">
        <v>17</v>
      </c>
      <c r="D213" s="226">
        <v>17</v>
      </c>
      <c r="E213" s="226">
        <v>68</v>
      </c>
      <c r="F213" s="226">
        <v>22</v>
      </c>
      <c r="G213" s="226">
        <v>34</v>
      </c>
      <c r="H213" s="226">
        <v>0</v>
      </c>
      <c r="I213" s="226">
        <v>0</v>
      </c>
      <c r="J213" s="226">
        <v>218</v>
      </c>
      <c r="K213" s="226">
        <v>27</v>
      </c>
      <c r="L213" s="107">
        <f>SUM(C213:C215)</f>
        <v>324</v>
      </c>
      <c r="M213" s="160">
        <f>SUM(D213:D215)</f>
        <v>277</v>
      </c>
      <c r="N213" s="160">
        <f>SUM(E213:E215)</f>
        <v>981</v>
      </c>
      <c r="O213" s="160">
        <f>SUM(F213:F215)</f>
        <v>89</v>
      </c>
      <c r="P213" s="160">
        <f>SUM(G213:G215)</f>
        <v>145</v>
      </c>
      <c r="Q213" s="160">
        <f t="shared" ref="Q213:T213" si="54">SUM(H213:H215)</f>
        <v>57</v>
      </c>
      <c r="R213" s="160">
        <f t="shared" si="54"/>
        <v>28</v>
      </c>
      <c r="S213" s="160">
        <f t="shared" si="54"/>
        <v>1104</v>
      </c>
      <c r="T213" s="160">
        <f t="shared" si="54"/>
        <v>64</v>
      </c>
      <c r="U213" s="232">
        <f>AVERAGE(L213:T213)</f>
        <v>341</v>
      </c>
      <c r="V213" s="409"/>
      <c r="W213" s="230"/>
      <c r="X213" s="230"/>
      <c r="Y213" s="230"/>
      <c r="Z213" s="230"/>
      <c r="AA213" s="230"/>
      <c r="AB213" s="230"/>
      <c r="AC213" s="230"/>
      <c r="AD213" s="230"/>
      <c r="AE213" s="230"/>
      <c r="AF213" s="230"/>
      <c r="AG213" s="92"/>
      <c r="AH213" s="92"/>
      <c r="AI213" s="92"/>
      <c r="AJ213" s="92"/>
      <c r="AK213" s="92"/>
      <c r="AL213" s="92"/>
      <c r="AM213" s="92"/>
      <c r="AN213" s="92"/>
      <c r="AO213" s="92"/>
      <c r="AP213" s="92"/>
      <c r="AQ213" s="92"/>
      <c r="AR213" s="231"/>
    </row>
    <row r="214" spans="1:44">
      <c r="A214" s="233">
        <v>43725</v>
      </c>
      <c r="B214" s="234">
        <v>1.8072453703703699</v>
      </c>
      <c r="C214" s="408">
        <v>123</v>
      </c>
      <c r="D214" s="226">
        <v>42</v>
      </c>
      <c r="E214" s="226">
        <v>521</v>
      </c>
      <c r="F214" s="226">
        <v>56</v>
      </c>
      <c r="G214" s="226">
        <v>111</v>
      </c>
      <c r="H214" s="226">
        <v>45</v>
      </c>
      <c r="I214" s="226">
        <v>0</v>
      </c>
      <c r="J214" s="226">
        <v>664</v>
      </c>
      <c r="K214" s="226">
        <v>15</v>
      </c>
      <c r="L214" s="107"/>
      <c r="M214" s="160"/>
      <c r="N214" s="160"/>
      <c r="O214" s="160"/>
      <c r="P214" s="160"/>
      <c r="Q214" s="160"/>
      <c r="R214" s="160"/>
      <c r="S214" s="160"/>
      <c r="T214" s="160"/>
      <c r="U214" s="232">
        <f>STDEV(L213:T213)/SQRT(COUNT(L213:T213))</f>
        <v>137.10438034983096</v>
      </c>
      <c r="V214" s="409"/>
      <c r="W214" s="230"/>
      <c r="X214" s="230"/>
      <c r="Y214" s="230"/>
      <c r="Z214" s="230"/>
      <c r="AA214" s="230"/>
      <c r="AB214" s="230"/>
      <c r="AC214" s="230"/>
      <c r="AD214" s="230"/>
      <c r="AE214" s="230"/>
      <c r="AF214" s="230"/>
      <c r="AG214" s="92"/>
      <c r="AH214" s="92"/>
      <c r="AI214" s="92"/>
      <c r="AJ214" s="92"/>
      <c r="AK214" s="92"/>
      <c r="AL214" s="92"/>
      <c r="AM214" s="92"/>
      <c r="AN214" s="92"/>
      <c r="AO214" s="92"/>
      <c r="AP214" s="92"/>
      <c r="AQ214" s="92"/>
      <c r="AR214" s="231"/>
    </row>
    <row r="215" spans="1:44">
      <c r="A215" s="233">
        <v>43725</v>
      </c>
      <c r="B215" s="234">
        <v>1.8211342592592601</v>
      </c>
      <c r="C215" s="408">
        <v>184</v>
      </c>
      <c r="D215" s="226">
        <v>218</v>
      </c>
      <c r="E215" s="226">
        <v>392</v>
      </c>
      <c r="F215" s="226">
        <v>11</v>
      </c>
      <c r="G215" s="226">
        <v>0</v>
      </c>
      <c r="H215" s="226">
        <v>12</v>
      </c>
      <c r="I215" s="226">
        <v>28</v>
      </c>
      <c r="J215" s="226">
        <v>222</v>
      </c>
      <c r="K215" s="226">
        <v>22</v>
      </c>
      <c r="L215" s="107"/>
      <c r="M215" s="160"/>
      <c r="N215" s="160"/>
      <c r="O215" s="160"/>
      <c r="P215" s="160"/>
      <c r="Q215" s="160"/>
      <c r="R215" s="160"/>
      <c r="S215" s="160"/>
      <c r="T215" s="160"/>
      <c r="U215" s="232"/>
      <c r="V215" s="409"/>
      <c r="W215" s="230"/>
      <c r="X215" s="230"/>
      <c r="Y215" s="230"/>
      <c r="Z215" s="230"/>
      <c r="AA215" s="230"/>
      <c r="AB215" s="230"/>
      <c r="AC215" s="230"/>
      <c r="AD215" s="230"/>
      <c r="AE215" s="230"/>
      <c r="AF215" s="230"/>
      <c r="AG215" s="92"/>
      <c r="AH215" s="92"/>
      <c r="AI215" s="92"/>
      <c r="AJ215" s="92"/>
      <c r="AK215" s="92"/>
      <c r="AL215" s="92"/>
      <c r="AM215" s="92"/>
      <c r="AN215" s="92"/>
      <c r="AO215" s="92"/>
      <c r="AP215" s="92"/>
      <c r="AQ215" s="92"/>
      <c r="AR215" s="231"/>
    </row>
    <row r="216" spans="1:44">
      <c r="A216" s="233">
        <v>43725</v>
      </c>
      <c r="B216" s="234">
        <v>1.83502314814815</v>
      </c>
      <c r="C216" s="408">
        <v>102</v>
      </c>
      <c r="D216" s="226">
        <v>57</v>
      </c>
      <c r="E216" s="226">
        <v>190</v>
      </c>
      <c r="F216" s="226">
        <v>45</v>
      </c>
      <c r="G216" s="226">
        <v>37</v>
      </c>
      <c r="H216" s="226">
        <v>8</v>
      </c>
      <c r="I216" s="226">
        <v>289</v>
      </c>
      <c r="J216" s="226">
        <v>2</v>
      </c>
      <c r="K216" s="226">
        <v>27</v>
      </c>
      <c r="L216" s="107">
        <f>SUM(C216:C218)</f>
        <v>128</v>
      </c>
      <c r="M216" s="160">
        <f>SUM(D216:D218)</f>
        <v>59</v>
      </c>
      <c r="N216" s="160">
        <f>SUM(E216:E218)</f>
        <v>634</v>
      </c>
      <c r="O216" s="160">
        <f>SUM(F216:F218)</f>
        <v>176</v>
      </c>
      <c r="P216" s="160">
        <f>SUM(G216:G218)</f>
        <v>73</v>
      </c>
      <c r="Q216" s="160">
        <f t="shared" ref="Q216:T216" si="55">SUM(H216:H218)</f>
        <v>71</v>
      </c>
      <c r="R216" s="160">
        <f t="shared" si="55"/>
        <v>289</v>
      </c>
      <c r="S216" s="160">
        <f t="shared" si="55"/>
        <v>260</v>
      </c>
      <c r="T216" s="160">
        <f t="shared" si="55"/>
        <v>178</v>
      </c>
      <c r="U216" s="232">
        <f>AVERAGE(L216:T216)</f>
        <v>207.55555555555554</v>
      </c>
      <c r="V216" s="409"/>
      <c r="W216" s="230"/>
      <c r="X216" s="230"/>
      <c r="Y216" s="230"/>
      <c r="Z216" s="230"/>
      <c r="AA216" s="230"/>
      <c r="AB216" s="230"/>
      <c r="AC216" s="230"/>
      <c r="AD216" s="230"/>
      <c r="AE216" s="230"/>
      <c r="AF216" s="230"/>
      <c r="AG216" s="92"/>
      <c r="AH216" s="92"/>
      <c r="AI216" s="92"/>
      <c r="AJ216" s="92"/>
      <c r="AK216" s="92"/>
      <c r="AL216" s="92"/>
      <c r="AM216" s="92"/>
      <c r="AN216" s="92"/>
      <c r="AO216" s="92"/>
      <c r="AP216" s="92"/>
      <c r="AQ216" s="92"/>
      <c r="AR216" s="231"/>
    </row>
    <row r="217" spans="1:44">
      <c r="A217" s="233">
        <v>43725</v>
      </c>
      <c r="B217" s="234">
        <v>1.84891203703703</v>
      </c>
      <c r="C217" s="408">
        <v>26</v>
      </c>
      <c r="D217" s="226">
        <v>2</v>
      </c>
      <c r="E217" s="226">
        <v>0</v>
      </c>
      <c r="F217" s="226">
        <v>17</v>
      </c>
      <c r="G217" s="226">
        <v>0</v>
      </c>
      <c r="H217" s="226">
        <v>63</v>
      </c>
      <c r="I217" s="226">
        <v>0</v>
      </c>
      <c r="J217" s="226">
        <v>197</v>
      </c>
      <c r="K217" s="226">
        <v>29</v>
      </c>
      <c r="L217" s="107"/>
      <c r="M217" s="160"/>
      <c r="N217" s="160"/>
      <c r="O217" s="160"/>
      <c r="P217" s="160"/>
      <c r="Q217" s="160"/>
      <c r="R217" s="160"/>
      <c r="S217" s="160"/>
      <c r="T217" s="160"/>
      <c r="U217" s="232">
        <f>STDEV(L216:T216)/SQRT(COUNT(L216:T216))</f>
        <v>59.89089875003063</v>
      </c>
      <c r="V217" s="409"/>
      <c r="W217" s="230"/>
      <c r="X217" s="230"/>
      <c r="Y217" s="230"/>
      <c r="Z217" s="230"/>
      <c r="AA217" s="230"/>
      <c r="AB217" s="230"/>
      <c r="AC217" s="230"/>
      <c r="AD217" s="230"/>
      <c r="AE217" s="230"/>
      <c r="AF217" s="230"/>
      <c r="AG217" s="92"/>
      <c r="AH217" s="92"/>
      <c r="AI217" s="92"/>
      <c r="AJ217" s="92"/>
      <c r="AK217" s="92"/>
      <c r="AL217" s="92"/>
      <c r="AM217" s="92"/>
      <c r="AN217" s="92"/>
      <c r="AO217" s="92"/>
      <c r="AP217" s="92"/>
      <c r="AQ217" s="92"/>
      <c r="AR217" s="231"/>
    </row>
    <row r="218" spans="1:44">
      <c r="A218" s="233">
        <v>43725</v>
      </c>
      <c r="B218" s="234">
        <v>1.8628009259259199</v>
      </c>
      <c r="C218" s="408">
        <v>0</v>
      </c>
      <c r="D218" s="226">
        <v>0</v>
      </c>
      <c r="E218" s="226">
        <v>444</v>
      </c>
      <c r="F218" s="226">
        <v>114</v>
      </c>
      <c r="G218" s="226">
        <v>36</v>
      </c>
      <c r="H218" s="226">
        <v>0</v>
      </c>
      <c r="I218" s="226">
        <v>0</v>
      </c>
      <c r="J218" s="226">
        <v>61</v>
      </c>
      <c r="K218" s="226">
        <v>122</v>
      </c>
      <c r="L218" s="107"/>
      <c r="M218" s="160"/>
      <c r="N218" s="160"/>
      <c r="O218" s="160"/>
      <c r="P218" s="160"/>
      <c r="Q218" s="160"/>
      <c r="R218" s="160"/>
      <c r="S218" s="160"/>
      <c r="T218" s="160"/>
      <c r="U218" s="232"/>
      <c r="V218" s="409"/>
      <c r="W218" s="230"/>
      <c r="X218" s="230"/>
      <c r="Y218" s="230"/>
      <c r="Z218" s="230"/>
      <c r="AA218" s="230"/>
      <c r="AB218" s="230"/>
      <c r="AC218" s="230"/>
      <c r="AD218" s="230"/>
      <c r="AE218" s="230"/>
      <c r="AF218" s="230"/>
      <c r="AG218" s="92"/>
      <c r="AH218" s="92"/>
      <c r="AI218" s="92"/>
      <c r="AJ218" s="92"/>
      <c r="AK218" s="92"/>
      <c r="AL218" s="92"/>
      <c r="AM218" s="92"/>
      <c r="AN218" s="92"/>
      <c r="AO218" s="92"/>
      <c r="AP218" s="92"/>
      <c r="AQ218" s="92"/>
      <c r="AR218" s="231"/>
    </row>
    <row r="219" spans="1:44">
      <c r="A219" s="233">
        <v>43725</v>
      </c>
      <c r="B219" s="234">
        <v>1.8766898148148099</v>
      </c>
      <c r="C219" s="408">
        <v>23</v>
      </c>
      <c r="D219" s="226">
        <v>43</v>
      </c>
      <c r="E219" s="226">
        <v>331</v>
      </c>
      <c r="F219" s="226">
        <v>14</v>
      </c>
      <c r="G219" s="226">
        <v>0</v>
      </c>
      <c r="H219" s="226">
        <v>10</v>
      </c>
      <c r="I219" s="226">
        <v>17</v>
      </c>
      <c r="J219" s="226">
        <v>109</v>
      </c>
      <c r="K219" s="226">
        <v>35</v>
      </c>
      <c r="L219" s="107">
        <f>SUM(C219:C221)</f>
        <v>211</v>
      </c>
      <c r="M219" s="160">
        <f>SUM(D219:D221)</f>
        <v>58</v>
      </c>
      <c r="N219" s="160">
        <f>SUM(E219:E221)</f>
        <v>1116</v>
      </c>
      <c r="O219" s="160">
        <f>SUM(F219:F221)</f>
        <v>64</v>
      </c>
      <c r="P219" s="160">
        <f>SUM(G219:G221)</f>
        <v>13</v>
      </c>
      <c r="Q219" s="160">
        <f t="shared" ref="Q219:T219" si="56">SUM(H219:H221)</f>
        <v>40</v>
      </c>
      <c r="R219" s="160">
        <f t="shared" si="56"/>
        <v>19</v>
      </c>
      <c r="S219" s="160">
        <f t="shared" si="56"/>
        <v>417</v>
      </c>
      <c r="T219" s="160">
        <f t="shared" si="56"/>
        <v>50</v>
      </c>
      <c r="U219" s="232">
        <f>AVERAGE(L219:T219)</f>
        <v>220.88888888888889</v>
      </c>
      <c r="V219" s="409"/>
      <c r="W219" s="230"/>
      <c r="X219" s="230"/>
      <c r="Y219" s="230"/>
      <c r="Z219" s="230"/>
      <c r="AA219" s="230"/>
      <c r="AB219" s="230"/>
      <c r="AC219" s="230"/>
      <c r="AD219" s="230"/>
      <c r="AE219" s="230"/>
      <c r="AF219" s="230"/>
      <c r="AG219" s="92"/>
      <c r="AH219" s="92"/>
      <c r="AI219" s="92"/>
      <c r="AJ219" s="92"/>
      <c r="AK219" s="92"/>
      <c r="AL219" s="92"/>
      <c r="AM219" s="92"/>
      <c r="AN219" s="92"/>
      <c r="AO219" s="92"/>
      <c r="AP219" s="92"/>
      <c r="AQ219" s="92"/>
      <c r="AR219" s="231"/>
    </row>
    <row r="220" spans="1:44">
      <c r="A220" s="233">
        <v>43725</v>
      </c>
      <c r="B220" s="234">
        <v>1.8905787037037001</v>
      </c>
      <c r="C220" s="408">
        <v>123</v>
      </c>
      <c r="D220" s="226">
        <v>3</v>
      </c>
      <c r="E220" s="226">
        <v>536</v>
      </c>
      <c r="F220" s="226">
        <v>17</v>
      </c>
      <c r="G220" s="226">
        <v>0</v>
      </c>
      <c r="H220" s="226">
        <v>30</v>
      </c>
      <c r="I220" s="226">
        <v>0</v>
      </c>
      <c r="J220" s="226">
        <v>114</v>
      </c>
      <c r="K220" s="226">
        <v>0</v>
      </c>
      <c r="L220" s="107"/>
      <c r="M220" s="160"/>
      <c r="N220" s="160"/>
      <c r="O220" s="160"/>
      <c r="P220" s="160"/>
      <c r="Q220" s="160"/>
      <c r="R220" s="160"/>
      <c r="S220" s="160"/>
      <c r="T220" s="160"/>
      <c r="U220" s="232">
        <f>STDEV(L219:T219)/SQRT(COUNT(L219:T219))</f>
        <v>120.00167179905412</v>
      </c>
      <c r="V220" s="409"/>
      <c r="W220" s="230"/>
      <c r="X220" s="230"/>
      <c r="Y220" s="230"/>
      <c r="Z220" s="230"/>
      <c r="AA220" s="230"/>
      <c r="AB220" s="230"/>
      <c r="AC220" s="230"/>
      <c r="AD220" s="230"/>
      <c r="AE220" s="230"/>
      <c r="AF220" s="230"/>
      <c r="AG220" s="92"/>
      <c r="AH220" s="92"/>
      <c r="AI220" s="92"/>
      <c r="AJ220" s="92"/>
      <c r="AK220" s="92"/>
      <c r="AL220" s="92"/>
      <c r="AM220" s="92"/>
      <c r="AN220" s="92"/>
      <c r="AO220" s="92"/>
      <c r="AP220" s="92"/>
      <c r="AQ220" s="92"/>
      <c r="AR220" s="231"/>
    </row>
    <row r="221" spans="1:44">
      <c r="A221" s="233">
        <v>43725</v>
      </c>
      <c r="B221" s="234">
        <v>1.90446759259259</v>
      </c>
      <c r="C221" s="408">
        <v>65</v>
      </c>
      <c r="D221" s="226">
        <v>12</v>
      </c>
      <c r="E221" s="226">
        <v>249</v>
      </c>
      <c r="F221" s="226">
        <v>33</v>
      </c>
      <c r="G221" s="226">
        <v>13</v>
      </c>
      <c r="H221" s="226">
        <v>0</v>
      </c>
      <c r="I221" s="226">
        <v>2</v>
      </c>
      <c r="J221" s="226">
        <v>194</v>
      </c>
      <c r="K221" s="226">
        <v>15</v>
      </c>
      <c r="L221" s="107"/>
      <c r="M221" s="160"/>
      <c r="N221" s="160"/>
      <c r="O221" s="160"/>
      <c r="P221" s="160"/>
      <c r="Q221" s="160"/>
      <c r="R221" s="160"/>
      <c r="S221" s="160"/>
      <c r="T221" s="160"/>
      <c r="U221" s="232"/>
      <c r="V221" s="409"/>
      <c r="W221" s="230"/>
      <c r="X221" s="230"/>
      <c r="Y221" s="230"/>
      <c r="Z221" s="230"/>
      <c r="AA221" s="230"/>
      <c r="AB221" s="230"/>
      <c r="AC221" s="230"/>
      <c r="AD221" s="230"/>
      <c r="AE221" s="230"/>
      <c r="AF221" s="230"/>
      <c r="AG221" s="92"/>
      <c r="AH221" s="92"/>
      <c r="AI221" s="92"/>
      <c r="AJ221" s="92"/>
      <c r="AK221" s="92"/>
      <c r="AL221" s="92"/>
      <c r="AM221" s="92"/>
      <c r="AN221" s="92"/>
      <c r="AO221" s="92"/>
      <c r="AP221" s="92"/>
      <c r="AQ221" s="92"/>
      <c r="AR221" s="231"/>
    </row>
    <row r="222" spans="1:44">
      <c r="A222" s="233">
        <v>43725</v>
      </c>
      <c r="B222" s="234">
        <v>1.91835648148148</v>
      </c>
      <c r="C222" s="408">
        <v>0</v>
      </c>
      <c r="D222" s="226">
        <v>13</v>
      </c>
      <c r="E222" s="226">
        <v>65</v>
      </c>
      <c r="F222" s="226">
        <v>53</v>
      </c>
      <c r="G222" s="226">
        <v>26</v>
      </c>
      <c r="H222" s="226">
        <v>25</v>
      </c>
      <c r="I222" s="226">
        <v>42</v>
      </c>
      <c r="J222" s="226">
        <v>253</v>
      </c>
      <c r="K222" s="226">
        <v>81</v>
      </c>
      <c r="L222" s="107">
        <f>SUM(C222:C224)</f>
        <v>32</v>
      </c>
      <c r="M222" s="160">
        <f>SUM(D222:D224)</f>
        <v>13</v>
      </c>
      <c r="N222" s="160">
        <f>SUM(E222:E224)</f>
        <v>706</v>
      </c>
      <c r="O222" s="160">
        <f>SUM(F222:F224)</f>
        <v>87</v>
      </c>
      <c r="P222" s="160">
        <f>SUM(G222:G224)</f>
        <v>40</v>
      </c>
      <c r="Q222" s="160">
        <f t="shared" ref="Q222:T222" si="57">SUM(H222:H224)</f>
        <v>50</v>
      </c>
      <c r="R222" s="160">
        <f t="shared" si="57"/>
        <v>128</v>
      </c>
      <c r="S222" s="160">
        <f t="shared" si="57"/>
        <v>780</v>
      </c>
      <c r="T222" s="160">
        <f t="shared" si="57"/>
        <v>100</v>
      </c>
      <c r="U222" s="232">
        <f>AVERAGE(L222:T222)</f>
        <v>215.11111111111111</v>
      </c>
      <c r="V222" s="409"/>
      <c r="W222" s="230"/>
      <c r="X222" s="230"/>
      <c r="Y222" s="230"/>
      <c r="Z222" s="230"/>
      <c r="AA222" s="230"/>
      <c r="AB222" s="230"/>
      <c r="AC222" s="230"/>
      <c r="AD222" s="230"/>
      <c r="AE222" s="230"/>
      <c r="AF222" s="230"/>
      <c r="AG222" s="92"/>
      <c r="AH222" s="92"/>
      <c r="AI222" s="92"/>
      <c r="AJ222" s="92"/>
      <c r="AK222" s="92"/>
      <c r="AL222" s="92"/>
      <c r="AM222" s="92"/>
      <c r="AN222" s="92"/>
      <c r="AO222" s="92"/>
      <c r="AP222" s="92"/>
      <c r="AQ222" s="92"/>
      <c r="AR222" s="231"/>
    </row>
    <row r="223" spans="1:44">
      <c r="A223" s="233">
        <v>43725</v>
      </c>
      <c r="B223" s="234">
        <v>1.9322453703703699</v>
      </c>
      <c r="C223" s="408">
        <v>32</v>
      </c>
      <c r="D223" s="226">
        <v>0</v>
      </c>
      <c r="E223" s="226">
        <v>354</v>
      </c>
      <c r="F223" s="226">
        <v>23</v>
      </c>
      <c r="G223" s="226">
        <v>0</v>
      </c>
      <c r="H223" s="226">
        <v>25</v>
      </c>
      <c r="I223" s="226">
        <v>78</v>
      </c>
      <c r="J223" s="226">
        <v>266</v>
      </c>
      <c r="K223" s="226">
        <v>19</v>
      </c>
      <c r="L223" s="107"/>
      <c r="M223" s="160"/>
      <c r="N223" s="160"/>
      <c r="O223" s="160"/>
      <c r="P223" s="160"/>
      <c r="Q223" s="160"/>
      <c r="R223" s="160"/>
      <c r="S223" s="160"/>
      <c r="T223" s="160"/>
      <c r="U223" s="232">
        <f>STDEV(L222:T222)/SQRT(COUNT(L222:T222))</f>
        <v>100.66631407836216</v>
      </c>
      <c r="V223" s="409"/>
      <c r="W223" s="230"/>
      <c r="X223" s="230"/>
      <c r="Y223" s="230"/>
      <c r="Z223" s="230"/>
      <c r="AA223" s="230"/>
      <c r="AB223" s="230"/>
      <c r="AC223" s="230"/>
      <c r="AD223" s="230"/>
      <c r="AE223" s="230"/>
      <c r="AF223" s="230"/>
      <c r="AG223" s="92"/>
      <c r="AH223" s="92"/>
      <c r="AI223" s="92"/>
      <c r="AJ223" s="92"/>
      <c r="AK223" s="92"/>
      <c r="AL223" s="92"/>
      <c r="AM223" s="92"/>
      <c r="AN223" s="92"/>
      <c r="AO223" s="92"/>
      <c r="AP223" s="92"/>
      <c r="AQ223" s="92"/>
      <c r="AR223" s="231"/>
    </row>
    <row r="224" spans="1:44">
      <c r="A224" s="233">
        <v>43725</v>
      </c>
      <c r="B224" s="234">
        <v>1.9461342592592601</v>
      </c>
      <c r="C224" s="408">
        <v>0</v>
      </c>
      <c r="D224" s="226">
        <v>0</v>
      </c>
      <c r="E224" s="226">
        <v>287</v>
      </c>
      <c r="F224" s="226">
        <v>11</v>
      </c>
      <c r="G224" s="226">
        <v>14</v>
      </c>
      <c r="H224" s="226">
        <v>0</v>
      </c>
      <c r="I224" s="226">
        <v>8</v>
      </c>
      <c r="J224" s="226">
        <v>261</v>
      </c>
      <c r="K224" s="226">
        <v>0</v>
      </c>
      <c r="L224" s="107"/>
      <c r="M224" s="160"/>
      <c r="N224" s="160"/>
      <c r="O224" s="160"/>
      <c r="P224" s="160"/>
      <c r="Q224" s="160"/>
      <c r="R224" s="160"/>
      <c r="S224" s="160"/>
      <c r="T224" s="160"/>
      <c r="U224" s="232"/>
      <c r="V224" s="409"/>
      <c r="W224" s="230"/>
      <c r="X224" s="230"/>
      <c r="Y224" s="230"/>
      <c r="Z224" s="230"/>
      <c r="AA224" s="230"/>
      <c r="AB224" s="230"/>
      <c r="AC224" s="230"/>
      <c r="AD224" s="230"/>
      <c r="AE224" s="230"/>
      <c r="AF224" s="230"/>
      <c r="AG224" s="92"/>
      <c r="AH224" s="92"/>
      <c r="AI224" s="92"/>
      <c r="AJ224" s="92"/>
      <c r="AK224" s="92"/>
      <c r="AL224" s="92"/>
      <c r="AM224" s="92"/>
      <c r="AN224" s="92"/>
      <c r="AO224" s="92"/>
      <c r="AP224" s="92"/>
      <c r="AQ224" s="92"/>
      <c r="AR224" s="231"/>
    </row>
    <row r="225" spans="1:44">
      <c r="A225" s="233">
        <v>43725</v>
      </c>
      <c r="B225" s="234">
        <v>1.96002314814815</v>
      </c>
      <c r="C225" s="408">
        <v>8</v>
      </c>
      <c r="D225" s="226">
        <v>8</v>
      </c>
      <c r="E225" s="226">
        <v>357</v>
      </c>
      <c r="F225" s="226">
        <v>11</v>
      </c>
      <c r="G225" s="226">
        <v>0</v>
      </c>
      <c r="H225" s="226">
        <v>0</v>
      </c>
      <c r="I225" s="226">
        <v>127</v>
      </c>
      <c r="J225" s="226">
        <v>28</v>
      </c>
      <c r="K225" s="226">
        <v>145</v>
      </c>
      <c r="L225" s="107">
        <f>SUM(C225:C227)</f>
        <v>57</v>
      </c>
      <c r="M225" s="160">
        <f>SUM(D225:D227)</f>
        <v>186</v>
      </c>
      <c r="N225" s="160">
        <f>SUM(E225:E227)</f>
        <v>620</v>
      </c>
      <c r="O225" s="160">
        <f>SUM(F225:F227)</f>
        <v>32</v>
      </c>
      <c r="P225" s="160">
        <f>SUM(G225:G227)</f>
        <v>97</v>
      </c>
      <c r="Q225" s="160">
        <f t="shared" ref="Q225:T225" si="58">SUM(H225:H227)</f>
        <v>6</v>
      </c>
      <c r="R225" s="160">
        <f t="shared" si="58"/>
        <v>127</v>
      </c>
      <c r="S225" s="160">
        <f t="shared" si="58"/>
        <v>818</v>
      </c>
      <c r="T225" s="160">
        <f t="shared" si="58"/>
        <v>510</v>
      </c>
      <c r="U225" s="232">
        <f>AVERAGE(L225:T225)</f>
        <v>272.55555555555554</v>
      </c>
      <c r="V225" s="409"/>
      <c r="W225" s="230"/>
      <c r="X225" s="230"/>
      <c r="Y225" s="230"/>
      <c r="Z225" s="230"/>
      <c r="AA225" s="230"/>
      <c r="AB225" s="230"/>
      <c r="AC225" s="230"/>
      <c r="AD225" s="230"/>
      <c r="AE225" s="230"/>
      <c r="AF225" s="230"/>
      <c r="AG225" s="92"/>
      <c r="AH225" s="92"/>
      <c r="AI225" s="92"/>
      <c r="AJ225" s="92"/>
      <c r="AK225" s="92"/>
      <c r="AL225" s="92"/>
      <c r="AM225" s="92"/>
      <c r="AN225" s="92"/>
      <c r="AO225" s="92"/>
      <c r="AP225" s="92"/>
      <c r="AQ225" s="92"/>
      <c r="AR225" s="231"/>
    </row>
    <row r="226" spans="1:44">
      <c r="A226" s="233">
        <v>43725</v>
      </c>
      <c r="B226" s="234">
        <v>1.97391203703703</v>
      </c>
      <c r="C226" s="408">
        <v>0</v>
      </c>
      <c r="D226" s="226">
        <v>160</v>
      </c>
      <c r="E226" s="226">
        <v>9</v>
      </c>
      <c r="F226" s="226">
        <v>21</v>
      </c>
      <c r="G226" s="226">
        <v>97</v>
      </c>
      <c r="H226" s="226">
        <v>0</v>
      </c>
      <c r="I226" s="226">
        <v>0</v>
      </c>
      <c r="J226" s="226">
        <v>645</v>
      </c>
      <c r="K226" s="226">
        <v>22</v>
      </c>
      <c r="L226" s="107"/>
      <c r="M226" s="160"/>
      <c r="N226" s="160"/>
      <c r="O226" s="160"/>
      <c r="P226" s="160"/>
      <c r="Q226" s="160"/>
      <c r="R226" s="160"/>
      <c r="S226" s="160"/>
      <c r="T226" s="160"/>
      <c r="U226" s="232">
        <f>STDEV(L225:T225)/SQRT(COUNT(L225:T225))</f>
        <v>99.267331415827599</v>
      </c>
      <c r="V226" s="409"/>
      <c r="W226" s="230"/>
      <c r="X226" s="230"/>
      <c r="Y226" s="230"/>
      <c r="Z226" s="230"/>
      <c r="AA226" s="230"/>
      <c r="AB226" s="230"/>
      <c r="AC226" s="230"/>
      <c r="AD226" s="230"/>
      <c r="AE226" s="230"/>
      <c r="AF226" s="230"/>
      <c r="AG226" s="92"/>
      <c r="AH226" s="92"/>
      <c r="AI226" s="92"/>
      <c r="AJ226" s="92"/>
      <c r="AK226" s="92"/>
      <c r="AL226" s="92"/>
      <c r="AM226" s="92"/>
      <c r="AN226" s="92"/>
      <c r="AO226" s="92"/>
      <c r="AP226" s="92"/>
      <c r="AQ226" s="92"/>
      <c r="AR226" s="231"/>
    </row>
    <row r="227" spans="1:44">
      <c r="A227" s="233">
        <v>43725</v>
      </c>
      <c r="B227" s="234">
        <v>1.9878009259259199</v>
      </c>
      <c r="C227" s="408">
        <v>49</v>
      </c>
      <c r="D227" s="226">
        <v>18</v>
      </c>
      <c r="E227" s="226">
        <v>254</v>
      </c>
      <c r="F227" s="226">
        <v>0</v>
      </c>
      <c r="G227" s="226">
        <v>0</v>
      </c>
      <c r="H227" s="226">
        <v>6</v>
      </c>
      <c r="I227" s="226">
        <v>0</v>
      </c>
      <c r="J227" s="226">
        <v>145</v>
      </c>
      <c r="K227" s="226">
        <v>343</v>
      </c>
      <c r="L227" s="107"/>
      <c r="M227" s="160"/>
      <c r="N227" s="160"/>
      <c r="O227" s="160"/>
      <c r="P227" s="160"/>
      <c r="Q227" s="160"/>
      <c r="R227" s="160"/>
      <c r="S227" s="160"/>
      <c r="T227" s="160"/>
      <c r="U227" s="232"/>
      <c r="V227" s="409"/>
      <c r="W227" s="230"/>
      <c r="X227" s="230"/>
      <c r="Y227" s="230"/>
      <c r="Z227" s="230"/>
      <c r="AA227" s="230"/>
      <c r="AB227" s="230"/>
      <c r="AC227" s="230"/>
      <c r="AD227" s="230"/>
      <c r="AE227" s="230"/>
      <c r="AF227" s="230"/>
      <c r="AG227" s="92"/>
      <c r="AH227" s="92"/>
      <c r="AI227" s="92"/>
      <c r="AJ227" s="92"/>
      <c r="AK227" s="92"/>
      <c r="AL227" s="92"/>
      <c r="AM227" s="92"/>
      <c r="AN227" s="92"/>
      <c r="AO227" s="92"/>
      <c r="AP227" s="92"/>
      <c r="AQ227" s="92"/>
      <c r="AR227" s="231"/>
    </row>
    <row r="228" spans="1:44">
      <c r="A228" s="233">
        <v>43726</v>
      </c>
      <c r="B228" s="234">
        <v>2.001689814814815</v>
      </c>
      <c r="C228" s="408">
        <v>92</v>
      </c>
      <c r="D228" s="226">
        <v>0</v>
      </c>
      <c r="E228" s="226">
        <v>626</v>
      </c>
      <c r="F228" s="226">
        <v>0</v>
      </c>
      <c r="G228" s="226">
        <v>0</v>
      </c>
      <c r="H228" s="226">
        <v>171</v>
      </c>
      <c r="I228" s="226">
        <v>0</v>
      </c>
      <c r="J228" s="226">
        <v>546</v>
      </c>
      <c r="K228" s="226">
        <v>31</v>
      </c>
      <c r="L228" s="107">
        <f>SUM(C228:C230)</f>
        <v>309</v>
      </c>
      <c r="M228" s="160">
        <f>SUM(D228:D230)</f>
        <v>3</v>
      </c>
      <c r="N228" s="160">
        <f>SUM(E228:E230)</f>
        <v>1510</v>
      </c>
      <c r="O228" s="160">
        <f>SUM(F228:F230)</f>
        <v>15</v>
      </c>
      <c r="P228" s="160">
        <f>SUM(G228:G230)</f>
        <v>59</v>
      </c>
      <c r="Q228" s="160">
        <f t="shared" ref="Q228:T228" si="59">SUM(H228:H230)</f>
        <v>171</v>
      </c>
      <c r="R228" s="160">
        <f t="shared" si="59"/>
        <v>1</v>
      </c>
      <c r="S228" s="160">
        <f t="shared" si="59"/>
        <v>954</v>
      </c>
      <c r="T228" s="160">
        <f t="shared" si="59"/>
        <v>80</v>
      </c>
      <c r="U228" s="232">
        <f>AVERAGE(L228:T228)</f>
        <v>344.66666666666669</v>
      </c>
      <c r="V228" s="409"/>
      <c r="W228" s="230"/>
      <c r="X228" s="230"/>
      <c r="Y228" s="230"/>
      <c r="Z228" s="230"/>
      <c r="AA228" s="230"/>
      <c r="AB228" s="230"/>
      <c r="AC228" s="230"/>
      <c r="AD228" s="230"/>
      <c r="AE228" s="230"/>
      <c r="AF228" s="230"/>
      <c r="AG228" s="92"/>
      <c r="AH228" s="92"/>
      <c r="AI228" s="92"/>
      <c r="AJ228" s="92"/>
      <c r="AK228" s="92"/>
      <c r="AL228" s="92"/>
      <c r="AM228" s="92"/>
      <c r="AN228" s="92"/>
      <c r="AO228" s="92"/>
      <c r="AP228" s="92"/>
      <c r="AQ228" s="92"/>
      <c r="AR228" s="231"/>
    </row>
    <row r="229" spans="1:44">
      <c r="A229" s="233">
        <v>43726</v>
      </c>
      <c r="B229" s="234">
        <v>2.0155787037036998</v>
      </c>
      <c r="C229" s="408">
        <v>178</v>
      </c>
      <c r="D229" s="226">
        <v>3</v>
      </c>
      <c r="E229" s="226">
        <v>866</v>
      </c>
      <c r="F229" s="226">
        <v>5</v>
      </c>
      <c r="G229" s="226">
        <v>32</v>
      </c>
      <c r="H229" s="226">
        <v>0</v>
      </c>
      <c r="I229" s="226">
        <v>0</v>
      </c>
      <c r="J229" s="226">
        <v>32</v>
      </c>
      <c r="K229" s="226">
        <v>49</v>
      </c>
      <c r="L229" s="107"/>
      <c r="M229" s="160"/>
      <c r="N229" s="160"/>
      <c r="O229" s="160"/>
      <c r="P229" s="160"/>
      <c r="Q229" s="160"/>
      <c r="R229" s="160"/>
      <c r="S229" s="160"/>
      <c r="T229" s="160"/>
      <c r="U229" s="232">
        <f>STDEV(L228:T228)/SQRT(COUNT(L228:T228))</f>
        <v>177.00823897962115</v>
      </c>
      <c r="V229" s="409"/>
      <c r="W229" s="230"/>
      <c r="X229" s="230"/>
      <c r="Y229" s="230"/>
      <c r="Z229" s="230"/>
      <c r="AA229" s="230"/>
      <c r="AB229" s="230"/>
      <c r="AC229" s="230"/>
      <c r="AD229" s="230"/>
      <c r="AE229" s="230"/>
      <c r="AF229" s="230"/>
      <c r="AG229" s="92"/>
      <c r="AH229" s="92"/>
      <c r="AI229" s="92"/>
      <c r="AJ229" s="92"/>
      <c r="AK229" s="92"/>
      <c r="AL229" s="92"/>
      <c r="AM229" s="92"/>
      <c r="AN229" s="92"/>
      <c r="AO229" s="92"/>
      <c r="AP229" s="92"/>
      <c r="AQ229" s="92"/>
      <c r="AR229" s="231"/>
    </row>
    <row r="230" spans="1:44">
      <c r="A230" s="233">
        <v>43726</v>
      </c>
      <c r="B230" s="234">
        <v>2.02946759259259</v>
      </c>
      <c r="C230" s="408">
        <v>39</v>
      </c>
      <c r="D230" s="226">
        <v>0</v>
      </c>
      <c r="E230" s="226">
        <v>18</v>
      </c>
      <c r="F230" s="226">
        <v>10</v>
      </c>
      <c r="G230" s="226">
        <v>27</v>
      </c>
      <c r="H230" s="226">
        <v>0</v>
      </c>
      <c r="I230" s="226">
        <v>1</v>
      </c>
      <c r="J230" s="226">
        <v>376</v>
      </c>
      <c r="K230" s="226">
        <v>0</v>
      </c>
      <c r="L230" s="107"/>
      <c r="M230" s="160"/>
      <c r="N230" s="160"/>
      <c r="O230" s="160"/>
      <c r="P230" s="160"/>
      <c r="Q230" s="160"/>
      <c r="R230" s="160"/>
      <c r="S230" s="160"/>
      <c r="T230" s="160"/>
      <c r="U230" s="232"/>
      <c r="V230" s="409"/>
      <c r="W230" s="230"/>
      <c r="X230" s="230"/>
      <c r="Y230" s="230"/>
      <c r="Z230" s="230"/>
      <c r="AA230" s="230"/>
      <c r="AB230" s="230"/>
      <c r="AC230" s="230"/>
      <c r="AD230" s="230"/>
      <c r="AE230" s="230"/>
      <c r="AF230" s="230"/>
      <c r="AG230" s="92"/>
      <c r="AH230" s="92"/>
      <c r="AI230" s="92"/>
      <c r="AJ230" s="92"/>
      <c r="AK230" s="92"/>
      <c r="AL230" s="92"/>
      <c r="AM230" s="92"/>
      <c r="AN230" s="92"/>
      <c r="AO230" s="92"/>
      <c r="AP230" s="92"/>
      <c r="AQ230" s="92"/>
      <c r="AR230" s="231"/>
    </row>
    <row r="231" spans="1:44">
      <c r="A231" s="233">
        <v>43726</v>
      </c>
      <c r="B231" s="234">
        <v>2.0433564814814802</v>
      </c>
      <c r="C231" s="408">
        <v>0</v>
      </c>
      <c r="D231" s="226">
        <v>15</v>
      </c>
      <c r="E231" s="226">
        <v>589</v>
      </c>
      <c r="F231" s="226">
        <v>43</v>
      </c>
      <c r="G231" s="226">
        <v>0</v>
      </c>
      <c r="H231" s="226">
        <v>2</v>
      </c>
      <c r="I231" s="226">
        <v>15</v>
      </c>
      <c r="J231" s="226">
        <v>115</v>
      </c>
      <c r="K231" s="226">
        <v>0</v>
      </c>
      <c r="L231" s="107">
        <f>SUM(C231:C233)</f>
        <v>35</v>
      </c>
      <c r="M231" s="160">
        <f>SUM(D231:D233)</f>
        <v>77</v>
      </c>
      <c r="N231" s="160">
        <f>SUM(E231:E233)</f>
        <v>1659</v>
      </c>
      <c r="O231" s="160">
        <f>SUM(F231:F233)</f>
        <v>138</v>
      </c>
      <c r="P231" s="160">
        <f>SUM(G231:G233)</f>
        <v>101</v>
      </c>
      <c r="Q231" s="160">
        <f t="shared" ref="Q231:T231" si="60">SUM(H231:H233)</f>
        <v>68</v>
      </c>
      <c r="R231" s="160">
        <f t="shared" si="60"/>
        <v>360</v>
      </c>
      <c r="S231" s="160">
        <f t="shared" si="60"/>
        <v>612</v>
      </c>
      <c r="T231" s="160">
        <f t="shared" si="60"/>
        <v>29</v>
      </c>
      <c r="U231" s="232">
        <f>AVERAGE(L231:T231)</f>
        <v>342.11111111111109</v>
      </c>
      <c r="V231" s="409"/>
      <c r="W231" s="230"/>
      <c r="X231" s="230"/>
      <c r="Y231" s="230"/>
      <c r="Z231" s="230"/>
      <c r="AA231" s="230"/>
      <c r="AB231" s="230"/>
      <c r="AC231" s="230"/>
      <c r="AD231" s="230"/>
      <c r="AE231" s="230"/>
      <c r="AF231" s="230"/>
      <c r="AG231" s="92"/>
      <c r="AH231" s="92"/>
      <c r="AI231" s="92"/>
      <c r="AJ231" s="92"/>
      <c r="AK231" s="92"/>
      <c r="AL231" s="92"/>
      <c r="AM231" s="92"/>
      <c r="AN231" s="92"/>
      <c r="AO231" s="92"/>
      <c r="AP231" s="92"/>
      <c r="AQ231" s="92"/>
      <c r="AR231" s="231"/>
    </row>
    <row r="232" spans="1:44">
      <c r="A232" s="233">
        <v>43726</v>
      </c>
      <c r="B232" s="234">
        <v>2.0572453703703699</v>
      </c>
      <c r="C232" s="408">
        <v>0</v>
      </c>
      <c r="D232" s="226">
        <v>57</v>
      </c>
      <c r="E232" s="226">
        <v>380</v>
      </c>
      <c r="F232" s="226">
        <v>94</v>
      </c>
      <c r="G232" s="226">
        <v>0</v>
      </c>
      <c r="H232" s="226">
        <v>40</v>
      </c>
      <c r="I232" s="226">
        <v>127</v>
      </c>
      <c r="J232" s="226">
        <v>126</v>
      </c>
      <c r="K232" s="226">
        <v>5</v>
      </c>
      <c r="L232" s="107"/>
      <c r="M232" s="160"/>
      <c r="N232" s="160"/>
      <c r="O232" s="160"/>
      <c r="P232" s="160"/>
      <c r="Q232" s="160"/>
      <c r="R232" s="160"/>
      <c r="S232" s="160"/>
      <c r="T232" s="160"/>
      <c r="U232" s="232">
        <f>STDEV(L231:T231)/SQRT(COUNT(L231:T231))</f>
        <v>176.57737086397728</v>
      </c>
      <c r="V232" s="409"/>
      <c r="W232" s="230"/>
      <c r="X232" s="230"/>
      <c r="Y232" s="230"/>
      <c r="Z232" s="230"/>
      <c r="AA232" s="230"/>
      <c r="AB232" s="230"/>
      <c r="AC232" s="230"/>
      <c r="AD232" s="230"/>
      <c r="AE232" s="230"/>
      <c r="AF232" s="230"/>
      <c r="AG232" s="92"/>
      <c r="AH232" s="92"/>
      <c r="AI232" s="92"/>
      <c r="AJ232" s="92"/>
      <c r="AK232" s="92"/>
      <c r="AL232" s="92"/>
      <c r="AM232" s="92"/>
      <c r="AN232" s="92"/>
      <c r="AO232" s="92"/>
      <c r="AP232" s="92"/>
      <c r="AQ232" s="92"/>
      <c r="AR232" s="231"/>
    </row>
    <row r="233" spans="1:44">
      <c r="A233" s="233">
        <v>43726</v>
      </c>
      <c r="B233" s="234">
        <v>2.0711342592592601</v>
      </c>
      <c r="C233" s="408">
        <v>35</v>
      </c>
      <c r="D233" s="226">
        <v>5</v>
      </c>
      <c r="E233" s="226">
        <v>690</v>
      </c>
      <c r="F233" s="226">
        <v>1</v>
      </c>
      <c r="G233" s="226">
        <v>101</v>
      </c>
      <c r="H233" s="226">
        <v>26</v>
      </c>
      <c r="I233" s="226">
        <v>218</v>
      </c>
      <c r="J233" s="226">
        <v>371</v>
      </c>
      <c r="K233" s="226">
        <v>24</v>
      </c>
      <c r="L233" s="107"/>
      <c r="M233" s="160"/>
      <c r="N233" s="160"/>
      <c r="O233" s="160"/>
      <c r="P233" s="160"/>
      <c r="Q233" s="160"/>
      <c r="R233" s="160"/>
      <c r="S233" s="160"/>
      <c r="T233" s="160"/>
      <c r="U233" s="232"/>
      <c r="V233" s="409"/>
      <c r="W233" s="230"/>
      <c r="X233" s="230"/>
      <c r="Y233" s="230"/>
      <c r="Z233" s="230"/>
      <c r="AA233" s="230"/>
      <c r="AB233" s="230"/>
      <c r="AC233" s="230"/>
      <c r="AD233" s="230"/>
      <c r="AE233" s="230"/>
      <c r="AF233" s="230"/>
      <c r="AG233" s="92"/>
      <c r="AH233" s="92"/>
      <c r="AI233" s="92"/>
      <c r="AJ233" s="92"/>
      <c r="AK233" s="92"/>
      <c r="AL233" s="92"/>
      <c r="AM233" s="92"/>
      <c r="AN233" s="92"/>
      <c r="AO233" s="92"/>
      <c r="AP233" s="92"/>
      <c r="AQ233" s="92"/>
      <c r="AR233" s="231"/>
    </row>
    <row r="234" spans="1:44">
      <c r="A234" s="233">
        <v>43726</v>
      </c>
      <c r="B234" s="234">
        <v>2.0850231481481498</v>
      </c>
      <c r="C234" s="408">
        <v>18</v>
      </c>
      <c r="D234" s="226">
        <v>0</v>
      </c>
      <c r="E234" s="226">
        <v>234</v>
      </c>
      <c r="F234" s="226">
        <v>0</v>
      </c>
      <c r="G234" s="226">
        <v>119</v>
      </c>
      <c r="H234" s="226">
        <v>0</v>
      </c>
      <c r="I234" s="226">
        <v>45</v>
      </c>
      <c r="J234" s="226">
        <v>1</v>
      </c>
      <c r="K234" s="226">
        <v>0</v>
      </c>
      <c r="L234" s="107">
        <f>SUM(C234:C236)</f>
        <v>18</v>
      </c>
      <c r="M234" s="160">
        <f>SUM(D234:D236)</f>
        <v>232</v>
      </c>
      <c r="N234" s="160">
        <f>SUM(E234:E236)</f>
        <v>909</v>
      </c>
      <c r="O234" s="160">
        <f>SUM(F234:F236)</f>
        <v>87</v>
      </c>
      <c r="P234" s="160">
        <f>SUM(G234:G236)</f>
        <v>147</v>
      </c>
      <c r="Q234" s="160">
        <f t="shared" ref="Q234:T234" si="61">SUM(H234:H236)</f>
        <v>70</v>
      </c>
      <c r="R234" s="160">
        <f t="shared" si="61"/>
        <v>45</v>
      </c>
      <c r="S234" s="160">
        <f t="shared" si="61"/>
        <v>655</v>
      </c>
      <c r="T234" s="160">
        <f t="shared" si="61"/>
        <v>91</v>
      </c>
      <c r="U234" s="232">
        <f>AVERAGE(L234:T234)</f>
        <v>250.44444444444446</v>
      </c>
      <c r="V234" s="409"/>
      <c r="W234" s="230"/>
      <c r="X234" s="230"/>
      <c r="Y234" s="230"/>
      <c r="Z234" s="230"/>
      <c r="AA234" s="230"/>
      <c r="AB234" s="230"/>
      <c r="AC234" s="230"/>
      <c r="AD234" s="230"/>
      <c r="AE234" s="230"/>
      <c r="AF234" s="230"/>
      <c r="AG234" s="92"/>
      <c r="AH234" s="92"/>
      <c r="AI234" s="92"/>
      <c r="AJ234" s="92"/>
      <c r="AK234" s="92"/>
      <c r="AL234" s="92"/>
      <c r="AM234" s="92"/>
      <c r="AN234" s="92"/>
      <c r="AO234" s="92"/>
      <c r="AP234" s="92"/>
      <c r="AQ234" s="92"/>
      <c r="AR234" s="231"/>
    </row>
    <row r="235" spans="1:44">
      <c r="A235" s="233">
        <v>43726</v>
      </c>
      <c r="B235" s="234">
        <v>2.0989120370370302</v>
      </c>
      <c r="C235" s="408">
        <v>0</v>
      </c>
      <c r="D235" s="226">
        <v>0</v>
      </c>
      <c r="E235" s="226">
        <v>137</v>
      </c>
      <c r="F235" s="226">
        <v>0</v>
      </c>
      <c r="G235" s="226">
        <v>28</v>
      </c>
      <c r="H235" s="226">
        <v>9</v>
      </c>
      <c r="I235" s="226">
        <v>0</v>
      </c>
      <c r="J235" s="226">
        <v>508</v>
      </c>
      <c r="K235" s="226">
        <v>91</v>
      </c>
      <c r="L235" s="107"/>
      <c r="M235" s="160"/>
      <c r="N235" s="160"/>
      <c r="O235" s="160"/>
      <c r="P235" s="160"/>
      <c r="Q235" s="160"/>
      <c r="R235" s="160"/>
      <c r="S235" s="160"/>
      <c r="T235" s="160"/>
      <c r="U235" s="232">
        <f>STDEV(L234:T234)/SQRT(COUNT(L234:T234))</f>
        <v>104.7043603983127</v>
      </c>
      <c r="V235" s="409"/>
      <c r="W235" s="230"/>
      <c r="X235" s="230"/>
      <c r="Y235" s="230"/>
      <c r="Z235" s="230"/>
      <c r="AA235" s="230"/>
      <c r="AB235" s="230"/>
      <c r="AC235" s="230"/>
      <c r="AD235" s="230"/>
      <c r="AE235" s="230"/>
      <c r="AF235" s="230"/>
      <c r="AG235" s="92"/>
      <c r="AH235" s="92"/>
      <c r="AI235" s="92"/>
      <c r="AJ235" s="92"/>
      <c r="AK235" s="92"/>
      <c r="AL235" s="92"/>
      <c r="AM235" s="92"/>
      <c r="AN235" s="92"/>
      <c r="AO235" s="92"/>
      <c r="AP235" s="92"/>
      <c r="AQ235" s="92"/>
      <c r="AR235" s="231"/>
    </row>
    <row r="236" spans="1:44">
      <c r="A236" s="233">
        <v>43726</v>
      </c>
      <c r="B236" s="234">
        <v>2.1128009259259199</v>
      </c>
      <c r="C236" s="408">
        <v>0</v>
      </c>
      <c r="D236" s="226">
        <v>232</v>
      </c>
      <c r="E236" s="226">
        <v>538</v>
      </c>
      <c r="F236" s="226">
        <v>87</v>
      </c>
      <c r="G236" s="226">
        <v>0</v>
      </c>
      <c r="H236" s="226">
        <v>61</v>
      </c>
      <c r="I236" s="226">
        <v>0</v>
      </c>
      <c r="J236" s="226">
        <v>146</v>
      </c>
      <c r="K236" s="226">
        <v>0</v>
      </c>
      <c r="L236" s="107"/>
      <c r="M236" s="160"/>
      <c r="N236" s="160"/>
      <c r="O236" s="160"/>
      <c r="P236" s="160"/>
      <c r="Q236" s="160"/>
      <c r="R236" s="160"/>
      <c r="S236" s="160"/>
      <c r="T236" s="160"/>
      <c r="U236" s="232"/>
      <c r="V236" s="409"/>
      <c r="W236" s="230"/>
      <c r="X236" s="230"/>
      <c r="Y236" s="230"/>
      <c r="Z236" s="230"/>
      <c r="AA236" s="230"/>
      <c r="AB236" s="230"/>
      <c r="AC236" s="230"/>
      <c r="AD236" s="230"/>
      <c r="AE236" s="230"/>
      <c r="AF236" s="230"/>
      <c r="AG236" s="92"/>
      <c r="AH236" s="92"/>
      <c r="AI236" s="92"/>
      <c r="AJ236" s="92"/>
      <c r="AK236" s="92"/>
      <c r="AL236" s="92"/>
      <c r="AM236" s="92"/>
      <c r="AN236" s="92"/>
      <c r="AO236" s="92"/>
      <c r="AP236" s="92"/>
      <c r="AQ236" s="92"/>
      <c r="AR236" s="231"/>
    </row>
    <row r="237" spans="1:44">
      <c r="A237" s="233">
        <v>43726</v>
      </c>
      <c r="B237" s="234">
        <v>2.1266898148148101</v>
      </c>
      <c r="C237" s="408">
        <v>42</v>
      </c>
      <c r="D237" s="226">
        <v>8</v>
      </c>
      <c r="E237" s="226">
        <v>126</v>
      </c>
      <c r="F237" s="226">
        <v>79</v>
      </c>
      <c r="G237" s="226">
        <v>0</v>
      </c>
      <c r="H237" s="226">
        <v>11</v>
      </c>
      <c r="I237" s="226">
        <v>0</v>
      </c>
      <c r="J237" s="226">
        <v>238</v>
      </c>
      <c r="K237" s="226">
        <v>4</v>
      </c>
      <c r="L237" s="107">
        <f>SUM(C237:C239)</f>
        <v>71</v>
      </c>
      <c r="M237" s="160">
        <f>SUM(D237:D239)</f>
        <v>15</v>
      </c>
      <c r="N237" s="160">
        <f>SUM(E237:E239)</f>
        <v>963</v>
      </c>
      <c r="O237" s="160">
        <f>SUM(F237:F239)</f>
        <v>81</v>
      </c>
      <c r="P237" s="160">
        <f>SUM(G237:G239)</f>
        <v>5</v>
      </c>
      <c r="Q237" s="160">
        <f t="shared" ref="Q237:T237" si="62">SUM(H237:H239)</f>
        <v>11</v>
      </c>
      <c r="R237" s="160">
        <f t="shared" si="62"/>
        <v>0</v>
      </c>
      <c r="S237" s="160">
        <f t="shared" si="62"/>
        <v>248</v>
      </c>
      <c r="T237" s="160">
        <f t="shared" si="62"/>
        <v>391</v>
      </c>
      <c r="U237" s="232">
        <f>AVERAGE(L237:T237)</f>
        <v>198.33333333333334</v>
      </c>
      <c r="V237" s="409"/>
      <c r="W237" s="230"/>
      <c r="X237" s="230"/>
      <c r="Y237" s="230"/>
      <c r="Z237" s="230"/>
      <c r="AA237" s="230"/>
      <c r="AB237" s="230"/>
      <c r="AC237" s="230"/>
      <c r="AD237" s="230"/>
      <c r="AE237" s="230"/>
      <c r="AF237" s="230"/>
      <c r="AG237" s="92"/>
      <c r="AH237" s="92"/>
      <c r="AI237" s="92"/>
      <c r="AJ237" s="92"/>
      <c r="AK237" s="92"/>
      <c r="AL237" s="92"/>
      <c r="AM237" s="92"/>
      <c r="AN237" s="92"/>
      <c r="AO237" s="92"/>
      <c r="AP237" s="92"/>
      <c r="AQ237" s="92"/>
      <c r="AR237" s="231"/>
    </row>
    <row r="238" spans="1:44">
      <c r="A238" s="233">
        <v>43726</v>
      </c>
      <c r="B238" s="234">
        <v>2.1405787037036998</v>
      </c>
      <c r="C238" s="408">
        <v>29</v>
      </c>
      <c r="D238" s="226">
        <v>7</v>
      </c>
      <c r="E238" s="226">
        <v>548</v>
      </c>
      <c r="F238" s="226">
        <v>2</v>
      </c>
      <c r="G238" s="226">
        <v>1</v>
      </c>
      <c r="H238" s="226">
        <v>0</v>
      </c>
      <c r="I238" s="226">
        <v>0</v>
      </c>
      <c r="J238" s="226">
        <v>10</v>
      </c>
      <c r="K238" s="226">
        <v>359</v>
      </c>
      <c r="L238" s="107"/>
      <c r="M238" s="160"/>
      <c r="N238" s="160"/>
      <c r="O238" s="160"/>
      <c r="P238" s="160"/>
      <c r="Q238" s="160"/>
      <c r="R238" s="160"/>
      <c r="S238" s="160"/>
      <c r="T238" s="160"/>
      <c r="U238" s="232">
        <f>STDEV(L237:T237)/SQRT(COUNT(L237:T237))</f>
        <v>105.38962103652437</v>
      </c>
      <c r="V238" s="409"/>
      <c r="W238" s="230"/>
      <c r="X238" s="230"/>
      <c r="Y238" s="230"/>
      <c r="Z238" s="230"/>
      <c r="AA238" s="230"/>
      <c r="AB238" s="230"/>
      <c r="AC238" s="230"/>
      <c r="AD238" s="230"/>
      <c r="AE238" s="230"/>
      <c r="AF238" s="230"/>
      <c r="AG238" s="92"/>
      <c r="AH238" s="92"/>
      <c r="AI238" s="92"/>
      <c r="AJ238" s="92"/>
      <c r="AK238" s="92"/>
      <c r="AL238" s="92"/>
      <c r="AM238" s="92"/>
      <c r="AN238" s="92"/>
      <c r="AO238" s="92"/>
      <c r="AP238" s="92"/>
      <c r="AQ238" s="92"/>
      <c r="AR238" s="231"/>
    </row>
    <row r="239" spans="1:44">
      <c r="A239" s="233">
        <v>43726</v>
      </c>
      <c r="B239" s="234">
        <v>2.15446759259259</v>
      </c>
      <c r="C239" s="408">
        <v>0</v>
      </c>
      <c r="D239" s="226">
        <v>0</v>
      </c>
      <c r="E239" s="226">
        <v>289</v>
      </c>
      <c r="F239" s="226">
        <v>0</v>
      </c>
      <c r="G239" s="226">
        <v>4</v>
      </c>
      <c r="H239" s="226">
        <v>0</v>
      </c>
      <c r="I239" s="226">
        <v>0</v>
      </c>
      <c r="J239" s="226">
        <v>0</v>
      </c>
      <c r="K239" s="226">
        <v>28</v>
      </c>
      <c r="L239" s="107"/>
      <c r="M239" s="160"/>
      <c r="N239" s="160"/>
      <c r="O239" s="160"/>
      <c r="P239" s="160"/>
      <c r="Q239" s="160"/>
      <c r="R239" s="160"/>
      <c r="S239" s="160"/>
      <c r="T239" s="160"/>
      <c r="U239" s="232"/>
      <c r="V239" s="409"/>
      <c r="W239" s="230"/>
      <c r="X239" s="230"/>
      <c r="Y239" s="230"/>
      <c r="Z239" s="230"/>
      <c r="AA239" s="230"/>
      <c r="AB239" s="230"/>
      <c r="AC239" s="230"/>
      <c r="AD239" s="230"/>
      <c r="AE239" s="230"/>
      <c r="AF239" s="230"/>
      <c r="AG239" s="92"/>
      <c r="AH239" s="92"/>
      <c r="AI239" s="92"/>
      <c r="AJ239" s="92"/>
      <c r="AK239" s="92"/>
      <c r="AL239" s="92"/>
      <c r="AM239" s="92"/>
      <c r="AN239" s="92"/>
      <c r="AO239" s="92"/>
      <c r="AP239" s="92"/>
      <c r="AQ239" s="92"/>
      <c r="AR239" s="231"/>
    </row>
    <row r="240" spans="1:44">
      <c r="A240" s="233">
        <v>43726</v>
      </c>
      <c r="B240" s="234">
        <v>2.1683564814814802</v>
      </c>
      <c r="C240" s="408">
        <v>81</v>
      </c>
      <c r="D240" s="226">
        <v>0</v>
      </c>
      <c r="E240" s="226">
        <v>275</v>
      </c>
      <c r="F240" s="226">
        <v>12</v>
      </c>
      <c r="G240" s="226">
        <v>0</v>
      </c>
      <c r="H240" s="226">
        <v>0</v>
      </c>
      <c r="I240" s="226">
        <v>74</v>
      </c>
      <c r="J240" s="226">
        <v>0</v>
      </c>
      <c r="K240" s="226">
        <v>20</v>
      </c>
      <c r="L240" s="107">
        <f>SUM(C240:C242)</f>
        <v>365</v>
      </c>
      <c r="M240" s="160">
        <f>SUM(D240:D242)</f>
        <v>380</v>
      </c>
      <c r="N240" s="160">
        <f>SUM(E240:E242)</f>
        <v>1105</v>
      </c>
      <c r="O240" s="160">
        <f>SUM(F240:F242)</f>
        <v>73</v>
      </c>
      <c r="P240" s="160">
        <f>SUM(G240:G242)</f>
        <v>243</v>
      </c>
      <c r="Q240" s="160">
        <f t="shared" ref="Q240:T240" si="63">SUM(H240:H242)</f>
        <v>50</v>
      </c>
      <c r="R240" s="160">
        <f t="shared" si="63"/>
        <v>126</v>
      </c>
      <c r="S240" s="160">
        <f t="shared" si="63"/>
        <v>792</v>
      </c>
      <c r="T240" s="160">
        <f t="shared" si="63"/>
        <v>285</v>
      </c>
      <c r="U240" s="232">
        <f>AVERAGE(L240:T240)</f>
        <v>379.88888888888891</v>
      </c>
      <c r="V240" s="409"/>
      <c r="W240" s="230"/>
      <c r="X240" s="230"/>
      <c r="Y240" s="230"/>
      <c r="Z240" s="230"/>
      <c r="AA240" s="230"/>
      <c r="AB240" s="230"/>
      <c r="AC240" s="230"/>
      <c r="AD240" s="230"/>
      <c r="AE240" s="230"/>
      <c r="AF240" s="230"/>
      <c r="AG240" s="92"/>
      <c r="AH240" s="92"/>
      <c r="AI240" s="92"/>
      <c r="AJ240" s="92"/>
      <c r="AK240" s="92"/>
      <c r="AL240" s="92"/>
      <c r="AM240" s="92"/>
      <c r="AN240" s="92"/>
      <c r="AO240" s="92"/>
      <c r="AP240" s="92"/>
      <c r="AQ240" s="92"/>
      <c r="AR240" s="231"/>
    </row>
    <row r="241" spans="1:44">
      <c r="A241" s="233">
        <v>43726</v>
      </c>
      <c r="B241" s="234">
        <v>2.1822453703703699</v>
      </c>
      <c r="C241" s="408">
        <v>100</v>
      </c>
      <c r="D241" s="226">
        <v>355</v>
      </c>
      <c r="E241" s="226">
        <v>380</v>
      </c>
      <c r="F241" s="226">
        <v>40</v>
      </c>
      <c r="G241" s="226">
        <v>0</v>
      </c>
      <c r="H241" s="226">
        <v>6</v>
      </c>
      <c r="I241" s="226">
        <v>52</v>
      </c>
      <c r="J241" s="226">
        <v>184</v>
      </c>
      <c r="K241" s="226">
        <v>261</v>
      </c>
      <c r="L241" s="107"/>
      <c r="M241" s="160"/>
      <c r="N241" s="160"/>
      <c r="O241" s="160"/>
      <c r="P241" s="160"/>
      <c r="Q241" s="160"/>
      <c r="R241" s="160"/>
      <c r="S241" s="160"/>
      <c r="T241" s="160"/>
      <c r="U241" s="232">
        <f>STDEV(L240:T240)/SQRT(COUNT(L240:T240))</f>
        <v>117.3227320547477</v>
      </c>
      <c r="V241" s="409"/>
      <c r="W241" s="230"/>
      <c r="X241" s="230"/>
      <c r="Y241" s="230"/>
      <c r="Z241" s="230"/>
      <c r="AA241" s="230"/>
      <c r="AB241" s="230"/>
      <c r="AC241" s="230"/>
      <c r="AD241" s="230"/>
      <c r="AE241" s="230"/>
      <c r="AF241" s="230"/>
      <c r="AG241" s="92"/>
      <c r="AH241" s="92"/>
      <c r="AI241" s="92"/>
      <c r="AJ241" s="92"/>
      <c r="AK241" s="92"/>
      <c r="AL241" s="92"/>
      <c r="AM241" s="92"/>
      <c r="AN241" s="92"/>
      <c r="AO241" s="92"/>
      <c r="AP241" s="92"/>
      <c r="AQ241" s="92"/>
      <c r="AR241" s="231"/>
    </row>
    <row r="242" spans="1:44">
      <c r="A242" s="233">
        <v>43726</v>
      </c>
      <c r="B242" s="234">
        <v>2.1961342592592601</v>
      </c>
      <c r="C242" s="408">
        <v>184</v>
      </c>
      <c r="D242" s="226">
        <v>25</v>
      </c>
      <c r="E242" s="226">
        <v>450</v>
      </c>
      <c r="F242" s="226">
        <v>21</v>
      </c>
      <c r="G242" s="226">
        <v>243</v>
      </c>
      <c r="H242" s="226">
        <v>44</v>
      </c>
      <c r="I242" s="226">
        <v>0</v>
      </c>
      <c r="J242" s="226">
        <v>608</v>
      </c>
      <c r="K242" s="226">
        <v>4</v>
      </c>
      <c r="L242" s="107"/>
      <c r="M242" s="160"/>
      <c r="N242" s="160"/>
      <c r="O242" s="160"/>
      <c r="P242" s="160"/>
      <c r="Q242" s="160"/>
      <c r="R242" s="160"/>
      <c r="S242" s="160"/>
      <c r="T242" s="160"/>
      <c r="U242" s="232"/>
      <c r="V242" s="409"/>
      <c r="W242" s="230"/>
      <c r="X242" s="230"/>
      <c r="Y242" s="230"/>
      <c r="Z242" s="230"/>
      <c r="AA242" s="230"/>
      <c r="AB242" s="230"/>
      <c r="AC242" s="230"/>
      <c r="AD242" s="230"/>
      <c r="AE242" s="230"/>
      <c r="AF242" s="230"/>
      <c r="AG242" s="92"/>
      <c r="AH242" s="92"/>
      <c r="AI242" s="92"/>
      <c r="AJ242" s="92"/>
      <c r="AK242" s="92"/>
      <c r="AL242" s="92"/>
      <c r="AM242" s="92"/>
      <c r="AN242" s="92"/>
      <c r="AO242" s="92"/>
      <c r="AP242" s="92"/>
      <c r="AQ242" s="92"/>
      <c r="AR242" s="231"/>
    </row>
    <row r="243" spans="1:44">
      <c r="A243" s="233">
        <v>43726</v>
      </c>
      <c r="B243" s="234">
        <v>2.21002314814814</v>
      </c>
      <c r="C243" s="408">
        <v>1</v>
      </c>
      <c r="D243" s="226">
        <v>0</v>
      </c>
      <c r="E243" s="226">
        <v>220</v>
      </c>
      <c r="F243" s="226">
        <v>32</v>
      </c>
      <c r="G243" s="226">
        <v>0</v>
      </c>
      <c r="H243" s="226">
        <v>0</v>
      </c>
      <c r="I243" s="226">
        <v>0</v>
      </c>
      <c r="J243" s="226">
        <v>366</v>
      </c>
      <c r="K243" s="226">
        <v>6</v>
      </c>
      <c r="L243" s="107">
        <f>SUM(C243:C245)</f>
        <v>1</v>
      </c>
      <c r="M243" s="160">
        <f>SUM(D243:D245)</f>
        <v>10</v>
      </c>
      <c r="N243" s="160">
        <f>SUM(E243:E245)</f>
        <v>1160</v>
      </c>
      <c r="O243" s="160">
        <f>SUM(F243:F245)</f>
        <v>58</v>
      </c>
      <c r="P243" s="160">
        <f>SUM(G243:G245)</f>
        <v>83</v>
      </c>
      <c r="Q243" s="160">
        <f t="shared" ref="Q243:T243" si="64">SUM(H243:H245)</f>
        <v>0</v>
      </c>
      <c r="R243" s="160">
        <f t="shared" si="64"/>
        <v>0</v>
      </c>
      <c r="S243" s="160">
        <f t="shared" si="64"/>
        <v>1180</v>
      </c>
      <c r="T243" s="160">
        <f t="shared" si="64"/>
        <v>8</v>
      </c>
      <c r="U243" s="232">
        <f>AVERAGE(L243:T243)</f>
        <v>277.77777777777777</v>
      </c>
      <c r="V243" s="409"/>
      <c r="W243" s="230"/>
      <c r="X243" s="230"/>
      <c r="Y243" s="230"/>
      <c r="Z243" s="230"/>
      <c r="AA243" s="230"/>
      <c r="AB243" s="230"/>
      <c r="AC243" s="230"/>
      <c r="AD243" s="230"/>
      <c r="AE243" s="230"/>
      <c r="AF243" s="230"/>
      <c r="AG243" s="92"/>
      <c r="AH243" s="92"/>
      <c r="AI243" s="92"/>
      <c r="AJ243" s="92"/>
      <c r="AK243" s="92"/>
      <c r="AL243" s="92"/>
      <c r="AM243" s="92"/>
      <c r="AN243" s="92"/>
      <c r="AO243" s="92"/>
      <c r="AP243" s="92"/>
      <c r="AQ243" s="92"/>
      <c r="AR243" s="231"/>
    </row>
    <row r="244" spans="1:44">
      <c r="A244" s="233">
        <v>43726</v>
      </c>
      <c r="B244" s="234">
        <v>2.2239120370370302</v>
      </c>
      <c r="C244" s="408">
        <v>0</v>
      </c>
      <c r="D244" s="226">
        <v>0</v>
      </c>
      <c r="E244" s="226">
        <v>306</v>
      </c>
      <c r="F244" s="226">
        <v>26</v>
      </c>
      <c r="G244" s="226">
        <v>83</v>
      </c>
      <c r="H244" s="226">
        <v>0</v>
      </c>
      <c r="I244" s="226">
        <v>0</v>
      </c>
      <c r="J244" s="226">
        <v>690</v>
      </c>
      <c r="K244" s="226">
        <v>0</v>
      </c>
      <c r="L244" s="107"/>
      <c r="M244" s="160"/>
      <c r="N244" s="160"/>
      <c r="O244" s="160"/>
      <c r="P244" s="160"/>
      <c r="Q244" s="160"/>
      <c r="R244" s="160"/>
      <c r="S244" s="160"/>
      <c r="T244" s="160"/>
      <c r="U244" s="232">
        <f>STDEV(L243:T243)/SQRT(COUNT(L243:T243))</f>
        <v>168.90059352716071</v>
      </c>
      <c r="V244" s="409"/>
      <c r="W244" s="230"/>
      <c r="X244" s="230"/>
      <c r="Y244" s="230"/>
      <c r="Z244" s="230"/>
      <c r="AA244" s="230"/>
      <c r="AB244" s="230"/>
      <c r="AC244" s="230"/>
      <c r="AD244" s="230"/>
      <c r="AE244" s="230"/>
      <c r="AF244" s="230"/>
      <c r="AG244" s="92"/>
      <c r="AH244" s="92"/>
      <c r="AI244" s="92"/>
      <c r="AJ244" s="92"/>
      <c r="AK244" s="92"/>
      <c r="AL244" s="92"/>
      <c r="AM244" s="92"/>
      <c r="AN244" s="92"/>
      <c r="AO244" s="92"/>
      <c r="AP244" s="92"/>
      <c r="AQ244" s="92"/>
      <c r="AR244" s="231"/>
    </row>
    <row r="245" spans="1:44">
      <c r="A245" s="233">
        <v>43726</v>
      </c>
      <c r="B245" s="234">
        <v>2.2378009259259199</v>
      </c>
      <c r="C245" s="408">
        <v>0</v>
      </c>
      <c r="D245" s="226">
        <v>10</v>
      </c>
      <c r="E245" s="226">
        <v>634</v>
      </c>
      <c r="F245" s="226">
        <v>0</v>
      </c>
      <c r="G245" s="226">
        <v>0</v>
      </c>
      <c r="H245" s="226">
        <v>0</v>
      </c>
      <c r="I245" s="226">
        <v>0</v>
      </c>
      <c r="J245" s="226">
        <v>124</v>
      </c>
      <c r="K245" s="226">
        <v>2</v>
      </c>
      <c r="L245" s="107"/>
      <c r="M245" s="160"/>
      <c r="N245" s="160"/>
      <c r="O245" s="160"/>
      <c r="P245" s="160"/>
      <c r="Q245" s="160"/>
      <c r="R245" s="160"/>
      <c r="S245" s="160"/>
      <c r="T245" s="160"/>
      <c r="U245" s="232"/>
      <c r="V245" s="409"/>
      <c r="W245" s="230"/>
      <c r="X245" s="230"/>
      <c r="Y245" s="230"/>
      <c r="Z245" s="230"/>
      <c r="AA245" s="230"/>
      <c r="AB245" s="230"/>
      <c r="AC245" s="230"/>
      <c r="AD245" s="230"/>
      <c r="AE245" s="230"/>
      <c r="AF245" s="230"/>
      <c r="AG245" s="92"/>
      <c r="AH245" s="92"/>
      <c r="AI245" s="92"/>
      <c r="AJ245" s="92"/>
      <c r="AK245" s="92"/>
      <c r="AL245" s="92"/>
      <c r="AM245" s="92"/>
      <c r="AN245" s="92"/>
      <c r="AO245" s="92"/>
      <c r="AP245" s="92"/>
      <c r="AQ245" s="92"/>
      <c r="AR245" s="231"/>
    </row>
    <row r="246" spans="1:44">
      <c r="A246" s="223">
        <v>43726</v>
      </c>
      <c r="B246" s="224">
        <v>2.2516898148148101</v>
      </c>
      <c r="C246" s="408">
        <v>1</v>
      </c>
      <c r="D246" s="226">
        <v>0</v>
      </c>
      <c r="E246" s="226">
        <v>980</v>
      </c>
      <c r="F246" s="226">
        <v>0</v>
      </c>
      <c r="G246" s="226">
        <v>4</v>
      </c>
      <c r="H246" s="226">
        <v>8</v>
      </c>
      <c r="I246" s="226">
        <v>0</v>
      </c>
      <c r="J246" s="226">
        <v>556</v>
      </c>
      <c r="K246" s="226">
        <v>91</v>
      </c>
      <c r="L246" s="107">
        <f>SUM(C246:C248)</f>
        <v>1</v>
      </c>
      <c r="M246" s="160">
        <f>SUM(D246:D248)</f>
        <v>44</v>
      </c>
      <c r="N246" s="160">
        <f>SUM(E246:E248)</f>
        <v>1573</v>
      </c>
      <c r="O246" s="160">
        <f>SUM(F246:F248)</f>
        <v>12</v>
      </c>
      <c r="P246" s="160">
        <f>SUM(G246:G248)</f>
        <v>44</v>
      </c>
      <c r="Q246" s="160">
        <f t="shared" ref="Q246:T246" si="65">SUM(H246:H248)</f>
        <v>51</v>
      </c>
      <c r="R246" s="160">
        <f t="shared" si="65"/>
        <v>6</v>
      </c>
      <c r="S246" s="160">
        <f t="shared" si="65"/>
        <v>828</v>
      </c>
      <c r="T246" s="160">
        <f t="shared" si="65"/>
        <v>94</v>
      </c>
      <c r="U246" s="232">
        <f>AVERAGE(L246:T246)</f>
        <v>294.77777777777777</v>
      </c>
      <c r="V246" s="409"/>
      <c r="W246" s="230"/>
      <c r="X246" s="230"/>
      <c r="Y246" s="230"/>
      <c r="Z246" s="230"/>
      <c r="AA246" s="230"/>
      <c r="AB246" s="230"/>
      <c r="AC246" s="230"/>
      <c r="AD246" s="230"/>
      <c r="AE246" s="230"/>
      <c r="AF246" s="230"/>
      <c r="AG246" s="92"/>
      <c r="AH246" s="92"/>
      <c r="AI246" s="92"/>
      <c r="AJ246" s="92"/>
      <c r="AK246" s="92"/>
      <c r="AL246" s="92"/>
      <c r="AM246" s="92"/>
      <c r="AN246" s="92"/>
      <c r="AO246" s="92"/>
      <c r="AP246" s="92"/>
      <c r="AQ246" s="92"/>
      <c r="AR246" s="231"/>
    </row>
    <row r="247" spans="1:44">
      <c r="A247" s="223">
        <v>43726</v>
      </c>
      <c r="B247" s="224">
        <v>2.2655787037036998</v>
      </c>
      <c r="C247" s="408">
        <v>0</v>
      </c>
      <c r="D247" s="226">
        <v>36</v>
      </c>
      <c r="E247" s="226">
        <v>172</v>
      </c>
      <c r="F247" s="226">
        <v>12</v>
      </c>
      <c r="G247" s="226">
        <v>40</v>
      </c>
      <c r="H247" s="226">
        <v>43</v>
      </c>
      <c r="I247" s="226">
        <v>0</v>
      </c>
      <c r="J247" s="226">
        <v>272</v>
      </c>
      <c r="K247" s="226">
        <v>0</v>
      </c>
      <c r="L247" s="107"/>
      <c r="M247" s="160"/>
      <c r="N247" s="160"/>
      <c r="O247" s="160"/>
      <c r="P247" s="160"/>
      <c r="Q247" s="160"/>
      <c r="R247" s="160"/>
      <c r="S247" s="160"/>
      <c r="T247" s="160"/>
      <c r="U247" s="232">
        <f>STDEV(L246:T246)/SQRT(COUNT(L246:T246))</f>
        <v>182.32135684141292</v>
      </c>
      <c r="V247" s="409"/>
      <c r="W247" s="230"/>
      <c r="X247" s="230"/>
      <c r="Y247" s="230"/>
      <c r="Z247" s="230"/>
      <c r="AA247" s="230"/>
      <c r="AB247" s="230"/>
      <c r="AC247" s="230"/>
      <c r="AD247" s="230"/>
      <c r="AE247" s="230"/>
      <c r="AF247" s="230"/>
      <c r="AG247" s="92"/>
      <c r="AH247" s="92"/>
      <c r="AI247" s="92"/>
      <c r="AJ247" s="92"/>
      <c r="AK247" s="92"/>
      <c r="AL247" s="92"/>
      <c r="AM247" s="92"/>
      <c r="AN247" s="92"/>
      <c r="AO247" s="92"/>
      <c r="AP247" s="92"/>
      <c r="AQ247" s="92"/>
      <c r="AR247" s="231"/>
    </row>
    <row r="248" spans="1:44">
      <c r="A248" s="223">
        <v>43726</v>
      </c>
      <c r="B248" s="224">
        <v>2.27946759259259</v>
      </c>
      <c r="C248" s="408">
        <v>0</v>
      </c>
      <c r="D248" s="226">
        <v>8</v>
      </c>
      <c r="E248" s="226">
        <v>421</v>
      </c>
      <c r="F248" s="226">
        <v>0</v>
      </c>
      <c r="G248" s="226">
        <v>0</v>
      </c>
      <c r="H248" s="226">
        <v>0</v>
      </c>
      <c r="I248" s="226">
        <v>6</v>
      </c>
      <c r="J248" s="226">
        <v>0</v>
      </c>
      <c r="K248" s="226">
        <v>3</v>
      </c>
      <c r="L248" s="107"/>
      <c r="M248" s="160"/>
      <c r="N248" s="160"/>
      <c r="O248" s="160"/>
      <c r="P248" s="160"/>
      <c r="Q248" s="160"/>
      <c r="R248" s="160"/>
      <c r="S248" s="160"/>
      <c r="T248" s="160"/>
      <c r="U248" s="232"/>
      <c r="V248" s="409"/>
      <c r="W248" s="230"/>
      <c r="X248" s="230"/>
      <c r="Y248" s="230"/>
      <c r="Z248" s="230"/>
      <c r="AA248" s="230"/>
      <c r="AB248" s="230"/>
      <c r="AC248" s="230"/>
      <c r="AD248" s="230"/>
      <c r="AE248" s="230"/>
      <c r="AF248" s="230"/>
      <c r="AG248" s="92"/>
      <c r="AH248" s="92"/>
      <c r="AI248" s="92"/>
      <c r="AJ248" s="92"/>
      <c r="AK248" s="92"/>
      <c r="AL248" s="92"/>
      <c r="AM248" s="92"/>
      <c r="AN248" s="92"/>
      <c r="AO248" s="92"/>
      <c r="AP248" s="92"/>
      <c r="AQ248" s="92"/>
      <c r="AR248" s="231"/>
    </row>
    <row r="249" spans="1:44">
      <c r="A249" s="223">
        <v>43726</v>
      </c>
      <c r="B249" s="224">
        <v>2.2933564814814802</v>
      </c>
      <c r="C249" s="408">
        <v>0</v>
      </c>
      <c r="D249" s="226">
        <v>0</v>
      </c>
      <c r="E249" s="226">
        <v>252</v>
      </c>
      <c r="F249" s="226">
        <v>0</v>
      </c>
      <c r="G249" s="226">
        <v>0</v>
      </c>
      <c r="H249" s="226">
        <v>0</v>
      </c>
      <c r="I249" s="226">
        <v>5</v>
      </c>
      <c r="J249" s="226">
        <v>0</v>
      </c>
      <c r="K249" s="226">
        <v>0</v>
      </c>
      <c r="L249" s="107">
        <f>SUM(C249:C251)</f>
        <v>0</v>
      </c>
      <c r="M249" s="160">
        <f>SUM(D249:D251)</f>
        <v>0</v>
      </c>
      <c r="N249" s="160">
        <f>SUM(E249:E251)</f>
        <v>1591</v>
      </c>
      <c r="O249" s="160">
        <f>SUM(F249:F251)</f>
        <v>50</v>
      </c>
      <c r="P249" s="160">
        <f>SUM(G249:G251)</f>
        <v>0</v>
      </c>
      <c r="Q249" s="160">
        <f t="shared" ref="Q249:T249" si="66">SUM(H249:H251)</f>
        <v>8</v>
      </c>
      <c r="R249" s="160">
        <f t="shared" si="66"/>
        <v>5</v>
      </c>
      <c r="S249" s="160">
        <f t="shared" si="66"/>
        <v>795</v>
      </c>
      <c r="T249" s="160">
        <f t="shared" si="66"/>
        <v>87</v>
      </c>
      <c r="U249" s="232">
        <f>AVERAGE(L249:T249)</f>
        <v>281.77777777777777</v>
      </c>
      <c r="V249" s="409"/>
      <c r="W249" s="230"/>
      <c r="X249" s="230"/>
      <c r="Y249" s="230"/>
      <c r="Z249" s="230"/>
      <c r="AA249" s="230"/>
      <c r="AB249" s="230"/>
      <c r="AC249" s="230"/>
      <c r="AD249" s="230"/>
      <c r="AE249" s="230"/>
      <c r="AF249" s="230"/>
      <c r="AG249" s="92"/>
      <c r="AH249" s="92"/>
      <c r="AI249" s="92"/>
      <c r="AJ249" s="92"/>
      <c r="AK249" s="92"/>
      <c r="AL249" s="92"/>
      <c r="AM249" s="92"/>
      <c r="AN249" s="92"/>
      <c r="AO249" s="92"/>
      <c r="AP249" s="92"/>
      <c r="AQ249" s="92"/>
      <c r="AR249" s="231"/>
    </row>
    <row r="250" spans="1:44">
      <c r="A250" s="223">
        <v>43726</v>
      </c>
      <c r="B250" s="224">
        <v>2.3072453703703699</v>
      </c>
      <c r="C250" s="408">
        <v>0</v>
      </c>
      <c r="D250" s="226">
        <v>0</v>
      </c>
      <c r="E250" s="226">
        <v>501</v>
      </c>
      <c r="F250" s="226">
        <v>0</v>
      </c>
      <c r="G250" s="226">
        <v>0</v>
      </c>
      <c r="H250" s="226">
        <v>8</v>
      </c>
      <c r="I250" s="226">
        <v>0</v>
      </c>
      <c r="J250" s="226">
        <v>217</v>
      </c>
      <c r="K250" s="226">
        <v>87</v>
      </c>
      <c r="L250" s="107"/>
      <c r="M250" s="160"/>
      <c r="N250" s="160"/>
      <c r="O250" s="160"/>
      <c r="P250" s="160"/>
      <c r="Q250" s="160"/>
      <c r="R250" s="160"/>
      <c r="S250" s="160"/>
      <c r="T250" s="160"/>
      <c r="U250" s="232">
        <f>STDEV(L249:T249)/SQRT(COUNT(L249:T249))</f>
        <v>184.80002538613473</v>
      </c>
      <c r="V250" s="409"/>
      <c r="W250" s="230"/>
      <c r="X250" s="230"/>
      <c r="Y250" s="230"/>
      <c r="Z250" s="230"/>
      <c r="AA250" s="230"/>
      <c r="AB250" s="230"/>
      <c r="AC250" s="230"/>
      <c r="AD250" s="230"/>
      <c r="AE250" s="230"/>
      <c r="AF250" s="230"/>
      <c r="AG250" s="92"/>
      <c r="AH250" s="92"/>
      <c r="AI250" s="92"/>
      <c r="AJ250" s="92"/>
      <c r="AK250" s="92"/>
      <c r="AL250" s="92"/>
      <c r="AM250" s="92"/>
      <c r="AN250" s="92"/>
      <c r="AO250" s="92"/>
      <c r="AP250" s="92"/>
      <c r="AQ250" s="92"/>
      <c r="AR250" s="231"/>
    </row>
    <row r="251" spans="1:44">
      <c r="A251" s="223">
        <v>43726</v>
      </c>
      <c r="B251" s="224">
        <v>2.3211342592592601</v>
      </c>
      <c r="C251" s="408">
        <v>0</v>
      </c>
      <c r="D251" s="226">
        <v>0</v>
      </c>
      <c r="E251" s="226">
        <v>838</v>
      </c>
      <c r="F251" s="226">
        <v>50</v>
      </c>
      <c r="G251" s="226">
        <v>0</v>
      </c>
      <c r="H251" s="226">
        <v>0</v>
      </c>
      <c r="I251" s="226">
        <v>0</v>
      </c>
      <c r="J251" s="226">
        <v>578</v>
      </c>
      <c r="K251" s="226">
        <v>0</v>
      </c>
      <c r="L251" s="107"/>
      <c r="M251" s="160"/>
      <c r="N251" s="160"/>
      <c r="O251" s="160"/>
      <c r="P251" s="160"/>
      <c r="Q251" s="160"/>
      <c r="R251" s="160"/>
      <c r="S251" s="160"/>
      <c r="T251" s="160"/>
      <c r="U251" s="232"/>
      <c r="V251" s="409"/>
      <c r="W251" s="230"/>
      <c r="X251" s="230"/>
      <c r="Y251" s="230"/>
      <c r="Z251" s="230"/>
      <c r="AA251" s="230"/>
      <c r="AB251" s="230"/>
      <c r="AC251" s="230"/>
      <c r="AD251" s="230"/>
      <c r="AE251" s="230"/>
      <c r="AF251" s="230"/>
      <c r="AG251" s="92"/>
      <c r="AH251" s="92"/>
      <c r="AI251" s="92"/>
      <c r="AJ251" s="92"/>
      <c r="AK251" s="92"/>
      <c r="AL251" s="92"/>
      <c r="AM251" s="92"/>
      <c r="AN251" s="92"/>
      <c r="AO251" s="92"/>
      <c r="AP251" s="92"/>
      <c r="AQ251" s="92"/>
      <c r="AR251" s="231"/>
    </row>
    <row r="252" spans="1:44">
      <c r="A252" s="223">
        <v>43726</v>
      </c>
      <c r="B252" s="224">
        <v>2.33502314814814</v>
      </c>
      <c r="C252" s="408">
        <v>0</v>
      </c>
      <c r="D252" s="226">
        <v>0</v>
      </c>
      <c r="E252" s="226">
        <v>232</v>
      </c>
      <c r="F252" s="226">
        <v>0</v>
      </c>
      <c r="G252" s="226">
        <v>41</v>
      </c>
      <c r="H252" s="226">
        <v>0</v>
      </c>
      <c r="I252" s="226">
        <v>0</v>
      </c>
      <c r="J252" s="226">
        <v>0</v>
      </c>
      <c r="K252" s="226">
        <v>36</v>
      </c>
      <c r="L252" s="107">
        <f>SUM(C252:C254)</f>
        <v>0</v>
      </c>
      <c r="M252" s="160">
        <f>SUM(D252:D254)</f>
        <v>43</v>
      </c>
      <c r="N252" s="160">
        <f>SUM(E252:E254)</f>
        <v>349</v>
      </c>
      <c r="O252" s="160">
        <f>SUM(F252:F254)</f>
        <v>0</v>
      </c>
      <c r="P252" s="160">
        <f>SUM(G252:G254)</f>
        <v>41</v>
      </c>
      <c r="Q252" s="160">
        <f t="shared" ref="Q252:T252" si="67">SUM(H252:H254)</f>
        <v>21</v>
      </c>
      <c r="R252" s="160">
        <f t="shared" si="67"/>
        <v>5</v>
      </c>
      <c r="S252" s="160">
        <f t="shared" si="67"/>
        <v>328</v>
      </c>
      <c r="T252" s="160">
        <f t="shared" si="67"/>
        <v>36</v>
      </c>
      <c r="U252" s="232">
        <f>AVERAGE(L252:T252)</f>
        <v>91.444444444444443</v>
      </c>
      <c r="V252" s="409"/>
      <c r="W252" s="230"/>
      <c r="X252" s="230"/>
      <c r="Y252" s="230"/>
      <c r="Z252" s="230"/>
      <c r="AA252" s="230"/>
      <c r="AB252" s="230"/>
      <c r="AC252" s="230"/>
      <c r="AD252" s="230"/>
      <c r="AE252" s="230"/>
      <c r="AF252" s="230"/>
      <c r="AG252" s="92"/>
      <c r="AH252" s="92"/>
      <c r="AI252" s="92"/>
      <c r="AJ252" s="92"/>
      <c r="AK252" s="92"/>
      <c r="AL252" s="92"/>
      <c r="AM252" s="92"/>
      <c r="AN252" s="92"/>
      <c r="AO252" s="92"/>
      <c r="AP252" s="92"/>
      <c r="AQ252" s="92"/>
      <c r="AR252" s="231"/>
    </row>
    <row r="253" spans="1:44">
      <c r="A253" s="223">
        <v>43726</v>
      </c>
      <c r="B253" s="224">
        <v>2.3489120370370302</v>
      </c>
      <c r="C253" s="408">
        <v>0</v>
      </c>
      <c r="D253" s="226">
        <v>0</v>
      </c>
      <c r="E253" s="226">
        <v>61</v>
      </c>
      <c r="F253" s="226">
        <v>0</v>
      </c>
      <c r="G253" s="226">
        <v>0</v>
      </c>
      <c r="H253" s="226">
        <v>15</v>
      </c>
      <c r="I253" s="226">
        <v>5</v>
      </c>
      <c r="J253" s="226">
        <v>328</v>
      </c>
      <c r="K253" s="226">
        <v>0</v>
      </c>
      <c r="L253" s="107"/>
      <c r="M253" s="160"/>
      <c r="N253" s="160"/>
      <c r="O253" s="160"/>
      <c r="P253" s="160"/>
      <c r="Q253" s="160"/>
      <c r="R253" s="160"/>
      <c r="S253" s="160"/>
      <c r="T253" s="160"/>
      <c r="U253" s="232">
        <f>STDEV(L252:T252)/SQRT(COUNT(L252:T252))</f>
        <v>47.05467006906585</v>
      </c>
      <c r="V253" s="409"/>
      <c r="W253" s="230"/>
      <c r="X253" s="230"/>
      <c r="Y253" s="230"/>
      <c r="Z253" s="230"/>
      <c r="AA253" s="230"/>
      <c r="AB253" s="230"/>
      <c r="AC253" s="230"/>
      <c r="AD253" s="230"/>
      <c r="AE253" s="230"/>
      <c r="AF253" s="230"/>
      <c r="AG253" s="92"/>
      <c r="AH253" s="92"/>
      <c r="AI253" s="92"/>
      <c r="AJ253" s="92"/>
      <c r="AK253" s="92"/>
      <c r="AL253" s="92"/>
      <c r="AM253" s="92"/>
      <c r="AN253" s="92"/>
      <c r="AO253" s="92"/>
      <c r="AP253" s="92"/>
      <c r="AQ253" s="92"/>
      <c r="AR253" s="231"/>
    </row>
    <row r="254" spans="1:44">
      <c r="A254" s="223">
        <v>43726</v>
      </c>
      <c r="B254" s="224">
        <v>2.3628009259259199</v>
      </c>
      <c r="C254" s="408">
        <v>0</v>
      </c>
      <c r="D254" s="226">
        <v>43</v>
      </c>
      <c r="E254" s="226">
        <v>56</v>
      </c>
      <c r="F254" s="226">
        <v>0</v>
      </c>
      <c r="G254" s="226">
        <v>0</v>
      </c>
      <c r="H254" s="226">
        <v>6</v>
      </c>
      <c r="I254" s="226">
        <v>0</v>
      </c>
      <c r="J254" s="226">
        <v>0</v>
      </c>
      <c r="K254" s="226">
        <v>0</v>
      </c>
      <c r="L254" s="107"/>
      <c r="M254" s="160"/>
      <c r="N254" s="160"/>
      <c r="O254" s="160"/>
      <c r="P254" s="160"/>
      <c r="Q254" s="160"/>
      <c r="R254" s="160"/>
      <c r="S254" s="160"/>
      <c r="T254" s="160"/>
      <c r="U254" s="232"/>
      <c r="V254" s="409"/>
      <c r="W254" s="230"/>
      <c r="X254" s="230"/>
      <c r="Y254" s="230"/>
      <c r="Z254" s="230"/>
      <c r="AA254" s="230"/>
      <c r="AB254" s="230"/>
      <c r="AC254" s="230"/>
      <c r="AD254" s="230"/>
      <c r="AE254" s="230"/>
      <c r="AF254" s="230"/>
      <c r="AG254" s="92"/>
      <c r="AH254" s="92"/>
      <c r="AI254" s="92"/>
      <c r="AJ254" s="92"/>
      <c r="AK254" s="92"/>
      <c r="AL254" s="92"/>
      <c r="AM254" s="92"/>
      <c r="AN254" s="92"/>
      <c r="AO254" s="92"/>
      <c r="AP254" s="92"/>
      <c r="AQ254" s="92"/>
      <c r="AR254" s="231"/>
    </row>
    <row r="255" spans="1:44">
      <c r="A255" s="223">
        <v>43726</v>
      </c>
      <c r="B255" s="224">
        <v>2.3766898148148101</v>
      </c>
      <c r="C255" s="408">
        <v>8</v>
      </c>
      <c r="D255" s="226">
        <v>0</v>
      </c>
      <c r="E255" s="226">
        <v>472</v>
      </c>
      <c r="F255" s="226">
        <v>0</v>
      </c>
      <c r="G255" s="226">
        <v>0</v>
      </c>
      <c r="H255" s="226">
        <v>0</v>
      </c>
      <c r="I255" s="226">
        <v>0</v>
      </c>
      <c r="J255" s="226">
        <v>248</v>
      </c>
      <c r="K255" s="226">
        <v>0</v>
      </c>
      <c r="L255" s="107">
        <f>SUM(C255:C257)</f>
        <v>82</v>
      </c>
      <c r="M255" s="160">
        <f>SUM(D255:D257)</f>
        <v>68</v>
      </c>
      <c r="N255" s="160">
        <f>SUM(E255:E257)</f>
        <v>812</v>
      </c>
      <c r="O255" s="160">
        <f>SUM(F255:F257)</f>
        <v>46</v>
      </c>
      <c r="P255" s="160">
        <f>SUM(G255:G257)</f>
        <v>77</v>
      </c>
      <c r="Q255" s="160">
        <f t="shared" ref="Q255:T255" si="68">SUM(H255:H257)</f>
        <v>52</v>
      </c>
      <c r="R255" s="160">
        <f t="shared" si="68"/>
        <v>196</v>
      </c>
      <c r="S255" s="160">
        <f t="shared" si="68"/>
        <v>982</v>
      </c>
      <c r="T255" s="160">
        <f t="shared" si="68"/>
        <v>175</v>
      </c>
      <c r="U255" s="232">
        <f>AVERAGE(L255:T255)</f>
        <v>276.66666666666669</v>
      </c>
      <c r="V255" s="409"/>
      <c r="W255" s="230"/>
      <c r="X255" s="230"/>
      <c r="Y255" s="230"/>
      <c r="Z255" s="230"/>
      <c r="AA255" s="230"/>
      <c r="AB255" s="230"/>
      <c r="AC255" s="230"/>
      <c r="AD255" s="230"/>
      <c r="AE255" s="230"/>
      <c r="AF255" s="230"/>
      <c r="AG255" s="92"/>
      <c r="AH255" s="92"/>
      <c r="AI255" s="92"/>
      <c r="AJ255" s="92"/>
      <c r="AK255" s="92"/>
      <c r="AL255" s="92"/>
      <c r="AM255" s="92"/>
      <c r="AN255" s="92"/>
      <c r="AO255" s="92"/>
      <c r="AP255" s="92"/>
      <c r="AQ255" s="92"/>
      <c r="AR255" s="231"/>
    </row>
    <row r="256" spans="1:44">
      <c r="A256" s="223">
        <v>43726</v>
      </c>
      <c r="B256" s="224">
        <v>2.3905787037036998</v>
      </c>
      <c r="C256" s="408">
        <v>7</v>
      </c>
      <c r="D256" s="226">
        <v>0</v>
      </c>
      <c r="E256" s="226">
        <v>214</v>
      </c>
      <c r="F256" s="226">
        <v>0</v>
      </c>
      <c r="G256" s="226">
        <v>0</v>
      </c>
      <c r="H256" s="226">
        <v>0</v>
      </c>
      <c r="I256" s="226">
        <v>0</v>
      </c>
      <c r="J256" s="226">
        <v>455</v>
      </c>
      <c r="K256" s="226">
        <v>0</v>
      </c>
      <c r="L256" s="107"/>
      <c r="M256" s="160"/>
      <c r="N256" s="160"/>
      <c r="O256" s="160"/>
      <c r="P256" s="160"/>
      <c r="Q256" s="160"/>
      <c r="R256" s="160"/>
      <c r="S256" s="160"/>
      <c r="T256" s="160"/>
      <c r="U256" s="232">
        <f>STDEV(L255:T255)/SQRT(COUNT(L255:T255))</f>
        <v>119.36789536740793</v>
      </c>
      <c r="V256" s="409"/>
      <c r="W256" s="230"/>
      <c r="X256" s="230"/>
      <c r="Y256" s="230"/>
      <c r="Z256" s="230"/>
      <c r="AA256" s="230"/>
      <c r="AB256" s="230"/>
      <c r="AC256" s="230"/>
      <c r="AD256" s="230"/>
      <c r="AE256" s="230"/>
      <c r="AF256" s="230"/>
      <c r="AG256" s="92"/>
      <c r="AH256" s="92"/>
      <c r="AI256" s="92"/>
      <c r="AJ256" s="92"/>
      <c r="AK256" s="92"/>
      <c r="AL256" s="92"/>
      <c r="AM256" s="92"/>
      <c r="AN256" s="92"/>
      <c r="AO256" s="92"/>
      <c r="AP256" s="92"/>
      <c r="AQ256" s="92"/>
      <c r="AR256" s="231"/>
    </row>
    <row r="257" spans="1:44">
      <c r="A257" s="223">
        <v>43726</v>
      </c>
      <c r="B257" s="224">
        <v>2.40446759259259</v>
      </c>
      <c r="C257" s="408">
        <v>67</v>
      </c>
      <c r="D257" s="226">
        <v>68</v>
      </c>
      <c r="E257" s="226">
        <v>126</v>
      </c>
      <c r="F257" s="226">
        <v>46</v>
      </c>
      <c r="G257" s="226">
        <v>77</v>
      </c>
      <c r="H257" s="226">
        <v>52</v>
      </c>
      <c r="I257" s="226">
        <v>196</v>
      </c>
      <c r="J257" s="226">
        <v>279</v>
      </c>
      <c r="K257" s="226">
        <v>175</v>
      </c>
      <c r="L257" s="107"/>
      <c r="M257" s="160"/>
      <c r="N257" s="160"/>
      <c r="O257" s="160"/>
      <c r="P257" s="160"/>
      <c r="Q257" s="160"/>
      <c r="R257" s="160"/>
      <c r="S257" s="160"/>
      <c r="T257" s="160"/>
      <c r="U257" s="232"/>
      <c r="V257" s="409"/>
      <c r="W257" s="230"/>
      <c r="X257" s="230"/>
      <c r="Y257" s="230"/>
      <c r="Z257" s="230"/>
      <c r="AA257" s="230"/>
      <c r="AB257" s="230"/>
      <c r="AC257" s="230"/>
      <c r="AD257" s="230"/>
      <c r="AE257" s="230"/>
      <c r="AF257" s="230"/>
      <c r="AG257" s="92"/>
      <c r="AH257" s="92"/>
      <c r="AI257" s="92"/>
      <c r="AJ257" s="92"/>
      <c r="AK257" s="92"/>
      <c r="AL257" s="92"/>
      <c r="AM257" s="92"/>
      <c r="AN257" s="92"/>
      <c r="AO257" s="92"/>
      <c r="AP257" s="92"/>
      <c r="AQ257" s="92"/>
      <c r="AR257" s="231"/>
    </row>
    <row r="258" spans="1:44">
      <c r="A258" s="223">
        <v>43726</v>
      </c>
      <c r="B258" s="224">
        <v>2.4183564814814802</v>
      </c>
      <c r="C258" s="408">
        <v>100</v>
      </c>
      <c r="D258" s="226">
        <v>115</v>
      </c>
      <c r="E258" s="226">
        <v>154</v>
      </c>
      <c r="F258" s="226">
        <v>0</v>
      </c>
      <c r="G258" s="226">
        <v>56</v>
      </c>
      <c r="H258" s="226">
        <v>0</v>
      </c>
      <c r="I258" s="226">
        <v>47</v>
      </c>
      <c r="J258" s="226">
        <v>237</v>
      </c>
      <c r="K258" s="226">
        <v>43</v>
      </c>
      <c r="L258" s="107">
        <f>SUM(C258:C260)</f>
        <v>229</v>
      </c>
      <c r="M258" s="160">
        <f>SUM(D258:D260)</f>
        <v>117</v>
      </c>
      <c r="N258" s="160">
        <f>SUM(E258:E260)</f>
        <v>324</v>
      </c>
      <c r="O258" s="160">
        <f>SUM(F258:F260)</f>
        <v>0</v>
      </c>
      <c r="P258" s="160">
        <f>SUM(G258:G260)</f>
        <v>56</v>
      </c>
      <c r="Q258" s="160">
        <f t="shared" ref="Q258:T258" si="69">SUM(H258:H260)</f>
        <v>21</v>
      </c>
      <c r="R258" s="160">
        <f t="shared" si="69"/>
        <v>47</v>
      </c>
      <c r="S258" s="160">
        <f t="shared" si="69"/>
        <v>415</v>
      </c>
      <c r="T258" s="160">
        <f t="shared" si="69"/>
        <v>145</v>
      </c>
      <c r="U258" s="232">
        <f>AVERAGE(L258:T258)</f>
        <v>150.44444444444446</v>
      </c>
      <c r="V258" s="409"/>
      <c r="W258" s="230"/>
      <c r="X258" s="230"/>
      <c r="Y258" s="230"/>
      <c r="Z258" s="230"/>
      <c r="AA258" s="230"/>
      <c r="AB258" s="230"/>
      <c r="AC258" s="230"/>
      <c r="AD258" s="230"/>
      <c r="AE258" s="230"/>
      <c r="AF258" s="230"/>
      <c r="AG258" s="92"/>
      <c r="AH258" s="92"/>
      <c r="AI258" s="92"/>
      <c r="AJ258" s="92"/>
      <c r="AK258" s="92"/>
      <c r="AL258" s="92"/>
      <c r="AM258" s="92"/>
      <c r="AN258" s="92"/>
      <c r="AO258" s="92"/>
      <c r="AP258" s="92"/>
      <c r="AQ258" s="92"/>
      <c r="AR258" s="231"/>
    </row>
    <row r="259" spans="1:44">
      <c r="A259" s="223">
        <v>43726</v>
      </c>
      <c r="B259" s="224">
        <v>2.4322453703703699</v>
      </c>
      <c r="C259" s="408">
        <v>8</v>
      </c>
      <c r="D259" s="226">
        <v>1</v>
      </c>
      <c r="E259" s="226">
        <v>144</v>
      </c>
      <c r="F259" s="226">
        <v>0</v>
      </c>
      <c r="G259" s="226">
        <v>0</v>
      </c>
      <c r="H259" s="226">
        <v>21</v>
      </c>
      <c r="I259" s="226">
        <v>0</v>
      </c>
      <c r="J259" s="226">
        <v>0</v>
      </c>
      <c r="K259" s="226">
        <v>25</v>
      </c>
      <c r="L259" s="107"/>
      <c r="M259" s="160"/>
      <c r="N259" s="160"/>
      <c r="O259" s="160"/>
      <c r="P259" s="160"/>
      <c r="Q259" s="160"/>
      <c r="R259" s="160"/>
      <c r="S259" s="160"/>
      <c r="T259" s="160"/>
      <c r="U259" s="232">
        <f>STDEV(L258:T258)/SQRT(COUNT(L258:T258))</f>
        <v>48.079826882866577</v>
      </c>
      <c r="V259" s="409"/>
      <c r="W259" s="230"/>
      <c r="X259" s="230"/>
      <c r="Y259" s="230"/>
      <c r="Z259" s="230"/>
      <c r="AA259" s="230"/>
      <c r="AB259" s="230"/>
      <c r="AC259" s="230"/>
      <c r="AD259" s="230"/>
      <c r="AE259" s="230"/>
      <c r="AF259" s="230"/>
      <c r="AG259" s="92"/>
      <c r="AH259" s="92"/>
      <c r="AI259" s="92"/>
      <c r="AJ259" s="92"/>
      <c r="AK259" s="92"/>
      <c r="AL259" s="92"/>
      <c r="AM259" s="92"/>
      <c r="AN259" s="92"/>
      <c r="AO259" s="92"/>
      <c r="AP259" s="92"/>
      <c r="AQ259" s="92"/>
      <c r="AR259" s="231"/>
    </row>
    <row r="260" spans="1:44">
      <c r="A260" s="223">
        <v>43726</v>
      </c>
      <c r="B260" s="224">
        <v>2.4461342592592592</v>
      </c>
      <c r="C260" s="408">
        <v>121</v>
      </c>
      <c r="D260" s="226">
        <v>1</v>
      </c>
      <c r="E260" s="226">
        <v>26</v>
      </c>
      <c r="F260" s="226">
        <v>0</v>
      </c>
      <c r="G260" s="226">
        <v>0</v>
      </c>
      <c r="H260" s="226">
        <v>0</v>
      </c>
      <c r="I260" s="226">
        <v>0</v>
      </c>
      <c r="J260" s="226">
        <v>178</v>
      </c>
      <c r="K260" s="226">
        <v>77</v>
      </c>
      <c r="L260" s="107"/>
      <c r="M260" s="160"/>
      <c r="N260" s="160"/>
      <c r="O260" s="160"/>
      <c r="P260" s="160"/>
      <c r="Q260" s="160"/>
      <c r="R260" s="160"/>
      <c r="S260" s="160"/>
      <c r="T260" s="160"/>
      <c r="U260" s="232"/>
      <c r="V260" s="409"/>
      <c r="W260" s="230"/>
      <c r="X260" s="230"/>
      <c r="Y260" s="230"/>
      <c r="Z260" s="230"/>
      <c r="AA260" s="230"/>
      <c r="AB260" s="230"/>
      <c r="AC260" s="230"/>
      <c r="AD260" s="230"/>
      <c r="AE260" s="230"/>
      <c r="AF260" s="230"/>
      <c r="AG260" s="92"/>
      <c r="AH260" s="92"/>
      <c r="AI260" s="92"/>
      <c r="AJ260" s="92"/>
      <c r="AK260" s="92"/>
      <c r="AL260" s="92"/>
      <c r="AM260" s="92"/>
      <c r="AN260" s="92"/>
      <c r="AO260" s="92"/>
      <c r="AP260" s="92"/>
      <c r="AQ260" s="92"/>
      <c r="AR260" s="231"/>
    </row>
    <row r="261" spans="1:44">
      <c r="A261" s="223">
        <v>43726</v>
      </c>
      <c r="B261" s="224">
        <v>2.46002314814814</v>
      </c>
      <c r="C261" s="408">
        <v>7</v>
      </c>
      <c r="D261" s="226">
        <v>18</v>
      </c>
      <c r="E261" s="226">
        <v>263</v>
      </c>
      <c r="F261" s="226">
        <v>0</v>
      </c>
      <c r="G261" s="226">
        <v>0</v>
      </c>
      <c r="H261" s="226">
        <v>0</v>
      </c>
      <c r="I261" s="226">
        <v>0</v>
      </c>
      <c r="J261" s="226">
        <v>185</v>
      </c>
      <c r="K261" s="226">
        <v>6</v>
      </c>
      <c r="L261" s="107">
        <f>SUM(C261:C263)</f>
        <v>7</v>
      </c>
      <c r="M261" s="160">
        <f>SUM(D261:D263)</f>
        <v>33</v>
      </c>
      <c r="N261" s="160">
        <f>SUM(E261:E263)</f>
        <v>297</v>
      </c>
      <c r="O261" s="160">
        <f>SUM(F261:F263)</f>
        <v>0</v>
      </c>
      <c r="P261" s="160">
        <f>SUM(G261:G263)</f>
        <v>1</v>
      </c>
      <c r="Q261" s="160">
        <f t="shared" ref="Q261:T261" si="70">SUM(H261:H263)</f>
        <v>0</v>
      </c>
      <c r="R261" s="160">
        <f t="shared" si="70"/>
        <v>15</v>
      </c>
      <c r="S261" s="160">
        <f t="shared" si="70"/>
        <v>185</v>
      </c>
      <c r="T261" s="160">
        <f t="shared" si="70"/>
        <v>71</v>
      </c>
      <c r="U261" s="232">
        <f>AVERAGE(L261:T261)</f>
        <v>67.666666666666671</v>
      </c>
      <c r="V261" s="409"/>
      <c r="W261" s="230"/>
      <c r="X261" s="230"/>
      <c r="Y261" s="230"/>
      <c r="Z261" s="230"/>
      <c r="AA261" s="230"/>
      <c r="AB261" s="230"/>
      <c r="AC261" s="230"/>
      <c r="AD261" s="230"/>
      <c r="AE261" s="230"/>
      <c r="AF261" s="230"/>
      <c r="AG261" s="92"/>
      <c r="AH261" s="92"/>
      <c r="AI261" s="92"/>
      <c r="AJ261" s="92"/>
      <c r="AK261" s="92"/>
      <c r="AL261" s="92"/>
      <c r="AM261" s="92"/>
      <c r="AN261" s="92"/>
      <c r="AO261" s="92"/>
      <c r="AP261" s="92"/>
      <c r="AQ261" s="92"/>
      <c r="AR261" s="231"/>
    </row>
    <row r="262" spans="1:44">
      <c r="A262" s="223">
        <v>43726</v>
      </c>
      <c r="B262" s="224">
        <v>2.4739120370370302</v>
      </c>
      <c r="C262" s="408">
        <v>0</v>
      </c>
      <c r="D262" s="226">
        <v>14</v>
      </c>
      <c r="E262" s="226">
        <v>27</v>
      </c>
      <c r="F262" s="226">
        <v>0</v>
      </c>
      <c r="G262" s="226">
        <v>0</v>
      </c>
      <c r="H262" s="226">
        <v>0</v>
      </c>
      <c r="I262" s="226">
        <v>0</v>
      </c>
      <c r="J262" s="226">
        <v>0</v>
      </c>
      <c r="K262" s="226">
        <v>47</v>
      </c>
      <c r="L262" s="107"/>
      <c r="M262" s="160"/>
      <c r="N262" s="160"/>
      <c r="O262" s="160"/>
      <c r="P262" s="160"/>
      <c r="Q262" s="160"/>
      <c r="R262" s="160"/>
      <c r="S262" s="160"/>
      <c r="T262" s="160"/>
      <c r="U262" s="232">
        <f>STDEV(L261:T261)/SQRT(COUNT(L261:T261))</f>
        <v>34.886721447182929</v>
      </c>
      <c r="V262" s="409"/>
      <c r="W262" s="230"/>
      <c r="X262" s="230"/>
      <c r="Y262" s="230"/>
      <c r="Z262" s="230"/>
      <c r="AA262" s="230"/>
      <c r="AB262" s="230"/>
      <c r="AC262" s="230"/>
      <c r="AD262" s="230"/>
      <c r="AE262" s="230"/>
      <c r="AF262" s="230"/>
      <c r="AG262" s="92"/>
      <c r="AH262" s="92"/>
      <c r="AI262" s="92"/>
      <c r="AJ262" s="92"/>
      <c r="AK262" s="92"/>
      <c r="AL262" s="92"/>
      <c r="AM262" s="92"/>
      <c r="AN262" s="92"/>
      <c r="AO262" s="92"/>
      <c r="AP262" s="92"/>
      <c r="AQ262" s="92"/>
      <c r="AR262" s="231"/>
    </row>
    <row r="263" spans="1:44">
      <c r="A263" s="223">
        <v>43726</v>
      </c>
      <c r="B263" s="224">
        <v>2.4878009259259199</v>
      </c>
      <c r="C263" s="408">
        <v>0</v>
      </c>
      <c r="D263" s="226">
        <v>1</v>
      </c>
      <c r="E263" s="226">
        <v>7</v>
      </c>
      <c r="F263" s="226">
        <v>0</v>
      </c>
      <c r="G263" s="226">
        <v>1</v>
      </c>
      <c r="H263" s="226">
        <v>0</v>
      </c>
      <c r="I263" s="226">
        <v>15</v>
      </c>
      <c r="J263" s="226">
        <v>0</v>
      </c>
      <c r="K263" s="226">
        <v>18</v>
      </c>
      <c r="L263" s="107"/>
      <c r="M263" s="160"/>
      <c r="N263" s="160"/>
      <c r="O263" s="160"/>
      <c r="P263" s="160"/>
      <c r="Q263" s="160"/>
      <c r="R263" s="160"/>
      <c r="S263" s="160"/>
      <c r="T263" s="160"/>
      <c r="U263" s="232"/>
      <c r="V263" s="409"/>
      <c r="W263" s="230"/>
      <c r="X263" s="230"/>
      <c r="Y263" s="230"/>
      <c r="Z263" s="230"/>
      <c r="AA263" s="230"/>
      <c r="AB263" s="230"/>
      <c r="AC263" s="230"/>
      <c r="AD263" s="230"/>
      <c r="AE263" s="230"/>
      <c r="AF263" s="230"/>
      <c r="AG263" s="92"/>
      <c r="AH263" s="92"/>
      <c r="AI263" s="92"/>
      <c r="AJ263" s="92"/>
      <c r="AK263" s="92"/>
      <c r="AL263" s="92"/>
      <c r="AM263" s="92"/>
      <c r="AN263" s="92"/>
      <c r="AO263" s="92"/>
      <c r="AP263" s="92"/>
      <c r="AQ263" s="92"/>
      <c r="AR263" s="231"/>
    </row>
    <row r="264" spans="1:44">
      <c r="A264" s="223">
        <v>43726</v>
      </c>
      <c r="B264" s="224">
        <v>2.5016898148148101</v>
      </c>
      <c r="C264" s="408">
        <v>4</v>
      </c>
      <c r="D264" s="226">
        <v>22</v>
      </c>
      <c r="E264" s="226">
        <v>54</v>
      </c>
      <c r="F264" s="226">
        <v>43</v>
      </c>
      <c r="G264" s="226">
        <v>0</v>
      </c>
      <c r="H264" s="226">
        <v>50</v>
      </c>
      <c r="I264" s="226">
        <v>52</v>
      </c>
      <c r="J264" s="226">
        <v>407</v>
      </c>
      <c r="K264" s="226">
        <v>40</v>
      </c>
      <c r="L264" s="107">
        <f>SUM(C264:C266)</f>
        <v>4</v>
      </c>
      <c r="M264" s="160">
        <f>SUM(D264:D266)</f>
        <v>22</v>
      </c>
      <c r="N264" s="160">
        <f>SUM(E264:E266)</f>
        <v>571</v>
      </c>
      <c r="O264" s="160">
        <f>SUM(F264:F266)</f>
        <v>43</v>
      </c>
      <c r="P264" s="160">
        <f>SUM(G264:G266)</f>
        <v>0</v>
      </c>
      <c r="Q264" s="160">
        <f t="shared" ref="Q264:T264" si="71">SUM(H264:H266)</f>
        <v>69</v>
      </c>
      <c r="R264" s="160">
        <f t="shared" si="71"/>
        <v>52</v>
      </c>
      <c r="S264" s="160">
        <f t="shared" si="71"/>
        <v>637</v>
      </c>
      <c r="T264" s="160">
        <f t="shared" si="71"/>
        <v>40</v>
      </c>
      <c r="U264" s="232">
        <f>AVERAGE(L264:T264)</f>
        <v>159.77777777777777</v>
      </c>
      <c r="V264" s="409"/>
      <c r="W264" s="230"/>
      <c r="X264" s="230"/>
      <c r="Y264" s="230"/>
      <c r="Z264" s="230"/>
      <c r="AA264" s="230"/>
      <c r="AB264" s="230"/>
      <c r="AC264" s="230"/>
      <c r="AD264" s="230"/>
      <c r="AE264" s="230"/>
      <c r="AF264" s="230"/>
      <c r="AG264" s="92"/>
      <c r="AH264" s="92"/>
      <c r="AI264" s="92"/>
      <c r="AJ264" s="92"/>
      <c r="AK264" s="92"/>
      <c r="AL264" s="92"/>
      <c r="AM264" s="92"/>
      <c r="AN264" s="92"/>
      <c r="AO264" s="92"/>
      <c r="AP264" s="92"/>
      <c r="AQ264" s="92"/>
      <c r="AR264" s="231"/>
    </row>
    <row r="265" spans="1:44">
      <c r="A265" s="223">
        <v>43726</v>
      </c>
      <c r="B265" s="224">
        <v>2.5155787037036998</v>
      </c>
      <c r="C265" s="408">
        <v>0</v>
      </c>
      <c r="D265" s="226">
        <v>0</v>
      </c>
      <c r="E265" s="226">
        <v>416</v>
      </c>
      <c r="F265" s="226">
        <v>0</v>
      </c>
      <c r="G265" s="226">
        <v>0</v>
      </c>
      <c r="H265" s="226">
        <v>19</v>
      </c>
      <c r="I265" s="226">
        <v>0</v>
      </c>
      <c r="J265" s="226">
        <v>199</v>
      </c>
      <c r="K265" s="226">
        <v>0</v>
      </c>
      <c r="L265" s="107"/>
      <c r="M265" s="160"/>
      <c r="N265" s="160"/>
      <c r="O265" s="160"/>
      <c r="P265" s="160"/>
      <c r="Q265" s="160"/>
      <c r="R265" s="160"/>
      <c r="S265" s="160"/>
      <c r="T265" s="160"/>
      <c r="U265" s="232">
        <f>STDEV(L264:T264)/SQRT(COUNT(L264:T264))</f>
        <v>84.447843498842161</v>
      </c>
      <c r="V265" s="409"/>
      <c r="W265" s="230"/>
      <c r="X265" s="230"/>
      <c r="Y265" s="230"/>
      <c r="Z265" s="230"/>
      <c r="AA265" s="230"/>
      <c r="AB265" s="230"/>
      <c r="AC265" s="230"/>
      <c r="AD265" s="230"/>
      <c r="AE265" s="230"/>
      <c r="AF265" s="230"/>
      <c r="AG265" s="92"/>
      <c r="AH265" s="92"/>
      <c r="AI265" s="92"/>
      <c r="AJ265" s="92"/>
      <c r="AK265" s="92"/>
      <c r="AL265" s="92"/>
      <c r="AM265" s="92"/>
      <c r="AN265" s="92"/>
      <c r="AO265" s="92"/>
      <c r="AP265" s="92"/>
      <c r="AQ265" s="92"/>
      <c r="AR265" s="231"/>
    </row>
    <row r="266" spans="1:44">
      <c r="A266" s="223">
        <v>43726</v>
      </c>
      <c r="B266" s="224">
        <v>2.52946759259259</v>
      </c>
      <c r="C266" s="408">
        <v>0</v>
      </c>
      <c r="D266" s="226">
        <v>0</v>
      </c>
      <c r="E266" s="226">
        <v>101</v>
      </c>
      <c r="F266" s="226">
        <v>0</v>
      </c>
      <c r="G266" s="226">
        <v>0</v>
      </c>
      <c r="H266" s="226">
        <v>0</v>
      </c>
      <c r="I266" s="226">
        <v>0</v>
      </c>
      <c r="J266" s="226">
        <v>31</v>
      </c>
      <c r="K266" s="226">
        <v>0</v>
      </c>
      <c r="L266" s="107"/>
      <c r="M266" s="160"/>
      <c r="N266" s="160"/>
      <c r="O266" s="160"/>
      <c r="P266" s="160"/>
      <c r="Q266" s="160"/>
      <c r="R266" s="160"/>
      <c r="S266" s="160"/>
      <c r="T266" s="160"/>
      <c r="U266" s="232"/>
      <c r="V266" s="409"/>
      <c r="W266" s="230"/>
      <c r="X266" s="230"/>
      <c r="Y266" s="230"/>
      <c r="Z266" s="230"/>
      <c r="AA266" s="230"/>
      <c r="AB266" s="230"/>
      <c r="AC266" s="230"/>
      <c r="AD266" s="230"/>
      <c r="AE266" s="230"/>
      <c r="AF266" s="230"/>
      <c r="AG266" s="92"/>
      <c r="AH266" s="92"/>
      <c r="AI266" s="92"/>
      <c r="AJ266" s="92"/>
      <c r="AK266" s="92"/>
      <c r="AL266" s="92"/>
      <c r="AM266" s="92"/>
      <c r="AN266" s="92"/>
      <c r="AO266" s="92"/>
      <c r="AP266" s="92"/>
      <c r="AQ266" s="92"/>
      <c r="AR266" s="231"/>
    </row>
    <row r="267" spans="1:44">
      <c r="A267" s="223">
        <v>43726</v>
      </c>
      <c r="B267" s="224">
        <v>2.5433564814814802</v>
      </c>
      <c r="C267" s="408">
        <v>0</v>
      </c>
      <c r="D267" s="226">
        <v>0</v>
      </c>
      <c r="E267" s="226">
        <v>73</v>
      </c>
      <c r="F267" s="226">
        <v>0</v>
      </c>
      <c r="G267" s="226">
        <v>0</v>
      </c>
      <c r="H267" s="226">
        <v>0</v>
      </c>
      <c r="I267" s="226">
        <v>0</v>
      </c>
      <c r="J267" s="226">
        <v>0</v>
      </c>
      <c r="K267" s="226">
        <v>11</v>
      </c>
      <c r="L267" s="107">
        <f>SUM(C267:C269)</f>
        <v>27</v>
      </c>
      <c r="M267" s="160">
        <f>SUM(D267:D269)</f>
        <v>17</v>
      </c>
      <c r="N267" s="160">
        <f>SUM(E267:E269)</f>
        <v>278</v>
      </c>
      <c r="O267" s="160">
        <f>SUM(F267:F269)</f>
        <v>0</v>
      </c>
      <c r="P267" s="160">
        <f>SUM(G267:G269)</f>
        <v>23</v>
      </c>
      <c r="Q267" s="160">
        <f t="shared" ref="Q267:T267" si="72">SUM(H267:H269)</f>
        <v>26</v>
      </c>
      <c r="R267" s="160">
        <f t="shared" si="72"/>
        <v>3</v>
      </c>
      <c r="S267" s="160">
        <f t="shared" si="72"/>
        <v>243</v>
      </c>
      <c r="T267" s="160">
        <f t="shared" si="72"/>
        <v>47</v>
      </c>
      <c r="U267" s="232">
        <f>AVERAGE(L267:T267)</f>
        <v>73.777777777777771</v>
      </c>
      <c r="V267" s="409"/>
      <c r="W267" s="230"/>
      <c r="X267" s="230"/>
      <c r="Y267" s="230"/>
      <c r="Z267" s="230"/>
      <c r="AA267" s="230"/>
      <c r="AB267" s="230"/>
      <c r="AC267" s="230"/>
      <c r="AD267" s="230"/>
      <c r="AE267" s="230"/>
      <c r="AF267" s="230"/>
      <c r="AG267" s="92"/>
      <c r="AH267" s="92"/>
      <c r="AI267" s="92"/>
      <c r="AJ267" s="92"/>
      <c r="AK267" s="92"/>
      <c r="AL267" s="92"/>
      <c r="AM267" s="92"/>
      <c r="AN267" s="92"/>
      <c r="AO267" s="92"/>
      <c r="AP267" s="92"/>
      <c r="AQ267" s="92"/>
      <c r="AR267" s="231"/>
    </row>
    <row r="268" spans="1:44">
      <c r="A268" s="223">
        <v>43726</v>
      </c>
      <c r="B268" s="224">
        <v>2.5572453703703699</v>
      </c>
      <c r="C268" s="408">
        <v>0</v>
      </c>
      <c r="D268" s="226">
        <v>0</v>
      </c>
      <c r="E268" s="226">
        <v>200</v>
      </c>
      <c r="F268" s="226">
        <v>0</v>
      </c>
      <c r="G268" s="226">
        <v>23</v>
      </c>
      <c r="H268" s="226">
        <v>0</v>
      </c>
      <c r="I268" s="226">
        <v>0</v>
      </c>
      <c r="J268" s="226">
        <v>0</v>
      </c>
      <c r="K268" s="226">
        <v>36</v>
      </c>
      <c r="L268" s="107"/>
      <c r="M268" s="160"/>
      <c r="N268" s="160"/>
      <c r="O268" s="160"/>
      <c r="P268" s="160"/>
      <c r="Q268" s="160"/>
      <c r="R268" s="160"/>
      <c r="S268" s="160"/>
      <c r="T268" s="160"/>
      <c r="U268" s="232">
        <f>STDEV(L267:T267)/SQRT(COUNT(L267:T267))</f>
        <v>35.704332828328404</v>
      </c>
      <c r="V268" s="409"/>
      <c r="W268" s="230"/>
      <c r="X268" s="230"/>
      <c r="Y268" s="230"/>
      <c r="Z268" s="230"/>
      <c r="AA268" s="230"/>
      <c r="AB268" s="230"/>
      <c r="AC268" s="230"/>
      <c r="AD268" s="230"/>
      <c r="AE268" s="230"/>
      <c r="AF268" s="230"/>
      <c r="AG268" s="92"/>
      <c r="AH268" s="92"/>
      <c r="AI268" s="92"/>
      <c r="AJ268" s="92"/>
      <c r="AK268" s="92"/>
      <c r="AL268" s="92"/>
      <c r="AM268" s="92"/>
      <c r="AN268" s="92"/>
      <c r="AO268" s="92"/>
      <c r="AP268" s="92"/>
      <c r="AQ268" s="92"/>
      <c r="AR268" s="231"/>
    </row>
    <row r="269" spans="1:44">
      <c r="A269" s="223">
        <v>43726</v>
      </c>
      <c r="B269" s="224">
        <v>2.5711342592592499</v>
      </c>
      <c r="C269" s="408">
        <v>27</v>
      </c>
      <c r="D269" s="226">
        <v>17</v>
      </c>
      <c r="E269" s="226">
        <v>5</v>
      </c>
      <c r="F269" s="226">
        <v>0</v>
      </c>
      <c r="G269" s="226">
        <v>0</v>
      </c>
      <c r="H269" s="226">
        <v>26</v>
      </c>
      <c r="I269" s="226">
        <v>3</v>
      </c>
      <c r="J269" s="226">
        <v>243</v>
      </c>
      <c r="K269" s="226">
        <v>0</v>
      </c>
      <c r="L269" s="107"/>
      <c r="M269" s="160"/>
      <c r="N269" s="160"/>
      <c r="O269" s="160"/>
      <c r="P269" s="160"/>
      <c r="Q269" s="160"/>
      <c r="R269" s="160"/>
      <c r="S269" s="160"/>
      <c r="T269" s="160"/>
      <c r="U269" s="232"/>
      <c r="V269" s="409"/>
      <c r="W269" s="230"/>
      <c r="X269" s="230"/>
      <c r="Y269" s="230"/>
      <c r="Z269" s="230"/>
      <c r="AA269" s="230"/>
      <c r="AB269" s="230"/>
      <c r="AC269" s="230"/>
      <c r="AD269" s="230"/>
      <c r="AE269" s="230"/>
      <c r="AF269" s="230"/>
      <c r="AG269" s="92"/>
      <c r="AH269" s="92"/>
      <c r="AI269" s="92"/>
      <c r="AJ269" s="92"/>
      <c r="AK269" s="92"/>
      <c r="AL269" s="92"/>
      <c r="AM269" s="92"/>
      <c r="AN269" s="92"/>
      <c r="AO269" s="92"/>
      <c r="AP269" s="92"/>
      <c r="AQ269" s="92"/>
      <c r="AR269" s="231"/>
    </row>
    <row r="270" spans="1:44">
      <c r="A270" s="223">
        <v>43726</v>
      </c>
      <c r="B270" s="224">
        <v>2.58502314814814</v>
      </c>
      <c r="C270" s="408">
        <v>0</v>
      </c>
      <c r="D270" s="226">
        <v>0</v>
      </c>
      <c r="E270" s="226">
        <v>0</v>
      </c>
      <c r="F270" s="226">
        <v>12</v>
      </c>
      <c r="G270" s="226">
        <v>0</v>
      </c>
      <c r="H270" s="226">
        <v>24</v>
      </c>
      <c r="I270" s="226">
        <v>15</v>
      </c>
      <c r="J270" s="226">
        <v>364</v>
      </c>
      <c r="K270" s="226">
        <v>5</v>
      </c>
      <c r="L270" s="107">
        <f>SUM(C270:C272)</f>
        <v>0</v>
      </c>
      <c r="M270" s="160">
        <f>SUM(D270:D272)</f>
        <v>0</v>
      </c>
      <c r="N270" s="160">
        <f>SUM(E270:E272)</f>
        <v>293</v>
      </c>
      <c r="O270" s="160">
        <f>SUM(F270:F272)</f>
        <v>54</v>
      </c>
      <c r="P270" s="160">
        <f>SUM(G270:G272)</f>
        <v>0</v>
      </c>
      <c r="Q270" s="160">
        <f t="shared" ref="Q270:T270" si="73">SUM(H270:H272)</f>
        <v>24</v>
      </c>
      <c r="R270" s="160">
        <f t="shared" si="73"/>
        <v>15</v>
      </c>
      <c r="S270" s="160">
        <f t="shared" si="73"/>
        <v>385</v>
      </c>
      <c r="T270" s="160">
        <f t="shared" si="73"/>
        <v>5</v>
      </c>
      <c r="U270" s="232">
        <f>AVERAGE(L270:T270)</f>
        <v>86.222222222222229</v>
      </c>
      <c r="V270" s="409"/>
      <c r="W270" s="230"/>
      <c r="X270" s="230"/>
      <c r="Y270" s="230"/>
      <c r="Z270" s="230"/>
      <c r="AA270" s="230"/>
      <c r="AB270" s="230"/>
      <c r="AC270" s="230"/>
      <c r="AD270" s="230"/>
      <c r="AE270" s="230"/>
      <c r="AF270" s="230"/>
      <c r="AG270" s="92"/>
      <c r="AH270" s="92"/>
      <c r="AI270" s="92"/>
      <c r="AJ270" s="92"/>
      <c r="AK270" s="92"/>
      <c r="AL270" s="92"/>
      <c r="AM270" s="92"/>
      <c r="AN270" s="92"/>
      <c r="AO270" s="92"/>
      <c r="AP270" s="92"/>
      <c r="AQ270" s="92"/>
      <c r="AR270" s="231"/>
    </row>
    <row r="271" spans="1:44">
      <c r="A271" s="223">
        <v>43726</v>
      </c>
      <c r="B271" s="224">
        <v>2.5989120370370302</v>
      </c>
      <c r="C271" s="408">
        <v>0</v>
      </c>
      <c r="D271" s="226">
        <v>0</v>
      </c>
      <c r="E271" s="226">
        <v>154</v>
      </c>
      <c r="F271" s="226">
        <v>42</v>
      </c>
      <c r="G271" s="226">
        <v>0</v>
      </c>
      <c r="H271" s="226">
        <v>0</v>
      </c>
      <c r="I271" s="226">
        <v>0</v>
      </c>
      <c r="J271" s="226">
        <v>19</v>
      </c>
      <c r="K271" s="226">
        <v>0</v>
      </c>
      <c r="L271" s="107"/>
      <c r="M271" s="160"/>
      <c r="N271" s="160"/>
      <c r="O271" s="160"/>
      <c r="P271" s="160"/>
      <c r="Q271" s="160"/>
      <c r="R271" s="160"/>
      <c r="S271" s="160"/>
      <c r="T271" s="160"/>
      <c r="U271" s="232">
        <f>STDEV(L270:T270)/SQRT(COUNT(L270:T270))</f>
        <v>48.72079688780466</v>
      </c>
      <c r="V271" s="409"/>
      <c r="W271" s="230"/>
      <c r="X271" s="230"/>
      <c r="Y271" s="230"/>
      <c r="Z271" s="230"/>
      <c r="AA271" s="230"/>
      <c r="AB271" s="230"/>
      <c r="AC271" s="230"/>
      <c r="AD271" s="230"/>
      <c r="AE271" s="230"/>
      <c r="AF271" s="230"/>
      <c r="AG271" s="92"/>
      <c r="AH271" s="92"/>
      <c r="AI271" s="92"/>
      <c r="AJ271" s="92"/>
      <c r="AK271" s="92"/>
      <c r="AL271" s="92"/>
      <c r="AM271" s="92"/>
      <c r="AN271" s="92"/>
      <c r="AO271" s="92"/>
      <c r="AP271" s="92"/>
      <c r="AQ271" s="92"/>
      <c r="AR271" s="231"/>
    </row>
    <row r="272" spans="1:44">
      <c r="A272" s="223">
        <v>43726</v>
      </c>
      <c r="B272" s="224">
        <v>2.6128009259259199</v>
      </c>
      <c r="C272" s="408">
        <v>0</v>
      </c>
      <c r="D272" s="226">
        <v>0</v>
      </c>
      <c r="E272" s="226">
        <v>139</v>
      </c>
      <c r="F272" s="226">
        <v>0</v>
      </c>
      <c r="G272" s="226">
        <v>0</v>
      </c>
      <c r="H272" s="226">
        <v>0</v>
      </c>
      <c r="I272" s="226">
        <v>0</v>
      </c>
      <c r="J272" s="226">
        <v>2</v>
      </c>
      <c r="K272" s="226">
        <v>0</v>
      </c>
      <c r="L272" s="107"/>
      <c r="M272" s="160"/>
      <c r="N272" s="160"/>
      <c r="O272" s="160"/>
      <c r="P272" s="160"/>
      <c r="Q272" s="160"/>
      <c r="R272" s="160"/>
      <c r="S272" s="160"/>
      <c r="T272" s="160"/>
      <c r="U272" s="232"/>
      <c r="V272" s="409"/>
      <c r="W272" s="230"/>
      <c r="X272" s="230"/>
      <c r="Y272" s="230"/>
      <c r="Z272" s="230"/>
      <c r="AA272" s="230"/>
      <c r="AB272" s="230"/>
      <c r="AC272" s="230"/>
      <c r="AD272" s="230"/>
      <c r="AE272" s="230"/>
      <c r="AF272" s="230"/>
      <c r="AG272" s="92"/>
      <c r="AH272" s="92"/>
      <c r="AI272" s="92"/>
      <c r="AJ272" s="92"/>
      <c r="AK272" s="92"/>
      <c r="AL272" s="92"/>
      <c r="AM272" s="92"/>
      <c r="AN272" s="92"/>
      <c r="AO272" s="92"/>
      <c r="AP272" s="92"/>
      <c r="AQ272" s="92"/>
      <c r="AR272" s="231"/>
    </row>
    <row r="273" spans="1:44">
      <c r="A273" s="223">
        <v>43726</v>
      </c>
      <c r="B273" s="224">
        <v>2.6266898148148101</v>
      </c>
      <c r="C273" s="408">
        <v>0</v>
      </c>
      <c r="D273" s="226">
        <v>0</v>
      </c>
      <c r="E273" s="226">
        <v>214</v>
      </c>
      <c r="F273" s="226">
        <v>0</v>
      </c>
      <c r="G273" s="226">
        <v>0</v>
      </c>
      <c r="H273" s="226">
        <v>0</v>
      </c>
      <c r="I273" s="226">
        <v>0</v>
      </c>
      <c r="J273" s="226">
        <v>0</v>
      </c>
      <c r="K273" s="226">
        <v>6</v>
      </c>
      <c r="L273" s="107">
        <f t="shared" ref="L273:P273" si="74">SUM(C273:C275)</f>
        <v>41</v>
      </c>
      <c r="M273" s="160">
        <f t="shared" si="74"/>
        <v>18</v>
      </c>
      <c r="N273" s="160">
        <f t="shared" si="74"/>
        <v>222</v>
      </c>
      <c r="O273" s="160">
        <f t="shared" si="74"/>
        <v>15</v>
      </c>
      <c r="P273" s="160">
        <f t="shared" si="74"/>
        <v>7</v>
      </c>
      <c r="Q273" s="160">
        <f t="shared" ref="Q273:T273" si="75">SUM(H273:H275)</f>
        <v>0</v>
      </c>
      <c r="R273" s="160">
        <f t="shared" si="75"/>
        <v>29</v>
      </c>
      <c r="S273" s="160">
        <f t="shared" si="75"/>
        <v>298</v>
      </c>
      <c r="T273" s="160">
        <f t="shared" si="75"/>
        <v>26</v>
      </c>
      <c r="U273" s="232">
        <f>AVERAGE(L273:T273)</f>
        <v>72.888888888888886</v>
      </c>
      <c r="V273" s="409"/>
      <c r="W273" s="230"/>
      <c r="X273" s="230"/>
      <c r="Y273" s="230"/>
      <c r="Z273" s="230"/>
      <c r="AA273" s="230"/>
      <c r="AB273" s="230"/>
      <c r="AC273" s="230"/>
      <c r="AD273" s="230"/>
      <c r="AE273" s="230"/>
      <c r="AF273" s="230"/>
      <c r="AG273" s="92"/>
      <c r="AH273" s="92"/>
      <c r="AI273" s="92"/>
      <c r="AJ273" s="92"/>
      <c r="AK273" s="92"/>
      <c r="AL273" s="92"/>
      <c r="AM273" s="92"/>
      <c r="AN273" s="92"/>
      <c r="AO273" s="92"/>
      <c r="AP273" s="92"/>
      <c r="AQ273" s="92"/>
      <c r="AR273" s="231"/>
    </row>
    <row r="274" spans="1:44">
      <c r="A274" s="223">
        <v>43726</v>
      </c>
      <c r="B274" s="224">
        <v>2.6405787037036998</v>
      </c>
      <c r="C274" s="408">
        <v>0</v>
      </c>
      <c r="D274" s="226">
        <v>14</v>
      </c>
      <c r="E274" s="226">
        <v>0</v>
      </c>
      <c r="F274" s="226">
        <v>0</v>
      </c>
      <c r="G274" s="226">
        <v>0</v>
      </c>
      <c r="H274" s="226">
        <v>0</v>
      </c>
      <c r="I274" s="226">
        <v>22</v>
      </c>
      <c r="J274" s="226">
        <v>0</v>
      </c>
      <c r="K274" s="226">
        <v>20</v>
      </c>
      <c r="L274" s="107"/>
      <c r="M274" s="160"/>
      <c r="N274" s="160"/>
      <c r="O274" s="160"/>
      <c r="P274" s="160"/>
      <c r="Q274" s="160"/>
      <c r="R274" s="160"/>
      <c r="S274" s="160"/>
      <c r="T274" s="160"/>
      <c r="U274" s="232">
        <f>STDEV(L273:T273)/SQRT(COUNT(L273:T273))</f>
        <v>36.145709920805437</v>
      </c>
      <c r="V274" s="409"/>
      <c r="W274" s="230"/>
      <c r="X274" s="230"/>
      <c r="Y274" s="230"/>
      <c r="Z274" s="230"/>
      <c r="AA274" s="230"/>
      <c r="AB274" s="230"/>
      <c r="AC274" s="230"/>
      <c r="AD274" s="230"/>
      <c r="AE274" s="230"/>
      <c r="AF274" s="230"/>
      <c r="AG274" s="92"/>
      <c r="AH274" s="92"/>
      <c r="AI274" s="92"/>
      <c r="AJ274" s="92"/>
      <c r="AK274" s="92"/>
      <c r="AL274" s="92"/>
      <c r="AM274" s="92"/>
      <c r="AN274" s="92"/>
      <c r="AO274" s="92"/>
      <c r="AP274" s="92"/>
      <c r="AQ274" s="92"/>
      <c r="AR274" s="231"/>
    </row>
    <row r="275" spans="1:44">
      <c r="A275" s="223">
        <v>43726</v>
      </c>
      <c r="B275" s="235">
        <v>2.65446759259259</v>
      </c>
      <c r="C275" s="408">
        <v>41</v>
      </c>
      <c r="D275" s="226">
        <v>4</v>
      </c>
      <c r="E275" s="226">
        <v>8</v>
      </c>
      <c r="F275" s="226">
        <v>15</v>
      </c>
      <c r="G275" s="226">
        <v>7</v>
      </c>
      <c r="H275" s="226">
        <v>0</v>
      </c>
      <c r="I275" s="226">
        <v>7</v>
      </c>
      <c r="J275" s="226">
        <v>298</v>
      </c>
      <c r="K275" s="226">
        <v>0</v>
      </c>
      <c r="L275" s="107"/>
      <c r="M275" s="160"/>
      <c r="N275" s="160"/>
      <c r="O275" s="160"/>
      <c r="P275" s="160"/>
      <c r="Q275" s="160"/>
      <c r="R275" s="160"/>
      <c r="S275" s="160"/>
      <c r="T275" s="160"/>
      <c r="U275" s="232"/>
      <c r="V275" s="409"/>
      <c r="W275" s="230"/>
      <c r="X275" s="230"/>
      <c r="Y275" s="230"/>
      <c r="Z275" s="230"/>
      <c r="AA275" s="230"/>
      <c r="AB275" s="230"/>
      <c r="AC275" s="230"/>
      <c r="AD275" s="230"/>
      <c r="AE275" s="230"/>
      <c r="AF275" s="230"/>
      <c r="AG275" s="92"/>
      <c r="AH275" s="92"/>
      <c r="AI275" s="92"/>
      <c r="AJ275" s="92"/>
      <c r="AK275" s="92"/>
      <c r="AL275" s="92"/>
      <c r="AM275" s="92"/>
      <c r="AN275" s="92"/>
      <c r="AO275" s="92"/>
      <c r="AP275" s="92"/>
      <c r="AQ275" s="92"/>
      <c r="AR275" s="231"/>
    </row>
    <row r="276" spans="1:44">
      <c r="A276" s="223">
        <v>43726</v>
      </c>
      <c r="B276" s="235">
        <v>1.66835648148148</v>
      </c>
      <c r="C276" s="292">
        <v>116</v>
      </c>
      <c r="D276" s="292">
        <v>3</v>
      </c>
      <c r="E276" s="292">
        <v>6</v>
      </c>
      <c r="F276" s="292">
        <v>12</v>
      </c>
      <c r="G276" s="292">
        <v>24</v>
      </c>
      <c r="H276" s="292">
        <v>0</v>
      </c>
      <c r="I276" s="292">
        <v>0</v>
      </c>
      <c r="J276" s="292">
        <v>199</v>
      </c>
      <c r="K276" s="239">
        <v>0</v>
      </c>
      <c r="L276" s="107">
        <f t="shared" ref="L276:P276" si="76">SUM(C276:C278)</f>
        <v>227</v>
      </c>
      <c r="M276" s="160">
        <f t="shared" si="76"/>
        <v>100</v>
      </c>
      <c r="N276" s="160">
        <f t="shared" si="76"/>
        <v>99</v>
      </c>
      <c r="O276" s="160">
        <f t="shared" si="76"/>
        <v>68</v>
      </c>
      <c r="P276" s="160">
        <f t="shared" si="76"/>
        <v>40</v>
      </c>
      <c r="Q276" s="160">
        <f t="shared" ref="Q276:T276" si="77">SUM(H276:H278)</f>
        <v>150</v>
      </c>
      <c r="R276" s="160">
        <f t="shared" si="77"/>
        <v>250</v>
      </c>
      <c r="S276" s="160">
        <f t="shared" si="77"/>
        <v>620</v>
      </c>
      <c r="T276" s="160">
        <f t="shared" si="77"/>
        <v>255</v>
      </c>
      <c r="U276" s="232">
        <f t="shared" ref="U276" si="78">AVERAGE(L276:T276)</f>
        <v>201</v>
      </c>
    </row>
    <row r="277" spans="1:44">
      <c r="A277" s="223">
        <v>43726</v>
      </c>
      <c r="B277" s="235">
        <v>1.6822453703703699</v>
      </c>
      <c r="C277" s="292">
        <v>0</v>
      </c>
      <c r="D277" s="292">
        <v>0</v>
      </c>
      <c r="E277" s="292">
        <v>12</v>
      </c>
      <c r="F277" s="292">
        <v>0</v>
      </c>
      <c r="G277" s="292">
        <v>0</v>
      </c>
      <c r="H277" s="292">
        <v>47</v>
      </c>
      <c r="I277" s="292">
        <v>0</v>
      </c>
      <c r="J277" s="292">
        <v>141</v>
      </c>
      <c r="K277" s="239">
        <v>139</v>
      </c>
      <c r="L277" s="107"/>
      <c r="M277" s="160"/>
      <c r="N277" s="160"/>
      <c r="O277" s="160"/>
      <c r="P277" s="160"/>
      <c r="Q277" s="160"/>
      <c r="R277" s="160"/>
      <c r="S277" s="160"/>
      <c r="T277" s="160"/>
      <c r="U277" s="232">
        <f t="shared" ref="U277" si="79">STDEV(L276:T276)/SQRT(COUNT(L276:T276))</f>
        <v>58.733153613043235</v>
      </c>
    </row>
    <row r="278" spans="1:44">
      <c r="A278" s="223">
        <v>43726</v>
      </c>
      <c r="B278" s="235">
        <v>1.6961342592592601</v>
      </c>
      <c r="C278" s="292">
        <v>111</v>
      </c>
      <c r="D278" s="292">
        <v>97</v>
      </c>
      <c r="E278" s="292">
        <v>81</v>
      </c>
      <c r="F278" s="292">
        <v>56</v>
      </c>
      <c r="G278" s="292">
        <v>16</v>
      </c>
      <c r="H278" s="292">
        <v>103</v>
      </c>
      <c r="I278" s="292">
        <v>250</v>
      </c>
      <c r="J278" s="292">
        <v>280</v>
      </c>
      <c r="K278" s="239">
        <v>116</v>
      </c>
      <c r="L278" s="107"/>
      <c r="M278" s="160"/>
      <c r="N278" s="160"/>
      <c r="O278" s="160"/>
      <c r="P278" s="160"/>
      <c r="Q278" s="160"/>
      <c r="R278" s="160"/>
      <c r="S278" s="160"/>
      <c r="T278" s="160"/>
      <c r="U278" s="232"/>
    </row>
    <row r="279" spans="1:44">
      <c r="A279" s="223">
        <v>43726</v>
      </c>
      <c r="B279" s="235">
        <v>1.71002314814814</v>
      </c>
      <c r="C279" s="292">
        <v>366</v>
      </c>
      <c r="D279" s="292">
        <v>95</v>
      </c>
      <c r="E279" s="292">
        <v>178</v>
      </c>
      <c r="F279" s="292">
        <v>0</v>
      </c>
      <c r="G279" s="292">
        <v>5</v>
      </c>
      <c r="H279" s="292">
        <v>5</v>
      </c>
      <c r="I279" s="292">
        <v>630</v>
      </c>
      <c r="J279" s="292">
        <v>745</v>
      </c>
      <c r="K279" s="239">
        <v>5</v>
      </c>
      <c r="L279" s="107">
        <f t="shared" ref="L279:P279" si="80">SUM(C279:C281)</f>
        <v>373</v>
      </c>
      <c r="M279" s="160">
        <f t="shared" si="80"/>
        <v>115</v>
      </c>
      <c r="N279" s="160">
        <f t="shared" si="80"/>
        <v>495</v>
      </c>
      <c r="O279" s="160">
        <f t="shared" si="80"/>
        <v>0</v>
      </c>
      <c r="P279" s="160">
        <f t="shared" si="80"/>
        <v>5</v>
      </c>
      <c r="Q279" s="160">
        <f t="shared" ref="Q279:T279" si="81">SUM(H279:H281)</f>
        <v>5</v>
      </c>
      <c r="R279" s="160">
        <f t="shared" si="81"/>
        <v>630</v>
      </c>
      <c r="S279" s="160">
        <f t="shared" si="81"/>
        <v>1047</v>
      </c>
      <c r="T279" s="160">
        <f t="shared" si="81"/>
        <v>35</v>
      </c>
      <c r="U279" s="232">
        <f t="shared" ref="U279" si="82">AVERAGE(L279:T279)</f>
        <v>300.55555555555554</v>
      </c>
    </row>
    <row r="280" spans="1:44">
      <c r="A280" s="223">
        <v>43726</v>
      </c>
      <c r="B280" s="235">
        <v>1.72391203703704</v>
      </c>
      <c r="C280" s="292">
        <v>7</v>
      </c>
      <c r="D280" s="292">
        <v>0</v>
      </c>
      <c r="E280" s="292">
        <v>214</v>
      </c>
      <c r="F280" s="292">
        <v>0</v>
      </c>
      <c r="G280" s="292">
        <v>0</v>
      </c>
      <c r="H280" s="292">
        <v>0</v>
      </c>
      <c r="I280" s="292">
        <v>0</v>
      </c>
      <c r="J280" s="292">
        <v>302</v>
      </c>
      <c r="K280" s="239">
        <v>23</v>
      </c>
      <c r="L280" s="107"/>
      <c r="M280" s="160"/>
      <c r="N280" s="160"/>
      <c r="O280" s="160"/>
      <c r="P280" s="160"/>
      <c r="Q280" s="160"/>
      <c r="R280" s="160"/>
      <c r="S280" s="160"/>
      <c r="T280" s="160"/>
      <c r="U280" s="232">
        <f t="shared" ref="U280" si="83">STDEV(L279:T279)/SQRT(COUNT(L279:T279))</f>
        <v>122.40417012584795</v>
      </c>
    </row>
    <row r="281" spans="1:44">
      <c r="A281" s="223">
        <v>43726</v>
      </c>
      <c r="B281" s="235">
        <v>1.7378009259259199</v>
      </c>
      <c r="C281" s="292">
        <v>0</v>
      </c>
      <c r="D281" s="292">
        <v>20</v>
      </c>
      <c r="E281" s="292">
        <v>103</v>
      </c>
      <c r="F281" s="292">
        <v>0</v>
      </c>
      <c r="G281" s="292">
        <v>0</v>
      </c>
      <c r="H281" s="292">
        <v>0</v>
      </c>
      <c r="I281" s="292">
        <v>0</v>
      </c>
      <c r="J281" s="292">
        <v>0</v>
      </c>
      <c r="K281" s="239">
        <v>7</v>
      </c>
      <c r="L281" s="107"/>
      <c r="M281" s="160"/>
      <c r="N281" s="160"/>
      <c r="O281" s="160"/>
      <c r="P281" s="160"/>
      <c r="Q281" s="160"/>
      <c r="R281" s="160"/>
      <c r="S281" s="160"/>
      <c r="T281" s="160"/>
      <c r="U281" s="232"/>
    </row>
    <row r="282" spans="1:44">
      <c r="A282" s="233">
        <v>43726</v>
      </c>
      <c r="B282" s="240">
        <v>1.7516898148148099</v>
      </c>
      <c r="C282" s="292">
        <v>110</v>
      </c>
      <c r="D282" s="292">
        <v>0</v>
      </c>
      <c r="E282" s="292">
        <v>274</v>
      </c>
      <c r="F282" s="292">
        <v>0</v>
      </c>
      <c r="G282" s="292">
        <v>0</v>
      </c>
      <c r="H282" s="292">
        <v>16</v>
      </c>
      <c r="I282" s="292">
        <v>25</v>
      </c>
      <c r="J282" s="292">
        <v>154</v>
      </c>
      <c r="K282" s="239">
        <v>0</v>
      </c>
      <c r="L282" s="107">
        <f t="shared" ref="L282:P282" si="84">SUM(C282:C284)</f>
        <v>110</v>
      </c>
      <c r="M282" s="160">
        <f t="shared" si="84"/>
        <v>0</v>
      </c>
      <c r="N282" s="160">
        <f t="shared" si="84"/>
        <v>566</v>
      </c>
      <c r="O282" s="160">
        <f t="shared" si="84"/>
        <v>70</v>
      </c>
      <c r="P282" s="160">
        <f t="shared" si="84"/>
        <v>384</v>
      </c>
      <c r="Q282" s="160">
        <f t="shared" ref="Q282:T282" si="85">SUM(H282:H284)</f>
        <v>32</v>
      </c>
      <c r="R282" s="160">
        <f t="shared" si="85"/>
        <v>44</v>
      </c>
      <c r="S282" s="160">
        <f t="shared" si="85"/>
        <v>884</v>
      </c>
      <c r="T282" s="160">
        <f t="shared" si="85"/>
        <v>0</v>
      </c>
      <c r="U282" s="232">
        <f t="shared" ref="U282" si="86">AVERAGE(L282:T282)</f>
        <v>232.22222222222223</v>
      </c>
    </row>
    <row r="283" spans="1:44">
      <c r="A283" s="233">
        <v>43726</v>
      </c>
      <c r="B283" s="240">
        <v>1.7655787037037001</v>
      </c>
      <c r="C283" s="292">
        <v>0</v>
      </c>
      <c r="D283" s="292">
        <v>0</v>
      </c>
      <c r="E283" s="292">
        <v>257</v>
      </c>
      <c r="F283" s="292">
        <v>15</v>
      </c>
      <c r="G283" s="292">
        <v>83</v>
      </c>
      <c r="H283" s="292">
        <v>16</v>
      </c>
      <c r="I283" s="292">
        <v>19</v>
      </c>
      <c r="J283" s="292">
        <v>259</v>
      </c>
      <c r="K283" s="239">
        <v>0</v>
      </c>
      <c r="L283" s="107"/>
      <c r="M283" s="160"/>
      <c r="N283" s="160"/>
      <c r="O283" s="160"/>
      <c r="P283" s="160"/>
      <c r="Q283" s="160"/>
      <c r="R283" s="160"/>
      <c r="S283" s="160"/>
      <c r="T283" s="160"/>
      <c r="U283" s="232">
        <f t="shared" ref="U283" si="87">STDEV(L282:T282)/SQRT(COUNT(L282:T282))</f>
        <v>104.34208932611169</v>
      </c>
    </row>
    <row r="284" spans="1:44">
      <c r="A284" s="233">
        <v>43726</v>
      </c>
      <c r="B284" s="240">
        <v>1.77946759259259</v>
      </c>
      <c r="C284" s="292">
        <v>0</v>
      </c>
      <c r="D284" s="292">
        <v>0</v>
      </c>
      <c r="E284" s="292">
        <v>35</v>
      </c>
      <c r="F284" s="292">
        <v>55</v>
      </c>
      <c r="G284" s="292">
        <v>301</v>
      </c>
      <c r="H284" s="292">
        <v>0</v>
      </c>
      <c r="I284" s="292">
        <v>0</v>
      </c>
      <c r="J284" s="292">
        <v>471</v>
      </c>
      <c r="K284" s="239">
        <v>0</v>
      </c>
      <c r="L284" s="107"/>
      <c r="M284" s="160"/>
      <c r="N284" s="160"/>
      <c r="O284" s="160"/>
      <c r="P284" s="160"/>
      <c r="Q284" s="160"/>
      <c r="R284" s="160"/>
      <c r="S284" s="160"/>
      <c r="T284" s="160"/>
      <c r="U284" s="232"/>
    </row>
    <row r="285" spans="1:44">
      <c r="A285" s="233">
        <v>43726</v>
      </c>
      <c r="B285" s="240">
        <v>1.79335648148148</v>
      </c>
      <c r="C285" s="292">
        <v>24</v>
      </c>
      <c r="D285" s="292">
        <v>0</v>
      </c>
      <c r="E285" s="292">
        <v>477</v>
      </c>
      <c r="F285" s="292">
        <v>12</v>
      </c>
      <c r="G285" s="292">
        <v>35</v>
      </c>
      <c r="H285" s="292">
        <v>127</v>
      </c>
      <c r="I285" s="292">
        <v>0</v>
      </c>
      <c r="J285" s="292">
        <v>80</v>
      </c>
      <c r="K285" s="239">
        <v>88</v>
      </c>
      <c r="L285" s="107">
        <f t="shared" ref="L285:P285" si="88">SUM(C285:C287)</f>
        <v>181</v>
      </c>
      <c r="M285" s="160">
        <f t="shared" si="88"/>
        <v>68</v>
      </c>
      <c r="N285" s="160">
        <f t="shared" si="88"/>
        <v>1163</v>
      </c>
      <c r="O285" s="160">
        <f t="shared" si="88"/>
        <v>46</v>
      </c>
      <c r="P285" s="160">
        <f t="shared" si="88"/>
        <v>38</v>
      </c>
      <c r="Q285" s="160">
        <f t="shared" ref="Q285:T285" si="89">SUM(H285:H287)</f>
        <v>178</v>
      </c>
      <c r="R285" s="160">
        <f t="shared" si="89"/>
        <v>155</v>
      </c>
      <c r="S285" s="160">
        <f t="shared" si="89"/>
        <v>637</v>
      </c>
      <c r="T285" s="160">
        <f t="shared" si="89"/>
        <v>175</v>
      </c>
      <c r="U285" s="232">
        <f t="shared" ref="U285" si="90">AVERAGE(L285:T285)</f>
        <v>293.44444444444446</v>
      </c>
    </row>
    <row r="286" spans="1:44">
      <c r="A286" s="233">
        <v>43726</v>
      </c>
      <c r="B286" s="240">
        <v>1.8072453703703699</v>
      </c>
      <c r="C286" s="292">
        <v>152</v>
      </c>
      <c r="D286" s="292">
        <v>58</v>
      </c>
      <c r="E286" s="292">
        <v>296</v>
      </c>
      <c r="F286" s="292">
        <v>8</v>
      </c>
      <c r="G286" s="292">
        <v>0</v>
      </c>
      <c r="H286" s="292">
        <v>51</v>
      </c>
      <c r="I286" s="292">
        <v>154</v>
      </c>
      <c r="J286" s="292">
        <v>0</v>
      </c>
      <c r="K286" s="239">
        <v>0</v>
      </c>
      <c r="L286" s="107"/>
      <c r="M286" s="160"/>
      <c r="N286" s="160"/>
      <c r="O286" s="160"/>
      <c r="P286" s="160"/>
      <c r="Q286" s="160"/>
      <c r="R286" s="160"/>
      <c r="S286" s="160"/>
      <c r="T286" s="160"/>
      <c r="U286" s="232">
        <f t="shared" ref="U286" si="91">STDEV(L285:T285)/SQRT(COUNT(L285:T285))</f>
        <v>124.19911333454205</v>
      </c>
    </row>
    <row r="287" spans="1:44">
      <c r="A287" s="233">
        <v>43726</v>
      </c>
      <c r="B287" s="240">
        <v>1.8211342592592601</v>
      </c>
      <c r="C287" s="292">
        <v>5</v>
      </c>
      <c r="D287" s="292">
        <v>10</v>
      </c>
      <c r="E287" s="292">
        <v>390</v>
      </c>
      <c r="F287" s="292">
        <v>26</v>
      </c>
      <c r="G287" s="292">
        <v>3</v>
      </c>
      <c r="H287" s="292">
        <v>0</v>
      </c>
      <c r="I287" s="292">
        <v>1</v>
      </c>
      <c r="J287" s="292">
        <v>557</v>
      </c>
      <c r="K287" s="239">
        <v>87</v>
      </c>
      <c r="L287" s="107"/>
      <c r="M287" s="160"/>
      <c r="N287" s="160"/>
      <c r="O287" s="160"/>
      <c r="P287" s="160"/>
      <c r="Q287" s="160"/>
      <c r="R287" s="160"/>
      <c r="S287" s="160"/>
      <c r="T287" s="160"/>
      <c r="U287" s="232"/>
    </row>
    <row r="288" spans="1:44">
      <c r="A288" s="233">
        <v>43726</v>
      </c>
      <c r="B288" s="240">
        <v>1.83502314814815</v>
      </c>
      <c r="C288" s="292">
        <v>0</v>
      </c>
      <c r="D288" s="292">
        <v>0</v>
      </c>
      <c r="E288" s="292">
        <v>184</v>
      </c>
      <c r="F288" s="292">
        <v>35</v>
      </c>
      <c r="G288" s="292">
        <v>41</v>
      </c>
      <c r="H288" s="292">
        <v>96</v>
      </c>
      <c r="I288" s="292">
        <v>91</v>
      </c>
      <c r="J288" s="292">
        <v>177</v>
      </c>
      <c r="K288" s="239">
        <v>92</v>
      </c>
      <c r="L288" s="107">
        <f t="shared" ref="L288:P288" si="92">SUM(C288:C290)</f>
        <v>214</v>
      </c>
      <c r="M288" s="160">
        <f t="shared" si="92"/>
        <v>206</v>
      </c>
      <c r="N288" s="160">
        <f t="shared" si="92"/>
        <v>965</v>
      </c>
      <c r="O288" s="160">
        <f t="shared" si="92"/>
        <v>47</v>
      </c>
      <c r="P288" s="160">
        <f t="shared" si="92"/>
        <v>345</v>
      </c>
      <c r="Q288" s="160">
        <f t="shared" ref="Q288:T288" si="93">SUM(H288:H290)</f>
        <v>124</v>
      </c>
      <c r="R288" s="160">
        <f t="shared" si="93"/>
        <v>91</v>
      </c>
      <c r="S288" s="160">
        <f t="shared" si="93"/>
        <v>800</v>
      </c>
      <c r="T288" s="160">
        <f t="shared" si="93"/>
        <v>244</v>
      </c>
      <c r="U288" s="232">
        <f t="shared" ref="U288" si="94">AVERAGE(L288:T288)</f>
        <v>337.33333333333331</v>
      </c>
    </row>
    <row r="289" spans="1:21">
      <c r="A289" s="233">
        <v>43726</v>
      </c>
      <c r="B289" s="240">
        <v>1.84891203703703</v>
      </c>
      <c r="C289" s="292">
        <v>35</v>
      </c>
      <c r="D289" s="292">
        <v>10</v>
      </c>
      <c r="E289" s="292">
        <v>303</v>
      </c>
      <c r="F289" s="292">
        <v>0</v>
      </c>
      <c r="G289" s="292">
        <v>304</v>
      </c>
      <c r="H289" s="292">
        <v>28</v>
      </c>
      <c r="I289" s="292">
        <v>0</v>
      </c>
      <c r="J289" s="292">
        <v>278</v>
      </c>
      <c r="K289" s="239">
        <v>81</v>
      </c>
      <c r="L289" s="107"/>
      <c r="M289" s="160"/>
      <c r="N289" s="160"/>
      <c r="O289" s="160"/>
      <c r="P289" s="160"/>
      <c r="Q289" s="160"/>
      <c r="R289" s="160"/>
      <c r="S289" s="160"/>
      <c r="T289" s="160"/>
      <c r="U289" s="232">
        <f t="shared" ref="U289" si="95">STDEV(L288:T288)/SQRT(COUNT(L288:T288))</f>
        <v>107.99562748350303</v>
      </c>
    </row>
    <row r="290" spans="1:21">
      <c r="A290" s="233">
        <v>43726</v>
      </c>
      <c r="B290" s="240">
        <v>1.8628009259259199</v>
      </c>
      <c r="C290" s="292">
        <v>179</v>
      </c>
      <c r="D290" s="292">
        <v>196</v>
      </c>
      <c r="E290" s="292">
        <v>478</v>
      </c>
      <c r="F290" s="292">
        <v>12</v>
      </c>
      <c r="G290" s="292">
        <v>0</v>
      </c>
      <c r="H290" s="292">
        <v>0</v>
      </c>
      <c r="I290" s="292">
        <v>0</v>
      </c>
      <c r="J290" s="292">
        <v>345</v>
      </c>
      <c r="K290" s="239">
        <v>71</v>
      </c>
      <c r="L290" s="107"/>
      <c r="M290" s="160"/>
      <c r="N290" s="160"/>
      <c r="O290" s="160"/>
      <c r="P290" s="160"/>
      <c r="Q290" s="160"/>
      <c r="R290" s="160"/>
      <c r="S290" s="160"/>
      <c r="T290" s="160"/>
      <c r="U290" s="232"/>
    </row>
    <row r="291" spans="1:21">
      <c r="A291" s="233">
        <v>43726</v>
      </c>
      <c r="B291" s="240">
        <v>1.8766898148148099</v>
      </c>
      <c r="C291" s="292">
        <v>121</v>
      </c>
      <c r="D291" s="292">
        <v>0</v>
      </c>
      <c r="E291" s="292">
        <v>119</v>
      </c>
      <c r="F291" s="292">
        <v>148</v>
      </c>
      <c r="G291" s="292">
        <v>0</v>
      </c>
      <c r="H291" s="292">
        <v>0</v>
      </c>
      <c r="I291" s="292">
        <v>53</v>
      </c>
      <c r="J291" s="292">
        <v>0</v>
      </c>
      <c r="K291" s="239">
        <v>243</v>
      </c>
      <c r="L291" s="107">
        <f t="shared" ref="L291:P291" si="96">SUM(C291:C293)</f>
        <v>121</v>
      </c>
      <c r="M291" s="160">
        <f t="shared" si="96"/>
        <v>17</v>
      </c>
      <c r="N291" s="160">
        <f t="shared" si="96"/>
        <v>344</v>
      </c>
      <c r="O291" s="160">
        <f t="shared" si="96"/>
        <v>197</v>
      </c>
      <c r="P291" s="160">
        <f t="shared" si="96"/>
        <v>22</v>
      </c>
      <c r="Q291" s="160">
        <f t="shared" ref="Q291:T291" si="97">SUM(H291:H293)</f>
        <v>35</v>
      </c>
      <c r="R291" s="160">
        <f t="shared" si="97"/>
        <v>53</v>
      </c>
      <c r="S291" s="160">
        <f t="shared" si="97"/>
        <v>324</v>
      </c>
      <c r="T291" s="160">
        <f t="shared" si="97"/>
        <v>250</v>
      </c>
      <c r="U291" s="232">
        <f t="shared" ref="U291" si="98">AVERAGE(L291:T291)</f>
        <v>151.44444444444446</v>
      </c>
    </row>
    <row r="292" spans="1:21">
      <c r="A292" s="233">
        <v>43726</v>
      </c>
      <c r="B292" s="240">
        <v>1.8905787037037001</v>
      </c>
      <c r="C292" s="292">
        <v>0</v>
      </c>
      <c r="D292" s="292">
        <v>0</v>
      </c>
      <c r="E292" s="292">
        <v>3</v>
      </c>
      <c r="F292" s="292">
        <v>40</v>
      </c>
      <c r="G292" s="292">
        <v>22</v>
      </c>
      <c r="H292" s="292">
        <v>4</v>
      </c>
      <c r="I292" s="292">
        <v>0</v>
      </c>
      <c r="J292" s="292">
        <v>318</v>
      </c>
      <c r="K292" s="239">
        <v>0</v>
      </c>
      <c r="L292" s="107"/>
      <c r="M292" s="160"/>
      <c r="N292" s="160"/>
      <c r="O292" s="160"/>
      <c r="P292" s="160"/>
      <c r="Q292" s="160"/>
      <c r="R292" s="160"/>
      <c r="S292" s="160"/>
      <c r="T292" s="160"/>
      <c r="U292" s="232">
        <f t="shared" ref="U292" si="99">STDEV(L291:T291)/SQRT(COUNT(L291:T291))</f>
        <v>43.724234035318545</v>
      </c>
    </row>
    <row r="293" spans="1:21">
      <c r="A293" s="233">
        <v>43726</v>
      </c>
      <c r="B293" s="240">
        <v>1.90446759259259</v>
      </c>
      <c r="C293" s="292">
        <v>0</v>
      </c>
      <c r="D293" s="292">
        <v>17</v>
      </c>
      <c r="E293" s="292">
        <v>222</v>
      </c>
      <c r="F293" s="292">
        <v>9</v>
      </c>
      <c r="G293" s="292">
        <v>0</v>
      </c>
      <c r="H293" s="292">
        <v>31</v>
      </c>
      <c r="I293" s="292">
        <v>0</v>
      </c>
      <c r="J293" s="292">
        <v>6</v>
      </c>
      <c r="K293" s="239">
        <v>7</v>
      </c>
      <c r="L293" s="107"/>
      <c r="M293" s="160"/>
      <c r="N293" s="160"/>
      <c r="O293" s="160"/>
      <c r="P293" s="160"/>
      <c r="Q293" s="160"/>
      <c r="R293" s="160"/>
      <c r="S293" s="160"/>
      <c r="T293" s="160"/>
      <c r="U293" s="232"/>
    </row>
    <row r="294" spans="1:21">
      <c r="A294" s="233">
        <v>43726</v>
      </c>
      <c r="B294" s="240">
        <v>1.91835648148148</v>
      </c>
      <c r="C294" s="292">
        <v>0</v>
      </c>
      <c r="D294" s="292">
        <v>0</v>
      </c>
      <c r="E294" s="292">
        <v>318</v>
      </c>
      <c r="F294" s="292">
        <v>23</v>
      </c>
      <c r="G294" s="292">
        <v>3</v>
      </c>
      <c r="H294" s="292">
        <v>8</v>
      </c>
      <c r="I294" s="292">
        <v>129</v>
      </c>
      <c r="J294" s="292">
        <v>333</v>
      </c>
      <c r="K294" s="239">
        <v>0</v>
      </c>
      <c r="L294" s="107">
        <f t="shared" ref="L294:P294" si="100">SUM(C294:C296)</f>
        <v>30</v>
      </c>
      <c r="M294" s="160">
        <f t="shared" si="100"/>
        <v>371</v>
      </c>
      <c r="N294" s="160">
        <f t="shared" si="100"/>
        <v>698</v>
      </c>
      <c r="O294" s="160">
        <f t="shared" si="100"/>
        <v>34</v>
      </c>
      <c r="P294" s="160">
        <f t="shared" si="100"/>
        <v>48</v>
      </c>
      <c r="Q294" s="160">
        <f t="shared" ref="Q294:T294" si="101">SUM(H294:H296)</f>
        <v>8</v>
      </c>
      <c r="R294" s="160">
        <f t="shared" si="101"/>
        <v>149</v>
      </c>
      <c r="S294" s="160">
        <f t="shared" si="101"/>
        <v>419</v>
      </c>
      <c r="T294" s="160">
        <f t="shared" si="101"/>
        <v>116</v>
      </c>
      <c r="U294" s="232">
        <f t="shared" ref="U294" si="102">AVERAGE(L294:T294)</f>
        <v>208.11111111111111</v>
      </c>
    </row>
    <row r="295" spans="1:21">
      <c r="A295" s="233">
        <v>43726</v>
      </c>
      <c r="B295" s="240">
        <v>1.9322453703703699</v>
      </c>
      <c r="C295" s="292">
        <v>0</v>
      </c>
      <c r="D295" s="292">
        <v>62</v>
      </c>
      <c r="E295" s="292">
        <v>253</v>
      </c>
      <c r="F295" s="292">
        <v>0</v>
      </c>
      <c r="G295" s="292">
        <v>0</v>
      </c>
      <c r="H295" s="292">
        <v>0</v>
      </c>
      <c r="I295" s="292">
        <v>0</v>
      </c>
      <c r="J295" s="292">
        <v>86</v>
      </c>
      <c r="K295" s="239">
        <v>51</v>
      </c>
      <c r="L295" s="107"/>
      <c r="M295" s="160"/>
      <c r="N295" s="160"/>
      <c r="O295" s="160"/>
      <c r="P295" s="160"/>
      <c r="Q295" s="160"/>
      <c r="R295" s="160"/>
      <c r="S295" s="160"/>
      <c r="T295" s="160"/>
      <c r="U295" s="232">
        <f t="shared" ref="U295" si="103">STDEV(L294:T294)/SQRT(COUNT(L294:T294))</f>
        <v>79.117957724955843</v>
      </c>
    </row>
    <row r="296" spans="1:21">
      <c r="A296" s="233">
        <v>43726</v>
      </c>
      <c r="B296" s="240">
        <v>1.9461342592592601</v>
      </c>
      <c r="C296" s="292">
        <v>30</v>
      </c>
      <c r="D296" s="292">
        <v>309</v>
      </c>
      <c r="E296" s="292">
        <v>127</v>
      </c>
      <c r="F296" s="292">
        <v>11</v>
      </c>
      <c r="G296" s="292">
        <v>45</v>
      </c>
      <c r="H296" s="292">
        <v>0</v>
      </c>
      <c r="I296" s="292">
        <v>20</v>
      </c>
      <c r="J296" s="292">
        <v>0</v>
      </c>
      <c r="K296" s="239">
        <v>65</v>
      </c>
      <c r="L296" s="107"/>
      <c r="M296" s="160"/>
      <c r="N296" s="160"/>
      <c r="O296" s="160"/>
      <c r="P296" s="160"/>
      <c r="Q296" s="160"/>
      <c r="R296" s="160"/>
      <c r="S296" s="160"/>
      <c r="T296" s="160"/>
      <c r="U296" s="232"/>
    </row>
    <row r="297" spans="1:21">
      <c r="A297" s="233">
        <v>43726</v>
      </c>
      <c r="B297" s="240">
        <v>1.96002314814815</v>
      </c>
      <c r="C297" s="292">
        <v>117</v>
      </c>
      <c r="D297" s="292">
        <v>0</v>
      </c>
      <c r="E297" s="292">
        <v>4</v>
      </c>
      <c r="F297" s="292">
        <v>18</v>
      </c>
      <c r="G297" s="292">
        <v>0</v>
      </c>
      <c r="H297" s="292">
        <v>10</v>
      </c>
      <c r="I297" s="292">
        <v>0</v>
      </c>
      <c r="J297" s="292">
        <v>208</v>
      </c>
      <c r="K297" s="239">
        <v>17</v>
      </c>
      <c r="L297" s="107">
        <f t="shared" ref="L297:P297" si="104">SUM(C297:C299)</f>
        <v>265</v>
      </c>
      <c r="M297" s="160">
        <f t="shared" si="104"/>
        <v>0</v>
      </c>
      <c r="N297" s="160">
        <f t="shared" si="104"/>
        <v>640</v>
      </c>
      <c r="O297" s="160">
        <f t="shared" si="104"/>
        <v>134</v>
      </c>
      <c r="P297" s="160">
        <f t="shared" si="104"/>
        <v>222</v>
      </c>
      <c r="Q297" s="160">
        <f t="shared" ref="Q297:T297" si="105">SUM(H297:H299)</f>
        <v>155</v>
      </c>
      <c r="R297" s="160">
        <f t="shared" si="105"/>
        <v>40</v>
      </c>
      <c r="S297" s="160">
        <f t="shared" si="105"/>
        <v>365</v>
      </c>
      <c r="T297" s="160">
        <f t="shared" si="105"/>
        <v>33</v>
      </c>
      <c r="U297" s="232">
        <f t="shared" ref="U297" si="106">AVERAGE(L297:T297)</f>
        <v>206</v>
      </c>
    </row>
    <row r="298" spans="1:21">
      <c r="A298" s="233">
        <v>43726</v>
      </c>
      <c r="B298" s="240">
        <v>1.97391203703703</v>
      </c>
      <c r="C298" s="292">
        <v>148</v>
      </c>
      <c r="D298" s="292">
        <v>0</v>
      </c>
      <c r="E298" s="292">
        <v>260</v>
      </c>
      <c r="F298" s="292">
        <v>86</v>
      </c>
      <c r="G298" s="292">
        <v>76</v>
      </c>
      <c r="H298" s="292">
        <v>0</v>
      </c>
      <c r="I298" s="292">
        <v>0</v>
      </c>
      <c r="J298" s="292">
        <v>146</v>
      </c>
      <c r="K298" s="239">
        <v>0</v>
      </c>
      <c r="L298" s="107"/>
      <c r="M298" s="160"/>
      <c r="N298" s="160"/>
      <c r="O298" s="160"/>
      <c r="P298" s="160"/>
      <c r="Q298" s="160"/>
      <c r="R298" s="160"/>
      <c r="S298" s="160"/>
      <c r="T298" s="160"/>
      <c r="U298" s="232">
        <f t="shared" ref="U298" si="107">STDEV(L297:T297)/SQRT(COUNT(L297:T297))</f>
        <v>67.193749709329367</v>
      </c>
    </row>
    <row r="299" spans="1:21">
      <c r="A299" s="233">
        <v>43726</v>
      </c>
      <c r="B299" s="240">
        <v>1.9878009259259199</v>
      </c>
      <c r="C299" s="292">
        <v>0</v>
      </c>
      <c r="D299" s="292">
        <v>0</v>
      </c>
      <c r="E299" s="292">
        <v>376</v>
      </c>
      <c r="F299" s="292">
        <v>30</v>
      </c>
      <c r="G299" s="292">
        <v>146</v>
      </c>
      <c r="H299" s="292">
        <v>145</v>
      </c>
      <c r="I299" s="292">
        <v>40</v>
      </c>
      <c r="J299" s="292">
        <v>11</v>
      </c>
      <c r="K299" s="239">
        <v>16</v>
      </c>
      <c r="L299" s="107"/>
      <c r="M299" s="160"/>
      <c r="N299" s="160"/>
      <c r="O299" s="160"/>
      <c r="P299" s="160"/>
      <c r="Q299" s="160"/>
      <c r="R299" s="160"/>
      <c r="S299" s="160"/>
      <c r="T299" s="160"/>
      <c r="U299" s="232"/>
    </row>
    <row r="300" spans="1:21">
      <c r="A300" s="233">
        <v>43727</v>
      </c>
      <c r="B300" s="240">
        <v>2.001689814814815</v>
      </c>
      <c r="C300" s="292">
        <v>0</v>
      </c>
      <c r="D300" s="292">
        <v>5</v>
      </c>
      <c r="E300" s="292">
        <v>89</v>
      </c>
      <c r="F300" s="292">
        <v>0</v>
      </c>
      <c r="G300" s="292">
        <v>1</v>
      </c>
      <c r="H300" s="292">
        <v>88</v>
      </c>
      <c r="I300" s="292">
        <v>260</v>
      </c>
      <c r="J300" s="292">
        <v>0</v>
      </c>
      <c r="K300" s="239">
        <v>15</v>
      </c>
      <c r="L300" s="107">
        <f t="shared" ref="L300:P300" si="108">SUM(C300:C302)</f>
        <v>2</v>
      </c>
      <c r="M300" s="160">
        <f t="shared" si="108"/>
        <v>11</v>
      </c>
      <c r="N300" s="160">
        <f t="shared" si="108"/>
        <v>366</v>
      </c>
      <c r="O300" s="160">
        <f t="shared" si="108"/>
        <v>35</v>
      </c>
      <c r="P300" s="160">
        <f t="shared" si="108"/>
        <v>1</v>
      </c>
      <c r="Q300" s="160">
        <f t="shared" ref="Q300:T300" si="109">SUM(H300:H302)</f>
        <v>88</v>
      </c>
      <c r="R300" s="160">
        <f t="shared" si="109"/>
        <v>260</v>
      </c>
      <c r="S300" s="160">
        <f t="shared" si="109"/>
        <v>246</v>
      </c>
      <c r="T300" s="160">
        <f t="shared" si="109"/>
        <v>15</v>
      </c>
      <c r="U300" s="232">
        <f t="shared" ref="U300" si="110">AVERAGE(L300:T300)</f>
        <v>113.77777777777777</v>
      </c>
    </row>
    <row r="301" spans="1:21">
      <c r="A301" s="233">
        <v>43727</v>
      </c>
      <c r="B301" s="240">
        <v>2.0155787037036998</v>
      </c>
      <c r="C301" s="292">
        <v>0</v>
      </c>
      <c r="D301" s="292">
        <v>6</v>
      </c>
      <c r="E301" s="292">
        <v>0</v>
      </c>
      <c r="F301" s="292">
        <v>0</v>
      </c>
      <c r="G301" s="292">
        <v>0</v>
      </c>
      <c r="H301" s="292">
        <v>0</v>
      </c>
      <c r="I301" s="292">
        <v>0</v>
      </c>
      <c r="J301" s="292">
        <v>0</v>
      </c>
      <c r="K301" s="239">
        <v>0</v>
      </c>
      <c r="L301" s="107"/>
      <c r="M301" s="160"/>
      <c r="N301" s="160"/>
      <c r="O301" s="160"/>
      <c r="P301" s="160"/>
      <c r="Q301" s="160"/>
      <c r="R301" s="160"/>
      <c r="S301" s="160"/>
      <c r="T301" s="160"/>
      <c r="U301" s="232">
        <f t="shared" ref="U301" si="111">STDEV(L300:T300)/SQRT(COUNT(L300:T300))</f>
        <v>46.380604716057341</v>
      </c>
    </row>
    <row r="302" spans="1:21">
      <c r="A302" s="233">
        <v>43727</v>
      </c>
      <c r="B302" s="240">
        <v>2.02946759259259</v>
      </c>
      <c r="C302" s="292">
        <v>2</v>
      </c>
      <c r="D302" s="292">
        <v>0</v>
      </c>
      <c r="E302" s="292">
        <v>277</v>
      </c>
      <c r="F302" s="292">
        <v>35</v>
      </c>
      <c r="G302" s="292">
        <v>0</v>
      </c>
      <c r="H302" s="292">
        <v>0</v>
      </c>
      <c r="I302" s="292">
        <v>0</v>
      </c>
      <c r="J302" s="292">
        <v>246</v>
      </c>
      <c r="K302" s="239">
        <v>0</v>
      </c>
      <c r="L302" s="107"/>
      <c r="M302" s="160"/>
      <c r="N302" s="160"/>
      <c r="O302" s="160"/>
      <c r="P302" s="160"/>
      <c r="Q302" s="160"/>
      <c r="R302" s="160"/>
      <c r="S302" s="160"/>
      <c r="T302" s="160"/>
      <c r="U302" s="232"/>
    </row>
    <row r="303" spans="1:21">
      <c r="A303" s="233">
        <v>43727</v>
      </c>
      <c r="B303" s="240">
        <v>2.0433564814814802</v>
      </c>
      <c r="C303" s="292">
        <v>0</v>
      </c>
      <c r="D303" s="292">
        <v>0</v>
      </c>
      <c r="E303" s="292">
        <v>189</v>
      </c>
      <c r="F303" s="292">
        <v>10</v>
      </c>
      <c r="G303" s="292">
        <v>0</v>
      </c>
      <c r="H303" s="292">
        <v>0</v>
      </c>
      <c r="I303" s="292">
        <v>0</v>
      </c>
      <c r="J303" s="292">
        <v>304</v>
      </c>
      <c r="K303" s="239">
        <v>44</v>
      </c>
      <c r="L303" s="107">
        <f t="shared" ref="L303:P303" si="112">SUM(C303:C305)</f>
        <v>73</v>
      </c>
      <c r="M303" s="160">
        <f t="shared" si="112"/>
        <v>93</v>
      </c>
      <c r="N303" s="160">
        <f t="shared" si="112"/>
        <v>1161</v>
      </c>
      <c r="O303" s="160">
        <f t="shared" si="112"/>
        <v>133</v>
      </c>
      <c r="P303" s="160">
        <f t="shared" si="112"/>
        <v>25</v>
      </c>
      <c r="Q303" s="160">
        <f t="shared" ref="Q303:T303" si="113">SUM(H303:H305)</f>
        <v>25</v>
      </c>
      <c r="R303" s="160">
        <f t="shared" si="113"/>
        <v>0</v>
      </c>
      <c r="S303" s="160">
        <f t="shared" si="113"/>
        <v>835</v>
      </c>
      <c r="T303" s="160">
        <f t="shared" si="113"/>
        <v>76</v>
      </c>
      <c r="U303" s="232">
        <f t="shared" ref="U303" si="114">AVERAGE(L303:T303)</f>
        <v>269</v>
      </c>
    </row>
    <row r="304" spans="1:21">
      <c r="A304" s="233">
        <v>43727</v>
      </c>
      <c r="B304" s="240">
        <v>2.0572453703703699</v>
      </c>
      <c r="C304" s="292">
        <v>2</v>
      </c>
      <c r="D304" s="292">
        <v>76</v>
      </c>
      <c r="E304" s="292">
        <v>366</v>
      </c>
      <c r="F304" s="292">
        <v>40</v>
      </c>
      <c r="G304" s="292">
        <v>2</v>
      </c>
      <c r="H304" s="292">
        <v>0</v>
      </c>
      <c r="I304" s="292">
        <v>0</v>
      </c>
      <c r="J304" s="292">
        <v>143</v>
      </c>
      <c r="K304" s="239">
        <v>32</v>
      </c>
      <c r="L304" s="107"/>
      <c r="M304" s="160"/>
      <c r="N304" s="160"/>
      <c r="O304" s="160"/>
      <c r="P304" s="160"/>
      <c r="Q304" s="160"/>
      <c r="R304" s="160"/>
      <c r="S304" s="160"/>
      <c r="T304" s="160"/>
      <c r="U304" s="232">
        <f t="shared" ref="U304" si="115">STDEV(L303:T303)/SQRT(COUNT(L303:T303))</f>
        <v>141.05702156692993</v>
      </c>
    </row>
    <row r="305" spans="1:21">
      <c r="A305" s="233">
        <v>43727</v>
      </c>
      <c r="B305" s="240">
        <v>2.0711342592592601</v>
      </c>
      <c r="C305" s="292">
        <v>71</v>
      </c>
      <c r="D305" s="292">
        <v>17</v>
      </c>
      <c r="E305" s="292">
        <v>606</v>
      </c>
      <c r="F305" s="292">
        <v>83</v>
      </c>
      <c r="G305" s="292">
        <v>23</v>
      </c>
      <c r="H305" s="292">
        <v>25</v>
      </c>
      <c r="I305" s="292">
        <v>0</v>
      </c>
      <c r="J305" s="292">
        <v>388</v>
      </c>
      <c r="K305" s="239">
        <v>0</v>
      </c>
      <c r="L305" s="107"/>
      <c r="M305" s="160"/>
      <c r="N305" s="160"/>
      <c r="O305" s="160"/>
      <c r="P305" s="160"/>
      <c r="Q305" s="160"/>
      <c r="R305" s="160"/>
      <c r="S305" s="160"/>
      <c r="T305" s="160"/>
      <c r="U305" s="232"/>
    </row>
    <row r="306" spans="1:21">
      <c r="A306" s="233">
        <v>43727</v>
      </c>
      <c r="B306" s="240">
        <v>2.0850231481481498</v>
      </c>
      <c r="C306" s="292">
        <v>0</v>
      </c>
      <c r="D306" s="292">
        <v>0</v>
      </c>
      <c r="E306" s="292">
        <v>259</v>
      </c>
      <c r="F306" s="292">
        <v>0</v>
      </c>
      <c r="G306" s="292">
        <v>50</v>
      </c>
      <c r="H306" s="292">
        <v>48</v>
      </c>
      <c r="I306" s="292">
        <v>0</v>
      </c>
      <c r="J306" s="292">
        <v>296</v>
      </c>
      <c r="K306" s="239">
        <v>0</v>
      </c>
      <c r="L306" s="107">
        <f t="shared" ref="L306:P306" si="116">SUM(C306:C308)</f>
        <v>58</v>
      </c>
      <c r="M306" s="160">
        <f t="shared" si="116"/>
        <v>15</v>
      </c>
      <c r="N306" s="160">
        <f t="shared" si="116"/>
        <v>638</v>
      </c>
      <c r="O306" s="160">
        <f t="shared" si="116"/>
        <v>0</v>
      </c>
      <c r="P306" s="160">
        <f t="shared" si="116"/>
        <v>50</v>
      </c>
      <c r="Q306" s="160">
        <f t="shared" ref="Q306:T306" si="117">SUM(H306:H308)</f>
        <v>119</v>
      </c>
      <c r="R306" s="160">
        <f t="shared" si="117"/>
        <v>117</v>
      </c>
      <c r="S306" s="160">
        <f t="shared" si="117"/>
        <v>540</v>
      </c>
      <c r="T306" s="160">
        <f t="shared" si="117"/>
        <v>9</v>
      </c>
      <c r="U306" s="232">
        <f t="shared" ref="U306" si="118">AVERAGE(L306:T306)</f>
        <v>171.77777777777777</v>
      </c>
    </row>
    <row r="307" spans="1:21">
      <c r="A307" s="233">
        <v>43727</v>
      </c>
      <c r="B307" s="240">
        <v>2.0989120370370302</v>
      </c>
      <c r="C307" s="292">
        <v>0</v>
      </c>
      <c r="D307" s="292">
        <v>0</v>
      </c>
      <c r="E307" s="292">
        <v>302</v>
      </c>
      <c r="F307" s="292">
        <v>0</v>
      </c>
      <c r="G307" s="292">
        <v>0</v>
      </c>
      <c r="H307" s="292">
        <v>71</v>
      </c>
      <c r="I307" s="292">
        <v>8</v>
      </c>
      <c r="J307" s="292">
        <v>244</v>
      </c>
      <c r="K307" s="239">
        <v>9</v>
      </c>
      <c r="L307" s="107"/>
      <c r="M307" s="160"/>
      <c r="N307" s="160"/>
      <c r="O307" s="160"/>
      <c r="P307" s="160"/>
      <c r="Q307" s="160"/>
      <c r="R307" s="160"/>
      <c r="S307" s="160"/>
      <c r="T307" s="160"/>
      <c r="U307" s="232">
        <f t="shared" ref="U307" si="119">STDEV(L306:T306)/SQRT(COUNT(L306:T306))</f>
        <v>80.544635275137594</v>
      </c>
    </row>
    <row r="308" spans="1:21">
      <c r="A308" s="233">
        <v>43727</v>
      </c>
      <c r="B308" s="240">
        <v>2.1128009259259199</v>
      </c>
      <c r="C308" s="292">
        <v>58</v>
      </c>
      <c r="D308" s="292">
        <v>15</v>
      </c>
      <c r="E308" s="292">
        <v>77</v>
      </c>
      <c r="F308" s="292">
        <v>0</v>
      </c>
      <c r="G308" s="292">
        <v>0</v>
      </c>
      <c r="H308" s="292">
        <v>0</v>
      </c>
      <c r="I308" s="292">
        <v>109</v>
      </c>
      <c r="J308" s="292">
        <v>0</v>
      </c>
      <c r="K308" s="239">
        <v>0</v>
      </c>
      <c r="L308" s="107"/>
      <c r="M308" s="160"/>
      <c r="N308" s="160"/>
      <c r="O308" s="160"/>
      <c r="P308" s="160"/>
      <c r="Q308" s="160"/>
      <c r="R308" s="160"/>
      <c r="S308" s="160"/>
      <c r="T308" s="160"/>
      <c r="U308" s="232"/>
    </row>
    <row r="309" spans="1:21">
      <c r="A309" s="233">
        <v>43727</v>
      </c>
      <c r="B309" s="240">
        <v>2.1266898148148101</v>
      </c>
      <c r="C309" s="292">
        <v>51</v>
      </c>
      <c r="D309" s="292">
        <v>0</v>
      </c>
      <c r="E309" s="292">
        <v>432</v>
      </c>
      <c r="F309" s="292">
        <v>0</v>
      </c>
      <c r="G309" s="292">
        <v>0</v>
      </c>
      <c r="H309" s="292">
        <v>0</v>
      </c>
      <c r="I309" s="292">
        <v>0</v>
      </c>
      <c r="J309" s="292">
        <v>0</v>
      </c>
      <c r="K309" s="239">
        <v>19</v>
      </c>
      <c r="L309" s="107">
        <f t="shared" ref="L309:P309" si="120">SUM(C309:C311)</f>
        <v>163</v>
      </c>
      <c r="M309" s="160">
        <f t="shared" si="120"/>
        <v>0</v>
      </c>
      <c r="N309" s="160">
        <f t="shared" si="120"/>
        <v>1283</v>
      </c>
      <c r="O309" s="160">
        <f t="shared" si="120"/>
        <v>116</v>
      </c>
      <c r="P309" s="160">
        <f t="shared" si="120"/>
        <v>64</v>
      </c>
      <c r="Q309" s="160">
        <f t="shared" ref="Q309:T309" si="121">SUM(H309:H311)</f>
        <v>51</v>
      </c>
      <c r="R309" s="160">
        <f t="shared" si="121"/>
        <v>0</v>
      </c>
      <c r="S309" s="160">
        <f t="shared" si="121"/>
        <v>568</v>
      </c>
      <c r="T309" s="160">
        <f t="shared" si="121"/>
        <v>83</v>
      </c>
      <c r="U309" s="232">
        <f t="shared" ref="U309" si="122">AVERAGE(L309:T309)</f>
        <v>258.66666666666669</v>
      </c>
    </row>
    <row r="310" spans="1:21">
      <c r="A310" s="233">
        <v>43727</v>
      </c>
      <c r="B310" s="240">
        <v>2.1405787037036998</v>
      </c>
      <c r="C310" s="292">
        <v>112</v>
      </c>
      <c r="D310" s="292">
        <v>0</v>
      </c>
      <c r="E310" s="292">
        <v>616</v>
      </c>
      <c r="F310" s="292">
        <v>7</v>
      </c>
      <c r="G310" s="292">
        <v>42</v>
      </c>
      <c r="H310" s="292">
        <v>0</v>
      </c>
      <c r="I310" s="292">
        <v>0</v>
      </c>
      <c r="J310" s="292">
        <v>2</v>
      </c>
      <c r="K310" s="239">
        <v>0</v>
      </c>
      <c r="L310" s="107"/>
      <c r="M310" s="160"/>
      <c r="N310" s="160"/>
      <c r="O310" s="160"/>
      <c r="P310" s="160"/>
      <c r="Q310" s="160"/>
      <c r="R310" s="160"/>
      <c r="S310" s="160"/>
      <c r="T310" s="160"/>
      <c r="U310" s="232">
        <f t="shared" ref="U310" si="123">STDEV(L309:T309)/SQRT(COUNT(L309:T309))</f>
        <v>140.44314784914846</v>
      </c>
    </row>
    <row r="311" spans="1:21">
      <c r="A311" s="233">
        <v>43727</v>
      </c>
      <c r="B311" s="240">
        <v>2.15446759259259</v>
      </c>
      <c r="C311" s="292">
        <v>0</v>
      </c>
      <c r="D311" s="292">
        <v>0</v>
      </c>
      <c r="E311" s="292">
        <v>235</v>
      </c>
      <c r="F311" s="292">
        <v>109</v>
      </c>
      <c r="G311" s="292">
        <v>22</v>
      </c>
      <c r="H311" s="292">
        <v>51</v>
      </c>
      <c r="I311" s="292">
        <v>0</v>
      </c>
      <c r="J311" s="292">
        <v>566</v>
      </c>
      <c r="K311" s="239">
        <v>64</v>
      </c>
      <c r="L311" s="107"/>
      <c r="M311" s="160"/>
      <c r="N311" s="160"/>
      <c r="O311" s="160"/>
      <c r="P311" s="160"/>
      <c r="Q311" s="160"/>
      <c r="R311" s="160"/>
      <c r="S311" s="160"/>
      <c r="T311" s="160"/>
      <c r="U311" s="232"/>
    </row>
    <row r="312" spans="1:21">
      <c r="A312" s="233">
        <v>43727</v>
      </c>
      <c r="B312" s="240">
        <v>2.1683564814814802</v>
      </c>
      <c r="C312" s="292">
        <v>0</v>
      </c>
      <c r="D312" s="292">
        <v>7</v>
      </c>
      <c r="E312" s="292">
        <v>185</v>
      </c>
      <c r="F312" s="292">
        <v>15</v>
      </c>
      <c r="G312" s="292">
        <v>0</v>
      </c>
      <c r="H312" s="292">
        <v>85</v>
      </c>
      <c r="I312" s="292">
        <v>55</v>
      </c>
      <c r="J312" s="292">
        <v>130</v>
      </c>
      <c r="K312" s="239">
        <v>260</v>
      </c>
      <c r="L312" s="107">
        <f t="shared" ref="L312:P312" si="124">SUM(C312:C314)</f>
        <v>0</v>
      </c>
      <c r="M312" s="160">
        <f t="shared" si="124"/>
        <v>21</v>
      </c>
      <c r="N312" s="160">
        <f t="shared" si="124"/>
        <v>760</v>
      </c>
      <c r="O312" s="160">
        <f t="shared" si="124"/>
        <v>15</v>
      </c>
      <c r="P312" s="160">
        <f t="shared" si="124"/>
        <v>0</v>
      </c>
      <c r="Q312" s="160">
        <f t="shared" ref="Q312:T312" si="125">SUM(H312:H314)</f>
        <v>113</v>
      </c>
      <c r="R312" s="160">
        <f t="shared" si="125"/>
        <v>108</v>
      </c>
      <c r="S312" s="160">
        <f t="shared" si="125"/>
        <v>477</v>
      </c>
      <c r="T312" s="160">
        <f t="shared" si="125"/>
        <v>260</v>
      </c>
      <c r="U312" s="232">
        <f t="shared" ref="U312" si="126">AVERAGE(L312:T312)</f>
        <v>194.88888888888889</v>
      </c>
    </row>
    <row r="313" spans="1:21">
      <c r="A313" s="233">
        <v>43727</v>
      </c>
      <c r="B313" s="240">
        <v>2.1822453703703699</v>
      </c>
      <c r="C313" s="292">
        <v>0</v>
      </c>
      <c r="D313" s="292">
        <v>14</v>
      </c>
      <c r="E313" s="292">
        <v>39</v>
      </c>
      <c r="F313" s="292">
        <v>0</v>
      </c>
      <c r="G313" s="292">
        <v>0</v>
      </c>
      <c r="H313" s="292">
        <v>28</v>
      </c>
      <c r="I313" s="292">
        <v>0</v>
      </c>
      <c r="J313" s="292">
        <v>0</v>
      </c>
      <c r="K313" s="239">
        <v>0</v>
      </c>
      <c r="L313" s="107"/>
      <c r="M313" s="160"/>
      <c r="N313" s="160"/>
      <c r="O313" s="160"/>
      <c r="P313" s="160"/>
      <c r="Q313" s="160"/>
      <c r="R313" s="160"/>
      <c r="S313" s="160"/>
      <c r="T313" s="160"/>
      <c r="U313" s="232">
        <f t="shared" ref="U313" si="127">STDEV(L312:T312)/SQRT(COUNT(L312:T312))</f>
        <v>87.875613550006719</v>
      </c>
    </row>
    <row r="314" spans="1:21">
      <c r="A314" s="233">
        <v>43727</v>
      </c>
      <c r="B314" s="240">
        <v>2.1961342592592601</v>
      </c>
      <c r="C314" s="292">
        <v>0</v>
      </c>
      <c r="D314" s="292">
        <v>0</v>
      </c>
      <c r="E314" s="292">
        <v>536</v>
      </c>
      <c r="F314" s="292">
        <v>0</v>
      </c>
      <c r="G314" s="292">
        <v>0</v>
      </c>
      <c r="H314" s="292">
        <v>0</v>
      </c>
      <c r="I314" s="292">
        <v>53</v>
      </c>
      <c r="J314" s="292">
        <v>347</v>
      </c>
      <c r="K314" s="239">
        <v>0</v>
      </c>
      <c r="L314" s="107"/>
      <c r="M314" s="160"/>
      <c r="N314" s="160"/>
      <c r="O314" s="160"/>
      <c r="P314" s="160"/>
      <c r="Q314" s="160"/>
      <c r="R314" s="160"/>
      <c r="S314" s="160"/>
      <c r="T314" s="160"/>
      <c r="U314" s="232"/>
    </row>
    <row r="315" spans="1:21">
      <c r="A315" s="233">
        <v>43727</v>
      </c>
      <c r="B315" s="240">
        <v>2.21002314814814</v>
      </c>
      <c r="C315" s="292">
        <v>22</v>
      </c>
      <c r="D315" s="292">
        <v>27</v>
      </c>
      <c r="E315" s="292">
        <v>424</v>
      </c>
      <c r="F315" s="292">
        <v>18</v>
      </c>
      <c r="G315" s="292">
        <v>0</v>
      </c>
      <c r="H315" s="292">
        <v>0</v>
      </c>
      <c r="I315" s="292">
        <v>30</v>
      </c>
      <c r="J315" s="292">
        <v>60</v>
      </c>
      <c r="K315" s="239">
        <v>118</v>
      </c>
      <c r="L315" s="107">
        <f t="shared" ref="L315:P315" si="128">SUM(C315:C317)</f>
        <v>330</v>
      </c>
      <c r="M315" s="160">
        <f t="shared" si="128"/>
        <v>178</v>
      </c>
      <c r="N315" s="160">
        <f t="shared" si="128"/>
        <v>1362</v>
      </c>
      <c r="O315" s="160">
        <f t="shared" si="128"/>
        <v>105</v>
      </c>
      <c r="P315" s="160">
        <f t="shared" si="128"/>
        <v>117</v>
      </c>
      <c r="Q315" s="160">
        <f t="shared" ref="Q315:T315" si="129">SUM(H315:H317)</f>
        <v>21</v>
      </c>
      <c r="R315" s="160">
        <f t="shared" si="129"/>
        <v>52</v>
      </c>
      <c r="S315" s="160">
        <f t="shared" si="129"/>
        <v>513</v>
      </c>
      <c r="T315" s="160">
        <f t="shared" si="129"/>
        <v>214</v>
      </c>
      <c r="U315" s="232">
        <f t="shared" ref="U315" si="130">AVERAGE(L315:T315)</f>
        <v>321.33333333333331</v>
      </c>
    </row>
    <row r="316" spans="1:21">
      <c r="A316" s="233">
        <v>43727</v>
      </c>
      <c r="B316" s="240">
        <v>2.2239120370370302</v>
      </c>
      <c r="C316" s="292">
        <v>170</v>
      </c>
      <c r="D316" s="292">
        <v>151</v>
      </c>
      <c r="E316" s="292">
        <v>662</v>
      </c>
      <c r="F316" s="292">
        <v>87</v>
      </c>
      <c r="G316" s="292">
        <v>117</v>
      </c>
      <c r="H316" s="292">
        <v>0</v>
      </c>
      <c r="I316" s="292">
        <v>22</v>
      </c>
      <c r="J316" s="292">
        <v>351</v>
      </c>
      <c r="K316" s="239">
        <v>86</v>
      </c>
      <c r="L316" s="107"/>
      <c r="M316" s="160"/>
      <c r="N316" s="160"/>
      <c r="O316" s="160"/>
      <c r="P316" s="160"/>
      <c r="Q316" s="160"/>
      <c r="R316" s="160"/>
      <c r="S316" s="160"/>
      <c r="T316" s="160"/>
      <c r="U316" s="232">
        <f t="shared" ref="U316" si="131">STDEV(L315:T315)/SQRT(COUNT(L315:T315))</f>
        <v>139.60042183954093</v>
      </c>
    </row>
    <row r="317" spans="1:21">
      <c r="A317" s="233">
        <v>43727</v>
      </c>
      <c r="B317" s="240">
        <v>2.2378009259259199</v>
      </c>
      <c r="C317" s="292">
        <v>138</v>
      </c>
      <c r="D317" s="292">
        <v>0</v>
      </c>
      <c r="E317" s="292">
        <v>276</v>
      </c>
      <c r="F317" s="292">
        <v>0</v>
      </c>
      <c r="G317" s="292">
        <v>0</v>
      </c>
      <c r="H317" s="292">
        <v>21</v>
      </c>
      <c r="I317" s="292">
        <v>0</v>
      </c>
      <c r="J317" s="292">
        <v>102</v>
      </c>
      <c r="K317" s="239">
        <v>10</v>
      </c>
      <c r="L317" s="107"/>
      <c r="M317" s="160"/>
      <c r="N317" s="160"/>
      <c r="O317" s="160"/>
      <c r="P317" s="160"/>
      <c r="Q317" s="160"/>
      <c r="R317" s="160"/>
      <c r="S317" s="160"/>
      <c r="T317" s="160"/>
      <c r="U317" s="232"/>
    </row>
    <row r="318" spans="1:21">
      <c r="A318" s="223">
        <v>43727</v>
      </c>
      <c r="B318" s="235">
        <v>2.2516898148148101</v>
      </c>
      <c r="C318" s="292">
        <v>0</v>
      </c>
      <c r="D318" s="292">
        <v>0</v>
      </c>
      <c r="E318" s="292">
        <v>202</v>
      </c>
      <c r="F318" s="292">
        <v>0</v>
      </c>
      <c r="G318" s="292">
        <v>0</v>
      </c>
      <c r="H318" s="292">
        <v>0</v>
      </c>
      <c r="I318" s="292">
        <v>0</v>
      </c>
      <c r="J318" s="292">
        <v>0</v>
      </c>
      <c r="K318" s="239">
        <v>9</v>
      </c>
      <c r="L318" s="107">
        <f t="shared" ref="L318:P318" si="132">SUM(C318:C320)</f>
        <v>0</v>
      </c>
      <c r="M318" s="160">
        <f t="shared" si="132"/>
        <v>0</v>
      </c>
      <c r="N318" s="160">
        <f t="shared" si="132"/>
        <v>1116</v>
      </c>
      <c r="O318" s="160">
        <f t="shared" si="132"/>
        <v>21</v>
      </c>
      <c r="P318" s="160">
        <f t="shared" si="132"/>
        <v>50</v>
      </c>
      <c r="Q318" s="160">
        <f t="shared" ref="Q318:T318" si="133">SUM(H318:H320)</f>
        <v>0</v>
      </c>
      <c r="R318" s="160">
        <f t="shared" si="133"/>
        <v>0</v>
      </c>
      <c r="S318" s="160">
        <f t="shared" si="133"/>
        <v>25</v>
      </c>
      <c r="T318" s="160">
        <f t="shared" si="133"/>
        <v>117</v>
      </c>
      <c r="U318" s="232">
        <f t="shared" ref="U318" si="134">AVERAGE(L318:T318)</f>
        <v>147.66666666666666</v>
      </c>
    </row>
    <row r="319" spans="1:21">
      <c r="A319" s="223">
        <v>43727</v>
      </c>
      <c r="B319" s="235">
        <v>2.2655787037036998</v>
      </c>
      <c r="C319" s="292">
        <v>0</v>
      </c>
      <c r="D319" s="292">
        <v>0</v>
      </c>
      <c r="E319" s="292">
        <v>425</v>
      </c>
      <c r="F319" s="292">
        <v>21</v>
      </c>
      <c r="G319" s="292">
        <v>50</v>
      </c>
      <c r="H319" s="292">
        <v>0</v>
      </c>
      <c r="I319" s="292">
        <v>0</v>
      </c>
      <c r="J319" s="292">
        <v>25</v>
      </c>
      <c r="K319" s="239">
        <v>7</v>
      </c>
      <c r="L319" s="107"/>
      <c r="M319" s="160"/>
      <c r="N319" s="160"/>
      <c r="O319" s="160"/>
      <c r="P319" s="160"/>
      <c r="Q319" s="160"/>
      <c r="R319" s="160"/>
      <c r="S319" s="160"/>
      <c r="T319" s="160"/>
      <c r="U319" s="232">
        <f t="shared" ref="U319" si="135">STDEV(L318:T318)/SQRT(COUNT(L318:T318))</f>
        <v>121.70444618920963</v>
      </c>
    </row>
    <row r="320" spans="1:21">
      <c r="A320" s="223">
        <v>43727</v>
      </c>
      <c r="B320" s="235">
        <v>2.27946759259259</v>
      </c>
      <c r="C320" s="292">
        <v>0</v>
      </c>
      <c r="D320" s="292">
        <v>0</v>
      </c>
      <c r="E320" s="292">
        <v>489</v>
      </c>
      <c r="F320" s="292">
        <v>0</v>
      </c>
      <c r="G320" s="292">
        <v>0</v>
      </c>
      <c r="H320" s="292">
        <v>0</v>
      </c>
      <c r="I320" s="292">
        <v>0</v>
      </c>
      <c r="J320" s="292">
        <v>0</v>
      </c>
      <c r="K320" s="239">
        <v>101</v>
      </c>
      <c r="L320" s="107"/>
      <c r="M320" s="160"/>
      <c r="N320" s="160"/>
      <c r="O320" s="160"/>
      <c r="P320" s="160"/>
      <c r="Q320" s="160"/>
      <c r="R320" s="160"/>
      <c r="S320" s="160"/>
      <c r="T320" s="160"/>
      <c r="U320" s="232"/>
    </row>
    <row r="321" spans="1:21">
      <c r="A321" s="223">
        <v>43727</v>
      </c>
      <c r="B321" s="235">
        <v>2.2933564814814802</v>
      </c>
      <c r="C321" s="292">
        <v>0</v>
      </c>
      <c r="D321" s="292">
        <v>0</v>
      </c>
      <c r="E321" s="292">
        <v>2</v>
      </c>
      <c r="F321" s="292">
        <v>0</v>
      </c>
      <c r="G321" s="292">
        <v>0</v>
      </c>
      <c r="H321" s="292">
        <v>12</v>
      </c>
      <c r="I321" s="292">
        <v>0</v>
      </c>
      <c r="J321" s="292">
        <v>0</v>
      </c>
      <c r="K321" s="239">
        <v>7</v>
      </c>
      <c r="L321" s="107">
        <f t="shared" ref="L321:P321" si="136">SUM(C321:C323)</f>
        <v>52</v>
      </c>
      <c r="M321" s="160">
        <f t="shared" si="136"/>
        <v>2</v>
      </c>
      <c r="N321" s="160">
        <f t="shared" si="136"/>
        <v>532</v>
      </c>
      <c r="O321" s="160">
        <f t="shared" si="136"/>
        <v>0</v>
      </c>
      <c r="P321" s="160">
        <f t="shared" si="136"/>
        <v>123</v>
      </c>
      <c r="Q321" s="160">
        <f t="shared" ref="Q321:T321" si="137">SUM(H321:H323)</f>
        <v>103</v>
      </c>
      <c r="R321" s="160">
        <f t="shared" si="137"/>
        <v>0</v>
      </c>
      <c r="S321" s="160">
        <f t="shared" si="137"/>
        <v>1047</v>
      </c>
      <c r="T321" s="160">
        <f t="shared" si="137"/>
        <v>7</v>
      </c>
      <c r="U321" s="232">
        <f t="shared" ref="U321" si="138">AVERAGE(L321:T321)</f>
        <v>207.33333333333334</v>
      </c>
    </row>
    <row r="322" spans="1:21">
      <c r="A322" s="223">
        <v>43727</v>
      </c>
      <c r="B322" s="235">
        <v>2.3072453703703699</v>
      </c>
      <c r="C322" s="292">
        <v>0</v>
      </c>
      <c r="D322" s="292">
        <v>2</v>
      </c>
      <c r="E322" s="292">
        <v>510</v>
      </c>
      <c r="F322" s="292">
        <v>0</v>
      </c>
      <c r="G322" s="292">
        <v>123</v>
      </c>
      <c r="H322" s="292">
        <v>91</v>
      </c>
      <c r="I322" s="292">
        <v>0</v>
      </c>
      <c r="J322" s="292">
        <v>450</v>
      </c>
      <c r="K322" s="239">
        <v>0</v>
      </c>
      <c r="L322" s="107"/>
      <c r="M322" s="160"/>
      <c r="N322" s="160"/>
      <c r="O322" s="160"/>
      <c r="P322" s="160"/>
      <c r="Q322" s="160"/>
      <c r="R322" s="160"/>
      <c r="S322" s="160"/>
      <c r="T322" s="160"/>
      <c r="U322" s="232">
        <f t="shared" ref="U322" si="139">STDEV(L321:T321)/SQRT(COUNT(L321:T321))</f>
        <v>119.07304014296808</v>
      </c>
    </row>
    <row r="323" spans="1:21">
      <c r="A323" s="223">
        <v>43727</v>
      </c>
      <c r="B323" s="235">
        <v>2.3211342592592601</v>
      </c>
      <c r="C323" s="292">
        <v>52</v>
      </c>
      <c r="D323" s="292">
        <v>0</v>
      </c>
      <c r="E323" s="292">
        <v>20</v>
      </c>
      <c r="F323" s="292">
        <v>0</v>
      </c>
      <c r="G323" s="292">
        <v>0</v>
      </c>
      <c r="H323" s="292">
        <v>0</v>
      </c>
      <c r="I323" s="292">
        <v>0</v>
      </c>
      <c r="J323" s="292">
        <v>597</v>
      </c>
      <c r="K323" s="239">
        <v>0</v>
      </c>
      <c r="L323" s="107"/>
      <c r="M323" s="160"/>
      <c r="N323" s="160"/>
      <c r="O323" s="160"/>
      <c r="P323" s="160"/>
      <c r="Q323" s="160"/>
      <c r="R323" s="160"/>
      <c r="S323" s="160"/>
      <c r="T323" s="160"/>
      <c r="U323" s="232"/>
    </row>
    <row r="324" spans="1:21">
      <c r="A324" s="223">
        <v>43727</v>
      </c>
      <c r="B324" s="235">
        <v>2.33502314814814</v>
      </c>
      <c r="C324" s="292">
        <v>25</v>
      </c>
      <c r="D324" s="292">
        <v>7</v>
      </c>
      <c r="E324" s="292">
        <v>61</v>
      </c>
      <c r="F324" s="292">
        <v>0</v>
      </c>
      <c r="G324" s="292">
        <v>0</v>
      </c>
      <c r="H324" s="292">
        <v>0</v>
      </c>
      <c r="I324" s="292">
        <v>0</v>
      </c>
      <c r="J324" s="292">
        <v>5</v>
      </c>
      <c r="K324" s="239">
        <v>0</v>
      </c>
      <c r="L324" s="107">
        <f t="shared" ref="L324:P324" si="140">SUM(C324:C326)</f>
        <v>25</v>
      </c>
      <c r="M324" s="160">
        <f t="shared" si="140"/>
        <v>7</v>
      </c>
      <c r="N324" s="160">
        <f t="shared" si="140"/>
        <v>331</v>
      </c>
      <c r="O324" s="160">
        <f t="shared" si="140"/>
        <v>0</v>
      </c>
      <c r="P324" s="160">
        <f t="shared" si="140"/>
        <v>0</v>
      </c>
      <c r="Q324" s="160">
        <f t="shared" ref="Q324:T324" si="141">SUM(H324:H326)</f>
        <v>1</v>
      </c>
      <c r="R324" s="160">
        <f t="shared" si="141"/>
        <v>0</v>
      </c>
      <c r="S324" s="160">
        <f t="shared" si="141"/>
        <v>400</v>
      </c>
      <c r="T324" s="160">
        <f t="shared" si="141"/>
        <v>184</v>
      </c>
      <c r="U324" s="232">
        <f t="shared" ref="U324" si="142">AVERAGE(L324:T324)</f>
        <v>105.33333333333333</v>
      </c>
    </row>
    <row r="325" spans="1:21">
      <c r="A325" s="223">
        <v>43727</v>
      </c>
      <c r="B325" s="235">
        <v>2.3489120370370302</v>
      </c>
      <c r="C325" s="292">
        <v>0</v>
      </c>
      <c r="D325" s="292">
        <v>0</v>
      </c>
      <c r="E325" s="292">
        <v>236</v>
      </c>
      <c r="F325" s="292">
        <v>0</v>
      </c>
      <c r="G325" s="292">
        <v>0</v>
      </c>
      <c r="H325" s="292">
        <v>0</v>
      </c>
      <c r="I325" s="292">
        <v>0</v>
      </c>
      <c r="J325" s="292">
        <v>0</v>
      </c>
      <c r="K325" s="239">
        <v>0</v>
      </c>
      <c r="L325" s="107"/>
      <c r="M325" s="160"/>
      <c r="N325" s="160"/>
      <c r="O325" s="160"/>
      <c r="P325" s="160"/>
      <c r="Q325" s="160"/>
      <c r="R325" s="160"/>
      <c r="S325" s="160"/>
      <c r="T325" s="160"/>
      <c r="U325" s="232">
        <f t="shared" ref="U325" si="143">STDEV(L324:T324)/SQRT(COUNT(L324:T324))</f>
        <v>53.259845203596967</v>
      </c>
    </row>
    <row r="326" spans="1:21">
      <c r="A326" s="223">
        <v>43727</v>
      </c>
      <c r="B326" s="235">
        <v>2.3628009259259199</v>
      </c>
      <c r="C326" s="292">
        <v>0</v>
      </c>
      <c r="D326" s="292">
        <v>0</v>
      </c>
      <c r="E326" s="292">
        <v>34</v>
      </c>
      <c r="F326" s="292">
        <v>0</v>
      </c>
      <c r="G326" s="292">
        <v>0</v>
      </c>
      <c r="H326" s="292">
        <v>1</v>
      </c>
      <c r="I326" s="292">
        <v>0</v>
      </c>
      <c r="J326" s="292">
        <v>395</v>
      </c>
      <c r="K326" s="239">
        <v>184</v>
      </c>
      <c r="L326" s="107"/>
      <c r="M326" s="160"/>
      <c r="N326" s="160"/>
      <c r="O326" s="160"/>
      <c r="P326" s="160"/>
      <c r="Q326" s="160"/>
      <c r="R326" s="160"/>
      <c r="S326" s="160"/>
      <c r="T326" s="160"/>
      <c r="U326" s="232"/>
    </row>
    <row r="327" spans="1:21">
      <c r="A327" s="223">
        <v>43727</v>
      </c>
      <c r="B327" s="235">
        <v>2.3766898148148101</v>
      </c>
      <c r="C327" s="292">
        <v>0</v>
      </c>
      <c r="D327" s="292">
        <v>20</v>
      </c>
      <c r="E327" s="292">
        <v>106</v>
      </c>
      <c r="F327" s="292">
        <v>0</v>
      </c>
      <c r="G327" s="292">
        <v>0</v>
      </c>
      <c r="H327" s="292">
        <v>0</v>
      </c>
      <c r="I327" s="292">
        <v>0</v>
      </c>
      <c r="J327" s="292">
        <v>126</v>
      </c>
      <c r="K327" s="239">
        <v>47</v>
      </c>
      <c r="L327" s="107">
        <f t="shared" ref="L327:P327" si="144">SUM(C327:C329)</f>
        <v>2</v>
      </c>
      <c r="M327" s="160">
        <f t="shared" si="144"/>
        <v>20</v>
      </c>
      <c r="N327" s="160">
        <f t="shared" si="144"/>
        <v>354</v>
      </c>
      <c r="O327" s="160">
        <f t="shared" si="144"/>
        <v>68</v>
      </c>
      <c r="P327" s="160">
        <f t="shared" si="144"/>
        <v>200</v>
      </c>
      <c r="Q327" s="160">
        <f t="shared" ref="Q327:T327" si="145">SUM(H327:H329)</f>
        <v>53</v>
      </c>
      <c r="R327" s="160">
        <f t="shared" si="145"/>
        <v>59</v>
      </c>
      <c r="S327" s="160">
        <f t="shared" si="145"/>
        <v>220</v>
      </c>
      <c r="T327" s="160">
        <f t="shared" si="145"/>
        <v>83</v>
      </c>
      <c r="U327" s="232">
        <f t="shared" ref="U327" si="146">AVERAGE(L327:T327)</f>
        <v>117.66666666666667</v>
      </c>
    </row>
    <row r="328" spans="1:21">
      <c r="A328" s="223">
        <v>43727</v>
      </c>
      <c r="B328" s="235">
        <v>2.3905787037036998</v>
      </c>
      <c r="C328" s="292">
        <v>0</v>
      </c>
      <c r="D328" s="292">
        <v>0</v>
      </c>
      <c r="E328" s="292">
        <v>1</v>
      </c>
      <c r="F328" s="292">
        <v>0</v>
      </c>
      <c r="G328" s="292">
        <v>25</v>
      </c>
      <c r="H328" s="292">
        <v>0</v>
      </c>
      <c r="I328" s="292">
        <v>0</v>
      </c>
      <c r="J328" s="292">
        <v>2</v>
      </c>
      <c r="K328" s="239">
        <v>0</v>
      </c>
      <c r="L328" s="107"/>
      <c r="M328" s="160"/>
      <c r="N328" s="160"/>
      <c r="O328" s="160"/>
      <c r="P328" s="160"/>
      <c r="Q328" s="160"/>
      <c r="R328" s="160"/>
      <c r="S328" s="160"/>
      <c r="T328" s="160"/>
      <c r="U328" s="232">
        <f t="shared" ref="U328" si="147">STDEV(L327:T327)/SQRT(COUNT(L327:T327))</f>
        <v>38.606634432726999</v>
      </c>
    </row>
    <row r="329" spans="1:21">
      <c r="A329" s="223">
        <v>43727</v>
      </c>
      <c r="B329" s="235">
        <v>2.40446759259259</v>
      </c>
      <c r="C329" s="292">
        <v>2</v>
      </c>
      <c r="D329" s="292">
        <v>0</v>
      </c>
      <c r="E329" s="292">
        <v>247</v>
      </c>
      <c r="F329" s="292">
        <v>68</v>
      </c>
      <c r="G329" s="292">
        <v>175</v>
      </c>
      <c r="H329" s="292">
        <v>53</v>
      </c>
      <c r="I329" s="292">
        <v>59</v>
      </c>
      <c r="J329" s="292">
        <v>92</v>
      </c>
      <c r="K329" s="239">
        <v>36</v>
      </c>
      <c r="L329" s="107"/>
      <c r="M329" s="160"/>
      <c r="N329" s="160"/>
      <c r="O329" s="160"/>
      <c r="P329" s="160"/>
      <c r="Q329" s="160"/>
      <c r="R329" s="160"/>
      <c r="S329" s="160"/>
      <c r="T329" s="160"/>
      <c r="U329" s="232"/>
    </row>
    <row r="330" spans="1:21">
      <c r="A330" s="223">
        <v>43727</v>
      </c>
      <c r="B330" s="235">
        <v>2.4183564814814802</v>
      </c>
      <c r="C330" s="292">
        <v>88</v>
      </c>
      <c r="D330" s="292">
        <v>101</v>
      </c>
      <c r="E330" s="292">
        <v>271</v>
      </c>
      <c r="F330" s="292">
        <v>1</v>
      </c>
      <c r="G330" s="292">
        <v>49</v>
      </c>
      <c r="H330" s="292">
        <v>17</v>
      </c>
      <c r="I330" s="292">
        <v>2</v>
      </c>
      <c r="J330" s="292">
        <v>340</v>
      </c>
      <c r="K330" s="239">
        <v>113</v>
      </c>
      <c r="L330" s="107">
        <f t="shared" ref="L330:P330" si="148">SUM(C330:C332)</f>
        <v>165</v>
      </c>
      <c r="M330" s="160">
        <f t="shared" si="148"/>
        <v>193</v>
      </c>
      <c r="N330" s="160">
        <f t="shared" si="148"/>
        <v>604</v>
      </c>
      <c r="O330" s="160">
        <f t="shared" si="148"/>
        <v>1</v>
      </c>
      <c r="P330" s="160">
        <f t="shared" si="148"/>
        <v>49</v>
      </c>
      <c r="Q330" s="160">
        <f t="shared" ref="Q330:T330" si="149">SUM(H330:H332)</f>
        <v>17</v>
      </c>
      <c r="R330" s="160">
        <f t="shared" si="149"/>
        <v>2</v>
      </c>
      <c r="S330" s="160">
        <f t="shared" si="149"/>
        <v>902</v>
      </c>
      <c r="T330" s="160">
        <f t="shared" si="149"/>
        <v>160</v>
      </c>
      <c r="U330" s="232">
        <f t="shared" ref="U330" si="150">AVERAGE(L330:T330)</f>
        <v>232.55555555555554</v>
      </c>
    </row>
    <row r="331" spans="1:21">
      <c r="A331" s="223">
        <v>43727</v>
      </c>
      <c r="B331" s="235">
        <v>2.4322453703703699</v>
      </c>
      <c r="C331" s="292">
        <v>0</v>
      </c>
      <c r="D331" s="292">
        <v>34</v>
      </c>
      <c r="E331" s="292">
        <v>7</v>
      </c>
      <c r="F331" s="292">
        <v>0</v>
      </c>
      <c r="G331" s="292">
        <v>0</v>
      </c>
      <c r="H331" s="292">
        <v>0</v>
      </c>
      <c r="I331" s="292">
        <v>0</v>
      </c>
      <c r="J331" s="292">
        <v>490</v>
      </c>
      <c r="K331" s="239">
        <v>43</v>
      </c>
      <c r="L331" s="107"/>
      <c r="M331" s="160"/>
      <c r="N331" s="160"/>
      <c r="O331" s="160"/>
      <c r="P331" s="160"/>
      <c r="Q331" s="160"/>
      <c r="R331" s="160"/>
      <c r="S331" s="160"/>
      <c r="T331" s="160"/>
      <c r="U331" s="232">
        <f t="shared" ref="U331" si="151">STDEV(L330:T330)/SQRT(COUNT(L330:T330))</f>
        <v>104.37979677748297</v>
      </c>
    </row>
    <row r="332" spans="1:21">
      <c r="A332" s="223">
        <v>43727</v>
      </c>
      <c r="B332" s="235">
        <v>2.4461342592592592</v>
      </c>
      <c r="C332" s="292">
        <v>77</v>
      </c>
      <c r="D332" s="292">
        <v>58</v>
      </c>
      <c r="E332" s="292">
        <v>326</v>
      </c>
      <c r="F332" s="292">
        <v>0</v>
      </c>
      <c r="G332" s="292">
        <v>0</v>
      </c>
      <c r="H332" s="292">
        <v>0</v>
      </c>
      <c r="I332" s="292">
        <v>0</v>
      </c>
      <c r="J332" s="292">
        <v>72</v>
      </c>
      <c r="K332" s="239">
        <v>4</v>
      </c>
      <c r="L332" s="107"/>
      <c r="M332" s="160"/>
      <c r="N332" s="160"/>
      <c r="O332" s="160"/>
      <c r="P332" s="160"/>
      <c r="Q332" s="160"/>
      <c r="R332" s="160"/>
      <c r="S332" s="160"/>
      <c r="T332" s="160"/>
      <c r="U332" s="232"/>
    </row>
    <row r="333" spans="1:21">
      <c r="A333" s="223">
        <v>43727</v>
      </c>
      <c r="B333" s="235">
        <v>2.46002314814814</v>
      </c>
      <c r="C333" s="292">
        <v>0</v>
      </c>
      <c r="D333" s="292">
        <v>19</v>
      </c>
      <c r="E333" s="292">
        <v>118</v>
      </c>
      <c r="F333" s="292">
        <v>0</v>
      </c>
      <c r="G333" s="292">
        <v>0</v>
      </c>
      <c r="H333" s="292">
        <v>0</v>
      </c>
      <c r="I333" s="292">
        <v>0</v>
      </c>
      <c r="J333" s="292">
        <v>312</v>
      </c>
      <c r="K333" s="239">
        <v>26</v>
      </c>
      <c r="L333" s="107">
        <f t="shared" ref="L333:P333" si="152">SUM(C333:C335)</f>
        <v>20</v>
      </c>
      <c r="M333" s="160">
        <f t="shared" si="152"/>
        <v>52</v>
      </c>
      <c r="N333" s="160">
        <f t="shared" si="152"/>
        <v>142</v>
      </c>
      <c r="O333" s="160">
        <f t="shared" si="152"/>
        <v>0</v>
      </c>
      <c r="P333" s="160">
        <f t="shared" si="152"/>
        <v>0</v>
      </c>
      <c r="Q333" s="160">
        <f t="shared" ref="Q333:T333" si="153">SUM(H333:H335)</f>
        <v>54</v>
      </c>
      <c r="R333" s="160">
        <f t="shared" si="153"/>
        <v>67</v>
      </c>
      <c r="S333" s="160">
        <f t="shared" si="153"/>
        <v>667</v>
      </c>
      <c r="T333" s="160">
        <f t="shared" si="153"/>
        <v>39</v>
      </c>
      <c r="U333" s="232">
        <f t="shared" ref="U333" si="154">AVERAGE(L333:T333)</f>
        <v>115.66666666666667</v>
      </c>
    </row>
    <row r="334" spans="1:21">
      <c r="A334" s="223">
        <v>43727</v>
      </c>
      <c r="B334" s="235">
        <v>2.4739120370370302</v>
      </c>
      <c r="C334" s="292">
        <v>0</v>
      </c>
      <c r="D334" s="292">
        <v>1</v>
      </c>
      <c r="E334" s="292">
        <v>24</v>
      </c>
      <c r="F334" s="292">
        <v>0</v>
      </c>
      <c r="G334" s="292">
        <v>0</v>
      </c>
      <c r="H334" s="292">
        <v>54</v>
      </c>
      <c r="I334" s="292">
        <v>67</v>
      </c>
      <c r="J334" s="292">
        <v>3</v>
      </c>
      <c r="K334" s="239">
        <v>13</v>
      </c>
      <c r="L334" s="107"/>
      <c r="M334" s="160"/>
      <c r="N334" s="160"/>
      <c r="O334" s="160"/>
      <c r="P334" s="160"/>
      <c r="Q334" s="160"/>
      <c r="R334" s="160"/>
      <c r="S334" s="160"/>
      <c r="T334" s="160"/>
      <c r="U334" s="232">
        <f t="shared" ref="U334" si="155">STDEV(L333:T333)/SQRT(COUNT(L333:T333))</f>
        <v>70.38327610700965</v>
      </c>
    </row>
    <row r="335" spans="1:21">
      <c r="A335" s="223">
        <v>43727</v>
      </c>
      <c r="B335" s="235">
        <v>2.4878009259259199</v>
      </c>
      <c r="C335" s="292">
        <v>20</v>
      </c>
      <c r="D335" s="292">
        <v>32</v>
      </c>
      <c r="E335" s="292">
        <v>0</v>
      </c>
      <c r="F335" s="292">
        <v>0</v>
      </c>
      <c r="G335" s="292">
        <v>0</v>
      </c>
      <c r="H335" s="292">
        <v>0</v>
      </c>
      <c r="I335" s="292">
        <v>0</v>
      </c>
      <c r="J335" s="292">
        <v>352</v>
      </c>
      <c r="K335" s="239">
        <v>0</v>
      </c>
      <c r="L335" s="107"/>
      <c r="M335" s="160"/>
      <c r="N335" s="160"/>
      <c r="O335" s="160"/>
      <c r="P335" s="160"/>
      <c r="Q335" s="160"/>
      <c r="R335" s="160"/>
      <c r="S335" s="160"/>
      <c r="T335" s="160"/>
      <c r="U335" s="232"/>
    </row>
    <row r="336" spans="1:21">
      <c r="A336" s="223">
        <v>43727</v>
      </c>
      <c r="B336" s="235">
        <v>2.5016898148148101</v>
      </c>
      <c r="C336" s="292">
        <v>0</v>
      </c>
      <c r="D336" s="292">
        <v>55</v>
      </c>
      <c r="E336" s="292">
        <v>276</v>
      </c>
      <c r="F336" s="292">
        <v>0</v>
      </c>
      <c r="G336" s="292">
        <v>0</v>
      </c>
      <c r="H336" s="292">
        <v>0</v>
      </c>
      <c r="I336" s="292">
        <v>0</v>
      </c>
      <c r="J336" s="292">
        <v>1</v>
      </c>
      <c r="K336" s="239">
        <v>0</v>
      </c>
      <c r="L336" s="107">
        <f t="shared" ref="L336:P336" si="156">SUM(C336:C338)</f>
        <v>7</v>
      </c>
      <c r="M336" s="160">
        <f t="shared" si="156"/>
        <v>55</v>
      </c>
      <c r="N336" s="160">
        <f t="shared" si="156"/>
        <v>391</v>
      </c>
      <c r="O336" s="160">
        <f t="shared" si="156"/>
        <v>106</v>
      </c>
      <c r="P336" s="160">
        <f t="shared" si="156"/>
        <v>0</v>
      </c>
      <c r="Q336" s="160">
        <f t="shared" ref="Q336:T336" si="157">SUM(H336:H338)</f>
        <v>16</v>
      </c>
      <c r="R336" s="160">
        <f t="shared" si="157"/>
        <v>11</v>
      </c>
      <c r="S336" s="160">
        <f t="shared" si="157"/>
        <v>149</v>
      </c>
      <c r="T336" s="160">
        <f t="shared" si="157"/>
        <v>90</v>
      </c>
      <c r="U336" s="232">
        <f t="shared" ref="U336" si="158">AVERAGE(L336:T336)</f>
        <v>91.666666666666671</v>
      </c>
    </row>
    <row r="337" spans="1:21">
      <c r="A337" s="223">
        <v>43727</v>
      </c>
      <c r="B337" s="235">
        <v>2.5155787037036998</v>
      </c>
      <c r="C337" s="292">
        <v>5</v>
      </c>
      <c r="D337" s="292">
        <v>0</v>
      </c>
      <c r="E337" s="292">
        <v>4</v>
      </c>
      <c r="F337" s="292">
        <v>27</v>
      </c>
      <c r="G337" s="292">
        <v>0</v>
      </c>
      <c r="H337" s="292">
        <v>0</v>
      </c>
      <c r="I337" s="292">
        <v>0</v>
      </c>
      <c r="J337" s="292">
        <v>148</v>
      </c>
      <c r="K337" s="239">
        <v>0</v>
      </c>
      <c r="L337" s="107"/>
      <c r="M337" s="160"/>
      <c r="N337" s="160"/>
      <c r="O337" s="160"/>
      <c r="P337" s="160"/>
      <c r="Q337" s="160"/>
      <c r="R337" s="160"/>
      <c r="S337" s="160"/>
      <c r="T337" s="160"/>
      <c r="U337" s="232">
        <f t="shared" ref="U337" si="159">STDEV(L336:T336)/SQRT(COUNT(L336:T336))</f>
        <v>41.204773186286722</v>
      </c>
    </row>
    <row r="338" spans="1:21">
      <c r="A338" s="223">
        <v>43727</v>
      </c>
      <c r="B338" s="235">
        <v>2.52946759259259</v>
      </c>
      <c r="C338" s="292">
        <v>2</v>
      </c>
      <c r="D338" s="292">
        <v>0</v>
      </c>
      <c r="E338" s="292">
        <v>111</v>
      </c>
      <c r="F338" s="292">
        <v>79</v>
      </c>
      <c r="G338" s="292">
        <v>0</v>
      </c>
      <c r="H338" s="292">
        <v>16</v>
      </c>
      <c r="I338" s="292">
        <v>11</v>
      </c>
      <c r="J338" s="292">
        <v>0</v>
      </c>
      <c r="K338" s="239">
        <v>90</v>
      </c>
      <c r="L338" s="107"/>
      <c r="M338" s="160"/>
      <c r="N338" s="160"/>
      <c r="O338" s="160"/>
      <c r="P338" s="160"/>
      <c r="Q338" s="160"/>
      <c r="R338" s="160"/>
      <c r="S338" s="160"/>
      <c r="T338" s="160"/>
      <c r="U338" s="232"/>
    </row>
    <row r="339" spans="1:21">
      <c r="A339" s="223">
        <v>43727</v>
      </c>
      <c r="B339" s="235">
        <v>2.5433564814814802</v>
      </c>
      <c r="C339" s="292">
        <v>0</v>
      </c>
      <c r="D339" s="292">
        <v>0</v>
      </c>
      <c r="E339" s="292">
        <v>331</v>
      </c>
      <c r="F339" s="292">
        <v>0</v>
      </c>
      <c r="G339" s="292">
        <v>0</v>
      </c>
      <c r="H339" s="292">
        <v>13</v>
      </c>
      <c r="I339" s="292">
        <v>0</v>
      </c>
      <c r="J339" s="292">
        <v>386</v>
      </c>
      <c r="K339" s="239">
        <v>0</v>
      </c>
      <c r="L339" s="107">
        <f t="shared" ref="L339:P339" si="160">SUM(C339:C341)</f>
        <v>0</v>
      </c>
      <c r="M339" s="160">
        <f t="shared" si="160"/>
        <v>0</v>
      </c>
      <c r="N339" s="160">
        <f t="shared" si="160"/>
        <v>624</v>
      </c>
      <c r="O339" s="160">
        <f t="shared" si="160"/>
        <v>0</v>
      </c>
      <c r="P339" s="160">
        <f t="shared" si="160"/>
        <v>0</v>
      </c>
      <c r="Q339" s="160">
        <f t="shared" ref="Q339:T339" si="161">SUM(H339:H341)</f>
        <v>13</v>
      </c>
      <c r="R339" s="160">
        <f t="shared" si="161"/>
        <v>47</v>
      </c>
      <c r="S339" s="160">
        <f t="shared" si="161"/>
        <v>625</v>
      </c>
      <c r="T339" s="160">
        <f t="shared" si="161"/>
        <v>0</v>
      </c>
      <c r="U339" s="232">
        <f t="shared" ref="U339" si="162">AVERAGE(L339:T339)</f>
        <v>145.44444444444446</v>
      </c>
    </row>
    <row r="340" spans="1:21">
      <c r="A340" s="223">
        <v>43727</v>
      </c>
      <c r="B340" s="235">
        <v>2.5572453703703699</v>
      </c>
      <c r="C340" s="292">
        <v>0</v>
      </c>
      <c r="D340" s="292">
        <v>0</v>
      </c>
      <c r="E340" s="292">
        <v>291</v>
      </c>
      <c r="F340" s="292">
        <v>0</v>
      </c>
      <c r="G340" s="292">
        <v>0</v>
      </c>
      <c r="H340" s="292">
        <v>0</v>
      </c>
      <c r="I340" s="292">
        <v>0</v>
      </c>
      <c r="J340" s="292">
        <v>239</v>
      </c>
      <c r="K340" s="239">
        <v>0</v>
      </c>
      <c r="L340" s="107"/>
      <c r="M340" s="160"/>
      <c r="N340" s="160"/>
      <c r="O340" s="160"/>
      <c r="P340" s="160"/>
      <c r="Q340" s="160"/>
      <c r="R340" s="160"/>
      <c r="S340" s="160"/>
      <c r="T340" s="160"/>
      <c r="U340" s="232">
        <f t="shared" ref="U340" si="163">STDEV(L339:T339)/SQRT(COUNT(L339:T339))</f>
        <v>90.675874396285053</v>
      </c>
    </row>
    <row r="341" spans="1:21">
      <c r="A341" s="223">
        <v>43727</v>
      </c>
      <c r="B341" s="235">
        <v>2.5711342592592499</v>
      </c>
      <c r="C341" s="292">
        <v>0</v>
      </c>
      <c r="D341" s="292">
        <v>0</v>
      </c>
      <c r="E341" s="292">
        <v>2</v>
      </c>
      <c r="F341" s="292">
        <v>0</v>
      </c>
      <c r="G341" s="292">
        <v>0</v>
      </c>
      <c r="H341" s="292">
        <v>0</v>
      </c>
      <c r="I341" s="292">
        <v>47</v>
      </c>
      <c r="J341" s="292">
        <v>0</v>
      </c>
      <c r="K341" s="239">
        <v>0</v>
      </c>
      <c r="L341" s="107"/>
      <c r="M341" s="160"/>
      <c r="N341" s="160"/>
      <c r="O341" s="160"/>
      <c r="P341" s="160"/>
      <c r="Q341" s="160"/>
      <c r="R341" s="160"/>
      <c r="S341" s="160"/>
      <c r="T341" s="160"/>
      <c r="U341" s="232"/>
    </row>
    <row r="342" spans="1:21">
      <c r="A342" s="223">
        <v>43727</v>
      </c>
      <c r="B342" s="235">
        <v>2.58502314814814</v>
      </c>
      <c r="C342" s="292">
        <v>0</v>
      </c>
      <c r="D342" s="292">
        <v>0</v>
      </c>
      <c r="E342" s="292">
        <v>5</v>
      </c>
      <c r="F342" s="292">
        <v>0</v>
      </c>
      <c r="G342" s="292">
        <v>47</v>
      </c>
      <c r="H342" s="292">
        <v>0</v>
      </c>
      <c r="I342" s="292">
        <v>0</v>
      </c>
      <c r="J342" s="292">
        <v>0</v>
      </c>
      <c r="K342" s="239">
        <v>15</v>
      </c>
      <c r="L342" s="107">
        <f t="shared" ref="L342:P342" si="164">SUM(C342:C344)</f>
        <v>0</v>
      </c>
      <c r="M342" s="160">
        <f t="shared" si="164"/>
        <v>0</v>
      </c>
      <c r="N342" s="160">
        <f t="shared" si="164"/>
        <v>402</v>
      </c>
      <c r="O342" s="160">
        <f t="shared" si="164"/>
        <v>5</v>
      </c>
      <c r="P342" s="160">
        <f t="shared" si="164"/>
        <v>100</v>
      </c>
      <c r="Q342" s="160">
        <f t="shared" ref="Q342:T342" si="165">SUM(H342:H344)</f>
        <v>57</v>
      </c>
      <c r="R342" s="160">
        <f t="shared" si="165"/>
        <v>0</v>
      </c>
      <c r="S342" s="160">
        <f t="shared" si="165"/>
        <v>362</v>
      </c>
      <c r="T342" s="160">
        <f t="shared" si="165"/>
        <v>30</v>
      </c>
      <c r="U342" s="232">
        <f t="shared" ref="U342" si="166">AVERAGE(L342:T342)</f>
        <v>106.22222222222223</v>
      </c>
    </row>
    <row r="343" spans="1:21">
      <c r="A343" s="223">
        <v>43727</v>
      </c>
      <c r="B343" s="235">
        <v>2.5989120370370302</v>
      </c>
      <c r="C343" s="292">
        <v>0</v>
      </c>
      <c r="D343" s="292">
        <v>0</v>
      </c>
      <c r="E343" s="292">
        <v>3</v>
      </c>
      <c r="F343" s="292">
        <v>0</v>
      </c>
      <c r="G343" s="292">
        <v>53</v>
      </c>
      <c r="H343" s="292">
        <v>18</v>
      </c>
      <c r="I343" s="292">
        <v>0</v>
      </c>
      <c r="J343" s="292">
        <v>202</v>
      </c>
      <c r="K343" s="239">
        <v>15</v>
      </c>
      <c r="L343" s="107"/>
      <c r="M343" s="160"/>
      <c r="N343" s="160"/>
      <c r="O343" s="160"/>
      <c r="P343" s="160"/>
      <c r="Q343" s="160"/>
      <c r="R343" s="160"/>
      <c r="S343" s="160"/>
      <c r="T343" s="160"/>
      <c r="U343" s="232">
        <f t="shared" ref="U343" si="167">STDEV(L342:T342)/SQRT(COUNT(L342:T342))</f>
        <v>53.394958609762703</v>
      </c>
    </row>
    <row r="344" spans="1:21">
      <c r="A344" s="223">
        <v>43727</v>
      </c>
      <c r="B344" s="235">
        <v>2.6128009259259199</v>
      </c>
      <c r="C344" s="292">
        <v>0</v>
      </c>
      <c r="D344" s="292">
        <v>0</v>
      </c>
      <c r="E344" s="292">
        <v>394</v>
      </c>
      <c r="F344" s="292">
        <v>5</v>
      </c>
      <c r="G344" s="292">
        <v>0</v>
      </c>
      <c r="H344" s="292">
        <v>39</v>
      </c>
      <c r="I344" s="292">
        <v>0</v>
      </c>
      <c r="J344" s="292">
        <v>160</v>
      </c>
      <c r="K344" s="239">
        <v>0</v>
      </c>
      <c r="L344" s="107"/>
      <c r="M344" s="160"/>
      <c r="N344" s="160"/>
      <c r="O344" s="160"/>
      <c r="P344" s="160"/>
      <c r="Q344" s="160"/>
      <c r="R344" s="160"/>
      <c r="S344" s="160"/>
      <c r="T344" s="160"/>
      <c r="U344" s="232"/>
    </row>
    <row r="345" spans="1:21">
      <c r="A345" s="223">
        <v>43727</v>
      </c>
      <c r="B345" s="235">
        <v>2.6266898148148101</v>
      </c>
      <c r="C345" s="292">
        <v>4</v>
      </c>
      <c r="D345" s="292">
        <v>0</v>
      </c>
      <c r="E345" s="292">
        <v>0</v>
      </c>
      <c r="F345" s="292">
        <v>0</v>
      </c>
      <c r="G345" s="292">
        <v>0</v>
      </c>
      <c r="H345" s="292">
        <v>0</v>
      </c>
      <c r="I345" s="292">
        <v>0</v>
      </c>
      <c r="J345" s="292">
        <v>1</v>
      </c>
      <c r="K345" s="239">
        <v>0</v>
      </c>
      <c r="L345" s="107">
        <f t="shared" ref="L345:P345" si="168">SUM(C345:C347)</f>
        <v>47</v>
      </c>
      <c r="M345" s="160">
        <f t="shared" si="168"/>
        <v>0</v>
      </c>
      <c r="N345" s="160">
        <f t="shared" si="168"/>
        <v>18</v>
      </c>
      <c r="O345" s="160">
        <f t="shared" si="168"/>
        <v>0</v>
      </c>
      <c r="P345" s="160">
        <f t="shared" si="168"/>
        <v>0</v>
      </c>
      <c r="Q345" s="160">
        <f t="shared" ref="Q345:T345" si="169">SUM(H345:H347)</f>
        <v>26</v>
      </c>
      <c r="R345" s="160">
        <f t="shared" si="169"/>
        <v>0</v>
      </c>
      <c r="S345" s="160">
        <f t="shared" si="169"/>
        <v>538</v>
      </c>
      <c r="T345" s="160">
        <f t="shared" si="169"/>
        <v>13</v>
      </c>
      <c r="U345" s="232">
        <f t="shared" ref="U345" si="170">AVERAGE(L345:T345)</f>
        <v>71.333333333333329</v>
      </c>
    </row>
    <row r="346" spans="1:21">
      <c r="A346" s="223">
        <v>43727</v>
      </c>
      <c r="B346" s="235">
        <v>2.6405787037036998</v>
      </c>
      <c r="C346" s="292">
        <v>33</v>
      </c>
      <c r="D346" s="292">
        <v>0</v>
      </c>
      <c r="E346" s="292">
        <v>17</v>
      </c>
      <c r="F346" s="292">
        <v>0</v>
      </c>
      <c r="G346" s="292">
        <v>0</v>
      </c>
      <c r="H346" s="292">
        <v>8</v>
      </c>
      <c r="I346" s="292">
        <v>0</v>
      </c>
      <c r="J346" s="292">
        <v>172</v>
      </c>
      <c r="K346" s="239">
        <v>13</v>
      </c>
      <c r="L346" s="107"/>
      <c r="M346" s="160"/>
      <c r="N346" s="160"/>
      <c r="O346" s="160"/>
      <c r="P346" s="160"/>
      <c r="Q346" s="160"/>
      <c r="R346" s="160"/>
      <c r="S346" s="160"/>
      <c r="T346" s="160"/>
      <c r="U346" s="232">
        <f t="shared" ref="U346" si="171">STDEV(L345:T345)/SQRT(COUNT(L345:T345))</f>
        <v>58.574027236196308</v>
      </c>
    </row>
    <row r="347" spans="1:21">
      <c r="A347" s="223">
        <v>43727</v>
      </c>
      <c r="B347" s="235">
        <v>2.65446759259259</v>
      </c>
      <c r="C347" s="292">
        <v>10</v>
      </c>
      <c r="D347" s="292">
        <v>0</v>
      </c>
      <c r="E347" s="292">
        <v>1</v>
      </c>
      <c r="F347" s="292">
        <v>0</v>
      </c>
      <c r="G347" s="292">
        <v>0</v>
      </c>
      <c r="H347" s="292">
        <v>18</v>
      </c>
      <c r="I347" s="292">
        <v>0</v>
      </c>
      <c r="J347" s="292">
        <v>365</v>
      </c>
      <c r="K347" s="239">
        <v>0</v>
      </c>
      <c r="L347" s="107"/>
      <c r="M347" s="160"/>
      <c r="N347" s="160"/>
      <c r="O347" s="160"/>
      <c r="P347" s="160"/>
      <c r="Q347" s="160"/>
      <c r="R347" s="160"/>
      <c r="S347" s="160"/>
      <c r="T347" s="160"/>
      <c r="U347" s="232"/>
    </row>
    <row r="348" spans="1:21">
      <c r="A348" s="223">
        <v>43727</v>
      </c>
      <c r="B348" s="235">
        <v>1.6822453703703699</v>
      </c>
      <c r="C348" s="292">
        <v>0</v>
      </c>
      <c r="D348" s="292">
        <v>0</v>
      </c>
      <c r="E348" s="292">
        <v>283</v>
      </c>
      <c r="F348" s="292">
        <v>0</v>
      </c>
      <c r="G348" s="292">
        <v>0</v>
      </c>
      <c r="H348" s="292">
        <v>0</v>
      </c>
      <c r="I348" s="292">
        <v>7</v>
      </c>
      <c r="J348" s="292">
        <v>0</v>
      </c>
      <c r="K348" s="239">
        <v>0</v>
      </c>
      <c r="L348" s="107">
        <f t="shared" ref="L348:P348" si="172">SUM(C348:C350)</f>
        <v>94</v>
      </c>
      <c r="M348" s="160">
        <f t="shared" si="172"/>
        <v>118</v>
      </c>
      <c r="N348" s="160">
        <f t="shared" si="172"/>
        <v>665</v>
      </c>
      <c r="O348" s="160">
        <f t="shared" si="172"/>
        <v>33</v>
      </c>
      <c r="P348" s="160">
        <f t="shared" si="172"/>
        <v>59</v>
      </c>
      <c r="Q348" s="160">
        <f t="shared" ref="Q348:T348" si="173">SUM(H348:H350)</f>
        <v>91</v>
      </c>
      <c r="R348" s="160">
        <f t="shared" si="173"/>
        <v>112</v>
      </c>
      <c r="S348" s="160">
        <f t="shared" si="173"/>
        <v>361</v>
      </c>
      <c r="T348" s="160">
        <f t="shared" si="173"/>
        <v>399</v>
      </c>
      <c r="U348" s="232">
        <f t="shared" ref="U348" si="174">AVERAGE(L348:T348)</f>
        <v>214.66666666666666</v>
      </c>
    </row>
    <row r="349" spans="1:21">
      <c r="A349" s="223">
        <v>43727</v>
      </c>
      <c r="B349" s="235">
        <v>1.6961342592592601</v>
      </c>
      <c r="C349" s="292">
        <v>0</v>
      </c>
      <c r="D349" s="292">
        <v>19</v>
      </c>
      <c r="E349" s="292">
        <v>218</v>
      </c>
      <c r="F349" s="292">
        <v>0</v>
      </c>
      <c r="G349" s="292">
        <v>5</v>
      </c>
      <c r="H349" s="292">
        <v>0</v>
      </c>
      <c r="I349" s="292">
        <v>26</v>
      </c>
      <c r="J349" s="292">
        <v>1</v>
      </c>
      <c r="K349" s="239">
        <v>3</v>
      </c>
      <c r="L349" s="107"/>
      <c r="M349" s="160"/>
      <c r="N349" s="160"/>
      <c r="O349" s="160"/>
      <c r="P349" s="160"/>
      <c r="Q349" s="160"/>
      <c r="R349" s="160"/>
      <c r="S349" s="160"/>
      <c r="T349" s="160"/>
      <c r="U349" s="232">
        <f t="shared" ref="U349" si="175">STDEV(L348:T348)/SQRT(COUNT(L348:T348))</f>
        <v>71.216220062567203</v>
      </c>
    </row>
    <row r="350" spans="1:21">
      <c r="A350" s="223">
        <v>43727</v>
      </c>
      <c r="B350" s="235">
        <v>1.71002314814814</v>
      </c>
      <c r="C350" s="292">
        <v>94</v>
      </c>
      <c r="D350" s="292">
        <v>99</v>
      </c>
      <c r="E350" s="292">
        <v>164</v>
      </c>
      <c r="F350" s="292">
        <v>33</v>
      </c>
      <c r="G350" s="292">
        <v>54</v>
      </c>
      <c r="H350" s="292">
        <v>91</v>
      </c>
      <c r="I350" s="292">
        <v>79</v>
      </c>
      <c r="J350" s="292">
        <v>360</v>
      </c>
      <c r="K350" s="239">
        <v>396</v>
      </c>
      <c r="L350" s="107"/>
      <c r="M350" s="160"/>
      <c r="N350" s="160"/>
      <c r="O350" s="160"/>
      <c r="P350" s="160"/>
      <c r="Q350" s="160"/>
      <c r="R350" s="160"/>
      <c r="S350" s="160"/>
      <c r="T350" s="160"/>
      <c r="U350" s="232"/>
    </row>
    <row r="351" spans="1:21">
      <c r="A351" s="223">
        <v>43727</v>
      </c>
      <c r="B351" s="235">
        <v>1.72391203703704</v>
      </c>
      <c r="C351" s="292">
        <v>52</v>
      </c>
      <c r="D351" s="292">
        <v>112</v>
      </c>
      <c r="E351" s="292">
        <v>332</v>
      </c>
      <c r="F351" s="292">
        <v>0</v>
      </c>
      <c r="G351" s="292">
        <v>18</v>
      </c>
      <c r="H351" s="292">
        <v>8</v>
      </c>
      <c r="I351" s="292">
        <v>45</v>
      </c>
      <c r="J351" s="292">
        <v>37</v>
      </c>
      <c r="K351" s="239">
        <v>10</v>
      </c>
      <c r="L351" s="107">
        <f t="shared" ref="L351:P351" si="176">SUM(C351:C353)</f>
        <v>110</v>
      </c>
      <c r="M351" s="160">
        <f t="shared" si="176"/>
        <v>112</v>
      </c>
      <c r="N351" s="160">
        <f t="shared" si="176"/>
        <v>858</v>
      </c>
      <c r="O351" s="160">
        <f t="shared" si="176"/>
        <v>8</v>
      </c>
      <c r="P351" s="160">
        <f t="shared" si="176"/>
        <v>41</v>
      </c>
      <c r="Q351" s="160">
        <f t="shared" ref="Q351:T351" si="177">SUM(H351:H353)</f>
        <v>8</v>
      </c>
      <c r="R351" s="160">
        <f t="shared" si="177"/>
        <v>45</v>
      </c>
      <c r="S351" s="160">
        <f t="shared" si="177"/>
        <v>897</v>
      </c>
      <c r="T351" s="160">
        <f t="shared" si="177"/>
        <v>34</v>
      </c>
      <c r="U351" s="232">
        <f t="shared" ref="U351" si="178">AVERAGE(L351:T351)</f>
        <v>234.77777777777777</v>
      </c>
    </row>
    <row r="352" spans="1:21">
      <c r="A352" s="223">
        <v>43727</v>
      </c>
      <c r="B352" s="235">
        <v>1.7378009259259199</v>
      </c>
      <c r="C352" s="292">
        <v>58</v>
      </c>
      <c r="D352" s="292">
        <v>0</v>
      </c>
      <c r="E352" s="292">
        <v>10</v>
      </c>
      <c r="F352" s="292">
        <v>0</v>
      </c>
      <c r="G352" s="292">
        <v>0</v>
      </c>
      <c r="H352" s="292">
        <v>0</v>
      </c>
      <c r="I352" s="292">
        <v>0</v>
      </c>
      <c r="J352" s="292">
        <v>264</v>
      </c>
      <c r="K352" s="239">
        <v>2</v>
      </c>
      <c r="L352" s="107"/>
      <c r="M352" s="160"/>
      <c r="N352" s="160"/>
      <c r="O352" s="160"/>
      <c r="P352" s="160"/>
      <c r="Q352" s="160"/>
      <c r="R352" s="160"/>
      <c r="S352" s="160"/>
      <c r="T352" s="160"/>
      <c r="U352" s="232">
        <f t="shared" ref="U352" si="179">STDEV(L351:T351)/SQRT(COUNT(L351:T351))</f>
        <v>122.15208846372371</v>
      </c>
    </row>
    <row r="353" spans="1:21">
      <c r="A353" s="233">
        <v>43727</v>
      </c>
      <c r="B353" s="240">
        <v>1.7516898148148099</v>
      </c>
      <c r="C353" s="292">
        <v>0</v>
      </c>
      <c r="D353" s="292">
        <v>0</v>
      </c>
      <c r="E353" s="292">
        <v>516</v>
      </c>
      <c r="F353" s="292">
        <v>8</v>
      </c>
      <c r="G353" s="292">
        <v>23</v>
      </c>
      <c r="H353" s="292">
        <v>0</v>
      </c>
      <c r="I353" s="292">
        <v>0</v>
      </c>
      <c r="J353" s="292">
        <v>596</v>
      </c>
      <c r="K353" s="239">
        <v>22</v>
      </c>
      <c r="L353" s="107"/>
      <c r="M353" s="160"/>
      <c r="N353" s="160"/>
      <c r="O353" s="160"/>
      <c r="P353" s="160"/>
      <c r="Q353" s="160"/>
      <c r="R353" s="160"/>
      <c r="S353" s="160"/>
      <c r="T353" s="160"/>
      <c r="U353" s="232"/>
    </row>
    <row r="354" spans="1:21">
      <c r="A354" s="233">
        <v>43727</v>
      </c>
      <c r="B354" s="240">
        <v>1.7655787037037001</v>
      </c>
      <c r="C354" s="292">
        <v>0</v>
      </c>
      <c r="D354" s="292">
        <v>0</v>
      </c>
      <c r="E354" s="292">
        <v>220</v>
      </c>
      <c r="F354" s="292">
        <v>1</v>
      </c>
      <c r="G354" s="292">
        <v>0</v>
      </c>
      <c r="H354" s="292">
        <v>0</v>
      </c>
      <c r="I354" s="292">
        <v>0</v>
      </c>
      <c r="J354" s="292">
        <v>8</v>
      </c>
      <c r="K354" s="239">
        <v>0</v>
      </c>
      <c r="L354" s="107">
        <f t="shared" ref="L354:P354" si="180">SUM(C354:C356)</f>
        <v>17</v>
      </c>
      <c r="M354" s="160">
        <f t="shared" si="180"/>
        <v>0</v>
      </c>
      <c r="N354" s="160">
        <f t="shared" si="180"/>
        <v>1033</v>
      </c>
      <c r="O354" s="160">
        <f t="shared" si="180"/>
        <v>45</v>
      </c>
      <c r="P354" s="160">
        <f t="shared" si="180"/>
        <v>124</v>
      </c>
      <c r="Q354" s="160">
        <f t="shared" ref="Q354:T354" si="181">SUM(H354:H356)</f>
        <v>86</v>
      </c>
      <c r="R354" s="160">
        <f t="shared" si="181"/>
        <v>0</v>
      </c>
      <c r="S354" s="160">
        <f t="shared" si="181"/>
        <v>345</v>
      </c>
      <c r="T354" s="160">
        <f t="shared" si="181"/>
        <v>4</v>
      </c>
      <c r="U354" s="232">
        <f t="shared" ref="U354" si="182">AVERAGE(L354:T354)</f>
        <v>183.77777777777777</v>
      </c>
    </row>
    <row r="355" spans="1:21">
      <c r="A355" s="233">
        <v>43727</v>
      </c>
      <c r="B355" s="240">
        <v>1.77946759259259</v>
      </c>
      <c r="C355" s="292">
        <v>0</v>
      </c>
      <c r="D355" s="292">
        <v>0</v>
      </c>
      <c r="E355" s="292">
        <v>623</v>
      </c>
      <c r="F355" s="292">
        <v>16</v>
      </c>
      <c r="G355" s="292">
        <v>73</v>
      </c>
      <c r="H355" s="292">
        <v>82</v>
      </c>
      <c r="I355" s="292">
        <v>0</v>
      </c>
      <c r="J355" s="292">
        <v>1</v>
      </c>
      <c r="K355" s="239">
        <v>4</v>
      </c>
      <c r="L355" s="107"/>
      <c r="M355" s="160"/>
      <c r="N355" s="160"/>
      <c r="O355" s="160"/>
      <c r="P355" s="160"/>
      <c r="Q355" s="160"/>
      <c r="R355" s="160"/>
      <c r="S355" s="160"/>
      <c r="T355" s="160"/>
      <c r="U355" s="232">
        <f t="shared" ref="U355" si="183">STDEV(L354:T354)/SQRT(COUNT(L354:T354))</f>
        <v>112.2526636380053</v>
      </c>
    </row>
    <row r="356" spans="1:21">
      <c r="A356" s="233">
        <v>43727</v>
      </c>
      <c r="B356" s="240">
        <v>1.79335648148148</v>
      </c>
      <c r="C356" s="292">
        <v>17</v>
      </c>
      <c r="D356" s="292">
        <v>0</v>
      </c>
      <c r="E356" s="292">
        <v>190</v>
      </c>
      <c r="F356" s="292">
        <v>28</v>
      </c>
      <c r="G356" s="292">
        <v>51</v>
      </c>
      <c r="H356" s="292">
        <v>4</v>
      </c>
      <c r="I356" s="292">
        <v>0</v>
      </c>
      <c r="J356" s="292">
        <v>336</v>
      </c>
      <c r="K356" s="239">
        <v>0</v>
      </c>
      <c r="L356" s="107"/>
      <c r="M356" s="160"/>
      <c r="N356" s="160"/>
      <c r="O356" s="160"/>
      <c r="P356" s="160"/>
      <c r="Q356" s="160"/>
      <c r="R356" s="160"/>
      <c r="S356" s="160"/>
      <c r="T356" s="160"/>
      <c r="U356" s="232"/>
    </row>
    <row r="357" spans="1:21">
      <c r="A357" s="233">
        <v>43727</v>
      </c>
      <c r="B357" s="240">
        <v>1.8072453703703699</v>
      </c>
      <c r="C357" s="292">
        <v>40</v>
      </c>
      <c r="D357" s="292">
        <v>120</v>
      </c>
      <c r="E357" s="292">
        <v>716</v>
      </c>
      <c r="F357" s="292">
        <v>42</v>
      </c>
      <c r="G357" s="292">
        <v>84</v>
      </c>
      <c r="H357" s="292">
        <v>0</v>
      </c>
      <c r="I357" s="292">
        <v>29</v>
      </c>
      <c r="J357" s="292">
        <v>177</v>
      </c>
      <c r="K357" s="239">
        <v>181</v>
      </c>
      <c r="L357" s="107">
        <f t="shared" ref="L357:P357" si="184">SUM(C357:C359)</f>
        <v>145</v>
      </c>
      <c r="M357" s="160">
        <f t="shared" si="184"/>
        <v>159</v>
      </c>
      <c r="N357" s="160">
        <f t="shared" si="184"/>
        <v>1113</v>
      </c>
      <c r="O357" s="160">
        <f t="shared" si="184"/>
        <v>75</v>
      </c>
      <c r="P357" s="160">
        <f t="shared" si="184"/>
        <v>117</v>
      </c>
      <c r="Q357" s="160">
        <f t="shared" ref="Q357:T357" si="185">SUM(H357:H359)</f>
        <v>111</v>
      </c>
      <c r="R357" s="160">
        <f t="shared" si="185"/>
        <v>44</v>
      </c>
      <c r="S357" s="160">
        <f t="shared" si="185"/>
        <v>474</v>
      </c>
      <c r="T357" s="160">
        <f t="shared" si="185"/>
        <v>304</v>
      </c>
      <c r="U357" s="232">
        <f t="shared" ref="U357" si="186">AVERAGE(L357:T357)</f>
        <v>282.44444444444446</v>
      </c>
    </row>
    <row r="358" spans="1:21">
      <c r="A358" s="233">
        <v>43727</v>
      </c>
      <c r="B358" s="240">
        <v>1.8211342592592601</v>
      </c>
      <c r="C358" s="292">
        <v>20</v>
      </c>
      <c r="D358" s="292">
        <v>3</v>
      </c>
      <c r="E358" s="292">
        <v>393</v>
      </c>
      <c r="F358" s="292">
        <v>16</v>
      </c>
      <c r="G358" s="292">
        <v>16</v>
      </c>
      <c r="H358" s="292">
        <v>111</v>
      </c>
      <c r="I358" s="292">
        <v>13</v>
      </c>
      <c r="J358" s="292">
        <v>1</v>
      </c>
      <c r="K358" s="239">
        <v>20</v>
      </c>
      <c r="L358" s="107"/>
      <c r="M358" s="160"/>
      <c r="N358" s="160"/>
      <c r="O358" s="160"/>
      <c r="P358" s="160"/>
      <c r="Q358" s="160"/>
      <c r="R358" s="160"/>
      <c r="S358" s="160"/>
      <c r="T358" s="160"/>
      <c r="U358" s="232">
        <f t="shared" ref="U358" si="187">STDEV(L357:T357)/SQRT(COUNT(L357:T357))</f>
        <v>112.90139639810474</v>
      </c>
    </row>
    <row r="359" spans="1:21">
      <c r="A359" s="233">
        <v>43727</v>
      </c>
      <c r="B359" s="240">
        <v>1.83502314814815</v>
      </c>
      <c r="C359" s="292">
        <v>85</v>
      </c>
      <c r="D359" s="292">
        <v>36</v>
      </c>
      <c r="E359" s="292">
        <v>4</v>
      </c>
      <c r="F359" s="292">
        <v>17</v>
      </c>
      <c r="G359" s="292">
        <v>17</v>
      </c>
      <c r="H359" s="292">
        <v>0</v>
      </c>
      <c r="I359" s="292">
        <v>2</v>
      </c>
      <c r="J359" s="292">
        <v>296</v>
      </c>
      <c r="K359" s="239">
        <v>103</v>
      </c>
      <c r="L359" s="107"/>
      <c r="M359" s="160"/>
      <c r="N359" s="160"/>
      <c r="O359" s="160"/>
      <c r="P359" s="160"/>
      <c r="Q359" s="160"/>
      <c r="R359" s="160"/>
      <c r="S359" s="160"/>
      <c r="T359" s="160"/>
      <c r="U359" s="232"/>
    </row>
    <row r="360" spans="1:21">
      <c r="A360" s="233">
        <v>43727</v>
      </c>
      <c r="B360" s="240">
        <v>1.84891203703703</v>
      </c>
      <c r="C360" s="292">
        <v>74</v>
      </c>
      <c r="D360" s="292">
        <v>14</v>
      </c>
      <c r="E360" s="292">
        <v>201</v>
      </c>
      <c r="F360" s="292">
        <v>132</v>
      </c>
      <c r="G360" s="292">
        <v>0</v>
      </c>
      <c r="H360" s="292">
        <v>0</v>
      </c>
      <c r="I360" s="292">
        <v>141</v>
      </c>
      <c r="J360" s="292">
        <v>194</v>
      </c>
      <c r="K360" s="239">
        <v>49</v>
      </c>
      <c r="L360" s="107">
        <f t="shared" ref="L360:P360" si="188">SUM(C360:C362)</f>
        <v>117</v>
      </c>
      <c r="M360" s="160">
        <f t="shared" si="188"/>
        <v>39</v>
      </c>
      <c r="N360" s="160">
        <f t="shared" si="188"/>
        <v>1414</v>
      </c>
      <c r="O360" s="160">
        <f t="shared" si="188"/>
        <v>194</v>
      </c>
      <c r="P360" s="160">
        <f t="shared" si="188"/>
        <v>77</v>
      </c>
      <c r="Q360" s="160">
        <f t="shared" ref="Q360:T360" si="189">SUM(H360:H362)</f>
        <v>144</v>
      </c>
      <c r="R360" s="160">
        <f t="shared" si="189"/>
        <v>170</v>
      </c>
      <c r="S360" s="160">
        <f t="shared" si="189"/>
        <v>203</v>
      </c>
      <c r="T360" s="160">
        <f t="shared" si="189"/>
        <v>183</v>
      </c>
      <c r="U360" s="232">
        <f t="shared" ref="U360" si="190">AVERAGE(L360:T360)</f>
        <v>282.33333333333331</v>
      </c>
    </row>
    <row r="361" spans="1:21">
      <c r="A361" s="233">
        <v>43727</v>
      </c>
      <c r="B361" s="240">
        <v>1.8628009259259199</v>
      </c>
      <c r="C361" s="292">
        <v>22</v>
      </c>
      <c r="D361" s="292">
        <v>23</v>
      </c>
      <c r="E361" s="292">
        <v>400</v>
      </c>
      <c r="F361" s="292">
        <v>52</v>
      </c>
      <c r="G361" s="292">
        <v>57</v>
      </c>
      <c r="H361" s="292">
        <v>87</v>
      </c>
      <c r="I361" s="292">
        <v>29</v>
      </c>
      <c r="J361" s="292">
        <v>5</v>
      </c>
      <c r="K361" s="239">
        <v>24</v>
      </c>
      <c r="L361" s="107"/>
      <c r="M361" s="160"/>
      <c r="N361" s="160"/>
      <c r="O361" s="160"/>
      <c r="P361" s="160"/>
      <c r="Q361" s="160"/>
      <c r="R361" s="160"/>
      <c r="S361" s="160"/>
      <c r="T361" s="160"/>
      <c r="U361" s="232">
        <f t="shared" ref="U361" si="191">STDEV(L360:T360)/SQRT(COUNT(L360:T360))</f>
        <v>142.64836331187104</v>
      </c>
    </row>
    <row r="362" spans="1:21">
      <c r="A362" s="233">
        <v>43727</v>
      </c>
      <c r="B362" s="240">
        <v>1.8766898148148099</v>
      </c>
      <c r="C362" s="292">
        <v>21</v>
      </c>
      <c r="D362" s="292">
        <v>2</v>
      </c>
      <c r="E362" s="292">
        <v>813</v>
      </c>
      <c r="F362" s="292">
        <v>10</v>
      </c>
      <c r="G362" s="292">
        <v>20</v>
      </c>
      <c r="H362" s="292">
        <v>57</v>
      </c>
      <c r="I362" s="292">
        <v>0</v>
      </c>
      <c r="J362" s="292">
        <v>4</v>
      </c>
      <c r="K362" s="239">
        <v>110</v>
      </c>
      <c r="L362" s="107"/>
      <c r="M362" s="160"/>
      <c r="N362" s="160"/>
      <c r="O362" s="160"/>
      <c r="P362" s="160"/>
      <c r="Q362" s="160"/>
      <c r="R362" s="160"/>
      <c r="S362" s="160"/>
      <c r="T362" s="160"/>
      <c r="U362" s="232"/>
    </row>
    <row r="363" spans="1:21">
      <c r="A363" s="233">
        <v>43727</v>
      </c>
      <c r="B363" s="240">
        <v>1.8905787037037001</v>
      </c>
      <c r="C363" s="292">
        <v>73</v>
      </c>
      <c r="D363" s="292">
        <v>11</v>
      </c>
      <c r="E363" s="292">
        <v>81</v>
      </c>
      <c r="F363" s="292">
        <v>35</v>
      </c>
      <c r="G363" s="292">
        <v>62</v>
      </c>
      <c r="H363" s="292">
        <v>0</v>
      </c>
      <c r="I363" s="292">
        <v>4</v>
      </c>
      <c r="J363" s="292">
        <v>528</v>
      </c>
      <c r="K363" s="239">
        <v>46</v>
      </c>
      <c r="L363" s="107">
        <f t="shared" ref="L363:P363" si="192">SUM(C363:C365)</f>
        <v>321</v>
      </c>
      <c r="M363" s="160">
        <f t="shared" si="192"/>
        <v>38</v>
      </c>
      <c r="N363" s="160">
        <f t="shared" si="192"/>
        <v>506</v>
      </c>
      <c r="O363" s="160">
        <f t="shared" si="192"/>
        <v>99</v>
      </c>
      <c r="P363" s="160">
        <f t="shared" si="192"/>
        <v>94</v>
      </c>
      <c r="Q363" s="160">
        <f t="shared" ref="Q363:T363" si="193">SUM(H363:H365)</f>
        <v>44</v>
      </c>
      <c r="R363" s="160">
        <f t="shared" si="193"/>
        <v>14</v>
      </c>
      <c r="S363" s="160">
        <f t="shared" si="193"/>
        <v>971</v>
      </c>
      <c r="T363" s="160">
        <f t="shared" si="193"/>
        <v>652</v>
      </c>
      <c r="U363" s="232">
        <f t="shared" ref="U363" si="194">AVERAGE(L363:T363)</f>
        <v>304.33333333333331</v>
      </c>
    </row>
    <row r="364" spans="1:21">
      <c r="A364" s="233">
        <v>43727</v>
      </c>
      <c r="B364" s="240">
        <v>1.90446759259259</v>
      </c>
      <c r="C364" s="292">
        <v>189</v>
      </c>
      <c r="D364" s="292">
        <v>0</v>
      </c>
      <c r="E364" s="292">
        <v>260</v>
      </c>
      <c r="F364" s="292">
        <v>38</v>
      </c>
      <c r="G364" s="292">
        <v>0</v>
      </c>
      <c r="H364" s="292">
        <v>0</v>
      </c>
      <c r="I364" s="292">
        <v>10</v>
      </c>
      <c r="J364" s="292">
        <v>132</v>
      </c>
      <c r="K364" s="239">
        <v>70</v>
      </c>
      <c r="L364" s="107"/>
      <c r="M364" s="160"/>
      <c r="N364" s="160"/>
      <c r="O364" s="160"/>
      <c r="P364" s="160"/>
      <c r="Q364" s="160"/>
      <c r="R364" s="160"/>
      <c r="S364" s="160"/>
      <c r="T364" s="160"/>
      <c r="U364" s="232">
        <f t="shared" ref="U364" si="195">STDEV(L363:T363)/SQRT(COUNT(L363:T363))</f>
        <v>112.77226313829715</v>
      </c>
    </row>
    <row r="365" spans="1:21">
      <c r="A365" s="233">
        <v>43727</v>
      </c>
      <c r="B365" s="240">
        <v>1.91835648148148</v>
      </c>
      <c r="C365" s="292">
        <v>59</v>
      </c>
      <c r="D365" s="292">
        <v>27</v>
      </c>
      <c r="E365" s="292">
        <v>165</v>
      </c>
      <c r="F365" s="292">
        <v>26</v>
      </c>
      <c r="G365" s="292">
        <v>32</v>
      </c>
      <c r="H365" s="292">
        <v>44</v>
      </c>
      <c r="I365" s="292">
        <v>0</v>
      </c>
      <c r="J365" s="292">
        <v>311</v>
      </c>
      <c r="K365" s="239">
        <v>536</v>
      </c>
      <c r="L365" s="107"/>
      <c r="M365" s="160"/>
      <c r="N365" s="160"/>
      <c r="O365" s="160"/>
      <c r="P365" s="160"/>
      <c r="Q365" s="160"/>
      <c r="R365" s="160"/>
      <c r="S365" s="160"/>
      <c r="T365" s="160"/>
      <c r="U365" s="232"/>
    </row>
    <row r="366" spans="1:21">
      <c r="A366" s="233">
        <v>43727</v>
      </c>
      <c r="B366" s="240">
        <v>1.9322453703703699</v>
      </c>
      <c r="C366" s="292">
        <v>0</v>
      </c>
      <c r="D366" s="292">
        <v>0</v>
      </c>
      <c r="E366" s="292">
        <v>227</v>
      </c>
      <c r="F366" s="292">
        <v>92</v>
      </c>
      <c r="G366" s="292">
        <v>40</v>
      </c>
      <c r="H366" s="292">
        <v>10</v>
      </c>
      <c r="I366" s="292">
        <v>0</v>
      </c>
      <c r="J366" s="292">
        <v>104</v>
      </c>
      <c r="K366" s="239">
        <v>9</v>
      </c>
      <c r="L366" s="107">
        <f t="shared" ref="L366:P366" si="196">SUM(C366:C368)</f>
        <v>0</v>
      </c>
      <c r="M366" s="160">
        <f t="shared" si="196"/>
        <v>174</v>
      </c>
      <c r="N366" s="160">
        <f t="shared" si="196"/>
        <v>1073</v>
      </c>
      <c r="O366" s="160">
        <f t="shared" si="196"/>
        <v>159</v>
      </c>
      <c r="P366" s="160">
        <f t="shared" si="196"/>
        <v>97</v>
      </c>
      <c r="Q366" s="160">
        <f t="shared" ref="Q366:T366" si="197">SUM(H366:H368)</f>
        <v>10</v>
      </c>
      <c r="R366" s="160">
        <f t="shared" si="197"/>
        <v>103</v>
      </c>
      <c r="S366" s="160">
        <f t="shared" si="197"/>
        <v>505</v>
      </c>
      <c r="T366" s="160">
        <f t="shared" si="197"/>
        <v>125</v>
      </c>
      <c r="U366" s="232">
        <f t="shared" ref="U366" si="198">AVERAGE(L366:T366)</f>
        <v>249.55555555555554</v>
      </c>
    </row>
    <row r="367" spans="1:21">
      <c r="A367" s="233">
        <v>43727</v>
      </c>
      <c r="B367" s="240">
        <v>1.9461342592592601</v>
      </c>
      <c r="C367" s="292">
        <v>0</v>
      </c>
      <c r="D367" s="292">
        <v>0</v>
      </c>
      <c r="E367" s="292">
        <v>417</v>
      </c>
      <c r="F367" s="292">
        <v>65</v>
      </c>
      <c r="G367" s="292">
        <v>57</v>
      </c>
      <c r="H367" s="292">
        <v>0</v>
      </c>
      <c r="I367" s="292">
        <v>11</v>
      </c>
      <c r="J367" s="292">
        <v>166</v>
      </c>
      <c r="K367" s="239">
        <v>63</v>
      </c>
      <c r="L367" s="107"/>
      <c r="M367" s="160"/>
      <c r="N367" s="160"/>
      <c r="O367" s="160"/>
      <c r="P367" s="160"/>
      <c r="Q367" s="160"/>
      <c r="R367" s="160"/>
      <c r="S367" s="160"/>
      <c r="T367" s="160"/>
      <c r="U367" s="232">
        <f t="shared" ref="U367" si="199">STDEV(L366:T366)/SQRT(COUNT(L366:T366))</f>
        <v>114.08769910213699</v>
      </c>
    </row>
    <row r="368" spans="1:21">
      <c r="A368" s="233">
        <v>43727</v>
      </c>
      <c r="B368" s="240">
        <v>1.96002314814815</v>
      </c>
      <c r="C368" s="292">
        <v>0</v>
      </c>
      <c r="D368" s="292">
        <v>174</v>
      </c>
      <c r="E368" s="292">
        <v>429</v>
      </c>
      <c r="F368" s="292">
        <v>2</v>
      </c>
      <c r="G368" s="292">
        <v>0</v>
      </c>
      <c r="H368" s="292">
        <v>0</v>
      </c>
      <c r="I368" s="292">
        <v>92</v>
      </c>
      <c r="J368" s="292">
        <v>235</v>
      </c>
      <c r="K368" s="239">
        <v>53</v>
      </c>
      <c r="L368" s="107"/>
      <c r="M368" s="160"/>
      <c r="N368" s="160"/>
      <c r="O368" s="160"/>
      <c r="P368" s="160"/>
      <c r="Q368" s="160"/>
      <c r="R368" s="160"/>
      <c r="S368" s="160"/>
      <c r="T368" s="160"/>
      <c r="U368" s="232"/>
    </row>
    <row r="369" spans="1:21">
      <c r="A369" s="233">
        <v>43727</v>
      </c>
      <c r="B369" s="240">
        <v>1.97391203703703</v>
      </c>
      <c r="C369" s="292">
        <v>0</v>
      </c>
      <c r="D369" s="292">
        <v>2</v>
      </c>
      <c r="E369" s="292">
        <v>410</v>
      </c>
      <c r="F369" s="292">
        <v>24</v>
      </c>
      <c r="G369" s="292">
        <v>0</v>
      </c>
      <c r="H369" s="292">
        <v>0</v>
      </c>
      <c r="I369" s="292">
        <v>0</v>
      </c>
      <c r="J369" s="292">
        <v>8</v>
      </c>
      <c r="K369" s="239">
        <v>19</v>
      </c>
      <c r="L369" s="107">
        <f t="shared" ref="L369:P369" si="200">SUM(C369:C371)</f>
        <v>18</v>
      </c>
      <c r="M369" s="160">
        <f t="shared" si="200"/>
        <v>2</v>
      </c>
      <c r="N369" s="160">
        <f t="shared" si="200"/>
        <v>1283</v>
      </c>
      <c r="O369" s="160">
        <f t="shared" si="200"/>
        <v>27</v>
      </c>
      <c r="P369" s="160">
        <f t="shared" si="200"/>
        <v>181</v>
      </c>
      <c r="Q369" s="160">
        <f t="shared" ref="Q369:T369" si="201">SUM(H369:H371)</f>
        <v>148</v>
      </c>
      <c r="R369" s="160">
        <f t="shared" si="201"/>
        <v>47</v>
      </c>
      <c r="S369" s="160">
        <f t="shared" si="201"/>
        <v>294</v>
      </c>
      <c r="T369" s="160">
        <f t="shared" si="201"/>
        <v>113</v>
      </c>
      <c r="U369" s="232">
        <f t="shared" ref="U369" si="202">AVERAGE(L369:T369)</f>
        <v>234.77777777777777</v>
      </c>
    </row>
    <row r="370" spans="1:21">
      <c r="A370" s="233">
        <v>43727</v>
      </c>
      <c r="B370" s="240">
        <v>1.9878009259259199</v>
      </c>
      <c r="C370" s="292">
        <v>0</v>
      </c>
      <c r="D370" s="292">
        <v>0</v>
      </c>
      <c r="E370" s="292">
        <v>453</v>
      </c>
      <c r="F370" s="292">
        <v>3</v>
      </c>
      <c r="G370" s="292">
        <v>21</v>
      </c>
      <c r="H370" s="292">
        <v>8</v>
      </c>
      <c r="I370" s="292">
        <v>0</v>
      </c>
      <c r="J370" s="292">
        <v>0</v>
      </c>
      <c r="K370" s="239">
        <v>32</v>
      </c>
      <c r="L370" s="107"/>
      <c r="M370" s="160"/>
      <c r="N370" s="160"/>
      <c r="O370" s="160"/>
      <c r="P370" s="160"/>
      <c r="Q370" s="160"/>
      <c r="R370" s="160"/>
      <c r="S370" s="160"/>
      <c r="T370" s="160"/>
      <c r="U370" s="232">
        <f t="shared" ref="U370" si="203">STDEV(L369:T369)/SQRT(COUNT(L369:T369))</f>
        <v>134.73943761713835</v>
      </c>
    </row>
    <row r="371" spans="1:21">
      <c r="A371" s="233">
        <v>43728</v>
      </c>
      <c r="B371" s="240">
        <v>2.001689814814815</v>
      </c>
      <c r="C371" s="292">
        <v>18</v>
      </c>
      <c r="D371" s="292">
        <v>0</v>
      </c>
      <c r="E371" s="292">
        <v>420</v>
      </c>
      <c r="F371" s="292">
        <v>0</v>
      </c>
      <c r="G371" s="292">
        <v>160</v>
      </c>
      <c r="H371" s="292">
        <v>140</v>
      </c>
      <c r="I371" s="292">
        <v>47</v>
      </c>
      <c r="J371" s="292">
        <v>286</v>
      </c>
      <c r="K371" s="239">
        <v>62</v>
      </c>
      <c r="L371" s="107"/>
      <c r="M371" s="160"/>
      <c r="N371" s="160"/>
      <c r="O371" s="160"/>
      <c r="P371" s="160"/>
      <c r="Q371" s="160"/>
      <c r="R371" s="160"/>
      <c r="S371" s="160"/>
      <c r="T371" s="160"/>
      <c r="U371" s="232"/>
    </row>
    <row r="372" spans="1:21">
      <c r="A372" s="233">
        <v>43728</v>
      </c>
      <c r="B372" s="240">
        <v>2.0155787037036998</v>
      </c>
      <c r="C372" s="292">
        <v>36</v>
      </c>
      <c r="D372" s="292">
        <v>0</v>
      </c>
      <c r="E372" s="292">
        <v>286</v>
      </c>
      <c r="F372" s="292">
        <v>56</v>
      </c>
      <c r="G372" s="292">
        <v>0</v>
      </c>
      <c r="H372" s="292">
        <v>31</v>
      </c>
      <c r="I372" s="292">
        <v>0</v>
      </c>
      <c r="J372" s="292">
        <v>226</v>
      </c>
      <c r="K372" s="239">
        <v>7</v>
      </c>
      <c r="L372" s="107">
        <f t="shared" ref="L372:P372" si="204">SUM(C372:C374)</f>
        <v>36</v>
      </c>
      <c r="M372" s="160">
        <f t="shared" si="204"/>
        <v>18</v>
      </c>
      <c r="N372" s="160">
        <f t="shared" si="204"/>
        <v>820</v>
      </c>
      <c r="O372" s="160">
        <f t="shared" si="204"/>
        <v>111</v>
      </c>
      <c r="P372" s="160">
        <f t="shared" si="204"/>
        <v>0</v>
      </c>
      <c r="Q372" s="160">
        <f t="shared" ref="Q372:T372" si="205">SUM(H372:H374)</f>
        <v>31</v>
      </c>
      <c r="R372" s="160">
        <f t="shared" si="205"/>
        <v>0</v>
      </c>
      <c r="S372" s="160">
        <f t="shared" si="205"/>
        <v>407</v>
      </c>
      <c r="T372" s="160">
        <f t="shared" si="205"/>
        <v>202</v>
      </c>
      <c r="U372" s="232">
        <f t="shared" ref="U372" si="206">AVERAGE(L372:T372)</f>
        <v>180.55555555555554</v>
      </c>
    </row>
    <row r="373" spans="1:21">
      <c r="A373" s="233">
        <v>43728</v>
      </c>
      <c r="B373" s="240">
        <v>2.02946759259259</v>
      </c>
      <c r="C373" s="292">
        <v>0</v>
      </c>
      <c r="D373" s="292">
        <v>18</v>
      </c>
      <c r="E373" s="292">
        <v>429</v>
      </c>
      <c r="F373" s="292">
        <v>55</v>
      </c>
      <c r="G373" s="292">
        <v>0</v>
      </c>
      <c r="H373" s="292">
        <v>0</v>
      </c>
      <c r="I373" s="292">
        <v>0</v>
      </c>
      <c r="J373" s="292">
        <v>8</v>
      </c>
      <c r="K373" s="239">
        <v>159</v>
      </c>
      <c r="L373" s="107"/>
      <c r="M373" s="160"/>
      <c r="N373" s="160"/>
      <c r="O373" s="160"/>
      <c r="P373" s="160"/>
      <c r="Q373" s="160"/>
      <c r="R373" s="160"/>
      <c r="S373" s="160"/>
      <c r="T373" s="160"/>
      <c r="U373" s="232">
        <f t="shared" ref="U373" si="207">STDEV(L372:T372)/SQRT(COUNT(L372:T372))</f>
        <v>91.313883438620522</v>
      </c>
    </row>
    <row r="374" spans="1:21">
      <c r="A374" s="233">
        <v>43728</v>
      </c>
      <c r="B374" s="240">
        <v>2.0433564814814802</v>
      </c>
      <c r="C374" s="292">
        <v>0</v>
      </c>
      <c r="D374" s="292">
        <v>0</v>
      </c>
      <c r="E374" s="292">
        <v>105</v>
      </c>
      <c r="F374" s="292">
        <v>0</v>
      </c>
      <c r="G374" s="292">
        <v>0</v>
      </c>
      <c r="H374" s="292">
        <v>0</v>
      </c>
      <c r="I374" s="292">
        <v>0</v>
      </c>
      <c r="J374" s="292">
        <v>173</v>
      </c>
      <c r="K374" s="239">
        <v>36</v>
      </c>
      <c r="L374" s="107"/>
      <c r="M374" s="160"/>
      <c r="N374" s="160"/>
      <c r="O374" s="160"/>
      <c r="P374" s="160"/>
      <c r="Q374" s="160"/>
      <c r="R374" s="160"/>
      <c r="S374" s="160"/>
      <c r="T374" s="160"/>
      <c r="U374" s="232"/>
    </row>
    <row r="375" spans="1:21">
      <c r="A375" s="233">
        <v>43728</v>
      </c>
      <c r="B375" s="240">
        <v>2.0572453703703699</v>
      </c>
      <c r="C375" s="292">
        <v>14</v>
      </c>
      <c r="D375" s="292">
        <v>0</v>
      </c>
      <c r="E375" s="292">
        <v>105</v>
      </c>
      <c r="F375" s="292">
        <v>9</v>
      </c>
      <c r="G375" s="292">
        <v>0</v>
      </c>
      <c r="H375" s="292">
        <v>0</v>
      </c>
      <c r="I375" s="292">
        <v>21</v>
      </c>
      <c r="J375" s="292">
        <v>1</v>
      </c>
      <c r="K375" s="239">
        <v>0</v>
      </c>
      <c r="L375" s="107">
        <f t="shared" ref="L375:P375" si="208">SUM(C375:C377)</f>
        <v>141</v>
      </c>
      <c r="M375" s="160">
        <f t="shared" si="208"/>
        <v>54</v>
      </c>
      <c r="N375" s="160">
        <f t="shared" si="208"/>
        <v>725</v>
      </c>
      <c r="O375" s="160">
        <f t="shared" si="208"/>
        <v>199</v>
      </c>
      <c r="P375" s="160">
        <f t="shared" si="208"/>
        <v>91</v>
      </c>
      <c r="Q375" s="160">
        <f t="shared" ref="Q375:T375" si="209">SUM(H375:H377)</f>
        <v>25</v>
      </c>
      <c r="R375" s="160">
        <f t="shared" si="209"/>
        <v>21</v>
      </c>
      <c r="S375" s="160">
        <f t="shared" si="209"/>
        <v>411</v>
      </c>
      <c r="T375" s="160">
        <f t="shared" si="209"/>
        <v>69</v>
      </c>
      <c r="U375" s="232">
        <f t="shared" ref="U375" si="210">AVERAGE(L375:T375)</f>
        <v>192.88888888888889</v>
      </c>
    </row>
    <row r="376" spans="1:21">
      <c r="A376" s="233">
        <v>43728</v>
      </c>
      <c r="B376" s="240">
        <v>2.0711342592592601</v>
      </c>
      <c r="C376" s="292">
        <v>49</v>
      </c>
      <c r="D376" s="292">
        <v>26</v>
      </c>
      <c r="E376" s="292">
        <v>164</v>
      </c>
      <c r="F376" s="292">
        <v>31</v>
      </c>
      <c r="G376" s="292">
        <v>1</v>
      </c>
      <c r="H376" s="292">
        <v>10</v>
      </c>
      <c r="I376" s="292">
        <v>0</v>
      </c>
      <c r="J376" s="292">
        <v>9</v>
      </c>
      <c r="K376" s="239">
        <v>15</v>
      </c>
      <c r="L376" s="107"/>
      <c r="M376" s="160"/>
      <c r="N376" s="160"/>
      <c r="O376" s="160"/>
      <c r="P376" s="160"/>
      <c r="Q376" s="160"/>
      <c r="R376" s="160"/>
      <c r="S376" s="160"/>
      <c r="T376" s="160"/>
      <c r="U376" s="232">
        <f t="shared" ref="U376" si="211">STDEV(L375:T375)/SQRT(COUNT(L375:T375))</f>
        <v>77.835018619235839</v>
      </c>
    </row>
    <row r="377" spans="1:21">
      <c r="A377" s="233">
        <v>43728</v>
      </c>
      <c r="B377" s="240">
        <v>2.0850231481481498</v>
      </c>
      <c r="C377" s="292">
        <v>78</v>
      </c>
      <c r="D377" s="292">
        <v>28</v>
      </c>
      <c r="E377" s="292">
        <v>456</v>
      </c>
      <c r="F377" s="292">
        <v>159</v>
      </c>
      <c r="G377" s="292">
        <v>90</v>
      </c>
      <c r="H377" s="292">
        <v>15</v>
      </c>
      <c r="I377" s="292">
        <v>0</v>
      </c>
      <c r="J377" s="292">
        <v>401</v>
      </c>
      <c r="K377" s="239">
        <v>54</v>
      </c>
      <c r="L377" s="107"/>
      <c r="M377" s="160"/>
      <c r="N377" s="160"/>
      <c r="O377" s="160"/>
      <c r="P377" s="160"/>
      <c r="Q377" s="160"/>
      <c r="R377" s="160"/>
      <c r="S377" s="160"/>
      <c r="T377" s="160"/>
      <c r="U377" s="232"/>
    </row>
    <row r="378" spans="1:21">
      <c r="A378" s="233">
        <v>43728</v>
      </c>
      <c r="B378" s="240">
        <v>2.0989120370370302</v>
      </c>
      <c r="C378" s="292">
        <v>7</v>
      </c>
      <c r="D378" s="292">
        <v>0</v>
      </c>
      <c r="E378" s="292">
        <v>485</v>
      </c>
      <c r="F378" s="292">
        <v>0</v>
      </c>
      <c r="G378" s="292">
        <v>0</v>
      </c>
      <c r="H378" s="292">
        <v>32</v>
      </c>
      <c r="I378" s="292">
        <v>0</v>
      </c>
      <c r="J378" s="292">
        <v>273</v>
      </c>
      <c r="K378" s="239">
        <v>0</v>
      </c>
      <c r="L378" s="107">
        <f t="shared" ref="L378:P378" si="212">SUM(C378:C380)</f>
        <v>72</v>
      </c>
      <c r="M378" s="160">
        <f t="shared" si="212"/>
        <v>0</v>
      </c>
      <c r="N378" s="160">
        <f t="shared" si="212"/>
        <v>840</v>
      </c>
      <c r="O378" s="160">
        <f t="shared" si="212"/>
        <v>65</v>
      </c>
      <c r="P378" s="160">
        <f t="shared" si="212"/>
        <v>0</v>
      </c>
      <c r="Q378" s="160">
        <f t="shared" ref="Q378:T378" si="213">SUM(H378:H380)</f>
        <v>39</v>
      </c>
      <c r="R378" s="160">
        <f t="shared" si="213"/>
        <v>0</v>
      </c>
      <c r="S378" s="160">
        <f t="shared" si="213"/>
        <v>500</v>
      </c>
      <c r="T378" s="160">
        <f t="shared" si="213"/>
        <v>120</v>
      </c>
      <c r="U378" s="232">
        <f t="shared" ref="U378" si="214">AVERAGE(L378:T378)</f>
        <v>181.77777777777777</v>
      </c>
    </row>
    <row r="379" spans="1:21">
      <c r="A379" s="233">
        <v>43728</v>
      </c>
      <c r="B379" s="240">
        <v>2.1128009259259199</v>
      </c>
      <c r="C379" s="292">
        <v>0</v>
      </c>
      <c r="D379" s="292">
        <v>0</v>
      </c>
      <c r="E379" s="292">
        <v>349</v>
      </c>
      <c r="F379" s="292">
        <v>0</v>
      </c>
      <c r="G379" s="292">
        <v>0</v>
      </c>
      <c r="H379" s="292">
        <v>7</v>
      </c>
      <c r="I379" s="292">
        <v>0</v>
      </c>
      <c r="J379" s="292">
        <v>114</v>
      </c>
      <c r="K379" s="239">
        <v>37</v>
      </c>
      <c r="L379" s="107"/>
      <c r="M379" s="160"/>
      <c r="N379" s="160"/>
      <c r="O379" s="160"/>
      <c r="P379" s="160"/>
      <c r="Q379" s="160"/>
      <c r="R379" s="160"/>
      <c r="S379" s="160"/>
      <c r="T379" s="160"/>
      <c r="U379" s="232">
        <f t="shared" ref="U379" si="215">STDEV(L378:T378)/SQRT(COUNT(L378:T378))</f>
        <v>97.435274495684482</v>
      </c>
    </row>
    <row r="380" spans="1:21">
      <c r="A380" s="233">
        <v>43728</v>
      </c>
      <c r="B380" s="240">
        <v>2.1266898148148101</v>
      </c>
      <c r="C380" s="292">
        <v>65</v>
      </c>
      <c r="D380" s="292">
        <v>0</v>
      </c>
      <c r="E380" s="292">
        <v>6</v>
      </c>
      <c r="F380" s="292">
        <v>65</v>
      </c>
      <c r="G380" s="292">
        <v>0</v>
      </c>
      <c r="H380" s="292">
        <v>0</v>
      </c>
      <c r="I380" s="292">
        <v>0</v>
      </c>
      <c r="J380" s="292">
        <v>113</v>
      </c>
      <c r="K380" s="239">
        <v>83</v>
      </c>
      <c r="L380" s="107"/>
      <c r="M380" s="160"/>
      <c r="N380" s="160"/>
      <c r="O380" s="160"/>
      <c r="P380" s="160"/>
      <c r="Q380" s="160"/>
      <c r="R380" s="160"/>
      <c r="S380" s="160"/>
      <c r="T380" s="160"/>
      <c r="U380" s="232"/>
    </row>
    <row r="381" spans="1:21">
      <c r="A381" s="233">
        <v>43728</v>
      </c>
      <c r="B381" s="240">
        <v>2.1405787037036998</v>
      </c>
      <c r="C381" s="292">
        <v>0</v>
      </c>
      <c r="D381" s="292">
        <v>0</v>
      </c>
      <c r="E381" s="292">
        <v>370</v>
      </c>
      <c r="F381" s="292">
        <v>68</v>
      </c>
      <c r="G381" s="292">
        <v>0</v>
      </c>
      <c r="H381" s="292">
        <v>0</v>
      </c>
      <c r="I381" s="292">
        <v>69</v>
      </c>
      <c r="J381" s="292">
        <v>334</v>
      </c>
      <c r="K381" s="239">
        <v>0</v>
      </c>
      <c r="L381" s="107">
        <f t="shared" ref="L381:P381" si="216">SUM(C381:C383)</f>
        <v>43</v>
      </c>
      <c r="M381" s="160">
        <f t="shared" si="216"/>
        <v>5</v>
      </c>
      <c r="N381" s="160">
        <f t="shared" si="216"/>
        <v>891</v>
      </c>
      <c r="O381" s="160">
        <f t="shared" si="216"/>
        <v>68</v>
      </c>
      <c r="P381" s="160">
        <f t="shared" si="216"/>
        <v>50</v>
      </c>
      <c r="Q381" s="160">
        <f t="shared" ref="Q381:T381" si="217">SUM(H381:H383)</f>
        <v>317</v>
      </c>
      <c r="R381" s="160">
        <f t="shared" si="217"/>
        <v>154</v>
      </c>
      <c r="S381" s="160">
        <f t="shared" si="217"/>
        <v>355</v>
      </c>
      <c r="T381" s="160">
        <f t="shared" si="217"/>
        <v>69</v>
      </c>
      <c r="U381" s="232">
        <f t="shared" ref="U381" si="218">AVERAGE(L381:T381)</f>
        <v>216.88888888888889</v>
      </c>
    </row>
    <row r="382" spans="1:21">
      <c r="A382" s="233">
        <v>43728</v>
      </c>
      <c r="B382" s="240">
        <v>2.15446759259259</v>
      </c>
      <c r="C382" s="292">
        <v>43</v>
      </c>
      <c r="D382" s="292">
        <v>5</v>
      </c>
      <c r="E382" s="292">
        <v>185</v>
      </c>
      <c r="F382" s="292">
        <v>0</v>
      </c>
      <c r="G382" s="292">
        <v>0</v>
      </c>
      <c r="H382" s="292">
        <v>25</v>
      </c>
      <c r="I382" s="292">
        <v>71</v>
      </c>
      <c r="J382" s="292">
        <v>16</v>
      </c>
      <c r="K382" s="239">
        <v>22</v>
      </c>
      <c r="L382" s="107"/>
      <c r="M382" s="160"/>
      <c r="N382" s="160"/>
      <c r="O382" s="160"/>
      <c r="P382" s="160"/>
      <c r="Q382" s="160"/>
      <c r="R382" s="160"/>
      <c r="S382" s="160"/>
      <c r="T382" s="160"/>
      <c r="U382" s="232">
        <f t="shared" ref="U382" si="219">STDEV(L381:T381)/SQRT(COUNT(L381:T381))</f>
        <v>93.875130484366252</v>
      </c>
    </row>
    <row r="383" spans="1:21">
      <c r="A383" s="233">
        <v>43728</v>
      </c>
      <c r="B383" s="240">
        <v>2.1683564814814802</v>
      </c>
      <c r="C383" s="292">
        <v>0</v>
      </c>
      <c r="D383" s="292">
        <v>0</v>
      </c>
      <c r="E383" s="292">
        <v>336</v>
      </c>
      <c r="F383" s="292">
        <v>0</v>
      </c>
      <c r="G383" s="292">
        <v>50</v>
      </c>
      <c r="H383" s="292">
        <v>292</v>
      </c>
      <c r="I383" s="292">
        <v>14</v>
      </c>
      <c r="J383" s="292">
        <v>5</v>
      </c>
      <c r="K383" s="239">
        <v>47</v>
      </c>
      <c r="L383" s="107"/>
      <c r="M383" s="160"/>
      <c r="N383" s="160"/>
      <c r="O383" s="160"/>
      <c r="P383" s="160"/>
      <c r="Q383" s="160"/>
      <c r="R383" s="160"/>
      <c r="S383" s="160"/>
      <c r="T383" s="160"/>
      <c r="U383" s="232"/>
    </row>
    <row r="384" spans="1:21">
      <c r="A384" s="233">
        <v>43728</v>
      </c>
      <c r="B384" s="240">
        <v>2.1822453703703699</v>
      </c>
      <c r="C384" s="292">
        <v>107</v>
      </c>
      <c r="D384" s="292">
        <v>5</v>
      </c>
      <c r="E384" s="292">
        <v>30</v>
      </c>
      <c r="F384" s="292">
        <v>4</v>
      </c>
      <c r="G384" s="292">
        <v>55</v>
      </c>
      <c r="H384" s="292">
        <v>16</v>
      </c>
      <c r="I384" s="292">
        <v>0</v>
      </c>
      <c r="J384" s="292">
        <v>344</v>
      </c>
      <c r="K384" s="239">
        <v>0</v>
      </c>
      <c r="L384" s="107">
        <f t="shared" ref="L384:P384" si="220">SUM(C384:C386)</f>
        <v>120</v>
      </c>
      <c r="M384" s="160">
        <f t="shared" si="220"/>
        <v>47</v>
      </c>
      <c r="N384" s="160">
        <f t="shared" si="220"/>
        <v>659</v>
      </c>
      <c r="O384" s="160">
        <f t="shared" si="220"/>
        <v>4</v>
      </c>
      <c r="P384" s="160">
        <f t="shared" si="220"/>
        <v>55</v>
      </c>
      <c r="Q384" s="160">
        <f t="shared" ref="Q384:T384" si="221">SUM(H384:H386)</f>
        <v>21</v>
      </c>
      <c r="R384" s="160">
        <f t="shared" si="221"/>
        <v>0</v>
      </c>
      <c r="S384" s="160">
        <f t="shared" si="221"/>
        <v>551</v>
      </c>
      <c r="T384" s="160">
        <f t="shared" si="221"/>
        <v>114</v>
      </c>
      <c r="U384" s="232">
        <f t="shared" ref="U384" si="222">AVERAGE(L384:T384)</f>
        <v>174.55555555555554</v>
      </c>
    </row>
    <row r="385" spans="1:21">
      <c r="A385" s="233">
        <v>43728</v>
      </c>
      <c r="B385" s="240">
        <v>2.1961342592592601</v>
      </c>
      <c r="C385" s="292">
        <v>1</v>
      </c>
      <c r="D385" s="292">
        <v>25</v>
      </c>
      <c r="E385" s="292">
        <v>246</v>
      </c>
      <c r="F385" s="292">
        <v>0</v>
      </c>
      <c r="G385" s="292">
        <v>0</v>
      </c>
      <c r="H385" s="292">
        <v>5</v>
      </c>
      <c r="I385" s="292">
        <v>0</v>
      </c>
      <c r="J385" s="292">
        <v>113</v>
      </c>
      <c r="K385" s="239">
        <v>80</v>
      </c>
      <c r="L385" s="107"/>
      <c r="M385" s="160"/>
      <c r="N385" s="160"/>
      <c r="O385" s="160"/>
      <c r="P385" s="160"/>
      <c r="Q385" s="160"/>
      <c r="R385" s="160"/>
      <c r="S385" s="160"/>
      <c r="T385" s="160"/>
      <c r="U385" s="232">
        <f t="shared" ref="U385" si="223">STDEV(L384:T384)/SQRT(COUNT(L384:T384))</f>
        <v>83.06140819215743</v>
      </c>
    </row>
    <row r="386" spans="1:21">
      <c r="A386" s="233">
        <v>43728</v>
      </c>
      <c r="B386" s="240">
        <v>2.21002314814814</v>
      </c>
      <c r="C386" s="292">
        <v>12</v>
      </c>
      <c r="D386" s="292">
        <v>17</v>
      </c>
      <c r="E386" s="292">
        <v>383</v>
      </c>
      <c r="F386" s="292">
        <v>0</v>
      </c>
      <c r="G386" s="292">
        <v>0</v>
      </c>
      <c r="H386" s="292">
        <v>0</v>
      </c>
      <c r="I386" s="292">
        <v>0</v>
      </c>
      <c r="J386" s="292">
        <v>94</v>
      </c>
      <c r="K386" s="239">
        <v>34</v>
      </c>
      <c r="L386" s="107"/>
      <c r="M386" s="160"/>
      <c r="N386" s="160"/>
      <c r="O386" s="160"/>
      <c r="P386" s="160"/>
      <c r="Q386" s="160"/>
      <c r="R386" s="160"/>
      <c r="S386" s="160"/>
      <c r="T386" s="160"/>
      <c r="U386" s="232"/>
    </row>
    <row r="387" spans="1:21">
      <c r="A387" s="233">
        <v>43728</v>
      </c>
      <c r="B387" s="240">
        <v>2.2239120370370302</v>
      </c>
      <c r="C387" s="292">
        <v>111</v>
      </c>
      <c r="D387" s="292">
        <v>55</v>
      </c>
      <c r="E387" s="292">
        <v>4</v>
      </c>
      <c r="F387" s="292">
        <v>101</v>
      </c>
      <c r="G387" s="292">
        <v>0</v>
      </c>
      <c r="H387" s="292">
        <v>0</v>
      </c>
      <c r="I387" s="292">
        <v>2</v>
      </c>
      <c r="J387" s="292">
        <v>191</v>
      </c>
      <c r="K387" s="239">
        <v>0</v>
      </c>
      <c r="L387" s="107">
        <f t="shared" ref="L387:P387" si="224">SUM(C387:C389)</f>
        <v>111</v>
      </c>
      <c r="M387" s="160">
        <f t="shared" si="224"/>
        <v>155</v>
      </c>
      <c r="N387" s="160">
        <f t="shared" si="224"/>
        <v>1086</v>
      </c>
      <c r="O387" s="160">
        <f t="shared" si="224"/>
        <v>134</v>
      </c>
      <c r="P387" s="160">
        <f t="shared" si="224"/>
        <v>152</v>
      </c>
      <c r="Q387" s="160">
        <f t="shared" ref="Q387:T387" si="225">SUM(H387:H389)</f>
        <v>30</v>
      </c>
      <c r="R387" s="160">
        <f t="shared" si="225"/>
        <v>2</v>
      </c>
      <c r="S387" s="160">
        <f t="shared" si="225"/>
        <v>240</v>
      </c>
      <c r="T387" s="160">
        <f t="shared" si="225"/>
        <v>46</v>
      </c>
      <c r="U387" s="232">
        <f t="shared" ref="U387" si="226">AVERAGE(L387:T387)</f>
        <v>217.33333333333334</v>
      </c>
    </row>
    <row r="388" spans="1:21">
      <c r="A388" s="233">
        <v>43728</v>
      </c>
      <c r="B388" s="240">
        <v>2.2378009259259199</v>
      </c>
      <c r="C388" s="292">
        <v>0</v>
      </c>
      <c r="D388" s="292">
        <v>99</v>
      </c>
      <c r="E388" s="292">
        <v>568</v>
      </c>
      <c r="F388" s="292">
        <v>33</v>
      </c>
      <c r="G388" s="292">
        <v>70</v>
      </c>
      <c r="H388" s="292">
        <v>0</v>
      </c>
      <c r="I388" s="292">
        <v>0</v>
      </c>
      <c r="J388" s="292">
        <v>48</v>
      </c>
      <c r="K388" s="239">
        <v>11</v>
      </c>
      <c r="L388" s="107"/>
      <c r="M388" s="160"/>
      <c r="N388" s="160"/>
      <c r="O388" s="160"/>
      <c r="P388" s="160"/>
      <c r="Q388" s="160"/>
      <c r="R388" s="160"/>
      <c r="S388" s="160"/>
      <c r="T388" s="160"/>
      <c r="U388" s="232">
        <f t="shared" ref="U388" si="227">STDEV(L387:T387)/SQRT(COUNT(L387:T387))</f>
        <v>111.3252242555817</v>
      </c>
    </row>
    <row r="389" spans="1:21">
      <c r="A389" s="223">
        <v>43728</v>
      </c>
      <c r="B389" s="235">
        <v>2.2516898148148101</v>
      </c>
      <c r="C389" s="292">
        <v>0</v>
      </c>
      <c r="D389" s="292">
        <v>1</v>
      </c>
      <c r="E389" s="292">
        <v>514</v>
      </c>
      <c r="F389" s="292">
        <v>0</v>
      </c>
      <c r="G389" s="292">
        <v>82</v>
      </c>
      <c r="H389" s="292">
        <v>30</v>
      </c>
      <c r="I389" s="292">
        <v>0</v>
      </c>
      <c r="J389" s="292">
        <v>1</v>
      </c>
      <c r="K389" s="239">
        <v>35</v>
      </c>
      <c r="L389" s="107"/>
      <c r="M389" s="160"/>
      <c r="N389" s="160"/>
      <c r="O389" s="160"/>
      <c r="P389" s="160"/>
      <c r="Q389" s="160"/>
      <c r="R389" s="160"/>
      <c r="S389" s="160"/>
      <c r="T389" s="160"/>
      <c r="U389" s="232"/>
    </row>
    <row r="390" spans="1:21">
      <c r="A390" s="223">
        <v>43728</v>
      </c>
      <c r="B390" s="235">
        <v>2.2655787037036998</v>
      </c>
      <c r="C390" s="292">
        <v>0</v>
      </c>
      <c r="D390" s="292">
        <v>0</v>
      </c>
      <c r="E390" s="292">
        <v>683</v>
      </c>
      <c r="F390" s="292">
        <v>0</v>
      </c>
      <c r="G390" s="292">
        <v>0</v>
      </c>
      <c r="H390" s="292">
        <v>36</v>
      </c>
      <c r="I390" s="292">
        <v>0</v>
      </c>
      <c r="J390" s="292">
        <v>0</v>
      </c>
      <c r="K390" s="239">
        <v>37</v>
      </c>
      <c r="L390" s="107">
        <f t="shared" ref="L390:P390" si="228">SUM(C390:C392)</f>
        <v>1</v>
      </c>
      <c r="M390" s="160">
        <f t="shared" si="228"/>
        <v>3</v>
      </c>
      <c r="N390" s="160">
        <f t="shared" si="228"/>
        <v>1267</v>
      </c>
      <c r="O390" s="160">
        <f t="shared" si="228"/>
        <v>0</v>
      </c>
      <c r="P390" s="160">
        <f t="shared" si="228"/>
        <v>0</v>
      </c>
      <c r="Q390" s="160">
        <f t="shared" ref="Q390:T390" si="229">SUM(H390:H392)</f>
        <v>40</v>
      </c>
      <c r="R390" s="160">
        <f t="shared" si="229"/>
        <v>0</v>
      </c>
      <c r="S390" s="160">
        <f t="shared" si="229"/>
        <v>494</v>
      </c>
      <c r="T390" s="160">
        <f t="shared" si="229"/>
        <v>40</v>
      </c>
      <c r="U390" s="232">
        <f t="shared" ref="U390" si="230">AVERAGE(L390:T390)</f>
        <v>205</v>
      </c>
    </row>
    <row r="391" spans="1:21">
      <c r="A391" s="223">
        <v>43728</v>
      </c>
      <c r="B391" s="235">
        <v>2.27946759259259</v>
      </c>
      <c r="C391" s="292">
        <v>1</v>
      </c>
      <c r="D391" s="292">
        <v>3</v>
      </c>
      <c r="E391" s="292">
        <v>569</v>
      </c>
      <c r="F391" s="292">
        <v>0</v>
      </c>
      <c r="G391" s="292">
        <v>0</v>
      </c>
      <c r="H391" s="292">
        <v>4</v>
      </c>
      <c r="I391" s="292">
        <v>0</v>
      </c>
      <c r="J391" s="292">
        <v>287</v>
      </c>
      <c r="K391" s="239">
        <v>3</v>
      </c>
      <c r="L391" s="107"/>
      <c r="M391" s="160"/>
      <c r="N391" s="160"/>
      <c r="O391" s="160"/>
      <c r="P391" s="160"/>
      <c r="Q391" s="160"/>
      <c r="R391" s="160"/>
      <c r="S391" s="160"/>
      <c r="T391" s="160"/>
      <c r="U391" s="232">
        <f t="shared" ref="U391" si="231">STDEV(L390:T390)/SQRT(COUNT(L390:T390))</f>
        <v>143.09621860055483</v>
      </c>
    </row>
    <row r="392" spans="1:21">
      <c r="A392" s="223">
        <v>43728</v>
      </c>
      <c r="B392" s="235">
        <v>2.2933564814814802</v>
      </c>
      <c r="C392" s="292">
        <v>0</v>
      </c>
      <c r="D392" s="292">
        <v>0</v>
      </c>
      <c r="E392" s="292">
        <v>15</v>
      </c>
      <c r="F392" s="292">
        <v>0</v>
      </c>
      <c r="G392" s="292">
        <v>0</v>
      </c>
      <c r="H392" s="292">
        <v>0</v>
      </c>
      <c r="I392" s="292">
        <v>0</v>
      </c>
      <c r="J392" s="292">
        <v>207</v>
      </c>
      <c r="K392" s="239">
        <v>0</v>
      </c>
      <c r="L392" s="107"/>
      <c r="M392" s="160"/>
      <c r="N392" s="160"/>
      <c r="O392" s="160"/>
      <c r="P392" s="160"/>
      <c r="Q392" s="160"/>
      <c r="R392" s="160"/>
      <c r="S392" s="160"/>
      <c r="T392" s="160"/>
      <c r="U392" s="232"/>
    </row>
    <row r="393" spans="1:21">
      <c r="A393" s="223">
        <v>43728</v>
      </c>
      <c r="B393" s="235">
        <v>2.3072453703703699</v>
      </c>
      <c r="C393" s="292">
        <v>0</v>
      </c>
      <c r="D393" s="292">
        <v>0</v>
      </c>
      <c r="E393" s="292">
        <v>247</v>
      </c>
      <c r="F393" s="292">
        <v>4</v>
      </c>
      <c r="G393" s="292">
        <v>0</v>
      </c>
      <c r="H393" s="292">
        <v>3</v>
      </c>
      <c r="I393" s="292">
        <v>1</v>
      </c>
      <c r="J393" s="292">
        <v>454</v>
      </c>
      <c r="K393" s="239">
        <v>25</v>
      </c>
      <c r="L393" s="107">
        <f t="shared" ref="L393:P393" si="232">SUM(C393:C395)</f>
        <v>0</v>
      </c>
      <c r="M393" s="160">
        <f t="shared" si="232"/>
        <v>0</v>
      </c>
      <c r="N393" s="160">
        <f t="shared" si="232"/>
        <v>855</v>
      </c>
      <c r="O393" s="160">
        <f t="shared" si="232"/>
        <v>4</v>
      </c>
      <c r="P393" s="160">
        <f t="shared" si="232"/>
        <v>0</v>
      </c>
      <c r="Q393" s="160">
        <f t="shared" ref="Q393:T393" si="233">SUM(H393:H395)</f>
        <v>14</v>
      </c>
      <c r="R393" s="160">
        <f t="shared" si="233"/>
        <v>1</v>
      </c>
      <c r="S393" s="160">
        <f t="shared" si="233"/>
        <v>1344</v>
      </c>
      <c r="T393" s="160">
        <f t="shared" si="233"/>
        <v>40</v>
      </c>
      <c r="U393" s="232">
        <f t="shared" ref="U393" si="234">AVERAGE(L393:T393)</f>
        <v>250.88888888888889</v>
      </c>
    </row>
    <row r="394" spans="1:21">
      <c r="A394" s="223">
        <v>43728</v>
      </c>
      <c r="B394" s="235">
        <v>2.3211342592592601</v>
      </c>
      <c r="C394" s="292">
        <v>0</v>
      </c>
      <c r="D394" s="292">
        <v>0</v>
      </c>
      <c r="E394" s="292">
        <v>94</v>
      </c>
      <c r="F394" s="292">
        <v>0</v>
      </c>
      <c r="G394" s="292">
        <v>0</v>
      </c>
      <c r="H394" s="292">
        <v>11</v>
      </c>
      <c r="I394" s="292">
        <v>0</v>
      </c>
      <c r="J394" s="292">
        <v>780</v>
      </c>
      <c r="K394" s="239">
        <v>15</v>
      </c>
      <c r="L394" s="107"/>
      <c r="M394" s="160"/>
      <c r="N394" s="160"/>
      <c r="O394" s="160"/>
      <c r="P394" s="160"/>
      <c r="Q394" s="160"/>
      <c r="R394" s="160"/>
      <c r="S394" s="160"/>
      <c r="T394" s="160"/>
      <c r="U394" s="232">
        <f t="shared" ref="U394" si="235">STDEV(L393:T393)/SQRT(COUNT(L393:T393))</f>
        <v>165.5238690780514</v>
      </c>
    </row>
    <row r="395" spans="1:21">
      <c r="A395" s="223">
        <v>43728</v>
      </c>
      <c r="B395" s="235">
        <v>2.33502314814814</v>
      </c>
      <c r="C395" s="292">
        <v>0</v>
      </c>
      <c r="D395" s="292">
        <v>0</v>
      </c>
      <c r="E395" s="292">
        <v>514</v>
      </c>
      <c r="F395" s="292">
        <v>0</v>
      </c>
      <c r="G395" s="292">
        <v>0</v>
      </c>
      <c r="H395" s="292">
        <v>0</v>
      </c>
      <c r="I395" s="292">
        <v>0</v>
      </c>
      <c r="J395" s="292">
        <v>110</v>
      </c>
      <c r="K395" s="239">
        <v>0</v>
      </c>
      <c r="L395" s="107"/>
      <c r="M395" s="160"/>
      <c r="N395" s="160"/>
      <c r="O395" s="160"/>
      <c r="P395" s="160"/>
      <c r="Q395" s="160"/>
      <c r="R395" s="160"/>
      <c r="S395" s="160"/>
      <c r="T395" s="160"/>
      <c r="U395" s="232"/>
    </row>
    <row r="396" spans="1:21">
      <c r="A396" s="223">
        <v>43728</v>
      </c>
      <c r="B396" s="235">
        <v>2.3489120370370302</v>
      </c>
      <c r="C396" s="292">
        <v>0</v>
      </c>
      <c r="D396" s="292">
        <v>5</v>
      </c>
      <c r="E396" s="292">
        <v>15</v>
      </c>
      <c r="F396" s="292">
        <v>0</v>
      </c>
      <c r="G396" s="292">
        <v>11</v>
      </c>
      <c r="H396" s="292">
        <v>0</v>
      </c>
      <c r="I396" s="292">
        <v>0</v>
      </c>
      <c r="J396" s="292">
        <v>0</v>
      </c>
      <c r="K396" s="239">
        <v>0</v>
      </c>
      <c r="L396" s="107">
        <f t="shared" ref="L396:P396" si="236">SUM(C396:C398)</f>
        <v>0</v>
      </c>
      <c r="M396" s="160">
        <f t="shared" si="236"/>
        <v>5</v>
      </c>
      <c r="N396" s="160">
        <f t="shared" si="236"/>
        <v>224</v>
      </c>
      <c r="O396" s="160">
        <f t="shared" si="236"/>
        <v>4</v>
      </c>
      <c r="P396" s="160">
        <f t="shared" si="236"/>
        <v>73</v>
      </c>
      <c r="Q396" s="160">
        <f t="shared" ref="Q396:T396" si="237">SUM(H396:H398)</f>
        <v>19</v>
      </c>
      <c r="R396" s="160">
        <f t="shared" si="237"/>
        <v>0</v>
      </c>
      <c r="S396" s="160">
        <f t="shared" si="237"/>
        <v>131</v>
      </c>
      <c r="T396" s="160">
        <f t="shared" si="237"/>
        <v>33</v>
      </c>
      <c r="U396" s="232">
        <f t="shared" ref="U396" si="238">AVERAGE(L396:T396)</f>
        <v>54.333333333333336</v>
      </c>
    </row>
    <row r="397" spans="1:21">
      <c r="A397" s="223">
        <v>43728</v>
      </c>
      <c r="B397" s="235">
        <v>2.3628009259259199</v>
      </c>
      <c r="C397" s="292">
        <v>0</v>
      </c>
      <c r="D397" s="292">
        <v>0</v>
      </c>
      <c r="E397" s="292">
        <v>15</v>
      </c>
      <c r="F397" s="292">
        <v>0</v>
      </c>
      <c r="G397" s="292">
        <v>62</v>
      </c>
      <c r="H397" s="292">
        <v>0</v>
      </c>
      <c r="I397" s="292">
        <v>0</v>
      </c>
      <c r="J397" s="292">
        <v>131</v>
      </c>
      <c r="K397" s="239">
        <v>33</v>
      </c>
      <c r="L397" s="107"/>
      <c r="M397" s="160"/>
      <c r="N397" s="160"/>
      <c r="O397" s="160"/>
      <c r="P397" s="160"/>
      <c r="Q397" s="160"/>
      <c r="R397" s="160"/>
      <c r="S397" s="160"/>
      <c r="T397" s="160"/>
      <c r="U397" s="232">
        <f t="shared" ref="U397" si="239">STDEV(L396:T396)/SQRT(COUNT(L396:T396))</f>
        <v>25.70883981132646</v>
      </c>
    </row>
    <row r="398" spans="1:21">
      <c r="A398" s="223">
        <v>43728</v>
      </c>
      <c r="B398" s="235">
        <v>2.3766898148148101</v>
      </c>
      <c r="C398" s="292">
        <v>0</v>
      </c>
      <c r="D398" s="292">
        <v>0</v>
      </c>
      <c r="E398" s="292">
        <v>194</v>
      </c>
      <c r="F398" s="292">
        <v>4</v>
      </c>
      <c r="G398" s="292">
        <v>0</v>
      </c>
      <c r="H398" s="292">
        <v>19</v>
      </c>
      <c r="I398" s="292">
        <v>0</v>
      </c>
      <c r="J398" s="292">
        <v>0</v>
      </c>
      <c r="K398" s="239">
        <v>0</v>
      </c>
      <c r="L398" s="107"/>
      <c r="M398" s="160"/>
      <c r="N398" s="160"/>
      <c r="O398" s="160"/>
      <c r="P398" s="160"/>
      <c r="Q398" s="160"/>
      <c r="R398" s="160"/>
      <c r="S398" s="160"/>
      <c r="T398" s="160"/>
      <c r="U398" s="232"/>
    </row>
    <row r="399" spans="1:21">
      <c r="A399" s="223">
        <v>43728</v>
      </c>
      <c r="B399" s="235">
        <v>2.3905787037036998</v>
      </c>
      <c r="C399" s="292">
        <v>0</v>
      </c>
      <c r="D399" s="292">
        <v>3</v>
      </c>
      <c r="E399" s="292">
        <v>249</v>
      </c>
      <c r="F399" s="292">
        <v>0</v>
      </c>
      <c r="G399" s="292">
        <v>0</v>
      </c>
      <c r="H399" s="292">
        <v>0</v>
      </c>
      <c r="I399" s="292">
        <v>0</v>
      </c>
      <c r="J399" s="292">
        <v>23</v>
      </c>
      <c r="K399" s="239">
        <v>0</v>
      </c>
      <c r="L399" s="107">
        <f t="shared" ref="L399:P399" si="240">SUM(C399:C401)</f>
        <v>0</v>
      </c>
      <c r="M399" s="160">
        <f t="shared" si="240"/>
        <v>29</v>
      </c>
      <c r="N399" s="160">
        <f t="shared" si="240"/>
        <v>552</v>
      </c>
      <c r="O399" s="160">
        <f t="shared" si="240"/>
        <v>0</v>
      </c>
      <c r="P399" s="160">
        <f t="shared" si="240"/>
        <v>0</v>
      </c>
      <c r="Q399" s="160">
        <f t="shared" ref="Q399:T399" si="241">SUM(H399:H401)</f>
        <v>2</v>
      </c>
      <c r="R399" s="160">
        <f t="shared" si="241"/>
        <v>0</v>
      </c>
      <c r="S399" s="160">
        <f t="shared" si="241"/>
        <v>630</v>
      </c>
      <c r="T399" s="160">
        <f t="shared" si="241"/>
        <v>28</v>
      </c>
      <c r="U399" s="232">
        <f t="shared" ref="U399" si="242">AVERAGE(L399:T399)</f>
        <v>137.88888888888889</v>
      </c>
    </row>
    <row r="400" spans="1:21">
      <c r="A400" s="223">
        <v>43728</v>
      </c>
      <c r="B400" s="235">
        <v>2.40446759259259</v>
      </c>
      <c r="C400" s="292">
        <v>0</v>
      </c>
      <c r="D400" s="292">
        <v>25</v>
      </c>
      <c r="E400" s="292">
        <v>10</v>
      </c>
      <c r="F400" s="292">
        <v>0</v>
      </c>
      <c r="G400" s="292">
        <v>0</v>
      </c>
      <c r="H400" s="292">
        <v>0</v>
      </c>
      <c r="I400" s="292">
        <v>0</v>
      </c>
      <c r="J400" s="292">
        <v>247</v>
      </c>
      <c r="K400" s="239">
        <v>0</v>
      </c>
      <c r="L400" s="107"/>
      <c r="M400" s="160"/>
      <c r="N400" s="160"/>
      <c r="O400" s="160"/>
      <c r="P400" s="160"/>
      <c r="Q400" s="160"/>
      <c r="R400" s="160"/>
      <c r="S400" s="160"/>
      <c r="T400" s="160"/>
      <c r="U400" s="232">
        <f t="shared" ref="U400" si="243">STDEV(L399:T399)/SQRT(COUNT(L399:T399))</f>
        <v>85.967765994723024</v>
      </c>
    </row>
    <row r="401" spans="1:21">
      <c r="A401" s="223">
        <v>43728</v>
      </c>
      <c r="B401" s="235">
        <v>2.4183564814814802</v>
      </c>
      <c r="C401" s="292">
        <v>0</v>
      </c>
      <c r="D401" s="292">
        <v>1</v>
      </c>
      <c r="E401" s="292">
        <v>293</v>
      </c>
      <c r="F401" s="292">
        <v>0</v>
      </c>
      <c r="G401" s="292">
        <v>0</v>
      </c>
      <c r="H401" s="292">
        <v>2</v>
      </c>
      <c r="I401" s="292">
        <v>0</v>
      </c>
      <c r="J401" s="292">
        <v>360</v>
      </c>
      <c r="K401" s="239">
        <v>28</v>
      </c>
      <c r="L401" s="107"/>
      <c r="M401" s="160"/>
      <c r="N401" s="160"/>
      <c r="O401" s="160"/>
      <c r="P401" s="160"/>
      <c r="Q401" s="160"/>
      <c r="R401" s="160"/>
      <c r="S401" s="160"/>
      <c r="T401" s="160"/>
      <c r="U401" s="232"/>
    </row>
    <row r="402" spans="1:21">
      <c r="A402" s="223">
        <v>43728</v>
      </c>
      <c r="B402" s="235">
        <v>2.4322453703703699</v>
      </c>
      <c r="C402" s="292">
        <v>0</v>
      </c>
      <c r="D402" s="292">
        <v>0</v>
      </c>
      <c r="E402" s="292">
        <v>354</v>
      </c>
      <c r="F402" s="292">
        <v>0</v>
      </c>
      <c r="G402" s="292">
        <v>0</v>
      </c>
      <c r="H402" s="292">
        <v>38</v>
      </c>
      <c r="I402" s="292">
        <v>0</v>
      </c>
      <c r="J402" s="292">
        <v>212</v>
      </c>
      <c r="K402" s="239">
        <v>0</v>
      </c>
      <c r="L402" s="107">
        <f t="shared" ref="L402:P402" si="244">SUM(C402:C404)</f>
        <v>0</v>
      </c>
      <c r="M402" s="160">
        <f t="shared" si="244"/>
        <v>2</v>
      </c>
      <c r="N402" s="160">
        <f t="shared" si="244"/>
        <v>475</v>
      </c>
      <c r="O402" s="160">
        <f t="shared" si="244"/>
        <v>14</v>
      </c>
      <c r="P402" s="160">
        <f t="shared" si="244"/>
        <v>0</v>
      </c>
      <c r="Q402" s="160">
        <f t="shared" ref="Q402:T402" si="245">SUM(H402:H404)</f>
        <v>38</v>
      </c>
      <c r="R402" s="160">
        <f t="shared" si="245"/>
        <v>4</v>
      </c>
      <c r="S402" s="160">
        <f t="shared" si="245"/>
        <v>214</v>
      </c>
      <c r="T402" s="160">
        <f t="shared" si="245"/>
        <v>0</v>
      </c>
      <c r="U402" s="232">
        <f t="shared" ref="U402" si="246">AVERAGE(L402:T402)</f>
        <v>83</v>
      </c>
    </row>
    <row r="403" spans="1:21">
      <c r="A403" s="223">
        <v>43728</v>
      </c>
      <c r="B403" s="235">
        <v>2.4461342592592592</v>
      </c>
      <c r="C403" s="292">
        <v>0</v>
      </c>
      <c r="D403" s="292">
        <v>0</v>
      </c>
      <c r="E403" s="292">
        <v>12</v>
      </c>
      <c r="F403" s="292">
        <v>14</v>
      </c>
      <c r="G403" s="292">
        <v>0</v>
      </c>
      <c r="H403" s="292">
        <v>0</v>
      </c>
      <c r="I403" s="292">
        <v>4</v>
      </c>
      <c r="J403" s="292">
        <v>0</v>
      </c>
      <c r="K403" s="239">
        <v>0</v>
      </c>
      <c r="L403" s="107"/>
      <c r="M403" s="160"/>
      <c r="N403" s="160"/>
      <c r="O403" s="160"/>
      <c r="P403" s="160"/>
      <c r="Q403" s="160"/>
      <c r="R403" s="160"/>
      <c r="S403" s="160"/>
      <c r="T403" s="160"/>
      <c r="U403" s="232">
        <f t="shared" ref="U403" si="247">STDEV(L402:T402)/SQRT(COUNT(L402:T402))</f>
        <v>54.144867408339515</v>
      </c>
    </row>
    <row r="404" spans="1:21">
      <c r="A404" s="223">
        <v>43728</v>
      </c>
      <c r="B404" s="235">
        <v>2.46002314814814</v>
      </c>
      <c r="C404" s="292">
        <v>0</v>
      </c>
      <c r="D404" s="292">
        <v>2</v>
      </c>
      <c r="E404" s="292">
        <v>109</v>
      </c>
      <c r="F404" s="292">
        <v>0</v>
      </c>
      <c r="G404" s="292">
        <v>0</v>
      </c>
      <c r="H404" s="292">
        <v>0</v>
      </c>
      <c r="I404" s="292">
        <v>0</v>
      </c>
      <c r="J404" s="292">
        <v>2</v>
      </c>
      <c r="K404" s="239">
        <v>0</v>
      </c>
      <c r="L404" s="107"/>
      <c r="M404" s="160"/>
      <c r="N404" s="160"/>
      <c r="O404" s="160"/>
      <c r="P404" s="160"/>
      <c r="Q404" s="160"/>
      <c r="R404" s="160"/>
      <c r="S404" s="160"/>
      <c r="T404" s="160"/>
      <c r="U404" s="232"/>
    </row>
    <row r="405" spans="1:21">
      <c r="A405" s="223">
        <v>43728</v>
      </c>
      <c r="B405" s="235">
        <v>2.4739120370370302</v>
      </c>
      <c r="C405" s="292">
        <v>0</v>
      </c>
      <c r="D405" s="292">
        <v>0</v>
      </c>
      <c r="E405" s="292">
        <v>268</v>
      </c>
      <c r="F405" s="292">
        <v>0</v>
      </c>
      <c r="G405" s="292">
        <v>0</v>
      </c>
      <c r="H405" s="292">
        <v>0</v>
      </c>
      <c r="I405" s="292">
        <v>0</v>
      </c>
      <c r="J405" s="292">
        <v>482</v>
      </c>
      <c r="K405" s="239">
        <v>0</v>
      </c>
      <c r="L405" s="107">
        <f t="shared" ref="L405:P405" si="248">SUM(C405:C407)</f>
        <v>19</v>
      </c>
      <c r="M405" s="160">
        <f t="shared" si="248"/>
        <v>0</v>
      </c>
      <c r="N405" s="160">
        <f t="shared" si="248"/>
        <v>534</v>
      </c>
      <c r="O405" s="160">
        <f t="shared" si="248"/>
        <v>0</v>
      </c>
      <c r="P405" s="160">
        <f t="shared" si="248"/>
        <v>4</v>
      </c>
      <c r="Q405" s="160">
        <f t="shared" ref="Q405:T405" si="249">SUM(H405:H407)</f>
        <v>0</v>
      </c>
      <c r="R405" s="160">
        <f t="shared" si="249"/>
        <v>0</v>
      </c>
      <c r="S405" s="160">
        <f t="shared" si="249"/>
        <v>1136</v>
      </c>
      <c r="T405" s="160">
        <f t="shared" si="249"/>
        <v>22</v>
      </c>
      <c r="U405" s="232">
        <f t="shared" ref="U405" si="250">AVERAGE(L405:T405)</f>
        <v>190.55555555555554</v>
      </c>
    </row>
    <row r="406" spans="1:21">
      <c r="A406" s="223">
        <v>43728</v>
      </c>
      <c r="B406" s="235">
        <v>2.4878009259259199</v>
      </c>
      <c r="C406" s="292">
        <v>19</v>
      </c>
      <c r="D406" s="292">
        <v>0</v>
      </c>
      <c r="E406" s="292">
        <v>12</v>
      </c>
      <c r="F406" s="292">
        <v>0</v>
      </c>
      <c r="G406" s="292">
        <v>4</v>
      </c>
      <c r="H406" s="292">
        <v>0</v>
      </c>
      <c r="I406" s="292">
        <v>0</v>
      </c>
      <c r="J406" s="292">
        <v>407</v>
      </c>
      <c r="K406" s="239">
        <v>22</v>
      </c>
      <c r="L406" s="107"/>
      <c r="M406" s="160"/>
      <c r="N406" s="160"/>
      <c r="O406" s="160"/>
      <c r="P406" s="160"/>
      <c r="Q406" s="160"/>
      <c r="R406" s="160"/>
      <c r="S406" s="160"/>
      <c r="T406" s="160"/>
      <c r="U406" s="232">
        <f t="shared" ref="U406" si="251">STDEV(L405:T405)/SQRT(COUNT(L405:T405))</f>
        <v>131.74629565856145</v>
      </c>
    </row>
    <row r="407" spans="1:21">
      <c r="A407" s="223">
        <v>43728</v>
      </c>
      <c r="B407" s="235">
        <v>2.5016898148148101</v>
      </c>
      <c r="C407" s="292">
        <v>0</v>
      </c>
      <c r="D407" s="292">
        <v>0</v>
      </c>
      <c r="E407" s="292">
        <v>254</v>
      </c>
      <c r="F407" s="292">
        <v>0</v>
      </c>
      <c r="G407" s="292">
        <v>0</v>
      </c>
      <c r="H407" s="292">
        <v>0</v>
      </c>
      <c r="I407" s="292">
        <v>0</v>
      </c>
      <c r="J407" s="292">
        <v>247</v>
      </c>
      <c r="K407" s="239">
        <v>0</v>
      </c>
      <c r="L407" s="107"/>
      <c r="M407" s="160"/>
      <c r="N407" s="160"/>
      <c r="O407" s="160"/>
      <c r="P407" s="160"/>
      <c r="Q407" s="160"/>
      <c r="R407" s="160"/>
      <c r="S407" s="160"/>
      <c r="T407" s="160"/>
      <c r="U407" s="232"/>
    </row>
    <row r="408" spans="1:21">
      <c r="A408" s="223">
        <v>43728</v>
      </c>
      <c r="B408" s="235">
        <v>2.5155787037036998</v>
      </c>
      <c r="C408" s="292">
        <v>0</v>
      </c>
      <c r="D408" s="292">
        <v>0</v>
      </c>
      <c r="E408" s="292">
        <v>347</v>
      </c>
      <c r="F408" s="292">
        <v>0</v>
      </c>
      <c r="G408" s="292">
        <v>0</v>
      </c>
      <c r="H408" s="292">
        <v>0</v>
      </c>
      <c r="I408" s="292">
        <v>12</v>
      </c>
      <c r="J408" s="292">
        <v>3</v>
      </c>
      <c r="K408" s="239">
        <v>0</v>
      </c>
      <c r="L408" s="107">
        <f t="shared" ref="L408:P408" si="252">SUM(C408:C410)</f>
        <v>0</v>
      </c>
      <c r="M408" s="160">
        <f t="shared" si="252"/>
        <v>6</v>
      </c>
      <c r="N408" s="160">
        <f t="shared" si="252"/>
        <v>362</v>
      </c>
      <c r="O408" s="160">
        <f t="shared" si="252"/>
        <v>16</v>
      </c>
      <c r="P408" s="160">
        <f t="shared" si="252"/>
        <v>61</v>
      </c>
      <c r="Q408" s="160">
        <f t="shared" ref="Q408:T408" si="253">SUM(H408:H410)</f>
        <v>88</v>
      </c>
      <c r="R408" s="160">
        <f t="shared" si="253"/>
        <v>12</v>
      </c>
      <c r="S408" s="160">
        <f t="shared" si="253"/>
        <v>10</v>
      </c>
      <c r="T408" s="160">
        <f t="shared" si="253"/>
        <v>6</v>
      </c>
      <c r="U408" s="232">
        <f t="shared" ref="U408" si="254">AVERAGE(L408:T408)</f>
        <v>62.333333333333336</v>
      </c>
    </row>
    <row r="409" spans="1:21">
      <c r="A409" s="223">
        <v>43728</v>
      </c>
      <c r="B409" s="235">
        <v>2.52946759259259</v>
      </c>
      <c r="C409" s="292">
        <v>0</v>
      </c>
      <c r="D409" s="292">
        <v>0</v>
      </c>
      <c r="E409" s="292">
        <v>14</v>
      </c>
      <c r="F409" s="292">
        <v>0</v>
      </c>
      <c r="G409" s="292">
        <v>61</v>
      </c>
      <c r="H409" s="292">
        <v>66</v>
      </c>
      <c r="I409" s="292">
        <v>0</v>
      </c>
      <c r="J409" s="292">
        <v>0</v>
      </c>
      <c r="K409" s="239">
        <v>6</v>
      </c>
      <c r="L409" s="107"/>
      <c r="M409" s="160"/>
      <c r="N409" s="160"/>
      <c r="O409" s="160"/>
      <c r="P409" s="160"/>
      <c r="Q409" s="160"/>
      <c r="R409" s="160"/>
      <c r="S409" s="160"/>
      <c r="T409" s="160"/>
      <c r="U409" s="232">
        <f t="shared" ref="U409" si="255">STDEV(L408:T408)/SQRT(COUNT(L408:T408))</f>
        <v>38.749910394161631</v>
      </c>
    </row>
    <row r="410" spans="1:21">
      <c r="A410" s="223">
        <v>43728</v>
      </c>
      <c r="B410" s="235">
        <v>2.5433564814814802</v>
      </c>
      <c r="C410" s="292">
        <v>0</v>
      </c>
      <c r="D410" s="292">
        <v>6</v>
      </c>
      <c r="E410" s="292">
        <v>1</v>
      </c>
      <c r="F410" s="292">
        <v>16</v>
      </c>
      <c r="G410" s="292">
        <v>0</v>
      </c>
      <c r="H410" s="292">
        <v>22</v>
      </c>
      <c r="I410" s="292">
        <v>0</v>
      </c>
      <c r="J410" s="292">
        <v>7</v>
      </c>
      <c r="K410" s="239">
        <v>0</v>
      </c>
      <c r="L410" s="107"/>
      <c r="M410" s="160"/>
      <c r="N410" s="160"/>
      <c r="O410" s="160"/>
      <c r="P410" s="160"/>
      <c r="Q410" s="160"/>
      <c r="R410" s="160"/>
      <c r="S410" s="160"/>
      <c r="T410" s="160"/>
      <c r="U410" s="232"/>
    </row>
    <row r="411" spans="1:21">
      <c r="A411" s="223">
        <v>43728</v>
      </c>
      <c r="B411" s="235">
        <v>2.5572453703703699</v>
      </c>
      <c r="C411" s="292">
        <v>0</v>
      </c>
      <c r="D411" s="292">
        <v>0</v>
      </c>
      <c r="E411" s="292">
        <v>215</v>
      </c>
      <c r="F411" s="292">
        <v>55</v>
      </c>
      <c r="G411" s="292">
        <v>0</v>
      </c>
      <c r="H411" s="292">
        <v>0</v>
      </c>
      <c r="I411" s="292">
        <v>2</v>
      </c>
      <c r="J411" s="292">
        <v>8</v>
      </c>
      <c r="K411" s="239">
        <v>0</v>
      </c>
      <c r="L411" s="107">
        <f t="shared" ref="L411:P411" si="256">SUM(C411:C413)</f>
        <v>0</v>
      </c>
      <c r="M411" s="160">
        <f t="shared" si="256"/>
        <v>0</v>
      </c>
      <c r="N411" s="160">
        <f t="shared" si="256"/>
        <v>368</v>
      </c>
      <c r="O411" s="160">
        <f t="shared" si="256"/>
        <v>55</v>
      </c>
      <c r="P411" s="160">
        <f t="shared" si="256"/>
        <v>32</v>
      </c>
      <c r="Q411" s="160">
        <f t="shared" ref="Q411:T411" si="257">SUM(H411:H413)</f>
        <v>18</v>
      </c>
      <c r="R411" s="160">
        <f t="shared" si="257"/>
        <v>2</v>
      </c>
      <c r="S411" s="160">
        <f t="shared" si="257"/>
        <v>639</v>
      </c>
      <c r="T411" s="160">
        <f t="shared" si="257"/>
        <v>33</v>
      </c>
      <c r="U411" s="232">
        <f t="shared" ref="U411" si="258">AVERAGE(L411:T411)</f>
        <v>127.44444444444444</v>
      </c>
    </row>
    <row r="412" spans="1:21">
      <c r="A412" s="223">
        <v>43728</v>
      </c>
      <c r="B412" s="235">
        <v>2.5711342592592499</v>
      </c>
      <c r="C412" s="292">
        <v>0</v>
      </c>
      <c r="D412" s="292">
        <v>0</v>
      </c>
      <c r="E412" s="292">
        <v>29</v>
      </c>
      <c r="F412" s="292">
        <v>0</v>
      </c>
      <c r="G412" s="292">
        <v>32</v>
      </c>
      <c r="H412" s="292">
        <v>0</v>
      </c>
      <c r="I412" s="292">
        <v>0</v>
      </c>
      <c r="J412" s="292">
        <v>537</v>
      </c>
      <c r="K412" s="239">
        <v>2</v>
      </c>
      <c r="L412" s="107"/>
      <c r="M412" s="160"/>
      <c r="N412" s="160"/>
      <c r="O412" s="160"/>
      <c r="P412" s="160"/>
      <c r="Q412" s="160"/>
      <c r="R412" s="160"/>
      <c r="S412" s="160"/>
      <c r="T412" s="160"/>
      <c r="U412" s="232">
        <f t="shared" ref="U412" si="259">STDEV(L411:T411)/SQRT(COUNT(L411:T411))</f>
        <v>74.817576498349766</v>
      </c>
    </row>
    <row r="413" spans="1:21">
      <c r="A413" s="223">
        <v>43728</v>
      </c>
      <c r="B413" s="235">
        <v>2.58502314814814</v>
      </c>
      <c r="C413" s="292">
        <v>0</v>
      </c>
      <c r="D413" s="292">
        <v>0</v>
      </c>
      <c r="E413" s="292">
        <v>124</v>
      </c>
      <c r="F413" s="292">
        <v>0</v>
      </c>
      <c r="G413" s="292">
        <v>0</v>
      </c>
      <c r="H413" s="292">
        <v>18</v>
      </c>
      <c r="I413" s="292">
        <v>0</v>
      </c>
      <c r="J413" s="292">
        <v>94</v>
      </c>
      <c r="K413" s="239">
        <v>31</v>
      </c>
      <c r="L413" s="107"/>
      <c r="M413" s="160"/>
      <c r="N413" s="160"/>
      <c r="O413" s="160"/>
      <c r="P413" s="160"/>
      <c r="Q413" s="160"/>
      <c r="R413" s="160"/>
      <c r="S413" s="160"/>
      <c r="T413" s="160"/>
      <c r="U413" s="232"/>
    </row>
    <row r="414" spans="1:21">
      <c r="A414" s="223">
        <v>43728</v>
      </c>
      <c r="B414" s="235">
        <v>2.5989120370370302</v>
      </c>
      <c r="C414" s="292">
        <v>0</v>
      </c>
      <c r="D414" s="292">
        <v>0</v>
      </c>
      <c r="E414" s="292">
        <v>492</v>
      </c>
      <c r="F414" s="292">
        <v>0</v>
      </c>
      <c r="G414" s="292">
        <v>0</v>
      </c>
      <c r="H414" s="292">
        <v>0</v>
      </c>
      <c r="I414" s="292">
        <v>0</v>
      </c>
      <c r="J414" s="292">
        <v>0</v>
      </c>
      <c r="K414" s="239">
        <v>0</v>
      </c>
      <c r="L414" s="107">
        <f t="shared" ref="L414:P414" si="260">SUM(C414:C416)</f>
        <v>7</v>
      </c>
      <c r="M414" s="160">
        <f t="shared" si="260"/>
        <v>53</v>
      </c>
      <c r="N414" s="160">
        <f t="shared" si="260"/>
        <v>1065</v>
      </c>
      <c r="O414" s="160">
        <f t="shared" si="260"/>
        <v>0</v>
      </c>
      <c r="P414" s="160">
        <f t="shared" si="260"/>
        <v>0</v>
      </c>
      <c r="Q414" s="160">
        <f t="shared" ref="Q414:T414" si="261">SUM(H414:H416)</f>
        <v>0</v>
      </c>
      <c r="R414" s="160">
        <f t="shared" si="261"/>
        <v>30</v>
      </c>
      <c r="S414" s="160">
        <f t="shared" si="261"/>
        <v>3</v>
      </c>
      <c r="T414" s="160">
        <f t="shared" si="261"/>
        <v>0</v>
      </c>
      <c r="U414" s="232">
        <f t="shared" ref="U414" si="262">AVERAGE(L414:T414)</f>
        <v>128.66666666666666</v>
      </c>
    </row>
    <row r="415" spans="1:21">
      <c r="A415" s="223">
        <v>43728</v>
      </c>
      <c r="B415" s="235">
        <v>2.6128009259259199</v>
      </c>
      <c r="C415" s="292">
        <v>7</v>
      </c>
      <c r="D415" s="292">
        <v>53</v>
      </c>
      <c r="E415" s="292">
        <v>568</v>
      </c>
      <c r="F415" s="292">
        <v>0</v>
      </c>
      <c r="G415" s="292">
        <v>0</v>
      </c>
      <c r="H415" s="292">
        <v>0</v>
      </c>
      <c r="I415" s="292">
        <v>30</v>
      </c>
      <c r="J415" s="292">
        <v>0</v>
      </c>
      <c r="K415" s="239">
        <v>0</v>
      </c>
      <c r="L415" s="107"/>
      <c r="M415" s="160"/>
      <c r="N415" s="160"/>
      <c r="O415" s="160"/>
      <c r="P415" s="160"/>
      <c r="Q415" s="160"/>
      <c r="R415" s="160"/>
      <c r="S415" s="160"/>
      <c r="T415" s="160"/>
      <c r="U415" s="232">
        <f t="shared" ref="U415" si="263">STDEV(L414:T414)/SQRT(COUNT(L414:T414))</f>
        <v>117.20091960200465</v>
      </c>
    </row>
    <row r="416" spans="1:21">
      <c r="A416" s="223">
        <v>43728</v>
      </c>
      <c r="B416" s="235">
        <v>2.6266898148148101</v>
      </c>
      <c r="C416" s="292">
        <v>0</v>
      </c>
      <c r="D416" s="292">
        <v>0</v>
      </c>
      <c r="E416" s="292">
        <v>5</v>
      </c>
      <c r="F416" s="292">
        <v>0</v>
      </c>
      <c r="G416" s="292">
        <v>0</v>
      </c>
      <c r="H416" s="292">
        <v>0</v>
      </c>
      <c r="I416" s="292">
        <v>0</v>
      </c>
      <c r="J416" s="292">
        <v>3</v>
      </c>
      <c r="K416" s="239">
        <v>0</v>
      </c>
      <c r="L416" s="107"/>
      <c r="M416" s="160"/>
      <c r="N416" s="160"/>
      <c r="O416" s="160"/>
      <c r="P416" s="160"/>
      <c r="Q416" s="160"/>
      <c r="R416" s="160"/>
      <c r="S416" s="160"/>
      <c r="T416" s="160"/>
      <c r="U416" s="232"/>
    </row>
    <row r="417" spans="1:21">
      <c r="A417" s="223">
        <v>43728</v>
      </c>
      <c r="B417" s="235">
        <v>2.6405787037036998</v>
      </c>
      <c r="C417" s="292">
        <v>0</v>
      </c>
      <c r="D417" s="292">
        <v>0</v>
      </c>
      <c r="E417" s="292">
        <v>225</v>
      </c>
      <c r="F417" s="292">
        <v>8</v>
      </c>
      <c r="G417" s="292">
        <v>0</v>
      </c>
      <c r="H417" s="292">
        <v>0</v>
      </c>
      <c r="I417" s="292">
        <v>0</v>
      </c>
      <c r="J417" s="292">
        <v>0</v>
      </c>
      <c r="K417" s="239">
        <v>0</v>
      </c>
      <c r="L417" s="107">
        <f t="shared" ref="L417:P417" si="264">SUM(C417:C419)</f>
        <v>16</v>
      </c>
      <c r="M417" s="160">
        <f t="shared" si="264"/>
        <v>0</v>
      </c>
      <c r="N417" s="160">
        <f t="shared" si="264"/>
        <v>444</v>
      </c>
      <c r="O417" s="160">
        <f t="shared" si="264"/>
        <v>22</v>
      </c>
      <c r="P417" s="160">
        <f t="shared" si="264"/>
        <v>7</v>
      </c>
      <c r="Q417" s="160">
        <f t="shared" ref="Q417:T417" si="265">SUM(H417:H419)</f>
        <v>90</v>
      </c>
      <c r="R417" s="160">
        <f t="shared" si="265"/>
        <v>0</v>
      </c>
      <c r="S417" s="160">
        <f t="shared" si="265"/>
        <v>268</v>
      </c>
      <c r="T417" s="160">
        <f t="shared" si="265"/>
        <v>83</v>
      </c>
      <c r="U417" s="232">
        <f t="shared" ref="U417" si="266">AVERAGE(L417:T417)</f>
        <v>103.33333333333333</v>
      </c>
    </row>
    <row r="418" spans="1:21">
      <c r="A418" s="223">
        <v>43728</v>
      </c>
      <c r="B418" s="235">
        <v>2.65446759259259</v>
      </c>
      <c r="C418" s="292">
        <v>0</v>
      </c>
      <c r="D418" s="292">
        <v>0</v>
      </c>
      <c r="E418" s="292">
        <v>192</v>
      </c>
      <c r="F418" s="292">
        <v>14</v>
      </c>
      <c r="G418" s="292">
        <v>0</v>
      </c>
      <c r="H418" s="292">
        <v>52</v>
      </c>
      <c r="I418" s="292">
        <v>0</v>
      </c>
      <c r="J418" s="292">
        <v>0</v>
      </c>
      <c r="K418" s="239">
        <v>83</v>
      </c>
      <c r="L418" s="107"/>
      <c r="M418" s="160"/>
      <c r="N418" s="160"/>
      <c r="O418" s="160"/>
      <c r="P418" s="160"/>
      <c r="Q418" s="160"/>
      <c r="R418" s="160"/>
      <c r="S418" s="160"/>
      <c r="T418" s="160"/>
      <c r="U418" s="232">
        <f t="shared" ref="U418" si="267">STDEV(L417:T417)/SQRT(COUNT(L417:T417))</f>
        <v>51.185664225662073</v>
      </c>
    </row>
    <row r="419" spans="1:21">
      <c r="A419" s="223">
        <v>43728</v>
      </c>
      <c r="B419" s="235">
        <v>1.66835648148148</v>
      </c>
      <c r="C419" s="241">
        <v>16</v>
      </c>
      <c r="D419" s="242">
        <v>0</v>
      </c>
      <c r="E419" s="242">
        <v>27</v>
      </c>
      <c r="F419" s="242">
        <v>0</v>
      </c>
      <c r="G419" s="242">
        <v>7</v>
      </c>
      <c r="H419" s="242">
        <v>38</v>
      </c>
      <c r="I419" s="242">
        <v>0</v>
      </c>
      <c r="J419" s="242">
        <v>268</v>
      </c>
      <c r="K419" s="293">
        <v>0</v>
      </c>
      <c r="L419" s="411"/>
      <c r="M419" s="406"/>
      <c r="N419" s="406"/>
      <c r="O419" s="406"/>
      <c r="P419" s="406"/>
      <c r="Q419" s="406"/>
      <c r="R419" s="406"/>
      <c r="S419" s="406"/>
      <c r="T419" s="406"/>
      <c r="U419" s="407"/>
    </row>
  </sheetData>
  <sheetProtection algorithmName="SHA-512" hashValue="6385jpSMdotebzHSIKH8Y6gRy60z8YzO332La2H7QloGapY5brklt1c90Vpv8CwUS3rBS5VpiAyOxwDNIzgz9Q==" saltValue="iHpU21ocOdH4h9U/KJ0Dig==" spinCount="100000" sheet="1" objects="1" scenarios="1"/>
  <mergeCells count="15">
    <mergeCell ref="A2:V2"/>
    <mergeCell ref="A3:V3"/>
    <mergeCell ref="A4:V4"/>
    <mergeCell ref="A6:V6"/>
    <mergeCell ref="E30:G30"/>
    <mergeCell ref="H30:J30"/>
    <mergeCell ref="K30:M30"/>
    <mergeCell ref="A8:G8"/>
    <mergeCell ref="H8:N8"/>
    <mergeCell ref="O8:W8"/>
    <mergeCell ref="O21:W21"/>
    <mergeCell ref="A29:C29"/>
    <mergeCell ref="N30:P30"/>
    <mergeCell ref="Q30:S30"/>
    <mergeCell ref="T30:V30"/>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A50021"/>
  </sheetPr>
  <dimension ref="A1:W93"/>
  <sheetViews>
    <sheetView workbookViewId="0"/>
  </sheetViews>
  <sheetFormatPr defaultColWidth="9.1796875" defaultRowHeight="12.5"/>
  <cols>
    <col min="1"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2.75" customHeight="1">
      <c r="A7" s="29"/>
      <c r="B7" s="30"/>
      <c r="C7" s="30"/>
      <c r="D7" s="30"/>
      <c r="E7" s="30"/>
      <c r="F7" s="30"/>
      <c r="G7" s="30"/>
      <c r="H7" s="30"/>
      <c r="I7" s="30"/>
      <c r="J7" s="30"/>
      <c r="K7" s="30"/>
      <c r="L7" s="30"/>
      <c r="M7" s="30"/>
      <c r="N7" s="30"/>
      <c r="O7" s="30"/>
      <c r="P7" s="30"/>
      <c r="Q7" s="30"/>
      <c r="R7" s="30"/>
      <c r="S7" s="30"/>
      <c r="T7" s="30"/>
      <c r="U7" s="31"/>
      <c r="V7" s="24" t="s">
        <v>156</v>
      </c>
      <c r="W7" s="28"/>
    </row>
    <row r="8" spans="1:23" ht="14">
      <c r="A8" s="672" t="s">
        <v>1</v>
      </c>
      <c r="B8" s="673"/>
      <c r="C8" s="673"/>
      <c r="D8" s="673"/>
      <c r="E8" s="673"/>
      <c r="F8" s="673"/>
      <c r="G8" s="674"/>
      <c r="H8" s="673" t="s">
        <v>166</v>
      </c>
      <c r="I8" s="673"/>
      <c r="J8" s="673"/>
      <c r="K8" s="673"/>
      <c r="L8" s="673"/>
      <c r="M8" s="673"/>
      <c r="N8" s="674"/>
      <c r="O8" s="675" t="s">
        <v>157</v>
      </c>
      <c r="P8" s="675"/>
      <c r="Q8" s="675"/>
      <c r="R8" s="675"/>
      <c r="S8" s="675"/>
      <c r="T8" s="675"/>
      <c r="U8" s="675"/>
      <c r="V8" s="675"/>
      <c r="W8" s="676"/>
    </row>
    <row r="9" spans="1:23" ht="12.75" customHeight="1">
      <c r="A9" s="412" t="s">
        <v>63</v>
      </c>
      <c r="B9" s="413"/>
      <c r="C9" s="414"/>
      <c r="D9" s="413"/>
      <c r="E9" s="415">
        <v>0.54166666666666663</v>
      </c>
      <c r="F9" s="413"/>
      <c r="G9" s="416"/>
      <c r="H9" s="417" t="s">
        <v>124</v>
      </c>
      <c r="I9" s="417"/>
      <c r="J9" s="413"/>
      <c r="K9" s="417"/>
      <c r="L9" s="413"/>
      <c r="M9" s="417"/>
      <c r="N9" s="418"/>
      <c r="O9" s="2" t="s">
        <v>0</v>
      </c>
      <c r="P9" s="2"/>
      <c r="Q9" s="2"/>
      <c r="R9" s="3"/>
      <c r="S9" s="3"/>
      <c r="T9" s="3"/>
      <c r="U9" s="3"/>
      <c r="V9" s="3"/>
      <c r="W9" s="4"/>
    </row>
    <row r="10" spans="1:23" ht="12.75" customHeight="1">
      <c r="A10" s="419" t="s">
        <v>64</v>
      </c>
      <c r="B10" s="420"/>
      <c r="C10" s="420"/>
      <c r="D10" s="420"/>
      <c r="E10" s="421" t="s">
        <v>58</v>
      </c>
      <c r="F10" s="420"/>
      <c r="G10" s="422"/>
      <c r="H10" s="421" t="s">
        <v>65</v>
      </c>
      <c r="I10" s="421"/>
      <c r="J10" s="420"/>
      <c r="K10" s="423"/>
      <c r="L10" s="420"/>
      <c r="M10" s="421" t="s">
        <v>66</v>
      </c>
      <c r="N10" s="424"/>
      <c r="O10" s="6" t="s">
        <v>147</v>
      </c>
      <c r="P10" s="6"/>
      <c r="Q10" s="6"/>
      <c r="R10" s="7"/>
      <c r="S10" s="7"/>
      <c r="T10" s="7"/>
      <c r="U10" s="7"/>
      <c r="V10" s="7"/>
      <c r="W10" s="8"/>
    </row>
    <row r="11" spans="1:23" ht="12.75" customHeight="1">
      <c r="A11" s="419" t="s">
        <v>67</v>
      </c>
      <c r="B11" s="425"/>
      <c r="C11" s="425"/>
      <c r="D11" s="420"/>
      <c r="E11" s="421" t="s">
        <v>68</v>
      </c>
      <c r="F11" s="420"/>
      <c r="G11" s="422"/>
      <c r="H11" s="421" t="s">
        <v>69</v>
      </c>
      <c r="I11" s="421"/>
      <c r="J11" s="420"/>
      <c r="K11" s="423"/>
      <c r="L11" s="420"/>
      <c r="M11" s="421" t="s">
        <v>70</v>
      </c>
      <c r="N11" s="424"/>
      <c r="O11" s="10"/>
      <c r="P11" s="6"/>
      <c r="Q11" s="6"/>
      <c r="R11" s="10"/>
      <c r="S11" s="10"/>
      <c r="T11" s="10"/>
      <c r="U11" s="10"/>
      <c r="V11" s="10"/>
      <c r="W11" s="8"/>
    </row>
    <row r="12" spans="1:23" ht="12.75" customHeight="1">
      <c r="A12" s="419" t="s">
        <v>71</v>
      </c>
      <c r="B12" s="420"/>
      <c r="C12" s="420"/>
      <c r="D12" s="420"/>
      <c r="E12" s="423">
        <v>2</v>
      </c>
      <c r="F12" s="420"/>
      <c r="G12" s="422"/>
      <c r="H12" s="421" t="s">
        <v>72</v>
      </c>
      <c r="I12" s="421"/>
      <c r="J12" s="420"/>
      <c r="K12" s="423"/>
      <c r="L12" s="420"/>
      <c r="M12" s="421" t="s">
        <v>73</v>
      </c>
      <c r="N12" s="424"/>
      <c r="O12" s="13" t="s">
        <v>148</v>
      </c>
      <c r="P12" s="6"/>
      <c r="Q12" s="6"/>
      <c r="R12" s="10"/>
      <c r="S12" s="10"/>
      <c r="T12" s="10"/>
      <c r="U12" s="10"/>
      <c r="V12" s="10"/>
      <c r="W12" s="8"/>
    </row>
    <row r="13" spans="1:23" ht="12.75" customHeight="1">
      <c r="A13" s="419" t="s">
        <v>74</v>
      </c>
      <c r="B13" s="420"/>
      <c r="C13" s="420"/>
      <c r="D13" s="420"/>
      <c r="E13" s="421" t="s">
        <v>75</v>
      </c>
      <c r="F13" s="420"/>
      <c r="G13" s="422"/>
      <c r="H13" s="421" t="s">
        <v>76</v>
      </c>
      <c r="I13" s="421"/>
      <c r="J13" s="420"/>
      <c r="K13" s="423"/>
      <c r="L13" s="420"/>
      <c r="M13" s="421" t="s">
        <v>77</v>
      </c>
      <c r="N13" s="424"/>
      <c r="O13" s="6" t="s">
        <v>194</v>
      </c>
      <c r="P13" s="6"/>
      <c r="Q13" s="6"/>
      <c r="R13" s="10"/>
      <c r="S13" s="10"/>
      <c r="T13" s="10"/>
      <c r="U13" s="10"/>
      <c r="V13" s="10"/>
      <c r="W13" s="8"/>
    </row>
    <row r="14" spans="1:23" ht="12.75" customHeight="1">
      <c r="A14" s="419" t="s">
        <v>78</v>
      </c>
      <c r="B14" s="425"/>
      <c r="C14" s="425"/>
      <c r="D14" s="420"/>
      <c r="E14" s="423" t="s">
        <v>79</v>
      </c>
      <c r="F14" s="420"/>
      <c r="G14" s="422"/>
      <c r="H14" s="421" t="s">
        <v>80</v>
      </c>
      <c r="I14" s="421"/>
      <c r="J14" s="420"/>
      <c r="K14" s="423"/>
      <c r="L14" s="420"/>
      <c r="M14" s="421" t="s">
        <v>81</v>
      </c>
      <c r="N14" s="424"/>
      <c r="O14" s="10"/>
      <c r="P14" s="6"/>
      <c r="Q14" s="6"/>
      <c r="R14" s="10"/>
      <c r="S14" s="10"/>
      <c r="T14" s="10"/>
      <c r="U14" s="10"/>
      <c r="V14" s="10"/>
      <c r="W14" s="8"/>
    </row>
    <row r="15" spans="1:23" ht="12.75" customHeight="1">
      <c r="A15" s="419" t="s">
        <v>82</v>
      </c>
      <c r="B15" s="420"/>
      <c r="C15" s="420"/>
      <c r="D15" s="420"/>
      <c r="E15" s="421" t="s">
        <v>83</v>
      </c>
      <c r="F15" s="420"/>
      <c r="G15" s="422"/>
      <c r="H15" s="421" t="s">
        <v>84</v>
      </c>
      <c r="I15" s="421"/>
      <c r="J15" s="420"/>
      <c r="K15" s="423"/>
      <c r="L15" s="420"/>
      <c r="M15" s="421" t="s">
        <v>85</v>
      </c>
      <c r="N15" s="424"/>
      <c r="O15" s="6" t="s">
        <v>149</v>
      </c>
      <c r="P15" s="6"/>
      <c r="Q15" s="6"/>
      <c r="R15" s="10"/>
      <c r="S15" s="10"/>
      <c r="T15" s="10"/>
      <c r="U15" s="10"/>
      <c r="V15" s="10"/>
      <c r="W15" s="8"/>
    </row>
    <row r="16" spans="1:23" ht="12.75" customHeight="1">
      <c r="A16" s="419" t="s">
        <v>86</v>
      </c>
      <c r="B16" s="425"/>
      <c r="C16" s="420"/>
      <c r="D16" s="420"/>
      <c r="E16" s="421" t="s">
        <v>87</v>
      </c>
      <c r="F16" s="420"/>
      <c r="G16" s="422"/>
      <c r="H16" s="421" t="s">
        <v>88</v>
      </c>
      <c r="I16" s="421"/>
      <c r="J16" s="420"/>
      <c r="K16" s="423"/>
      <c r="L16" s="420"/>
      <c r="M16" s="421" t="s">
        <v>89</v>
      </c>
      <c r="N16" s="426"/>
      <c r="O16" s="6" t="s">
        <v>150</v>
      </c>
      <c r="P16" s="12"/>
      <c r="Q16" s="12"/>
      <c r="R16" s="10"/>
      <c r="S16" s="10"/>
      <c r="T16" s="10"/>
      <c r="U16" s="10"/>
      <c r="V16" s="10"/>
      <c r="W16" s="8"/>
    </row>
    <row r="17" spans="1:23" ht="12.75" customHeight="1">
      <c r="A17" s="419"/>
      <c r="B17" s="425"/>
      <c r="C17" s="420"/>
      <c r="D17" s="420"/>
      <c r="E17" s="421" t="s">
        <v>90</v>
      </c>
      <c r="F17" s="420"/>
      <c r="G17" s="422"/>
      <c r="H17" s="421" t="s">
        <v>91</v>
      </c>
      <c r="I17" s="421"/>
      <c r="J17" s="420"/>
      <c r="K17" s="423"/>
      <c r="L17" s="420"/>
      <c r="M17" s="423" t="s">
        <v>92</v>
      </c>
      <c r="N17" s="426"/>
      <c r="O17" s="6" t="s">
        <v>151</v>
      </c>
      <c r="P17" s="12"/>
      <c r="Q17" s="12"/>
      <c r="R17" s="10"/>
      <c r="S17" s="10"/>
      <c r="T17" s="10"/>
      <c r="U17" s="10"/>
      <c r="V17" s="10"/>
      <c r="W17" s="8"/>
    </row>
    <row r="18" spans="1:23" ht="12.75" customHeight="1">
      <c r="A18" s="419" t="s">
        <v>93</v>
      </c>
      <c r="B18" s="425"/>
      <c r="C18" s="425"/>
      <c r="D18" s="420"/>
      <c r="E18" s="421" t="s">
        <v>105</v>
      </c>
      <c r="F18" s="420"/>
      <c r="G18" s="422"/>
      <c r="H18" s="421" t="s">
        <v>94</v>
      </c>
      <c r="I18" s="421"/>
      <c r="J18" s="420"/>
      <c r="K18" s="420"/>
      <c r="L18" s="420"/>
      <c r="M18" s="421" t="s">
        <v>95</v>
      </c>
      <c r="N18" s="426"/>
      <c r="O18" s="13" t="s">
        <v>152</v>
      </c>
      <c r="P18" s="13"/>
      <c r="Q18" s="12"/>
      <c r="R18" s="12"/>
      <c r="S18" s="12"/>
      <c r="T18" s="10"/>
      <c r="U18" s="10"/>
      <c r="V18" s="10"/>
      <c r="W18" s="8"/>
    </row>
    <row r="19" spans="1:23" ht="12.75" customHeight="1">
      <c r="A19" s="419" t="s">
        <v>96</v>
      </c>
      <c r="B19" s="421"/>
      <c r="C19" s="425"/>
      <c r="D19" s="420"/>
      <c r="E19" s="427" t="s">
        <v>198</v>
      </c>
      <c r="F19" s="420"/>
      <c r="G19" s="422"/>
      <c r="H19" s="421" t="s">
        <v>97</v>
      </c>
      <c r="I19" s="421"/>
      <c r="J19" s="420"/>
      <c r="K19" s="428"/>
      <c r="L19" s="420"/>
      <c r="M19" s="423">
        <v>0</v>
      </c>
      <c r="N19" s="426"/>
      <c r="O19" s="13" t="s">
        <v>153</v>
      </c>
      <c r="P19" s="13"/>
      <c r="Q19" s="12"/>
      <c r="R19" s="12"/>
      <c r="S19" s="12"/>
      <c r="T19" s="10"/>
      <c r="U19" s="10"/>
      <c r="V19" s="10"/>
      <c r="W19" s="8"/>
    </row>
    <row r="20" spans="1:23" ht="12.75" customHeight="1">
      <c r="A20" s="429"/>
      <c r="B20" s="421"/>
      <c r="C20" s="425"/>
      <c r="D20" s="420"/>
      <c r="E20" s="430" t="s">
        <v>125</v>
      </c>
      <c r="F20" s="420"/>
      <c r="G20" s="422"/>
      <c r="H20" s="431"/>
      <c r="I20" s="432"/>
      <c r="J20" s="433"/>
      <c r="K20" s="433"/>
      <c r="L20" s="433"/>
      <c r="M20" s="433"/>
      <c r="N20" s="426"/>
      <c r="O20" s="13"/>
      <c r="P20" s="13"/>
      <c r="Q20" s="12"/>
      <c r="R20" s="12"/>
      <c r="S20" s="12"/>
      <c r="T20" s="10"/>
      <c r="U20" s="10"/>
      <c r="V20" s="10"/>
      <c r="W20" s="8"/>
    </row>
    <row r="21" spans="1:23" ht="12.75" customHeight="1">
      <c r="A21" s="419"/>
      <c r="B21" s="425"/>
      <c r="C21" s="425"/>
      <c r="D21" s="420"/>
      <c r="E21" s="421" t="s">
        <v>126</v>
      </c>
      <c r="F21" s="420"/>
      <c r="G21" s="422"/>
      <c r="H21" s="431"/>
      <c r="I21" s="433"/>
      <c r="J21" s="433"/>
      <c r="K21" s="433"/>
      <c r="L21" s="433"/>
      <c r="M21" s="433"/>
      <c r="N21" s="426"/>
      <c r="O21" s="655"/>
      <c r="P21" s="655"/>
      <c r="Q21" s="655"/>
      <c r="R21" s="655"/>
      <c r="S21" s="655"/>
      <c r="T21" s="655"/>
      <c r="U21" s="655"/>
      <c r="V21" s="655"/>
      <c r="W21" s="656"/>
    </row>
    <row r="22" spans="1:23" ht="12.75" customHeight="1">
      <c r="A22" s="419"/>
      <c r="B22" s="425"/>
      <c r="C22" s="420"/>
      <c r="D22" s="420"/>
      <c r="E22" s="421" t="s">
        <v>127</v>
      </c>
      <c r="F22" s="420"/>
      <c r="G22" s="422"/>
      <c r="H22" s="433"/>
      <c r="I22" s="433"/>
      <c r="J22" s="433"/>
      <c r="K22" s="433"/>
      <c r="L22" s="433"/>
      <c r="M22" s="433"/>
      <c r="N22" s="426"/>
      <c r="O22" s="7"/>
      <c r="P22" s="45"/>
      <c r="Q22" s="45"/>
      <c r="R22" s="45"/>
      <c r="S22" s="45"/>
      <c r="T22" s="45"/>
      <c r="U22" s="45"/>
      <c r="V22" s="45"/>
      <c r="W22" s="46"/>
    </row>
    <row r="23" spans="1:23" ht="12.75" customHeight="1">
      <c r="A23" s="434"/>
      <c r="B23" s="435"/>
      <c r="C23" s="436"/>
      <c r="D23" s="437"/>
      <c r="E23" s="437"/>
      <c r="F23" s="436"/>
      <c r="G23" s="438"/>
      <c r="H23" s="439"/>
      <c r="I23" s="439"/>
      <c r="J23" s="439"/>
      <c r="K23" s="439"/>
      <c r="L23" s="439"/>
      <c r="M23" s="439"/>
      <c r="N23" s="440"/>
      <c r="O23" s="48"/>
      <c r="P23" s="15"/>
      <c r="Q23" s="16"/>
      <c r="R23" s="48"/>
      <c r="S23" s="48"/>
      <c r="T23" s="48"/>
      <c r="U23" s="7"/>
      <c r="V23" s="48"/>
      <c r="W23" s="54"/>
    </row>
    <row r="24" spans="1:23" ht="12.75" customHeight="1">
      <c r="A24" s="441"/>
      <c r="B24" s="442"/>
      <c r="C24" s="443"/>
      <c r="D24" s="444"/>
      <c r="E24" s="444"/>
      <c r="F24" s="445"/>
      <c r="G24" s="445"/>
      <c r="H24" s="445"/>
      <c r="I24" s="445"/>
      <c r="J24" s="445"/>
      <c r="K24" s="445"/>
      <c r="L24" s="445"/>
      <c r="M24" s="446"/>
      <c r="N24" s="447"/>
      <c r="O24" s="443"/>
      <c r="P24" s="443"/>
      <c r="Q24" s="443"/>
      <c r="R24" s="443"/>
      <c r="S24" s="443"/>
      <c r="T24" s="443"/>
      <c r="U24" s="448"/>
      <c r="V24" s="449"/>
      <c r="W24" s="449"/>
    </row>
    <row r="25" spans="1:23" ht="12.75" customHeight="1">
      <c r="A25" s="450"/>
      <c r="B25" s="451"/>
      <c r="C25" s="452"/>
      <c r="D25" s="453"/>
      <c r="E25" s="453"/>
      <c r="F25" s="454"/>
      <c r="G25" s="454"/>
      <c r="H25" s="454"/>
      <c r="I25" s="454"/>
      <c r="J25" s="454"/>
      <c r="K25" s="454"/>
      <c r="L25" s="454"/>
      <c r="M25" s="455"/>
      <c r="N25" s="456"/>
      <c r="O25" s="452"/>
      <c r="P25" s="452"/>
      <c r="Q25" s="452"/>
      <c r="R25" s="452"/>
      <c r="S25" s="452"/>
      <c r="T25" s="452"/>
      <c r="U25" s="457"/>
      <c r="V25" s="452"/>
      <c r="W25" s="458"/>
    </row>
    <row r="26" spans="1:23" ht="12.75" customHeight="1">
      <c r="A26" s="459"/>
      <c r="B26" s="460"/>
      <c r="C26" s="457"/>
      <c r="D26" s="461"/>
      <c r="E26" s="461"/>
      <c r="F26" s="462"/>
      <c r="G26" s="462"/>
      <c r="H26" s="462"/>
      <c r="I26" s="462"/>
      <c r="J26" s="462"/>
      <c r="K26" s="462"/>
      <c r="L26" s="462"/>
      <c r="M26" s="463"/>
      <c r="N26" s="464"/>
      <c r="O26" s="457"/>
      <c r="P26" s="457"/>
      <c r="Q26" s="457"/>
      <c r="R26" s="457"/>
      <c r="S26" s="457"/>
      <c r="T26" s="457"/>
      <c r="U26" s="457"/>
      <c r="V26" s="457"/>
      <c r="W26" s="465"/>
    </row>
    <row r="27" spans="1:23" ht="12.75" customHeight="1" thickBot="1">
      <c r="A27" s="466"/>
      <c r="B27" s="467"/>
      <c r="C27" s="468"/>
      <c r="D27" s="469"/>
      <c r="E27" s="470"/>
      <c r="F27" s="471"/>
      <c r="G27" s="471"/>
      <c r="H27" s="471"/>
      <c r="I27" s="471"/>
      <c r="J27" s="472"/>
      <c r="K27" s="472"/>
      <c r="L27" s="457"/>
      <c r="M27" s="457"/>
      <c r="N27" s="473" t="s">
        <v>192</v>
      </c>
      <c r="O27" s="474"/>
      <c r="P27" s="475"/>
      <c r="Q27" s="475"/>
      <c r="R27" s="475"/>
      <c r="S27" s="475"/>
      <c r="T27" s="476"/>
      <c r="U27" s="457"/>
      <c r="V27" s="457"/>
      <c r="W27" s="465"/>
    </row>
    <row r="28" spans="1:23" ht="12.75" customHeight="1">
      <c r="A28" s="477"/>
      <c r="B28" s="478"/>
      <c r="C28" s="478"/>
      <c r="D28" s="479"/>
      <c r="E28" s="480" t="s">
        <v>29</v>
      </c>
      <c r="F28" s="481" t="s">
        <v>98</v>
      </c>
      <c r="G28" s="481" t="s">
        <v>99</v>
      </c>
      <c r="H28" s="481" t="s">
        <v>100</v>
      </c>
      <c r="I28" s="480" t="s">
        <v>98</v>
      </c>
      <c r="J28" s="481" t="s">
        <v>99</v>
      </c>
      <c r="K28" s="481" t="s">
        <v>100</v>
      </c>
      <c r="L28" s="482" t="s">
        <v>110</v>
      </c>
      <c r="M28" s="457"/>
      <c r="N28" s="483"/>
      <c r="O28" s="484"/>
      <c r="P28" s="485" t="s">
        <v>167</v>
      </c>
      <c r="Q28" s="486"/>
      <c r="R28" s="484"/>
      <c r="S28" s="485" t="s">
        <v>168</v>
      </c>
      <c r="T28" s="486"/>
      <c r="U28" s="487"/>
      <c r="V28" s="488"/>
      <c r="W28" s="465"/>
    </row>
    <row r="29" spans="1:23" ht="12.75" customHeight="1" thickBot="1">
      <c r="A29" s="489"/>
      <c r="B29" s="490" t="s">
        <v>101</v>
      </c>
      <c r="C29" s="491" t="s">
        <v>107</v>
      </c>
      <c r="D29" s="492" t="s">
        <v>102</v>
      </c>
      <c r="E29" s="493" t="s">
        <v>103</v>
      </c>
      <c r="F29" s="494" t="s">
        <v>103</v>
      </c>
      <c r="G29" s="494" t="s">
        <v>103</v>
      </c>
      <c r="H29" s="494" t="s">
        <v>103</v>
      </c>
      <c r="I29" s="493" t="s">
        <v>104</v>
      </c>
      <c r="J29" s="494" t="s">
        <v>104</v>
      </c>
      <c r="K29" s="494" t="s">
        <v>104</v>
      </c>
      <c r="L29" s="495" t="s">
        <v>104</v>
      </c>
      <c r="M29" s="457"/>
      <c r="N29" s="496" t="s">
        <v>128</v>
      </c>
      <c r="O29" s="497" t="s">
        <v>109</v>
      </c>
      <c r="P29" s="498" t="s">
        <v>98</v>
      </c>
      <c r="Q29" s="499" t="s">
        <v>99</v>
      </c>
      <c r="R29" s="497" t="s">
        <v>100</v>
      </c>
      <c r="S29" s="498" t="s">
        <v>129</v>
      </c>
      <c r="T29" s="500" t="s">
        <v>169</v>
      </c>
      <c r="U29" s="501" t="s">
        <v>130</v>
      </c>
      <c r="V29" s="502"/>
      <c r="W29" s="465"/>
    </row>
    <row r="30" spans="1:23" ht="12.75" customHeight="1" thickBot="1">
      <c r="A30" s="503" t="s">
        <v>33</v>
      </c>
      <c r="B30" s="504">
        <v>1</v>
      </c>
      <c r="C30" s="505" t="s">
        <v>200</v>
      </c>
      <c r="D30" s="506">
        <v>310</v>
      </c>
      <c r="E30" s="507">
        <v>27.1</v>
      </c>
      <c r="F30" s="508">
        <v>2.5</v>
      </c>
      <c r="G30" s="508">
        <v>18</v>
      </c>
      <c r="H30" s="508">
        <v>1.8</v>
      </c>
      <c r="I30" s="509">
        <f t="shared" ref="I30:I36" si="0">F30/E30*100</f>
        <v>9.2250922509225095</v>
      </c>
      <c r="J30" s="508">
        <f t="shared" ref="J30:J36" si="1">G30/E30*100</f>
        <v>66.420664206642073</v>
      </c>
      <c r="K30" s="508">
        <f t="shared" ref="K30:K36" si="2">H30/E30*100</f>
        <v>6.6420664206642073</v>
      </c>
      <c r="L30" s="510">
        <f>SUM(I30:K30)</f>
        <v>82.287822878228795</v>
      </c>
      <c r="M30" s="457"/>
      <c r="N30" s="511">
        <v>1</v>
      </c>
      <c r="O30" s="512">
        <v>43723</v>
      </c>
      <c r="P30" s="513">
        <v>87.3</v>
      </c>
      <c r="Q30" s="513">
        <v>8.4</v>
      </c>
      <c r="R30" s="514">
        <v>-2.1</v>
      </c>
      <c r="S30" s="515">
        <v>23.8</v>
      </c>
      <c r="T30" s="516">
        <v>0.34</v>
      </c>
      <c r="U30" s="517" t="s">
        <v>197</v>
      </c>
      <c r="V30" s="518"/>
      <c r="W30" s="465"/>
    </row>
    <row r="31" spans="1:23" ht="12.75" customHeight="1">
      <c r="A31" s="677">
        <v>1</v>
      </c>
      <c r="B31" s="519">
        <v>2</v>
      </c>
      <c r="C31" s="520" t="s">
        <v>200</v>
      </c>
      <c r="D31" s="521">
        <v>306</v>
      </c>
      <c r="E31" s="522">
        <v>30.5</v>
      </c>
      <c r="F31" s="523">
        <v>3.6</v>
      </c>
      <c r="G31" s="523">
        <v>19.600000000000001</v>
      </c>
      <c r="H31" s="523">
        <v>1.7</v>
      </c>
      <c r="I31" s="524">
        <f t="shared" si="0"/>
        <v>11.803278688524591</v>
      </c>
      <c r="J31" s="523">
        <f t="shared" si="1"/>
        <v>64.26229508196721</v>
      </c>
      <c r="K31" s="523">
        <f t="shared" si="2"/>
        <v>5.5737704918032787</v>
      </c>
      <c r="L31" s="525">
        <f t="shared" ref="L31:L36" si="3">SUM(I31:K31)</f>
        <v>81.639344262295069</v>
      </c>
      <c r="M31" s="457"/>
      <c r="N31" s="457"/>
      <c r="O31" s="460"/>
      <c r="P31" s="526"/>
      <c r="Q31" s="527"/>
      <c r="R31" s="528"/>
      <c r="S31" s="528"/>
      <c r="T31" s="529"/>
      <c r="U31" s="530"/>
      <c r="V31" s="518"/>
      <c r="W31" s="465"/>
    </row>
    <row r="32" spans="1:23" ht="12.75" customHeight="1">
      <c r="A32" s="677"/>
      <c r="B32" s="519">
        <v>3</v>
      </c>
      <c r="C32" s="520" t="s">
        <v>200</v>
      </c>
      <c r="D32" s="521">
        <v>307</v>
      </c>
      <c r="E32" s="522">
        <v>27</v>
      </c>
      <c r="F32" s="523">
        <v>2.6</v>
      </c>
      <c r="G32" s="523">
        <v>18.3</v>
      </c>
      <c r="H32" s="523">
        <v>1.6</v>
      </c>
      <c r="I32" s="524">
        <f t="shared" si="0"/>
        <v>9.6296296296296298</v>
      </c>
      <c r="J32" s="523">
        <f t="shared" si="1"/>
        <v>67.777777777777786</v>
      </c>
      <c r="K32" s="523">
        <f t="shared" si="2"/>
        <v>5.9259259259259265</v>
      </c>
      <c r="L32" s="525">
        <f t="shared" si="3"/>
        <v>83.333333333333343</v>
      </c>
      <c r="M32" s="457"/>
      <c r="N32" s="457"/>
      <c r="O32" s="457"/>
      <c r="P32" s="457"/>
      <c r="Q32" s="457"/>
      <c r="R32" s="457"/>
      <c r="S32" s="457"/>
      <c r="T32" s="457"/>
      <c r="U32" s="457"/>
      <c r="V32" s="457"/>
      <c r="W32" s="465"/>
    </row>
    <row r="33" spans="1:23" ht="12.75" customHeight="1">
      <c r="A33" s="531"/>
      <c r="B33" s="519">
        <v>4</v>
      </c>
      <c r="C33" s="520" t="s">
        <v>200</v>
      </c>
      <c r="D33" s="521">
        <v>797</v>
      </c>
      <c r="E33" s="522">
        <v>26.4</v>
      </c>
      <c r="F33" s="523">
        <v>3.7</v>
      </c>
      <c r="G33" s="523">
        <v>16.7</v>
      </c>
      <c r="H33" s="523">
        <v>1.6</v>
      </c>
      <c r="I33" s="524">
        <f t="shared" ref="I33" si="4">F33/E33*100</f>
        <v>14.015151515151517</v>
      </c>
      <c r="J33" s="523">
        <f t="shared" ref="J33" si="5">G33/E33*100</f>
        <v>63.257575757575758</v>
      </c>
      <c r="K33" s="523">
        <f t="shared" ref="K33" si="6">H33/E33*100</f>
        <v>6.0606060606060614</v>
      </c>
      <c r="L33" s="525">
        <f t="shared" ref="L33" si="7">SUM(I33:K33)</f>
        <v>83.333333333333343</v>
      </c>
      <c r="M33" s="457"/>
      <c r="N33" s="457"/>
      <c r="O33" s="457"/>
      <c r="P33" s="457"/>
      <c r="Q33" s="457"/>
      <c r="R33" s="457"/>
      <c r="S33" s="457"/>
      <c r="T33" s="457"/>
      <c r="U33" s="457"/>
      <c r="V33" s="457"/>
      <c r="W33" s="465"/>
    </row>
    <row r="34" spans="1:23" ht="12.75" customHeight="1">
      <c r="A34" s="532"/>
      <c r="B34" s="519">
        <v>5</v>
      </c>
      <c r="C34" s="520" t="s">
        <v>200</v>
      </c>
      <c r="D34" s="521">
        <v>798</v>
      </c>
      <c r="E34" s="522">
        <v>24.7</v>
      </c>
      <c r="F34" s="523">
        <v>3</v>
      </c>
      <c r="G34" s="523">
        <v>15.5</v>
      </c>
      <c r="H34" s="523">
        <v>1.6</v>
      </c>
      <c r="I34" s="524">
        <f t="shared" si="0"/>
        <v>12.145748987854251</v>
      </c>
      <c r="J34" s="523">
        <f t="shared" si="1"/>
        <v>62.753036437246969</v>
      </c>
      <c r="K34" s="523">
        <f t="shared" si="2"/>
        <v>6.4777327935222671</v>
      </c>
      <c r="L34" s="525">
        <f t="shared" si="3"/>
        <v>81.376518218623488</v>
      </c>
      <c r="M34" s="457"/>
      <c r="N34" s="457"/>
      <c r="O34" s="457"/>
      <c r="P34" s="533"/>
      <c r="Q34" s="457"/>
      <c r="R34" s="457"/>
      <c r="S34" s="457"/>
      <c r="T34" s="533"/>
      <c r="U34" s="457"/>
      <c r="V34" s="457"/>
      <c r="W34" s="465"/>
    </row>
    <row r="35" spans="1:23" ht="12.75" customHeight="1">
      <c r="A35" s="532"/>
      <c r="B35" s="519">
        <v>6</v>
      </c>
      <c r="C35" s="520" t="s">
        <v>201</v>
      </c>
      <c r="D35" s="521">
        <v>308</v>
      </c>
      <c r="E35" s="522">
        <v>21.4</v>
      </c>
      <c r="F35" s="523">
        <v>2.6</v>
      </c>
      <c r="G35" s="523">
        <v>13.3</v>
      </c>
      <c r="H35" s="523">
        <v>1.6</v>
      </c>
      <c r="I35" s="524">
        <f t="shared" si="0"/>
        <v>12.149532710280376</v>
      </c>
      <c r="J35" s="523">
        <f t="shared" si="1"/>
        <v>62.149532710280383</v>
      </c>
      <c r="K35" s="523">
        <f t="shared" si="2"/>
        <v>7.4766355140186924</v>
      </c>
      <c r="L35" s="525">
        <f t="shared" si="3"/>
        <v>81.775700934579461</v>
      </c>
      <c r="M35" s="457"/>
      <c r="N35" s="457"/>
      <c r="O35" s="457"/>
      <c r="P35" s="533"/>
      <c r="Q35" s="457"/>
      <c r="R35" s="457"/>
      <c r="S35" s="457"/>
      <c r="T35" s="460"/>
      <c r="U35" s="457"/>
      <c r="V35" s="457"/>
      <c r="W35" s="465"/>
    </row>
    <row r="36" spans="1:23" ht="12.75" customHeight="1">
      <c r="A36" s="532"/>
      <c r="B36" s="519">
        <v>7</v>
      </c>
      <c r="C36" s="520" t="s">
        <v>201</v>
      </c>
      <c r="D36" s="521">
        <v>309</v>
      </c>
      <c r="E36" s="522">
        <v>23</v>
      </c>
      <c r="F36" s="523">
        <v>3.3</v>
      </c>
      <c r="G36" s="523">
        <v>14.5</v>
      </c>
      <c r="H36" s="523">
        <v>1.4</v>
      </c>
      <c r="I36" s="524">
        <f t="shared" si="0"/>
        <v>14.347826086956522</v>
      </c>
      <c r="J36" s="523">
        <f t="shared" si="1"/>
        <v>63.04347826086957</v>
      </c>
      <c r="K36" s="523">
        <f t="shared" si="2"/>
        <v>6.0869565217391299</v>
      </c>
      <c r="L36" s="525">
        <f t="shared" si="3"/>
        <v>83.478260869565219</v>
      </c>
      <c r="M36" s="457"/>
      <c r="N36" s="457"/>
      <c r="O36" s="457"/>
      <c r="P36" s="533"/>
      <c r="Q36" s="457"/>
      <c r="R36" s="457"/>
      <c r="S36" s="457"/>
      <c r="T36" s="460"/>
      <c r="U36" s="457"/>
      <c r="V36" s="457"/>
      <c r="W36" s="465"/>
    </row>
    <row r="37" spans="1:23" ht="12.75" customHeight="1">
      <c r="A37" s="532"/>
      <c r="B37" s="519">
        <v>8</v>
      </c>
      <c r="C37" s="520" t="s">
        <v>201</v>
      </c>
      <c r="D37" s="521">
        <v>312</v>
      </c>
      <c r="E37" s="522">
        <v>21.8</v>
      </c>
      <c r="F37" s="523">
        <v>3</v>
      </c>
      <c r="G37" s="523">
        <v>13.7</v>
      </c>
      <c r="H37" s="523">
        <v>1.5</v>
      </c>
      <c r="I37" s="524">
        <f t="shared" ref="I37:I38" si="8">F37/E37*100</f>
        <v>13.761467889908257</v>
      </c>
      <c r="J37" s="523">
        <f t="shared" ref="J37:J38" si="9">G37/E37*100</f>
        <v>62.844036697247695</v>
      </c>
      <c r="K37" s="523">
        <f t="shared" ref="K37:K38" si="10">H37/E37*100</f>
        <v>6.8807339449541285</v>
      </c>
      <c r="L37" s="525">
        <f t="shared" ref="L37:L38" si="11">SUM(I37:K37)</f>
        <v>83.486238532110079</v>
      </c>
      <c r="M37" s="457"/>
      <c r="N37" s="457"/>
      <c r="O37" s="457"/>
      <c r="P37" s="533"/>
      <c r="Q37" s="528"/>
      <c r="R37" s="534"/>
      <c r="S37" s="518"/>
      <c r="T37" s="460"/>
      <c r="U37" s="457"/>
      <c r="V37" s="457"/>
      <c r="W37" s="465"/>
    </row>
    <row r="38" spans="1:23" ht="12.75" customHeight="1">
      <c r="A38" s="532"/>
      <c r="B38" s="519">
        <v>9</v>
      </c>
      <c r="C38" s="535" t="s">
        <v>201</v>
      </c>
      <c r="D38" s="521" t="s">
        <v>199</v>
      </c>
      <c r="E38" s="536">
        <v>19.7</v>
      </c>
      <c r="F38" s="537">
        <v>2.6</v>
      </c>
      <c r="G38" s="537">
        <v>12.3</v>
      </c>
      <c r="H38" s="538">
        <v>1.2</v>
      </c>
      <c r="I38" s="539">
        <f t="shared" si="8"/>
        <v>13.197969543147209</v>
      </c>
      <c r="J38" s="537">
        <f t="shared" si="9"/>
        <v>62.436548223350265</v>
      </c>
      <c r="K38" s="537">
        <f t="shared" si="10"/>
        <v>6.091370558375635</v>
      </c>
      <c r="L38" s="538">
        <f t="shared" si="11"/>
        <v>81.725888324873111</v>
      </c>
      <c r="M38" s="457"/>
      <c r="N38" s="457"/>
      <c r="O38" s="457"/>
      <c r="P38" s="533"/>
      <c r="Q38" s="529"/>
      <c r="R38" s="530"/>
      <c r="S38" s="518"/>
      <c r="T38" s="460"/>
      <c r="U38" s="457"/>
      <c r="V38" s="457"/>
      <c r="W38" s="465"/>
    </row>
    <row r="39" spans="1:23" ht="12.75" customHeight="1">
      <c r="A39" s="540"/>
      <c r="B39" s="541"/>
      <c r="C39" s="542"/>
      <c r="D39" s="543" t="s">
        <v>25</v>
      </c>
      <c r="E39" s="544">
        <f t="shared" ref="E39:L39" si="12">AVERAGE(E30:E38)</f>
        <v>24.62222222222222</v>
      </c>
      <c r="F39" s="545">
        <f t="shared" si="12"/>
        <v>2.9888888888888889</v>
      </c>
      <c r="G39" s="545">
        <f t="shared" si="12"/>
        <v>15.766666666666667</v>
      </c>
      <c r="H39" s="545">
        <f t="shared" si="12"/>
        <v>1.5555555555555554</v>
      </c>
      <c r="I39" s="544">
        <f t="shared" si="12"/>
        <v>12.252855255819428</v>
      </c>
      <c r="J39" s="545">
        <f t="shared" si="12"/>
        <v>63.882771683661971</v>
      </c>
      <c r="K39" s="545">
        <f t="shared" si="12"/>
        <v>6.3573109146232589</v>
      </c>
      <c r="L39" s="546">
        <f t="shared" si="12"/>
        <v>82.492937854104653</v>
      </c>
      <c r="M39" s="457"/>
      <c r="N39" s="457"/>
      <c r="O39" s="547"/>
      <c r="P39" s="533"/>
      <c r="Q39" s="529"/>
      <c r="R39" s="530"/>
      <c r="S39" s="518"/>
      <c r="T39" s="533"/>
      <c r="U39" s="457"/>
      <c r="V39" s="457"/>
      <c r="W39" s="465"/>
    </row>
    <row r="40" spans="1:23" ht="12.75" customHeight="1" thickBot="1">
      <c r="A40" s="548"/>
      <c r="B40" s="549"/>
      <c r="C40" s="550"/>
      <c r="D40" s="551" t="s">
        <v>15</v>
      </c>
      <c r="E40" s="552">
        <f t="shared" ref="E40:L40" si="13">STDEV(E30:E38)/SQRT(COUNT(E30:E38))</f>
        <v>1.1469497927810499</v>
      </c>
      <c r="F40" s="553">
        <f t="shared" si="13"/>
        <v>0.1522465511782746</v>
      </c>
      <c r="G40" s="553">
        <f t="shared" si="13"/>
        <v>0.84179041994495929</v>
      </c>
      <c r="H40" s="553">
        <f t="shared" si="13"/>
        <v>5.8001702827282391E-2</v>
      </c>
      <c r="I40" s="552">
        <f t="shared" si="13"/>
        <v>0.61165385857901333</v>
      </c>
      <c r="J40" s="553">
        <f t="shared" si="13"/>
        <v>0.64874070397744044</v>
      </c>
      <c r="K40" s="553">
        <f t="shared" si="13"/>
        <v>0.19200421358683908</v>
      </c>
      <c r="L40" s="554">
        <f t="shared" si="13"/>
        <v>0.30022948536535105</v>
      </c>
      <c r="M40" s="457"/>
      <c r="N40" s="457"/>
      <c r="O40" s="547"/>
      <c r="P40" s="533"/>
      <c r="Q40" s="529"/>
      <c r="R40" s="530"/>
      <c r="S40" s="518"/>
      <c r="T40" s="533"/>
      <c r="U40" s="457"/>
      <c r="V40" s="457"/>
      <c r="W40" s="465"/>
    </row>
    <row r="41" spans="1:23" ht="12.75" customHeight="1">
      <c r="A41" s="555"/>
      <c r="B41" s="556"/>
      <c r="C41" s="557"/>
      <c r="D41" s="281"/>
      <c r="E41" s="522"/>
      <c r="F41" s="523"/>
      <c r="G41" s="523"/>
      <c r="H41" s="523"/>
      <c r="I41" s="524"/>
      <c r="J41" s="523"/>
      <c r="K41" s="523"/>
      <c r="L41" s="525"/>
      <c r="M41" s="457"/>
      <c r="N41" s="457"/>
      <c r="O41" s="457"/>
      <c r="P41" s="457"/>
      <c r="Q41" s="457"/>
      <c r="R41" s="457"/>
      <c r="S41" s="457"/>
      <c r="T41" s="457"/>
      <c r="U41" s="457"/>
      <c r="V41" s="457"/>
      <c r="W41" s="465"/>
    </row>
    <row r="42" spans="1:23" ht="12.75" customHeight="1">
      <c r="A42" s="678"/>
      <c r="B42" s="556"/>
      <c r="C42" s="557"/>
      <c r="D42" s="281"/>
      <c r="E42" s="522"/>
      <c r="F42" s="523"/>
      <c r="G42" s="523"/>
      <c r="H42" s="523"/>
      <c r="I42" s="524"/>
      <c r="J42" s="523"/>
      <c r="K42" s="523"/>
      <c r="L42" s="525"/>
      <c r="M42" s="457"/>
      <c r="N42" s="457"/>
      <c r="O42" s="457"/>
      <c r="P42" s="457"/>
      <c r="Q42" s="457"/>
      <c r="R42" s="457"/>
      <c r="S42" s="457"/>
      <c r="T42" s="457"/>
      <c r="U42" s="457"/>
      <c r="V42" s="457"/>
      <c r="W42" s="465"/>
    </row>
    <row r="43" spans="1:23" ht="12.75" customHeight="1">
      <c r="A43" s="678"/>
      <c r="B43" s="556"/>
      <c r="C43" s="557"/>
      <c r="D43" s="281"/>
      <c r="E43" s="522"/>
      <c r="F43" s="523"/>
      <c r="G43" s="523"/>
      <c r="H43" s="523"/>
      <c r="I43" s="524"/>
      <c r="J43" s="523"/>
      <c r="K43" s="523"/>
      <c r="L43" s="525"/>
      <c r="M43" s="457"/>
      <c r="N43" s="457"/>
      <c r="O43" s="457"/>
      <c r="P43" s="457"/>
      <c r="Q43" s="457"/>
      <c r="R43" s="457"/>
      <c r="S43" s="457"/>
      <c r="T43" s="457"/>
      <c r="U43" s="457"/>
      <c r="V43" s="457"/>
      <c r="W43" s="465"/>
    </row>
    <row r="44" spans="1:23" ht="12.75" customHeight="1">
      <c r="A44" s="558"/>
      <c r="B44" s="559"/>
      <c r="C44" s="557"/>
      <c r="D44" s="281"/>
      <c r="E44" s="522"/>
      <c r="F44" s="523"/>
      <c r="G44" s="523"/>
      <c r="H44" s="523"/>
      <c r="I44" s="524"/>
      <c r="J44" s="523"/>
      <c r="K44" s="523"/>
      <c r="L44" s="525"/>
      <c r="M44" s="457"/>
      <c r="N44" s="457"/>
      <c r="O44" s="457"/>
      <c r="P44" s="457"/>
      <c r="Q44" s="457"/>
      <c r="R44" s="457"/>
      <c r="S44" s="457"/>
      <c r="T44" s="457"/>
      <c r="U44" s="457"/>
      <c r="V44" s="457"/>
      <c r="W44" s="465"/>
    </row>
    <row r="45" spans="1:23" ht="12.75" customHeight="1">
      <c r="A45" s="558"/>
      <c r="B45" s="559"/>
      <c r="C45" s="557"/>
      <c r="D45" s="281"/>
      <c r="E45" s="522"/>
      <c r="F45" s="523"/>
      <c r="G45" s="523"/>
      <c r="H45" s="523"/>
      <c r="I45" s="524"/>
      <c r="J45" s="523"/>
      <c r="K45" s="523"/>
      <c r="L45" s="525"/>
      <c r="M45" s="457"/>
      <c r="N45" s="457"/>
      <c r="O45" s="457"/>
      <c r="P45" s="457"/>
      <c r="Q45" s="457"/>
      <c r="R45" s="457"/>
      <c r="S45" s="457"/>
      <c r="T45" s="457"/>
      <c r="U45" s="457"/>
      <c r="V45" s="457"/>
      <c r="W45" s="465"/>
    </row>
    <row r="46" spans="1:23" ht="12.75" customHeight="1">
      <c r="A46" s="558"/>
      <c r="B46" s="559"/>
      <c r="C46" s="557"/>
      <c r="D46" s="281"/>
      <c r="E46" s="522"/>
      <c r="F46" s="523"/>
      <c r="G46" s="523"/>
      <c r="H46" s="523"/>
      <c r="I46" s="524"/>
      <c r="J46" s="523"/>
      <c r="K46" s="523"/>
      <c r="L46" s="525"/>
      <c r="M46" s="457"/>
      <c r="N46" s="457"/>
      <c r="O46" s="457"/>
      <c r="P46" s="457"/>
      <c r="Q46" s="457"/>
      <c r="R46" s="457"/>
      <c r="S46" s="457"/>
      <c r="T46" s="457"/>
      <c r="U46" s="457"/>
      <c r="V46" s="457"/>
      <c r="W46" s="465"/>
    </row>
    <row r="47" spans="1:23" ht="12.75" customHeight="1">
      <c r="A47" s="558"/>
      <c r="B47" s="559"/>
      <c r="C47" s="557"/>
      <c r="D47" s="281"/>
      <c r="E47" s="522"/>
      <c r="F47" s="523"/>
      <c r="G47" s="523"/>
      <c r="H47" s="523"/>
      <c r="I47" s="524"/>
      <c r="J47" s="523"/>
      <c r="K47" s="523"/>
      <c r="L47" s="525"/>
      <c r="M47" s="457"/>
      <c r="N47" s="457"/>
      <c r="O47" s="457"/>
      <c r="P47" s="457"/>
      <c r="Q47" s="457"/>
      <c r="R47" s="457"/>
      <c r="S47" s="457"/>
      <c r="T47" s="457"/>
      <c r="U47" s="457"/>
      <c r="V47" s="457"/>
      <c r="W47" s="465"/>
    </row>
    <row r="48" spans="1:23" ht="12.75" customHeight="1">
      <c r="A48" s="558"/>
      <c r="B48" s="559"/>
      <c r="C48" s="557"/>
      <c r="D48" s="281"/>
      <c r="E48" s="522"/>
      <c r="F48" s="523"/>
      <c r="G48" s="523"/>
      <c r="H48" s="523"/>
      <c r="I48" s="524"/>
      <c r="J48" s="523"/>
      <c r="K48" s="523"/>
      <c r="L48" s="525"/>
      <c r="M48" s="457"/>
      <c r="N48" s="457"/>
      <c r="O48" s="457"/>
      <c r="P48" s="457"/>
      <c r="Q48" s="457"/>
      <c r="R48" s="457"/>
      <c r="S48" s="457"/>
      <c r="T48" s="457"/>
      <c r="U48" s="457"/>
      <c r="V48" s="457"/>
      <c r="W48" s="465"/>
    </row>
    <row r="49" spans="1:23" ht="12.75" customHeight="1">
      <c r="A49" s="558"/>
      <c r="B49" s="559"/>
      <c r="C49" s="557"/>
      <c r="D49" s="281"/>
      <c r="E49" s="522"/>
      <c r="F49" s="523"/>
      <c r="G49" s="523"/>
      <c r="H49" s="523"/>
      <c r="I49" s="524"/>
      <c r="J49" s="523"/>
      <c r="K49" s="523"/>
      <c r="L49" s="525"/>
      <c r="M49" s="457"/>
      <c r="N49" s="457"/>
      <c r="O49" s="457"/>
      <c r="P49" s="457"/>
      <c r="Q49" s="457"/>
      <c r="R49" s="457"/>
      <c r="S49" s="457"/>
      <c r="T49" s="457"/>
      <c r="U49" s="457"/>
      <c r="V49" s="457"/>
      <c r="W49" s="465"/>
    </row>
    <row r="50" spans="1:23" ht="12.75" customHeight="1">
      <c r="A50" s="558"/>
      <c r="B50" s="559"/>
      <c r="C50" s="557"/>
      <c r="D50" s="281"/>
      <c r="E50" s="522"/>
      <c r="F50" s="523"/>
      <c r="G50" s="523"/>
      <c r="H50" s="523"/>
      <c r="I50" s="524"/>
      <c r="J50" s="523"/>
      <c r="K50" s="523"/>
      <c r="L50" s="525"/>
      <c r="M50" s="457"/>
      <c r="N50" s="457"/>
      <c r="O50" s="457"/>
      <c r="P50" s="457"/>
      <c r="Q50" s="457"/>
      <c r="R50" s="457"/>
      <c r="S50" s="457"/>
      <c r="T50" s="457"/>
      <c r="U50" s="457"/>
      <c r="V50" s="457"/>
      <c r="W50" s="465"/>
    </row>
    <row r="51" spans="1:23" ht="12.75" customHeight="1">
      <c r="A51" s="558"/>
      <c r="B51" s="559"/>
      <c r="C51" s="560"/>
      <c r="D51" s="281"/>
      <c r="E51" s="536"/>
      <c r="F51" s="537"/>
      <c r="G51" s="537"/>
      <c r="H51" s="538"/>
      <c r="I51" s="539"/>
      <c r="J51" s="537"/>
      <c r="K51" s="537"/>
      <c r="L51" s="538"/>
      <c r="M51" s="457"/>
      <c r="N51" s="457"/>
      <c r="O51" s="457"/>
      <c r="P51" s="457"/>
      <c r="Q51" s="457"/>
      <c r="R51" s="457"/>
      <c r="S51" s="457"/>
      <c r="T51" s="457"/>
      <c r="U51" s="457"/>
      <c r="V51" s="457"/>
      <c r="W51" s="465"/>
    </row>
    <row r="52" spans="1:23" ht="12.75" customHeight="1">
      <c r="A52" s="561"/>
      <c r="B52" s="562"/>
      <c r="C52" s="563"/>
      <c r="D52" s="564"/>
      <c r="E52" s="544"/>
      <c r="F52" s="545"/>
      <c r="G52" s="545"/>
      <c r="H52" s="545"/>
      <c r="I52" s="544"/>
      <c r="J52" s="545"/>
      <c r="K52" s="545"/>
      <c r="L52" s="546"/>
      <c r="M52" s="457"/>
      <c r="N52" s="457"/>
      <c r="O52" s="547"/>
      <c r="P52" s="457"/>
      <c r="Q52" s="457"/>
      <c r="R52" s="457"/>
      <c r="S52" s="457"/>
      <c r="T52" s="457"/>
      <c r="U52" s="457"/>
      <c r="V52" s="457"/>
      <c r="W52" s="465"/>
    </row>
    <row r="53" spans="1:23" ht="12.75" customHeight="1" thickBot="1">
      <c r="A53" s="565"/>
      <c r="B53" s="566"/>
      <c r="C53" s="567"/>
      <c r="D53" s="568"/>
      <c r="E53" s="552"/>
      <c r="F53" s="553"/>
      <c r="G53" s="553"/>
      <c r="H53" s="553"/>
      <c r="I53" s="552"/>
      <c r="J53" s="553"/>
      <c r="K53" s="553"/>
      <c r="L53" s="554"/>
      <c r="M53" s="457"/>
      <c r="N53" s="457"/>
      <c r="O53" s="547"/>
      <c r="P53" s="457"/>
      <c r="Q53" s="457"/>
      <c r="R53" s="457"/>
      <c r="S53" s="457"/>
      <c r="T53" s="457"/>
      <c r="U53" s="457"/>
      <c r="V53" s="457"/>
      <c r="W53" s="465"/>
    </row>
    <row r="54" spans="1:23" ht="12.75" customHeight="1">
      <c r="A54" s="569"/>
      <c r="B54" s="570"/>
      <c r="C54" s="457"/>
      <c r="D54" s="188"/>
      <c r="E54" s="189"/>
      <c r="F54" s="385"/>
      <c r="G54" s="189"/>
      <c r="H54" s="189"/>
      <c r="I54" s="385"/>
      <c r="J54" s="385"/>
      <c r="K54" s="189"/>
      <c r="L54" s="385"/>
      <c r="M54" s="457"/>
      <c r="N54" s="457"/>
      <c r="O54" s="189"/>
      <c r="P54" s="457"/>
      <c r="Q54" s="457"/>
      <c r="R54" s="457"/>
      <c r="S54" s="457"/>
      <c r="T54" s="457"/>
      <c r="U54" s="457"/>
      <c r="V54" s="457"/>
      <c r="W54" s="465"/>
    </row>
    <row r="55" spans="1:23" ht="12.75" customHeight="1">
      <c r="A55" s="571"/>
      <c r="B55" s="572"/>
      <c r="C55" s="573"/>
      <c r="D55" s="574"/>
      <c r="E55" s="573"/>
      <c r="F55" s="193"/>
      <c r="G55" s="193"/>
      <c r="H55" s="193"/>
      <c r="I55" s="575"/>
      <c r="J55" s="193"/>
      <c r="K55" s="193"/>
      <c r="L55" s="193"/>
      <c r="M55" s="193"/>
      <c r="N55" s="193"/>
      <c r="O55" s="193"/>
      <c r="P55" s="573"/>
      <c r="Q55" s="573"/>
      <c r="R55" s="573"/>
      <c r="S55" s="573"/>
      <c r="T55" s="573"/>
      <c r="U55" s="573"/>
      <c r="V55" s="573"/>
      <c r="W55" s="576"/>
    </row>
    <row r="56" spans="1:23" ht="12.75" customHeight="1">
      <c r="A56" s="577"/>
      <c r="B56" s="578"/>
      <c r="C56" s="443"/>
      <c r="D56" s="579"/>
      <c r="E56" s="443"/>
      <c r="F56" s="580"/>
      <c r="G56" s="580"/>
      <c r="H56" s="580"/>
      <c r="I56" s="581"/>
      <c r="J56" s="580"/>
      <c r="K56" s="580"/>
      <c r="L56" s="580"/>
      <c r="M56" s="580"/>
      <c r="N56" s="580"/>
      <c r="O56" s="580"/>
      <c r="P56" s="443"/>
      <c r="Q56" s="443"/>
      <c r="R56" s="443"/>
      <c r="S56" s="443"/>
      <c r="T56" s="443"/>
      <c r="U56" s="443"/>
      <c r="V56" s="449"/>
      <c r="W56" s="449"/>
    </row>
    <row r="57" spans="1:23" ht="12.75" customHeight="1">
      <c r="A57" s="582"/>
      <c r="B57" s="583"/>
      <c r="C57" s="452"/>
      <c r="D57" s="584"/>
      <c r="E57" s="452"/>
      <c r="F57" s="585"/>
      <c r="G57" s="585"/>
      <c r="H57" s="585"/>
      <c r="I57" s="586"/>
      <c r="J57" s="585"/>
      <c r="K57" s="585"/>
      <c r="L57" s="585"/>
      <c r="M57" s="585"/>
      <c r="N57" s="585"/>
      <c r="O57" s="585"/>
      <c r="P57" s="452"/>
      <c r="Q57" s="452"/>
      <c r="R57" s="452"/>
      <c r="S57" s="452"/>
      <c r="T57" s="452"/>
      <c r="U57" s="452"/>
      <c r="V57" s="452"/>
      <c r="W57" s="458"/>
    </row>
    <row r="58" spans="1:23" ht="12.75" customHeight="1">
      <c r="A58" s="569"/>
      <c r="B58" s="570"/>
      <c r="C58" s="457"/>
      <c r="D58" s="188"/>
      <c r="E58" s="457"/>
      <c r="F58" s="189"/>
      <c r="G58" s="189"/>
      <c r="H58" s="189"/>
      <c r="I58" s="385"/>
      <c r="J58" s="189"/>
      <c r="K58" s="189"/>
      <c r="L58" s="189"/>
      <c r="M58" s="189"/>
      <c r="N58" s="189"/>
      <c r="O58" s="189"/>
      <c r="P58" s="457"/>
      <c r="Q58" s="457"/>
      <c r="R58" s="457"/>
      <c r="S58" s="457"/>
      <c r="T58" s="457"/>
      <c r="U58" s="457"/>
      <c r="V58" s="457"/>
      <c r="W58" s="465"/>
    </row>
    <row r="59" spans="1:23" ht="12.75" customHeight="1" thickBot="1">
      <c r="A59" s="466"/>
      <c r="B59" s="587"/>
      <c r="C59" s="468"/>
      <c r="D59" s="588"/>
      <c r="E59" s="589"/>
      <c r="F59" s="471"/>
      <c r="G59" s="471"/>
      <c r="H59" s="471"/>
      <c r="I59" s="471"/>
      <c r="J59" s="472"/>
      <c r="K59" s="472"/>
      <c r="L59" s="457"/>
      <c r="M59" s="457"/>
      <c r="N59" s="473" t="s">
        <v>192</v>
      </c>
      <c r="O59" s="474"/>
      <c r="P59" s="475"/>
      <c r="Q59" s="475"/>
      <c r="R59" s="475"/>
      <c r="S59" s="475"/>
      <c r="T59" s="476"/>
      <c r="U59" s="457"/>
      <c r="V59" s="457"/>
      <c r="W59" s="465"/>
    </row>
    <row r="60" spans="1:23" ht="12.75" customHeight="1">
      <c r="A60" s="477"/>
      <c r="B60" s="478"/>
      <c r="C60" s="478"/>
      <c r="D60" s="478"/>
      <c r="E60" s="481" t="s">
        <v>29</v>
      </c>
      <c r="F60" s="481" t="s">
        <v>98</v>
      </c>
      <c r="G60" s="481" t="s">
        <v>99</v>
      </c>
      <c r="H60" s="481" t="s">
        <v>100</v>
      </c>
      <c r="I60" s="481" t="s">
        <v>98</v>
      </c>
      <c r="J60" s="481" t="s">
        <v>99</v>
      </c>
      <c r="K60" s="481" t="s">
        <v>100</v>
      </c>
      <c r="L60" s="482" t="s">
        <v>110</v>
      </c>
      <c r="M60" s="158"/>
      <c r="N60" s="590"/>
      <c r="O60" s="591"/>
      <c r="P60" s="592" t="s">
        <v>167</v>
      </c>
      <c r="Q60" s="593"/>
      <c r="R60" s="591"/>
      <c r="S60" s="592" t="s">
        <v>168</v>
      </c>
      <c r="T60" s="593"/>
      <c r="U60" s="594"/>
      <c r="V60" s="488"/>
      <c r="W60" s="595"/>
    </row>
    <row r="61" spans="1:23" ht="12.75" customHeight="1" thickBot="1">
      <c r="A61" s="596"/>
      <c r="B61" s="597" t="s">
        <v>101</v>
      </c>
      <c r="C61" s="598" t="s">
        <v>107</v>
      </c>
      <c r="D61" s="597" t="s">
        <v>102</v>
      </c>
      <c r="E61" s="599" t="s">
        <v>103</v>
      </c>
      <c r="F61" s="599" t="s">
        <v>103</v>
      </c>
      <c r="G61" s="599" t="s">
        <v>103</v>
      </c>
      <c r="H61" s="599" t="s">
        <v>103</v>
      </c>
      <c r="I61" s="599" t="s">
        <v>104</v>
      </c>
      <c r="J61" s="599" t="s">
        <v>104</v>
      </c>
      <c r="K61" s="599" t="s">
        <v>104</v>
      </c>
      <c r="L61" s="600" t="s">
        <v>104</v>
      </c>
      <c r="M61" s="158"/>
      <c r="N61" s="601" t="s">
        <v>128</v>
      </c>
      <c r="O61" s="602" t="s">
        <v>109</v>
      </c>
      <c r="P61" s="603" t="s">
        <v>98</v>
      </c>
      <c r="Q61" s="604" t="s">
        <v>99</v>
      </c>
      <c r="R61" s="602" t="s">
        <v>100</v>
      </c>
      <c r="S61" s="603" t="s">
        <v>129</v>
      </c>
      <c r="T61" s="605" t="s">
        <v>169</v>
      </c>
      <c r="U61" s="606" t="s">
        <v>130</v>
      </c>
      <c r="V61" s="502"/>
      <c r="W61" s="465"/>
    </row>
    <row r="62" spans="1:23" ht="12.75" customHeight="1" thickBot="1">
      <c r="A62" s="607" t="s">
        <v>33</v>
      </c>
      <c r="B62" s="519">
        <v>1</v>
      </c>
      <c r="C62" s="608" t="str">
        <f t="shared" ref="C62:D70" si="14">C30</f>
        <v>M/22 wks</v>
      </c>
      <c r="D62" s="521">
        <f t="shared" si="14"/>
        <v>310</v>
      </c>
      <c r="E62" s="609">
        <v>25.9</v>
      </c>
      <c r="F62" s="610">
        <v>2.6</v>
      </c>
      <c r="G62" s="610">
        <v>17.399999999999999</v>
      </c>
      <c r="H62" s="610">
        <v>1.6</v>
      </c>
      <c r="I62" s="609">
        <f t="shared" ref="I62:I68" si="15">F62/E62*100</f>
        <v>10.03861003861004</v>
      </c>
      <c r="J62" s="610">
        <f t="shared" ref="J62:J68" si="16">G62/E62*100</f>
        <v>67.181467181467184</v>
      </c>
      <c r="K62" s="610">
        <f t="shared" ref="K62:K68" si="17">H62/E62*100</f>
        <v>6.1776061776061786</v>
      </c>
      <c r="L62" s="611">
        <f>SUM(I62:K62)</f>
        <v>83.397683397683409</v>
      </c>
      <c r="M62" s="158"/>
      <c r="N62" s="612">
        <v>1</v>
      </c>
      <c r="O62" s="613">
        <v>43728</v>
      </c>
      <c r="P62" s="513">
        <v>88.2</v>
      </c>
      <c r="Q62" s="515">
        <v>9.6</v>
      </c>
      <c r="R62" s="614">
        <v>-2.2000000000000002</v>
      </c>
      <c r="S62" s="615">
        <v>24</v>
      </c>
      <c r="T62" s="616">
        <v>0.34</v>
      </c>
      <c r="U62" s="517">
        <v>0.65972222222222221</v>
      </c>
      <c r="V62" s="518"/>
      <c r="W62" s="465"/>
    </row>
    <row r="63" spans="1:23" ht="12.75" customHeight="1">
      <c r="A63" s="677">
        <f>A31</f>
        <v>1</v>
      </c>
      <c r="B63" s="519">
        <v>2</v>
      </c>
      <c r="C63" s="608" t="str">
        <f t="shared" si="14"/>
        <v>M/22 wks</v>
      </c>
      <c r="D63" s="521">
        <f t="shared" si="14"/>
        <v>306</v>
      </c>
      <c r="E63" s="617">
        <v>27.3</v>
      </c>
      <c r="F63" s="618">
        <v>2.5</v>
      </c>
      <c r="G63" s="618">
        <v>18.100000000000001</v>
      </c>
      <c r="H63" s="618">
        <v>1.3</v>
      </c>
      <c r="I63" s="617">
        <f t="shared" si="15"/>
        <v>9.1575091575091569</v>
      </c>
      <c r="J63" s="618">
        <f t="shared" si="16"/>
        <v>66.300366300366306</v>
      </c>
      <c r="K63" s="618">
        <f t="shared" si="17"/>
        <v>4.7619047619047619</v>
      </c>
      <c r="L63" s="619">
        <f t="shared" ref="L63:L68" si="18">SUM(I63:K63)</f>
        <v>80.219780219780219</v>
      </c>
      <c r="M63" s="158"/>
      <c r="N63" s="158"/>
      <c r="O63" s="158"/>
      <c r="P63" s="158"/>
      <c r="Q63" s="158"/>
      <c r="R63" s="158"/>
      <c r="S63" s="158"/>
      <c r="T63" s="158"/>
      <c r="U63" s="158"/>
      <c r="V63" s="158"/>
      <c r="W63" s="465"/>
    </row>
    <row r="64" spans="1:23" ht="12.75" customHeight="1">
      <c r="A64" s="677"/>
      <c r="B64" s="519">
        <v>3</v>
      </c>
      <c r="C64" s="608" t="str">
        <f t="shared" si="14"/>
        <v>M/22 wks</v>
      </c>
      <c r="D64" s="521">
        <f t="shared" si="14"/>
        <v>307</v>
      </c>
      <c r="E64" s="617">
        <v>25.4</v>
      </c>
      <c r="F64" s="618">
        <v>2.5</v>
      </c>
      <c r="G64" s="618">
        <v>16.8</v>
      </c>
      <c r="H64" s="618">
        <v>1.6</v>
      </c>
      <c r="I64" s="617">
        <f t="shared" si="15"/>
        <v>9.8425196850393704</v>
      </c>
      <c r="J64" s="618">
        <f t="shared" si="16"/>
        <v>66.141732283464577</v>
      </c>
      <c r="K64" s="618">
        <f t="shared" si="17"/>
        <v>6.2992125984251981</v>
      </c>
      <c r="L64" s="619">
        <f t="shared" si="18"/>
        <v>82.28346456692914</v>
      </c>
      <c r="M64" s="158"/>
      <c r="N64" s="158"/>
      <c r="O64" s="547"/>
      <c r="P64" s="457"/>
      <c r="Q64" s="457"/>
      <c r="R64" s="457"/>
      <c r="S64" s="457"/>
      <c r="T64" s="457"/>
      <c r="U64" s="457"/>
      <c r="V64" s="457"/>
      <c r="W64" s="465"/>
    </row>
    <row r="65" spans="1:23" ht="12.75" customHeight="1">
      <c r="A65" s="531"/>
      <c r="B65" s="519">
        <v>4</v>
      </c>
      <c r="C65" s="620" t="str">
        <f t="shared" si="14"/>
        <v>M/22 wks</v>
      </c>
      <c r="D65" s="521">
        <f t="shared" si="14"/>
        <v>797</v>
      </c>
      <c r="E65" s="617">
        <v>24.1</v>
      </c>
      <c r="F65" s="618">
        <v>2.8</v>
      </c>
      <c r="G65" s="618">
        <v>15.6</v>
      </c>
      <c r="H65" s="618">
        <v>1.4</v>
      </c>
      <c r="I65" s="617">
        <f t="shared" ref="I65" si="19">F65/E65*100</f>
        <v>11.618257261410788</v>
      </c>
      <c r="J65" s="618">
        <f t="shared" ref="J65" si="20">G65/E65*100</f>
        <v>64.730290456431533</v>
      </c>
      <c r="K65" s="618">
        <f t="shared" ref="K65" si="21">H65/E65*100</f>
        <v>5.809128630705394</v>
      </c>
      <c r="L65" s="619">
        <f t="shared" ref="L65" si="22">SUM(I65:K65)</f>
        <v>82.15767634854771</v>
      </c>
      <c r="M65" s="158"/>
      <c r="N65" s="158"/>
      <c r="O65" s="547"/>
      <c r="P65" s="457"/>
      <c r="Q65" s="457"/>
      <c r="R65" s="457"/>
      <c r="S65" s="457"/>
      <c r="T65" s="457"/>
      <c r="U65" s="457"/>
      <c r="V65" s="457"/>
      <c r="W65" s="465"/>
    </row>
    <row r="66" spans="1:23" ht="12.75" customHeight="1">
      <c r="A66" s="532"/>
      <c r="B66" s="519">
        <v>5</v>
      </c>
      <c r="C66" s="608" t="str">
        <f t="shared" si="14"/>
        <v>M/22 wks</v>
      </c>
      <c r="D66" s="521">
        <f t="shared" si="14"/>
        <v>798</v>
      </c>
      <c r="E66" s="617">
        <v>23</v>
      </c>
      <c r="F66" s="618">
        <v>2.9</v>
      </c>
      <c r="G66" s="618">
        <v>14.6</v>
      </c>
      <c r="H66" s="618">
        <v>1.4</v>
      </c>
      <c r="I66" s="617">
        <f t="shared" si="15"/>
        <v>12.608695652173912</v>
      </c>
      <c r="J66" s="618">
        <f t="shared" si="16"/>
        <v>63.478260869565219</v>
      </c>
      <c r="K66" s="618">
        <f t="shared" si="17"/>
        <v>6.0869565217391299</v>
      </c>
      <c r="L66" s="619">
        <f t="shared" si="18"/>
        <v>82.173913043478251</v>
      </c>
      <c r="M66" s="158"/>
      <c r="N66" s="158"/>
      <c r="O66" s="547"/>
      <c r="P66" s="457"/>
      <c r="Q66" s="457"/>
      <c r="R66" s="457"/>
      <c r="S66" s="457"/>
      <c r="T66" s="457"/>
      <c r="U66" s="457"/>
      <c r="V66" s="457"/>
      <c r="W66" s="465"/>
    </row>
    <row r="67" spans="1:23" ht="12.75" customHeight="1">
      <c r="A67" s="532"/>
      <c r="B67" s="519">
        <v>6</v>
      </c>
      <c r="C67" s="608" t="str">
        <f t="shared" si="14"/>
        <v>F/22 wks</v>
      </c>
      <c r="D67" s="521">
        <f t="shared" si="14"/>
        <v>308</v>
      </c>
      <c r="E67" s="617">
        <v>20.5</v>
      </c>
      <c r="F67" s="618">
        <v>2.9</v>
      </c>
      <c r="G67" s="618">
        <v>12.6</v>
      </c>
      <c r="H67" s="618">
        <v>1.4</v>
      </c>
      <c r="I67" s="617">
        <f t="shared" si="15"/>
        <v>14.146341463414632</v>
      </c>
      <c r="J67" s="618">
        <f t="shared" si="16"/>
        <v>61.463414634146339</v>
      </c>
      <c r="K67" s="618">
        <f t="shared" si="17"/>
        <v>6.8292682926829258</v>
      </c>
      <c r="L67" s="619">
        <f t="shared" si="18"/>
        <v>82.439024390243901</v>
      </c>
      <c r="M67" s="158"/>
      <c r="N67" s="158"/>
      <c r="O67" s="547"/>
      <c r="P67" s="457"/>
      <c r="Q67" s="457"/>
      <c r="R67" s="457"/>
      <c r="S67" s="457"/>
      <c r="T67" s="457"/>
      <c r="U67" s="457"/>
      <c r="V67" s="457"/>
      <c r="W67" s="465"/>
    </row>
    <row r="68" spans="1:23" ht="12.75" customHeight="1">
      <c r="A68" s="532"/>
      <c r="B68" s="519">
        <v>7</v>
      </c>
      <c r="C68" s="608" t="str">
        <f t="shared" si="14"/>
        <v>F/22 wks</v>
      </c>
      <c r="D68" s="521">
        <f t="shared" si="14"/>
        <v>309</v>
      </c>
      <c r="E68" s="617">
        <v>22.2</v>
      </c>
      <c r="F68" s="618">
        <v>3.4</v>
      </c>
      <c r="G68" s="618">
        <v>13.8</v>
      </c>
      <c r="H68" s="618">
        <v>1.5</v>
      </c>
      <c r="I68" s="617">
        <f t="shared" si="15"/>
        <v>15.315315315315313</v>
      </c>
      <c r="J68" s="618">
        <f t="shared" si="16"/>
        <v>62.162162162162168</v>
      </c>
      <c r="K68" s="618">
        <f t="shared" si="17"/>
        <v>6.756756756756757</v>
      </c>
      <c r="L68" s="619">
        <f t="shared" si="18"/>
        <v>84.234234234234236</v>
      </c>
      <c r="M68" s="158"/>
      <c r="N68" s="158"/>
      <c r="O68" s="547"/>
      <c r="P68" s="457"/>
      <c r="Q68" s="457"/>
      <c r="R68" s="457"/>
      <c r="S68" s="457"/>
      <c r="T68" s="457"/>
      <c r="U68" s="457"/>
      <c r="V68" s="457"/>
      <c r="W68" s="465"/>
    </row>
    <row r="69" spans="1:23" ht="12.75" customHeight="1">
      <c r="A69" s="532"/>
      <c r="B69" s="519">
        <v>8</v>
      </c>
      <c r="C69" s="608" t="str">
        <f t="shared" si="14"/>
        <v>F/22 wks</v>
      </c>
      <c r="D69" s="521">
        <f t="shared" si="14"/>
        <v>312</v>
      </c>
      <c r="E69" s="617">
        <v>20.9</v>
      </c>
      <c r="F69" s="618">
        <v>3.1</v>
      </c>
      <c r="G69" s="618">
        <v>13.1</v>
      </c>
      <c r="H69" s="618">
        <v>1.4</v>
      </c>
      <c r="I69" s="617">
        <f t="shared" ref="I69:I70" si="23">F69/E69*100</f>
        <v>14.832535885167466</v>
      </c>
      <c r="J69" s="618">
        <f t="shared" ref="J69:J70" si="24">G69/E69*100</f>
        <v>62.679425837320579</v>
      </c>
      <c r="K69" s="618">
        <f t="shared" ref="K69:K70" si="25">H69/E69*100</f>
        <v>6.6985645933014357</v>
      </c>
      <c r="L69" s="619">
        <f t="shared" ref="L69:L70" si="26">SUM(I69:K69)</f>
        <v>84.210526315789494</v>
      </c>
      <c r="M69" s="158"/>
      <c r="N69" s="158"/>
      <c r="O69" s="547"/>
      <c r="P69" s="457"/>
      <c r="Q69" s="457"/>
      <c r="R69" s="457"/>
      <c r="S69" s="457"/>
      <c r="T69" s="457"/>
      <c r="U69" s="457"/>
      <c r="V69" s="457"/>
      <c r="W69" s="465"/>
    </row>
    <row r="70" spans="1:23" ht="12.75" customHeight="1">
      <c r="A70" s="532"/>
      <c r="B70" s="519">
        <v>9</v>
      </c>
      <c r="C70" s="608" t="str">
        <f t="shared" si="14"/>
        <v>F/22 wks</v>
      </c>
      <c r="D70" s="521" t="str">
        <f t="shared" si="14"/>
        <v>NT</v>
      </c>
      <c r="E70" s="621">
        <v>20.6</v>
      </c>
      <c r="F70" s="622">
        <v>2.7</v>
      </c>
      <c r="G70" s="622">
        <v>12.7</v>
      </c>
      <c r="H70" s="622">
        <v>1.5</v>
      </c>
      <c r="I70" s="621">
        <f t="shared" si="23"/>
        <v>13.106796116504855</v>
      </c>
      <c r="J70" s="622">
        <f t="shared" si="24"/>
        <v>61.650485436893199</v>
      </c>
      <c r="K70" s="622">
        <f t="shared" si="25"/>
        <v>7.2815533980582519</v>
      </c>
      <c r="L70" s="623">
        <f t="shared" si="26"/>
        <v>82.038834951456309</v>
      </c>
      <c r="M70" s="158"/>
      <c r="N70" s="158"/>
      <c r="O70" s="547"/>
      <c r="P70" s="457"/>
      <c r="Q70" s="457"/>
      <c r="R70" s="457"/>
      <c r="S70" s="457"/>
      <c r="T70" s="457"/>
      <c r="U70" s="457"/>
      <c r="V70" s="457"/>
      <c r="W70" s="465"/>
    </row>
    <row r="71" spans="1:23" ht="12.75" customHeight="1">
      <c r="A71" s="540"/>
      <c r="B71" s="541"/>
      <c r="C71" s="624"/>
      <c r="D71" s="625" t="s">
        <v>25</v>
      </c>
      <c r="E71" s="544">
        <f t="shared" ref="E71:L71" si="27">AVERAGE(E62:E70)</f>
        <v>23.322222222222219</v>
      </c>
      <c r="F71" s="545">
        <f t="shared" si="27"/>
        <v>2.822222222222222</v>
      </c>
      <c r="G71" s="545">
        <f t="shared" si="27"/>
        <v>14.966666666666661</v>
      </c>
      <c r="H71" s="545">
        <f t="shared" si="27"/>
        <v>1.4555555555555557</v>
      </c>
      <c r="I71" s="626">
        <f t="shared" si="27"/>
        <v>12.296286730571726</v>
      </c>
      <c r="J71" s="545">
        <f t="shared" si="27"/>
        <v>63.97640057353523</v>
      </c>
      <c r="K71" s="545">
        <f t="shared" si="27"/>
        <v>6.3001057479088924</v>
      </c>
      <c r="L71" s="546">
        <f t="shared" si="27"/>
        <v>82.57279305201584</v>
      </c>
      <c r="M71" s="158"/>
      <c r="N71" s="158"/>
      <c r="O71" s="547"/>
      <c r="P71" s="457"/>
      <c r="Q71" s="457"/>
      <c r="R71" s="457"/>
      <c r="S71" s="457"/>
      <c r="T71" s="457"/>
      <c r="U71" s="457"/>
      <c r="V71" s="457"/>
      <c r="W71" s="465"/>
    </row>
    <row r="72" spans="1:23" ht="12.75" customHeight="1" thickBot="1">
      <c r="A72" s="548"/>
      <c r="B72" s="549"/>
      <c r="C72" s="550"/>
      <c r="D72" s="627" t="s">
        <v>15</v>
      </c>
      <c r="E72" s="552">
        <f t="shared" ref="E72:L72" si="28">STDEV(E62:E70)/SQRT(COUNT(E62:E70))</f>
        <v>0.83329629547321948</v>
      </c>
      <c r="F72" s="553">
        <f t="shared" si="28"/>
        <v>9.8287811183078513E-2</v>
      </c>
      <c r="G72" s="553">
        <f t="shared" si="28"/>
        <v>0.69940450861192105</v>
      </c>
      <c r="H72" s="553">
        <f t="shared" si="28"/>
        <v>3.379312516832346E-2</v>
      </c>
      <c r="I72" s="552">
        <f t="shared" si="28"/>
        <v>0.75603172751400394</v>
      </c>
      <c r="J72" s="553">
        <f t="shared" si="28"/>
        <v>0.7253065178589394</v>
      </c>
      <c r="K72" s="553">
        <f t="shared" si="28"/>
        <v>0.2437585446407563</v>
      </c>
      <c r="L72" s="554">
        <f t="shared" si="28"/>
        <v>0.41462523130500001</v>
      </c>
      <c r="M72" s="158"/>
      <c r="N72" s="158"/>
      <c r="O72" s="547"/>
      <c r="P72" s="457"/>
      <c r="Q72" s="457"/>
      <c r="R72" s="457"/>
      <c r="S72" s="457"/>
      <c r="T72" s="457"/>
      <c r="U72" s="457"/>
      <c r="V72" s="457"/>
      <c r="W72" s="465"/>
    </row>
    <row r="73" spans="1:23" ht="12.75" customHeight="1">
      <c r="A73" s="628"/>
      <c r="B73" s="629"/>
      <c r="C73" s="630"/>
      <c r="D73" s="631"/>
      <c r="E73" s="617"/>
      <c r="F73" s="618"/>
      <c r="G73" s="618"/>
      <c r="H73" s="618"/>
      <c r="I73" s="617"/>
      <c r="J73" s="618"/>
      <c r="K73" s="618"/>
      <c r="L73" s="619"/>
      <c r="M73" s="158"/>
      <c r="N73" s="158"/>
      <c r="O73" s="547"/>
      <c r="P73" s="457"/>
      <c r="Q73" s="457"/>
      <c r="R73" s="457"/>
      <c r="S73" s="457"/>
      <c r="T73" s="457"/>
      <c r="U73" s="457"/>
      <c r="V73" s="457"/>
      <c r="W73" s="465"/>
    </row>
    <row r="74" spans="1:23" ht="12.75" customHeight="1">
      <c r="A74" s="679"/>
      <c r="B74" s="556"/>
      <c r="C74" s="632"/>
      <c r="D74" s="633"/>
      <c r="E74" s="617"/>
      <c r="F74" s="618"/>
      <c r="G74" s="618"/>
      <c r="H74" s="618"/>
      <c r="I74" s="617"/>
      <c r="J74" s="618"/>
      <c r="K74" s="618"/>
      <c r="L74" s="619"/>
      <c r="M74" s="158"/>
      <c r="N74" s="158"/>
      <c r="O74" s="547"/>
      <c r="P74" s="457"/>
      <c r="Q74" s="457"/>
      <c r="R74" s="457"/>
      <c r="S74" s="457"/>
      <c r="T74" s="457"/>
      <c r="U74" s="457"/>
      <c r="V74" s="457"/>
      <c r="W74" s="465"/>
    </row>
    <row r="75" spans="1:23" ht="12.75" customHeight="1">
      <c r="A75" s="679"/>
      <c r="B75" s="556"/>
      <c r="C75" s="632"/>
      <c r="D75" s="633"/>
      <c r="E75" s="617"/>
      <c r="F75" s="618"/>
      <c r="G75" s="618"/>
      <c r="H75" s="618"/>
      <c r="I75" s="617"/>
      <c r="J75" s="618"/>
      <c r="K75" s="618"/>
      <c r="L75" s="619"/>
      <c r="M75" s="158"/>
      <c r="N75" s="158"/>
      <c r="O75" s="547"/>
      <c r="P75" s="457"/>
      <c r="Q75" s="457"/>
      <c r="R75" s="457"/>
      <c r="S75" s="457"/>
      <c r="T75" s="457"/>
      <c r="U75" s="457"/>
      <c r="V75" s="457"/>
      <c r="W75" s="465"/>
    </row>
    <row r="76" spans="1:23" ht="12.75" customHeight="1">
      <c r="A76" s="634"/>
      <c r="B76" s="559"/>
      <c r="C76" s="632"/>
      <c r="D76" s="633"/>
      <c r="E76" s="617"/>
      <c r="F76" s="618"/>
      <c r="G76" s="618"/>
      <c r="H76" s="618"/>
      <c r="I76" s="617"/>
      <c r="J76" s="618"/>
      <c r="K76" s="618"/>
      <c r="L76" s="619"/>
      <c r="M76" s="158"/>
      <c r="N76" s="158"/>
      <c r="O76" s="547"/>
      <c r="P76" s="457"/>
      <c r="Q76" s="457"/>
      <c r="R76" s="457"/>
      <c r="S76" s="457"/>
      <c r="T76" s="457"/>
      <c r="U76" s="457"/>
      <c r="V76" s="457"/>
      <c r="W76" s="465"/>
    </row>
    <row r="77" spans="1:23" ht="12.75" customHeight="1">
      <c r="A77" s="634"/>
      <c r="B77" s="559"/>
      <c r="C77" s="632"/>
      <c r="D77" s="633"/>
      <c r="E77" s="617"/>
      <c r="F77" s="618"/>
      <c r="G77" s="618"/>
      <c r="H77" s="618"/>
      <c r="I77" s="617"/>
      <c r="J77" s="618"/>
      <c r="K77" s="618"/>
      <c r="L77" s="619"/>
      <c r="M77" s="158"/>
      <c r="N77" s="158"/>
      <c r="O77" s="547"/>
      <c r="P77" s="457"/>
      <c r="Q77" s="457"/>
      <c r="R77" s="457"/>
      <c r="S77" s="457"/>
      <c r="T77" s="457"/>
      <c r="U77" s="457"/>
      <c r="V77" s="457"/>
      <c r="W77" s="465"/>
    </row>
    <row r="78" spans="1:23" ht="12.75" customHeight="1">
      <c r="A78" s="634"/>
      <c r="B78" s="559"/>
      <c r="C78" s="632"/>
      <c r="D78" s="633"/>
      <c r="E78" s="617"/>
      <c r="F78" s="618"/>
      <c r="G78" s="618"/>
      <c r="H78" s="618"/>
      <c r="I78" s="617"/>
      <c r="J78" s="618"/>
      <c r="K78" s="618"/>
      <c r="L78" s="619"/>
      <c r="M78" s="158"/>
      <c r="N78" s="158"/>
      <c r="O78" s="547"/>
      <c r="P78" s="457"/>
      <c r="Q78" s="457"/>
      <c r="R78" s="457"/>
      <c r="S78" s="457"/>
      <c r="T78" s="457"/>
      <c r="U78" s="457"/>
      <c r="V78" s="457"/>
      <c r="W78" s="465"/>
    </row>
    <row r="79" spans="1:23" ht="12.75" customHeight="1">
      <c r="A79" s="634"/>
      <c r="B79" s="559"/>
      <c r="C79" s="632"/>
      <c r="D79" s="633"/>
      <c r="E79" s="617"/>
      <c r="F79" s="618"/>
      <c r="G79" s="618"/>
      <c r="H79" s="618"/>
      <c r="I79" s="617"/>
      <c r="J79" s="618"/>
      <c r="K79" s="618"/>
      <c r="L79" s="619"/>
      <c r="M79" s="158"/>
      <c r="N79" s="158"/>
      <c r="O79" s="547"/>
      <c r="P79" s="457"/>
      <c r="Q79" s="457"/>
      <c r="R79" s="457"/>
      <c r="S79" s="457"/>
      <c r="T79" s="457"/>
      <c r="U79" s="457"/>
      <c r="V79" s="457"/>
      <c r="W79" s="465"/>
    </row>
    <row r="80" spans="1:23" ht="12.75" customHeight="1">
      <c r="A80" s="634"/>
      <c r="B80" s="559"/>
      <c r="C80" s="632"/>
      <c r="D80" s="633"/>
      <c r="E80" s="617"/>
      <c r="F80" s="618"/>
      <c r="G80" s="618"/>
      <c r="H80" s="618"/>
      <c r="I80" s="617"/>
      <c r="J80" s="618"/>
      <c r="K80" s="618"/>
      <c r="L80" s="619"/>
      <c r="M80" s="158"/>
      <c r="N80" s="158"/>
      <c r="O80" s="547"/>
      <c r="P80" s="457"/>
      <c r="Q80" s="457"/>
      <c r="R80" s="457"/>
      <c r="S80" s="457"/>
      <c r="T80" s="457"/>
      <c r="U80" s="457"/>
      <c r="V80" s="457"/>
      <c r="W80" s="465"/>
    </row>
    <row r="81" spans="1:23" ht="12.75" customHeight="1">
      <c r="A81" s="634"/>
      <c r="B81" s="559"/>
      <c r="C81" s="632"/>
      <c r="D81" s="633"/>
      <c r="E81" s="617"/>
      <c r="F81" s="618"/>
      <c r="G81" s="618"/>
      <c r="H81" s="618"/>
      <c r="I81" s="617"/>
      <c r="J81" s="618"/>
      <c r="K81" s="618"/>
      <c r="L81" s="619"/>
      <c r="M81" s="158"/>
      <c r="N81" s="158"/>
      <c r="O81" s="547"/>
      <c r="P81" s="457"/>
      <c r="Q81" s="457"/>
      <c r="R81" s="457"/>
      <c r="S81" s="457"/>
      <c r="T81" s="457"/>
      <c r="U81" s="457"/>
      <c r="V81" s="457"/>
      <c r="W81" s="465"/>
    </row>
    <row r="82" spans="1:23" ht="12.75" customHeight="1">
      <c r="A82" s="634"/>
      <c r="B82" s="559"/>
      <c r="C82" s="632"/>
      <c r="D82" s="633"/>
      <c r="E82" s="617"/>
      <c r="F82" s="618"/>
      <c r="G82" s="618"/>
      <c r="H82" s="618"/>
      <c r="I82" s="617"/>
      <c r="J82" s="618"/>
      <c r="K82" s="618"/>
      <c r="L82" s="619"/>
      <c r="M82" s="158"/>
      <c r="N82" s="158"/>
      <c r="O82" s="547"/>
      <c r="P82" s="457"/>
      <c r="Q82" s="457"/>
      <c r="R82" s="457"/>
      <c r="S82" s="457"/>
      <c r="T82" s="457"/>
      <c r="U82" s="457"/>
      <c r="V82" s="457"/>
      <c r="W82" s="465"/>
    </row>
    <row r="83" spans="1:23" ht="12.75" customHeight="1">
      <c r="A83" s="634"/>
      <c r="B83" s="559"/>
      <c r="C83" s="635"/>
      <c r="D83" s="636"/>
      <c r="E83" s="621"/>
      <c r="F83" s="622"/>
      <c r="G83" s="622"/>
      <c r="H83" s="623"/>
      <c r="I83" s="621"/>
      <c r="J83" s="622"/>
      <c r="K83" s="622"/>
      <c r="L83" s="623"/>
      <c r="M83" s="158"/>
      <c r="N83" s="158"/>
      <c r="O83" s="547"/>
      <c r="P83" s="457"/>
      <c r="Q83" s="457"/>
      <c r="R83" s="457"/>
      <c r="S83" s="457"/>
      <c r="T83" s="457"/>
      <c r="U83" s="457"/>
      <c r="V83" s="457"/>
      <c r="W83" s="465"/>
    </row>
    <row r="84" spans="1:23" ht="12.75" customHeight="1">
      <c r="A84" s="637"/>
      <c r="B84" s="562"/>
      <c r="C84" s="638"/>
      <c r="D84" s="639"/>
      <c r="E84" s="544"/>
      <c r="F84" s="545"/>
      <c r="G84" s="545"/>
      <c r="H84" s="545"/>
      <c r="I84" s="544"/>
      <c r="J84" s="545"/>
      <c r="K84" s="545"/>
      <c r="L84" s="546"/>
      <c r="M84" s="158"/>
      <c r="N84" s="158"/>
      <c r="O84" s="547"/>
      <c r="P84" s="457"/>
      <c r="Q84" s="457"/>
      <c r="R84" s="457"/>
      <c r="S84" s="457"/>
      <c r="T84" s="457"/>
      <c r="U84" s="457"/>
      <c r="V84" s="457"/>
      <c r="W84" s="465"/>
    </row>
    <row r="85" spans="1:23" ht="12.75" customHeight="1" thickBot="1">
      <c r="A85" s="640"/>
      <c r="B85" s="566"/>
      <c r="C85" s="567"/>
      <c r="D85" s="641"/>
      <c r="E85" s="552"/>
      <c r="F85" s="553"/>
      <c r="G85" s="553"/>
      <c r="H85" s="553"/>
      <c r="I85" s="552"/>
      <c r="J85" s="553"/>
      <c r="K85" s="553"/>
      <c r="L85" s="554"/>
      <c r="M85" s="158"/>
      <c r="N85" s="158"/>
      <c r="O85" s="547"/>
      <c r="P85" s="457"/>
      <c r="Q85" s="457"/>
      <c r="R85" s="457"/>
      <c r="S85" s="457"/>
      <c r="T85" s="457"/>
      <c r="U85" s="457"/>
      <c r="V85" s="457"/>
      <c r="W85" s="465"/>
    </row>
    <row r="86" spans="1:23" ht="12.75" customHeight="1">
      <c r="A86" s="569"/>
      <c r="B86" s="570"/>
      <c r="C86" s="457"/>
      <c r="D86" s="188"/>
      <c r="E86" s="385"/>
      <c r="F86" s="385"/>
      <c r="G86" s="189"/>
      <c r="H86" s="189"/>
      <c r="I86" s="385"/>
      <c r="J86" s="385"/>
      <c r="K86" s="189"/>
      <c r="L86" s="189"/>
      <c r="M86" s="158"/>
      <c r="N86" s="158"/>
      <c r="O86" s="457"/>
      <c r="P86" s="457"/>
      <c r="Q86" s="457"/>
      <c r="R86" s="457"/>
      <c r="S86" s="457"/>
      <c r="T86" s="457"/>
      <c r="U86" s="457"/>
      <c r="V86" s="457"/>
      <c r="W86" s="465"/>
    </row>
    <row r="87" spans="1:23" ht="12.75" customHeight="1">
      <c r="A87" s="642"/>
      <c r="B87" s="573"/>
      <c r="C87" s="573"/>
      <c r="D87" s="573"/>
      <c r="E87" s="573"/>
      <c r="F87" s="573"/>
      <c r="G87" s="573"/>
      <c r="H87" s="573"/>
      <c r="I87" s="573"/>
      <c r="J87" s="573"/>
      <c r="K87" s="573"/>
      <c r="L87" s="573"/>
      <c r="M87" s="573"/>
      <c r="N87" s="573"/>
      <c r="O87" s="573"/>
      <c r="P87" s="573"/>
      <c r="Q87" s="573"/>
      <c r="R87" s="573"/>
      <c r="S87" s="573"/>
      <c r="T87" s="573"/>
      <c r="U87" s="573"/>
      <c r="V87" s="573"/>
      <c r="W87" s="576"/>
    </row>
    <row r="88" spans="1:23" ht="12.75" customHeight="1">
      <c r="A88" s="449"/>
      <c r="B88" s="449"/>
      <c r="C88" s="449"/>
      <c r="D88" s="449"/>
      <c r="E88" s="449"/>
      <c r="F88" s="449"/>
      <c r="G88" s="449"/>
      <c r="H88" s="449"/>
      <c r="I88" s="449"/>
      <c r="J88" s="449"/>
      <c r="K88" s="449"/>
      <c r="L88" s="449"/>
      <c r="M88" s="449"/>
      <c r="N88" s="449"/>
      <c r="O88" s="449"/>
      <c r="P88" s="449"/>
      <c r="Q88" s="449"/>
      <c r="R88" s="449"/>
      <c r="S88" s="449"/>
      <c r="T88" s="449"/>
      <c r="U88" s="449"/>
      <c r="V88" s="449"/>
      <c r="W88" s="449"/>
    </row>
    <row r="89" spans="1:23" ht="12.75" customHeight="1">
      <c r="A89" s="449"/>
      <c r="B89" s="449"/>
      <c r="C89" s="449"/>
      <c r="D89" s="449"/>
      <c r="E89" s="449"/>
      <c r="F89" s="449"/>
      <c r="G89" s="449"/>
      <c r="H89" s="449"/>
      <c r="I89" s="449"/>
      <c r="J89" s="449"/>
      <c r="K89" s="449"/>
      <c r="L89" s="449"/>
      <c r="M89" s="449"/>
      <c r="N89" s="449"/>
      <c r="O89" s="449"/>
      <c r="P89" s="449"/>
      <c r="Q89" s="449"/>
      <c r="R89" s="449"/>
      <c r="S89" s="449"/>
      <c r="T89" s="449"/>
      <c r="U89" s="449"/>
      <c r="V89" s="449"/>
      <c r="W89" s="449"/>
    </row>
    <row r="90" spans="1:23" ht="12.75" customHeight="1">
      <c r="A90" s="449"/>
      <c r="B90" s="449"/>
      <c r="C90" s="449"/>
      <c r="D90" s="449"/>
      <c r="E90" s="449"/>
      <c r="F90" s="449"/>
      <c r="G90" s="449"/>
      <c r="H90" s="449"/>
      <c r="I90" s="449"/>
      <c r="J90" s="449"/>
      <c r="K90" s="449"/>
      <c r="L90" s="449"/>
      <c r="M90" s="449"/>
      <c r="N90" s="449"/>
      <c r="O90" s="449"/>
      <c r="P90" s="449"/>
      <c r="Q90" s="449"/>
      <c r="R90" s="449"/>
      <c r="S90" s="449"/>
      <c r="T90" s="449"/>
      <c r="U90" s="449"/>
      <c r="V90" s="449"/>
      <c r="W90" s="449"/>
    </row>
    <row r="91" spans="1:23" ht="12.75" customHeight="1">
      <c r="A91" s="449"/>
      <c r="B91" s="449"/>
      <c r="C91" s="449"/>
      <c r="D91" s="449"/>
      <c r="E91" s="449"/>
      <c r="F91" s="449"/>
      <c r="G91" s="449"/>
      <c r="H91" s="449"/>
      <c r="I91" s="449"/>
      <c r="J91" s="449"/>
      <c r="K91" s="449"/>
      <c r="L91" s="449"/>
      <c r="M91" s="449"/>
      <c r="N91" s="449"/>
      <c r="O91" s="449"/>
      <c r="P91" s="449"/>
      <c r="Q91" s="449"/>
      <c r="R91" s="449"/>
      <c r="S91" s="449"/>
      <c r="T91" s="449"/>
      <c r="U91" s="449"/>
      <c r="V91" s="449"/>
      <c r="W91" s="449"/>
    </row>
    <row r="92" spans="1:23" ht="12.75" customHeight="1">
      <c r="A92" s="449"/>
      <c r="B92" s="449"/>
      <c r="C92" s="449"/>
      <c r="D92" s="449"/>
      <c r="E92" s="449"/>
      <c r="F92" s="449"/>
      <c r="G92" s="449"/>
      <c r="H92" s="449"/>
      <c r="I92" s="449"/>
      <c r="J92" s="449"/>
      <c r="K92" s="449"/>
      <c r="L92" s="449"/>
      <c r="M92" s="449"/>
      <c r="N92" s="449"/>
      <c r="O92" s="449"/>
      <c r="P92" s="449"/>
      <c r="Q92" s="449"/>
      <c r="R92" s="449"/>
      <c r="S92" s="449"/>
      <c r="T92" s="449"/>
      <c r="U92" s="449"/>
      <c r="V92" s="449"/>
      <c r="W92" s="449"/>
    </row>
    <row r="93" spans="1:23" ht="12.75" customHeight="1">
      <c r="A93" s="449"/>
      <c r="B93" s="449"/>
      <c r="C93" s="449"/>
      <c r="D93" s="449"/>
      <c r="E93" s="449"/>
      <c r="F93" s="449"/>
      <c r="G93" s="449"/>
      <c r="H93" s="449"/>
      <c r="I93" s="449"/>
      <c r="J93" s="449"/>
      <c r="K93" s="449"/>
      <c r="L93" s="449"/>
      <c r="M93" s="449"/>
      <c r="N93" s="449"/>
      <c r="O93" s="449"/>
      <c r="P93" s="449"/>
      <c r="Q93" s="449"/>
      <c r="R93" s="449"/>
      <c r="S93" s="449"/>
      <c r="T93" s="449"/>
      <c r="U93" s="449"/>
      <c r="V93" s="449"/>
      <c r="W93" s="449"/>
    </row>
  </sheetData>
  <sheetProtection algorithmName="SHA-512" hashValue="raTsbTG5BtDU4gKa8DdYkc0f11Ez3hvv6BFv/TR69ZYE3Zp+Aoyfat0+o9prSl/Iki3tBbziPjWgVa9A60n1Jw==" saltValue="aZ5xT2XefeWXvNyiEauseA==" spinCount="100000" sheet="1" objects="1" scenarios="1"/>
  <mergeCells count="12">
    <mergeCell ref="A31:A32"/>
    <mergeCell ref="A42:A43"/>
    <mergeCell ref="A63:A64"/>
    <mergeCell ref="A74:A75"/>
    <mergeCell ref="O21:W21"/>
    <mergeCell ref="A2:V2"/>
    <mergeCell ref="A3:V3"/>
    <mergeCell ref="A4:V4"/>
    <mergeCell ref="A6:V6"/>
    <mergeCell ref="A8:G8"/>
    <mergeCell ref="H8:N8"/>
    <mergeCell ref="O8:W8"/>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99"/>
  </sheetPr>
  <dimension ref="A1:W7"/>
  <sheetViews>
    <sheetView workbookViewId="0"/>
  </sheetViews>
  <sheetFormatPr defaultColWidth="9.1796875" defaultRowHeight="12.5"/>
  <cols>
    <col min="1" max="16384" width="9.1796875" style="55"/>
  </cols>
  <sheetData>
    <row r="1" spans="1:23" ht="20.25" customHeight="1">
      <c r="A1" s="25"/>
      <c r="B1" s="26"/>
      <c r="C1" s="26"/>
      <c r="D1" s="26"/>
      <c r="E1" s="26"/>
      <c r="F1" s="26"/>
      <c r="G1" s="26"/>
      <c r="H1" s="26"/>
      <c r="I1" s="26"/>
      <c r="J1" s="26"/>
      <c r="K1" s="26"/>
      <c r="L1" s="26"/>
      <c r="M1" s="26"/>
      <c r="N1" s="26"/>
      <c r="O1" s="26"/>
      <c r="P1" s="26"/>
      <c r="Q1" s="26"/>
      <c r="R1" s="26"/>
      <c r="S1" s="26"/>
      <c r="T1" s="26"/>
      <c r="U1" s="27"/>
      <c r="V1" s="28"/>
      <c r="W1" s="28"/>
    </row>
    <row r="2" spans="1:23" ht="20.25" customHeight="1">
      <c r="A2" s="643" t="s">
        <v>154</v>
      </c>
      <c r="B2" s="644"/>
      <c r="C2" s="644"/>
      <c r="D2" s="644"/>
      <c r="E2" s="644"/>
      <c r="F2" s="644"/>
      <c r="G2" s="644"/>
      <c r="H2" s="644"/>
      <c r="I2" s="644"/>
      <c r="J2" s="644"/>
      <c r="K2" s="644"/>
      <c r="L2" s="644"/>
      <c r="M2" s="644"/>
      <c r="N2" s="644"/>
      <c r="O2" s="644"/>
      <c r="P2" s="644"/>
      <c r="Q2" s="644"/>
      <c r="R2" s="644"/>
      <c r="S2" s="644"/>
      <c r="T2" s="644"/>
      <c r="U2" s="644"/>
      <c r="V2" s="644"/>
      <c r="W2" s="21"/>
    </row>
    <row r="3" spans="1:23" ht="20.25" customHeight="1">
      <c r="A3" s="645" t="s">
        <v>155</v>
      </c>
      <c r="B3" s="646"/>
      <c r="C3" s="646"/>
      <c r="D3" s="646"/>
      <c r="E3" s="646"/>
      <c r="F3" s="646"/>
      <c r="G3" s="646"/>
      <c r="H3" s="646"/>
      <c r="I3" s="646"/>
      <c r="J3" s="646"/>
      <c r="K3" s="646"/>
      <c r="L3" s="646"/>
      <c r="M3" s="646"/>
      <c r="N3" s="646"/>
      <c r="O3" s="646"/>
      <c r="P3" s="646"/>
      <c r="Q3" s="646"/>
      <c r="R3" s="646"/>
      <c r="S3" s="646"/>
      <c r="T3" s="646"/>
      <c r="U3" s="646"/>
      <c r="V3" s="646"/>
      <c r="W3" s="22"/>
    </row>
    <row r="4" spans="1:23" ht="20.25" customHeight="1">
      <c r="A4" s="645" t="s">
        <v>113</v>
      </c>
      <c r="B4" s="646"/>
      <c r="C4" s="646"/>
      <c r="D4" s="646"/>
      <c r="E4" s="646"/>
      <c r="F4" s="646"/>
      <c r="G4" s="646"/>
      <c r="H4" s="646"/>
      <c r="I4" s="646"/>
      <c r="J4" s="646"/>
      <c r="K4" s="646"/>
      <c r="L4" s="646"/>
      <c r="M4" s="646"/>
      <c r="N4" s="646"/>
      <c r="O4" s="646"/>
      <c r="P4" s="646"/>
      <c r="Q4" s="646"/>
      <c r="R4" s="646"/>
      <c r="S4" s="646"/>
      <c r="T4" s="646"/>
      <c r="U4" s="646"/>
      <c r="V4" s="646"/>
      <c r="W4" s="22"/>
    </row>
    <row r="5" spans="1:23" ht="20.25" customHeight="1">
      <c r="A5" s="17"/>
      <c r="B5" s="18"/>
      <c r="C5" s="18"/>
      <c r="D5" s="18"/>
      <c r="E5" s="18"/>
      <c r="F5" s="19"/>
      <c r="G5" s="18"/>
      <c r="H5" s="18"/>
      <c r="I5" s="18"/>
      <c r="J5" s="18"/>
      <c r="K5" s="18"/>
      <c r="L5" s="18"/>
      <c r="M5" s="18"/>
      <c r="N5" s="18"/>
      <c r="O5" s="18"/>
      <c r="P5" s="18"/>
      <c r="Q5" s="18"/>
      <c r="R5" s="18"/>
      <c r="S5" s="20"/>
      <c r="T5" s="20"/>
      <c r="U5" s="20"/>
      <c r="V5" s="20"/>
      <c r="W5" s="20"/>
    </row>
    <row r="6" spans="1:23" ht="20.25" customHeight="1">
      <c r="A6" s="647" t="s">
        <v>196</v>
      </c>
      <c r="B6" s="648"/>
      <c r="C6" s="648"/>
      <c r="D6" s="648"/>
      <c r="E6" s="648"/>
      <c r="F6" s="648"/>
      <c r="G6" s="648"/>
      <c r="H6" s="648"/>
      <c r="I6" s="648"/>
      <c r="J6" s="648"/>
      <c r="K6" s="648"/>
      <c r="L6" s="648"/>
      <c r="M6" s="648"/>
      <c r="N6" s="648"/>
      <c r="O6" s="648"/>
      <c r="P6" s="648"/>
      <c r="Q6" s="648"/>
      <c r="R6" s="648"/>
      <c r="S6" s="648"/>
      <c r="T6" s="648"/>
      <c r="U6" s="648"/>
      <c r="V6" s="648"/>
      <c r="W6" s="23"/>
    </row>
    <row r="7" spans="1:23" ht="12.75" customHeight="1">
      <c r="A7" s="29"/>
      <c r="B7" s="30"/>
      <c r="C7" s="30"/>
      <c r="D7" s="30"/>
      <c r="E7" s="30"/>
      <c r="F7" s="30"/>
      <c r="G7" s="30"/>
      <c r="H7" s="30"/>
      <c r="I7" s="30"/>
      <c r="J7" s="30"/>
      <c r="K7" s="30"/>
      <c r="L7" s="30"/>
      <c r="M7" s="30"/>
      <c r="N7" s="30"/>
      <c r="O7" s="30"/>
      <c r="P7" s="30"/>
      <c r="Q7" s="30"/>
      <c r="R7" s="30"/>
      <c r="S7" s="30"/>
      <c r="T7" s="30"/>
      <c r="U7" s="31"/>
      <c r="V7" s="24" t="s">
        <v>156</v>
      </c>
      <c r="W7" s="28"/>
    </row>
  </sheetData>
  <sheetProtection algorithmName="SHA-512" hashValue="EmtlcH3r0z49vlNSv6tqWkDORlbaskxYzym7lHuRnBylcW5D3HUmM5pF46ZnQpm/nVPn9jlkb+IY0uCzm+LA5A==" saltValue="5UHzGU3GxnCBEfxFJJ9HZw==" spinCount="100000" sheet="1" objects="1" scenarios="1"/>
  <mergeCells count="4">
    <mergeCell ref="A6:V6"/>
    <mergeCell ref="A2:V2"/>
    <mergeCell ref="A3:V3"/>
    <mergeCell ref="A4:V4"/>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Summary</vt:lpstr>
      <vt:lpstr>VO2 Raw </vt:lpstr>
      <vt:lpstr>VCO2 Raw</vt:lpstr>
      <vt:lpstr>VO2-mouse </vt:lpstr>
      <vt:lpstr>VO2-BW</vt:lpstr>
      <vt:lpstr>VO2-LBM</vt:lpstr>
      <vt:lpstr>VCO2-mouse</vt:lpstr>
      <vt:lpstr>VCO2-BW </vt:lpstr>
      <vt:lpstr>VCO2-LBM</vt:lpstr>
      <vt:lpstr>RER</vt:lpstr>
      <vt:lpstr>EE-mouse</vt:lpstr>
      <vt:lpstr>EE-BW</vt:lpstr>
      <vt:lpstr>EE-LBM</vt:lpstr>
      <vt:lpstr>Fat Oxidation-LBM</vt:lpstr>
      <vt:lpstr>Glucose Oxidation-LBM</vt:lpstr>
      <vt:lpstr>Food Intake</vt:lpstr>
      <vt:lpstr>Activity-X total</vt:lpstr>
      <vt:lpstr>Activity-X Ambulatory</vt:lpstr>
      <vt:lpstr>Activity-Z total</vt:lpstr>
      <vt:lpstr>Body Composition</vt:lpstr>
      <vt:lpstr>Procedures and References</vt:lpstr>
    </vt:vector>
  </TitlesOfParts>
  <Company>University of Michigan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University of Michigan</dc:creator>
  <cp:lastModifiedBy>Tyree, Madison</cp:lastModifiedBy>
  <cp:lastPrinted>2019-01-07T19:10:51Z</cp:lastPrinted>
  <dcterms:created xsi:type="dcterms:W3CDTF">2007-06-05T19:01:29Z</dcterms:created>
  <dcterms:modified xsi:type="dcterms:W3CDTF">2019-10-08T15:20:20Z</dcterms:modified>
</cp:coreProperties>
</file>